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trlProps/ctrlProp1.xml" ContentType="application/vnd.ms-excel.controlproperties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updateLinks="never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IHONG_HE\OneDrive - Sunvalley\桌面\"/>
    </mc:Choice>
  </mc:AlternateContent>
  <xr:revisionPtr revIDLastSave="0" documentId="8_{EF651AD0-AD71-4D78-827D-01393DEF27F1}" xr6:coauthVersionLast="47" xr6:coauthVersionMax="47" xr10:uidLastSave="{00000000-0000-0000-0000-000000000000}"/>
  <bookViews>
    <workbookView xWindow="-110" yWindow="-110" windowWidth="19420" windowHeight="10300" tabRatio="855" firstSheet="3" activeTab="8" xr2:uid="{00000000-000D-0000-FFFF-FFFF00000000}"/>
  </bookViews>
  <sheets>
    <sheet name="DailyDateRaw" sheetId="196" r:id="rId1"/>
    <sheet name="SAP Update" sheetId="180" state="veryHidden" r:id="rId2"/>
    <sheet name="死淘分类" sheetId="199" r:id="rId3"/>
    <sheet name="模板" sheetId="226" r:id="rId4"/>
    <sheet name="日报" sheetId="225" r:id="rId5"/>
    <sheet name="周报" sheetId="220" r:id="rId6"/>
    <sheet name="周称重" sheetId="217" r:id="rId7"/>
    <sheet name="基本信息" sheetId="4" r:id="rId8"/>
    <sheet name="出栏数据" sheetId="221" r:id="rId9"/>
    <sheet name="温湿度" sheetId="215" r:id="rId10"/>
    <sheet name="死淘统计" sheetId="219" r:id="rId11"/>
    <sheet name="water" sheetId="224" r:id="rId12"/>
    <sheet name="日耗料" sheetId="218" r:id="rId13"/>
    <sheet name="燃气" sheetId="222" r:id="rId14"/>
    <sheet name="用电" sheetId="223" r:id="rId15"/>
    <sheet name="7日死淘" sheetId="216" r:id="rId16"/>
    <sheet name="Catching" sheetId="139" state="veryHidden" r:id="rId17"/>
    <sheet name="Summary" sheetId="7" state="veryHidden" r:id="rId18"/>
    <sheet name="WorkReport" sheetId="6" state="veryHidden" r:id="rId19"/>
    <sheet name="Template" sheetId="1" state="veryHidden" r:id="rId20"/>
    <sheet name="Weekly" sheetId="5" state="veryHidden" r:id="rId21"/>
    <sheet name="Mortality" sheetId="92" state="veryHidden" r:id="rId22"/>
    <sheet name="Gas" sheetId="177" state="veryHidden" r:id="rId23"/>
    <sheet name="Power" sheetId="179" state="veryHidden" r:id="rId24"/>
    <sheet name="Feeding Standard" sheetId="103" state="veryHidden" r:id="rId25"/>
    <sheet name="Weekly Report Template" sheetId="137" state="veryHidden" r:id="rId26"/>
    <sheet name="Birdin check" sheetId="138" state="veryHidden" r:id="rId27"/>
    <sheet name="Standard" sheetId="176" state="veryHidden" r:id="rId28"/>
  </sheets>
  <externalReferences>
    <externalReference r:id="rId29"/>
  </externalReferences>
  <definedNames>
    <definedName name="_xlnm._FilterDatabase" localSheetId="0" hidden="1">DailyDateRaw!$A$1:$AC$664</definedName>
    <definedName name="_xlnm._FilterDatabase" localSheetId="20" hidden="1">Weekly!#REF!</definedName>
    <definedName name="_xlnm.Print_Area" localSheetId="26">'Birdin check'!$A$1:$F$64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5" i="221" l="1"/>
  <c r="F33" i="221" s="1"/>
  <c r="F19" i="221"/>
  <c r="F12" i="221"/>
  <c r="F13" i="221"/>
  <c r="F14" i="221"/>
  <c r="F15" i="221"/>
  <c r="F16" i="221"/>
  <c r="F11" i="221"/>
  <c r="F9" i="221"/>
  <c r="F8" i="221"/>
  <c r="F10" i="221" s="1"/>
  <c r="F5" i="221"/>
  <c r="F3" i="221"/>
  <c r="F39" i="221"/>
  <c r="F38" i="221"/>
  <c r="F37" i="221"/>
  <c r="F36" i="221"/>
  <c r="F32" i="221"/>
  <c r="F31" i="221"/>
  <c r="F30" i="221"/>
  <c r="D9" i="226"/>
  <c r="I9" i="226"/>
  <c r="X9" i="226"/>
  <c r="Y9" i="226"/>
  <c r="Z9" i="226"/>
  <c r="AA9" i="226"/>
  <c r="AB9" i="226"/>
  <c r="AC9" i="226"/>
  <c r="AD9" i="226"/>
  <c r="AE9" i="226"/>
  <c r="AH9" i="226"/>
  <c r="AI9" i="226"/>
  <c r="AJ9" i="226"/>
  <c r="AK9" i="226"/>
  <c r="AL9" i="226"/>
  <c r="D10" i="226"/>
  <c r="I10" i="226"/>
  <c r="X10" i="226"/>
  <c r="Y10" i="226"/>
  <c r="Z10" i="226"/>
  <c r="AA10" i="226"/>
  <c r="AB10" i="226"/>
  <c r="AC10" i="226"/>
  <c r="AD10" i="226"/>
  <c r="AE10" i="226"/>
  <c r="AH10" i="226"/>
  <c r="AI10" i="226"/>
  <c r="AJ10" i="226"/>
  <c r="AK10" i="226"/>
  <c r="AL10" i="226"/>
  <c r="D11" i="226"/>
  <c r="I11" i="226"/>
  <c r="X11" i="226"/>
  <c r="Y11" i="226"/>
  <c r="Z11" i="226"/>
  <c r="AA11" i="226"/>
  <c r="AB11" i="226"/>
  <c r="AC11" i="226"/>
  <c r="AD11" i="226"/>
  <c r="AE11" i="226"/>
  <c r="AH11" i="226"/>
  <c r="AI11" i="226"/>
  <c r="AJ11" i="226"/>
  <c r="AK11" i="226"/>
  <c r="AL11" i="226"/>
  <c r="D12" i="226"/>
  <c r="I12" i="226"/>
  <c r="X12" i="226"/>
  <c r="Y12" i="226"/>
  <c r="Z12" i="226"/>
  <c r="AA12" i="226"/>
  <c r="AB12" i="226"/>
  <c r="AC12" i="226"/>
  <c r="AD12" i="226"/>
  <c r="AE12" i="226"/>
  <c r="AH12" i="226"/>
  <c r="AI12" i="226"/>
  <c r="AJ12" i="226"/>
  <c r="AK12" i="226"/>
  <c r="AL12" i="226"/>
  <c r="D13" i="226"/>
  <c r="I13" i="226"/>
  <c r="X13" i="226"/>
  <c r="Y13" i="226"/>
  <c r="Z13" i="226"/>
  <c r="AA13" i="226"/>
  <c r="AB13" i="226"/>
  <c r="AC13" i="226"/>
  <c r="AD13" i="226"/>
  <c r="AE13" i="226"/>
  <c r="AH13" i="226"/>
  <c r="AI13" i="226"/>
  <c r="AJ13" i="226"/>
  <c r="AK13" i="226"/>
  <c r="AL13" i="226"/>
  <c r="D15" i="226"/>
  <c r="I15" i="226"/>
  <c r="X15" i="226"/>
  <c r="Y15" i="226"/>
  <c r="Z15" i="226"/>
  <c r="AA15" i="226"/>
  <c r="AB15" i="226"/>
  <c r="AC15" i="226"/>
  <c r="AD15" i="226"/>
  <c r="AE15" i="226"/>
  <c r="AH15" i="226"/>
  <c r="AI15" i="226"/>
  <c r="AJ15" i="226"/>
  <c r="AK15" i="226"/>
  <c r="AL15" i="226"/>
  <c r="D17" i="226"/>
  <c r="I17" i="226"/>
  <c r="X17" i="226"/>
  <c r="Y17" i="226"/>
  <c r="Z17" i="226"/>
  <c r="AA17" i="226"/>
  <c r="AB17" i="226"/>
  <c r="AC17" i="226"/>
  <c r="AD17" i="226"/>
  <c r="AE17" i="226"/>
  <c r="AH17" i="226"/>
  <c r="AI17" i="226"/>
  <c r="AJ17" i="226"/>
  <c r="AK17" i="226"/>
  <c r="AL17" i="226"/>
  <c r="CA12" i="199"/>
  <c r="AE14" i="226"/>
  <c r="AE16" i="226"/>
  <c r="FA48" i="225" l="1"/>
  <c r="FB48" i="225"/>
  <c r="FA49" i="225"/>
  <c r="FB49" i="225"/>
  <c r="FA50" i="225"/>
  <c r="FB50" i="225"/>
  <c r="FA51" i="225"/>
  <c r="FB51" i="225"/>
  <c r="FA52" i="225"/>
  <c r="FB52" i="225"/>
  <c r="FA53" i="225"/>
  <c r="FB53" i="225"/>
  <c r="EK24" i="225"/>
  <c r="EK46" i="225"/>
  <c r="EK9" i="225" s="1"/>
  <c r="EK8" i="225" s="1"/>
  <c r="EK48" i="225"/>
  <c r="EL48" i="225"/>
  <c r="EK49" i="225"/>
  <c r="EL49" i="225"/>
  <c r="EK50" i="225"/>
  <c r="EL50" i="225"/>
  <c r="EK51" i="225"/>
  <c r="EL51" i="225"/>
  <c r="EK52" i="225"/>
  <c r="EL52" i="225"/>
  <c r="EK53" i="225"/>
  <c r="EL53" i="225"/>
  <c r="DT24" i="225"/>
  <c r="DT46" i="225"/>
  <c r="DT48" i="225"/>
  <c r="DU48" i="225"/>
  <c r="DT49" i="225"/>
  <c r="DU49" i="225"/>
  <c r="DT50" i="225"/>
  <c r="DU50" i="225"/>
  <c r="DT51" i="225"/>
  <c r="DU51" i="225"/>
  <c r="DT52" i="225"/>
  <c r="DU52" i="225"/>
  <c r="DT53" i="225"/>
  <c r="DU53" i="225"/>
  <c r="DC24" i="225"/>
  <c r="DC46" i="225"/>
  <c r="DC48" i="225"/>
  <c r="DD48" i="225"/>
  <c r="DC49" i="225"/>
  <c r="DD49" i="225"/>
  <c r="DC50" i="225"/>
  <c r="DD50" i="225"/>
  <c r="DC51" i="225"/>
  <c r="DD51" i="225"/>
  <c r="DC52" i="225"/>
  <c r="DD52" i="225"/>
  <c r="DC53" i="225"/>
  <c r="DD53" i="225"/>
  <c r="CL24" i="225"/>
  <c r="CL46" i="225"/>
  <c r="CL48" i="225"/>
  <c r="CM48" i="225"/>
  <c r="CL49" i="225"/>
  <c r="CM49" i="225"/>
  <c r="CL50" i="225"/>
  <c r="CM50" i="225"/>
  <c r="CL51" i="225"/>
  <c r="CM51" i="225"/>
  <c r="CL52" i="225"/>
  <c r="CM52" i="225"/>
  <c r="CL53" i="225"/>
  <c r="CM53" i="225"/>
  <c r="BU24" i="225"/>
  <c r="BU46" i="225"/>
  <c r="BU48" i="225"/>
  <c r="BV48" i="225"/>
  <c r="BU49" i="225"/>
  <c r="BV49" i="225"/>
  <c r="BU50" i="225"/>
  <c r="BV50" i="225"/>
  <c r="BU51" i="225"/>
  <c r="BV51" i="225"/>
  <c r="BU52" i="225"/>
  <c r="BV52" i="225"/>
  <c r="BD24" i="225"/>
  <c r="BD9" i="225"/>
  <c r="BD46" i="225"/>
  <c r="BD48" i="225"/>
  <c r="BE48" i="225"/>
  <c r="BD49" i="225"/>
  <c r="BE49" i="225"/>
  <c r="BD50" i="225"/>
  <c r="BE50" i="225"/>
  <c r="BD51" i="225"/>
  <c r="BE51" i="225"/>
  <c r="BD52" i="225"/>
  <c r="BE52" i="225"/>
  <c r="AM24" i="225"/>
  <c r="AM46" i="225"/>
  <c r="AM48" i="225"/>
  <c r="AN48" i="225"/>
  <c r="AM49" i="225"/>
  <c r="AN49" i="225"/>
  <c r="AM50" i="225"/>
  <c r="AN50" i="225"/>
  <c r="AM51" i="225"/>
  <c r="AN51" i="225"/>
  <c r="AM52" i="225"/>
  <c r="AN52" i="225"/>
  <c r="V24" i="225"/>
  <c r="V46" i="225"/>
  <c r="V48" i="225"/>
  <c r="W48" i="225"/>
  <c r="V49" i="225"/>
  <c r="W49" i="225"/>
  <c r="V50" i="225"/>
  <c r="W50" i="225"/>
  <c r="V51" i="225"/>
  <c r="W51" i="225"/>
  <c r="V52" i="225"/>
  <c r="W52" i="225"/>
  <c r="FA13" i="225"/>
  <c r="FA14" i="225"/>
  <c r="E24" i="225"/>
  <c r="FA34" i="225"/>
  <c r="E46" i="225"/>
  <c r="E48" i="225"/>
  <c r="F48" i="225"/>
  <c r="E49" i="225"/>
  <c r="F49" i="225"/>
  <c r="E50" i="225"/>
  <c r="F50" i="225"/>
  <c r="E51" i="225"/>
  <c r="F51" i="225"/>
  <c r="E52" i="225"/>
  <c r="F52" i="225"/>
  <c r="R61" i="226"/>
  <c r="R60" i="226"/>
  <c r="R59" i="226"/>
  <c r="R58" i="226"/>
  <c r="R57" i="226"/>
  <c r="R56" i="226"/>
  <c r="R55" i="226"/>
  <c r="R54" i="226"/>
  <c r="R53" i="226"/>
  <c r="D16" i="226"/>
  <c r="D14" i="226"/>
  <c r="E3" i="226"/>
  <c r="AG18" i="226"/>
  <c r="AE18" i="226"/>
  <c r="S18" i="226"/>
  <c r="AL16" i="226"/>
  <c r="AK16" i="226"/>
  <c r="AJ16" i="226"/>
  <c r="AI16" i="226"/>
  <c r="AH16" i="226"/>
  <c r="AL14" i="226"/>
  <c r="AK14" i="226"/>
  <c r="AJ14" i="226"/>
  <c r="AI14" i="226"/>
  <c r="AH14" i="226"/>
  <c r="AG5" i="226"/>
  <c r="B3" i="226"/>
  <c r="A9" i="226" s="1"/>
  <c r="A10" i="225"/>
  <c r="A11" i="225" s="1"/>
  <c r="A12" i="225" s="1"/>
  <c r="A13" i="225" s="1"/>
  <c r="A14" i="225" s="1"/>
  <c r="A15" i="225" s="1"/>
  <c r="A16" i="225" s="1"/>
  <c r="A17" i="225" s="1"/>
  <c r="A18" i="225" s="1"/>
  <c r="A19" i="225" s="1"/>
  <c r="A20" i="225" s="1"/>
  <c r="A21" i="225" s="1"/>
  <c r="A22" i="225" s="1"/>
  <c r="A23" i="225" s="1"/>
  <c r="A24" i="225" s="1"/>
  <c r="A25" i="225" s="1"/>
  <c r="A26" i="225" s="1"/>
  <c r="A27" i="225" s="1"/>
  <c r="A28" i="225" s="1"/>
  <c r="A29" i="225" s="1"/>
  <c r="A30" i="225" s="1"/>
  <c r="A31" i="225" s="1"/>
  <c r="A32" i="225" s="1"/>
  <c r="A33" i="225" s="1"/>
  <c r="A34" i="225" s="1"/>
  <c r="A35" i="225" s="1"/>
  <c r="A36" i="225" s="1"/>
  <c r="A37" i="225" s="1"/>
  <c r="A38" i="225" s="1"/>
  <c r="A39" i="225" s="1"/>
  <c r="A40" i="225" s="1"/>
  <c r="A41" i="225" s="1"/>
  <c r="A42" i="225" s="1"/>
  <c r="A43" i="225" s="1"/>
  <c r="A44" i="225" s="1"/>
  <c r="A45" i="225" s="1"/>
  <c r="A46" i="225" s="1"/>
  <c r="A47" i="225" s="1"/>
  <c r="A48" i="225" s="1"/>
  <c r="A49" i="225" s="1"/>
  <c r="A50" i="225" s="1"/>
  <c r="A51" i="225" s="1"/>
  <c r="A52" i="225" s="1"/>
  <c r="A53" i="225" s="1"/>
  <c r="A54" i="225" s="1"/>
  <c r="A55" i="225" s="1"/>
  <c r="A56" i="225" s="1"/>
  <c r="A57" i="225" s="1"/>
  <c r="A58" i="225" s="1"/>
  <c r="A59" i="225" s="1"/>
  <c r="A60" i="225" s="1"/>
  <c r="FA10" i="225"/>
  <c r="FC10" i="225"/>
  <c r="H53" i="225"/>
  <c r="Y53" i="225"/>
  <c r="AP53" i="225"/>
  <c r="BG53" i="225"/>
  <c r="BX53" i="225"/>
  <c r="H54" i="225"/>
  <c r="Y54" i="225"/>
  <c r="FC54" i="225" s="1"/>
  <c r="AP54" i="225"/>
  <c r="FE54" i="225" s="1"/>
  <c r="BG54" i="225"/>
  <c r="FF54" i="225" s="1"/>
  <c r="BX54" i="225"/>
  <c r="CO54" i="225"/>
  <c r="DF54" i="225"/>
  <c r="DW54" i="225"/>
  <c r="EN54" i="225"/>
  <c r="FA54" i="225"/>
  <c r="FB54" i="225"/>
  <c r="H55" i="225"/>
  <c r="Y55" i="225"/>
  <c r="FA55" i="225" s="1"/>
  <c r="AP55" i="225"/>
  <c r="FB55" i="225" s="1"/>
  <c r="BG55" i="225"/>
  <c r="BX55" i="225"/>
  <c r="FC55" i="225" s="1"/>
  <c r="CO55" i="225"/>
  <c r="DF55" i="225"/>
  <c r="DW55" i="225"/>
  <c r="EN55" i="225"/>
  <c r="H56" i="225"/>
  <c r="FA56" i="225" s="1"/>
  <c r="Y56" i="225"/>
  <c r="AP56" i="225"/>
  <c r="FD56" i="225" s="1"/>
  <c r="BG56" i="225"/>
  <c r="BX56" i="225"/>
  <c r="CO56" i="225"/>
  <c r="DF56" i="225"/>
  <c r="DW56" i="225"/>
  <c r="EN56" i="225"/>
  <c r="FF56" i="225"/>
  <c r="H57" i="225"/>
  <c r="Y57" i="225"/>
  <c r="FC57" i="225" s="1"/>
  <c r="AP57" i="225"/>
  <c r="FE57" i="225" s="1"/>
  <c r="BG57" i="225"/>
  <c r="FF57" i="225" s="1"/>
  <c r="BX57" i="225"/>
  <c r="CO57" i="225"/>
  <c r="DF57" i="225"/>
  <c r="DW57" i="225"/>
  <c r="EN57" i="225"/>
  <c r="FA57" i="225"/>
  <c r="FB57" i="225"/>
  <c r="H58" i="225"/>
  <c r="Y58" i="225"/>
  <c r="FA58" i="225" s="1"/>
  <c r="AP58" i="225"/>
  <c r="FE58" i="225" s="1"/>
  <c r="BG58" i="225"/>
  <c r="BX58" i="225"/>
  <c r="FC58" i="225" s="1"/>
  <c r="CO58" i="225"/>
  <c r="DF58" i="225"/>
  <c r="DW58" i="225"/>
  <c r="EN58" i="225"/>
  <c r="H59" i="225"/>
  <c r="FA59" i="225" s="1"/>
  <c r="Y59" i="225"/>
  <c r="FB59" i="225" s="1"/>
  <c r="AP59" i="225"/>
  <c r="FD59" i="225" s="1"/>
  <c r="BG59" i="225"/>
  <c r="BX59" i="225"/>
  <c r="CO59" i="225"/>
  <c r="DF59" i="225"/>
  <c r="DW59" i="225"/>
  <c r="EN59" i="225"/>
  <c r="FF59" i="225"/>
  <c r="H60" i="225"/>
  <c r="Y60" i="225"/>
  <c r="FC60" i="225" s="1"/>
  <c r="AP60" i="225"/>
  <c r="FE60" i="225" s="1"/>
  <c r="BG60" i="225"/>
  <c r="FF60" i="225" s="1"/>
  <c r="BX60" i="225"/>
  <c r="CO60" i="225"/>
  <c r="DF60" i="225"/>
  <c r="DW60" i="225"/>
  <c r="EN60" i="225"/>
  <c r="FA60" i="225"/>
  <c r="FB60" i="225"/>
  <c r="FA47" i="225" l="1"/>
  <c r="A10" i="226"/>
  <c r="E9" i="226"/>
  <c r="F9" i="226"/>
  <c r="CL9" i="225"/>
  <c r="CL8" i="225" s="1"/>
  <c r="FA46" i="225"/>
  <c r="FA45" i="225"/>
  <c r="FA44" i="225"/>
  <c r="FA43" i="225"/>
  <c r="FA42" i="225"/>
  <c r="FA41" i="225"/>
  <c r="FA40" i="225"/>
  <c r="FA39" i="225"/>
  <c r="FA38" i="225"/>
  <c r="FA37" i="225"/>
  <c r="FA36" i="225"/>
  <c r="FA35" i="225"/>
  <c r="FA33" i="225"/>
  <c r="FA32" i="225"/>
  <c r="FA31" i="225"/>
  <c r="FA30" i="225"/>
  <c r="FA29" i="225"/>
  <c r="FA28" i="225"/>
  <c r="FA27" i="225"/>
  <c r="FA26" i="225"/>
  <c r="AM9" i="225"/>
  <c r="AM8" i="225" s="1"/>
  <c r="BU9" i="225"/>
  <c r="BU8" i="225" s="1"/>
  <c r="DT9" i="225"/>
  <c r="DT8" i="225" s="1"/>
  <c r="FA25" i="225"/>
  <c r="FA24" i="225"/>
  <c r="FA23" i="225"/>
  <c r="FA22" i="225"/>
  <c r="FA21" i="225"/>
  <c r="FA20" i="225"/>
  <c r="FA19" i="225"/>
  <c r="FA18" i="225"/>
  <c r="FA17" i="225"/>
  <c r="FA16" i="225"/>
  <c r="FA15" i="225"/>
  <c r="E9" i="225"/>
  <c r="E8" i="225" s="1"/>
  <c r="FA12" i="225"/>
  <c r="V9" i="225"/>
  <c r="V8" i="225" s="1"/>
  <c r="FA11" i="225"/>
  <c r="T50" i="225"/>
  <c r="H50" i="225"/>
  <c r="L49" i="225"/>
  <c r="L52" i="225"/>
  <c r="P48" i="225"/>
  <c r="P51" i="225"/>
  <c r="K52" i="225"/>
  <c r="O51" i="225"/>
  <c r="S50" i="225"/>
  <c r="G50" i="225"/>
  <c r="K49" i="225"/>
  <c r="O48" i="225"/>
  <c r="J52" i="225"/>
  <c r="N51" i="225"/>
  <c r="R50" i="225"/>
  <c r="J49" i="225"/>
  <c r="N48" i="225"/>
  <c r="I52" i="225"/>
  <c r="M51" i="225"/>
  <c r="Q50" i="225"/>
  <c r="I49" i="225"/>
  <c r="M48" i="225"/>
  <c r="T52" i="225"/>
  <c r="H52" i="225"/>
  <c r="L51" i="225"/>
  <c r="P50" i="225"/>
  <c r="T49" i="225"/>
  <c r="H49" i="225"/>
  <c r="L48" i="225"/>
  <c r="S52" i="225"/>
  <c r="G52" i="225"/>
  <c r="K51" i="225"/>
  <c r="O50" i="225"/>
  <c r="S49" i="225"/>
  <c r="G49" i="225"/>
  <c r="K48" i="225"/>
  <c r="R52" i="225"/>
  <c r="J51" i="225"/>
  <c r="N50" i="225"/>
  <c r="R49" i="225"/>
  <c r="J48" i="225"/>
  <c r="Q52" i="225"/>
  <c r="I51" i="225"/>
  <c r="M50" i="225"/>
  <c r="Q49" i="225"/>
  <c r="I48" i="225"/>
  <c r="P52" i="225"/>
  <c r="T51" i="225"/>
  <c r="H51" i="225"/>
  <c r="L50" i="225"/>
  <c r="P49" i="225"/>
  <c r="T48" i="225"/>
  <c r="H48" i="225"/>
  <c r="O52" i="225"/>
  <c r="S51" i="225"/>
  <c r="G51" i="225"/>
  <c r="K50" i="225"/>
  <c r="O49" i="225"/>
  <c r="S48" i="225"/>
  <c r="G48" i="225"/>
  <c r="N52" i="225"/>
  <c r="R51" i="225"/>
  <c r="J50" i="225"/>
  <c r="N49" i="225"/>
  <c r="R48" i="225"/>
  <c r="M52" i="225"/>
  <c r="Q51" i="225"/>
  <c r="I50" i="225"/>
  <c r="M49" i="225"/>
  <c r="Q48" i="225"/>
  <c r="DC9" i="225"/>
  <c r="FC59" i="225"/>
  <c r="FC56" i="225"/>
  <c r="FE59" i="225"/>
  <c r="FF55" i="225"/>
  <c r="FF10" i="225"/>
  <c r="FB56" i="225"/>
  <c r="FE10" i="225"/>
  <c r="FF58" i="225"/>
  <c r="FE55" i="225"/>
  <c r="FD58" i="225"/>
  <c r="FD55" i="225"/>
  <c r="FD10" i="225"/>
  <c r="FE56" i="225"/>
  <c r="FB10" i="225"/>
  <c r="FB58" i="225"/>
  <c r="BD8" i="225"/>
  <c r="FD60" i="225"/>
  <c r="FD57" i="225"/>
  <c r="FD54" i="225"/>
  <c r="G9" i="226" l="1"/>
  <c r="A11" i="226"/>
  <c r="F10" i="226"/>
  <c r="E10" i="226"/>
  <c r="FA9" i="225"/>
  <c r="FA8" i="225" s="1"/>
  <c r="AH48" i="225"/>
  <c r="AD49" i="225"/>
  <c r="Z50" i="225"/>
  <c r="AH51" i="225"/>
  <c r="AD52" i="225"/>
  <c r="AK50" i="225"/>
  <c r="AI48" i="225"/>
  <c r="AE49" i="225"/>
  <c r="AA50" i="225"/>
  <c r="AI51" i="225"/>
  <c r="AE52" i="225"/>
  <c r="AC49" i="225"/>
  <c r="X48" i="225"/>
  <c r="AJ48" i="225"/>
  <c r="AF49" i="225"/>
  <c r="AB50" i="225"/>
  <c r="X51" i="225"/>
  <c r="AJ51" i="225"/>
  <c r="AF52" i="225"/>
  <c r="Y48" i="225"/>
  <c r="AK48" i="225"/>
  <c r="AG49" i="225"/>
  <c r="AC50" i="225"/>
  <c r="Y51" i="225"/>
  <c r="AK51" i="225"/>
  <c r="AG52" i="225"/>
  <c r="Z48" i="225"/>
  <c r="AH49" i="225"/>
  <c r="AD50" i="225"/>
  <c r="Z51" i="225"/>
  <c r="AH52" i="225"/>
  <c r="AA48" i="225"/>
  <c r="AI49" i="225"/>
  <c r="AE50" i="225"/>
  <c r="AA51" i="225"/>
  <c r="AI52" i="225"/>
  <c r="AB48" i="225"/>
  <c r="X49" i="225"/>
  <c r="AJ49" i="225"/>
  <c r="AF50" i="225"/>
  <c r="AB51" i="225"/>
  <c r="X52" i="225"/>
  <c r="AJ52" i="225"/>
  <c r="Y50" i="225"/>
  <c r="AC48" i="225"/>
  <c r="Y49" i="225"/>
  <c r="AK49" i="225"/>
  <c r="AG50" i="225"/>
  <c r="AC51" i="225"/>
  <c r="Y52" i="225"/>
  <c r="AK52" i="225"/>
  <c r="AG48" i="225"/>
  <c r="AD48" i="225"/>
  <c r="Z49" i="225"/>
  <c r="AH50" i="225"/>
  <c r="AD51" i="225"/>
  <c r="Z52" i="225"/>
  <c r="AC52" i="225"/>
  <c r="AE48" i="225"/>
  <c r="AA49" i="225"/>
  <c r="AI50" i="225"/>
  <c r="AE51" i="225"/>
  <c r="AA52" i="225"/>
  <c r="AG51" i="225"/>
  <c r="AF48" i="225"/>
  <c r="AB49" i="225"/>
  <c r="X50" i="225"/>
  <c r="AJ50" i="225"/>
  <c r="AF51" i="225"/>
  <c r="AB52" i="225"/>
  <c r="DC8" i="225"/>
  <c r="J9" i="225"/>
  <c r="I9" i="225"/>
  <c r="H9" i="225"/>
  <c r="G9" i="225"/>
  <c r="G10" i="226" l="1"/>
  <c r="A12" i="226"/>
  <c r="F11" i="226"/>
  <c r="E11" i="226"/>
  <c r="AY48" i="225"/>
  <c r="AU49" i="225"/>
  <c r="AQ50" i="225"/>
  <c r="AY51" i="225"/>
  <c r="AU52" i="225"/>
  <c r="AX51" i="225"/>
  <c r="AZ48" i="225"/>
  <c r="AV49" i="225"/>
  <c r="AR50" i="225"/>
  <c r="AZ51" i="225"/>
  <c r="AV52" i="225"/>
  <c r="BB50" i="225"/>
  <c r="AO48" i="225"/>
  <c r="BA48" i="225"/>
  <c r="AW49" i="225"/>
  <c r="AS50" i="225"/>
  <c r="AO51" i="225"/>
  <c r="BA51" i="225"/>
  <c r="AW52" i="225"/>
  <c r="AX48" i="225"/>
  <c r="AP48" i="225"/>
  <c r="BB48" i="225"/>
  <c r="AX49" i="225"/>
  <c r="AT50" i="225"/>
  <c r="AP51" i="225"/>
  <c r="BB51" i="225"/>
  <c r="AX52" i="225"/>
  <c r="AQ48" i="225"/>
  <c r="AY49" i="225"/>
  <c r="AU50" i="225"/>
  <c r="AQ51" i="225"/>
  <c r="AY52" i="225"/>
  <c r="AR48" i="225"/>
  <c r="AZ49" i="225"/>
  <c r="AV50" i="225"/>
  <c r="AR51" i="225"/>
  <c r="AZ52" i="225"/>
  <c r="AP50" i="225"/>
  <c r="AS48" i="225"/>
  <c r="AO49" i="225"/>
  <c r="BA49" i="225"/>
  <c r="AW50" i="225"/>
  <c r="AS51" i="225"/>
  <c r="AO52" i="225"/>
  <c r="BA52" i="225"/>
  <c r="AT48" i="225"/>
  <c r="AP49" i="225"/>
  <c r="BB49" i="225"/>
  <c r="AX50" i="225"/>
  <c r="AT51" i="225"/>
  <c r="AP52" i="225"/>
  <c r="BB52" i="225"/>
  <c r="AT52" i="225"/>
  <c r="AU48" i="225"/>
  <c r="AQ49" i="225"/>
  <c r="AY50" i="225"/>
  <c r="AU51" i="225"/>
  <c r="AQ52" i="225"/>
  <c r="AV48" i="225"/>
  <c r="AR49" i="225"/>
  <c r="AZ50" i="225"/>
  <c r="AV51" i="225"/>
  <c r="AR52" i="225"/>
  <c r="AT49" i="225"/>
  <c r="AW48" i="225"/>
  <c r="AS49" i="225"/>
  <c r="AO50" i="225"/>
  <c r="BA50" i="225"/>
  <c r="AW51" i="225"/>
  <c r="AS52" i="225"/>
  <c r="AA9" i="225"/>
  <c r="X9" i="225"/>
  <c r="Z9" i="225"/>
  <c r="Y9" i="225"/>
  <c r="G11" i="226" l="1"/>
  <c r="A13" i="226"/>
  <c r="E12" i="226"/>
  <c r="F12" i="226"/>
  <c r="BP48" i="225"/>
  <c r="BL49" i="225"/>
  <c r="BH50" i="225"/>
  <c r="BP51" i="225"/>
  <c r="BL52" i="225"/>
  <c r="BN50" i="225"/>
  <c r="BQ48" i="225"/>
  <c r="BM49" i="225"/>
  <c r="BI50" i="225"/>
  <c r="BQ51" i="225"/>
  <c r="BM52" i="225"/>
  <c r="BJ51" i="225"/>
  <c r="BF48" i="225"/>
  <c r="BR48" i="225"/>
  <c r="BN49" i="225"/>
  <c r="BJ50" i="225"/>
  <c r="BF51" i="225"/>
  <c r="BR51" i="225"/>
  <c r="BN52" i="225"/>
  <c r="BR49" i="225"/>
  <c r="BG48" i="225"/>
  <c r="BS48" i="225"/>
  <c r="BO49" i="225"/>
  <c r="BK50" i="225"/>
  <c r="BG51" i="225"/>
  <c r="BS51" i="225"/>
  <c r="BO52" i="225"/>
  <c r="BF52" i="225"/>
  <c r="BH48" i="225"/>
  <c r="BP49" i="225"/>
  <c r="BL50" i="225"/>
  <c r="BH51" i="225"/>
  <c r="BP52" i="225"/>
  <c r="BJ48" i="225"/>
  <c r="BK52" i="225"/>
  <c r="BI48" i="225"/>
  <c r="BQ49" i="225"/>
  <c r="BM50" i="225"/>
  <c r="BI51" i="225"/>
  <c r="BQ52" i="225"/>
  <c r="BF49" i="225"/>
  <c r="BR52" i="225"/>
  <c r="BK48" i="225"/>
  <c r="BG49" i="225"/>
  <c r="BS49" i="225"/>
  <c r="BO50" i="225"/>
  <c r="BK51" i="225"/>
  <c r="BG52" i="225"/>
  <c r="BS52" i="225"/>
  <c r="BG50" i="225"/>
  <c r="BL48" i="225"/>
  <c r="BH49" i="225"/>
  <c r="BP50" i="225"/>
  <c r="BL51" i="225"/>
  <c r="BH52" i="225"/>
  <c r="BK49" i="225"/>
  <c r="BM48" i="225"/>
  <c r="BI49" i="225"/>
  <c r="BQ50" i="225"/>
  <c r="BM51" i="225"/>
  <c r="BI52" i="225"/>
  <c r="BO48" i="225"/>
  <c r="BO51" i="225"/>
  <c r="BN48" i="225"/>
  <c r="BJ49" i="225"/>
  <c r="BF50" i="225"/>
  <c r="BR50" i="225"/>
  <c r="BN51" i="225"/>
  <c r="BJ52" i="225"/>
  <c r="BS50" i="225"/>
  <c r="AR9" i="225"/>
  <c r="AQ9" i="225"/>
  <c r="AP9" i="225"/>
  <c r="AO9" i="225"/>
  <c r="G12" i="226" l="1"/>
  <c r="E13" i="226"/>
  <c r="F13" i="226"/>
  <c r="CG48" i="225"/>
  <c r="CC49" i="225"/>
  <c r="BY50" i="225"/>
  <c r="CG51" i="225"/>
  <c r="CC52" i="225"/>
  <c r="CH48" i="225"/>
  <c r="CD49" i="225"/>
  <c r="BZ50" i="225"/>
  <c r="CH51" i="225"/>
  <c r="CD52" i="225"/>
  <c r="CF51" i="225"/>
  <c r="BW48" i="225"/>
  <c r="CI48" i="225"/>
  <c r="CE49" i="225"/>
  <c r="CA50" i="225"/>
  <c r="BW51" i="225"/>
  <c r="CI51" i="225"/>
  <c r="CE52" i="225"/>
  <c r="BW52" i="225"/>
  <c r="CJ50" i="225"/>
  <c r="BX48" i="225"/>
  <c r="CJ48" i="225"/>
  <c r="CF49" i="225"/>
  <c r="CB50" i="225"/>
  <c r="BX51" i="225"/>
  <c r="CJ51" i="225"/>
  <c r="CF52" i="225"/>
  <c r="CI52" i="225"/>
  <c r="BY48" i="225"/>
  <c r="CG49" i="225"/>
  <c r="CC50" i="225"/>
  <c r="BY51" i="225"/>
  <c r="CG52" i="225"/>
  <c r="CB52" i="225"/>
  <c r="BZ48" i="225"/>
  <c r="CH49" i="225"/>
  <c r="CD50" i="225"/>
  <c r="BZ51" i="225"/>
  <c r="CH52" i="225"/>
  <c r="CA48" i="225"/>
  <c r="BW49" i="225"/>
  <c r="CI49" i="225"/>
  <c r="CE50" i="225"/>
  <c r="CA51" i="225"/>
  <c r="CB48" i="225"/>
  <c r="BX49" i="225"/>
  <c r="CJ49" i="225"/>
  <c r="CF50" i="225"/>
  <c r="CB51" i="225"/>
  <c r="BX52" i="225"/>
  <c r="CJ52" i="225"/>
  <c r="CC48" i="225"/>
  <c r="BY49" i="225"/>
  <c r="CG50" i="225"/>
  <c r="CC51" i="225"/>
  <c r="BY52" i="225"/>
  <c r="BX50" i="225"/>
  <c r="CD48" i="225"/>
  <c r="BZ49" i="225"/>
  <c r="CH50" i="225"/>
  <c r="CD51" i="225"/>
  <c r="BZ52" i="225"/>
  <c r="CB49" i="225"/>
  <c r="CE48" i="225"/>
  <c r="CA49" i="225"/>
  <c r="BW50" i="225"/>
  <c r="CI50" i="225"/>
  <c r="CE51" i="225"/>
  <c r="CA52" i="225"/>
  <c r="CF48" i="225"/>
  <c r="BI9" i="225"/>
  <c r="BH9" i="225"/>
  <c r="BG9" i="225"/>
  <c r="BF9" i="225"/>
  <c r="A14" i="226"/>
  <c r="A15" i="226" s="1"/>
  <c r="G13" i="226" l="1"/>
  <c r="F15" i="226"/>
  <c r="E15" i="226"/>
  <c r="E14" i="226"/>
  <c r="CX48" i="225"/>
  <c r="CT49" i="225"/>
  <c r="CP50" i="225"/>
  <c r="CX51" i="225"/>
  <c r="CT52" i="225"/>
  <c r="CP53" i="225"/>
  <c r="CR52" i="225"/>
  <c r="CW48" i="225"/>
  <c r="DA53" i="225"/>
  <c r="CY48" i="225"/>
  <c r="CU49" i="225"/>
  <c r="CQ50" i="225"/>
  <c r="CY51" i="225"/>
  <c r="CU52" i="225"/>
  <c r="CQ53" i="225"/>
  <c r="CN48" i="225"/>
  <c r="CZ48" i="225"/>
  <c r="CV49" i="225"/>
  <c r="CR50" i="225"/>
  <c r="CN51" i="225"/>
  <c r="CZ51" i="225"/>
  <c r="CV52" i="225"/>
  <c r="CR53" i="225"/>
  <c r="CN53" i="225"/>
  <c r="DA50" i="225"/>
  <c r="CO48" i="225"/>
  <c r="DA48" i="225"/>
  <c r="CW49" i="225"/>
  <c r="CS50" i="225"/>
  <c r="CO51" i="225"/>
  <c r="DA51" i="225"/>
  <c r="CW52" i="225"/>
  <c r="CS53" i="225"/>
  <c r="CV51" i="225"/>
  <c r="CS52" i="225"/>
  <c r="CP48" i="225"/>
  <c r="CX49" i="225"/>
  <c r="CT50" i="225"/>
  <c r="CP51" i="225"/>
  <c r="CX52" i="225"/>
  <c r="CT53" i="225"/>
  <c r="CV48" i="225"/>
  <c r="CZ53" i="225"/>
  <c r="CS49" i="225"/>
  <c r="CQ48" i="225"/>
  <c r="CY49" i="225"/>
  <c r="CU50" i="225"/>
  <c r="CQ51" i="225"/>
  <c r="CY52" i="225"/>
  <c r="CU53" i="225"/>
  <c r="CR48" i="225"/>
  <c r="CN49" i="225"/>
  <c r="CZ49" i="225"/>
  <c r="CV50" i="225"/>
  <c r="CR51" i="225"/>
  <c r="CN52" i="225"/>
  <c r="CZ52" i="225"/>
  <c r="CV53" i="225"/>
  <c r="CZ50" i="225"/>
  <c r="CO53" i="225"/>
  <c r="CS48" i="225"/>
  <c r="CO49" i="225"/>
  <c r="DA49" i="225"/>
  <c r="CW50" i="225"/>
  <c r="CS51" i="225"/>
  <c r="CO52" i="225"/>
  <c r="DA52" i="225"/>
  <c r="CW53" i="225"/>
  <c r="CT48" i="225"/>
  <c r="CP49" i="225"/>
  <c r="CX50" i="225"/>
  <c r="CT51" i="225"/>
  <c r="CP52" i="225"/>
  <c r="CX53" i="225"/>
  <c r="CR49" i="225"/>
  <c r="CO50" i="225"/>
  <c r="CU48" i="225"/>
  <c r="CQ49" i="225"/>
  <c r="CY50" i="225"/>
  <c r="CU51" i="225"/>
  <c r="CQ52" i="225"/>
  <c r="CY53" i="225"/>
  <c r="CN50" i="225"/>
  <c r="CW51" i="225"/>
  <c r="BW9" i="225"/>
  <c r="BZ9" i="225"/>
  <c r="BY9" i="225"/>
  <c r="BX9" i="225"/>
  <c r="G15" i="226" l="1"/>
  <c r="DO48" i="225"/>
  <c r="DK49" i="225"/>
  <c r="DG50" i="225"/>
  <c r="DO51" i="225"/>
  <c r="DK52" i="225"/>
  <c r="DG53" i="225"/>
  <c r="DJ49" i="225"/>
  <c r="DR53" i="225"/>
  <c r="DP48" i="225"/>
  <c r="DL49" i="225"/>
  <c r="DH50" i="225"/>
  <c r="DP51" i="225"/>
  <c r="DL52" i="225"/>
  <c r="DH53" i="225"/>
  <c r="DF50" i="225"/>
  <c r="DE48" i="225"/>
  <c r="DQ48" i="225"/>
  <c r="DM49" i="225"/>
  <c r="DI50" i="225"/>
  <c r="DE51" i="225"/>
  <c r="DQ51" i="225"/>
  <c r="DM52" i="225"/>
  <c r="DI53" i="225"/>
  <c r="DF48" i="225"/>
  <c r="DR48" i="225"/>
  <c r="DN49" i="225"/>
  <c r="DJ50" i="225"/>
  <c r="DF51" i="225"/>
  <c r="DR51" i="225"/>
  <c r="DN52" i="225"/>
  <c r="DJ53" i="225"/>
  <c r="DG48" i="225"/>
  <c r="DO49" i="225"/>
  <c r="DK50" i="225"/>
  <c r="DG51" i="225"/>
  <c r="DO52" i="225"/>
  <c r="DK53" i="225"/>
  <c r="DN48" i="225"/>
  <c r="DF53" i="225"/>
  <c r="DH48" i="225"/>
  <c r="DP49" i="225"/>
  <c r="DL50" i="225"/>
  <c r="DH51" i="225"/>
  <c r="DP52" i="225"/>
  <c r="DL53" i="225"/>
  <c r="DR50" i="225"/>
  <c r="DI48" i="225"/>
  <c r="DE49" i="225"/>
  <c r="DQ49" i="225"/>
  <c r="DM50" i="225"/>
  <c r="DI51" i="225"/>
  <c r="DE52" i="225"/>
  <c r="DQ52" i="225"/>
  <c r="DM53" i="225"/>
  <c r="DN51" i="225"/>
  <c r="DJ48" i="225"/>
  <c r="DF49" i="225"/>
  <c r="DR49" i="225"/>
  <c r="DN50" i="225"/>
  <c r="DJ51" i="225"/>
  <c r="DF52" i="225"/>
  <c r="DR52" i="225"/>
  <c r="DN53" i="225"/>
  <c r="DK48" i="225"/>
  <c r="DG49" i="225"/>
  <c r="DO50" i="225"/>
  <c r="DK51" i="225"/>
  <c r="DG52" i="225"/>
  <c r="DO53" i="225"/>
  <c r="DJ52" i="225"/>
  <c r="DL48" i="225"/>
  <c r="DH49" i="225"/>
  <c r="DP50" i="225"/>
  <c r="DL51" i="225"/>
  <c r="DH52" i="225"/>
  <c r="DP53" i="225"/>
  <c r="DM48" i="225"/>
  <c r="DI49" i="225"/>
  <c r="DE50" i="225"/>
  <c r="DQ50" i="225"/>
  <c r="DM51" i="225"/>
  <c r="DI52" i="225"/>
  <c r="DE53" i="225"/>
  <c r="DQ53" i="225"/>
  <c r="CQ9" i="225"/>
  <c r="CP9" i="225"/>
  <c r="CO9" i="225"/>
  <c r="CN9" i="225"/>
  <c r="A16" i="226"/>
  <c r="E16" i="226" l="1"/>
  <c r="A17" i="226"/>
  <c r="EF48" i="225"/>
  <c r="EB49" i="225"/>
  <c r="DX50" i="225"/>
  <c r="EF51" i="225"/>
  <c r="EB52" i="225"/>
  <c r="DX53" i="225"/>
  <c r="EI53" i="225"/>
  <c r="EG48" i="225"/>
  <c r="EC49" i="225"/>
  <c r="DY50" i="225"/>
  <c r="EG51" i="225"/>
  <c r="EC52" i="225"/>
  <c r="DY53" i="225"/>
  <c r="DV48" i="225"/>
  <c r="EH48" i="225"/>
  <c r="ED49" i="225"/>
  <c r="DZ50" i="225"/>
  <c r="DV51" i="225"/>
  <c r="EH51" i="225"/>
  <c r="ED52" i="225"/>
  <c r="DZ53" i="225"/>
  <c r="DW53" i="225"/>
  <c r="DW48" i="225"/>
  <c r="EI48" i="225"/>
  <c r="EE49" i="225"/>
  <c r="EA50" i="225"/>
  <c r="DW51" i="225"/>
  <c r="EI51" i="225"/>
  <c r="EE52" i="225"/>
  <c r="EA53" i="225"/>
  <c r="DW50" i="225"/>
  <c r="DX48" i="225"/>
  <c r="EF49" i="225"/>
  <c r="EB50" i="225"/>
  <c r="DX51" i="225"/>
  <c r="EF52" i="225"/>
  <c r="EB53" i="225"/>
  <c r="EA52" i="225"/>
  <c r="DY48" i="225"/>
  <c r="EG49" i="225"/>
  <c r="EC50" i="225"/>
  <c r="DY51" i="225"/>
  <c r="EG52" i="225"/>
  <c r="EC53" i="225"/>
  <c r="EI50" i="225"/>
  <c r="DZ48" i="225"/>
  <c r="DV49" i="225"/>
  <c r="EH49" i="225"/>
  <c r="ED50" i="225"/>
  <c r="DZ51" i="225"/>
  <c r="DV52" i="225"/>
  <c r="EH52" i="225"/>
  <c r="ED53" i="225"/>
  <c r="EE51" i="225"/>
  <c r="EA48" i="225"/>
  <c r="DW49" i="225"/>
  <c r="EI49" i="225"/>
  <c r="EE50" i="225"/>
  <c r="EA51" i="225"/>
  <c r="DW52" i="225"/>
  <c r="EI52" i="225"/>
  <c r="EE53" i="225"/>
  <c r="EE48" i="225"/>
  <c r="EB48" i="225"/>
  <c r="DX49" i="225"/>
  <c r="EF50" i="225"/>
  <c r="EB51" i="225"/>
  <c r="DX52" i="225"/>
  <c r="EF53" i="225"/>
  <c r="EA49" i="225"/>
  <c r="EC48" i="225"/>
  <c r="DY49" i="225"/>
  <c r="EG50" i="225"/>
  <c r="EC51" i="225"/>
  <c r="DY52" i="225"/>
  <c r="EG53" i="225"/>
  <c r="ED48" i="225"/>
  <c r="DZ49" i="225"/>
  <c r="DV50" i="225"/>
  <c r="EH50" i="225"/>
  <c r="ED51" i="225"/>
  <c r="DZ52" i="225"/>
  <c r="DV53" i="225"/>
  <c r="EH53" i="225"/>
  <c r="DH9" i="225"/>
  <c r="DG9" i="225"/>
  <c r="DF9" i="225"/>
  <c r="DE9" i="225"/>
  <c r="E17" i="226" l="1"/>
  <c r="F17" i="226"/>
  <c r="FE14" i="225"/>
  <c r="FE17" i="225"/>
  <c r="FE20" i="225"/>
  <c r="FE23" i="225"/>
  <c r="FE26" i="225"/>
  <c r="FE29" i="225"/>
  <c r="FE32" i="225"/>
  <c r="FE35" i="225"/>
  <c r="FE38" i="225"/>
  <c r="FE41" i="225"/>
  <c r="FE44" i="225"/>
  <c r="FE47" i="225"/>
  <c r="EW48" i="225"/>
  <c r="ES49" i="225"/>
  <c r="EO50" i="225"/>
  <c r="FE50" i="225" s="1"/>
  <c r="EW51" i="225"/>
  <c r="ES52" i="225"/>
  <c r="EO53" i="225"/>
  <c r="FE53" i="225" s="1"/>
  <c r="FD23" i="225"/>
  <c r="EZ53" i="225"/>
  <c r="FF14" i="225"/>
  <c r="FF17" i="225"/>
  <c r="FF20" i="225"/>
  <c r="FF23" i="225"/>
  <c r="FF26" i="225"/>
  <c r="FF29" i="225"/>
  <c r="FF32" i="225"/>
  <c r="FF35" i="225"/>
  <c r="FF38" i="225"/>
  <c r="FF41" i="225"/>
  <c r="FF44" i="225"/>
  <c r="FF47" i="225"/>
  <c r="EX48" i="225"/>
  <c r="ET49" i="225"/>
  <c r="EP50" i="225"/>
  <c r="FF50" i="225" s="1"/>
  <c r="EX51" i="225"/>
  <c r="ET52" i="225"/>
  <c r="EP53" i="225"/>
  <c r="FF53" i="225" s="1"/>
  <c r="EN50" i="225"/>
  <c r="FD50" i="225" s="1"/>
  <c r="FC12" i="225"/>
  <c r="FC15" i="225"/>
  <c r="FC18" i="225"/>
  <c r="FC21" i="225"/>
  <c r="FC24" i="225"/>
  <c r="FC27" i="225"/>
  <c r="FC30" i="225"/>
  <c r="FC33" i="225"/>
  <c r="FC36" i="225"/>
  <c r="FC39" i="225"/>
  <c r="FC42" i="225"/>
  <c r="FC45" i="225"/>
  <c r="EM48" i="225"/>
  <c r="FC48" i="225" s="1"/>
  <c r="EY48" i="225"/>
  <c r="EU49" i="225"/>
  <c r="EQ50" i="225"/>
  <c r="EM51" i="225"/>
  <c r="FC51" i="225" s="1"/>
  <c r="EY51" i="225"/>
  <c r="EU52" i="225"/>
  <c r="EQ53" i="225"/>
  <c r="EN53" i="225"/>
  <c r="FD53" i="225" s="1"/>
  <c r="FD12" i="225"/>
  <c r="FD15" i="225"/>
  <c r="FD18" i="225"/>
  <c r="FD21" i="225"/>
  <c r="FD24" i="225"/>
  <c r="FD27" i="225"/>
  <c r="FD30" i="225"/>
  <c r="FD33" i="225"/>
  <c r="FD36" i="225"/>
  <c r="FD39" i="225"/>
  <c r="FD42" i="225"/>
  <c r="FD45" i="225"/>
  <c r="EN48" i="225"/>
  <c r="FD48" i="225" s="1"/>
  <c r="EZ48" i="225"/>
  <c r="EV49" i="225"/>
  <c r="ER50" i="225"/>
  <c r="EN51" i="225"/>
  <c r="FD51" i="225" s="1"/>
  <c r="EZ51" i="225"/>
  <c r="EV52" i="225"/>
  <c r="ER53" i="225"/>
  <c r="FD17" i="225"/>
  <c r="FD20" i="225"/>
  <c r="FD26" i="225"/>
  <c r="FD29" i="225"/>
  <c r="FD35" i="225"/>
  <c r="FD38" i="225"/>
  <c r="FE12" i="225"/>
  <c r="FE15" i="225"/>
  <c r="FE18" i="225"/>
  <c r="FE21" i="225"/>
  <c r="FE24" i="225"/>
  <c r="FE27" i="225"/>
  <c r="FE30" i="225"/>
  <c r="FE33" i="225"/>
  <c r="FE36" i="225"/>
  <c r="FE39" i="225"/>
  <c r="FE42" i="225"/>
  <c r="FE45" i="225"/>
  <c r="EO48" i="225"/>
  <c r="FE48" i="225" s="1"/>
  <c r="EW49" i="225"/>
  <c r="ES50" i="225"/>
  <c r="EO51" i="225"/>
  <c r="FE51" i="225" s="1"/>
  <c r="EW52" i="225"/>
  <c r="ES53" i="225"/>
  <c r="FD14" i="225"/>
  <c r="FD32" i="225"/>
  <c r="FD44" i="225"/>
  <c r="ER49" i="225"/>
  <c r="FF12" i="225"/>
  <c r="FF15" i="225"/>
  <c r="FF18" i="225"/>
  <c r="FF21" i="225"/>
  <c r="FF24" i="225"/>
  <c r="FF27" i="225"/>
  <c r="FF30" i="225"/>
  <c r="FF33" i="225"/>
  <c r="FF36" i="225"/>
  <c r="FF39" i="225"/>
  <c r="FF42" i="225"/>
  <c r="FF45" i="225"/>
  <c r="EP48" i="225"/>
  <c r="FF48" i="225" s="1"/>
  <c r="EX49" i="225"/>
  <c r="ET50" i="225"/>
  <c r="EP51" i="225"/>
  <c r="FF51" i="225" s="1"/>
  <c r="EX52" i="225"/>
  <c r="ET53" i="225"/>
  <c r="EV51" i="225"/>
  <c r="FC13" i="225"/>
  <c r="FC16" i="225"/>
  <c r="FC19" i="225"/>
  <c r="FC22" i="225"/>
  <c r="FC25" i="225"/>
  <c r="FC28" i="225"/>
  <c r="FC31" i="225"/>
  <c r="FC34" i="225"/>
  <c r="FC37" i="225"/>
  <c r="FC40" i="225"/>
  <c r="FC43" i="225"/>
  <c r="FC46" i="225"/>
  <c r="EQ48" i="225"/>
  <c r="EM49" i="225"/>
  <c r="FC49" i="225" s="1"/>
  <c r="EY49" i="225"/>
  <c r="EU50" i="225"/>
  <c r="EQ51" i="225"/>
  <c r="EM52" i="225"/>
  <c r="FC52" i="225" s="1"/>
  <c r="EY52" i="225"/>
  <c r="EU53" i="225"/>
  <c r="ER52" i="225"/>
  <c r="FD13" i="225"/>
  <c r="FD16" i="225"/>
  <c r="FD19" i="225"/>
  <c r="FD22" i="225"/>
  <c r="FD25" i="225"/>
  <c r="FD28" i="225"/>
  <c r="FD31" i="225"/>
  <c r="FD34" i="225"/>
  <c r="FD37" i="225"/>
  <c r="FD40" i="225"/>
  <c r="FD43" i="225"/>
  <c r="FD46" i="225"/>
  <c r="ER48" i="225"/>
  <c r="EN49" i="225"/>
  <c r="FD49" i="225" s="1"/>
  <c r="EZ49" i="225"/>
  <c r="EV50" i="225"/>
  <c r="ER51" i="225"/>
  <c r="EN52" i="225"/>
  <c r="FD52" i="225" s="1"/>
  <c r="EZ52" i="225"/>
  <c r="EV53" i="225"/>
  <c r="EV48" i="225"/>
  <c r="FE13" i="225"/>
  <c r="FE16" i="225"/>
  <c r="FE19" i="225"/>
  <c r="FE22" i="225"/>
  <c r="FE25" i="225"/>
  <c r="FE28" i="225"/>
  <c r="FE31" i="225"/>
  <c r="FE34" i="225"/>
  <c r="FE37" i="225"/>
  <c r="FE40" i="225"/>
  <c r="FE43" i="225"/>
  <c r="FE46" i="225"/>
  <c r="ES48" i="225"/>
  <c r="EO49" i="225"/>
  <c r="FE49" i="225" s="1"/>
  <c r="EW50" i="225"/>
  <c r="ES51" i="225"/>
  <c r="EO52" i="225"/>
  <c r="FE52" i="225" s="1"/>
  <c r="EW53" i="225"/>
  <c r="FD47" i="225"/>
  <c r="FF13" i="225"/>
  <c r="FF16" i="225"/>
  <c r="FF19" i="225"/>
  <c r="FF22" i="225"/>
  <c r="FF25" i="225"/>
  <c r="FF28" i="225"/>
  <c r="FF31" i="225"/>
  <c r="FF34" i="225"/>
  <c r="FF37" i="225"/>
  <c r="FF40" i="225"/>
  <c r="FF43" i="225"/>
  <c r="FF46" i="225"/>
  <c r="ET48" i="225"/>
  <c r="EP49" i="225"/>
  <c r="FF49" i="225" s="1"/>
  <c r="EX50" i="225"/>
  <c r="ET51" i="225"/>
  <c r="EP52" i="225"/>
  <c r="FF52" i="225" s="1"/>
  <c r="EX53" i="225"/>
  <c r="FD41" i="225"/>
  <c r="EZ50" i="225"/>
  <c r="FC14" i="225"/>
  <c r="FC17" i="225"/>
  <c r="FC20" i="225"/>
  <c r="FC23" i="225"/>
  <c r="FC26" i="225"/>
  <c r="FC29" i="225"/>
  <c r="FC32" i="225"/>
  <c r="FC35" i="225"/>
  <c r="FC38" i="225"/>
  <c r="FC41" i="225"/>
  <c r="FC44" i="225"/>
  <c r="FC47" i="225"/>
  <c r="EU48" i="225"/>
  <c r="EQ49" i="225"/>
  <c r="EM50" i="225"/>
  <c r="FC50" i="225" s="1"/>
  <c r="EY50" i="225"/>
  <c r="EU51" i="225"/>
  <c r="EQ52" i="225"/>
  <c r="EM53" i="225"/>
  <c r="FC53" i="225" s="1"/>
  <c r="EY53" i="225"/>
  <c r="DV9" i="225"/>
  <c r="DY9" i="225"/>
  <c r="DX9" i="225"/>
  <c r="DW9" i="225"/>
  <c r="G17" i="226" l="1"/>
  <c r="E18" i="226"/>
  <c r="EM9" i="225" l="1"/>
  <c r="FC11" i="225"/>
  <c r="FC9" i="225" s="1"/>
  <c r="FD11" i="225"/>
  <c r="FD9" i="225" s="1"/>
  <c r="EN9" i="225"/>
  <c r="FE11" i="225"/>
  <c r="FE9" i="225" s="1"/>
  <c r="EO9" i="225"/>
  <c r="FF11" i="225"/>
  <c r="FF9" i="225" s="1"/>
  <c r="EP9" i="225"/>
  <c r="G181" i="219" l="1"/>
  <c r="H181" i="219"/>
  <c r="H239" i="219" s="1"/>
  <c r="I181" i="219"/>
  <c r="J181" i="219"/>
  <c r="B217" i="219"/>
  <c r="B275" i="219" s="1"/>
  <c r="C217" i="219"/>
  <c r="C275" i="219" s="1"/>
  <c r="D217" i="219"/>
  <c r="E217" i="219"/>
  <c r="E275" i="219" s="1"/>
  <c r="F217" i="219"/>
  <c r="F275" i="219" s="1"/>
  <c r="H217" i="219"/>
  <c r="H275" i="219" s="1"/>
  <c r="J217" i="219"/>
  <c r="J275" i="219" s="1"/>
  <c r="B218" i="219"/>
  <c r="B276" i="219" s="1"/>
  <c r="C218" i="219"/>
  <c r="C276" i="219" s="1"/>
  <c r="D218" i="219"/>
  <c r="D276" i="219" s="1"/>
  <c r="E218" i="219"/>
  <c r="E276" i="219" s="1"/>
  <c r="F218" i="219"/>
  <c r="F276" i="219" s="1"/>
  <c r="G218" i="219"/>
  <c r="G276" i="219" s="1"/>
  <c r="H218" i="219"/>
  <c r="H276" i="219" s="1"/>
  <c r="I218" i="219"/>
  <c r="I276" i="219" s="1"/>
  <c r="J218" i="219"/>
  <c r="J276" i="219" s="1"/>
  <c r="B219" i="219"/>
  <c r="B277" i="219" s="1"/>
  <c r="C219" i="219"/>
  <c r="C277" i="219" s="1"/>
  <c r="D219" i="219"/>
  <c r="D277" i="219" s="1"/>
  <c r="E219" i="219"/>
  <c r="E277" i="219" s="1"/>
  <c r="F219" i="219"/>
  <c r="F277" i="219" s="1"/>
  <c r="G219" i="219"/>
  <c r="G277" i="219" s="1"/>
  <c r="H219" i="219"/>
  <c r="H277" i="219" s="1"/>
  <c r="I219" i="219"/>
  <c r="I277" i="219" s="1"/>
  <c r="J219" i="219"/>
  <c r="J277" i="219" s="1"/>
  <c r="B220" i="219"/>
  <c r="B278" i="219" s="1"/>
  <c r="C220" i="219"/>
  <c r="C278" i="219" s="1"/>
  <c r="D220" i="219"/>
  <c r="D278" i="219" s="1"/>
  <c r="E220" i="219"/>
  <c r="E278" i="219" s="1"/>
  <c r="F220" i="219"/>
  <c r="G220" i="219"/>
  <c r="G278" i="219" s="1"/>
  <c r="H220" i="219"/>
  <c r="H278" i="219" s="1"/>
  <c r="I220" i="219"/>
  <c r="I278" i="219" s="1"/>
  <c r="J220" i="219"/>
  <c r="B221" i="219"/>
  <c r="B279" i="219" s="1"/>
  <c r="C221" i="219"/>
  <c r="C279" i="219" s="1"/>
  <c r="D221" i="219"/>
  <c r="D279" i="219" s="1"/>
  <c r="E221" i="219"/>
  <c r="E279" i="219" s="1"/>
  <c r="F221" i="219"/>
  <c r="F279" i="219" s="1"/>
  <c r="G221" i="219"/>
  <c r="G279" i="219" s="1"/>
  <c r="H221" i="219"/>
  <c r="H279" i="219" s="1"/>
  <c r="I221" i="219"/>
  <c r="I279" i="219" s="1"/>
  <c r="J221" i="219"/>
  <c r="J279" i="219" s="1"/>
  <c r="B222" i="219"/>
  <c r="B280" i="219" s="1"/>
  <c r="C222" i="219"/>
  <c r="C280" i="219" s="1"/>
  <c r="D222" i="219"/>
  <c r="D280" i="219" s="1"/>
  <c r="E222" i="219"/>
  <c r="E280" i="219" s="1"/>
  <c r="F222" i="219"/>
  <c r="F280" i="219" s="1"/>
  <c r="G222" i="219"/>
  <c r="G280" i="219" s="1"/>
  <c r="H222" i="219"/>
  <c r="H280" i="219" s="1"/>
  <c r="I222" i="219"/>
  <c r="I280" i="219" s="1"/>
  <c r="J222" i="219"/>
  <c r="J280" i="219" s="1"/>
  <c r="B223" i="219"/>
  <c r="B281" i="219" s="1"/>
  <c r="C223" i="219"/>
  <c r="C281" i="219" s="1"/>
  <c r="D223" i="219"/>
  <c r="D281" i="219" s="1"/>
  <c r="E223" i="219"/>
  <c r="E281" i="219" s="1"/>
  <c r="F223" i="219"/>
  <c r="F281" i="219" s="1"/>
  <c r="G223" i="219"/>
  <c r="H223" i="219"/>
  <c r="H281" i="219" s="1"/>
  <c r="I223" i="219"/>
  <c r="I281" i="219" s="1"/>
  <c r="J223" i="219"/>
  <c r="J281" i="219" s="1"/>
  <c r="B224" i="219"/>
  <c r="B282" i="219" s="1"/>
  <c r="C224" i="219"/>
  <c r="C282" i="219" s="1"/>
  <c r="D224" i="219"/>
  <c r="D282" i="219" s="1"/>
  <c r="E224" i="219"/>
  <c r="E282" i="219" s="1"/>
  <c r="F224" i="219"/>
  <c r="F282" i="219" s="1"/>
  <c r="G224" i="219"/>
  <c r="G282" i="219" s="1"/>
  <c r="H224" i="219"/>
  <c r="H282" i="219" s="1"/>
  <c r="I224" i="219"/>
  <c r="I282" i="219" s="1"/>
  <c r="J224" i="219"/>
  <c r="J282" i="219" s="1"/>
  <c r="B225" i="219"/>
  <c r="B283" i="219" s="1"/>
  <c r="C225" i="219"/>
  <c r="C283" i="219" s="1"/>
  <c r="D225" i="219"/>
  <c r="D283" i="219" s="1"/>
  <c r="E225" i="219"/>
  <c r="E283" i="219" s="1"/>
  <c r="F225" i="219"/>
  <c r="F283" i="219" s="1"/>
  <c r="G225" i="219"/>
  <c r="G283" i="219" s="1"/>
  <c r="H225" i="219"/>
  <c r="H283" i="219" s="1"/>
  <c r="I225" i="219"/>
  <c r="I283" i="219" s="1"/>
  <c r="J225" i="219"/>
  <c r="J283" i="219" s="1"/>
  <c r="B226" i="219"/>
  <c r="C226" i="219"/>
  <c r="C284" i="219" s="1"/>
  <c r="D226" i="219"/>
  <c r="D284" i="219" s="1"/>
  <c r="E226" i="219"/>
  <c r="E284" i="219" s="1"/>
  <c r="F226" i="219"/>
  <c r="F284" i="219" s="1"/>
  <c r="G226" i="219"/>
  <c r="G284" i="219" s="1"/>
  <c r="H226" i="219"/>
  <c r="H284" i="219" s="1"/>
  <c r="I226" i="219"/>
  <c r="I284" i="219" s="1"/>
  <c r="J226" i="219"/>
  <c r="J284" i="219" s="1"/>
  <c r="B227" i="219"/>
  <c r="B285" i="219" s="1"/>
  <c r="C227" i="219"/>
  <c r="D227" i="219"/>
  <c r="D285" i="219" s="1"/>
  <c r="E227" i="219"/>
  <c r="E285" i="219" s="1"/>
  <c r="F227" i="219"/>
  <c r="F285" i="219" s="1"/>
  <c r="G227" i="219"/>
  <c r="G285" i="219" s="1"/>
  <c r="H227" i="219"/>
  <c r="H285" i="219" s="1"/>
  <c r="I227" i="219"/>
  <c r="I285" i="219" s="1"/>
  <c r="J227" i="219"/>
  <c r="J285" i="219" s="1"/>
  <c r="B228" i="219"/>
  <c r="B286" i="219" s="1"/>
  <c r="C228" i="219"/>
  <c r="C286" i="219" s="1"/>
  <c r="D228" i="219"/>
  <c r="D286" i="219" s="1"/>
  <c r="E228" i="219"/>
  <c r="E286" i="219" s="1"/>
  <c r="F228" i="219"/>
  <c r="F286" i="219" s="1"/>
  <c r="G228" i="219"/>
  <c r="G286" i="219" s="1"/>
  <c r="H228" i="219"/>
  <c r="H286" i="219" s="1"/>
  <c r="I228" i="219"/>
  <c r="I286" i="219" s="1"/>
  <c r="J228" i="219"/>
  <c r="J286" i="219" s="1"/>
  <c r="B229" i="219"/>
  <c r="B287" i="219" s="1"/>
  <c r="C229" i="219"/>
  <c r="C287" i="219" s="1"/>
  <c r="D229" i="219"/>
  <c r="D287" i="219" s="1"/>
  <c r="E229" i="219"/>
  <c r="E287" i="219" s="1"/>
  <c r="F229" i="219"/>
  <c r="F287" i="219" s="1"/>
  <c r="G229" i="219"/>
  <c r="G287" i="219" s="1"/>
  <c r="H229" i="219"/>
  <c r="H287" i="219" s="1"/>
  <c r="I229" i="219"/>
  <c r="I287" i="219" s="1"/>
  <c r="J229" i="219"/>
  <c r="J287" i="219" s="1"/>
  <c r="B230" i="219"/>
  <c r="B288" i="219" s="1"/>
  <c r="C230" i="219"/>
  <c r="C288" i="219" s="1"/>
  <c r="D230" i="219"/>
  <c r="E230" i="219"/>
  <c r="E288" i="219" s="1"/>
  <c r="F230" i="219"/>
  <c r="F288" i="219" s="1"/>
  <c r="G230" i="219"/>
  <c r="G288" i="219" s="1"/>
  <c r="H230" i="219"/>
  <c r="H288" i="219" s="1"/>
  <c r="I230" i="219"/>
  <c r="I288" i="219" s="1"/>
  <c r="J230" i="219"/>
  <c r="J288" i="219" s="1"/>
  <c r="B231" i="219"/>
  <c r="C231" i="219"/>
  <c r="D231" i="219"/>
  <c r="E231" i="219"/>
  <c r="F231" i="219"/>
  <c r="G231" i="219"/>
  <c r="H231" i="219"/>
  <c r="I231" i="219"/>
  <c r="J231" i="219"/>
  <c r="H45" i="219"/>
  <c r="H102" i="219" s="1"/>
  <c r="J45" i="219"/>
  <c r="J102" i="219" s="1"/>
  <c r="B46" i="219"/>
  <c r="B103" i="219" s="1"/>
  <c r="C46" i="219"/>
  <c r="C103" i="219" s="1"/>
  <c r="D46" i="219"/>
  <c r="D103" i="219" s="1"/>
  <c r="E46" i="219"/>
  <c r="E103" i="219" s="1"/>
  <c r="F46" i="219"/>
  <c r="F103" i="219" s="1"/>
  <c r="G46" i="219"/>
  <c r="H46" i="219"/>
  <c r="H103" i="219" s="1"/>
  <c r="I46" i="219"/>
  <c r="I103" i="219" s="1"/>
  <c r="J46" i="219"/>
  <c r="J103" i="219" s="1"/>
  <c r="B47" i="219"/>
  <c r="B104" i="219" s="1"/>
  <c r="C47" i="219"/>
  <c r="C104" i="219" s="1"/>
  <c r="D47" i="219"/>
  <c r="D104" i="219" s="1"/>
  <c r="E47" i="219"/>
  <c r="E104" i="219" s="1"/>
  <c r="F47" i="219"/>
  <c r="F104" i="219" s="1"/>
  <c r="G47" i="219"/>
  <c r="G104" i="219" s="1"/>
  <c r="H47" i="219"/>
  <c r="H104" i="219" s="1"/>
  <c r="I47" i="219"/>
  <c r="I104" i="219" s="1"/>
  <c r="J47" i="219"/>
  <c r="J104" i="219" s="1"/>
  <c r="B48" i="219"/>
  <c r="B105" i="219" s="1"/>
  <c r="C48" i="219"/>
  <c r="C105" i="219" s="1"/>
  <c r="D48" i="219"/>
  <c r="D105" i="219" s="1"/>
  <c r="E48" i="219"/>
  <c r="E105" i="219" s="1"/>
  <c r="F48" i="219"/>
  <c r="F105" i="219" s="1"/>
  <c r="G48" i="219"/>
  <c r="H48" i="219"/>
  <c r="H105" i="219" s="1"/>
  <c r="I48" i="219"/>
  <c r="I105" i="219" s="1"/>
  <c r="J48" i="219"/>
  <c r="J105" i="219" s="1"/>
  <c r="B49" i="219"/>
  <c r="B106" i="219" s="1"/>
  <c r="C49" i="219"/>
  <c r="C106" i="219" s="1"/>
  <c r="D49" i="219"/>
  <c r="D106" i="219" s="1"/>
  <c r="E49" i="219"/>
  <c r="E106" i="219" s="1"/>
  <c r="F49" i="219"/>
  <c r="F106" i="219" s="1"/>
  <c r="G49" i="219"/>
  <c r="G106" i="219" s="1"/>
  <c r="H49" i="219"/>
  <c r="H106" i="219" s="1"/>
  <c r="I49" i="219"/>
  <c r="I106" i="219" s="1"/>
  <c r="J49" i="219"/>
  <c r="J106" i="219" s="1"/>
  <c r="B50" i="219"/>
  <c r="B107" i="219" s="1"/>
  <c r="C50" i="219"/>
  <c r="C107" i="219" s="1"/>
  <c r="D50" i="219"/>
  <c r="D107" i="219" s="1"/>
  <c r="E50" i="219"/>
  <c r="E107" i="219" s="1"/>
  <c r="F50" i="219"/>
  <c r="F107" i="219" s="1"/>
  <c r="G50" i="219"/>
  <c r="G107" i="219" s="1"/>
  <c r="H50" i="219"/>
  <c r="H107" i="219" s="1"/>
  <c r="I50" i="219"/>
  <c r="I107" i="219" s="1"/>
  <c r="J50" i="219"/>
  <c r="J107" i="219" s="1"/>
  <c r="B51" i="219"/>
  <c r="B108" i="219" s="1"/>
  <c r="C51" i="219"/>
  <c r="C108" i="219" s="1"/>
  <c r="D51" i="219"/>
  <c r="E51" i="219"/>
  <c r="E108" i="219" s="1"/>
  <c r="F51" i="219"/>
  <c r="F108" i="219" s="1"/>
  <c r="G51" i="219"/>
  <c r="G108" i="219" s="1"/>
  <c r="H51" i="219"/>
  <c r="I51" i="219"/>
  <c r="I108" i="219" s="1"/>
  <c r="J51" i="219"/>
  <c r="J108" i="219" s="1"/>
  <c r="B52" i="219"/>
  <c r="C52" i="219"/>
  <c r="C109" i="219" s="1"/>
  <c r="D52" i="219"/>
  <c r="D109" i="219" s="1"/>
  <c r="E52" i="219"/>
  <c r="E109" i="219" s="1"/>
  <c r="F52" i="219"/>
  <c r="G52" i="219"/>
  <c r="H52" i="219"/>
  <c r="H109" i="219" s="1"/>
  <c r="I52" i="219"/>
  <c r="I109" i="219" s="1"/>
  <c r="J52" i="219"/>
  <c r="J109" i="219" s="1"/>
  <c r="B53" i="219"/>
  <c r="B110" i="219" s="1"/>
  <c r="C53" i="219"/>
  <c r="D53" i="219"/>
  <c r="D110" i="219" s="1"/>
  <c r="E53" i="219"/>
  <c r="E110" i="219" s="1"/>
  <c r="F53" i="219"/>
  <c r="F110" i="219" s="1"/>
  <c r="G53" i="219"/>
  <c r="G110" i="219" s="1"/>
  <c r="H53" i="219"/>
  <c r="I53" i="219"/>
  <c r="J53" i="219"/>
  <c r="J110" i="219" s="1"/>
  <c r="B54" i="219"/>
  <c r="B111" i="219" s="1"/>
  <c r="C54" i="219"/>
  <c r="C111" i="219" s="1"/>
  <c r="D54" i="219"/>
  <c r="D111" i="219" s="1"/>
  <c r="E54" i="219"/>
  <c r="F54" i="219"/>
  <c r="F111" i="219" s="1"/>
  <c r="G54" i="219"/>
  <c r="G111" i="219" s="1"/>
  <c r="H54" i="219"/>
  <c r="H111" i="219" s="1"/>
  <c r="I54" i="219"/>
  <c r="I111" i="219" s="1"/>
  <c r="J54" i="219"/>
  <c r="J111" i="219" s="1"/>
  <c r="B55" i="219"/>
  <c r="B112" i="219" s="1"/>
  <c r="C55" i="219"/>
  <c r="C112" i="219" s="1"/>
  <c r="D55" i="219"/>
  <c r="E55" i="219"/>
  <c r="E112" i="219" s="1"/>
  <c r="F55" i="219"/>
  <c r="F112" i="219" s="1"/>
  <c r="G55" i="219"/>
  <c r="G112" i="219" s="1"/>
  <c r="H55" i="219"/>
  <c r="I55" i="219"/>
  <c r="I112" i="219" s="1"/>
  <c r="J55" i="219"/>
  <c r="J112" i="219" s="1"/>
  <c r="B56" i="219"/>
  <c r="B113" i="219" s="1"/>
  <c r="C56" i="219"/>
  <c r="D56" i="219"/>
  <c r="D113" i="219" s="1"/>
  <c r="E56" i="219"/>
  <c r="E113" i="219" s="1"/>
  <c r="F56" i="219"/>
  <c r="F113" i="219" s="1"/>
  <c r="G56" i="219"/>
  <c r="G113" i="219" s="1"/>
  <c r="H56" i="219"/>
  <c r="H113" i="219" s="1"/>
  <c r="I56" i="219"/>
  <c r="I113" i="219" s="1"/>
  <c r="J56" i="219"/>
  <c r="J113" i="219" s="1"/>
  <c r="B57" i="219"/>
  <c r="B114" i="219" s="1"/>
  <c r="C57" i="219"/>
  <c r="C114" i="219" s="1"/>
  <c r="D57" i="219"/>
  <c r="D114" i="219" s="1"/>
  <c r="E57" i="219"/>
  <c r="E114" i="219" s="1"/>
  <c r="F57" i="219"/>
  <c r="F114" i="219" s="1"/>
  <c r="G57" i="219"/>
  <c r="G114" i="219" s="1"/>
  <c r="H57" i="219"/>
  <c r="H114" i="219" s="1"/>
  <c r="I57" i="219"/>
  <c r="I114" i="219" s="1"/>
  <c r="J57" i="219"/>
  <c r="J114" i="219" s="1"/>
  <c r="B58" i="219"/>
  <c r="B115" i="219" s="1"/>
  <c r="C58" i="219"/>
  <c r="C115" i="219" s="1"/>
  <c r="D58" i="219"/>
  <c r="D115" i="219" s="1"/>
  <c r="E58" i="219"/>
  <c r="E115" i="219" s="1"/>
  <c r="F58" i="219"/>
  <c r="F115" i="219" s="1"/>
  <c r="G58" i="219"/>
  <c r="G115" i="219" s="1"/>
  <c r="H58" i="219"/>
  <c r="H115" i="219" s="1"/>
  <c r="I58" i="219"/>
  <c r="I115" i="219" s="1"/>
  <c r="J58" i="219"/>
  <c r="J115" i="219" s="1"/>
  <c r="B59" i="219"/>
  <c r="C59" i="219"/>
  <c r="D59" i="219"/>
  <c r="E59" i="219"/>
  <c r="F59" i="219"/>
  <c r="G59" i="219"/>
  <c r="H59" i="219"/>
  <c r="I59" i="219"/>
  <c r="J59" i="219"/>
  <c r="J56" i="224"/>
  <c r="H56" i="224"/>
  <c r="F56" i="224"/>
  <c r="D56" i="224"/>
  <c r="B56" i="224"/>
  <c r="J55" i="224"/>
  <c r="H55" i="224"/>
  <c r="F55" i="224"/>
  <c r="D55" i="224"/>
  <c r="B55" i="224"/>
  <c r="J54" i="224"/>
  <c r="H54" i="224"/>
  <c r="F54" i="224"/>
  <c r="D54" i="224"/>
  <c r="B54" i="224"/>
  <c r="J53" i="224"/>
  <c r="H53" i="224"/>
  <c r="F53" i="224"/>
  <c r="D53" i="224"/>
  <c r="B53" i="224"/>
  <c r="J52" i="224"/>
  <c r="H52" i="224"/>
  <c r="F52" i="224"/>
  <c r="D52" i="224"/>
  <c r="B52" i="224"/>
  <c r="J51" i="224"/>
  <c r="H51" i="224"/>
  <c r="F51" i="224"/>
  <c r="D51" i="224"/>
  <c r="B51" i="224"/>
  <c r="J50" i="224"/>
  <c r="H50" i="224"/>
  <c r="F50" i="224"/>
  <c r="D50" i="224"/>
  <c r="B50" i="224"/>
  <c r="J49" i="224"/>
  <c r="H49" i="224"/>
  <c r="F49" i="224"/>
  <c r="D49" i="224"/>
  <c r="B49" i="224"/>
  <c r="J48" i="224"/>
  <c r="H48" i="224"/>
  <c r="F48" i="224"/>
  <c r="D48" i="224"/>
  <c r="B48" i="224"/>
  <c r="J47" i="224"/>
  <c r="H47" i="224"/>
  <c r="F47" i="224"/>
  <c r="D47" i="224"/>
  <c r="B47" i="224"/>
  <c r="J46" i="224"/>
  <c r="H46" i="224"/>
  <c r="F46" i="224"/>
  <c r="D46" i="224"/>
  <c r="B46" i="224"/>
  <c r="J45" i="224"/>
  <c r="H45" i="224"/>
  <c r="F45" i="224"/>
  <c r="D45" i="224"/>
  <c r="B45" i="224"/>
  <c r="J44" i="224"/>
  <c r="H44" i="224"/>
  <c r="F44" i="224"/>
  <c r="D44" i="224"/>
  <c r="B44" i="224"/>
  <c r="J43" i="224"/>
  <c r="H43" i="224"/>
  <c r="F43" i="224"/>
  <c r="D43" i="224"/>
  <c r="B43" i="224"/>
  <c r="J42" i="224"/>
  <c r="H42" i="224"/>
  <c r="F42" i="224"/>
  <c r="D42" i="224"/>
  <c r="B42" i="224"/>
  <c r="J41" i="224"/>
  <c r="H41" i="224"/>
  <c r="F41" i="224"/>
  <c r="D41" i="224"/>
  <c r="B41" i="224"/>
  <c r="J40" i="224"/>
  <c r="H40" i="224"/>
  <c r="F40" i="224"/>
  <c r="D40" i="224"/>
  <c r="B40" i="224"/>
  <c r="J39" i="224"/>
  <c r="H39" i="224"/>
  <c r="F39" i="224"/>
  <c r="D39" i="224"/>
  <c r="B39" i="224"/>
  <c r="J38" i="224"/>
  <c r="H38" i="224"/>
  <c r="F38" i="224"/>
  <c r="D38" i="224"/>
  <c r="B38" i="224"/>
  <c r="J37" i="224"/>
  <c r="H37" i="224"/>
  <c r="F37" i="224"/>
  <c r="D37" i="224"/>
  <c r="B37" i="224"/>
  <c r="J36" i="224"/>
  <c r="H36" i="224"/>
  <c r="F36" i="224"/>
  <c r="D36" i="224"/>
  <c r="B36" i="224"/>
  <c r="J35" i="224"/>
  <c r="H35" i="224"/>
  <c r="F35" i="224"/>
  <c r="D35" i="224"/>
  <c r="B35" i="224"/>
  <c r="J34" i="224"/>
  <c r="H34" i="224"/>
  <c r="F34" i="224"/>
  <c r="D34" i="224"/>
  <c r="B34" i="224"/>
  <c r="J33" i="224"/>
  <c r="H33" i="224"/>
  <c r="F33" i="224"/>
  <c r="D33" i="224"/>
  <c r="B33" i="224"/>
  <c r="J32" i="224"/>
  <c r="H32" i="224"/>
  <c r="F32" i="224"/>
  <c r="D32" i="224"/>
  <c r="B32" i="224"/>
  <c r="J31" i="224"/>
  <c r="H31" i="224"/>
  <c r="F31" i="224"/>
  <c r="D31" i="224"/>
  <c r="B31" i="224"/>
  <c r="J30" i="224"/>
  <c r="H30" i="224"/>
  <c r="F30" i="224"/>
  <c r="D30" i="224"/>
  <c r="B30" i="224"/>
  <c r="J29" i="224"/>
  <c r="H29" i="224"/>
  <c r="F29" i="224"/>
  <c r="D29" i="224"/>
  <c r="B29" i="224"/>
  <c r="J28" i="224"/>
  <c r="H28" i="224"/>
  <c r="F28" i="224"/>
  <c r="D28" i="224"/>
  <c r="B28" i="224"/>
  <c r="J27" i="224"/>
  <c r="H27" i="224"/>
  <c r="F27" i="224"/>
  <c r="D27" i="224"/>
  <c r="B27" i="224"/>
  <c r="J26" i="224"/>
  <c r="H26" i="224"/>
  <c r="F26" i="224"/>
  <c r="D26" i="224"/>
  <c r="B26" i="224"/>
  <c r="J25" i="224"/>
  <c r="H25" i="224"/>
  <c r="F25" i="224"/>
  <c r="D25" i="224"/>
  <c r="B25" i="224"/>
  <c r="J24" i="224"/>
  <c r="H24" i="224"/>
  <c r="F24" i="224"/>
  <c r="D24" i="224"/>
  <c r="B24" i="224"/>
  <c r="J23" i="224"/>
  <c r="H23" i="224"/>
  <c r="F23" i="224"/>
  <c r="D23" i="224"/>
  <c r="B23" i="224"/>
  <c r="J22" i="224"/>
  <c r="H22" i="224"/>
  <c r="F22" i="224"/>
  <c r="D22" i="224"/>
  <c r="B22" i="224"/>
  <c r="J21" i="224"/>
  <c r="H21" i="224"/>
  <c r="F21" i="224"/>
  <c r="D21" i="224"/>
  <c r="B21" i="224"/>
  <c r="J20" i="224"/>
  <c r="H20" i="224"/>
  <c r="F20" i="224"/>
  <c r="D20" i="224"/>
  <c r="B20" i="224"/>
  <c r="J19" i="224"/>
  <c r="H19" i="224"/>
  <c r="F19" i="224"/>
  <c r="D19" i="224"/>
  <c r="B19" i="224"/>
  <c r="J18" i="224"/>
  <c r="H18" i="224"/>
  <c r="F18" i="224"/>
  <c r="D18" i="224"/>
  <c r="B18" i="224"/>
  <c r="J17" i="224"/>
  <c r="H17" i="224"/>
  <c r="F17" i="224"/>
  <c r="D17" i="224"/>
  <c r="B17" i="224"/>
  <c r="J16" i="224"/>
  <c r="H16" i="224"/>
  <c r="F16" i="224"/>
  <c r="D16" i="224"/>
  <c r="B16" i="224"/>
  <c r="J15" i="224"/>
  <c r="H15" i="224"/>
  <c r="F15" i="224"/>
  <c r="D15" i="224"/>
  <c r="B15" i="224"/>
  <c r="J14" i="224"/>
  <c r="H14" i="224"/>
  <c r="F14" i="224"/>
  <c r="D14" i="224"/>
  <c r="B14" i="224"/>
  <c r="J13" i="224"/>
  <c r="H13" i="224"/>
  <c r="F13" i="224"/>
  <c r="D13" i="224"/>
  <c r="B13" i="224"/>
  <c r="J12" i="224"/>
  <c r="H12" i="224"/>
  <c r="F12" i="224"/>
  <c r="D12" i="224"/>
  <c r="B12" i="224"/>
  <c r="J11" i="224"/>
  <c r="H11" i="224"/>
  <c r="F11" i="224"/>
  <c r="D11" i="224"/>
  <c r="B11" i="224"/>
  <c r="J10" i="224"/>
  <c r="H10" i="224"/>
  <c r="F10" i="224"/>
  <c r="D10" i="224"/>
  <c r="B10" i="224"/>
  <c r="J9" i="224"/>
  <c r="H9" i="224"/>
  <c r="F9" i="224"/>
  <c r="G9" i="224" s="1"/>
  <c r="G10" i="224" s="1"/>
  <c r="G11" i="224" s="1"/>
  <c r="G12" i="224" s="1"/>
  <c r="G13" i="224" s="1"/>
  <c r="G14" i="224" s="1"/>
  <c r="G15" i="224" s="1"/>
  <c r="G16" i="224" s="1"/>
  <c r="G17" i="224" s="1"/>
  <c r="G18" i="224" s="1"/>
  <c r="G19" i="224" s="1"/>
  <c r="G20" i="224" s="1"/>
  <c r="G21" i="224" s="1"/>
  <c r="G22" i="224" s="1"/>
  <c r="G23" i="224" s="1"/>
  <c r="G24" i="224" s="1"/>
  <c r="G25" i="224" s="1"/>
  <c r="G26" i="224" s="1"/>
  <c r="G27" i="224" s="1"/>
  <c r="G28" i="224" s="1"/>
  <c r="G29" i="224" s="1"/>
  <c r="G30" i="224" s="1"/>
  <c r="G31" i="224" s="1"/>
  <c r="G32" i="224" s="1"/>
  <c r="G33" i="224" s="1"/>
  <c r="G34" i="224" s="1"/>
  <c r="G35" i="224" s="1"/>
  <c r="G36" i="224" s="1"/>
  <c r="G37" i="224" s="1"/>
  <c r="G38" i="224" s="1"/>
  <c r="G39" i="224" s="1"/>
  <c r="G40" i="224" s="1"/>
  <c r="G41" i="224" s="1"/>
  <c r="G42" i="224" s="1"/>
  <c r="G43" i="224" s="1"/>
  <c r="G44" i="224" s="1"/>
  <c r="G45" i="224" s="1"/>
  <c r="G46" i="224" s="1"/>
  <c r="G47" i="224" s="1"/>
  <c r="G48" i="224" s="1"/>
  <c r="G49" i="224" s="1"/>
  <c r="G50" i="224" s="1"/>
  <c r="G51" i="224" s="1"/>
  <c r="G52" i="224" s="1"/>
  <c r="G53" i="224" s="1"/>
  <c r="G54" i="224" s="1"/>
  <c r="D9" i="224"/>
  <c r="C9" i="224"/>
  <c r="C10" i="224" s="1"/>
  <c r="C11" i="224" s="1"/>
  <c r="C12" i="224" s="1"/>
  <c r="C13" i="224" s="1"/>
  <c r="C14" i="224" s="1"/>
  <c r="C15" i="224" s="1"/>
  <c r="C16" i="224" s="1"/>
  <c r="C17" i="224" s="1"/>
  <c r="C18" i="224" s="1"/>
  <c r="C19" i="224" s="1"/>
  <c r="C20" i="224" s="1"/>
  <c r="C21" i="224" s="1"/>
  <c r="C22" i="224" s="1"/>
  <c r="C23" i="224" s="1"/>
  <c r="C24" i="224" s="1"/>
  <c r="C25" i="224" s="1"/>
  <c r="C26" i="224" s="1"/>
  <c r="C27" i="224" s="1"/>
  <c r="C28" i="224" s="1"/>
  <c r="C29" i="224" s="1"/>
  <c r="C30" i="224" s="1"/>
  <c r="C31" i="224" s="1"/>
  <c r="C32" i="224" s="1"/>
  <c r="C33" i="224" s="1"/>
  <c r="C34" i="224" s="1"/>
  <c r="C35" i="224" s="1"/>
  <c r="C36" i="224" s="1"/>
  <c r="C37" i="224" s="1"/>
  <c r="C38" i="224" s="1"/>
  <c r="C39" i="224" s="1"/>
  <c r="C40" i="224" s="1"/>
  <c r="C41" i="224" s="1"/>
  <c r="C42" i="224" s="1"/>
  <c r="C43" i="224" s="1"/>
  <c r="C44" i="224" s="1"/>
  <c r="C45" i="224" s="1"/>
  <c r="C46" i="224" s="1"/>
  <c r="C47" i="224" s="1"/>
  <c r="C48" i="224" s="1"/>
  <c r="C49" i="224" s="1"/>
  <c r="C50" i="224" s="1"/>
  <c r="C51" i="224" s="1"/>
  <c r="C52" i="224" s="1"/>
  <c r="C53" i="224" s="1"/>
  <c r="C54" i="224" s="1"/>
  <c r="B9" i="224"/>
  <c r="A9" i="224"/>
  <c r="L8" i="224"/>
  <c r="J8" i="224"/>
  <c r="H8" i="224"/>
  <c r="F8" i="224"/>
  <c r="D8" i="224"/>
  <c r="B8" i="224"/>
  <c r="B68" i="222"/>
  <c r="C68" i="222"/>
  <c r="D68" i="222"/>
  <c r="E68" i="222"/>
  <c r="F68" i="222"/>
  <c r="G68" i="222"/>
  <c r="H68" i="222"/>
  <c r="I68" i="222"/>
  <c r="J68" i="222"/>
  <c r="B69" i="222"/>
  <c r="C69" i="222"/>
  <c r="D69" i="222"/>
  <c r="E69" i="222"/>
  <c r="F69" i="222"/>
  <c r="G69" i="222"/>
  <c r="H69" i="222"/>
  <c r="I69" i="222"/>
  <c r="J69" i="222"/>
  <c r="B70" i="222"/>
  <c r="C70" i="222"/>
  <c r="D70" i="222"/>
  <c r="E70" i="222"/>
  <c r="F70" i="222"/>
  <c r="G70" i="222"/>
  <c r="H70" i="222"/>
  <c r="I70" i="222"/>
  <c r="J70" i="222"/>
  <c r="B71" i="222"/>
  <c r="C71" i="222"/>
  <c r="D71" i="222"/>
  <c r="E71" i="222"/>
  <c r="F71" i="222"/>
  <c r="G71" i="222"/>
  <c r="H71" i="222"/>
  <c r="I71" i="222"/>
  <c r="J71" i="222"/>
  <c r="B72" i="222"/>
  <c r="C72" i="222"/>
  <c r="D72" i="222"/>
  <c r="E72" i="222"/>
  <c r="F72" i="222"/>
  <c r="G72" i="222"/>
  <c r="H72" i="222"/>
  <c r="I72" i="222"/>
  <c r="J72" i="222"/>
  <c r="B73" i="222"/>
  <c r="C73" i="222"/>
  <c r="D73" i="222"/>
  <c r="E73" i="222"/>
  <c r="F73" i="222"/>
  <c r="G73" i="222"/>
  <c r="H73" i="222"/>
  <c r="I73" i="222"/>
  <c r="J73" i="222"/>
  <c r="B74" i="222"/>
  <c r="C74" i="222"/>
  <c r="D74" i="222"/>
  <c r="E74" i="222"/>
  <c r="F74" i="222"/>
  <c r="G74" i="222"/>
  <c r="H74" i="222"/>
  <c r="I74" i="222"/>
  <c r="J74" i="222"/>
  <c r="B75" i="222"/>
  <c r="C75" i="222"/>
  <c r="D75" i="222"/>
  <c r="E75" i="222"/>
  <c r="F75" i="222"/>
  <c r="G75" i="222"/>
  <c r="H75" i="222"/>
  <c r="I75" i="222"/>
  <c r="J75" i="222"/>
  <c r="B76" i="222"/>
  <c r="C76" i="222"/>
  <c r="D76" i="222"/>
  <c r="E76" i="222"/>
  <c r="F76" i="222"/>
  <c r="G76" i="222"/>
  <c r="H76" i="222"/>
  <c r="I76" i="222"/>
  <c r="J76" i="222"/>
  <c r="B77" i="222"/>
  <c r="C77" i="222"/>
  <c r="D77" i="222"/>
  <c r="E77" i="222"/>
  <c r="F77" i="222"/>
  <c r="G77" i="222"/>
  <c r="H77" i="222"/>
  <c r="I77" i="222"/>
  <c r="J77" i="222"/>
  <c r="B78" i="222"/>
  <c r="C78" i="222"/>
  <c r="D78" i="222"/>
  <c r="E78" i="222"/>
  <c r="F78" i="222"/>
  <c r="G78" i="222"/>
  <c r="H78" i="222"/>
  <c r="I78" i="222"/>
  <c r="J78" i="222"/>
  <c r="B79" i="222"/>
  <c r="C79" i="222"/>
  <c r="D79" i="222"/>
  <c r="E79" i="222"/>
  <c r="F79" i="222"/>
  <c r="G79" i="222"/>
  <c r="H79" i="222"/>
  <c r="I79" i="222"/>
  <c r="J79" i="222"/>
  <c r="B80" i="222"/>
  <c r="C80" i="222"/>
  <c r="D80" i="222"/>
  <c r="E80" i="222"/>
  <c r="F80" i="222"/>
  <c r="G80" i="222"/>
  <c r="H80" i="222"/>
  <c r="I80" i="222"/>
  <c r="J80" i="222"/>
  <c r="B81" i="222"/>
  <c r="C81" i="222"/>
  <c r="D81" i="222"/>
  <c r="E81" i="222"/>
  <c r="F81" i="222"/>
  <c r="G81" i="222"/>
  <c r="H81" i="222"/>
  <c r="I81" i="222"/>
  <c r="J81" i="222"/>
  <c r="B82" i="222"/>
  <c r="C82" i="222"/>
  <c r="D82" i="222"/>
  <c r="E82" i="222"/>
  <c r="F82" i="222"/>
  <c r="G82" i="222"/>
  <c r="H82" i="222"/>
  <c r="I82" i="222"/>
  <c r="J82" i="222"/>
  <c r="B83" i="222"/>
  <c r="C83" i="222"/>
  <c r="D83" i="222"/>
  <c r="E83" i="222"/>
  <c r="F83" i="222"/>
  <c r="G83" i="222"/>
  <c r="H83" i="222"/>
  <c r="I83" i="222"/>
  <c r="J83" i="222"/>
  <c r="B84" i="222"/>
  <c r="C84" i="222"/>
  <c r="D84" i="222"/>
  <c r="E84" i="222"/>
  <c r="F84" i="222"/>
  <c r="G84" i="222"/>
  <c r="H84" i="222"/>
  <c r="I84" i="222"/>
  <c r="J84" i="222"/>
  <c r="B85" i="222"/>
  <c r="C85" i="222"/>
  <c r="D85" i="222"/>
  <c r="E85" i="222"/>
  <c r="F85" i="222"/>
  <c r="G85" i="222"/>
  <c r="H85" i="222"/>
  <c r="I85" i="222"/>
  <c r="J85" i="222"/>
  <c r="B86" i="222"/>
  <c r="C86" i="222"/>
  <c r="D86" i="222"/>
  <c r="E86" i="222"/>
  <c r="F86" i="222"/>
  <c r="G86" i="222"/>
  <c r="H86" i="222"/>
  <c r="I86" i="222"/>
  <c r="J86" i="222"/>
  <c r="B87" i="222"/>
  <c r="C87" i="222"/>
  <c r="D87" i="222"/>
  <c r="E87" i="222"/>
  <c r="F87" i="222"/>
  <c r="G87" i="222"/>
  <c r="H87" i="222"/>
  <c r="I87" i="222"/>
  <c r="J87" i="222"/>
  <c r="B88" i="222"/>
  <c r="C88" i="222"/>
  <c r="D88" i="222"/>
  <c r="E88" i="222"/>
  <c r="F88" i="222"/>
  <c r="G88" i="222"/>
  <c r="H88" i="222"/>
  <c r="I88" i="222"/>
  <c r="J88" i="222"/>
  <c r="B89" i="222"/>
  <c r="C89" i="222"/>
  <c r="D89" i="222"/>
  <c r="E89" i="222"/>
  <c r="F89" i="222"/>
  <c r="G89" i="222"/>
  <c r="H89" i="222"/>
  <c r="I89" i="222"/>
  <c r="J89" i="222"/>
  <c r="B90" i="222"/>
  <c r="C90" i="222"/>
  <c r="D90" i="222"/>
  <c r="E90" i="222"/>
  <c r="F90" i="222"/>
  <c r="G90" i="222"/>
  <c r="H90" i="222"/>
  <c r="I90" i="222"/>
  <c r="J90" i="222"/>
  <c r="B91" i="222"/>
  <c r="C91" i="222"/>
  <c r="D91" i="222"/>
  <c r="E91" i="222"/>
  <c r="F91" i="222"/>
  <c r="G91" i="222"/>
  <c r="H91" i="222"/>
  <c r="I91" i="222"/>
  <c r="J91" i="222"/>
  <c r="B92" i="222"/>
  <c r="C92" i="222"/>
  <c r="D92" i="222"/>
  <c r="E92" i="222"/>
  <c r="F92" i="222"/>
  <c r="G92" i="222"/>
  <c r="H92" i="222"/>
  <c r="I92" i="222"/>
  <c r="J92" i="222"/>
  <c r="B93" i="222"/>
  <c r="C93" i="222"/>
  <c r="D93" i="222"/>
  <c r="E93" i="222"/>
  <c r="F93" i="222"/>
  <c r="G93" i="222"/>
  <c r="H93" i="222"/>
  <c r="I93" i="222"/>
  <c r="J93" i="222"/>
  <c r="B94" i="222"/>
  <c r="C94" i="222"/>
  <c r="D94" i="222"/>
  <c r="E94" i="222"/>
  <c r="F94" i="222"/>
  <c r="G94" i="222"/>
  <c r="H94" i="222"/>
  <c r="I94" i="222"/>
  <c r="J94" i="222"/>
  <c r="B95" i="222"/>
  <c r="C95" i="222"/>
  <c r="D95" i="222"/>
  <c r="E95" i="222"/>
  <c r="F95" i="222"/>
  <c r="G95" i="222"/>
  <c r="H95" i="222"/>
  <c r="I95" i="222"/>
  <c r="J95" i="222"/>
  <c r="B96" i="222"/>
  <c r="C96" i="222"/>
  <c r="D96" i="222"/>
  <c r="E96" i="222"/>
  <c r="F96" i="222"/>
  <c r="G96" i="222"/>
  <c r="H96" i="222"/>
  <c r="I96" i="222"/>
  <c r="J96" i="222"/>
  <c r="B97" i="222"/>
  <c r="C97" i="222"/>
  <c r="D97" i="222"/>
  <c r="E97" i="222"/>
  <c r="F97" i="222"/>
  <c r="G97" i="222"/>
  <c r="H97" i="222"/>
  <c r="I97" i="222"/>
  <c r="J97" i="222"/>
  <c r="B98" i="222"/>
  <c r="C98" i="222"/>
  <c r="D98" i="222"/>
  <c r="E98" i="222"/>
  <c r="F98" i="222"/>
  <c r="G98" i="222"/>
  <c r="H98" i="222"/>
  <c r="I98" i="222"/>
  <c r="J98" i="222"/>
  <c r="B99" i="222"/>
  <c r="C99" i="222"/>
  <c r="D99" i="222"/>
  <c r="E99" i="222"/>
  <c r="F99" i="222"/>
  <c r="G99" i="222"/>
  <c r="H99" i="222"/>
  <c r="I99" i="222"/>
  <c r="J99" i="222"/>
  <c r="B100" i="222"/>
  <c r="C100" i="222"/>
  <c r="D100" i="222"/>
  <c r="E100" i="222"/>
  <c r="F100" i="222"/>
  <c r="G100" i="222"/>
  <c r="H100" i="222"/>
  <c r="I100" i="222"/>
  <c r="J100" i="222"/>
  <c r="B101" i="222"/>
  <c r="C101" i="222"/>
  <c r="D101" i="222"/>
  <c r="E101" i="222"/>
  <c r="F101" i="222"/>
  <c r="G101" i="222"/>
  <c r="H101" i="222"/>
  <c r="I101" i="222"/>
  <c r="J101" i="222"/>
  <c r="B102" i="222"/>
  <c r="C102" i="222"/>
  <c r="D102" i="222"/>
  <c r="E102" i="222"/>
  <c r="F102" i="222"/>
  <c r="G102" i="222"/>
  <c r="H102" i="222"/>
  <c r="I102" i="222"/>
  <c r="J102" i="222"/>
  <c r="B103" i="222"/>
  <c r="C103" i="222"/>
  <c r="D103" i="222"/>
  <c r="E103" i="222"/>
  <c r="F103" i="222"/>
  <c r="G103" i="222"/>
  <c r="H103" i="222"/>
  <c r="I103" i="222"/>
  <c r="J103" i="222"/>
  <c r="B104" i="222"/>
  <c r="C104" i="222"/>
  <c r="D104" i="222"/>
  <c r="E104" i="222"/>
  <c r="F104" i="222"/>
  <c r="G104" i="222"/>
  <c r="H104" i="222"/>
  <c r="I104" i="222"/>
  <c r="J104" i="222"/>
  <c r="B105" i="222"/>
  <c r="C105" i="222"/>
  <c r="D105" i="222"/>
  <c r="E105" i="222"/>
  <c r="F105" i="222"/>
  <c r="G105" i="222"/>
  <c r="H105" i="222"/>
  <c r="I105" i="222"/>
  <c r="J105" i="222"/>
  <c r="B106" i="222"/>
  <c r="C106" i="222"/>
  <c r="D106" i="222"/>
  <c r="E106" i="222"/>
  <c r="F106" i="222"/>
  <c r="G106" i="222"/>
  <c r="H106" i="222"/>
  <c r="I106" i="222"/>
  <c r="J106" i="222"/>
  <c r="B107" i="222"/>
  <c r="C107" i="222"/>
  <c r="D107" i="222"/>
  <c r="E107" i="222"/>
  <c r="F107" i="222"/>
  <c r="G107" i="222"/>
  <c r="H107" i="222"/>
  <c r="I107" i="222"/>
  <c r="J107" i="222"/>
  <c r="B108" i="222"/>
  <c r="C108" i="222"/>
  <c r="D108" i="222"/>
  <c r="E108" i="222"/>
  <c r="F108" i="222"/>
  <c r="G108" i="222"/>
  <c r="H108" i="222"/>
  <c r="I108" i="222"/>
  <c r="J108" i="222"/>
  <c r="B109" i="222"/>
  <c r="C109" i="222"/>
  <c r="D109" i="222"/>
  <c r="E109" i="222"/>
  <c r="F109" i="222"/>
  <c r="G109" i="222"/>
  <c r="H109" i="222"/>
  <c r="I109" i="222"/>
  <c r="J109" i="222"/>
  <c r="B110" i="222"/>
  <c r="C110" i="222"/>
  <c r="D110" i="222"/>
  <c r="E110" i="222"/>
  <c r="F110" i="222"/>
  <c r="G110" i="222"/>
  <c r="H110" i="222"/>
  <c r="I110" i="222"/>
  <c r="J110" i="222"/>
  <c r="B111" i="222"/>
  <c r="C111" i="222"/>
  <c r="D111" i="222"/>
  <c r="E111" i="222"/>
  <c r="F111" i="222"/>
  <c r="G111" i="222"/>
  <c r="H111" i="222"/>
  <c r="I111" i="222"/>
  <c r="J111" i="222"/>
  <c r="B112" i="222"/>
  <c r="C112" i="222"/>
  <c r="D112" i="222"/>
  <c r="E112" i="222"/>
  <c r="F112" i="222"/>
  <c r="G112" i="222"/>
  <c r="H112" i="222"/>
  <c r="I112" i="222"/>
  <c r="J112" i="222"/>
  <c r="B113" i="222"/>
  <c r="C113" i="222"/>
  <c r="D113" i="222"/>
  <c r="E113" i="222"/>
  <c r="F113" i="222"/>
  <c r="G113" i="222"/>
  <c r="H113" i="222"/>
  <c r="I113" i="222"/>
  <c r="J113" i="222"/>
  <c r="B114" i="222"/>
  <c r="C114" i="222"/>
  <c r="D114" i="222"/>
  <c r="E114" i="222"/>
  <c r="F114" i="222"/>
  <c r="G114" i="222"/>
  <c r="H114" i="222"/>
  <c r="I114" i="222"/>
  <c r="J114" i="222"/>
  <c r="B115" i="222"/>
  <c r="C115" i="222"/>
  <c r="D115" i="222"/>
  <c r="E115" i="222"/>
  <c r="F115" i="222"/>
  <c r="G115" i="222"/>
  <c r="H115" i="222"/>
  <c r="I115" i="222"/>
  <c r="J115" i="222"/>
  <c r="B116" i="222"/>
  <c r="C116" i="222"/>
  <c r="D116" i="222"/>
  <c r="E116" i="222"/>
  <c r="F116" i="222"/>
  <c r="G116" i="222"/>
  <c r="H116" i="222"/>
  <c r="I116" i="222"/>
  <c r="J116" i="222"/>
  <c r="B117" i="222"/>
  <c r="C117" i="222"/>
  <c r="D117" i="222"/>
  <c r="E117" i="222"/>
  <c r="F117" i="222"/>
  <c r="G117" i="222"/>
  <c r="H117" i="222"/>
  <c r="I117" i="222"/>
  <c r="J117" i="222"/>
  <c r="B10" i="222"/>
  <c r="C10" i="222"/>
  <c r="D10" i="222"/>
  <c r="E10" i="222"/>
  <c r="F10" i="222"/>
  <c r="G10" i="222"/>
  <c r="H10" i="222"/>
  <c r="I10" i="222"/>
  <c r="J10" i="222"/>
  <c r="B11" i="222"/>
  <c r="C11" i="222"/>
  <c r="D11" i="222"/>
  <c r="E11" i="222"/>
  <c r="F11" i="222"/>
  <c r="G11" i="222"/>
  <c r="H11" i="222"/>
  <c r="I11" i="222"/>
  <c r="J11" i="222"/>
  <c r="B12" i="222"/>
  <c r="C12" i="222"/>
  <c r="D12" i="222"/>
  <c r="E12" i="222"/>
  <c r="F12" i="222"/>
  <c r="G12" i="222"/>
  <c r="H12" i="222"/>
  <c r="I12" i="222"/>
  <c r="J12" i="222"/>
  <c r="B13" i="222"/>
  <c r="C13" i="222"/>
  <c r="D13" i="222"/>
  <c r="E13" i="222"/>
  <c r="F13" i="222"/>
  <c r="G13" i="222"/>
  <c r="H13" i="222"/>
  <c r="I13" i="222"/>
  <c r="J13" i="222"/>
  <c r="B14" i="222"/>
  <c r="C14" i="222"/>
  <c r="D14" i="222"/>
  <c r="E14" i="222"/>
  <c r="F14" i="222"/>
  <c r="G14" i="222"/>
  <c r="H14" i="222"/>
  <c r="I14" i="222"/>
  <c r="J14" i="222"/>
  <c r="B15" i="222"/>
  <c r="C15" i="222"/>
  <c r="D15" i="222"/>
  <c r="E15" i="222"/>
  <c r="F15" i="222"/>
  <c r="G15" i="222"/>
  <c r="H15" i="222"/>
  <c r="I15" i="222"/>
  <c r="J15" i="222"/>
  <c r="B16" i="222"/>
  <c r="C16" i="222"/>
  <c r="D16" i="222"/>
  <c r="E16" i="222"/>
  <c r="F16" i="222"/>
  <c r="G16" i="222"/>
  <c r="H16" i="222"/>
  <c r="I16" i="222"/>
  <c r="J16" i="222"/>
  <c r="B17" i="222"/>
  <c r="C17" i="222"/>
  <c r="D17" i="222"/>
  <c r="E17" i="222"/>
  <c r="F17" i="222"/>
  <c r="G17" i="222"/>
  <c r="H17" i="222"/>
  <c r="I17" i="222"/>
  <c r="J17" i="222"/>
  <c r="B18" i="222"/>
  <c r="C18" i="222"/>
  <c r="D18" i="222"/>
  <c r="E18" i="222"/>
  <c r="F18" i="222"/>
  <c r="G18" i="222"/>
  <c r="H18" i="222"/>
  <c r="I18" i="222"/>
  <c r="J18" i="222"/>
  <c r="B19" i="222"/>
  <c r="C19" i="222"/>
  <c r="D19" i="222"/>
  <c r="E19" i="222"/>
  <c r="F19" i="222"/>
  <c r="G19" i="222"/>
  <c r="H19" i="222"/>
  <c r="I19" i="222"/>
  <c r="J19" i="222"/>
  <c r="B20" i="222"/>
  <c r="C20" i="222"/>
  <c r="D20" i="222"/>
  <c r="E20" i="222"/>
  <c r="F20" i="222"/>
  <c r="G20" i="222"/>
  <c r="H20" i="222"/>
  <c r="I20" i="222"/>
  <c r="J20" i="222"/>
  <c r="B21" i="222"/>
  <c r="C21" i="222"/>
  <c r="D21" i="222"/>
  <c r="E21" i="222"/>
  <c r="F21" i="222"/>
  <c r="G21" i="222"/>
  <c r="H21" i="222"/>
  <c r="I21" i="222"/>
  <c r="J21" i="222"/>
  <c r="B22" i="222"/>
  <c r="C22" i="222"/>
  <c r="D22" i="222"/>
  <c r="E22" i="222"/>
  <c r="F22" i="222"/>
  <c r="G22" i="222"/>
  <c r="H22" i="222"/>
  <c r="I22" i="222"/>
  <c r="J22" i="222"/>
  <c r="B23" i="222"/>
  <c r="C23" i="222"/>
  <c r="D23" i="222"/>
  <c r="E23" i="222"/>
  <c r="F23" i="222"/>
  <c r="G23" i="222"/>
  <c r="H23" i="222"/>
  <c r="I23" i="222"/>
  <c r="J23" i="222"/>
  <c r="B24" i="222"/>
  <c r="C24" i="222"/>
  <c r="D24" i="222"/>
  <c r="E24" i="222"/>
  <c r="F24" i="222"/>
  <c r="G24" i="222"/>
  <c r="H24" i="222"/>
  <c r="I24" i="222"/>
  <c r="J24" i="222"/>
  <c r="B25" i="222"/>
  <c r="C25" i="222"/>
  <c r="D25" i="222"/>
  <c r="E25" i="222"/>
  <c r="F25" i="222"/>
  <c r="G25" i="222"/>
  <c r="H25" i="222"/>
  <c r="I25" i="222"/>
  <c r="J25" i="222"/>
  <c r="B26" i="222"/>
  <c r="C26" i="222"/>
  <c r="D26" i="222"/>
  <c r="E26" i="222"/>
  <c r="F26" i="222"/>
  <c r="G26" i="222"/>
  <c r="H26" i="222"/>
  <c r="I26" i="222"/>
  <c r="J26" i="222"/>
  <c r="B27" i="222"/>
  <c r="C27" i="222"/>
  <c r="D27" i="222"/>
  <c r="E27" i="222"/>
  <c r="F27" i="222"/>
  <c r="G27" i="222"/>
  <c r="H27" i="222"/>
  <c r="I27" i="222"/>
  <c r="J27" i="222"/>
  <c r="B28" i="222"/>
  <c r="C28" i="222"/>
  <c r="D28" i="222"/>
  <c r="E28" i="222"/>
  <c r="F28" i="222"/>
  <c r="G28" i="222"/>
  <c r="H28" i="222"/>
  <c r="I28" i="222"/>
  <c r="J28" i="222"/>
  <c r="B29" i="222"/>
  <c r="C29" i="222"/>
  <c r="D29" i="222"/>
  <c r="E29" i="222"/>
  <c r="F29" i="222"/>
  <c r="G29" i="222"/>
  <c r="H29" i="222"/>
  <c r="I29" i="222"/>
  <c r="J29" i="222"/>
  <c r="B30" i="222"/>
  <c r="C30" i="222"/>
  <c r="D30" i="222"/>
  <c r="E30" i="222"/>
  <c r="F30" i="222"/>
  <c r="G30" i="222"/>
  <c r="H30" i="222"/>
  <c r="I30" i="222"/>
  <c r="J30" i="222"/>
  <c r="B31" i="222"/>
  <c r="C31" i="222"/>
  <c r="D31" i="222"/>
  <c r="E31" i="222"/>
  <c r="F31" i="222"/>
  <c r="G31" i="222"/>
  <c r="H31" i="222"/>
  <c r="I31" i="222"/>
  <c r="J31" i="222"/>
  <c r="B32" i="222"/>
  <c r="C32" i="222"/>
  <c r="D32" i="222"/>
  <c r="E32" i="222"/>
  <c r="F32" i="222"/>
  <c r="G32" i="222"/>
  <c r="H32" i="222"/>
  <c r="I32" i="222"/>
  <c r="J32" i="222"/>
  <c r="B33" i="222"/>
  <c r="C33" i="222"/>
  <c r="D33" i="222"/>
  <c r="E33" i="222"/>
  <c r="F33" i="222"/>
  <c r="G33" i="222"/>
  <c r="H33" i="222"/>
  <c r="I33" i="222"/>
  <c r="J33" i="222"/>
  <c r="B34" i="222"/>
  <c r="C34" i="222"/>
  <c r="D34" i="222"/>
  <c r="E34" i="222"/>
  <c r="F34" i="222"/>
  <c r="G34" i="222"/>
  <c r="H34" i="222"/>
  <c r="I34" i="222"/>
  <c r="J34" i="222"/>
  <c r="B35" i="222"/>
  <c r="C35" i="222"/>
  <c r="D35" i="222"/>
  <c r="E35" i="222"/>
  <c r="F35" i="222"/>
  <c r="G35" i="222"/>
  <c r="H35" i="222"/>
  <c r="I35" i="222"/>
  <c r="J35" i="222"/>
  <c r="B36" i="222"/>
  <c r="C36" i="222"/>
  <c r="D36" i="222"/>
  <c r="E36" i="222"/>
  <c r="F36" i="222"/>
  <c r="G36" i="222"/>
  <c r="H36" i="222"/>
  <c r="I36" i="222"/>
  <c r="J36" i="222"/>
  <c r="B37" i="222"/>
  <c r="C37" i="222"/>
  <c r="D37" i="222"/>
  <c r="E37" i="222"/>
  <c r="F37" i="222"/>
  <c r="G37" i="222"/>
  <c r="H37" i="222"/>
  <c r="I37" i="222"/>
  <c r="J37" i="222"/>
  <c r="B38" i="222"/>
  <c r="C38" i="222"/>
  <c r="D38" i="222"/>
  <c r="E38" i="222"/>
  <c r="F38" i="222"/>
  <c r="G38" i="222"/>
  <c r="H38" i="222"/>
  <c r="I38" i="222"/>
  <c r="J38" i="222"/>
  <c r="B39" i="222"/>
  <c r="C39" i="222"/>
  <c r="D39" i="222"/>
  <c r="E39" i="222"/>
  <c r="F39" i="222"/>
  <c r="G39" i="222"/>
  <c r="H39" i="222"/>
  <c r="I39" i="222"/>
  <c r="J39" i="222"/>
  <c r="B40" i="222"/>
  <c r="C40" i="222"/>
  <c r="D40" i="222"/>
  <c r="E40" i="222"/>
  <c r="F40" i="222"/>
  <c r="G40" i="222"/>
  <c r="H40" i="222"/>
  <c r="I40" i="222"/>
  <c r="J40" i="222"/>
  <c r="B41" i="222"/>
  <c r="C41" i="222"/>
  <c r="D41" i="222"/>
  <c r="E41" i="222"/>
  <c r="F41" i="222"/>
  <c r="G41" i="222"/>
  <c r="H41" i="222"/>
  <c r="I41" i="222"/>
  <c r="J41" i="222"/>
  <c r="B42" i="222"/>
  <c r="C42" i="222"/>
  <c r="D42" i="222"/>
  <c r="E42" i="222"/>
  <c r="F42" i="222"/>
  <c r="G42" i="222"/>
  <c r="H42" i="222"/>
  <c r="I42" i="222"/>
  <c r="J42" i="222"/>
  <c r="B43" i="222"/>
  <c r="C43" i="222"/>
  <c r="D43" i="222"/>
  <c r="E43" i="222"/>
  <c r="F43" i="222"/>
  <c r="G43" i="222"/>
  <c r="H43" i="222"/>
  <c r="I43" i="222"/>
  <c r="J43" i="222"/>
  <c r="B44" i="222"/>
  <c r="C44" i="222"/>
  <c r="D44" i="222"/>
  <c r="E44" i="222"/>
  <c r="F44" i="222"/>
  <c r="G44" i="222"/>
  <c r="H44" i="222"/>
  <c r="I44" i="222"/>
  <c r="J44" i="222"/>
  <c r="B45" i="222"/>
  <c r="C45" i="222"/>
  <c r="D45" i="222"/>
  <c r="E45" i="222"/>
  <c r="F45" i="222"/>
  <c r="G45" i="222"/>
  <c r="H45" i="222"/>
  <c r="I45" i="222"/>
  <c r="J45" i="222"/>
  <c r="B46" i="222"/>
  <c r="C46" i="222"/>
  <c r="D46" i="222"/>
  <c r="E46" i="222"/>
  <c r="F46" i="222"/>
  <c r="G46" i="222"/>
  <c r="H46" i="222"/>
  <c r="I46" i="222"/>
  <c r="J46" i="222"/>
  <c r="B47" i="222"/>
  <c r="C47" i="222"/>
  <c r="D47" i="222"/>
  <c r="E47" i="222"/>
  <c r="F47" i="222"/>
  <c r="G47" i="222"/>
  <c r="H47" i="222"/>
  <c r="I47" i="222"/>
  <c r="J47" i="222"/>
  <c r="B48" i="222"/>
  <c r="C48" i="222"/>
  <c r="D48" i="222"/>
  <c r="E48" i="222"/>
  <c r="F48" i="222"/>
  <c r="G48" i="222"/>
  <c r="H48" i="222"/>
  <c r="I48" i="222"/>
  <c r="J48" i="222"/>
  <c r="B49" i="222"/>
  <c r="C49" i="222"/>
  <c r="D49" i="222"/>
  <c r="E49" i="222"/>
  <c r="F49" i="222"/>
  <c r="G49" i="222"/>
  <c r="H49" i="222"/>
  <c r="I49" i="222"/>
  <c r="J49" i="222"/>
  <c r="B50" i="222"/>
  <c r="C50" i="222"/>
  <c r="D50" i="222"/>
  <c r="E50" i="222"/>
  <c r="F50" i="222"/>
  <c r="G50" i="222"/>
  <c r="H50" i="222"/>
  <c r="I50" i="222"/>
  <c r="J50" i="222"/>
  <c r="B51" i="222"/>
  <c r="C51" i="222"/>
  <c r="D51" i="222"/>
  <c r="E51" i="222"/>
  <c r="F51" i="222"/>
  <c r="G51" i="222"/>
  <c r="H51" i="222"/>
  <c r="I51" i="222"/>
  <c r="J51" i="222"/>
  <c r="B52" i="222"/>
  <c r="C52" i="222"/>
  <c r="D52" i="222"/>
  <c r="E52" i="222"/>
  <c r="F52" i="222"/>
  <c r="G52" i="222"/>
  <c r="H52" i="222"/>
  <c r="I52" i="222"/>
  <c r="J52" i="222"/>
  <c r="B53" i="222"/>
  <c r="C53" i="222"/>
  <c r="D53" i="222"/>
  <c r="E53" i="222"/>
  <c r="F53" i="222"/>
  <c r="G53" i="222"/>
  <c r="H53" i="222"/>
  <c r="I53" i="222"/>
  <c r="J53" i="222"/>
  <c r="B54" i="222"/>
  <c r="C54" i="222"/>
  <c r="D54" i="222"/>
  <c r="E54" i="222"/>
  <c r="F54" i="222"/>
  <c r="G54" i="222"/>
  <c r="H54" i="222"/>
  <c r="I54" i="222"/>
  <c r="J54" i="222"/>
  <c r="B55" i="222"/>
  <c r="C55" i="222"/>
  <c r="D55" i="222"/>
  <c r="E55" i="222"/>
  <c r="F55" i="222"/>
  <c r="G55" i="222"/>
  <c r="H55" i="222"/>
  <c r="I55" i="222"/>
  <c r="J55" i="222"/>
  <c r="B56" i="222"/>
  <c r="C56" i="222"/>
  <c r="D56" i="222"/>
  <c r="E56" i="222"/>
  <c r="F56" i="222"/>
  <c r="G56" i="222"/>
  <c r="H56" i="222"/>
  <c r="I56" i="222"/>
  <c r="J56" i="222"/>
  <c r="B57" i="222"/>
  <c r="C57" i="222"/>
  <c r="D57" i="222"/>
  <c r="E57" i="222"/>
  <c r="F57" i="222"/>
  <c r="G57" i="222"/>
  <c r="H57" i="222"/>
  <c r="I57" i="222"/>
  <c r="J57" i="222"/>
  <c r="B58" i="222"/>
  <c r="C58" i="222"/>
  <c r="D58" i="222"/>
  <c r="E58" i="222"/>
  <c r="F58" i="222"/>
  <c r="G58" i="222"/>
  <c r="H58" i="222"/>
  <c r="I58" i="222"/>
  <c r="J58" i="222"/>
  <c r="B68" i="223"/>
  <c r="C68" i="223"/>
  <c r="D68" i="223"/>
  <c r="E68" i="223"/>
  <c r="F68" i="223"/>
  <c r="G68" i="223"/>
  <c r="H68" i="223"/>
  <c r="I68" i="223"/>
  <c r="J68" i="223"/>
  <c r="B69" i="223"/>
  <c r="C69" i="223"/>
  <c r="D69" i="223"/>
  <c r="E69" i="223"/>
  <c r="F69" i="223"/>
  <c r="G69" i="223"/>
  <c r="H69" i="223"/>
  <c r="I69" i="223"/>
  <c r="J69" i="223"/>
  <c r="B70" i="223"/>
  <c r="C70" i="223"/>
  <c r="D70" i="223"/>
  <c r="E70" i="223"/>
  <c r="F70" i="223"/>
  <c r="G70" i="223"/>
  <c r="H70" i="223"/>
  <c r="I70" i="223"/>
  <c r="J70" i="223"/>
  <c r="B71" i="223"/>
  <c r="C71" i="223"/>
  <c r="D71" i="223"/>
  <c r="E71" i="223"/>
  <c r="F71" i="223"/>
  <c r="G71" i="223"/>
  <c r="H71" i="223"/>
  <c r="I71" i="223"/>
  <c r="J71" i="223"/>
  <c r="B72" i="223"/>
  <c r="C72" i="223"/>
  <c r="D72" i="223"/>
  <c r="E72" i="223"/>
  <c r="F72" i="223"/>
  <c r="G72" i="223"/>
  <c r="H72" i="223"/>
  <c r="I72" i="223"/>
  <c r="J72" i="223"/>
  <c r="B73" i="223"/>
  <c r="C73" i="223"/>
  <c r="D73" i="223"/>
  <c r="E73" i="223"/>
  <c r="F73" i="223"/>
  <c r="G73" i="223"/>
  <c r="H73" i="223"/>
  <c r="I73" i="223"/>
  <c r="J73" i="223"/>
  <c r="B74" i="223"/>
  <c r="C74" i="223"/>
  <c r="D74" i="223"/>
  <c r="E74" i="223"/>
  <c r="F74" i="223"/>
  <c r="G74" i="223"/>
  <c r="H74" i="223"/>
  <c r="I74" i="223"/>
  <c r="J74" i="223"/>
  <c r="B75" i="223"/>
  <c r="C75" i="223"/>
  <c r="D75" i="223"/>
  <c r="E75" i="223"/>
  <c r="F75" i="223"/>
  <c r="G75" i="223"/>
  <c r="H75" i="223"/>
  <c r="I75" i="223"/>
  <c r="J75" i="223"/>
  <c r="B76" i="223"/>
  <c r="C76" i="223"/>
  <c r="D76" i="223"/>
  <c r="E76" i="223"/>
  <c r="F76" i="223"/>
  <c r="G76" i="223"/>
  <c r="H76" i="223"/>
  <c r="I76" i="223"/>
  <c r="J76" i="223"/>
  <c r="B77" i="223"/>
  <c r="C77" i="223"/>
  <c r="D77" i="223"/>
  <c r="E77" i="223"/>
  <c r="F77" i="223"/>
  <c r="G77" i="223"/>
  <c r="H77" i="223"/>
  <c r="I77" i="223"/>
  <c r="J77" i="223"/>
  <c r="B78" i="223"/>
  <c r="C78" i="223"/>
  <c r="D78" i="223"/>
  <c r="E78" i="223"/>
  <c r="F78" i="223"/>
  <c r="G78" i="223"/>
  <c r="H78" i="223"/>
  <c r="I78" i="223"/>
  <c r="J78" i="223"/>
  <c r="B79" i="223"/>
  <c r="C79" i="223"/>
  <c r="D79" i="223"/>
  <c r="E79" i="223"/>
  <c r="F79" i="223"/>
  <c r="G79" i="223"/>
  <c r="H79" i="223"/>
  <c r="I79" i="223"/>
  <c r="J79" i="223"/>
  <c r="B80" i="223"/>
  <c r="C80" i="223"/>
  <c r="D80" i="223"/>
  <c r="E80" i="223"/>
  <c r="F80" i="223"/>
  <c r="G80" i="223"/>
  <c r="H80" i="223"/>
  <c r="I80" i="223"/>
  <c r="J80" i="223"/>
  <c r="B81" i="223"/>
  <c r="C81" i="223"/>
  <c r="D81" i="223"/>
  <c r="E81" i="223"/>
  <c r="F81" i="223"/>
  <c r="G81" i="223"/>
  <c r="H81" i="223"/>
  <c r="I81" i="223"/>
  <c r="J81" i="223"/>
  <c r="B82" i="223"/>
  <c r="C82" i="223"/>
  <c r="D82" i="223"/>
  <c r="E82" i="223"/>
  <c r="F82" i="223"/>
  <c r="G82" i="223"/>
  <c r="H82" i="223"/>
  <c r="I82" i="223"/>
  <c r="J82" i="223"/>
  <c r="B83" i="223"/>
  <c r="C83" i="223"/>
  <c r="D83" i="223"/>
  <c r="E83" i="223"/>
  <c r="F83" i="223"/>
  <c r="G83" i="223"/>
  <c r="H83" i="223"/>
  <c r="I83" i="223"/>
  <c r="J83" i="223"/>
  <c r="B84" i="223"/>
  <c r="C84" i="223"/>
  <c r="D84" i="223"/>
  <c r="E84" i="223"/>
  <c r="F84" i="223"/>
  <c r="G84" i="223"/>
  <c r="H84" i="223"/>
  <c r="I84" i="223"/>
  <c r="J84" i="223"/>
  <c r="B85" i="223"/>
  <c r="C85" i="223"/>
  <c r="D85" i="223"/>
  <c r="E85" i="223"/>
  <c r="F85" i="223"/>
  <c r="G85" i="223"/>
  <c r="H85" i="223"/>
  <c r="I85" i="223"/>
  <c r="J85" i="223"/>
  <c r="B86" i="223"/>
  <c r="C86" i="223"/>
  <c r="D86" i="223"/>
  <c r="E86" i="223"/>
  <c r="F86" i="223"/>
  <c r="G86" i="223"/>
  <c r="H86" i="223"/>
  <c r="I86" i="223"/>
  <c r="J86" i="223"/>
  <c r="B87" i="223"/>
  <c r="C87" i="223"/>
  <c r="D87" i="223"/>
  <c r="E87" i="223"/>
  <c r="F87" i="223"/>
  <c r="G87" i="223"/>
  <c r="H87" i="223"/>
  <c r="I87" i="223"/>
  <c r="J87" i="223"/>
  <c r="B88" i="223"/>
  <c r="C88" i="223"/>
  <c r="D88" i="223"/>
  <c r="E88" i="223"/>
  <c r="F88" i="223"/>
  <c r="G88" i="223"/>
  <c r="H88" i="223"/>
  <c r="I88" i="223"/>
  <c r="J88" i="223"/>
  <c r="B89" i="223"/>
  <c r="C89" i="223"/>
  <c r="D89" i="223"/>
  <c r="E89" i="223"/>
  <c r="F89" i="223"/>
  <c r="G89" i="223"/>
  <c r="H89" i="223"/>
  <c r="I89" i="223"/>
  <c r="J89" i="223"/>
  <c r="B90" i="223"/>
  <c r="C90" i="223"/>
  <c r="D90" i="223"/>
  <c r="E90" i="223"/>
  <c r="F90" i="223"/>
  <c r="G90" i="223"/>
  <c r="H90" i="223"/>
  <c r="I90" i="223"/>
  <c r="J90" i="223"/>
  <c r="B91" i="223"/>
  <c r="C91" i="223"/>
  <c r="D91" i="223"/>
  <c r="E91" i="223"/>
  <c r="F91" i="223"/>
  <c r="G91" i="223"/>
  <c r="H91" i="223"/>
  <c r="I91" i="223"/>
  <c r="J91" i="223"/>
  <c r="B92" i="223"/>
  <c r="C92" i="223"/>
  <c r="D92" i="223"/>
  <c r="E92" i="223"/>
  <c r="F92" i="223"/>
  <c r="G92" i="223"/>
  <c r="H92" i="223"/>
  <c r="I92" i="223"/>
  <c r="J92" i="223"/>
  <c r="B93" i="223"/>
  <c r="C93" i="223"/>
  <c r="D93" i="223"/>
  <c r="E93" i="223"/>
  <c r="F93" i="223"/>
  <c r="G93" i="223"/>
  <c r="H93" i="223"/>
  <c r="I93" i="223"/>
  <c r="J93" i="223"/>
  <c r="B94" i="223"/>
  <c r="C94" i="223"/>
  <c r="D94" i="223"/>
  <c r="E94" i="223"/>
  <c r="F94" i="223"/>
  <c r="G94" i="223"/>
  <c r="H94" i="223"/>
  <c r="I94" i="223"/>
  <c r="J94" i="223"/>
  <c r="B95" i="223"/>
  <c r="C95" i="223"/>
  <c r="D95" i="223"/>
  <c r="E95" i="223"/>
  <c r="F95" i="223"/>
  <c r="G95" i="223"/>
  <c r="H95" i="223"/>
  <c r="I95" i="223"/>
  <c r="J95" i="223"/>
  <c r="B96" i="223"/>
  <c r="C96" i="223"/>
  <c r="D96" i="223"/>
  <c r="E96" i="223"/>
  <c r="F96" i="223"/>
  <c r="G96" i="223"/>
  <c r="H96" i="223"/>
  <c r="I96" i="223"/>
  <c r="J96" i="223"/>
  <c r="B97" i="223"/>
  <c r="C97" i="223"/>
  <c r="D97" i="223"/>
  <c r="E97" i="223"/>
  <c r="F97" i="223"/>
  <c r="G97" i="223"/>
  <c r="H97" i="223"/>
  <c r="I97" i="223"/>
  <c r="J97" i="223"/>
  <c r="B98" i="223"/>
  <c r="C98" i="223"/>
  <c r="D98" i="223"/>
  <c r="E98" i="223"/>
  <c r="F98" i="223"/>
  <c r="G98" i="223"/>
  <c r="H98" i="223"/>
  <c r="I98" i="223"/>
  <c r="J98" i="223"/>
  <c r="B99" i="223"/>
  <c r="C99" i="223"/>
  <c r="D99" i="223"/>
  <c r="E99" i="223"/>
  <c r="F99" i="223"/>
  <c r="G99" i="223"/>
  <c r="H99" i="223"/>
  <c r="I99" i="223"/>
  <c r="J99" i="223"/>
  <c r="B100" i="223"/>
  <c r="C100" i="223"/>
  <c r="D100" i="223"/>
  <c r="E100" i="223"/>
  <c r="F100" i="223"/>
  <c r="G100" i="223"/>
  <c r="H100" i="223"/>
  <c r="I100" i="223"/>
  <c r="J100" i="223"/>
  <c r="B101" i="223"/>
  <c r="C101" i="223"/>
  <c r="D101" i="223"/>
  <c r="E101" i="223"/>
  <c r="F101" i="223"/>
  <c r="G101" i="223"/>
  <c r="H101" i="223"/>
  <c r="I101" i="223"/>
  <c r="J101" i="223"/>
  <c r="B102" i="223"/>
  <c r="C102" i="223"/>
  <c r="D102" i="223"/>
  <c r="E102" i="223"/>
  <c r="F102" i="223"/>
  <c r="G102" i="223"/>
  <c r="H102" i="223"/>
  <c r="I102" i="223"/>
  <c r="J102" i="223"/>
  <c r="B103" i="223"/>
  <c r="C103" i="223"/>
  <c r="D103" i="223"/>
  <c r="E103" i="223"/>
  <c r="F103" i="223"/>
  <c r="G103" i="223"/>
  <c r="H103" i="223"/>
  <c r="I103" i="223"/>
  <c r="J103" i="223"/>
  <c r="B104" i="223"/>
  <c r="C104" i="223"/>
  <c r="D104" i="223"/>
  <c r="E104" i="223"/>
  <c r="F104" i="223"/>
  <c r="G104" i="223"/>
  <c r="H104" i="223"/>
  <c r="I104" i="223"/>
  <c r="J104" i="223"/>
  <c r="B105" i="223"/>
  <c r="C105" i="223"/>
  <c r="D105" i="223"/>
  <c r="E105" i="223"/>
  <c r="F105" i="223"/>
  <c r="G105" i="223"/>
  <c r="H105" i="223"/>
  <c r="I105" i="223"/>
  <c r="J105" i="223"/>
  <c r="B106" i="223"/>
  <c r="C106" i="223"/>
  <c r="D106" i="223"/>
  <c r="E106" i="223"/>
  <c r="F106" i="223"/>
  <c r="G106" i="223"/>
  <c r="H106" i="223"/>
  <c r="I106" i="223"/>
  <c r="J106" i="223"/>
  <c r="B107" i="223"/>
  <c r="C107" i="223"/>
  <c r="D107" i="223"/>
  <c r="E107" i="223"/>
  <c r="F107" i="223"/>
  <c r="G107" i="223"/>
  <c r="H107" i="223"/>
  <c r="I107" i="223"/>
  <c r="J107" i="223"/>
  <c r="B108" i="223"/>
  <c r="C108" i="223"/>
  <c r="D108" i="223"/>
  <c r="E108" i="223"/>
  <c r="F108" i="223"/>
  <c r="G108" i="223"/>
  <c r="H108" i="223"/>
  <c r="I108" i="223"/>
  <c r="J108" i="223"/>
  <c r="B109" i="223"/>
  <c r="C109" i="223"/>
  <c r="D109" i="223"/>
  <c r="E109" i="223"/>
  <c r="F109" i="223"/>
  <c r="G109" i="223"/>
  <c r="H109" i="223"/>
  <c r="I109" i="223"/>
  <c r="J109" i="223"/>
  <c r="B110" i="223"/>
  <c r="C110" i="223"/>
  <c r="D110" i="223"/>
  <c r="E110" i="223"/>
  <c r="F110" i="223"/>
  <c r="G110" i="223"/>
  <c r="H110" i="223"/>
  <c r="I110" i="223"/>
  <c r="J110" i="223"/>
  <c r="B111" i="223"/>
  <c r="C111" i="223"/>
  <c r="D111" i="223"/>
  <c r="E111" i="223"/>
  <c r="F111" i="223"/>
  <c r="G111" i="223"/>
  <c r="H111" i="223"/>
  <c r="I111" i="223"/>
  <c r="J111" i="223"/>
  <c r="B112" i="223"/>
  <c r="C112" i="223"/>
  <c r="D112" i="223"/>
  <c r="E112" i="223"/>
  <c r="F112" i="223"/>
  <c r="G112" i="223"/>
  <c r="H112" i="223"/>
  <c r="I112" i="223"/>
  <c r="J112" i="223"/>
  <c r="B113" i="223"/>
  <c r="C113" i="223"/>
  <c r="D113" i="223"/>
  <c r="E113" i="223"/>
  <c r="F113" i="223"/>
  <c r="G113" i="223"/>
  <c r="H113" i="223"/>
  <c r="I113" i="223"/>
  <c r="J113" i="223"/>
  <c r="B114" i="223"/>
  <c r="C114" i="223"/>
  <c r="D114" i="223"/>
  <c r="E114" i="223"/>
  <c r="F114" i="223"/>
  <c r="G114" i="223"/>
  <c r="H114" i="223"/>
  <c r="I114" i="223"/>
  <c r="J114" i="223"/>
  <c r="B115" i="223"/>
  <c r="C115" i="223"/>
  <c r="D115" i="223"/>
  <c r="E115" i="223"/>
  <c r="F115" i="223"/>
  <c r="G115" i="223"/>
  <c r="H115" i="223"/>
  <c r="I115" i="223"/>
  <c r="J115" i="223"/>
  <c r="B116" i="223"/>
  <c r="C116" i="223"/>
  <c r="D116" i="223"/>
  <c r="E116" i="223"/>
  <c r="F116" i="223"/>
  <c r="G116" i="223"/>
  <c r="H116" i="223"/>
  <c r="I116" i="223"/>
  <c r="J116" i="223"/>
  <c r="B117" i="223"/>
  <c r="C117" i="223"/>
  <c r="D117" i="223"/>
  <c r="E117" i="223"/>
  <c r="F117" i="223"/>
  <c r="G117" i="223"/>
  <c r="H117" i="223"/>
  <c r="I117" i="223"/>
  <c r="J117" i="223"/>
  <c r="B10" i="223"/>
  <c r="C10" i="223"/>
  <c r="D10" i="223"/>
  <c r="E10" i="223"/>
  <c r="F10" i="223"/>
  <c r="G10" i="223"/>
  <c r="H10" i="223"/>
  <c r="I10" i="223"/>
  <c r="J10" i="223"/>
  <c r="B11" i="223"/>
  <c r="C11" i="223"/>
  <c r="D11" i="223"/>
  <c r="E11" i="223"/>
  <c r="F11" i="223"/>
  <c r="G11" i="223"/>
  <c r="H11" i="223"/>
  <c r="I11" i="223"/>
  <c r="J11" i="223"/>
  <c r="B12" i="223"/>
  <c r="C12" i="223"/>
  <c r="D12" i="223"/>
  <c r="E12" i="223"/>
  <c r="F12" i="223"/>
  <c r="G12" i="223"/>
  <c r="H12" i="223"/>
  <c r="I12" i="223"/>
  <c r="J12" i="223"/>
  <c r="B13" i="223"/>
  <c r="C13" i="223"/>
  <c r="D13" i="223"/>
  <c r="E13" i="223"/>
  <c r="F13" i="223"/>
  <c r="G13" i="223"/>
  <c r="H13" i="223"/>
  <c r="I13" i="223"/>
  <c r="J13" i="223"/>
  <c r="B14" i="223"/>
  <c r="C14" i="223"/>
  <c r="D14" i="223"/>
  <c r="E14" i="223"/>
  <c r="F14" i="223"/>
  <c r="G14" i="223"/>
  <c r="H14" i="223"/>
  <c r="I14" i="223"/>
  <c r="J14" i="223"/>
  <c r="B15" i="223"/>
  <c r="C15" i="223"/>
  <c r="D15" i="223"/>
  <c r="E15" i="223"/>
  <c r="F15" i="223"/>
  <c r="G15" i="223"/>
  <c r="H15" i="223"/>
  <c r="I15" i="223"/>
  <c r="J15" i="223"/>
  <c r="B16" i="223"/>
  <c r="C16" i="223"/>
  <c r="D16" i="223"/>
  <c r="E16" i="223"/>
  <c r="F16" i="223"/>
  <c r="G16" i="223"/>
  <c r="H16" i="223"/>
  <c r="I16" i="223"/>
  <c r="J16" i="223"/>
  <c r="B17" i="223"/>
  <c r="C17" i="223"/>
  <c r="D17" i="223"/>
  <c r="E17" i="223"/>
  <c r="F17" i="223"/>
  <c r="G17" i="223"/>
  <c r="H17" i="223"/>
  <c r="I17" i="223"/>
  <c r="J17" i="223"/>
  <c r="B18" i="223"/>
  <c r="C18" i="223"/>
  <c r="D18" i="223"/>
  <c r="E18" i="223"/>
  <c r="F18" i="223"/>
  <c r="G18" i="223"/>
  <c r="H18" i="223"/>
  <c r="I18" i="223"/>
  <c r="J18" i="223"/>
  <c r="B19" i="223"/>
  <c r="C19" i="223"/>
  <c r="D19" i="223"/>
  <c r="E19" i="223"/>
  <c r="F19" i="223"/>
  <c r="G19" i="223"/>
  <c r="H19" i="223"/>
  <c r="I19" i="223"/>
  <c r="J19" i="223"/>
  <c r="B20" i="223"/>
  <c r="C20" i="223"/>
  <c r="D20" i="223"/>
  <c r="E20" i="223"/>
  <c r="F20" i="223"/>
  <c r="G20" i="223"/>
  <c r="H20" i="223"/>
  <c r="I20" i="223"/>
  <c r="J20" i="223"/>
  <c r="B21" i="223"/>
  <c r="C21" i="223"/>
  <c r="D21" i="223"/>
  <c r="E21" i="223"/>
  <c r="F21" i="223"/>
  <c r="G21" i="223"/>
  <c r="H21" i="223"/>
  <c r="I21" i="223"/>
  <c r="J21" i="223"/>
  <c r="B22" i="223"/>
  <c r="C22" i="223"/>
  <c r="D22" i="223"/>
  <c r="E22" i="223"/>
  <c r="F22" i="223"/>
  <c r="G22" i="223"/>
  <c r="H22" i="223"/>
  <c r="I22" i="223"/>
  <c r="J22" i="223"/>
  <c r="B23" i="223"/>
  <c r="C23" i="223"/>
  <c r="D23" i="223"/>
  <c r="E23" i="223"/>
  <c r="F23" i="223"/>
  <c r="G23" i="223"/>
  <c r="H23" i="223"/>
  <c r="I23" i="223"/>
  <c r="J23" i="223"/>
  <c r="B24" i="223"/>
  <c r="C24" i="223"/>
  <c r="D24" i="223"/>
  <c r="E24" i="223"/>
  <c r="F24" i="223"/>
  <c r="G24" i="223"/>
  <c r="H24" i="223"/>
  <c r="I24" i="223"/>
  <c r="J24" i="223"/>
  <c r="B25" i="223"/>
  <c r="C25" i="223"/>
  <c r="D25" i="223"/>
  <c r="E25" i="223"/>
  <c r="F25" i="223"/>
  <c r="G25" i="223"/>
  <c r="H25" i="223"/>
  <c r="I25" i="223"/>
  <c r="J25" i="223"/>
  <c r="B26" i="223"/>
  <c r="C26" i="223"/>
  <c r="D26" i="223"/>
  <c r="E26" i="223"/>
  <c r="F26" i="223"/>
  <c r="G26" i="223"/>
  <c r="H26" i="223"/>
  <c r="I26" i="223"/>
  <c r="J26" i="223"/>
  <c r="B27" i="223"/>
  <c r="C27" i="223"/>
  <c r="D27" i="223"/>
  <c r="E27" i="223"/>
  <c r="F27" i="223"/>
  <c r="G27" i="223"/>
  <c r="H27" i="223"/>
  <c r="I27" i="223"/>
  <c r="J27" i="223"/>
  <c r="B28" i="223"/>
  <c r="C28" i="223"/>
  <c r="D28" i="223"/>
  <c r="E28" i="223"/>
  <c r="F28" i="223"/>
  <c r="G28" i="223"/>
  <c r="H28" i="223"/>
  <c r="I28" i="223"/>
  <c r="J28" i="223"/>
  <c r="B29" i="223"/>
  <c r="C29" i="223"/>
  <c r="D29" i="223"/>
  <c r="E29" i="223"/>
  <c r="F29" i="223"/>
  <c r="G29" i="223"/>
  <c r="H29" i="223"/>
  <c r="I29" i="223"/>
  <c r="J29" i="223"/>
  <c r="B30" i="223"/>
  <c r="C30" i="223"/>
  <c r="D30" i="223"/>
  <c r="E30" i="223"/>
  <c r="F30" i="223"/>
  <c r="G30" i="223"/>
  <c r="H30" i="223"/>
  <c r="I30" i="223"/>
  <c r="J30" i="223"/>
  <c r="B31" i="223"/>
  <c r="C31" i="223"/>
  <c r="D31" i="223"/>
  <c r="E31" i="223"/>
  <c r="F31" i="223"/>
  <c r="G31" i="223"/>
  <c r="H31" i="223"/>
  <c r="I31" i="223"/>
  <c r="J31" i="223"/>
  <c r="B32" i="223"/>
  <c r="C32" i="223"/>
  <c r="D32" i="223"/>
  <c r="E32" i="223"/>
  <c r="F32" i="223"/>
  <c r="G32" i="223"/>
  <c r="H32" i="223"/>
  <c r="I32" i="223"/>
  <c r="J32" i="223"/>
  <c r="B33" i="223"/>
  <c r="C33" i="223"/>
  <c r="D33" i="223"/>
  <c r="E33" i="223"/>
  <c r="F33" i="223"/>
  <c r="G33" i="223"/>
  <c r="H33" i="223"/>
  <c r="I33" i="223"/>
  <c r="J33" i="223"/>
  <c r="B34" i="223"/>
  <c r="C34" i="223"/>
  <c r="D34" i="223"/>
  <c r="E34" i="223"/>
  <c r="F34" i="223"/>
  <c r="G34" i="223"/>
  <c r="H34" i="223"/>
  <c r="I34" i="223"/>
  <c r="J34" i="223"/>
  <c r="B35" i="223"/>
  <c r="C35" i="223"/>
  <c r="D35" i="223"/>
  <c r="E35" i="223"/>
  <c r="F35" i="223"/>
  <c r="G35" i="223"/>
  <c r="H35" i="223"/>
  <c r="I35" i="223"/>
  <c r="J35" i="223"/>
  <c r="B36" i="223"/>
  <c r="C36" i="223"/>
  <c r="D36" i="223"/>
  <c r="E36" i="223"/>
  <c r="F36" i="223"/>
  <c r="G36" i="223"/>
  <c r="H36" i="223"/>
  <c r="I36" i="223"/>
  <c r="J36" i="223"/>
  <c r="B37" i="223"/>
  <c r="C37" i="223"/>
  <c r="D37" i="223"/>
  <c r="E37" i="223"/>
  <c r="F37" i="223"/>
  <c r="G37" i="223"/>
  <c r="H37" i="223"/>
  <c r="I37" i="223"/>
  <c r="J37" i="223"/>
  <c r="B38" i="223"/>
  <c r="C38" i="223"/>
  <c r="D38" i="223"/>
  <c r="E38" i="223"/>
  <c r="F38" i="223"/>
  <c r="G38" i="223"/>
  <c r="H38" i="223"/>
  <c r="I38" i="223"/>
  <c r="J38" i="223"/>
  <c r="B39" i="223"/>
  <c r="C39" i="223"/>
  <c r="D39" i="223"/>
  <c r="E39" i="223"/>
  <c r="F39" i="223"/>
  <c r="G39" i="223"/>
  <c r="H39" i="223"/>
  <c r="I39" i="223"/>
  <c r="J39" i="223"/>
  <c r="B40" i="223"/>
  <c r="C40" i="223"/>
  <c r="D40" i="223"/>
  <c r="E40" i="223"/>
  <c r="F40" i="223"/>
  <c r="G40" i="223"/>
  <c r="H40" i="223"/>
  <c r="I40" i="223"/>
  <c r="J40" i="223"/>
  <c r="B41" i="223"/>
  <c r="C41" i="223"/>
  <c r="D41" i="223"/>
  <c r="E41" i="223"/>
  <c r="F41" i="223"/>
  <c r="G41" i="223"/>
  <c r="H41" i="223"/>
  <c r="I41" i="223"/>
  <c r="J41" i="223"/>
  <c r="B42" i="223"/>
  <c r="C42" i="223"/>
  <c r="D42" i="223"/>
  <c r="E42" i="223"/>
  <c r="F42" i="223"/>
  <c r="G42" i="223"/>
  <c r="H42" i="223"/>
  <c r="I42" i="223"/>
  <c r="J42" i="223"/>
  <c r="B43" i="223"/>
  <c r="C43" i="223"/>
  <c r="D43" i="223"/>
  <c r="E43" i="223"/>
  <c r="F43" i="223"/>
  <c r="G43" i="223"/>
  <c r="H43" i="223"/>
  <c r="I43" i="223"/>
  <c r="J43" i="223"/>
  <c r="B44" i="223"/>
  <c r="C44" i="223"/>
  <c r="D44" i="223"/>
  <c r="E44" i="223"/>
  <c r="F44" i="223"/>
  <c r="G44" i="223"/>
  <c r="H44" i="223"/>
  <c r="I44" i="223"/>
  <c r="J44" i="223"/>
  <c r="B45" i="223"/>
  <c r="C45" i="223"/>
  <c r="D45" i="223"/>
  <c r="E45" i="223"/>
  <c r="F45" i="223"/>
  <c r="G45" i="223"/>
  <c r="H45" i="223"/>
  <c r="I45" i="223"/>
  <c r="J45" i="223"/>
  <c r="B46" i="223"/>
  <c r="C46" i="223"/>
  <c r="D46" i="223"/>
  <c r="E46" i="223"/>
  <c r="F46" i="223"/>
  <c r="G46" i="223"/>
  <c r="H46" i="223"/>
  <c r="I46" i="223"/>
  <c r="J46" i="223"/>
  <c r="B47" i="223"/>
  <c r="C47" i="223"/>
  <c r="D47" i="223"/>
  <c r="E47" i="223"/>
  <c r="F47" i="223"/>
  <c r="G47" i="223"/>
  <c r="H47" i="223"/>
  <c r="I47" i="223"/>
  <c r="J47" i="223"/>
  <c r="B48" i="223"/>
  <c r="C48" i="223"/>
  <c r="D48" i="223"/>
  <c r="E48" i="223"/>
  <c r="F48" i="223"/>
  <c r="G48" i="223"/>
  <c r="H48" i="223"/>
  <c r="I48" i="223"/>
  <c r="J48" i="223"/>
  <c r="B49" i="223"/>
  <c r="C49" i="223"/>
  <c r="D49" i="223"/>
  <c r="E49" i="223"/>
  <c r="F49" i="223"/>
  <c r="G49" i="223"/>
  <c r="H49" i="223"/>
  <c r="I49" i="223"/>
  <c r="J49" i="223"/>
  <c r="B50" i="223"/>
  <c r="C50" i="223"/>
  <c r="D50" i="223"/>
  <c r="E50" i="223"/>
  <c r="F50" i="223"/>
  <c r="G50" i="223"/>
  <c r="H50" i="223"/>
  <c r="I50" i="223"/>
  <c r="J50" i="223"/>
  <c r="B51" i="223"/>
  <c r="C51" i="223"/>
  <c r="D51" i="223"/>
  <c r="E51" i="223"/>
  <c r="F51" i="223"/>
  <c r="G51" i="223"/>
  <c r="H51" i="223"/>
  <c r="I51" i="223"/>
  <c r="J51" i="223"/>
  <c r="B52" i="223"/>
  <c r="C52" i="223"/>
  <c r="D52" i="223"/>
  <c r="E52" i="223"/>
  <c r="F52" i="223"/>
  <c r="G52" i="223"/>
  <c r="H52" i="223"/>
  <c r="I52" i="223"/>
  <c r="J52" i="223"/>
  <c r="B53" i="223"/>
  <c r="C53" i="223"/>
  <c r="D53" i="223"/>
  <c r="E53" i="223"/>
  <c r="F53" i="223"/>
  <c r="G53" i="223"/>
  <c r="H53" i="223"/>
  <c r="I53" i="223"/>
  <c r="J53" i="223"/>
  <c r="B54" i="223"/>
  <c r="C54" i="223"/>
  <c r="D54" i="223"/>
  <c r="E54" i="223"/>
  <c r="F54" i="223"/>
  <c r="G54" i="223"/>
  <c r="H54" i="223"/>
  <c r="I54" i="223"/>
  <c r="J54" i="223"/>
  <c r="B55" i="223"/>
  <c r="C55" i="223"/>
  <c r="D55" i="223"/>
  <c r="E55" i="223"/>
  <c r="F55" i="223"/>
  <c r="G55" i="223"/>
  <c r="H55" i="223"/>
  <c r="I55" i="223"/>
  <c r="J55" i="223"/>
  <c r="B56" i="223"/>
  <c r="C56" i="223"/>
  <c r="D56" i="223"/>
  <c r="E56" i="223"/>
  <c r="F56" i="223"/>
  <c r="G56" i="223"/>
  <c r="H56" i="223"/>
  <c r="I56" i="223"/>
  <c r="J56" i="223"/>
  <c r="B57" i="223"/>
  <c r="C57" i="223"/>
  <c r="D57" i="223"/>
  <c r="E57" i="223"/>
  <c r="F57" i="223"/>
  <c r="G57" i="223"/>
  <c r="H57" i="223"/>
  <c r="I57" i="223"/>
  <c r="J57" i="223"/>
  <c r="B58" i="223"/>
  <c r="C58" i="223"/>
  <c r="D58" i="223"/>
  <c r="E58" i="223"/>
  <c r="F58" i="223"/>
  <c r="G58" i="223"/>
  <c r="H58" i="223"/>
  <c r="I58" i="223"/>
  <c r="J58" i="223"/>
  <c r="E16" i="221"/>
  <c r="D16" i="221"/>
  <c r="E15" i="221"/>
  <c r="D15" i="221"/>
  <c r="C15" i="221" s="1"/>
  <c r="O35" i="221"/>
  <c r="O34" i="221"/>
  <c r="K106" i="220"/>
  <c r="K92" i="220"/>
  <c r="K78" i="220"/>
  <c r="K64" i="220"/>
  <c r="K50" i="220"/>
  <c r="K36" i="220"/>
  <c r="K22" i="220"/>
  <c r="K23" i="220" s="1"/>
  <c r="K104" i="220"/>
  <c r="K90" i="220"/>
  <c r="K76" i="220"/>
  <c r="K62" i="220"/>
  <c r="K48" i="220"/>
  <c r="K34" i="220"/>
  <c r="K20" i="220"/>
  <c r="K21" i="220" s="1"/>
  <c r="K101" i="220"/>
  <c r="K87" i="220"/>
  <c r="K73" i="220"/>
  <c r="K59" i="220"/>
  <c r="K45" i="220"/>
  <c r="K31" i="220"/>
  <c r="K17" i="220"/>
  <c r="K18" i="220" s="1"/>
  <c r="K99" i="220"/>
  <c r="K85" i="220"/>
  <c r="K71" i="220"/>
  <c r="AL50" i="215"/>
  <c r="AK50" i="215"/>
  <c r="AJ50" i="215"/>
  <c r="AI50" i="215"/>
  <c r="AL49" i="215"/>
  <c r="AK49" i="215"/>
  <c r="AJ49" i="215"/>
  <c r="AI49" i="215"/>
  <c r="AL48" i="215"/>
  <c r="AK48" i="215"/>
  <c r="AJ48" i="215"/>
  <c r="AI48" i="215"/>
  <c r="AL47" i="215"/>
  <c r="AK47" i="215"/>
  <c r="AJ47" i="215"/>
  <c r="AI47" i="215"/>
  <c r="AL46" i="215"/>
  <c r="AK46" i="215"/>
  <c r="AJ46" i="215"/>
  <c r="AI46" i="215"/>
  <c r="AL45" i="215"/>
  <c r="AK45" i="215"/>
  <c r="AJ45" i="215"/>
  <c r="AI45" i="215"/>
  <c r="AL44" i="215"/>
  <c r="AK44" i="215"/>
  <c r="AJ44" i="215"/>
  <c r="AI44" i="215"/>
  <c r="AL43" i="215"/>
  <c r="AK43" i="215"/>
  <c r="AJ43" i="215"/>
  <c r="AI43" i="215"/>
  <c r="AL42" i="215"/>
  <c r="AK42" i="215"/>
  <c r="AJ42" i="215"/>
  <c r="AI42" i="215"/>
  <c r="AL41" i="215"/>
  <c r="AK41" i="215"/>
  <c r="AJ41" i="215"/>
  <c r="AI41" i="215"/>
  <c r="AL40" i="215"/>
  <c r="AK40" i="215"/>
  <c r="AJ40" i="215"/>
  <c r="AI40" i="215"/>
  <c r="AL39" i="215"/>
  <c r="AK39" i="215"/>
  <c r="AJ39" i="215"/>
  <c r="AI39" i="215"/>
  <c r="AL38" i="215"/>
  <c r="AK38" i="215"/>
  <c r="AJ38" i="215"/>
  <c r="AI38" i="215"/>
  <c r="AL37" i="215"/>
  <c r="AK37" i="215"/>
  <c r="AJ37" i="215"/>
  <c r="AI37" i="215"/>
  <c r="AL36" i="215"/>
  <c r="AK36" i="215"/>
  <c r="AJ36" i="215"/>
  <c r="AI36" i="215"/>
  <c r="AL35" i="215"/>
  <c r="AK35" i="215"/>
  <c r="AJ35" i="215"/>
  <c r="AI35" i="215"/>
  <c r="AL34" i="215"/>
  <c r="AK34" i="215"/>
  <c r="AJ34" i="215"/>
  <c r="AI34" i="215"/>
  <c r="AL33" i="215"/>
  <c r="AK33" i="215"/>
  <c r="AJ33" i="215"/>
  <c r="AI33" i="215"/>
  <c r="AL32" i="215"/>
  <c r="AK32" i="215"/>
  <c r="AJ32" i="215"/>
  <c r="AI32" i="215"/>
  <c r="AL31" i="215"/>
  <c r="AK31" i="215"/>
  <c r="AJ31" i="215"/>
  <c r="AI31" i="215"/>
  <c r="AL30" i="215"/>
  <c r="AK30" i="215"/>
  <c r="AJ30" i="215"/>
  <c r="AI30" i="215"/>
  <c r="AL29" i="215"/>
  <c r="AK29" i="215"/>
  <c r="AJ29" i="215"/>
  <c r="AI29" i="215"/>
  <c r="AL28" i="215"/>
  <c r="AK28" i="215"/>
  <c r="AJ28" i="215"/>
  <c r="AI28" i="215"/>
  <c r="AL27" i="215"/>
  <c r="AK27" i="215"/>
  <c r="AJ27" i="215"/>
  <c r="AI27" i="215"/>
  <c r="AL26" i="215"/>
  <c r="AK26" i="215"/>
  <c r="AJ26" i="215"/>
  <c r="AI26" i="215"/>
  <c r="AL25" i="215"/>
  <c r="AK25" i="215"/>
  <c r="AJ25" i="215"/>
  <c r="AI25" i="215"/>
  <c r="AL24" i="215"/>
  <c r="AK24" i="215"/>
  <c r="AJ24" i="215"/>
  <c r="AI24" i="215"/>
  <c r="AL23" i="215"/>
  <c r="AK23" i="215"/>
  <c r="AJ23" i="215"/>
  <c r="AI23" i="215"/>
  <c r="AL22" i="215"/>
  <c r="AK22" i="215"/>
  <c r="AJ22" i="215"/>
  <c r="AI22" i="215"/>
  <c r="AL21" i="215"/>
  <c r="AK21" i="215"/>
  <c r="AJ21" i="215"/>
  <c r="AI21" i="215"/>
  <c r="AL20" i="215"/>
  <c r="AK20" i="215"/>
  <c r="AJ20" i="215"/>
  <c r="AI20" i="215"/>
  <c r="AL19" i="215"/>
  <c r="AK19" i="215"/>
  <c r="AJ19" i="215"/>
  <c r="AI19" i="215"/>
  <c r="AL18" i="215"/>
  <c r="AK18" i="215"/>
  <c r="AJ18" i="215"/>
  <c r="AI18" i="215"/>
  <c r="AL17" i="215"/>
  <c r="AK17" i="215"/>
  <c r="AJ17" i="215"/>
  <c r="AI17" i="215"/>
  <c r="AL16" i="215"/>
  <c r="AK16" i="215"/>
  <c r="AJ16" i="215"/>
  <c r="AI16" i="215"/>
  <c r="AL15" i="215"/>
  <c r="AK15" i="215"/>
  <c r="AJ15" i="215"/>
  <c r="AI15" i="215"/>
  <c r="AL14" i="215"/>
  <c r="AK14" i="215"/>
  <c r="AJ14" i="215"/>
  <c r="AI14" i="215"/>
  <c r="AL13" i="215"/>
  <c r="AK13" i="215"/>
  <c r="AJ13" i="215"/>
  <c r="AI13" i="215"/>
  <c r="AL12" i="215"/>
  <c r="AK12" i="215"/>
  <c r="AJ12" i="215"/>
  <c r="AI12" i="215"/>
  <c r="AL11" i="215"/>
  <c r="AK11" i="215"/>
  <c r="AJ11" i="215"/>
  <c r="AI11" i="215"/>
  <c r="AL10" i="215"/>
  <c r="AK10" i="215"/>
  <c r="AJ10" i="215"/>
  <c r="AI10" i="215"/>
  <c r="AL9" i="215"/>
  <c r="AK9" i="215"/>
  <c r="AJ9" i="215"/>
  <c r="AI9" i="215"/>
  <c r="AL8" i="215"/>
  <c r="AK8" i="215"/>
  <c r="AJ8" i="215"/>
  <c r="AI8" i="215"/>
  <c r="BH20" i="216"/>
  <c r="BJ20" i="216" s="1"/>
  <c r="BH21" i="216"/>
  <c r="BJ21" i="216" s="1"/>
  <c r="BH22" i="216"/>
  <c r="BJ22" i="216" s="1"/>
  <c r="BH23" i="216"/>
  <c r="BJ23" i="216" s="1"/>
  <c r="BH24" i="216"/>
  <c r="BJ24" i="216" s="1"/>
  <c r="BH25" i="216"/>
  <c r="BJ25" i="216" s="1"/>
  <c r="BH26" i="216"/>
  <c r="BJ26" i="216" s="1"/>
  <c r="BH19" i="216"/>
  <c r="BJ19" i="216" s="1"/>
  <c r="J9" i="223"/>
  <c r="J9" i="222"/>
  <c r="J9" i="219"/>
  <c r="J66" i="219" s="1"/>
  <c r="N35" i="221"/>
  <c r="N34" i="221"/>
  <c r="J106" i="220"/>
  <c r="J92" i="220"/>
  <c r="J78" i="220"/>
  <c r="J64" i="220"/>
  <c r="J50" i="220"/>
  <c r="J36" i="220"/>
  <c r="J22" i="220"/>
  <c r="J23" i="220" s="1"/>
  <c r="J104" i="220"/>
  <c r="J90" i="220"/>
  <c r="J76" i="220"/>
  <c r="J62" i="220"/>
  <c r="J48" i="220"/>
  <c r="J34" i="220"/>
  <c r="J20" i="220"/>
  <c r="J21" i="220" s="1"/>
  <c r="J101" i="220"/>
  <c r="J87" i="220"/>
  <c r="J73" i="220"/>
  <c r="J59" i="220"/>
  <c r="J45" i="220"/>
  <c r="J31" i="220"/>
  <c r="J17" i="220"/>
  <c r="J18" i="220" s="1"/>
  <c r="J99" i="220"/>
  <c r="J85" i="220"/>
  <c r="AH50" i="215"/>
  <c r="AG50" i="215"/>
  <c r="AF50" i="215"/>
  <c r="AE50" i="215"/>
  <c r="AH49" i="215"/>
  <c r="AG49" i="215"/>
  <c r="AF49" i="215"/>
  <c r="AE49" i="215"/>
  <c r="AH48" i="215"/>
  <c r="AG48" i="215"/>
  <c r="AF48" i="215"/>
  <c r="AE48" i="215"/>
  <c r="AH47" i="215"/>
  <c r="AG47" i="215"/>
  <c r="AF47" i="215"/>
  <c r="AE47" i="215"/>
  <c r="AH46" i="215"/>
  <c r="AG46" i="215"/>
  <c r="AF46" i="215"/>
  <c r="AE46" i="215"/>
  <c r="AH45" i="215"/>
  <c r="AG45" i="215"/>
  <c r="AF45" i="215"/>
  <c r="AE45" i="215"/>
  <c r="AH44" i="215"/>
  <c r="AG44" i="215"/>
  <c r="AF44" i="215"/>
  <c r="AE44" i="215"/>
  <c r="AH43" i="215"/>
  <c r="AG43" i="215"/>
  <c r="AF43" i="215"/>
  <c r="AE43" i="215"/>
  <c r="AH42" i="215"/>
  <c r="AG42" i="215"/>
  <c r="AF42" i="215"/>
  <c r="AE42" i="215"/>
  <c r="AH41" i="215"/>
  <c r="AG41" i="215"/>
  <c r="AF41" i="215"/>
  <c r="AE41" i="215"/>
  <c r="AH40" i="215"/>
  <c r="AG40" i="215"/>
  <c r="AF40" i="215"/>
  <c r="AE40" i="215"/>
  <c r="AH39" i="215"/>
  <c r="AG39" i="215"/>
  <c r="AF39" i="215"/>
  <c r="AE39" i="215"/>
  <c r="AH38" i="215"/>
  <c r="AG38" i="215"/>
  <c r="AF38" i="215"/>
  <c r="AE38" i="215"/>
  <c r="AH37" i="215"/>
  <c r="AG37" i="215"/>
  <c r="AF37" i="215"/>
  <c r="AE37" i="215"/>
  <c r="AH36" i="215"/>
  <c r="AG36" i="215"/>
  <c r="AF36" i="215"/>
  <c r="AE36" i="215"/>
  <c r="AH35" i="215"/>
  <c r="AG35" i="215"/>
  <c r="AF35" i="215"/>
  <c r="AE35" i="215"/>
  <c r="AH34" i="215"/>
  <c r="AG34" i="215"/>
  <c r="AF34" i="215"/>
  <c r="AE34" i="215"/>
  <c r="AH33" i="215"/>
  <c r="AG33" i="215"/>
  <c r="AF33" i="215"/>
  <c r="AE33" i="215"/>
  <c r="AH32" i="215"/>
  <c r="AG32" i="215"/>
  <c r="AF32" i="215"/>
  <c r="AE32" i="215"/>
  <c r="AH31" i="215"/>
  <c r="AG31" i="215"/>
  <c r="AF31" i="215"/>
  <c r="AE31" i="215"/>
  <c r="AH30" i="215"/>
  <c r="AG30" i="215"/>
  <c r="AF30" i="215"/>
  <c r="AE30" i="215"/>
  <c r="AH29" i="215"/>
  <c r="AG29" i="215"/>
  <c r="AF29" i="215"/>
  <c r="AE29" i="215"/>
  <c r="AH28" i="215"/>
  <c r="AG28" i="215"/>
  <c r="AF28" i="215"/>
  <c r="AE28" i="215"/>
  <c r="AH27" i="215"/>
  <c r="AG27" i="215"/>
  <c r="AF27" i="215"/>
  <c r="AE27" i="215"/>
  <c r="AH26" i="215"/>
  <c r="AG26" i="215"/>
  <c r="AF26" i="215"/>
  <c r="AE26" i="215"/>
  <c r="AH25" i="215"/>
  <c r="AG25" i="215"/>
  <c r="AF25" i="215"/>
  <c r="AE25" i="215"/>
  <c r="AH24" i="215"/>
  <c r="AG24" i="215"/>
  <c r="AF24" i="215"/>
  <c r="AE24" i="215"/>
  <c r="AH23" i="215"/>
  <c r="AG23" i="215"/>
  <c r="AF23" i="215"/>
  <c r="AE23" i="215"/>
  <c r="AH22" i="215"/>
  <c r="AG22" i="215"/>
  <c r="AF22" i="215"/>
  <c r="AE22" i="215"/>
  <c r="AH21" i="215"/>
  <c r="AG21" i="215"/>
  <c r="AF21" i="215"/>
  <c r="AE21" i="215"/>
  <c r="AH20" i="215"/>
  <c r="AG20" i="215"/>
  <c r="AF20" i="215"/>
  <c r="AE20" i="215"/>
  <c r="AH19" i="215"/>
  <c r="AG19" i="215"/>
  <c r="AF19" i="215"/>
  <c r="AE19" i="215"/>
  <c r="AH18" i="215"/>
  <c r="AG18" i="215"/>
  <c r="AF18" i="215"/>
  <c r="AE18" i="215"/>
  <c r="AH17" i="215"/>
  <c r="AG17" i="215"/>
  <c r="AF17" i="215"/>
  <c r="AE17" i="215"/>
  <c r="AH16" i="215"/>
  <c r="AG16" i="215"/>
  <c r="AF16" i="215"/>
  <c r="AE16" i="215"/>
  <c r="AH15" i="215"/>
  <c r="AG15" i="215"/>
  <c r="AF15" i="215"/>
  <c r="AE15" i="215"/>
  <c r="AH14" i="215"/>
  <c r="AG14" i="215"/>
  <c r="AF14" i="215"/>
  <c r="AE14" i="215"/>
  <c r="AH13" i="215"/>
  <c r="AG13" i="215"/>
  <c r="AF13" i="215"/>
  <c r="AE13" i="215"/>
  <c r="AH12" i="215"/>
  <c r="AG12" i="215"/>
  <c r="AF12" i="215"/>
  <c r="AE12" i="215"/>
  <c r="AH11" i="215"/>
  <c r="AG11" i="215"/>
  <c r="AF11" i="215"/>
  <c r="AE11" i="215"/>
  <c r="AH10" i="215"/>
  <c r="AG10" i="215"/>
  <c r="AF10" i="215"/>
  <c r="AE10" i="215"/>
  <c r="AH9" i="215"/>
  <c r="AG9" i="215"/>
  <c r="AF9" i="215"/>
  <c r="AE9" i="215"/>
  <c r="AH8" i="215"/>
  <c r="AG8" i="215"/>
  <c r="AF8" i="215"/>
  <c r="AE8" i="215"/>
  <c r="BA20" i="216"/>
  <c r="BC20" i="216" s="1"/>
  <c r="BA21" i="216"/>
  <c r="BC21" i="216" s="1"/>
  <c r="BA22" i="216"/>
  <c r="BA23" i="216"/>
  <c r="BC23" i="216" s="1"/>
  <c r="BA24" i="216"/>
  <c r="BC24" i="216" s="1"/>
  <c r="BA25" i="216"/>
  <c r="BC25" i="216" s="1"/>
  <c r="BA26" i="216"/>
  <c r="BC26" i="216" s="1"/>
  <c r="BA19" i="216"/>
  <c r="BC19" i="216" s="1"/>
  <c r="I9" i="223"/>
  <c r="I9" i="222"/>
  <c r="I9" i="219"/>
  <c r="I66" i="219" s="1"/>
  <c r="M35" i="221"/>
  <c r="M34" i="221"/>
  <c r="I106" i="220"/>
  <c r="I92" i="220"/>
  <c r="I78" i="220"/>
  <c r="I64" i="220"/>
  <c r="I50" i="220"/>
  <c r="I36" i="220"/>
  <c r="I22" i="220"/>
  <c r="I23" i="220" s="1"/>
  <c r="I104" i="220"/>
  <c r="I90" i="220"/>
  <c r="I76" i="220"/>
  <c r="I62" i="220"/>
  <c r="I48" i="220"/>
  <c r="I34" i="220"/>
  <c r="I20" i="220"/>
  <c r="I21" i="220" s="1"/>
  <c r="I101" i="220"/>
  <c r="I87" i="220"/>
  <c r="I73" i="220"/>
  <c r="I59" i="220"/>
  <c r="I45" i="220"/>
  <c r="I31" i="220"/>
  <c r="I17" i="220"/>
  <c r="I18" i="220" s="1"/>
  <c r="I99" i="220"/>
  <c r="I85" i="220"/>
  <c r="AD50" i="215"/>
  <c r="AC50" i="215"/>
  <c r="AB50" i="215"/>
  <c r="AA50" i="215"/>
  <c r="AD49" i="215"/>
  <c r="AC49" i="215"/>
  <c r="AB49" i="215"/>
  <c r="AA49" i="215"/>
  <c r="AD48" i="215"/>
  <c r="AC48" i="215"/>
  <c r="AB48" i="215"/>
  <c r="AA48" i="215"/>
  <c r="AD47" i="215"/>
  <c r="AC47" i="215"/>
  <c r="AB47" i="215"/>
  <c r="AA47" i="215"/>
  <c r="AD46" i="215"/>
  <c r="AC46" i="215"/>
  <c r="AB46" i="215"/>
  <c r="AA46" i="215"/>
  <c r="AD45" i="215"/>
  <c r="AC45" i="215"/>
  <c r="AB45" i="215"/>
  <c r="AA45" i="215"/>
  <c r="AD44" i="215"/>
  <c r="AC44" i="215"/>
  <c r="AB44" i="215"/>
  <c r="AA44" i="215"/>
  <c r="AD43" i="215"/>
  <c r="AC43" i="215"/>
  <c r="AB43" i="215"/>
  <c r="AA43" i="215"/>
  <c r="AD42" i="215"/>
  <c r="AC42" i="215"/>
  <c r="AB42" i="215"/>
  <c r="AA42" i="215"/>
  <c r="AD41" i="215"/>
  <c r="AC41" i="215"/>
  <c r="AB41" i="215"/>
  <c r="AA41" i="215"/>
  <c r="AD40" i="215"/>
  <c r="AC40" i="215"/>
  <c r="AB40" i="215"/>
  <c r="AA40" i="215"/>
  <c r="AD39" i="215"/>
  <c r="AC39" i="215"/>
  <c r="AB39" i="215"/>
  <c r="AA39" i="215"/>
  <c r="AD38" i="215"/>
  <c r="AC38" i="215"/>
  <c r="AB38" i="215"/>
  <c r="AA38" i="215"/>
  <c r="AD37" i="215"/>
  <c r="AC37" i="215"/>
  <c r="AB37" i="215"/>
  <c r="AA37" i="215"/>
  <c r="AD36" i="215"/>
  <c r="AC36" i="215"/>
  <c r="AB36" i="215"/>
  <c r="AA36" i="215"/>
  <c r="AD35" i="215"/>
  <c r="AC35" i="215"/>
  <c r="AB35" i="215"/>
  <c r="AA35" i="215"/>
  <c r="AD34" i="215"/>
  <c r="AC34" i="215"/>
  <c r="AB34" i="215"/>
  <c r="AA34" i="215"/>
  <c r="AD33" i="215"/>
  <c r="AC33" i="215"/>
  <c r="AB33" i="215"/>
  <c r="AA33" i="215"/>
  <c r="AD32" i="215"/>
  <c r="AC32" i="215"/>
  <c r="AB32" i="215"/>
  <c r="AA32" i="215"/>
  <c r="AD31" i="215"/>
  <c r="AC31" i="215"/>
  <c r="AB31" i="215"/>
  <c r="AA31" i="215"/>
  <c r="AD30" i="215"/>
  <c r="AC30" i="215"/>
  <c r="AB30" i="215"/>
  <c r="AA30" i="215"/>
  <c r="AD29" i="215"/>
  <c r="AC29" i="215"/>
  <c r="AB29" i="215"/>
  <c r="AA29" i="215"/>
  <c r="AD28" i="215"/>
  <c r="AC28" i="215"/>
  <c r="AB28" i="215"/>
  <c r="AA28" i="215"/>
  <c r="AD27" i="215"/>
  <c r="AC27" i="215"/>
  <c r="AB27" i="215"/>
  <c r="AA27" i="215"/>
  <c r="AD26" i="215"/>
  <c r="AC26" i="215"/>
  <c r="AB26" i="215"/>
  <c r="AA26" i="215"/>
  <c r="AD25" i="215"/>
  <c r="AC25" i="215"/>
  <c r="AB25" i="215"/>
  <c r="AA25" i="215"/>
  <c r="AD24" i="215"/>
  <c r="AC24" i="215"/>
  <c r="AB24" i="215"/>
  <c r="AA24" i="215"/>
  <c r="AD23" i="215"/>
  <c r="AC23" i="215"/>
  <c r="AB23" i="215"/>
  <c r="AA23" i="215"/>
  <c r="AD22" i="215"/>
  <c r="AC22" i="215"/>
  <c r="AB22" i="215"/>
  <c r="AA22" i="215"/>
  <c r="AD21" i="215"/>
  <c r="AC21" i="215"/>
  <c r="AB21" i="215"/>
  <c r="AA21" i="215"/>
  <c r="AD20" i="215"/>
  <c r="AC20" i="215"/>
  <c r="AB20" i="215"/>
  <c r="AA20" i="215"/>
  <c r="AD19" i="215"/>
  <c r="AC19" i="215"/>
  <c r="AB19" i="215"/>
  <c r="AA19" i="215"/>
  <c r="AD18" i="215"/>
  <c r="AC18" i="215"/>
  <c r="AB18" i="215"/>
  <c r="AA18" i="215"/>
  <c r="AD17" i="215"/>
  <c r="AC17" i="215"/>
  <c r="AB17" i="215"/>
  <c r="AA17" i="215"/>
  <c r="AD16" i="215"/>
  <c r="AC16" i="215"/>
  <c r="AB16" i="215"/>
  <c r="AA16" i="215"/>
  <c r="AD15" i="215"/>
  <c r="AC15" i="215"/>
  <c r="AB15" i="215"/>
  <c r="AA15" i="215"/>
  <c r="AD14" i="215"/>
  <c r="AC14" i="215"/>
  <c r="AB14" i="215"/>
  <c r="AA14" i="215"/>
  <c r="AD13" i="215"/>
  <c r="AC13" i="215"/>
  <c r="AB13" i="215"/>
  <c r="AA13" i="215"/>
  <c r="AD12" i="215"/>
  <c r="AC12" i="215"/>
  <c r="AB12" i="215"/>
  <c r="AA12" i="215"/>
  <c r="AD11" i="215"/>
  <c r="AC11" i="215"/>
  <c r="AB11" i="215"/>
  <c r="AA11" i="215"/>
  <c r="AD10" i="215"/>
  <c r="AC10" i="215"/>
  <c r="AB10" i="215"/>
  <c r="AA10" i="215"/>
  <c r="AD9" i="215"/>
  <c r="AC9" i="215"/>
  <c r="AB9" i="215"/>
  <c r="AA9" i="215"/>
  <c r="AD8" i="215"/>
  <c r="AC8" i="215"/>
  <c r="AB8" i="215"/>
  <c r="AA8" i="215"/>
  <c r="AT20" i="216"/>
  <c r="AV20" i="216" s="1"/>
  <c r="AT21" i="216"/>
  <c r="AV21" i="216" s="1"/>
  <c r="AT22" i="216"/>
  <c r="AV22" i="216" s="1"/>
  <c r="AT23" i="216"/>
  <c r="AV23" i="216" s="1"/>
  <c r="AT24" i="216"/>
  <c r="AV24" i="216" s="1"/>
  <c r="AT25" i="216"/>
  <c r="AV25" i="216" s="1"/>
  <c r="AT26" i="216"/>
  <c r="AV26" i="216" s="1"/>
  <c r="AT19" i="216"/>
  <c r="AV19" i="216" s="1"/>
  <c r="H9" i="223"/>
  <c r="H9" i="222"/>
  <c r="H9" i="219"/>
  <c r="H66" i="219" s="1"/>
  <c r="L35" i="221"/>
  <c r="L34" i="221"/>
  <c r="H106" i="220"/>
  <c r="H92" i="220"/>
  <c r="H78" i="220"/>
  <c r="H64" i="220"/>
  <c r="H50" i="220"/>
  <c r="H36" i="220"/>
  <c r="H22" i="220"/>
  <c r="H23" i="220" s="1"/>
  <c r="H104" i="220"/>
  <c r="H90" i="220"/>
  <c r="H76" i="220"/>
  <c r="H62" i="220"/>
  <c r="H48" i="220"/>
  <c r="H34" i="220"/>
  <c r="H20" i="220"/>
  <c r="H21" i="220" s="1"/>
  <c r="H101" i="220"/>
  <c r="H87" i="220"/>
  <c r="H73" i="220"/>
  <c r="H59" i="220"/>
  <c r="H45" i="220"/>
  <c r="H31" i="220"/>
  <c r="H17" i="220"/>
  <c r="H18" i="220" s="1"/>
  <c r="H99" i="220"/>
  <c r="H85" i="220"/>
  <c r="Z50" i="215"/>
  <c r="Y50" i="215"/>
  <c r="X50" i="215"/>
  <c r="W50" i="215"/>
  <c r="Z49" i="215"/>
  <c r="Y49" i="215"/>
  <c r="X49" i="215"/>
  <c r="W49" i="215"/>
  <c r="Z48" i="215"/>
  <c r="Y48" i="215"/>
  <c r="X48" i="215"/>
  <c r="W48" i="215"/>
  <c r="Z47" i="215"/>
  <c r="Y47" i="215"/>
  <c r="X47" i="215"/>
  <c r="W47" i="215"/>
  <c r="Z46" i="215"/>
  <c r="Y46" i="215"/>
  <c r="X46" i="215"/>
  <c r="W46" i="215"/>
  <c r="Z45" i="215"/>
  <c r="Y45" i="215"/>
  <c r="X45" i="215"/>
  <c r="W45" i="215"/>
  <c r="Z44" i="215"/>
  <c r="Y44" i="215"/>
  <c r="X44" i="215"/>
  <c r="W44" i="215"/>
  <c r="Z43" i="215"/>
  <c r="Y43" i="215"/>
  <c r="X43" i="215"/>
  <c r="W43" i="215"/>
  <c r="Z42" i="215"/>
  <c r="Y42" i="215"/>
  <c r="X42" i="215"/>
  <c r="W42" i="215"/>
  <c r="Z41" i="215"/>
  <c r="Y41" i="215"/>
  <c r="X41" i="215"/>
  <c r="W41" i="215"/>
  <c r="Z40" i="215"/>
  <c r="Y40" i="215"/>
  <c r="X40" i="215"/>
  <c r="W40" i="215"/>
  <c r="Z39" i="215"/>
  <c r="Y39" i="215"/>
  <c r="X39" i="215"/>
  <c r="W39" i="215"/>
  <c r="Z38" i="215"/>
  <c r="Y38" i="215"/>
  <c r="X38" i="215"/>
  <c r="W38" i="215"/>
  <c r="Z37" i="215"/>
  <c r="Y37" i="215"/>
  <c r="X37" i="215"/>
  <c r="W37" i="215"/>
  <c r="Z36" i="215"/>
  <c r="Y36" i="215"/>
  <c r="X36" i="215"/>
  <c r="W36" i="215"/>
  <c r="Z35" i="215"/>
  <c r="Y35" i="215"/>
  <c r="X35" i="215"/>
  <c r="W35" i="215"/>
  <c r="Z34" i="215"/>
  <c r="Y34" i="215"/>
  <c r="X34" i="215"/>
  <c r="W34" i="215"/>
  <c r="Z33" i="215"/>
  <c r="Y33" i="215"/>
  <c r="X33" i="215"/>
  <c r="W33" i="215"/>
  <c r="Z32" i="215"/>
  <c r="Y32" i="215"/>
  <c r="X32" i="215"/>
  <c r="W32" i="215"/>
  <c r="Z31" i="215"/>
  <c r="Y31" i="215"/>
  <c r="X31" i="215"/>
  <c r="W31" i="215"/>
  <c r="Z30" i="215"/>
  <c r="Y30" i="215"/>
  <c r="X30" i="215"/>
  <c r="W30" i="215"/>
  <c r="Z29" i="215"/>
  <c r="Y29" i="215"/>
  <c r="X29" i="215"/>
  <c r="W29" i="215"/>
  <c r="Z28" i="215"/>
  <c r="Y28" i="215"/>
  <c r="X28" i="215"/>
  <c r="W28" i="215"/>
  <c r="Z27" i="215"/>
  <c r="Y27" i="215"/>
  <c r="X27" i="215"/>
  <c r="W27" i="215"/>
  <c r="Z26" i="215"/>
  <c r="Y26" i="215"/>
  <c r="X26" i="215"/>
  <c r="W26" i="215"/>
  <c r="Z25" i="215"/>
  <c r="Y25" i="215"/>
  <c r="X25" i="215"/>
  <c r="W25" i="215"/>
  <c r="Z24" i="215"/>
  <c r="Y24" i="215"/>
  <c r="X24" i="215"/>
  <c r="W24" i="215"/>
  <c r="Z23" i="215"/>
  <c r="Y23" i="215"/>
  <c r="X23" i="215"/>
  <c r="W23" i="215"/>
  <c r="Z22" i="215"/>
  <c r="Y22" i="215"/>
  <c r="X22" i="215"/>
  <c r="W22" i="215"/>
  <c r="Z21" i="215"/>
  <c r="Y21" i="215"/>
  <c r="X21" i="215"/>
  <c r="W21" i="215"/>
  <c r="Z20" i="215"/>
  <c r="Y20" i="215"/>
  <c r="X20" i="215"/>
  <c r="W20" i="215"/>
  <c r="Z19" i="215"/>
  <c r="Y19" i="215"/>
  <c r="X19" i="215"/>
  <c r="W19" i="215"/>
  <c r="Z18" i="215"/>
  <c r="Y18" i="215"/>
  <c r="X18" i="215"/>
  <c r="W18" i="215"/>
  <c r="Z17" i="215"/>
  <c r="Y17" i="215"/>
  <c r="X17" i="215"/>
  <c r="W17" i="215"/>
  <c r="Z16" i="215"/>
  <c r="Y16" i="215"/>
  <c r="X16" i="215"/>
  <c r="W16" i="215"/>
  <c r="Z15" i="215"/>
  <c r="Y15" i="215"/>
  <c r="X15" i="215"/>
  <c r="W15" i="215"/>
  <c r="Z14" i="215"/>
  <c r="Y14" i="215"/>
  <c r="X14" i="215"/>
  <c r="W14" i="215"/>
  <c r="Z13" i="215"/>
  <c r="Y13" i="215"/>
  <c r="X13" i="215"/>
  <c r="W13" i="215"/>
  <c r="Z12" i="215"/>
  <c r="Y12" i="215"/>
  <c r="X12" i="215"/>
  <c r="W12" i="215"/>
  <c r="Z11" i="215"/>
  <c r="Y11" i="215"/>
  <c r="X11" i="215"/>
  <c r="W11" i="215"/>
  <c r="Z10" i="215"/>
  <c r="Y10" i="215"/>
  <c r="X10" i="215"/>
  <c r="W10" i="215"/>
  <c r="Z9" i="215"/>
  <c r="Y9" i="215"/>
  <c r="X9" i="215"/>
  <c r="W9" i="215"/>
  <c r="Z8" i="215"/>
  <c r="Y8" i="215"/>
  <c r="X8" i="215"/>
  <c r="W8" i="215"/>
  <c r="AM20" i="216"/>
  <c r="AM21" i="216"/>
  <c r="AO21" i="216" s="1"/>
  <c r="AM22" i="216"/>
  <c r="AO22" i="216" s="1"/>
  <c r="AM23" i="216"/>
  <c r="AO23" i="216" s="1"/>
  <c r="AM24" i="216"/>
  <c r="AO24" i="216" s="1"/>
  <c r="AM25" i="216"/>
  <c r="AO25" i="216" s="1"/>
  <c r="AM26" i="216"/>
  <c r="AO26" i="216" s="1"/>
  <c r="AM19" i="216"/>
  <c r="AO19" i="216" s="1"/>
  <c r="G9" i="223"/>
  <c r="G9" i="222"/>
  <c r="G9" i="219"/>
  <c r="K35" i="221"/>
  <c r="K34" i="221"/>
  <c r="G106" i="220"/>
  <c r="G92" i="220"/>
  <c r="G78" i="220"/>
  <c r="G64" i="220"/>
  <c r="G50" i="220"/>
  <c r="G36" i="220"/>
  <c r="G22" i="220"/>
  <c r="G23" i="220" s="1"/>
  <c r="G104" i="220"/>
  <c r="G90" i="220"/>
  <c r="G76" i="220"/>
  <c r="G62" i="220"/>
  <c r="G48" i="220"/>
  <c r="G34" i="220"/>
  <c r="G20" i="220"/>
  <c r="G21" i="220" s="1"/>
  <c r="G101" i="220"/>
  <c r="G87" i="220"/>
  <c r="G73" i="220"/>
  <c r="G59" i="220"/>
  <c r="G45" i="220"/>
  <c r="G31" i="220"/>
  <c r="G17" i="220"/>
  <c r="G18" i="220" s="1"/>
  <c r="G99" i="220"/>
  <c r="G85" i="220"/>
  <c r="V50" i="215"/>
  <c r="U50" i="215"/>
  <c r="T50" i="215"/>
  <c r="S50" i="215"/>
  <c r="V49" i="215"/>
  <c r="U49" i="215"/>
  <c r="T49" i="215"/>
  <c r="S49" i="215"/>
  <c r="V48" i="215"/>
  <c r="U48" i="215"/>
  <c r="T48" i="215"/>
  <c r="S48" i="215"/>
  <c r="V47" i="215"/>
  <c r="U47" i="215"/>
  <c r="T47" i="215"/>
  <c r="S47" i="215"/>
  <c r="V46" i="215"/>
  <c r="U46" i="215"/>
  <c r="T46" i="215"/>
  <c r="S46" i="215"/>
  <c r="V45" i="215"/>
  <c r="U45" i="215"/>
  <c r="T45" i="215"/>
  <c r="S45" i="215"/>
  <c r="V44" i="215"/>
  <c r="U44" i="215"/>
  <c r="T44" i="215"/>
  <c r="S44" i="215"/>
  <c r="V43" i="215"/>
  <c r="U43" i="215"/>
  <c r="T43" i="215"/>
  <c r="S43" i="215"/>
  <c r="V42" i="215"/>
  <c r="U42" i="215"/>
  <c r="T42" i="215"/>
  <c r="S42" i="215"/>
  <c r="V41" i="215"/>
  <c r="U41" i="215"/>
  <c r="T41" i="215"/>
  <c r="S41" i="215"/>
  <c r="V40" i="215"/>
  <c r="U40" i="215"/>
  <c r="T40" i="215"/>
  <c r="S40" i="215"/>
  <c r="V39" i="215"/>
  <c r="U39" i="215"/>
  <c r="T39" i="215"/>
  <c r="S39" i="215"/>
  <c r="V38" i="215"/>
  <c r="U38" i="215"/>
  <c r="T38" i="215"/>
  <c r="S38" i="215"/>
  <c r="V37" i="215"/>
  <c r="U37" i="215"/>
  <c r="T37" i="215"/>
  <c r="S37" i="215"/>
  <c r="V36" i="215"/>
  <c r="U36" i="215"/>
  <c r="T36" i="215"/>
  <c r="S36" i="215"/>
  <c r="V35" i="215"/>
  <c r="U35" i="215"/>
  <c r="T35" i="215"/>
  <c r="S35" i="215"/>
  <c r="V34" i="215"/>
  <c r="U34" i="215"/>
  <c r="T34" i="215"/>
  <c r="S34" i="215"/>
  <c r="V33" i="215"/>
  <c r="U33" i="215"/>
  <c r="T33" i="215"/>
  <c r="S33" i="215"/>
  <c r="V32" i="215"/>
  <c r="U32" i="215"/>
  <c r="T32" i="215"/>
  <c r="S32" i="215"/>
  <c r="V31" i="215"/>
  <c r="U31" i="215"/>
  <c r="T31" i="215"/>
  <c r="S31" i="215"/>
  <c r="V30" i="215"/>
  <c r="U30" i="215"/>
  <c r="T30" i="215"/>
  <c r="S30" i="215"/>
  <c r="V29" i="215"/>
  <c r="U29" i="215"/>
  <c r="T29" i="215"/>
  <c r="S29" i="215"/>
  <c r="V28" i="215"/>
  <c r="U28" i="215"/>
  <c r="T28" i="215"/>
  <c r="S28" i="215"/>
  <c r="V27" i="215"/>
  <c r="U27" i="215"/>
  <c r="T27" i="215"/>
  <c r="S27" i="215"/>
  <c r="V26" i="215"/>
  <c r="U26" i="215"/>
  <c r="T26" i="215"/>
  <c r="S26" i="215"/>
  <c r="V25" i="215"/>
  <c r="U25" i="215"/>
  <c r="T25" i="215"/>
  <c r="S25" i="215"/>
  <c r="V24" i="215"/>
  <c r="U24" i="215"/>
  <c r="T24" i="215"/>
  <c r="S24" i="215"/>
  <c r="V23" i="215"/>
  <c r="U23" i="215"/>
  <c r="T23" i="215"/>
  <c r="S23" i="215"/>
  <c r="V22" i="215"/>
  <c r="U22" i="215"/>
  <c r="T22" i="215"/>
  <c r="S22" i="215"/>
  <c r="V21" i="215"/>
  <c r="U21" i="215"/>
  <c r="T21" i="215"/>
  <c r="S21" i="215"/>
  <c r="V20" i="215"/>
  <c r="U20" i="215"/>
  <c r="T20" i="215"/>
  <c r="S20" i="215"/>
  <c r="V19" i="215"/>
  <c r="U19" i="215"/>
  <c r="T19" i="215"/>
  <c r="S19" i="215"/>
  <c r="V18" i="215"/>
  <c r="U18" i="215"/>
  <c r="T18" i="215"/>
  <c r="S18" i="215"/>
  <c r="V17" i="215"/>
  <c r="U17" i="215"/>
  <c r="T17" i="215"/>
  <c r="S17" i="215"/>
  <c r="V16" i="215"/>
  <c r="U16" i="215"/>
  <c r="T16" i="215"/>
  <c r="S16" i="215"/>
  <c r="V15" i="215"/>
  <c r="U15" i="215"/>
  <c r="T15" i="215"/>
  <c r="S15" i="215"/>
  <c r="V14" i="215"/>
  <c r="U14" i="215"/>
  <c r="T14" i="215"/>
  <c r="S14" i="215"/>
  <c r="V13" i="215"/>
  <c r="U13" i="215"/>
  <c r="T13" i="215"/>
  <c r="S13" i="215"/>
  <c r="V12" i="215"/>
  <c r="U12" i="215"/>
  <c r="T12" i="215"/>
  <c r="S12" i="215"/>
  <c r="V11" i="215"/>
  <c r="U11" i="215"/>
  <c r="T11" i="215"/>
  <c r="S11" i="215"/>
  <c r="V10" i="215"/>
  <c r="U10" i="215"/>
  <c r="T10" i="215"/>
  <c r="S10" i="215"/>
  <c r="V9" i="215"/>
  <c r="U9" i="215"/>
  <c r="T9" i="215"/>
  <c r="S9" i="215"/>
  <c r="V8" i="215"/>
  <c r="U8" i="215"/>
  <c r="T8" i="215"/>
  <c r="S8" i="215"/>
  <c r="AF20" i="216"/>
  <c r="AH20" i="216" s="1"/>
  <c r="AF21" i="216"/>
  <c r="AH21" i="216" s="1"/>
  <c r="AF22" i="216"/>
  <c r="AH22" i="216" s="1"/>
  <c r="AF23" i="216"/>
  <c r="AH23" i="216" s="1"/>
  <c r="AF24" i="216"/>
  <c r="AH24" i="216" s="1"/>
  <c r="AF25" i="216"/>
  <c r="AH25" i="216" s="1"/>
  <c r="AF26" i="216"/>
  <c r="AH26" i="216" s="1"/>
  <c r="AF19" i="216"/>
  <c r="F9" i="223"/>
  <c r="F9" i="222"/>
  <c r="F9" i="219"/>
  <c r="F66" i="219" s="1"/>
  <c r="J35" i="221"/>
  <c r="J34" i="221"/>
  <c r="F106" i="220"/>
  <c r="F92" i="220"/>
  <c r="F78" i="220"/>
  <c r="F64" i="220"/>
  <c r="F50" i="220"/>
  <c r="F36" i="220"/>
  <c r="F22" i="220"/>
  <c r="F23" i="220" s="1"/>
  <c r="F104" i="220"/>
  <c r="F90" i="220"/>
  <c r="F76" i="220"/>
  <c r="F62" i="220"/>
  <c r="F48" i="220"/>
  <c r="F34" i="220"/>
  <c r="F20" i="220"/>
  <c r="F21" i="220" s="1"/>
  <c r="F101" i="220"/>
  <c r="F87" i="220"/>
  <c r="F73" i="220"/>
  <c r="F59" i="220"/>
  <c r="F45" i="220"/>
  <c r="F31" i="220"/>
  <c r="F17" i="220"/>
  <c r="F18" i="220" s="1"/>
  <c r="F99" i="220"/>
  <c r="F100" i="220" s="1"/>
  <c r="F85" i="220"/>
  <c r="F71" i="220"/>
  <c r="R50" i="215"/>
  <c r="Q50" i="215"/>
  <c r="P50" i="215"/>
  <c r="O50" i="215"/>
  <c r="R49" i="215"/>
  <c r="Q49" i="215"/>
  <c r="P49" i="215"/>
  <c r="O49" i="215"/>
  <c r="R48" i="215"/>
  <c r="Q48" i="215"/>
  <c r="P48" i="215"/>
  <c r="O48" i="215"/>
  <c r="R47" i="215"/>
  <c r="Q47" i="215"/>
  <c r="P47" i="215"/>
  <c r="O47" i="215"/>
  <c r="R46" i="215"/>
  <c r="Q46" i="215"/>
  <c r="P46" i="215"/>
  <c r="O46" i="215"/>
  <c r="R45" i="215"/>
  <c r="Q45" i="215"/>
  <c r="P45" i="215"/>
  <c r="O45" i="215"/>
  <c r="R44" i="215"/>
  <c r="Q44" i="215"/>
  <c r="P44" i="215"/>
  <c r="O44" i="215"/>
  <c r="R43" i="215"/>
  <c r="Q43" i="215"/>
  <c r="P43" i="215"/>
  <c r="O43" i="215"/>
  <c r="R42" i="215"/>
  <c r="Q42" i="215"/>
  <c r="P42" i="215"/>
  <c r="O42" i="215"/>
  <c r="R41" i="215"/>
  <c r="Q41" i="215"/>
  <c r="P41" i="215"/>
  <c r="O41" i="215"/>
  <c r="R40" i="215"/>
  <c r="Q40" i="215"/>
  <c r="P40" i="215"/>
  <c r="O40" i="215"/>
  <c r="R39" i="215"/>
  <c r="Q39" i="215"/>
  <c r="P39" i="215"/>
  <c r="O39" i="215"/>
  <c r="R38" i="215"/>
  <c r="Q38" i="215"/>
  <c r="P38" i="215"/>
  <c r="O38" i="215"/>
  <c r="R37" i="215"/>
  <c r="Q37" i="215"/>
  <c r="P37" i="215"/>
  <c r="O37" i="215"/>
  <c r="R36" i="215"/>
  <c r="Q36" i="215"/>
  <c r="P36" i="215"/>
  <c r="O36" i="215"/>
  <c r="R35" i="215"/>
  <c r="Q35" i="215"/>
  <c r="P35" i="215"/>
  <c r="O35" i="215"/>
  <c r="R34" i="215"/>
  <c r="Q34" i="215"/>
  <c r="P34" i="215"/>
  <c r="O34" i="215"/>
  <c r="R33" i="215"/>
  <c r="Q33" i="215"/>
  <c r="P33" i="215"/>
  <c r="O33" i="215"/>
  <c r="R32" i="215"/>
  <c r="Q32" i="215"/>
  <c r="P32" i="215"/>
  <c r="O32" i="215"/>
  <c r="R31" i="215"/>
  <c r="Q31" i="215"/>
  <c r="P31" i="215"/>
  <c r="O31" i="215"/>
  <c r="R30" i="215"/>
  <c r="Q30" i="215"/>
  <c r="P30" i="215"/>
  <c r="O30" i="215"/>
  <c r="R29" i="215"/>
  <c r="Q29" i="215"/>
  <c r="P29" i="215"/>
  <c r="O29" i="215"/>
  <c r="R28" i="215"/>
  <c r="Q28" i="215"/>
  <c r="P28" i="215"/>
  <c r="O28" i="215"/>
  <c r="R27" i="215"/>
  <c r="Q27" i="215"/>
  <c r="P27" i="215"/>
  <c r="O27" i="215"/>
  <c r="R26" i="215"/>
  <c r="Q26" i="215"/>
  <c r="P26" i="215"/>
  <c r="O26" i="215"/>
  <c r="R25" i="215"/>
  <c r="Q25" i="215"/>
  <c r="P25" i="215"/>
  <c r="O25" i="215"/>
  <c r="R24" i="215"/>
  <c r="Q24" i="215"/>
  <c r="P24" i="215"/>
  <c r="O24" i="215"/>
  <c r="R23" i="215"/>
  <c r="Q23" i="215"/>
  <c r="P23" i="215"/>
  <c r="O23" i="215"/>
  <c r="R22" i="215"/>
  <c r="Q22" i="215"/>
  <c r="P22" i="215"/>
  <c r="O22" i="215"/>
  <c r="R21" i="215"/>
  <c r="Q21" i="215"/>
  <c r="P21" i="215"/>
  <c r="O21" i="215"/>
  <c r="R20" i="215"/>
  <c r="Q20" i="215"/>
  <c r="P20" i="215"/>
  <c r="O20" i="215"/>
  <c r="R19" i="215"/>
  <c r="Q19" i="215"/>
  <c r="P19" i="215"/>
  <c r="O19" i="215"/>
  <c r="R18" i="215"/>
  <c r="Q18" i="215"/>
  <c r="P18" i="215"/>
  <c r="O18" i="215"/>
  <c r="R17" i="215"/>
  <c r="Q17" i="215"/>
  <c r="P17" i="215"/>
  <c r="O17" i="215"/>
  <c r="R16" i="215"/>
  <c r="Q16" i="215"/>
  <c r="P16" i="215"/>
  <c r="O16" i="215"/>
  <c r="R15" i="215"/>
  <c r="Q15" i="215"/>
  <c r="P15" i="215"/>
  <c r="O15" i="215"/>
  <c r="R14" i="215"/>
  <c r="Q14" i="215"/>
  <c r="P14" i="215"/>
  <c r="O14" i="215"/>
  <c r="R13" i="215"/>
  <c r="Q13" i="215"/>
  <c r="P13" i="215"/>
  <c r="O13" i="215"/>
  <c r="R12" i="215"/>
  <c r="Q12" i="215"/>
  <c r="P12" i="215"/>
  <c r="O12" i="215"/>
  <c r="R11" i="215"/>
  <c r="Q11" i="215"/>
  <c r="P11" i="215"/>
  <c r="O11" i="215"/>
  <c r="R10" i="215"/>
  <c r="Q10" i="215"/>
  <c r="P10" i="215"/>
  <c r="O10" i="215"/>
  <c r="R9" i="215"/>
  <c r="Q9" i="215"/>
  <c r="P9" i="215"/>
  <c r="O9" i="215"/>
  <c r="R8" i="215"/>
  <c r="Q8" i="215"/>
  <c r="P8" i="215"/>
  <c r="O8" i="215"/>
  <c r="Y20" i="216"/>
  <c r="AA20" i="216" s="1"/>
  <c r="Y21" i="216"/>
  <c r="AA21" i="216" s="1"/>
  <c r="Y22" i="216"/>
  <c r="AA22" i="216" s="1"/>
  <c r="Y23" i="216"/>
  <c r="AA23" i="216" s="1"/>
  <c r="Y24" i="216"/>
  <c r="AA24" i="216" s="1"/>
  <c r="Y25" i="216"/>
  <c r="AA25" i="216" s="1"/>
  <c r="Y26" i="216"/>
  <c r="AA26" i="216" s="1"/>
  <c r="Y19" i="216"/>
  <c r="E9" i="223"/>
  <c r="E9" i="222"/>
  <c r="E9" i="219"/>
  <c r="I35" i="221"/>
  <c r="I34" i="221"/>
  <c r="E106" i="220"/>
  <c r="E92" i="220"/>
  <c r="E78" i="220"/>
  <c r="E64" i="220"/>
  <c r="E50" i="220"/>
  <c r="E36" i="220"/>
  <c r="E22" i="220"/>
  <c r="E23" i="220" s="1"/>
  <c r="E104" i="220"/>
  <c r="E90" i="220"/>
  <c r="E76" i="220"/>
  <c r="E62" i="220"/>
  <c r="E48" i="220"/>
  <c r="E34" i="220"/>
  <c r="E20" i="220"/>
  <c r="E21" i="220" s="1"/>
  <c r="E101" i="220"/>
  <c r="E87" i="220"/>
  <c r="E73" i="220"/>
  <c r="E59" i="220"/>
  <c r="E45" i="220"/>
  <c r="E31" i="220"/>
  <c r="E17" i="220"/>
  <c r="E18" i="220" s="1"/>
  <c r="E99" i="220"/>
  <c r="E85" i="220"/>
  <c r="N50" i="215"/>
  <c r="M50" i="215"/>
  <c r="L50" i="215"/>
  <c r="K50" i="215"/>
  <c r="N49" i="215"/>
  <c r="M49" i="215"/>
  <c r="L49" i="215"/>
  <c r="K49" i="215"/>
  <c r="N48" i="215"/>
  <c r="M48" i="215"/>
  <c r="L48" i="215"/>
  <c r="K48" i="215"/>
  <c r="N47" i="215"/>
  <c r="M47" i="215"/>
  <c r="L47" i="215"/>
  <c r="K47" i="215"/>
  <c r="N46" i="215"/>
  <c r="M46" i="215"/>
  <c r="L46" i="215"/>
  <c r="K46" i="215"/>
  <c r="N45" i="215"/>
  <c r="M45" i="215"/>
  <c r="L45" i="215"/>
  <c r="K45" i="215"/>
  <c r="N44" i="215"/>
  <c r="M44" i="215"/>
  <c r="L44" i="215"/>
  <c r="K44" i="215"/>
  <c r="N43" i="215"/>
  <c r="M43" i="215"/>
  <c r="L43" i="215"/>
  <c r="K43" i="215"/>
  <c r="N42" i="215"/>
  <c r="M42" i="215"/>
  <c r="L42" i="215"/>
  <c r="K42" i="215"/>
  <c r="N41" i="215"/>
  <c r="M41" i="215"/>
  <c r="L41" i="215"/>
  <c r="K41" i="215"/>
  <c r="N40" i="215"/>
  <c r="M40" i="215"/>
  <c r="L40" i="215"/>
  <c r="K40" i="215"/>
  <c r="N39" i="215"/>
  <c r="M39" i="215"/>
  <c r="L39" i="215"/>
  <c r="K39" i="215"/>
  <c r="N38" i="215"/>
  <c r="M38" i="215"/>
  <c r="L38" i="215"/>
  <c r="K38" i="215"/>
  <c r="N37" i="215"/>
  <c r="M37" i="215"/>
  <c r="L37" i="215"/>
  <c r="K37" i="215"/>
  <c r="N36" i="215"/>
  <c r="M36" i="215"/>
  <c r="L36" i="215"/>
  <c r="K36" i="215"/>
  <c r="N35" i="215"/>
  <c r="M35" i="215"/>
  <c r="L35" i="215"/>
  <c r="K35" i="215"/>
  <c r="N34" i="215"/>
  <c r="M34" i="215"/>
  <c r="L34" i="215"/>
  <c r="K34" i="215"/>
  <c r="N33" i="215"/>
  <c r="M33" i="215"/>
  <c r="L33" i="215"/>
  <c r="K33" i="215"/>
  <c r="N32" i="215"/>
  <c r="M32" i="215"/>
  <c r="L32" i="215"/>
  <c r="K32" i="215"/>
  <c r="N31" i="215"/>
  <c r="M31" i="215"/>
  <c r="L31" i="215"/>
  <c r="K31" i="215"/>
  <c r="N30" i="215"/>
  <c r="M30" i="215"/>
  <c r="L30" i="215"/>
  <c r="K30" i="215"/>
  <c r="N29" i="215"/>
  <c r="M29" i="215"/>
  <c r="L29" i="215"/>
  <c r="K29" i="215"/>
  <c r="N28" i="215"/>
  <c r="M28" i="215"/>
  <c r="L28" i="215"/>
  <c r="K28" i="215"/>
  <c r="N27" i="215"/>
  <c r="M27" i="215"/>
  <c r="L27" i="215"/>
  <c r="K27" i="215"/>
  <c r="N26" i="215"/>
  <c r="M26" i="215"/>
  <c r="L26" i="215"/>
  <c r="K26" i="215"/>
  <c r="N25" i="215"/>
  <c r="M25" i="215"/>
  <c r="L25" i="215"/>
  <c r="K25" i="215"/>
  <c r="N24" i="215"/>
  <c r="M24" i="215"/>
  <c r="L24" i="215"/>
  <c r="K24" i="215"/>
  <c r="N23" i="215"/>
  <c r="M23" i="215"/>
  <c r="L23" i="215"/>
  <c r="K23" i="215"/>
  <c r="N22" i="215"/>
  <c r="M22" i="215"/>
  <c r="L22" i="215"/>
  <c r="K22" i="215"/>
  <c r="N21" i="215"/>
  <c r="M21" i="215"/>
  <c r="L21" i="215"/>
  <c r="K21" i="215"/>
  <c r="N20" i="215"/>
  <c r="M20" i="215"/>
  <c r="L20" i="215"/>
  <c r="K20" i="215"/>
  <c r="N19" i="215"/>
  <c r="M19" i="215"/>
  <c r="L19" i="215"/>
  <c r="K19" i="215"/>
  <c r="N18" i="215"/>
  <c r="M18" i="215"/>
  <c r="L18" i="215"/>
  <c r="K18" i="215"/>
  <c r="N17" i="215"/>
  <c r="M17" i="215"/>
  <c r="L17" i="215"/>
  <c r="K17" i="215"/>
  <c r="N16" i="215"/>
  <c r="M16" i="215"/>
  <c r="L16" i="215"/>
  <c r="K16" i="215"/>
  <c r="N15" i="215"/>
  <c r="M15" i="215"/>
  <c r="L15" i="215"/>
  <c r="K15" i="215"/>
  <c r="N14" i="215"/>
  <c r="M14" i="215"/>
  <c r="L14" i="215"/>
  <c r="K14" i="215"/>
  <c r="N13" i="215"/>
  <c r="M13" i="215"/>
  <c r="L13" i="215"/>
  <c r="K13" i="215"/>
  <c r="N12" i="215"/>
  <c r="M12" i="215"/>
  <c r="L12" i="215"/>
  <c r="K12" i="215"/>
  <c r="N11" i="215"/>
  <c r="M11" i="215"/>
  <c r="L11" i="215"/>
  <c r="K11" i="215"/>
  <c r="N10" i="215"/>
  <c r="M10" i="215"/>
  <c r="L10" i="215"/>
  <c r="K10" i="215"/>
  <c r="N9" i="215"/>
  <c r="M9" i="215"/>
  <c r="L9" i="215"/>
  <c r="K9" i="215"/>
  <c r="N8" i="215"/>
  <c r="M8" i="215"/>
  <c r="L8" i="215"/>
  <c r="K8" i="215"/>
  <c r="R20" i="216"/>
  <c r="T20" i="216" s="1"/>
  <c r="R21" i="216"/>
  <c r="T21" i="216" s="1"/>
  <c r="R22" i="216"/>
  <c r="S22" i="216" s="1"/>
  <c r="R23" i="216"/>
  <c r="T23" i="216" s="1"/>
  <c r="R24" i="216"/>
  <c r="T24" i="216" s="1"/>
  <c r="R25" i="216"/>
  <c r="T25" i="216" s="1"/>
  <c r="R26" i="216"/>
  <c r="T26" i="216" s="1"/>
  <c r="R19" i="216"/>
  <c r="T19" i="216" s="1"/>
  <c r="D9" i="223"/>
  <c r="D9" i="222"/>
  <c r="D9" i="219"/>
  <c r="H35" i="221"/>
  <c r="H34" i="221"/>
  <c r="D106" i="220"/>
  <c r="D92" i="220"/>
  <c r="D78" i="220"/>
  <c r="D64" i="220"/>
  <c r="D50" i="220"/>
  <c r="D36" i="220"/>
  <c r="D22" i="220"/>
  <c r="D104" i="220"/>
  <c r="D90" i="220"/>
  <c r="D76" i="220"/>
  <c r="D62" i="220"/>
  <c r="D48" i="220"/>
  <c r="D34" i="220"/>
  <c r="D20" i="220"/>
  <c r="D21" i="220" s="1"/>
  <c r="D101" i="220"/>
  <c r="D87" i="220"/>
  <c r="D73" i="220"/>
  <c r="D59" i="220"/>
  <c r="D45" i="220"/>
  <c r="D31" i="220"/>
  <c r="D17" i="220"/>
  <c r="D18" i="220" s="1"/>
  <c r="D99" i="220"/>
  <c r="D100" i="220" s="1"/>
  <c r="D85" i="220"/>
  <c r="J50" i="215"/>
  <c r="I50" i="215"/>
  <c r="H50" i="215"/>
  <c r="G50" i="215"/>
  <c r="J49" i="215"/>
  <c r="I49" i="215"/>
  <c r="H49" i="215"/>
  <c r="G49" i="215"/>
  <c r="J48" i="215"/>
  <c r="I48" i="215"/>
  <c r="H48" i="215"/>
  <c r="G48" i="215"/>
  <c r="J47" i="215"/>
  <c r="I47" i="215"/>
  <c r="H47" i="215"/>
  <c r="G47" i="215"/>
  <c r="J46" i="215"/>
  <c r="I46" i="215"/>
  <c r="H46" i="215"/>
  <c r="G46" i="215"/>
  <c r="J45" i="215"/>
  <c r="I45" i="215"/>
  <c r="H45" i="215"/>
  <c r="G45" i="215"/>
  <c r="J44" i="215"/>
  <c r="I44" i="215"/>
  <c r="H44" i="215"/>
  <c r="G44" i="215"/>
  <c r="J43" i="215"/>
  <c r="I43" i="215"/>
  <c r="H43" i="215"/>
  <c r="G43" i="215"/>
  <c r="J42" i="215"/>
  <c r="I42" i="215"/>
  <c r="H42" i="215"/>
  <c r="G42" i="215"/>
  <c r="J41" i="215"/>
  <c r="I41" i="215"/>
  <c r="H41" i="215"/>
  <c r="G41" i="215"/>
  <c r="J40" i="215"/>
  <c r="I40" i="215"/>
  <c r="H40" i="215"/>
  <c r="G40" i="215"/>
  <c r="J39" i="215"/>
  <c r="I39" i="215"/>
  <c r="H39" i="215"/>
  <c r="G39" i="215"/>
  <c r="J38" i="215"/>
  <c r="I38" i="215"/>
  <c r="H38" i="215"/>
  <c r="G38" i="215"/>
  <c r="J37" i="215"/>
  <c r="I37" i="215"/>
  <c r="H37" i="215"/>
  <c r="G37" i="215"/>
  <c r="J36" i="215"/>
  <c r="I36" i="215"/>
  <c r="H36" i="215"/>
  <c r="G36" i="215"/>
  <c r="J35" i="215"/>
  <c r="I35" i="215"/>
  <c r="H35" i="215"/>
  <c r="G35" i="215"/>
  <c r="J34" i="215"/>
  <c r="I34" i="215"/>
  <c r="H34" i="215"/>
  <c r="G34" i="215"/>
  <c r="J33" i="215"/>
  <c r="I33" i="215"/>
  <c r="H33" i="215"/>
  <c r="G33" i="215"/>
  <c r="J32" i="215"/>
  <c r="I32" i="215"/>
  <c r="H32" i="215"/>
  <c r="G32" i="215"/>
  <c r="J31" i="215"/>
  <c r="I31" i="215"/>
  <c r="H31" i="215"/>
  <c r="G31" i="215"/>
  <c r="J30" i="215"/>
  <c r="I30" i="215"/>
  <c r="H30" i="215"/>
  <c r="G30" i="215"/>
  <c r="J29" i="215"/>
  <c r="I29" i="215"/>
  <c r="H29" i="215"/>
  <c r="G29" i="215"/>
  <c r="J28" i="215"/>
  <c r="I28" i="215"/>
  <c r="H28" i="215"/>
  <c r="G28" i="215"/>
  <c r="J27" i="215"/>
  <c r="I27" i="215"/>
  <c r="H27" i="215"/>
  <c r="G27" i="215"/>
  <c r="J26" i="215"/>
  <c r="I26" i="215"/>
  <c r="H26" i="215"/>
  <c r="G26" i="215"/>
  <c r="J25" i="215"/>
  <c r="I25" i="215"/>
  <c r="H25" i="215"/>
  <c r="G25" i="215"/>
  <c r="J24" i="215"/>
  <c r="I24" i="215"/>
  <c r="H24" i="215"/>
  <c r="G24" i="215"/>
  <c r="J23" i="215"/>
  <c r="I23" i="215"/>
  <c r="H23" i="215"/>
  <c r="G23" i="215"/>
  <c r="J22" i="215"/>
  <c r="I22" i="215"/>
  <c r="H22" i="215"/>
  <c r="G22" i="215"/>
  <c r="J21" i="215"/>
  <c r="I21" i="215"/>
  <c r="H21" i="215"/>
  <c r="G21" i="215"/>
  <c r="J20" i="215"/>
  <c r="I20" i="215"/>
  <c r="H20" i="215"/>
  <c r="G20" i="215"/>
  <c r="J19" i="215"/>
  <c r="I19" i="215"/>
  <c r="H19" i="215"/>
  <c r="G19" i="215"/>
  <c r="J18" i="215"/>
  <c r="I18" i="215"/>
  <c r="H18" i="215"/>
  <c r="G18" i="215"/>
  <c r="J17" i="215"/>
  <c r="I17" i="215"/>
  <c r="H17" i="215"/>
  <c r="G17" i="215"/>
  <c r="J16" i="215"/>
  <c r="I16" i="215"/>
  <c r="H16" i="215"/>
  <c r="G16" i="215"/>
  <c r="J15" i="215"/>
  <c r="I15" i="215"/>
  <c r="H15" i="215"/>
  <c r="G15" i="215"/>
  <c r="J14" i="215"/>
  <c r="I14" i="215"/>
  <c r="H14" i="215"/>
  <c r="G14" i="215"/>
  <c r="J13" i="215"/>
  <c r="I13" i="215"/>
  <c r="H13" i="215"/>
  <c r="G13" i="215"/>
  <c r="J12" i="215"/>
  <c r="I12" i="215"/>
  <c r="H12" i="215"/>
  <c r="G12" i="215"/>
  <c r="J11" i="215"/>
  <c r="I11" i="215"/>
  <c r="H11" i="215"/>
  <c r="G11" i="215"/>
  <c r="J10" i="215"/>
  <c r="I10" i="215"/>
  <c r="H10" i="215"/>
  <c r="G10" i="215"/>
  <c r="J9" i="215"/>
  <c r="I9" i="215"/>
  <c r="H9" i="215"/>
  <c r="G9" i="215"/>
  <c r="J8" i="215"/>
  <c r="I8" i="215"/>
  <c r="H8" i="215"/>
  <c r="G8" i="215"/>
  <c r="K20" i="216"/>
  <c r="M20" i="216" s="1"/>
  <c r="K21" i="216"/>
  <c r="M21" i="216" s="1"/>
  <c r="K22" i="216"/>
  <c r="L22" i="216" s="1"/>
  <c r="K23" i="216"/>
  <c r="L23" i="216" s="1"/>
  <c r="K24" i="216"/>
  <c r="L24" i="216" s="1"/>
  <c r="K25" i="216"/>
  <c r="K26" i="216"/>
  <c r="M26" i="216" s="1"/>
  <c r="K19" i="216"/>
  <c r="M19" i="216" s="1"/>
  <c r="C9" i="223"/>
  <c r="C9" i="222"/>
  <c r="C9" i="219"/>
  <c r="G35" i="221"/>
  <c r="F35" i="221" s="1"/>
  <c r="G34" i="221"/>
  <c r="F34" i="221" s="1"/>
  <c r="C106" i="220"/>
  <c r="C92" i="220"/>
  <c r="C78" i="220"/>
  <c r="C64" i="220"/>
  <c r="C50" i="220"/>
  <c r="C36" i="220"/>
  <c r="C22" i="220"/>
  <c r="C23" i="220" s="1"/>
  <c r="C104" i="220"/>
  <c r="C90" i="220"/>
  <c r="C76" i="220"/>
  <c r="C62" i="220"/>
  <c r="C48" i="220"/>
  <c r="C34" i="220"/>
  <c r="C20" i="220"/>
  <c r="C101" i="220"/>
  <c r="C87" i="220"/>
  <c r="C73" i="220"/>
  <c r="C59" i="220"/>
  <c r="C45" i="220"/>
  <c r="C31" i="220"/>
  <c r="C17" i="220"/>
  <c r="C18" i="220" s="1"/>
  <c r="C99" i="220"/>
  <c r="C85" i="220"/>
  <c r="C71" i="220"/>
  <c r="F50" i="215"/>
  <c r="E50" i="215"/>
  <c r="D50" i="215"/>
  <c r="C50" i="215"/>
  <c r="F49" i="215"/>
  <c r="E49" i="215"/>
  <c r="D49" i="215"/>
  <c r="C49" i="215"/>
  <c r="F48" i="215"/>
  <c r="E48" i="215"/>
  <c r="D48" i="215"/>
  <c r="C48" i="215"/>
  <c r="F47" i="215"/>
  <c r="E47" i="215"/>
  <c r="D47" i="215"/>
  <c r="C47" i="215"/>
  <c r="F46" i="215"/>
  <c r="E46" i="215"/>
  <c r="D46" i="215"/>
  <c r="C46" i="215"/>
  <c r="F45" i="215"/>
  <c r="E45" i="215"/>
  <c r="D45" i="215"/>
  <c r="C45" i="215"/>
  <c r="F44" i="215"/>
  <c r="E44" i="215"/>
  <c r="D44" i="215"/>
  <c r="C44" i="215"/>
  <c r="F43" i="215"/>
  <c r="E43" i="215"/>
  <c r="D43" i="215"/>
  <c r="C43" i="215"/>
  <c r="F42" i="215"/>
  <c r="E42" i="215"/>
  <c r="D42" i="215"/>
  <c r="C42" i="215"/>
  <c r="F41" i="215"/>
  <c r="E41" i="215"/>
  <c r="D41" i="215"/>
  <c r="C41" i="215"/>
  <c r="F40" i="215"/>
  <c r="E40" i="215"/>
  <c r="D40" i="215"/>
  <c r="C40" i="215"/>
  <c r="F39" i="215"/>
  <c r="E39" i="215"/>
  <c r="D39" i="215"/>
  <c r="C39" i="215"/>
  <c r="F38" i="215"/>
  <c r="E38" i="215"/>
  <c r="D38" i="215"/>
  <c r="C38" i="215"/>
  <c r="F37" i="215"/>
  <c r="E37" i="215"/>
  <c r="D37" i="215"/>
  <c r="C37" i="215"/>
  <c r="F36" i="215"/>
  <c r="E36" i="215"/>
  <c r="D36" i="215"/>
  <c r="C36" i="215"/>
  <c r="F35" i="215"/>
  <c r="E35" i="215"/>
  <c r="D35" i="215"/>
  <c r="C35" i="215"/>
  <c r="F34" i="215"/>
  <c r="E34" i="215"/>
  <c r="D34" i="215"/>
  <c r="C34" i="215"/>
  <c r="F33" i="215"/>
  <c r="E33" i="215"/>
  <c r="D33" i="215"/>
  <c r="C33" i="215"/>
  <c r="F32" i="215"/>
  <c r="E32" i="215"/>
  <c r="D32" i="215"/>
  <c r="C32" i="215"/>
  <c r="F31" i="215"/>
  <c r="E31" i="215"/>
  <c r="D31" i="215"/>
  <c r="C31" i="215"/>
  <c r="F30" i="215"/>
  <c r="E30" i="215"/>
  <c r="D30" i="215"/>
  <c r="C30" i="215"/>
  <c r="F29" i="215"/>
  <c r="E29" i="215"/>
  <c r="D29" i="215"/>
  <c r="C29" i="215"/>
  <c r="F28" i="215"/>
  <c r="E28" i="215"/>
  <c r="D28" i="215"/>
  <c r="C28" i="215"/>
  <c r="F27" i="215"/>
  <c r="E27" i="215"/>
  <c r="D27" i="215"/>
  <c r="C27" i="215"/>
  <c r="F26" i="215"/>
  <c r="E26" i="215"/>
  <c r="D26" i="215"/>
  <c r="C26" i="215"/>
  <c r="F25" i="215"/>
  <c r="E25" i="215"/>
  <c r="D25" i="215"/>
  <c r="C25" i="215"/>
  <c r="F24" i="215"/>
  <c r="E24" i="215"/>
  <c r="D24" i="215"/>
  <c r="C24" i="215"/>
  <c r="F23" i="215"/>
  <c r="E23" i="215"/>
  <c r="D23" i="215"/>
  <c r="C23" i="215"/>
  <c r="F22" i="215"/>
  <c r="E22" i="215"/>
  <c r="D22" i="215"/>
  <c r="C22" i="215"/>
  <c r="F21" i="215"/>
  <c r="E21" i="215"/>
  <c r="D21" i="215"/>
  <c r="C21" i="215"/>
  <c r="F20" i="215"/>
  <c r="E20" i="215"/>
  <c r="D20" i="215"/>
  <c r="C20" i="215"/>
  <c r="F19" i="215"/>
  <c r="E19" i="215"/>
  <c r="D19" i="215"/>
  <c r="C19" i="215"/>
  <c r="F18" i="215"/>
  <c r="E18" i="215"/>
  <c r="D18" i="215"/>
  <c r="C18" i="215"/>
  <c r="F17" i="215"/>
  <c r="E17" i="215"/>
  <c r="D17" i="215"/>
  <c r="C17" i="215"/>
  <c r="F16" i="215"/>
  <c r="E16" i="215"/>
  <c r="D16" i="215"/>
  <c r="C16" i="215"/>
  <c r="F15" i="215"/>
  <c r="E15" i="215"/>
  <c r="D15" i="215"/>
  <c r="C15" i="215"/>
  <c r="F14" i="215"/>
  <c r="E14" i="215"/>
  <c r="D14" i="215"/>
  <c r="C14" i="215"/>
  <c r="F13" i="215"/>
  <c r="E13" i="215"/>
  <c r="D13" i="215"/>
  <c r="C13" i="215"/>
  <c r="F12" i="215"/>
  <c r="E12" i="215"/>
  <c r="D12" i="215"/>
  <c r="C12" i="215"/>
  <c r="F11" i="215"/>
  <c r="E11" i="215"/>
  <c r="D11" i="215"/>
  <c r="C11" i="215"/>
  <c r="F10" i="215"/>
  <c r="E10" i="215"/>
  <c r="D10" i="215"/>
  <c r="C10" i="215"/>
  <c r="F9" i="215"/>
  <c r="E9" i="215"/>
  <c r="D9" i="215"/>
  <c r="C9" i="215"/>
  <c r="F8" i="215"/>
  <c r="E8" i="215"/>
  <c r="D8" i="215"/>
  <c r="C8" i="215"/>
  <c r="D20" i="216"/>
  <c r="F20" i="216" s="1"/>
  <c r="D21" i="216"/>
  <c r="F21" i="216" s="1"/>
  <c r="D22" i="216"/>
  <c r="F22" i="216" s="1"/>
  <c r="D23" i="216"/>
  <c r="F23" i="216" s="1"/>
  <c r="D24" i="216"/>
  <c r="F24" i="216" s="1"/>
  <c r="D25" i="216"/>
  <c r="F25" i="216" s="1"/>
  <c r="D26" i="216"/>
  <c r="F26" i="216" s="1"/>
  <c r="D19" i="216"/>
  <c r="F19" i="216" s="1"/>
  <c r="B9" i="223"/>
  <c r="B9" i="222"/>
  <c r="B9" i="219"/>
  <c r="B66" i="219" s="1"/>
  <c r="BA3516" i="217"/>
  <c r="BA3444" i="217"/>
  <c r="BA3300" i="217"/>
  <c r="BA3228" i="217"/>
  <c r="BA3096" i="217"/>
  <c r="AZ3081" i="217"/>
  <c r="AZ3079" i="217"/>
  <c r="AZ3080" i="217" s="1"/>
  <c r="AZ3078" i="217"/>
  <c r="AZ3077" i="217"/>
  <c r="AZ2573" i="217"/>
  <c r="AZ2569" i="217"/>
  <c r="BA2680" i="217" s="1"/>
  <c r="AZ2568" i="217"/>
  <c r="BA2862" i="217" s="1"/>
  <c r="AZ2567" i="217"/>
  <c r="AZ2566" i="217"/>
  <c r="AZ2565" i="217"/>
  <c r="AZ2055" i="217"/>
  <c r="AZ2061" i="217" s="1"/>
  <c r="AZ2054" i="217"/>
  <c r="AZ2053" i="217"/>
  <c r="AZ1543" i="217"/>
  <c r="AZ1545" i="217" s="1"/>
  <c r="AZ1542" i="217"/>
  <c r="AZ1541" i="217"/>
  <c r="AZ1031" i="217"/>
  <c r="AZ1033" i="217" s="1"/>
  <c r="AZ1030" i="217"/>
  <c r="AZ1029" i="217"/>
  <c r="AZ519" i="217"/>
  <c r="K14" i="220" s="1"/>
  <c r="AZ518" i="217"/>
  <c r="AZ517" i="217"/>
  <c r="AZ7" i="217"/>
  <c r="K8" i="220" s="1"/>
  <c r="AZ6" i="217"/>
  <c r="AZ5" i="217"/>
  <c r="J26" i="216"/>
  <c r="N26" i="216" s="1"/>
  <c r="N25" i="216"/>
  <c r="J25" i="216"/>
  <c r="N24" i="216"/>
  <c r="J24" i="216"/>
  <c r="J23" i="216"/>
  <c r="N23" i="216" s="1"/>
  <c r="N22" i="216"/>
  <c r="J22" i="216"/>
  <c r="N21" i="216"/>
  <c r="J21" i="216"/>
  <c r="J20" i="216"/>
  <c r="N20" i="216" s="1"/>
  <c r="N19" i="216"/>
  <c r="J19" i="216"/>
  <c r="J27" i="216" s="1"/>
  <c r="N15" i="216"/>
  <c r="M15" i="216"/>
  <c r="L15" i="216"/>
  <c r="K15" i="216"/>
  <c r="J15" i="216"/>
  <c r="H55" i="221"/>
  <c r="H39" i="221" s="1"/>
  <c r="H54" i="221"/>
  <c r="H38" i="221" s="1"/>
  <c r="H33" i="221"/>
  <c r="H22" i="221"/>
  <c r="H42" i="221" s="1"/>
  <c r="H20" i="221"/>
  <c r="H10" i="221"/>
  <c r="D9" i="220"/>
  <c r="C65" i="223"/>
  <c r="C64" i="223"/>
  <c r="C63" i="223"/>
  <c r="C62" i="223"/>
  <c r="C61" i="223"/>
  <c r="C65" i="222"/>
  <c r="C64" i="222"/>
  <c r="C63" i="222"/>
  <c r="C62" i="222"/>
  <c r="C61" i="222"/>
  <c r="C236" i="219"/>
  <c r="C235" i="219"/>
  <c r="C234" i="219"/>
  <c r="C233" i="219"/>
  <c r="C232" i="219"/>
  <c r="C178" i="219"/>
  <c r="C177" i="219"/>
  <c r="C176" i="219"/>
  <c r="C175" i="219"/>
  <c r="C174" i="219"/>
  <c r="C121" i="219"/>
  <c r="C120" i="219"/>
  <c r="C119" i="219"/>
  <c r="C118" i="219"/>
  <c r="C117" i="219"/>
  <c r="C64" i="219"/>
  <c r="C63" i="219"/>
  <c r="C62" i="219"/>
  <c r="C61" i="219"/>
  <c r="C60" i="219"/>
  <c r="AT3079" i="217"/>
  <c r="AT3080" i="217" s="1"/>
  <c r="AT3078" i="217"/>
  <c r="AT3077" i="217"/>
  <c r="AT2567" i="217"/>
  <c r="AT2573" i="217" s="1"/>
  <c r="AT2566" i="217"/>
  <c r="AT2565" i="217"/>
  <c r="AT2055" i="217"/>
  <c r="AT2056" i="217" s="1"/>
  <c r="AT2054" i="217"/>
  <c r="AT2053" i="217"/>
  <c r="AT1543" i="217"/>
  <c r="AT1544" i="217" s="1"/>
  <c r="AT1542" i="217"/>
  <c r="AT1541" i="217"/>
  <c r="AT1031" i="217"/>
  <c r="AT1033" i="217" s="1"/>
  <c r="AT1030" i="217"/>
  <c r="AT1029" i="217"/>
  <c r="AT519" i="217"/>
  <c r="AT521" i="217" s="1"/>
  <c r="AT518" i="217"/>
  <c r="AT517" i="217"/>
  <c r="AT7" i="217"/>
  <c r="AT9" i="217" s="1"/>
  <c r="AT6" i="217"/>
  <c r="AT5" i="217"/>
  <c r="Q26" i="216"/>
  <c r="U26" i="216" s="1"/>
  <c r="Q25" i="216"/>
  <c r="U25" i="216" s="1"/>
  <c r="Q24" i="216"/>
  <c r="U24" i="216" s="1"/>
  <c r="Q23" i="216"/>
  <c r="U23" i="216" s="1"/>
  <c r="Q22" i="216"/>
  <c r="U22" i="216" s="1"/>
  <c r="Q21" i="216"/>
  <c r="U21" i="216" s="1"/>
  <c r="Q20" i="216"/>
  <c r="U20" i="216" s="1"/>
  <c r="Q19" i="216"/>
  <c r="U19" i="216" s="1"/>
  <c r="U15" i="216"/>
  <c r="T15" i="216"/>
  <c r="S15" i="216"/>
  <c r="R15" i="216"/>
  <c r="Q15" i="216"/>
  <c r="I55" i="221"/>
  <c r="I39" i="221" s="1"/>
  <c r="I54" i="221"/>
  <c r="I38" i="221" s="1"/>
  <c r="I33" i="221"/>
  <c r="I22" i="221"/>
  <c r="I42" i="221" s="1"/>
  <c r="I20" i="221"/>
  <c r="I10" i="221"/>
  <c r="E100" i="220"/>
  <c r="E9" i="220"/>
  <c r="D65" i="223"/>
  <c r="D64" i="223"/>
  <c r="D63" i="223"/>
  <c r="D62" i="223"/>
  <c r="D61" i="223"/>
  <c r="D65" i="222"/>
  <c r="D64" i="222"/>
  <c r="D63" i="222"/>
  <c r="D62" i="222"/>
  <c r="D61" i="222"/>
  <c r="D236" i="219"/>
  <c r="D235" i="219"/>
  <c r="D234" i="219"/>
  <c r="D233" i="219"/>
  <c r="D232" i="219"/>
  <c r="D178" i="219"/>
  <c r="D177" i="219"/>
  <c r="D176" i="219"/>
  <c r="D175" i="219"/>
  <c r="D174" i="219"/>
  <c r="D121" i="219"/>
  <c r="D120" i="219"/>
  <c r="D119" i="219"/>
  <c r="D118" i="219"/>
  <c r="D117" i="219"/>
  <c r="D64" i="219"/>
  <c r="D63" i="219"/>
  <c r="D62" i="219"/>
  <c r="D61" i="219"/>
  <c r="D60" i="219"/>
  <c r="AN3079" i="217"/>
  <c r="AN3080" i="217" s="1"/>
  <c r="AN3078" i="217"/>
  <c r="AN3077" i="217"/>
  <c r="AN2567" i="217"/>
  <c r="AN2573" i="217" s="1"/>
  <c r="AN2566" i="217"/>
  <c r="AN2565" i="217"/>
  <c r="AN2055" i="217"/>
  <c r="AN2061" i="217" s="1"/>
  <c r="AN2054" i="217"/>
  <c r="AN2053" i="217"/>
  <c r="AN1543" i="217"/>
  <c r="AN1544" i="217" s="1"/>
  <c r="AN1542" i="217"/>
  <c r="AN1541" i="217"/>
  <c r="AN1031" i="217"/>
  <c r="AN1033" i="217" s="1"/>
  <c r="AN1030" i="217"/>
  <c r="AN1029" i="217"/>
  <c r="AN519" i="217"/>
  <c r="AN521" i="217" s="1"/>
  <c r="AN518" i="217"/>
  <c r="AN517" i="217"/>
  <c r="AN7" i="217"/>
  <c r="AN9" i="217" s="1"/>
  <c r="AN6" i="217"/>
  <c r="AN5" i="217"/>
  <c r="X26" i="216"/>
  <c r="AB26" i="216" s="1"/>
  <c r="X25" i="216"/>
  <c r="AB25" i="216" s="1"/>
  <c r="X24" i="216"/>
  <c r="AB24" i="216" s="1"/>
  <c r="X23" i="216"/>
  <c r="AB23" i="216" s="1"/>
  <c r="X22" i="216"/>
  <c r="X21" i="216"/>
  <c r="AB21" i="216" s="1"/>
  <c r="X20" i="216"/>
  <c r="AB20" i="216" s="1"/>
  <c r="X19" i="216"/>
  <c r="AB15" i="216"/>
  <c r="AA15" i="216"/>
  <c r="Z15" i="216"/>
  <c r="Y15" i="216"/>
  <c r="X15" i="216"/>
  <c r="J55" i="221"/>
  <c r="J39" i="221" s="1"/>
  <c r="J54" i="221"/>
  <c r="J38" i="221" s="1"/>
  <c r="J33" i="221"/>
  <c r="J22" i="221"/>
  <c r="J42" i="221" s="1"/>
  <c r="J20" i="221"/>
  <c r="J10" i="221"/>
  <c r="F9" i="220"/>
  <c r="E65" i="223"/>
  <c r="E64" i="223"/>
  <c r="E63" i="223"/>
  <c r="E62" i="223"/>
  <c r="E61" i="223"/>
  <c r="E65" i="222"/>
  <c r="E64" i="222"/>
  <c r="E63" i="222"/>
  <c r="E62" i="222"/>
  <c r="E61" i="222"/>
  <c r="E236" i="219"/>
  <c r="E235" i="219"/>
  <c r="E234" i="219"/>
  <c r="E233" i="219"/>
  <c r="E232" i="219"/>
  <c r="E178" i="219"/>
  <c r="E177" i="219"/>
  <c r="E176" i="219"/>
  <c r="E175" i="219"/>
  <c r="E174" i="219"/>
  <c r="E121" i="219"/>
  <c r="E120" i="219"/>
  <c r="E119" i="219"/>
  <c r="E118" i="219"/>
  <c r="E117" i="219"/>
  <c r="E64" i="219"/>
  <c r="E63" i="219"/>
  <c r="E62" i="219"/>
  <c r="E61" i="219"/>
  <c r="E60" i="219"/>
  <c r="AH3079" i="217"/>
  <c r="AH3078" i="217"/>
  <c r="AH3077" i="217"/>
  <c r="AH2567" i="217"/>
  <c r="AH2573" i="217" s="1"/>
  <c r="AH2566" i="217"/>
  <c r="AH2565" i="217"/>
  <c r="AH2055" i="217"/>
  <c r="AH2057" i="217" s="1"/>
  <c r="AH2054" i="217"/>
  <c r="AH2053" i="217"/>
  <c r="AH1543" i="217"/>
  <c r="AH1544" i="217" s="1"/>
  <c r="AH1542" i="217"/>
  <c r="AH1541" i="217"/>
  <c r="AH1031" i="217"/>
  <c r="AH1032" i="217" s="1"/>
  <c r="AH1030" i="217"/>
  <c r="AH1029" i="217"/>
  <c r="AH519" i="217"/>
  <c r="AH521" i="217" s="1"/>
  <c r="AH518" i="217"/>
  <c r="AH517" i="217"/>
  <c r="AH7" i="217"/>
  <c r="AH9" i="217" s="1"/>
  <c r="AH6" i="217"/>
  <c r="AH5" i="217"/>
  <c r="AE26" i="216"/>
  <c r="AI26" i="216" s="1"/>
  <c r="AE25" i="216"/>
  <c r="AE24" i="216"/>
  <c r="AI24" i="216" s="1"/>
  <c r="AE23" i="216"/>
  <c r="AI23" i="216" s="1"/>
  <c r="AE22" i="216"/>
  <c r="AE21" i="216"/>
  <c r="AI21" i="216" s="1"/>
  <c r="AE20" i="216"/>
  <c r="AI20" i="216" s="1"/>
  <c r="AE19" i="216"/>
  <c r="AI19" i="216" s="1"/>
  <c r="AI15" i="216"/>
  <c r="AH15" i="216"/>
  <c r="AG15" i="216"/>
  <c r="AF15" i="216"/>
  <c r="AE15" i="216"/>
  <c r="K55" i="221"/>
  <c r="K39" i="221" s="1"/>
  <c r="K54" i="221"/>
  <c r="K38" i="221" s="1"/>
  <c r="K33" i="221"/>
  <c r="K22" i="221"/>
  <c r="K26" i="221" s="1"/>
  <c r="K20" i="221"/>
  <c r="K10" i="221"/>
  <c r="G9" i="220"/>
  <c r="F65" i="223"/>
  <c r="F64" i="223"/>
  <c r="F63" i="223"/>
  <c r="F62" i="223"/>
  <c r="F61" i="223"/>
  <c r="F65" i="222"/>
  <c r="F64" i="222"/>
  <c r="F63" i="222"/>
  <c r="F62" i="222"/>
  <c r="F61" i="222"/>
  <c r="F236" i="219"/>
  <c r="F235" i="219"/>
  <c r="F234" i="219"/>
  <c r="F233" i="219"/>
  <c r="F232" i="219"/>
  <c r="F178" i="219"/>
  <c r="F177" i="219"/>
  <c r="F176" i="219"/>
  <c r="F175" i="219"/>
  <c r="F174" i="219"/>
  <c r="F121" i="219"/>
  <c r="F120" i="219"/>
  <c r="F119" i="219"/>
  <c r="F118" i="219"/>
  <c r="F117" i="219"/>
  <c r="F64" i="219"/>
  <c r="F63" i="219"/>
  <c r="F62" i="219"/>
  <c r="F61" i="219"/>
  <c r="F60" i="219"/>
  <c r="AB3079" i="217"/>
  <c r="AB3078" i="217"/>
  <c r="AB3077" i="217"/>
  <c r="AB2567" i="217"/>
  <c r="AB2573" i="217" s="1"/>
  <c r="AB2566" i="217"/>
  <c r="AB2565" i="217"/>
  <c r="AB2055" i="217"/>
  <c r="AB2057" i="217" s="1"/>
  <c r="AB2054" i="217"/>
  <c r="AB2053" i="217"/>
  <c r="AB1543" i="217"/>
  <c r="AB1544" i="217" s="1"/>
  <c r="AB1542" i="217"/>
  <c r="AB1541" i="217"/>
  <c r="AB1031" i="217"/>
  <c r="AB1033" i="217" s="1"/>
  <c r="AB1030" i="217"/>
  <c r="AB1029" i="217"/>
  <c r="AB519" i="217"/>
  <c r="AB525" i="217" s="1"/>
  <c r="AB518" i="217"/>
  <c r="AB517" i="217"/>
  <c r="AB7" i="217"/>
  <c r="AB9" i="217" s="1"/>
  <c r="AB6" i="217"/>
  <c r="AB5" i="217"/>
  <c r="AL26" i="216"/>
  <c r="AP26" i="216" s="1"/>
  <c r="AL25" i="216"/>
  <c r="AP25" i="216" s="1"/>
  <c r="AL24" i="216"/>
  <c r="AL23" i="216"/>
  <c r="AP23" i="216" s="1"/>
  <c r="AL22" i="216"/>
  <c r="AL21" i="216"/>
  <c r="AL20" i="216"/>
  <c r="AP20" i="216" s="1"/>
  <c r="AL19" i="216"/>
  <c r="AP19" i="216" s="1"/>
  <c r="AP15" i="216"/>
  <c r="AO15" i="216"/>
  <c r="AN15" i="216"/>
  <c r="AM15" i="216"/>
  <c r="AL15" i="216"/>
  <c r="L55" i="221"/>
  <c r="L39" i="221" s="1"/>
  <c r="L54" i="221"/>
  <c r="L38" i="221" s="1"/>
  <c r="L33" i="221"/>
  <c r="L22" i="221"/>
  <c r="L42" i="221" s="1"/>
  <c r="L20" i="221"/>
  <c r="L10" i="221"/>
  <c r="H100" i="220"/>
  <c r="H9" i="220"/>
  <c r="G65" i="223"/>
  <c r="G64" i="223"/>
  <c r="G63" i="223"/>
  <c r="G62" i="223"/>
  <c r="G61" i="223"/>
  <c r="G65" i="222"/>
  <c r="G64" i="222"/>
  <c r="G63" i="222"/>
  <c r="G62" i="222"/>
  <c r="G61" i="222"/>
  <c r="G239" i="219"/>
  <c r="G236" i="219"/>
  <c r="G235" i="219"/>
  <c r="G234" i="219"/>
  <c r="G233" i="219"/>
  <c r="G232" i="219"/>
  <c r="G178" i="219"/>
  <c r="G177" i="219"/>
  <c r="G176" i="219"/>
  <c r="G175" i="219"/>
  <c r="G174" i="219"/>
  <c r="G121" i="219"/>
  <c r="G120" i="219"/>
  <c r="G119" i="219"/>
  <c r="G118" i="219"/>
  <c r="G117" i="219"/>
  <c r="G64" i="219"/>
  <c r="G63" i="219"/>
  <c r="G62" i="219"/>
  <c r="G61" i="219"/>
  <c r="G60" i="219"/>
  <c r="V3079" i="217"/>
  <c r="V3080" i="217" s="1"/>
  <c r="V3078" i="217"/>
  <c r="V3077" i="217"/>
  <c r="V2567" i="217"/>
  <c r="V2573" i="217" s="1"/>
  <c r="V2566" i="217"/>
  <c r="V2565" i="217"/>
  <c r="V2055" i="217"/>
  <c r="V2057" i="217" s="1"/>
  <c r="V2054" i="217"/>
  <c r="V2053" i="217"/>
  <c r="V1543" i="217"/>
  <c r="V1545" i="217" s="1"/>
  <c r="V1542" i="217"/>
  <c r="V1541" i="217"/>
  <c r="V1031" i="217"/>
  <c r="V1033" i="217" s="1"/>
  <c r="V1030" i="217"/>
  <c r="V1029" i="217"/>
  <c r="V519" i="217"/>
  <c r="F14" i="220" s="1"/>
  <c r="V518" i="217"/>
  <c r="V517" i="217"/>
  <c r="V7" i="217"/>
  <c r="V13" i="217" s="1"/>
  <c r="V6" i="217"/>
  <c r="V5" i="217"/>
  <c r="AS26" i="216"/>
  <c r="AW26" i="216" s="1"/>
  <c r="AS25" i="216"/>
  <c r="AS24" i="216"/>
  <c r="AW24" i="216" s="1"/>
  <c r="AS23" i="216"/>
  <c r="AW23" i="216" s="1"/>
  <c r="AS22" i="216"/>
  <c r="AW22" i="216" s="1"/>
  <c r="AS21" i="216"/>
  <c r="AW21" i="216" s="1"/>
  <c r="AS20" i="216"/>
  <c r="AW20" i="216" s="1"/>
  <c r="AS19" i="216"/>
  <c r="AW15" i="216"/>
  <c r="AV15" i="216"/>
  <c r="AU15" i="216"/>
  <c r="AT15" i="216"/>
  <c r="AS15" i="216"/>
  <c r="M55" i="221"/>
  <c r="M39" i="221" s="1"/>
  <c r="M54" i="221"/>
  <c r="M38" i="221" s="1"/>
  <c r="M33" i="221"/>
  <c r="M22" i="221"/>
  <c r="M42" i="221" s="1"/>
  <c r="M20" i="221"/>
  <c r="M10" i="221"/>
  <c r="I100" i="220"/>
  <c r="I9" i="220"/>
  <c r="H65" i="223"/>
  <c r="H64" i="223"/>
  <c r="H63" i="223"/>
  <c r="H62" i="223"/>
  <c r="H61" i="223"/>
  <c r="H65" i="222"/>
  <c r="H64" i="222"/>
  <c r="H63" i="222"/>
  <c r="H62" i="222"/>
  <c r="H61" i="222"/>
  <c r="H236" i="219"/>
  <c r="H235" i="219"/>
  <c r="H234" i="219"/>
  <c r="H233" i="219"/>
  <c r="H232" i="219"/>
  <c r="H178" i="219"/>
  <c r="H177" i="219"/>
  <c r="H176" i="219"/>
  <c r="H175" i="219"/>
  <c r="H174" i="219"/>
  <c r="H121" i="219"/>
  <c r="H120" i="219"/>
  <c r="H119" i="219"/>
  <c r="H118" i="219"/>
  <c r="H117" i="219"/>
  <c r="H64" i="219"/>
  <c r="H63" i="219"/>
  <c r="H62" i="219"/>
  <c r="H61" i="219"/>
  <c r="H60" i="219"/>
  <c r="P3079" i="217"/>
  <c r="P3080" i="217" s="1"/>
  <c r="P3078" i="217"/>
  <c r="P3077" i="217"/>
  <c r="P2567" i="217"/>
  <c r="P2573" i="217" s="1"/>
  <c r="P2566" i="217"/>
  <c r="P2565" i="217"/>
  <c r="P2055" i="217"/>
  <c r="E57" i="220" s="1"/>
  <c r="P2054" i="217"/>
  <c r="P2053" i="217"/>
  <c r="P1543" i="217"/>
  <c r="P1544" i="217" s="1"/>
  <c r="P1542" i="217"/>
  <c r="P1541" i="217"/>
  <c r="P1031" i="217"/>
  <c r="P1037" i="217" s="1"/>
  <c r="P1030" i="217"/>
  <c r="P1029" i="217"/>
  <c r="P519" i="217"/>
  <c r="P525" i="217" s="1"/>
  <c r="P518" i="217"/>
  <c r="P517" i="217"/>
  <c r="P7" i="217"/>
  <c r="P13" i="217" s="1"/>
  <c r="P6" i="217"/>
  <c r="P5" i="217"/>
  <c r="AZ26" i="216"/>
  <c r="BD26" i="216" s="1"/>
  <c r="AZ25" i="216"/>
  <c r="BD25" i="216" s="1"/>
  <c r="AZ24" i="216"/>
  <c r="BD24" i="216" s="1"/>
  <c r="AZ23" i="216"/>
  <c r="BD23" i="216" s="1"/>
  <c r="AZ22" i="216"/>
  <c r="AZ21" i="216"/>
  <c r="AZ20" i="216"/>
  <c r="BD20" i="216" s="1"/>
  <c r="AZ19" i="216"/>
  <c r="BD15" i="216"/>
  <c r="BC15" i="216"/>
  <c r="BB15" i="216"/>
  <c r="BA15" i="216"/>
  <c r="AZ15" i="216"/>
  <c r="N55" i="221"/>
  <c r="N39" i="221" s="1"/>
  <c r="N54" i="221"/>
  <c r="N38" i="221" s="1"/>
  <c r="N33" i="221"/>
  <c r="N22" i="221"/>
  <c r="N23" i="221" s="1"/>
  <c r="N20" i="221"/>
  <c r="N10" i="221"/>
  <c r="J9" i="220"/>
  <c r="I65" i="223"/>
  <c r="I64" i="223"/>
  <c r="I63" i="223"/>
  <c r="I62" i="223"/>
  <c r="I61" i="223"/>
  <c r="I65" i="222"/>
  <c r="I64" i="222"/>
  <c r="I63" i="222"/>
  <c r="I62" i="222"/>
  <c r="I61" i="222"/>
  <c r="I239" i="219"/>
  <c r="I236" i="219"/>
  <c r="I235" i="219"/>
  <c r="I234" i="219"/>
  <c r="I233" i="219"/>
  <c r="I232" i="219"/>
  <c r="I178" i="219"/>
  <c r="I177" i="219"/>
  <c r="I176" i="219"/>
  <c r="I175" i="219"/>
  <c r="I174" i="219"/>
  <c r="I121" i="219"/>
  <c r="I120" i="219"/>
  <c r="I119" i="219"/>
  <c r="I118" i="219"/>
  <c r="I117" i="219"/>
  <c r="I64" i="219"/>
  <c r="I63" i="219"/>
  <c r="I62" i="219"/>
  <c r="I61" i="219"/>
  <c r="I60" i="219"/>
  <c r="J3079" i="217"/>
  <c r="J3080" i="217" s="1"/>
  <c r="J3078" i="217"/>
  <c r="J3077" i="217"/>
  <c r="J2567" i="217"/>
  <c r="D71" i="220" s="1"/>
  <c r="J2566" i="217"/>
  <c r="J2565" i="217"/>
  <c r="J2055" i="217"/>
  <c r="J2061" i="217" s="1"/>
  <c r="J2054" i="217"/>
  <c r="J2053" i="217"/>
  <c r="J1543" i="217"/>
  <c r="J1544" i="217" s="1"/>
  <c r="J1542" i="217"/>
  <c r="J1541" i="217"/>
  <c r="J1031" i="217"/>
  <c r="J1032" i="217" s="1"/>
  <c r="J1030" i="217"/>
  <c r="J1029" i="217"/>
  <c r="J519" i="217"/>
  <c r="J521" i="217" s="1"/>
  <c r="J518" i="217"/>
  <c r="J517" i="217"/>
  <c r="J7" i="217"/>
  <c r="J13" i="217" s="1"/>
  <c r="J6" i="217"/>
  <c r="J5" i="217"/>
  <c r="BG26" i="216"/>
  <c r="BK26" i="216" s="1"/>
  <c r="BG25" i="216"/>
  <c r="BG24" i="216"/>
  <c r="BG23" i="216"/>
  <c r="BK23" i="216" s="1"/>
  <c r="BG22" i="216"/>
  <c r="BG21" i="216"/>
  <c r="BK21" i="216" s="1"/>
  <c r="BG20" i="216"/>
  <c r="BK20" i="216" s="1"/>
  <c r="BG19" i="216"/>
  <c r="BK15" i="216"/>
  <c r="BJ15" i="216"/>
  <c r="BI15" i="216"/>
  <c r="BH15" i="216"/>
  <c r="BG15" i="216"/>
  <c r="J56" i="218"/>
  <c r="H56" i="218"/>
  <c r="F56" i="218"/>
  <c r="D56" i="218"/>
  <c r="B56" i="218"/>
  <c r="J55" i="218"/>
  <c r="H55" i="218"/>
  <c r="F55" i="218"/>
  <c r="D55" i="218"/>
  <c r="B55" i="218"/>
  <c r="J54" i="218"/>
  <c r="H54" i="218"/>
  <c r="F54" i="218"/>
  <c r="D54" i="218"/>
  <c r="B54" i="218"/>
  <c r="J53" i="218"/>
  <c r="H53" i="218"/>
  <c r="F53" i="218"/>
  <c r="D53" i="218"/>
  <c r="B53" i="218"/>
  <c r="J52" i="218"/>
  <c r="H52" i="218"/>
  <c r="F52" i="218"/>
  <c r="D52" i="218"/>
  <c r="B52" i="218"/>
  <c r="J51" i="218"/>
  <c r="H51" i="218"/>
  <c r="F51" i="218"/>
  <c r="D51" i="218"/>
  <c r="B51" i="218"/>
  <c r="J50" i="218"/>
  <c r="H50" i="218"/>
  <c r="F50" i="218"/>
  <c r="D50" i="218"/>
  <c r="B50" i="218"/>
  <c r="J49" i="218"/>
  <c r="H49" i="218"/>
  <c r="F49" i="218"/>
  <c r="D49" i="218"/>
  <c r="B49" i="218"/>
  <c r="J48" i="218"/>
  <c r="H48" i="218"/>
  <c r="F48" i="218"/>
  <c r="D48" i="218"/>
  <c r="B48" i="218"/>
  <c r="J47" i="218"/>
  <c r="H47" i="218"/>
  <c r="F47" i="218"/>
  <c r="D47" i="218"/>
  <c r="B47" i="218"/>
  <c r="J46" i="218"/>
  <c r="H46" i="218"/>
  <c r="F46" i="218"/>
  <c r="D46" i="218"/>
  <c r="B46" i="218"/>
  <c r="J45" i="218"/>
  <c r="H45" i="218"/>
  <c r="F45" i="218"/>
  <c r="D45" i="218"/>
  <c r="B45" i="218"/>
  <c r="J44" i="218"/>
  <c r="H44" i="218"/>
  <c r="F44" i="218"/>
  <c r="D44" i="218"/>
  <c r="B44" i="218"/>
  <c r="J43" i="218"/>
  <c r="H43" i="218"/>
  <c r="F43" i="218"/>
  <c r="D43" i="218"/>
  <c r="B43" i="218"/>
  <c r="J42" i="218"/>
  <c r="H42" i="218"/>
  <c r="F42" i="218"/>
  <c r="D42" i="218"/>
  <c r="B42" i="218"/>
  <c r="J41" i="218"/>
  <c r="H41" i="218"/>
  <c r="F41" i="218"/>
  <c r="D41" i="218"/>
  <c r="B41" i="218"/>
  <c r="J40" i="218"/>
  <c r="H40" i="218"/>
  <c r="F40" i="218"/>
  <c r="D40" i="218"/>
  <c r="B40" i="218"/>
  <c r="J39" i="218"/>
  <c r="H39" i="218"/>
  <c r="F39" i="218"/>
  <c r="D39" i="218"/>
  <c r="B39" i="218"/>
  <c r="J38" i="218"/>
  <c r="H38" i="218"/>
  <c r="F38" i="218"/>
  <c r="D38" i="218"/>
  <c r="B38" i="218"/>
  <c r="J37" i="218"/>
  <c r="H37" i="218"/>
  <c r="F37" i="218"/>
  <c r="D37" i="218"/>
  <c r="B37" i="218"/>
  <c r="J36" i="218"/>
  <c r="H36" i="218"/>
  <c r="F36" i="218"/>
  <c r="D36" i="218"/>
  <c r="B36" i="218"/>
  <c r="J35" i="218"/>
  <c r="H35" i="218"/>
  <c r="F35" i="218"/>
  <c r="D35" i="218"/>
  <c r="B35" i="218"/>
  <c r="J34" i="218"/>
  <c r="H34" i="218"/>
  <c r="F34" i="218"/>
  <c r="D34" i="218"/>
  <c r="B34" i="218"/>
  <c r="J33" i="218"/>
  <c r="H33" i="218"/>
  <c r="F33" i="218"/>
  <c r="D33" i="218"/>
  <c r="B33" i="218"/>
  <c r="J32" i="218"/>
  <c r="H32" i="218"/>
  <c r="F32" i="218"/>
  <c r="D32" i="218"/>
  <c r="B32" i="218"/>
  <c r="J31" i="218"/>
  <c r="H31" i="218"/>
  <c r="F31" i="218"/>
  <c r="D31" i="218"/>
  <c r="B31" i="218"/>
  <c r="J30" i="218"/>
  <c r="H30" i="218"/>
  <c r="F30" i="218"/>
  <c r="D30" i="218"/>
  <c r="B30" i="218"/>
  <c r="J29" i="218"/>
  <c r="H29" i="218"/>
  <c r="F29" i="218"/>
  <c r="D29" i="218"/>
  <c r="B29" i="218"/>
  <c r="J28" i="218"/>
  <c r="H28" i="218"/>
  <c r="F28" i="218"/>
  <c r="D28" i="218"/>
  <c r="B28" i="218"/>
  <c r="J27" i="218"/>
  <c r="H27" i="218"/>
  <c r="F27" i="218"/>
  <c r="D27" i="218"/>
  <c r="B27" i="218"/>
  <c r="J26" i="218"/>
  <c r="H26" i="218"/>
  <c r="F26" i="218"/>
  <c r="D26" i="218"/>
  <c r="B26" i="218"/>
  <c r="J25" i="218"/>
  <c r="H25" i="218"/>
  <c r="F25" i="218"/>
  <c r="D25" i="218"/>
  <c r="B25" i="218"/>
  <c r="J24" i="218"/>
  <c r="H24" i="218"/>
  <c r="F24" i="218"/>
  <c r="D24" i="218"/>
  <c r="B24" i="218"/>
  <c r="J23" i="218"/>
  <c r="H23" i="218"/>
  <c r="F23" i="218"/>
  <c r="D23" i="218"/>
  <c r="B23" i="218"/>
  <c r="J22" i="218"/>
  <c r="H22" i="218"/>
  <c r="F22" i="218"/>
  <c r="D22" i="218"/>
  <c r="B22" i="218"/>
  <c r="J21" i="218"/>
  <c r="H21" i="218"/>
  <c r="F21" i="218"/>
  <c r="D21" i="218"/>
  <c r="B21" i="218"/>
  <c r="J20" i="218"/>
  <c r="H20" i="218"/>
  <c r="F20" i="218"/>
  <c r="D20" i="218"/>
  <c r="B20" i="218"/>
  <c r="J19" i="218"/>
  <c r="H19" i="218"/>
  <c r="F19" i="218"/>
  <c r="D19" i="218"/>
  <c r="B19" i="218"/>
  <c r="J18" i="218"/>
  <c r="H18" i="218"/>
  <c r="F18" i="218"/>
  <c r="D18" i="218"/>
  <c r="B18" i="218"/>
  <c r="J17" i="218"/>
  <c r="H17" i="218"/>
  <c r="F17" i="218"/>
  <c r="D17" i="218"/>
  <c r="B17" i="218"/>
  <c r="J16" i="218"/>
  <c r="H16" i="218"/>
  <c r="F16" i="218"/>
  <c r="D16" i="218"/>
  <c r="B16" i="218"/>
  <c r="J15" i="218"/>
  <c r="H15" i="218"/>
  <c r="F15" i="218"/>
  <c r="D15" i="218"/>
  <c r="B15" i="218"/>
  <c r="J14" i="218"/>
  <c r="H14" i="218"/>
  <c r="F14" i="218"/>
  <c r="D14" i="218"/>
  <c r="B14" i="218"/>
  <c r="J13" i="218"/>
  <c r="H13" i="218"/>
  <c r="F13" i="218"/>
  <c r="D13" i="218"/>
  <c r="B13" i="218"/>
  <c r="J12" i="218"/>
  <c r="H12" i="218"/>
  <c r="F12" i="218"/>
  <c r="D12" i="218"/>
  <c r="B12" i="218"/>
  <c r="J11" i="218"/>
  <c r="H11" i="218"/>
  <c r="F11" i="218"/>
  <c r="D11" i="218"/>
  <c r="B11" i="218"/>
  <c r="J10" i="218"/>
  <c r="H10" i="218"/>
  <c r="F10" i="218"/>
  <c r="D10" i="218"/>
  <c r="B10" i="218"/>
  <c r="J9" i="218"/>
  <c r="H9" i="218"/>
  <c r="F9" i="218"/>
  <c r="G9" i="218" s="1"/>
  <c r="D9" i="218"/>
  <c r="B9" i="218"/>
  <c r="C9" i="218" s="1"/>
  <c r="A9" i="218"/>
  <c r="A10" i="218" s="1"/>
  <c r="A11" i="218" s="1"/>
  <c r="A12" i="218" s="1"/>
  <c r="A13" i="218" s="1"/>
  <c r="A14" i="218" s="1"/>
  <c r="A15" i="218" s="1"/>
  <c r="A16" i="218" s="1"/>
  <c r="A17" i="218" s="1"/>
  <c r="A18" i="218" s="1"/>
  <c r="A19" i="218" s="1"/>
  <c r="A20" i="218" s="1"/>
  <c r="A21" i="218" s="1"/>
  <c r="A22" i="218" s="1"/>
  <c r="A23" i="218" s="1"/>
  <c r="A24" i="218" s="1"/>
  <c r="A25" i="218" s="1"/>
  <c r="A26" i="218" s="1"/>
  <c r="A27" i="218" s="1"/>
  <c r="A28" i="218" s="1"/>
  <c r="A29" i="218" s="1"/>
  <c r="A30" i="218" s="1"/>
  <c r="A31" i="218" s="1"/>
  <c r="A32" i="218" s="1"/>
  <c r="A33" i="218" s="1"/>
  <c r="A34" i="218" s="1"/>
  <c r="A35" i="218" s="1"/>
  <c r="A36" i="218" s="1"/>
  <c r="A37" i="218" s="1"/>
  <c r="A38" i="218" s="1"/>
  <c r="A39" i="218" s="1"/>
  <c r="A40" i="218" s="1"/>
  <c r="A41" i="218" s="1"/>
  <c r="A42" i="218" s="1"/>
  <c r="A43" i="218" s="1"/>
  <c r="A44" i="218" s="1"/>
  <c r="A45" i="218" s="1"/>
  <c r="A46" i="218" s="1"/>
  <c r="A47" i="218" s="1"/>
  <c r="A48" i="218" s="1"/>
  <c r="A49" i="218" s="1"/>
  <c r="A50" i="218" s="1"/>
  <c r="A51" i="218" s="1"/>
  <c r="A52" i="218" s="1"/>
  <c r="A53" i="218" s="1"/>
  <c r="A54" i="218" s="1"/>
  <c r="A55" i="218" s="1"/>
  <c r="A56" i="218" s="1"/>
  <c r="L8" i="218"/>
  <c r="J8" i="218"/>
  <c r="H8" i="218"/>
  <c r="F8" i="218"/>
  <c r="D8" i="218"/>
  <c r="B8" i="218"/>
  <c r="D3079" i="217"/>
  <c r="D3080" i="217" s="1"/>
  <c r="D3078" i="217"/>
  <c r="D3077" i="217"/>
  <c r="D2567" i="217"/>
  <c r="D2566" i="217"/>
  <c r="D2565" i="217"/>
  <c r="D2055" i="217"/>
  <c r="C57" i="220" s="1"/>
  <c r="D2054" i="217"/>
  <c r="D2053" i="217"/>
  <c r="D1543" i="217"/>
  <c r="D1544" i="217" s="1"/>
  <c r="D1542" i="217"/>
  <c r="D1541" i="217"/>
  <c r="D1031" i="217"/>
  <c r="D1037" i="217" s="1"/>
  <c r="D1030" i="217"/>
  <c r="D1029" i="217"/>
  <c r="D519" i="217"/>
  <c r="D525" i="217" s="1"/>
  <c r="D518" i="217"/>
  <c r="D517" i="217"/>
  <c r="D7" i="217"/>
  <c r="D9" i="217" s="1"/>
  <c r="D6" i="217"/>
  <c r="D5" i="217"/>
  <c r="C26" i="216"/>
  <c r="G26" i="216" s="1"/>
  <c r="C25" i="216"/>
  <c r="G25" i="216" s="1"/>
  <c r="C24" i="216"/>
  <c r="G24" i="216" s="1"/>
  <c r="C23" i="216"/>
  <c r="G23" i="216" s="1"/>
  <c r="C22" i="216"/>
  <c r="C21" i="216"/>
  <c r="G21" i="216" s="1"/>
  <c r="C20" i="216"/>
  <c r="G20" i="216" s="1"/>
  <c r="C19" i="216"/>
  <c r="G15" i="216"/>
  <c r="F15" i="216"/>
  <c r="E15" i="216"/>
  <c r="D15" i="216"/>
  <c r="C15" i="216"/>
  <c r="A9" i="215"/>
  <c r="A10" i="215" s="1"/>
  <c r="A11" i="215" s="1"/>
  <c r="A12" i="215" s="1"/>
  <c r="A13" i="215" s="1"/>
  <c r="A14" i="215" s="1"/>
  <c r="A15" i="215" s="1"/>
  <c r="A16" i="215" s="1"/>
  <c r="A17" i="215" s="1"/>
  <c r="A18" i="215" s="1"/>
  <c r="A19" i="215" s="1"/>
  <c r="A20" i="215" s="1"/>
  <c r="A21" i="215" s="1"/>
  <c r="A22" i="215" s="1"/>
  <c r="A23" i="215" s="1"/>
  <c r="A24" i="215" s="1"/>
  <c r="A25" i="215" s="1"/>
  <c r="A26" i="215" s="1"/>
  <c r="A27" i="215" s="1"/>
  <c r="A28" i="215" s="1"/>
  <c r="A29" i="215" s="1"/>
  <c r="A30" i="215" s="1"/>
  <c r="A31" i="215" s="1"/>
  <c r="A32" i="215" s="1"/>
  <c r="A33" i="215" s="1"/>
  <c r="A34" i="215" s="1"/>
  <c r="A35" i="215" s="1"/>
  <c r="A36" i="215" s="1"/>
  <c r="A37" i="215" s="1"/>
  <c r="A38" i="215" s="1"/>
  <c r="A39" i="215" s="1"/>
  <c r="A40" i="215" s="1"/>
  <c r="A41" i="215" s="1"/>
  <c r="A42" i="215" s="1"/>
  <c r="A43" i="215" s="1"/>
  <c r="A44" i="215" s="1"/>
  <c r="A45" i="215" s="1"/>
  <c r="A46" i="215" s="1"/>
  <c r="A47" i="215" s="1"/>
  <c r="A48" i="215" s="1"/>
  <c r="A49" i="215" s="1"/>
  <c r="A50" i="215" s="1"/>
  <c r="J65" i="223"/>
  <c r="B65" i="223"/>
  <c r="J64" i="223"/>
  <c r="B64" i="223"/>
  <c r="J63" i="223"/>
  <c r="B63" i="223"/>
  <c r="J62" i="223"/>
  <c r="B62" i="223"/>
  <c r="J61" i="223"/>
  <c r="B61" i="223"/>
  <c r="A10" i="223"/>
  <c r="A11" i="223" s="1"/>
  <c r="A12" i="223" s="1"/>
  <c r="A13" i="223" s="1"/>
  <c r="A14" i="223" s="1"/>
  <c r="A15" i="223" s="1"/>
  <c r="A16" i="223" s="1"/>
  <c r="A17" i="223" s="1"/>
  <c r="A18" i="223" s="1"/>
  <c r="A19" i="223" s="1"/>
  <c r="A20" i="223" s="1"/>
  <c r="A21" i="223" s="1"/>
  <c r="A22" i="223" s="1"/>
  <c r="A23" i="223" s="1"/>
  <c r="A24" i="223" s="1"/>
  <c r="A25" i="223" s="1"/>
  <c r="A26" i="223" s="1"/>
  <c r="A27" i="223" s="1"/>
  <c r="A28" i="223" s="1"/>
  <c r="A29" i="223" s="1"/>
  <c r="A30" i="223" s="1"/>
  <c r="A31" i="223" s="1"/>
  <c r="A32" i="223" s="1"/>
  <c r="A33" i="223" s="1"/>
  <c r="A34" i="223" s="1"/>
  <c r="A35" i="223" s="1"/>
  <c r="A36" i="223" s="1"/>
  <c r="A37" i="223" s="1"/>
  <c r="A38" i="223" s="1"/>
  <c r="A39" i="223" s="1"/>
  <c r="A40" i="223" s="1"/>
  <c r="A41" i="223" s="1"/>
  <c r="A42" i="223" s="1"/>
  <c r="A43" i="223" s="1"/>
  <c r="A44" i="223" s="1"/>
  <c r="A45" i="223" s="1"/>
  <c r="A46" i="223" s="1"/>
  <c r="A47" i="223" s="1"/>
  <c r="A48" i="223" s="1"/>
  <c r="A49" i="223" s="1"/>
  <c r="A50" i="223" s="1"/>
  <c r="A51" i="223" s="1"/>
  <c r="A52" i="223" s="1"/>
  <c r="A53" i="223" s="1"/>
  <c r="A54" i="223" s="1"/>
  <c r="A55" i="223" s="1"/>
  <c r="A56" i="223" s="1"/>
  <c r="A57" i="223" s="1"/>
  <c r="A58" i="223" s="1"/>
  <c r="A1" i="223"/>
  <c r="J65" i="222"/>
  <c r="B65" i="222"/>
  <c r="J64" i="222"/>
  <c r="B64" i="222"/>
  <c r="J63" i="222"/>
  <c r="B63" i="222"/>
  <c r="J62" i="222"/>
  <c r="B62" i="222"/>
  <c r="J61" i="222"/>
  <c r="B61" i="222"/>
  <c r="A10" i="222"/>
  <c r="A11" i="222" s="1"/>
  <c r="A12" i="222" s="1"/>
  <c r="A13" i="222" s="1"/>
  <c r="A14" i="222" s="1"/>
  <c r="A15" i="222" s="1"/>
  <c r="A16" i="222" s="1"/>
  <c r="A17" i="222" s="1"/>
  <c r="A18" i="222" s="1"/>
  <c r="A19" i="222" s="1"/>
  <c r="A20" i="222" s="1"/>
  <c r="A21" i="222" s="1"/>
  <c r="A22" i="222" s="1"/>
  <c r="A23" i="222" s="1"/>
  <c r="A24" i="222" s="1"/>
  <c r="A25" i="222" s="1"/>
  <c r="A26" i="222" s="1"/>
  <c r="A27" i="222" s="1"/>
  <c r="A28" i="222" s="1"/>
  <c r="A29" i="222" s="1"/>
  <c r="A30" i="222" s="1"/>
  <c r="A31" i="222" s="1"/>
  <c r="A32" i="222" s="1"/>
  <c r="A33" i="222" s="1"/>
  <c r="A34" i="222" s="1"/>
  <c r="A35" i="222" s="1"/>
  <c r="A36" i="222" s="1"/>
  <c r="A37" i="222" s="1"/>
  <c r="A38" i="222" s="1"/>
  <c r="A39" i="222" s="1"/>
  <c r="A40" i="222" s="1"/>
  <c r="A41" i="222" s="1"/>
  <c r="A42" i="222" s="1"/>
  <c r="A43" i="222" s="1"/>
  <c r="A44" i="222" s="1"/>
  <c r="A45" i="222" s="1"/>
  <c r="A46" i="222" s="1"/>
  <c r="A47" i="222" s="1"/>
  <c r="A48" i="222" s="1"/>
  <c r="A49" i="222" s="1"/>
  <c r="A50" i="222" s="1"/>
  <c r="A51" i="222" s="1"/>
  <c r="A52" i="222" s="1"/>
  <c r="A53" i="222" s="1"/>
  <c r="A54" i="222" s="1"/>
  <c r="A55" i="222" s="1"/>
  <c r="A56" i="222" s="1"/>
  <c r="A57" i="222" s="1"/>
  <c r="A58" i="222" s="1"/>
  <c r="A1" i="222"/>
  <c r="O55" i="221"/>
  <c r="O39" i="221" s="1"/>
  <c r="G55" i="221"/>
  <c r="G39" i="221" s="1"/>
  <c r="D55" i="221"/>
  <c r="E55" i="221" s="1"/>
  <c r="O54" i="221"/>
  <c r="O38" i="221" s="1"/>
  <c r="G54" i="221"/>
  <c r="G38" i="221" s="1"/>
  <c r="D54" i="221"/>
  <c r="E54" i="221" s="1"/>
  <c r="E37" i="221"/>
  <c r="D37" i="221"/>
  <c r="E36" i="221"/>
  <c r="D36" i="221"/>
  <c r="O33" i="221"/>
  <c r="G33" i="221"/>
  <c r="E32" i="221"/>
  <c r="D32" i="221"/>
  <c r="E31" i="221"/>
  <c r="D31" i="221"/>
  <c r="E30" i="221"/>
  <c r="D30" i="221"/>
  <c r="E25" i="221"/>
  <c r="E33" i="221" s="1"/>
  <c r="D25" i="221"/>
  <c r="D33" i="221" s="1"/>
  <c r="O22" i="221"/>
  <c r="G22" i="221"/>
  <c r="O20" i="221"/>
  <c r="G20" i="221"/>
  <c r="E19" i="221"/>
  <c r="D19" i="221"/>
  <c r="C19" i="221"/>
  <c r="E14" i="221"/>
  <c r="D14" i="221"/>
  <c r="E13" i="221"/>
  <c r="D13" i="221"/>
  <c r="E12" i="221"/>
  <c r="D12" i="221"/>
  <c r="E11" i="221"/>
  <c r="D11" i="221"/>
  <c r="O10" i="221"/>
  <c r="G10" i="221"/>
  <c r="E9" i="221"/>
  <c r="D9" i="221"/>
  <c r="E8" i="221"/>
  <c r="D8" i="221"/>
  <c r="E5" i="221"/>
  <c r="D5" i="221"/>
  <c r="E3" i="221"/>
  <c r="D3" i="221"/>
  <c r="C100" i="220"/>
  <c r="L85" i="220"/>
  <c r="N85" i="220" s="1"/>
  <c r="K9" i="220"/>
  <c r="C9" i="220"/>
  <c r="L4" i="220"/>
  <c r="J239" i="219"/>
  <c r="J236" i="219"/>
  <c r="B236" i="219"/>
  <c r="J235" i="219"/>
  <c r="B235" i="219"/>
  <c r="J234" i="219"/>
  <c r="B234" i="219"/>
  <c r="J233" i="219"/>
  <c r="B233" i="219"/>
  <c r="J232" i="219"/>
  <c r="B232" i="219"/>
  <c r="J178" i="219"/>
  <c r="B178" i="219"/>
  <c r="J177" i="219"/>
  <c r="B177" i="219"/>
  <c r="J176" i="219"/>
  <c r="B176" i="219"/>
  <c r="J175" i="219"/>
  <c r="B175" i="219"/>
  <c r="J174" i="219"/>
  <c r="B174" i="219"/>
  <c r="A124" i="219"/>
  <c r="A125" i="219" s="1"/>
  <c r="A126" i="219" s="1"/>
  <c r="A127" i="219" s="1"/>
  <c r="A128" i="219" s="1"/>
  <c r="A129" i="219" s="1"/>
  <c r="A130" i="219" s="1"/>
  <c r="A131" i="219" s="1"/>
  <c r="A132" i="219" s="1"/>
  <c r="A133" i="219" s="1"/>
  <c r="A134" i="219" s="1"/>
  <c r="A135" i="219" s="1"/>
  <c r="A136" i="219" s="1"/>
  <c r="A137" i="219" s="1"/>
  <c r="A138" i="219" s="1"/>
  <c r="A139" i="219" s="1"/>
  <c r="A140" i="219" s="1"/>
  <c r="A141" i="219" s="1"/>
  <c r="A142" i="219" s="1"/>
  <c r="A143" i="219" s="1"/>
  <c r="A144" i="219" s="1"/>
  <c r="A145" i="219" s="1"/>
  <c r="A146" i="219" s="1"/>
  <c r="A147" i="219" s="1"/>
  <c r="A148" i="219" s="1"/>
  <c r="A149" i="219" s="1"/>
  <c r="A150" i="219" s="1"/>
  <c r="A151" i="219" s="1"/>
  <c r="A152" i="219" s="1"/>
  <c r="A153" i="219" s="1"/>
  <c r="A154" i="219" s="1"/>
  <c r="A155" i="219" s="1"/>
  <c r="A156" i="219" s="1"/>
  <c r="A157" i="219" s="1"/>
  <c r="A158" i="219" s="1"/>
  <c r="A159" i="219" s="1"/>
  <c r="A160" i="219" s="1"/>
  <c r="A161" i="219" s="1"/>
  <c r="A162" i="219" s="1"/>
  <c r="A163" i="219" s="1"/>
  <c r="A164" i="219" s="1"/>
  <c r="A165" i="219" s="1"/>
  <c r="A166" i="219" s="1"/>
  <c r="A167" i="219" s="1"/>
  <c r="A168" i="219" s="1"/>
  <c r="A169" i="219" s="1"/>
  <c r="A170" i="219" s="1"/>
  <c r="A171" i="219" s="1"/>
  <c r="A172" i="219" s="1"/>
  <c r="J121" i="219"/>
  <c r="B121" i="219"/>
  <c r="J120" i="219"/>
  <c r="B120" i="219"/>
  <c r="J119" i="219"/>
  <c r="B119" i="219"/>
  <c r="J118" i="219"/>
  <c r="B118" i="219"/>
  <c r="J117" i="219"/>
  <c r="B117" i="219"/>
  <c r="A67" i="219"/>
  <c r="A68" i="219" s="1"/>
  <c r="A69" i="219" s="1"/>
  <c r="A70" i="219" s="1"/>
  <c r="A71" i="219" s="1"/>
  <c r="A72" i="219" s="1"/>
  <c r="A73" i="219" s="1"/>
  <c r="A74" i="219" s="1"/>
  <c r="A75" i="219" s="1"/>
  <c r="A76" i="219" s="1"/>
  <c r="A77" i="219" s="1"/>
  <c r="A78" i="219" s="1"/>
  <c r="A79" i="219" s="1"/>
  <c r="A80" i="219" s="1"/>
  <c r="A81" i="219" s="1"/>
  <c r="A82" i="219" s="1"/>
  <c r="A83" i="219" s="1"/>
  <c r="A84" i="219" s="1"/>
  <c r="A85" i="219" s="1"/>
  <c r="A86" i="219" s="1"/>
  <c r="A87" i="219" s="1"/>
  <c r="A88" i="219" s="1"/>
  <c r="A89" i="219" s="1"/>
  <c r="A90" i="219" s="1"/>
  <c r="A91" i="219" s="1"/>
  <c r="A92" i="219" s="1"/>
  <c r="A93" i="219" s="1"/>
  <c r="A94" i="219" s="1"/>
  <c r="A95" i="219" s="1"/>
  <c r="A96" i="219" s="1"/>
  <c r="A97" i="219" s="1"/>
  <c r="A98" i="219" s="1"/>
  <c r="A99" i="219" s="1"/>
  <c r="A100" i="219" s="1"/>
  <c r="A101" i="219" s="1"/>
  <c r="A102" i="219" s="1"/>
  <c r="A103" i="219" s="1"/>
  <c r="A104" i="219" s="1"/>
  <c r="A105" i="219" s="1"/>
  <c r="A106" i="219" s="1"/>
  <c r="A107" i="219" s="1"/>
  <c r="A108" i="219" s="1"/>
  <c r="A109" i="219" s="1"/>
  <c r="A110" i="219" s="1"/>
  <c r="A111" i="219" s="1"/>
  <c r="A112" i="219" s="1"/>
  <c r="A113" i="219" s="1"/>
  <c r="A114" i="219" s="1"/>
  <c r="A115" i="219" s="1"/>
  <c r="J64" i="219"/>
  <c r="B64" i="219"/>
  <c r="J63" i="219"/>
  <c r="B63" i="219"/>
  <c r="J62" i="219"/>
  <c r="B62" i="219"/>
  <c r="J61" i="219"/>
  <c r="B61" i="219"/>
  <c r="J60" i="219"/>
  <c r="B60" i="219"/>
  <c r="A10" i="219"/>
  <c r="A11" i="219" s="1"/>
  <c r="A12" i="219" s="1"/>
  <c r="A13" i="219" s="1"/>
  <c r="A14" i="219" s="1"/>
  <c r="A15" i="219" s="1"/>
  <c r="A16" i="219" s="1"/>
  <c r="A17" i="219" s="1"/>
  <c r="A18" i="219" s="1"/>
  <c r="A19" i="219" s="1"/>
  <c r="A20" i="219" s="1"/>
  <c r="A21" i="219" s="1"/>
  <c r="A22" i="219" s="1"/>
  <c r="A23" i="219" s="1"/>
  <c r="A24" i="219" s="1"/>
  <c r="A25" i="219" s="1"/>
  <c r="A26" i="219" s="1"/>
  <c r="A27" i="219" s="1"/>
  <c r="A28" i="219" s="1"/>
  <c r="A29" i="219" s="1"/>
  <c r="A30" i="219" s="1"/>
  <c r="A31" i="219" s="1"/>
  <c r="A32" i="219" s="1"/>
  <c r="A33" i="219" s="1"/>
  <c r="A34" i="219" s="1"/>
  <c r="A35" i="219" s="1"/>
  <c r="A36" i="219" s="1"/>
  <c r="A37" i="219" s="1"/>
  <c r="A38" i="219" s="1"/>
  <c r="A39" i="219" s="1"/>
  <c r="A40" i="219" s="1"/>
  <c r="A41" i="219" s="1"/>
  <c r="A42" i="219" s="1"/>
  <c r="A43" i="219" s="1"/>
  <c r="A44" i="219" s="1"/>
  <c r="A45" i="219" s="1"/>
  <c r="A46" i="219" s="1"/>
  <c r="A47" i="219" s="1"/>
  <c r="A48" i="219" s="1"/>
  <c r="A49" i="219" s="1"/>
  <c r="A50" i="219" s="1"/>
  <c r="A51" i="219" s="1"/>
  <c r="A52" i="219" s="1"/>
  <c r="A53" i="219" s="1"/>
  <c r="A54" i="219" s="1"/>
  <c r="A55" i="219" s="1"/>
  <c r="A56" i="219" s="1"/>
  <c r="A57" i="219" s="1"/>
  <c r="A58" i="219" s="1"/>
  <c r="A1" i="219"/>
  <c r="N21" i="221" l="1"/>
  <c r="N6" i="221"/>
  <c r="L21" i="221"/>
  <c r="L6" i="221"/>
  <c r="O53" i="221"/>
  <c r="O6" i="221"/>
  <c r="M21" i="221"/>
  <c r="M6" i="221"/>
  <c r="K21" i="221"/>
  <c r="K6" i="221"/>
  <c r="F20" i="221"/>
  <c r="F50" i="221" s="1"/>
  <c r="G6" i="221"/>
  <c r="F22" i="221"/>
  <c r="H21" i="221"/>
  <c r="H6" i="221"/>
  <c r="J21" i="221"/>
  <c r="J6" i="221"/>
  <c r="I21" i="221"/>
  <c r="I6" i="221"/>
  <c r="C16" i="221"/>
  <c r="BA2589" i="217"/>
  <c r="BA2597" i="217"/>
  <c r="BA2883" i="217"/>
  <c r="BA2631" i="217"/>
  <c r="BA3029" i="217"/>
  <c r="BA2679" i="217"/>
  <c r="BA2936" i="217"/>
  <c r="BA3018" i="217"/>
  <c r="K86" i="220"/>
  <c r="BA2708" i="217"/>
  <c r="BA2763" i="217"/>
  <c r="BA2765" i="217"/>
  <c r="BA2931" i="217"/>
  <c r="BA2799" i="217"/>
  <c r="AT2568" i="217"/>
  <c r="J71" i="220"/>
  <c r="AD16" i="226" s="1"/>
  <c r="H71" i="220"/>
  <c r="G71" i="220"/>
  <c r="F86" i="220"/>
  <c r="E71" i="220"/>
  <c r="D86" i="220"/>
  <c r="C86" i="220"/>
  <c r="I71" i="220"/>
  <c r="L71" i="220" s="1"/>
  <c r="V71" i="220" s="1"/>
  <c r="AZ2056" i="217"/>
  <c r="K57" i="220"/>
  <c r="J57" i="220"/>
  <c r="AC16" i="226" s="1"/>
  <c r="I57" i="220"/>
  <c r="H57" i="220"/>
  <c r="G57" i="220"/>
  <c r="F57" i="220"/>
  <c r="D57" i="220"/>
  <c r="J43" i="220"/>
  <c r="AB16" i="226" s="1"/>
  <c r="D43" i="220"/>
  <c r="K43" i="220"/>
  <c r="J58" i="220"/>
  <c r="AT1545" i="217"/>
  <c r="I43" i="220"/>
  <c r="H43" i="220"/>
  <c r="AB14" i="226" s="1"/>
  <c r="H58" i="220"/>
  <c r="G43" i="220"/>
  <c r="F43" i="220"/>
  <c r="E43" i="220"/>
  <c r="C43" i="220"/>
  <c r="H29" i="220"/>
  <c r="AA14" i="226" s="1"/>
  <c r="H44" i="220"/>
  <c r="G29" i="220"/>
  <c r="F29" i="220"/>
  <c r="I29" i="220"/>
  <c r="AZ1032" i="217"/>
  <c r="BA1375" i="217" s="1"/>
  <c r="K29" i="220"/>
  <c r="AT1037" i="217"/>
  <c r="J29" i="220"/>
  <c r="AN1032" i="217"/>
  <c r="G44" i="220"/>
  <c r="F44" i="220"/>
  <c r="E29" i="220"/>
  <c r="D29" i="220"/>
  <c r="C29" i="220"/>
  <c r="G14" i="220"/>
  <c r="J14" i="220"/>
  <c r="J16" i="220" s="1"/>
  <c r="Y16" i="226" s="1"/>
  <c r="H14" i="220"/>
  <c r="Z14" i="226" s="1"/>
  <c r="E14" i="220"/>
  <c r="E16" i="220" s="1"/>
  <c r="D14" i="220"/>
  <c r="C14" i="220"/>
  <c r="AN525" i="217"/>
  <c r="I14" i="220"/>
  <c r="L52" i="219"/>
  <c r="K105" i="219"/>
  <c r="J95" i="220"/>
  <c r="J96" i="220" s="1"/>
  <c r="BI24" i="216"/>
  <c r="K229" i="219"/>
  <c r="K225" i="219"/>
  <c r="D275" i="219"/>
  <c r="L225" i="219"/>
  <c r="K283" i="219" s="1"/>
  <c r="K230" i="219"/>
  <c r="L223" i="219"/>
  <c r="K281" i="219" s="1"/>
  <c r="K222" i="219"/>
  <c r="K220" i="219"/>
  <c r="L229" i="219"/>
  <c r="K287" i="219" s="1"/>
  <c r="L228" i="219"/>
  <c r="K286" i="219" s="1"/>
  <c r="L226" i="219"/>
  <c r="K284" i="219" s="1"/>
  <c r="K218" i="219"/>
  <c r="J278" i="219"/>
  <c r="G281" i="219"/>
  <c r="L222" i="219"/>
  <c r="K280" i="219" s="1"/>
  <c r="K223" i="219"/>
  <c r="L230" i="219"/>
  <c r="K288" i="219" s="1"/>
  <c r="D288" i="219"/>
  <c r="K224" i="219"/>
  <c r="L51" i="219"/>
  <c r="L224" i="219"/>
  <c r="K282" i="219" s="1"/>
  <c r="B284" i="219"/>
  <c r="L218" i="219"/>
  <c r="K276" i="219" s="1"/>
  <c r="K226" i="219"/>
  <c r="K219" i="219"/>
  <c r="L219" i="219"/>
  <c r="K277" i="219" s="1"/>
  <c r="C95" i="220"/>
  <c r="C96" i="220" s="1"/>
  <c r="B109" i="219"/>
  <c r="AZ8" i="217"/>
  <c r="J8" i="220"/>
  <c r="X16" i="226" s="1"/>
  <c r="I8" i="220"/>
  <c r="H8" i="220"/>
  <c r="G8" i="220"/>
  <c r="G16" i="220"/>
  <c r="F8" i="220"/>
  <c r="F16" i="220"/>
  <c r="E8" i="220"/>
  <c r="D8" i="220"/>
  <c r="C8" i="220"/>
  <c r="K95" i="220"/>
  <c r="K96" i="220" s="1"/>
  <c r="G32" i="220"/>
  <c r="G46" i="220" s="1"/>
  <c r="I110" i="219"/>
  <c r="I95" i="220"/>
  <c r="I96" i="220" s="1"/>
  <c r="H110" i="219"/>
  <c r="G37" i="220"/>
  <c r="G51" i="220" s="1"/>
  <c r="G65" i="220" s="1"/>
  <c r="G79" i="220" s="1"/>
  <c r="G93" i="220" s="1"/>
  <c r="G107" i="220" s="1"/>
  <c r="K103" i="219"/>
  <c r="AU25" i="216"/>
  <c r="G103" i="219"/>
  <c r="G105" i="219"/>
  <c r="G95" i="220"/>
  <c r="G96" i="220" s="1"/>
  <c r="K115" i="219"/>
  <c r="K111" i="219"/>
  <c r="L50" i="219"/>
  <c r="K107" i="219"/>
  <c r="F109" i="219"/>
  <c r="E66" i="219"/>
  <c r="E123" i="219" s="1"/>
  <c r="R8" i="224" s="1"/>
  <c r="L46" i="219"/>
  <c r="K228" i="219"/>
  <c r="L227" i="219"/>
  <c r="K285" i="219" s="1"/>
  <c r="L221" i="219"/>
  <c r="K279" i="219" s="1"/>
  <c r="L220" i="219"/>
  <c r="K278" i="219" s="1"/>
  <c r="K13" i="223"/>
  <c r="K113" i="219"/>
  <c r="D108" i="219"/>
  <c r="C113" i="219"/>
  <c r="K221" i="219"/>
  <c r="K227" i="219"/>
  <c r="F278" i="219"/>
  <c r="C285" i="219"/>
  <c r="K45" i="223"/>
  <c r="L42" i="222"/>
  <c r="K22" i="222"/>
  <c r="M23" i="216"/>
  <c r="L56" i="219"/>
  <c r="K100" i="223"/>
  <c r="K47" i="219"/>
  <c r="L101" i="223"/>
  <c r="K96" i="222"/>
  <c r="K80" i="222"/>
  <c r="K49" i="223"/>
  <c r="L88" i="222"/>
  <c r="K74" i="222"/>
  <c r="K112" i="222"/>
  <c r="K88" i="222"/>
  <c r="K56" i="219"/>
  <c r="K106" i="219"/>
  <c r="K15" i="223"/>
  <c r="K110" i="219"/>
  <c r="K109" i="219"/>
  <c r="AG22" i="216"/>
  <c r="K53" i="219"/>
  <c r="C110" i="219"/>
  <c r="E37" i="220"/>
  <c r="E51" i="220" s="1"/>
  <c r="E65" i="220" s="1"/>
  <c r="E79" i="220" s="1"/>
  <c r="E93" i="220" s="1"/>
  <c r="E107" i="220" s="1"/>
  <c r="L89" i="223"/>
  <c r="L32" i="222"/>
  <c r="L112" i="222"/>
  <c r="L104" i="222"/>
  <c r="L96" i="222"/>
  <c r="L80" i="222"/>
  <c r="L72" i="222"/>
  <c r="L58" i="219"/>
  <c r="K112" i="219"/>
  <c r="L54" i="219"/>
  <c r="K108" i="219"/>
  <c r="K50" i="219"/>
  <c r="I81" i="220"/>
  <c r="I82" i="220" s="1"/>
  <c r="L83" i="223"/>
  <c r="K46" i="222"/>
  <c r="L22" i="222"/>
  <c r="L21" i="216"/>
  <c r="K34" i="222"/>
  <c r="K26" i="222"/>
  <c r="D8" i="222"/>
  <c r="L10" i="222"/>
  <c r="L57" i="219"/>
  <c r="H112" i="219"/>
  <c r="H35" i="220"/>
  <c r="H49" i="220" s="1"/>
  <c r="H63" i="220" s="1"/>
  <c r="H77" i="220" s="1"/>
  <c r="H91" i="220" s="1"/>
  <c r="H105" i="220" s="1"/>
  <c r="L54" i="222"/>
  <c r="K50" i="222"/>
  <c r="K30" i="222"/>
  <c r="K14" i="222"/>
  <c r="K114" i="219"/>
  <c r="M22" i="216"/>
  <c r="D32" i="220"/>
  <c r="D46" i="220" s="1"/>
  <c r="D60" i="220" s="1"/>
  <c r="F95" i="220"/>
  <c r="F96" i="220" s="1"/>
  <c r="J8" i="222"/>
  <c r="K31" i="223"/>
  <c r="K46" i="219"/>
  <c r="K35" i="220"/>
  <c r="K49" i="220" s="1"/>
  <c r="K63" i="220" s="1"/>
  <c r="K77" i="220" s="1"/>
  <c r="K91" i="220" s="1"/>
  <c r="K105" i="220" s="1"/>
  <c r="L116" i="223"/>
  <c r="L108" i="223"/>
  <c r="L104" i="223"/>
  <c r="L100" i="223"/>
  <c r="K92" i="223"/>
  <c r="K88" i="223"/>
  <c r="K84" i="223"/>
  <c r="L80" i="223"/>
  <c r="L72" i="223"/>
  <c r="L68" i="223"/>
  <c r="L44" i="222"/>
  <c r="L108" i="222"/>
  <c r="K105" i="222"/>
  <c r="L92" i="222"/>
  <c r="K87" i="222"/>
  <c r="K76" i="222"/>
  <c r="K54" i="219"/>
  <c r="K9" i="222"/>
  <c r="K57" i="223"/>
  <c r="K54" i="222"/>
  <c r="K72" i="223"/>
  <c r="E111" i="219"/>
  <c r="M24" i="216"/>
  <c r="C8" i="223"/>
  <c r="I8" i="223"/>
  <c r="K51" i="223"/>
  <c r="K27" i="223"/>
  <c r="K117" i="222"/>
  <c r="K111" i="222"/>
  <c r="K81" i="222"/>
  <c r="K72" i="222"/>
  <c r="K104" i="222"/>
  <c r="H108" i="219"/>
  <c r="L55" i="219"/>
  <c r="K104" i="219"/>
  <c r="L20" i="216"/>
  <c r="C37" i="220"/>
  <c r="C51" i="220" s="1"/>
  <c r="C65" i="220" s="1"/>
  <c r="C79" i="220" s="1"/>
  <c r="L31" i="220"/>
  <c r="I37" i="220"/>
  <c r="I51" i="220" s="1"/>
  <c r="I65" i="220" s="1"/>
  <c r="I79" i="220" s="1"/>
  <c r="I93" i="220" s="1"/>
  <c r="I107" i="220" s="1"/>
  <c r="F8" i="223"/>
  <c r="K57" i="219"/>
  <c r="L53" i="219"/>
  <c r="K51" i="219"/>
  <c r="K49" i="219"/>
  <c r="L47" i="219"/>
  <c r="L49" i="219"/>
  <c r="K58" i="219"/>
  <c r="AN22" i="216"/>
  <c r="F8" i="222"/>
  <c r="Y27" i="216"/>
  <c r="AA27" i="216" s="1"/>
  <c r="I35" i="220"/>
  <c r="I49" i="220" s="1"/>
  <c r="I63" i="220" s="1"/>
  <c r="I77" i="220" s="1"/>
  <c r="I91" i="220" s="1"/>
  <c r="I105" i="220" s="1"/>
  <c r="K21" i="223"/>
  <c r="K108" i="223"/>
  <c r="D95" i="220"/>
  <c r="D96" i="220" s="1"/>
  <c r="L48" i="220"/>
  <c r="D35" i="220"/>
  <c r="D49" i="220" s="1"/>
  <c r="D63" i="220" s="1"/>
  <c r="D77" i="220" s="1"/>
  <c r="D91" i="220" s="1"/>
  <c r="D105" i="220" s="1"/>
  <c r="L92" i="220"/>
  <c r="AF27" i="216"/>
  <c r="AH27" i="216" s="1"/>
  <c r="H32" i="220"/>
  <c r="H46" i="220" s="1"/>
  <c r="K37" i="223"/>
  <c r="K33" i="223"/>
  <c r="K25" i="223"/>
  <c r="L113" i="223"/>
  <c r="L77" i="223"/>
  <c r="L56" i="222"/>
  <c r="L20" i="222"/>
  <c r="K116" i="222"/>
  <c r="L116" i="222"/>
  <c r="K108" i="222"/>
  <c r="L100" i="222"/>
  <c r="K100" i="222"/>
  <c r="K92" i="222"/>
  <c r="L84" i="222"/>
  <c r="K84" i="222"/>
  <c r="L76" i="222"/>
  <c r="L68" i="222"/>
  <c r="K68" i="222"/>
  <c r="D34" i="221"/>
  <c r="E34" i="221"/>
  <c r="L50" i="220"/>
  <c r="M25" i="216"/>
  <c r="L25" i="216"/>
  <c r="K93" i="222"/>
  <c r="K69" i="222"/>
  <c r="T22" i="216"/>
  <c r="L73" i="220"/>
  <c r="L104" i="220"/>
  <c r="K55" i="219"/>
  <c r="D112" i="219"/>
  <c r="E95" i="220"/>
  <c r="K52" i="219"/>
  <c r="H95" i="220"/>
  <c r="H96" i="220" s="1"/>
  <c r="G109" i="219"/>
  <c r="L48" i="219"/>
  <c r="K48" i="219"/>
  <c r="K81" i="220"/>
  <c r="K82" i="220" s="1"/>
  <c r="G66" i="219"/>
  <c r="BA27" i="216"/>
  <c r="BC27" i="216" s="1"/>
  <c r="BC22" i="216"/>
  <c r="L56" i="223"/>
  <c r="L55" i="223"/>
  <c r="K55" i="223"/>
  <c r="L52" i="223"/>
  <c r="L51" i="223"/>
  <c r="L48" i="223"/>
  <c r="L47" i="223"/>
  <c r="L44" i="223"/>
  <c r="L43" i="223"/>
  <c r="K43" i="223"/>
  <c r="L40" i="223"/>
  <c r="L39" i="223"/>
  <c r="K39" i="223"/>
  <c r="L36" i="223"/>
  <c r="L35" i="223"/>
  <c r="L32" i="223"/>
  <c r="L31" i="223"/>
  <c r="L28" i="223"/>
  <c r="L27" i="223"/>
  <c r="L24" i="223"/>
  <c r="L23" i="223"/>
  <c r="L20" i="223"/>
  <c r="L19" i="223"/>
  <c r="K19" i="223"/>
  <c r="L16" i="223"/>
  <c r="L15" i="223"/>
  <c r="H8" i="223"/>
  <c r="E8" i="223"/>
  <c r="L11" i="223"/>
  <c r="L107" i="223"/>
  <c r="L95" i="223"/>
  <c r="L71" i="223"/>
  <c r="L58" i="222"/>
  <c r="K58" i="222"/>
  <c r="L50" i="222"/>
  <c r="L46" i="222"/>
  <c r="K42" i="222"/>
  <c r="L38" i="222"/>
  <c r="K38" i="222"/>
  <c r="L34" i="222"/>
  <c r="L30" i="222"/>
  <c r="L26" i="222"/>
  <c r="L18" i="222"/>
  <c r="K18" i="222"/>
  <c r="L14" i="222"/>
  <c r="K10" i="222"/>
  <c r="K110" i="222"/>
  <c r="K98" i="222"/>
  <c r="K86" i="222"/>
  <c r="J8" i="223"/>
  <c r="K112" i="223"/>
  <c r="L92" i="223"/>
  <c r="K76" i="223"/>
  <c r="BB22" i="216"/>
  <c r="AH19" i="216"/>
  <c r="E35" i="221"/>
  <c r="D35" i="221"/>
  <c r="K116" i="223"/>
  <c r="L112" i="223"/>
  <c r="K104" i="223"/>
  <c r="L96" i="223"/>
  <c r="L88" i="223"/>
  <c r="L84" i="223"/>
  <c r="K80" i="223"/>
  <c r="L76" i="223"/>
  <c r="K68" i="223"/>
  <c r="K99" i="222"/>
  <c r="K75" i="222"/>
  <c r="L62" i="220"/>
  <c r="BI25" i="216"/>
  <c r="AA19" i="216"/>
  <c r="C66" i="219"/>
  <c r="J37" i="220"/>
  <c r="J51" i="220" s="1"/>
  <c r="J65" i="220" s="1"/>
  <c r="J79" i="220" s="1"/>
  <c r="J93" i="220" s="1"/>
  <c r="J107" i="220" s="1"/>
  <c r="L90" i="220"/>
  <c r="C8" i="222"/>
  <c r="L9" i="222"/>
  <c r="K66" i="219"/>
  <c r="L66" i="219" s="1"/>
  <c r="BH27" i="216"/>
  <c r="BJ27" i="216" s="1"/>
  <c r="L9" i="223"/>
  <c r="AN21" i="216"/>
  <c r="L57" i="222"/>
  <c r="K56" i="222"/>
  <c r="K55" i="222"/>
  <c r="L53" i="222"/>
  <c r="L52" i="222"/>
  <c r="K51" i="222"/>
  <c r="K49" i="222"/>
  <c r="L48" i="222"/>
  <c r="L47" i="222"/>
  <c r="K45" i="222"/>
  <c r="K44" i="222"/>
  <c r="K43" i="222"/>
  <c r="L41" i="222"/>
  <c r="L40" i="222"/>
  <c r="K39" i="222"/>
  <c r="K37" i="222"/>
  <c r="L36" i="222"/>
  <c r="L35" i="222"/>
  <c r="K33" i="222"/>
  <c r="K32" i="222"/>
  <c r="K31" i="222"/>
  <c r="L29" i="222"/>
  <c r="L28" i="222"/>
  <c r="K27" i="222"/>
  <c r="K25" i="222"/>
  <c r="L24" i="222"/>
  <c r="L23" i="222"/>
  <c r="L21" i="222"/>
  <c r="K20" i="222"/>
  <c r="K19" i="222"/>
  <c r="L17" i="222"/>
  <c r="L16" i="222"/>
  <c r="K15" i="222"/>
  <c r="K13" i="222"/>
  <c r="L12" i="222"/>
  <c r="L11" i="222"/>
  <c r="E32" i="220"/>
  <c r="E46" i="220" s="1"/>
  <c r="E60" i="220" s="1"/>
  <c r="K96" i="223"/>
  <c r="AG25" i="216"/>
  <c r="L19" i="216"/>
  <c r="L59" i="220"/>
  <c r="L36" i="220"/>
  <c r="L58" i="223"/>
  <c r="L57" i="223"/>
  <c r="L54" i="223"/>
  <c r="L53" i="223"/>
  <c r="L50" i="223"/>
  <c r="L49" i="223"/>
  <c r="L46" i="223"/>
  <c r="L45" i="223"/>
  <c r="L42" i="223"/>
  <c r="L41" i="223"/>
  <c r="L38" i="223"/>
  <c r="L37" i="223"/>
  <c r="L34" i="223"/>
  <c r="L33" i="223"/>
  <c r="L30" i="223"/>
  <c r="L29" i="223"/>
  <c r="L26" i="223"/>
  <c r="L25" i="223"/>
  <c r="L22" i="223"/>
  <c r="L21" i="223"/>
  <c r="L18" i="223"/>
  <c r="L17" i="223"/>
  <c r="L14" i="223"/>
  <c r="L13" i="223"/>
  <c r="L10" i="223"/>
  <c r="K114" i="223"/>
  <c r="K102" i="223"/>
  <c r="K90" i="223"/>
  <c r="K78" i="223"/>
  <c r="G8" i="222"/>
  <c r="Z22" i="216"/>
  <c r="L117" i="223"/>
  <c r="L115" i="223"/>
  <c r="L114" i="223"/>
  <c r="K113" i="223"/>
  <c r="L111" i="223"/>
  <c r="L110" i="223"/>
  <c r="L109" i="223"/>
  <c r="K107" i="223"/>
  <c r="L106" i="223"/>
  <c r="L105" i="223"/>
  <c r="L103" i="223"/>
  <c r="L102" i="223"/>
  <c r="K101" i="223"/>
  <c r="L99" i="223"/>
  <c r="L98" i="223"/>
  <c r="L97" i="223"/>
  <c r="K95" i="223"/>
  <c r="L94" i="223"/>
  <c r="L93" i="223"/>
  <c r="L91" i="223"/>
  <c r="L90" i="223"/>
  <c r="K89" i="223"/>
  <c r="L87" i="223"/>
  <c r="L86" i="223"/>
  <c r="L85" i="223"/>
  <c r="K83" i="223"/>
  <c r="L82" i="223"/>
  <c r="L81" i="223"/>
  <c r="L79" i="223"/>
  <c r="L78" i="223"/>
  <c r="K77" i="223"/>
  <c r="L75" i="223"/>
  <c r="L74" i="223"/>
  <c r="L73" i="223"/>
  <c r="K71" i="223"/>
  <c r="L70" i="223"/>
  <c r="L69" i="223"/>
  <c r="K9" i="219"/>
  <c r="L117" i="222"/>
  <c r="L115" i="222"/>
  <c r="L114" i="222"/>
  <c r="L113" i="222"/>
  <c r="L111" i="222"/>
  <c r="L110" i="222"/>
  <c r="L109" i="222"/>
  <c r="L107" i="222"/>
  <c r="L106" i="222"/>
  <c r="L105" i="222"/>
  <c r="L103" i="222"/>
  <c r="L102" i="222"/>
  <c r="L101" i="222"/>
  <c r="L99" i="222"/>
  <c r="L98" i="222"/>
  <c r="L97" i="222"/>
  <c r="L95" i="222"/>
  <c r="L94" i="222"/>
  <c r="L93" i="222"/>
  <c r="L91" i="222"/>
  <c r="L90" i="222"/>
  <c r="L89" i="222"/>
  <c r="L87" i="222"/>
  <c r="L86" i="222"/>
  <c r="L85" i="222"/>
  <c r="L83" i="222"/>
  <c r="L82" i="222"/>
  <c r="L81" i="222"/>
  <c r="L79" i="222"/>
  <c r="L78" i="222"/>
  <c r="L77" i="222"/>
  <c r="L75" i="222"/>
  <c r="L74" i="222"/>
  <c r="L73" i="222"/>
  <c r="L71" i="222"/>
  <c r="L70" i="222"/>
  <c r="L69" i="222"/>
  <c r="BB21" i="216"/>
  <c r="Z19" i="216"/>
  <c r="L101" i="220"/>
  <c r="L78" i="220"/>
  <c r="AM27" i="216"/>
  <c r="AO27" i="216" s="1"/>
  <c r="G56" i="224"/>
  <c r="G55" i="224"/>
  <c r="C56" i="224"/>
  <c r="C55" i="224"/>
  <c r="A10" i="224"/>
  <c r="K70" i="222"/>
  <c r="K82" i="222"/>
  <c r="K94" i="222"/>
  <c r="K106" i="222"/>
  <c r="K71" i="222"/>
  <c r="K77" i="222"/>
  <c r="K83" i="222"/>
  <c r="K89" i="222"/>
  <c r="K95" i="222"/>
  <c r="K101" i="222"/>
  <c r="K107" i="222"/>
  <c r="K113" i="222"/>
  <c r="K78" i="222"/>
  <c r="K90" i="222"/>
  <c r="K102" i="222"/>
  <c r="K114" i="222"/>
  <c r="K73" i="222"/>
  <c r="K79" i="222"/>
  <c r="K85" i="222"/>
  <c r="K91" i="222"/>
  <c r="K97" i="222"/>
  <c r="K103" i="222"/>
  <c r="K109" i="222"/>
  <c r="K115" i="222"/>
  <c r="L13" i="222"/>
  <c r="L19" i="222"/>
  <c r="L25" i="222"/>
  <c r="L31" i="222"/>
  <c r="L37" i="222"/>
  <c r="L43" i="222"/>
  <c r="L49" i="222"/>
  <c r="L55" i="222"/>
  <c r="K21" i="222"/>
  <c r="K57" i="222"/>
  <c r="H8" i="222"/>
  <c r="B8" i="222"/>
  <c r="L15" i="222"/>
  <c r="L27" i="222"/>
  <c r="L33" i="222"/>
  <c r="L39" i="222"/>
  <c r="L45" i="222"/>
  <c r="L51" i="222"/>
  <c r="E8" i="222"/>
  <c r="K16" i="222"/>
  <c r="K28" i="222"/>
  <c r="K40" i="222"/>
  <c r="K52" i="222"/>
  <c r="K11" i="222"/>
  <c r="K17" i="222"/>
  <c r="K23" i="222"/>
  <c r="K29" i="222"/>
  <c r="K35" i="222"/>
  <c r="K41" i="222"/>
  <c r="K47" i="222"/>
  <c r="K53" i="222"/>
  <c r="K12" i="222"/>
  <c r="K24" i="222"/>
  <c r="K36" i="222"/>
  <c r="K48" i="222"/>
  <c r="I8" i="222"/>
  <c r="K73" i="223"/>
  <c r="K79" i="223"/>
  <c r="K85" i="223"/>
  <c r="K91" i="223"/>
  <c r="K97" i="223"/>
  <c r="K103" i="223"/>
  <c r="K109" i="223"/>
  <c r="K115" i="223"/>
  <c r="K74" i="223"/>
  <c r="K86" i="223"/>
  <c r="K98" i="223"/>
  <c r="K110" i="223"/>
  <c r="K69" i="223"/>
  <c r="K75" i="223"/>
  <c r="K81" i="223"/>
  <c r="K87" i="223"/>
  <c r="K93" i="223"/>
  <c r="K99" i="223"/>
  <c r="K105" i="223"/>
  <c r="K111" i="223"/>
  <c r="K117" i="223"/>
  <c r="K70" i="223"/>
  <c r="K82" i="223"/>
  <c r="K94" i="223"/>
  <c r="K106" i="223"/>
  <c r="K12" i="223"/>
  <c r="K18" i="223"/>
  <c r="K24" i="223"/>
  <c r="K30" i="223"/>
  <c r="K36" i="223"/>
  <c r="K42" i="223"/>
  <c r="K48" i="223"/>
  <c r="K54" i="223"/>
  <c r="L12" i="223"/>
  <c r="G8" i="223"/>
  <c r="K14" i="223"/>
  <c r="K20" i="223"/>
  <c r="K26" i="223"/>
  <c r="K32" i="223"/>
  <c r="K38" i="223"/>
  <c r="K44" i="223"/>
  <c r="K50" i="223"/>
  <c r="K56" i="223"/>
  <c r="B8" i="223"/>
  <c r="K10" i="223"/>
  <c r="K16" i="223"/>
  <c r="K22" i="223"/>
  <c r="K28" i="223"/>
  <c r="K34" i="223"/>
  <c r="K40" i="223"/>
  <c r="K46" i="223"/>
  <c r="K52" i="223"/>
  <c r="K58" i="223"/>
  <c r="K11" i="223"/>
  <c r="K17" i="223"/>
  <c r="K23" i="223"/>
  <c r="K29" i="223"/>
  <c r="K35" i="223"/>
  <c r="K41" i="223"/>
  <c r="K47" i="223"/>
  <c r="K53" i="223"/>
  <c r="J72" i="220"/>
  <c r="G35" i="220"/>
  <c r="G49" i="220" s="1"/>
  <c r="G63" i="220" s="1"/>
  <c r="G77" i="220" s="1"/>
  <c r="G91" i="220" s="1"/>
  <c r="G105" i="220" s="1"/>
  <c r="AT27" i="216"/>
  <c r="AV27" i="216" s="1"/>
  <c r="F15" i="220"/>
  <c r="K9" i="223"/>
  <c r="D8" i="223"/>
  <c r="L9" i="219"/>
  <c r="E22" i="216"/>
  <c r="F30" i="220"/>
  <c r="K27" i="216"/>
  <c r="M27" i="216" s="1"/>
  <c r="AO20" i="216"/>
  <c r="R27" i="216"/>
  <c r="T27" i="216" s="1"/>
  <c r="C72" i="220"/>
  <c r="C21" i="220"/>
  <c r="C35" i="220" s="1"/>
  <c r="C49" i="220" s="1"/>
  <c r="L20" i="220"/>
  <c r="D27" i="216"/>
  <c r="F27" i="216" s="1"/>
  <c r="D16" i="220"/>
  <c r="D15" i="220"/>
  <c r="D66" i="219"/>
  <c r="D123" i="219" s="1"/>
  <c r="Q8" i="224" s="1"/>
  <c r="E35" i="220"/>
  <c r="E49" i="220" s="1"/>
  <c r="E63" i="220" s="1"/>
  <c r="E77" i="220" s="1"/>
  <c r="E91" i="220" s="1"/>
  <c r="E105" i="220" s="1"/>
  <c r="H16" i="220"/>
  <c r="Y14" i="226" s="1"/>
  <c r="H30" i="220"/>
  <c r="I32" i="220"/>
  <c r="I46" i="220" s="1"/>
  <c r="BI22" i="216"/>
  <c r="AN24" i="216"/>
  <c r="J32" i="220"/>
  <c r="J46" i="220" s="1"/>
  <c r="F32" i="220"/>
  <c r="F46" i="220" s="1"/>
  <c r="D30" i="220"/>
  <c r="L99" i="220"/>
  <c r="X99" i="220" s="1"/>
  <c r="L76" i="220"/>
  <c r="L45" i="220"/>
  <c r="L22" i="220"/>
  <c r="E72" i="220"/>
  <c r="L87" i="220"/>
  <c r="L64" i="220"/>
  <c r="L34" i="220"/>
  <c r="L106" i="220"/>
  <c r="G15" i="220"/>
  <c r="G100" i="220"/>
  <c r="H37" i="220"/>
  <c r="H51" i="220" s="1"/>
  <c r="H65" i="220" s="1"/>
  <c r="H79" i="220" s="1"/>
  <c r="H93" i="220" s="1"/>
  <c r="H107" i="220" s="1"/>
  <c r="K15" i="220"/>
  <c r="K100" i="220"/>
  <c r="C16" i="220"/>
  <c r="J15" i="220"/>
  <c r="J100" i="220"/>
  <c r="K16" i="220"/>
  <c r="K23" i="221"/>
  <c r="H49" i="221"/>
  <c r="H45" i="221"/>
  <c r="H40" i="221"/>
  <c r="H41" i="221" s="1"/>
  <c r="F35" i="220"/>
  <c r="F49" i="220" s="1"/>
  <c r="F63" i="220" s="1"/>
  <c r="F77" i="220" s="1"/>
  <c r="F91" i="220" s="1"/>
  <c r="F105" i="220" s="1"/>
  <c r="L17" i="220"/>
  <c r="I58" i="220"/>
  <c r="C30" i="220"/>
  <c r="K30" i="220"/>
  <c r="D23" i="220"/>
  <c r="D37" i="220" s="1"/>
  <c r="D51" i="220" s="1"/>
  <c r="D65" i="220" s="1"/>
  <c r="D79" i="220" s="1"/>
  <c r="D93" i="220" s="1"/>
  <c r="D107" i="220" s="1"/>
  <c r="G30" i="220"/>
  <c r="J86" i="220"/>
  <c r="D44" i="220"/>
  <c r="J35" i="220"/>
  <c r="J49" i="220" s="1"/>
  <c r="J63" i="220" s="1"/>
  <c r="J77" i="220" s="1"/>
  <c r="J91" i="220" s="1"/>
  <c r="J105" i="220" s="1"/>
  <c r="E58" i="220"/>
  <c r="F37" i="220"/>
  <c r="F51" i="220" s="1"/>
  <c r="F65" i="220" s="1"/>
  <c r="F79" i="220" s="1"/>
  <c r="F93" i="220" s="1"/>
  <c r="F107" i="220" s="1"/>
  <c r="C12" i="221"/>
  <c r="C30" i="221"/>
  <c r="AU1941" i="217"/>
  <c r="AU2047" i="217"/>
  <c r="AU1841" i="217"/>
  <c r="AU1750" i="217"/>
  <c r="AU1647" i="217"/>
  <c r="AU1746" i="217"/>
  <c r="AN1037" i="217"/>
  <c r="AT13" i="217"/>
  <c r="AT1549" i="217"/>
  <c r="AU1602" i="217"/>
  <c r="AU1648" i="217"/>
  <c r="AU1697" i="217"/>
  <c r="AU1748" i="217"/>
  <c r="AU1866" i="217"/>
  <c r="AT2569" i="217"/>
  <c r="AU3056" i="217" s="1"/>
  <c r="AZ520" i="217"/>
  <c r="AZ525" i="217"/>
  <c r="AZ521" i="217"/>
  <c r="BA1051" i="217"/>
  <c r="BA1311" i="217"/>
  <c r="AU1594" i="217"/>
  <c r="AU1695" i="217"/>
  <c r="AU1831" i="217"/>
  <c r="AU1553" i="217"/>
  <c r="AU1604" i="217"/>
  <c r="AU1652" i="217"/>
  <c r="AU1707" i="217"/>
  <c r="AU1756" i="217"/>
  <c r="AU1869" i="217"/>
  <c r="BA1058" i="217"/>
  <c r="BA1321" i="217"/>
  <c r="AN3081" i="217"/>
  <c r="AU1563" i="217"/>
  <c r="AU1606" i="217"/>
  <c r="AU1656" i="217"/>
  <c r="AU1708" i="217"/>
  <c r="AU1758" i="217"/>
  <c r="AU1874" i="217"/>
  <c r="AT2057" i="217"/>
  <c r="BA1083" i="217"/>
  <c r="BA1488" i="217"/>
  <c r="BA1429" i="217"/>
  <c r="BA1359" i="217"/>
  <c r="BA1296" i="217"/>
  <c r="BA1241" i="217"/>
  <c r="BA1190" i="217"/>
  <c r="BA1137" i="217"/>
  <c r="BA1087" i="217"/>
  <c r="BA1041" i="217"/>
  <c r="BA1487" i="217"/>
  <c r="BA1423" i="217"/>
  <c r="BA1358" i="217"/>
  <c r="BA1290" i="217"/>
  <c r="BA1234" i="217"/>
  <c r="BA1185" i="217"/>
  <c r="BA1462" i="217"/>
  <c r="BA1398" i="217"/>
  <c r="BA1327" i="217"/>
  <c r="BA1263" i="217"/>
  <c r="BA1215" i="217"/>
  <c r="BA1162" i="217"/>
  <c r="BA1113" i="217"/>
  <c r="BA1065" i="217"/>
  <c r="BA1320" i="217"/>
  <c r="BA1255" i="217"/>
  <c r="BA1202" i="217"/>
  <c r="BA1155" i="217"/>
  <c r="BA1106" i="217"/>
  <c r="BA1054" i="217"/>
  <c r="AH13" i="217"/>
  <c r="AU1564" i="217"/>
  <c r="AU1612" i="217"/>
  <c r="AU1664" i="217"/>
  <c r="AU1709" i="217"/>
  <c r="AU1769" i="217"/>
  <c r="AU1889" i="217"/>
  <c r="AT2061" i="217"/>
  <c r="BA1102" i="217"/>
  <c r="BA1391" i="217"/>
  <c r="AN1549" i="217"/>
  <c r="AU1565" i="217"/>
  <c r="AU1614" i="217"/>
  <c r="AU1666" i="217"/>
  <c r="AU1714" i="217"/>
  <c r="AU1770" i="217"/>
  <c r="AU1898" i="217"/>
  <c r="BA1107" i="217"/>
  <c r="BA1440" i="217"/>
  <c r="AU1570" i="217"/>
  <c r="AU1624" i="217"/>
  <c r="AU1668" i="217"/>
  <c r="AU1719" i="217"/>
  <c r="AU1772" i="217"/>
  <c r="AU1924" i="217"/>
  <c r="BA1135" i="217"/>
  <c r="BA1450" i="217"/>
  <c r="AU1575" i="217"/>
  <c r="AU1625" i="217"/>
  <c r="AU1673" i="217"/>
  <c r="AU1726" i="217"/>
  <c r="AU1780" i="217"/>
  <c r="AU1927" i="217"/>
  <c r="BA1150" i="217"/>
  <c r="BA1528" i="217"/>
  <c r="AU1582" i="217"/>
  <c r="AU1626" i="217"/>
  <c r="AU1676" i="217"/>
  <c r="AU1728" i="217"/>
  <c r="AU1784" i="217"/>
  <c r="AU1932" i="217"/>
  <c r="BA1161" i="217"/>
  <c r="AU1584" i="217"/>
  <c r="AU1632" i="217"/>
  <c r="AU1685" i="217"/>
  <c r="AU1731" i="217"/>
  <c r="AU1808" i="217"/>
  <c r="AU1956" i="217"/>
  <c r="BA1198" i="217"/>
  <c r="AU1587" i="217"/>
  <c r="AU1636" i="217"/>
  <c r="AU1686" i="217"/>
  <c r="AU1734" i="217"/>
  <c r="AU1812" i="217"/>
  <c r="AU1970" i="217"/>
  <c r="AZ13" i="217"/>
  <c r="AZ9" i="217"/>
  <c r="BA1210" i="217"/>
  <c r="AU1590" i="217"/>
  <c r="AU1644" i="217"/>
  <c r="AU1688" i="217"/>
  <c r="AU1738" i="217"/>
  <c r="AU1817" i="217"/>
  <c r="AU2030" i="217"/>
  <c r="BA1477" i="217"/>
  <c r="BA1254" i="217"/>
  <c r="BA1383" i="217"/>
  <c r="BA1448" i="217"/>
  <c r="BA1538" i="217"/>
  <c r="BA1070" i="217"/>
  <c r="BA1114" i="217"/>
  <c r="BA1166" i="217"/>
  <c r="BA1220" i="217"/>
  <c r="BA1273" i="217"/>
  <c r="BA1333" i="217"/>
  <c r="BA1400" i="217"/>
  <c r="BA1465" i="217"/>
  <c r="BA1075" i="217"/>
  <c r="BA1123" i="217"/>
  <c r="BA1171" i="217"/>
  <c r="BA1223" i="217"/>
  <c r="BA1276" i="217"/>
  <c r="BA1335" i="217"/>
  <c r="BA1402" i="217"/>
  <c r="BA1472" i="217"/>
  <c r="BA1077" i="217"/>
  <c r="BA1126" i="217"/>
  <c r="BA1173" i="217"/>
  <c r="BA1224" i="217"/>
  <c r="BA1283" i="217"/>
  <c r="BA1344" i="217"/>
  <c r="BA1407" i="217"/>
  <c r="AT3081" i="217"/>
  <c r="BA1539" i="217"/>
  <c r="BA1527" i="217"/>
  <c r="BA1515" i="217"/>
  <c r="BA1503" i="217"/>
  <c r="BA1536" i="217"/>
  <c r="BA1523" i="217"/>
  <c r="BA1510" i="217"/>
  <c r="BA1497" i="217"/>
  <c r="BA1485" i="217"/>
  <c r="BA1473" i="217"/>
  <c r="BA1461" i="217"/>
  <c r="BA1449" i="217"/>
  <c r="BA1437" i="217"/>
  <c r="BA1425" i="217"/>
  <c r="BA1413" i="217"/>
  <c r="BA1401" i="217"/>
  <c r="BA1389" i="217"/>
  <c r="BA1377" i="217"/>
  <c r="BA1365" i="217"/>
  <c r="BA1353" i="217"/>
  <c r="BA1341" i="217"/>
  <c r="BA1329" i="217"/>
  <c r="BA1317" i="217"/>
  <c r="BA1305" i="217"/>
  <c r="BA1293" i="217"/>
  <c r="BA1281" i="217"/>
  <c r="BA1269" i="217"/>
  <c r="BA1257" i="217"/>
  <c r="BA1245" i="217"/>
  <c r="BA1233" i="217"/>
  <c r="BA1221" i="217"/>
  <c r="BA1209" i="217"/>
  <c r="BA1532" i="217"/>
  <c r="BA1519" i="217"/>
  <c r="BA1506" i="217"/>
  <c r="BA1493" i="217"/>
  <c r="BA1481" i="217"/>
  <c r="BA1469" i="217"/>
  <c r="BA1457" i="217"/>
  <c r="BA1445" i="217"/>
  <c r="BA1433" i="217"/>
  <c r="BA1421" i="217"/>
  <c r="BA1409" i="217"/>
  <c r="BA1397" i="217"/>
  <c r="BA1385" i="217"/>
  <c r="BA1373" i="217"/>
  <c r="BA1361" i="217"/>
  <c r="BA1349" i="217"/>
  <c r="BA1337" i="217"/>
  <c r="BA1325" i="217"/>
  <c r="BA1313" i="217"/>
  <c r="BA1301" i="217"/>
  <c r="BA1289" i="217"/>
  <c r="BA1277" i="217"/>
  <c r="BA1531" i="217"/>
  <c r="BA1518" i="217"/>
  <c r="BA1505" i="217"/>
  <c r="BA1492" i="217"/>
  <c r="BA1480" i="217"/>
  <c r="BA1468" i="217"/>
  <c r="BA1456" i="217"/>
  <c r="BA1444" i="217"/>
  <c r="BA1432" i="217"/>
  <c r="BA1420" i="217"/>
  <c r="BA1408" i="217"/>
  <c r="BA1396" i="217"/>
  <c r="BA1384" i="217"/>
  <c r="BA1372" i="217"/>
  <c r="BA1360" i="217"/>
  <c r="BA1348" i="217"/>
  <c r="BA1336" i="217"/>
  <c r="BA1324" i="217"/>
  <c r="BA1312" i="217"/>
  <c r="BA1537" i="217"/>
  <c r="BA1520" i="217"/>
  <c r="BA1501" i="217"/>
  <c r="BA1486" i="217"/>
  <c r="BA1470" i="217"/>
  <c r="BA1453" i="217"/>
  <c r="BA1438" i="217"/>
  <c r="BA1422" i="217"/>
  <c r="BA1405" i="217"/>
  <c r="BA1390" i="217"/>
  <c r="BA1374" i="217"/>
  <c r="BA1357" i="217"/>
  <c r="BA1342" i="217"/>
  <c r="BA1326" i="217"/>
  <c r="BA1309" i="217"/>
  <c r="BA1295" i="217"/>
  <c r="BA1280" i="217"/>
  <c r="BA1266" i="217"/>
  <c r="BA1253" i="217"/>
  <c r="BA1240" i="217"/>
  <c r="BA1227" i="217"/>
  <c r="BA1214" i="217"/>
  <c r="BA1201" i="217"/>
  <c r="BA1189" i="217"/>
  <c r="BA1177" i="217"/>
  <c r="BA1165" i="217"/>
  <c r="BA1153" i="217"/>
  <c r="BA1141" i="217"/>
  <c r="BA1129" i="217"/>
  <c r="BA1117" i="217"/>
  <c r="BA1105" i="217"/>
  <c r="BA1093" i="217"/>
  <c r="BA1081" i="217"/>
  <c r="BA1069" i="217"/>
  <c r="BA1057" i="217"/>
  <c r="BA1045" i="217"/>
  <c r="BA1535" i="217"/>
  <c r="BA1517" i="217"/>
  <c r="BA1500" i="217"/>
  <c r="BA1484" i="217"/>
  <c r="BA1467" i="217"/>
  <c r="BA1452" i="217"/>
  <c r="BA1436" i="217"/>
  <c r="BA1419" i="217"/>
  <c r="BA1404" i="217"/>
  <c r="BA1388" i="217"/>
  <c r="BA1371" i="217"/>
  <c r="BA1356" i="217"/>
  <c r="BA1340" i="217"/>
  <c r="BA1323" i="217"/>
  <c r="BA1308" i="217"/>
  <c r="BA1294" i="217"/>
  <c r="BA1279" i="217"/>
  <c r="BA1265" i="217"/>
  <c r="BA1252" i="217"/>
  <c r="BA1239" i="217"/>
  <c r="BA1226" i="217"/>
  <c r="BA1213" i="217"/>
  <c r="BA1200" i="217"/>
  <c r="BA1188" i="217"/>
  <c r="BA1176" i="217"/>
  <c r="BA1164" i="217"/>
  <c r="BA1152" i="217"/>
  <c r="BA1140" i="217"/>
  <c r="BA1128" i="217"/>
  <c r="BA1116" i="217"/>
  <c r="BA1104" i="217"/>
  <c r="BA1092" i="217"/>
  <c r="BA1080" i="217"/>
  <c r="BA1068" i="217"/>
  <c r="BA1056" i="217"/>
  <c r="BA1044" i="217"/>
  <c r="BA1534" i="217"/>
  <c r="BA1516" i="217"/>
  <c r="BA1499" i="217"/>
  <c r="BA1483" i="217"/>
  <c r="BA1466" i="217"/>
  <c r="BA1451" i="217"/>
  <c r="BA1435" i="217"/>
  <c r="BA1418" i="217"/>
  <c r="BA1403" i="217"/>
  <c r="BA1387" i="217"/>
  <c r="BA1370" i="217"/>
  <c r="BA1355" i="217"/>
  <c r="BA1339" i="217"/>
  <c r="BA1322" i="217"/>
  <c r="BA1307" i="217"/>
  <c r="BA1292" i="217"/>
  <c r="BA1278" i="217"/>
  <c r="BA1264" i="217"/>
  <c r="BA1251" i="217"/>
  <c r="BA1238" i="217"/>
  <c r="BA1225" i="217"/>
  <c r="BA1212" i="217"/>
  <c r="BA1199" i="217"/>
  <c r="BA1187" i="217"/>
  <c r="BA1175" i="217"/>
  <c r="BA1163" i="217"/>
  <c r="BA1151" i="217"/>
  <c r="BA1139" i="217"/>
  <c r="BA1127" i="217"/>
  <c r="BA1115" i="217"/>
  <c r="BA1103" i="217"/>
  <c r="BA1091" i="217"/>
  <c r="BA1079" i="217"/>
  <c r="BA1067" i="217"/>
  <c r="BA1055" i="217"/>
  <c r="BA1043" i="217"/>
  <c r="BA1533" i="217"/>
  <c r="BA1514" i="217"/>
  <c r="BA1498" i="217"/>
  <c r="BA1530" i="217"/>
  <c r="BA1513" i="217"/>
  <c r="BA1496" i="217"/>
  <c r="BA1529" i="217"/>
  <c r="BA1512" i="217"/>
  <c r="BA1495" i="217"/>
  <c r="BA1478" i="217"/>
  <c r="BA1463" i="217"/>
  <c r="BA1447" i="217"/>
  <c r="BA1430" i="217"/>
  <c r="BA1415" i="217"/>
  <c r="BA1399" i="217"/>
  <c r="BA1382" i="217"/>
  <c r="BA1367" i="217"/>
  <c r="BA1351" i="217"/>
  <c r="BA1334" i="217"/>
  <c r="BA1319" i="217"/>
  <c r="BA1303" i="217"/>
  <c r="BA1288" i="217"/>
  <c r="BA1274" i="217"/>
  <c r="BA1261" i="217"/>
  <c r="BA1248" i="217"/>
  <c r="BA1235" i="217"/>
  <c r="BA1222" i="217"/>
  <c r="BA1208" i="217"/>
  <c r="BA1196" i="217"/>
  <c r="BA1184" i="217"/>
  <c r="BA1172" i="217"/>
  <c r="BA1160" i="217"/>
  <c r="BA1148" i="217"/>
  <c r="BA1136" i="217"/>
  <c r="BA1124" i="217"/>
  <c r="BA1112" i="217"/>
  <c r="BA1100" i="217"/>
  <c r="BA1088" i="217"/>
  <c r="BA1076" i="217"/>
  <c r="BA1064" i="217"/>
  <c r="BA1052" i="217"/>
  <c r="BA1040" i="217"/>
  <c r="BA1526" i="217"/>
  <c r="BA1509" i="217"/>
  <c r="BA1491" i="217"/>
  <c r="BA1476" i="217"/>
  <c r="BA1460" i="217"/>
  <c r="BA1443" i="217"/>
  <c r="BA1428" i="217"/>
  <c r="BA1412" i="217"/>
  <c r="BA1395" i="217"/>
  <c r="BA1380" i="217"/>
  <c r="BA1364" i="217"/>
  <c r="BA1347" i="217"/>
  <c r="BA1332" i="217"/>
  <c r="BA1316" i="217"/>
  <c r="BA1300" i="217"/>
  <c r="BA1286" i="217"/>
  <c r="BA1272" i="217"/>
  <c r="BA1259" i="217"/>
  <c r="BA1246" i="217"/>
  <c r="BA1232" i="217"/>
  <c r="BA1219" i="217"/>
  <c r="BA1206" i="217"/>
  <c r="BA1194" i="217"/>
  <c r="BA1182" i="217"/>
  <c r="BA1170" i="217"/>
  <c r="BA1158" i="217"/>
  <c r="BA1146" i="217"/>
  <c r="BA1134" i="217"/>
  <c r="BA1122" i="217"/>
  <c r="BA1110" i="217"/>
  <c r="BA1098" i="217"/>
  <c r="BA1086" i="217"/>
  <c r="BA1074" i="217"/>
  <c r="BA1062" i="217"/>
  <c r="BA1050" i="217"/>
  <c r="BA1525" i="217"/>
  <c r="BA1508" i="217"/>
  <c r="BA1490" i="217"/>
  <c r="BA1475" i="217"/>
  <c r="BA1459" i="217"/>
  <c r="BA1442" i="217"/>
  <c r="BA1427" i="217"/>
  <c r="BA1411" i="217"/>
  <c r="BA1394" i="217"/>
  <c r="BA1379" i="217"/>
  <c r="BA1363" i="217"/>
  <c r="BA1346" i="217"/>
  <c r="BA1331" i="217"/>
  <c r="BA1315" i="217"/>
  <c r="BA1299" i="217"/>
  <c r="BA1285" i="217"/>
  <c r="BA1271" i="217"/>
  <c r="BA1258" i="217"/>
  <c r="BA1244" i="217"/>
  <c r="BA1231" i="217"/>
  <c r="BA1218" i="217"/>
  <c r="BA1205" i="217"/>
  <c r="BA1193" i="217"/>
  <c r="BA1181" i="217"/>
  <c r="BA1169" i="217"/>
  <c r="BA1157" i="217"/>
  <c r="BA1145" i="217"/>
  <c r="BA1133" i="217"/>
  <c r="BA1121" i="217"/>
  <c r="BA1109" i="217"/>
  <c r="BA1097" i="217"/>
  <c r="BA1085" i="217"/>
  <c r="BA1073" i="217"/>
  <c r="BA1061" i="217"/>
  <c r="BA1049" i="217"/>
  <c r="BA1524" i="217"/>
  <c r="BA1507" i="217"/>
  <c r="BA1489" i="217"/>
  <c r="BA1474" i="217"/>
  <c r="BA1458" i="217"/>
  <c r="BA1441" i="217"/>
  <c r="BA1426" i="217"/>
  <c r="BA1410" i="217"/>
  <c r="BA1393" i="217"/>
  <c r="BA1378" i="217"/>
  <c r="BA1362" i="217"/>
  <c r="BA1345" i="217"/>
  <c r="BA1330" i="217"/>
  <c r="BA1314" i="217"/>
  <c r="BA1298" i="217"/>
  <c r="BA1284" i="217"/>
  <c r="BA1270" i="217"/>
  <c r="BA1256" i="217"/>
  <c r="BA1243" i="217"/>
  <c r="BA1230" i="217"/>
  <c r="BA1217" i="217"/>
  <c r="BA1204" i="217"/>
  <c r="BA1192" i="217"/>
  <c r="BA1180" i="217"/>
  <c r="BA1168" i="217"/>
  <c r="BA1156" i="217"/>
  <c r="BA1144" i="217"/>
  <c r="BA1132" i="217"/>
  <c r="BA1120" i="217"/>
  <c r="BA1108" i="217"/>
  <c r="BA1096" i="217"/>
  <c r="BA1084" i="217"/>
  <c r="BA1072" i="217"/>
  <c r="BA1060" i="217"/>
  <c r="BA1048" i="217"/>
  <c r="BA1482" i="217"/>
  <c r="BA1446" i="217"/>
  <c r="BA1406" i="217"/>
  <c r="BA1368" i="217"/>
  <c r="BA1328" i="217"/>
  <c r="BA1291" i="217"/>
  <c r="BA1260" i="217"/>
  <c r="BA1228" i="217"/>
  <c r="BA1197" i="217"/>
  <c r="BA1167" i="217"/>
  <c r="BA1138" i="217"/>
  <c r="BA1111" i="217"/>
  <c r="BA1082" i="217"/>
  <c r="BA1053" i="217"/>
  <c r="BA1522" i="217"/>
  <c r="BA1471" i="217"/>
  <c r="BA1431" i="217"/>
  <c r="BA1392" i="217"/>
  <c r="BA1354" i="217"/>
  <c r="BA1318" i="217"/>
  <c r="BA1282" i="217"/>
  <c r="BA1249" i="217"/>
  <c r="BA1216" i="217"/>
  <c r="BA1186" i="217"/>
  <c r="BA1159" i="217"/>
  <c r="BA1130" i="217"/>
  <c r="BA1101" i="217"/>
  <c r="BA1071" i="217"/>
  <c r="BA1042" i="217"/>
  <c r="BA1511" i="217"/>
  <c r="BA1464" i="217"/>
  <c r="BA1424" i="217"/>
  <c r="BA1386" i="217"/>
  <c r="BA1350" i="217"/>
  <c r="BA1310" i="217"/>
  <c r="BA1275" i="217"/>
  <c r="BA1242" i="217"/>
  <c r="BA1211" i="217"/>
  <c r="BA1183" i="217"/>
  <c r="BA1154" i="217"/>
  <c r="BA1125" i="217"/>
  <c r="BA1095" i="217"/>
  <c r="BA1066" i="217"/>
  <c r="BA1502" i="217"/>
  <c r="BA1455" i="217"/>
  <c r="BA1417" i="217"/>
  <c r="BA1381" i="217"/>
  <c r="BA1343" i="217"/>
  <c r="BA1304" i="217"/>
  <c r="BA1268" i="217"/>
  <c r="BA1237" i="217"/>
  <c r="BA1207" i="217"/>
  <c r="BA1178" i="217"/>
  <c r="BA1149" i="217"/>
  <c r="BA1119" i="217"/>
  <c r="BA1090" i="217"/>
  <c r="BA1063" i="217"/>
  <c r="BA1494" i="217"/>
  <c r="BA1454" i="217"/>
  <c r="BA1416" i="217"/>
  <c r="BA1376" i="217"/>
  <c r="BA1338" i="217"/>
  <c r="BA1302" i="217"/>
  <c r="BA1267" i="217"/>
  <c r="BA1236" i="217"/>
  <c r="BA1203" i="217"/>
  <c r="BA1174" i="217"/>
  <c r="BA1147" i="217"/>
  <c r="BA1118" i="217"/>
  <c r="BA1089" i="217"/>
  <c r="BA1059" i="217"/>
  <c r="BA1078" i="217"/>
  <c r="BA1131" i="217"/>
  <c r="BA1179" i="217"/>
  <c r="BA1229" i="217"/>
  <c r="BA1287" i="217"/>
  <c r="BA1352" i="217"/>
  <c r="BA1414" i="217"/>
  <c r="BA1479" i="217"/>
  <c r="BA1046" i="217"/>
  <c r="BA1094" i="217"/>
  <c r="BA1142" i="217"/>
  <c r="BA1191" i="217"/>
  <c r="BA1247" i="217"/>
  <c r="BA1297" i="217"/>
  <c r="BA1366" i="217"/>
  <c r="BA1434" i="217"/>
  <c r="BA1504" i="217"/>
  <c r="BA1047" i="217"/>
  <c r="BA1099" i="217"/>
  <c r="BA1143" i="217"/>
  <c r="BA1195" i="217"/>
  <c r="BA1250" i="217"/>
  <c r="BA1306" i="217"/>
  <c r="BA1369" i="217"/>
  <c r="BA1439" i="217"/>
  <c r="BA1521" i="217"/>
  <c r="AZ1037" i="217"/>
  <c r="BA2601" i="217"/>
  <c r="BA2683" i="217"/>
  <c r="BA2778" i="217"/>
  <c r="BA2898" i="217"/>
  <c r="BA3045" i="217"/>
  <c r="BA1838" i="217"/>
  <c r="BA1684" i="217"/>
  <c r="BA1640" i="217"/>
  <c r="BA2613" i="217"/>
  <c r="BA2685" i="217"/>
  <c r="BA2781" i="217"/>
  <c r="BA2901" i="217"/>
  <c r="AZ1544" i="217"/>
  <c r="BA1668" i="217" s="1"/>
  <c r="BA1809" i="217"/>
  <c r="BA1887" i="217"/>
  <c r="BA2619" i="217"/>
  <c r="BA2695" i="217"/>
  <c r="BA2790" i="217"/>
  <c r="BA2922" i="217"/>
  <c r="AZ1549" i="217"/>
  <c r="BA1604" i="217"/>
  <c r="BA1621" i="217"/>
  <c r="BA1708" i="217"/>
  <c r="BA1761" i="217"/>
  <c r="BA1813" i="217"/>
  <c r="BA1837" i="217"/>
  <c r="BA2632" i="217"/>
  <c r="BA2711" i="217"/>
  <c r="BA2811" i="217"/>
  <c r="BA2932" i="217"/>
  <c r="BA2634" i="217"/>
  <c r="BA2725" i="217"/>
  <c r="BA2823" i="217"/>
  <c r="BA3067" i="217"/>
  <c r="BA3055" i="217"/>
  <c r="BA3043" i="217"/>
  <c r="BA3031" i="217"/>
  <c r="BA3019" i="217"/>
  <c r="BA3007" i="217"/>
  <c r="BA2995" i="217"/>
  <c r="BA2983" i="217"/>
  <c r="BA2971" i="217"/>
  <c r="BA2959" i="217"/>
  <c r="BA2947" i="217"/>
  <c r="BA2935" i="217"/>
  <c r="BA2923" i="217"/>
  <c r="BA2911" i="217"/>
  <c r="BA2899" i="217"/>
  <c r="BA2887" i="217"/>
  <c r="BA2875" i="217"/>
  <c r="BA2863" i="217"/>
  <c r="BA2851" i="217"/>
  <c r="BA2839" i="217"/>
  <c r="BA2827" i="217"/>
  <c r="BA2815" i="217"/>
  <c r="BA2803" i="217"/>
  <c r="BA2791" i="217"/>
  <c r="BA2779" i="217"/>
  <c r="BA2767" i="217"/>
  <c r="BA2755" i="217"/>
  <c r="BA2743" i="217"/>
  <c r="BA3064" i="217"/>
  <c r="BA3052" i="217"/>
  <c r="BA3040" i="217"/>
  <c r="BA3028" i="217"/>
  <c r="BA3016" i="217"/>
  <c r="BA3004" i="217"/>
  <c r="BA3075" i="217"/>
  <c r="BA3063" i="217"/>
  <c r="BA3051" i="217"/>
  <c r="BA3039" i="217"/>
  <c r="BA3027" i="217"/>
  <c r="BA3015" i="217"/>
  <c r="BA3003" i="217"/>
  <c r="BA2991" i="217"/>
  <c r="BA2979" i="217"/>
  <c r="BA3074" i="217"/>
  <c r="BA3062" i="217"/>
  <c r="BA3050" i="217"/>
  <c r="BA3038" i="217"/>
  <c r="BA3026" i="217"/>
  <c r="BA3014" i="217"/>
  <c r="BA3002" i="217"/>
  <c r="BA2990" i="217"/>
  <c r="BA2978" i="217"/>
  <c r="BA2966" i="217"/>
  <c r="BA2954" i="217"/>
  <c r="BA2942" i="217"/>
  <c r="BA2930" i="217"/>
  <c r="BA2918" i="217"/>
  <c r="BA2906" i="217"/>
  <c r="BA2894" i="217"/>
  <c r="BA2882" i="217"/>
  <c r="BA2870" i="217"/>
  <c r="BA2858" i="217"/>
  <c r="BA2846" i="217"/>
  <c r="BA2834" i="217"/>
  <c r="BA2822" i="217"/>
  <c r="BA2810" i="217"/>
  <c r="BA2798" i="217"/>
  <c r="BA2786" i="217"/>
  <c r="BA2774" i="217"/>
  <c r="BA2762" i="217"/>
  <c r="BA2750" i="217"/>
  <c r="BA2738" i="217"/>
  <c r="BA2726" i="217"/>
  <c r="BA2714" i="217"/>
  <c r="BA2702" i="217"/>
  <c r="BA2690" i="217"/>
  <c r="BA2678" i="217"/>
  <c r="BA2666" i="217"/>
  <c r="BA2654" i="217"/>
  <c r="BA2642" i="217"/>
  <c r="BA2630" i="217"/>
  <c r="BA2618" i="217"/>
  <c r="BA2606" i="217"/>
  <c r="BA2594" i="217"/>
  <c r="BA2582" i="217"/>
  <c r="BA3073" i="217"/>
  <c r="BA3061" i="217"/>
  <c r="BA3049" i="217"/>
  <c r="BA3037" i="217"/>
  <c r="BA3025" i="217"/>
  <c r="BA3013" i="217"/>
  <c r="BA3001" i="217"/>
  <c r="BA2989" i="217"/>
  <c r="BA2977" i="217"/>
  <c r="BA2965" i="217"/>
  <c r="BA2953" i="217"/>
  <c r="BA2941" i="217"/>
  <c r="BA2929" i="217"/>
  <c r="BA2917" i="217"/>
  <c r="BA2905" i="217"/>
  <c r="BA2893" i="217"/>
  <c r="BA2881" i="217"/>
  <c r="BA2869" i="217"/>
  <c r="BA2857" i="217"/>
  <c r="BA2845" i="217"/>
  <c r="BA2833" i="217"/>
  <c r="BA2821" i="217"/>
  <c r="BA2809" i="217"/>
  <c r="BA2797" i="217"/>
  <c r="BA2785" i="217"/>
  <c r="BA2773" i="217"/>
  <c r="BA2761" i="217"/>
  <c r="BA2749" i="217"/>
  <c r="BA3072" i="217"/>
  <c r="BA3060" i="217"/>
  <c r="BA3048" i="217"/>
  <c r="BA3036" i="217"/>
  <c r="BA3024" i="217"/>
  <c r="BA3012" i="217"/>
  <c r="BA3000" i="217"/>
  <c r="BA2988" i="217"/>
  <c r="BA2976" i="217"/>
  <c r="BA2964" i="217"/>
  <c r="BA2952" i="217"/>
  <c r="BA2940" i="217"/>
  <c r="BA2928" i="217"/>
  <c r="BA2916" i="217"/>
  <c r="BA2904" i="217"/>
  <c r="BA2892" i="217"/>
  <c r="BA2880" i="217"/>
  <c r="BA2868" i="217"/>
  <c r="BA2856" i="217"/>
  <c r="BA2844" i="217"/>
  <c r="BA2832" i="217"/>
  <c r="BA2820" i="217"/>
  <c r="BA2808" i="217"/>
  <c r="BA2796" i="217"/>
  <c r="BA2784" i="217"/>
  <c r="BA2772" i="217"/>
  <c r="BA2760" i="217"/>
  <c r="BA2748" i="217"/>
  <c r="BA2736" i="217"/>
  <c r="BA2724" i="217"/>
  <c r="BA2712" i="217"/>
  <c r="BA2700" i="217"/>
  <c r="BA2688" i="217"/>
  <c r="BA2676" i="217"/>
  <c r="BA2664" i="217"/>
  <c r="BA2652" i="217"/>
  <c r="BA2640" i="217"/>
  <c r="BA2628" i="217"/>
  <c r="BA2616" i="217"/>
  <c r="BA2604" i="217"/>
  <c r="BA2592" i="217"/>
  <c r="BA2580" i="217"/>
  <c r="BA3071" i="217"/>
  <c r="BA3059" i="217"/>
  <c r="BA3047" i="217"/>
  <c r="BA3035" i="217"/>
  <c r="BA3023" i="217"/>
  <c r="BA3011" i="217"/>
  <c r="BA2999" i="217"/>
  <c r="BA2987" i="217"/>
  <c r="BA2975" i="217"/>
  <c r="BA2963" i="217"/>
  <c r="BA2951" i="217"/>
  <c r="BA2939" i="217"/>
  <c r="BA2927" i="217"/>
  <c r="BA2915" i="217"/>
  <c r="BA2903" i="217"/>
  <c r="BA2891" i="217"/>
  <c r="BA2879" i="217"/>
  <c r="BA2867" i="217"/>
  <c r="BA2855" i="217"/>
  <c r="BA2843" i="217"/>
  <c r="BA2831" i="217"/>
  <c r="BA2819" i="217"/>
  <c r="BA2807" i="217"/>
  <c r="BA2795" i="217"/>
  <c r="BA2783" i="217"/>
  <c r="BA3070" i="217"/>
  <c r="BA3058" i="217"/>
  <c r="BA3046" i="217"/>
  <c r="BA3034" i="217"/>
  <c r="BA3022" i="217"/>
  <c r="BA3010" i="217"/>
  <c r="BA2998" i="217"/>
  <c r="BA2986" i="217"/>
  <c r="BA2974" i="217"/>
  <c r="BA2962" i="217"/>
  <c r="BA2950" i="217"/>
  <c r="BA2938" i="217"/>
  <c r="BA2926" i="217"/>
  <c r="BA2914" i="217"/>
  <c r="BA2902" i="217"/>
  <c r="BA2890" i="217"/>
  <c r="BA2878" i="217"/>
  <c r="BA2866" i="217"/>
  <c r="BA2854" i="217"/>
  <c r="BA2842" i="217"/>
  <c r="BA2830" i="217"/>
  <c r="BA2818" i="217"/>
  <c r="BA2806" i="217"/>
  <c r="BA2794" i="217"/>
  <c r="BA2782" i="217"/>
  <c r="BA2770" i="217"/>
  <c r="BA2758" i="217"/>
  <c r="BA2746" i="217"/>
  <c r="BA2734" i="217"/>
  <c r="BA2722" i="217"/>
  <c r="BA2710" i="217"/>
  <c r="BA2698" i="217"/>
  <c r="BA2686" i="217"/>
  <c r="BA2674" i="217"/>
  <c r="BA2662" i="217"/>
  <c r="BA2650" i="217"/>
  <c r="BA2638" i="217"/>
  <c r="BA2626" i="217"/>
  <c r="BA2614" i="217"/>
  <c r="BA2602" i="217"/>
  <c r="BA2590" i="217"/>
  <c r="BA2578" i="217"/>
  <c r="BA3042" i="217"/>
  <c r="BA3006" i="217"/>
  <c r="BA3041" i="217"/>
  <c r="BA3005" i="217"/>
  <c r="BA2972" i="217"/>
  <c r="BA2948" i="217"/>
  <c r="BA2924" i="217"/>
  <c r="BA2900" i="217"/>
  <c r="BA2876" i="217"/>
  <c r="BA2852" i="217"/>
  <c r="BA2828" i="217"/>
  <c r="BA2804" i="217"/>
  <c r="BA2780" i="217"/>
  <c r="BA2759" i="217"/>
  <c r="BA2740" i="217"/>
  <c r="BA2723" i="217"/>
  <c r="BA2707" i="217"/>
  <c r="BA2692" i="217"/>
  <c r="BA2675" i="217"/>
  <c r="BA2659" i="217"/>
  <c r="BA2644" i="217"/>
  <c r="BA2627" i="217"/>
  <c r="BA2611" i="217"/>
  <c r="BA2596" i="217"/>
  <c r="BA2579" i="217"/>
  <c r="BA3068" i="217"/>
  <c r="BA3032" i="217"/>
  <c r="BA2996" i="217"/>
  <c r="BA2969" i="217"/>
  <c r="BA2945" i="217"/>
  <c r="BA2921" i="217"/>
  <c r="BA2897" i="217"/>
  <c r="BA2873" i="217"/>
  <c r="BA2849" i="217"/>
  <c r="BA2825" i="217"/>
  <c r="BA2801" i="217"/>
  <c r="BA2777" i="217"/>
  <c r="BA2756" i="217"/>
  <c r="BA2737" i="217"/>
  <c r="BA2720" i="217"/>
  <c r="BA2705" i="217"/>
  <c r="BA2689" i="217"/>
  <c r="BA2672" i="217"/>
  <c r="BA2657" i="217"/>
  <c r="BA2641" i="217"/>
  <c r="BA2624" i="217"/>
  <c r="BA2609" i="217"/>
  <c r="BA2593" i="217"/>
  <c r="BA2576" i="217"/>
  <c r="BA3066" i="217"/>
  <c r="BA3030" i="217"/>
  <c r="BA2994" i="217"/>
  <c r="BA2968" i="217"/>
  <c r="BA2944" i="217"/>
  <c r="BA2920" i="217"/>
  <c r="BA2896" i="217"/>
  <c r="BA2872" i="217"/>
  <c r="BA2848" i="217"/>
  <c r="BA2824" i="217"/>
  <c r="BA2800" i="217"/>
  <c r="BA2776" i="217"/>
  <c r="BA2754" i="217"/>
  <c r="BA2735" i="217"/>
  <c r="BA2719" i="217"/>
  <c r="BA2704" i="217"/>
  <c r="BA2687" i="217"/>
  <c r="BA2671" i="217"/>
  <c r="BA2656" i="217"/>
  <c r="BA2639" i="217"/>
  <c r="BA2623" i="217"/>
  <c r="BA2608" i="217"/>
  <c r="BA2591" i="217"/>
  <c r="BA3065" i="217"/>
  <c r="BA3057" i="217"/>
  <c r="BA3021" i="217"/>
  <c r="BA2992" i="217"/>
  <c r="BA2961" i="217"/>
  <c r="BA2937" i="217"/>
  <c r="BA2913" i="217"/>
  <c r="BA2889" i="217"/>
  <c r="BA2865" i="217"/>
  <c r="BA2841" i="217"/>
  <c r="BA2817" i="217"/>
  <c r="BA2793" i="217"/>
  <c r="BA2771" i="217"/>
  <c r="BA2752" i="217"/>
  <c r="BA2732" i="217"/>
  <c r="BA2717" i="217"/>
  <c r="BA2701" i="217"/>
  <c r="BA2684" i="217"/>
  <c r="BA2669" i="217"/>
  <c r="BA2653" i="217"/>
  <c r="BA2636" i="217"/>
  <c r="BA2621" i="217"/>
  <c r="BA2605" i="217"/>
  <c r="BA2588" i="217"/>
  <c r="BA3056" i="217"/>
  <c r="BA3053" i="217"/>
  <c r="BA3017" i="217"/>
  <c r="BA2982" i="217"/>
  <c r="BA2957" i="217"/>
  <c r="BA2933" i="217"/>
  <c r="BA2909" i="217"/>
  <c r="BA2885" i="217"/>
  <c r="BA2861" i="217"/>
  <c r="BA2837" i="217"/>
  <c r="BA2813" i="217"/>
  <c r="BA2789" i="217"/>
  <c r="BA2766" i="217"/>
  <c r="BA2745" i="217"/>
  <c r="BA2729" i="217"/>
  <c r="BA2713" i="217"/>
  <c r="BA2696" i="217"/>
  <c r="BA2681" i="217"/>
  <c r="BA2665" i="217"/>
  <c r="BA2648" i="217"/>
  <c r="BA2633" i="217"/>
  <c r="BA2617" i="217"/>
  <c r="BA2600" i="217"/>
  <c r="BA2585" i="217"/>
  <c r="BA3044" i="217"/>
  <c r="BA2980" i="217"/>
  <c r="BA2934" i="217"/>
  <c r="BA2895" i="217"/>
  <c r="BA2853" i="217"/>
  <c r="BA2812" i="217"/>
  <c r="BA2769" i="217"/>
  <c r="BA2739" i="217"/>
  <c r="BA2709" i="217"/>
  <c r="BA2682" i="217"/>
  <c r="BA2655" i="217"/>
  <c r="BA2629" i="217"/>
  <c r="BA2599" i="217"/>
  <c r="BA3020" i="217"/>
  <c r="BA2967" i="217"/>
  <c r="BA2925" i="217"/>
  <c r="BA2884" i="217"/>
  <c r="BA2840" i="217"/>
  <c r="BA2802" i="217"/>
  <c r="BA2764" i="217"/>
  <c r="BA2730" i="217"/>
  <c r="BA2703" i="217"/>
  <c r="BA2677" i="217"/>
  <c r="BA2647" i="217"/>
  <c r="BA2620" i="217"/>
  <c r="BA2595" i="217"/>
  <c r="BA3009" i="217"/>
  <c r="BA2958" i="217"/>
  <c r="BA2919" i="217"/>
  <c r="BA2877" i="217"/>
  <c r="BA2836" i="217"/>
  <c r="BA2792" i="217"/>
  <c r="BA2757" i="217"/>
  <c r="BA2727" i="217"/>
  <c r="BA2697" i="217"/>
  <c r="BA2670" i="217"/>
  <c r="BA2645" i="217"/>
  <c r="BA2615" i="217"/>
  <c r="BA2587" i="217"/>
  <c r="BA2997" i="217"/>
  <c r="BA2955" i="217"/>
  <c r="BA2910" i="217"/>
  <c r="BA2871" i="217"/>
  <c r="BA2829" i="217"/>
  <c r="BA2788" i="217"/>
  <c r="BA2751" i="217"/>
  <c r="BA2721" i="217"/>
  <c r="BA2694" i="217"/>
  <c r="BA2667" i="217"/>
  <c r="BA2637" i="217"/>
  <c r="BA2612" i="217"/>
  <c r="BA2584" i="217"/>
  <c r="BA2993" i="217"/>
  <c r="BA2949" i="217"/>
  <c r="BA2908" i="217"/>
  <c r="BA2864" i="217"/>
  <c r="BA2826" i="217"/>
  <c r="BA2787" i="217"/>
  <c r="BA2747" i="217"/>
  <c r="BA2718" i="217"/>
  <c r="BA2693" i="217"/>
  <c r="BA2663" i="217"/>
  <c r="BA2635" i="217"/>
  <c r="BA2610" i="217"/>
  <c r="BA2583" i="217"/>
  <c r="BA3033" i="217"/>
  <c r="BA2943" i="217"/>
  <c r="BA2874" i="217"/>
  <c r="BA2805" i="217"/>
  <c r="BA2741" i="217"/>
  <c r="BA2691" i="217"/>
  <c r="BA2646" i="217"/>
  <c r="BA2598" i="217"/>
  <c r="BA2984" i="217"/>
  <c r="BA2912" i="217"/>
  <c r="BA2847" i="217"/>
  <c r="BA2775" i="217"/>
  <c r="BA2716" i="217"/>
  <c r="BA2673" i="217"/>
  <c r="BA2625" i="217"/>
  <c r="BA2577" i="217"/>
  <c r="BA2981" i="217"/>
  <c r="BA2907" i="217"/>
  <c r="BA2838" i="217"/>
  <c r="BA2768" i="217"/>
  <c r="BA2715" i="217"/>
  <c r="BA2668" i="217"/>
  <c r="BA2622" i="217"/>
  <c r="BA2973" i="217"/>
  <c r="BA3069" i="217"/>
  <c r="BA2960" i="217"/>
  <c r="BA2888" i="217"/>
  <c r="BA2816" i="217"/>
  <c r="BA2753" i="217"/>
  <c r="BA2706" i="217"/>
  <c r="BA2658" i="217"/>
  <c r="BA2607" i="217"/>
  <c r="BA3054" i="217"/>
  <c r="BA2956" i="217"/>
  <c r="BA2886" i="217"/>
  <c r="BA2814" i="217"/>
  <c r="BA2744" i="217"/>
  <c r="BA2699" i="217"/>
  <c r="BA2651" i="217"/>
  <c r="BA2603" i="217"/>
  <c r="BA2643" i="217"/>
  <c r="BA2728" i="217"/>
  <c r="BA2835" i="217"/>
  <c r="BA2946" i="217"/>
  <c r="BA1556" i="217"/>
  <c r="BA1572" i="217"/>
  <c r="BA1590" i="217"/>
  <c r="BA1608" i="217"/>
  <c r="BA1643" i="217"/>
  <c r="BA1660" i="217"/>
  <c r="BA1677" i="217"/>
  <c r="BA1695" i="217"/>
  <c r="BA1713" i="217"/>
  <c r="BA1729" i="217"/>
  <c r="BA1748" i="217"/>
  <c r="BA1765" i="217"/>
  <c r="BA1781" i="217"/>
  <c r="BA1800" i="217"/>
  <c r="BA1820" i="217"/>
  <c r="BA1872" i="217"/>
  <c r="BA1899" i="217"/>
  <c r="BA1933" i="217"/>
  <c r="BA1965" i="217"/>
  <c r="BA1995" i="217"/>
  <c r="BA2032" i="217"/>
  <c r="BA2649" i="217"/>
  <c r="BA2731" i="217"/>
  <c r="BA2850" i="217"/>
  <c r="BA2970" i="217"/>
  <c r="BA1557" i="217"/>
  <c r="BA1592" i="217"/>
  <c r="BA1609" i="217"/>
  <c r="BA1625" i="217"/>
  <c r="BA1644" i="217"/>
  <c r="BA1661" i="217"/>
  <c r="BA1678" i="217"/>
  <c r="BA1696" i="217"/>
  <c r="BA1714" i="217"/>
  <c r="BA1730" i="217"/>
  <c r="BA1749" i="217"/>
  <c r="BA1766" i="217"/>
  <c r="BA1801" i="217"/>
  <c r="BA1821" i="217"/>
  <c r="BA1849" i="217"/>
  <c r="BA1875" i="217"/>
  <c r="BA1901" i="217"/>
  <c r="BA1934" i="217"/>
  <c r="BA1966" i="217"/>
  <c r="BA1997" i="217"/>
  <c r="BA2033" i="217"/>
  <c r="BA2581" i="217"/>
  <c r="BA2660" i="217"/>
  <c r="BA2733" i="217"/>
  <c r="BA2859" i="217"/>
  <c r="BA2985" i="217"/>
  <c r="BA1662" i="217"/>
  <c r="BA1681" i="217"/>
  <c r="BA1698" i="217"/>
  <c r="BA1715" i="217"/>
  <c r="BA1733" i="217"/>
  <c r="BA1751" i="217"/>
  <c r="BA1767" i="217"/>
  <c r="BA1786" i="217"/>
  <c r="BA1803" i="217"/>
  <c r="BA1850" i="217"/>
  <c r="BA1877" i="217"/>
  <c r="BA1904" i="217"/>
  <c r="BA1936" i="217"/>
  <c r="BA1971" i="217"/>
  <c r="BA2004" i="217"/>
  <c r="BA2034" i="217"/>
  <c r="BA2586" i="217"/>
  <c r="BA2661" i="217"/>
  <c r="BA2742" i="217"/>
  <c r="BA2860" i="217"/>
  <c r="BA3008" i="217"/>
  <c r="BA3587" i="217"/>
  <c r="BA3575" i="217"/>
  <c r="BA3563" i="217"/>
  <c r="BA3551" i="217"/>
  <c r="BA3539" i="217"/>
  <c r="BA3527" i="217"/>
  <c r="BA3515" i="217"/>
  <c r="BA3503" i="217"/>
  <c r="BA3491" i="217"/>
  <c r="BA3479" i="217"/>
  <c r="BA3467" i="217"/>
  <c r="BA3455" i="217"/>
  <c r="BA3443" i="217"/>
  <c r="BA3431" i="217"/>
  <c r="BA3419" i="217"/>
  <c r="BA3407" i="217"/>
  <c r="BA3395" i="217"/>
  <c r="BA3383" i="217"/>
  <c r="BA3371" i="217"/>
  <c r="BA3359" i="217"/>
  <c r="BA3347" i="217"/>
  <c r="BA3335" i="217"/>
  <c r="BA3323" i="217"/>
  <c r="BA3311" i="217"/>
  <c r="BA3299" i="217"/>
  <c r="BA3287" i="217"/>
  <c r="BA3275" i="217"/>
  <c r="BA3263" i="217"/>
  <c r="BA3251" i="217"/>
  <c r="BA3239" i="217"/>
  <c r="BA3227" i="217"/>
  <c r="BA3215" i="217"/>
  <c r="BA3203" i="217"/>
  <c r="BA3191" i="217"/>
  <c r="BA3179" i="217"/>
  <c r="BA3167" i="217"/>
  <c r="BA3155" i="217"/>
  <c r="BA3143" i="217"/>
  <c r="BA3131" i="217"/>
  <c r="BA3119" i="217"/>
  <c r="BA3107" i="217"/>
  <c r="BA3095" i="217"/>
  <c r="BA3586" i="217"/>
  <c r="BA3574" i="217"/>
  <c r="BA3562" i="217"/>
  <c r="BA3550" i="217"/>
  <c r="BA3538" i="217"/>
  <c r="BA3526" i="217"/>
  <c r="BA3514" i="217"/>
  <c r="BA3502" i="217"/>
  <c r="BA3490" i="217"/>
  <c r="BA3478" i="217"/>
  <c r="BA3466" i="217"/>
  <c r="BA3454" i="217"/>
  <c r="BA3442" i="217"/>
  <c r="BA3430" i="217"/>
  <c r="BA3418" i="217"/>
  <c r="BA3406" i="217"/>
  <c r="BA3394" i="217"/>
  <c r="BA3382" i="217"/>
  <c r="BA3370" i="217"/>
  <c r="BA3358" i="217"/>
  <c r="BA3346" i="217"/>
  <c r="BA3334" i="217"/>
  <c r="BA3322" i="217"/>
  <c r="BA3310" i="217"/>
  <c r="BA3298" i="217"/>
  <c r="BA3286" i="217"/>
  <c r="BA3274" i="217"/>
  <c r="BA3262" i="217"/>
  <c r="BA3250" i="217"/>
  <c r="BA3238" i="217"/>
  <c r="BA3226" i="217"/>
  <c r="BA3214" i="217"/>
  <c r="BA3202" i="217"/>
  <c r="BA3190" i="217"/>
  <c r="BA3178" i="217"/>
  <c r="BA3166" i="217"/>
  <c r="BA3154" i="217"/>
  <c r="BA3142" i="217"/>
  <c r="BA3130" i="217"/>
  <c r="BA3118" i="217"/>
  <c r="BA3106" i="217"/>
  <c r="BA3094" i="217"/>
  <c r="BA3585" i="217"/>
  <c r="BA3573" i="217"/>
  <c r="BA3561" i="217"/>
  <c r="BA3549" i="217"/>
  <c r="BA3537" i="217"/>
  <c r="BA3525" i="217"/>
  <c r="BA3513" i="217"/>
  <c r="BA3501" i="217"/>
  <c r="BA3489" i="217"/>
  <c r="BA3477" i="217"/>
  <c r="BA3465" i="217"/>
  <c r="BA3453" i="217"/>
  <c r="BA3441" i="217"/>
  <c r="BA3429" i="217"/>
  <c r="BA3417" i="217"/>
  <c r="BA3405" i="217"/>
  <c r="BA3393" i="217"/>
  <c r="BA3381" i="217"/>
  <c r="BA3369" i="217"/>
  <c r="BA3357" i="217"/>
  <c r="BA3345" i="217"/>
  <c r="BA3333" i="217"/>
  <c r="BA3321" i="217"/>
  <c r="BA3309" i="217"/>
  <c r="BA3297" i="217"/>
  <c r="BA3285" i="217"/>
  <c r="BA3273" i="217"/>
  <c r="BA3261" i="217"/>
  <c r="BA3249" i="217"/>
  <c r="BA3237" i="217"/>
  <c r="BA3225" i="217"/>
  <c r="BA3213" i="217"/>
  <c r="BA3201" i="217"/>
  <c r="BA3189" i="217"/>
  <c r="BA3177" i="217"/>
  <c r="BA3165" i="217"/>
  <c r="BA3153" i="217"/>
  <c r="BA3141" i="217"/>
  <c r="BA3129" i="217"/>
  <c r="BA3117" i="217"/>
  <c r="BA3105" i="217"/>
  <c r="BA3093" i="217"/>
  <c r="BA3584" i="217"/>
  <c r="BA3572" i="217"/>
  <c r="BA3560" i="217"/>
  <c r="BA3548" i="217"/>
  <c r="BA3536" i="217"/>
  <c r="BA3524" i="217"/>
  <c r="BA3512" i="217"/>
  <c r="BA3500" i="217"/>
  <c r="BA3488" i="217"/>
  <c r="BA3476" i="217"/>
  <c r="BA3464" i="217"/>
  <c r="BA3452" i="217"/>
  <c r="BA3440" i="217"/>
  <c r="BA3428" i="217"/>
  <c r="BA3416" i="217"/>
  <c r="BA3404" i="217"/>
  <c r="BA3392" i="217"/>
  <c r="BA3380" i="217"/>
  <c r="BA3368" i="217"/>
  <c r="BA3356" i="217"/>
  <c r="BA3344" i="217"/>
  <c r="BA3332" i="217"/>
  <c r="BA3320" i="217"/>
  <c r="BA3308" i="217"/>
  <c r="BA3296" i="217"/>
  <c r="BA3284" i="217"/>
  <c r="BA3272" i="217"/>
  <c r="BA3260" i="217"/>
  <c r="BA3248" i="217"/>
  <c r="BA3236" i="217"/>
  <c r="BA3224" i="217"/>
  <c r="BA3212" i="217"/>
  <c r="BA3200" i="217"/>
  <c r="BA3188" i="217"/>
  <c r="BA3176" i="217"/>
  <c r="BA3164" i="217"/>
  <c r="BA3152" i="217"/>
  <c r="BA3140" i="217"/>
  <c r="BA3128" i="217"/>
  <c r="BA3116" i="217"/>
  <c r="BA3104" i="217"/>
  <c r="BA3092" i="217"/>
  <c r="BA3583" i="217"/>
  <c r="BA3571" i="217"/>
  <c r="BA3559" i="217"/>
  <c r="BA3547" i="217"/>
  <c r="BA3535" i="217"/>
  <c r="BA3523" i="217"/>
  <c r="BA3511" i="217"/>
  <c r="BA3499" i="217"/>
  <c r="BA3487" i="217"/>
  <c r="BA3475" i="217"/>
  <c r="BA3463" i="217"/>
  <c r="BA3451" i="217"/>
  <c r="BA3439" i="217"/>
  <c r="BA3427" i="217"/>
  <c r="BA3415" i="217"/>
  <c r="BA3403" i="217"/>
  <c r="BA3391" i="217"/>
  <c r="BA3379" i="217"/>
  <c r="BA3367" i="217"/>
  <c r="BA3355" i="217"/>
  <c r="BA3343" i="217"/>
  <c r="BA3331" i="217"/>
  <c r="BA3319" i="217"/>
  <c r="BA3307" i="217"/>
  <c r="BA3295" i="217"/>
  <c r="BA3283" i="217"/>
  <c r="BA3271" i="217"/>
  <c r="BA3259" i="217"/>
  <c r="BA3247" i="217"/>
  <c r="BA3235" i="217"/>
  <c r="BA3223" i="217"/>
  <c r="BA3211" i="217"/>
  <c r="BA3199" i="217"/>
  <c r="BA3187" i="217"/>
  <c r="BA3175" i="217"/>
  <c r="BA3163" i="217"/>
  <c r="BA3151" i="217"/>
  <c r="BA3139" i="217"/>
  <c r="BA3127" i="217"/>
  <c r="BA3115" i="217"/>
  <c r="BA3103" i="217"/>
  <c r="BA3091" i="217"/>
  <c r="BA3582" i="217"/>
  <c r="BA3570" i="217"/>
  <c r="BA3558" i="217"/>
  <c r="BA3546" i="217"/>
  <c r="BA3534" i="217"/>
  <c r="BA3522" i="217"/>
  <c r="BA3510" i="217"/>
  <c r="BA3498" i="217"/>
  <c r="BA3486" i="217"/>
  <c r="BA3474" i="217"/>
  <c r="BA3462" i="217"/>
  <c r="BA3450" i="217"/>
  <c r="BA3438" i="217"/>
  <c r="BA3426" i="217"/>
  <c r="BA3414" i="217"/>
  <c r="BA3402" i="217"/>
  <c r="BA3390" i="217"/>
  <c r="BA3378" i="217"/>
  <c r="BA3366" i="217"/>
  <c r="BA3354" i="217"/>
  <c r="BA3342" i="217"/>
  <c r="BA3330" i="217"/>
  <c r="BA3318" i="217"/>
  <c r="BA3306" i="217"/>
  <c r="BA3294" i="217"/>
  <c r="BA3282" i="217"/>
  <c r="BA3270" i="217"/>
  <c r="BA3258" i="217"/>
  <c r="BA3246" i="217"/>
  <c r="BA3234" i="217"/>
  <c r="BA3222" i="217"/>
  <c r="BA3210" i="217"/>
  <c r="BA3198" i="217"/>
  <c r="BA3186" i="217"/>
  <c r="BA3174" i="217"/>
  <c r="BA3162" i="217"/>
  <c r="BA3150" i="217"/>
  <c r="BA3138" i="217"/>
  <c r="BA3126" i="217"/>
  <c r="BA3114" i="217"/>
  <c r="BA3102" i="217"/>
  <c r="BA3090" i="217"/>
  <c r="BA3581" i="217"/>
  <c r="BA3569" i="217"/>
  <c r="BA3557" i="217"/>
  <c r="BA3545" i="217"/>
  <c r="BA3533" i="217"/>
  <c r="BA3521" i="217"/>
  <c r="BA3509" i="217"/>
  <c r="BA3497" i="217"/>
  <c r="BA3485" i="217"/>
  <c r="BA3473" i="217"/>
  <c r="BA3461" i="217"/>
  <c r="BA3449" i="217"/>
  <c r="BA3437" i="217"/>
  <c r="BA3425" i="217"/>
  <c r="BA3413" i="217"/>
  <c r="BA3401" i="217"/>
  <c r="BA3389" i="217"/>
  <c r="BA3377" i="217"/>
  <c r="BA3365" i="217"/>
  <c r="BA3353" i="217"/>
  <c r="BA3341" i="217"/>
  <c r="BA3329" i="217"/>
  <c r="BA3317" i="217"/>
  <c r="BA3305" i="217"/>
  <c r="BA3293" i="217"/>
  <c r="BA3281" i="217"/>
  <c r="BA3269" i="217"/>
  <c r="BA3257" i="217"/>
  <c r="BA3245" i="217"/>
  <c r="BA3233" i="217"/>
  <c r="BA3221" i="217"/>
  <c r="BA3209" i="217"/>
  <c r="BA3197" i="217"/>
  <c r="BA3185" i="217"/>
  <c r="BA3173" i="217"/>
  <c r="BA3161" i="217"/>
  <c r="BA3149" i="217"/>
  <c r="BA3137" i="217"/>
  <c r="BA3125" i="217"/>
  <c r="BA3113" i="217"/>
  <c r="BA3101" i="217"/>
  <c r="BA3089" i="217"/>
  <c r="BA3580" i="217"/>
  <c r="BA3568" i="217"/>
  <c r="BA3556" i="217"/>
  <c r="BA3544" i="217"/>
  <c r="BA3532" i="217"/>
  <c r="BA3520" i="217"/>
  <c r="BA3508" i="217"/>
  <c r="BA3496" i="217"/>
  <c r="BA3484" i="217"/>
  <c r="BA3472" i="217"/>
  <c r="BA3460" i="217"/>
  <c r="BA3448" i="217"/>
  <c r="BA3436" i="217"/>
  <c r="BA3424" i="217"/>
  <c r="BA3412" i="217"/>
  <c r="BA3400" i="217"/>
  <c r="BA3388" i="217"/>
  <c r="BA3376" i="217"/>
  <c r="BA3364" i="217"/>
  <c r="BA3352" i="217"/>
  <c r="BA3340" i="217"/>
  <c r="BA3328" i="217"/>
  <c r="BA3316" i="217"/>
  <c r="BA3304" i="217"/>
  <c r="BA3292" i="217"/>
  <c r="BA3280" i="217"/>
  <c r="BA3268" i="217"/>
  <c r="BA3256" i="217"/>
  <c r="BA3244" i="217"/>
  <c r="BA3232" i="217"/>
  <c r="BA3220" i="217"/>
  <c r="BA3208" i="217"/>
  <c r="BA3196" i="217"/>
  <c r="BA3184" i="217"/>
  <c r="BA3172" i="217"/>
  <c r="BA3160" i="217"/>
  <c r="BA3148" i="217"/>
  <c r="BA3136" i="217"/>
  <c r="BA3124" i="217"/>
  <c r="BA3112" i="217"/>
  <c r="BA3100" i="217"/>
  <c r="BA3088" i="217"/>
  <c r="AZ3082" i="217" s="1"/>
  <c r="AZ3083" i="217" s="1"/>
  <c r="BA3579" i="217"/>
  <c r="BA3567" i="217"/>
  <c r="BA3555" i="217"/>
  <c r="BA3543" i="217"/>
  <c r="BA3531" i="217"/>
  <c r="BA3519" i="217"/>
  <c r="BA3507" i="217"/>
  <c r="BA3495" i="217"/>
  <c r="BA3483" i="217"/>
  <c r="BA3471" i="217"/>
  <c r="BA3459" i="217"/>
  <c r="BA3447" i="217"/>
  <c r="BA3435" i="217"/>
  <c r="BA3423" i="217"/>
  <c r="BA3411" i="217"/>
  <c r="BA3399" i="217"/>
  <c r="BA3387" i="217"/>
  <c r="BA3375" i="217"/>
  <c r="BA3363" i="217"/>
  <c r="BA3351" i="217"/>
  <c r="BA3339" i="217"/>
  <c r="BA3327" i="217"/>
  <c r="BA3315" i="217"/>
  <c r="BA3303" i="217"/>
  <c r="BA3291" i="217"/>
  <c r="BA3279" i="217"/>
  <c r="BA3267" i="217"/>
  <c r="BA3255" i="217"/>
  <c r="BA3243" i="217"/>
  <c r="BA3231" i="217"/>
  <c r="BA3219" i="217"/>
  <c r="BA3207" i="217"/>
  <c r="BA3195" i="217"/>
  <c r="BA3183" i="217"/>
  <c r="BA3171" i="217"/>
  <c r="BA3159" i="217"/>
  <c r="BA3147" i="217"/>
  <c r="BA3135" i="217"/>
  <c r="BA3123" i="217"/>
  <c r="BA3111" i="217"/>
  <c r="BA3099" i="217"/>
  <c r="BA3578" i="217"/>
  <c r="BA3566" i="217"/>
  <c r="BA3554" i="217"/>
  <c r="BA3542" i="217"/>
  <c r="BA3530" i="217"/>
  <c r="BA3518" i="217"/>
  <c r="BA3506" i="217"/>
  <c r="BA3494" i="217"/>
  <c r="BA3482" i="217"/>
  <c r="BA3470" i="217"/>
  <c r="BA3458" i="217"/>
  <c r="BA3446" i="217"/>
  <c r="BA3434" i="217"/>
  <c r="BA3422" i="217"/>
  <c r="BA3410" i="217"/>
  <c r="BA3398" i="217"/>
  <c r="BA3386" i="217"/>
  <c r="BA3374" i="217"/>
  <c r="BA3362" i="217"/>
  <c r="BA3350" i="217"/>
  <c r="BA3338" i="217"/>
  <c r="BA3326" i="217"/>
  <c r="BA3314" i="217"/>
  <c r="BA3302" i="217"/>
  <c r="BA3290" i="217"/>
  <c r="BA3278" i="217"/>
  <c r="BA3266" i="217"/>
  <c r="BA3254" i="217"/>
  <c r="BA3242" i="217"/>
  <c r="BA3230" i="217"/>
  <c r="BA3218" i="217"/>
  <c r="BA3206" i="217"/>
  <c r="BA3194" i="217"/>
  <c r="BA3182" i="217"/>
  <c r="BA3170" i="217"/>
  <c r="BA3158" i="217"/>
  <c r="BA3146" i="217"/>
  <c r="BA3134" i="217"/>
  <c r="BA3122" i="217"/>
  <c r="BA3110" i="217"/>
  <c r="BA3098" i="217"/>
  <c r="BA3577" i="217"/>
  <c r="BA3505" i="217"/>
  <c r="BA3433" i="217"/>
  <c r="BA3361" i="217"/>
  <c r="BA3289" i="217"/>
  <c r="BA3217" i="217"/>
  <c r="BA3145" i="217"/>
  <c r="BA3576" i="217"/>
  <c r="BA3504" i="217"/>
  <c r="BA3432" i="217"/>
  <c r="BA3360" i="217"/>
  <c r="BA3288" i="217"/>
  <c r="BA3216" i="217"/>
  <c r="BA3144" i="217"/>
  <c r="BA3565" i="217"/>
  <c r="BA3493" i="217"/>
  <c r="BA3421" i="217"/>
  <c r="BA3349" i="217"/>
  <c r="BA3277" i="217"/>
  <c r="BA3205" i="217"/>
  <c r="BA3133" i="217"/>
  <c r="BA3564" i="217"/>
  <c r="BA3492" i="217"/>
  <c r="BA3420" i="217"/>
  <c r="BA3348" i="217"/>
  <c r="BA3276" i="217"/>
  <c r="BA3204" i="217"/>
  <c r="BA3132" i="217"/>
  <c r="BA3553" i="217"/>
  <c r="BA3481" i="217"/>
  <c r="BA3409" i="217"/>
  <c r="BA3337" i="217"/>
  <c r="BA3265" i="217"/>
  <c r="BA3193" i="217"/>
  <c r="BA3121" i="217"/>
  <c r="BA3552" i="217"/>
  <c r="BA3480" i="217"/>
  <c r="BA3408" i="217"/>
  <c r="BA3336" i="217"/>
  <c r="BA3264" i="217"/>
  <c r="BA3192" i="217"/>
  <c r="BA3120" i="217"/>
  <c r="BA3541" i="217"/>
  <c r="BA3469" i="217"/>
  <c r="BA3397" i="217"/>
  <c r="BA3325" i="217"/>
  <c r="BA3253" i="217"/>
  <c r="BA3181" i="217"/>
  <c r="BA3109" i="217"/>
  <c r="BA3540" i="217"/>
  <c r="BA3468" i="217"/>
  <c r="BA3396" i="217"/>
  <c r="BA3324" i="217"/>
  <c r="BA3252" i="217"/>
  <c r="BA3180" i="217"/>
  <c r="BA3108" i="217"/>
  <c r="BA3529" i="217"/>
  <c r="BA3457" i="217"/>
  <c r="BA3385" i="217"/>
  <c r="BA3313" i="217"/>
  <c r="BA3241" i="217"/>
  <c r="BA3169" i="217"/>
  <c r="BA3097" i="217"/>
  <c r="BA3528" i="217"/>
  <c r="BA3456" i="217"/>
  <c r="BA3384" i="217"/>
  <c r="BA3312" i="217"/>
  <c r="BA3240" i="217"/>
  <c r="BA3168" i="217"/>
  <c r="BA3517" i="217"/>
  <c r="BA3445" i="217"/>
  <c r="BA3373" i="217"/>
  <c r="BA3301" i="217"/>
  <c r="BA3229" i="217"/>
  <c r="BA3157" i="217"/>
  <c r="AZ2057" i="217"/>
  <c r="BA3156" i="217"/>
  <c r="BA3372" i="217"/>
  <c r="AZ3085" i="217"/>
  <c r="N27" i="216"/>
  <c r="S19" i="216"/>
  <c r="AI25" i="216"/>
  <c r="Z24" i="216"/>
  <c r="L26" i="216"/>
  <c r="S25" i="216"/>
  <c r="AI22" i="216"/>
  <c r="AB22" i="216"/>
  <c r="H23" i="221"/>
  <c r="H46" i="221"/>
  <c r="H24" i="221"/>
  <c r="I45" i="221"/>
  <c r="H26" i="221"/>
  <c r="H27" i="221" s="1"/>
  <c r="H48" i="221"/>
  <c r="H50" i="221"/>
  <c r="H51" i="221"/>
  <c r="H52" i="221"/>
  <c r="H53" i="221"/>
  <c r="AO1533" i="217"/>
  <c r="AO1504" i="217"/>
  <c r="AO1463" i="217"/>
  <c r="AO1434" i="217"/>
  <c r="AO1398" i="217"/>
  <c r="AO1371" i="217"/>
  <c r="AO1336" i="217"/>
  <c r="AO1309" i="217"/>
  <c r="AO1275" i="217"/>
  <c r="AO1247" i="217"/>
  <c r="AO1213" i="217"/>
  <c r="AO1185" i="217"/>
  <c r="AO1151" i="217"/>
  <c r="AO1123" i="217"/>
  <c r="AO1089" i="217"/>
  <c r="AO1062" i="217"/>
  <c r="AO1506" i="217"/>
  <c r="AO1249" i="217"/>
  <c r="AO1502" i="217"/>
  <c r="AO1461" i="217"/>
  <c r="AO1432" i="217"/>
  <c r="AO1396" i="217"/>
  <c r="AO1367" i="217"/>
  <c r="AO1335" i="217"/>
  <c r="AO1305" i="217"/>
  <c r="AO1273" i="217"/>
  <c r="AO1243" i="217"/>
  <c r="AO1211" i="217"/>
  <c r="AO1182" i="217"/>
  <c r="AO1149" i="217"/>
  <c r="AO1120" i="217"/>
  <c r="AO1087" i="217"/>
  <c r="AO1059" i="217"/>
  <c r="AO1435" i="217"/>
  <c r="AO1187" i="217"/>
  <c r="AO1500" i="217"/>
  <c r="AO1459" i="217"/>
  <c r="AO1422" i="217"/>
  <c r="AO1395" i="217"/>
  <c r="AO1360" i="217"/>
  <c r="AO1333" i="217"/>
  <c r="AO1299" i="217"/>
  <c r="AO1271" i="217"/>
  <c r="AO1237" i="217"/>
  <c r="AO1209" i="217"/>
  <c r="AO1175" i="217"/>
  <c r="AO1147" i="217"/>
  <c r="AO1113" i="217"/>
  <c r="AO1086" i="217"/>
  <c r="AO1051" i="217"/>
  <c r="AO1338" i="217"/>
  <c r="AO1063" i="217"/>
  <c r="AO1498" i="217"/>
  <c r="AO1458" i="217"/>
  <c r="AO1420" i="217"/>
  <c r="AO1393" i="217"/>
  <c r="AO1359" i="217"/>
  <c r="AO1331" i="217"/>
  <c r="AO1297" i="217"/>
  <c r="AO1269" i="217"/>
  <c r="AO1235" i="217"/>
  <c r="AO1207" i="217"/>
  <c r="AO1173" i="217"/>
  <c r="AO1146" i="217"/>
  <c r="AO1111" i="217"/>
  <c r="AO1084" i="217"/>
  <c r="AO1050" i="217"/>
  <c r="AO1276" i="217"/>
  <c r="AO1530" i="217"/>
  <c r="AO1497" i="217"/>
  <c r="AO1456" i="217"/>
  <c r="AO1419" i="217"/>
  <c r="AO1391" i="217"/>
  <c r="AO1357" i="217"/>
  <c r="AO1329" i="217"/>
  <c r="AO1295" i="217"/>
  <c r="AO1267" i="217"/>
  <c r="AO1233" i="217"/>
  <c r="AO1206" i="217"/>
  <c r="AO1171" i="217"/>
  <c r="AO1144" i="217"/>
  <c r="AO1110" i="217"/>
  <c r="AO1083" i="217"/>
  <c r="AO1048" i="217"/>
  <c r="AO1311" i="217"/>
  <c r="AO1528" i="217"/>
  <c r="AO1485" i="217"/>
  <c r="AO1455" i="217"/>
  <c r="AO1417" i="217"/>
  <c r="AO1387" i="217"/>
  <c r="AO1355" i="217"/>
  <c r="AO1326" i="217"/>
  <c r="AO1293" i="217"/>
  <c r="AO1264" i="217"/>
  <c r="AO1231" i="217"/>
  <c r="AO1203" i="217"/>
  <c r="AO1170" i="217"/>
  <c r="AO1141" i="217"/>
  <c r="AO1108" i="217"/>
  <c r="AO1079" i="217"/>
  <c r="AO1047" i="217"/>
  <c r="AO1524" i="217"/>
  <c r="AO1484" i="217"/>
  <c r="AO1453" i="217"/>
  <c r="AO1415" i="217"/>
  <c r="AO1381" i="217"/>
  <c r="AO1353" i="217"/>
  <c r="AO1319" i="217"/>
  <c r="AO1291" i="217"/>
  <c r="AO1257" i="217"/>
  <c r="AO1230" i="217"/>
  <c r="AO1195" i="217"/>
  <c r="AO1168" i="217"/>
  <c r="AO1134" i="217"/>
  <c r="AO1107" i="217"/>
  <c r="AO1072" i="217"/>
  <c r="AO1045" i="217"/>
  <c r="AO1474" i="217"/>
  <c r="AO1215" i="217"/>
  <c r="AO1523" i="217"/>
  <c r="AO1481" i="217"/>
  <c r="AO1443" i="217"/>
  <c r="AO1413" i="217"/>
  <c r="AO1379" i="217"/>
  <c r="AO1351" i="217"/>
  <c r="AO1317" i="217"/>
  <c r="AO1290" i="217"/>
  <c r="AO1255" i="217"/>
  <c r="AO1228" i="217"/>
  <c r="AO1194" i="217"/>
  <c r="AO1167" i="217"/>
  <c r="AO1132" i="217"/>
  <c r="AO1105" i="217"/>
  <c r="AO1071" i="217"/>
  <c r="AO1043" i="217"/>
  <c r="AO1521" i="217"/>
  <c r="AO1480" i="217"/>
  <c r="AO1441" i="217"/>
  <c r="AO1411" i="217"/>
  <c r="AO1377" i="217"/>
  <c r="AO1350" i="217"/>
  <c r="AO1315" i="217"/>
  <c r="AO1288" i="217"/>
  <c r="AO1254" i="217"/>
  <c r="AO1227" i="217"/>
  <c r="AO1192" i="217"/>
  <c r="AO1165" i="217"/>
  <c r="AO1131" i="217"/>
  <c r="AO1103" i="217"/>
  <c r="AO1069" i="217"/>
  <c r="AO1042" i="217"/>
  <c r="AO1399" i="217"/>
  <c r="AO1153" i="217"/>
  <c r="AO1520" i="217"/>
  <c r="AO1478" i="217"/>
  <c r="AO1439" i="217"/>
  <c r="AO1408" i="217"/>
  <c r="AO1375" i="217"/>
  <c r="AO1347" i="217"/>
  <c r="AO1314" i="217"/>
  <c r="AO1285" i="217"/>
  <c r="AO1252" i="217"/>
  <c r="AO1223" i="217"/>
  <c r="AO1191" i="217"/>
  <c r="AO1161" i="217"/>
  <c r="AO1129" i="217"/>
  <c r="AO1099" i="217"/>
  <c r="AO1067" i="217"/>
  <c r="AO1372" i="217"/>
  <c r="AO1091" i="217"/>
  <c r="AO1508" i="217"/>
  <c r="AO1476" i="217"/>
  <c r="AO1437" i="217"/>
  <c r="AO1401" i="217"/>
  <c r="AO1374" i="217"/>
  <c r="AO1339" i="217"/>
  <c r="AO1312" i="217"/>
  <c r="AO1278" i="217"/>
  <c r="AO1251" i="217"/>
  <c r="AO1216" i="217"/>
  <c r="AO1189" i="217"/>
  <c r="AO1155" i="217"/>
  <c r="AO1127" i="217"/>
  <c r="AO1093" i="217"/>
  <c r="AO1065" i="217"/>
  <c r="AO1125" i="217"/>
  <c r="AH2056" i="217"/>
  <c r="AI2176" i="217" s="1"/>
  <c r="AO3157" i="217"/>
  <c r="AH2061" i="217"/>
  <c r="AI2249" i="217"/>
  <c r="AI2517" i="217"/>
  <c r="AH2568" i="217"/>
  <c r="AI3069" i="217" s="1"/>
  <c r="AN2568" i="217"/>
  <c r="AO2607" i="217" s="1"/>
  <c r="AI2335" i="217"/>
  <c r="AN2056" i="217"/>
  <c r="AN2569" i="217"/>
  <c r="AN2057" i="217"/>
  <c r="AI2385" i="217"/>
  <c r="AO1526" i="217"/>
  <c r="AI2141" i="217"/>
  <c r="AI2387" i="217"/>
  <c r="AI2212" i="217"/>
  <c r="AI2443" i="217"/>
  <c r="AU763" i="217"/>
  <c r="AU746" i="217"/>
  <c r="AU872" i="217"/>
  <c r="AI2507" i="217"/>
  <c r="AN1545" i="217"/>
  <c r="AT525" i="217"/>
  <c r="AT8" i="217"/>
  <c r="AU89" i="217" s="1"/>
  <c r="AT520" i="217"/>
  <c r="AU539" i="217" s="1"/>
  <c r="AU1552" i="217"/>
  <c r="AU1572" i="217"/>
  <c r="AU1592" i="217"/>
  <c r="AU1613" i="217"/>
  <c r="AU1635" i="217"/>
  <c r="AU1654" i="217"/>
  <c r="AU1674" i="217"/>
  <c r="AU1696" i="217"/>
  <c r="AU1716" i="217"/>
  <c r="AU1736" i="217"/>
  <c r="AU1757" i="217"/>
  <c r="AU1781" i="217"/>
  <c r="AU1837" i="217"/>
  <c r="AU1895" i="217"/>
  <c r="AU1961" i="217"/>
  <c r="AU1554" i="217"/>
  <c r="AU1576" i="217"/>
  <c r="AU1596" i="217"/>
  <c r="AU1616" i="217"/>
  <c r="AU1637" i="217"/>
  <c r="AU1659" i="217"/>
  <c r="AU1678" i="217"/>
  <c r="AU1698" i="217"/>
  <c r="AU1720" i="217"/>
  <c r="AU1740" i="217"/>
  <c r="AU1760" i="217"/>
  <c r="AU1788" i="217"/>
  <c r="AU1845" i="217"/>
  <c r="AU1903" i="217"/>
  <c r="AU1975" i="217"/>
  <c r="AT1032" i="217"/>
  <c r="AU1043" i="217" s="1"/>
  <c r="AU1556" i="217"/>
  <c r="AU1577" i="217"/>
  <c r="AU1599" i="217"/>
  <c r="AU1618" i="217"/>
  <c r="AU1638" i="217"/>
  <c r="AU1660" i="217"/>
  <c r="AU1680" i="217"/>
  <c r="AU1700" i="217"/>
  <c r="AU1721" i="217"/>
  <c r="AU1743" i="217"/>
  <c r="AU1764" i="217"/>
  <c r="AU1794" i="217"/>
  <c r="AU1852" i="217"/>
  <c r="AU1909" i="217"/>
  <c r="AU1985" i="217"/>
  <c r="AU1558" i="217"/>
  <c r="AU1578" i="217"/>
  <c r="AU1600" i="217"/>
  <c r="AU1620" i="217"/>
  <c r="AU1640" i="217"/>
  <c r="AU1661" i="217"/>
  <c r="AU1683" i="217"/>
  <c r="AU1702" i="217"/>
  <c r="AU1722" i="217"/>
  <c r="AU1744" i="217"/>
  <c r="AU1767" i="217"/>
  <c r="AU1797" i="217"/>
  <c r="AU1855" i="217"/>
  <c r="AU1913" i="217"/>
  <c r="AU1999" i="217"/>
  <c r="AU1560" i="217"/>
  <c r="AU1580" i="217"/>
  <c r="AU1601" i="217"/>
  <c r="AU1623" i="217"/>
  <c r="AU1642" i="217"/>
  <c r="AU1662" i="217"/>
  <c r="AU1684" i="217"/>
  <c r="AU1704" i="217"/>
  <c r="AU1724" i="217"/>
  <c r="AU1745" i="217"/>
  <c r="AU1768" i="217"/>
  <c r="AU1802" i="217"/>
  <c r="AU1860" i="217"/>
  <c r="AU1917" i="217"/>
  <c r="AU2015" i="217"/>
  <c r="AU1566" i="217"/>
  <c r="AU1588" i="217"/>
  <c r="AU1608" i="217"/>
  <c r="AU1628" i="217"/>
  <c r="AU1649" i="217"/>
  <c r="AU1671" i="217"/>
  <c r="AU1690" i="217"/>
  <c r="AU1710" i="217"/>
  <c r="AU1732" i="217"/>
  <c r="AU1752" i="217"/>
  <c r="AU1776" i="217"/>
  <c r="AU1823" i="217"/>
  <c r="AU1880" i="217"/>
  <c r="AU2050" i="217"/>
  <c r="AU2038" i="217"/>
  <c r="AU2026" i="217"/>
  <c r="AU2014" i="217"/>
  <c r="AU2002" i="217"/>
  <c r="AU1990" i="217"/>
  <c r="AU1978" i="217"/>
  <c r="AU1966" i="217"/>
  <c r="AU1954" i="217"/>
  <c r="AU1942" i="217"/>
  <c r="AU1930" i="217"/>
  <c r="AU1918" i="217"/>
  <c r="AU1906" i="217"/>
  <c r="AU1894" i="217"/>
  <c r="AU1882" i="217"/>
  <c r="AU1870" i="217"/>
  <c r="AU1858" i="217"/>
  <c r="AU1846" i="217"/>
  <c r="AU1834" i="217"/>
  <c r="AU1822" i="217"/>
  <c r="AU1810" i="217"/>
  <c r="AU1798" i="217"/>
  <c r="AU2046" i="217"/>
  <c r="AU2034" i="217"/>
  <c r="AU2022" i="217"/>
  <c r="AU2010" i="217"/>
  <c r="AU2043" i="217"/>
  <c r="AU2031" i="217"/>
  <c r="AU2019" i="217"/>
  <c r="AU2007" i="217"/>
  <c r="AU1995" i="217"/>
  <c r="AU1983" i="217"/>
  <c r="AU1971" i="217"/>
  <c r="AU1959" i="217"/>
  <c r="AU1947" i="217"/>
  <c r="AU1935" i="217"/>
  <c r="AU1923" i="217"/>
  <c r="AU1911" i="217"/>
  <c r="AU1899" i="217"/>
  <c r="AU1887" i="217"/>
  <c r="AU1875" i="217"/>
  <c r="AU1863" i="217"/>
  <c r="AU1851" i="217"/>
  <c r="AU1839" i="217"/>
  <c r="AU1827" i="217"/>
  <c r="AU1815" i="217"/>
  <c r="AU1803" i="217"/>
  <c r="AU1791" i="217"/>
  <c r="AU2045" i="217"/>
  <c r="AU2029" i="217"/>
  <c r="AU2013" i="217"/>
  <c r="AU1998" i="217"/>
  <c r="AU1984" i="217"/>
  <c r="AU1969" i="217"/>
  <c r="AU1955" i="217"/>
  <c r="AU1940" i="217"/>
  <c r="AU1926" i="217"/>
  <c r="AU1912" i="217"/>
  <c r="AU1897" i="217"/>
  <c r="AU1883" i="217"/>
  <c r="AU1868" i="217"/>
  <c r="AU1854" i="217"/>
  <c r="AU1840" i="217"/>
  <c r="AU1825" i="217"/>
  <c r="AU1811" i="217"/>
  <c r="AU1796" i="217"/>
  <c r="AU1783" i="217"/>
  <c r="AU1771" i="217"/>
  <c r="AU1759" i="217"/>
  <c r="AU1747" i="217"/>
  <c r="AU1735" i="217"/>
  <c r="AU1723" i="217"/>
  <c r="AU1711" i="217"/>
  <c r="AU1699" i="217"/>
  <c r="AU1687" i="217"/>
  <c r="AU1675" i="217"/>
  <c r="AU1663" i="217"/>
  <c r="AU1651" i="217"/>
  <c r="AU1639" i="217"/>
  <c r="AU1627" i="217"/>
  <c r="AU1615" i="217"/>
  <c r="AU1603" i="217"/>
  <c r="AU1591" i="217"/>
  <c r="AU1579" i="217"/>
  <c r="AU1567" i="217"/>
  <c r="AU1555" i="217"/>
  <c r="AU2044" i="217"/>
  <c r="AU2028" i="217"/>
  <c r="AU2012" i="217"/>
  <c r="AU1997" i="217"/>
  <c r="AU1982" i="217"/>
  <c r="AU1968" i="217"/>
  <c r="AU1953" i="217"/>
  <c r="AU1939" i="217"/>
  <c r="AU1925" i="217"/>
  <c r="AU1910" i="217"/>
  <c r="AU1896" i="217"/>
  <c r="AU1881" i="217"/>
  <c r="AU1867" i="217"/>
  <c r="AU1853" i="217"/>
  <c r="AU1838" i="217"/>
  <c r="AU1824" i="217"/>
  <c r="AU1809" i="217"/>
  <c r="AU1795" i="217"/>
  <c r="AU1782" i="217"/>
  <c r="AU2042" i="217"/>
  <c r="AU2027" i="217"/>
  <c r="AU2011" i="217"/>
  <c r="AU1996" i="217"/>
  <c r="AU1981" i="217"/>
  <c r="AU1967" i="217"/>
  <c r="AU1952" i="217"/>
  <c r="AU1938" i="217"/>
  <c r="AU2041" i="217"/>
  <c r="AU2025" i="217"/>
  <c r="AU2009" i="217"/>
  <c r="AU1994" i="217"/>
  <c r="AU1980" i="217"/>
  <c r="AU1965" i="217"/>
  <c r="AU1951" i="217"/>
  <c r="AU1937" i="217"/>
  <c r="AU1922" i="217"/>
  <c r="AU1908" i="217"/>
  <c r="AU1893" i="217"/>
  <c r="AU1879" i="217"/>
  <c r="AU1865" i="217"/>
  <c r="AU1850" i="217"/>
  <c r="AU1836" i="217"/>
  <c r="AU1821" i="217"/>
  <c r="AU1807" i="217"/>
  <c r="AU1793" i="217"/>
  <c r="AU2040" i="217"/>
  <c r="AU2024" i="217"/>
  <c r="AU2008" i="217"/>
  <c r="AU1993" i="217"/>
  <c r="AU1979" i="217"/>
  <c r="AU1964" i="217"/>
  <c r="AU1950" i="217"/>
  <c r="AU1936" i="217"/>
  <c r="AU1921" i="217"/>
  <c r="AU1907" i="217"/>
  <c r="AU1892" i="217"/>
  <c r="AU1878" i="217"/>
  <c r="AU1864" i="217"/>
  <c r="AU1849" i="217"/>
  <c r="AU1835" i="217"/>
  <c r="AU1820" i="217"/>
  <c r="AU1806" i="217"/>
  <c r="AU1792" i="217"/>
  <c r="AU2039" i="217"/>
  <c r="AU2023" i="217"/>
  <c r="AU2006" i="217"/>
  <c r="AU1992" i="217"/>
  <c r="AU1977" i="217"/>
  <c r="AU1963" i="217"/>
  <c r="AU1949" i="217"/>
  <c r="AU1934" i="217"/>
  <c r="AU1920" i="217"/>
  <c r="AU1905" i="217"/>
  <c r="AU1891" i="217"/>
  <c r="AU1877" i="217"/>
  <c r="AU1862" i="217"/>
  <c r="AU1848" i="217"/>
  <c r="AU1833" i="217"/>
  <c r="AU1819" i="217"/>
  <c r="AU1805" i="217"/>
  <c r="AU1790" i="217"/>
  <c r="AU1778" i="217"/>
  <c r="AU1766" i="217"/>
  <c r="AU1754" i="217"/>
  <c r="AU1742" i="217"/>
  <c r="AU1730" i="217"/>
  <c r="AU1718" i="217"/>
  <c r="AU1706" i="217"/>
  <c r="AU1694" i="217"/>
  <c r="AU1682" i="217"/>
  <c r="AU1670" i="217"/>
  <c r="AU1658" i="217"/>
  <c r="AU1646" i="217"/>
  <c r="AU1634" i="217"/>
  <c r="AU1622" i="217"/>
  <c r="AU1610" i="217"/>
  <c r="AU1598" i="217"/>
  <c r="AU1586" i="217"/>
  <c r="AU1574" i="217"/>
  <c r="AU1562" i="217"/>
  <c r="AU2037" i="217"/>
  <c r="AU2021" i="217"/>
  <c r="AU2005" i="217"/>
  <c r="AU1991" i="217"/>
  <c r="AU1976" i="217"/>
  <c r="AU1962" i="217"/>
  <c r="AU1948" i="217"/>
  <c r="AU1933" i="217"/>
  <c r="AU1919" i="217"/>
  <c r="AU1904" i="217"/>
  <c r="AU1890" i="217"/>
  <c r="AU1876" i="217"/>
  <c r="AU1861" i="217"/>
  <c r="AU1847" i="217"/>
  <c r="AU1832" i="217"/>
  <c r="AU1818" i="217"/>
  <c r="AU1804" i="217"/>
  <c r="AU1789" i="217"/>
  <c r="AU1777" i="217"/>
  <c r="AU1765" i="217"/>
  <c r="AU1753" i="217"/>
  <c r="AU1741" i="217"/>
  <c r="AU1729" i="217"/>
  <c r="AU1717" i="217"/>
  <c r="AU1705" i="217"/>
  <c r="AU1693" i="217"/>
  <c r="AU1681" i="217"/>
  <c r="AU1669" i="217"/>
  <c r="AU1657" i="217"/>
  <c r="AU1645" i="217"/>
  <c r="AU1633" i="217"/>
  <c r="AU1621" i="217"/>
  <c r="AU1609" i="217"/>
  <c r="AU1597" i="217"/>
  <c r="AU1585" i="217"/>
  <c r="AU1573" i="217"/>
  <c r="AU1561" i="217"/>
  <c r="AU2036" i="217"/>
  <c r="AU2020" i="217"/>
  <c r="AU2004" i="217"/>
  <c r="AU1989" i="217"/>
  <c r="AU2051" i="217"/>
  <c r="AU2035" i="217"/>
  <c r="AU2018" i="217"/>
  <c r="AU2003" i="217"/>
  <c r="AU1988" i="217"/>
  <c r="AU1974" i="217"/>
  <c r="AU1960" i="217"/>
  <c r="AU1945" i="217"/>
  <c r="AU1931" i="217"/>
  <c r="AU1916" i="217"/>
  <c r="AU1902" i="217"/>
  <c r="AU1888" i="217"/>
  <c r="AU1873" i="217"/>
  <c r="AU1859" i="217"/>
  <c r="AU1844" i="217"/>
  <c r="AU1830" i="217"/>
  <c r="AU1816" i="217"/>
  <c r="AU1801" i="217"/>
  <c r="AU1787" i="217"/>
  <c r="AU1775" i="217"/>
  <c r="AU1763" i="217"/>
  <c r="AU1751" i="217"/>
  <c r="AU1739" i="217"/>
  <c r="AU1727" i="217"/>
  <c r="AU1715" i="217"/>
  <c r="AU1703" i="217"/>
  <c r="AU1691" i="217"/>
  <c r="AU1679" i="217"/>
  <c r="AU1667" i="217"/>
  <c r="AU1655" i="217"/>
  <c r="AU1643" i="217"/>
  <c r="AU1631" i="217"/>
  <c r="AU1619" i="217"/>
  <c r="AU1607" i="217"/>
  <c r="AU1595" i="217"/>
  <c r="AU1583" i="217"/>
  <c r="AU1571" i="217"/>
  <c r="AU1559" i="217"/>
  <c r="AU2049" i="217"/>
  <c r="AU2033" i="217"/>
  <c r="AU2017" i="217"/>
  <c r="AU2001" i="217"/>
  <c r="AU1987" i="217"/>
  <c r="AU1973" i="217"/>
  <c r="AU1958" i="217"/>
  <c r="AU1944" i="217"/>
  <c r="AU1929" i="217"/>
  <c r="AU1915" i="217"/>
  <c r="AU1901" i="217"/>
  <c r="AU1886" i="217"/>
  <c r="AU1872" i="217"/>
  <c r="AU1857" i="217"/>
  <c r="AU1843" i="217"/>
  <c r="AU1829" i="217"/>
  <c r="AU1814" i="217"/>
  <c r="AU1800" i="217"/>
  <c r="AU1786" i="217"/>
  <c r="AU1774" i="217"/>
  <c r="AU1762" i="217"/>
  <c r="AU2048" i="217"/>
  <c r="AU2032" i="217"/>
  <c r="AU2016" i="217"/>
  <c r="AU2000" i="217"/>
  <c r="AU1986" i="217"/>
  <c r="AU1972" i="217"/>
  <c r="AU1957" i="217"/>
  <c r="AU1943" i="217"/>
  <c r="AU1928" i="217"/>
  <c r="AU1914" i="217"/>
  <c r="AU1900" i="217"/>
  <c r="AU1885" i="217"/>
  <c r="AU1871" i="217"/>
  <c r="AU1856" i="217"/>
  <c r="AU1842" i="217"/>
  <c r="AU1828" i="217"/>
  <c r="AU1813" i="217"/>
  <c r="AU1799" i="217"/>
  <c r="AU1785" i="217"/>
  <c r="AU1773" i="217"/>
  <c r="AU1761" i="217"/>
  <c r="AU1749" i="217"/>
  <c r="AU1737" i="217"/>
  <c r="AU1725" i="217"/>
  <c r="AU1713" i="217"/>
  <c r="AU1701" i="217"/>
  <c r="AU1689" i="217"/>
  <c r="AU1677" i="217"/>
  <c r="AU1665" i="217"/>
  <c r="AU1653" i="217"/>
  <c r="AU1641" i="217"/>
  <c r="AU1629" i="217"/>
  <c r="AU1617" i="217"/>
  <c r="AU1605" i="217"/>
  <c r="AU1593" i="217"/>
  <c r="AU1581" i="217"/>
  <c r="AU1569" i="217"/>
  <c r="AU1557" i="217"/>
  <c r="AU1568" i="217"/>
  <c r="AU1589" i="217"/>
  <c r="AU1611" i="217"/>
  <c r="AU1630" i="217"/>
  <c r="AU1650" i="217"/>
  <c r="AU1672" i="217"/>
  <c r="AU1692" i="217"/>
  <c r="AU1712" i="217"/>
  <c r="AU1733" i="217"/>
  <c r="AU1755" i="217"/>
  <c r="AU1779" i="217"/>
  <c r="AU1826" i="217"/>
  <c r="AU1884" i="217"/>
  <c r="AU1946" i="217"/>
  <c r="AU2068" i="217"/>
  <c r="AU2087" i="217"/>
  <c r="AU2104" i="217"/>
  <c r="AU2125" i="217"/>
  <c r="AU2147" i="217"/>
  <c r="AU2166" i="217"/>
  <c r="AU2187" i="217"/>
  <c r="AU2208" i="217"/>
  <c r="AU2231" i="217"/>
  <c r="AU2257" i="217"/>
  <c r="AU2286" i="217"/>
  <c r="AU2316" i="217"/>
  <c r="AU2344" i="217"/>
  <c r="AU2375" i="217"/>
  <c r="AU2401" i="217"/>
  <c r="AU2430" i="217"/>
  <c r="AU2460" i="217"/>
  <c r="AU2488" i="217"/>
  <c r="AU2519" i="217"/>
  <c r="AU2545" i="217"/>
  <c r="AU2070" i="217"/>
  <c r="AU2088" i="217"/>
  <c r="AU2106" i="217"/>
  <c r="AU2127" i="217"/>
  <c r="AU2148" i="217"/>
  <c r="AU2169" i="217"/>
  <c r="AU2188" i="217"/>
  <c r="AU2209" i="217"/>
  <c r="AU2232" i="217"/>
  <c r="AU2260" i="217"/>
  <c r="AU2291" i="217"/>
  <c r="AU2317" i="217"/>
  <c r="AU2346" i="217"/>
  <c r="AU2376" i="217"/>
  <c r="AU2404" i="217"/>
  <c r="AU2435" i="217"/>
  <c r="AU2461" i="217"/>
  <c r="AU2490" i="217"/>
  <c r="AU2520" i="217"/>
  <c r="AU2548" i="217"/>
  <c r="AU2072" i="217"/>
  <c r="AU2089" i="217"/>
  <c r="AU2109" i="217"/>
  <c r="AU2128" i="217"/>
  <c r="AU2149" i="217"/>
  <c r="AU2171" i="217"/>
  <c r="AU2190" i="217"/>
  <c r="AU2211" i="217"/>
  <c r="AU2233" i="217"/>
  <c r="AU2262" i="217"/>
  <c r="AU2292" i="217"/>
  <c r="AU2320" i="217"/>
  <c r="AU2351" i="217"/>
  <c r="AU2377" i="217"/>
  <c r="AU2406" i="217"/>
  <c r="AU2436" i="217"/>
  <c r="AU2464" i="217"/>
  <c r="AU2495" i="217"/>
  <c r="AU2521" i="217"/>
  <c r="AU2550" i="217"/>
  <c r="AU2073" i="217"/>
  <c r="AU2091" i="217"/>
  <c r="AU2111" i="217"/>
  <c r="AU2130" i="217"/>
  <c r="AU2151" i="217"/>
  <c r="AU2172" i="217"/>
  <c r="AU2193" i="217"/>
  <c r="AU2212" i="217"/>
  <c r="AU2236" i="217"/>
  <c r="AU2267" i="217"/>
  <c r="AU2293" i="217"/>
  <c r="AU2322" i="217"/>
  <c r="AU2352" i="217"/>
  <c r="AU2380" i="217"/>
  <c r="AU2411" i="217"/>
  <c r="AU2437" i="217"/>
  <c r="AU2466" i="217"/>
  <c r="AU2496" i="217"/>
  <c r="AU2524" i="217"/>
  <c r="AU2555" i="217"/>
  <c r="AU2075" i="217"/>
  <c r="AU2092" i="217"/>
  <c r="AU2112" i="217"/>
  <c r="AU2133" i="217"/>
  <c r="AU2152" i="217"/>
  <c r="AU2173" i="217"/>
  <c r="AU2195" i="217"/>
  <c r="AU2214" i="217"/>
  <c r="AU2238" i="217"/>
  <c r="AU2268" i="217"/>
  <c r="AU2296" i="217"/>
  <c r="AU2327" i="217"/>
  <c r="AU2353" i="217"/>
  <c r="AU2382" i="217"/>
  <c r="AU2412" i="217"/>
  <c r="AU2440" i="217"/>
  <c r="AU2471" i="217"/>
  <c r="AU2497" i="217"/>
  <c r="AU2526" i="217"/>
  <c r="AU2556" i="217"/>
  <c r="AU2076" i="217"/>
  <c r="AU2094" i="217"/>
  <c r="AU2113" i="217"/>
  <c r="AU2135" i="217"/>
  <c r="AU2154" i="217"/>
  <c r="AU2175" i="217"/>
  <c r="AU2196" i="217"/>
  <c r="AU2217" i="217"/>
  <c r="AU2243" i="217"/>
  <c r="AU2269" i="217"/>
  <c r="AU2298" i="217"/>
  <c r="AU2328" i="217"/>
  <c r="AU2356" i="217"/>
  <c r="AU2387" i="217"/>
  <c r="AU2413" i="217"/>
  <c r="AU2442" i="217"/>
  <c r="AU2472" i="217"/>
  <c r="AU2500" i="217"/>
  <c r="AU2531" i="217"/>
  <c r="AU2563" i="217"/>
  <c r="AU2561" i="217"/>
  <c r="AU2559" i="217"/>
  <c r="AU2547" i="217"/>
  <c r="AU2535" i="217"/>
  <c r="AU2523" i="217"/>
  <c r="AU2511" i="217"/>
  <c r="AU2499" i="217"/>
  <c r="AU2487" i="217"/>
  <c r="AU2475" i="217"/>
  <c r="AU2463" i="217"/>
  <c r="AU2451" i="217"/>
  <c r="AU2439" i="217"/>
  <c r="AU2427" i="217"/>
  <c r="AU2415" i="217"/>
  <c r="AU2403" i="217"/>
  <c r="AU2391" i="217"/>
  <c r="AU2379" i="217"/>
  <c r="AU2367" i="217"/>
  <c r="AU2355" i="217"/>
  <c r="AU2343" i="217"/>
  <c r="AU2331" i="217"/>
  <c r="AU2319" i="217"/>
  <c r="AU2307" i="217"/>
  <c r="AU2295" i="217"/>
  <c r="AU2283" i="217"/>
  <c r="AU2271" i="217"/>
  <c r="AU2259" i="217"/>
  <c r="AU2247" i="217"/>
  <c r="AU2235" i="217"/>
  <c r="AU2558" i="217"/>
  <c r="AU2546" i="217"/>
  <c r="AU2534" i="217"/>
  <c r="AU2522" i="217"/>
  <c r="AU2510" i="217"/>
  <c r="AU2498" i="217"/>
  <c r="AU2486" i="217"/>
  <c r="AU2474" i="217"/>
  <c r="AU2462" i="217"/>
  <c r="AU2450" i="217"/>
  <c r="AU2438" i="217"/>
  <c r="AU2426" i="217"/>
  <c r="AU2414" i="217"/>
  <c r="AU2402" i="217"/>
  <c r="AU2390" i="217"/>
  <c r="AU2378" i="217"/>
  <c r="AU2366" i="217"/>
  <c r="AU2354" i="217"/>
  <c r="AU2342" i="217"/>
  <c r="AU2330" i="217"/>
  <c r="AU2318" i="217"/>
  <c r="AU2306" i="217"/>
  <c r="AU2294" i="217"/>
  <c r="AU2282" i="217"/>
  <c r="AU2270" i="217"/>
  <c r="AU2258" i="217"/>
  <c r="AU2246" i="217"/>
  <c r="AU2234" i="217"/>
  <c r="AU2222" i="217"/>
  <c r="AU2210" i="217"/>
  <c r="AU2198" i="217"/>
  <c r="AU2186" i="217"/>
  <c r="AU2174" i="217"/>
  <c r="AU2162" i="217"/>
  <c r="AU2150" i="217"/>
  <c r="AU2138" i="217"/>
  <c r="AU2126" i="217"/>
  <c r="AU2114" i="217"/>
  <c r="AU2102" i="217"/>
  <c r="AU2090" i="217"/>
  <c r="AU2078" i="217"/>
  <c r="AU2066" i="217"/>
  <c r="AU2554" i="217"/>
  <c r="AU2542" i="217"/>
  <c r="AU2530" i="217"/>
  <c r="AU2518" i="217"/>
  <c r="AU2506" i="217"/>
  <c r="AU2494" i="217"/>
  <c r="AU2482" i="217"/>
  <c r="AU2470" i="217"/>
  <c r="AU2458" i="217"/>
  <c r="AU2446" i="217"/>
  <c r="AU2434" i="217"/>
  <c r="AU2422" i="217"/>
  <c r="AU2410" i="217"/>
  <c r="AU2398" i="217"/>
  <c r="AU2386" i="217"/>
  <c r="AU2374" i="217"/>
  <c r="AU2362" i="217"/>
  <c r="AU2350" i="217"/>
  <c r="AU2338" i="217"/>
  <c r="AU2326" i="217"/>
  <c r="AU2314" i="217"/>
  <c r="AU2302" i="217"/>
  <c r="AU2290" i="217"/>
  <c r="AU2278" i="217"/>
  <c r="AU2266" i="217"/>
  <c r="AU2254" i="217"/>
  <c r="AU2242" i="217"/>
  <c r="AU2230" i="217"/>
  <c r="AU2218" i="217"/>
  <c r="AU2206" i="217"/>
  <c r="AU2194" i="217"/>
  <c r="AU2182" i="217"/>
  <c r="AU2170" i="217"/>
  <c r="AU2158" i="217"/>
  <c r="AU2146" i="217"/>
  <c r="AU2134" i="217"/>
  <c r="AU2122" i="217"/>
  <c r="AU2110" i="217"/>
  <c r="AU2098" i="217"/>
  <c r="AU2086" i="217"/>
  <c r="AU2074" i="217"/>
  <c r="AU2553" i="217"/>
  <c r="AU2541" i="217"/>
  <c r="AU2529" i="217"/>
  <c r="AU2517" i="217"/>
  <c r="AU2505" i="217"/>
  <c r="AU2493" i="217"/>
  <c r="AU2481" i="217"/>
  <c r="AU2469" i="217"/>
  <c r="AU2457" i="217"/>
  <c r="AU2445" i="217"/>
  <c r="AU2433" i="217"/>
  <c r="AU2421" i="217"/>
  <c r="AU2409" i="217"/>
  <c r="AU2397" i="217"/>
  <c r="AU2385" i="217"/>
  <c r="AU2373" i="217"/>
  <c r="AU2361" i="217"/>
  <c r="AU2349" i="217"/>
  <c r="AU2337" i="217"/>
  <c r="AU2325" i="217"/>
  <c r="AU2313" i="217"/>
  <c r="AU2301" i="217"/>
  <c r="AU2289" i="217"/>
  <c r="AU2277" i="217"/>
  <c r="AU2265" i="217"/>
  <c r="AU2253" i="217"/>
  <c r="AU2241" i="217"/>
  <c r="AU2229" i="217"/>
  <c r="AU2552" i="217"/>
  <c r="AU2540" i="217"/>
  <c r="AU2528" i="217"/>
  <c r="AU2516" i="217"/>
  <c r="AU2504" i="217"/>
  <c r="AU2492" i="217"/>
  <c r="AU2480" i="217"/>
  <c r="AU2468" i="217"/>
  <c r="AU2456" i="217"/>
  <c r="AU2444" i="217"/>
  <c r="AU2432" i="217"/>
  <c r="AU2420" i="217"/>
  <c r="AU2408" i="217"/>
  <c r="AU2396" i="217"/>
  <c r="AU2384" i="217"/>
  <c r="AU2372" i="217"/>
  <c r="AU2360" i="217"/>
  <c r="AU2348" i="217"/>
  <c r="AU2336" i="217"/>
  <c r="AU2324" i="217"/>
  <c r="AU2312" i="217"/>
  <c r="AU2300" i="217"/>
  <c r="AU2288" i="217"/>
  <c r="AU2276" i="217"/>
  <c r="AU2264" i="217"/>
  <c r="AU2252" i="217"/>
  <c r="AU2240" i="217"/>
  <c r="AU2228" i="217"/>
  <c r="AU2216" i="217"/>
  <c r="AU2204" i="217"/>
  <c r="AU2192" i="217"/>
  <c r="AU2180" i="217"/>
  <c r="AU2168" i="217"/>
  <c r="AU2156" i="217"/>
  <c r="AU2144" i="217"/>
  <c r="AU2132" i="217"/>
  <c r="AU2120" i="217"/>
  <c r="AU2108" i="217"/>
  <c r="AU2551" i="217"/>
  <c r="AU2539" i="217"/>
  <c r="AU2527" i="217"/>
  <c r="AU2515" i="217"/>
  <c r="AU2503" i="217"/>
  <c r="AU2491" i="217"/>
  <c r="AU2479" i="217"/>
  <c r="AU2467" i="217"/>
  <c r="AU2455" i="217"/>
  <c r="AU2443" i="217"/>
  <c r="AU2431" i="217"/>
  <c r="AU2419" i="217"/>
  <c r="AU2407" i="217"/>
  <c r="AU2395" i="217"/>
  <c r="AU2383" i="217"/>
  <c r="AU2371" i="217"/>
  <c r="AU2359" i="217"/>
  <c r="AU2347" i="217"/>
  <c r="AU2335" i="217"/>
  <c r="AU2323" i="217"/>
  <c r="AU2311" i="217"/>
  <c r="AU2299" i="217"/>
  <c r="AU2287" i="217"/>
  <c r="AU2275" i="217"/>
  <c r="AU2263" i="217"/>
  <c r="AU2251" i="217"/>
  <c r="AU2239" i="217"/>
  <c r="AU2227" i="217"/>
  <c r="AU2215" i="217"/>
  <c r="AU2203" i="217"/>
  <c r="AU2191" i="217"/>
  <c r="AU2179" i="217"/>
  <c r="AU2167" i="217"/>
  <c r="AU2155" i="217"/>
  <c r="AU2143" i="217"/>
  <c r="AU2131" i="217"/>
  <c r="AU2119" i="217"/>
  <c r="AU2107" i="217"/>
  <c r="AU2095" i="217"/>
  <c r="AU2083" i="217"/>
  <c r="AU2071" i="217"/>
  <c r="AU2562" i="217"/>
  <c r="AU2549" i="217"/>
  <c r="AU2537" i="217"/>
  <c r="AU2525" i="217"/>
  <c r="AU2513" i="217"/>
  <c r="AU2501" i="217"/>
  <c r="AU2489" i="217"/>
  <c r="AU2477" i="217"/>
  <c r="AU2465" i="217"/>
  <c r="AU2453" i="217"/>
  <c r="AU2441" i="217"/>
  <c r="AU2429" i="217"/>
  <c r="AU2417" i="217"/>
  <c r="AU2405" i="217"/>
  <c r="AU2393" i="217"/>
  <c r="AU2381" i="217"/>
  <c r="AU2369" i="217"/>
  <c r="AU2357" i="217"/>
  <c r="AU2345" i="217"/>
  <c r="AU2333" i="217"/>
  <c r="AU2321" i="217"/>
  <c r="AU2309" i="217"/>
  <c r="AU2297" i="217"/>
  <c r="AU2285" i="217"/>
  <c r="AU2273" i="217"/>
  <c r="AU2261" i="217"/>
  <c r="AU2249" i="217"/>
  <c r="AU2237" i="217"/>
  <c r="AU2225" i="217"/>
  <c r="AU2213" i="217"/>
  <c r="AU2201" i="217"/>
  <c r="AU2189" i="217"/>
  <c r="AU2177" i="217"/>
  <c r="AU2165" i="217"/>
  <c r="AU2153" i="217"/>
  <c r="AU2141" i="217"/>
  <c r="AU2129" i="217"/>
  <c r="AU2117" i="217"/>
  <c r="AU2105" i="217"/>
  <c r="AU2093" i="217"/>
  <c r="AU2081" i="217"/>
  <c r="AU2069" i="217"/>
  <c r="AU2077" i="217"/>
  <c r="AU2096" i="217"/>
  <c r="AU2115" i="217"/>
  <c r="AU2136" i="217"/>
  <c r="AU2157" i="217"/>
  <c r="AU2176" i="217"/>
  <c r="AU2197" i="217"/>
  <c r="AU2219" i="217"/>
  <c r="AU2244" i="217"/>
  <c r="AU2272" i="217"/>
  <c r="AU2303" i="217"/>
  <c r="AU2329" i="217"/>
  <c r="AU2358" i="217"/>
  <c r="AU2388" i="217"/>
  <c r="AU2416" i="217"/>
  <c r="AU2447" i="217"/>
  <c r="AU2473" i="217"/>
  <c r="AU2502" i="217"/>
  <c r="AU2532" i="217"/>
  <c r="AU2560" i="217"/>
  <c r="AU2079" i="217"/>
  <c r="AU2097" i="217"/>
  <c r="AU2116" i="217"/>
  <c r="AU2137" i="217"/>
  <c r="AU2159" i="217"/>
  <c r="AU2178" i="217"/>
  <c r="AU2199" i="217"/>
  <c r="AU2220" i="217"/>
  <c r="AU2245" i="217"/>
  <c r="AU2274" i="217"/>
  <c r="AU2304" i="217"/>
  <c r="AU2332" i="217"/>
  <c r="AU2363" i="217"/>
  <c r="AU2389" i="217"/>
  <c r="AU2418" i="217"/>
  <c r="AU2448" i="217"/>
  <c r="AU2476" i="217"/>
  <c r="AU2507" i="217"/>
  <c r="AU2533" i="217"/>
  <c r="AU2080" i="217"/>
  <c r="AU2099" i="217"/>
  <c r="AU2118" i="217"/>
  <c r="AU2139" i="217"/>
  <c r="AU2160" i="217"/>
  <c r="AU2181" i="217"/>
  <c r="AU2200" i="217"/>
  <c r="AU2221" i="217"/>
  <c r="AU2248" i="217"/>
  <c r="AU2279" i="217"/>
  <c r="AU2305" i="217"/>
  <c r="AU2334" i="217"/>
  <c r="AU2364" i="217"/>
  <c r="AU2392" i="217"/>
  <c r="AU2423" i="217"/>
  <c r="AU2449" i="217"/>
  <c r="AU2478" i="217"/>
  <c r="AU2508" i="217"/>
  <c r="AU2536" i="217"/>
  <c r="AU2064" i="217"/>
  <c r="AU2082" i="217"/>
  <c r="AU2100" i="217"/>
  <c r="AU2121" i="217"/>
  <c r="AU2140" i="217"/>
  <c r="AU2161" i="217"/>
  <c r="AU2183" i="217"/>
  <c r="AU2202" i="217"/>
  <c r="AU2223" i="217"/>
  <c r="AU2250" i="217"/>
  <c r="AU2280" i="217"/>
  <c r="AU2308" i="217"/>
  <c r="AU2339" i="217"/>
  <c r="AU2365" i="217"/>
  <c r="AU2394" i="217"/>
  <c r="AU2424" i="217"/>
  <c r="AU2452" i="217"/>
  <c r="AU2483" i="217"/>
  <c r="AU2509" i="217"/>
  <c r="AU2538" i="217"/>
  <c r="AU2065" i="217"/>
  <c r="AU2084" i="217"/>
  <c r="AU2101" i="217"/>
  <c r="AU2123" i="217"/>
  <c r="AU2142" i="217"/>
  <c r="AU2163" i="217"/>
  <c r="AU2184" i="217"/>
  <c r="AU2205" i="217"/>
  <c r="AU2224" i="217"/>
  <c r="AU2255" i="217"/>
  <c r="AU2281" i="217"/>
  <c r="AU2310" i="217"/>
  <c r="AU2340" i="217"/>
  <c r="AU2368" i="217"/>
  <c r="AU2399" i="217"/>
  <c r="AU2425" i="217"/>
  <c r="AU2454" i="217"/>
  <c r="AU2484" i="217"/>
  <c r="AU2512" i="217"/>
  <c r="AU2543" i="217"/>
  <c r="AU2828" i="217"/>
  <c r="AU3168" i="217"/>
  <c r="AU3312" i="217"/>
  <c r="AU3456" i="217"/>
  <c r="AU2636" i="217"/>
  <c r="AU2980" i="217"/>
  <c r="AU3192" i="217"/>
  <c r="AU3336" i="217"/>
  <c r="AU3480" i="217"/>
  <c r="AU2758" i="217"/>
  <c r="AU3204" i="217"/>
  <c r="AU3348" i="217"/>
  <c r="AU2643" i="217"/>
  <c r="AU2984" i="217"/>
  <c r="AU3216" i="217"/>
  <c r="AU3360" i="217"/>
  <c r="AU3504" i="217"/>
  <c r="AU2983" i="217"/>
  <c r="AU2839" i="217"/>
  <c r="AU2695" i="217"/>
  <c r="AU3042" i="217"/>
  <c r="AU2898" i="217"/>
  <c r="AU2943" i="217"/>
  <c r="AU2954" i="217"/>
  <c r="AU2810" i="217"/>
  <c r="AU2666" i="217"/>
  <c r="AU3025" i="217"/>
  <c r="AU2881" i="217"/>
  <c r="AU2737" i="217"/>
  <c r="AU2593" i="217"/>
  <c r="AU2952" i="217"/>
  <c r="AU2808" i="217"/>
  <c r="AU2664" i="217"/>
  <c r="AU3023" i="217"/>
  <c r="AU2879" i="217"/>
  <c r="AU2735" i="217"/>
  <c r="AU2591" i="217"/>
  <c r="AU2950" i="217"/>
  <c r="AU2806" i="217"/>
  <c r="AU2937" i="217"/>
  <c r="AU2793" i="217"/>
  <c r="AU2649" i="217"/>
  <c r="AU2716" i="217"/>
  <c r="AU3587" i="217"/>
  <c r="AU3575" i="217"/>
  <c r="AU3563" i="217"/>
  <c r="AU3551" i="217"/>
  <c r="AU3539" i="217"/>
  <c r="AU3527" i="217"/>
  <c r="AU3515" i="217"/>
  <c r="AU3503" i="217"/>
  <c r="AU3491" i="217"/>
  <c r="AU3479" i="217"/>
  <c r="AU3467" i="217"/>
  <c r="AU3455" i="217"/>
  <c r="AU3443" i="217"/>
  <c r="AU3431" i="217"/>
  <c r="AU3419" i="217"/>
  <c r="AU3407" i="217"/>
  <c r="AU3395" i="217"/>
  <c r="AU3383" i="217"/>
  <c r="AU3371" i="217"/>
  <c r="AU3359" i="217"/>
  <c r="AU3347" i="217"/>
  <c r="AU3335" i="217"/>
  <c r="AU3323" i="217"/>
  <c r="AU3311" i="217"/>
  <c r="AU3299" i="217"/>
  <c r="AU3287" i="217"/>
  <c r="AU3275" i="217"/>
  <c r="AU3263" i="217"/>
  <c r="AU3251" i="217"/>
  <c r="AU3239" i="217"/>
  <c r="AU3227" i="217"/>
  <c r="AU3215" i="217"/>
  <c r="AU3203" i="217"/>
  <c r="AU3191" i="217"/>
  <c r="AU3179" i="217"/>
  <c r="AU3167" i="217"/>
  <c r="AU3155" i="217"/>
  <c r="AU3143" i="217"/>
  <c r="AU3131" i="217"/>
  <c r="AU3119" i="217"/>
  <c r="AU3107" i="217"/>
  <c r="AU3095" i="217"/>
  <c r="AU3586" i="217"/>
  <c r="AU3574" i="217"/>
  <c r="AU3562" i="217"/>
  <c r="AU3550" i="217"/>
  <c r="AU3538" i="217"/>
  <c r="AU3526" i="217"/>
  <c r="AU3514" i="217"/>
  <c r="AU3502" i="217"/>
  <c r="AU3490" i="217"/>
  <c r="AU3478" i="217"/>
  <c r="AU3466" i="217"/>
  <c r="AU3454" i="217"/>
  <c r="AU3442" i="217"/>
  <c r="AU3430" i="217"/>
  <c r="AU3418" i="217"/>
  <c r="AU3406" i="217"/>
  <c r="AU3394" i="217"/>
  <c r="AU3382" i="217"/>
  <c r="AU3370" i="217"/>
  <c r="AU3358" i="217"/>
  <c r="AU3346" i="217"/>
  <c r="AU3334" i="217"/>
  <c r="AU3322" i="217"/>
  <c r="AU3310" i="217"/>
  <c r="AU3298" i="217"/>
  <c r="AU3286" i="217"/>
  <c r="AU3274" i="217"/>
  <c r="AU3262" i="217"/>
  <c r="AU3250" i="217"/>
  <c r="AU3238" i="217"/>
  <c r="AU3226" i="217"/>
  <c r="AU3214" i="217"/>
  <c r="AU3202" i="217"/>
  <c r="AU3190" i="217"/>
  <c r="AU3178" i="217"/>
  <c r="AU3166" i="217"/>
  <c r="AU3154" i="217"/>
  <c r="AU3142" i="217"/>
  <c r="AU3130" i="217"/>
  <c r="AU3118" i="217"/>
  <c r="AU3106" i="217"/>
  <c r="AU3094" i="217"/>
  <c r="AU3585" i="217"/>
  <c r="AU3573" i="217"/>
  <c r="AU3561" i="217"/>
  <c r="AU3549" i="217"/>
  <c r="AU3537" i="217"/>
  <c r="AU3525" i="217"/>
  <c r="AU3513" i="217"/>
  <c r="AU3501" i="217"/>
  <c r="AU3489" i="217"/>
  <c r="AU3477" i="217"/>
  <c r="AU3465" i="217"/>
  <c r="AU3453" i="217"/>
  <c r="AU3441" i="217"/>
  <c r="AU3429" i="217"/>
  <c r="AU3417" i="217"/>
  <c r="AU3405" i="217"/>
  <c r="AU3393" i="217"/>
  <c r="AU3381" i="217"/>
  <c r="AU3369" i="217"/>
  <c r="AU3357" i="217"/>
  <c r="AU3345" i="217"/>
  <c r="AU3333" i="217"/>
  <c r="AU3321" i="217"/>
  <c r="AU3309" i="217"/>
  <c r="AU3297" i="217"/>
  <c r="AU3285" i="217"/>
  <c r="AU3273" i="217"/>
  <c r="AU3261" i="217"/>
  <c r="AU3249" i="217"/>
  <c r="AU3237" i="217"/>
  <c r="AU3225" i="217"/>
  <c r="AU3213" i="217"/>
  <c r="AU3201" i="217"/>
  <c r="AU3189" i="217"/>
  <c r="AU3177" i="217"/>
  <c r="AU3165" i="217"/>
  <c r="AU3153" i="217"/>
  <c r="AU3141" i="217"/>
  <c r="AU3129" i="217"/>
  <c r="AU3117" i="217"/>
  <c r="AU3105" i="217"/>
  <c r="AU3093" i="217"/>
  <c r="AU3584" i="217"/>
  <c r="AU3572" i="217"/>
  <c r="AU3560" i="217"/>
  <c r="AU3548" i="217"/>
  <c r="AU3536" i="217"/>
  <c r="AU3524" i="217"/>
  <c r="AU3512" i="217"/>
  <c r="AU3500" i="217"/>
  <c r="AU3488" i="217"/>
  <c r="AU3476" i="217"/>
  <c r="AU3464" i="217"/>
  <c r="AU3452" i="217"/>
  <c r="AU3440" i="217"/>
  <c r="AU3428" i="217"/>
  <c r="AU3416" i="217"/>
  <c r="AU3404" i="217"/>
  <c r="AU3392" i="217"/>
  <c r="AU3380" i="217"/>
  <c r="AU3368" i="217"/>
  <c r="AU3356" i="217"/>
  <c r="AU3344" i="217"/>
  <c r="AU3332" i="217"/>
  <c r="AU3320" i="217"/>
  <c r="AU3308" i="217"/>
  <c r="AU3296" i="217"/>
  <c r="AU3284" i="217"/>
  <c r="AU3272" i="217"/>
  <c r="AU3260" i="217"/>
  <c r="AU3248" i="217"/>
  <c r="AU3236" i="217"/>
  <c r="AU3224" i="217"/>
  <c r="AU3212" i="217"/>
  <c r="AU3200" i="217"/>
  <c r="AU3188" i="217"/>
  <c r="AU3176" i="217"/>
  <c r="AU3164" i="217"/>
  <c r="AU3152" i="217"/>
  <c r="AU3140" i="217"/>
  <c r="AU3128" i="217"/>
  <c r="AU3116" i="217"/>
  <c r="AU3104" i="217"/>
  <c r="AU3092" i="217"/>
  <c r="AU3583" i="217"/>
  <c r="AU3571" i="217"/>
  <c r="AU3559" i="217"/>
  <c r="AU3547" i="217"/>
  <c r="AU3535" i="217"/>
  <c r="AU3523" i="217"/>
  <c r="AU3511" i="217"/>
  <c r="AU3499" i="217"/>
  <c r="AU3487" i="217"/>
  <c r="AU3475" i="217"/>
  <c r="AU3463" i="217"/>
  <c r="AU3451" i="217"/>
  <c r="AU3439" i="217"/>
  <c r="AU3427" i="217"/>
  <c r="AU3415" i="217"/>
  <c r="AU3403" i="217"/>
  <c r="AU3391" i="217"/>
  <c r="AU3379" i="217"/>
  <c r="AU3367" i="217"/>
  <c r="AU3355" i="217"/>
  <c r="AU3343" i="217"/>
  <c r="AU3331" i="217"/>
  <c r="AU3319" i="217"/>
  <c r="AU3307" i="217"/>
  <c r="AU3295" i="217"/>
  <c r="AU3283" i="217"/>
  <c r="AU3271" i="217"/>
  <c r="AU3259" i="217"/>
  <c r="AU3247" i="217"/>
  <c r="AU3235" i="217"/>
  <c r="AU3223" i="217"/>
  <c r="AU3211" i="217"/>
  <c r="AU3199" i="217"/>
  <c r="AU3187" i="217"/>
  <c r="AU3175" i="217"/>
  <c r="AU3163" i="217"/>
  <c r="AU3151" i="217"/>
  <c r="AU3139" i="217"/>
  <c r="AU3127" i="217"/>
  <c r="AU3115" i="217"/>
  <c r="AU3103" i="217"/>
  <c r="AU3091" i="217"/>
  <c r="AU3582" i="217"/>
  <c r="AU3570" i="217"/>
  <c r="AU3558" i="217"/>
  <c r="AU3546" i="217"/>
  <c r="AU3534" i="217"/>
  <c r="AU3522" i="217"/>
  <c r="AU3510" i="217"/>
  <c r="AU3498" i="217"/>
  <c r="AU3486" i="217"/>
  <c r="AU3474" i="217"/>
  <c r="AU3462" i="217"/>
  <c r="AU3450" i="217"/>
  <c r="AU3438" i="217"/>
  <c r="AU3426" i="217"/>
  <c r="AU3414" i="217"/>
  <c r="AU3402" i="217"/>
  <c r="AU3390" i="217"/>
  <c r="AU3378" i="217"/>
  <c r="AU3366" i="217"/>
  <c r="AU3354" i="217"/>
  <c r="AU3342" i="217"/>
  <c r="AU3330" i="217"/>
  <c r="AU3318" i="217"/>
  <c r="AU3306" i="217"/>
  <c r="AU3294" i="217"/>
  <c r="AU3282" i="217"/>
  <c r="AU3270" i="217"/>
  <c r="AU3258" i="217"/>
  <c r="AU3246" i="217"/>
  <c r="AU3234" i="217"/>
  <c r="AU3222" i="217"/>
  <c r="AU3210" i="217"/>
  <c r="AU3198" i="217"/>
  <c r="AU3186" i="217"/>
  <c r="AU3174" i="217"/>
  <c r="AU3162" i="217"/>
  <c r="AU3150" i="217"/>
  <c r="AU3138" i="217"/>
  <c r="AU3126" i="217"/>
  <c r="AU3114" i="217"/>
  <c r="AU3102" i="217"/>
  <c r="AU3090" i="217"/>
  <c r="AU3581" i="217"/>
  <c r="AU3569" i="217"/>
  <c r="AU3557" i="217"/>
  <c r="AU3545" i="217"/>
  <c r="AU3533" i="217"/>
  <c r="AU3521" i="217"/>
  <c r="AU3509" i="217"/>
  <c r="AU3497" i="217"/>
  <c r="AU3485" i="217"/>
  <c r="AU3473" i="217"/>
  <c r="AU3461" i="217"/>
  <c r="AU3449" i="217"/>
  <c r="AU3437" i="217"/>
  <c r="AU3425" i="217"/>
  <c r="AU3413" i="217"/>
  <c r="AU3401" i="217"/>
  <c r="AU3389" i="217"/>
  <c r="AU3377" i="217"/>
  <c r="AU3365" i="217"/>
  <c r="AU3353" i="217"/>
  <c r="AU3341" i="217"/>
  <c r="AU3329" i="217"/>
  <c r="AU3317" i="217"/>
  <c r="AU3305" i="217"/>
  <c r="AU3293" i="217"/>
  <c r="AU3281" i="217"/>
  <c r="AU3269" i="217"/>
  <c r="AU3257" i="217"/>
  <c r="AU3245" i="217"/>
  <c r="AU3233" i="217"/>
  <c r="AU3221" i="217"/>
  <c r="AU3209" i="217"/>
  <c r="AU3197" i="217"/>
  <c r="AU3185" i="217"/>
  <c r="AU3173" i="217"/>
  <c r="AU3161" i="217"/>
  <c r="AU3149" i="217"/>
  <c r="AU3137" i="217"/>
  <c r="AU3125" i="217"/>
  <c r="AU3113" i="217"/>
  <c r="AU3101" i="217"/>
  <c r="AU3089" i="217"/>
  <c r="AU3580" i="217"/>
  <c r="AU3568" i="217"/>
  <c r="AU3556" i="217"/>
  <c r="AU3544" i="217"/>
  <c r="AU3532" i="217"/>
  <c r="AU3520" i="217"/>
  <c r="AU3508" i="217"/>
  <c r="AU3496" i="217"/>
  <c r="AU3484" i="217"/>
  <c r="AU3472" i="217"/>
  <c r="AU3460" i="217"/>
  <c r="AU3448" i="217"/>
  <c r="AU3436" i="217"/>
  <c r="AU3424" i="217"/>
  <c r="AU3412" i="217"/>
  <c r="AU3400" i="217"/>
  <c r="AU3388" i="217"/>
  <c r="AU3376" i="217"/>
  <c r="AU3364" i="217"/>
  <c r="AU3352" i="217"/>
  <c r="AU3340" i="217"/>
  <c r="AU3328" i="217"/>
  <c r="AU3316" i="217"/>
  <c r="AU3304" i="217"/>
  <c r="AU3292" i="217"/>
  <c r="AU3280" i="217"/>
  <c r="AU3268" i="217"/>
  <c r="AU3256" i="217"/>
  <c r="AU3244" i="217"/>
  <c r="AU3232" i="217"/>
  <c r="AU3220" i="217"/>
  <c r="AU3208" i="217"/>
  <c r="AU3196" i="217"/>
  <c r="AU3184" i="217"/>
  <c r="AU3172" i="217"/>
  <c r="AU3160" i="217"/>
  <c r="AU3148" i="217"/>
  <c r="AU3136" i="217"/>
  <c r="AU3124" i="217"/>
  <c r="AU3112" i="217"/>
  <c r="AU3100" i="217"/>
  <c r="AU3088" i="217"/>
  <c r="AT3082" i="217" s="1"/>
  <c r="AT3083" i="217" s="1"/>
  <c r="AU3579" i="217"/>
  <c r="AU3567" i="217"/>
  <c r="AU3555" i="217"/>
  <c r="AU3543" i="217"/>
  <c r="AU3531" i="217"/>
  <c r="AU3519" i="217"/>
  <c r="AU3507" i="217"/>
  <c r="AU3495" i="217"/>
  <c r="AU3483" i="217"/>
  <c r="AU3471" i="217"/>
  <c r="AU3459" i="217"/>
  <c r="AU3447" i="217"/>
  <c r="AU3435" i="217"/>
  <c r="AU3423" i="217"/>
  <c r="AU3411" i="217"/>
  <c r="AU3399" i="217"/>
  <c r="AU3387" i="217"/>
  <c r="AU3375" i="217"/>
  <c r="AU3363" i="217"/>
  <c r="AU3351" i="217"/>
  <c r="AU3339" i="217"/>
  <c r="AU3327" i="217"/>
  <c r="AU3315" i="217"/>
  <c r="AU3303" i="217"/>
  <c r="AU3291" i="217"/>
  <c r="AU3279" i="217"/>
  <c r="AU3267" i="217"/>
  <c r="AU3255" i="217"/>
  <c r="AU3243" i="217"/>
  <c r="AU3231" i="217"/>
  <c r="AU3219" i="217"/>
  <c r="AU3207" i="217"/>
  <c r="AU3195" i="217"/>
  <c r="AU3183" i="217"/>
  <c r="AU3171" i="217"/>
  <c r="AU3159" i="217"/>
  <c r="AU3147" i="217"/>
  <c r="AU3135" i="217"/>
  <c r="AU3123" i="217"/>
  <c r="AU3111" i="217"/>
  <c r="AU3099" i="217"/>
  <c r="AU3578" i="217"/>
  <c r="AU3566" i="217"/>
  <c r="AU3554" i="217"/>
  <c r="AU3542" i="217"/>
  <c r="AU3530" i="217"/>
  <c r="AU3518" i="217"/>
  <c r="AU3506" i="217"/>
  <c r="AU3494" i="217"/>
  <c r="AU3482" i="217"/>
  <c r="AU3470" i="217"/>
  <c r="AU3458" i="217"/>
  <c r="AU3446" i="217"/>
  <c r="AU3434" i="217"/>
  <c r="AU3422" i="217"/>
  <c r="AU3410" i="217"/>
  <c r="AU3398" i="217"/>
  <c r="AU3386" i="217"/>
  <c r="AU3374" i="217"/>
  <c r="AU3362" i="217"/>
  <c r="AU3350" i="217"/>
  <c r="AU3338" i="217"/>
  <c r="AU3326" i="217"/>
  <c r="AU3314" i="217"/>
  <c r="AU3302" i="217"/>
  <c r="AU3290" i="217"/>
  <c r="AU3278" i="217"/>
  <c r="AU3266" i="217"/>
  <c r="AU3254" i="217"/>
  <c r="AU3242" i="217"/>
  <c r="AU3230" i="217"/>
  <c r="AU3218" i="217"/>
  <c r="AU3206" i="217"/>
  <c r="AU3194" i="217"/>
  <c r="AU3182" i="217"/>
  <c r="AU3170" i="217"/>
  <c r="AU3158" i="217"/>
  <c r="AU3146" i="217"/>
  <c r="AU3134" i="217"/>
  <c r="AU3122" i="217"/>
  <c r="AU3110" i="217"/>
  <c r="AU3098" i="217"/>
  <c r="AU3577" i="217"/>
  <c r="AU3565" i="217"/>
  <c r="AU3553" i="217"/>
  <c r="AU3541" i="217"/>
  <c r="AU3529" i="217"/>
  <c r="AU3517" i="217"/>
  <c r="AU3505" i="217"/>
  <c r="AU3493" i="217"/>
  <c r="AU3481" i="217"/>
  <c r="AU3469" i="217"/>
  <c r="AU3457" i="217"/>
  <c r="AU3445" i="217"/>
  <c r="AU3433" i="217"/>
  <c r="AU3421" i="217"/>
  <c r="AU3409" i="217"/>
  <c r="AU3397" i="217"/>
  <c r="AU3385" i="217"/>
  <c r="AU3373" i="217"/>
  <c r="AU3361" i="217"/>
  <c r="AU3349" i="217"/>
  <c r="AU3337" i="217"/>
  <c r="AU3325" i="217"/>
  <c r="AU3313" i="217"/>
  <c r="AU3301" i="217"/>
  <c r="AU3289" i="217"/>
  <c r="AU3277" i="217"/>
  <c r="AU3265" i="217"/>
  <c r="AU3253" i="217"/>
  <c r="AU3241" i="217"/>
  <c r="AU3229" i="217"/>
  <c r="AU3217" i="217"/>
  <c r="AU3205" i="217"/>
  <c r="AU3193" i="217"/>
  <c r="AU3181" i="217"/>
  <c r="AU3169" i="217"/>
  <c r="AU3157" i="217"/>
  <c r="AU3145" i="217"/>
  <c r="AU3133" i="217"/>
  <c r="AU3121" i="217"/>
  <c r="AU3109" i="217"/>
  <c r="AU3097" i="217"/>
  <c r="AU3228" i="217"/>
  <c r="AU3372" i="217"/>
  <c r="AU3516" i="217"/>
  <c r="AU2746" i="217"/>
  <c r="AU3132" i="217"/>
  <c r="AU3276" i="217"/>
  <c r="AU3420" i="217"/>
  <c r="AU3564" i="217"/>
  <c r="AU2825" i="217"/>
  <c r="AU3144" i="217"/>
  <c r="AU3288" i="217"/>
  <c r="AU3432" i="217"/>
  <c r="AT3085" i="217"/>
  <c r="Z21" i="216"/>
  <c r="Z25" i="216"/>
  <c r="AG19" i="216"/>
  <c r="S20" i="216"/>
  <c r="S23" i="216"/>
  <c r="S26" i="216"/>
  <c r="AP21" i="216"/>
  <c r="Q27" i="216"/>
  <c r="X27" i="216"/>
  <c r="S21" i="216"/>
  <c r="S24" i="216"/>
  <c r="AP22" i="216"/>
  <c r="AN23" i="216"/>
  <c r="AB19" i="216"/>
  <c r="I40" i="221"/>
  <c r="I41" i="221" s="1"/>
  <c r="I23" i="221"/>
  <c r="I46" i="221"/>
  <c r="I24" i="221"/>
  <c r="I26" i="221"/>
  <c r="I27" i="221" s="1"/>
  <c r="I48" i="221"/>
  <c r="I49" i="221"/>
  <c r="K42" i="221"/>
  <c r="I50" i="221"/>
  <c r="I51" i="221"/>
  <c r="I52" i="221"/>
  <c r="I53" i="221"/>
  <c r="J45" i="221"/>
  <c r="J40" i="221"/>
  <c r="J41" i="221" s="1"/>
  <c r="P1032" i="217"/>
  <c r="AI2071" i="217"/>
  <c r="AI2107" i="217"/>
  <c r="AI2143" i="217"/>
  <c r="AI2179" i="217"/>
  <c r="AI2215" i="217"/>
  <c r="AI2251" i="217"/>
  <c r="AI2296" i="217"/>
  <c r="AI2343" i="217"/>
  <c r="AI2390" i="217"/>
  <c r="AI2445" i="217"/>
  <c r="AI2521" i="217"/>
  <c r="AB520" i="217"/>
  <c r="AI2073" i="217"/>
  <c r="AI2109" i="217"/>
  <c r="AI2145" i="217"/>
  <c r="AI2181" i="217"/>
  <c r="AI2217" i="217"/>
  <c r="AI2253" i="217"/>
  <c r="AI2305" i="217"/>
  <c r="AI2344" i="217"/>
  <c r="AI2395" i="217"/>
  <c r="AI2455" i="217"/>
  <c r="AI2527" i="217"/>
  <c r="AB521" i="217"/>
  <c r="AI2075" i="217"/>
  <c r="AI2115" i="217"/>
  <c r="AI2147" i="217"/>
  <c r="AI2183" i="217"/>
  <c r="AI2223" i="217"/>
  <c r="AI2260" i="217"/>
  <c r="AI2306" i="217"/>
  <c r="AI2351" i="217"/>
  <c r="AI2397" i="217"/>
  <c r="AI2459" i="217"/>
  <c r="AI2536" i="217"/>
  <c r="AH3080" i="217"/>
  <c r="AH3081" i="217"/>
  <c r="AI2080" i="217"/>
  <c r="AI2116" i="217"/>
  <c r="AI2152" i="217"/>
  <c r="AI2188" i="217"/>
  <c r="AI2224" i="217"/>
  <c r="AI2263" i="217"/>
  <c r="AI2307" i="217"/>
  <c r="AI2357" i="217"/>
  <c r="AI2399" i="217"/>
  <c r="AI2465" i="217"/>
  <c r="AI2537" i="217"/>
  <c r="AI2083" i="217"/>
  <c r="AI2119" i="217"/>
  <c r="AI2155" i="217"/>
  <c r="AI2191" i="217"/>
  <c r="AI2227" i="217"/>
  <c r="AI2267" i="217"/>
  <c r="AI2315" i="217"/>
  <c r="AI2359" i="217"/>
  <c r="AI2404" i="217"/>
  <c r="AI2474" i="217"/>
  <c r="AI2548" i="217"/>
  <c r="AI2089" i="217"/>
  <c r="AI2123" i="217"/>
  <c r="AI2159" i="217"/>
  <c r="AI2197" i="217"/>
  <c r="AI2231" i="217"/>
  <c r="AI2270" i="217"/>
  <c r="AI2318" i="217"/>
  <c r="AI2361" i="217"/>
  <c r="AI2413" i="217"/>
  <c r="AI2476" i="217"/>
  <c r="AI2555" i="217"/>
  <c r="AI2090" i="217"/>
  <c r="AI2126" i="217"/>
  <c r="AI2162" i="217"/>
  <c r="AI2198" i="217"/>
  <c r="AI2234" i="217"/>
  <c r="AI2277" i="217"/>
  <c r="AI2320" i="217"/>
  <c r="AI2368" i="217"/>
  <c r="AI2414" i="217"/>
  <c r="AI2486" i="217"/>
  <c r="AI2562" i="217"/>
  <c r="AI2534" i="217"/>
  <c r="AI2500" i="217"/>
  <c r="AI2473" i="217"/>
  <c r="AI2438" i="217"/>
  <c r="AI2411" i="217"/>
  <c r="AI2380" i="217"/>
  <c r="AI2356" i="217"/>
  <c r="AI2327" i="217"/>
  <c r="AI2303" i="217"/>
  <c r="AI2272" i="217"/>
  <c r="AI2248" i="217"/>
  <c r="AI2219" i="217"/>
  <c r="AI2195" i="217"/>
  <c r="AI2164" i="217"/>
  <c r="AI2140" i="217"/>
  <c r="AI2111" i="217"/>
  <c r="AI2087" i="217"/>
  <c r="AI2560" i="217"/>
  <c r="AI2531" i="217"/>
  <c r="AI2498" i="217"/>
  <c r="AI2469" i="217"/>
  <c r="AI2437" i="217"/>
  <c r="AI2407" i="217"/>
  <c r="AI2379" i="217"/>
  <c r="AI2354" i="217"/>
  <c r="AI2325" i="217"/>
  <c r="AI2299" i="217"/>
  <c r="AI2271" i="217"/>
  <c r="AI2557" i="217"/>
  <c r="AI2525" i="217"/>
  <c r="AI2495" i="217"/>
  <c r="AI2464" i="217"/>
  <c r="AI2433" i="217"/>
  <c r="AI2403" i="217"/>
  <c r="AI2377" i="217"/>
  <c r="AI2349" i="217"/>
  <c r="AI2321" i="217"/>
  <c r="AI2295" i="217"/>
  <c r="AI2269" i="217"/>
  <c r="AI2241" i="217"/>
  <c r="AI2213" i="217"/>
  <c r="AI2187" i="217"/>
  <c r="AI2161" i="217"/>
  <c r="AI2133" i="217"/>
  <c r="AI2105" i="217"/>
  <c r="AI2079" i="217"/>
  <c r="AI2551" i="217"/>
  <c r="AI2519" i="217"/>
  <c r="AI2489" i="217"/>
  <c r="AI2457" i="217"/>
  <c r="AI2546" i="217"/>
  <c r="AI2515" i="217"/>
  <c r="AI2485" i="217"/>
  <c r="AI2453" i="217"/>
  <c r="AI2423" i="217"/>
  <c r="AI2393" i="217"/>
  <c r="AI2367" i="217"/>
  <c r="AI2341" i="217"/>
  <c r="AI2313" i="217"/>
  <c r="AI2285" i="217"/>
  <c r="AI2259" i="217"/>
  <c r="AI2233" i="217"/>
  <c r="AI2205" i="217"/>
  <c r="AI2177" i="217"/>
  <c r="AI2151" i="217"/>
  <c r="AI2125" i="217"/>
  <c r="AI2097" i="217"/>
  <c r="AI2069" i="217"/>
  <c r="AI2541" i="217"/>
  <c r="AI2513" i="217"/>
  <c r="AI2479" i="217"/>
  <c r="AI2452" i="217"/>
  <c r="AI2417" i="217"/>
  <c r="AI2392" i="217"/>
  <c r="AI2363" i="217"/>
  <c r="AI2339" i="217"/>
  <c r="AI2308" i="217"/>
  <c r="AI2284" i="217"/>
  <c r="AI2255" i="217"/>
  <c r="AI2539" i="217"/>
  <c r="AI2510" i="217"/>
  <c r="AI2477" i="217"/>
  <c r="AI2449" i="217"/>
  <c r="AI2416" i="217"/>
  <c r="AI2091" i="217"/>
  <c r="AI2127" i="217"/>
  <c r="AI2163" i="217"/>
  <c r="AI2199" i="217"/>
  <c r="AI2235" i="217"/>
  <c r="AI2279" i="217"/>
  <c r="AI2323" i="217"/>
  <c r="AI2371" i="217"/>
  <c r="AI2425" i="217"/>
  <c r="AI2493" i="217"/>
  <c r="J525" i="217"/>
  <c r="AI2092" i="217"/>
  <c r="AI2128" i="217"/>
  <c r="AI2169" i="217"/>
  <c r="AI2200" i="217"/>
  <c r="AI2236" i="217"/>
  <c r="AI2282" i="217"/>
  <c r="AI2331" i="217"/>
  <c r="AI2375" i="217"/>
  <c r="AI2428" i="217"/>
  <c r="AI2497" i="217"/>
  <c r="P2568" i="217"/>
  <c r="V2569" i="217"/>
  <c r="AI2099" i="217"/>
  <c r="AI2135" i="217"/>
  <c r="AI2171" i="217"/>
  <c r="AI2207" i="217"/>
  <c r="AI2243" i="217"/>
  <c r="AI2287" i="217"/>
  <c r="AI2332" i="217"/>
  <c r="AI2378" i="217"/>
  <c r="AI2431" i="217"/>
  <c r="AI2505" i="217"/>
  <c r="AN13" i="217"/>
  <c r="AH2569" i="217"/>
  <c r="AI2720" i="217" s="1"/>
  <c r="AN8" i="217"/>
  <c r="AO403" i="217" s="1"/>
  <c r="AO1053" i="217"/>
  <c r="AO1074" i="217"/>
  <c r="AO1095" i="217"/>
  <c r="AO1115" i="217"/>
  <c r="AO1135" i="217"/>
  <c r="AO1156" i="217"/>
  <c r="AO1177" i="217"/>
  <c r="AO1197" i="217"/>
  <c r="AO1218" i="217"/>
  <c r="AO1239" i="217"/>
  <c r="AO1259" i="217"/>
  <c r="AO1279" i="217"/>
  <c r="AO1300" i="217"/>
  <c r="AO1321" i="217"/>
  <c r="AO1341" i="217"/>
  <c r="AO1362" i="217"/>
  <c r="AO1383" i="217"/>
  <c r="AO1403" i="217"/>
  <c r="AO1423" i="217"/>
  <c r="AO1444" i="217"/>
  <c r="AO1465" i="217"/>
  <c r="AO1487" i="217"/>
  <c r="AO1510" i="217"/>
  <c r="AO1554" i="217"/>
  <c r="AO1600" i="217"/>
  <c r="AO1664" i="217"/>
  <c r="AO1729" i="217"/>
  <c r="AO1792" i="217"/>
  <c r="AO1857" i="217"/>
  <c r="AO1938" i="217"/>
  <c r="AN520" i="217"/>
  <c r="AO994" i="217" s="1"/>
  <c r="AO1531" i="217"/>
  <c r="AO1519" i="217"/>
  <c r="AO1507" i="217"/>
  <c r="AO1495" i="217"/>
  <c r="AO1483" i="217"/>
  <c r="AO1471" i="217"/>
  <c r="AO1535" i="217"/>
  <c r="AO1522" i="217"/>
  <c r="AO1509" i="217"/>
  <c r="AO1496" i="217"/>
  <c r="AO1482" i="217"/>
  <c r="AO1469" i="217"/>
  <c r="AO1457" i="217"/>
  <c r="AO1445" i="217"/>
  <c r="AO1433" i="217"/>
  <c r="AO1421" i="217"/>
  <c r="AO1409" i="217"/>
  <c r="AO1397" i="217"/>
  <c r="AO1385" i="217"/>
  <c r="AO1373" i="217"/>
  <c r="AO1361" i="217"/>
  <c r="AO1349" i="217"/>
  <c r="AO1337" i="217"/>
  <c r="AO1325" i="217"/>
  <c r="AO1313" i="217"/>
  <c r="AO1301" i="217"/>
  <c r="AO1289" i="217"/>
  <c r="AO1277" i="217"/>
  <c r="AO1265" i="217"/>
  <c r="AO1253" i="217"/>
  <c r="AO1241" i="217"/>
  <c r="AO1229" i="217"/>
  <c r="AO1217" i="217"/>
  <c r="AO1205" i="217"/>
  <c r="AO1193" i="217"/>
  <c r="AO1181" i="217"/>
  <c r="AO1169" i="217"/>
  <c r="AO1157" i="217"/>
  <c r="AO1145" i="217"/>
  <c r="AO1133" i="217"/>
  <c r="AO1121" i="217"/>
  <c r="AO1109" i="217"/>
  <c r="AO1097" i="217"/>
  <c r="AO1085" i="217"/>
  <c r="AO1073" i="217"/>
  <c r="AO1061" i="217"/>
  <c r="AO1049" i="217"/>
  <c r="AO1532" i="217"/>
  <c r="AO1518" i="217"/>
  <c r="AO1505" i="217"/>
  <c r="AO1492" i="217"/>
  <c r="AO1479" i="217"/>
  <c r="AO1466" i="217"/>
  <c r="AO1454" i="217"/>
  <c r="AO1442" i="217"/>
  <c r="AO1430" i="217"/>
  <c r="AO1418" i="217"/>
  <c r="AO1406" i="217"/>
  <c r="AO1394" i="217"/>
  <c r="AO1382" i="217"/>
  <c r="AO1370" i="217"/>
  <c r="AO1358" i="217"/>
  <c r="AO1346" i="217"/>
  <c r="AO1334" i="217"/>
  <c r="AO1322" i="217"/>
  <c r="AO1310" i="217"/>
  <c r="AO1298" i="217"/>
  <c r="AO1286" i="217"/>
  <c r="AO1274" i="217"/>
  <c r="AO1262" i="217"/>
  <c r="AO1250" i="217"/>
  <c r="AO1238" i="217"/>
  <c r="AO1226" i="217"/>
  <c r="AO1214" i="217"/>
  <c r="AO1202" i="217"/>
  <c r="AO1190" i="217"/>
  <c r="AO1178" i="217"/>
  <c r="AO1166" i="217"/>
  <c r="AO1154" i="217"/>
  <c r="AO1142" i="217"/>
  <c r="AO1130" i="217"/>
  <c r="AO1118" i="217"/>
  <c r="AO1106" i="217"/>
  <c r="AO1094" i="217"/>
  <c r="AO1082" i="217"/>
  <c r="AO1070" i="217"/>
  <c r="AO1058" i="217"/>
  <c r="AO1046" i="217"/>
  <c r="AO1529" i="217"/>
  <c r="AO1516" i="217"/>
  <c r="AO1503" i="217"/>
  <c r="AO1490" i="217"/>
  <c r="AO1477" i="217"/>
  <c r="AO1464" i="217"/>
  <c r="AO1452" i="217"/>
  <c r="AO1440" i="217"/>
  <c r="AO1428" i="217"/>
  <c r="AO1416" i="217"/>
  <c r="AO1404" i="217"/>
  <c r="AO1392" i="217"/>
  <c r="AO1380" i="217"/>
  <c r="AO1368" i="217"/>
  <c r="AO1356" i="217"/>
  <c r="AO1344" i="217"/>
  <c r="AO1332" i="217"/>
  <c r="AO1320" i="217"/>
  <c r="AO1308" i="217"/>
  <c r="AO1296" i="217"/>
  <c r="AO1284" i="217"/>
  <c r="AO1272" i="217"/>
  <c r="AO1260" i="217"/>
  <c r="AO1248" i="217"/>
  <c r="AO1236" i="217"/>
  <c r="AO1224" i="217"/>
  <c r="AO1212" i="217"/>
  <c r="AO1200" i="217"/>
  <c r="AO1188" i="217"/>
  <c r="AO1176" i="217"/>
  <c r="AO1164" i="217"/>
  <c r="AO1152" i="217"/>
  <c r="AO1140" i="217"/>
  <c r="AO1128" i="217"/>
  <c r="AO1116" i="217"/>
  <c r="AO1104" i="217"/>
  <c r="AO1092" i="217"/>
  <c r="AO1080" i="217"/>
  <c r="AO1068" i="217"/>
  <c r="AO1056" i="217"/>
  <c r="AO1044" i="217"/>
  <c r="AO1527" i="217"/>
  <c r="AO1514" i="217"/>
  <c r="AO1501" i="217"/>
  <c r="AO1488" i="217"/>
  <c r="AO1475" i="217"/>
  <c r="AO1462" i="217"/>
  <c r="AO1450" i="217"/>
  <c r="AO1438" i="217"/>
  <c r="AO1426" i="217"/>
  <c r="AO1414" i="217"/>
  <c r="AO1402" i="217"/>
  <c r="AO1390" i="217"/>
  <c r="AO1378" i="217"/>
  <c r="AO1366" i="217"/>
  <c r="AO1354" i="217"/>
  <c r="AO1342" i="217"/>
  <c r="AO1330" i="217"/>
  <c r="AO1318" i="217"/>
  <c r="AO1306" i="217"/>
  <c r="AO1294" i="217"/>
  <c r="AO1282" i="217"/>
  <c r="AO1270" i="217"/>
  <c r="AO1258" i="217"/>
  <c r="AO1246" i="217"/>
  <c r="AO1234" i="217"/>
  <c r="AO1222" i="217"/>
  <c r="AO1210" i="217"/>
  <c r="AO1198" i="217"/>
  <c r="AO1186" i="217"/>
  <c r="AO1174" i="217"/>
  <c r="AO1162" i="217"/>
  <c r="AO1150" i="217"/>
  <c r="AO1138" i="217"/>
  <c r="AO1126" i="217"/>
  <c r="AO1114" i="217"/>
  <c r="AO1102" i="217"/>
  <c r="AO1090" i="217"/>
  <c r="AO1078" i="217"/>
  <c r="AO1066" i="217"/>
  <c r="AO1054" i="217"/>
  <c r="AO1538" i="217"/>
  <c r="AO1525" i="217"/>
  <c r="AO1512" i="217"/>
  <c r="AO1499" i="217"/>
  <c r="AO1486" i="217"/>
  <c r="AO1473" i="217"/>
  <c r="AO1460" i="217"/>
  <c r="AO1448" i="217"/>
  <c r="AO1436" i="217"/>
  <c r="AO1424" i="217"/>
  <c r="AO1412" i="217"/>
  <c r="AO1400" i="217"/>
  <c r="AO1388" i="217"/>
  <c r="AO1376" i="217"/>
  <c r="AO1364" i="217"/>
  <c r="AO1352" i="217"/>
  <c r="AO1340" i="217"/>
  <c r="AO1328" i="217"/>
  <c r="AO1316" i="217"/>
  <c r="AO1304" i="217"/>
  <c r="AO1292" i="217"/>
  <c r="AO1280" i="217"/>
  <c r="AO1268" i="217"/>
  <c r="AO1256" i="217"/>
  <c r="AO1244" i="217"/>
  <c r="AO1232" i="217"/>
  <c r="AO1220" i="217"/>
  <c r="AO1208" i="217"/>
  <c r="AO1196" i="217"/>
  <c r="AO1184" i="217"/>
  <c r="AO1172" i="217"/>
  <c r="AO1160" i="217"/>
  <c r="AO1148" i="217"/>
  <c r="AO1136" i="217"/>
  <c r="AO1124" i="217"/>
  <c r="AO1112" i="217"/>
  <c r="AO1100" i="217"/>
  <c r="AO1088" i="217"/>
  <c r="AO1076" i="217"/>
  <c r="AO1064" i="217"/>
  <c r="AO1052" i="217"/>
  <c r="AO1040" i="217"/>
  <c r="AO1055" i="217"/>
  <c r="AO1075" i="217"/>
  <c r="AO1096" i="217"/>
  <c r="AO1117" i="217"/>
  <c r="AO1137" i="217"/>
  <c r="AO1158" i="217"/>
  <c r="AO1179" i="217"/>
  <c r="AO1199" i="217"/>
  <c r="AO1219" i="217"/>
  <c r="AO1240" i="217"/>
  <c r="AO1261" i="217"/>
  <c r="AO1281" i="217"/>
  <c r="AO1302" i="217"/>
  <c r="AO1323" i="217"/>
  <c r="AO1343" i="217"/>
  <c r="AO1363" i="217"/>
  <c r="AO1384" i="217"/>
  <c r="AO1405" i="217"/>
  <c r="AO1425" i="217"/>
  <c r="AO1446" i="217"/>
  <c r="AO1467" i="217"/>
  <c r="AO1489" i="217"/>
  <c r="AO1511" i="217"/>
  <c r="AO1534" i="217"/>
  <c r="AO1556" i="217"/>
  <c r="AO1602" i="217"/>
  <c r="AO1668" i="217"/>
  <c r="AO1731" i="217"/>
  <c r="AO1794" i="217"/>
  <c r="AO1862" i="217"/>
  <c r="AO1941" i="217"/>
  <c r="AO1057" i="217"/>
  <c r="AO1077" i="217"/>
  <c r="AO1098" i="217"/>
  <c r="AO1119" i="217"/>
  <c r="AO1139" i="217"/>
  <c r="AO1159" i="217"/>
  <c r="AO1180" i="217"/>
  <c r="AO1201" i="217"/>
  <c r="AO1221" i="217"/>
  <c r="AO1242" i="217"/>
  <c r="AO1263" i="217"/>
  <c r="AO1283" i="217"/>
  <c r="AO1303" i="217"/>
  <c r="AO1324" i="217"/>
  <c r="AO1345" i="217"/>
  <c r="AO1365" i="217"/>
  <c r="AO1386" i="217"/>
  <c r="AO1407" i="217"/>
  <c r="AO1427" i="217"/>
  <c r="AO1447" i="217"/>
  <c r="AO1468" i="217"/>
  <c r="AO1491" i="217"/>
  <c r="AO1513" i="217"/>
  <c r="AO1536" i="217"/>
  <c r="AO1562" i="217"/>
  <c r="AO1614" i="217"/>
  <c r="AO1680" i="217"/>
  <c r="AO1743" i="217"/>
  <c r="AO1806" i="217"/>
  <c r="AO1875" i="217"/>
  <c r="AO1961" i="217"/>
  <c r="AO1429" i="217"/>
  <c r="AO1449" i="217"/>
  <c r="AO1470" i="217"/>
  <c r="AO1493" i="217"/>
  <c r="AO1515" i="217"/>
  <c r="AO1537" i="217"/>
  <c r="AO1564" i="217"/>
  <c r="AO1616" i="217"/>
  <c r="AO1681" i="217"/>
  <c r="AO1744" i="217"/>
  <c r="AO1808" i="217"/>
  <c r="AO1876" i="217"/>
  <c r="AO1962" i="217"/>
  <c r="AO1041" i="217"/>
  <c r="AO1060" i="217"/>
  <c r="AO1081" i="217"/>
  <c r="AO1101" i="217"/>
  <c r="AO1122" i="217"/>
  <c r="AO1143" i="217"/>
  <c r="AO1163" i="217"/>
  <c r="AO1183" i="217"/>
  <c r="AO1204" i="217"/>
  <c r="AO1225" i="217"/>
  <c r="AO1245" i="217"/>
  <c r="AO1266" i="217"/>
  <c r="AO1287" i="217"/>
  <c r="AO1307" i="217"/>
  <c r="AO1327" i="217"/>
  <c r="AO1348" i="217"/>
  <c r="AO1369" i="217"/>
  <c r="AO1389" i="217"/>
  <c r="AO1410" i="217"/>
  <c r="AO1431" i="217"/>
  <c r="AO1451" i="217"/>
  <c r="AO1472" i="217"/>
  <c r="AO1494" i="217"/>
  <c r="AO1517" i="217"/>
  <c r="AO1539" i="217"/>
  <c r="AO1567" i="217"/>
  <c r="AO1620" i="217"/>
  <c r="AO1683" i="217"/>
  <c r="AO1746" i="217"/>
  <c r="AO1812" i="217"/>
  <c r="AO1878" i="217"/>
  <c r="AO1965" i="217"/>
  <c r="AO1568" i="217"/>
  <c r="AO1632" i="217"/>
  <c r="AO1695" i="217"/>
  <c r="AO1758" i="217"/>
  <c r="AO1824" i="217"/>
  <c r="AO1892" i="217"/>
  <c r="AO1985" i="217"/>
  <c r="AO1572" i="217"/>
  <c r="AO1633" i="217"/>
  <c r="AO1696" i="217"/>
  <c r="AO1760" i="217"/>
  <c r="AO1825" i="217"/>
  <c r="AO1893" i="217"/>
  <c r="AO1986" i="217"/>
  <c r="AO1576" i="217"/>
  <c r="AO1635" i="217"/>
  <c r="AO1698" i="217"/>
  <c r="AO1764" i="217"/>
  <c r="AO1827" i="217"/>
  <c r="AO1898" i="217"/>
  <c r="AO2047" i="217"/>
  <c r="AO2035" i="217"/>
  <c r="AO2023" i="217"/>
  <c r="AO2011" i="217"/>
  <c r="AO1999" i="217"/>
  <c r="AO1987" i="217"/>
  <c r="AO1975" i="217"/>
  <c r="AO1963" i="217"/>
  <c r="AO1951" i="217"/>
  <c r="AO1939" i="217"/>
  <c r="AO1927" i="217"/>
  <c r="AO1915" i="217"/>
  <c r="AO1903" i="217"/>
  <c r="AO1891" i="217"/>
  <c r="AO1879" i="217"/>
  <c r="AO1867" i="217"/>
  <c r="AO1855" i="217"/>
  <c r="AO1843" i="217"/>
  <c r="AO1831" i="217"/>
  <c r="AO1819" i="217"/>
  <c r="AO1807" i="217"/>
  <c r="AO1795" i="217"/>
  <c r="AO1783" i="217"/>
  <c r="AO1771" i="217"/>
  <c r="AO1759" i="217"/>
  <c r="AO1747" i="217"/>
  <c r="AO1735" i="217"/>
  <c r="AO1723" i="217"/>
  <c r="AO1711" i="217"/>
  <c r="AO1699" i="217"/>
  <c r="AO1687" i="217"/>
  <c r="AO1675" i="217"/>
  <c r="AO1663" i="217"/>
  <c r="AO1651" i="217"/>
  <c r="AO1639" i="217"/>
  <c r="AO1627" i="217"/>
  <c r="AO1615" i="217"/>
  <c r="AO1603" i="217"/>
  <c r="AO1591" i="217"/>
  <c r="AO1579" i="217"/>
  <c r="AO2046" i="217"/>
  <c r="AO2034" i="217"/>
  <c r="AO2045" i="217"/>
  <c r="AO2033" i="217"/>
  <c r="AO2021" i="217"/>
  <c r="AO2009" i="217"/>
  <c r="AO1997" i="217"/>
  <c r="AO2043" i="217"/>
  <c r="AO2031" i="217"/>
  <c r="AO2019" i="217"/>
  <c r="AO2007" i="217"/>
  <c r="AO1995" i="217"/>
  <c r="AO2042" i="217"/>
  <c r="AO2030" i="217"/>
  <c r="AO2018" i="217"/>
  <c r="AO2006" i="217"/>
  <c r="AO1994" i="217"/>
  <c r="AO1982" i="217"/>
  <c r="AO1970" i="217"/>
  <c r="AO1958" i="217"/>
  <c r="AO1946" i="217"/>
  <c r="AO1934" i="217"/>
  <c r="AO1922" i="217"/>
  <c r="AO1910" i="217"/>
  <c r="AO2041" i="217"/>
  <c r="AO2029" i="217"/>
  <c r="AO2017" i="217"/>
  <c r="AO2005" i="217"/>
  <c r="AO1993" i="217"/>
  <c r="AO1981" i="217"/>
  <c r="AO1969" i="217"/>
  <c r="AO1957" i="217"/>
  <c r="AO1945" i="217"/>
  <c r="AO1933" i="217"/>
  <c r="AO1921" i="217"/>
  <c r="AO1909" i="217"/>
  <c r="AO1897" i="217"/>
  <c r="AO1885" i="217"/>
  <c r="AO1873" i="217"/>
  <c r="AO1861" i="217"/>
  <c r="AO1849" i="217"/>
  <c r="AO2040" i="217"/>
  <c r="AO2028" i="217"/>
  <c r="AO2016" i="217"/>
  <c r="AO2004" i="217"/>
  <c r="AO1992" i="217"/>
  <c r="AO1980" i="217"/>
  <c r="AO1968" i="217"/>
  <c r="AO1956" i="217"/>
  <c r="AO1944" i="217"/>
  <c r="AO1932" i="217"/>
  <c r="AO1920" i="217"/>
  <c r="AO1908" i="217"/>
  <c r="AO2051" i="217"/>
  <c r="AO2039" i="217"/>
  <c r="AO2027" i="217"/>
  <c r="AO2015" i="217"/>
  <c r="AO2003" i="217"/>
  <c r="AO1991" i="217"/>
  <c r="AO1979" i="217"/>
  <c r="AO1967" i="217"/>
  <c r="AO1955" i="217"/>
  <c r="AO1943" i="217"/>
  <c r="AO1931" i="217"/>
  <c r="AO1919" i="217"/>
  <c r="AO1907" i="217"/>
  <c r="AO1895" i="217"/>
  <c r="AO1883" i="217"/>
  <c r="AO1871" i="217"/>
  <c r="AO1859" i="217"/>
  <c r="AO1847" i="217"/>
  <c r="AO1835" i="217"/>
  <c r="AO1823" i="217"/>
  <c r="AO1811" i="217"/>
  <c r="AO1799" i="217"/>
  <c r="AO1787" i="217"/>
  <c r="AO1775" i="217"/>
  <c r="AO1763" i="217"/>
  <c r="AO1751" i="217"/>
  <c r="AO1739" i="217"/>
  <c r="AO1727" i="217"/>
  <c r="AO1715" i="217"/>
  <c r="AO1703" i="217"/>
  <c r="AO1691" i="217"/>
  <c r="AO1679" i="217"/>
  <c r="AO1667" i="217"/>
  <c r="AO1655" i="217"/>
  <c r="AO1643" i="217"/>
  <c r="AO1631" i="217"/>
  <c r="AO1619" i="217"/>
  <c r="AO1607" i="217"/>
  <c r="AO1595" i="217"/>
  <c r="AO1583" i="217"/>
  <c r="AO1571" i="217"/>
  <c r="AO1559" i="217"/>
  <c r="AO2050" i="217"/>
  <c r="AO2038" i="217"/>
  <c r="AO2026" i="217"/>
  <c r="AO2014" i="217"/>
  <c r="AO2002" i="217"/>
  <c r="AO1990" i="217"/>
  <c r="AO1978" i="217"/>
  <c r="AO1966" i="217"/>
  <c r="AO1954" i="217"/>
  <c r="AO1942" i="217"/>
  <c r="AO1930" i="217"/>
  <c r="AO1918" i="217"/>
  <c r="AO1906" i="217"/>
  <c r="AO1894" i="217"/>
  <c r="AO1882" i="217"/>
  <c r="AO1870" i="217"/>
  <c r="AO1858" i="217"/>
  <c r="AO1846" i="217"/>
  <c r="AO1834" i="217"/>
  <c r="AO1822" i="217"/>
  <c r="AO1810" i="217"/>
  <c r="AO1798" i="217"/>
  <c r="AO1786" i="217"/>
  <c r="AO1774" i="217"/>
  <c r="AO1762" i="217"/>
  <c r="AO1750" i="217"/>
  <c r="AO1738" i="217"/>
  <c r="AO1726" i="217"/>
  <c r="AO1714" i="217"/>
  <c r="AO1702" i="217"/>
  <c r="AO1690" i="217"/>
  <c r="AO1678" i="217"/>
  <c r="AO1666" i="217"/>
  <c r="AO1654" i="217"/>
  <c r="AO1642" i="217"/>
  <c r="AO1630" i="217"/>
  <c r="AO1618" i="217"/>
  <c r="AO1606" i="217"/>
  <c r="AO1594" i="217"/>
  <c r="AO1582" i="217"/>
  <c r="AO1570" i="217"/>
  <c r="AO1558" i="217"/>
  <c r="AO2013" i="217"/>
  <c r="AO1984" i="217"/>
  <c r="AO1960" i="217"/>
  <c r="AO1936" i="217"/>
  <c r="AO1912" i="217"/>
  <c r="AO1890" i="217"/>
  <c r="AO1874" i="217"/>
  <c r="AO1854" i="217"/>
  <c r="AO1838" i="217"/>
  <c r="AO1821" i="217"/>
  <c r="AO1805" i="217"/>
  <c r="AO1790" i="217"/>
  <c r="AO1773" i="217"/>
  <c r="AO1757" i="217"/>
  <c r="AO1742" i="217"/>
  <c r="AO1725" i="217"/>
  <c r="AO1709" i="217"/>
  <c r="AO1694" i="217"/>
  <c r="AO1677" i="217"/>
  <c r="AO1661" i="217"/>
  <c r="AO1646" i="217"/>
  <c r="AO1629" i="217"/>
  <c r="AO1613" i="217"/>
  <c r="AO1598" i="217"/>
  <c r="AO1581" i="217"/>
  <c r="AO1566" i="217"/>
  <c r="AO1552" i="217"/>
  <c r="AO2012" i="217"/>
  <c r="AO1983" i="217"/>
  <c r="AO1959" i="217"/>
  <c r="AO1935" i="217"/>
  <c r="AO1911" i="217"/>
  <c r="AO1889" i="217"/>
  <c r="AO1872" i="217"/>
  <c r="AO1853" i="217"/>
  <c r="AO1837" i="217"/>
  <c r="AO1820" i="217"/>
  <c r="AO1804" i="217"/>
  <c r="AO1789" i="217"/>
  <c r="AO1772" i="217"/>
  <c r="AO1756" i="217"/>
  <c r="AO1741" i="217"/>
  <c r="AO1724" i="217"/>
  <c r="AO1708" i="217"/>
  <c r="AO1693" i="217"/>
  <c r="AO1676" i="217"/>
  <c r="AO1660" i="217"/>
  <c r="AO1645" i="217"/>
  <c r="AO1628" i="217"/>
  <c r="AO1612" i="217"/>
  <c r="AO1597" i="217"/>
  <c r="AO1580" i="217"/>
  <c r="AO1565" i="217"/>
  <c r="AO2049" i="217"/>
  <c r="AO2010" i="217"/>
  <c r="AO1977" i="217"/>
  <c r="AO1953" i="217"/>
  <c r="AO1929" i="217"/>
  <c r="AO1905" i="217"/>
  <c r="AO1888" i="217"/>
  <c r="AO1869" i="217"/>
  <c r="AO1852" i="217"/>
  <c r="AO1836" i="217"/>
  <c r="AO1818" i="217"/>
  <c r="AO1803" i="217"/>
  <c r="AO1788" i="217"/>
  <c r="AO1770" i="217"/>
  <c r="AO1755" i="217"/>
  <c r="AO1740" i="217"/>
  <c r="AO1722" i="217"/>
  <c r="AO1707" i="217"/>
  <c r="AO1692" i="217"/>
  <c r="AO1674" i="217"/>
  <c r="AO1659" i="217"/>
  <c r="AO1644" i="217"/>
  <c r="AO1626" i="217"/>
  <c r="AO1611" i="217"/>
  <c r="AO1596" i="217"/>
  <c r="AO1578" i="217"/>
  <c r="AO2048" i="217"/>
  <c r="AO2008" i="217"/>
  <c r="AO1976" i="217"/>
  <c r="AO1952" i="217"/>
  <c r="AO1928" i="217"/>
  <c r="AO1904" i="217"/>
  <c r="AO1887" i="217"/>
  <c r="AO1868" i="217"/>
  <c r="AO1851" i="217"/>
  <c r="AO1833" i="217"/>
  <c r="AO1817" i="217"/>
  <c r="AO1802" i="217"/>
  <c r="AO1785" i="217"/>
  <c r="AO1769" i="217"/>
  <c r="AO1754" i="217"/>
  <c r="AO1737" i="217"/>
  <c r="AO1721" i="217"/>
  <c r="AO1706" i="217"/>
  <c r="AO1689" i="217"/>
  <c r="AO1673" i="217"/>
  <c r="AO1658" i="217"/>
  <c r="AO1641" i="217"/>
  <c r="AO1625" i="217"/>
  <c r="AO1610" i="217"/>
  <c r="AO1593" i="217"/>
  <c r="AO1577" i="217"/>
  <c r="AO1563" i="217"/>
  <c r="AO2044" i="217"/>
  <c r="AO2001" i="217"/>
  <c r="AO1974" i="217"/>
  <c r="AO1950" i="217"/>
  <c r="AO1926" i="217"/>
  <c r="AO1902" i="217"/>
  <c r="AO1886" i="217"/>
  <c r="AO1866" i="217"/>
  <c r="AO1850" i="217"/>
  <c r="AO1832" i="217"/>
  <c r="AO1816" i="217"/>
  <c r="AO1801" i="217"/>
  <c r="AO1784" i="217"/>
  <c r="AO1768" i="217"/>
  <c r="AO1753" i="217"/>
  <c r="AO1736" i="217"/>
  <c r="AO1720" i="217"/>
  <c r="AO1705" i="217"/>
  <c r="AO1688" i="217"/>
  <c r="AO1672" i="217"/>
  <c r="AO1657" i="217"/>
  <c r="AO1640" i="217"/>
  <c r="AO1624" i="217"/>
  <c r="AO1609" i="217"/>
  <c r="AO1592" i="217"/>
  <c r="AO2037" i="217"/>
  <c r="AO2000" i="217"/>
  <c r="AO1973" i="217"/>
  <c r="AO1949" i="217"/>
  <c r="AO1925" i="217"/>
  <c r="AO1901" i="217"/>
  <c r="AO1884" i="217"/>
  <c r="AO1865" i="217"/>
  <c r="AO1848" i="217"/>
  <c r="AO1830" i="217"/>
  <c r="AO1815" i="217"/>
  <c r="AO1800" i="217"/>
  <c r="AO1782" i="217"/>
  <c r="AO1767" i="217"/>
  <c r="AO1752" i="217"/>
  <c r="AO1734" i="217"/>
  <c r="AO1719" i="217"/>
  <c r="AO1704" i="217"/>
  <c r="AO1686" i="217"/>
  <c r="AO1671" i="217"/>
  <c r="AO1656" i="217"/>
  <c r="AO1638" i="217"/>
  <c r="AO1623" i="217"/>
  <c r="AO1608" i="217"/>
  <c r="AO1590" i="217"/>
  <c r="AO1575" i="217"/>
  <c r="AO1561" i="217"/>
  <c r="AO2036" i="217"/>
  <c r="AO1998" i="217"/>
  <c r="AO1972" i="217"/>
  <c r="AO1948" i="217"/>
  <c r="AO1924" i="217"/>
  <c r="AO1900" i="217"/>
  <c r="AO1881" i="217"/>
  <c r="AO1864" i="217"/>
  <c r="AO1845" i="217"/>
  <c r="AO1829" i="217"/>
  <c r="AO1814" i="217"/>
  <c r="AO1797" i="217"/>
  <c r="AO1781" i="217"/>
  <c r="AO1766" i="217"/>
  <c r="AO1749" i="217"/>
  <c r="AO1733" i="217"/>
  <c r="AO1718" i="217"/>
  <c r="AO1701" i="217"/>
  <c r="AO1685" i="217"/>
  <c r="AO1670" i="217"/>
  <c r="AO1653" i="217"/>
  <c r="AO1637" i="217"/>
  <c r="AO1622" i="217"/>
  <c r="AO1605" i="217"/>
  <c r="AO1589" i="217"/>
  <c r="AO1574" i="217"/>
  <c r="AO1560" i="217"/>
  <c r="AO2032" i="217"/>
  <c r="AO1996" i="217"/>
  <c r="AO1971" i="217"/>
  <c r="AO1947" i="217"/>
  <c r="AO1923" i="217"/>
  <c r="AO1899" i="217"/>
  <c r="AO1880" i="217"/>
  <c r="AO1863" i="217"/>
  <c r="AO1844" i="217"/>
  <c r="AO1828" i="217"/>
  <c r="AO1813" i="217"/>
  <c r="AO1796" i="217"/>
  <c r="AO1780" i="217"/>
  <c r="AO1765" i="217"/>
  <c r="AO1748" i="217"/>
  <c r="AO1732" i="217"/>
  <c r="AO1717" i="217"/>
  <c r="AO1700" i="217"/>
  <c r="AO1684" i="217"/>
  <c r="AO1669" i="217"/>
  <c r="AO1652" i="217"/>
  <c r="AO1636" i="217"/>
  <c r="AO1621" i="217"/>
  <c r="AO1604" i="217"/>
  <c r="AO1588" i="217"/>
  <c r="AO1573" i="217"/>
  <c r="AO1557" i="217"/>
  <c r="AO2025" i="217"/>
  <c r="AO2024" i="217"/>
  <c r="AO1988" i="217"/>
  <c r="AO1964" i="217"/>
  <c r="AO1940" i="217"/>
  <c r="AO1916" i="217"/>
  <c r="AO1896" i="217"/>
  <c r="AO1877" i="217"/>
  <c r="AO1860" i="217"/>
  <c r="AO1841" i="217"/>
  <c r="AO1826" i="217"/>
  <c r="AO1809" i="217"/>
  <c r="AO1793" i="217"/>
  <c r="AO1778" i="217"/>
  <c r="AO1761" i="217"/>
  <c r="AO1745" i="217"/>
  <c r="AO1730" i="217"/>
  <c r="AO1713" i="217"/>
  <c r="AO1697" i="217"/>
  <c r="AO1682" i="217"/>
  <c r="AO1665" i="217"/>
  <c r="AO1649" i="217"/>
  <c r="AO1634" i="217"/>
  <c r="AO1617" i="217"/>
  <c r="AO1601" i="217"/>
  <c r="AO1586" i="217"/>
  <c r="AO1569" i="217"/>
  <c r="AO1555" i="217"/>
  <c r="AO1584" i="217"/>
  <c r="AO1647" i="217"/>
  <c r="AO1710" i="217"/>
  <c r="AO1776" i="217"/>
  <c r="AO1839" i="217"/>
  <c r="AO1913" i="217"/>
  <c r="AO2020" i="217"/>
  <c r="AO1585" i="217"/>
  <c r="AO1648" i="217"/>
  <c r="AO1712" i="217"/>
  <c r="AO1777" i="217"/>
  <c r="AO1840" i="217"/>
  <c r="AO1914" i="217"/>
  <c r="AO2022" i="217"/>
  <c r="AO2563" i="217"/>
  <c r="AO2562" i="217"/>
  <c r="AO2555" i="217"/>
  <c r="AO2543" i="217"/>
  <c r="AO2531" i="217"/>
  <c r="AO2519" i="217"/>
  <c r="AO2507" i="217"/>
  <c r="AO2495" i="217"/>
  <c r="AO2483" i="217"/>
  <c r="AO2471" i="217"/>
  <c r="AO2459" i="217"/>
  <c r="AO2447" i="217"/>
  <c r="AO2435" i="217"/>
  <c r="AO2423" i="217"/>
  <c r="AO2411" i="217"/>
  <c r="AO2399" i="217"/>
  <c r="AO2387" i="217"/>
  <c r="AO2375" i="217"/>
  <c r="AO2363" i="217"/>
  <c r="AO2351" i="217"/>
  <c r="AO2339" i="217"/>
  <c r="AO2327" i="217"/>
  <c r="AO2315" i="217"/>
  <c r="AO2303" i="217"/>
  <c r="AO2291" i="217"/>
  <c r="AO2279" i="217"/>
  <c r="AO2267" i="217"/>
  <c r="AO2255" i="217"/>
  <c r="AO2243" i="217"/>
  <c r="AO2231" i="217"/>
  <c r="AO2219" i="217"/>
  <c r="AO2207" i="217"/>
  <c r="AO2195" i="217"/>
  <c r="AO2183" i="217"/>
  <c r="AO2171" i="217"/>
  <c r="AO2159" i="217"/>
  <c r="AO2147" i="217"/>
  <c r="AO2135" i="217"/>
  <c r="AO2123" i="217"/>
  <c r="AO2111" i="217"/>
  <c r="AO2099" i="217"/>
  <c r="AO2087" i="217"/>
  <c r="AO2075" i="217"/>
  <c r="AO2554" i="217"/>
  <c r="AO2542" i="217"/>
  <c r="AO2530" i="217"/>
  <c r="AO2518" i="217"/>
  <c r="AO2506" i="217"/>
  <c r="AO2494" i="217"/>
  <c r="AO2482" i="217"/>
  <c r="AO2470" i="217"/>
  <c r="AO2458" i="217"/>
  <c r="AO2446" i="217"/>
  <c r="AO2434" i="217"/>
  <c r="AO2422" i="217"/>
  <c r="AO2410" i="217"/>
  <c r="AO2398" i="217"/>
  <c r="AO2386" i="217"/>
  <c r="AO2374" i="217"/>
  <c r="AO2362" i="217"/>
  <c r="AO2350" i="217"/>
  <c r="AO2338" i="217"/>
  <c r="AO2326" i="217"/>
  <c r="AO2314" i="217"/>
  <c r="AO2302" i="217"/>
  <c r="AO2290" i="217"/>
  <c r="AO2278" i="217"/>
  <c r="AO2266" i="217"/>
  <c r="AO2254" i="217"/>
  <c r="AO2242" i="217"/>
  <c r="AO2230" i="217"/>
  <c r="AO2218" i="217"/>
  <c r="AO2206" i="217"/>
  <c r="AO2194" i="217"/>
  <c r="AO2182" i="217"/>
  <c r="AO2170" i="217"/>
  <c r="AO2158" i="217"/>
  <c r="AO2146" i="217"/>
  <c r="AO2134" i="217"/>
  <c r="AO2122" i="217"/>
  <c r="AO2110" i="217"/>
  <c r="AO2098" i="217"/>
  <c r="AO2086" i="217"/>
  <c r="AO2074" i="217"/>
  <c r="AO2553" i="217"/>
  <c r="AO2541" i="217"/>
  <c r="AO2529" i="217"/>
  <c r="AO2517" i="217"/>
  <c r="AO2505" i="217"/>
  <c r="AO2493" i="217"/>
  <c r="AO2481" i="217"/>
  <c r="AO2469" i="217"/>
  <c r="AO2457" i="217"/>
  <c r="AO2445" i="217"/>
  <c r="AO2433" i="217"/>
  <c r="AO2421" i="217"/>
  <c r="AO2409" i="217"/>
  <c r="AO2397" i="217"/>
  <c r="AO2385" i="217"/>
  <c r="AO2373" i="217"/>
  <c r="AO2361" i="217"/>
  <c r="AO2349" i="217"/>
  <c r="AO2337" i="217"/>
  <c r="AO2325" i="217"/>
  <c r="AO2313" i="217"/>
  <c r="AO2301" i="217"/>
  <c r="AO2289" i="217"/>
  <c r="AO2277" i="217"/>
  <c r="AO2265" i="217"/>
  <c r="AO2253" i="217"/>
  <c r="AO2241" i="217"/>
  <c r="AO2229" i="217"/>
  <c r="AO2217" i="217"/>
  <c r="AO2205" i="217"/>
  <c r="AO2193" i="217"/>
  <c r="AO2181" i="217"/>
  <c r="AO2169" i="217"/>
  <c r="AO2157" i="217"/>
  <c r="AO2145" i="217"/>
  <c r="AO2133" i="217"/>
  <c r="AO2121" i="217"/>
  <c r="AO2109" i="217"/>
  <c r="AO2097" i="217"/>
  <c r="AO2085" i="217"/>
  <c r="AO2073" i="217"/>
  <c r="AO2552" i="217"/>
  <c r="AO2540" i="217"/>
  <c r="AO2528" i="217"/>
  <c r="AO2516" i="217"/>
  <c r="AO2504" i="217"/>
  <c r="AO2492" i="217"/>
  <c r="AO2480" i="217"/>
  <c r="AO2468" i="217"/>
  <c r="AO2456" i="217"/>
  <c r="AO2444" i="217"/>
  <c r="AO2432" i="217"/>
  <c r="AO2420" i="217"/>
  <c r="AO2408" i="217"/>
  <c r="AO2396" i="217"/>
  <c r="AO2384" i="217"/>
  <c r="AO2372" i="217"/>
  <c r="AO2360" i="217"/>
  <c r="AO2348" i="217"/>
  <c r="AO2336" i="217"/>
  <c r="AO2324" i="217"/>
  <c r="AO2312" i="217"/>
  <c r="AO2300" i="217"/>
  <c r="AO2288" i="217"/>
  <c r="AO2276" i="217"/>
  <c r="AO2264" i="217"/>
  <c r="AO2252" i="217"/>
  <c r="AO2240" i="217"/>
  <c r="AO2228" i="217"/>
  <c r="AO2216" i="217"/>
  <c r="AO2204" i="217"/>
  <c r="AO2192" i="217"/>
  <c r="AO2180" i="217"/>
  <c r="AO2551" i="217"/>
  <c r="AO2539" i="217"/>
  <c r="AO2527" i="217"/>
  <c r="AO2515" i="217"/>
  <c r="AO2503" i="217"/>
  <c r="AO2491" i="217"/>
  <c r="AO2479" i="217"/>
  <c r="AO2467" i="217"/>
  <c r="AO2455" i="217"/>
  <c r="AO2443" i="217"/>
  <c r="AO2431" i="217"/>
  <c r="AO2419" i="217"/>
  <c r="AO2407" i="217"/>
  <c r="AO2395" i="217"/>
  <c r="AO2383" i="217"/>
  <c r="AO2371" i="217"/>
  <c r="AO2359" i="217"/>
  <c r="AO2347" i="217"/>
  <c r="AO2335" i="217"/>
  <c r="AO2323" i="217"/>
  <c r="AO2311" i="217"/>
  <c r="AO2299" i="217"/>
  <c r="AO2287" i="217"/>
  <c r="AO2275" i="217"/>
  <c r="AO2263" i="217"/>
  <c r="AO2251" i="217"/>
  <c r="AO2239" i="217"/>
  <c r="AO2227" i="217"/>
  <c r="AO2215" i="217"/>
  <c r="AO2203" i="217"/>
  <c r="AO2191" i="217"/>
  <c r="AO2179" i="217"/>
  <c r="AO2167" i="217"/>
  <c r="AO2155" i="217"/>
  <c r="AO2143" i="217"/>
  <c r="AO2131" i="217"/>
  <c r="AO2119" i="217"/>
  <c r="AO2107" i="217"/>
  <c r="AO2095" i="217"/>
  <c r="AO2083" i="217"/>
  <c r="AO2071" i="217"/>
  <c r="AO2550" i="217"/>
  <c r="AO2538" i="217"/>
  <c r="AO2526" i="217"/>
  <c r="AO2514" i="217"/>
  <c r="AO2502" i="217"/>
  <c r="AO2490" i="217"/>
  <c r="AO2478" i="217"/>
  <c r="AO2466" i="217"/>
  <c r="AO2454" i="217"/>
  <c r="AO2442" i="217"/>
  <c r="AO2430" i="217"/>
  <c r="AO2418" i="217"/>
  <c r="AO2406" i="217"/>
  <c r="AO2394" i="217"/>
  <c r="AO2382" i="217"/>
  <c r="AO2370" i="217"/>
  <c r="AO2358" i="217"/>
  <c r="AO2346" i="217"/>
  <c r="AO2334" i="217"/>
  <c r="AO2322" i="217"/>
  <c r="AO2310" i="217"/>
  <c r="AO2298" i="217"/>
  <c r="AO2286" i="217"/>
  <c r="AO2274" i="217"/>
  <c r="AO2262" i="217"/>
  <c r="AO2250" i="217"/>
  <c r="AO2238" i="217"/>
  <c r="AO2226" i="217"/>
  <c r="AO2214" i="217"/>
  <c r="AO2202" i="217"/>
  <c r="AO2190" i="217"/>
  <c r="AO2178" i="217"/>
  <c r="AO2166" i="217"/>
  <c r="AO2154" i="217"/>
  <c r="AO2142" i="217"/>
  <c r="AO2130" i="217"/>
  <c r="AO2118" i="217"/>
  <c r="AO2106" i="217"/>
  <c r="AO2094" i="217"/>
  <c r="AO2082" i="217"/>
  <c r="AO2070" i="217"/>
  <c r="AO2561" i="217"/>
  <c r="AO2549" i="217"/>
  <c r="AO2537" i="217"/>
  <c r="AO2525" i="217"/>
  <c r="AO2513" i="217"/>
  <c r="AO2501" i="217"/>
  <c r="AO2489" i="217"/>
  <c r="AO2477" i="217"/>
  <c r="AO2465" i="217"/>
  <c r="AO2453" i="217"/>
  <c r="AO2441" i="217"/>
  <c r="AO2429" i="217"/>
  <c r="AO2417" i="217"/>
  <c r="AO2405" i="217"/>
  <c r="AO2393" i="217"/>
  <c r="AO2381" i="217"/>
  <c r="AO2369" i="217"/>
  <c r="AO2357" i="217"/>
  <c r="AO2345" i="217"/>
  <c r="AO2333" i="217"/>
  <c r="AO2321" i="217"/>
  <c r="AO2309" i="217"/>
  <c r="AO2297" i="217"/>
  <c r="AO2285" i="217"/>
  <c r="AO2273" i="217"/>
  <c r="AO2261" i="217"/>
  <c r="AO2249" i="217"/>
  <c r="AO2237" i="217"/>
  <c r="AO2225" i="217"/>
  <c r="AO2213" i="217"/>
  <c r="AO2201" i="217"/>
  <c r="AO2189" i="217"/>
  <c r="AO2177" i="217"/>
  <c r="AO2165" i="217"/>
  <c r="AO2153" i="217"/>
  <c r="AO2141" i="217"/>
  <c r="AO2129" i="217"/>
  <c r="AO2117" i="217"/>
  <c r="AO2105" i="217"/>
  <c r="AO2093" i="217"/>
  <c r="AO2081" i="217"/>
  <c r="AO2069" i="217"/>
  <c r="AO2560" i="217"/>
  <c r="AO2548" i="217"/>
  <c r="AO2536" i="217"/>
  <c r="AO2524" i="217"/>
  <c r="AO2512" i="217"/>
  <c r="AO2500" i="217"/>
  <c r="AO2488" i="217"/>
  <c r="AO2476" i="217"/>
  <c r="AO2464" i="217"/>
  <c r="AO2452" i="217"/>
  <c r="AO2440" i="217"/>
  <c r="AO2428" i="217"/>
  <c r="AO2416" i="217"/>
  <c r="AO2404" i="217"/>
  <c r="AO2392" i="217"/>
  <c r="AO2380" i="217"/>
  <c r="AO2368" i="217"/>
  <c r="AO2356" i="217"/>
  <c r="AO2344" i="217"/>
  <c r="AO2332" i="217"/>
  <c r="AO2320" i="217"/>
  <c r="AO2308" i="217"/>
  <c r="AO2296" i="217"/>
  <c r="AO2284" i="217"/>
  <c r="AO2272" i="217"/>
  <c r="AO2260" i="217"/>
  <c r="AO2248" i="217"/>
  <c r="AO2236" i="217"/>
  <c r="AO2224" i="217"/>
  <c r="AO2212" i="217"/>
  <c r="AO2200" i="217"/>
  <c r="AO2188" i="217"/>
  <c r="AO2176" i="217"/>
  <c r="AO2164" i="217"/>
  <c r="AO2152" i="217"/>
  <c r="AO2140" i="217"/>
  <c r="AO2128" i="217"/>
  <c r="AO2116" i="217"/>
  <c r="AO2104" i="217"/>
  <c r="AO2092" i="217"/>
  <c r="AO2080" i="217"/>
  <c r="AO2068" i="217"/>
  <c r="AO2559" i="217"/>
  <c r="AO2547" i="217"/>
  <c r="AO2535" i="217"/>
  <c r="AO2523" i="217"/>
  <c r="AO2511" i="217"/>
  <c r="AO2499" i="217"/>
  <c r="AO2487" i="217"/>
  <c r="AO2475" i="217"/>
  <c r="AO2463" i="217"/>
  <c r="AO2451" i="217"/>
  <c r="AO2439" i="217"/>
  <c r="AO2427" i="217"/>
  <c r="AO2415" i="217"/>
  <c r="AO2403" i="217"/>
  <c r="AO2391" i="217"/>
  <c r="AO2379" i="217"/>
  <c r="AO2367" i="217"/>
  <c r="AO2355" i="217"/>
  <c r="AO2343" i="217"/>
  <c r="AO2331" i="217"/>
  <c r="AO2319" i="217"/>
  <c r="AO2307" i="217"/>
  <c r="AO2295" i="217"/>
  <c r="AO2283" i="217"/>
  <c r="AO2271" i="217"/>
  <c r="AO2259" i="217"/>
  <c r="AO2247" i="217"/>
  <c r="AO2235" i="217"/>
  <c r="AO2223" i="217"/>
  <c r="AO2211" i="217"/>
  <c r="AO2199" i="217"/>
  <c r="AO2187" i="217"/>
  <c r="AO2175" i="217"/>
  <c r="AO2163" i="217"/>
  <c r="AO2151" i="217"/>
  <c r="AO2139" i="217"/>
  <c r="AO2127" i="217"/>
  <c r="AO2115" i="217"/>
  <c r="AO2103" i="217"/>
  <c r="AO2091" i="217"/>
  <c r="AO2079" i="217"/>
  <c r="AO2067" i="217"/>
  <c r="AO2558" i="217"/>
  <c r="AO2546" i="217"/>
  <c r="AO2534" i="217"/>
  <c r="AO2522" i="217"/>
  <c r="AO2510" i="217"/>
  <c r="AO2498" i="217"/>
  <c r="AO2486" i="217"/>
  <c r="AO2474" i="217"/>
  <c r="AO2462" i="217"/>
  <c r="AO2450" i="217"/>
  <c r="AO2438" i="217"/>
  <c r="AO2426" i="217"/>
  <c r="AO2414" i="217"/>
  <c r="AO2402" i="217"/>
  <c r="AO2390" i="217"/>
  <c r="AO2378" i="217"/>
  <c r="AO2366" i="217"/>
  <c r="AO2354" i="217"/>
  <c r="AO2342" i="217"/>
  <c r="AO2330" i="217"/>
  <c r="AO2318" i="217"/>
  <c r="AO2306" i="217"/>
  <c r="AO2294" i="217"/>
  <c r="AO2282" i="217"/>
  <c r="AO2270" i="217"/>
  <c r="AO2258" i="217"/>
  <c r="AO2246" i="217"/>
  <c r="AO2234" i="217"/>
  <c r="AO2222" i="217"/>
  <c r="AO2210" i="217"/>
  <c r="AO2198" i="217"/>
  <c r="AO2186" i="217"/>
  <c r="AO2174" i="217"/>
  <c r="AO2162" i="217"/>
  <c r="AO2150" i="217"/>
  <c r="AO2138" i="217"/>
  <c r="AO2126" i="217"/>
  <c r="AO2114" i="217"/>
  <c r="AO2102" i="217"/>
  <c r="AO2090" i="217"/>
  <c r="AO2078" i="217"/>
  <c r="AO2066" i="217"/>
  <c r="AO2108" i="217"/>
  <c r="AO2156" i="217"/>
  <c r="AO2220" i="217"/>
  <c r="AO2292" i="217"/>
  <c r="AO2364" i="217"/>
  <c r="AO2436" i="217"/>
  <c r="AO2508" i="217"/>
  <c r="AO3228" i="217"/>
  <c r="AO3229" i="217"/>
  <c r="AO3300" i="217"/>
  <c r="AO3301" i="217"/>
  <c r="AO3372" i="217"/>
  <c r="AO3373" i="217"/>
  <c r="AO2084" i="217"/>
  <c r="AO2132" i="217"/>
  <c r="AO2184" i="217"/>
  <c r="AO2256" i="217"/>
  <c r="AO2328" i="217"/>
  <c r="AO2400" i="217"/>
  <c r="AO2472" i="217"/>
  <c r="AO2544" i="217"/>
  <c r="AO3444" i="217"/>
  <c r="AO3587" i="217"/>
  <c r="AO3575" i="217"/>
  <c r="AO3563" i="217"/>
  <c r="AO3551" i="217"/>
  <c r="AO3539" i="217"/>
  <c r="AO3527" i="217"/>
  <c r="AO3515" i="217"/>
  <c r="AO3503" i="217"/>
  <c r="AO3491" i="217"/>
  <c r="AO3479" i="217"/>
  <c r="AO3467" i="217"/>
  <c r="AO3455" i="217"/>
  <c r="AO3443" i="217"/>
  <c r="AO3431" i="217"/>
  <c r="AO3419" i="217"/>
  <c r="AO3407" i="217"/>
  <c r="AO3395" i="217"/>
  <c r="AO3383" i="217"/>
  <c r="AO3371" i="217"/>
  <c r="AO3359" i="217"/>
  <c r="AO3347" i="217"/>
  <c r="AO3335" i="217"/>
  <c r="AO3323" i="217"/>
  <c r="AO3311" i="217"/>
  <c r="AO3299" i="217"/>
  <c r="AO3287" i="217"/>
  <c r="AO3275" i="217"/>
  <c r="AO3263" i="217"/>
  <c r="AO3251" i="217"/>
  <c r="AO3239" i="217"/>
  <c r="AO3227" i="217"/>
  <c r="AO3215" i="217"/>
  <c r="AO3203" i="217"/>
  <c r="AO3191" i="217"/>
  <c r="AO3179" i="217"/>
  <c r="AO3167" i="217"/>
  <c r="AO3155" i="217"/>
  <c r="AO3143" i="217"/>
  <c r="AO3131" i="217"/>
  <c r="AO3119" i="217"/>
  <c r="AO3107" i="217"/>
  <c r="AO3095" i="217"/>
  <c r="AO3586" i="217"/>
  <c r="AO3574" i="217"/>
  <c r="AO3562" i="217"/>
  <c r="AO3550" i="217"/>
  <c r="AO3538" i="217"/>
  <c r="AO3526" i="217"/>
  <c r="AO3514" i="217"/>
  <c r="AO3502" i="217"/>
  <c r="AO3490" i="217"/>
  <c r="AO3478" i="217"/>
  <c r="AO3466" i="217"/>
  <c r="AO3454" i="217"/>
  <c r="AO3442" i="217"/>
  <c r="AO3430" i="217"/>
  <c r="AO3418" i="217"/>
  <c r="AO3406" i="217"/>
  <c r="AO3394" i="217"/>
  <c r="AO3382" i="217"/>
  <c r="AO3370" i="217"/>
  <c r="AO3358" i="217"/>
  <c r="AO3346" i="217"/>
  <c r="AO3334" i="217"/>
  <c r="AO3322" i="217"/>
  <c r="AO3310" i="217"/>
  <c r="AO3298" i="217"/>
  <c r="AO3286" i="217"/>
  <c r="AO3274" i="217"/>
  <c r="AO3262" i="217"/>
  <c r="AO3250" i="217"/>
  <c r="AO3238" i="217"/>
  <c r="AO3226" i="217"/>
  <c r="AO3214" i="217"/>
  <c r="AO3202" i="217"/>
  <c r="AO3190" i="217"/>
  <c r="AO3178" i="217"/>
  <c r="AO3166" i="217"/>
  <c r="AO3154" i="217"/>
  <c r="AO3142" i="217"/>
  <c r="AO3130" i="217"/>
  <c r="AO3118" i="217"/>
  <c r="AO3106" i="217"/>
  <c r="AO3094" i="217"/>
  <c r="AO3585" i="217"/>
  <c r="AO3573" i="217"/>
  <c r="AO3561" i="217"/>
  <c r="AO3549" i="217"/>
  <c r="AO3537" i="217"/>
  <c r="AO3525" i="217"/>
  <c r="AO3513" i="217"/>
  <c r="AO3501" i="217"/>
  <c r="AO3489" i="217"/>
  <c r="AO3477" i="217"/>
  <c r="AO3465" i="217"/>
  <c r="AO3453" i="217"/>
  <c r="AO3441" i="217"/>
  <c r="AO3429" i="217"/>
  <c r="AO3417" i="217"/>
  <c r="AO3405" i="217"/>
  <c r="AO3393" i="217"/>
  <c r="AO3381" i="217"/>
  <c r="AO3369" i="217"/>
  <c r="AO3357" i="217"/>
  <c r="AO3345" i="217"/>
  <c r="AO3333" i="217"/>
  <c r="AO3321" i="217"/>
  <c r="AO3309" i="217"/>
  <c r="AO3297" i="217"/>
  <c r="AO3285" i="217"/>
  <c r="AO3273" i="217"/>
  <c r="AO3261" i="217"/>
  <c r="AO3249" i="217"/>
  <c r="AO3237" i="217"/>
  <c r="AO3225" i="217"/>
  <c r="AO3213" i="217"/>
  <c r="AO3201" i="217"/>
  <c r="AO3189" i="217"/>
  <c r="AO3177" i="217"/>
  <c r="AO3165" i="217"/>
  <c r="AO3153" i="217"/>
  <c r="AO3141" i="217"/>
  <c r="AO3129" i="217"/>
  <c r="AO3117" i="217"/>
  <c r="AO3105" i="217"/>
  <c r="AO3093" i="217"/>
  <c r="AO3584" i="217"/>
  <c r="AO3572" i="217"/>
  <c r="AO3560" i="217"/>
  <c r="AO3548" i="217"/>
  <c r="AO3536" i="217"/>
  <c r="AO3524" i="217"/>
  <c r="AO3512" i="217"/>
  <c r="AO3500" i="217"/>
  <c r="AO3488" i="217"/>
  <c r="AO3476" i="217"/>
  <c r="AO3464" i="217"/>
  <c r="AO3452" i="217"/>
  <c r="AO3440" i="217"/>
  <c r="AO3428" i="217"/>
  <c r="AO3416" i="217"/>
  <c r="AO3404" i="217"/>
  <c r="AO3392" i="217"/>
  <c r="AO3380" i="217"/>
  <c r="AO3368" i="217"/>
  <c r="AO3356" i="217"/>
  <c r="AO3344" i="217"/>
  <c r="AO3332" i="217"/>
  <c r="AO3320" i="217"/>
  <c r="AO3308" i="217"/>
  <c r="AO3296" i="217"/>
  <c r="AO3284" i="217"/>
  <c r="AO3272" i="217"/>
  <c r="AO3260" i="217"/>
  <c r="AO3248" i="217"/>
  <c r="AO3236" i="217"/>
  <c r="AO3224" i="217"/>
  <c r="AO3212" i="217"/>
  <c r="AO3200" i="217"/>
  <c r="AO3188" i="217"/>
  <c r="AO3176" i="217"/>
  <c r="AO3164" i="217"/>
  <c r="AO3152" i="217"/>
  <c r="AO3140" i="217"/>
  <c r="AO3128" i="217"/>
  <c r="AO3116" i="217"/>
  <c r="AO3104" i="217"/>
  <c r="AO3092" i="217"/>
  <c r="AO3583" i="217"/>
  <c r="AO3571" i="217"/>
  <c r="AO3559" i="217"/>
  <c r="AO3547" i="217"/>
  <c r="AO3535" i="217"/>
  <c r="AO3523" i="217"/>
  <c r="AO3511" i="217"/>
  <c r="AO3499" i="217"/>
  <c r="AO3487" i="217"/>
  <c r="AO3475" i="217"/>
  <c r="AO3463" i="217"/>
  <c r="AO3451" i="217"/>
  <c r="AO3439" i="217"/>
  <c r="AO3427" i="217"/>
  <c r="AO3415" i="217"/>
  <c r="AO3403" i="217"/>
  <c r="AO3391" i="217"/>
  <c r="AO3379" i="217"/>
  <c r="AO3367" i="217"/>
  <c r="AO3355" i="217"/>
  <c r="AO3343" i="217"/>
  <c r="AO3331" i="217"/>
  <c r="AO3319" i="217"/>
  <c r="AO3307" i="217"/>
  <c r="AO3295" i="217"/>
  <c r="AO3283" i="217"/>
  <c r="AO3271" i="217"/>
  <c r="AO3259" i="217"/>
  <c r="AO3247" i="217"/>
  <c r="AO3235" i="217"/>
  <c r="AO3223" i="217"/>
  <c r="AO3211" i="217"/>
  <c r="AO3199" i="217"/>
  <c r="AO3187" i="217"/>
  <c r="AO3175" i="217"/>
  <c r="AO3163" i="217"/>
  <c r="AO3151" i="217"/>
  <c r="AO3139" i="217"/>
  <c r="AO3127" i="217"/>
  <c r="AO3115" i="217"/>
  <c r="AO3103" i="217"/>
  <c r="AO3091" i="217"/>
  <c r="AO3582" i="217"/>
  <c r="AO3570" i="217"/>
  <c r="AO3558" i="217"/>
  <c r="AO3546" i="217"/>
  <c r="AO3534" i="217"/>
  <c r="AO3522" i="217"/>
  <c r="AO3510" i="217"/>
  <c r="AO3498" i="217"/>
  <c r="AO3486" i="217"/>
  <c r="AO3474" i="217"/>
  <c r="AO3462" i="217"/>
  <c r="AO3450" i="217"/>
  <c r="AO3438" i="217"/>
  <c r="AO3426" i="217"/>
  <c r="AO3414" i="217"/>
  <c r="AO3402" i="217"/>
  <c r="AO3390" i="217"/>
  <c r="AO3378" i="217"/>
  <c r="AO3366" i="217"/>
  <c r="AO3354" i="217"/>
  <c r="AO3342" i="217"/>
  <c r="AO3330" i="217"/>
  <c r="AO3318" i="217"/>
  <c r="AO3306" i="217"/>
  <c r="AO3294" i="217"/>
  <c r="AO3282" i="217"/>
  <c r="AO3270" i="217"/>
  <c r="AO3258" i="217"/>
  <c r="AO3246" i="217"/>
  <c r="AO3234" i="217"/>
  <c r="AO3222" i="217"/>
  <c r="AO3210" i="217"/>
  <c r="AO3198" i="217"/>
  <c r="AO3186" i="217"/>
  <c r="AO3174" i="217"/>
  <c r="AO3162" i="217"/>
  <c r="AO3150" i="217"/>
  <c r="AO3138" i="217"/>
  <c r="AO3126" i="217"/>
  <c r="AO3114" i="217"/>
  <c r="AO3102" i="217"/>
  <c r="AO3090" i="217"/>
  <c r="AO3581" i="217"/>
  <c r="AO3569" i="217"/>
  <c r="AO3557" i="217"/>
  <c r="AO3545" i="217"/>
  <c r="AO3533" i="217"/>
  <c r="AO3521" i="217"/>
  <c r="AO3509" i="217"/>
  <c r="AO3497" i="217"/>
  <c r="AO3485" i="217"/>
  <c r="AO3473" i="217"/>
  <c r="AO3461" i="217"/>
  <c r="AO3449" i="217"/>
  <c r="AO3437" i="217"/>
  <c r="AO3425" i="217"/>
  <c r="AO3413" i="217"/>
  <c r="AO3401" i="217"/>
  <c r="AO3389" i="217"/>
  <c r="AO3377" i="217"/>
  <c r="AO3365" i="217"/>
  <c r="AO3353" i="217"/>
  <c r="AO3341" i="217"/>
  <c r="AO3329" i="217"/>
  <c r="AO3317" i="217"/>
  <c r="AO3305" i="217"/>
  <c r="AO3293" i="217"/>
  <c r="AO3281" i="217"/>
  <c r="AO3269" i="217"/>
  <c r="AO3257" i="217"/>
  <c r="AO3245" i="217"/>
  <c r="AO3233" i="217"/>
  <c r="AO3221" i="217"/>
  <c r="AO3209" i="217"/>
  <c r="AO3197" i="217"/>
  <c r="AO3185" i="217"/>
  <c r="AO3173" i="217"/>
  <c r="AO3161" i="217"/>
  <c r="AO3149" i="217"/>
  <c r="AO3137" i="217"/>
  <c r="AO3125" i="217"/>
  <c r="AO3113" i="217"/>
  <c r="AO3101" i="217"/>
  <c r="AO3089" i="217"/>
  <c r="AO3580" i="217"/>
  <c r="AO3568" i="217"/>
  <c r="AO3556" i="217"/>
  <c r="AO3544" i="217"/>
  <c r="AO3532" i="217"/>
  <c r="AO3520" i="217"/>
  <c r="AO3508" i="217"/>
  <c r="AO3496" i="217"/>
  <c r="AO3484" i="217"/>
  <c r="AO3472" i="217"/>
  <c r="AO3460" i="217"/>
  <c r="AO3448" i="217"/>
  <c r="AO3436" i="217"/>
  <c r="AO3424" i="217"/>
  <c r="AO3412" i="217"/>
  <c r="AO3400" i="217"/>
  <c r="AO3388" i="217"/>
  <c r="AO3376" i="217"/>
  <c r="AO3364" i="217"/>
  <c r="AO3352" i="217"/>
  <c r="AO3340" i="217"/>
  <c r="AO3328" i="217"/>
  <c r="AO3316" i="217"/>
  <c r="AO3304" i="217"/>
  <c r="AO3292" i="217"/>
  <c r="AO3280" i="217"/>
  <c r="AO3268" i="217"/>
  <c r="AO3256" i="217"/>
  <c r="AO3244" i="217"/>
  <c r="AO3232" i="217"/>
  <c r="AO3220" i="217"/>
  <c r="AO3208" i="217"/>
  <c r="AO3196" i="217"/>
  <c r="AO3184" i="217"/>
  <c r="AO3172" i="217"/>
  <c r="AO3160" i="217"/>
  <c r="AO3148" i="217"/>
  <c r="AO3136" i="217"/>
  <c r="AO3124" i="217"/>
  <c r="AO3112" i="217"/>
  <c r="AO3100" i="217"/>
  <c r="AO3088" i="217"/>
  <c r="AN3082" i="217" s="1"/>
  <c r="AN3083" i="217" s="1"/>
  <c r="AO3579" i="217"/>
  <c r="AO3567" i="217"/>
  <c r="AO3555" i="217"/>
  <c r="AO3543" i="217"/>
  <c r="AO3531" i="217"/>
  <c r="AO3519" i="217"/>
  <c r="AO3507" i="217"/>
  <c r="AO3495" i="217"/>
  <c r="AO3483" i="217"/>
  <c r="AO3471" i="217"/>
  <c r="AO3459" i="217"/>
  <c r="AO3447" i="217"/>
  <c r="AO3435" i="217"/>
  <c r="AO3423" i="217"/>
  <c r="AO3411" i="217"/>
  <c r="AO3399" i="217"/>
  <c r="AO3387" i="217"/>
  <c r="AO3375" i="217"/>
  <c r="AO3363" i="217"/>
  <c r="AO3351" i="217"/>
  <c r="AO3339" i="217"/>
  <c r="AO3327" i="217"/>
  <c r="AO3315" i="217"/>
  <c r="AO3303" i="217"/>
  <c r="AO3291" i="217"/>
  <c r="AO3279" i="217"/>
  <c r="AO3267" i="217"/>
  <c r="AO3255" i="217"/>
  <c r="AO3243" i="217"/>
  <c r="AO3231" i="217"/>
  <c r="AO3219" i="217"/>
  <c r="AO3207" i="217"/>
  <c r="AO3195" i="217"/>
  <c r="AO3183" i="217"/>
  <c r="AO3171" i="217"/>
  <c r="AO3159" i="217"/>
  <c r="AO3147" i="217"/>
  <c r="AO3135" i="217"/>
  <c r="AO3123" i="217"/>
  <c r="AO3111" i="217"/>
  <c r="AO3099" i="217"/>
  <c r="AO3578" i="217"/>
  <c r="AO3566" i="217"/>
  <c r="AO3554" i="217"/>
  <c r="AO3542" i="217"/>
  <c r="AO3530" i="217"/>
  <c r="AO3518" i="217"/>
  <c r="AO3506" i="217"/>
  <c r="AO3494" i="217"/>
  <c r="AO3482" i="217"/>
  <c r="AO3470" i="217"/>
  <c r="AO3458" i="217"/>
  <c r="AO3446" i="217"/>
  <c r="AO3434" i="217"/>
  <c r="AO3422" i="217"/>
  <c r="AO3410" i="217"/>
  <c r="AO3398" i="217"/>
  <c r="AO3386" i="217"/>
  <c r="AO3374" i="217"/>
  <c r="AO3362" i="217"/>
  <c r="AO3350" i="217"/>
  <c r="AO3338" i="217"/>
  <c r="AO3326" i="217"/>
  <c r="AO3314" i="217"/>
  <c r="AO3302" i="217"/>
  <c r="AO3290" i="217"/>
  <c r="AO3278" i="217"/>
  <c r="AO3266" i="217"/>
  <c r="AO3254" i="217"/>
  <c r="AO3242" i="217"/>
  <c r="AO3230" i="217"/>
  <c r="AO3218" i="217"/>
  <c r="AO3206" i="217"/>
  <c r="AO3194" i="217"/>
  <c r="AO3182" i="217"/>
  <c r="AO3170" i="217"/>
  <c r="AO3158" i="217"/>
  <c r="AO3146" i="217"/>
  <c r="AO3134" i="217"/>
  <c r="AO3122" i="217"/>
  <c r="AO3110" i="217"/>
  <c r="AO3098" i="217"/>
  <c r="AO3577" i="217"/>
  <c r="AO3505" i="217"/>
  <c r="AO3433" i="217"/>
  <c r="AO3361" i="217"/>
  <c r="AO3289" i="217"/>
  <c r="AO3217" i="217"/>
  <c r="AO3145" i="217"/>
  <c r="AO3576" i="217"/>
  <c r="AO3504" i="217"/>
  <c r="AO3432" i="217"/>
  <c r="AO3360" i="217"/>
  <c r="AO3288" i="217"/>
  <c r="AO3216" i="217"/>
  <c r="AO3144" i="217"/>
  <c r="AO3565" i="217"/>
  <c r="AO3493" i="217"/>
  <c r="AO3421" i="217"/>
  <c r="AO3349" i="217"/>
  <c r="AO3277" i="217"/>
  <c r="AO3205" i="217"/>
  <c r="AO3133" i="217"/>
  <c r="AO3564" i="217"/>
  <c r="AO3492" i="217"/>
  <c r="AO3420" i="217"/>
  <c r="AO3348" i="217"/>
  <c r="AO3276" i="217"/>
  <c r="AO3204" i="217"/>
  <c r="AO3132" i="217"/>
  <c r="AO3553" i="217"/>
  <c r="AO3481" i="217"/>
  <c r="AO3409" i="217"/>
  <c r="AO3337" i="217"/>
  <c r="AO3265" i="217"/>
  <c r="AO3193" i="217"/>
  <c r="AO3121" i="217"/>
  <c r="AO3552" i="217"/>
  <c r="AO3480" i="217"/>
  <c r="AO3408" i="217"/>
  <c r="AO3336" i="217"/>
  <c r="AO3264" i="217"/>
  <c r="AO3192" i="217"/>
  <c r="AO3120" i="217"/>
  <c r="AO3541" i="217"/>
  <c r="AO3469" i="217"/>
  <c r="AO3397" i="217"/>
  <c r="AO3325" i="217"/>
  <c r="AO3253" i="217"/>
  <c r="AO3181" i="217"/>
  <c r="AO3109" i="217"/>
  <c r="AO3540" i="217"/>
  <c r="AO3468" i="217"/>
  <c r="AO3396" i="217"/>
  <c r="AO3324" i="217"/>
  <c r="AO3252" i="217"/>
  <c r="AO3180" i="217"/>
  <c r="AO3108" i="217"/>
  <c r="AO3529" i="217"/>
  <c r="AO3457" i="217"/>
  <c r="AO3385" i="217"/>
  <c r="AO3313" i="217"/>
  <c r="AO3241" i="217"/>
  <c r="AO3169" i="217"/>
  <c r="AO3097" i="217"/>
  <c r="AO3528" i="217"/>
  <c r="AO3456" i="217"/>
  <c r="AO3384" i="217"/>
  <c r="AO3312" i="217"/>
  <c r="AO3240" i="217"/>
  <c r="AO3168" i="217"/>
  <c r="AO3096" i="217"/>
  <c r="AO3516" i="217"/>
  <c r="AO3517" i="217"/>
  <c r="AO2583" i="217"/>
  <c r="AO2584" i="217"/>
  <c r="AO2609" i="217"/>
  <c r="AO2658" i="217"/>
  <c r="AO2588" i="217"/>
  <c r="AO2613" i="217"/>
  <c r="AO3042" i="217"/>
  <c r="AO3055" i="217"/>
  <c r="AO2863" i="217"/>
  <c r="AO2647" i="217"/>
  <c r="AO2955" i="217"/>
  <c r="AO3062" i="217"/>
  <c r="AO2870" i="217"/>
  <c r="AO2678" i="217"/>
  <c r="AO2989" i="217"/>
  <c r="AO2797" i="217"/>
  <c r="AO2605" i="217"/>
  <c r="AO2916" i="217"/>
  <c r="AO2736" i="217"/>
  <c r="AO2580" i="217"/>
  <c r="AO2927" i="217"/>
  <c r="AO2783" i="217"/>
  <c r="AO2639" i="217"/>
  <c r="AO2998" i="217"/>
  <c r="AO2854" i="217"/>
  <c r="AO2710" i="217"/>
  <c r="AO2596" i="217"/>
  <c r="AO2901" i="217"/>
  <c r="AO2741" i="217"/>
  <c r="AN3085" i="217"/>
  <c r="AB27" i="216"/>
  <c r="Z20" i="216"/>
  <c r="Z23" i="216"/>
  <c r="Z26" i="216"/>
  <c r="AP24" i="216"/>
  <c r="J23" i="221"/>
  <c r="J46" i="221"/>
  <c r="M49" i="221"/>
  <c r="J24" i="221"/>
  <c r="M52" i="221"/>
  <c r="J26" i="221"/>
  <c r="J48" i="221"/>
  <c r="K40" i="221"/>
  <c r="K41" i="221" s="1"/>
  <c r="J49" i="221"/>
  <c r="J50" i="221"/>
  <c r="J51" i="221"/>
  <c r="J52" i="221"/>
  <c r="J53" i="221"/>
  <c r="C3" i="221"/>
  <c r="AC968" i="217"/>
  <c r="V520" i="217"/>
  <c r="W534" i="217" s="1"/>
  <c r="V521" i="217"/>
  <c r="AC939" i="217"/>
  <c r="AB8" i="217"/>
  <c r="AC32" i="217" s="1"/>
  <c r="AC621" i="217"/>
  <c r="AC776" i="217"/>
  <c r="AC940" i="217"/>
  <c r="AC775" i="217"/>
  <c r="AB13" i="217"/>
  <c r="AC536" i="217"/>
  <c r="AC638" i="217"/>
  <c r="AC799" i="217"/>
  <c r="AC967" i="217"/>
  <c r="AC619" i="217"/>
  <c r="P1545" i="217"/>
  <c r="Q1606" i="217" s="1"/>
  <c r="AC537" i="217"/>
  <c r="AC639" i="217"/>
  <c r="AC805" i="217"/>
  <c r="AC1001" i="217"/>
  <c r="P8" i="217"/>
  <c r="P1549" i="217"/>
  <c r="AC551" i="217"/>
  <c r="AC665" i="217"/>
  <c r="AC826" i="217"/>
  <c r="AC997" i="217"/>
  <c r="V1037" i="217"/>
  <c r="AC552" i="217"/>
  <c r="AC666" i="217"/>
  <c r="AC829" i="217"/>
  <c r="AC1000" i="217"/>
  <c r="AB2061" i="217"/>
  <c r="J520" i="217"/>
  <c r="AC567" i="217"/>
  <c r="AC692" i="217"/>
  <c r="AC857" i="217"/>
  <c r="V2061" i="217"/>
  <c r="AC569" i="217"/>
  <c r="AC694" i="217"/>
  <c r="AC858" i="217"/>
  <c r="AH8" i="217"/>
  <c r="AI477" i="217" s="1"/>
  <c r="AH520" i="217"/>
  <c r="AI642" i="217" s="1"/>
  <c r="AC584" i="217"/>
  <c r="AC716" i="217"/>
  <c r="AC884" i="217"/>
  <c r="V1544" i="217"/>
  <c r="W1999" i="217" s="1"/>
  <c r="AC585" i="217"/>
  <c r="AC718" i="217"/>
  <c r="AC886" i="217"/>
  <c r="AB1037" i="217"/>
  <c r="AB2568" i="217"/>
  <c r="AC413" i="217"/>
  <c r="AC600" i="217"/>
  <c r="AC747" i="217"/>
  <c r="AC908" i="217"/>
  <c r="AB2569" i="217"/>
  <c r="AH525" i="217"/>
  <c r="AH1549" i="217"/>
  <c r="AH1545" i="217"/>
  <c r="AH1037" i="217"/>
  <c r="AH1033" i="217"/>
  <c r="AI2561" i="217"/>
  <c r="AI2559" i="217"/>
  <c r="AI2547" i="217"/>
  <c r="AI2535" i="217"/>
  <c r="AI2523" i="217"/>
  <c r="AI2511" i="217"/>
  <c r="AI2499" i="217"/>
  <c r="AI2487" i="217"/>
  <c r="AI2475" i="217"/>
  <c r="AI2463" i="217"/>
  <c r="AI2451" i="217"/>
  <c r="AI2439" i="217"/>
  <c r="AI2427" i="217"/>
  <c r="AI2415" i="217"/>
  <c r="AI2556" i="217"/>
  <c r="AI2544" i="217"/>
  <c r="AI2532" i="217"/>
  <c r="AI2520" i="217"/>
  <c r="AI2508" i="217"/>
  <c r="AI2496" i="217"/>
  <c r="AI2484" i="217"/>
  <c r="AI2472" i="217"/>
  <c r="AI2460" i="217"/>
  <c r="AI2448" i="217"/>
  <c r="AI2436" i="217"/>
  <c r="AI2424" i="217"/>
  <c r="AI2412" i="217"/>
  <c r="AI2400" i="217"/>
  <c r="AI2388" i="217"/>
  <c r="AI2376" i="217"/>
  <c r="AI2364" i="217"/>
  <c r="AI2352" i="217"/>
  <c r="AI2340" i="217"/>
  <c r="AI2328" i="217"/>
  <c r="AI2316" i="217"/>
  <c r="AI2304" i="217"/>
  <c r="AI2292" i="217"/>
  <c r="AI2280" i="217"/>
  <c r="AI2268" i="217"/>
  <c r="AI2256" i="217"/>
  <c r="AI2244" i="217"/>
  <c r="AI2232" i="217"/>
  <c r="AI2220" i="217"/>
  <c r="AI2208" i="217"/>
  <c r="AI2196" i="217"/>
  <c r="AI2184" i="217"/>
  <c r="AI2172" i="217"/>
  <c r="AI2160" i="217"/>
  <c r="AI2148" i="217"/>
  <c r="AI2136" i="217"/>
  <c r="AI2124" i="217"/>
  <c r="AI2112" i="217"/>
  <c r="AI2100" i="217"/>
  <c r="AI2088" i="217"/>
  <c r="AI2076" i="217"/>
  <c r="AI2064" i="217"/>
  <c r="AI2554" i="217"/>
  <c r="AI2542" i="217"/>
  <c r="AI2530" i="217"/>
  <c r="AI2518" i="217"/>
  <c r="AI2506" i="217"/>
  <c r="AI2494" i="217"/>
  <c r="AI2482" i="217"/>
  <c r="AI2470" i="217"/>
  <c r="AI2458" i="217"/>
  <c r="AI2446" i="217"/>
  <c r="AI2434" i="217"/>
  <c r="AI2422" i="217"/>
  <c r="AI2410" i="217"/>
  <c r="AI2398" i="217"/>
  <c r="AI2386" i="217"/>
  <c r="AI2374" i="217"/>
  <c r="AI2362" i="217"/>
  <c r="AI2350" i="217"/>
  <c r="AI2338" i="217"/>
  <c r="AI2326" i="217"/>
  <c r="AI2314" i="217"/>
  <c r="AI2302" i="217"/>
  <c r="AI2290" i="217"/>
  <c r="AI2278" i="217"/>
  <c r="AI2266" i="217"/>
  <c r="AI2254" i="217"/>
  <c r="AI2242" i="217"/>
  <c r="AI2230" i="217"/>
  <c r="AI2218" i="217"/>
  <c r="AI2206" i="217"/>
  <c r="AI2194" i="217"/>
  <c r="AI2182" i="217"/>
  <c r="AI2170" i="217"/>
  <c r="AI2158" i="217"/>
  <c r="AI2146" i="217"/>
  <c r="AI2134" i="217"/>
  <c r="AI2122" i="217"/>
  <c r="AI2110" i="217"/>
  <c r="AI2098" i="217"/>
  <c r="AI2086" i="217"/>
  <c r="AI2074" i="217"/>
  <c r="AI2552" i="217"/>
  <c r="AI2540" i="217"/>
  <c r="AI2528" i="217"/>
  <c r="AI2516" i="217"/>
  <c r="AI2504" i="217"/>
  <c r="AI2492" i="217"/>
  <c r="AI2480" i="217"/>
  <c r="AI2468" i="217"/>
  <c r="AI2456" i="217"/>
  <c r="AI2444" i="217"/>
  <c r="AI2432" i="217"/>
  <c r="AI2420" i="217"/>
  <c r="AI2408" i="217"/>
  <c r="AI2396" i="217"/>
  <c r="AI2384" i="217"/>
  <c r="AI2372" i="217"/>
  <c r="AI2360" i="217"/>
  <c r="AI2348" i="217"/>
  <c r="AI2336" i="217"/>
  <c r="AI2324" i="217"/>
  <c r="AI2312" i="217"/>
  <c r="AI2300" i="217"/>
  <c r="AI2288" i="217"/>
  <c r="AI2276" i="217"/>
  <c r="AI2264" i="217"/>
  <c r="AI2252" i="217"/>
  <c r="AI2240" i="217"/>
  <c r="AI2228" i="217"/>
  <c r="AI2216" i="217"/>
  <c r="AI2204" i="217"/>
  <c r="AI2192" i="217"/>
  <c r="AI2180" i="217"/>
  <c r="AI2168" i="217"/>
  <c r="AI2156" i="217"/>
  <c r="AI2144" i="217"/>
  <c r="AI2132" i="217"/>
  <c r="AI2120" i="217"/>
  <c r="AI2108" i="217"/>
  <c r="AI2096" i="217"/>
  <c r="AI2084" i="217"/>
  <c r="AI2072" i="217"/>
  <c r="AI2563" i="217"/>
  <c r="AI2550" i="217"/>
  <c r="AI2538" i="217"/>
  <c r="AI2526" i="217"/>
  <c r="AI2514" i="217"/>
  <c r="AI2502" i="217"/>
  <c r="AI2490" i="217"/>
  <c r="AI2478" i="217"/>
  <c r="AI2466" i="217"/>
  <c r="AI2454" i="217"/>
  <c r="AI2442" i="217"/>
  <c r="AI2430" i="217"/>
  <c r="AI2418" i="217"/>
  <c r="AI2406" i="217"/>
  <c r="AI2394" i="217"/>
  <c r="AI2382" i="217"/>
  <c r="AI2370" i="217"/>
  <c r="AI2358" i="217"/>
  <c r="AI2346" i="217"/>
  <c r="AI2334" i="217"/>
  <c r="AI2322" i="217"/>
  <c r="AI2310" i="217"/>
  <c r="AI2298" i="217"/>
  <c r="AI2286" i="217"/>
  <c r="AI2274" i="217"/>
  <c r="AI2262" i="217"/>
  <c r="AI2250" i="217"/>
  <c r="AI2238" i="217"/>
  <c r="AI2226" i="217"/>
  <c r="AI2214" i="217"/>
  <c r="AI2202" i="217"/>
  <c r="AI2190" i="217"/>
  <c r="AI2178" i="217"/>
  <c r="AI2166" i="217"/>
  <c r="AI2154" i="217"/>
  <c r="AI2142" i="217"/>
  <c r="AI2130" i="217"/>
  <c r="AI2118" i="217"/>
  <c r="AI2106" i="217"/>
  <c r="AI2094" i="217"/>
  <c r="AI2082" i="217"/>
  <c r="AI2070" i="217"/>
  <c r="AI2077" i="217"/>
  <c r="AI2093" i="217"/>
  <c r="AI2113" i="217"/>
  <c r="AI2129" i="217"/>
  <c r="AI2149" i="217"/>
  <c r="AI2165" i="217"/>
  <c r="AI2185" i="217"/>
  <c r="AI2201" i="217"/>
  <c r="AI2221" i="217"/>
  <c r="AI2237" i="217"/>
  <c r="AI2257" i="217"/>
  <c r="AI2273" i="217"/>
  <c r="AI2293" i="217"/>
  <c r="AI2309" i="217"/>
  <c r="AI2329" i="217"/>
  <c r="AI2345" i="217"/>
  <c r="AI2365" i="217"/>
  <c r="AI2381" i="217"/>
  <c r="AI2401" i="217"/>
  <c r="AI2419" i="217"/>
  <c r="AI2440" i="217"/>
  <c r="AI2461" i="217"/>
  <c r="AI2481" i="217"/>
  <c r="AI2501" i="217"/>
  <c r="AI2522" i="217"/>
  <c r="AI2543" i="217"/>
  <c r="AI2078" i="217"/>
  <c r="AI2095" i="217"/>
  <c r="AI2114" i="217"/>
  <c r="AI2131" i="217"/>
  <c r="AI2150" i="217"/>
  <c r="AI2167" i="217"/>
  <c r="AI2186" i="217"/>
  <c r="AI2203" i="217"/>
  <c r="AI2222" i="217"/>
  <c r="AI2239" i="217"/>
  <c r="AI2258" i="217"/>
  <c r="AI2275" i="217"/>
  <c r="AI2294" i="217"/>
  <c r="AI2311" i="217"/>
  <c r="AI2330" i="217"/>
  <c r="AI2347" i="217"/>
  <c r="AI2366" i="217"/>
  <c r="AI2383" i="217"/>
  <c r="AI2402" i="217"/>
  <c r="AI2421" i="217"/>
  <c r="AI2441" i="217"/>
  <c r="AI2462" i="217"/>
  <c r="AI2483" i="217"/>
  <c r="AI2503" i="217"/>
  <c r="AI2524" i="217"/>
  <c r="AI2545" i="217"/>
  <c r="AI2765" i="217"/>
  <c r="AI2065" i="217"/>
  <c r="AI2081" i="217"/>
  <c r="AI2101" i="217"/>
  <c r="AI2117" i="217"/>
  <c r="AI2137" i="217"/>
  <c r="AI2153" i="217"/>
  <c r="AI2173" i="217"/>
  <c r="AI2189" i="217"/>
  <c r="AI2209" i="217"/>
  <c r="AI2225" i="217"/>
  <c r="AI2245" i="217"/>
  <c r="AI2261" i="217"/>
  <c r="AI2281" i="217"/>
  <c r="AI2297" i="217"/>
  <c r="AI2317" i="217"/>
  <c r="AI2333" i="217"/>
  <c r="AI2353" i="217"/>
  <c r="AI2369" i="217"/>
  <c r="AI2389" i="217"/>
  <c r="AI2405" i="217"/>
  <c r="AI2426" i="217"/>
  <c r="AI2447" i="217"/>
  <c r="AI2467" i="217"/>
  <c r="AI2488" i="217"/>
  <c r="AI2509" i="217"/>
  <c r="AI2529" i="217"/>
  <c r="AI2549" i="217"/>
  <c r="AI3031" i="217"/>
  <c r="AI2887" i="217"/>
  <c r="AI2743" i="217"/>
  <c r="AI2599" i="217"/>
  <c r="AI2978" i="217"/>
  <c r="AI2834" i="217"/>
  <c r="AI2690" i="217"/>
  <c r="AI3049" i="217"/>
  <c r="AI2905" i="217"/>
  <c r="AI2761" i="217"/>
  <c r="AI2617" i="217"/>
  <c r="AI2976" i="217"/>
  <c r="AI2832" i="217"/>
  <c r="AI2688" i="217"/>
  <c r="AI3047" i="217"/>
  <c r="AI3058" i="217"/>
  <c r="AI2997" i="217"/>
  <c r="AI2853" i="217"/>
  <c r="AI2709" i="217"/>
  <c r="AI3064" i="217"/>
  <c r="AI2783" i="217"/>
  <c r="AI3027" i="217"/>
  <c r="AI2758" i="217"/>
  <c r="AI2968" i="217"/>
  <c r="AI2715" i="217"/>
  <c r="AI2919" i="217"/>
  <c r="AI2670" i="217"/>
  <c r="AI2874" i="217"/>
  <c r="AI2627" i="217"/>
  <c r="AI2850" i="217"/>
  <c r="AI2603" i="217"/>
  <c r="AI3052" i="217"/>
  <c r="AI2067" i="217"/>
  <c r="AI2085" i="217"/>
  <c r="AI2103" i="217"/>
  <c r="AI2121" i="217"/>
  <c r="AI2139" i="217"/>
  <c r="AI2157" i="217"/>
  <c r="AI2175" i="217"/>
  <c r="AI2193" i="217"/>
  <c r="AI2211" i="217"/>
  <c r="AI2229" i="217"/>
  <c r="AI2247" i="217"/>
  <c r="AI2265" i="217"/>
  <c r="AI2283" i="217"/>
  <c r="AI2301" i="217"/>
  <c r="AI2319" i="217"/>
  <c r="AI2337" i="217"/>
  <c r="AI2355" i="217"/>
  <c r="AI2373" i="217"/>
  <c r="AI2391" i="217"/>
  <c r="AI2409" i="217"/>
  <c r="AI2429" i="217"/>
  <c r="AI2450" i="217"/>
  <c r="AI2471" i="217"/>
  <c r="AI2491" i="217"/>
  <c r="AI2512" i="217"/>
  <c r="AI2533" i="217"/>
  <c r="AI2553" i="217"/>
  <c r="AI2907" i="217"/>
  <c r="AI3180" i="217"/>
  <c r="AI3324" i="217"/>
  <c r="AI3468" i="217"/>
  <c r="AI3204" i="217"/>
  <c r="AI3348" i="217"/>
  <c r="AI3216" i="217"/>
  <c r="AI3360" i="217"/>
  <c r="AI3504" i="217"/>
  <c r="AI3587" i="217"/>
  <c r="AI3575" i="217"/>
  <c r="AI3563" i="217"/>
  <c r="AI3551" i="217"/>
  <c r="AI3539" i="217"/>
  <c r="AI3527" i="217"/>
  <c r="AI3515" i="217"/>
  <c r="AI3503" i="217"/>
  <c r="AI3491" i="217"/>
  <c r="AI3479" i="217"/>
  <c r="AI3467" i="217"/>
  <c r="AI3455" i="217"/>
  <c r="AI3443" i="217"/>
  <c r="AI3431" i="217"/>
  <c r="AI3419" i="217"/>
  <c r="AI3407" i="217"/>
  <c r="AI3395" i="217"/>
  <c r="AI3383" i="217"/>
  <c r="AI3371" i="217"/>
  <c r="AI3359" i="217"/>
  <c r="AI3347" i="217"/>
  <c r="AI3335" i="217"/>
  <c r="AI3323" i="217"/>
  <c r="AI3311" i="217"/>
  <c r="AI3299" i="217"/>
  <c r="AI3287" i="217"/>
  <c r="AI3275" i="217"/>
  <c r="AI3263" i="217"/>
  <c r="AI3251" i="217"/>
  <c r="AI3239" i="217"/>
  <c r="AI3227" i="217"/>
  <c r="AI3215" i="217"/>
  <c r="AI3203" i="217"/>
  <c r="AI3191" i="217"/>
  <c r="AI3179" i="217"/>
  <c r="AI3167" i="217"/>
  <c r="AI3155" i="217"/>
  <c r="AI3143" i="217"/>
  <c r="AI3131" i="217"/>
  <c r="AI3119" i="217"/>
  <c r="AI3107" i="217"/>
  <c r="AI3095" i="217"/>
  <c r="AI3586" i="217"/>
  <c r="AI3574" i="217"/>
  <c r="AI3562" i="217"/>
  <c r="AI3550" i="217"/>
  <c r="AI3538" i="217"/>
  <c r="AI3526" i="217"/>
  <c r="AI3514" i="217"/>
  <c r="AI3502" i="217"/>
  <c r="AI3490" i="217"/>
  <c r="AI3478" i="217"/>
  <c r="AI3466" i="217"/>
  <c r="AI3454" i="217"/>
  <c r="AI3442" i="217"/>
  <c r="AI3430" i="217"/>
  <c r="AI3418" i="217"/>
  <c r="AI3406" i="217"/>
  <c r="AI3394" i="217"/>
  <c r="AI3382" i="217"/>
  <c r="AI3370" i="217"/>
  <c r="AI3358" i="217"/>
  <c r="AI3346" i="217"/>
  <c r="AI3334" i="217"/>
  <c r="AI3322" i="217"/>
  <c r="AI3310" i="217"/>
  <c r="AI3298" i="217"/>
  <c r="AI3286" i="217"/>
  <c r="AI3274" i="217"/>
  <c r="AI3262" i="217"/>
  <c r="AI3250" i="217"/>
  <c r="AI3238" i="217"/>
  <c r="AI3226" i="217"/>
  <c r="AI3214" i="217"/>
  <c r="AI3202" i="217"/>
  <c r="AI3190" i="217"/>
  <c r="AI3178" i="217"/>
  <c r="AI3166" i="217"/>
  <c r="AI3154" i="217"/>
  <c r="AI3142" i="217"/>
  <c r="AI3130" i="217"/>
  <c r="AI3118" i="217"/>
  <c r="AI3106" i="217"/>
  <c r="AI3094" i="217"/>
  <c r="AI3585" i="217"/>
  <c r="AI3573" i="217"/>
  <c r="AI3561" i="217"/>
  <c r="AI3549" i="217"/>
  <c r="AI3537" i="217"/>
  <c r="AI3525" i="217"/>
  <c r="AI3513" i="217"/>
  <c r="AI3501" i="217"/>
  <c r="AI3489" i="217"/>
  <c r="AI3477" i="217"/>
  <c r="AI3465" i="217"/>
  <c r="AI3453" i="217"/>
  <c r="AI3441" i="217"/>
  <c r="AI3429" i="217"/>
  <c r="AI3417" i="217"/>
  <c r="AI3405" i="217"/>
  <c r="AI3393" i="217"/>
  <c r="AI3381" i="217"/>
  <c r="AI3369" i="217"/>
  <c r="AI3357" i="217"/>
  <c r="AI3345" i="217"/>
  <c r="AI3333" i="217"/>
  <c r="AI3321" i="217"/>
  <c r="AI3309" i="217"/>
  <c r="AI3297" i="217"/>
  <c r="AI3285" i="217"/>
  <c r="AI3273" i="217"/>
  <c r="AI3261" i="217"/>
  <c r="AI3249" i="217"/>
  <c r="AI3237" i="217"/>
  <c r="AI3225" i="217"/>
  <c r="AI3213" i="217"/>
  <c r="AI3201" i="217"/>
  <c r="AI3189" i="217"/>
  <c r="AI3177" i="217"/>
  <c r="AI3165" i="217"/>
  <c r="AI3153" i="217"/>
  <c r="AI3141" i="217"/>
  <c r="AI3129" i="217"/>
  <c r="AI3117" i="217"/>
  <c r="AI3105" i="217"/>
  <c r="AI3093" i="217"/>
  <c r="AI3584" i="217"/>
  <c r="AI3572" i="217"/>
  <c r="AI3560" i="217"/>
  <c r="AI3548" i="217"/>
  <c r="AI3536" i="217"/>
  <c r="AI3524" i="217"/>
  <c r="AI3512" i="217"/>
  <c r="AI3500" i="217"/>
  <c r="AI3488" i="217"/>
  <c r="AI3476" i="217"/>
  <c r="AI3464" i="217"/>
  <c r="AI3452" i="217"/>
  <c r="AI3440" i="217"/>
  <c r="AI3428" i="217"/>
  <c r="AI3416" i="217"/>
  <c r="AI3404" i="217"/>
  <c r="AI3392" i="217"/>
  <c r="AI3380" i="217"/>
  <c r="AI3368" i="217"/>
  <c r="AI3356" i="217"/>
  <c r="AI3344" i="217"/>
  <c r="AI3332" i="217"/>
  <c r="AI3320" i="217"/>
  <c r="AI3308" i="217"/>
  <c r="AI3296" i="217"/>
  <c r="AI3284" i="217"/>
  <c r="AI3272" i="217"/>
  <c r="AI3260" i="217"/>
  <c r="AI3248" i="217"/>
  <c r="AI3236" i="217"/>
  <c r="AI3224" i="217"/>
  <c r="AI3212" i="217"/>
  <c r="AI3200" i="217"/>
  <c r="AI3188" i="217"/>
  <c r="AI3176" i="217"/>
  <c r="AI3164" i="217"/>
  <c r="AI3152" i="217"/>
  <c r="AI3140" i="217"/>
  <c r="AI3128" i="217"/>
  <c r="AI3116" i="217"/>
  <c r="AI3104" i="217"/>
  <c r="AI3092" i="217"/>
  <c r="AI3583" i="217"/>
  <c r="AI3571" i="217"/>
  <c r="AI3559" i="217"/>
  <c r="AI3547" i="217"/>
  <c r="AI3535" i="217"/>
  <c r="AI3523" i="217"/>
  <c r="AI3511" i="217"/>
  <c r="AI3499" i="217"/>
  <c r="AI3487" i="217"/>
  <c r="AI3475" i="217"/>
  <c r="AI3463" i="217"/>
  <c r="AI3451" i="217"/>
  <c r="AI3439" i="217"/>
  <c r="AI3427" i="217"/>
  <c r="AI3415" i="217"/>
  <c r="AI3403" i="217"/>
  <c r="AI3391" i="217"/>
  <c r="AI3379" i="217"/>
  <c r="AI3367" i="217"/>
  <c r="AI3355" i="217"/>
  <c r="AI3343" i="217"/>
  <c r="AI3331" i="217"/>
  <c r="AI3319" i="217"/>
  <c r="AI3307" i="217"/>
  <c r="AI3295" i="217"/>
  <c r="AI3283" i="217"/>
  <c r="AI3271" i="217"/>
  <c r="AI3259" i="217"/>
  <c r="AI3247" i="217"/>
  <c r="AI3235" i="217"/>
  <c r="AI3223" i="217"/>
  <c r="AI3211" i="217"/>
  <c r="AI3199" i="217"/>
  <c r="AI3187" i="217"/>
  <c r="AI3175" i="217"/>
  <c r="AI3163" i="217"/>
  <c r="AI3151" i="217"/>
  <c r="AI3139" i="217"/>
  <c r="AI3127" i="217"/>
  <c r="AI3115" i="217"/>
  <c r="AI3103" i="217"/>
  <c r="AI3091" i="217"/>
  <c r="AI3582" i="217"/>
  <c r="AI3570" i="217"/>
  <c r="AI3558" i="217"/>
  <c r="AI3546" i="217"/>
  <c r="AI3534" i="217"/>
  <c r="AI3522" i="217"/>
  <c r="AI3510" i="217"/>
  <c r="AI3498" i="217"/>
  <c r="AI3486" i="217"/>
  <c r="AI3474" i="217"/>
  <c r="AI3462" i="217"/>
  <c r="AI3450" i="217"/>
  <c r="AI3438" i="217"/>
  <c r="AI3426" i="217"/>
  <c r="AI3414" i="217"/>
  <c r="AI3402" i="217"/>
  <c r="AI3390" i="217"/>
  <c r="AI3378" i="217"/>
  <c r="AI3366" i="217"/>
  <c r="AI3354" i="217"/>
  <c r="AI3342" i="217"/>
  <c r="AI3330" i="217"/>
  <c r="AI3318" i="217"/>
  <c r="AI3306" i="217"/>
  <c r="AI3294" i="217"/>
  <c r="AI3282" i="217"/>
  <c r="AI3270" i="217"/>
  <c r="AI3258" i="217"/>
  <c r="AI3246" i="217"/>
  <c r="AI3234" i="217"/>
  <c r="AI3222" i="217"/>
  <c r="AI3210" i="217"/>
  <c r="AI3198" i="217"/>
  <c r="AI3186" i="217"/>
  <c r="AI3174" i="217"/>
  <c r="AI3162" i="217"/>
  <c r="AI3150" i="217"/>
  <c r="AI3138" i="217"/>
  <c r="AI3126" i="217"/>
  <c r="AI3114" i="217"/>
  <c r="AI3102" i="217"/>
  <c r="AI3090" i="217"/>
  <c r="AI3581" i="217"/>
  <c r="AI3569" i="217"/>
  <c r="AI3557" i="217"/>
  <c r="AI3545" i="217"/>
  <c r="AI3533" i="217"/>
  <c r="AI3521" i="217"/>
  <c r="AI3509" i="217"/>
  <c r="AI3497" i="217"/>
  <c r="AI3485" i="217"/>
  <c r="AI3473" i="217"/>
  <c r="AI3461" i="217"/>
  <c r="AI3449" i="217"/>
  <c r="AI3437" i="217"/>
  <c r="AI3425" i="217"/>
  <c r="AI3413" i="217"/>
  <c r="AI3401" i="217"/>
  <c r="AI3389" i="217"/>
  <c r="AI3377" i="217"/>
  <c r="AI3365" i="217"/>
  <c r="AI3353" i="217"/>
  <c r="AI3341" i="217"/>
  <c r="AI3329" i="217"/>
  <c r="AI3317" i="217"/>
  <c r="AI3305" i="217"/>
  <c r="AI3293" i="217"/>
  <c r="AI3281" i="217"/>
  <c r="AI3269" i="217"/>
  <c r="AI3257" i="217"/>
  <c r="AI3245" i="217"/>
  <c r="AI3233" i="217"/>
  <c r="AI3221" i="217"/>
  <c r="AI3209" i="217"/>
  <c r="AI3197" i="217"/>
  <c r="AI3185" i="217"/>
  <c r="AI3173" i="217"/>
  <c r="AI3161" i="217"/>
  <c r="AI3149" i="217"/>
  <c r="AI3137" i="217"/>
  <c r="AI3125" i="217"/>
  <c r="AI3113" i="217"/>
  <c r="AI3101" i="217"/>
  <c r="AI3089" i="217"/>
  <c r="AI3580" i="217"/>
  <c r="AI3568" i="217"/>
  <c r="AI3556" i="217"/>
  <c r="AI3544" i="217"/>
  <c r="AI3532" i="217"/>
  <c r="AI3520" i="217"/>
  <c r="AI3508" i="217"/>
  <c r="AI3496" i="217"/>
  <c r="AI3484" i="217"/>
  <c r="AI3472" i="217"/>
  <c r="AI3460" i="217"/>
  <c r="AI3448" i="217"/>
  <c r="AI3436" i="217"/>
  <c r="AI3424" i="217"/>
  <c r="AI3412" i="217"/>
  <c r="AI3400" i="217"/>
  <c r="AI3388" i="217"/>
  <c r="AI3376" i="217"/>
  <c r="AI3364" i="217"/>
  <c r="AI3352" i="217"/>
  <c r="AI3340" i="217"/>
  <c r="AI3328" i="217"/>
  <c r="AI3316" i="217"/>
  <c r="AI3304" i="217"/>
  <c r="AI3292" i="217"/>
  <c r="AI3280" i="217"/>
  <c r="AI3268" i="217"/>
  <c r="AI3256" i="217"/>
  <c r="AI3244" i="217"/>
  <c r="AI3232" i="217"/>
  <c r="AI3220" i="217"/>
  <c r="AI3208" i="217"/>
  <c r="AI3196" i="217"/>
  <c r="AI3184" i="217"/>
  <c r="AI3172" i="217"/>
  <c r="AI3160" i="217"/>
  <c r="AI3148" i="217"/>
  <c r="AI3136" i="217"/>
  <c r="AI3124" i="217"/>
  <c r="AI3112" i="217"/>
  <c r="AI3100" i="217"/>
  <c r="AI3088" i="217"/>
  <c r="AH3082" i="217" s="1"/>
  <c r="AH3083" i="217" s="1"/>
  <c r="AI3579" i="217"/>
  <c r="AI3567" i="217"/>
  <c r="AI3555" i="217"/>
  <c r="AI3543" i="217"/>
  <c r="AI3531" i="217"/>
  <c r="AI3519" i="217"/>
  <c r="AI3507" i="217"/>
  <c r="AI3495" i="217"/>
  <c r="AI3483" i="217"/>
  <c r="AI3471" i="217"/>
  <c r="AI3459" i="217"/>
  <c r="AI3447" i="217"/>
  <c r="AI3435" i="217"/>
  <c r="AI3423" i="217"/>
  <c r="AI3411" i="217"/>
  <c r="AI3399" i="217"/>
  <c r="AI3387" i="217"/>
  <c r="AI3375" i="217"/>
  <c r="AI3363" i="217"/>
  <c r="AI3351" i="217"/>
  <c r="AI3339" i="217"/>
  <c r="AI3327" i="217"/>
  <c r="AI3315" i="217"/>
  <c r="AI3303" i="217"/>
  <c r="AI3291" i="217"/>
  <c r="AI3279" i="217"/>
  <c r="AI3267" i="217"/>
  <c r="AI3255" i="217"/>
  <c r="AI3243" i="217"/>
  <c r="AI3231" i="217"/>
  <c r="AI3219" i="217"/>
  <c r="AI3207" i="217"/>
  <c r="AI3195" i="217"/>
  <c r="AI3183" i="217"/>
  <c r="AI3171" i="217"/>
  <c r="AI3159" i="217"/>
  <c r="AI3147" i="217"/>
  <c r="AI3135" i="217"/>
  <c r="AI3123" i="217"/>
  <c r="AI3111" i="217"/>
  <c r="AI3099" i="217"/>
  <c r="AI3578" i="217"/>
  <c r="AI3566" i="217"/>
  <c r="AI3554" i="217"/>
  <c r="AI3542" i="217"/>
  <c r="AI3530" i="217"/>
  <c r="AI3518" i="217"/>
  <c r="AI3506" i="217"/>
  <c r="AI3494" i="217"/>
  <c r="AI3482" i="217"/>
  <c r="AI3470" i="217"/>
  <c r="AI3458" i="217"/>
  <c r="AI3446" i="217"/>
  <c r="AI3434" i="217"/>
  <c r="AI3422" i="217"/>
  <c r="AI3410" i="217"/>
  <c r="AI3398" i="217"/>
  <c r="AI3386" i="217"/>
  <c r="AI3374" i="217"/>
  <c r="AI3362" i="217"/>
  <c r="AI3350" i="217"/>
  <c r="AI3338" i="217"/>
  <c r="AI3326" i="217"/>
  <c r="AI3314" i="217"/>
  <c r="AI3302" i="217"/>
  <c r="AI3290" i="217"/>
  <c r="AI3278" i="217"/>
  <c r="AI3266" i="217"/>
  <c r="AI3254" i="217"/>
  <c r="AI3242" i="217"/>
  <c r="AI3230" i="217"/>
  <c r="AI3218" i="217"/>
  <c r="AI3206" i="217"/>
  <c r="AI3194" i="217"/>
  <c r="AI3182" i="217"/>
  <c r="AI3170" i="217"/>
  <c r="AI3158" i="217"/>
  <c r="AI3146" i="217"/>
  <c r="AI3134" i="217"/>
  <c r="AI3122" i="217"/>
  <c r="AI3110" i="217"/>
  <c r="AI3098" i="217"/>
  <c r="AI3577" i="217"/>
  <c r="AI3565" i="217"/>
  <c r="AI3553" i="217"/>
  <c r="AI3541" i="217"/>
  <c r="AI3529" i="217"/>
  <c r="AI3517" i="217"/>
  <c r="AI3505" i="217"/>
  <c r="AI3493" i="217"/>
  <c r="AI3481" i="217"/>
  <c r="AI3469" i="217"/>
  <c r="AI3457" i="217"/>
  <c r="AI3445" i="217"/>
  <c r="AI3433" i="217"/>
  <c r="AI3421" i="217"/>
  <c r="AI3409" i="217"/>
  <c r="AI3397" i="217"/>
  <c r="AI3385" i="217"/>
  <c r="AI3373" i="217"/>
  <c r="AI3361" i="217"/>
  <c r="AI3349" i="217"/>
  <c r="AI3337" i="217"/>
  <c r="AI3325" i="217"/>
  <c r="AI3313" i="217"/>
  <c r="AI3301" i="217"/>
  <c r="AI3289" i="217"/>
  <c r="AI3277" i="217"/>
  <c r="AI3265" i="217"/>
  <c r="AI3253" i="217"/>
  <c r="AI3241" i="217"/>
  <c r="AI3229" i="217"/>
  <c r="AI3217" i="217"/>
  <c r="AI3205" i="217"/>
  <c r="AI3193" i="217"/>
  <c r="AI3181" i="217"/>
  <c r="AI3169" i="217"/>
  <c r="AI3157" i="217"/>
  <c r="AI3145" i="217"/>
  <c r="AI3133" i="217"/>
  <c r="AI3121" i="217"/>
  <c r="AI3109" i="217"/>
  <c r="AI3097" i="217"/>
  <c r="AI3228" i="217"/>
  <c r="AI3372" i="217"/>
  <c r="AI3516" i="217"/>
  <c r="AI3108" i="217"/>
  <c r="AI3252" i="217"/>
  <c r="AI3396" i="217"/>
  <c r="AI3540" i="217"/>
  <c r="AI3144" i="217"/>
  <c r="AI3288" i="217"/>
  <c r="AI3432" i="217"/>
  <c r="AH3085" i="217"/>
  <c r="BI21" i="216"/>
  <c r="AU22" i="216"/>
  <c r="AN26" i="216"/>
  <c r="AN20" i="216"/>
  <c r="AG20" i="216"/>
  <c r="AG23" i="216"/>
  <c r="AG26" i="216"/>
  <c r="AU23" i="216"/>
  <c r="BK22" i="216"/>
  <c r="AE27" i="216"/>
  <c r="BG27" i="216"/>
  <c r="AG21" i="216"/>
  <c r="AG24" i="216"/>
  <c r="AN25" i="216"/>
  <c r="AU21" i="216"/>
  <c r="AL27" i="216"/>
  <c r="AP27" i="216" s="1"/>
  <c r="AW25" i="216"/>
  <c r="AN19" i="216"/>
  <c r="K45" i="221"/>
  <c r="K46" i="221"/>
  <c r="N26" i="221"/>
  <c r="L45" i="221"/>
  <c r="K24" i="221"/>
  <c r="K27" i="221" s="1"/>
  <c r="K48" i="221"/>
  <c r="L40" i="221"/>
  <c r="L41" i="221" s="1"/>
  <c r="K49" i="221"/>
  <c r="K50" i="221"/>
  <c r="K51" i="221"/>
  <c r="K52" i="221"/>
  <c r="K53" i="221"/>
  <c r="C10" i="218"/>
  <c r="C11" i="218" s="1"/>
  <c r="C12" i="218" s="1"/>
  <c r="C13" i="218" s="1"/>
  <c r="C14" i="218" s="1"/>
  <c r="C15" i="218" s="1"/>
  <c r="C16" i="218" s="1"/>
  <c r="C17" i="218" s="1"/>
  <c r="C18" i="218" s="1"/>
  <c r="C19" i="218" s="1"/>
  <c r="C20" i="218" s="1"/>
  <c r="C21" i="218" s="1"/>
  <c r="C22" i="218" s="1"/>
  <c r="C23" i="218" s="1"/>
  <c r="C24" i="218" s="1"/>
  <c r="C25" i="218" s="1"/>
  <c r="C26" i="218" s="1"/>
  <c r="C27" i="218" s="1"/>
  <c r="C28" i="218" s="1"/>
  <c r="C29" i="218" s="1"/>
  <c r="C30" i="218" s="1"/>
  <c r="C31" i="218" s="1"/>
  <c r="C32" i="218" s="1"/>
  <c r="C33" i="218" s="1"/>
  <c r="C34" i="218" s="1"/>
  <c r="C35" i="218" s="1"/>
  <c r="C36" i="218" s="1"/>
  <c r="C37" i="218" s="1"/>
  <c r="C38" i="218" s="1"/>
  <c r="C39" i="218" s="1"/>
  <c r="C40" i="218" s="1"/>
  <c r="C41" i="218" s="1"/>
  <c r="C42" i="218" s="1"/>
  <c r="C43" i="218" s="1"/>
  <c r="C44" i="218" s="1"/>
  <c r="C45" i="218" s="1"/>
  <c r="C46" i="218" s="1"/>
  <c r="C47" i="218" s="1"/>
  <c r="C48" i="218" s="1"/>
  <c r="C49" i="218" s="1"/>
  <c r="C50" i="218" s="1"/>
  <c r="C51" i="218" s="1"/>
  <c r="C52" i="218" s="1"/>
  <c r="C53" i="218" s="1"/>
  <c r="C54" i="218" s="1"/>
  <c r="L9" i="220"/>
  <c r="F123" i="219"/>
  <c r="S8" i="224" s="1"/>
  <c r="V3081" i="217"/>
  <c r="AC128" i="217"/>
  <c r="AC425" i="217"/>
  <c r="P521" i="217"/>
  <c r="W937" i="217"/>
  <c r="W1723" i="217"/>
  <c r="AC490" i="217"/>
  <c r="AC442" i="217"/>
  <c r="AC430" i="217"/>
  <c r="AC346" i="217"/>
  <c r="AC489" i="217"/>
  <c r="AC385" i="217"/>
  <c r="AC332" i="217"/>
  <c r="AC319" i="217"/>
  <c r="AC235" i="217"/>
  <c r="AC187" i="217"/>
  <c r="AC91" i="217"/>
  <c r="AC43" i="217"/>
  <c r="AC31" i="217"/>
  <c r="AC449" i="217"/>
  <c r="AC397" i="217"/>
  <c r="AC294" i="217"/>
  <c r="AC246" i="217"/>
  <c r="AC234" i="217"/>
  <c r="AC150" i="217"/>
  <c r="AC102" i="217"/>
  <c r="AC513" i="217"/>
  <c r="AC461" i="217"/>
  <c r="AC448" i="217"/>
  <c r="AC356" i="217"/>
  <c r="AC305" i="217"/>
  <c r="AC293" i="217"/>
  <c r="AC209" i="217"/>
  <c r="AC161" i="217"/>
  <c r="AC149" i="217"/>
  <c r="AC65" i="217"/>
  <c r="AC17" i="217"/>
  <c r="AC512" i="217"/>
  <c r="AC421" i="217"/>
  <c r="AC368" i="217"/>
  <c r="AC355" i="217"/>
  <c r="AC268" i="217"/>
  <c r="AC220" i="217"/>
  <c r="AC208" i="217"/>
  <c r="AC124" i="217"/>
  <c r="AC76" i="217"/>
  <c r="AC64" i="217"/>
  <c r="AC485" i="217"/>
  <c r="AC433" i="217"/>
  <c r="AC420" i="217"/>
  <c r="AC328" i="217"/>
  <c r="AC279" i="217"/>
  <c r="AC267" i="217"/>
  <c r="AC183" i="217"/>
  <c r="AC135" i="217"/>
  <c r="AC123" i="217"/>
  <c r="AC39" i="217"/>
  <c r="AC484" i="217"/>
  <c r="AC471" i="217"/>
  <c r="AC379" i="217"/>
  <c r="AC327" i="217"/>
  <c r="AC314" i="217"/>
  <c r="AC230" i="217"/>
  <c r="AC182" i="217"/>
  <c r="AC170" i="217"/>
  <c r="AC86" i="217"/>
  <c r="AC38" i="217"/>
  <c r="AC26" i="217"/>
  <c r="AC431" i="217"/>
  <c r="AC378" i="217"/>
  <c r="AC365" i="217"/>
  <c r="AC277" i="217"/>
  <c r="AC229" i="217"/>
  <c r="AC217" i="217"/>
  <c r="AC133" i="217"/>
  <c r="AC85" i="217"/>
  <c r="AC73" i="217"/>
  <c r="AC482" i="217"/>
  <c r="AC429" i="217"/>
  <c r="AC416" i="217"/>
  <c r="AC325" i="217"/>
  <c r="AC276" i="217"/>
  <c r="AC264" i="217"/>
  <c r="AC180" i="217"/>
  <c r="AC132" i="217"/>
  <c r="AC120" i="217"/>
  <c r="AC96" i="217"/>
  <c r="AC36" i="217"/>
  <c r="AC507" i="217"/>
  <c r="AC481" i="217"/>
  <c r="AC468" i="217"/>
  <c r="AC441" i="217"/>
  <c r="AC428" i="217"/>
  <c r="AC402" i="217"/>
  <c r="AC376" i="217"/>
  <c r="AC350" i="217"/>
  <c r="AC324" i="217"/>
  <c r="AC311" i="217"/>
  <c r="AC287" i="217"/>
  <c r="AC275" i="217"/>
  <c r="AC251" i="217"/>
  <c r="AC227" i="217"/>
  <c r="AC203" i="217"/>
  <c r="AC179" i="217"/>
  <c r="AC167" i="217"/>
  <c r="AC143" i="217"/>
  <c r="AC131" i="217"/>
  <c r="AC107" i="217"/>
  <c r="AC83" i="217"/>
  <c r="AC59" i="217"/>
  <c r="AC35" i="217"/>
  <c r="AC23" i="217"/>
  <c r="AC493" i="217"/>
  <c r="AC480" i="217"/>
  <c r="AC453" i="217"/>
  <c r="AC427" i="217"/>
  <c r="AC401" i="217"/>
  <c r="AC375" i="217"/>
  <c r="AC362" i="217"/>
  <c r="AC336" i="217"/>
  <c r="AC323" i="217"/>
  <c r="AC298" i="217"/>
  <c r="AC274" i="217"/>
  <c r="AC250" i="217"/>
  <c r="AC226" i="217"/>
  <c r="AC214" i="217"/>
  <c r="AC190" i="217"/>
  <c r="AC178" i="217"/>
  <c r="AC154" i="217"/>
  <c r="AC130" i="217"/>
  <c r="AC106" i="217"/>
  <c r="AC82" i="217"/>
  <c r="AC70" i="217"/>
  <c r="AC46" i="217"/>
  <c r="AC34" i="217"/>
  <c r="AC69" i="217"/>
  <c r="AC213" i="217"/>
  <c r="AC361" i="217"/>
  <c r="P1033" i="217"/>
  <c r="Q1467" i="217" s="1"/>
  <c r="W833" i="217"/>
  <c r="W1562" i="217"/>
  <c r="AC80" i="217"/>
  <c r="AC224" i="217"/>
  <c r="AC296" i="217"/>
  <c r="AC451" i="217"/>
  <c r="W897" i="217"/>
  <c r="W561" i="217"/>
  <c r="W533" i="217"/>
  <c r="W529" i="217"/>
  <c r="W1005" i="217"/>
  <c r="W942" i="217"/>
  <c r="W557" i="217"/>
  <c r="W1592" i="217"/>
  <c r="AC92" i="217"/>
  <c r="AC236" i="217"/>
  <c r="AC386" i="217"/>
  <c r="AC464" i="217"/>
  <c r="W649" i="217"/>
  <c r="Q1927" i="217"/>
  <c r="W566" i="217"/>
  <c r="AC105" i="217"/>
  <c r="AC249" i="217"/>
  <c r="AC400" i="217"/>
  <c r="AC479" i="217"/>
  <c r="W1792" i="217"/>
  <c r="AC538" i="217"/>
  <c r="AC553" i="217"/>
  <c r="AC571" i="217"/>
  <c r="AC586" i="217"/>
  <c r="AC603" i="217"/>
  <c r="AC622" i="217"/>
  <c r="AC641" i="217"/>
  <c r="AC667" i="217"/>
  <c r="AC697" i="217"/>
  <c r="AC725" i="217"/>
  <c r="AC749" i="217"/>
  <c r="AC777" i="217"/>
  <c r="AC808" i="217"/>
  <c r="AC832" i="217"/>
  <c r="AC859" i="217"/>
  <c r="AC889" i="217"/>
  <c r="AC917" i="217"/>
  <c r="AC941" i="217"/>
  <c r="AC969" i="217"/>
  <c r="AC1022" i="217"/>
  <c r="AC1010" i="217"/>
  <c r="AC998" i="217"/>
  <c r="AC986" i="217"/>
  <c r="AC974" i="217"/>
  <c r="AC962" i="217"/>
  <c r="AC950" i="217"/>
  <c r="AC938" i="217"/>
  <c r="AC926" i="217"/>
  <c r="AC914" i="217"/>
  <c r="AC902" i="217"/>
  <c r="AC890" i="217"/>
  <c r="AC878" i="217"/>
  <c r="AC866" i="217"/>
  <c r="AC854" i="217"/>
  <c r="AC842" i="217"/>
  <c r="AC830" i="217"/>
  <c r="AC818" i="217"/>
  <c r="AC806" i="217"/>
  <c r="AC794" i="217"/>
  <c r="AC782" i="217"/>
  <c r="AC770" i="217"/>
  <c r="AC758" i="217"/>
  <c r="AC746" i="217"/>
  <c r="AC734" i="217"/>
  <c r="AC722" i="217"/>
  <c r="AC710" i="217"/>
  <c r="AC698" i="217"/>
  <c r="AC686" i="217"/>
  <c r="AC674" i="217"/>
  <c r="AC662" i="217"/>
  <c r="AC1020" i="217"/>
  <c r="AC1008" i="217"/>
  <c r="AC996" i="217"/>
  <c r="AC984" i="217"/>
  <c r="AC972" i="217"/>
  <c r="AC960" i="217"/>
  <c r="AC948" i="217"/>
  <c r="AC936" i="217"/>
  <c r="AC924" i="217"/>
  <c r="AC912" i="217"/>
  <c r="AC900" i="217"/>
  <c r="AC888" i="217"/>
  <c r="AC876" i="217"/>
  <c r="AC864" i="217"/>
  <c r="AC852" i="217"/>
  <c r="AC840" i="217"/>
  <c r="AC828" i="217"/>
  <c r="AC816" i="217"/>
  <c r="AC804" i="217"/>
  <c r="AC792" i="217"/>
  <c r="AC780" i="217"/>
  <c r="AC768" i="217"/>
  <c r="AC756" i="217"/>
  <c r="AC744" i="217"/>
  <c r="AC732" i="217"/>
  <c r="AC720" i="217"/>
  <c r="AC708" i="217"/>
  <c r="AC696" i="217"/>
  <c r="AC684" i="217"/>
  <c r="AC672" i="217"/>
  <c r="AC660" i="217"/>
  <c r="AC648" i="217"/>
  <c r="AC636" i="217"/>
  <c r="AC1019" i="217"/>
  <c r="AC1007" i="217"/>
  <c r="AC995" i="217"/>
  <c r="AC983" i="217"/>
  <c r="AC971" i="217"/>
  <c r="AC959" i="217"/>
  <c r="AC947" i="217"/>
  <c r="AC935" i="217"/>
  <c r="AC923" i="217"/>
  <c r="AC911" i="217"/>
  <c r="AC899" i="217"/>
  <c r="AC887" i="217"/>
  <c r="AC875" i="217"/>
  <c r="AC863" i="217"/>
  <c r="AC851" i="217"/>
  <c r="AC839" i="217"/>
  <c r="AC827" i="217"/>
  <c r="AC815" i="217"/>
  <c r="AC803" i="217"/>
  <c r="AC791" i="217"/>
  <c r="AC779" i="217"/>
  <c r="AC767" i="217"/>
  <c r="AC755" i="217"/>
  <c r="AC743" i="217"/>
  <c r="AC731" i="217"/>
  <c r="AC719" i="217"/>
  <c r="AC707" i="217"/>
  <c r="AC695" i="217"/>
  <c r="AC683" i="217"/>
  <c r="AC671" i="217"/>
  <c r="AC659" i="217"/>
  <c r="AC647" i="217"/>
  <c r="AC635" i="217"/>
  <c r="AC1017" i="217"/>
  <c r="AC1002" i="217"/>
  <c r="AC987" i="217"/>
  <c r="AC1014" i="217"/>
  <c r="AC999" i="217"/>
  <c r="AC981" i="217"/>
  <c r="AC966" i="217"/>
  <c r="AC951" i="217"/>
  <c r="AC933" i="217"/>
  <c r="AC918" i="217"/>
  <c r="AC903" i="217"/>
  <c r="AC885" i="217"/>
  <c r="AC870" i="217"/>
  <c r="AC855" i="217"/>
  <c r="AC837" i="217"/>
  <c r="AC822" i="217"/>
  <c r="AC807" i="217"/>
  <c r="AC789" i="217"/>
  <c r="AC774" i="217"/>
  <c r="AC759" i="217"/>
  <c r="AC741" i="217"/>
  <c r="AC726" i="217"/>
  <c r="AC711" i="217"/>
  <c r="AC693" i="217"/>
  <c r="AC678" i="217"/>
  <c r="AC663" i="217"/>
  <c r="AC646" i="217"/>
  <c r="AC632" i="217"/>
  <c r="AC620" i="217"/>
  <c r="AC608" i="217"/>
  <c r="AC596" i="217"/>
  <c r="AC1027" i="217"/>
  <c r="AC1012" i="217"/>
  <c r="AC994" i="217"/>
  <c r="AC979" i="217"/>
  <c r="AC964" i="217"/>
  <c r="AC946" i="217"/>
  <c r="AC931" i="217"/>
  <c r="AC916" i="217"/>
  <c r="AC898" i="217"/>
  <c r="AC883" i="217"/>
  <c r="AC868" i="217"/>
  <c r="AC850" i="217"/>
  <c r="AC835" i="217"/>
  <c r="AC820" i="217"/>
  <c r="AC802" i="217"/>
  <c r="AC787" i="217"/>
  <c r="AC772" i="217"/>
  <c r="AC754" i="217"/>
  <c r="AC739" i="217"/>
  <c r="AC724" i="217"/>
  <c r="AC706" i="217"/>
  <c r="AC691" i="217"/>
  <c r="AC676" i="217"/>
  <c r="AC658" i="217"/>
  <c r="AC644" i="217"/>
  <c r="AC630" i="217"/>
  <c r="AC618" i="217"/>
  <c r="AC606" i="217"/>
  <c r="AC594" i="217"/>
  <c r="AC582" i="217"/>
  <c r="AC570" i="217"/>
  <c r="AC558" i="217"/>
  <c r="AC546" i="217"/>
  <c r="AC534" i="217"/>
  <c r="AC1026" i="217"/>
  <c r="AC1011" i="217"/>
  <c r="AC993" i="217"/>
  <c r="AC978" i="217"/>
  <c r="AC963" i="217"/>
  <c r="AC945" i="217"/>
  <c r="AC930" i="217"/>
  <c r="AC915" i="217"/>
  <c r="AC897" i="217"/>
  <c r="AC882" i="217"/>
  <c r="AC867" i="217"/>
  <c r="AC849" i="217"/>
  <c r="AC834" i="217"/>
  <c r="AC819" i="217"/>
  <c r="AC801" i="217"/>
  <c r="AC786" i="217"/>
  <c r="AC771" i="217"/>
  <c r="AC753" i="217"/>
  <c r="AC738" i="217"/>
  <c r="AC723" i="217"/>
  <c r="AC705" i="217"/>
  <c r="AC690" i="217"/>
  <c r="AC675" i="217"/>
  <c r="AC657" i="217"/>
  <c r="AC643" i="217"/>
  <c r="AC1025" i="217"/>
  <c r="AC1009" i="217"/>
  <c r="AC992" i="217"/>
  <c r="AC977" i="217"/>
  <c r="AC961" i="217"/>
  <c r="AC944" i="217"/>
  <c r="AC929" i="217"/>
  <c r="AC913" i="217"/>
  <c r="AC896" i="217"/>
  <c r="AC881" i="217"/>
  <c r="AC865" i="217"/>
  <c r="AC848" i="217"/>
  <c r="AC833" i="217"/>
  <c r="AC817" i="217"/>
  <c r="AC800" i="217"/>
  <c r="AC785" i="217"/>
  <c r="AC769" i="217"/>
  <c r="AC752" i="217"/>
  <c r="AC737" i="217"/>
  <c r="AC721" i="217"/>
  <c r="AC704" i="217"/>
  <c r="AC689" i="217"/>
  <c r="AC673" i="217"/>
  <c r="AC656" i="217"/>
  <c r="AC642" i="217"/>
  <c r="AC628" i="217"/>
  <c r="AC616" i="217"/>
  <c r="AC604" i="217"/>
  <c r="AC592" i="217"/>
  <c r="AC580" i="217"/>
  <c r="AC568" i="217"/>
  <c r="AC556" i="217"/>
  <c r="AC544" i="217"/>
  <c r="AC532" i="217"/>
  <c r="AC1023" i="217"/>
  <c r="AC1005" i="217"/>
  <c r="AC990" i="217"/>
  <c r="AC975" i="217"/>
  <c r="AC957" i="217"/>
  <c r="AC942" i="217"/>
  <c r="AC927" i="217"/>
  <c r="AC909" i="217"/>
  <c r="AC894" i="217"/>
  <c r="AC879" i="217"/>
  <c r="AC861" i="217"/>
  <c r="AC846" i="217"/>
  <c r="AC831" i="217"/>
  <c r="AC813" i="217"/>
  <c r="AC798" i="217"/>
  <c r="AC783" i="217"/>
  <c r="AC765" i="217"/>
  <c r="AC750" i="217"/>
  <c r="AC735" i="217"/>
  <c r="AC717" i="217"/>
  <c r="AC702" i="217"/>
  <c r="AC687" i="217"/>
  <c r="AC669" i="217"/>
  <c r="AC654" i="217"/>
  <c r="AC640" i="217"/>
  <c r="AC626" i="217"/>
  <c r="AC614" i="217"/>
  <c r="AC602" i="217"/>
  <c r="AC590" i="217"/>
  <c r="AC578" i="217"/>
  <c r="AC566" i="217"/>
  <c r="AC554" i="217"/>
  <c r="AC542" i="217"/>
  <c r="AC530" i="217"/>
  <c r="AC539" i="217"/>
  <c r="AC555" i="217"/>
  <c r="AC572" i="217"/>
  <c r="AC587" i="217"/>
  <c r="AC605" i="217"/>
  <c r="AC623" i="217"/>
  <c r="AC645" i="217"/>
  <c r="AC668" i="217"/>
  <c r="AC699" i="217"/>
  <c r="AC727" i="217"/>
  <c r="AC751" i="217"/>
  <c r="AC778" i="217"/>
  <c r="AC809" i="217"/>
  <c r="AC836" i="217"/>
  <c r="AC860" i="217"/>
  <c r="AC891" i="217"/>
  <c r="AC919" i="217"/>
  <c r="AC943" i="217"/>
  <c r="AC970" i="217"/>
  <c r="AC1003" i="217"/>
  <c r="V525" i="217"/>
  <c r="W1635" i="217"/>
  <c r="AC540" i="217"/>
  <c r="AC557" i="217"/>
  <c r="AC573" i="217"/>
  <c r="AC588" i="217"/>
  <c r="AC607" i="217"/>
  <c r="AC624" i="217"/>
  <c r="AC649" i="217"/>
  <c r="AC670" i="217"/>
  <c r="AC700" i="217"/>
  <c r="AC728" i="217"/>
  <c r="AC757" i="217"/>
  <c r="AC781" i="217"/>
  <c r="AC810" i="217"/>
  <c r="AC838" i="217"/>
  <c r="AC862" i="217"/>
  <c r="AC892" i="217"/>
  <c r="AC920" i="217"/>
  <c r="AC949" i="217"/>
  <c r="AC973" i="217"/>
  <c r="AC1004" i="217"/>
  <c r="W1656" i="217"/>
  <c r="V2056" i="217"/>
  <c r="W2448" i="217" s="1"/>
  <c r="AC541" i="217"/>
  <c r="AC559" i="217"/>
  <c r="AC574" i="217"/>
  <c r="AC589" i="217"/>
  <c r="AC609" i="217"/>
  <c r="AC625" i="217"/>
  <c r="AC650" i="217"/>
  <c r="AC677" i="217"/>
  <c r="AC701" i="217"/>
  <c r="AC729" i="217"/>
  <c r="AC760" i="217"/>
  <c r="AC784" i="217"/>
  <c r="AC811" i="217"/>
  <c r="AC841" i="217"/>
  <c r="AC869" i="217"/>
  <c r="AC893" i="217"/>
  <c r="AC921" i="217"/>
  <c r="AC952" i="217"/>
  <c r="AC976" i="217"/>
  <c r="AC1006" i="217"/>
  <c r="W2021" i="217"/>
  <c r="W1861" i="217"/>
  <c r="AC543" i="217"/>
  <c r="AC560" i="217"/>
  <c r="AC575" i="217"/>
  <c r="AC591" i="217"/>
  <c r="AC610" i="217"/>
  <c r="AC627" i="217"/>
  <c r="AC651" i="217"/>
  <c r="AC679" i="217"/>
  <c r="AC703" i="217"/>
  <c r="AC730" i="217"/>
  <c r="AC761" i="217"/>
  <c r="AC788" i="217"/>
  <c r="AC812" i="217"/>
  <c r="AC843" i="217"/>
  <c r="AC871" i="217"/>
  <c r="AC895" i="217"/>
  <c r="AC922" i="217"/>
  <c r="AC953" i="217"/>
  <c r="AC980" i="217"/>
  <c r="AC1013" i="217"/>
  <c r="AC528" i="217"/>
  <c r="AC545" i="217"/>
  <c r="AC561" i="217"/>
  <c r="AC576" i="217"/>
  <c r="AC593" i="217"/>
  <c r="AC611" i="217"/>
  <c r="AC629" i="217"/>
  <c r="AC652" i="217"/>
  <c r="AC680" i="217"/>
  <c r="AC709" i="217"/>
  <c r="AC733" i="217"/>
  <c r="AC762" i="217"/>
  <c r="AC790" i="217"/>
  <c r="AC814" i="217"/>
  <c r="AC844" i="217"/>
  <c r="AC872" i="217"/>
  <c r="AC901" i="217"/>
  <c r="AC925" i="217"/>
  <c r="AC954" i="217"/>
  <c r="AC982" i="217"/>
  <c r="AC1015" i="217"/>
  <c r="P2569" i="217"/>
  <c r="Q2736" i="217" s="1"/>
  <c r="V1549" i="217"/>
  <c r="W1704" i="217"/>
  <c r="W1885" i="217"/>
  <c r="AC529" i="217"/>
  <c r="AC547" i="217"/>
  <c r="AC562" i="217"/>
  <c r="AC577" i="217"/>
  <c r="AC595" i="217"/>
  <c r="AC612" i="217"/>
  <c r="AC631" i="217"/>
  <c r="AC653" i="217"/>
  <c r="AC681" i="217"/>
  <c r="AC712" i="217"/>
  <c r="AC736" i="217"/>
  <c r="AC763" i="217"/>
  <c r="AC793" i="217"/>
  <c r="AC821" i="217"/>
  <c r="AC845" i="217"/>
  <c r="AC873" i="217"/>
  <c r="AC904" i="217"/>
  <c r="AC928" i="217"/>
  <c r="AC955" i="217"/>
  <c r="AC985" i="217"/>
  <c r="AC1016" i="217"/>
  <c r="AC531" i="217"/>
  <c r="AC548" i="217"/>
  <c r="AC563" i="217"/>
  <c r="AC579" i="217"/>
  <c r="AC597" i="217"/>
  <c r="AC613" i="217"/>
  <c r="AC633" i="217"/>
  <c r="AC655" i="217"/>
  <c r="AC682" i="217"/>
  <c r="AC713" i="217"/>
  <c r="AC740" i="217"/>
  <c r="AC764" i="217"/>
  <c r="AC795" i="217"/>
  <c r="AC823" i="217"/>
  <c r="AC847" i="217"/>
  <c r="AC874" i="217"/>
  <c r="AC905" i="217"/>
  <c r="AC932" i="217"/>
  <c r="AC956" i="217"/>
  <c r="AC988" i="217"/>
  <c r="AC1018" i="217"/>
  <c r="AC533" i="217"/>
  <c r="AC549" i="217"/>
  <c r="AC564" i="217"/>
  <c r="AC581" i="217"/>
  <c r="AC598" i="217"/>
  <c r="AC615" i="217"/>
  <c r="AC634" i="217"/>
  <c r="AC661" i="217"/>
  <c r="AC685" i="217"/>
  <c r="AC714" i="217"/>
  <c r="AC742" i="217"/>
  <c r="AC766" i="217"/>
  <c r="AC796" i="217"/>
  <c r="AC824" i="217"/>
  <c r="AC853" i="217"/>
  <c r="AC877" i="217"/>
  <c r="AC906" i="217"/>
  <c r="AC934" i="217"/>
  <c r="AC958" i="217"/>
  <c r="AC989" i="217"/>
  <c r="AC1021" i="217"/>
  <c r="V2568" i="217"/>
  <c r="W2680" i="217" s="1"/>
  <c r="AC535" i="217"/>
  <c r="AC550" i="217"/>
  <c r="AC565" i="217"/>
  <c r="AC583" i="217"/>
  <c r="AC599" i="217"/>
  <c r="AC617" i="217"/>
  <c r="AC637" i="217"/>
  <c r="AC664" i="217"/>
  <c r="AC688" i="217"/>
  <c r="AC715" i="217"/>
  <c r="AC745" i="217"/>
  <c r="AC773" i="217"/>
  <c r="AC797" i="217"/>
  <c r="AC825" i="217"/>
  <c r="AC856" i="217"/>
  <c r="AC880" i="217"/>
  <c r="AC907" i="217"/>
  <c r="AC937" i="217"/>
  <c r="AC965" i="217"/>
  <c r="AC991" i="217"/>
  <c r="AC1024" i="217"/>
  <c r="AC3067" i="217"/>
  <c r="AC2971" i="217"/>
  <c r="AC2827" i="217"/>
  <c r="AC2779" i="217"/>
  <c r="AC2755" i="217"/>
  <c r="AC2683" i="217"/>
  <c r="AC2611" i="217"/>
  <c r="AC3038" i="217"/>
  <c r="AC2990" i="217"/>
  <c r="AC2966" i="217"/>
  <c r="AC2894" i="217"/>
  <c r="AC2822" i="217"/>
  <c r="AC2750" i="217"/>
  <c r="AC2702" i="217"/>
  <c r="AC2678" i="217"/>
  <c r="AC2606" i="217"/>
  <c r="AC3037" i="217"/>
  <c r="AC2965" i="217"/>
  <c r="AC2917" i="217"/>
  <c r="AC2893" i="217"/>
  <c r="AC2821" i="217"/>
  <c r="AC2749" i="217"/>
  <c r="AC2677" i="217"/>
  <c r="AC2629" i="217"/>
  <c r="AC2605" i="217"/>
  <c r="AC3036" i="217"/>
  <c r="AC2964" i="217"/>
  <c r="AC2892" i="217"/>
  <c r="AC2844" i="217"/>
  <c r="AC2820" i="217"/>
  <c r="AC2748" i="217"/>
  <c r="AC2676" i="217"/>
  <c r="AC2604" i="217"/>
  <c r="AC3069" i="217"/>
  <c r="AC3045" i="217"/>
  <c r="AC2973" i="217"/>
  <c r="AC2901" i="217"/>
  <c r="AC2829" i="217"/>
  <c r="AC2781" i="217"/>
  <c r="AC2757" i="217"/>
  <c r="AC2685" i="217"/>
  <c r="AC2613" i="217"/>
  <c r="AC3030" i="217"/>
  <c r="AC2948" i="217"/>
  <c r="AC2908" i="217"/>
  <c r="AC2783" i="217"/>
  <c r="AC2660" i="217"/>
  <c r="AC3051" i="217"/>
  <c r="AC2968" i="217"/>
  <c r="AC2926" i="217"/>
  <c r="AC2802" i="217"/>
  <c r="AC2680" i="217"/>
  <c r="AC3006" i="217"/>
  <c r="AC2924" i="217"/>
  <c r="AC2884" i="217"/>
  <c r="AC2759" i="217"/>
  <c r="AC2636" i="217"/>
  <c r="AC2963" i="217"/>
  <c r="AC2883" i="217"/>
  <c r="AC2840" i="217"/>
  <c r="AC2717" i="217"/>
  <c r="AC3044" i="217"/>
  <c r="AC2921" i="217"/>
  <c r="AC2838" i="217"/>
  <c r="AC2799" i="217"/>
  <c r="AC2674" i="217"/>
  <c r="AC3003" i="217"/>
  <c r="AC2878" i="217"/>
  <c r="AC2795" i="217"/>
  <c r="AC2754" i="217"/>
  <c r="AC2632" i="217"/>
  <c r="AC2999" i="217"/>
  <c r="AC2876" i="217"/>
  <c r="AC2794" i="217"/>
  <c r="AC2753" i="217"/>
  <c r="AC2631" i="217"/>
  <c r="AC2998" i="217"/>
  <c r="AC2874" i="217"/>
  <c r="AC2792" i="217"/>
  <c r="AC2752" i="217"/>
  <c r="AC2627" i="217"/>
  <c r="AC2996" i="217"/>
  <c r="AC2873" i="217"/>
  <c r="AC2790" i="217"/>
  <c r="AC2751" i="217"/>
  <c r="AC2626" i="217"/>
  <c r="AC2994" i="217"/>
  <c r="AC2872" i="217"/>
  <c r="AC2789" i="217"/>
  <c r="AC2747" i="217"/>
  <c r="AC2624" i="217"/>
  <c r="AC2662" i="217"/>
  <c r="AC2583" i="217"/>
  <c r="AC2619" i="217"/>
  <c r="AC2970" i="217"/>
  <c r="AC2705" i="217"/>
  <c r="AC2602" i="217"/>
  <c r="AC2644" i="217"/>
  <c r="AC2621" i="217"/>
  <c r="AC2612" i="217"/>
  <c r="AC2597" i="217"/>
  <c r="AC2591" i="217"/>
  <c r="AB1549" i="217"/>
  <c r="AB1545" i="217"/>
  <c r="AB1032" i="217"/>
  <c r="AC1300" i="217" s="1"/>
  <c r="AB3080" i="217"/>
  <c r="AB3085" i="217"/>
  <c r="AB2056" i="217"/>
  <c r="AC2346" i="217" s="1"/>
  <c r="AB3081" i="217"/>
  <c r="AU20" i="216"/>
  <c r="BD21" i="216"/>
  <c r="AU24" i="216"/>
  <c r="AZ27" i="216"/>
  <c r="AS27" i="216"/>
  <c r="AW27" i="216" s="1"/>
  <c r="AU19" i="216"/>
  <c r="AW19" i="216"/>
  <c r="AU26" i="216"/>
  <c r="M40" i="221"/>
  <c r="M41" i="221" s="1"/>
  <c r="L23" i="221"/>
  <c r="L46" i="221"/>
  <c r="L24" i="221"/>
  <c r="L26" i="221"/>
  <c r="L27" i="221" s="1"/>
  <c r="L48" i="221"/>
  <c r="L49" i="221"/>
  <c r="L50" i="221"/>
  <c r="L51" i="221"/>
  <c r="N24" i="221"/>
  <c r="L52" i="221"/>
  <c r="C9" i="221"/>
  <c r="L53" i="221"/>
  <c r="C14" i="221"/>
  <c r="C36" i="221"/>
  <c r="M45" i="221"/>
  <c r="C32" i="221"/>
  <c r="M46" i="221"/>
  <c r="J2568" i="217"/>
  <c r="J2573" i="217"/>
  <c r="J2569" i="217"/>
  <c r="P2056" i="217"/>
  <c r="P2061" i="217"/>
  <c r="P2057" i="217"/>
  <c r="D2573" i="217"/>
  <c r="D2568" i="217"/>
  <c r="Q1213" i="217"/>
  <c r="Q2627" i="217"/>
  <c r="Q2908" i="217"/>
  <c r="W624" i="217"/>
  <c r="W790" i="217"/>
  <c r="W987" i="217"/>
  <c r="W2022" i="217"/>
  <c r="W1993" i="217"/>
  <c r="W1966" i="217"/>
  <c r="W1962" i="217"/>
  <c r="W1936" i="217"/>
  <c r="W1906" i="217"/>
  <c r="W1882" i="217"/>
  <c r="W1859" i="217"/>
  <c r="W1834" i="217"/>
  <c r="W1811" i="217"/>
  <c r="W1789" i="217"/>
  <c r="W1767" i="217"/>
  <c r="W1743" i="217"/>
  <c r="W1721" i="217"/>
  <c r="W1700" i="217"/>
  <c r="W1676" i="217"/>
  <c r="W1654" i="217"/>
  <c r="W1632" i="217"/>
  <c r="W1610" i="217"/>
  <c r="W1586" i="217"/>
  <c r="W1564" i="217"/>
  <c r="W2020" i="217"/>
  <c r="W1986" i="217"/>
  <c r="W1960" i="217"/>
  <c r="W1935" i="217"/>
  <c r="W1904" i="217"/>
  <c r="W1879" i="217"/>
  <c r="W1855" i="217"/>
  <c r="W1832" i="217"/>
  <c r="W1808" i="217"/>
  <c r="W1787" i="217"/>
  <c r="W1766" i="217"/>
  <c r="W1742" i="217"/>
  <c r="W1719" i="217"/>
  <c r="W1697" i="217"/>
  <c r="W1675" i="217"/>
  <c r="W1651" i="217"/>
  <c r="W1630" i="217"/>
  <c r="W1609" i="217"/>
  <c r="W1585" i="217"/>
  <c r="W2019" i="217"/>
  <c r="W1985" i="217"/>
  <c r="W1957" i="217"/>
  <c r="W1930" i="217"/>
  <c r="W1903" i="217"/>
  <c r="W1877" i="217"/>
  <c r="W1853" i="217"/>
  <c r="W1831" i="217"/>
  <c r="W1807" i="217"/>
  <c r="W1784" i="217"/>
  <c r="W1763" i="217"/>
  <c r="W1741" i="217"/>
  <c r="W1717" i="217"/>
  <c r="W1695" i="217"/>
  <c r="W1674" i="217"/>
  <c r="W1650" i="217"/>
  <c r="W1627" i="217"/>
  <c r="W1606" i="217"/>
  <c r="W1584" i="217"/>
  <c r="W1950" i="217"/>
  <c r="W1921" i="217"/>
  <c r="W1894" i="217"/>
  <c r="W1870" i="217"/>
  <c r="W1846" i="217"/>
  <c r="W1822" i="217"/>
  <c r="W1800" i="217"/>
  <c r="W1779" i="217"/>
  <c r="W1755" i="217"/>
  <c r="W1732" i="217"/>
  <c r="W1710" i="217"/>
  <c r="W1688" i="217"/>
  <c r="W1664" i="217"/>
  <c r="W1643" i="217"/>
  <c r="W1622" i="217"/>
  <c r="W1598" i="217"/>
  <c r="W1575" i="217"/>
  <c r="W1973" i="217"/>
  <c r="W1947" i="217"/>
  <c r="W1919" i="217"/>
  <c r="W1891" i="217"/>
  <c r="W1867" i="217"/>
  <c r="W1844" i="217"/>
  <c r="W1820" i="217"/>
  <c r="W1798" i="217"/>
  <c r="W1776" i="217"/>
  <c r="W1754" i="217"/>
  <c r="W1730" i="217"/>
  <c r="W1708" i="217"/>
  <c r="W1687" i="217"/>
  <c r="W1663" i="217"/>
  <c r="W1640" i="217"/>
  <c r="W1619" i="217"/>
  <c r="W1597" i="217"/>
  <c r="W1573" i="217"/>
  <c r="W1637" i="217"/>
  <c r="W1771" i="217"/>
  <c r="W1914" i="217"/>
  <c r="W2086" i="217"/>
  <c r="Q1235" i="217"/>
  <c r="Q1521" i="217"/>
  <c r="W2117" i="217"/>
  <c r="Q1526" i="217"/>
  <c r="Q1257" i="217"/>
  <c r="W2169" i="217"/>
  <c r="J9" i="217"/>
  <c r="J3081" i="217"/>
  <c r="Q1050" i="217"/>
  <c r="Q1278" i="217"/>
  <c r="Q2657" i="217"/>
  <c r="Q2771" i="217"/>
  <c r="Q2955" i="217"/>
  <c r="V8" i="217"/>
  <c r="W588" i="217"/>
  <c r="W747" i="217"/>
  <c r="W939" i="217"/>
  <c r="W1560" i="217"/>
  <c r="W1678" i="217"/>
  <c r="W1813" i="217"/>
  <c r="W1969" i="217"/>
  <c r="W2239" i="217"/>
  <c r="J3085" i="217"/>
  <c r="Q1066" i="217"/>
  <c r="Q1300" i="217"/>
  <c r="Q2975" i="217"/>
  <c r="V9" i="217"/>
  <c r="W912" i="217"/>
  <c r="W768" i="217"/>
  <c r="W923" i="217"/>
  <c r="W779" i="217"/>
  <c r="W991" i="217"/>
  <c r="W847" i="217"/>
  <c r="W703" i="217"/>
  <c r="W559" i="217"/>
  <c r="W654" i="217"/>
  <c r="W829" i="217"/>
  <c r="W2328" i="217"/>
  <c r="P520" i="217"/>
  <c r="Q1084" i="217"/>
  <c r="Q1321" i="217"/>
  <c r="Q2675" i="217"/>
  <c r="W629" i="217"/>
  <c r="W797" i="217"/>
  <c r="W993" i="217"/>
  <c r="W1566" i="217"/>
  <c r="W1702" i="217"/>
  <c r="W1835" i="217"/>
  <c r="W2029" i="217"/>
  <c r="Q1101" i="217"/>
  <c r="Q1341" i="217"/>
  <c r="K1026" i="217"/>
  <c r="Q1119" i="217"/>
  <c r="Q1366" i="217"/>
  <c r="Q3036" i="217"/>
  <c r="Q1136" i="217"/>
  <c r="Q1389" i="217"/>
  <c r="Q3072" i="217"/>
  <c r="Q1153" i="217"/>
  <c r="Q1417" i="217"/>
  <c r="W2443" i="217"/>
  <c r="W2324" i="217"/>
  <c r="W2228" i="217"/>
  <c r="W2168" i="217"/>
  <c r="W2112" i="217"/>
  <c r="W2084" i="217"/>
  <c r="W2431" i="217"/>
  <c r="W2304" i="217"/>
  <c r="W2220" i="217"/>
  <c r="W2167" i="217"/>
  <c r="W2111" i="217"/>
  <c r="W2081" i="217"/>
  <c r="W2424" i="217"/>
  <c r="W2299" i="217"/>
  <c r="W2216" i="217"/>
  <c r="W2156" i="217"/>
  <c r="W2110" i="217"/>
  <c r="W2076" i="217"/>
  <c r="W2400" i="217"/>
  <c r="W2287" i="217"/>
  <c r="W2208" i="217"/>
  <c r="W2148" i="217"/>
  <c r="W2109" i="217"/>
  <c r="W2075" i="217"/>
  <c r="W2395" i="217"/>
  <c r="W2280" i="217"/>
  <c r="W2205" i="217"/>
  <c r="W2144" i="217"/>
  <c r="W2105" i="217"/>
  <c r="W2074" i="217"/>
  <c r="W2520" i="217"/>
  <c r="W2376" i="217"/>
  <c r="W2256" i="217"/>
  <c r="W2203" i="217"/>
  <c r="W2133" i="217"/>
  <c r="W2098" i="217"/>
  <c r="W2069" i="217"/>
  <c r="W2491" i="217"/>
  <c r="W2352" i="217"/>
  <c r="W2244" i="217"/>
  <c r="W2184" i="217"/>
  <c r="W2131" i="217"/>
  <c r="W2095" i="217"/>
  <c r="W2479" i="217"/>
  <c r="W2347" i="217"/>
  <c r="W2241" i="217"/>
  <c r="W2180" i="217"/>
  <c r="W2122" i="217"/>
  <c r="W2093" i="217"/>
  <c r="Q1172" i="217"/>
  <c r="Q1442" i="217"/>
  <c r="Q2610" i="217"/>
  <c r="Q2716" i="217"/>
  <c r="W556" i="217"/>
  <c r="W713" i="217"/>
  <c r="W901" i="217"/>
  <c r="W1572" i="217"/>
  <c r="W1596" i="217"/>
  <c r="W1616" i="217"/>
  <c r="W1638" i="217"/>
  <c r="W1662" i="217"/>
  <c r="W1684" i="217"/>
  <c r="W1706" i="217"/>
  <c r="W1729" i="217"/>
  <c r="W1753" i="217"/>
  <c r="W1774" i="217"/>
  <c r="W1795" i="217"/>
  <c r="W1819" i="217"/>
  <c r="W1841" i="217"/>
  <c r="W1865" i="217"/>
  <c r="W1890" i="217"/>
  <c r="W1918" i="217"/>
  <c r="W1943" i="217"/>
  <c r="W1971" i="217"/>
  <c r="W2000" i="217"/>
  <c r="W2032" i="217"/>
  <c r="W2561" i="217"/>
  <c r="W2555" i="217"/>
  <c r="W2543" i="217"/>
  <c r="W2531" i="217"/>
  <c r="W2519" i="217"/>
  <c r="W2507" i="217"/>
  <c r="W2495" i="217"/>
  <c r="W2483" i="217"/>
  <c r="W2471" i="217"/>
  <c r="W2459" i="217"/>
  <c r="W2447" i="217"/>
  <c r="W2435" i="217"/>
  <c r="W2423" i="217"/>
  <c r="W2411" i="217"/>
  <c r="W2399" i="217"/>
  <c r="W2387" i="217"/>
  <c r="W2375" i="217"/>
  <c r="W2363" i="217"/>
  <c r="W2351" i="217"/>
  <c r="W2339" i="217"/>
  <c r="W2327" i="217"/>
  <c r="W2315" i="217"/>
  <c r="W2303" i="217"/>
  <c r="W2291" i="217"/>
  <c r="W2279" i="217"/>
  <c r="W2267" i="217"/>
  <c r="W2255" i="217"/>
  <c r="W2243" i="217"/>
  <c r="W2231" i="217"/>
  <c r="W2219" i="217"/>
  <c r="W2207" i="217"/>
  <c r="W2195" i="217"/>
  <c r="W2183" i="217"/>
  <c r="W2171" i="217"/>
  <c r="W2159" i="217"/>
  <c r="W2147" i="217"/>
  <c r="W2135" i="217"/>
  <c r="W2123" i="217"/>
  <c r="W2554" i="217"/>
  <c r="W2542" i="217"/>
  <c r="W2530" i="217"/>
  <c r="W2518" i="217"/>
  <c r="W2506" i="217"/>
  <c r="W2494" i="217"/>
  <c r="W2482" i="217"/>
  <c r="W2470" i="217"/>
  <c r="W2458" i="217"/>
  <c r="W2446" i="217"/>
  <c r="W2434" i="217"/>
  <c r="W2422" i="217"/>
  <c r="W2410" i="217"/>
  <c r="W2398" i="217"/>
  <c r="W2386" i="217"/>
  <c r="W2374" i="217"/>
  <c r="W2362" i="217"/>
  <c r="W2350" i="217"/>
  <c r="W2338" i="217"/>
  <c r="W2326" i="217"/>
  <c r="W2314" i="217"/>
  <c r="W2302" i="217"/>
  <c r="W2290" i="217"/>
  <c r="W2278" i="217"/>
  <c r="W2266" i="217"/>
  <c r="W2254" i="217"/>
  <c r="W2242" i="217"/>
  <c r="W2230" i="217"/>
  <c r="W2218" i="217"/>
  <c r="W2206" i="217"/>
  <c r="W2194" i="217"/>
  <c r="W2182" i="217"/>
  <c r="W2170" i="217"/>
  <c r="W2158" i="217"/>
  <c r="W2146" i="217"/>
  <c r="W2134" i="217"/>
  <c r="W2553" i="217"/>
  <c r="W2541" i="217"/>
  <c r="W2529" i="217"/>
  <c r="W2517" i="217"/>
  <c r="W2505" i="217"/>
  <c r="W2493" i="217"/>
  <c r="W2481" i="217"/>
  <c r="W2469" i="217"/>
  <c r="W2457" i="217"/>
  <c r="W2445" i="217"/>
  <c r="W2433" i="217"/>
  <c r="W2421" i="217"/>
  <c r="W2409" i="217"/>
  <c r="W2397" i="217"/>
  <c r="W2385" i="217"/>
  <c r="W2373" i="217"/>
  <c r="W2361" i="217"/>
  <c r="W2349" i="217"/>
  <c r="W2337" i="217"/>
  <c r="W2325" i="217"/>
  <c r="W2313" i="217"/>
  <c r="W2301" i="217"/>
  <c r="W2289" i="217"/>
  <c r="W2277" i="217"/>
  <c r="W2265" i="217"/>
  <c r="W2563" i="217"/>
  <c r="W2550" i="217"/>
  <c r="W2538" i="217"/>
  <c r="W2526" i="217"/>
  <c r="W2514" i="217"/>
  <c r="W2502" i="217"/>
  <c r="W2490" i="217"/>
  <c r="W2478" i="217"/>
  <c r="W2466" i="217"/>
  <c r="W2454" i="217"/>
  <c r="W2442" i="217"/>
  <c r="W2430" i="217"/>
  <c r="W2418" i="217"/>
  <c r="W2406" i="217"/>
  <c r="W2394" i="217"/>
  <c r="W2382" i="217"/>
  <c r="W2370" i="217"/>
  <c r="W2358" i="217"/>
  <c r="W2346" i="217"/>
  <c r="W2334" i="217"/>
  <c r="W2322" i="217"/>
  <c r="W2310" i="217"/>
  <c r="W2298" i="217"/>
  <c r="W2286" i="217"/>
  <c r="W2274" i="217"/>
  <c r="W2262" i="217"/>
  <c r="W2250" i="217"/>
  <c r="W2238" i="217"/>
  <c r="W2226" i="217"/>
  <c r="W2214" i="217"/>
  <c r="W2202" i="217"/>
  <c r="W2190" i="217"/>
  <c r="W2178" i="217"/>
  <c r="W2166" i="217"/>
  <c r="W2154" i="217"/>
  <c r="W2142" i="217"/>
  <c r="W2130" i="217"/>
  <c r="W2118" i="217"/>
  <c r="W2106" i="217"/>
  <c r="W2094" i="217"/>
  <c r="W2082" i="217"/>
  <c r="W2070" i="217"/>
  <c r="W2562" i="217"/>
  <c r="W2549" i="217"/>
  <c r="W2537" i="217"/>
  <c r="W2525" i="217"/>
  <c r="W2513" i="217"/>
  <c r="W2501" i="217"/>
  <c r="W2489" i="217"/>
  <c r="W2477" i="217"/>
  <c r="W2465" i="217"/>
  <c r="W2453" i="217"/>
  <c r="W2441" i="217"/>
  <c r="W2429" i="217"/>
  <c r="W2417" i="217"/>
  <c r="W2405" i="217"/>
  <c r="W2393" i="217"/>
  <c r="W2381" i="217"/>
  <c r="W2369" i="217"/>
  <c r="W2357" i="217"/>
  <c r="W2345" i="217"/>
  <c r="W2333" i="217"/>
  <c r="W2321" i="217"/>
  <c r="W2309" i="217"/>
  <c r="W2297" i="217"/>
  <c r="W2285" i="217"/>
  <c r="W2273" i="217"/>
  <c r="W2261" i="217"/>
  <c r="W2249" i="217"/>
  <c r="W2237" i="217"/>
  <c r="W2225" i="217"/>
  <c r="W2213" i="217"/>
  <c r="W2201" i="217"/>
  <c r="W2189" i="217"/>
  <c r="W2177" i="217"/>
  <c r="W2165" i="217"/>
  <c r="W2153" i="217"/>
  <c r="W2141" i="217"/>
  <c r="W2129" i="217"/>
  <c r="W2560" i="217"/>
  <c r="W2548" i="217"/>
  <c r="W2536" i="217"/>
  <c r="W2524" i="217"/>
  <c r="W2512" i="217"/>
  <c r="W2500" i="217"/>
  <c r="W2488" i="217"/>
  <c r="W2476" i="217"/>
  <c r="W2464" i="217"/>
  <c r="W2452" i="217"/>
  <c r="W2440" i="217"/>
  <c r="W2428" i="217"/>
  <c r="W2416" i="217"/>
  <c r="W2404" i="217"/>
  <c r="W2392" i="217"/>
  <c r="W2380" i="217"/>
  <c r="W2368" i="217"/>
  <c r="W2356" i="217"/>
  <c r="W2344" i="217"/>
  <c r="W2332" i="217"/>
  <c r="W2320" i="217"/>
  <c r="W2308" i="217"/>
  <c r="W2296" i="217"/>
  <c r="W2284" i="217"/>
  <c r="W2272" i="217"/>
  <c r="W2260" i="217"/>
  <c r="W2248" i="217"/>
  <c r="W2236" i="217"/>
  <c r="W2224" i="217"/>
  <c r="W2212" i="217"/>
  <c r="W2200" i="217"/>
  <c r="W2188" i="217"/>
  <c r="W2176" i="217"/>
  <c r="W2164" i="217"/>
  <c r="W2152" i="217"/>
  <c r="W2140" i="217"/>
  <c r="W2128" i="217"/>
  <c r="W2116" i="217"/>
  <c r="W2104" i="217"/>
  <c r="W2092" i="217"/>
  <c r="W2080" i="217"/>
  <c r="W2068" i="217"/>
  <c r="W2559" i="217"/>
  <c r="W2547" i="217"/>
  <c r="W2535" i="217"/>
  <c r="W2523" i="217"/>
  <c r="W2511" i="217"/>
  <c r="W2499" i="217"/>
  <c r="W2487" i="217"/>
  <c r="W2475" i="217"/>
  <c r="W2463" i="217"/>
  <c r="W2451" i="217"/>
  <c r="W2439" i="217"/>
  <c r="W2427" i="217"/>
  <c r="W2415" i="217"/>
  <c r="W2403" i="217"/>
  <c r="W2391" i="217"/>
  <c r="W2379" i="217"/>
  <c r="W2367" i="217"/>
  <c r="W2355" i="217"/>
  <c r="W2343" i="217"/>
  <c r="W2331" i="217"/>
  <c r="W2319" i="217"/>
  <c r="W2307" i="217"/>
  <c r="W2295" i="217"/>
  <c r="W2283" i="217"/>
  <c r="W2271" i="217"/>
  <c r="W2259" i="217"/>
  <c r="W2247" i="217"/>
  <c r="W2235" i="217"/>
  <c r="W2223" i="217"/>
  <c r="W2211" i="217"/>
  <c r="W2199" i="217"/>
  <c r="W2187" i="217"/>
  <c r="W2175" i="217"/>
  <c r="W2163" i="217"/>
  <c r="W2151" i="217"/>
  <c r="W2139" i="217"/>
  <c r="W2127" i="217"/>
  <c r="W2115" i="217"/>
  <c r="W2103" i="217"/>
  <c r="W2091" i="217"/>
  <c r="W2079" i="217"/>
  <c r="W2067" i="217"/>
  <c r="W2558" i="217"/>
  <c r="W2546" i="217"/>
  <c r="W2534" i="217"/>
  <c r="W2522" i="217"/>
  <c r="W2510" i="217"/>
  <c r="W2498" i="217"/>
  <c r="W2486" i="217"/>
  <c r="W2474" i="217"/>
  <c r="W2462" i="217"/>
  <c r="W2450" i="217"/>
  <c r="W2438" i="217"/>
  <c r="W2426" i="217"/>
  <c r="W2414" i="217"/>
  <c r="W2402" i="217"/>
  <c r="W2390" i="217"/>
  <c r="W2378" i="217"/>
  <c r="W2366" i="217"/>
  <c r="W2354" i="217"/>
  <c r="W2342" i="217"/>
  <c r="W2330" i="217"/>
  <c r="W2318" i="217"/>
  <c r="W2306" i="217"/>
  <c r="W2294" i="217"/>
  <c r="W2282" i="217"/>
  <c r="W2270" i="217"/>
  <c r="W2258" i="217"/>
  <c r="W2246" i="217"/>
  <c r="W2234" i="217"/>
  <c r="W2222" i="217"/>
  <c r="W2210" i="217"/>
  <c r="W2198" i="217"/>
  <c r="W2186" i="217"/>
  <c r="W2174" i="217"/>
  <c r="W2162" i="217"/>
  <c r="W2150" i="217"/>
  <c r="W2138" i="217"/>
  <c r="W2557" i="217"/>
  <c r="W2545" i="217"/>
  <c r="W2533" i="217"/>
  <c r="W2521" i="217"/>
  <c r="W2509" i="217"/>
  <c r="W2497" i="217"/>
  <c r="W2485" i="217"/>
  <c r="W2473" i="217"/>
  <c r="W2461" i="217"/>
  <c r="W2449" i="217"/>
  <c r="W2437" i="217"/>
  <c r="W2425" i="217"/>
  <c r="W2413" i="217"/>
  <c r="W2401" i="217"/>
  <c r="W2389" i="217"/>
  <c r="W2377" i="217"/>
  <c r="W2365" i="217"/>
  <c r="W2353" i="217"/>
  <c r="W2341" i="217"/>
  <c r="W2329" i="217"/>
  <c r="W2317" i="217"/>
  <c r="W2305" i="217"/>
  <c r="W2293" i="217"/>
  <c r="W2281" i="217"/>
  <c r="W2269" i="217"/>
  <c r="W2257" i="217"/>
  <c r="W2245" i="217"/>
  <c r="W2233" i="217"/>
  <c r="W2221" i="217"/>
  <c r="W2209" i="217"/>
  <c r="W2197" i="217"/>
  <c r="W2185" i="217"/>
  <c r="W2173" i="217"/>
  <c r="W2161" i="217"/>
  <c r="W2149" i="217"/>
  <c r="W2137" i="217"/>
  <c r="W2125" i="217"/>
  <c r="W2113" i="217"/>
  <c r="W2101" i="217"/>
  <c r="W2089" i="217"/>
  <c r="W2077" i="217"/>
  <c r="W2065" i="217"/>
  <c r="W2532" i="217"/>
  <c r="W2484" i="217"/>
  <c r="W2436" i="217"/>
  <c r="W2388" i="217"/>
  <c r="W2340" i="217"/>
  <c r="W2292" i="217"/>
  <c r="W2251" i="217"/>
  <c r="W2215" i="217"/>
  <c r="W2179" i="217"/>
  <c r="W2143" i="217"/>
  <c r="W2114" i="217"/>
  <c r="W2097" i="217"/>
  <c r="W2078" i="217"/>
  <c r="W2528" i="217"/>
  <c r="W2480" i="217"/>
  <c r="W2432" i="217"/>
  <c r="W2384" i="217"/>
  <c r="W2336" i="217"/>
  <c r="W2288" i="217"/>
  <c r="W2527" i="217"/>
  <c r="W2516" i="217"/>
  <c r="W2468" i="217"/>
  <c r="W2420" i="217"/>
  <c r="W2515" i="217"/>
  <c r="W2467" i="217"/>
  <c r="W2419" i="217"/>
  <c r="W2371" i="217"/>
  <c r="W2323" i="217"/>
  <c r="W2275" i="217"/>
  <c r="W2232" i="217"/>
  <c r="W2196" i="217"/>
  <c r="W2160" i="217"/>
  <c r="W2126" i="217"/>
  <c r="W2108" i="217"/>
  <c r="W2088" i="217"/>
  <c r="W2072" i="217"/>
  <c r="W2556" i="217"/>
  <c r="W2508" i="217"/>
  <c r="W2460" i="217"/>
  <c r="W2412" i="217"/>
  <c r="W2364" i="217"/>
  <c r="W2316" i="217"/>
  <c r="W2268" i="217"/>
  <c r="W2229" i="217"/>
  <c r="W2193" i="217"/>
  <c r="W2157" i="217"/>
  <c r="W2124" i="217"/>
  <c r="W2107" i="217"/>
  <c r="W2087" i="217"/>
  <c r="W2071" i="217"/>
  <c r="W2552" i="217"/>
  <c r="W2504" i="217"/>
  <c r="W2456" i="217"/>
  <c r="W2408" i="217"/>
  <c r="W2360" i="217"/>
  <c r="W2312" i="217"/>
  <c r="W2264" i="217"/>
  <c r="W2551" i="217"/>
  <c r="W2503" i="217"/>
  <c r="W2455" i="217"/>
  <c r="W2407" i="217"/>
  <c r="W2359" i="217"/>
  <c r="W2311" i="217"/>
  <c r="W2263" i="217"/>
  <c r="W2227" i="217"/>
  <c r="W2191" i="217"/>
  <c r="W2155" i="217"/>
  <c r="W2121" i="217"/>
  <c r="W2102" i="217"/>
  <c r="W2085" i="217"/>
  <c r="W2066" i="217"/>
  <c r="W2544" i="217"/>
  <c r="W2540" i="217"/>
  <c r="W2492" i="217"/>
  <c r="W2444" i="217"/>
  <c r="W2396" i="217"/>
  <c r="W2348" i="217"/>
  <c r="W2300" i="217"/>
  <c r="W2253" i="217"/>
  <c r="W2217" i="217"/>
  <c r="W2181" i="217"/>
  <c r="W2145" i="217"/>
  <c r="W2119" i="217"/>
  <c r="W2099" i="217"/>
  <c r="W2083" i="217"/>
  <c r="W2090" i="217"/>
  <c r="W2120" i="217"/>
  <c r="W2172" i="217"/>
  <c r="W2240" i="217"/>
  <c r="W2335" i="217"/>
  <c r="W2472" i="217"/>
  <c r="W2002" i="217"/>
  <c r="W2035" i="217"/>
  <c r="W1975" i="217"/>
  <c r="W2005" i="217"/>
  <c r="W2036" i="217"/>
  <c r="W1556" i="217"/>
  <c r="W1577" i="217"/>
  <c r="W1599" i="217"/>
  <c r="W1623" i="217"/>
  <c r="W1645" i="217"/>
  <c r="W1667" i="217"/>
  <c r="W1690" i="217"/>
  <c r="W1714" i="217"/>
  <c r="W1734" i="217"/>
  <c r="W1756" i="217"/>
  <c r="W1780" i="217"/>
  <c r="W1802" i="217"/>
  <c r="W1824" i="217"/>
  <c r="W1847" i="217"/>
  <c r="W1874" i="217"/>
  <c r="W1897" i="217"/>
  <c r="W1923" i="217"/>
  <c r="W1951" i="217"/>
  <c r="W1978" i="217"/>
  <c r="W2008" i="217"/>
  <c r="W2038" i="217"/>
  <c r="W2064" i="217"/>
  <c r="W2096" i="217"/>
  <c r="W2132" i="217"/>
  <c r="W2192" i="217"/>
  <c r="W2252" i="217"/>
  <c r="W2372" i="217"/>
  <c r="W2496" i="217"/>
  <c r="V1032" i="217"/>
  <c r="W1115" i="217" s="1"/>
  <c r="W1558" i="217"/>
  <c r="W1579" i="217"/>
  <c r="W1601" i="217"/>
  <c r="W1624" i="217"/>
  <c r="W1648" i="217"/>
  <c r="W1669" i="217"/>
  <c r="W1691" i="217"/>
  <c r="W1715" i="217"/>
  <c r="W1736" i="217"/>
  <c r="W1758" i="217"/>
  <c r="W1781" i="217"/>
  <c r="W1805" i="217"/>
  <c r="W1826" i="217"/>
  <c r="W1849" i="217"/>
  <c r="W1875" i="217"/>
  <c r="W1899" i="217"/>
  <c r="W1925" i="217"/>
  <c r="W1952" i="217"/>
  <c r="W1983" i="217"/>
  <c r="W2010" i="217"/>
  <c r="W2041" i="217"/>
  <c r="W1559" i="217"/>
  <c r="W1583" i="217"/>
  <c r="W1603" i="217"/>
  <c r="W1625" i="217"/>
  <c r="W1649" i="217"/>
  <c r="W1671" i="217"/>
  <c r="W1693" i="217"/>
  <c r="W1716" i="217"/>
  <c r="W1740" i="217"/>
  <c r="W1760" i="217"/>
  <c r="W1782" i="217"/>
  <c r="W1806" i="217"/>
  <c r="W1828" i="217"/>
  <c r="W1851" i="217"/>
  <c r="W1876" i="217"/>
  <c r="W1902" i="217"/>
  <c r="W1927" i="217"/>
  <c r="W1954" i="217"/>
  <c r="W1984" i="217"/>
  <c r="W2012" i="217"/>
  <c r="W2044" i="217"/>
  <c r="W2073" i="217"/>
  <c r="W2100" i="217"/>
  <c r="W2136" i="217"/>
  <c r="W2204" i="217"/>
  <c r="W2276" i="217"/>
  <c r="W2383" i="217"/>
  <c r="W2539" i="217"/>
  <c r="W2046" i="217"/>
  <c r="W2048" i="217"/>
  <c r="W1988" i="217"/>
  <c r="W2042" i="217"/>
  <c r="W2030" i="217"/>
  <c r="W2018" i="217"/>
  <c r="W2006" i="217"/>
  <c r="W1994" i="217"/>
  <c r="W1982" i="217"/>
  <c r="W1970" i="217"/>
  <c r="W1958" i="217"/>
  <c r="W1946" i="217"/>
  <c r="W1934" i="217"/>
  <c r="W1922" i="217"/>
  <c r="W1910" i="217"/>
  <c r="W2040" i="217"/>
  <c r="W2028" i="217"/>
  <c r="W2016" i="217"/>
  <c r="W2004" i="217"/>
  <c r="W1992" i="217"/>
  <c r="W1980" i="217"/>
  <c r="W1968" i="217"/>
  <c r="W1956" i="217"/>
  <c r="W1944" i="217"/>
  <c r="W1932" i="217"/>
  <c r="W1920" i="217"/>
  <c r="W1908" i="217"/>
  <c r="W1896" i="217"/>
  <c r="W1884" i="217"/>
  <c r="W1872" i="217"/>
  <c r="W1860" i="217"/>
  <c r="W1848" i="217"/>
  <c r="W2051" i="217"/>
  <c r="W2039" i="217"/>
  <c r="W2027" i="217"/>
  <c r="W2015" i="217"/>
  <c r="W2003" i="217"/>
  <c r="W1991" i="217"/>
  <c r="W2049" i="217"/>
  <c r="W2037" i="217"/>
  <c r="W2025" i="217"/>
  <c r="W2013" i="217"/>
  <c r="W2001" i="217"/>
  <c r="W1989" i="217"/>
  <c r="W1977" i="217"/>
  <c r="W1965" i="217"/>
  <c r="W1953" i="217"/>
  <c r="W1941" i="217"/>
  <c r="W1929" i="217"/>
  <c r="W1917" i="217"/>
  <c r="W1905" i="217"/>
  <c r="W1893" i="217"/>
  <c r="W1881" i="217"/>
  <c r="W1869" i="217"/>
  <c r="W1857" i="217"/>
  <c r="W1845" i="217"/>
  <c r="W1833" i="217"/>
  <c r="W1821" i="217"/>
  <c r="W1809" i="217"/>
  <c r="W1797" i="217"/>
  <c r="W1785" i="217"/>
  <c r="W1773" i="217"/>
  <c r="W1761" i="217"/>
  <c r="W1749" i="217"/>
  <c r="W1737" i="217"/>
  <c r="W1725" i="217"/>
  <c r="W1713" i="217"/>
  <c r="W1701" i="217"/>
  <c r="W1689" i="217"/>
  <c r="W1677" i="217"/>
  <c r="W1665" i="217"/>
  <c r="W1653" i="217"/>
  <c r="W1641" i="217"/>
  <c r="W1629" i="217"/>
  <c r="W1617" i="217"/>
  <c r="W1605" i="217"/>
  <c r="W1593" i="217"/>
  <c r="W1581" i="217"/>
  <c r="W1569" i="217"/>
  <c r="W1557" i="217"/>
  <c r="W2043" i="217"/>
  <c r="W2023" i="217"/>
  <c r="W2007" i="217"/>
  <c r="W1987" i="217"/>
  <c r="W1972" i="217"/>
  <c r="W1955" i="217"/>
  <c r="W1939" i="217"/>
  <c r="W1924" i="217"/>
  <c r="W1907" i="217"/>
  <c r="W1892" i="217"/>
  <c r="W1878" i="217"/>
  <c r="W1864" i="217"/>
  <c r="W1850" i="217"/>
  <c r="W1836" i="217"/>
  <c r="W1823" i="217"/>
  <c r="W1810" i="217"/>
  <c r="W1796" i="217"/>
  <c r="W1783" i="217"/>
  <c r="W1770" i="217"/>
  <c r="W1757" i="217"/>
  <c r="W1744" i="217"/>
  <c r="W1731" i="217"/>
  <c r="W1718" i="217"/>
  <c r="W1705" i="217"/>
  <c r="W1692" i="217"/>
  <c r="W1679" i="217"/>
  <c r="W1666" i="217"/>
  <c r="W1652" i="217"/>
  <c r="W1639" i="217"/>
  <c r="W1626" i="217"/>
  <c r="W1613" i="217"/>
  <c r="W1600" i="217"/>
  <c r="W1587" i="217"/>
  <c r="W1574" i="217"/>
  <c r="W1561" i="217"/>
  <c r="W2034" i="217"/>
  <c r="W2017" i="217"/>
  <c r="W1998" i="217"/>
  <c r="W1981" i="217"/>
  <c r="W1964" i="217"/>
  <c r="W1949" i="217"/>
  <c r="W1933" i="217"/>
  <c r="W1916" i="217"/>
  <c r="W1901" i="217"/>
  <c r="W1887" i="217"/>
  <c r="W1873" i="217"/>
  <c r="W1858" i="217"/>
  <c r="W1843" i="217"/>
  <c r="W1830" i="217"/>
  <c r="W1817" i="217"/>
  <c r="W1804" i="217"/>
  <c r="W1791" i="217"/>
  <c r="W1778" i="217"/>
  <c r="W1765" i="217"/>
  <c r="W1752" i="217"/>
  <c r="W1739" i="217"/>
  <c r="W1726" i="217"/>
  <c r="W1712" i="217"/>
  <c r="W1699" i="217"/>
  <c r="W1686" i="217"/>
  <c r="W1673" i="217"/>
  <c r="W1660" i="217"/>
  <c r="W1647" i="217"/>
  <c r="W1634" i="217"/>
  <c r="W1621" i="217"/>
  <c r="W1608" i="217"/>
  <c r="W1595" i="217"/>
  <c r="W1582" i="217"/>
  <c r="W1568" i="217"/>
  <c r="W1555" i="217"/>
  <c r="W2050" i="217"/>
  <c r="W2033" i="217"/>
  <c r="W2014" i="217"/>
  <c r="W1997" i="217"/>
  <c r="W1979" i="217"/>
  <c r="W1963" i="217"/>
  <c r="W1948" i="217"/>
  <c r="W1931" i="217"/>
  <c r="W1915" i="217"/>
  <c r="W1900" i="217"/>
  <c r="W1886" i="217"/>
  <c r="W1871" i="217"/>
  <c r="W1856" i="217"/>
  <c r="W1842" i="217"/>
  <c r="W1829" i="217"/>
  <c r="W1816" i="217"/>
  <c r="W1803" i="217"/>
  <c r="W1790" i="217"/>
  <c r="W1777" i="217"/>
  <c r="W1764" i="217"/>
  <c r="W1751" i="217"/>
  <c r="W1738" i="217"/>
  <c r="W1724" i="217"/>
  <c r="W1711" i="217"/>
  <c r="W1698" i="217"/>
  <c r="W1685" i="217"/>
  <c r="W1672" i="217"/>
  <c r="W1659" i="217"/>
  <c r="W1646" i="217"/>
  <c r="W1633" i="217"/>
  <c r="W1620" i="217"/>
  <c r="W1607" i="217"/>
  <c r="W1594" i="217"/>
  <c r="W1580" i="217"/>
  <c r="W1567" i="217"/>
  <c r="W1554" i="217"/>
  <c r="W2047" i="217"/>
  <c r="W2031" i="217"/>
  <c r="W2011" i="217"/>
  <c r="W1995" i="217"/>
  <c r="W1976" i="217"/>
  <c r="W1961" i="217"/>
  <c r="W1945" i="217"/>
  <c r="W1928" i="217"/>
  <c r="W1913" i="217"/>
  <c r="W1898" i="217"/>
  <c r="W1883" i="217"/>
  <c r="W1868" i="217"/>
  <c r="W1854" i="217"/>
  <c r="W1840" i="217"/>
  <c r="W1827" i="217"/>
  <c r="W1814" i="217"/>
  <c r="W1801" i="217"/>
  <c r="W1788" i="217"/>
  <c r="W1775" i="217"/>
  <c r="W1762" i="217"/>
  <c r="W1748" i="217"/>
  <c r="W1735" i="217"/>
  <c r="W1722" i="217"/>
  <c r="W1709" i="217"/>
  <c r="W1696" i="217"/>
  <c r="W1683" i="217"/>
  <c r="W1670" i="217"/>
  <c r="W1657" i="217"/>
  <c r="W1644" i="217"/>
  <c r="W1631" i="217"/>
  <c r="W1618" i="217"/>
  <c r="W1604" i="217"/>
  <c r="W1591" i="217"/>
  <c r="W1578" i="217"/>
  <c r="W1565" i="217"/>
  <c r="W1552" i="217"/>
  <c r="W2045" i="217"/>
  <c r="W2026" i="217"/>
  <c r="W2009" i="217"/>
  <c r="W1990" i="217"/>
  <c r="W1974" i="217"/>
  <c r="W1959" i="217"/>
  <c r="W1942" i="217"/>
  <c r="W1926" i="217"/>
  <c r="W1911" i="217"/>
  <c r="W1895" i="217"/>
  <c r="W1880" i="217"/>
  <c r="W1866" i="217"/>
  <c r="W1852" i="217"/>
  <c r="W1838" i="217"/>
  <c r="W1825" i="217"/>
  <c r="W1812" i="217"/>
  <c r="W1799" i="217"/>
  <c r="W1786" i="217"/>
  <c r="W1772" i="217"/>
  <c r="W1759" i="217"/>
  <c r="W1746" i="217"/>
  <c r="W1733" i="217"/>
  <c r="W1720" i="217"/>
  <c r="W1707" i="217"/>
  <c r="W1694" i="217"/>
  <c r="W1681" i="217"/>
  <c r="W1668" i="217"/>
  <c r="W1655" i="217"/>
  <c r="W1642" i="217"/>
  <c r="W1628" i="217"/>
  <c r="W1615" i="217"/>
  <c r="W1602" i="217"/>
  <c r="W1589" i="217"/>
  <c r="W1576" i="217"/>
  <c r="W1563" i="217"/>
  <c r="W1570" i="217"/>
  <c r="W1590" i="217"/>
  <c r="W1612" i="217"/>
  <c r="W1636" i="217"/>
  <c r="W1658" i="217"/>
  <c r="W1680" i="217"/>
  <c r="W1703" i="217"/>
  <c r="W1727" i="217"/>
  <c r="W1747" i="217"/>
  <c r="W1769" i="217"/>
  <c r="W1793" i="217"/>
  <c r="W1815" i="217"/>
  <c r="W1837" i="217"/>
  <c r="W1862" i="217"/>
  <c r="W1888" i="217"/>
  <c r="W1912" i="217"/>
  <c r="W1938" i="217"/>
  <c r="W1967" i="217"/>
  <c r="W1996" i="217"/>
  <c r="W2024" i="217"/>
  <c r="W3168" i="217"/>
  <c r="W3456" i="217"/>
  <c r="W3180" i="217"/>
  <c r="W3324" i="217"/>
  <c r="W3575" i="217"/>
  <c r="W3563" i="217"/>
  <c r="W3539" i="217"/>
  <c r="W3527" i="217"/>
  <c r="W3431" i="217"/>
  <c r="W3419" i="217"/>
  <c r="W3395" i="217"/>
  <c r="W3383" i="217"/>
  <c r="W3287" i="217"/>
  <c r="W3275" i="217"/>
  <c r="W3251" i="217"/>
  <c r="W3239" i="217"/>
  <c r="W3143" i="217"/>
  <c r="W3131" i="217"/>
  <c r="W3107" i="217"/>
  <c r="W3095" i="217"/>
  <c r="W3502" i="217"/>
  <c r="W3490" i="217"/>
  <c r="W3466" i="217"/>
  <c r="W3454" i="217"/>
  <c r="W3358" i="217"/>
  <c r="W3346" i="217"/>
  <c r="W3322" i="217"/>
  <c r="W3310" i="217"/>
  <c r="W3214" i="217"/>
  <c r="W3202" i="217"/>
  <c r="W3178" i="217"/>
  <c r="W3166" i="217"/>
  <c r="W3573" i="217"/>
  <c r="W3561" i="217"/>
  <c r="W3537" i="217"/>
  <c r="W3525" i="217"/>
  <c r="W3429" i="217"/>
  <c r="W3417" i="217"/>
  <c r="W3393" i="217"/>
  <c r="W3381" i="217"/>
  <c r="W3285" i="217"/>
  <c r="W3273" i="217"/>
  <c r="W3249" i="217"/>
  <c r="W3237" i="217"/>
  <c r="W3141" i="217"/>
  <c r="W3129" i="217"/>
  <c r="W3105" i="217"/>
  <c r="W3093" i="217"/>
  <c r="W3500" i="217"/>
  <c r="W3488" i="217"/>
  <c r="W3464" i="217"/>
  <c r="W3452" i="217"/>
  <c r="W3356" i="217"/>
  <c r="W3344" i="217"/>
  <c r="W3320" i="217"/>
  <c r="W3308" i="217"/>
  <c r="W3212" i="217"/>
  <c r="W3200" i="217"/>
  <c r="W3176" i="217"/>
  <c r="W3164" i="217"/>
  <c r="W3571" i="217"/>
  <c r="W3559" i="217"/>
  <c r="W3535" i="217"/>
  <c r="W3523" i="217"/>
  <c r="W3427" i="217"/>
  <c r="W3415" i="217"/>
  <c r="W3391" i="217"/>
  <c r="W3379" i="217"/>
  <c r="W3283" i="217"/>
  <c r="W3271" i="217"/>
  <c r="W3247" i="217"/>
  <c r="W3235" i="217"/>
  <c r="W3139" i="217"/>
  <c r="W3127" i="217"/>
  <c r="W3103" i="217"/>
  <c r="W3091" i="217"/>
  <c r="W3558" i="217"/>
  <c r="W3546" i="217"/>
  <c r="W3534" i="217"/>
  <c r="W3522" i="217"/>
  <c r="W3486" i="217"/>
  <c r="W3474" i="217"/>
  <c r="W3462" i="217"/>
  <c r="W3450" i="217"/>
  <c r="W3414" i="217"/>
  <c r="W3402" i="217"/>
  <c r="W3390" i="217"/>
  <c r="W3378" i="217"/>
  <c r="W3342" i="217"/>
  <c r="W3330" i="217"/>
  <c r="W3318" i="217"/>
  <c r="W3306" i="217"/>
  <c r="W3270" i="217"/>
  <c r="W3258" i="217"/>
  <c r="W3246" i="217"/>
  <c r="W3234" i="217"/>
  <c r="W3198" i="217"/>
  <c r="W3186" i="217"/>
  <c r="W3174" i="217"/>
  <c r="W3162" i="217"/>
  <c r="W3126" i="217"/>
  <c r="W3114" i="217"/>
  <c r="W3102" i="217"/>
  <c r="W3090" i="217"/>
  <c r="W3557" i="217"/>
  <c r="W3545" i="217"/>
  <c r="W3533" i="217"/>
  <c r="W3521" i="217"/>
  <c r="W3509" i="217"/>
  <c r="W3485" i="217"/>
  <c r="W3473" i="217"/>
  <c r="W3461" i="217"/>
  <c r="W3449" i="217"/>
  <c r="W3437" i="217"/>
  <c r="W3413" i="217"/>
  <c r="W3401" i="217"/>
  <c r="W3389" i="217"/>
  <c r="W3377" i="217"/>
  <c r="W3365" i="217"/>
  <c r="W3341" i="217"/>
  <c r="W3329" i="217"/>
  <c r="W3317" i="217"/>
  <c r="W3305" i="217"/>
  <c r="W3293" i="217"/>
  <c r="W3269" i="217"/>
  <c r="W3257" i="217"/>
  <c r="W3245" i="217"/>
  <c r="W3233" i="217"/>
  <c r="W3221" i="217"/>
  <c r="W3197" i="217"/>
  <c r="W3185" i="217"/>
  <c r="W3173" i="217"/>
  <c r="W3161" i="217"/>
  <c r="W3149" i="217"/>
  <c r="W3125" i="217"/>
  <c r="W3113" i="217"/>
  <c r="W3101" i="217"/>
  <c r="W3089" i="217"/>
  <c r="W3580" i="217"/>
  <c r="W3556" i="217"/>
  <c r="W3544" i="217"/>
  <c r="W3532" i="217"/>
  <c r="W3520" i="217"/>
  <c r="W3508" i="217"/>
  <c r="W3484" i="217"/>
  <c r="W3472" i="217"/>
  <c r="W3460" i="217"/>
  <c r="W3448" i="217"/>
  <c r="W3436" i="217"/>
  <c r="W3412" i="217"/>
  <c r="W3400" i="217"/>
  <c r="W3388" i="217"/>
  <c r="W3376" i="217"/>
  <c r="W3364" i="217"/>
  <c r="W3340" i="217"/>
  <c r="W3328" i="217"/>
  <c r="W3316" i="217"/>
  <c r="W3304" i="217"/>
  <c r="W3292" i="217"/>
  <c r="W3268" i="217"/>
  <c r="W3256" i="217"/>
  <c r="W3244" i="217"/>
  <c r="W3232" i="217"/>
  <c r="W3220" i="217"/>
  <c r="W3196" i="217"/>
  <c r="W3184" i="217"/>
  <c r="W3172" i="217"/>
  <c r="W3160" i="217"/>
  <c r="W3148" i="217"/>
  <c r="W3124" i="217"/>
  <c r="W3112" i="217"/>
  <c r="W3100" i="217"/>
  <c r="W3088" i="217"/>
  <c r="V3082" i="217" s="1"/>
  <c r="V3083" i="217" s="1"/>
  <c r="W3579" i="217"/>
  <c r="W3555" i="217"/>
  <c r="W3543" i="217"/>
  <c r="W3531" i="217"/>
  <c r="W3519" i="217"/>
  <c r="W3507" i="217"/>
  <c r="W3483" i="217"/>
  <c r="W3471" i="217"/>
  <c r="W3459" i="217"/>
  <c r="W3447" i="217"/>
  <c r="W3435" i="217"/>
  <c r="W3411" i="217"/>
  <c r="W3399" i="217"/>
  <c r="W3387" i="217"/>
  <c r="W3375" i="217"/>
  <c r="W3363" i="217"/>
  <c r="W3339" i="217"/>
  <c r="W3327" i="217"/>
  <c r="W3315" i="217"/>
  <c r="W3303" i="217"/>
  <c r="W3291" i="217"/>
  <c r="W3267" i="217"/>
  <c r="W3255" i="217"/>
  <c r="W3243" i="217"/>
  <c r="W3231" i="217"/>
  <c r="W3219" i="217"/>
  <c r="W3195" i="217"/>
  <c r="W3183" i="217"/>
  <c r="W3171" i="217"/>
  <c r="W3159" i="217"/>
  <c r="W3147" i="217"/>
  <c r="W3123" i="217"/>
  <c r="W3111" i="217"/>
  <c r="W3099" i="217"/>
  <c r="W3578" i="217"/>
  <c r="W3566" i="217"/>
  <c r="W3542" i="217"/>
  <c r="W3530" i="217"/>
  <c r="W3518" i="217"/>
  <c r="W3506" i="217"/>
  <c r="W3494" i="217"/>
  <c r="W3470" i="217"/>
  <c r="W3458" i="217"/>
  <c r="W3446" i="217"/>
  <c r="W3434" i="217"/>
  <c r="W3422" i="217"/>
  <c r="W3398" i="217"/>
  <c r="W3386" i="217"/>
  <c r="W3374" i="217"/>
  <c r="W3362" i="217"/>
  <c r="W3350" i="217"/>
  <c r="W3326" i="217"/>
  <c r="W3314" i="217"/>
  <c r="W3302" i="217"/>
  <c r="W3290" i="217"/>
  <c r="W3278" i="217"/>
  <c r="W3266" i="217"/>
  <c r="W3254" i="217"/>
  <c r="W3242" i="217"/>
  <c r="W3230" i="217"/>
  <c r="W3218" i="217"/>
  <c r="W3206" i="217"/>
  <c r="W3194" i="217"/>
  <c r="W3182" i="217"/>
  <c r="W3170" i="217"/>
  <c r="W3158" i="217"/>
  <c r="W3146" i="217"/>
  <c r="W3134" i="217"/>
  <c r="W3122" i="217"/>
  <c r="W3110" i="217"/>
  <c r="W3098" i="217"/>
  <c r="W3577" i="217"/>
  <c r="W3565" i="217"/>
  <c r="W3553" i="217"/>
  <c r="W3541" i="217"/>
  <c r="W3529" i="217"/>
  <c r="W3517" i="217"/>
  <c r="W3505" i="217"/>
  <c r="W3493" i="217"/>
  <c r="W3481" i="217"/>
  <c r="W3469" i="217"/>
  <c r="W3457" i="217"/>
  <c r="W3445" i="217"/>
  <c r="W3433" i="217"/>
  <c r="W3421" i="217"/>
  <c r="W3409" i="217"/>
  <c r="W3397" i="217"/>
  <c r="W3385" i="217"/>
  <c r="W3373" i="217"/>
  <c r="W3361" i="217"/>
  <c r="W3349" i="217"/>
  <c r="W3337" i="217"/>
  <c r="W3325" i="217"/>
  <c r="W3313" i="217"/>
  <c r="W3301" i="217"/>
  <c r="W3289" i="217"/>
  <c r="W3277" i="217"/>
  <c r="W3265" i="217"/>
  <c r="W3253" i="217"/>
  <c r="W3241" i="217"/>
  <c r="W3229" i="217"/>
  <c r="W3217" i="217"/>
  <c r="W3205" i="217"/>
  <c r="W3193" i="217"/>
  <c r="W3181" i="217"/>
  <c r="W3169" i="217"/>
  <c r="W3157" i="217"/>
  <c r="W3145" i="217"/>
  <c r="W3133" i="217"/>
  <c r="W3121" i="217"/>
  <c r="W3109" i="217"/>
  <c r="W3097" i="217"/>
  <c r="W3228" i="217"/>
  <c r="W3372" i="217"/>
  <c r="W3516" i="217"/>
  <c r="W3120" i="217"/>
  <c r="W3264" i="217"/>
  <c r="W3408" i="217"/>
  <c r="W3552" i="217"/>
  <c r="W3132" i="217"/>
  <c r="W3276" i="217"/>
  <c r="W3420" i="217"/>
  <c r="W3564" i="217"/>
  <c r="W2797" i="217"/>
  <c r="W3144" i="217"/>
  <c r="W3288" i="217"/>
  <c r="W3432" i="217"/>
  <c r="V3085" i="217"/>
  <c r="BK24" i="216"/>
  <c r="BB19" i="216"/>
  <c r="BD22" i="216"/>
  <c r="BD19" i="216"/>
  <c r="BI26" i="216"/>
  <c r="BB24" i="216"/>
  <c r="BB25" i="216"/>
  <c r="D20" i="221"/>
  <c r="D53" i="221" s="1"/>
  <c r="M24" i="221"/>
  <c r="M26" i="221"/>
  <c r="M48" i="221"/>
  <c r="M23" i="221"/>
  <c r="C5" i="221"/>
  <c r="N42" i="221"/>
  <c r="O24" i="221"/>
  <c r="N40" i="221"/>
  <c r="N41" i="221" s="1"/>
  <c r="M50" i="221"/>
  <c r="M51" i="221"/>
  <c r="M53" i="221"/>
  <c r="C8" i="221"/>
  <c r="C13" i="221"/>
  <c r="G10" i="218"/>
  <c r="G11" i="218" s="1"/>
  <c r="G12" i="218" s="1"/>
  <c r="G13" i="218" s="1"/>
  <c r="G14" i="218" s="1"/>
  <c r="G15" i="218" s="1"/>
  <c r="G16" i="218" s="1"/>
  <c r="G17" i="218" s="1"/>
  <c r="G18" i="218" s="1"/>
  <c r="G19" i="218" s="1"/>
  <c r="G20" i="218" s="1"/>
  <c r="G21" i="218" s="1"/>
  <c r="G22" i="218" s="1"/>
  <c r="G23" i="218" s="1"/>
  <c r="G24" i="218" s="1"/>
  <c r="G25" i="218" s="1"/>
  <c r="G26" i="218" s="1"/>
  <c r="G27" i="218" s="1"/>
  <c r="G28" i="218" s="1"/>
  <c r="G29" i="218" s="1"/>
  <c r="G30" i="218" s="1"/>
  <c r="G31" i="218" s="1"/>
  <c r="G32" i="218" s="1"/>
  <c r="G33" i="218" s="1"/>
  <c r="G34" i="218" s="1"/>
  <c r="G35" i="218" s="1"/>
  <c r="G36" i="218" s="1"/>
  <c r="G37" i="218" s="1"/>
  <c r="G38" i="218" s="1"/>
  <c r="G39" i="218" s="1"/>
  <c r="G40" i="218" s="1"/>
  <c r="G41" i="218" s="1"/>
  <c r="G42" i="218" s="1"/>
  <c r="G43" i="218" s="1"/>
  <c r="G44" i="218" s="1"/>
  <c r="G45" i="218" s="1"/>
  <c r="G46" i="218" s="1"/>
  <c r="G47" i="218" s="1"/>
  <c r="G48" i="218" s="1"/>
  <c r="G49" i="218" s="1"/>
  <c r="G50" i="218" s="1"/>
  <c r="G51" i="218" s="1"/>
  <c r="G52" i="218" s="1"/>
  <c r="G53" i="218" s="1"/>
  <c r="G54" i="218" s="1"/>
  <c r="G55" i="218" s="1"/>
  <c r="K32" i="220"/>
  <c r="K46" i="220" s="1"/>
  <c r="K60" i="220" s="1"/>
  <c r="V85" i="220"/>
  <c r="H123" i="219"/>
  <c r="U8" i="224" s="1"/>
  <c r="D8" i="217"/>
  <c r="E358" i="217" s="1"/>
  <c r="D1033" i="217"/>
  <c r="K2615" i="217"/>
  <c r="P9" i="217"/>
  <c r="Q785" i="217"/>
  <c r="Q853" i="217"/>
  <c r="Q1644" i="217"/>
  <c r="Q1676" i="217"/>
  <c r="D13" i="217"/>
  <c r="J1549" i="217"/>
  <c r="K2663" i="217"/>
  <c r="K2705" i="217"/>
  <c r="Q743" i="217"/>
  <c r="Q795" i="217"/>
  <c r="Q1717" i="217"/>
  <c r="D3081" i="217"/>
  <c r="E3427" i="217" s="1"/>
  <c r="K2909" i="217"/>
  <c r="K2980" i="217"/>
  <c r="Q798" i="217"/>
  <c r="Q896" i="217"/>
  <c r="Q1761" i="217"/>
  <c r="K2628" i="217"/>
  <c r="Q1812" i="217"/>
  <c r="K2914" i="217"/>
  <c r="Q557" i="217"/>
  <c r="Q653" i="217"/>
  <c r="Q1872" i="217"/>
  <c r="Q706" i="217"/>
  <c r="Q758" i="217"/>
  <c r="Q939" i="217"/>
  <c r="J8" i="217"/>
  <c r="K347" i="217" s="1"/>
  <c r="Q1999" i="217"/>
  <c r="Q1925" i="217"/>
  <c r="Q1864" i="217"/>
  <c r="Q1808" i="217"/>
  <c r="Q1756" i="217"/>
  <c r="Q1714" i="217"/>
  <c r="Q1674" i="217"/>
  <c r="Q1641" i="217"/>
  <c r="Q1604" i="217"/>
  <c r="Q1575" i="217"/>
  <c r="Q1993" i="217"/>
  <c r="Q1922" i="217"/>
  <c r="Q1855" i="217"/>
  <c r="Q1805" i="217"/>
  <c r="Q1753" i="217"/>
  <c r="Q1709" i="217"/>
  <c r="Q1671" i="217"/>
  <c r="Q1636" i="217"/>
  <c r="Q1600" i="217"/>
  <c r="Q1571" i="217"/>
  <c r="Q1987" i="217"/>
  <c r="Q1915" i="217"/>
  <c r="Q1854" i="217"/>
  <c r="Q1795" i="217"/>
  <c r="Q1748" i="217"/>
  <c r="Q1700" i="217"/>
  <c r="Q1665" i="217"/>
  <c r="Q1630" i="217"/>
  <c r="Q1597" i="217"/>
  <c r="Q1566" i="217"/>
  <c r="Q2050" i="217"/>
  <c r="Q1976" i="217"/>
  <c r="Q1912" i="217"/>
  <c r="Q1851" i="217"/>
  <c r="Q1792" i="217"/>
  <c r="Q1746" i="217"/>
  <c r="Q1698" i="217"/>
  <c r="Q1664" i="217"/>
  <c r="Q1628" i="217"/>
  <c r="Q1596" i="217"/>
  <c r="Q1565" i="217"/>
  <c r="Q2041" i="217"/>
  <c r="Q1972" i="217"/>
  <c r="Q1906" i="217"/>
  <c r="Q1845" i="217"/>
  <c r="Q1789" i="217"/>
  <c r="Q1743" i="217"/>
  <c r="Q1697" i="217"/>
  <c r="Q1663" i="217"/>
  <c r="Q1626" i="217"/>
  <c r="Q1593" i="217"/>
  <c r="Q1563" i="217"/>
  <c r="Q2035" i="217"/>
  <c r="Q1960" i="217"/>
  <c r="Q1892" i="217"/>
  <c r="Q1838" i="217"/>
  <c r="Q1782" i="217"/>
  <c r="Q1730" i="217"/>
  <c r="Q1690" i="217"/>
  <c r="Q1652" i="217"/>
  <c r="Q1622" i="217"/>
  <c r="Q1585" i="217"/>
  <c r="Q1559" i="217"/>
  <c r="Q2020" i="217"/>
  <c r="Q1954" i="217"/>
  <c r="Q1881" i="217"/>
  <c r="Q1825" i="217"/>
  <c r="Q1776" i="217"/>
  <c r="Q1724" i="217"/>
  <c r="Q1687" i="217"/>
  <c r="Q1649" i="217"/>
  <c r="Q1617" i="217"/>
  <c r="Q1581" i="217"/>
  <c r="Q1555" i="217"/>
  <c r="Q2009" i="217"/>
  <c r="Q1948" i="217"/>
  <c r="Q1879" i="217"/>
  <c r="Q1819" i="217"/>
  <c r="Q1769" i="217"/>
  <c r="Q1723" i="217"/>
  <c r="Q1683" i="217"/>
  <c r="Q1648" i="217"/>
  <c r="Q1612" i="217"/>
  <c r="Q1580" i="217"/>
  <c r="Q2004" i="217"/>
  <c r="Q1021" i="217"/>
  <c r="Q1009" i="217"/>
  <c r="Q985" i="217"/>
  <c r="Q916" i="217"/>
  <c r="Q904" i="217"/>
  <c r="Q880" i="217"/>
  <c r="Q772" i="217"/>
  <c r="Q760" i="217"/>
  <c r="Q736" i="217"/>
  <c r="Q982" i="217"/>
  <c r="Q970" i="217"/>
  <c r="Q946" i="217"/>
  <c r="Q838" i="217"/>
  <c r="Q826" i="217"/>
  <c r="Q802" i="217"/>
  <c r="Q895" i="217"/>
  <c r="Q881" i="217"/>
  <c r="Q852" i="217"/>
  <c r="Q729" i="217"/>
  <c r="Q716" i="217"/>
  <c r="Q690" i="217"/>
  <c r="Q580" i="217"/>
  <c r="Q568" i="217"/>
  <c r="Q544" i="217"/>
  <c r="Q923" i="217"/>
  <c r="Q908" i="217"/>
  <c r="Q879" i="217"/>
  <c r="Q950" i="217"/>
  <c r="Q936" i="217"/>
  <c r="Q907" i="217"/>
  <c r="Q779" i="217"/>
  <c r="Q766" i="217"/>
  <c r="Q740" i="217"/>
  <c r="Q626" i="217"/>
  <c r="Q614" i="217"/>
  <c r="Q590" i="217"/>
  <c r="Q963" i="217"/>
  <c r="Q949" i="217"/>
  <c r="Q920" i="217"/>
  <c r="Q791" i="217"/>
  <c r="Q778" i="217"/>
  <c r="Q752" i="217"/>
  <c r="Q726" i="217"/>
  <c r="Q637" i="217"/>
  <c r="Q625" i="217"/>
  <c r="Q601" i="217"/>
  <c r="Q577" i="217"/>
  <c r="Q992" i="217"/>
  <c r="Q977" i="217"/>
  <c r="Q948" i="217"/>
  <c r="Q919" i="217"/>
  <c r="Q818" i="217"/>
  <c r="Q804" i="217"/>
  <c r="Q777" i="217"/>
  <c r="Q751" i="217"/>
  <c r="Q660" i="217"/>
  <c r="Q648" i="217"/>
  <c r="Q624" i="217"/>
  <c r="Q600" i="217"/>
  <c r="Q1023" i="217"/>
  <c r="Q1006" i="217"/>
  <c r="Q975" i="217"/>
  <c r="Q947" i="217"/>
  <c r="Q846" i="217"/>
  <c r="Q831" i="217"/>
  <c r="Q803" i="217"/>
  <c r="Q776" i="217"/>
  <c r="Q684" i="217"/>
  <c r="Q671" i="217"/>
  <c r="Q647" i="217"/>
  <c r="Q623" i="217"/>
  <c r="Q539" i="217"/>
  <c r="Q1020" i="217"/>
  <c r="Q990" i="217"/>
  <c r="Q960" i="217"/>
  <c r="Q859" i="217"/>
  <c r="Q845" i="217"/>
  <c r="Q816" i="217"/>
  <c r="Q788" i="217"/>
  <c r="Q696" i="217"/>
  <c r="Q683" i="217"/>
  <c r="Q658" i="217"/>
  <c r="Q634" i="217"/>
  <c r="Q550" i="217"/>
  <c r="Q538" i="217"/>
  <c r="Q1004" i="217"/>
  <c r="Q973" i="217"/>
  <c r="Q872" i="217"/>
  <c r="Q858" i="217"/>
  <c r="Q829" i="217"/>
  <c r="Q800" i="217"/>
  <c r="Q708" i="217"/>
  <c r="Q695" i="217"/>
  <c r="Q669" i="217"/>
  <c r="Q645" i="217"/>
  <c r="Q561" i="217"/>
  <c r="Q549" i="217"/>
  <c r="Q1018" i="217"/>
  <c r="Q987" i="217"/>
  <c r="Q885" i="217"/>
  <c r="Q871" i="217"/>
  <c r="Q842" i="217"/>
  <c r="Q813" i="217"/>
  <c r="Q720" i="217"/>
  <c r="Q707" i="217"/>
  <c r="Q681" i="217"/>
  <c r="Q656" i="217"/>
  <c r="Q572" i="217"/>
  <c r="Q560" i="217"/>
  <c r="Q536" i="217"/>
  <c r="Q1001" i="217"/>
  <c r="Q899" i="217"/>
  <c r="Q884" i="217"/>
  <c r="Q855" i="217"/>
  <c r="Q1000" i="217"/>
  <c r="Q897" i="217"/>
  <c r="Q883" i="217"/>
  <c r="Q854" i="217"/>
  <c r="Q825" i="217"/>
  <c r="Q731" i="217"/>
  <c r="Q718" i="217"/>
  <c r="Q692" i="217"/>
  <c r="Q666" i="217"/>
  <c r="Q582" i="217"/>
  <c r="Q570" i="217"/>
  <c r="Q546" i="217"/>
  <c r="Q569" i="217"/>
  <c r="D520" i="217"/>
  <c r="Q530" i="217"/>
  <c r="Q619" i="217"/>
  <c r="Q719" i="217"/>
  <c r="K2776" i="217"/>
  <c r="K2736" i="217"/>
  <c r="K2647" i="217"/>
  <c r="K2692" i="217"/>
  <c r="Q531" i="217"/>
  <c r="Q627" i="217"/>
  <c r="Q728" i="217"/>
  <c r="Q1577" i="217"/>
  <c r="Q1051" i="217"/>
  <c r="Q1069" i="217"/>
  <c r="Q1086" i="217"/>
  <c r="Q1102" i="217"/>
  <c r="Q1120" i="217"/>
  <c r="Q1137" i="217"/>
  <c r="Q1155" i="217"/>
  <c r="Q1173" i="217"/>
  <c r="Q1195" i="217"/>
  <c r="Q1214" i="217"/>
  <c r="Q1237" i="217"/>
  <c r="Q1258" i="217"/>
  <c r="Q1279" i="217"/>
  <c r="Q1302" i="217"/>
  <c r="Q1322" i="217"/>
  <c r="Q1345" i="217"/>
  <c r="Q1369" i="217"/>
  <c r="Q1394" i="217"/>
  <c r="Q1420" i="217"/>
  <c r="Q1446" i="217"/>
  <c r="Q1472" i="217"/>
  <c r="Q1498" i="217"/>
  <c r="Q1525" i="217"/>
  <c r="Q2049" i="217"/>
  <c r="Q2037" i="217"/>
  <c r="Q2025" i="217"/>
  <c r="Q2013" i="217"/>
  <c r="Q2001" i="217"/>
  <c r="Q1989" i="217"/>
  <c r="Q1977" i="217"/>
  <c r="Q1965" i="217"/>
  <c r="Q1953" i="217"/>
  <c r="Q1941" i="217"/>
  <c r="Q1929" i="217"/>
  <c r="Q1917" i="217"/>
  <c r="Q1905" i="217"/>
  <c r="Q2043" i="217"/>
  <c r="Q2031" i="217"/>
  <c r="Q2019" i="217"/>
  <c r="Q2007" i="217"/>
  <c r="Q1995" i="217"/>
  <c r="Q1983" i="217"/>
  <c r="Q1971" i="217"/>
  <c r="Q1959" i="217"/>
  <c r="Q1947" i="217"/>
  <c r="Q1935" i="217"/>
  <c r="Q1923" i="217"/>
  <c r="Q1911" i="217"/>
  <c r="Q2051" i="217"/>
  <c r="Q2039" i="217"/>
  <c r="Q2027" i="217"/>
  <c r="Q2015" i="217"/>
  <c r="Q2003" i="217"/>
  <c r="Q1991" i="217"/>
  <c r="Q1979" i="217"/>
  <c r="Q1967" i="217"/>
  <c r="Q1955" i="217"/>
  <c r="Q1943" i="217"/>
  <c r="Q1931" i="217"/>
  <c r="Q1919" i="217"/>
  <c r="Q1907" i="217"/>
  <c r="Q1895" i="217"/>
  <c r="Q1883" i="217"/>
  <c r="Q1871" i="217"/>
  <c r="Q1859" i="217"/>
  <c r="Q1847" i="217"/>
  <c r="Q1835" i="217"/>
  <c r="Q1823" i="217"/>
  <c r="Q1811" i="217"/>
  <c r="Q1799" i="217"/>
  <c r="Q1787" i="217"/>
  <c r="Q1775" i="217"/>
  <c r="Q1763" i="217"/>
  <c r="Q1751" i="217"/>
  <c r="Q1739" i="217"/>
  <c r="Q1727" i="217"/>
  <c r="Q1715" i="217"/>
  <c r="Q1703" i="217"/>
  <c r="Q1691" i="217"/>
  <c r="Q1679" i="217"/>
  <c r="Q1667" i="217"/>
  <c r="Q1655" i="217"/>
  <c r="Q1643" i="217"/>
  <c r="Q1631" i="217"/>
  <c r="Q1619" i="217"/>
  <c r="Q1607" i="217"/>
  <c r="Q1595" i="217"/>
  <c r="Q2038" i="217"/>
  <c r="Q2022" i="217"/>
  <c r="Q2006" i="217"/>
  <c r="Q1990" i="217"/>
  <c r="Q1974" i="217"/>
  <c r="Q1958" i="217"/>
  <c r="Q1942" i="217"/>
  <c r="Q1926" i="217"/>
  <c r="Q1910" i="217"/>
  <c r="Q1896" i="217"/>
  <c r="Q1882" i="217"/>
  <c r="Q1869" i="217"/>
  <c r="Q1856" i="217"/>
  <c r="Q1843" i="217"/>
  <c r="Q1830" i="217"/>
  <c r="Q1817" i="217"/>
  <c r="Q1804" i="217"/>
  <c r="Q1791" i="217"/>
  <c r="Q1778" i="217"/>
  <c r="Q1765" i="217"/>
  <c r="Q1752" i="217"/>
  <c r="Q1738" i="217"/>
  <c r="Q1725" i="217"/>
  <c r="Q1712" i="217"/>
  <c r="Q1699" i="217"/>
  <c r="Q1686" i="217"/>
  <c r="Q1673" i="217"/>
  <c r="Q1660" i="217"/>
  <c r="Q1647" i="217"/>
  <c r="Q1634" i="217"/>
  <c r="Q1621" i="217"/>
  <c r="Q1608" i="217"/>
  <c r="Q1594" i="217"/>
  <c r="Q1582" i="217"/>
  <c r="Q1570" i="217"/>
  <c r="Q1558" i="217"/>
  <c r="Q2048" i="217"/>
  <c r="Q2033" i="217"/>
  <c r="Q2017" i="217"/>
  <c r="Q2000" i="217"/>
  <c r="Q1985" i="217"/>
  <c r="Q1969" i="217"/>
  <c r="Q1952" i="217"/>
  <c r="Q1937" i="217"/>
  <c r="Q1921" i="217"/>
  <c r="Q1904" i="217"/>
  <c r="Q1891" i="217"/>
  <c r="Q1878" i="217"/>
  <c r="Q1865" i="217"/>
  <c r="Q1852" i="217"/>
  <c r="Q1839" i="217"/>
  <c r="Q1826" i="217"/>
  <c r="Q1813" i="217"/>
  <c r="Q1800" i="217"/>
  <c r="Q1786" i="217"/>
  <c r="Q1773" i="217"/>
  <c r="Q1760" i="217"/>
  <c r="Q1747" i="217"/>
  <c r="Q1734" i="217"/>
  <c r="Q1721" i="217"/>
  <c r="Q1708" i="217"/>
  <c r="Q1695" i="217"/>
  <c r="Q1682" i="217"/>
  <c r="Q1669" i="217"/>
  <c r="Q1656" i="217"/>
  <c r="Q1642" i="217"/>
  <c r="Q1629" i="217"/>
  <c r="Q1616" i="217"/>
  <c r="Q1603" i="217"/>
  <c r="Q2046" i="217"/>
  <c r="Q2030" i="217"/>
  <c r="Q2014" i="217"/>
  <c r="Q1998" i="217"/>
  <c r="Q1982" i="217"/>
  <c r="Q1966" i="217"/>
  <c r="Q1950" i="217"/>
  <c r="Q1934" i="217"/>
  <c r="Q1918" i="217"/>
  <c r="Q1902" i="217"/>
  <c r="Q1889" i="217"/>
  <c r="Q1876" i="217"/>
  <c r="Q1863" i="217"/>
  <c r="Q1850" i="217"/>
  <c r="Q1837" i="217"/>
  <c r="Q1824" i="217"/>
  <c r="Q1810" i="217"/>
  <c r="Q1797" i="217"/>
  <c r="Q1784" i="217"/>
  <c r="Q1771" i="217"/>
  <c r="Q1758" i="217"/>
  <c r="Q1745" i="217"/>
  <c r="Q1732" i="217"/>
  <c r="Q1719" i="217"/>
  <c r="Q1706" i="217"/>
  <c r="Q1693" i="217"/>
  <c r="Q1680" i="217"/>
  <c r="Q1666" i="217"/>
  <c r="Q1653" i="217"/>
  <c r="Q1640" i="217"/>
  <c r="Q1627" i="217"/>
  <c r="Q1614" i="217"/>
  <c r="Q1601" i="217"/>
  <c r="Q1588" i="217"/>
  <c r="Q1576" i="217"/>
  <c r="Q1564" i="217"/>
  <c r="Q1552" i="217"/>
  <c r="Q2045" i="217"/>
  <c r="Q2029" i="217"/>
  <c r="Q2012" i="217"/>
  <c r="Q1997" i="217"/>
  <c r="Q1981" i="217"/>
  <c r="Q1964" i="217"/>
  <c r="Q1949" i="217"/>
  <c r="Q1933" i="217"/>
  <c r="Q1916" i="217"/>
  <c r="Q1901" i="217"/>
  <c r="Q1888" i="217"/>
  <c r="Q1875" i="217"/>
  <c r="Q1862" i="217"/>
  <c r="Q1849" i="217"/>
  <c r="Q1836" i="217"/>
  <c r="Q1822" i="217"/>
  <c r="Q1809" i="217"/>
  <c r="Q1796" i="217"/>
  <c r="Q1783" i="217"/>
  <c r="Q1770" i="217"/>
  <c r="Q1757" i="217"/>
  <c r="Q1744" i="217"/>
  <c r="Q1731" i="217"/>
  <c r="Q1718" i="217"/>
  <c r="Q1705" i="217"/>
  <c r="Q2042" i="217"/>
  <c r="Q2026" i="217"/>
  <c r="Q2010" i="217"/>
  <c r="Q1994" i="217"/>
  <c r="Q1978" i="217"/>
  <c r="Q1962" i="217"/>
  <c r="Q1946" i="217"/>
  <c r="Q1930" i="217"/>
  <c r="Q1914" i="217"/>
  <c r="Q1899" i="217"/>
  <c r="Q1886" i="217"/>
  <c r="Q1873" i="217"/>
  <c r="Q1860" i="217"/>
  <c r="Q1846" i="217"/>
  <c r="Q1833" i="217"/>
  <c r="Q1820" i="217"/>
  <c r="Q1807" i="217"/>
  <c r="Q1794" i="217"/>
  <c r="Q1781" i="217"/>
  <c r="Q1768" i="217"/>
  <c r="Q1755" i="217"/>
  <c r="Q1742" i="217"/>
  <c r="Q1729" i="217"/>
  <c r="Q1716" i="217"/>
  <c r="Q1702" i="217"/>
  <c r="Q2040" i="217"/>
  <c r="Q2011" i="217"/>
  <c r="Q1986" i="217"/>
  <c r="Q1957" i="217"/>
  <c r="Q1928" i="217"/>
  <c r="Q1903" i="217"/>
  <c r="Q1880" i="217"/>
  <c r="Q1857" i="217"/>
  <c r="Q1834" i="217"/>
  <c r="Q1814" i="217"/>
  <c r="Q1790" i="217"/>
  <c r="Q1767" i="217"/>
  <c r="Q2028" i="217"/>
  <c r="Q2002" i="217"/>
  <c r="Q1973" i="217"/>
  <c r="Q1945" i="217"/>
  <c r="Q1920" i="217"/>
  <c r="Q1893" i="217"/>
  <c r="Q1870" i="217"/>
  <c r="Q1848" i="217"/>
  <c r="Q1827" i="217"/>
  <c r="Q1803" i="217"/>
  <c r="Q1780" i="217"/>
  <c r="Q1759" i="217"/>
  <c r="Q1736" i="217"/>
  <c r="Q1713" i="217"/>
  <c r="Q1692" i="217"/>
  <c r="Q1675" i="217"/>
  <c r="Q1658" i="217"/>
  <c r="Q1639" i="217"/>
  <c r="Q1623" i="217"/>
  <c r="Q1605" i="217"/>
  <c r="Q1589" i="217"/>
  <c r="Q1574" i="217"/>
  <c r="Q1560" i="217"/>
  <c r="Q2023" i="217"/>
  <c r="Q1996" i="217"/>
  <c r="Q1970" i="217"/>
  <c r="Q1940" i="217"/>
  <c r="Q1913" i="217"/>
  <c r="Q1890" i="217"/>
  <c r="Q1867" i="217"/>
  <c r="Q1844" i="217"/>
  <c r="Q1821" i="217"/>
  <c r="Q1801" i="217"/>
  <c r="Q1777" i="217"/>
  <c r="Q1754" i="217"/>
  <c r="Q1733" i="217"/>
  <c r="Q1710" i="217"/>
  <c r="Q1689" i="217"/>
  <c r="Q1672" i="217"/>
  <c r="Q1654" i="217"/>
  <c r="Q1637" i="217"/>
  <c r="Q1620" i="217"/>
  <c r="Q1602" i="217"/>
  <c r="Q1586" i="217"/>
  <c r="Q1572" i="217"/>
  <c r="Q1557" i="217"/>
  <c r="Q2044" i="217"/>
  <c r="Q2018" i="217"/>
  <c r="Q1988" i="217"/>
  <c r="Q1961" i="217"/>
  <c r="Q1936" i="217"/>
  <c r="Q1908" i="217"/>
  <c r="Q1884" i="217"/>
  <c r="Q1861" i="217"/>
  <c r="Q1840" i="217"/>
  <c r="Q1816" i="217"/>
  <c r="Q1793" i="217"/>
  <c r="Q1772" i="217"/>
  <c r="Q1749" i="217"/>
  <c r="Q1726" i="217"/>
  <c r="Q1704" i="217"/>
  <c r="Q1685" i="217"/>
  <c r="Q1668" i="217"/>
  <c r="Q1650" i="217"/>
  <c r="Q1633" i="217"/>
  <c r="Q1615" i="217"/>
  <c r="Q1598" i="217"/>
  <c r="Q1583" i="217"/>
  <c r="Q1568" i="217"/>
  <c r="Q1554" i="217"/>
  <c r="Q2047" i="217"/>
  <c r="Q2005" i="217"/>
  <c r="Q1963" i="217"/>
  <c r="Q1924" i="217"/>
  <c r="Q1885" i="217"/>
  <c r="Q1853" i="217"/>
  <c r="Q1818" i="217"/>
  <c r="Q1785" i="217"/>
  <c r="Q1750" i="217"/>
  <c r="Q1722" i="217"/>
  <c r="Q1694" i="217"/>
  <c r="Q1670" i="217"/>
  <c r="Q1646" i="217"/>
  <c r="Q1624" i="217"/>
  <c r="Q1599" i="217"/>
  <c r="Q1579" i="217"/>
  <c r="Q1561" i="217"/>
  <c r="Q2034" i="217"/>
  <c r="Q1992" i="217"/>
  <c r="Q1951" i="217"/>
  <c r="Q1909" i="217"/>
  <c r="Q1874" i="217"/>
  <c r="Q1841" i="217"/>
  <c r="Q1806" i="217"/>
  <c r="Q1774" i="217"/>
  <c r="Q1741" i="217"/>
  <c r="Q1711" i="217"/>
  <c r="Q1684" i="217"/>
  <c r="Q1662" i="217"/>
  <c r="Q1638" i="217"/>
  <c r="Q1613" i="217"/>
  <c r="Q1592" i="217"/>
  <c r="Q1573" i="217"/>
  <c r="Q1553" i="217"/>
  <c r="Q2024" i="217"/>
  <c r="Q1984" i="217"/>
  <c r="Q1944" i="217"/>
  <c r="Q1900" i="217"/>
  <c r="Q1868" i="217"/>
  <c r="Q1832" i="217"/>
  <c r="Q1802" i="217"/>
  <c r="Q1766" i="217"/>
  <c r="Q1737" i="217"/>
  <c r="Q1707" i="217"/>
  <c r="Q1681" i="217"/>
  <c r="Q1659" i="217"/>
  <c r="Q1635" i="217"/>
  <c r="Q1611" i="217"/>
  <c r="Q1590" i="217"/>
  <c r="Q1569" i="217"/>
  <c r="Q2021" i="217"/>
  <c r="Q1980" i="217"/>
  <c r="Q1939" i="217"/>
  <c r="Q1898" i="217"/>
  <c r="Q1866" i="217"/>
  <c r="Q1831" i="217"/>
  <c r="Q1798" i="217"/>
  <c r="Q1764" i="217"/>
  <c r="Q1735" i="217"/>
  <c r="Q1701" i="217"/>
  <c r="Q1678" i="217"/>
  <c r="Q1657" i="217"/>
  <c r="Q1632" i="217"/>
  <c r="Q1610" i="217"/>
  <c r="Q1587" i="217"/>
  <c r="Q1567" i="217"/>
  <c r="Q2016" i="217"/>
  <c r="Q1975" i="217"/>
  <c r="Q1932" i="217"/>
  <c r="Q1894" i="217"/>
  <c r="Q1858" i="217"/>
  <c r="Q1828" i="217"/>
  <c r="Q1578" i="217"/>
  <c r="Q1609" i="217"/>
  <c r="Q1645" i="217"/>
  <c r="Q1677" i="217"/>
  <c r="Q1720" i="217"/>
  <c r="Q1762" i="217"/>
  <c r="Q1815" i="217"/>
  <c r="Q1877" i="217"/>
  <c r="Q1938" i="217"/>
  <c r="Q2008" i="217"/>
  <c r="Q1052" i="217"/>
  <c r="Q1070" i="217"/>
  <c r="Q1087" i="217"/>
  <c r="Q1105" i="217"/>
  <c r="Q1122" i="217"/>
  <c r="Q1138" i="217"/>
  <c r="Q1156" i="217"/>
  <c r="Q1174" i="217"/>
  <c r="Q1196" i="217"/>
  <c r="Q1218" i="217"/>
  <c r="Q1238" i="217"/>
  <c r="Q1259" i="217"/>
  <c r="Q1281" i="217"/>
  <c r="Q1303" i="217"/>
  <c r="Q1324" i="217"/>
  <c r="Q1348" i="217"/>
  <c r="Q1370" i="217"/>
  <c r="Q1397" i="217"/>
  <c r="Q1421" i="217"/>
  <c r="Q1449" i="217"/>
  <c r="Q1473" i="217"/>
  <c r="Q1502" i="217"/>
  <c r="Q1536" i="217"/>
  <c r="Q1524" i="217"/>
  <c r="Q1512" i="217"/>
  <c r="Q1500" i="217"/>
  <c r="Q1488" i="217"/>
  <c r="Q1476" i="217"/>
  <c r="Q1464" i="217"/>
  <c r="Q1452" i="217"/>
  <c r="Q1440" i="217"/>
  <c r="Q1428" i="217"/>
  <c r="Q1416" i="217"/>
  <c r="Q1404" i="217"/>
  <c r="Q1392" i="217"/>
  <c r="Q1529" i="217"/>
  <c r="Q1516" i="217"/>
  <c r="Q1503" i="217"/>
  <c r="Q1490" i="217"/>
  <c r="Q1477" i="217"/>
  <c r="Q1463" i="217"/>
  <c r="Q1450" i="217"/>
  <c r="Q1437" i="217"/>
  <c r="Q1424" i="217"/>
  <c r="Q1411" i="217"/>
  <c r="Q1398" i="217"/>
  <c r="Q1385" i="217"/>
  <c r="Q1373" i="217"/>
  <c r="Q1361" i="217"/>
  <c r="Q1349" i="217"/>
  <c r="Q1337" i="217"/>
  <c r="Q1325" i="217"/>
  <c r="Q1313" i="217"/>
  <c r="Q1301" i="217"/>
  <c r="Q1289" i="217"/>
  <c r="Q1277" i="217"/>
  <c r="Q1265" i="217"/>
  <c r="Q1253" i="217"/>
  <c r="Q1241" i="217"/>
  <c r="Q1229" i="217"/>
  <c r="Q1217" i="217"/>
  <c r="Q1205" i="217"/>
  <c r="Q1193" i="217"/>
  <c r="Q1181" i="217"/>
  <c r="Q1169" i="217"/>
  <c r="Q1157" i="217"/>
  <c r="Q1145" i="217"/>
  <c r="Q1133" i="217"/>
  <c r="Q1121" i="217"/>
  <c r="Q1109" i="217"/>
  <c r="Q1097" i="217"/>
  <c r="Q1085" i="217"/>
  <c r="Q1073" i="217"/>
  <c r="Q1061" i="217"/>
  <c r="Q1049" i="217"/>
  <c r="Q1527" i="217"/>
  <c r="Q1514" i="217"/>
  <c r="Q1501" i="217"/>
  <c r="Q1487" i="217"/>
  <c r="Q1474" i="217"/>
  <c r="Q1461" i="217"/>
  <c r="Q1448" i="217"/>
  <c r="Q1435" i="217"/>
  <c r="Q1422" i="217"/>
  <c r="Q1409" i="217"/>
  <c r="Q1396" i="217"/>
  <c r="Q1383" i="217"/>
  <c r="Q1371" i="217"/>
  <c r="Q1359" i="217"/>
  <c r="Q1347" i="217"/>
  <c r="Q1335" i="217"/>
  <c r="Q1323" i="217"/>
  <c r="Q1311" i="217"/>
  <c r="Q1299" i="217"/>
  <c r="Q1287" i="217"/>
  <c r="Q1275" i="217"/>
  <c r="Q1263" i="217"/>
  <c r="Q1251" i="217"/>
  <c r="Q1239" i="217"/>
  <c r="Q1227" i="217"/>
  <c r="Q1215" i="217"/>
  <c r="Q1203" i="217"/>
  <c r="Q1191" i="217"/>
  <c r="Q1179" i="217"/>
  <c r="Q1537" i="217"/>
  <c r="Q1523" i="217"/>
  <c r="Q1510" i="217"/>
  <c r="Q1497" i="217"/>
  <c r="Q1484" i="217"/>
  <c r="Q1471" i="217"/>
  <c r="Q1458" i="217"/>
  <c r="Q1445" i="217"/>
  <c r="Q1432" i="217"/>
  <c r="Q1419" i="217"/>
  <c r="Q1406" i="217"/>
  <c r="Q1393" i="217"/>
  <c r="Q1380" i="217"/>
  <c r="Q1368" i="217"/>
  <c r="Q1356" i="217"/>
  <c r="Q1344" i="217"/>
  <c r="Q1332" i="217"/>
  <c r="Q1320" i="217"/>
  <c r="Q1308" i="217"/>
  <c r="Q1296" i="217"/>
  <c r="Q1284" i="217"/>
  <c r="Q1272" i="217"/>
  <c r="Q1260" i="217"/>
  <c r="Q1248" i="217"/>
  <c r="Q1236" i="217"/>
  <c r="Q1224" i="217"/>
  <c r="Q1212" i="217"/>
  <c r="Q1200" i="217"/>
  <c r="Q1188" i="217"/>
  <c r="Q1176" i="217"/>
  <c r="Q1164" i="217"/>
  <c r="Q1152" i="217"/>
  <c r="Q1140" i="217"/>
  <c r="Q1128" i="217"/>
  <c r="Q1116" i="217"/>
  <c r="Q1104" i="217"/>
  <c r="Q1092" i="217"/>
  <c r="Q1080" i="217"/>
  <c r="Q1068" i="217"/>
  <c r="Q1056" i="217"/>
  <c r="Q1044" i="217"/>
  <c r="Q1522" i="217"/>
  <c r="Q1506" i="217"/>
  <c r="Q1489" i="217"/>
  <c r="Q1470" i="217"/>
  <c r="Q1454" i="217"/>
  <c r="Q1436" i="217"/>
  <c r="Q1418" i="217"/>
  <c r="Q1401" i="217"/>
  <c r="Q1384" i="217"/>
  <c r="Q1367" i="217"/>
  <c r="Q1352" i="217"/>
  <c r="Q1336" i="217"/>
  <c r="Q1319" i="217"/>
  <c r="Q1304" i="217"/>
  <c r="Q1288" i="217"/>
  <c r="Q1271" i="217"/>
  <c r="Q1256" i="217"/>
  <c r="Q1240" i="217"/>
  <c r="Q1223" i="217"/>
  <c r="Q1208" i="217"/>
  <c r="Q1192" i="217"/>
  <c r="Q1175" i="217"/>
  <c r="Q1161" i="217"/>
  <c r="Q1147" i="217"/>
  <c r="Q1132" i="217"/>
  <c r="Q1118" i="217"/>
  <c r="Q1103" i="217"/>
  <c r="Q1089" i="217"/>
  <c r="Q1075" i="217"/>
  <c r="Q1060" i="217"/>
  <c r="Q1046" i="217"/>
  <c r="Q1534" i="217"/>
  <c r="Q1518" i="217"/>
  <c r="Q1499" i="217"/>
  <c r="Q1482" i="217"/>
  <c r="Q1466" i="217"/>
  <c r="Q1447" i="217"/>
  <c r="Q1430" i="217"/>
  <c r="Q1413" i="217"/>
  <c r="Q1395" i="217"/>
  <c r="Q1378" i="217"/>
  <c r="Q1363" i="217"/>
  <c r="Q1346" i="217"/>
  <c r="Q1330" i="217"/>
  <c r="Q1315" i="217"/>
  <c r="Q1298" i="217"/>
  <c r="Q1282" i="217"/>
  <c r="Q1267" i="217"/>
  <c r="Q1250" i="217"/>
  <c r="Q1234" i="217"/>
  <c r="Q1219" i="217"/>
  <c r="Q1202" i="217"/>
  <c r="Q1186" i="217"/>
  <c r="Q1171" i="217"/>
  <c r="Q1532" i="217"/>
  <c r="Q1515" i="217"/>
  <c r="Q1496" i="217"/>
  <c r="Q1480" i="217"/>
  <c r="Q1462" i="217"/>
  <c r="Q1444" i="217"/>
  <c r="Q1427" i="217"/>
  <c r="Q1410" i="217"/>
  <c r="Q1391" i="217"/>
  <c r="Q1376" i="217"/>
  <c r="Q1360" i="217"/>
  <c r="Q1343" i="217"/>
  <c r="Q1328" i="217"/>
  <c r="Q1312" i="217"/>
  <c r="Q1295" i="217"/>
  <c r="Q1280" i="217"/>
  <c r="Q1264" i="217"/>
  <c r="Q1247" i="217"/>
  <c r="Q1232" i="217"/>
  <c r="Q1216" i="217"/>
  <c r="Q1199" i="217"/>
  <c r="Q1184" i="217"/>
  <c r="Q1168" i="217"/>
  <c r="Q1154" i="217"/>
  <c r="Q1139" i="217"/>
  <c r="Q1125" i="217"/>
  <c r="Q1111" i="217"/>
  <c r="Q1096" i="217"/>
  <c r="Q1082" i="217"/>
  <c r="Q1067" i="217"/>
  <c r="Q1053" i="217"/>
  <c r="Q1531" i="217"/>
  <c r="Q1513" i="217"/>
  <c r="Q1495" i="217"/>
  <c r="Q1479" i="217"/>
  <c r="Q1460" i="217"/>
  <c r="Q1443" i="217"/>
  <c r="Q1426" i="217"/>
  <c r="Q1408" i="217"/>
  <c r="Q1390" i="217"/>
  <c r="Q1375" i="217"/>
  <c r="Q1358" i="217"/>
  <c r="Q1342" i="217"/>
  <c r="Q1054" i="217"/>
  <c r="Q1071" i="217"/>
  <c r="Q1088" i="217"/>
  <c r="Q1106" i="217"/>
  <c r="Q1123" i="217"/>
  <c r="Q1141" i="217"/>
  <c r="Q1158" i="217"/>
  <c r="Q1177" i="217"/>
  <c r="Q1197" i="217"/>
  <c r="Q1220" i="217"/>
  <c r="Q1242" i="217"/>
  <c r="Q1261" i="217"/>
  <c r="Q1283" i="217"/>
  <c r="Q1305" i="217"/>
  <c r="Q1326" i="217"/>
  <c r="Q1350" i="217"/>
  <c r="Q1372" i="217"/>
  <c r="Q1399" i="217"/>
  <c r="Q1423" i="217"/>
  <c r="Q1451" i="217"/>
  <c r="Q1475" i="217"/>
  <c r="Q1504" i="217"/>
  <c r="Q1528" i="217"/>
  <c r="Q1055" i="217"/>
  <c r="Q1072" i="217"/>
  <c r="Q1090" i="217"/>
  <c r="Q1107" i="217"/>
  <c r="Q1124" i="217"/>
  <c r="Q1142" i="217"/>
  <c r="Q1159" i="217"/>
  <c r="Q1178" i="217"/>
  <c r="Q1198" i="217"/>
  <c r="Q1221" i="217"/>
  <c r="Q1243" i="217"/>
  <c r="Q1262" i="217"/>
  <c r="Q1285" i="217"/>
  <c r="Q1306" i="217"/>
  <c r="Q1327" i="217"/>
  <c r="Q1351" i="217"/>
  <c r="Q1374" i="217"/>
  <c r="Q1400" i="217"/>
  <c r="Q1425" i="217"/>
  <c r="Q1453" i="217"/>
  <c r="Q1478" i="217"/>
  <c r="Q1505" i="217"/>
  <c r="Q1530" i="217"/>
  <c r="Q1556" i="217"/>
  <c r="Q1584" i="217"/>
  <c r="Q1618" i="217"/>
  <c r="Q1651" i="217"/>
  <c r="Q1688" i="217"/>
  <c r="Q1728" i="217"/>
  <c r="Q1779" i="217"/>
  <c r="Q1829" i="217"/>
  <c r="Q1887" i="217"/>
  <c r="Q1956" i="217"/>
  <c r="Q2032" i="217"/>
  <c r="Q1040" i="217"/>
  <c r="Q1057" i="217"/>
  <c r="Q1074" i="217"/>
  <c r="Q1091" i="217"/>
  <c r="Q1108" i="217"/>
  <c r="Q1126" i="217"/>
  <c r="Q1143" i="217"/>
  <c r="Q1160" i="217"/>
  <c r="Q1180" i="217"/>
  <c r="Q1201" i="217"/>
  <c r="Q1222" i="217"/>
  <c r="Q1244" i="217"/>
  <c r="Q1266" i="217"/>
  <c r="Q1286" i="217"/>
  <c r="Q1307" i="217"/>
  <c r="Q1329" i="217"/>
  <c r="Q1353" i="217"/>
  <c r="Q1377" i="217"/>
  <c r="Q1402" i="217"/>
  <c r="Q1429" i="217"/>
  <c r="Q1455" i="217"/>
  <c r="Q1481" i="217"/>
  <c r="Q1507" i="217"/>
  <c r="Q1533" i="217"/>
  <c r="Q1041" i="217"/>
  <c r="Q1058" i="217"/>
  <c r="Q1076" i="217"/>
  <c r="Q1093" i="217"/>
  <c r="Q1110" i="217"/>
  <c r="Q1127" i="217"/>
  <c r="Q1144" i="217"/>
  <c r="Q1162" i="217"/>
  <c r="Q1182" i="217"/>
  <c r="Q1204" i="217"/>
  <c r="Q1225" i="217"/>
  <c r="Q1245" i="217"/>
  <c r="Q1268" i="217"/>
  <c r="Q1290" i="217"/>
  <c r="Q1309" i="217"/>
  <c r="Q1331" i="217"/>
  <c r="Q1354" i="217"/>
  <c r="Q1379" i="217"/>
  <c r="Q1403" i="217"/>
  <c r="Q1431" i="217"/>
  <c r="Q1456" i="217"/>
  <c r="Q1483" i="217"/>
  <c r="Q1508" i="217"/>
  <c r="Q1535" i="217"/>
  <c r="Q1562" i="217"/>
  <c r="Q1591" i="217"/>
  <c r="Q1625" i="217"/>
  <c r="Q1661" i="217"/>
  <c r="Q1696" i="217"/>
  <c r="Q1740" i="217"/>
  <c r="Q1788" i="217"/>
  <c r="Q1842" i="217"/>
  <c r="Q1897" i="217"/>
  <c r="Q1968" i="217"/>
  <c r="Q2036" i="217"/>
  <c r="Q1042" i="217"/>
  <c r="Q1059" i="217"/>
  <c r="Q1077" i="217"/>
  <c r="Q1094" i="217"/>
  <c r="Q1112" i="217"/>
  <c r="Q1129" i="217"/>
  <c r="Q1146" i="217"/>
  <c r="Q1163" i="217"/>
  <c r="Q1183" i="217"/>
  <c r="Q1206" i="217"/>
  <c r="Q1226" i="217"/>
  <c r="Q1246" i="217"/>
  <c r="Q1269" i="217"/>
  <c r="Q1291" i="217"/>
  <c r="Q1310" i="217"/>
  <c r="Q1333" i="217"/>
  <c r="Q1355" i="217"/>
  <c r="Q1381" i="217"/>
  <c r="Q1405" i="217"/>
  <c r="Q1433" i="217"/>
  <c r="Q1457" i="217"/>
  <c r="Q1485" i="217"/>
  <c r="Q1509" i="217"/>
  <c r="Q1538" i="217"/>
  <c r="Q1043" i="217"/>
  <c r="Q1062" i="217"/>
  <c r="Q1078" i="217"/>
  <c r="Q1095" i="217"/>
  <c r="Q1113" i="217"/>
  <c r="Q1130" i="217"/>
  <c r="Q1148" i="217"/>
  <c r="Q1165" i="217"/>
  <c r="Q1185" i="217"/>
  <c r="Q1207" i="217"/>
  <c r="Q1228" i="217"/>
  <c r="Q1249" i="217"/>
  <c r="Q1270" i="217"/>
  <c r="Q1292" i="217"/>
  <c r="Q1314" i="217"/>
  <c r="Q1334" i="217"/>
  <c r="Q1357" i="217"/>
  <c r="Q1382" i="217"/>
  <c r="Q1407" i="217"/>
  <c r="Q1434" i="217"/>
  <c r="Q1459" i="217"/>
  <c r="Q1486" i="217"/>
  <c r="Q1511" i="217"/>
  <c r="Q1539" i="217"/>
  <c r="Q1045" i="217"/>
  <c r="Q1063" i="217"/>
  <c r="Q1079" i="217"/>
  <c r="Q1098" i="217"/>
  <c r="Q1114" i="217"/>
  <c r="Q1131" i="217"/>
  <c r="Q1149" i="217"/>
  <c r="Q1166" i="217"/>
  <c r="Q1187" i="217"/>
  <c r="Q1209" i="217"/>
  <c r="Q1230" i="217"/>
  <c r="Q1252" i="217"/>
  <c r="Q1273" i="217"/>
  <c r="Q1293" i="217"/>
  <c r="Q1316" i="217"/>
  <c r="Q1338" i="217"/>
  <c r="Q1362" i="217"/>
  <c r="Q1386" i="217"/>
  <c r="Q1412" i="217"/>
  <c r="Q1438" i="217"/>
  <c r="Q1465" i="217"/>
  <c r="Q1491" i="217"/>
  <c r="Q1517" i="217"/>
  <c r="Q1047" i="217"/>
  <c r="Q1064" i="217"/>
  <c r="Q1081" i="217"/>
  <c r="Q1099" i="217"/>
  <c r="Q1115" i="217"/>
  <c r="Q1134" i="217"/>
  <c r="Q1150" i="217"/>
  <c r="Q1167" i="217"/>
  <c r="Q1189" i="217"/>
  <c r="Q1210" i="217"/>
  <c r="Q1231" i="217"/>
  <c r="Q1254" i="217"/>
  <c r="Q1274" i="217"/>
  <c r="Q1294" i="217"/>
  <c r="Q1317" i="217"/>
  <c r="Q1339" i="217"/>
  <c r="Q1364" i="217"/>
  <c r="Q1387" i="217"/>
  <c r="Q1414" i="217"/>
  <c r="Q1439" i="217"/>
  <c r="Q1492" i="217"/>
  <c r="Q1519" i="217"/>
  <c r="Q1048" i="217"/>
  <c r="Q1065" i="217"/>
  <c r="Q1083" i="217"/>
  <c r="Q1100" i="217"/>
  <c r="Q1117" i="217"/>
  <c r="Q1135" i="217"/>
  <c r="Q1151" i="217"/>
  <c r="Q1170" i="217"/>
  <c r="Q1190" i="217"/>
  <c r="Q1211" i="217"/>
  <c r="Q1233" i="217"/>
  <c r="Q1255" i="217"/>
  <c r="Q1276" i="217"/>
  <c r="Q1297" i="217"/>
  <c r="Q1318" i="217"/>
  <c r="Q1340" i="217"/>
  <c r="Q1365" i="217"/>
  <c r="Q1388" i="217"/>
  <c r="Q1415" i="217"/>
  <c r="Q1441" i="217"/>
  <c r="Q1468" i="217"/>
  <c r="Q1493" i="217"/>
  <c r="Q1520" i="217"/>
  <c r="Q2485" i="217"/>
  <c r="Q2120" i="217"/>
  <c r="Q2200" i="217"/>
  <c r="Q2316" i="217"/>
  <c r="Q2531" i="217"/>
  <c r="Q2118" i="217"/>
  <c r="Q3052" i="217"/>
  <c r="Q2969" i="217"/>
  <c r="Q2886" i="217"/>
  <c r="Q2812" i="217"/>
  <c r="Q2777" i="217"/>
  <c r="Q2740" i="217"/>
  <c r="Q2706" i="217"/>
  <c r="Q2672" i="217"/>
  <c r="Q2634" i="217"/>
  <c r="Q2598" i="217"/>
  <c r="Q3011" i="217"/>
  <c r="Q2928" i="217"/>
  <c r="Q2847" i="217"/>
  <c r="Q2796" i="217"/>
  <c r="Q2759" i="217"/>
  <c r="Q2723" i="217"/>
  <c r="Q2688" i="217"/>
  <c r="Q2655" i="217"/>
  <c r="Q2616" i="217"/>
  <c r="Q2584" i="217"/>
  <c r="Q2645" i="217"/>
  <c r="Q2735" i="217"/>
  <c r="Q2816" i="217"/>
  <c r="Q3017" i="217"/>
  <c r="Q2591" i="217"/>
  <c r="Q2667" i="217"/>
  <c r="Q2751" i="217"/>
  <c r="Q2867" i="217"/>
  <c r="Q3056" i="217"/>
  <c r="Q2595" i="217"/>
  <c r="Q2679" i="217"/>
  <c r="Q2768" i="217"/>
  <c r="Q2892" i="217"/>
  <c r="Q3067" i="217"/>
  <c r="Q3055" i="217"/>
  <c r="Q3043" i="217"/>
  <c r="Q3031" i="217"/>
  <c r="Q3019" i="217"/>
  <c r="Q3007" i="217"/>
  <c r="Q2995" i="217"/>
  <c r="Q2983" i="217"/>
  <c r="Q2971" i="217"/>
  <c r="Q2959" i="217"/>
  <c r="Q2947" i="217"/>
  <c r="Q2935" i="217"/>
  <c r="Q2923" i="217"/>
  <c r="Q2911" i="217"/>
  <c r="Q2899" i="217"/>
  <c r="Q2887" i="217"/>
  <c r="Q2875" i="217"/>
  <c r="Q2863" i="217"/>
  <c r="Q2851" i="217"/>
  <c r="Q2839" i="217"/>
  <c r="Q2827" i="217"/>
  <c r="Q2815" i="217"/>
  <c r="Q2803" i="217"/>
  <c r="Q2791" i="217"/>
  <c r="Q2779" i="217"/>
  <c r="Q2767" i="217"/>
  <c r="Q2755" i="217"/>
  <c r="Q2743" i="217"/>
  <c r="Q2731" i="217"/>
  <c r="Q2719" i="217"/>
  <c r="Q2707" i="217"/>
  <c r="Q2695" i="217"/>
  <c r="Q2683" i="217"/>
  <c r="Q2671" i="217"/>
  <c r="Q2659" i="217"/>
  <c r="Q2647" i="217"/>
  <c r="Q2635" i="217"/>
  <c r="Q2623" i="217"/>
  <c r="Q2611" i="217"/>
  <c r="Q2599" i="217"/>
  <c r="Q2587" i="217"/>
  <c r="Q3074" i="217"/>
  <c r="Q3062" i="217"/>
  <c r="Q3050" i="217"/>
  <c r="Q3038" i="217"/>
  <c r="Q3026" i="217"/>
  <c r="Q3014" i="217"/>
  <c r="Q3002" i="217"/>
  <c r="Q2990" i="217"/>
  <c r="Q2978" i="217"/>
  <c r="Q2966" i="217"/>
  <c r="Q2954" i="217"/>
  <c r="Q2942" i="217"/>
  <c r="Q2930" i="217"/>
  <c r="Q2918" i="217"/>
  <c r="Q2906" i="217"/>
  <c r="Q2894" i="217"/>
  <c r="Q2882" i="217"/>
  <c r="Q2870" i="217"/>
  <c r="Q2858" i="217"/>
  <c r="Q2846" i="217"/>
  <c r="Q2834" i="217"/>
  <c r="Q2822" i="217"/>
  <c r="Q2810" i="217"/>
  <c r="Q2798" i="217"/>
  <c r="Q2786" i="217"/>
  <c r="Q2774" i="217"/>
  <c r="Q2762" i="217"/>
  <c r="Q2750" i="217"/>
  <c r="Q2738" i="217"/>
  <c r="Q2726" i="217"/>
  <c r="Q2714" i="217"/>
  <c r="Q2702" i="217"/>
  <c r="Q2690" i="217"/>
  <c r="Q2678" i="217"/>
  <c r="Q2666" i="217"/>
  <c r="Q2654" i="217"/>
  <c r="Q2642" i="217"/>
  <c r="Q2630" i="217"/>
  <c r="Q2618" i="217"/>
  <c r="Q2606" i="217"/>
  <c r="Q2594" i="217"/>
  <c r="Q2582" i="217"/>
  <c r="Q3073" i="217"/>
  <c r="Q3061" i="217"/>
  <c r="Q3049" i="217"/>
  <c r="Q3037" i="217"/>
  <c r="Q3025" i="217"/>
  <c r="Q3013" i="217"/>
  <c r="Q3001" i="217"/>
  <c r="Q2989" i="217"/>
  <c r="Q2977" i="217"/>
  <c r="Q2965" i="217"/>
  <c r="Q2953" i="217"/>
  <c r="Q2941" i="217"/>
  <c r="Q2929" i="217"/>
  <c r="Q2917" i="217"/>
  <c r="Q2905" i="217"/>
  <c r="Q2893" i="217"/>
  <c r="Q2881" i="217"/>
  <c r="Q2869" i="217"/>
  <c r="Q2857" i="217"/>
  <c r="Q2845" i="217"/>
  <c r="Q2833" i="217"/>
  <c r="Q2821" i="217"/>
  <c r="Q2809" i="217"/>
  <c r="Q2797" i="217"/>
  <c r="Q2785" i="217"/>
  <c r="Q2773" i="217"/>
  <c r="Q2761" i="217"/>
  <c r="Q2749" i="217"/>
  <c r="Q2737" i="217"/>
  <c r="Q2725" i="217"/>
  <c r="Q2713" i="217"/>
  <c r="Q2701" i="217"/>
  <c r="Q2689" i="217"/>
  <c r="Q2677" i="217"/>
  <c r="Q2665" i="217"/>
  <c r="Q2653" i="217"/>
  <c r="Q2641" i="217"/>
  <c r="Q2629" i="217"/>
  <c r="Q2617" i="217"/>
  <c r="Q2605" i="217"/>
  <c r="Q2593" i="217"/>
  <c r="Q2581" i="217"/>
  <c r="Q3070" i="217"/>
  <c r="Q3058" i="217"/>
  <c r="Q3046" i="217"/>
  <c r="Q3034" i="217"/>
  <c r="Q3022" i="217"/>
  <c r="Q3010" i="217"/>
  <c r="Q2998" i="217"/>
  <c r="Q2986" i="217"/>
  <c r="Q2974" i="217"/>
  <c r="Q2962" i="217"/>
  <c r="Q2950" i="217"/>
  <c r="Q2938" i="217"/>
  <c r="Q2926" i="217"/>
  <c r="Q2914" i="217"/>
  <c r="Q2902" i="217"/>
  <c r="Q2890" i="217"/>
  <c r="Q2878" i="217"/>
  <c r="Q2866" i="217"/>
  <c r="Q2854" i="217"/>
  <c r="Q2842" i="217"/>
  <c r="Q2830" i="217"/>
  <c r="Q2818" i="217"/>
  <c r="Q2806" i="217"/>
  <c r="Q2794" i="217"/>
  <c r="Q2782" i="217"/>
  <c r="Q2770" i="217"/>
  <c r="Q2758" i="217"/>
  <c r="Q2746" i="217"/>
  <c r="Q2734" i="217"/>
  <c r="Q2722" i="217"/>
  <c r="Q2710" i="217"/>
  <c r="Q2698" i="217"/>
  <c r="Q2686" i="217"/>
  <c r="Q2674" i="217"/>
  <c r="Q2662" i="217"/>
  <c r="Q2650" i="217"/>
  <c r="Q2638" i="217"/>
  <c r="Q2626" i="217"/>
  <c r="Q2614" i="217"/>
  <c r="Q2602" i="217"/>
  <c r="Q2590" i="217"/>
  <c r="Q2578" i="217"/>
  <c r="Q3069" i="217"/>
  <c r="Q3057" i="217"/>
  <c r="Q3045" i="217"/>
  <c r="Q3033" i="217"/>
  <c r="Q3021" i="217"/>
  <c r="Q3009" i="217"/>
  <c r="Q2997" i="217"/>
  <c r="Q2985" i="217"/>
  <c r="Q2973" i="217"/>
  <c r="Q2961" i="217"/>
  <c r="Q2949" i="217"/>
  <c r="Q2937" i="217"/>
  <c r="Q2925" i="217"/>
  <c r="Q2913" i="217"/>
  <c r="Q2901" i="217"/>
  <c r="Q2889" i="217"/>
  <c r="Q2877" i="217"/>
  <c r="Q2865" i="217"/>
  <c r="Q2853" i="217"/>
  <c r="Q2841" i="217"/>
  <c r="Q2829" i="217"/>
  <c r="Q2817" i="217"/>
  <c r="Q2805" i="217"/>
  <c r="Q2793" i="217"/>
  <c r="Q2781" i="217"/>
  <c r="Q2769" i="217"/>
  <c r="Q2757" i="217"/>
  <c r="Q2745" i="217"/>
  <c r="Q2733" i="217"/>
  <c r="Q2721" i="217"/>
  <c r="Q2709" i="217"/>
  <c r="Q2697" i="217"/>
  <c r="Q2685" i="217"/>
  <c r="Q2673" i="217"/>
  <c r="Q2661" i="217"/>
  <c r="Q2649" i="217"/>
  <c r="Q2637" i="217"/>
  <c r="Q2625" i="217"/>
  <c r="Q2613" i="217"/>
  <c r="Q2601" i="217"/>
  <c r="Q2589" i="217"/>
  <c r="Q2577" i="217"/>
  <c r="Q3071" i="217"/>
  <c r="Q3051" i="217"/>
  <c r="Q3029" i="217"/>
  <c r="Q3008" i="217"/>
  <c r="Q2988" i="217"/>
  <c r="Q2968" i="217"/>
  <c r="Q2946" i="217"/>
  <c r="Q2927" i="217"/>
  <c r="Q2907" i="217"/>
  <c r="Q2885" i="217"/>
  <c r="Q2864" i="217"/>
  <c r="Q2844" i="217"/>
  <c r="Q2824" i="217"/>
  <c r="Q2802" i="217"/>
  <c r="Q2783" i="217"/>
  <c r="Q2763" i="217"/>
  <c r="Q2741" i="217"/>
  <c r="Q2720" i="217"/>
  <c r="Q2700" i="217"/>
  <c r="Q2680" i="217"/>
  <c r="Q2658" i="217"/>
  <c r="Q2639" i="217"/>
  <c r="Q2619" i="217"/>
  <c r="Q2597" i="217"/>
  <c r="Q2576" i="217"/>
  <c r="Q3068" i="217"/>
  <c r="Q3048" i="217"/>
  <c r="Q3028" i="217"/>
  <c r="Q3006" i="217"/>
  <c r="Q2987" i="217"/>
  <c r="Q2967" i="217"/>
  <c r="Q2945" i="217"/>
  <c r="Q2924" i="217"/>
  <c r="Q2904" i="217"/>
  <c r="Q2884" i="217"/>
  <c r="Q2862" i="217"/>
  <c r="Q2843" i="217"/>
  <c r="Q2823" i="217"/>
  <c r="Q3066" i="217"/>
  <c r="Q3047" i="217"/>
  <c r="Q3027" i="217"/>
  <c r="Q3005" i="217"/>
  <c r="Q2984" i="217"/>
  <c r="Q2964" i="217"/>
  <c r="Q2944" i="217"/>
  <c r="Q2922" i="217"/>
  <c r="Q2903" i="217"/>
  <c r="Q2883" i="217"/>
  <c r="Q2861" i="217"/>
  <c r="Q2840" i="217"/>
  <c r="Q2820" i="217"/>
  <c r="Q3065" i="217"/>
  <c r="Q3044" i="217"/>
  <c r="Q3024" i="217"/>
  <c r="Q3004" i="217"/>
  <c r="Q2982" i="217"/>
  <c r="Q2963" i="217"/>
  <c r="Q2943" i="217"/>
  <c r="Q2921" i="217"/>
  <c r="Q2900" i="217"/>
  <c r="Q2880" i="217"/>
  <c r="Q2860" i="217"/>
  <c r="Q2838" i="217"/>
  <c r="Q3064" i="217"/>
  <c r="Q3042" i="217"/>
  <c r="Q3023" i="217"/>
  <c r="Q3003" i="217"/>
  <c r="Q2981" i="217"/>
  <c r="Q2960" i="217"/>
  <c r="Q2940" i="217"/>
  <c r="Q2920" i="217"/>
  <c r="Q2898" i="217"/>
  <c r="Q2879" i="217"/>
  <c r="Q2859" i="217"/>
  <c r="Q2837" i="217"/>
  <c r="Q3063" i="217"/>
  <c r="Q3041" i="217"/>
  <c r="Q3020" i="217"/>
  <c r="Q3000" i="217"/>
  <c r="Q2980" i="217"/>
  <c r="Q2958" i="217"/>
  <c r="Q2939" i="217"/>
  <c r="Q2919" i="217"/>
  <c r="Q2897" i="217"/>
  <c r="Q2876" i="217"/>
  <c r="Q2856" i="217"/>
  <c r="Q2836" i="217"/>
  <c r="Q2814" i="217"/>
  <c r="Q2795" i="217"/>
  <c r="Q2775" i="217"/>
  <c r="Q2753" i="217"/>
  <c r="Q2732" i="217"/>
  <c r="Q2712" i="217"/>
  <c r="Q2692" i="217"/>
  <c r="Q2670" i="217"/>
  <c r="Q2651" i="217"/>
  <c r="Q2631" i="217"/>
  <c r="Q2609" i="217"/>
  <c r="Q2588" i="217"/>
  <c r="Q3060" i="217"/>
  <c r="Q3040" i="217"/>
  <c r="Q3018" i="217"/>
  <c r="Q2999" i="217"/>
  <c r="Q2979" i="217"/>
  <c r="Q2957" i="217"/>
  <c r="Q2936" i="217"/>
  <c r="Q2916" i="217"/>
  <c r="Q2896" i="217"/>
  <c r="Q2874" i="217"/>
  <c r="Q2855" i="217"/>
  <c r="Q2835" i="217"/>
  <c r="Q2813" i="217"/>
  <c r="Q2792" i="217"/>
  <c r="Q2772" i="217"/>
  <c r="Q2752" i="217"/>
  <c r="Q2730" i="217"/>
  <c r="Q2711" i="217"/>
  <c r="Q2691" i="217"/>
  <c r="Q2669" i="217"/>
  <c r="Q2648" i="217"/>
  <c r="Q2628" i="217"/>
  <c r="Q2608" i="217"/>
  <c r="Q2586" i="217"/>
  <c r="Q3054" i="217"/>
  <c r="Q3035" i="217"/>
  <c r="Q3015" i="217"/>
  <c r="Q2993" i="217"/>
  <c r="Q2972" i="217"/>
  <c r="Q2952" i="217"/>
  <c r="Q2932" i="217"/>
  <c r="Q2910" i="217"/>
  <c r="Q2891" i="217"/>
  <c r="Q2871" i="217"/>
  <c r="Q2849" i="217"/>
  <c r="Q2828" i="217"/>
  <c r="Q2808" i="217"/>
  <c r="Q2788" i="217"/>
  <c r="Q2766" i="217"/>
  <c r="Q2747" i="217"/>
  <c r="Q2727" i="217"/>
  <c r="Q2705" i="217"/>
  <c r="Q2684" i="217"/>
  <c r="Q2664" i="217"/>
  <c r="Q2644" i="217"/>
  <c r="Q2622" i="217"/>
  <c r="Q2603" i="217"/>
  <c r="Q2583" i="217"/>
  <c r="Q3075" i="217"/>
  <c r="Q3053" i="217"/>
  <c r="Q3032" i="217"/>
  <c r="Q3012" i="217"/>
  <c r="Q2992" i="217"/>
  <c r="Q2970" i="217"/>
  <c r="Q2951" i="217"/>
  <c r="Q2931" i="217"/>
  <c r="Q2909" i="217"/>
  <c r="Q2888" i="217"/>
  <c r="Q2868" i="217"/>
  <c r="Q2848" i="217"/>
  <c r="Q2826" i="217"/>
  <c r="Q2807" i="217"/>
  <c r="Q2787" i="217"/>
  <c r="Q2765" i="217"/>
  <c r="Q2744" i="217"/>
  <c r="Q2724" i="217"/>
  <c r="Q2704" i="217"/>
  <c r="Q2682" i="217"/>
  <c r="Q2663" i="217"/>
  <c r="Q2643" i="217"/>
  <c r="Q2621" i="217"/>
  <c r="Q2600" i="217"/>
  <c r="Q2580" i="217"/>
  <c r="Q2607" i="217"/>
  <c r="Q2640" i="217"/>
  <c r="Q2676" i="217"/>
  <c r="Q2715" i="217"/>
  <c r="Q2748" i="217"/>
  <c r="Q2780" i="217"/>
  <c r="Q2819" i="217"/>
  <c r="Q2895" i="217"/>
  <c r="Q2976" i="217"/>
  <c r="Q3059" i="217"/>
  <c r="Q2612" i="217"/>
  <c r="Q2646" i="217"/>
  <c r="Q2681" i="217"/>
  <c r="Q2717" i="217"/>
  <c r="Q2754" i="217"/>
  <c r="Q2789" i="217"/>
  <c r="Q2831" i="217"/>
  <c r="Q2912" i="217"/>
  <c r="Q2994" i="217"/>
  <c r="Q2579" i="217"/>
  <c r="Q2615" i="217"/>
  <c r="Q2652" i="217"/>
  <c r="Q2687" i="217"/>
  <c r="Q2718" i="217"/>
  <c r="Q2756" i="217"/>
  <c r="Q2790" i="217"/>
  <c r="Q2832" i="217"/>
  <c r="Q2915" i="217"/>
  <c r="Q2996" i="217"/>
  <c r="Q2585" i="217"/>
  <c r="Q2620" i="217"/>
  <c r="Q2656" i="217"/>
  <c r="Q2693" i="217"/>
  <c r="Q2728" i="217"/>
  <c r="Q2760" i="217"/>
  <c r="Q2799" i="217"/>
  <c r="Q2850" i="217"/>
  <c r="Q2933" i="217"/>
  <c r="Q3016" i="217"/>
  <c r="Q2596" i="217"/>
  <c r="Q2633" i="217"/>
  <c r="Q2668" i="217"/>
  <c r="Q2703" i="217"/>
  <c r="Q2739" i="217"/>
  <c r="Q2776" i="217"/>
  <c r="Q2811" i="217"/>
  <c r="Q2873" i="217"/>
  <c r="Q2956" i="217"/>
  <c r="Q3039" i="217"/>
  <c r="P3081" i="217"/>
  <c r="P3085" i="217"/>
  <c r="BD27" i="216"/>
  <c r="BI19" i="216"/>
  <c r="BK25" i="216"/>
  <c r="BK19" i="216"/>
  <c r="BI23" i="216"/>
  <c r="BB20" i="216"/>
  <c r="BB23" i="216"/>
  <c r="BB26" i="216"/>
  <c r="BI20" i="216"/>
  <c r="G22" i="216"/>
  <c r="E20" i="221"/>
  <c r="E21" i="221" s="1"/>
  <c r="O26" i="221"/>
  <c r="G49" i="221"/>
  <c r="C37" i="221"/>
  <c r="N45" i="221"/>
  <c r="D10" i="221"/>
  <c r="O49" i="221"/>
  <c r="N46" i="221"/>
  <c r="G46" i="221"/>
  <c r="N48" i="221"/>
  <c r="C11" i="221"/>
  <c r="E22" i="221"/>
  <c r="G48" i="221"/>
  <c r="N49" i="221"/>
  <c r="G50" i="221"/>
  <c r="N50" i="221"/>
  <c r="G24" i="221"/>
  <c r="G52" i="221"/>
  <c r="N51" i="221"/>
  <c r="N52" i="221"/>
  <c r="C25" i="221"/>
  <c r="C33" i="221" s="1"/>
  <c r="N53" i="221"/>
  <c r="E10" i="221"/>
  <c r="X85" i="220"/>
  <c r="L100" i="220"/>
  <c r="K37" i="220"/>
  <c r="K51" i="220" s="1"/>
  <c r="K65" i="220" s="1"/>
  <c r="K79" i="220" s="1"/>
  <c r="K93" i="220" s="1"/>
  <c r="K107" i="220" s="1"/>
  <c r="C32" i="220"/>
  <c r="C46" i="220" s="1"/>
  <c r="C60" i="220" s="1"/>
  <c r="P85" i="220"/>
  <c r="R85" i="220"/>
  <c r="T85" i="220"/>
  <c r="J123" i="219"/>
  <c r="W8" i="224" s="1"/>
  <c r="I123" i="219"/>
  <c r="V8" i="224" s="1"/>
  <c r="K239" i="217"/>
  <c r="K548" i="217"/>
  <c r="K607" i="217"/>
  <c r="K675" i="217"/>
  <c r="K753" i="217"/>
  <c r="K832" i="217"/>
  <c r="K942" i="217"/>
  <c r="K140" i="217"/>
  <c r="K349" i="217"/>
  <c r="K1020" i="217"/>
  <c r="K1008" i="217"/>
  <c r="K996" i="217"/>
  <c r="K984" i="217"/>
  <c r="K972" i="217"/>
  <c r="K960" i="217"/>
  <c r="K948" i="217"/>
  <c r="K936" i="217"/>
  <c r="K924" i="217"/>
  <c r="K912" i="217"/>
  <c r="K900" i="217"/>
  <c r="K888" i="217"/>
  <c r="K876" i="217"/>
  <c r="K864" i="217"/>
  <c r="K852" i="217"/>
  <c r="K840" i="217"/>
  <c r="K828" i="217"/>
  <c r="K816" i="217"/>
  <c r="K804" i="217"/>
  <c r="K792" i="217"/>
  <c r="K780" i="217"/>
  <c r="K768" i="217"/>
  <c r="K756" i="217"/>
  <c r="K744" i="217"/>
  <c r="K732" i="217"/>
  <c r="K720" i="217"/>
  <c r="K708" i="217"/>
  <c r="K696" i="217"/>
  <c r="K684" i="217"/>
  <c r="K672" i="217"/>
  <c r="K660" i="217"/>
  <c r="K648" i="217"/>
  <c r="K636" i="217"/>
  <c r="K624" i="217"/>
  <c r="K612" i="217"/>
  <c r="K1024" i="217"/>
  <c r="K1012" i="217"/>
  <c r="K1000" i="217"/>
  <c r="K988" i="217"/>
  <c r="K976" i="217"/>
  <c r="K964" i="217"/>
  <c r="K952" i="217"/>
  <c r="K940" i="217"/>
  <c r="K928" i="217"/>
  <c r="K916" i="217"/>
  <c r="K1023" i="217"/>
  <c r="K1011" i="217"/>
  <c r="K999" i="217"/>
  <c r="K987" i="217"/>
  <c r="K975" i="217"/>
  <c r="K963" i="217"/>
  <c r="K951" i="217"/>
  <c r="K939" i="217"/>
  <c r="K927" i="217"/>
  <c r="K1025" i="217"/>
  <c r="K1007" i="217"/>
  <c r="K992" i="217"/>
  <c r="K977" i="217"/>
  <c r="K959" i="217"/>
  <c r="K944" i="217"/>
  <c r="K929" i="217"/>
  <c r="K913" i="217"/>
  <c r="K899" i="217"/>
  <c r="K886" i="217"/>
  <c r="K873" i="217"/>
  <c r="K860" i="217"/>
  <c r="K847" i="217"/>
  <c r="K834" i="217"/>
  <c r="K821" i="217"/>
  <c r="K808" i="217"/>
  <c r="K795" i="217"/>
  <c r="K782" i="217"/>
  <c r="K769" i="217"/>
  <c r="K755" i="217"/>
  <c r="K742" i="217"/>
  <c r="K729" i="217"/>
  <c r="K716" i="217"/>
  <c r="K703" i="217"/>
  <c r="K690" i="217"/>
  <c r="K677" i="217"/>
  <c r="K664" i="217"/>
  <c r="K651" i="217"/>
  <c r="K638" i="217"/>
  <c r="K625" i="217"/>
  <c r="K611" i="217"/>
  <c r="K599" i="217"/>
  <c r="K587" i="217"/>
  <c r="K575" i="217"/>
  <c r="K563" i="217"/>
  <c r="K551" i="217"/>
  <c r="K539" i="217"/>
  <c r="K1022" i="217"/>
  <c r="K1006" i="217"/>
  <c r="K991" i="217"/>
  <c r="K974" i="217"/>
  <c r="K958" i="217"/>
  <c r="K943" i="217"/>
  <c r="K926" i="217"/>
  <c r="K911" i="217"/>
  <c r="K898" i="217"/>
  <c r="K885" i="217"/>
  <c r="K872" i="217"/>
  <c r="K859" i="217"/>
  <c r="K846" i="217"/>
  <c r="K833" i="217"/>
  <c r="K820" i="217"/>
  <c r="K807" i="217"/>
  <c r="K794" i="217"/>
  <c r="K781" i="217"/>
  <c r="K767" i="217"/>
  <c r="K754" i="217"/>
  <c r="K741" i="217"/>
  <c r="K728" i="217"/>
  <c r="K715" i="217"/>
  <c r="K702" i="217"/>
  <c r="K689" i="217"/>
  <c r="K676" i="217"/>
  <c r="K663" i="217"/>
  <c r="K650" i="217"/>
  <c r="K637" i="217"/>
  <c r="K623" i="217"/>
  <c r="K610" i="217"/>
  <c r="K598" i="217"/>
  <c r="K586" i="217"/>
  <c r="K574" i="217"/>
  <c r="K562" i="217"/>
  <c r="K550" i="217"/>
  <c r="K538" i="217"/>
  <c r="K1019" i="217"/>
  <c r="K1004" i="217"/>
  <c r="K989" i="217"/>
  <c r="K971" i="217"/>
  <c r="K956" i="217"/>
  <c r="K941" i="217"/>
  <c r="K923" i="217"/>
  <c r="K909" i="217"/>
  <c r="K896" i="217"/>
  <c r="K883" i="217"/>
  <c r="K870" i="217"/>
  <c r="K857" i="217"/>
  <c r="K844" i="217"/>
  <c r="K831" i="217"/>
  <c r="K818" i="217"/>
  <c r="K805" i="217"/>
  <c r="K791" i="217"/>
  <c r="K778" i="217"/>
  <c r="K765" i="217"/>
  <c r="K752" i="217"/>
  <c r="K739" i="217"/>
  <c r="K726" i="217"/>
  <c r="K713" i="217"/>
  <c r="K700" i="217"/>
  <c r="K687" i="217"/>
  <c r="K674" i="217"/>
  <c r="K661" i="217"/>
  <c r="K647" i="217"/>
  <c r="K1018" i="217"/>
  <c r="K1003" i="217"/>
  <c r="K986" i="217"/>
  <c r="K970" i="217"/>
  <c r="K955" i="217"/>
  <c r="K938" i="217"/>
  <c r="K922" i="217"/>
  <c r="K908" i="217"/>
  <c r="K895" i="217"/>
  <c r="K882" i="217"/>
  <c r="K869" i="217"/>
  <c r="K856" i="217"/>
  <c r="K1017" i="217"/>
  <c r="K1002" i="217"/>
  <c r="K985" i="217"/>
  <c r="K969" i="217"/>
  <c r="K954" i="217"/>
  <c r="K937" i="217"/>
  <c r="K921" i="217"/>
  <c r="K907" i="217"/>
  <c r="K894" i="217"/>
  <c r="K881" i="217"/>
  <c r="K868" i="217"/>
  <c r="K855" i="217"/>
  <c r="K842" i="217"/>
  <c r="K829" i="217"/>
  <c r="K815" i="217"/>
  <c r="K802" i="217"/>
  <c r="K789" i="217"/>
  <c r="K776" i="217"/>
  <c r="K763" i="217"/>
  <c r="K750" i="217"/>
  <c r="K737" i="217"/>
  <c r="K724" i="217"/>
  <c r="K711" i="217"/>
  <c r="K698" i="217"/>
  <c r="K685" i="217"/>
  <c r="K671" i="217"/>
  <c r="K658" i="217"/>
  <c r="K645" i="217"/>
  <c r="K632" i="217"/>
  <c r="K619" i="217"/>
  <c r="K606" i="217"/>
  <c r="K594" i="217"/>
  <c r="K582" i="217"/>
  <c r="K570" i="217"/>
  <c r="K558" i="217"/>
  <c r="K546" i="217"/>
  <c r="K534" i="217"/>
  <c r="K1016" i="217"/>
  <c r="K1001" i="217"/>
  <c r="K983" i="217"/>
  <c r="K968" i="217"/>
  <c r="K953" i="217"/>
  <c r="K935" i="217"/>
  <c r="K920" i="217"/>
  <c r="K906" i="217"/>
  <c r="K893" i="217"/>
  <c r="K880" i="217"/>
  <c r="K867" i="217"/>
  <c r="K854" i="217"/>
  <c r="K841" i="217"/>
  <c r="K827" i="217"/>
  <c r="K814" i="217"/>
  <c r="K801" i="217"/>
  <c r="K788" i="217"/>
  <c r="K775" i="217"/>
  <c r="K762" i="217"/>
  <c r="K749" i="217"/>
  <c r="K736" i="217"/>
  <c r="K723" i="217"/>
  <c r="K710" i="217"/>
  <c r="K697" i="217"/>
  <c r="K683" i="217"/>
  <c r="K670" i="217"/>
  <c r="K657" i="217"/>
  <c r="K644" i="217"/>
  <c r="K631" i="217"/>
  <c r="K618" i="217"/>
  <c r="K605" i="217"/>
  <c r="K593" i="217"/>
  <c r="K581" i="217"/>
  <c r="K569" i="217"/>
  <c r="K557" i="217"/>
  <c r="K545" i="217"/>
  <c r="K533" i="217"/>
  <c r="K1015" i="217"/>
  <c r="K998" i="217"/>
  <c r="K982" i="217"/>
  <c r="K967" i="217"/>
  <c r="K950" i="217"/>
  <c r="K934" i="217"/>
  <c r="K919" i="217"/>
  <c r="K905" i="217"/>
  <c r="K892" i="217"/>
  <c r="K879" i="217"/>
  <c r="K866" i="217"/>
  <c r="K853" i="217"/>
  <c r="K839" i="217"/>
  <c r="K826" i="217"/>
  <c r="K813" i="217"/>
  <c r="K800" i="217"/>
  <c r="K787" i="217"/>
  <c r="K774" i="217"/>
  <c r="K761" i="217"/>
  <c r="K748" i="217"/>
  <c r="K735" i="217"/>
  <c r="K722" i="217"/>
  <c r="K709" i="217"/>
  <c r="K695" i="217"/>
  <c r="K682" i="217"/>
  <c r="K669" i="217"/>
  <c r="K656" i="217"/>
  <c r="K643" i="217"/>
  <c r="K630" i="217"/>
  <c r="K617" i="217"/>
  <c r="K604" i="217"/>
  <c r="K592" i="217"/>
  <c r="K580" i="217"/>
  <c r="K568" i="217"/>
  <c r="K556" i="217"/>
  <c r="K544" i="217"/>
  <c r="K532" i="217"/>
  <c r="K1014" i="217"/>
  <c r="K997" i="217"/>
  <c r="K981" i="217"/>
  <c r="K966" i="217"/>
  <c r="K949" i="217"/>
  <c r="K933" i="217"/>
  <c r="K1013" i="217"/>
  <c r="K995" i="217"/>
  <c r="K980" i="217"/>
  <c r="K965" i="217"/>
  <c r="K947" i="217"/>
  <c r="K932" i="217"/>
  <c r="K917" i="217"/>
  <c r="K903" i="217"/>
  <c r="K890" i="217"/>
  <c r="K877" i="217"/>
  <c r="K863" i="217"/>
  <c r="K850" i="217"/>
  <c r="K837" i="217"/>
  <c r="K824" i="217"/>
  <c r="K811" i="217"/>
  <c r="K798" i="217"/>
  <c r="K785" i="217"/>
  <c r="K772" i="217"/>
  <c r="K759" i="217"/>
  <c r="K746" i="217"/>
  <c r="K733" i="217"/>
  <c r="K719" i="217"/>
  <c r="K706" i="217"/>
  <c r="K693" i="217"/>
  <c r="K680" i="217"/>
  <c r="K667" i="217"/>
  <c r="K654" i="217"/>
  <c r="K641" i="217"/>
  <c r="K628" i="217"/>
  <c r="K615" i="217"/>
  <c r="K602" i="217"/>
  <c r="K590" i="217"/>
  <c r="K578" i="217"/>
  <c r="K566" i="217"/>
  <c r="K554" i="217"/>
  <c r="K542" i="217"/>
  <c r="K530" i="217"/>
  <c r="K1027" i="217"/>
  <c r="K1010" i="217"/>
  <c r="K994" i="217"/>
  <c r="K979" i="217"/>
  <c r="K962" i="217"/>
  <c r="K946" i="217"/>
  <c r="K931" i="217"/>
  <c r="K915" i="217"/>
  <c r="K902" i="217"/>
  <c r="K889" i="217"/>
  <c r="K875" i="217"/>
  <c r="K862" i="217"/>
  <c r="K849" i="217"/>
  <c r="K836" i="217"/>
  <c r="K823" i="217"/>
  <c r="K810" i="217"/>
  <c r="K797" i="217"/>
  <c r="K784" i="217"/>
  <c r="K771" i="217"/>
  <c r="K758" i="217"/>
  <c r="K745" i="217"/>
  <c r="K731" i="217"/>
  <c r="K718" i="217"/>
  <c r="K705" i="217"/>
  <c r="K692" i="217"/>
  <c r="K679" i="217"/>
  <c r="K666" i="217"/>
  <c r="K653" i="217"/>
  <c r="K640" i="217"/>
  <c r="K627" i="217"/>
  <c r="K614" i="217"/>
  <c r="K601" i="217"/>
  <c r="K589" i="217"/>
  <c r="K577" i="217"/>
  <c r="K565" i="217"/>
  <c r="K553" i="217"/>
  <c r="K541" i="217"/>
  <c r="K529" i="217"/>
  <c r="K549" i="217"/>
  <c r="K579" i="217"/>
  <c r="K608" i="217"/>
  <c r="K639" i="217"/>
  <c r="K678" i="217"/>
  <c r="K717" i="217"/>
  <c r="K757" i="217"/>
  <c r="K796" i="217"/>
  <c r="K835" i="217"/>
  <c r="K884" i="217"/>
  <c r="K945" i="217"/>
  <c r="K439" i="217"/>
  <c r="K414" i="217"/>
  <c r="K270" i="217"/>
  <c r="K126" i="217"/>
  <c r="K470" i="217"/>
  <c r="K326" i="217"/>
  <c r="K182" i="217"/>
  <c r="K38" i="217"/>
  <c r="K384" i="217"/>
  <c r="K240" i="217"/>
  <c r="K418" i="217"/>
  <c r="K393" i="217"/>
  <c r="K249" i="217"/>
  <c r="K105" i="217"/>
  <c r="K187" i="217"/>
  <c r="K576" i="217"/>
  <c r="K635" i="217"/>
  <c r="K714" i="217"/>
  <c r="K793" i="217"/>
  <c r="K878" i="217"/>
  <c r="D1032" i="217"/>
  <c r="K29" i="217"/>
  <c r="K224" i="217"/>
  <c r="K455" i="217"/>
  <c r="K552" i="217"/>
  <c r="K583" i="217"/>
  <c r="K609" i="217"/>
  <c r="K642" i="217"/>
  <c r="K681" i="217"/>
  <c r="K721" i="217"/>
  <c r="K760" i="217"/>
  <c r="K799" i="217"/>
  <c r="K838" i="217"/>
  <c r="K887" i="217"/>
  <c r="K957" i="217"/>
  <c r="K31" i="217"/>
  <c r="K226" i="217"/>
  <c r="K457" i="217"/>
  <c r="K555" i="217"/>
  <c r="K584" i="217"/>
  <c r="K613" i="217"/>
  <c r="K646" i="217"/>
  <c r="K686" i="217"/>
  <c r="K725" i="217"/>
  <c r="K764" i="217"/>
  <c r="K803" i="217"/>
  <c r="K843" i="217"/>
  <c r="K891" i="217"/>
  <c r="K961" i="217"/>
  <c r="E46" i="217"/>
  <c r="K192" i="217"/>
  <c r="K411" i="217"/>
  <c r="K528" i="217"/>
  <c r="K559" i="217"/>
  <c r="K585" i="217"/>
  <c r="K616" i="217"/>
  <c r="K649" i="217"/>
  <c r="K688" i="217"/>
  <c r="K727" i="217"/>
  <c r="K766" i="217"/>
  <c r="K806" i="217"/>
  <c r="K845" i="217"/>
  <c r="K897" i="217"/>
  <c r="K973" i="217"/>
  <c r="K113" i="217"/>
  <c r="K319" i="217"/>
  <c r="K531" i="217"/>
  <c r="K560" i="217"/>
  <c r="K588" i="217"/>
  <c r="K620" i="217"/>
  <c r="K652" i="217"/>
  <c r="K691" i="217"/>
  <c r="K730" i="217"/>
  <c r="K770" i="217"/>
  <c r="K809" i="217"/>
  <c r="K848" i="217"/>
  <c r="K901" i="217"/>
  <c r="K978" i="217"/>
  <c r="E59" i="217"/>
  <c r="E138" i="217"/>
  <c r="K19" i="217"/>
  <c r="K212" i="217"/>
  <c r="K437" i="217"/>
  <c r="K535" i="217"/>
  <c r="K561" i="217"/>
  <c r="K591" i="217"/>
  <c r="K621" i="217"/>
  <c r="K655" i="217"/>
  <c r="K694" i="217"/>
  <c r="K734" i="217"/>
  <c r="K773" i="217"/>
  <c r="K812" i="217"/>
  <c r="K851" i="217"/>
  <c r="K904" i="217"/>
  <c r="K990" i="217"/>
  <c r="K164" i="217"/>
  <c r="K376" i="217"/>
  <c r="K536" i="217"/>
  <c r="K564" i="217"/>
  <c r="K595" i="217"/>
  <c r="K622" i="217"/>
  <c r="K659" i="217"/>
  <c r="K699" i="217"/>
  <c r="K738" i="217"/>
  <c r="K777" i="217"/>
  <c r="K817" i="217"/>
  <c r="K858" i="217"/>
  <c r="K910" i="217"/>
  <c r="K993" i="217"/>
  <c r="K101" i="217"/>
  <c r="K305" i="217"/>
  <c r="K537" i="217"/>
  <c r="K567" i="217"/>
  <c r="K596" i="217"/>
  <c r="K626" i="217"/>
  <c r="K662" i="217"/>
  <c r="K701" i="217"/>
  <c r="K740" i="217"/>
  <c r="K779" i="217"/>
  <c r="K819" i="217"/>
  <c r="K861" i="217"/>
  <c r="K914" i="217"/>
  <c r="K1005" i="217"/>
  <c r="D521" i="217"/>
  <c r="E1011" i="217" s="1"/>
  <c r="K55" i="217"/>
  <c r="K253" i="217"/>
  <c r="K493" i="217"/>
  <c r="K540" i="217"/>
  <c r="K571" i="217"/>
  <c r="K597" i="217"/>
  <c r="K629" i="217"/>
  <c r="K665" i="217"/>
  <c r="K704" i="217"/>
  <c r="K743" i="217"/>
  <c r="K783" i="217"/>
  <c r="K822" i="217"/>
  <c r="K865" i="217"/>
  <c r="K918" i="217"/>
  <c r="K1009" i="217"/>
  <c r="E85" i="217"/>
  <c r="K184" i="217"/>
  <c r="K399" i="217"/>
  <c r="K543" i="217"/>
  <c r="K572" i="217"/>
  <c r="K600" i="217"/>
  <c r="K633" i="217"/>
  <c r="K668" i="217"/>
  <c r="K707" i="217"/>
  <c r="K747" i="217"/>
  <c r="K786" i="217"/>
  <c r="K825" i="217"/>
  <c r="K871" i="217"/>
  <c r="K925" i="217"/>
  <c r="K1021" i="217"/>
  <c r="K121" i="217"/>
  <c r="K328" i="217"/>
  <c r="K547" i="217"/>
  <c r="K573" i="217"/>
  <c r="K603" i="217"/>
  <c r="K634" i="217"/>
  <c r="K673" i="217"/>
  <c r="K712" i="217"/>
  <c r="K751" i="217"/>
  <c r="K790" i="217"/>
  <c r="K830" i="217"/>
  <c r="K874" i="217"/>
  <c r="K930" i="217"/>
  <c r="J1033" i="217"/>
  <c r="J1037" i="217"/>
  <c r="J1545" i="217"/>
  <c r="J2056" i="217"/>
  <c r="J2057" i="217"/>
  <c r="K3515" i="217"/>
  <c r="K3119" i="217"/>
  <c r="K3310" i="217"/>
  <c r="K3513" i="217"/>
  <c r="K3476" i="217"/>
  <c r="K3439" i="217"/>
  <c r="K3247" i="217"/>
  <c r="K3534" i="217"/>
  <c r="K3354" i="217"/>
  <c r="K3174" i="217"/>
  <c r="K3461" i="217"/>
  <c r="K3281" i="217"/>
  <c r="K3101" i="217"/>
  <c r="K3388" i="217"/>
  <c r="K3208" i="217"/>
  <c r="K3531" i="217"/>
  <c r="K3542" i="217"/>
  <c r="K3577" i="217"/>
  <c r="K3409" i="217"/>
  <c r="K3229" i="217"/>
  <c r="K3315" i="217"/>
  <c r="K3228" i="217"/>
  <c r="K3252" i="217"/>
  <c r="K3189" i="217"/>
  <c r="K3492" i="217"/>
  <c r="K3468" i="217"/>
  <c r="K3291" i="217"/>
  <c r="K3134" i="217"/>
  <c r="K3219" i="217"/>
  <c r="K3055" i="217"/>
  <c r="K3043" i="217"/>
  <c r="K3075" i="217"/>
  <c r="K3063" i="217"/>
  <c r="K2931" i="217"/>
  <c r="K2919" i="217"/>
  <c r="K2787" i="217"/>
  <c r="K2775" i="217"/>
  <c r="K2643" i="217"/>
  <c r="K2631" i="217"/>
  <c r="K3002" i="217"/>
  <c r="K2990" i="217"/>
  <c r="K2858" i="217"/>
  <c r="K2846" i="217"/>
  <c r="K2714" i="217"/>
  <c r="K2702" i="217"/>
  <c r="K3073" i="217"/>
  <c r="K3061" i="217"/>
  <c r="K2929" i="217"/>
  <c r="K3072" i="217"/>
  <c r="K2940" i="217"/>
  <c r="K3069" i="217"/>
  <c r="K2937" i="217"/>
  <c r="K2925" i="217"/>
  <c r="K2793" i="217"/>
  <c r="K2781" i="217"/>
  <c r="K2649" i="217"/>
  <c r="K2637" i="217"/>
  <c r="K2938" i="217"/>
  <c r="K2917" i="217"/>
  <c r="K2742" i="217"/>
  <c r="K2725" i="217"/>
  <c r="K3047" i="217"/>
  <c r="K3023" i="217"/>
  <c r="K2815" i="217"/>
  <c r="K2800" i="217"/>
  <c r="K2623" i="217"/>
  <c r="K2608" i="217"/>
  <c r="K2878" i="217"/>
  <c r="K2862" i="217"/>
  <c r="K2686" i="217"/>
  <c r="K2670" i="217"/>
  <c r="K2945" i="217"/>
  <c r="K2922" i="217"/>
  <c r="K2746" i="217"/>
  <c r="K2730" i="217"/>
  <c r="K3040" i="217"/>
  <c r="K3016" i="217"/>
  <c r="K2808" i="217"/>
  <c r="K2792" i="217"/>
  <c r="K2616" i="217"/>
  <c r="K2600" i="217"/>
  <c r="K2843" i="217"/>
  <c r="K2868" i="217"/>
  <c r="K2737" i="217"/>
  <c r="K2765" i="217"/>
  <c r="K2604" i="217"/>
  <c r="K2632" i="217"/>
  <c r="K2936" i="217"/>
  <c r="K2981" i="217"/>
  <c r="K2804" i="217"/>
  <c r="K2833" i="217"/>
  <c r="BK27" i="216"/>
  <c r="E24" i="216"/>
  <c r="E21" i="216"/>
  <c r="E25" i="216"/>
  <c r="C27" i="216"/>
  <c r="E19" i="216"/>
  <c r="G19" i="216"/>
  <c r="C55" i="218"/>
  <c r="C56" i="218"/>
  <c r="E139" i="217"/>
  <c r="E181" i="217"/>
  <c r="E408" i="217"/>
  <c r="E23" i="217"/>
  <c r="E115" i="217"/>
  <c r="E128" i="217"/>
  <c r="E154" i="217"/>
  <c r="E183" i="217"/>
  <c r="E284" i="217"/>
  <c r="E298" i="217"/>
  <c r="E330" i="217"/>
  <c r="E362" i="217"/>
  <c r="E476" i="217"/>
  <c r="E494" i="217"/>
  <c r="E786" i="217"/>
  <c r="E1081" i="217"/>
  <c r="E37" i="217"/>
  <c r="E63" i="217"/>
  <c r="E156" i="217"/>
  <c r="E170" i="217"/>
  <c r="E199" i="217"/>
  <c r="E228" i="217"/>
  <c r="E332" i="217"/>
  <c r="E348" i="217"/>
  <c r="E380" i="217"/>
  <c r="E411" i="217"/>
  <c r="E513" i="217"/>
  <c r="E489" i="217"/>
  <c r="E475" i="217"/>
  <c r="E462" i="217"/>
  <c r="E437" i="217"/>
  <c r="E413" i="217"/>
  <c r="E329" i="217"/>
  <c r="E317" i="217"/>
  <c r="E293" i="217"/>
  <c r="E269" i="217"/>
  <c r="E185" i="217"/>
  <c r="E173" i="217"/>
  <c r="E149" i="217"/>
  <c r="E125" i="217"/>
  <c r="E41" i="217"/>
  <c r="E29" i="217"/>
  <c r="E508" i="217"/>
  <c r="E482" i="217"/>
  <c r="E395" i="217"/>
  <c r="E383" i="217"/>
  <c r="E359" i="217"/>
  <c r="E335" i="217"/>
  <c r="E251" i="217"/>
  <c r="E239" i="217"/>
  <c r="E215" i="217"/>
  <c r="E191" i="217"/>
  <c r="E464" i="217"/>
  <c r="E451" i="217"/>
  <c r="E427" i="217"/>
  <c r="E403" i="217"/>
  <c r="E319" i="217"/>
  <c r="E307" i="217"/>
  <c r="E38" i="217"/>
  <c r="E64" i="217"/>
  <c r="E157" i="217"/>
  <c r="E171" i="217"/>
  <c r="E200" i="217"/>
  <c r="E229" i="217"/>
  <c r="E333" i="217"/>
  <c r="E349" i="217"/>
  <c r="E381" i="217"/>
  <c r="E412" i="217"/>
  <c r="E883" i="217"/>
  <c r="E118" i="217"/>
  <c r="E92" i="217"/>
  <c r="E105" i="217"/>
  <c r="E144" i="217"/>
  <c r="E172" i="217"/>
  <c r="E288" i="217"/>
  <c r="E302" i="217"/>
  <c r="E334" i="217"/>
  <c r="E366" i="217"/>
  <c r="E481" i="217"/>
  <c r="E498" i="217"/>
  <c r="E767" i="217"/>
  <c r="E40" i="217"/>
  <c r="E132" i="217"/>
  <c r="E145" i="217"/>
  <c r="E174" i="217"/>
  <c r="E202" i="217"/>
  <c r="E303" i="217"/>
  <c r="E320" i="217"/>
  <c r="E351" i="217"/>
  <c r="E384" i="217"/>
  <c r="E499" i="217"/>
  <c r="E747" i="217"/>
  <c r="E1093" i="217"/>
  <c r="D1549" i="217"/>
  <c r="D1545" i="217"/>
  <c r="E187" i="217"/>
  <c r="E28" i="217"/>
  <c r="E55" i="217"/>
  <c r="E81" i="217"/>
  <c r="E175" i="217"/>
  <c r="E189" i="217"/>
  <c r="E218" i="217"/>
  <c r="E247" i="217"/>
  <c r="E276" i="217"/>
  <c r="E352" i="217"/>
  <c r="E369" i="217"/>
  <c r="E400" i="217"/>
  <c r="E433" i="217"/>
  <c r="E467" i="217"/>
  <c r="E686" i="217"/>
  <c r="E1427" i="217"/>
  <c r="E1366" i="217"/>
  <c r="E1198" i="217"/>
  <c r="E1453" i="217"/>
  <c r="E1269" i="217"/>
  <c r="E1101" i="217"/>
  <c r="E1409" i="217"/>
  <c r="E1241" i="217"/>
  <c r="E1073" i="217"/>
  <c r="E1322" i="217"/>
  <c r="E1099" i="217"/>
  <c r="E1400" i="217"/>
  <c r="E1208" i="217"/>
  <c r="E1533" i="217"/>
  <c r="E1331" i="217"/>
  <c r="E1139" i="217"/>
  <c r="E1444" i="217"/>
  <c r="E1249" i="217"/>
  <c r="E1062" i="217"/>
  <c r="E1359" i="217"/>
  <c r="E1167" i="217"/>
  <c r="E1472" i="217"/>
  <c r="E1275" i="217"/>
  <c r="E1086" i="217"/>
  <c r="E1316" i="217"/>
  <c r="E56" i="217"/>
  <c r="E69" i="217"/>
  <c r="E82" i="217"/>
  <c r="E95" i="217"/>
  <c r="E108" i="217"/>
  <c r="E121" i="217"/>
  <c r="E134" i="217"/>
  <c r="E147" i="217"/>
  <c r="E162" i="217"/>
  <c r="E176" i="217"/>
  <c r="E190" i="217"/>
  <c r="E205" i="217"/>
  <c r="E219" i="217"/>
  <c r="E234" i="217"/>
  <c r="E248" i="217"/>
  <c r="E262" i="217"/>
  <c r="E277" i="217"/>
  <c r="E291" i="217"/>
  <c r="E306" i="217"/>
  <c r="E322" i="217"/>
  <c r="E338" i="217"/>
  <c r="E354" i="217"/>
  <c r="E370" i="217"/>
  <c r="E386" i="217"/>
  <c r="E402" i="217"/>
  <c r="E418" i="217"/>
  <c r="E434" i="217"/>
  <c r="E450" i="217"/>
  <c r="E468" i="217"/>
  <c r="E485" i="217"/>
  <c r="E503" i="217"/>
  <c r="E730" i="217"/>
  <c r="E163" i="217"/>
  <c r="E177" i="217"/>
  <c r="E192" i="217"/>
  <c r="E206" i="217"/>
  <c r="E220" i="217"/>
  <c r="E235" i="217"/>
  <c r="E249" i="217"/>
  <c r="E264" i="217"/>
  <c r="E278" i="217"/>
  <c r="E292" i="217"/>
  <c r="E308" i="217"/>
  <c r="E324" i="217"/>
  <c r="E339" i="217"/>
  <c r="E356" i="217"/>
  <c r="E372" i="217"/>
  <c r="E387" i="217"/>
  <c r="E404" i="217"/>
  <c r="E420" i="217"/>
  <c r="E435" i="217"/>
  <c r="E452" i="217"/>
  <c r="E470" i="217"/>
  <c r="E486" i="217"/>
  <c r="E505" i="217"/>
  <c r="E965" i="217"/>
  <c r="E953" i="217"/>
  <c r="E869" i="217"/>
  <c r="E809" i="217"/>
  <c r="E533" i="217"/>
  <c r="E1021" i="217"/>
  <c r="E937" i="217"/>
  <c r="E877" i="217"/>
  <c r="E793" i="217"/>
  <c r="E1008" i="217"/>
  <c r="E936" i="217"/>
  <c r="E836" i="217"/>
  <c r="E993" i="217"/>
  <c r="E820" i="217"/>
  <c r="E748" i="217"/>
  <c r="E705" i="217"/>
  <c r="E633" i="217"/>
  <c r="E575" i="217"/>
  <c r="E856" i="217"/>
  <c r="E784" i="217"/>
  <c r="E698" i="217"/>
  <c r="E683" i="217"/>
  <c r="E999" i="217"/>
  <c r="E927" i="217"/>
  <c r="E840" i="217"/>
  <c r="E768" i="217"/>
  <c r="E754" i="217"/>
  <c r="E938" i="217"/>
  <c r="E866" i="217"/>
  <c r="E794" i="217"/>
  <c r="E765" i="217"/>
  <c r="E592" i="217"/>
  <c r="E543" i="217"/>
  <c r="E645" i="217"/>
  <c r="E688" i="217"/>
  <c r="E710" i="217"/>
  <c r="E918" i="217"/>
  <c r="E968" i="217"/>
  <c r="E991" i="217"/>
  <c r="E19" i="217"/>
  <c r="E32" i="217"/>
  <c r="E45" i="217"/>
  <c r="E58" i="217"/>
  <c r="E71" i="217"/>
  <c r="E84" i="217"/>
  <c r="E97" i="217"/>
  <c r="E110" i="217"/>
  <c r="E123" i="217"/>
  <c r="E136" i="217"/>
  <c r="E150" i="217"/>
  <c r="E164" i="217"/>
  <c r="E178" i="217"/>
  <c r="E193" i="217"/>
  <c r="E207" i="217"/>
  <c r="E222" i="217"/>
  <c r="E236" i="217"/>
  <c r="E250" i="217"/>
  <c r="E265" i="217"/>
  <c r="E279" i="217"/>
  <c r="E294" i="217"/>
  <c r="E309" i="217"/>
  <c r="E325" i="217"/>
  <c r="E340" i="217"/>
  <c r="E357" i="217"/>
  <c r="E373" i="217"/>
  <c r="E388" i="217"/>
  <c r="E405" i="217"/>
  <c r="E421" i="217"/>
  <c r="E436" i="217"/>
  <c r="E454" i="217"/>
  <c r="E471" i="217"/>
  <c r="E487" i="217"/>
  <c r="E506" i="217"/>
  <c r="E544" i="217"/>
  <c r="E627" i="217"/>
  <c r="E646" i="217"/>
  <c r="E776" i="217"/>
  <c r="E800" i="217"/>
  <c r="E896" i="217"/>
  <c r="E919" i="217"/>
  <c r="E1018" i="217"/>
  <c r="E280" i="217"/>
  <c r="E295" i="217"/>
  <c r="E310" i="217"/>
  <c r="E326" i="217"/>
  <c r="E342" i="217"/>
  <c r="E374" i="217"/>
  <c r="E390" i="217"/>
  <c r="E406" i="217"/>
  <c r="E422" i="217"/>
  <c r="E438" i="217"/>
  <c r="E455" i="217"/>
  <c r="E472" i="217"/>
  <c r="E490" i="217"/>
  <c r="E507" i="217"/>
  <c r="E546" i="217"/>
  <c r="E606" i="217"/>
  <c r="E628" i="217"/>
  <c r="E648" i="217"/>
  <c r="E778" i="217"/>
  <c r="E801" i="217"/>
  <c r="E873" i="217"/>
  <c r="E897" i="217"/>
  <c r="E920" i="217"/>
  <c r="E21" i="217"/>
  <c r="E60" i="217"/>
  <c r="E73" i="217"/>
  <c r="E112" i="217"/>
  <c r="E152" i="217"/>
  <c r="E195" i="217"/>
  <c r="E210" i="217"/>
  <c r="E224" i="217"/>
  <c r="E238" i="217"/>
  <c r="E267" i="217"/>
  <c r="E296" i="217"/>
  <c r="E312" i="217"/>
  <c r="E327" i="217"/>
  <c r="E344" i="217"/>
  <c r="E360" i="217"/>
  <c r="E375" i="217"/>
  <c r="E392" i="217"/>
  <c r="E423" i="217"/>
  <c r="E440" i="217"/>
  <c r="E457" i="217"/>
  <c r="E473" i="217"/>
  <c r="E492" i="217"/>
  <c r="E509" i="217"/>
  <c r="E586" i="217"/>
  <c r="E651" i="217"/>
  <c r="E672" i="217"/>
  <c r="E694" i="217"/>
  <c r="E848" i="217"/>
  <c r="E874" i="217"/>
  <c r="E947" i="217"/>
  <c r="E974" i="217"/>
  <c r="E998" i="217"/>
  <c r="E47" i="217"/>
  <c r="E99" i="217"/>
  <c r="E126" i="217"/>
  <c r="E166" i="217"/>
  <c r="E282" i="217"/>
  <c r="E759" i="217"/>
  <c r="E22" i="217"/>
  <c r="E35" i="217"/>
  <c r="E61" i="217"/>
  <c r="E74" i="217"/>
  <c r="E87" i="217"/>
  <c r="E100" i="217"/>
  <c r="E114" i="217"/>
  <c r="E127" i="217"/>
  <c r="E140" i="217"/>
  <c r="E153" i="217"/>
  <c r="E168" i="217"/>
  <c r="E182" i="217"/>
  <c r="E196" i="217"/>
  <c r="E211" i="217"/>
  <c r="E225" i="217"/>
  <c r="E240" i="217"/>
  <c r="E254" i="217"/>
  <c r="E268" i="217"/>
  <c r="E283" i="217"/>
  <c r="E297" i="217"/>
  <c r="E313" i="217"/>
  <c r="E328" i="217"/>
  <c r="E345" i="217"/>
  <c r="E361" i="217"/>
  <c r="E376" i="217"/>
  <c r="E393" i="217"/>
  <c r="E409" i="217"/>
  <c r="E424" i="217"/>
  <c r="E441" i="217"/>
  <c r="E458" i="217"/>
  <c r="E474" i="217"/>
  <c r="E493" i="217"/>
  <c r="E510" i="217"/>
  <c r="E550" i="217"/>
  <c r="E570" i="217"/>
  <c r="E631" i="217"/>
  <c r="E674" i="217"/>
  <c r="E760" i="217"/>
  <c r="E803" i="217"/>
  <c r="E828" i="217"/>
  <c r="E902" i="217"/>
  <c r="E948" i="217"/>
  <c r="E1237" i="217"/>
  <c r="E3223" i="217"/>
  <c r="E3384" i="217"/>
  <c r="E3224" i="217"/>
  <c r="E3388" i="217"/>
  <c r="E3249" i="217"/>
  <c r="E3587" i="217"/>
  <c r="E3575" i="217"/>
  <c r="E3563" i="217"/>
  <c r="E3551" i="217"/>
  <c r="E3539" i="217"/>
  <c r="E3527" i="217"/>
  <c r="E3515" i="217"/>
  <c r="E3503" i="217"/>
  <c r="E3491" i="217"/>
  <c r="E3479" i="217"/>
  <c r="E3467" i="217"/>
  <c r="E3455" i="217"/>
  <c r="E3443" i="217"/>
  <c r="E3431" i="217"/>
  <c r="E3419" i="217"/>
  <c r="E3407" i="217"/>
  <c r="E3395" i="217"/>
  <c r="E3383" i="217"/>
  <c r="E3371" i="217"/>
  <c r="E3359" i="217"/>
  <c r="E3347" i="217"/>
  <c r="E3335" i="217"/>
  <c r="E3323" i="217"/>
  <c r="E3311" i="217"/>
  <c r="E3299" i="217"/>
  <c r="E3287" i="217"/>
  <c r="E3275" i="217"/>
  <c r="E3263" i="217"/>
  <c r="E3251" i="217"/>
  <c r="E3239" i="217"/>
  <c r="E3227" i="217"/>
  <c r="E3215" i="217"/>
  <c r="E3203" i="217"/>
  <c r="E3191" i="217"/>
  <c r="E3179" i="217"/>
  <c r="E3167" i="217"/>
  <c r="E3155" i="217"/>
  <c r="E3143" i="217"/>
  <c r="E3131" i="217"/>
  <c r="E3119" i="217"/>
  <c r="E3107" i="217"/>
  <c r="E3095" i="217"/>
  <c r="E3586" i="217"/>
  <c r="E3574" i="217"/>
  <c r="E3562" i="217"/>
  <c r="E3550" i="217"/>
  <c r="E3538" i="217"/>
  <c r="E3526" i="217"/>
  <c r="E3585" i="217"/>
  <c r="E3573" i="217"/>
  <c r="E3561" i="217"/>
  <c r="E3549" i="217"/>
  <c r="E3537" i="217"/>
  <c r="E3525" i="217"/>
  <c r="E3513" i="217"/>
  <c r="E3584" i="217"/>
  <c r="E3572" i="217"/>
  <c r="E3560" i="217"/>
  <c r="E3548" i="217"/>
  <c r="E3583" i="217"/>
  <c r="E3571" i="217"/>
  <c r="E3559" i="217"/>
  <c r="E3547" i="217"/>
  <c r="E3582" i="217"/>
  <c r="E3570" i="217"/>
  <c r="E3558" i="217"/>
  <c r="E3546" i="217"/>
  <c r="E3534" i="217"/>
  <c r="E3522" i="217"/>
  <c r="E3510" i="217"/>
  <c r="E3498" i="217"/>
  <c r="E3486" i="217"/>
  <c r="E3474" i="217"/>
  <c r="E3462" i="217"/>
  <c r="E3450" i="217"/>
  <c r="E3438" i="217"/>
  <c r="E3426" i="217"/>
  <c r="E3414" i="217"/>
  <c r="E3402" i="217"/>
  <c r="E3390" i="217"/>
  <c r="E3378" i="217"/>
  <c r="E3366" i="217"/>
  <c r="E3354" i="217"/>
  <c r="E3342" i="217"/>
  <c r="E3330" i="217"/>
  <c r="E3318" i="217"/>
  <c r="E3306" i="217"/>
  <c r="E3294" i="217"/>
  <c r="E3282" i="217"/>
  <c r="E3270" i="217"/>
  <c r="E3258" i="217"/>
  <c r="E3246" i="217"/>
  <c r="E3234" i="217"/>
  <c r="E3222" i="217"/>
  <c r="E3210" i="217"/>
  <c r="E3198" i="217"/>
  <c r="E3186" i="217"/>
  <c r="E3174" i="217"/>
  <c r="E3162" i="217"/>
  <c r="E3150" i="217"/>
  <c r="E3138" i="217"/>
  <c r="E3126" i="217"/>
  <c r="E3114" i="217"/>
  <c r="E3102" i="217"/>
  <c r="E3090" i="217"/>
  <c r="E3581" i="217"/>
  <c r="E3569" i="217"/>
  <c r="E3557" i="217"/>
  <c r="E3545" i="217"/>
  <c r="E3533" i="217"/>
  <c r="E3521" i="217"/>
  <c r="E3509" i="217"/>
  <c r="E3497" i="217"/>
  <c r="E3485" i="217"/>
  <c r="E3473" i="217"/>
  <c r="E3461" i="217"/>
  <c r="E3449" i="217"/>
  <c r="E3437" i="217"/>
  <c r="E3425" i="217"/>
  <c r="E3413" i="217"/>
  <c r="E3401" i="217"/>
  <c r="E3389" i="217"/>
  <c r="E3377" i="217"/>
  <c r="E3365" i="217"/>
  <c r="E3353" i="217"/>
  <c r="E3341" i="217"/>
  <c r="E3329" i="217"/>
  <c r="E3317" i="217"/>
  <c r="E3305" i="217"/>
  <c r="E3293" i="217"/>
  <c r="E3281" i="217"/>
  <c r="E3269" i="217"/>
  <c r="E3257" i="217"/>
  <c r="E3245" i="217"/>
  <c r="E3233" i="217"/>
  <c r="E3221" i="217"/>
  <c r="E3209" i="217"/>
  <c r="E3197" i="217"/>
  <c r="E3185" i="217"/>
  <c r="E3173" i="217"/>
  <c r="E3161" i="217"/>
  <c r="E3149" i="217"/>
  <c r="E3137" i="217"/>
  <c r="E3125" i="217"/>
  <c r="E3113" i="217"/>
  <c r="E3101" i="217"/>
  <c r="E3089" i="217"/>
  <c r="E3580" i="217"/>
  <c r="E3568" i="217"/>
  <c r="E3556" i="217"/>
  <c r="E3544" i="217"/>
  <c r="E3532" i="217"/>
  <c r="E3579" i="217"/>
  <c r="E3567" i="217"/>
  <c r="E3555" i="217"/>
  <c r="E3543" i="217"/>
  <c r="E3578" i="217"/>
  <c r="E3566" i="217"/>
  <c r="E3554" i="217"/>
  <c r="E3542" i="217"/>
  <c r="E3530" i="217"/>
  <c r="E3518" i="217"/>
  <c r="E3506" i="217"/>
  <c r="E3494" i="217"/>
  <c r="E3482" i="217"/>
  <c r="E3470" i="217"/>
  <c r="E3458" i="217"/>
  <c r="E3446" i="217"/>
  <c r="E3434" i="217"/>
  <c r="E3422" i="217"/>
  <c r="E3410" i="217"/>
  <c r="E3398" i="217"/>
  <c r="E3386" i="217"/>
  <c r="E3374" i="217"/>
  <c r="E3362" i="217"/>
  <c r="E3350" i="217"/>
  <c r="E3338" i="217"/>
  <c r="E3326" i="217"/>
  <c r="E3314" i="217"/>
  <c r="E3302" i="217"/>
  <c r="E3290" i="217"/>
  <c r="E3278" i="217"/>
  <c r="E3266" i="217"/>
  <c r="E3254" i="217"/>
  <c r="E3242" i="217"/>
  <c r="E3230" i="217"/>
  <c r="E3218" i="217"/>
  <c r="E3206" i="217"/>
  <c r="E3194" i="217"/>
  <c r="E3182" i="217"/>
  <c r="E3170" i="217"/>
  <c r="E3158" i="217"/>
  <c r="E3146" i="217"/>
  <c r="E3134" i="217"/>
  <c r="E3122" i="217"/>
  <c r="E3110" i="217"/>
  <c r="E3098" i="217"/>
  <c r="E3577" i="217"/>
  <c r="E3565" i="217"/>
  <c r="E3553" i="217"/>
  <c r="E3541" i="217"/>
  <c r="E3529" i="217"/>
  <c r="E3517" i="217"/>
  <c r="E3505" i="217"/>
  <c r="E3493" i="217"/>
  <c r="E3481" i="217"/>
  <c r="E3469" i="217"/>
  <c r="E3457" i="217"/>
  <c r="E3445" i="217"/>
  <c r="E3433" i="217"/>
  <c r="E3421" i="217"/>
  <c r="E3409" i="217"/>
  <c r="E3397" i="217"/>
  <c r="E3385" i="217"/>
  <c r="E3373" i="217"/>
  <c r="E3361" i="217"/>
  <c r="E3349" i="217"/>
  <c r="E3337" i="217"/>
  <c r="E3325" i="217"/>
  <c r="E3313" i="217"/>
  <c r="E3301" i="217"/>
  <c r="E3289" i="217"/>
  <c r="E3277" i="217"/>
  <c r="E3265" i="217"/>
  <c r="E3253" i="217"/>
  <c r="E3241" i="217"/>
  <c r="E3229" i="217"/>
  <c r="E3217" i="217"/>
  <c r="E3205" i="217"/>
  <c r="E3193" i="217"/>
  <c r="E3181" i="217"/>
  <c r="E3169" i="217"/>
  <c r="E3157" i="217"/>
  <c r="E3145" i="217"/>
  <c r="E3133" i="217"/>
  <c r="E3121" i="217"/>
  <c r="E3109" i="217"/>
  <c r="E3097" i="217"/>
  <c r="E3576" i="217"/>
  <c r="E3516" i="217"/>
  <c r="E3495" i="217"/>
  <c r="E3475" i="217"/>
  <c r="E3453" i="217"/>
  <c r="E3432" i="217"/>
  <c r="E3412" i="217"/>
  <c r="E3392" i="217"/>
  <c r="E3370" i="217"/>
  <c r="E3351" i="217"/>
  <c r="E3331" i="217"/>
  <c r="E3309" i="217"/>
  <c r="E3288" i="217"/>
  <c r="E3268" i="217"/>
  <c r="E3248" i="217"/>
  <c r="E3226" i="217"/>
  <c r="E3207" i="217"/>
  <c r="E3187" i="217"/>
  <c r="E3165" i="217"/>
  <c r="E3144" i="217"/>
  <c r="E3124" i="217"/>
  <c r="E3104" i="217"/>
  <c r="E3564" i="217"/>
  <c r="E3514" i="217"/>
  <c r="E3492" i="217"/>
  <c r="E3472" i="217"/>
  <c r="E3452" i="217"/>
  <c r="E3430" i="217"/>
  <c r="E3411" i="217"/>
  <c r="E3391" i="217"/>
  <c r="E3369" i="217"/>
  <c r="E3348" i="217"/>
  <c r="E3328" i="217"/>
  <c r="E3308" i="217"/>
  <c r="E3286" i="217"/>
  <c r="E3267" i="217"/>
  <c r="E3247" i="217"/>
  <c r="E3225" i="217"/>
  <c r="E3204" i="217"/>
  <c r="E3184" i="217"/>
  <c r="E3164" i="217"/>
  <c r="E3142" i="217"/>
  <c r="E3123" i="217"/>
  <c r="E3103" i="217"/>
  <c r="E3535" i="217"/>
  <c r="E3507" i="217"/>
  <c r="E3487" i="217"/>
  <c r="E3465" i="217"/>
  <c r="E3444" i="217"/>
  <c r="E3424" i="217"/>
  <c r="E3404" i="217"/>
  <c r="E3382" i="217"/>
  <c r="E3363" i="217"/>
  <c r="E3343" i="217"/>
  <c r="E3321" i="217"/>
  <c r="E3300" i="217"/>
  <c r="E3280" i="217"/>
  <c r="E3260" i="217"/>
  <c r="E3238" i="217"/>
  <c r="E3219" i="217"/>
  <c r="E3199" i="217"/>
  <c r="E3177" i="217"/>
  <c r="E3156" i="217"/>
  <c r="E3136" i="217"/>
  <c r="E3116" i="217"/>
  <c r="E3094" i="217"/>
  <c r="E3531" i="217"/>
  <c r="E3504" i="217"/>
  <c r="E3484" i="217"/>
  <c r="E3464" i="217"/>
  <c r="E3442" i="217"/>
  <c r="E3423" i="217"/>
  <c r="E3403" i="217"/>
  <c r="E3381" i="217"/>
  <c r="E3360" i="217"/>
  <c r="E3340" i="217"/>
  <c r="E3320" i="217"/>
  <c r="E3298" i="217"/>
  <c r="E3279" i="217"/>
  <c r="E3259" i="217"/>
  <c r="E3237" i="217"/>
  <c r="E3216" i="217"/>
  <c r="E3196" i="217"/>
  <c r="E3176" i="217"/>
  <c r="E3154" i="217"/>
  <c r="E3135" i="217"/>
  <c r="E3115" i="217"/>
  <c r="E3093" i="217"/>
  <c r="E3528" i="217"/>
  <c r="E3502" i="217"/>
  <c r="E3483" i="217"/>
  <c r="E3463" i="217"/>
  <c r="E3441" i="217"/>
  <c r="E3420" i="217"/>
  <c r="E3400" i="217"/>
  <c r="E3380" i="217"/>
  <c r="E3358" i="217"/>
  <c r="E3339" i="217"/>
  <c r="E3319" i="217"/>
  <c r="E3297" i="217"/>
  <c r="E3276" i="217"/>
  <c r="E3256" i="217"/>
  <c r="E3236" i="217"/>
  <c r="E3214" i="217"/>
  <c r="E3195" i="217"/>
  <c r="E3175" i="217"/>
  <c r="E3153" i="217"/>
  <c r="E3132" i="217"/>
  <c r="E3112" i="217"/>
  <c r="E3092" i="217"/>
  <c r="E3524" i="217"/>
  <c r="E3501" i="217"/>
  <c r="E3480" i="217"/>
  <c r="E3460" i="217"/>
  <c r="E3440" i="217"/>
  <c r="E3418" i="217"/>
  <c r="E3399" i="217"/>
  <c r="E3379" i="217"/>
  <c r="E3357" i="217"/>
  <c r="E3336" i="217"/>
  <c r="E3316" i="217"/>
  <c r="E3296" i="217"/>
  <c r="E3274" i="217"/>
  <c r="E3255" i="217"/>
  <c r="E3235" i="217"/>
  <c r="E3213" i="217"/>
  <c r="E3192" i="217"/>
  <c r="E3172" i="217"/>
  <c r="E3152" i="217"/>
  <c r="E3130" i="217"/>
  <c r="E3111" i="217"/>
  <c r="E3091" i="217"/>
  <c r="E3520" i="217"/>
  <c r="E3499" i="217"/>
  <c r="E3477" i="217"/>
  <c r="E3456" i="217"/>
  <c r="E3436" i="217"/>
  <c r="E3416" i="217"/>
  <c r="E3394" i="217"/>
  <c r="E3375" i="217"/>
  <c r="E3355" i="217"/>
  <c r="E3333" i="217"/>
  <c r="E3312" i="217"/>
  <c r="E3292" i="217"/>
  <c r="E3272" i="217"/>
  <c r="E3250" i="217"/>
  <c r="E3231" i="217"/>
  <c r="E3211" i="217"/>
  <c r="E3189" i="217"/>
  <c r="E3168" i="217"/>
  <c r="E3148" i="217"/>
  <c r="E3128" i="217"/>
  <c r="E3106" i="217"/>
  <c r="E3552" i="217"/>
  <c r="E3488" i="217"/>
  <c r="E3435" i="217"/>
  <c r="E3387" i="217"/>
  <c r="E3334" i="217"/>
  <c r="E3285" i="217"/>
  <c r="E3240" i="217"/>
  <c r="E3188" i="217"/>
  <c r="E3140" i="217"/>
  <c r="E3088" i="217"/>
  <c r="D3082" i="217" s="1"/>
  <c r="D3083" i="217" s="1"/>
  <c r="E3512" i="217"/>
  <c r="E3466" i="217"/>
  <c r="E3415" i="217"/>
  <c r="E3367" i="217"/>
  <c r="E3315" i="217"/>
  <c r="E3264" i="217"/>
  <c r="E3220" i="217"/>
  <c r="E3166" i="217"/>
  <c r="E3118" i="217"/>
  <c r="E3511" i="217"/>
  <c r="E3459" i="217"/>
  <c r="E3408" i="217"/>
  <c r="E3364" i="217"/>
  <c r="E3310" i="217"/>
  <c r="E3262" i="217"/>
  <c r="E3212" i="217"/>
  <c r="E3163" i="217"/>
  <c r="E3117" i="217"/>
  <c r="E3508" i="217"/>
  <c r="E3454" i="217"/>
  <c r="E3406" i="217"/>
  <c r="E3356" i="217"/>
  <c r="E3307" i="217"/>
  <c r="E3261" i="217"/>
  <c r="E3208" i="217"/>
  <c r="E3160" i="217"/>
  <c r="E3108" i="217"/>
  <c r="E3490" i="217"/>
  <c r="E3447" i="217"/>
  <c r="E3393" i="217"/>
  <c r="E3345" i="217"/>
  <c r="E3295" i="217"/>
  <c r="E3244" i="217"/>
  <c r="E3200" i="217"/>
  <c r="E3147" i="217"/>
  <c r="E3099" i="217"/>
  <c r="E3540" i="217"/>
  <c r="E3448" i="217"/>
  <c r="E3368" i="217"/>
  <c r="E3283" i="217"/>
  <c r="E3190" i="217"/>
  <c r="E3105" i="217"/>
  <c r="E3496" i="217"/>
  <c r="E3417" i="217"/>
  <c r="E3327" i="217"/>
  <c r="E3243" i="217"/>
  <c r="E3159" i="217"/>
  <c r="E3489" i="217"/>
  <c r="E3405" i="217"/>
  <c r="E3324" i="217"/>
  <c r="E3232" i="217"/>
  <c r="E3151" i="217"/>
  <c r="E3478" i="217"/>
  <c r="E3396" i="217"/>
  <c r="E3322" i="217"/>
  <c r="E3228" i="217"/>
  <c r="E3141" i="217"/>
  <c r="E3468" i="217"/>
  <c r="E3376" i="217"/>
  <c r="E3291" i="217"/>
  <c r="E3202" i="217"/>
  <c r="E3127" i="217"/>
  <c r="E3451" i="217"/>
  <c r="E3372" i="217"/>
  <c r="E3284" i="217"/>
  <c r="E3201" i="217"/>
  <c r="E3120" i="217"/>
  <c r="E3252" i="217"/>
  <c r="E3428" i="217"/>
  <c r="E3096" i="217"/>
  <c r="E3271" i="217"/>
  <c r="E3429" i="217"/>
  <c r="E3100" i="217"/>
  <c r="E3273" i="217"/>
  <c r="E3439" i="217"/>
  <c r="E3129" i="217"/>
  <c r="E3303" i="217"/>
  <c r="E3471" i="217"/>
  <c r="E3139" i="217"/>
  <c r="E3304" i="217"/>
  <c r="E3476" i="217"/>
  <c r="E3171" i="217"/>
  <c r="E3332" i="217"/>
  <c r="E3500" i="217"/>
  <c r="E3178" i="217"/>
  <c r="E3344" i="217"/>
  <c r="E3519" i="217"/>
  <c r="E3180" i="217"/>
  <c r="E3346" i="217"/>
  <c r="E3523" i="217"/>
  <c r="D2061" i="217"/>
  <c r="D2057" i="217"/>
  <c r="D2056" i="217"/>
  <c r="E3183" i="217"/>
  <c r="E3352" i="217"/>
  <c r="E3536" i="217"/>
  <c r="D3085" i="217"/>
  <c r="D2569" i="217"/>
  <c r="G27" i="216"/>
  <c r="E20" i="216"/>
  <c r="E23" i="216"/>
  <c r="E26" i="216"/>
  <c r="E38" i="221"/>
  <c r="D38" i="221"/>
  <c r="O46" i="221"/>
  <c r="O48" i="221"/>
  <c r="O50" i="221"/>
  <c r="O52" i="221"/>
  <c r="G21" i="221"/>
  <c r="G23" i="221"/>
  <c r="O21" i="221"/>
  <c r="O23" i="221"/>
  <c r="G40" i="221"/>
  <c r="G42" i="221"/>
  <c r="F42" i="221" s="1"/>
  <c r="G45" i="221"/>
  <c r="G51" i="221"/>
  <c r="G53" i="221"/>
  <c r="D22" i="221"/>
  <c r="D26" i="221" s="1"/>
  <c r="O40" i="221"/>
  <c r="O41" i="221" s="1"/>
  <c r="O42" i="221"/>
  <c r="O45" i="221"/>
  <c r="O51" i="221"/>
  <c r="G26" i="221"/>
  <c r="C31" i="221"/>
  <c r="D39" i="221"/>
  <c r="E39" i="221"/>
  <c r="L18" i="220"/>
  <c r="N99" i="220"/>
  <c r="P99" i="220"/>
  <c r="T99" i="220"/>
  <c r="V99" i="220"/>
  <c r="B123" i="219"/>
  <c r="O8" i="224" s="1"/>
  <c r="N27" i="221" l="1"/>
  <c r="O27" i="221"/>
  <c r="F51" i="221"/>
  <c r="M27" i="221"/>
  <c r="H47" i="221"/>
  <c r="G27" i="221"/>
  <c r="D49" i="221"/>
  <c r="D6" i="221"/>
  <c r="H56" i="221"/>
  <c r="F26" i="221"/>
  <c r="F24" i="221"/>
  <c r="F23" i="221"/>
  <c r="E45" i="221"/>
  <c r="E6" i="221"/>
  <c r="F6" i="221"/>
  <c r="F21" i="221"/>
  <c r="F52" i="221"/>
  <c r="F45" i="221"/>
  <c r="F48" i="221"/>
  <c r="F53" i="221"/>
  <c r="F46" i="221"/>
  <c r="F49" i="221"/>
  <c r="I47" i="221"/>
  <c r="I56" i="221" s="1"/>
  <c r="J27" i="221"/>
  <c r="F40" i="221"/>
  <c r="F41" i="221" s="1"/>
  <c r="C10" i="221"/>
  <c r="K47" i="221"/>
  <c r="K56" i="221" s="1"/>
  <c r="G47" i="221"/>
  <c r="G56" i="221" s="1"/>
  <c r="AZ2570" i="217"/>
  <c r="AZ2571" i="217" s="1"/>
  <c r="AU2799" i="217"/>
  <c r="AU2722" i="217"/>
  <c r="AU2692" i="217"/>
  <c r="AU2661" i="217"/>
  <c r="AU2805" i="217"/>
  <c r="AU2949" i="217"/>
  <c r="AU2818" i="217"/>
  <c r="AU2962" i="217"/>
  <c r="AU2603" i="217"/>
  <c r="AU2747" i="217"/>
  <c r="AU2891" i="217"/>
  <c r="AU3035" i="217"/>
  <c r="AU2676" i="217"/>
  <c r="AU2820" i="217"/>
  <c r="AU2964" i="217"/>
  <c r="AU2605" i="217"/>
  <c r="AU2749" i="217"/>
  <c r="AU2893" i="217"/>
  <c r="AU3037" i="217"/>
  <c r="AU2678" i="217"/>
  <c r="AU2822" i="217"/>
  <c r="AU2966" i="217"/>
  <c r="AU2955" i="217"/>
  <c r="AU2910" i="217"/>
  <c r="AU3054" i="217"/>
  <c r="AU2707" i="217"/>
  <c r="AU2851" i="217"/>
  <c r="AU2995" i="217"/>
  <c r="AU2936" i="217"/>
  <c r="AU2619" i="217"/>
  <c r="AU2734" i="217"/>
  <c r="AU2932" i="217"/>
  <c r="AU2612" i="217"/>
  <c r="AU2801" i="217"/>
  <c r="AU2961" i="217"/>
  <c r="AU2759" i="217"/>
  <c r="AU2688" i="217"/>
  <c r="AU2905" i="217"/>
  <c r="AU2834" i="217"/>
  <c r="AU2719" i="217"/>
  <c r="AU3007" i="217"/>
  <c r="AU2895" i="217"/>
  <c r="AU2751" i="217"/>
  <c r="AU3053" i="217"/>
  <c r="AU2674" i="217"/>
  <c r="AU2992" i="217"/>
  <c r="AU2644" i="217"/>
  <c r="AU2685" i="217"/>
  <c r="AU2829" i="217"/>
  <c r="AU2973" i="217"/>
  <c r="AU2842" i="217"/>
  <c r="AU2986" i="217"/>
  <c r="AU2627" i="217"/>
  <c r="AU2771" i="217"/>
  <c r="AU2915" i="217"/>
  <c r="AU3059" i="217"/>
  <c r="AU2700" i="217"/>
  <c r="AU2844" i="217"/>
  <c r="AU2988" i="217"/>
  <c r="AU2629" i="217"/>
  <c r="AU2773" i="217"/>
  <c r="AU2917" i="217"/>
  <c r="AU3061" i="217"/>
  <c r="AU2702" i="217"/>
  <c r="AU2846" i="217"/>
  <c r="AU2990" i="217"/>
  <c r="AU2979" i="217"/>
  <c r="AU2934" i="217"/>
  <c r="AU2587" i="217"/>
  <c r="AU2731" i="217"/>
  <c r="AU2875" i="217"/>
  <c r="AU3019" i="217"/>
  <c r="AU2871" i="217"/>
  <c r="AU2686" i="217"/>
  <c r="AU2862" i="217"/>
  <c r="AU2753" i="217"/>
  <c r="AU3040" i="217"/>
  <c r="AU2903" i="217"/>
  <c r="AU2761" i="217"/>
  <c r="AU3066" i="217"/>
  <c r="AU2588" i="217"/>
  <c r="AU2727" i="217"/>
  <c r="AU3005" i="217"/>
  <c r="AU2650" i="217"/>
  <c r="AU2944" i="217"/>
  <c r="AU2620" i="217"/>
  <c r="AU2697" i="217"/>
  <c r="AU2841" i="217"/>
  <c r="AU2985" i="217"/>
  <c r="AU2854" i="217"/>
  <c r="AU2998" i="217"/>
  <c r="AU2639" i="217"/>
  <c r="AU2783" i="217"/>
  <c r="AU2927" i="217"/>
  <c r="AU3071" i="217"/>
  <c r="AU2712" i="217"/>
  <c r="AU2856" i="217"/>
  <c r="AU3000" i="217"/>
  <c r="AU2641" i="217"/>
  <c r="AU2785" i="217"/>
  <c r="AU2929" i="217"/>
  <c r="AU3073" i="217"/>
  <c r="AU2714" i="217"/>
  <c r="AU2858" i="217"/>
  <c r="AU3002" i="217"/>
  <c r="AU2991" i="217"/>
  <c r="AU2946" i="217"/>
  <c r="AU2599" i="217"/>
  <c r="AU2743" i="217"/>
  <c r="AU2887" i="217"/>
  <c r="AU3031" i="217"/>
  <c r="AU2838" i="217"/>
  <c r="AU2662" i="217"/>
  <c r="AU2836" i="217"/>
  <c r="AU2729" i="217"/>
  <c r="AU2817" i="217"/>
  <c r="AU2703" i="217"/>
  <c r="AU2957" i="217"/>
  <c r="AU2626" i="217"/>
  <c r="AU2900" i="217"/>
  <c r="AU2596" i="217"/>
  <c r="AU2709" i="217"/>
  <c r="AU2853" i="217"/>
  <c r="AU2997" i="217"/>
  <c r="AU2866" i="217"/>
  <c r="AU3010" i="217"/>
  <c r="AU2651" i="217"/>
  <c r="AU2795" i="217"/>
  <c r="AU2939" i="217"/>
  <c r="AU2580" i="217"/>
  <c r="AU2724" i="217"/>
  <c r="AU2868" i="217"/>
  <c r="AU3012" i="217"/>
  <c r="AU2653" i="217"/>
  <c r="AU2797" i="217"/>
  <c r="AU2941" i="217"/>
  <c r="AU2582" i="217"/>
  <c r="AU2726" i="217"/>
  <c r="AU2870" i="217"/>
  <c r="AU3014" i="217"/>
  <c r="AU3003" i="217"/>
  <c r="AU2958" i="217"/>
  <c r="AU2611" i="217"/>
  <c r="AU2755" i="217"/>
  <c r="AU2899" i="217"/>
  <c r="AU3043" i="217"/>
  <c r="AU2812" i="217"/>
  <c r="AU2981" i="217"/>
  <c r="AU2638" i="217"/>
  <c r="AU2804" i="217"/>
  <c r="AU2705" i="217"/>
  <c r="AU2668" i="217"/>
  <c r="AU2617" i="217"/>
  <c r="AU2777" i="217"/>
  <c r="AU2679" i="217"/>
  <c r="AU2912" i="217"/>
  <c r="AU2602" i="217"/>
  <c r="AU2872" i="217"/>
  <c r="AU2577" i="217"/>
  <c r="AU2721" i="217"/>
  <c r="AU2865" i="217"/>
  <c r="AU3009" i="217"/>
  <c r="AU2878" i="217"/>
  <c r="AU3022" i="217"/>
  <c r="AU2663" i="217"/>
  <c r="AU2807" i="217"/>
  <c r="AU2951" i="217"/>
  <c r="AU2592" i="217"/>
  <c r="AU2736" i="217"/>
  <c r="AU2880" i="217"/>
  <c r="AU3024" i="217"/>
  <c r="AU2665" i="217"/>
  <c r="AU2809" i="217"/>
  <c r="AU2953" i="217"/>
  <c r="AU2594" i="217"/>
  <c r="AU2738" i="217"/>
  <c r="AU2882" i="217"/>
  <c r="AU3026" i="217"/>
  <c r="AU3015" i="217"/>
  <c r="AU2970" i="217"/>
  <c r="AU2623" i="217"/>
  <c r="AU2767" i="217"/>
  <c r="AU2911" i="217"/>
  <c r="AU3055" i="217"/>
  <c r="AU2787" i="217"/>
  <c r="AU2933" i="217"/>
  <c r="AU2614" i="217"/>
  <c r="AU2780" i="217"/>
  <c r="AU3065" i="217"/>
  <c r="AU2681" i="217"/>
  <c r="AU2974" i="217"/>
  <c r="AU3049" i="217"/>
  <c r="AU2897" i="217"/>
  <c r="AU3008" i="217"/>
  <c r="AU2655" i="217"/>
  <c r="AU2883" i="217"/>
  <c r="AU2578" i="217"/>
  <c r="AU2840" i="217"/>
  <c r="AU2589" i="217"/>
  <c r="AU2733" i="217"/>
  <c r="AU2877" i="217"/>
  <c r="AU3021" i="217"/>
  <c r="AU2890" i="217"/>
  <c r="AU3034" i="217"/>
  <c r="AU2675" i="217"/>
  <c r="AU2819" i="217"/>
  <c r="AU2963" i="217"/>
  <c r="AU2604" i="217"/>
  <c r="AU2748" i="217"/>
  <c r="AU2892" i="217"/>
  <c r="AU3036" i="217"/>
  <c r="AU2677" i="217"/>
  <c r="AU2821" i="217"/>
  <c r="AU2965" i="217"/>
  <c r="AU2606" i="217"/>
  <c r="AU2750" i="217"/>
  <c r="AU2894" i="217"/>
  <c r="AU3038" i="217"/>
  <c r="AU3027" i="217"/>
  <c r="AU2982" i="217"/>
  <c r="AU2635" i="217"/>
  <c r="AU2779" i="217"/>
  <c r="AU2923" i="217"/>
  <c r="AU3067" i="217"/>
  <c r="AU2763" i="217"/>
  <c r="AU2896" i="217"/>
  <c r="AU2590" i="217"/>
  <c r="AU2756" i="217"/>
  <c r="AU3017" i="217"/>
  <c r="AU2657" i="217"/>
  <c r="AU2960" i="217"/>
  <c r="AU2631" i="217"/>
  <c r="AU2850" i="217"/>
  <c r="AU2813" i="217"/>
  <c r="AU2601" i="217"/>
  <c r="AU2745" i="217"/>
  <c r="AU2889" i="217"/>
  <c r="AU3033" i="217"/>
  <c r="AU2902" i="217"/>
  <c r="AU3046" i="217"/>
  <c r="AU2687" i="217"/>
  <c r="AU2831" i="217"/>
  <c r="AU2975" i="217"/>
  <c r="AU2616" i="217"/>
  <c r="AU2760" i="217"/>
  <c r="AU2904" i="217"/>
  <c r="AU3048" i="217"/>
  <c r="AU2689" i="217"/>
  <c r="AU2833" i="217"/>
  <c r="AU2977" i="217"/>
  <c r="AU2618" i="217"/>
  <c r="AU2762" i="217"/>
  <c r="AU2906" i="217"/>
  <c r="AU3050" i="217"/>
  <c r="AU3039" i="217"/>
  <c r="AU2994" i="217"/>
  <c r="AU2647" i="217"/>
  <c r="AU2791" i="217"/>
  <c r="AU2935" i="217"/>
  <c r="AU2739" i="217"/>
  <c r="AU2864" i="217"/>
  <c r="AU2732" i="217"/>
  <c r="AU2969" i="217"/>
  <c r="AU2633" i="217"/>
  <c r="AU2978" i="217"/>
  <c r="AU2919" i="217"/>
  <c r="AU2607" i="217"/>
  <c r="AU2824" i="217"/>
  <c r="AU2788" i="217"/>
  <c r="AU2613" i="217"/>
  <c r="AU2757" i="217"/>
  <c r="AU2901" i="217"/>
  <c r="AU3045" i="217"/>
  <c r="AU2914" i="217"/>
  <c r="AU3058" i="217"/>
  <c r="AU2699" i="217"/>
  <c r="AU2843" i="217"/>
  <c r="AU2987" i="217"/>
  <c r="AU2628" i="217"/>
  <c r="AU2772" i="217"/>
  <c r="AU2916" i="217"/>
  <c r="AU3060" i="217"/>
  <c r="AU2701" i="217"/>
  <c r="AU2845" i="217"/>
  <c r="AU2989" i="217"/>
  <c r="AU2630" i="217"/>
  <c r="AU2774" i="217"/>
  <c r="AU2918" i="217"/>
  <c r="AU3062" i="217"/>
  <c r="AU3051" i="217"/>
  <c r="AU3006" i="217"/>
  <c r="AU2659" i="217"/>
  <c r="AU2803" i="217"/>
  <c r="AU2947" i="217"/>
  <c r="AU2715" i="217"/>
  <c r="AU2837" i="217"/>
  <c r="AU2708" i="217"/>
  <c r="AU2921" i="217"/>
  <c r="AU2609" i="217"/>
  <c r="AU2698" i="217"/>
  <c r="AU2673" i="217"/>
  <c r="AU2615" i="217"/>
  <c r="AU3047" i="217"/>
  <c r="AU2976" i="217"/>
  <c r="AU2690" i="217"/>
  <c r="AU2922" i="217"/>
  <c r="AU2863" i="217"/>
  <c r="AU2710" i="217"/>
  <c r="AU2884" i="217"/>
  <c r="AU2583" i="217"/>
  <c r="AU2794" i="217"/>
  <c r="AU2764" i="217"/>
  <c r="AU2625" i="217"/>
  <c r="AU2769" i="217"/>
  <c r="AU2913" i="217"/>
  <c r="AU3057" i="217"/>
  <c r="AU2926" i="217"/>
  <c r="AU3070" i="217"/>
  <c r="AU2711" i="217"/>
  <c r="AU2855" i="217"/>
  <c r="AU2999" i="217"/>
  <c r="AU2640" i="217"/>
  <c r="AU2784" i="217"/>
  <c r="AU2928" i="217"/>
  <c r="AU3072" i="217"/>
  <c r="AU2713" i="217"/>
  <c r="AU2857" i="217"/>
  <c r="AU3001" i="217"/>
  <c r="AU2642" i="217"/>
  <c r="AU2786" i="217"/>
  <c r="AU2930" i="217"/>
  <c r="AU3074" i="217"/>
  <c r="AU3063" i="217"/>
  <c r="AU3018" i="217"/>
  <c r="AU2671" i="217"/>
  <c r="AU2815" i="217"/>
  <c r="AU2959" i="217"/>
  <c r="AU2691" i="217"/>
  <c r="AU2811" i="217"/>
  <c r="AU2684" i="217"/>
  <c r="AU2886" i="217"/>
  <c r="AU2585" i="217"/>
  <c r="AU2775" i="217"/>
  <c r="AU2830" i="217"/>
  <c r="AU2832" i="217"/>
  <c r="AU2967" i="217"/>
  <c r="AU2595" i="217"/>
  <c r="AU2852" i="217"/>
  <c r="AU2770" i="217"/>
  <c r="AU2740" i="217"/>
  <c r="AU2637" i="217"/>
  <c r="AU2781" i="217"/>
  <c r="AU2925" i="217"/>
  <c r="AU3069" i="217"/>
  <c r="AU2938" i="217"/>
  <c r="AU2579" i="217"/>
  <c r="AU2723" i="217"/>
  <c r="AU2867" i="217"/>
  <c r="AU3011" i="217"/>
  <c r="AU2652" i="217"/>
  <c r="AU2796" i="217"/>
  <c r="AU2940" i="217"/>
  <c r="AU2581" i="217"/>
  <c r="AU2725" i="217"/>
  <c r="AU2869" i="217"/>
  <c r="AU3013" i="217"/>
  <c r="AU2654" i="217"/>
  <c r="AU2798" i="217"/>
  <c r="AU2942" i="217"/>
  <c r="AU2931" i="217"/>
  <c r="AU3075" i="217"/>
  <c r="AU3030" i="217"/>
  <c r="AU2683" i="217"/>
  <c r="AU2827" i="217"/>
  <c r="AU2971" i="217"/>
  <c r="AU3032" i="217"/>
  <c r="AU2667" i="217"/>
  <c r="AU2782" i="217"/>
  <c r="AU3028" i="217"/>
  <c r="AU2660" i="217"/>
  <c r="AU2860" i="217"/>
  <c r="AO3052" i="217"/>
  <c r="AO2717" i="217"/>
  <c r="AO2874" i="217"/>
  <c r="AO2578" i="217"/>
  <c r="AO2722" i="217"/>
  <c r="AO2866" i="217"/>
  <c r="AO3010" i="217"/>
  <c r="AO2651" i="217"/>
  <c r="AO2795" i="217"/>
  <c r="AO2939" i="217"/>
  <c r="AO2592" i="217"/>
  <c r="AO2760" i="217"/>
  <c r="AO2940" i="217"/>
  <c r="AO2617" i="217"/>
  <c r="AO2809" i="217"/>
  <c r="AO3013" i="217"/>
  <c r="AO2690" i="217"/>
  <c r="AO2882" i="217"/>
  <c r="AO2787" i="217"/>
  <c r="AO2967" i="217"/>
  <c r="AO2659" i="217"/>
  <c r="AO2875" i="217"/>
  <c r="AO3017" i="217"/>
  <c r="AO3016" i="217"/>
  <c r="AO3068" i="217"/>
  <c r="AO3066" i="217"/>
  <c r="AO2610" i="217"/>
  <c r="AO2585" i="217"/>
  <c r="AO3004" i="217"/>
  <c r="AO2997" i="217"/>
  <c r="AO3020" i="217"/>
  <c r="AO2693" i="217"/>
  <c r="AO2848" i="217"/>
  <c r="AO2590" i="217"/>
  <c r="AO2734" i="217"/>
  <c r="AO2878" i="217"/>
  <c r="AO3022" i="217"/>
  <c r="AO2663" i="217"/>
  <c r="AO2807" i="217"/>
  <c r="AO2951" i="217"/>
  <c r="AO2604" i="217"/>
  <c r="AO2772" i="217"/>
  <c r="AO2952" i="217"/>
  <c r="AO2629" i="217"/>
  <c r="AO2833" i="217"/>
  <c r="AO3025" i="217"/>
  <c r="AO2702" i="217"/>
  <c r="AO2906" i="217"/>
  <c r="AO2799" i="217"/>
  <c r="AO2979" i="217"/>
  <c r="AO2683" i="217"/>
  <c r="AO2887" i="217"/>
  <c r="AO2985" i="217"/>
  <c r="AO2984" i="217"/>
  <c r="AO3041" i="217"/>
  <c r="AO3040" i="217"/>
  <c r="AO2586" i="217"/>
  <c r="AO3064" i="217"/>
  <c r="AO2972" i="217"/>
  <c r="AO2944" i="217"/>
  <c r="AO2993" i="217"/>
  <c r="AO2669" i="217"/>
  <c r="AO2816" i="217"/>
  <c r="AO2602" i="217"/>
  <c r="AO2746" i="217"/>
  <c r="AO2890" i="217"/>
  <c r="AO3034" i="217"/>
  <c r="AO2675" i="217"/>
  <c r="AO2819" i="217"/>
  <c r="AO2963" i="217"/>
  <c r="AO2616" i="217"/>
  <c r="AO2784" i="217"/>
  <c r="AO2964" i="217"/>
  <c r="AO2653" i="217"/>
  <c r="AO2845" i="217"/>
  <c r="AO3037" i="217"/>
  <c r="AO2726" i="217"/>
  <c r="AO2918" i="217"/>
  <c r="AO2811" i="217"/>
  <c r="AO3003" i="217"/>
  <c r="AO2695" i="217"/>
  <c r="AO2899" i="217"/>
  <c r="AO2932" i="217"/>
  <c r="AO2957" i="217"/>
  <c r="AO2982" i="217"/>
  <c r="AO3008" i="217"/>
  <c r="AO3033" i="217"/>
  <c r="AO3032" i="217"/>
  <c r="AO2945" i="217"/>
  <c r="AO2853" i="217"/>
  <c r="AO2961" i="217"/>
  <c r="AO2645" i="217"/>
  <c r="AO2789" i="217"/>
  <c r="AO2614" i="217"/>
  <c r="AO2758" i="217"/>
  <c r="AO2902" i="217"/>
  <c r="AO3046" i="217"/>
  <c r="AO2687" i="217"/>
  <c r="AO2831" i="217"/>
  <c r="AO2975" i="217"/>
  <c r="AO2628" i="217"/>
  <c r="AO2796" i="217"/>
  <c r="AO2976" i="217"/>
  <c r="AO2665" i="217"/>
  <c r="AO2869" i="217"/>
  <c r="AO3049" i="217"/>
  <c r="AO2738" i="217"/>
  <c r="AO2942" i="217"/>
  <c r="AO2823" i="217"/>
  <c r="AO3015" i="217"/>
  <c r="AO2719" i="217"/>
  <c r="AO2911" i="217"/>
  <c r="AO2841" i="217"/>
  <c r="AO2925" i="217"/>
  <c r="AO2897" i="217"/>
  <c r="AO2981" i="217"/>
  <c r="AO2948" i="217"/>
  <c r="AO2946" i="217"/>
  <c r="AO2913" i="217"/>
  <c r="AO2826" i="217"/>
  <c r="I72" i="220"/>
  <c r="AO2934" i="217"/>
  <c r="AO2621" i="217"/>
  <c r="AO2764" i="217"/>
  <c r="AO2626" i="217"/>
  <c r="AO2770" i="217"/>
  <c r="AO2914" i="217"/>
  <c r="AO3058" i="217"/>
  <c r="AO2699" i="217"/>
  <c r="AO2843" i="217"/>
  <c r="AO2987" i="217"/>
  <c r="AO2640" i="217"/>
  <c r="AO2808" i="217"/>
  <c r="AO2988" i="217"/>
  <c r="AO2689" i="217"/>
  <c r="AO2881" i="217"/>
  <c r="AO3061" i="217"/>
  <c r="AO2762" i="217"/>
  <c r="AO2954" i="217"/>
  <c r="AO2835" i="217"/>
  <c r="AO3039" i="217"/>
  <c r="AO2731" i="217"/>
  <c r="AO2935" i="217"/>
  <c r="AO2814" i="217"/>
  <c r="AO2872" i="217"/>
  <c r="AO2865" i="217"/>
  <c r="AO2922" i="217"/>
  <c r="AO2921" i="217"/>
  <c r="AO2888" i="217"/>
  <c r="AO2886" i="217"/>
  <c r="AO2800" i="217"/>
  <c r="AO2908" i="217"/>
  <c r="AO2597" i="217"/>
  <c r="AO2740" i="217"/>
  <c r="AO2638" i="217"/>
  <c r="AO2782" i="217"/>
  <c r="AO2926" i="217"/>
  <c r="AO3070" i="217"/>
  <c r="AO2711" i="217"/>
  <c r="AO2855" i="217"/>
  <c r="AO2999" i="217"/>
  <c r="AO2652" i="217"/>
  <c r="AO2820" i="217"/>
  <c r="AO3012" i="217"/>
  <c r="AO2701" i="217"/>
  <c r="AO2893" i="217"/>
  <c r="AO2582" i="217"/>
  <c r="AO2774" i="217"/>
  <c r="AO2966" i="217"/>
  <c r="AO2859" i="217"/>
  <c r="AO3051" i="217"/>
  <c r="AO2743" i="217"/>
  <c r="AO2947" i="217"/>
  <c r="AO2788" i="217"/>
  <c r="AO2840" i="217"/>
  <c r="AO2838" i="217"/>
  <c r="AO2896" i="217"/>
  <c r="AO2889" i="217"/>
  <c r="AO2802" i="217"/>
  <c r="AO2801" i="217"/>
  <c r="AO2769" i="217"/>
  <c r="AO2876" i="217"/>
  <c r="AO3045" i="217"/>
  <c r="AO2716" i="217"/>
  <c r="AO2650" i="217"/>
  <c r="AO2794" i="217"/>
  <c r="AO2938" i="217"/>
  <c r="AO2579" i="217"/>
  <c r="AO2723" i="217"/>
  <c r="AO2867" i="217"/>
  <c r="AO3011" i="217"/>
  <c r="AO2664" i="217"/>
  <c r="AO2832" i="217"/>
  <c r="AO3024" i="217"/>
  <c r="AO2725" i="217"/>
  <c r="AO2905" i="217"/>
  <c r="AO2594" i="217"/>
  <c r="AO2798" i="217"/>
  <c r="AO2978" i="217"/>
  <c r="AO2871" i="217"/>
  <c r="AO3075" i="217"/>
  <c r="AO2755" i="217"/>
  <c r="AO2971" i="217"/>
  <c r="AO2763" i="217"/>
  <c r="AO2781" i="217"/>
  <c r="AO2812" i="217"/>
  <c r="AO2837" i="217"/>
  <c r="AO2862" i="217"/>
  <c r="AO2776" i="217"/>
  <c r="AO2751" i="217"/>
  <c r="AO2745" i="217"/>
  <c r="AO2849" i="217"/>
  <c r="AO3018" i="217"/>
  <c r="AO2692" i="217"/>
  <c r="AO2662" i="217"/>
  <c r="AO2806" i="217"/>
  <c r="AO2950" i="217"/>
  <c r="AO2591" i="217"/>
  <c r="AO2735" i="217"/>
  <c r="AO2879" i="217"/>
  <c r="AO3023" i="217"/>
  <c r="AO2676" i="217"/>
  <c r="AO2844" i="217"/>
  <c r="AO3048" i="217"/>
  <c r="AO2737" i="217"/>
  <c r="AO2917" i="217"/>
  <c r="AO2618" i="217"/>
  <c r="AO2810" i="217"/>
  <c r="AO2990" i="217"/>
  <c r="AO2895" i="217"/>
  <c r="AO2587" i="217"/>
  <c r="AO2767" i="217"/>
  <c r="AO3007" i="217"/>
  <c r="AO2739" i="217"/>
  <c r="AO2709" i="217"/>
  <c r="AO2780" i="217"/>
  <c r="AO2754" i="217"/>
  <c r="AO2836" i="217"/>
  <c r="AO2752" i="217"/>
  <c r="AO2679" i="217"/>
  <c r="AO2673" i="217"/>
  <c r="AO2817" i="217"/>
  <c r="AO2992" i="217"/>
  <c r="AO2668" i="217"/>
  <c r="AO2674" i="217"/>
  <c r="AO2818" i="217"/>
  <c r="AO2962" i="217"/>
  <c r="AO2603" i="217"/>
  <c r="AO2747" i="217"/>
  <c r="AO2891" i="217"/>
  <c r="AO3035" i="217"/>
  <c r="AO2688" i="217"/>
  <c r="AO2868" i="217"/>
  <c r="AO3060" i="217"/>
  <c r="AO2749" i="217"/>
  <c r="AO2941" i="217"/>
  <c r="AO2630" i="217"/>
  <c r="AO2822" i="217"/>
  <c r="AO3014" i="217"/>
  <c r="AO2907" i="217"/>
  <c r="AO2599" i="217"/>
  <c r="AO2791" i="217"/>
  <c r="AO3019" i="217"/>
  <c r="AO2691" i="217"/>
  <c r="AO2685" i="217"/>
  <c r="AO2732" i="217"/>
  <c r="AO2730" i="217"/>
  <c r="AO2753" i="217"/>
  <c r="AO2728" i="217"/>
  <c r="AO2655" i="217"/>
  <c r="AO2625" i="217"/>
  <c r="AO2790" i="217"/>
  <c r="AO2960" i="217"/>
  <c r="AO2644" i="217"/>
  <c r="AO2686" i="217"/>
  <c r="AO2830" i="217"/>
  <c r="AO2974" i="217"/>
  <c r="AO2615" i="217"/>
  <c r="AO2759" i="217"/>
  <c r="AO2903" i="217"/>
  <c r="AO3047" i="217"/>
  <c r="AO2700" i="217"/>
  <c r="AO2880" i="217"/>
  <c r="AO2581" i="217"/>
  <c r="AO2761" i="217"/>
  <c r="AO2953" i="217"/>
  <c r="AO2654" i="217"/>
  <c r="AO2834" i="217"/>
  <c r="AO3026" i="217"/>
  <c r="AO2931" i="217"/>
  <c r="AO2611" i="217"/>
  <c r="AO2803" i="217"/>
  <c r="AO3031" i="217"/>
  <c r="AO2667" i="217"/>
  <c r="AO2661" i="217"/>
  <c r="AO2708" i="217"/>
  <c r="AO2706" i="217"/>
  <c r="AO2705" i="217"/>
  <c r="AO2704" i="217"/>
  <c r="AO2631" i="217"/>
  <c r="AO2765" i="217"/>
  <c r="AO2933" i="217"/>
  <c r="AO2620" i="217"/>
  <c r="AO2698" i="217"/>
  <c r="AO2842" i="217"/>
  <c r="AO2986" i="217"/>
  <c r="AO2627" i="217"/>
  <c r="AO2771" i="217"/>
  <c r="AO2915" i="217"/>
  <c r="AO3059" i="217"/>
  <c r="AO2724" i="217"/>
  <c r="AO2904" i="217"/>
  <c r="AO2593" i="217"/>
  <c r="AO2773" i="217"/>
  <c r="AO2977" i="217"/>
  <c r="AO2666" i="217"/>
  <c r="AO2846" i="217"/>
  <c r="AO3050" i="217"/>
  <c r="AO2943" i="217"/>
  <c r="AO2623" i="217"/>
  <c r="AO2827" i="217"/>
  <c r="AO3043" i="217"/>
  <c r="AO2619" i="217"/>
  <c r="AO2637" i="217"/>
  <c r="AO2660" i="217"/>
  <c r="AO2682" i="217"/>
  <c r="AO2633" i="217"/>
  <c r="AO2632" i="217"/>
  <c r="AI2864" i="217"/>
  <c r="AI2993" i="217"/>
  <c r="AI2624" i="217"/>
  <c r="AI2872" i="217"/>
  <c r="AI2648" i="217"/>
  <c r="AI2943" i="217"/>
  <c r="AI2778" i="217"/>
  <c r="AI3053" i="217"/>
  <c r="AI2804" i="217"/>
  <c r="AI2577" i="217"/>
  <c r="AI2721" i="217"/>
  <c r="AI2865" i="217"/>
  <c r="AI3009" i="217"/>
  <c r="AI3070" i="217"/>
  <c r="AI3059" i="217"/>
  <c r="AI2700" i="217"/>
  <c r="AI2844" i="217"/>
  <c r="AI2988" i="217"/>
  <c r="AI2629" i="217"/>
  <c r="AI2773" i="217"/>
  <c r="AI2917" i="217"/>
  <c r="AI3061" i="217"/>
  <c r="AI2702" i="217"/>
  <c r="AI2846" i="217"/>
  <c r="AI2990" i="217"/>
  <c r="AI2611" i="217"/>
  <c r="AI2755" i="217"/>
  <c r="AI2899" i="217"/>
  <c r="AI3043" i="217"/>
  <c r="AI2723" i="217"/>
  <c r="AI2734" i="217"/>
  <c r="AI2824" i="217"/>
  <c r="AI2945" i="217"/>
  <c r="AI2645" i="217"/>
  <c r="AI2891" i="217"/>
  <c r="AI2669" i="217"/>
  <c r="AI2915" i="217"/>
  <c r="AI2711" i="217"/>
  <c r="AI2967" i="217"/>
  <c r="AI2754" i="217"/>
  <c r="AI3018" i="217"/>
  <c r="AI2800" i="217"/>
  <c r="AI2578" i="217"/>
  <c r="AI2825" i="217"/>
  <c r="AI2589" i="217"/>
  <c r="AI2733" i="217"/>
  <c r="AI2877" i="217"/>
  <c r="AI3021" i="217"/>
  <c r="AI2927" i="217"/>
  <c r="AI3071" i="217"/>
  <c r="AI2712" i="217"/>
  <c r="AI2856" i="217"/>
  <c r="AI3000" i="217"/>
  <c r="AI2641" i="217"/>
  <c r="AI2785" i="217"/>
  <c r="AI2929" i="217"/>
  <c r="AI3073" i="217"/>
  <c r="AI2714" i="217"/>
  <c r="AI2858" i="217"/>
  <c r="AI3002" i="217"/>
  <c r="AI2623" i="217"/>
  <c r="AI2767" i="217"/>
  <c r="AI2911" i="217"/>
  <c r="AI3055" i="217"/>
  <c r="AI2992" i="217"/>
  <c r="AI2782" i="217"/>
  <c r="AI2900" i="217"/>
  <c r="AI2667" i="217"/>
  <c r="AI2912" i="217"/>
  <c r="AI2691" i="217"/>
  <c r="AI2938" i="217"/>
  <c r="AI2732" i="217"/>
  <c r="AI2991" i="217"/>
  <c r="AI2776" i="217"/>
  <c r="AI3051" i="217"/>
  <c r="AI2819" i="217"/>
  <c r="AI2598" i="217"/>
  <c r="AI2847" i="217"/>
  <c r="AI2601" i="217"/>
  <c r="AI2745" i="217"/>
  <c r="AI2889" i="217"/>
  <c r="AI3033" i="217"/>
  <c r="AI2939" i="217"/>
  <c r="AI2580" i="217"/>
  <c r="AI2724" i="217"/>
  <c r="AI2868" i="217"/>
  <c r="AI3012" i="217"/>
  <c r="AI2653" i="217"/>
  <c r="AI2797" i="217"/>
  <c r="AI2941" i="217"/>
  <c r="AI2582" i="217"/>
  <c r="AI2726" i="217"/>
  <c r="AI2870" i="217"/>
  <c r="AI3014" i="217"/>
  <c r="AI2635" i="217"/>
  <c r="AI2779" i="217"/>
  <c r="AI2923" i="217"/>
  <c r="AI3067" i="217"/>
  <c r="AI2692" i="217"/>
  <c r="AI2741" i="217"/>
  <c r="AI2860" i="217"/>
  <c r="AI2686" i="217"/>
  <c r="AI2934" i="217"/>
  <c r="AI2710" i="217"/>
  <c r="AI2962" i="217"/>
  <c r="AI2753" i="217"/>
  <c r="AI3017" i="217"/>
  <c r="AI2795" i="217"/>
  <c r="AI2595" i="217"/>
  <c r="AI2840" i="217"/>
  <c r="AI2620" i="217"/>
  <c r="AI2866" i="217"/>
  <c r="AI2613" i="217"/>
  <c r="AI2757" i="217"/>
  <c r="AI2901" i="217"/>
  <c r="AI3045" i="217"/>
  <c r="AI2951" i="217"/>
  <c r="AI2592" i="217"/>
  <c r="AI2736" i="217"/>
  <c r="AI2880" i="217"/>
  <c r="AI3024" i="217"/>
  <c r="AI2665" i="217"/>
  <c r="AI2809" i="217"/>
  <c r="AI2953" i="217"/>
  <c r="AI2594" i="217"/>
  <c r="AI2738" i="217"/>
  <c r="AI2882" i="217"/>
  <c r="AI3026" i="217"/>
  <c r="AI2647" i="217"/>
  <c r="AI2791" i="217"/>
  <c r="AI2935" i="217"/>
  <c r="AI3029" i="217"/>
  <c r="AI2896" i="217"/>
  <c r="AI2699" i="217"/>
  <c r="AI2818" i="217"/>
  <c r="AI2706" i="217"/>
  <c r="AI2958" i="217"/>
  <c r="AI2730" i="217"/>
  <c r="AI2986" i="217"/>
  <c r="AI2775" i="217"/>
  <c r="AI3044" i="217"/>
  <c r="AI2816" i="217"/>
  <c r="AI2614" i="217"/>
  <c r="AI2861" i="217"/>
  <c r="AI2639" i="217"/>
  <c r="AI2886" i="217"/>
  <c r="AI2625" i="217"/>
  <c r="AI2769" i="217"/>
  <c r="AI2913" i="217"/>
  <c r="AI3057" i="217"/>
  <c r="AI2963" i="217"/>
  <c r="AI2604" i="217"/>
  <c r="AI2748" i="217"/>
  <c r="AI2892" i="217"/>
  <c r="AI3036" i="217"/>
  <c r="AI2677" i="217"/>
  <c r="AI2821" i="217"/>
  <c r="AI2965" i="217"/>
  <c r="AI2606" i="217"/>
  <c r="AI2750" i="217"/>
  <c r="AI2894" i="217"/>
  <c r="AI3038" i="217"/>
  <c r="AI2659" i="217"/>
  <c r="AI2803" i="217"/>
  <c r="AI2947" i="217"/>
  <c r="AI2974" i="217"/>
  <c r="AI2658" i="217"/>
  <c r="AI2777" i="217"/>
  <c r="AI2728" i="217"/>
  <c r="AI2982" i="217"/>
  <c r="AI2752" i="217"/>
  <c r="AI3016" i="217"/>
  <c r="AI2794" i="217"/>
  <c r="AI2590" i="217"/>
  <c r="AI2837" i="217"/>
  <c r="AI2634" i="217"/>
  <c r="AI2883" i="217"/>
  <c r="AI2660" i="217"/>
  <c r="AI2908" i="217"/>
  <c r="AI2781" i="217"/>
  <c r="AI2975" i="217"/>
  <c r="AI2760" i="217"/>
  <c r="AI2904" i="217"/>
  <c r="AI3048" i="217"/>
  <c r="AI2689" i="217"/>
  <c r="AI2833" i="217"/>
  <c r="AI2977" i="217"/>
  <c r="AI2618" i="217"/>
  <c r="AI2762" i="217"/>
  <c r="AI2906" i="217"/>
  <c r="AI3050" i="217"/>
  <c r="AI2671" i="217"/>
  <c r="AI2815" i="217"/>
  <c r="AI2959" i="217"/>
  <c r="AI2926" i="217"/>
  <c r="AI2637" i="217"/>
  <c r="AI2619" i="217"/>
  <c r="AI2735" i="217"/>
  <c r="AI2747" i="217"/>
  <c r="AI3008" i="217"/>
  <c r="AI2771" i="217"/>
  <c r="AI3042" i="217"/>
  <c r="AI2814" i="217"/>
  <c r="AI2610" i="217"/>
  <c r="AI2859" i="217"/>
  <c r="AI2656" i="217"/>
  <c r="AI2902" i="217"/>
  <c r="AI2681" i="217"/>
  <c r="AI2931" i="217"/>
  <c r="AI2649" i="217"/>
  <c r="AI2793" i="217"/>
  <c r="AI2937" i="217"/>
  <c r="AI2998" i="217"/>
  <c r="AI2987" i="217"/>
  <c r="AI2628" i="217"/>
  <c r="AI2772" i="217"/>
  <c r="AI2916" i="217"/>
  <c r="AI3060" i="217"/>
  <c r="AI2701" i="217"/>
  <c r="AI2845" i="217"/>
  <c r="AI2989" i="217"/>
  <c r="AI2630" i="217"/>
  <c r="AI2774" i="217"/>
  <c r="AI2918" i="217"/>
  <c r="AI3062" i="217"/>
  <c r="AI2683" i="217"/>
  <c r="AI2827" i="217"/>
  <c r="AI2971" i="217"/>
  <c r="AI2980" i="217"/>
  <c r="AI2885" i="217"/>
  <c r="AI2925" i="217"/>
  <c r="AI2576" i="217"/>
  <c r="AI2694" i="217"/>
  <c r="AI2768" i="217"/>
  <c r="AI3040" i="217"/>
  <c r="AI2792" i="217"/>
  <c r="AI2588" i="217"/>
  <c r="AI2836" i="217"/>
  <c r="AI2632" i="217"/>
  <c r="AI2878" i="217"/>
  <c r="AI2675" i="217"/>
  <c r="AI2922" i="217"/>
  <c r="AI2703" i="217"/>
  <c r="AI2955" i="217"/>
  <c r="AI2661" i="217"/>
  <c r="AI2805" i="217"/>
  <c r="AI2949" i="217"/>
  <c r="AI3010" i="217"/>
  <c r="AI2999" i="217"/>
  <c r="AI2640" i="217"/>
  <c r="AI2784" i="217"/>
  <c r="AI2928" i="217"/>
  <c r="AI3072" i="217"/>
  <c r="AI2713" i="217"/>
  <c r="AI2857" i="217"/>
  <c r="AI3001" i="217"/>
  <c r="AI2642" i="217"/>
  <c r="AI2786" i="217"/>
  <c r="AI2930" i="217"/>
  <c r="AI3074" i="217"/>
  <c r="AI2695" i="217"/>
  <c r="AI2839" i="217"/>
  <c r="AI2983" i="217"/>
  <c r="AI2932" i="217"/>
  <c r="AI2843" i="217"/>
  <c r="AI2616" i="217"/>
  <c r="AI3056" i="217"/>
  <c r="AI2655" i="217"/>
  <c r="AI2789" i="217"/>
  <c r="AI3068" i="217"/>
  <c r="AI2813" i="217"/>
  <c r="AI2609" i="217"/>
  <c r="AI2855" i="217"/>
  <c r="AI2651" i="217"/>
  <c r="AI2898" i="217"/>
  <c r="AI2696" i="217"/>
  <c r="AI2946" i="217"/>
  <c r="AI2722" i="217"/>
  <c r="AI2979" i="217"/>
  <c r="AI2673" i="217"/>
  <c r="AI2817" i="217"/>
  <c r="AI2961" i="217"/>
  <c r="AI3022" i="217"/>
  <c r="AI3011" i="217"/>
  <c r="AI2652" i="217"/>
  <c r="AI2796" i="217"/>
  <c r="AI2940" i="217"/>
  <c r="AI2581" i="217"/>
  <c r="AI2725" i="217"/>
  <c r="AI2869" i="217"/>
  <c r="AI3013" i="217"/>
  <c r="AI2654" i="217"/>
  <c r="AI2798" i="217"/>
  <c r="AI2942" i="217"/>
  <c r="AI3063" i="217"/>
  <c r="AI2707" i="217"/>
  <c r="AI2851" i="217"/>
  <c r="AI2995" i="217"/>
  <c r="AI2888" i="217"/>
  <c r="AI2802" i="217"/>
  <c r="AI3003" i="217"/>
  <c r="AI2612" i="217"/>
  <c r="AI2811" i="217"/>
  <c r="AI2586" i="217"/>
  <c r="AI2835" i="217"/>
  <c r="AI2631" i="217"/>
  <c r="AI2876" i="217"/>
  <c r="AI2672" i="217"/>
  <c r="AI2920" i="217"/>
  <c r="AI2717" i="217"/>
  <c r="AI2970" i="217"/>
  <c r="AI2742" i="217"/>
  <c r="AI3004" i="217"/>
  <c r="AI2685" i="217"/>
  <c r="AI2829" i="217"/>
  <c r="AI2973" i="217"/>
  <c r="AI3034" i="217"/>
  <c r="AI3023" i="217"/>
  <c r="AI2664" i="217"/>
  <c r="AI2808" i="217"/>
  <c r="AI2952" i="217"/>
  <c r="AI2593" i="217"/>
  <c r="AI2737" i="217"/>
  <c r="AI2881" i="217"/>
  <c r="AI3025" i="217"/>
  <c r="AI2666" i="217"/>
  <c r="AI2810" i="217"/>
  <c r="AI2954" i="217"/>
  <c r="AI3075" i="217"/>
  <c r="AI2719" i="217"/>
  <c r="AI2863" i="217"/>
  <c r="AI3007" i="217"/>
  <c r="AI2848" i="217"/>
  <c r="AI2763" i="217"/>
  <c r="AI2950" i="217"/>
  <c r="AI2584" i="217"/>
  <c r="AI2830" i="217"/>
  <c r="AI2608" i="217"/>
  <c r="AI2854" i="217"/>
  <c r="AI2650" i="217"/>
  <c r="AI2897" i="217"/>
  <c r="AI2693" i="217"/>
  <c r="AI2944" i="217"/>
  <c r="AI2739" i="217"/>
  <c r="AI2994" i="217"/>
  <c r="AI2764" i="217"/>
  <c r="AI3030" i="217"/>
  <c r="AI2697" i="217"/>
  <c r="AI2841" i="217"/>
  <c r="AI2985" i="217"/>
  <c r="AI3046" i="217"/>
  <c r="AI3035" i="217"/>
  <c r="AI2676" i="217"/>
  <c r="AI2820" i="217"/>
  <c r="AI2964" i="217"/>
  <c r="AI2605" i="217"/>
  <c r="AI2749" i="217"/>
  <c r="AI2893" i="217"/>
  <c r="AI3037" i="217"/>
  <c r="AI2678" i="217"/>
  <c r="AI2822" i="217"/>
  <c r="AI2966" i="217"/>
  <c r="AI2587" i="217"/>
  <c r="AI2731" i="217"/>
  <c r="AI2875" i="217"/>
  <c r="AI3019" i="217"/>
  <c r="AI2806" i="217"/>
  <c r="H86" i="220"/>
  <c r="AD14" i="226"/>
  <c r="G86" i="220"/>
  <c r="W2988" i="217"/>
  <c r="W2641" i="217"/>
  <c r="W2610" i="217"/>
  <c r="W3064" i="217"/>
  <c r="W2953" i="217"/>
  <c r="W2799" i="217"/>
  <c r="W2606" i="217"/>
  <c r="W2589" i="217"/>
  <c r="W2762" i="217"/>
  <c r="W2733" i="217"/>
  <c r="W2954" i="217"/>
  <c r="W2814" i="217"/>
  <c r="W2877" i="217"/>
  <c r="W2683" i="217"/>
  <c r="W3021" i="217"/>
  <c r="W2911" i="217"/>
  <c r="W3023" i="217"/>
  <c r="W2676" i="217"/>
  <c r="W2832" i="217"/>
  <c r="E86" i="220"/>
  <c r="T71" i="220"/>
  <c r="R71" i="220"/>
  <c r="P71" i="220"/>
  <c r="X71" i="220"/>
  <c r="L86" i="220"/>
  <c r="N71" i="220"/>
  <c r="I86" i="220"/>
  <c r="K72" i="220"/>
  <c r="AC14" i="226"/>
  <c r="H72" i="220"/>
  <c r="AC2183" i="217"/>
  <c r="L57" i="220"/>
  <c r="L72" i="220" s="1"/>
  <c r="G72" i="220"/>
  <c r="V2058" i="217"/>
  <c r="V2059" i="217" s="1"/>
  <c r="F72" i="220"/>
  <c r="D58" i="220"/>
  <c r="D72" i="220"/>
  <c r="BA1864" i="217"/>
  <c r="F58" i="220"/>
  <c r="BA2011" i="217"/>
  <c r="BA1991" i="217"/>
  <c r="BA1721" i="217"/>
  <c r="BA1650" i="217"/>
  <c r="BA1587" i="217"/>
  <c r="BA1756" i="217"/>
  <c r="BA1923" i="217"/>
  <c r="BA1670" i="217"/>
  <c r="BA1842" i="217"/>
  <c r="BA1975" i="217"/>
  <c r="BA2026" i="217"/>
  <c r="BA1848" i="217"/>
  <c r="BA1599" i="217"/>
  <c r="BA1744" i="217"/>
  <c r="BA1823" i="217"/>
  <c r="BA1797" i="217"/>
  <c r="BA1978" i="217"/>
  <c r="BA1999" i="217"/>
  <c r="BA2028" i="217"/>
  <c r="BA1702" i="217"/>
  <c r="BA1628" i="217"/>
  <c r="BA1675" i="217"/>
  <c r="BA1680" i="217"/>
  <c r="BA1819" i="217"/>
  <c r="BA1973" i="217"/>
  <c r="BA1990" i="217"/>
  <c r="BA1917" i="217"/>
  <c r="BA1885" i="217"/>
  <c r="BA1814" i="217"/>
  <c r="BA1988" i="217"/>
  <c r="K58" i="220"/>
  <c r="AT1546" i="217"/>
  <c r="AT1547" i="217" s="1"/>
  <c r="G58" i="220"/>
  <c r="P1546" i="217"/>
  <c r="P1547" i="217" s="1"/>
  <c r="C58" i="220"/>
  <c r="L43" i="220"/>
  <c r="E1142" i="217"/>
  <c r="I44" i="220"/>
  <c r="AU1296" i="217"/>
  <c r="AU1444" i="217"/>
  <c r="K44" i="220"/>
  <c r="BA1262" i="217"/>
  <c r="AZ1034" i="217" s="1"/>
  <c r="AZ1035" i="217" s="1"/>
  <c r="AU1065" i="217"/>
  <c r="AU1243" i="217"/>
  <c r="AU1462" i="217"/>
  <c r="AU1288" i="217"/>
  <c r="AA16" i="226"/>
  <c r="J44" i="220"/>
  <c r="AN1034" i="217"/>
  <c r="AN1035" i="217" s="1"/>
  <c r="E44" i="220"/>
  <c r="E1204" i="217"/>
  <c r="E1291" i="217"/>
  <c r="E1183" i="217"/>
  <c r="E1460" i="217"/>
  <c r="E1040" i="217"/>
  <c r="E1115" i="217"/>
  <c r="E1085" i="217"/>
  <c r="E1113" i="217"/>
  <c r="E1390" i="217"/>
  <c r="E1172" i="217"/>
  <c r="E1252" i="217"/>
  <c r="E1116" i="217"/>
  <c r="E1308" i="217"/>
  <c r="E1508" i="217"/>
  <c r="E1200" i="217"/>
  <c r="E1392" i="217"/>
  <c r="E1091" i="217"/>
  <c r="E1280" i="217"/>
  <c r="E1478" i="217"/>
  <c r="E1170" i="217"/>
  <c r="E1362" i="217"/>
  <c r="E1055" i="217"/>
  <c r="E1240" i="217"/>
  <c r="E1434" i="217"/>
  <c r="E1130" i="217"/>
  <c r="E1370" i="217"/>
  <c r="E1097" i="217"/>
  <c r="E1265" i="217"/>
  <c r="E1448" i="217"/>
  <c r="E1125" i="217"/>
  <c r="E1305" i="217"/>
  <c r="E1479" i="217"/>
  <c r="E1222" i="217"/>
  <c r="E1402" i="217"/>
  <c r="E1451" i="217"/>
  <c r="E1482" i="217"/>
  <c r="E1346" i="217"/>
  <c r="E1536" i="217"/>
  <c r="E1141" i="217"/>
  <c r="E1220" i="217"/>
  <c r="E1131" i="217"/>
  <c r="E1323" i="217"/>
  <c r="E1525" i="217"/>
  <c r="E1215" i="217"/>
  <c r="E1407" i="217"/>
  <c r="E1105" i="217"/>
  <c r="E1297" i="217"/>
  <c r="E1496" i="217"/>
  <c r="E1187" i="217"/>
  <c r="E1379" i="217"/>
  <c r="E1069" i="217"/>
  <c r="E1256" i="217"/>
  <c r="E1452" i="217"/>
  <c r="E1146" i="217"/>
  <c r="E1386" i="217"/>
  <c r="E1109" i="217"/>
  <c r="E1289" i="217"/>
  <c r="E1461" i="217"/>
  <c r="E1137" i="217"/>
  <c r="E1317" i="217"/>
  <c r="E1492" i="217"/>
  <c r="E1246" i="217"/>
  <c r="E1414" i="217"/>
  <c r="E1463" i="217"/>
  <c r="E1446" i="217"/>
  <c r="E1264" i="217"/>
  <c r="E1439" i="217"/>
  <c r="E1500" i="217"/>
  <c r="E1108" i="217"/>
  <c r="E1189" i="217"/>
  <c r="E1147" i="217"/>
  <c r="E1339" i="217"/>
  <c r="E1046" i="217"/>
  <c r="E1231" i="217"/>
  <c r="E1424" i="217"/>
  <c r="E1120" i="217"/>
  <c r="E1312" i="217"/>
  <c r="E1513" i="217"/>
  <c r="E1202" i="217"/>
  <c r="E1394" i="217"/>
  <c r="E1083" i="217"/>
  <c r="E1273" i="217"/>
  <c r="E1470" i="217"/>
  <c r="E1178" i="217"/>
  <c r="E1403" i="217"/>
  <c r="E1121" i="217"/>
  <c r="E1301" i="217"/>
  <c r="E1474" i="217"/>
  <c r="E1161" i="217"/>
  <c r="E1329" i="217"/>
  <c r="E1505" i="217"/>
  <c r="E1258" i="217"/>
  <c r="E1428" i="217"/>
  <c r="E1487" i="217"/>
  <c r="E1411" i="217"/>
  <c r="E1509" i="217"/>
  <c r="E1270" i="217"/>
  <c r="E1418" i="217"/>
  <c r="E1156" i="217"/>
  <c r="E1530" i="217"/>
  <c r="E1380" i="217"/>
  <c r="E1431" i="217"/>
  <c r="E1051" i="217"/>
  <c r="E1517" i="217"/>
  <c r="E1124" i="217"/>
  <c r="E1179" i="217"/>
  <c r="E1371" i="217"/>
  <c r="E1075" i="217"/>
  <c r="E1263" i="217"/>
  <c r="E1459" i="217"/>
  <c r="E1153" i="217"/>
  <c r="E1345" i="217"/>
  <c r="E1048" i="217"/>
  <c r="E1235" i="217"/>
  <c r="E1429" i="217"/>
  <c r="E1112" i="217"/>
  <c r="E1304" i="217"/>
  <c r="E1504" i="217"/>
  <c r="E1211" i="217"/>
  <c r="E1436" i="217"/>
  <c r="E1157" i="217"/>
  <c r="E1325" i="217"/>
  <c r="E1514" i="217"/>
  <c r="E1185" i="217"/>
  <c r="E1353" i="217"/>
  <c r="E1114" i="217"/>
  <c r="E1282" i="217"/>
  <c r="E1467" i="217"/>
  <c r="E1511" i="217"/>
  <c r="E1347" i="217"/>
  <c r="E1537" i="217"/>
  <c r="E1285" i="217"/>
  <c r="E1490" i="217"/>
  <c r="E1375" i="217"/>
  <c r="E1154" i="217"/>
  <c r="E1225" i="217"/>
  <c r="E1338" i="217"/>
  <c r="E1253" i="217"/>
  <c r="E1210" i="217"/>
  <c r="E1064" i="217"/>
  <c r="E1080" i="217"/>
  <c r="E1164" i="217"/>
  <c r="E1248" i="217"/>
  <c r="E1328" i="217"/>
  <c r="E1218" i="217"/>
  <c r="E1288" i="217"/>
  <c r="E1194" i="217"/>
  <c r="E1419" i="217"/>
  <c r="E1313" i="217"/>
  <c r="E1488" i="217"/>
  <c r="E1173" i="217"/>
  <c r="E1341" i="217"/>
  <c r="E1531" i="217"/>
  <c r="E1441" i="217"/>
  <c r="E1396" i="217"/>
  <c r="E1483" i="217"/>
  <c r="E1094" i="217"/>
  <c r="E1195" i="217"/>
  <c r="E1387" i="217"/>
  <c r="E1090" i="217"/>
  <c r="E1279" i="217"/>
  <c r="E1477" i="217"/>
  <c r="E1168" i="217"/>
  <c r="E1360" i="217"/>
  <c r="E1063" i="217"/>
  <c r="E1250" i="217"/>
  <c r="E1445" i="217"/>
  <c r="E1129" i="217"/>
  <c r="E1321" i="217"/>
  <c r="E1522" i="217"/>
  <c r="E1226" i="217"/>
  <c r="E1471" i="217"/>
  <c r="E1169" i="217"/>
  <c r="E1337" i="217"/>
  <c r="E1527" i="217"/>
  <c r="E1197" i="217"/>
  <c r="E1377" i="217"/>
  <c r="E1126" i="217"/>
  <c r="E1294" i="217"/>
  <c r="E1480" i="217"/>
  <c r="E1523" i="217"/>
  <c r="E1284" i="217"/>
  <c r="E1468" i="217"/>
  <c r="E1435" i="217"/>
  <c r="E1465" i="217"/>
  <c r="E1060" i="217"/>
  <c r="E1098" i="217"/>
  <c r="E1364" i="217"/>
  <c r="E1447" i="217"/>
  <c r="E1066" i="217"/>
  <c r="E1212" i="217"/>
  <c r="E1404" i="217"/>
  <c r="E1104" i="217"/>
  <c r="E1296" i="217"/>
  <c r="E1495" i="217"/>
  <c r="E1184" i="217"/>
  <c r="E1376" i="217"/>
  <c r="E1078" i="217"/>
  <c r="E1266" i="217"/>
  <c r="E1462" i="217"/>
  <c r="E1144" i="217"/>
  <c r="E1336" i="217"/>
  <c r="E1539" i="217"/>
  <c r="E1242" i="217"/>
  <c r="E1489" i="217"/>
  <c r="E1181" i="217"/>
  <c r="E1361" i="217"/>
  <c r="E1041" i="217"/>
  <c r="E1209" i="217"/>
  <c r="E1389" i="217"/>
  <c r="E1138" i="217"/>
  <c r="E1318" i="217"/>
  <c r="E1493" i="217"/>
  <c r="E1535" i="217"/>
  <c r="E1251" i="217"/>
  <c r="E1398" i="217"/>
  <c r="E1196" i="217"/>
  <c r="E1100" i="217"/>
  <c r="E1281" i="217"/>
  <c r="E1356" i="217"/>
  <c r="E1136" i="217"/>
  <c r="E1410" i="217"/>
  <c r="E1486" i="217"/>
  <c r="E1145" i="217"/>
  <c r="E1333" i="217"/>
  <c r="E1412" i="217"/>
  <c r="E1043" i="217"/>
  <c r="E1227" i="217"/>
  <c r="E1420" i="217"/>
  <c r="E1119" i="217"/>
  <c r="E1311" i="217"/>
  <c r="E1512" i="217"/>
  <c r="E1201" i="217"/>
  <c r="E1393" i="217"/>
  <c r="E1092" i="217"/>
  <c r="E1283" i="217"/>
  <c r="E1481" i="217"/>
  <c r="E1160" i="217"/>
  <c r="E1352" i="217"/>
  <c r="E1042" i="217"/>
  <c r="E1274" i="217"/>
  <c r="E1507" i="217"/>
  <c r="E1193" i="217"/>
  <c r="E1373" i="217"/>
  <c r="E1053" i="217"/>
  <c r="E1233" i="217"/>
  <c r="E1401" i="217"/>
  <c r="E1150" i="217"/>
  <c r="E1330" i="217"/>
  <c r="E1506" i="217"/>
  <c r="E1219" i="217"/>
  <c r="E1334" i="217"/>
  <c r="E1076" i="217"/>
  <c r="E1466" i="217"/>
  <c r="E1443" i="217"/>
  <c r="E1499" i="217"/>
  <c r="E1300" i="217"/>
  <c r="E1381" i="217"/>
  <c r="E1057" i="217"/>
  <c r="E1243" i="217"/>
  <c r="E1437" i="217"/>
  <c r="E1135" i="217"/>
  <c r="E1327" i="217"/>
  <c r="E1529" i="217"/>
  <c r="E1216" i="217"/>
  <c r="E1408" i="217"/>
  <c r="E1106" i="217"/>
  <c r="E1298" i="217"/>
  <c r="E1497" i="217"/>
  <c r="E1177" i="217"/>
  <c r="E1369" i="217"/>
  <c r="E1056" i="217"/>
  <c r="E1290" i="217"/>
  <c r="E1524" i="217"/>
  <c r="E1217" i="217"/>
  <c r="E1385" i="217"/>
  <c r="E1065" i="217"/>
  <c r="E1245" i="217"/>
  <c r="E1413" i="217"/>
  <c r="E1174" i="217"/>
  <c r="E1342" i="217"/>
  <c r="E1519" i="217"/>
  <c r="E1188" i="217"/>
  <c r="E1206" i="217"/>
  <c r="E1268" i="217"/>
  <c r="E1348" i="217"/>
  <c r="E1071" i="217"/>
  <c r="E1260" i="217"/>
  <c r="E1456" i="217"/>
  <c r="E1152" i="217"/>
  <c r="E1344" i="217"/>
  <c r="E1047" i="217"/>
  <c r="E1232" i="217"/>
  <c r="E1425" i="217"/>
  <c r="E1122" i="217"/>
  <c r="E1314" i="217"/>
  <c r="E1515" i="217"/>
  <c r="E1192" i="217"/>
  <c r="E1384" i="217"/>
  <c r="E1084" i="217"/>
  <c r="E1307" i="217"/>
  <c r="E1049" i="217"/>
  <c r="E1229" i="217"/>
  <c r="E1397" i="217"/>
  <c r="E1089" i="217"/>
  <c r="E1257" i="217"/>
  <c r="E1426" i="217"/>
  <c r="E1186" i="217"/>
  <c r="E1354" i="217"/>
  <c r="E1415" i="217"/>
  <c r="E1155" i="217"/>
  <c r="C44" i="220"/>
  <c r="L29" i="220"/>
  <c r="W884" i="217"/>
  <c r="W700" i="217"/>
  <c r="W543" i="217"/>
  <c r="W976" i="217"/>
  <c r="W782" i="217"/>
  <c r="W616" i="217"/>
  <c r="W1011" i="217"/>
  <c r="W812" i="217"/>
  <c r="W641" i="217"/>
  <c r="W571" i="217"/>
  <c r="W715" i="217"/>
  <c r="W859" i="217"/>
  <c r="W1003" i="217"/>
  <c r="W791" i="217"/>
  <c r="W935" i="217"/>
  <c r="W780" i="217"/>
  <c r="W924" i="217"/>
  <c r="W922" i="217"/>
  <c r="W733" i="217"/>
  <c r="W575" i="217"/>
  <c r="W968" i="217"/>
  <c r="W774" i="217"/>
  <c r="W611" i="217"/>
  <c r="W605" i="217"/>
  <c r="W862" i="217"/>
  <c r="W1000" i="217"/>
  <c r="W552" i="217"/>
  <c r="W574" i="217"/>
  <c r="W579" i="217"/>
  <c r="W584" i="217"/>
  <c r="W842" i="217"/>
  <c r="W725" i="217"/>
  <c r="W722" i="217"/>
  <c r="W868" i="217"/>
  <c r="W687" i="217"/>
  <c r="W530" i="217"/>
  <c r="W957" i="217"/>
  <c r="W765" i="217"/>
  <c r="W603" i="217"/>
  <c r="W992" i="217"/>
  <c r="W796" i="217"/>
  <c r="W628" i="217"/>
  <c r="W583" i="217"/>
  <c r="W727" i="217"/>
  <c r="W871" i="217"/>
  <c r="W1015" i="217"/>
  <c r="W803" i="217"/>
  <c r="W947" i="217"/>
  <c r="W792" i="217"/>
  <c r="W936" i="217"/>
  <c r="W906" i="217"/>
  <c r="W719" i="217"/>
  <c r="W562" i="217"/>
  <c r="W951" i="217"/>
  <c r="W759" i="217"/>
  <c r="W598" i="217"/>
  <c r="W964" i="217"/>
  <c r="W544" i="217"/>
  <c r="W570" i="217"/>
  <c r="W573" i="217"/>
  <c r="W597" i="217"/>
  <c r="W623" i="217"/>
  <c r="W630" i="217"/>
  <c r="W736" i="217"/>
  <c r="W636" i="217"/>
  <c r="W879" i="217"/>
  <c r="W853" i="217"/>
  <c r="W674" i="217"/>
  <c r="W941" i="217"/>
  <c r="W749" i="217"/>
  <c r="W590" i="217"/>
  <c r="W975" i="217"/>
  <c r="W781" i="217"/>
  <c r="W615" i="217"/>
  <c r="W595" i="217"/>
  <c r="W739" i="217"/>
  <c r="W883" i="217"/>
  <c r="W1027" i="217"/>
  <c r="W815" i="217"/>
  <c r="W959" i="217"/>
  <c r="W804" i="217"/>
  <c r="W948" i="217"/>
  <c r="W891" i="217"/>
  <c r="W706" i="217"/>
  <c r="W549" i="217"/>
  <c r="W934" i="217"/>
  <c r="W743" i="217"/>
  <c r="W585" i="217"/>
  <c r="W854" i="217"/>
  <c r="W567" i="217"/>
  <c r="W617" i="217"/>
  <c r="W618" i="217"/>
  <c r="W644" i="217"/>
  <c r="W670" i="217"/>
  <c r="W673" i="217"/>
  <c r="W688" i="217"/>
  <c r="W592" i="217"/>
  <c r="W821" i="217"/>
  <c r="AU680" i="217"/>
  <c r="W836" i="217"/>
  <c r="W661" i="217"/>
  <c r="W926" i="217"/>
  <c r="W735" i="217"/>
  <c r="W577" i="217"/>
  <c r="W956" i="217"/>
  <c r="W764" i="217"/>
  <c r="W602" i="217"/>
  <c r="W607" i="217"/>
  <c r="W751" i="217"/>
  <c r="W895" i="217"/>
  <c r="W958" i="217"/>
  <c r="W827" i="217"/>
  <c r="W971" i="217"/>
  <c r="W816" i="217"/>
  <c r="W960" i="217"/>
  <c r="W874" i="217"/>
  <c r="W693" i="217"/>
  <c r="W536" i="217"/>
  <c r="W918" i="217"/>
  <c r="W729" i="217"/>
  <c r="W572" i="217"/>
  <c r="W745" i="217"/>
  <c r="W612" i="217"/>
  <c r="W660" i="217"/>
  <c r="W662" i="217"/>
  <c r="W664" i="217"/>
  <c r="W690" i="217"/>
  <c r="W718" i="217"/>
  <c r="W599" i="217"/>
  <c r="W626" i="217"/>
  <c r="AU807" i="217"/>
  <c r="W1021" i="217"/>
  <c r="W820" i="217"/>
  <c r="W648" i="217"/>
  <c r="W909" i="217"/>
  <c r="W721" i="217"/>
  <c r="W564" i="217"/>
  <c r="W940" i="217"/>
  <c r="W748" i="217"/>
  <c r="W589" i="217"/>
  <c r="W619" i="217"/>
  <c r="W763" i="217"/>
  <c r="W907" i="217"/>
  <c r="W970" i="217"/>
  <c r="W839" i="217"/>
  <c r="W983" i="217"/>
  <c r="W828" i="217"/>
  <c r="W972" i="217"/>
  <c r="W858" i="217"/>
  <c r="W680" i="217"/>
  <c r="W1024" i="217"/>
  <c r="W903" i="217"/>
  <c r="W716" i="217"/>
  <c r="W558" i="217"/>
  <c r="W652" i="217"/>
  <c r="W634" i="217"/>
  <c r="W684" i="217"/>
  <c r="W709" i="217"/>
  <c r="W710" i="217"/>
  <c r="W737" i="217"/>
  <c r="W770" i="217"/>
  <c r="W973" i="217"/>
  <c r="W760" i="217"/>
  <c r="W1001" i="217"/>
  <c r="W805" i="217"/>
  <c r="W635" i="217"/>
  <c r="W893" i="217"/>
  <c r="W708" i="217"/>
  <c r="W551" i="217"/>
  <c r="W925" i="217"/>
  <c r="W734" i="217"/>
  <c r="W576" i="217"/>
  <c r="W631" i="217"/>
  <c r="W775" i="217"/>
  <c r="W919" i="217"/>
  <c r="W982" i="217"/>
  <c r="W851" i="217"/>
  <c r="W995" i="217"/>
  <c r="W840" i="217"/>
  <c r="W984" i="217"/>
  <c r="W843" i="217"/>
  <c r="W666" i="217"/>
  <c r="W886" i="217"/>
  <c r="W702" i="217"/>
  <c r="W545" i="217"/>
  <c r="W608" i="217"/>
  <c r="W678" i="217"/>
  <c r="W728" i="217"/>
  <c r="W754" i="217"/>
  <c r="W758" i="217"/>
  <c r="W761" i="217"/>
  <c r="W798" i="217"/>
  <c r="W985" i="217"/>
  <c r="W788" i="217"/>
  <c r="W622" i="217"/>
  <c r="W878" i="217"/>
  <c r="W695" i="217"/>
  <c r="W538" i="217"/>
  <c r="W908" i="217"/>
  <c r="W720" i="217"/>
  <c r="W563" i="217"/>
  <c r="W643" i="217"/>
  <c r="W787" i="217"/>
  <c r="W931" i="217"/>
  <c r="W994" i="217"/>
  <c r="W863" i="217"/>
  <c r="W1007" i="217"/>
  <c r="W852" i="217"/>
  <c r="W996" i="217"/>
  <c r="W826" i="217"/>
  <c r="W653" i="217"/>
  <c r="W870" i="217"/>
  <c r="W689" i="217"/>
  <c r="W532" i="217"/>
  <c r="W966" i="217"/>
  <c r="W578" i="217"/>
  <c r="W961" i="217"/>
  <c r="W724" i="217"/>
  <c r="W753" i="217"/>
  <c r="W784" i="217"/>
  <c r="W814" i="217"/>
  <c r="W818" i="217"/>
  <c r="W850" i="217"/>
  <c r="W999" i="217"/>
  <c r="W965" i="217"/>
  <c r="W772" i="217"/>
  <c r="W609" i="217"/>
  <c r="W861" i="217"/>
  <c r="W682" i="217"/>
  <c r="W892" i="217"/>
  <c r="W707" i="217"/>
  <c r="W550" i="217"/>
  <c r="W655" i="217"/>
  <c r="W799" i="217"/>
  <c r="W943" i="217"/>
  <c r="W1006" i="217"/>
  <c r="W875" i="217"/>
  <c r="W1019" i="217"/>
  <c r="W864" i="217"/>
  <c r="W1008" i="217"/>
  <c r="W1010" i="217"/>
  <c r="W810" i="217"/>
  <c r="W640" i="217"/>
  <c r="W855" i="217"/>
  <c r="W676" i="217"/>
  <c r="W856" i="217"/>
  <c r="W752" i="217"/>
  <c r="W902" i="217"/>
  <c r="W776" i="217"/>
  <c r="W808" i="217"/>
  <c r="W837" i="217"/>
  <c r="W867" i="217"/>
  <c r="W872" i="217"/>
  <c r="W880" i="217"/>
  <c r="W633" i="217"/>
  <c r="AU642" i="217"/>
  <c r="W949" i="217"/>
  <c r="W757" i="217"/>
  <c r="W596" i="217"/>
  <c r="W845" i="217"/>
  <c r="W669" i="217"/>
  <c r="W877" i="217"/>
  <c r="W694" i="217"/>
  <c r="W537" i="217"/>
  <c r="W667" i="217"/>
  <c r="W811" i="217"/>
  <c r="W955" i="217"/>
  <c r="W1018" i="217"/>
  <c r="W887" i="217"/>
  <c r="W732" i="217"/>
  <c r="W876" i="217"/>
  <c r="W1020" i="217"/>
  <c r="W990" i="217"/>
  <c r="W795" i="217"/>
  <c r="W627" i="217"/>
  <c r="W838" i="217"/>
  <c r="W663" i="217"/>
  <c r="W746" i="217"/>
  <c r="W962" i="217"/>
  <c r="W793" i="217"/>
  <c r="W832" i="217"/>
  <c r="W865" i="217"/>
  <c r="W866" i="217"/>
  <c r="W896" i="217"/>
  <c r="W928" i="217"/>
  <c r="W933" i="217"/>
  <c r="W587" i="217"/>
  <c r="W766" i="217"/>
  <c r="AU894" i="217"/>
  <c r="W932" i="217"/>
  <c r="W741" i="217"/>
  <c r="W582" i="217"/>
  <c r="W830" i="217"/>
  <c r="W656" i="217"/>
  <c r="W860" i="217"/>
  <c r="W681" i="217"/>
  <c r="W535" i="217"/>
  <c r="W679" i="217"/>
  <c r="W823" i="217"/>
  <c r="W967" i="217"/>
  <c r="W755" i="217"/>
  <c r="W899" i="217"/>
  <c r="W744" i="217"/>
  <c r="W888" i="217"/>
  <c r="W974" i="217"/>
  <c r="W778" i="217"/>
  <c r="W614" i="217"/>
  <c r="W1023" i="217"/>
  <c r="W822" i="217"/>
  <c r="W650" i="217"/>
  <c r="W699" i="217"/>
  <c r="W849" i="217"/>
  <c r="W738" i="217"/>
  <c r="W857" i="217"/>
  <c r="W917" i="217"/>
  <c r="W920" i="217"/>
  <c r="W950" i="217"/>
  <c r="W986" i="217"/>
  <c r="W997" i="217"/>
  <c r="W665" i="217"/>
  <c r="W714" i="217"/>
  <c r="AU931" i="217"/>
  <c r="W916" i="217"/>
  <c r="W726" i="217"/>
  <c r="W569" i="217"/>
  <c r="W1012" i="217"/>
  <c r="W813" i="217"/>
  <c r="W642" i="217"/>
  <c r="W844" i="217"/>
  <c r="W668" i="217"/>
  <c r="W547" i="217"/>
  <c r="W691" i="217"/>
  <c r="W835" i="217"/>
  <c r="W979" i="217"/>
  <c r="W767" i="217"/>
  <c r="W911" i="217"/>
  <c r="W756" i="217"/>
  <c r="W900" i="217"/>
  <c r="W954" i="217"/>
  <c r="W762" i="217"/>
  <c r="W601" i="217"/>
  <c r="W1004" i="217"/>
  <c r="W807" i="217"/>
  <c r="W637" i="217"/>
  <c r="W610" i="217"/>
  <c r="W740" i="217"/>
  <c r="W647" i="217"/>
  <c r="W914" i="217"/>
  <c r="W977" i="217"/>
  <c r="W978" i="217"/>
  <c r="W980" i="217"/>
  <c r="W1016" i="217"/>
  <c r="W1026" i="217"/>
  <c r="W944" i="217"/>
  <c r="W998" i="217"/>
  <c r="AU881" i="217"/>
  <c r="AU579" i="217"/>
  <c r="AU938" i="217"/>
  <c r="AU811" i="217"/>
  <c r="AU586" i="217"/>
  <c r="AU706" i="217"/>
  <c r="AU622" i="217"/>
  <c r="AU529" i="217"/>
  <c r="AU962" i="217"/>
  <c r="AU687" i="217"/>
  <c r="AU819" i="217"/>
  <c r="AU568" i="217"/>
  <c r="AU1023" i="217"/>
  <c r="AU766" i="217"/>
  <c r="AU915" i="217"/>
  <c r="AU759" i="217"/>
  <c r="AU698" i="217"/>
  <c r="AU571" i="217"/>
  <c r="AU967" i="217"/>
  <c r="AU634" i="217"/>
  <c r="AU588" i="217"/>
  <c r="AU804" i="217"/>
  <c r="AU956" i="217"/>
  <c r="AU810" i="217"/>
  <c r="AU685" i="217"/>
  <c r="AU660" i="217"/>
  <c r="AU868" i="217"/>
  <c r="AU1017" i="217"/>
  <c r="AU890" i="217"/>
  <c r="AU828" i="217"/>
  <c r="AU848" i="217"/>
  <c r="AU647" i="217"/>
  <c r="AU567" i="217"/>
  <c r="AU939" i="217"/>
  <c r="AU943" i="217"/>
  <c r="AU968" i="217"/>
  <c r="AU767" i="217"/>
  <c r="AU638" i="217"/>
  <c r="AU583" i="217"/>
  <c r="AU532" i="217"/>
  <c r="AU562" i="217"/>
  <c r="AU851" i="217"/>
  <c r="AU681" i="217"/>
  <c r="AU626" i="217"/>
  <c r="AU702" i="217"/>
  <c r="AU738" i="217"/>
  <c r="AU721" i="217"/>
  <c r="AU824" i="217"/>
  <c r="AU684" i="217"/>
  <c r="AU813" i="217"/>
  <c r="AU849" i="217"/>
  <c r="AU533" i="217"/>
  <c r="Z16" i="226"/>
  <c r="J30" i="220"/>
  <c r="E30" i="220"/>
  <c r="J522" i="217"/>
  <c r="J523" i="217" s="1"/>
  <c r="L14" i="220"/>
  <c r="I16" i="220"/>
  <c r="Y18" i="226" s="1"/>
  <c r="AO564" i="217"/>
  <c r="AO710" i="217"/>
  <c r="AO605" i="217"/>
  <c r="I30" i="220"/>
  <c r="BI27" i="216"/>
  <c r="Z27" i="216"/>
  <c r="BB27" i="216"/>
  <c r="AU20" i="217"/>
  <c r="AU165" i="217"/>
  <c r="AU233" i="217"/>
  <c r="AU290" i="217"/>
  <c r="AU103" i="217"/>
  <c r="AU475" i="217"/>
  <c r="AU320" i="217"/>
  <c r="AU22" i="217"/>
  <c r="AU358" i="217"/>
  <c r="AU227" i="217"/>
  <c r="AU300" i="217"/>
  <c r="AU506" i="217"/>
  <c r="AO353" i="217"/>
  <c r="AO317" i="217"/>
  <c r="AO275" i="217"/>
  <c r="I15" i="220"/>
  <c r="AI492" i="217"/>
  <c r="AI277" i="217"/>
  <c r="X14" i="226"/>
  <c r="H15" i="220"/>
  <c r="E15" i="220"/>
  <c r="C15" i="220"/>
  <c r="L8" i="220"/>
  <c r="C34" i="221"/>
  <c r="C123" i="219"/>
  <c r="P8" i="224" s="1"/>
  <c r="E27" i="216"/>
  <c r="G123" i="219"/>
  <c r="T8" i="224" s="1"/>
  <c r="L21" i="220"/>
  <c r="C35" i="221"/>
  <c r="E96" i="220"/>
  <c r="L95" i="220"/>
  <c r="L96" i="220" s="1"/>
  <c r="L49" i="220"/>
  <c r="A11" i="224"/>
  <c r="V8" i="218"/>
  <c r="W8" i="218"/>
  <c r="L27" i="216"/>
  <c r="O8" i="218"/>
  <c r="R8" i="218"/>
  <c r="L32" i="220"/>
  <c r="R99" i="220"/>
  <c r="M43" i="221"/>
  <c r="S8" i="218"/>
  <c r="J43" i="221"/>
  <c r="U8" i="218"/>
  <c r="Q8" i="218"/>
  <c r="J47" i="221"/>
  <c r="J56" i="221" s="1"/>
  <c r="H43" i="221"/>
  <c r="L23" i="220"/>
  <c r="E53" i="221"/>
  <c r="C20" i="221"/>
  <c r="C49" i="221" s="1"/>
  <c r="I43" i="221"/>
  <c r="D48" i="221"/>
  <c r="D50" i="221"/>
  <c r="D52" i="221"/>
  <c r="D51" i="221"/>
  <c r="D46" i="221"/>
  <c r="D21" i="221"/>
  <c r="D45" i="221"/>
  <c r="W2943" i="217"/>
  <c r="W2694" i="217"/>
  <c r="W2649" i="217"/>
  <c r="W2793" i="217"/>
  <c r="W2937" i="217"/>
  <c r="W3058" i="217"/>
  <c r="W2580" i="217"/>
  <c r="W2736" i="217"/>
  <c r="W2892" i="217"/>
  <c r="W3048" i="217"/>
  <c r="W2701" i="217"/>
  <c r="W2857" i="217"/>
  <c r="W3025" i="217"/>
  <c r="W2678" i="217"/>
  <c r="W2834" i="217"/>
  <c r="W3050" i="217"/>
  <c r="W2779" i="217"/>
  <c r="W3019" i="217"/>
  <c r="W2878" i="217"/>
  <c r="W2787" i="217"/>
  <c r="W2921" i="217"/>
  <c r="W2674" i="217"/>
  <c r="W2661" i="217"/>
  <c r="W2805" i="217"/>
  <c r="W2949" i="217"/>
  <c r="W3070" i="217"/>
  <c r="W2592" i="217"/>
  <c r="W2748" i="217"/>
  <c r="W2904" i="217"/>
  <c r="W3060" i="217"/>
  <c r="W2713" i="217"/>
  <c r="W2881" i="217"/>
  <c r="W3037" i="217"/>
  <c r="W2690" i="217"/>
  <c r="W2858" i="217"/>
  <c r="W3062" i="217"/>
  <c r="W2791" i="217"/>
  <c r="W3031" i="217"/>
  <c r="W2859" i="217"/>
  <c r="W3008" i="217"/>
  <c r="W3020" i="217"/>
  <c r="W2900" i="217"/>
  <c r="W2655" i="217"/>
  <c r="W2673" i="217"/>
  <c r="W2817" i="217"/>
  <c r="W2961" i="217"/>
  <c r="W2951" i="217"/>
  <c r="W2604" i="217"/>
  <c r="W2760" i="217"/>
  <c r="W2916" i="217"/>
  <c r="W3072" i="217"/>
  <c r="W2737" i="217"/>
  <c r="W2893" i="217"/>
  <c r="W3049" i="217"/>
  <c r="W2702" i="217"/>
  <c r="W2870" i="217"/>
  <c r="W2587" i="217"/>
  <c r="W2827" i="217"/>
  <c r="W3055" i="217"/>
  <c r="W2816" i="217"/>
  <c r="W2984" i="217"/>
  <c r="W2742" i="217"/>
  <c r="W2879" i="217"/>
  <c r="W2633" i="217"/>
  <c r="W2685" i="217"/>
  <c r="W2829" i="217"/>
  <c r="W2973" i="217"/>
  <c r="W2963" i="217"/>
  <c r="W2616" i="217"/>
  <c r="W2772" i="217"/>
  <c r="W2928" i="217"/>
  <c r="W2593" i="217"/>
  <c r="W2749" i="217"/>
  <c r="W2905" i="217"/>
  <c r="W3061" i="217"/>
  <c r="W2714" i="217"/>
  <c r="W2882" i="217"/>
  <c r="W2599" i="217"/>
  <c r="W2839" i="217"/>
  <c r="W3067" i="217"/>
  <c r="W2715" i="217"/>
  <c r="W2960" i="217"/>
  <c r="W2860" i="217"/>
  <c r="W2612" i="217"/>
  <c r="W2697" i="217"/>
  <c r="W2841" i="217"/>
  <c r="W2985" i="217"/>
  <c r="W2975" i="217"/>
  <c r="W2628" i="217"/>
  <c r="W2784" i="217"/>
  <c r="W2952" i="217"/>
  <c r="W2605" i="217"/>
  <c r="W2761" i="217"/>
  <c r="W2917" i="217"/>
  <c r="W3073" i="217"/>
  <c r="W2726" i="217"/>
  <c r="W2894" i="217"/>
  <c r="W2623" i="217"/>
  <c r="W2851" i="217"/>
  <c r="W2693" i="217"/>
  <c r="W2938" i="217"/>
  <c r="W2838" i="217"/>
  <c r="W2591" i="217"/>
  <c r="W2709" i="217"/>
  <c r="W2853" i="217"/>
  <c r="W2997" i="217"/>
  <c r="W2987" i="217"/>
  <c r="W2640" i="217"/>
  <c r="W2808" i="217"/>
  <c r="W2964" i="217"/>
  <c r="W2617" i="217"/>
  <c r="W2773" i="217"/>
  <c r="W2929" i="217"/>
  <c r="W2582" i="217"/>
  <c r="W2738" i="217"/>
  <c r="W2906" i="217"/>
  <c r="W2635" i="217"/>
  <c r="W2875" i="217"/>
  <c r="W2672" i="217"/>
  <c r="W2876" i="217"/>
  <c r="W2926" i="217"/>
  <c r="E792" i="217"/>
  <c r="E657" i="217"/>
  <c r="W2818" i="217"/>
  <c r="W2577" i="217"/>
  <c r="W2721" i="217"/>
  <c r="W2865" i="217"/>
  <c r="W3009" i="217"/>
  <c r="W2999" i="217"/>
  <c r="W2664" i="217"/>
  <c r="W2820" i="217"/>
  <c r="W2976" i="217"/>
  <c r="W2629" i="217"/>
  <c r="W2785" i="217"/>
  <c r="W2941" i="217"/>
  <c r="W2594" i="217"/>
  <c r="W2750" i="217"/>
  <c r="W2930" i="217"/>
  <c r="W2671" i="217"/>
  <c r="W2899" i="217"/>
  <c r="W2651" i="217"/>
  <c r="W2855" i="217"/>
  <c r="W2698" i="217"/>
  <c r="W2636" i="217"/>
  <c r="W2699" i="217"/>
  <c r="W2764" i="217"/>
  <c r="W2806" i="217"/>
  <c r="W2910" i="217"/>
  <c r="W2933" i="217"/>
  <c r="W2588" i="217"/>
  <c r="W2740" i="217"/>
  <c r="W2782" i="217"/>
  <c r="W2783" i="217"/>
  <c r="W2909" i="217"/>
  <c r="W2932" i="217"/>
  <c r="W2956" i="217"/>
  <c r="W2609" i="217"/>
  <c r="W2897" i="217"/>
  <c r="W2632" i="217"/>
  <c r="W2898" i="217"/>
  <c r="W3043" i="217"/>
  <c r="W2887" i="217"/>
  <c r="W2731" i="217"/>
  <c r="W3074" i="217"/>
  <c r="W2918" i="217"/>
  <c r="W2823" i="217"/>
  <c r="W2824" i="217"/>
  <c r="W2804" i="217"/>
  <c r="W2931" i="217"/>
  <c r="W2979" i="217"/>
  <c r="W2980" i="217"/>
  <c r="W2842" i="217"/>
  <c r="W2843" i="217"/>
  <c r="W2866" i="217"/>
  <c r="W3022" i="217"/>
  <c r="W3051" i="217"/>
  <c r="W3004" i="217"/>
  <c r="W2862" i="217"/>
  <c r="W2907" i="217"/>
  <c r="W2996" i="217"/>
  <c r="W3046" i="217"/>
  <c r="W2584" i="217"/>
  <c r="W2969" i="217"/>
  <c r="W2946" i="217"/>
  <c r="W3044" i="217"/>
  <c r="W2663" i="217"/>
  <c r="W2624" i="217"/>
  <c r="W2732" i="217"/>
  <c r="W3032" i="217"/>
  <c r="W2754" i="217"/>
  <c r="W3034" i="217"/>
  <c r="W2971" i="217"/>
  <c r="W2815" i="217"/>
  <c r="W2659" i="217"/>
  <c r="W3014" i="217"/>
  <c r="W2993" i="217"/>
  <c r="W2579" i="217"/>
  <c r="W2684" i="217"/>
  <c r="W2728" i="217"/>
  <c r="W2753" i="217"/>
  <c r="W2776" i="217"/>
  <c r="W2959" i="217"/>
  <c r="W2803" i="217"/>
  <c r="W2647" i="217"/>
  <c r="W3002" i="217"/>
  <c r="W2846" i="217"/>
  <c r="W2662" i="217"/>
  <c r="W2705" i="217"/>
  <c r="W2747" i="217"/>
  <c r="W2775" i="217"/>
  <c r="W2795" i="217"/>
  <c r="W2620" i="217"/>
  <c r="W2682" i="217"/>
  <c r="W2727" i="217"/>
  <c r="W2811" i="217"/>
  <c r="W2596" i="217"/>
  <c r="W2658" i="217"/>
  <c r="W2639" i="217"/>
  <c r="W2765" i="217"/>
  <c r="W2828" i="217"/>
  <c r="W2830" i="217"/>
  <c r="W2836" i="217"/>
  <c r="W2837" i="217"/>
  <c r="W2923" i="217"/>
  <c r="W2767" i="217"/>
  <c r="W2611" i="217"/>
  <c r="W2966" i="217"/>
  <c r="W3039" i="217"/>
  <c r="W2777" i="217"/>
  <c r="W2601" i="217"/>
  <c r="W2745" i="217"/>
  <c r="W2889" i="217"/>
  <c r="W3033" i="217"/>
  <c r="W3035" i="217"/>
  <c r="W2688" i="217"/>
  <c r="W2844" i="217"/>
  <c r="W3000" i="217"/>
  <c r="W2653" i="217"/>
  <c r="W2809" i="217"/>
  <c r="W2965" i="217"/>
  <c r="W2618" i="217"/>
  <c r="W2774" i="217"/>
  <c r="W2978" i="217"/>
  <c r="W2695" i="217"/>
  <c r="W2935" i="217"/>
  <c r="W3010" i="217"/>
  <c r="W2590" i="217"/>
  <c r="W2711" i="217"/>
  <c r="W2872" i="217"/>
  <c r="W3015" i="217"/>
  <c r="W2756" i="217"/>
  <c r="W2613" i="217"/>
  <c r="W2757" i="217"/>
  <c r="W2901" i="217"/>
  <c r="W3045" i="217"/>
  <c r="W3047" i="217"/>
  <c r="W2700" i="217"/>
  <c r="W2856" i="217"/>
  <c r="W3012" i="217"/>
  <c r="W2665" i="217"/>
  <c r="W2821" i="217"/>
  <c r="W2977" i="217"/>
  <c r="W2630" i="217"/>
  <c r="W2786" i="217"/>
  <c r="W2990" i="217"/>
  <c r="W2707" i="217"/>
  <c r="W2947" i="217"/>
  <c r="W2962" i="217"/>
  <c r="W2692" i="217"/>
  <c r="W2603" i="217"/>
  <c r="W2945" i="217"/>
  <c r="W2991" i="217"/>
  <c r="W2735" i="217"/>
  <c r="W2625" i="217"/>
  <c r="W2769" i="217"/>
  <c r="W2913" i="217"/>
  <c r="W3057" i="217"/>
  <c r="W3059" i="217"/>
  <c r="W2712" i="217"/>
  <c r="W2868" i="217"/>
  <c r="W3024" i="217"/>
  <c r="W2677" i="217"/>
  <c r="W2833" i="217"/>
  <c r="W2989" i="217"/>
  <c r="W2642" i="217"/>
  <c r="W2810" i="217"/>
  <c r="W3026" i="217"/>
  <c r="W2743" i="217"/>
  <c r="W2983" i="217"/>
  <c r="W2939" i="217"/>
  <c r="W2650" i="217"/>
  <c r="W2849" i="217"/>
  <c r="W2615" i="217"/>
  <c r="W2967" i="217"/>
  <c r="W2716" i="217"/>
  <c r="W2637" i="217"/>
  <c r="W2781" i="217"/>
  <c r="W2925" i="217"/>
  <c r="W3069" i="217"/>
  <c r="W3071" i="217"/>
  <c r="W2724" i="217"/>
  <c r="W2880" i="217"/>
  <c r="W3036" i="217"/>
  <c r="W2689" i="217"/>
  <c r="W2845" i="217"/>
  <c r="W3001" i="217"/>
  <c r="W2666" i="217"/>
  <c r="W2822" i="217"/>
  <c r="W3038" i="217"/>
  <c r="W2755" i="217"/>
  <c r="W2995" i="217"/>
  <c r="W2920" i="217"/>
  <c r="W2631" i="217"/>
  <c r="W2602" i="217"/>
  <c r="AI841" i="217"/>
  <c r="AO1026" i="217"/>
  <c r="AO421" i="217"/>
  <c r="AO96" i="217"/>
  <c r="AO1004" i="217"/>
  <c r="AO907" i="217"/>
  <c r="AO735" i="217"/>
  <c r="AU1385" i="217"/>
  <c r="AU1535" i="217"/>
  <c r="AU1126" i="217"/>
  <c r="AU1303" i="217"/>
  <c r="AU1522" i="217"/>
  <c r="AU1052" i="217"/>
  <c r="AU390" i="217"/>
  <c r="AU727" i="217"/>
  <c r="AU609" i="217"/>
  <c r="AU999" i="217"/>
  <c r="AU858" i="217"/>
  <c r="AU730" i="217"/>
  <c r="AU613" i="217"/>
  <c r="AU1004" i="217"/>
  <c r="AU861" i="217"/>
  <c r="AU735" i="217"/>
  <c r="AU631" i="217"/>
  <c r="AU536" i="217"/>
  <c r="AU897" i="217"/>
  <c r="AU898" i="217"/>
  <c r="AU820" i="217"/>
  <c r="AU791" i="217"/>
  <c r="AU733" i="217"/>
  <c r="AU569" i="217"/>
  <c r="AU941" i="217"/>
  <c r="AU134" i="217"/>
  <c r="AU127" i="217"/>
  <c r="AU487" i="217"/>
  <c r="AU356" i="217"/>
  <c r="AU225" i="217"/>
  <c r="AU34" i="217"/>
  <c r="AU382" i="217"/>
  <c r="AU239" i="217"/>
  <c r="AU312" i="217"/>
  <c r="AU39" i="217"/>
  <c r="AU377" i="217"/>
  <c r="BA1742" i="217"/>
  <c r="BA1792" i="217"/>
  <c r="BA1583" i="217"/>
  <c r="BA1860" i="217"/>
  <c r="BA1634" i="217"/>
  <c r="BA1653" i="217"/>
  <c r="BA1810" i="217"/>
  <c r="BA2019" i="217"/>
  <c r="BA1693" i="217"/>
  <c r="BA1858" i="217"/>
  <c r="BA1830" i="217"/>
  <c r="BA2047" i="217"/>
  <c r="BA1697" i="217"/>
  <c r="BA1863" i="217"/>
  <c r="BA1854" i="217"/>
  <c r="BA1835" i="217"/>
  <c r="BA1993" i="217"/>
  <c r="BA1876" i="217"/>
  <c r="BA2042" i="217"/>
  <c r="BA1687" i="217"/>
  <c r="BA1831" i="217"/>
  <c r="BA1987" i="217"/>
  <c r="BA2000" i="217"/>
  <c r="BA2003" i="217"/>
  <c r="BA1946" i="217"/>
  <c r="BA1685" i="217"/>
  <c r="AO151" i="217"/>
  <c r="AO399" i="217"/>
  <c r="AO741" i="217"/>
  <c r="AO947" i="217"/>
  <c r="AO762" i="217"/>
  <c r="AU1512" i="217"/>
  <c r="AU1120" i="217"/>
  <c r="AU1218" i="217"/>
  <c r="AU1387" i="217"/>
  <c r="AU1275" i="217"/>
  <c r="AU253" i="217"/>
  <c r="AU745" i="217"/>
  <c r="AU593" i="217"/>
  <c r="AU953" i="217"/>
  <c r="AU42" i="217"/>
  <c r="AU187" i="217"/>
  <c r="AU499" i="217"/>
  <c r="AU380" i="217"/>
  <c r="AU237" i="217"/>
  <c r="AU70" i="217"/>
  <c r="AU442" i="217"/>
  <c r="AU287" i="217"/>
  <c r="AU360" i="217"/>
  <c r="AU87" i="217"/>
  <c r="BA2022" i="217"/>
  <c r="BA1726" i="217"/>
  <c r="BA1775" i="217"/>
  <c r="BA1565" i="217"/>
  <c r="BA1833" i="217"/>
  <c r="BA1617" i="217"/>
  <c r="BA1666" i="217"/>
  <c r="BA1825" i="217"/>
  <c r="BA2041" i="217"/>
  <c r="BA1706" i="217"/>
  <c r="BA1874" i="217"/>
  <c r="BA1846" i="217"/>
  <c r="BA1553" i="217"/>
  <c r="BA1710" i="217"/>
  <c r="BA1880" i="217"/>
  <c r="BA1870" i="217"/>
  <c r="BA1847" i="217"/>
  <c r="BA2007" i="217"/>
  <c r="BA1888" i="217"/>
  <c r="BA1555" i="217"/>
  <c r="BA1699" i="217"/>
  <c r="BA1843" i="217"/>
  <c r="BA2002" i="217"/>
  <c r="BA2012" i="217"/>
  <c r="BA2015" i="217"/>
  <c r="BA1913" i="217"/>
  <c r="AO756" i="217"/>
  <c r="AO235" i="217"/>
  <c r="AO354" i="217"/>
  <c r="AO528" i="217"/>
  <c r="AO770" i="217"/>
  <c r="AO893" i="217"/>
  <c r="AU1439" i="217"/>
  <c r="AU1082" i="217"/>
  <c r="AU1186" i="217"/>
  <c r="AU1309" i="217"/>
  <c r="AU1447" i="217"/>
  <c r="AU1335" i="217"/>
  <c r="AU1369" i="217"/>
  <c r="AU109" i="217"/>
  <c r="AU572" i="217"/>
  <c r="AU944" i="217"/>
  <c r="AU814" i="217"/>
  <c r="AU704" i="217"/>
  <c r="AU603" i="217"/>
  <c r="AU537" i="217"/>
  <c r="AU932" i="217"/>
  <c r="AU900" i="217"/>
  <c r="AU863" i="217"/>
  <c r="AU781" i="217"/>
  <c r="AU653" i="217"/>
  <c r="AU965" i="217"/>
  <c r="AU636" i="217"/>
  <c r="AU199" i="217"/>
  <c r="AU68" i="217"/>
  <c r="AU440" i="217"/>
  <c r="AU249" i="217"/>
  <c r="AU94" i="217"/>
  <c r="AU454" i="217"/>
  <c r="AU371" i="217"/>
  <c r="AU444" i="217"/>
  <c r="AU171" i="217"/>
  <c r="BA1646" i="217"/>
  <c r="BA1629" i="217"/>
  <c r="BA1610" i="217"/>
  <c r="BA1594" i="217"/>
  <c r="BA1576" i="217"/>
  <c r="BA1558" i="217"/>
  <c r="BA2030" i="217"/>
  <c r="BA1994" i="217"/>
  <c r="BA1960" i="217"/>
  <c r="BA1927" i="217"/>
  <c r="BA1898" i="217"/>
  <c r="BA1869" i="217"/>
  <c r="BA1844" i="217"/>
  <c r="BA1818" i="217"/>
  <c r="BA1799" i="217"/>
  <c r="BA1780" i="217"/>
  <c r="BA1764" i="217"/>
  <c r="BA1746" i="217"/>
  <c r="BA1728" i="217"/>
  <c r="BA1712" i="217"/>
  <c r="BA1694" i="217"/>
  <c r="BA1676" i="217"/>
  <c r="BA1659" i="217"/>
  <c r="BA1642" i="217"/>
  <c r="BA1623" i="217"/>
  <c r="BA1607" i="217"/>
  <c r="BA1589" i="217"/>
  <c r="BA1571" i="217"/>
  <c r="BA1554" i="217"/>
  <c r="BA2023" i="217"/>
  <c r="BA1992" i="217"/>
  <c r="BA1957" i="217"/>
  <c r="BA1925" i="217"/>
  <c r="BA1897" i="217"/>
  <c r="BA1868" i="217"/>
  <c r="BA1839" i="217"/>
  <c r="BA1817" i="217"/>
  <c r="BA1796" i="217"/>
  <c r="BA1779" i="217"/>
  <c r="BA1762" i="217"/>
  <c r="BA1743" i="217"/>
  <c r="BA1727" i="217"/>
  <c r="BA1709" i="217"/>
  <c r="BA1691" i="217"/>
  <c r="BA1674" i="217"/>
  <c r="BA1657" i="217"/>
  <c r="BA1638" i="217"/>
  <c r="BA1622" i="217"/>
  <c r="BA1605" i="217"/>
  <c r="BA1586" i="217"/>
  <c r="BA1570" i="217"/>
  <c r="BA1552" i="217"/>
  <c r="BA1937" i="217"/>
  <c r="BA1824" i="217"/>
  <c r="BA1752" i="217"/>
  <c r="BA1682" i="217"/>
  <c r="BA1611" i="217"/>
  <c r="BA2018" i="217"/>
  <c r="BA1892" i="217"/>
  <c r="BA1793" i="217"/>
  <c r="BA1725" i="217"/>
  <c r="BA1655" i="217"/>
  <c r="BA1584" i="217"/>
  <c r="BA2009" i="217"/>
  <c r="BA2005" i="217"/>
  <c r="BA1881" i="217"/>
  <c r="BA1787" i="217"/>
  <c r="BA1716" i="217"/>
  <c r="BA1647" i="217"/>
  <c r="BA1577" i="217"/>
  <c r="BA1974" i="217"/>
  <c r="BA1853" i="217"/>
  <c r="BA1769" i="217"/>
  <c r="BA1701" i="217"/>
  <c r="BA1631" i="217"/>
  <c r="BA1560" i="217"/>
  <c r="BA1972" i="217"/>
  <c r="BA1851" i="217"/>
  <c r="BA1768" i="217"/>
  <c r="BA1700" i="217"/>
  <c r="BA1630" i="217"/>
  <c r="BA1559" i="217"/>
  <c r="BA1882" i="217"/>
  <c r="BA1736" i="217"/>
  <c r="BA1612" i="217"/>
  <c r="BA1865" i="217"/>
  <c r="BA1734" i="217"/>
  <c r="BA1602" i="217"/>
  <c r="BA1836" i="217"/>
  <c r="BA1717" i="217"/>
  <c r="BA1596" i="217"/>
  <c r="BA1827" i="217"/>
  <c r="BA1707" i="217"/>
  <c r="BA1595" i="217"/>
  <c r="BA2044" i="217"/>
  <c r="BA1812" i="217"/>
  <c r="BA1689" i="217"/>
  <c r="BA1578" i="217"/>
  <c r="BA2038" i="217"/>
  <c r="BA1805" i="217"/>
  <c r="BA1683" i="217"/>
  <c r="BA1568" i="217"/>
  <c r="BA1985" i="217"/>
  <c r="BA1804" i="217"/>
  <c r="BA1672" i="217"/>
  <c r="BA1953" i="217"/>
  <c r="BA1788" i="217"/>
  <c r="BA1665" i="217"/>
  <c r="BA1939" i="217"/>
  <c r="BA1777" i="217"/>
  <c r="BA1664" i="217"/>
  <c r="BA1918" i="217"/>
  <c r="BA1760" i="217"/>
  <c r="BA1648" i="217"/>
  <c r="BA1909" i="217"/>
  <c r="BA1753" i="217"/>
  <c r="BA1636" i="217"/>
  <c r="BA1620" i="217"/>
  <c r="BA1741" i="217"/>
  <c r="BA1908" i="217"/>
  <c r="BA1808" i="217"/>
  <c r="BA1598" i="217"/>
  <c r="BA1679" i="217"/>
  <c r="BA1841" i="217"/>
  <c r="BA1562" i="217"/>
  <c r="BA1719" i="217"/>
  <c r="BA1890" i="217"/>
  <c r="BA1862" i="217"/>
  <c r="BA1566" i="217"/>
  <c r="BA1724" i="217"/>
  <c r="BA1896" i="217"/>
  <c r="BA1886" i="217"/>
  <c r="BA1859" i="217"/>
  <c r="BA2021" i="217"/>
  <c r="BA1900" i="217"/>
  <c r="BA1567" i="217"/>
  <c r="BA1711" i="217"/>
  <c r="BA1855" i="217"/>
  <c r="BA2017" i="217"/>
  <c r="BA2024" i="217"/>
  <c r="BA2027" i="217"/>
  <c r="BA1884" i="217"/>
  <c r="BA1649" i="217"/>
  <c r="AU3492" i="217"/>
  <c r="AU3528" i="217"/>
  <c r="AU3156" i="217"/>
  <c r="AU3468" i="217"/>
  <c r="AU3120" i="217"/>
  <c r="AU3396" i="217"/>
  <c r="AU3384" i="217"/>
  <c r="AU3324" i="217"/>
  <c r="AU3300" i="217"/>
  <c r="AU3552" i="217"/>
  <c r="AU3540" i="217"/>
  <c r="AU3444" i="217"/>
  <c r="AU3408" i="217"/>
  <c r="AU3264" i="217"/>
  <c r="AU3252" i="217"/>
  <c r="AU3240" i="217"/>
  <c r="AU3180" i="217"/>
  <c r="AU3108" i="217"/>
  <c r="AU3096" i="217"/>
  <c r="AO3445" i="217"/>
  <c r="AO3156" i="217"/>
  <c r="AO87" i="217"/>
  <c r="AO473" i="217"/>
  <c r="AO577" i="217"/>
  <c r="AO725" i="217"/>
  <c r="AO927" i="217"/>
  <c r="AO919" i="217"/>
  <c r="AU1156" i="217"/>
  <c r="AU1170" i="217"/>
  <c r="AU1301" i="217"/>
  <c r="AU1434" i="217"/>
  <c r="AU1531" i="217"/>
  <c r="AU1419" i="217"/>
  <c r="AU1110" i="217"/>
  <c r="AU25" i="217"/>
  <c r="AU838" i="217"/>
  <c r="AU712" i="217"/>
  <c r="AU596" i="217"/>
  <c r="AU980" i="217"/>
  <c r="AU843" i="217"/>
  <c r="AU716" i="217"/>
  <c r="AU600" i="217"/>
  <c r="AU986" i="217"/>
  <c r="AU847" i="217"/>
  <c r="AU736" i="217"/>
  <c r="AU632" i="217"/>
  <c r="AU550" i="217"/>
  <c r="AU992" i="217"/>
  <c r="AU993" i="217"/>
  <c r="AU875" i="217"/>
  <c r="AU805" i="217"/>
  <c r="AU665" i="217"/>
  <c r="AU1001" i="217"/>
  <c r="AU621" i="217"/>
  <c r="AU758" i="217"/>
  <c r="AU211" i="217"/>
  <c r="AU92" i="217"/>
  <c r="AU452" i="217"/>
  <c r="AU285" i="217"/>
  <c r="AU154" i="217"/>
  <c r="AU466" i="217"/>
  <c r="AU383" i="217"/>
  <c r="AU456" i="217"/>
  <c r="AU183" i="217"/>
  <c r="BA1954" i="217"/>
  <c r="BA1690" i="217"/>
  <c r="BA1740" i="217"/>
  <c r="BA1791" i="217"/>
  <c r="BA1582" i="217"/>
  <c r="BA1692" i="217"/>
  <c r="BA1857" i="217"/>
  <c r="BA1575" i="217"/>
  <c r="BA1732" i="217"/>
  <c r="BA1906" i="217"/>
  <c r="BA1878" i="217"/>
  <c r="BA1580" i="217"/>
  <c r="BA1737" i="217"/>
  <c r="BA1911" i="217"/>
  <c r="BA1902" i="217"/>
  <c r="BA1871" i="217"/>
  <c r="BA2035" i="217"/>
  <c r="BA1912" i="217"/>
  <c r="BA1579" i="217"/>
  <c r="BA1723" i="217"/>
  <c r="BA1867" i="217"/>
  <c r="BA2031" i="217"/>
  <c r="BA2036" i="217"/>
  <c r="BA2039" i="217"/>
  <c r="BA1856" i="217"/>
  <c r="BA1633" i="217"/>
  <c r="AC2479" i="217"/>
  <c r="AO171" i="217"/>
  <c r="AO68" i="217"/>
  <c r="AO617" i="217"/>
  <c r="AO764" i="217"/>
  <c r="AO627" i="217"/>
  <c r="AO700" i="217"/>
  <c r="AU1477" i="217"/>
  <c r="AU1244" i="217"/>
  <c r="AU1392" i="217"/>
  <c r="AU1525" i="217"/>
  <c r="AU1269" i="217"/>
  <c r="AU1479" i="217"/>
  <c r="AU1412" i="217"/>
  <c r="AU855" i="217"/>
  <c r="AU728" i="217"/>
  <c r="AU610" i="217"/>
  <c r="AU1000" i="217"/>
  <c r="AU859" i="217"/>
  <c r="AU732" i="217"/>
  <c r="AU614" i="217"/>
  <c r="AU1005" i="217"/>
  <c r="AU862" i="217"/>
  <c r="AU752" i="217"/>
  <c r="AU646" i="217"/>
  <c r="AU563" i="217"/>
  <c r="AU538" i="217"/>
  <c r="AU1015" i="217"/>
  <c r="AU911" i="217"/>
  <c r="AU865" i="217"/>
  <c r="AU677" i="217"/>
  <c r="AU1025" i="217"/>
  <c r="AU578" i="217"/>
  <c r="AU247" i="217"/>
  <c r="AU152" i="217"/>
  <c r="AU464" i="217"/>
  <c r="AU309" i="217"/>
  <c r="AU166" i="217"/>
  <c r="AU502" i="217"/>
  <c r="AU431" i="217"/>
  <c r="AU504" i="217"/>
  <c r="AU231" i="217"/>
  <c r="AU126" i="217"/>
  <c r="BA2562" i="217"/>
  <c r="BA2561" i="217"/>
  <c r="BA2549" i="217"/>
  <c r="BA2537" i="217"/>
  <c r="BA2525" i="217"/>
  <c r="BA2513" i="217"/>
  <c r="BA2501" i="217"/>
  <c r="BA2489" i="217"/>
  <c r="BA2477" i="217"/>
  <c r="BA2465" i="217"/>
  <c r="BA2453" i="217"/>
  <c r="BA2441" i="217"/>
  <c r="BA2429" i="217"/>
  <c r="BA2417" i="217"/>
  <c r="BA2405" i="217"/>
  <c r="BA2393" i="217"/>
  <c r="BA2381" i="217"/>
  <c r="BA2369" i="217"/>
  <c r="BA2357" i="217"/>
  <c r="BA2345" i="217"/>
  <c r="BA2333" i="217"/>
  <c r="BA2321" i="217"/>
  <c r="BA2309" i="217"/>
  <c r="BA2297" i="217"/>
  <c r="BA2285" i="217"/>
  <c r="BA2273" i="217"/>
  <c r="BA2261" i="217"/>
  <c r="BA2249" i="217"/>
  <c r="BA2237" i="217"/>
  <c r="BA2225" i="217"/>
  <c r="BA2213" i="217"/>
  <c r="BA2201" i="217"/>
  <c r="BA2189" i="217"/>
  <c r="BA2177" i="217"/>
  <c r="BA2165" i="217"/>
  <c r="BA2153" i="217"/>
  <c r="BA2141" i="217"/>
  <c r="BA2129" i="217"/>
  <c r="BA2117" i="217"/>
  <c r="BA2105" i="217"/>
  <c r="BA2093" i="217"/>
  <c r="BA2081" i="217"/>
  <c r="BA2069" i="217"/>
  <c r="BA2559" i="217"/>
  <c r="BA2547" i="217"/>
  <c r="BA2535" i="217"/>
  <c r="BA2523" i="217"/>
  <c r="BA2511" i="217"/>
  <c r="BA2499" i="217"/>
  <c r="BA2487" i="217"/>
  <c r="BA2475" i="217"/>
  <c r="BA2463" i="217"/>
  <c r="BA2451" i="217"/>
  <c r="BA2439" i="217"/>
  <c r="BA2427" i="217"/>
  <c r="BA2415" i="217"/>
  <c r="BA2403" i="217"/>
  <c r="BA2391" i="217"/>
  <c r="BA2379" i="217"/>
  <c r="BA2367" i="217"/>
  <c r="BA2355" i="217"/>
  <c r="BA2343" i="217"/>
  <c r="BA2331" i="217"/>
  <c r="BA2319" i="217"/>
  <c r="BA2307" i="217"/>
  <c r="BA2295" i="217"/>
  <c r="BA2283" i="217"/>
  <c r="BA2271" i="217"/>
  <c r="BA2259" i="217"/>
  <c r="BA2247" i="217"/>
  <c r="BA2235" i="217"/>
  <c r="BA2223" i="217"/>
  <c r="BA2211" i="217"/>
  <c r="BA2199" i="217"/>
  <c r="BA2187" i="217"/>
  <c r="BA2175" i="217"/>
  <c r="BA2163" i="217"/>
  <c r="BA2151" i="217"/>
  <c r="BA2139" i="217"/>
  <c r="BA2127" i="217"/>
  <c r="BA2115" i="217"/>
  <c r="BA2103" i="217"/>
  <c r="BA2091" i="217"/>
  <c r="BA2079" i="217"/>
  <c r="BA2067" i="217"/>
  <c r="BA2558" i="217"/>
  <c r="BA2546" i="217"/>
  <c r="BA2534" i="217"/>
  <c r="BA2522" i="217"/>
  <c r="BA2510" i="217"/>
  <c r="BA2498" i="217"/>
  <c r="BA2486" i="217"/>
  <c r="BA2474" i="217"/>
  <c r="BA2462" i="217"/>
  <c r="BA2450" i="217"/>
  <c r="BA2438" i="217"/>
  <c r="BA2426" i="217"/>
  <c r="BA2414" i="217"/>
  <c r="BA2402" i="217"/>
  <c r="BA2390" i="217"/>
  <c r="BA2378" i="217"/>
  <c r="BA2366" i="217"/>
  <c r="BA2354" i="217"/>
  <c r="BA2342" i="217"/>
  <c r="BA2330" i="217"/>
  <c r="BA2318" i="217"/>
  <c r="BA2306" i="217"/>
  <c r="BA2294" i="217"/>
  <c r="BA2282" i="217"/>
  <c r="BA2270" i="217"/>
  <c r="BA2258" i="217"/>
  <c r="BA2246" i="217"/>
  <c r="BA2234" i="217"/>
  <c r="BA2222" i="217"/>
  <c r="BA2210" i="217"/>
  <c r="BA2556" i="217"/>
  <c r="BA2544" i="217"/>
  <c r="BA2532" i="217"/>
  <c r="BA2520" i="217"/>
  <c r="BA2508" i="217"/>
  <c r="BA2496" i="217"/>
  <c r="BA2484" i="217"/>
  <c r="BA2472" i="217"/>
  <c r="BA2460" i="217"/>
  <c r="BA2448" i="217"/>
  <c r="BA2436" i="217"/>
  <c r="BA2424" i="217"/>
  <c r="BA2412" i="217"/>
  <c r="BA2400" i="217"/>
  <c r="BA2388" i="217"/>
  <c r="BA2376" i="217"/>
  <c r="BA2364" i="217"/>
  <c r="BA2352" i="217"/>
  <c r="BA2340" i="217"/>
  <c r="BA2328" i="217"/>
  <c r="BA2316" i="217"/>
  <c r="BA2304" i="217"/>
  <c r="BA2292" i="217"/>
  <c r="BA2280" i="217"/>
  <c r="BA2268" i="217"/>
  <c r="BA2256" i="217"/>
  <c r="BA2244" i="217"/>
  <c r="BA2232" i="217"/>
  <c r="BA2220" i="217"/>
  <c r="BA2208" i="217"/>
  <c r="BA2196" i="217"/>
  <c r="BA2184" i="217"/>
  <c r="BA2172" i="217"/>
  <c r="BA2160" i="217"/>
  <c r="BA2148" i="217"/>
  <c r="BA2136" i="217"/>
  <c r="BA2124" i="217"/>
  <c r="BA2112" i="217"/>
  <c r="BA2100" i="217"/>
  <c r="BA2088" i="217"/>
  <c r="BA2076" i="217"/>
  <c r="BA2064" i="217"/>
  <c r="BA2553" i="217"/>
  <c r="BA2541" i="217"/>
  <c r="BA2529" i="217"/>
  <c r="BA2517" i="217"/>
  <c r="BA2505" i="217"/>
  <c r="BA2493" i="217"/>
  <c r="BA2481" i="217"/>
  <c r="BA2469" i="217"/>
  <c r="BA2457" i="217"/>
  <c r="BA2445" i="217"/>
  <c r="BA2433" i="217"/>
  <c r="BA2421" i="217"/>
  <c r="BA2409" i="217"/>
  <c r="BA2397" i="217"/>
  <c r="BA2385" i="217"/>
  <c r="BA2373" i="217"/>
  <c r="BA2361" i="217"/>
  <c r="BA2349" i="217"/>
  <c r="BA2337" i="217"/>
  <c r="BA2325" i="217"/>
  <c r="BA2313" i="217"/>
  <c r="BA2301" i="217"/>
  <c r="BA2289" i="217"/>
  <c r="BA2277" i="217"/>
  <c r="BA2265" i="217"/>
  <c r="BA2253" i="217"/>
  <c r="BA2241" i="217"/>
  <c r="BA2229" i="217"/>
  <c r="BA2217" i="217"/>
  <c r="BA2205" i="217"/>
  <c r="BA2193" i="217"/>
  <c r="BA2181" i="217"/>
  <c r="BA2169" i="217"/>
  <c r="BA2157" i="217"/>
  <c r="BA2145" i="217"/>
  <c r="BA2133" i="217"/>
  <c r="BA2121" i="217"/>
  <c r="BA2551" i="217"/>
  <c r="BA2530" i="217"/>
  <c r="BA2509" i="217"/>
  <c r="BA2490" i="217"/>
  <c r="BA2468" i="217"/>
  <c r="BA2447" i="217"/>
  <c r="BA2428" i="217"/>
  <c r="BA2407" i="217"/>
  <c r="BA2386" i="217"/>
  <c r="BA2365" i="217"/>
  <c r="BA2346" i="217"/>
  <c r="BA2324" i="217"/>
  <c r="BA2303" i="217"/>
  <c r="BA2284" i="217"/>
  <c r="BA2263" i="217"/>
  <c r="BA2242" i="217"/>
  <c r="BA2221" i="217"/>
  <c r="BA2202" i="217"/>
  <c r="BA2183" i="217"/>
  <c r="BA2166" i="217"/>
  <c r="BA2147" i="217"/>
  <c r="BA2130" i="217"/>
  <c r="BA2111" i="217"/>
  <c r="BA2096" i="217"/>
  <c r="BA2080" i="217"/>
  <c r="BA2545" i="217"/>
  <c r="BA2526" i="217"/>
  <c r="BA2504" i="217"/>
  <c r="BA2483" i="217"/>
  <c r="BA2464" i="217"/>
  <c r="BA2443" i="217"/>
  <c r="BA2422" i="217"/>
  <c r="BA2401" i="217"/>
  <c r="BA2382" i="217"/>
  <c r="BA2360" i="217"/>
  <c r="BA2339" i="217"/>
  <c r="BA2320" i="217"/>
  <c r="BA2299" i="217"/>
  <c r="BA2278" i="217"/>
  <c r="BA2257" i="217"/>
  <c r="BA2238" i="217"/>
  <c r="BA2216" i="217"/>
  <c r="BA2197" i="217"/>
  <c r="BA2179" i="217"/>
  <c r="BA2161" i="217"/>
  <c r="BA2143" i="217"/>
  <c r="BA2125" i="217"/>
  <c r="BA2108" i="217"/>
  <c r="BA2092" i="217"/>
  <c r="BA2075" i="217"/>
  <c r="BA2542" i="217"/>
  <c r="BA2521" i="217"/>
  <c r="BA2502" i="217"/>
  <c r="BA2480" i="217"/>
  <c r="BA2459" i="217"/>
  <c r="BA2440" i="217"/>
  <c r="BA2419" i="217"/>
  <c r="BA2398" i="217"/>
  <c r="BA2377" i="217"/>
  <c r="BA2358" i="217"/>
  <c r="BA2336" i="217"/>
  <c r="BA2315" i="217"/>
  <c r="BA2296" i="217"/>
  <c r="BA2275" i="217"/>
  <c r="BA2254" i="217"/>
  <c r="BA2233" i="217"/>
  <c r="BA2214" i="217"/>
  <c r="BA2194" i="217"/>
  <c r="BA2176" i="217"/>
  <c r="BA2158" i="217"/>
  <c r="BA2140" i="217"/>
  <c r="BA2122" i="217"/>
  <c r="BA2106" i="217"/>
  <c r="BA2089" i="217"/>
  <c r="BA2073" i="217"/>
  <c r="BA2560" i="217"/>
  <c r="BA2539" i="217"/>
  <c r="BA2518" i="217"/>
  <c r="BA2497" i="217"/>
  <c r="BA2478" i="217"/>
  <c r="BA2456" i="217"/>
  <c r="BA2435" i="217"/>
  <c r="BA2416" i="217"/>
  <c r="BA2395" i="217"/>
  <c r="BA2374" i="217"/>
  <c r="BA2353" i="217"/>
  <c r="BA2334" i="217"/>
  <c r="BA2312" i="217"/>
  <c r="BA2291" i="217"/>
  <c r="BA2272" i="217"/>
  <c r="BA2251" i="217"/>
  <c r="BA2230" i="217"/>
  <c r="BA2209" i="217"/>
  <c r="BA2191" i="217"/>
  <c r="BA2173" i="217"/>
  <c r="BA2155" i="217"/>
  <c r="BA2137" i="217"/>
  <c r="BA2119" i="217"/>
  <c r="BA2102" i="217"/>
  <c r="BA2086" i="217"/>
  <c r="BA2071" i="217"/>
  <c r="BA2557" i="217"/>
  <c r="BA2538" i="217"/>
  <c r="BA2516" i="217"/>
  <c r="BA2495" i="217"/>
  <c r="BA2476" i="217"/>
  <c r="BA2455" i="217"/>
  <c r="BA2434" i="217"/>
  <c r="BA2413" i="217"/>
  <c r="BA2394" i="217"/>
  <c r="BA2372" i="217"/>
  <c r="BA2351" i="217"/>
  <c r="BA2332" i="217"/>
  <c r="BA2311" i="217"/>
  <c r="BA2290" i="217"/>
  <c r="BA2269" i="217"/>
  <c r="BA2250" i="217"/>
  <c r="BA2228" i="217"/>
  <c r="BA2207" i="217"/>
  <c r="BA2190" i="217"/>
  <c r="BA2171" i="217"/>
  <c r="BA2154" i="217"/>
  <c r="BA2135" i="217"/>
  <c r="BA2118" i="217"/>
  <c r="BA2101" i="217"/>
  <c r="BA2085" i="217"/>
  <c r="BA2070" i="217"/>
  <c r="BA2563" i="217"/>
  <c r="BA2527" i="217"/>
  <c r="BA2491" i="217"/>
  <c r="BA2454" i="217"/>
  <c r="BA2420" i="217"/>
  <c r="BA2384" i="217"/>
  <c r="BA2348" i="217"/>
  <c r="BA2314" i="217"/>
  <c r="BA2279" i="217"/>
  <c r="BA2243" i="217"/>
  <c r="BA2206" i="217"/>
  <c r="BA2178" i="217"/>
  <c r="BA2146" i="217"/>
  <c r="BA2114" i="217"/>
  <c r="BA2087" i="217"/>
  <c r="BA2548" i="217"/>
  <c r="BA2512" i="217"/>
  <c r="BA2473" i="217"/>
  <c r="BA2442" i="217"/>
  <c r="BA2406" i="217"/>
  <c r="BA2370" i="217"/>
  <c r="BA2335" i="217"/>
  <c r="BA2300" i="217"/>
  <c r="BA2264" i="217"/>
  <c r="BA2227" i="217"/>
  <c r="BA2195" i="217"/>
  <c r="BA2164" i="217"/>
  <c r="BA2132" i="217"/>
  <c r="BA2104" i="217"/>
  <c r="BA2077" i="217"/>
  <c r="BA2543" i="217"/>
  <c r="BA2507" i="217"/>
  <c r="BA2471" i="217"/>
  <c r="BA2437" i="217"/>
  <c r="BA2404" i="217"/>
  <c r="BA2368" i="217"/>
  <c r="BA2329" i="217"/>
  <c r="BA2298" i="217"/>
  <c r="BA2262" i="217"/>
  <c r="BA2226" i="217"/>
  <c r="BA2192" i="217"/>
  <c r="BA2162" i="217"/>
  <c r="BA2131" i="217"/>
  <c r="BA2099" i="217"/>
  <c r="BA2074" i="217"/>
  <c r="BA2533" i="217"/>
  <c r="BA2500" i="217"/>
  <c r="BA2466" i="217"/>
  <c r="BA2430" i="217"/>
  <c r="BA2392" i="217"/>
  <c r="BA2359" i="217"/>
  <c r="BA2323" i="217"/>
  <c r="BA2287" i="217"/>
  <c r="BA2252" i="217"/>
  <c r="BA2218" i="217"/>
  <c r="BA2185" i="217"/>
  <c r="BA2152" i="217"/>
  <c r="BA2123" i="217"/>
  <c r="BA2095" i="217"/>
  <c r="BA2066" i="217"/>
  <c r="BA2531" i="217"/>
  <c r="BA2494" i="217"/>
  <c r="BA2461" i="217"/>
  <c r="BA2425" i="217"/>
  <c r="BA2389" i="217"/>
  <c r="BA2356" i="217"/>
  <c r="BA2322" i="217"/>
  <c r="BA2286" i="217"/>
  <c r="BA2248" i="217"/>
  <c r="BA2215" i="217"/>
  <c r="BA2182" i="217"/>
  <c r="BA2150" i="217"/>
  <c r="BA2120" i="217"/>
  <c r="BA2094" i="217"/>
  <c r="BA2065" i="217"/>
  <c r="BA2540" i="217"/>
  <c r="BA2482" i="217"/>
  <c r="BA2418" i="217"/>
  <c r="BA2362" i="217"/>
  <c r="BA2302" i="217"/>
  <c r="BA2239" i="217"/>
  <c r="BA2180" i="217"/>
  <c r="BA2128" i="217"/>
  <c r="BA2082" i="217"/>
  <c r="BA2536" i="217"/>
  <c r="BA2479" i="217"/>
  <c r="BA2411" i="217"/>
  <c r="BA2350" i="217"/>
  <c r="BA2293" i="217"/>
  <c r="BA2236" i="217"/>
  <c r="BA2174" i="217"/>
  <c r="BA2126" i="217"/>
  <c r="BA2078" i="217"/>
  <c r="BA2528" i="217"/>
  <c r="BA2470" i="217"/>
  <c r="BA2410" i="217"/>
  <c r="BA2347" i="217"/>
  <c r="BA2288" i="217"/>
  <c r="BA2231" i="217"/>
  <c r="BA2170" i="217"/>
  <c r="BA2116" i="217"/>
  <c r="BA2072" i="217"/>
  <c r="BA2524" i="217"/>
  <c r="BA2467" i="217"/>
  <c r="BA2408" i="217"/>
  <c r="BA2344" i="217"/>
  <c r="BA2281" i="217"/>
  <c r="BA2224" i="217"/>
  <c r="BA2168" i="217"/>
  <c r="BA2113" i="217"/>
  <c r="BA2068" i="217"/>
  <c r="BA2519" i="217"/>
  <c r="BA2458" i="217"/>
  <c r="BA2399" i="217"/>
  <c r="BA2341" i="217"/>
  <c r="BA2276" i="217"/>
  <c r="BA2219" i="217"/>
  <c r="BA2167" i="217"/>
  <c r="BA2110" i="217"/>
  <c r="BA2515" i="217"/>
  <c r="BA2452" i="217"/>
  <c r="BA2396" i="217"/>
  <c r="BA2338" i="217"/>
  <c r="BA2274" i="217"/>
  <c r="BA2212" i="217"/>
  <c r="BA2159" i="217"/>
  <c r="BA2109" i="217"/>
  <c r="BA2506" i="217"/>
  <c r="BA2446" i="217"/>
  <c r="BA2383" i="217"/>
  <c r="BA2326" i="217"/>
  <c r="BA2266" i="217"/>
  <c r="BA2203" i="217"/>
  <c r="BA2149" i="217"/>
  <c r="BA2098" i="217"/>
  <c r="BA2555" i="217"/>
  <c r="BA2503" i="217"/>
  <c r="BA2444" i="217"/>
  <c r="BA2380" i="217"/>
  <c r="BA2317" i="217"/>
  <c r="BA2260" i="217"/>
  <c r="BA2200" i="217"/>
  <c r="BA2144" i="217"/>
  <c r="BA2097" i="217"/>
  <c r="BA2554" i="217"/>
  <c r="BA2492" i="217"/>
  <c r="BA2432" i="217"/>
  <c r="BA2375" i="217"/>
  <c r="BA2310" i="217"/>
  <c r="BA2255" i="217"/>
  <c r="BA2198" i="217"/>
  <c r="BA2142" i="217"/>
  <c r="BA2090" i="217"/>
  <c r="BA2552" i="217"/>
  <c r="BA2488" i="217"/>
  <c r="BA2431" i="217"/>
  <c r="BA2371" i="217"/>
  <c r="BA2308" i="217"/>
  <c r="BA2245" i="217"/>
  <c r="BA2188" i="217"/>
  <c r="BA2138" i="217"/>
  <c r="BA2305" i="217"/>
  <c r="BA2550" i="217"/>
  <c r="BA2186" i="217"/>
  <c r="BA2514" i="217"/>
  <c r="BA2156" i="217"/>
  <c r="BA2485" i="217"/>
  <c r="BA2134" i="217"/>
  <c r="BA2423" i="217"/>
  <c r="BA2084" i="217"/>
  <c r="BA2387" i="217"/>
  <c r="BA2083" i="217"/>
  <c r="BA2449" i="217"/>
  <c r="BA2363" i="217"/>
  <c r="BA2327" i="217"/>
  <c r="BA2267" i="217"/>
  <c r="BA2240" i="217"/>
  <c r="BA2204" i="217"/>
  <c r="BA2107" i="217"/>
  <c r="BA1922" i="217"/>
  <c r="BA1673" i="217"/>
  <c r="BA2014" i="217"/>
  <c r="BA1722" i="217"/>
  <c r="BA1774" i="217"/>
  <c r="BA1564" i="217"/>
  <c r="BA1705" i="217"/>
  <c r="BA1873" i="217"/>
  <c r="BA1588" i="217"/>
  <c r="BA1745" i="217"/>
  <c r="BA1924" i="217"/>
  <c r="BA1894" i="217"/>
  <c r="BA1593" i="217"/>
  <c r="BA1750" i="217"/>
  <c r="BA1932" i="217"/>
  <c r="BA1920" i="217"/>
  <c r="BA1883" i="217"/>
  <c r="BA2050" i="217"/>
  <c r="BA1926" i="217"/>
  <c r="BA1591" i="217"/>
  <c r="BA1735" i="217"/>
  <c r="BA1879" i="217"/>
  <c r="BA2045" i="217"/>
  <c r="BA2048" i="217"/>
  <c r="BA2051" i="217"/>
  <c r="BA1829" i="217"/>
  <c r="BA1616" i="217"/>
  <c r="BA507" i="217"/>
  <c r="BA495" i="217"/>
  <c r="BA483" i="217"/>
  <c r="BA471" i="217"/>
  <c r="BA459" i="217"/>
  <c r="BA447" i="217"/>
  <c r="BA435" i="217"/>
  <c r="BA423" i="217"/>
  <c r="BA411" i="217"/>
  <c r="BA399" i="217"/>
  <c r="BA387" i="217"/>
  <c r="BA375" i="217"/>
  <c r="BA363" i="217"/>
  <c r="BA351" i="217"/>
  <c r="BA339" i="217"/>
  <c r="BA327" i="217"/>
  <c r="BA315" i="217"/>
  <c r="BA303" i="217"/>
  <c r="BA291" i="217"/>
  <c r="BA279" i="217"/>
  <c r="BA267" i="217"/>
  <c r="BA255" i="217"/>
  <c r="BA243" i="217"/>
  <c r="BA231" i="217"/>
  <c r="BA219" i="217"/>
  <c r="BA207" i="217"/>
  <c r="BA195" i="217"/>
  <c r="BA183" i="217"/>
  <c r="BA171" i="217"/>
  <c r="BA159" i="217"/>
  <c r="BA147" i="217"/>
  <c r="BA135" i="217"/>
  <c r="BA503" i="217"/>
  <c r="BA490" i="217"/>
  <c r="BA477" i="217"/>
  <c r="BA464" i="217"/>
  <c r="BA451" i="217"/>
  <c r="BA438" i="217"/>
  <c r="BA425" i="217"/>
  <c r="BA412" i="217"/>
  <c r="BA398" i="217"/>
  <c r="BA385" i="217"/>
  <c r="BA372" i="217"/>
  <c r="BA359" i="217"/>
  <c r="BA346" i="217"/>
  <c r="BA333" i="217"/>
  <c r="BA320" i="217"/>
  <c r="BA307" i="217"/>
  <c r="BA294" i="217"/>
  <c r="BA281" i="217"/>
  <c r="BA268" i="217"/>
  <c r="BA254" i="217"/>
  <c r="BA241" i="217"/>
  <c r="BA228" i="217"/>
  <c r="BA215" i="217"/>
  <c r="BA202" i="217"/>
  <c r="BA189" i="217"/>
  <c r="BA176" i="217"/>
  <c r="BA163" i="217"/>
  <c r="BA150" i="217"/>
  <c r="BA137" i="217"/>
  <c r="BA124" i="217"/>
  <c r="BA112" i="217"/>
  <c r="BA100" i="217"/>
  <c r="BA88" i="217"/>
  <c r="BA76" i="217"/>
  <c r="BA504" i="217"/>
  <c r="BA489" i="217"/>
  <c r="BA475" i="217"/>
  <c r="BA461" i="217"/>
  <c r="BA446" i="217"/>
  <c r="BA432" i="217"/>
  <c r="BA418" i="217"/>
  <c r="BA404" i="217"/>
  <c r="BA390" i="217"/>
  <c r="BA376" i="217"/>
  <c r="BA361" i="217"/>
  <c r="BA347" i="217"/>
  <c r="BA332" i="217"/>
  <c r="BA318" i="217"/>
  <c r="BA304" i="217"/>
  <c r="BA289" i="217"/>
  <c r="BA275" i="217"/>
  <c r="BA261" i="217"/>
  <c r="BA247" i="217"/>
  <c r="BA233" i="217"/>
  <c r="BA218" i="217"/>
  <c r="BA204" i="217"/>
  <c r="BA190" i="217"/>
  <c r="BA175" i="217"/>
  <c r="BA161" i="217"/>
  <c r="BA146" i="217"/>
  <c r="BA132" i="217"/>
  <c r="BA119" i="217"/>
  <c r="BA106" i="217"/>
  <c r="BA93" i="217"/>
  <c r="BA80" i="217"/>
  <c r="BA67" i="217"/>
  <c r="BA55" i="217"/>
  <c r="BA43" i="217"/>
  <c r="BA31" i="217"/>
  <c r="BA19" i="217"/>
  <c r="BA502" i="217"/>
  <c r="BA488" i="217"/>
  <c r="BA474" i="217"/>
  <c r="BA460" i="217"/>
  <c r="BA445" i="217"/>
  <c r="BA431" i="217"/>
  <c r="BA417" i="217"/>
  <c r="BA403" i="217"/>
  <c r="BA389" i="217"/>
  <c r="BA374" i="217"/>
  <c r="BA360" i="217"/>
  <c r="BA345" i="217"/>
  <c r="BA331" i="217"/>
  <c r="BA317" i="217"/>
  <c r="BA302" i="217"/>
  <c r="BA288" i="217"/>
  <c r="BA274" i="217"/>
  <c r="BA260" i="217"/>
  <c r="BA246" i="217"/>
  <c r="BA232" i="217"/>
  <c r="BA217" i="217"/>
  <c r="BA203" i="217"/>
  <c r="BA188" i="217"/>
  <c r="BA174" i="217"/>
  <c r="BA160" i="217"/>
  <c r="BA145" i="217"/>
  <c r="BA131" i="217"/>
  <c r="BA118" i="217"/>
  <c r="BA105" i="217"/>
  <c r="BA92" i="217"/>
  <c r="BA79" i="217"/>
  <c r="BA66" i="217"/>
  <c r="BA54" i="217"/>
  <c r="BA42" i="217"/>
  <c r="BA30" i="217"/>
  <c r="BA18" i="217"/>
  <c r="BA515" i="217"/>
  <c r="BA501" i="217"/>
  <c r="BA487" i="217"/>
  <c r="BA473" i="217"/>
  <c r="BA458" i="217"/>
  <c r="BA444" i="217"/>
  <c r="BA430" i="217"/>
  <c r="BA416" i="217"/>
  <c r="BA513" i="217"/>
  <c r="BA499" i="217"/>
  <c r="BA485" i="217"/>
  <c r="BA470" i="217"/>
  <c r="BA456" i="217"/>
  <c r="BA442" i="217"/>
  <c r="BA428" i="217"/>
  <c r="BA414" i="217"/>
  <c r="BA400" i="217"/>
  <c r="BA384" i="217"/>
  <c r="BA370" i="217"/>
  <c r="BA356" i="217"/>
  <c r="BA342" i="217"/>
  <c r="BA328" i="217"/>
  <c r="BA313" i="217"/>
  <c r="BA299" i="217"/>
  <c r="BA285" i="217"/>
  <c r="BA271" i="217"/>
  <c r="BA257" i="217"/>
  <c r="BA242" i="217"/>
  <c r="BA227" i="217"/>
  <c r="BA213" i="217"/>
  <c r="BA199" i="217"/>
  <c r="BA185" i="217"/>
  <c r="BA170" i="217"/>
  <c r="BA156" i="217"/>
  <c r="BA142" i="217"/>
  <c r="BA128" i="217"/>
  <c r="BA115" i="217"/>
  <c r="BA102" i="217"/>
  <c r="BA89" i="217"/>
  <c r="BA75" i="217"/>
  <c r="BA63" i="217"/>
  <c r="BA51" i="217"/>
  <c r="BA39" i="217"/>
  <c r="BA27" i="217"/>
  <c r="BA512" i="217"/>
  <c r="BA498" i="217"/>
  <c r="BA484" i="217"/>
  <c r="BA469" i="217"/>
  <c r="BA455" i="217"/>
  <c r="BA441" i="217"/>
  <c r="BA427" i="217"/>
  <c r="BA413" i="217"/>
  <c r="BA397" i="217"/>
  <c r="BA383" i="217"/>
  <c r="BA369" i="217"/>
  <c r="BA355" i="217"/>
  <c r="BA341" i="217"/>
  <c r="BA326" i="217"/>
  <c r="BA312" i="217"/>
  <c r="BA298" i="217"/>
  <c r="BA284" i="217"/>
  <c r="BA270" i="217"/>
  <c r="BA256" i="217"/>
  <c r="BA240" i="217"/>
  <c r="BA226" i="217"/>
  <c r="BA212" i="217"/>
  <c r="BA198" i="217"/>
  <c r="BA184" i="217"/>
  <c r="BA169" i="217"/>
  <c r="BA155" i="217"/>
  <c r="BA141" i="217"/>
  <c r="BA127" i="217"/>
  <c r="BA114" i="217"/>
  <c r="BA101" i="217"/>
  <c r="BA87" i="217"/>
  <c r="BA74" i="217"/>
  <c r="BA62" i="217"/>
  <c r="BA50" i="217"/>
  <c r="BA38" i="217"/>
  <c r="BA26" i="217"/>
  <c r="BA511" i="217"/>
  <c r="BA497" i="217"/>
  <c r="BA482" i="217"/>
  <c r="BA468" i="217"/>
  <c r="BA454" i="217"/>
  <c r="BA440" i="217"/>
  <c r="BA426" i="217"/>
  <c r="BA410" i="217"/>
  <c r="BA396" i="217"/>
  <c r="BA382" i="217"/>
  <c r="BA368" i="217"/>
  <c r="BA354" i="217"/>
  <c r="BA340" i="217"/>
  <c r="BA325" i="217"/>
  <c r="BA311" i="217"/>
  <c r="BA297" i="217"/>
  <c r="BA283" i="217"/>
  <c r="BA269" i="217"/>
  <c r="BA253" i="217"/>
  <c r="BA239" i="217"/>
  <c r="BA225" i="217"/>
  <c r="BA211" i="217"/>
  <c r="BA197" i="217"/>
  <c r="BA182" i="217"/>
  <c r="BA168" i="217"/>
  <c r="BA154" i="217"/>
  <c r="BA140" i="217"/>
  <c r="BA126" i="217"/>
  <c r="BA113" i="217"/>
  <c r="BA99" i="217"/>
  <c r="BA86" i="217"/>
  <c r="BA73" i="217"/>
  <c r="BA61" i="217"/>
  <c r="BA49" i="217"/>
  <c r="BA37" i="217"/>
  <c r="BA25" i="217"/>
  <c r="BA510" i="217"/>
  <c r="BA496" i="217"/>
  <c r="BA481" i="217"/>
  <c r="BA467" i="217"/>
  <c r="BA453" i="217"/>
  <c r="BA439" i="217"/>
  <c r="BA424" i="217"/>
  <c r="BA409" i="217"/>
  <c r="BA395" i="217"/>
  <c r="BA381" i="217"/>
  <c r="BA367" i="217"/>
  <c r="BA353" i="217"/>
  <c r="BA338" i="217"/>
  <c r="BA324" i="217"/>
  <c r="BA310" i="217"/>
  <c r="BA296" i="217"/>
  <c r="BA282" i="217"/>
  <c r="BA266" i="217"/>
  <c r="BA252" i="217"/>
  <c r="BA238" i="217"/>
  <c r="BA224" i="217"/>
  <c r="BA210" i="217"/>
  <c r="BA196" i="217"/>
  <c r="BA181" i="217"/>
  <c r="BA167" i="217"/>
  <c r="BA153" i="217"/>
  <c r="BA139" i="217"/>
  <c r="BA125" i="217"/>
  <c r="BA111" i="217"/>
  <c r="BA98" i="217"/>
  <c r="BA85" i="217"/>
  <c r="BA72" i="217"/>
  <c r="BA60" i="217"/>
  <c r="BA48" i="217"/>
  <c r="BA36" i="217"/>
  <c r="BA24" i="217"/>
  <c r="BA509" i="217"/>
  <c r="BA494" i="217"/>
  <c r="BA480" i="217"/>
  <c r="BA466" i="217"/>
  <c r="BA452" i="217"/>
  <c r="BA437" i="217"/>
  <c r="BA422" i="217"/>
  <c r="BA506" i="217"/>
  <c r="BA492" i="217"/>
  <c r="BA478" i="217"/>
  <c r="BA463" i="217"/>
  <c r="BA449" i="217"/>
  <c r="BA434" i="217"/>
  <c r="BA420" i="217"/>
  <c r="BA406" i="217"/>
  <c r="BA392" i="217"/>
  <c r="BA378" i="217"/>
  <c r="BA364" i="217"/>
  <c r="BA349" i="217"/>
  <c r="BA335" i="217"/>
  <c r="BA321" i="217"/>
  <c r="BA306" i="217"/>
  <c r="BA292" i="217"/>
  <c r="BA277" i="217"/>
  <c r="BA263" i="217"/>
  <c r="BA249" i="217"/>
  <c r="BA235" i="217"/>
  <c r="BA221" i="217"/>
  <c r="BA206" i="217"/>
  <c r="BA192" i="217"/>
  <c r="BA178" i="217"/>
  <c r="BA164" i="217"/>
  <c r="BA149" i="217"/>
  <c r="BA134" i="217"/>
  <c r="BA121" i="217"/>
  <c r="BA108" i="217"/>
  <c r="BA95" i="217"/>
  <c r="BA82" i="217"/>
  <c r="BA69" i="217"/>
  <c r="BA57" i="217"/>
  <c r="BA45" i="217"/>
  <c r="BA33" i="217"/>
  <c r="BA21" i="217"/>
  <c r="BA462" i="217"/>
  <c r="BA407" i="217"/>
  <c r="BA373" i="217"/>
  <c r="BA337" i="217"/>
  <c r="BA305" i="217"/>
  <c r="BA272" i="217"/>
  <c r="BA236" i="217"/>
  <c r="BA201" i="217"/>
  <c r="BA166" i="217"/>
  <c r="BA133" i="217"/>
  <c r="BA103" i="217"/>
  <c r="BA70" i="217"/>
  <c r="BA41" i="217"/>
  <c r="BA514" i="217"/>
  <c r="BA457" i="217"/>
  <c r="BA405" i="217"/>
  <c r="BA371" i="217"/>
  <c r="BA336" i="217"/>
  <c r="BA301" i="217"/>
  <c r="BA265" i="217"/>
  <c r="BA234" i="217"/>
  <c r="BA200" i="217"/>
  <c r="BA165" i="217"/>
  <c r="BA130" i="217"/>
  <c r="BA97" i="217"/>
  <c r="BA68" i="217"/>
  <c r="BA40" i="217"/>
  <c r="BA508" i="217"/>
  <c r="BA450" i="217"/>
  <c r="BA402" i="217"/>
  <c r="BA366" i="217"/>
  <c r="BA334" i="217"/>
  <c r="BA300" i="217"/>
  <c r="BA264" i="217"/>
  <c r="BA230" i="217"/>
  <c r="BA194" i="217"/>
  <c r="BA162" i="217"/>
  <c r="BA129" i="217"/>
  <c r="BA96" i="217"/>
  <c r="BA65" i="217"/>
  <c r="BA35" i="217"/>
  <c r="BA505" i="217"/>
  <c r="BA448" i="217"/>
  <c r="BA401" i="217"/>
  <c r="BA365" i="217"/>
  <c r="BA330" i="217"/>
  <c r="BA295" i="217"/>
  <c r="BA262" i="217"/>
  <c r="BA229" i="217"/>
  <c r="BA193" i="217"/>
  <c r="BA158" i="217"/>
  <c r="BA123" i="217"/>
  <c r="BA94" i="217"/>
  <c r="BA64" i="217"/>
  <c r="BA34" i="217"/>
  <c r="BA500" i="217"/>
  <c r="BA443" i="217"/>
  <c r="BA394" i="217"/>
  <c r="BA362" i="217"/>
  <c r="BA329" i="217"/>
  <c r="BA293" i="217"/>
  <c r="BA259" i="217"/>
  <c r="BA223" i="217"/>
  <c r="BA191" i="217"/>
  <c r="BA157" i="217"/>
  <c r="BA122" i="217"/>
  <c r="BA91" i="217"/>
  <c r="BA59" i="217"/>
  <c r="BA32" i="217"/>
  <c r="BA493" i="217"/>
  <c r="BA436" i="217"/>
  <c r="BA393" i="217"/>
  <c r="BA358" i="217"/>
  <c r="BA323" i="217"/>
  <c r="BA290" i="217"/>
  <c r="BA258" i="217"/>
  <c r="BA222" i="217"/>
  <c r="BA187" i="217"/>
  <c r="BA152" i="217"/>
  <c r="BA120" i="217"/>
  <c r="BA90" i="217"/>
  <c r="BA58" i="217"/>
  <c r="BA29" i="217"/>
  <c r="BA491" i="217"/>
  <c r="BA433" i="217"/>
  <c r="BA391" i="217"/>
  <c r="BA357" i="217"/>
  <c r="BA322" i="217"/>
  <c r="BA287" i="217"/>
  <c r="BA251" i="217"/>
  <c r="BA220" i="217"/>
  <c r="BA186" i="217"/>
  <c r="BA151" i="217"/>
  <c r="BA117" i="217"/>
  <c r="BA84" i="217"/>
  <c r="BA56" i="217"/>
  <c r="BA28" i="217"/>
  <c r="BA486" i="217"/>
  <c r="BA429" i="217"/>
  <c r="BA388" i="217"/>
  <c r="BA352" i="217"/>
  <c r="BA319" i="217"/>
  <c r="BA286" i="217"/>
  <c r="BA250" i="217"/>
  <c r="BA216" i="217"/>
  <c r="BA180" i="217"/>
  <c r="BA148" i="217"/>
  <c r="BA116" i="217"/>
  <c r="BA83" i="217"/>
  <c r="BA53" i="217"/>
  <c r="BA23" i="217"/>
  <c r="BA479" i="217"/>
  <c r="BA421" i="217"/>
  <c r="BA386" i="217"/>
  <c r="BA350" i="217"/>
  <c r="BA316" i="217"/>
  <c r="BA280" i="217"/>
  <c r="BA248" i="217"/>
  <c r="BA214" i="217"/>
  <c r="BA179" i="217"/>
  <c r="BA144" i="217"/>
  <c r="BA110" i="217"/>
  <c r="BA81" i="217"/>
  <c r="BA52" i="217"/>
  <c r="BA22" i="217"/>
  <c r="BA308" i="217"/>
  <c r="BA136" i="217"/>
  <c r="BA16" i="217"/>
  <c r="BA476" i="217"/>
  <c r="BA419" i="217"/>
  <c r="BA380" i="217"/>
  <c r="BA348" i="217"/>
  <c r="BA314" i="217"/>
  <c r="BA278" i="217"/>
  <c r="BA245" i="217"/>
  <c r="BA209" i="217"/>
  <c r="BA177" i="217"/>
  <c r="BA143" i="217"/>
  <c r="BA109" i="217"/>
  <c r="BA78" i="217"/>
  <c r="BA47" i="217"/>
  <c r="BA20" i="217"/>
  <c r="BA465" i="217"/>
  <c r="BA377" i="217"/>
  <c r="BA343" i="217"/>
  <c r="BA273" i="217"/>
  <c r="BA237" i="217"/>
  <c r="BA172" i="217"/>
  <c r="BA104" i="217"/>
  <c r="BA44" i="217"/>
  <c r="BA472" i="217"/>
  <c r="BA415" i="217"/>
  <c r="BA379" i="217"/>
  <c r="BA344" i="217"/>
  <c r="BA309" i="217"/>
  <c r="BA276" i="217"/>
  <c r="BA244" i="217"/>
  <c r="BA208" i="217"/>
  <c r="BA173" i="217"/>
  <c r="BA138" i="217"/>
  <c r="BA107" i="217"/>
  <c r="BA77" i="217"/>
  <c r="BA46" i="217"/>
  <c r="BA17" i="217"/>
  <c r="BA408" i="217"/>
  <c r="BA205" i="217"/>
  <c r="BA71" i="217"/>
  <c r="BA1027" i="217"/>
  <c r="BA1015" i="217"/>
  <c r="BA1003" i="217"/>
  <c r="BA991" i="217"/>
  <c r="BA979" i="217"/>
  <c r="BA967" i="217"/>
  <c r="BA955" i="217"/>
  <c r="BA943" i="217"/>
  <c r="BA931" i="217"/>
  <c r="BA919" i="217"/>
  <c r="BA907" i="217"/>
  <c r="BA895" i="217"/>
  <c r="BA883" i="217"/>
  <c r="BA871" i="217"/>
  <c r="BA859" i="217"/>
  <c r="BA847" i="217"/>
  <c r="BA835" i="217"/>
  <c r="BA823" i="217"/>
  <c r="BA811" i="217"/>
  <c r="BA799" i="217"/>
  <c r="BA787" i="217"/>
  <c r="BA775" i="217"/>
  <c r="BA763" i="217"/>
  <c r="BA751" i="217"/>
  <c r="BA739" i="217"/>
  <c r="BA727" i="217"/>
  <c r="BA715" i="217"/>
  <c r="BA703" i="217"/>
  <c r="BA691" i="217"/>
  <c r="BA679" i="217"/>
  <c r="BA667" i="217"/>
  <c r="BA655" i="217"/>
  <c r="BA643" i="217"/>
  <c r="BA631" i="217"/>
  <c r="BA619" i="217"/>
  <c r="BA607" i="217"/>
  <c r="BA595" i="217"/>
  <c r="BA583" i="217"/>
  <c r="BA571" i="217"/>
  <c r="BA559" i="217"/>
  <c r="BA547" i="217"/>
  <c r="BA535" i="217"/>
  <c r="BA1024" i="217"/>
  <c r="BA1012" i="217"/>
  <c r="BA1000" i="217"/>
  <c r="BA988" i="217"/>
  <c r="BA976" i="217"/>
  <c r="BA964" i="217"/>
  <c r="BA952" i="217"/>
  <c r="BA940" i="217"/>
  <c r="BA928" i="217"/>
  <c r="BA916" i="217"/>
  <c r="BA904" i="217"/>
  <c r="BA892" i="217"/>
  <c r="BA880" i="217"/>
  <c r="BA868" i="217"/>
  <c r="BA856" i="217"/>
  <c r="BA844" i="217"/>
  <c r="BA832" i="217"/>
  <c r="BA820" i="217"/>
  <c r="BA808" i="217"/>
  <c r="BA796" i="217"/>
  <c r="BA784" i="217"/>
  <c r="BA772" i="217"/>
  <c r="BA760" i="217"/>
  <c r="BA748" i="217"/>
  <c r="BA736" i="217"/>
  <c r="BA724" i="217"/>
  <c r="BA712" i="217"/>
  <c r="BA700" i="217"/>
  <c r="BA688" i="217"/>
  <c r="BA676" i="217"/>
  <c r="BA664" i="217"/>
  <c r="BA652" i="217"/>
  <c r="BA640" i="217"/>
  <c r="BA628" i="217"/>
  <c r="BA616" i="217"/>
  <c r="BA604" i="217"/>
  <c r="BA592" i="217"/>
  <c r="BA580" i="217"/>
  <c r="BA568" i="217"/>
  <c r="BA556" i="217"/>
  <c r="BA544" i="217"/>
  <c r="BA532" i="217"/>
  <c r="BA1022" i="217"/>
  <c r="BA1010" i="217"/>
  <c r="BA998" i="217"/>
  <c r="BA986" i="217"/>
  <c r="BA974" i="217"/>
  <c r="BA962" i="217"/>
  <c r="BA950" i="217"/>
  <c r="BA938" i="217"/>
  <c r="BA926" i="217"/>
  <c r="BA914" i="217"/>
  <c r="BA902" i="217"/>
  <c r="BA890" i="217"/>
  <c r="BA878" i="217"/>
  <c r="BA866" i="217"/>
  <c r="BA854" i="217"/>
  <c r="BA842" i="217"/>
  <c r="BA830" i="217"/>
  <c r="BA818" i="217"/>
  <c r="BA806" i="217"/>
  <c r="BA794" i="217"/>
  <c r="BA782" i="217"/>
  <c r="BA1021" i="217"/>
  <c r="BA1009" i="217"/>
  <c r="BA997" i="217"/>
  <c r="BA985" i="217"/>
  <c r="BA973" i="217"/>
  <c r="BA961" i="217"/>
  <c r="BA949" i="217"/>
  <c r="BA937" i="217"/>
  <c r="BA925" i="217"/>
  <c r="BA913" i="217"/>
  <c r="BA901" i="217"/>
  <c r="BA889" i="217"/>
  <c r="BA877" i="217"/>
  <c r="BA865" i="217"/>
  <c r="BA1020" i="217"/>
  <c r="BA1008" i="217"/>
  <c r="BA996" i="217"/>
  <c r="BA984" i="217"/>
  <c r="BA972" i="217"/>
  <c r="BA960" i="217"/>
  <c r="BA948" i="217"/>
  <c r="BA936" i="217"/>
  <c r="BA924" i="217"/>
  <c r="BA912" i="217"/>
  <c r="BA900" i="217"/>
  <c r="BA888" i="217"/>
  <c r="BA876" i="217"/>
  <c r="BA864" i="217"/>
  <c r="BA1025" i="217"/>
  <c r="BA1004" i="217"/>
  <c r="BA982" i="217"/>
  <c r="BA963" i="217"/>
  <c r="BA942" i="217"/>
  <c r="BA921" i="217"/>
  <c r="BA899" i="217"/>
  <c r="BA881" i="217"/>
  <c r="BA860" i="217"/>
  <c r="BA843" i="217"/>
  <c r="BA827" i="217"/>
  <c r="BA812" i="217"/>
  <c r="BA795" i="217"/>
  <c r="BA779" i="217"/>
  <c r="BA765" i="217"/>
  <c r="BA750" i="217"/>
  <c r="BA735" i="217"/>
  <c r="BA721" i="217"/>
  <c r="BA707" i="217"/>
  <c r="BA693" i="217"/>
  <c r="BA678" i="217"/>
  <c r="BA663" i="217"/>
  <c r="BA649" i="217"/>
  <c r="BA635" i="217"/>
  <c r="BA621" i="217"/>
  <c r="BA606" i="217"/>
  <c r="BA591" i="217"/>
  <c r="BA577" i="217"/>
  <c r="BA563" i="217"/>
  <c r="BA549" i="217"/>
  <c r="BA534" i="217"/>
  <c r="BA1017" i="217"/>
  <c r="BA995" i="217"/>
  <c r="BA977" i="217"/>
  <c r="BA956" i="217"/>
  <c r="BA934" i="217"/>
  <c r="BA915" i="217"/>
  <c r="BA894" i="217"/>
  <c r="BA873" i="217"/>
  <c r="BA853" i="217"/>
  <c r="BA838" i="217"/>
  <c r="BA1014" i="217"/>
  <c r="BA993" i="217"/>
  <c r="BA971" i="217"/>
  <c r="BA953" i="217"/>
  <c r="BA932" i="217"/>
  <c r="BA910" i="217"/>
  <c r="BA891" i="217"/>
  <c r="BA1007" i="217"/>
  <c r="BA989" i="217"/>
  <c r="BA968" i="217"/>
  <c r="BA946" i="217"/>
  <c r="BA927" i="217"/>
  <c r="BA906" i="217"/>
  <c r="BA885" i="217"/>
  <c r="BA1013" i="217"/>
  <c r="BA981" i="217"/>
  <c r="BA951" i="217"/>
  <c r="BA920" i="217"/>
  <c r="BA887" i="217"/>
  <c r="BA862" i="217"/>
  <c r="BA841" i="217"/>
  <c r="BA824" i="217"/>
  <c r="BA805" i="217"/>
  <c r="BA789" i="217"/>
  <c r="BA771" i="217"/>
  <c r="BA756" i="217"/>
  <c r="BA741" i="217"/>
  <c r="BA725" i="217"/>
  <c r="BA709" i="217"/>
  <c r="BA694" i="217"/>
  <c r="BA677" i="217"/>
  <c r="BA661" i="217"/>
  <c r="BA646" i="217"/>
  <c r="BA630" i="217"/>
  <c r="BA614" i="217"/>
  <c r="BA599" i="217"/>
  <c r="BA584" i="217"/>
  <c r="BA567" i="217"/>
  <c r="BA552" i="217"/>
  <c r="BA537" i="217"/>
  <c r="BA1011" i="217"/>
  <c r="BA980" i="217"/>
  <c r="BA947" i="217"/>
  <c r="BA918" i="217"/>
  <c r="BA886" i="217"/>
  <c r="BA861" i="217"/>
  <c r="BA840" i="217"/>
  <c r="BA822" i="217"/>
  <c r="BA804" i="217"/>
  <c r="BA788" i="217"/>
  <c r="BA770" i="217"/>
  <c r="BA755" i="217"/>
  <c r="BA740" i="217"/>
  <c r="BA723" i="217"/>
  <c r="BA708" i="217"/>
  <c r="BA692" i="217"/>
  <c r="BA675" i="217"/>
  <c r="BA660" i="217"/>
  <c r="BA645" i="217"/>
  <c r="BA629" i="217"/>
  <c r="BA613" i="217"/>
  <c r="BA598" i="217"/>
  <c r="BA582" i="217"/>
  <c r="BA566" i="217"/>
  <c r="BA551" i="217"/>
  <c r="BA536" i="217"/>
  <c r="BA1006" i="217"/>
  <c r="BA978" i="217"/>
  <c r="BA945" i="217"/>
  <c r="BA917" i="217"/>
  <c r="BA884" i="217"/>
  <c r="BA858" i="217"/>
  <c r="BA839" i="217"/>
  <c r="BA821" i="217"/>
  <c r="BA803" i="217"/>
  <c r="BA786" i="217"/>
  <c r="BA769" i="217"/>
  <c r="BA754" i="217"/>
  <c r="BA738" i="217"/>
  <c r="BA722" i="217"/>
  <c r="BA706" i="217"/>
  <c r="BA690" i="217"/>
  <c r="BA674" i="217"/>
  <c r="BA659" i="217"/>
  <c r="BA644" i="217"/>
  <c r="BA627" i="217"/>
  <c r="BA612" i="217"/>
  <c r="BA597" i="217"/>
  <c r="BA581" i="217"/>
  <c r="BA565" i="217"/>
  <c r="BA550" i="217"/>
  <c r="BA533" i="217"/>
  <c r="BA1002" i="217"/>
  <c r="BA970" i="217"/>
  <c r="BA941" i="217"/>
  <c r="BA909" i="217"/>
  <c r="BA879" i="217"/>
  <c r="BA855" i="217"/>
  <c r="BA836" i="217"/>
  <c r="BA817" i="217"/>
  <c r="BA801" i="217"/>
  <c r="BA783" i="217"/>
  <c r="BA767" i="217"/>
  <c r="BA752" i="217"/>
  <c r="BA734" i="217"/>
  <c r="BA719" i="217"/>
  <c r="BA704" i="217"/>
  <c r="BA687" i="217"/>
  <c r="BA672" i="217"/>
  <c r="BA657" i="217"/>
  <c r="BA641" i="217"/>
  <c r="BA625" i="217"/>
  <c r="BA610" i="217"/>
  <c r="BA594" i="217"/>
  <c r="BA578" i="217"/>
  <c r="BA562" i="217"/>
  <c r="BA546" i="217"/>
  <c r="BA530" i="217"/>
  <c r="BA1001" i="217"/>
  <c r="BA969" i="217"/>
  <c r="BA939" i="217"/>
  <c r="BA908" i="217"/>
  <c r="BA875" i="217"/>
  <c r="BA852" i="217"/>
  <c r="BA834" i="217"/>
  <c r="BA816" i="217"/>
  <c r="BA800" i="217"/>
  <c r="BA781" i="217"/>
  <c r="BA766" i="217"/>
  <c r="BA749" i="217"/>
  <c r="BA733" i="217"/>
  <c r="BA718" i="217"/>
  <c r="BA702" i="217"/>
  <c r="BA686" i="217"/>
  <c r="BA671" i="217"/>
  <c r="BA656" i="217"/>
  <c r="BA639" i="217"/>
  <c r="BA624" i="217"/>
  <c r="BA609" i="217"/>
  <c r="BA593" i="217"/>
  <c r="BA576" i="217"/>
  <c r="BA561" i="217"/>
  <c r="BA545" i="217"/>
  <c r="BA529" i="217"/>
  <c r="BA999" i="217"/>
  <c r="BA966" i="217"/>
  <c r="BA935" i="217"/>
  <c r="BA905" i="217"/>
  <c r="BA874" i="217"/>
  <c r="BA851" i="217"/>
  <c r="BA833" i="217"/>
  <c r="BA815" i="217"/>
  <c r="BA798" i="217"/>
  <c r="BA780" i="217"/>
  <c r="BA764" i="217"/>
  <c r="BA747" i="217"/>
  <c r="BA732" i="217"/>
  <c r="BA717" i="217"/>
  <c r="BA701" i="217"/>
  <c r="BA685" i="217"/>
  <c r="BA670" i="217"/>
  <c r="BA654" i="217"/>
  <c r="BA638" i="217"/>
  <c r="BA623" i="217"/>
  <c r="BA608" i="217"/>
  <c r="BA590" i="217"/>
  <c r="BA575" i="217"/>
  <c r="BA560" i="217"/>
  <c r="BA543" i="217"/>
  <c r="BA528" i="217"/>
  <c r="BA1026" i="217"/>
  <c r="BA994" i="217"/>
  <c r="BA965" i="217"/>
  <c r="BA933" i="217"/>
  <c r="BA903" i="217"/>
  <c r="BA872" i="217"/>
  <c r="BA850" i="217"/>
  <c r="BA831" i="217"/>
  <c r="BA814" i="217"/>
  <c r="BA797" i="217"/>
  <c r="BA778" i="217"/>
  <c r="BA762" i="217"/>
  <c r="BA746" i="217"/>
  <c r="BA731" i="217"/>
  <c r="BA716" i="217"/>
  <c r="BA699" i="217"/>
  <c r="BA684" i="217"/>
  <c r="BA669" i="217"/>
  <c r="BA653" i="217"/>
  <c r="BA637" i="217"/>
  <c r="BA622" i="217"/>
  <c r="BA605" i="217"/>
  <c r="BA589" i="217"/>
  <c r="BA574" i="217"/>
  <c r="BA558" i="217"/>
  <c r="BA542" i="217"/>
  <c r="BA1023" i="217"/>
  <c r="BA992" i="217"/>
  <c r="BA959" i="217"/>
  <c r="BA930" i="217"/>
  <c r="BA898" i="217"/>
  <c r="BA870" i="217"/>
  <c r="BA849" i="217"/>
  <c r="BA829" i="217"/>
  <c r="BA813" i="217"/>
  <c r="BA793" i="217"/>
  <c r="BA777" i="217"/>
  <c r="BA761" i="217"/>
  <c r="BA745" i="217"/>
  <c r="BA730" i="217"/>
  <c r="BA714" i="217"/>
  <c r="BA698" i="217"/>
  <c r="BA683" i="217"/>
  <c r="BA668" i="217"/>
  <c r="BA651" i="217"/>
  <c r="BA636" i="217"/>
  <c r="BA620" i="217"/>
  <c r="BA603" i="217"/>
  <c r="BA588" i="217"/>
  <c r="BA573" i="217"/>
  <c r="BA557" i="217"/>
  <c r="BA541" i="217"/>
  <c r="BA1018" i="217"/>
  <c r="BA987" i="217"/>
  <c r="BA957" i="217"/>
  <c r="BA923" i="217"/>
  <c r="BA896" i="217"/>
  <c r="BA867" i="217"/>
  <c r="BA846" i="217"/>
  <c r="BA826" i="217"/>
  <c r="BA809" i="217"/>
  <c r="BA791" i="217"/>
  <c r="BA774" i="217"/>
  <c r="BA758" i="217"/>
  <c r="BA743" i="217"/>
  <c r="BA728" i="217"/>
  <c r="BA711" i="217"/>
  <c r="BA696" i="217"/>
  <c r="BA681" i="217"/>
  <c r="BA665" i="217"/>
  <c r="BA648" i="217"/>
  <c r="BA633" i="217"/>
  <c r="BA617" i="217"/>
  <c r="BA601" i="217"/>
  <c r="BA586" i="217"/>
  <c r="BA570" i="217"/>
  <c r="BA554" i="217"/>
  <c r="BA539" i="217"/>
  <c r="BA929" i="217"/>
  <c r="BA828" i="217"/>
  <c r="BA759" i="217"/>
  <c r="BA697" i="217"/>
  <c r="BA634" i="217"/>
  <c r="BA572" i="217"/>
  <c r="BA705" i="217"/>
  <c r="BA922" i="217"/>
  <c r="BA825" i="217"/>
  <c r="BA757" i="217"/>
  <c r="BA695" i="217"/>
  <c r="BA632" i="217"/>
  <c r="BA569" i="217"/>
  <c r="BA642" i="217"/>
  <c r="BA911" i="217"/>
  <c r="BA819" i="217"/>
  <c r="BA753" i="217"/>
  <c r="BA689" i="217"/>
  <c r="BA626" i="217"/>
  <c r="BA564" i="217"/>
  <c r="BA837" i="217"/>
  <c r="BA1019" i="217"/>
  <c r="BA897" i="217"/>
  <c r="BA810" i="217"/>
  <c r="BA744" i="217"/>
  <c r="BA682" i="217"/>
  <c r="BA618" i="217"/>
  <c r="BA555" i="217"/>
  <c r="BA768" i="217"/>
  <c r="BA1016" i="217"/>
  <c r="BA893" i="217"/>
  <c r="BA807" i="217"/>
  <c r="BA742" i="217"/>
  <c r="BA680" i="217"/>
  <c r="BA615" i="217"/>
  <c r="BA553" i="217"/>
  <c r="BA1005" i="217"/>
  <c r="BA882" i="217"/>
  <c r="BA802" i="217"/>
  <c r="BA737" i="217"/>
  <c r="BA673" i="217"/>
  <c r="BA611" i="217"/>
  <c r="BA548" i="217"/>
  <c r="BA579" i="217"/>
  <c r="BA990" i="217"/>
  <c r="BA869" i="217"/>
  <c r="BA792" i="217"/>
  <c r="BA729" i="217"/>
  <c r="BA666" i="217"/>
  <c r="BA602" i="217"/>
  <c r="BA540" i="217"/>
  <c r="BA983" i="217"/>
  <c r="BA863" i="217"/>
  <c r="BA790" i="217"/>
  <c r="BA726" i="217"/>
  <c r="BA662" i="217"/>
  <c r="BA600" i="217"/>
  <c r="BA538" i="217"/>
  <c r="BA975" i="217"/>
  <c r="BA857" i="217"/>
  <c r="BA785" i="217"/>
  <c r="BA720" i="217"/>
  <c r="BA658" i="217"/>
  <c r="BA596" i="217"/>
  <c r="BA531" i="217"/>
  <c r="BA958" i="217"/>
  <c r="BA848" i="217"/>
  <c r="BA776" i="217"/>
  <c r="BA713" i="217"/>
  <c r="BA650" i="217"/>
  <c r="BA587" i="217"/>
  <c r="BA944" i="217"/>
  <c r="BA954" i="217"/>
  <c r="BA845" i="217"/>
  <c r="BA773" i="217"/>
  <c r="BA710" i="217"/>
  <c r="BA647" i="217"/>
  <c r="BA585" i="217"/>
  <c r="AI687" i="217"/>
  <c r="AO386" i="217"/>
  <c r="AO272" i="217"/>
  <c r="AO558" i="217"/>
  <c r="AO962" i="217"/>
  <c r="AO758" i="217"/>
  <c r="AO844" i="217"/>
  <c r="AU1188" i="217"/>
  <c r="AU1370" i="217"/>
  <c r="AU1517" i="217"/>
  <c r="AU1114" i="217"/>
  <c r="AU1353" i="217"/>
  <c r="AU1137" i="217"/>
  <c r="AU871" i="217"/>
  <c r="AU744" i="217"/>
  <c r="AU625" i="217"/>
  <c r="AU1022" i="217"/>
  <c r="AU874" i="217"/>
  <c r="AU748" i="217"/>
  <c r="AU628" i="217"/>
  <c r="AU1027" i="217"/>
  <c r="AU879" i="217"/>
  <c r="AU768" i="217"/>
  <c r="AU661" i="217"/>
  <c r="AU604" i="217"/>
  <c r="AU606" i="217"/>
  <c r="AU587" i="217"/>
  <c r="AU935" i="217"/>
  <c r="AU877" i="217"/>
  <c r="AU713" i="217"/>
  <c r="AU978" i="217"/>
  <c r="AU462" i="217"/>
  <c r="AU271" i="217"/>
  <c r="AU164" i="217"/>
  <c r="AU500" i="217"/>
  <c r="AU369" i="217"/>
  <c r="AU178" i="217"/>
  <c r="AU23" i="217"/>
  <c r="AU515" i="217"/>
  <c r="AU337" i="217"/>
  <c r="AU375" i="217"/>
  <c r="BA1893" i="217"/>
  <c r="BA1656" i="217"/>
  <c r="BA1983" i="217"/>
  <c r="BA1704" i="217"/>
  <c r="BA1755" i="217"/>
  <c r="BA1561" i="217"/>
  <c r="BA1718" i="217"/>
  <c r="BA1889" i="217"/>
  <c r="BA1601" i="217"/>
  <c r="BA1758" i="217"/>
  <c r="BA1944" i="217"/>
  <c r="BA1910" i="217"/>
  <c r="BA1606" i="217"/>
  <c r="BA1763" i="217"/>
  <c r="BA1950" i="217"/>
  <c r="BA1938" i="217"/>
  <c r="BA1895" i="217"/>
  <c r="BA2025" i="217"/>
  <c r="BA1941" i="217"/>
  <c r="BA1603" i="217"/>
  <c r="BA1747" i="217"/>
  <c r="BA1891" i="217"/>
  <c r="BA1916" i="217"/>
  <c r="BA1919" i="217"/>
  <c r="BA1806" i="217"/>
  <c r="BA1597" i="217"/>
  <c r="AC2635" i="217"/>
  <c r="AO500" i="217"/>
  <c r="AO442" i="217"/>
  <c r="AO793" i="217"/>
  <c r="AO1008" i="217"/>
  <c r="AO785" i="217"/>
  <c r="AO1012" i="217"/>
  <c r="AU1520" i="217"/>
  <c r="AU1460" i="217"/>
  <c r="AU1085" i="217"/>
  <c r="AU1179" i="217"/>
  <c r="AU1413" i="217"/>
  <c r="AU1469" i="217"/>
  <c r="AU1492" i="217"/>
  <c r="AU553" i="217"/>
  <c r="AU919" i="217"/>
  <c r="AU792" i="217"/>
  <c r="AU668" i="217"/>
  <c r="AU556" i="217"/>
  <c r="AU922" i="217"/>
  <c r="AU796" i="217"/>
  <c r="AU672" i="217"/>
  <c r="AU560" i="217"/>
  <c r="AU927" i="217"/>
  <c r="AU816" i="217"/>
  <c r="AU705" i="217"/>
  <c r="AU633" i="217"/>
  <c r="AU620" i="217"/>
  <c r="AU623" i="217"/>
  <c r="AU995" i="217"/>
  <c r="AU889" i="217"/>
  <c r="AU737" i="217"/>
  <c r="AU990" i="217"/>
  <c r="AU229" i="217"/>
  <c r="AU331" i="217"/>
  <c r="AU176" i="217"/>
  <c r="AU21" i="217"/>
  <c r="AU381" i="217"/>
  <c r="AU214" i="217"/>
  <c r="AU83" i="217"/>
  <c r="AU24" i="217"/>
  <c r="AU349" i="217"/>
  <c r="AU16" i="217"/>
  <c r="BA1822" i="217"/>
  <c r="BA1782" i="217"/>
  <c r="BA1573" i="217"/>
  <c r="BA1845" i="217"/>
  <c r="BA1624" i="217"/>
  <c r="BA1866" i="217"/>
  <c r="BA1637" i="217"/>
  <c r="BA1951" i="217"/>
  <c r="BA1688" i="217"/>
  <c r="BA1739" i="217"/>
  <c r="BA1574" i="217"/>
  <c r="BA1731" i="217"/>
  <c r="BA1905" i="217"/>
  <c r="BA1614" i="217"/>
  <c r="BA1772" i="217"/>
  <c r="BA1962" i="217"/>
  <c r="BA1929" i="217"/>
  <c r="BA1619" i="217"/>
  <c r="BA1776" i="217"/>
  <c r="BA1969" i="217"/>
  <c r="BA1958" i="217"/>
  <c r="BA1907" i="217"/>
  <c r="BA2040" i="217"/>
  <c r="BA1956" i="217"/>
  <c r="BA1615" i="217"/>
  <c r="BA1759" i="217"/>
  <c r="BA1903" i="217"/>
  <c r="BA1928" i="217"/>
  <c r="BA1931" i="217"/>
  <c r="BA1790" i="217"/>
  <c r="BA1581" i="217"/>
  <c r="BA2046" i="217"/>
  <c r="Q2473" i="217"/>
  <c r="AO196" i="217"/>
  <c r="AO189" i="217"/>
  <c r="AO581" i="217"/>
  <c r="AO939" i="217"/>
  <c r="AO915" i="217"/>
  <c r="AO1021" i="217"/>
  <c r="AU1216" i="217"/>
  <c r="AU1071" i="217"/>
  <c r="AU1174" i="217"/>
  <c r="AU1292" i="217"/>
  <c r="AU1497" i="217"/>
  <c r="AU1253" i="217"/>
  <c r="AU1196" i="217"/>
  <c r="AU1007" i="217"/>
  <c r="AU925" i="217"/>
  <c r="AU797" i="217"/>
  <c r="AU1002" i="217"/>
  <c r="AU789" i="217"/>
  <c r="AU133" i="217"/>
  <c r="AU343" i="217"/>
  <c r="AU212" i="217"/>
  <c r="AU81" i="217"/>
  <c r="AU393" i="217"/>
  <c r="AU238" i="217"/>
  <c r="AU95" i="217"/>
  <c r="AU72" i="217"/>
  <c r="AU397" i="217"/>
  <c r="AU160" i="217"/>
  <c r="AU218" i="217"/>
  <c r="BA1785" i="217"/>
  <c r="BA1982" i="217"/>
  <c r="BA1948" i="217"/>
  <c r="BA1632" i="217"/>
  <c r="BA1789" i="217"/>
  <c r="BA1989" i="217"/>
  <c r="BA1977" i="217"/>
  <c r="BA1921" i="217"/>
  <c r="BA1816" i="217"/>
  <c r="BA1970" i="217"/>
  <c r="BA1627" i="217"/>
  <c r="BA1771" i="217"/>
  <c r="BA1915" i="217"/>
  <c r="BA1940" i="217"/>
  <c r="BA1943" i="217"/>
  <c r="BA1773" i="217"/>
  <c r="BA1563" i="217"/>
  <c r="AU2557" i="217"/>
  <c r="AU2544" i="217"/>
  <c r="AU2207" i="217"/>
  <c r="AU2514" i="217"/>
  <c r="AU2185" i="217"/>
  <c r="AU2226" i="217"/>
  <c r="AU2164" i="217"/>
  <c r="AU2145" i="217"/>
  <c r="AU2485" i="217"/>
  <c r="AU2124" i="217"/>
  <c r="AU2459" i="217"/>
  <c r="AU2103" i="217"/>
  <c r="AU2428" i="217"/>
  <c r="AU2085" i="217"/>
  <c r="AU2400" i="217"/>
  <c r="AU2067" i="217"/>
  <c r="AT2058" i="217" s="1"/>
  <c r="AT2059" i="217" s="1"/>
  <c r="AU2370" i="217"/>
  <c r="AU2341" i="217"/>
  <c r="AU2315" i="217"/>
  <c r="AU2256" i="217"/>
  <c r="AU2284" i="217"/>
  <c r="AU3029" i="217"/>
  <c r="AU3041" i="217"/>
  <c r="AU2920" i="217"/>
  <c r="AU2848" i="217"/>
  <c r="AU2778" i="217"/>
  <c r="AU2720" i="217"/>
  <c r="AU2669" i="217"/>
  <c r="AU2608" i="217"/>
  <c r="AU3020" i="217"/>
  <c r="AU2909" i="217"/>
  <c r="AU2847" i="217"/>
  <c r="AU2776" i="217"/>
  <c r="AU2718" i="217"/>
  <c r="AU2658" i="217"/>
  <c r="AU2600" i="217"/>
  <c r="AU2996" i="217"/>
  <c r="AU2888" i="217"/>
  <c r="AU2956" i="217"/>
  <c r="AU2849" i="217"/>
  <c r="AU2766" i="217"/>
  <c r="AU2696" i="217"/>
  <c r="AU2632" i="217"/>
  <c r="AU2948" i="217"/>
  <c r="AU2835" i="217"/>
  <c r="AU2765" i="217"/>
  <c r="AU2694" i="217"/>
  <c r="AU2624" i="217"/>
  <c r="AU2945" i="217"/>
  <c r="AU2826" i="217"/>
  <c r="AU2754" i="217"/>
  <c r="AU2693" i="217"/>
  <c r="AU2622" i="217"/>
  <c r="AU3068" i="217"/>
  <c r="AU2924" i="217"/>
  <c r="AU2823" i="217"/>
  <c r="AU2752" i="217"/>
  <c r="AU2682" i="217"/>
  <c r="AU2621" i="217"/>
  <c r="AU3064" i="217"/>
  <c r="AU2908" i="217"/>
  <c r="AU2816" i="217"/>
  <c r="AU2744" i="217"/>
  <c r="AU2680" i="217"/>
  <c r="AU2610" i="217"/>
  <c r="AU3052" i="217"/>
  <c r="AU2907" i="217"/>
  <c r="AU2814" i="217"/>
  <c r="AU2742" i="217"/>
  <c r="AU2672" i="217"/>
  <c r="AU2598" i="217"/>
  <c r="AU3044" i="217"/>
  <c r="AU2885" i="217"/>
  <c r="AU2802" i="217"/>
  <c r="AU2741" i="217"/>
  <c r="AU2670" i="217"/>
  <c r="AU2597" i="217"/>
  <c r="AU3016" i="217"/>
  <c r="AU2876" i="217"/>
  <c r="AU2800" i="217"/>
  <c r="AU2730" i="217"/>
  <c r="AU2656" i="217"/>
  <c r="AU2586" i="217"/>
  <c r="AU3004" i="217"/>
  <c r="AU2874" i="217"/>
  <c r="AU2792" i="217"/>
  <c r="AU2728" i="217"/>
  <c r="AU2648" i="217"/>
  <c r="AU2584" i="217"/>
  <c r="AU2859" i="217"/>
  <c r="AU2634" i="217"/>
  <c r="AU2993" i="217"/>
  <c r="AU2873" i="217"/>
  <c r="AU2790" i="217"/>
  <c r="AU2717" i="217"/>
  <c r="AU2646" i="217"/>
  <c r="AU2576" i="217"/>
  <c r="AU2968" i="217"/>
  <c r="AU2704" i="217"/>
  <c r="AU2972" i="217"/>
  <c r="AU2861" i="217"/>
  <c r="AU2789" i="217"/>
  <c r="AU2706" i="217"/>
  <c r="AU2645" i="217"/>
  <c r="AU2768" i="217"/>
  <c r="W1220" i="217"/>
  <c r="AO280" i="217"/>
  <c r="AO410" i="217"/>
  <c r="AO777" i="217"/>
  <c r="AO687" i="217"/>
  <c r="AO942" i="217"/>
  <c r="AU1063" i="217"/>
  <c r="AU1132" i="217"/>
  <c r="AU1249" i="217"/>
  <c r="AU1382" i="217"/>
  <c r="AU1234" i="217"/>
  <c r="AU1466" i="217"/>
  <c r="AU1045" i="217"/>
  <c r="AU876" i="217"/>
  <c r="AU750" i="217"/>
  <c r="AU630" i="217"/>
  <c r="AU535" i="217"/>
  <c r="AU896" i="217"/>
  <c r="AU786" i="217"/>
  <c r="AU723" i="217"/>
  <c r="AU678" i="217"/>
  <c r="AU707" i="217"/>
  <c r="AU1019" i="217"/>
  <c r="AU949" i="217"/>
  <c r="AU809" i="217"/>
  <c r="AU650" i="217"/>
  <c r="AU43" i="217"/>
  <c r="AU355" i="217"/>
  <c r="AU236" i="217"/>
  <c r="AU93" i="217"/>
  <c r="AU429" i="217"/>
  <c r="AU298" i="217"/>
  <c r="AU107" i="217"/>
  <c r="AU156" i="217"/>
  <c r="AU481" i="217"/>
  <c r="AU304" i="217"/>
  <c r="BA1652" i="217"/>
  <c r="BA1980" i="217"/>
  <c r="BA1703" i="217"/>
  <c r="BA1600" i="217"/>
  <c r="BA1757" i="217"/>
  <c r="BA1942" i="217"/>
  <c r="BA1641" i="217"/>
  <c r="BA1798" i="217"/>
  <c r="BA2001" i="217"/>
  <c r="BA1968" i="217"/>
  <c r="BA1645" i="217"/>
  <c r="BA1802" i="217"/>
  <c r="BA2008" i="217"/>
  <c r="BA1996" i="217"/>
  <c r="BA1935" i="217"/>
  <c r="BA1828" i="217"/>
  <c r="BA1984" i="217"/>
  <c r="BA1639" i="217"/>
  <c r="BA1783" i="217"/>
  <c r="BA1930" i="217"/>
  <c r="BA1952" i="217"/>
  <c r="BA1955" i="217"/>
  <c r="BA1754" i="217"/>
  <c r="AU3576" i="217"/>
  <c r="AO29" i="217"/>
  <c r="AO166" i="217"/>
  <c r="AO816" i="217"/>
  <c r="AO965" i="217"/>
  <c r="AO746" i="217"/>
  <c r="AU1116" i="217"/>
  <c r="AU1228" i="217"/>
  <c r="AU1374" i="217"/>
  <c r="AU1508" i="217"/>
  <c r="AU1318" i="217"/>
  <c r="AU1250" i="217"/>
  <c r="AU1272" i="217"/>
  <c r="AU651" i="217"/>
  <c r="AU541" i="217"/>
  <c r="AU904" i="217"/>
  <c r="AU777" i="217"/>
  <c r="AU655" i="217"/>
  <c r="AU544" i="217"/>
  <c r="AU908" i="217"/>
  <c r="AU782" i="217"/>
  <c r="AU658" i="217"/>
  <c r="AU561" i="217"/>
  <c r="AU928" i="217"/>
  <c r="AU818" i="217"/>
  <c r="AU739" i="217"/>
  <c r="AU708" i="217"/>
  <c r="AU719" i="217"/>
  <c r="AU972" i="217"/>
  <c r="AU1009" i="217"/>
  <c r="AU821" i="217"/>
  <c r="AU314" i="217"/>
  <c r="AU474" i="217"/>
  <c r="AU55" i="217"/>
  <c r="AU391" i="217"/>
  <c r="AU296" i="217"/>
  <c r="AU105" i="217"/>
  <c r="AU453" i="217"/>
  <c r="AU310" i="217"/>
  <c r="AU143" i="217"/>
  <c r="AU168" i="217"/>
  <c r="AU493" i="217"/>
  <c r="AU448" i="217"/>
  <c r="BA1794" i="217"/>
  <c r="BA1585" i="217"/>
  <c r="BA1861" i="217"/>
  <c r="BA1635" i="217"/>
  <c r="BA1947" i="217"/>
  <c r="BA1686" i="217"/>
  <c r="BA1613" i="217"/>
  <c r="BA1770" i="217"/>
  <c r="BA1961" i="217"/>
  <c r="BA1654" i="217"/>
  <c r="BA1811" i="217"/>
  <c r="BA2020" i="217"/>
  <c r="BA1986" i="217"/>
  <c r="BA1658" i="217"/>
  <c r="BA1815" i="217"/>
  <c r="BA2029" i="217"/>
  <c r="BA2016" i="217"/>
  <c r="BA1949" i="217"/>
  <c r="BA1840" i="217"/>
  <c r="BA1998" i="217"/>
  <c r="BA1651" i="217"/>
  <c r="BA1795" i="217"/>
  <c r="BA1945" i="217"/>
  <c r="BA1964" i="217"/>
  <c r="BA1967" i="217"/>
  <c r="BA1738" i="217"/>
  <c r="AC104" i="217"/>
  <c r="AI1002" i="217"/>
  <c r="AO113" i="217"/>
  <c r="AO461" i="217"/>
  <c r="AO1025" i="217"/>
  <c r="AO671" i="217"/>
  <c r="AO903" i="217"/>
  <c r="AU1181" i="217"/>
  <c r="AU1319" i="217"/>
  <c r="AU1465" i="217"/>
  <c r="AU1159" i="217"/>
  <c r="AU1378" i="217"/>
  <c r="AU1504" i="217"/>
  <c r="AU1100" i="217"/>
  <c r="AU666" i="217"/>
  <c r="AU554" i="217"/>
  <c r="AU920" i="217"/>
  <c r="AU794" i="217"/>
  <c r="AU669" i="217"/>
  <c r="AU558" i="217"/>
  <c r="AU924" i="217"/>
  <c r="AU798" i="217"/>
  <c r="AU673" i="217"/>
  <c r="AU574" i="217"/>
  <c r="AU946" i="217"/>
  <c r="AU834" i="217"/>
  <c r="AU787" i="217"/>
  <c r="AU788" i="217"/>
  <c r="AU731" i="217"/>
  <c r="AU996" i="217"/>
  <c r="AU1021" i="217"/>
  <c r="AU857" i="217"/>
  <c r="AU54" i="217"/>
  <c r="AU362" i="217"/>
  <c r="AU67" i="217"/>
  <c r="AU415" i="217"/>
  <c r="AU308" i="217"/>
  <c r="AU141" i="217"/>
  <c r="AU513" i="217"/>
  <c r="AU322" i="217"/>
  <c r="AU167" i="217"/>
  <c r="AU216" i="217"/>
  <c r="AU422" i="217"/>
  <c r="BA1778" i="217"/>
  <c r="BA1569" i="217"/>
  <c r="BA1834" i="217"/>
  <c r="BA1618" i="217"/>
  <c r="BA1914" i="217"/>
  <c r="BA1669" i="217"/>
  <c r="BA1626" i="217"/>
  <c r="BA1784" i="217"/>
  <c r="BA1981" i="217"/>
  <c r="BA1667" i="217"/>
  <c r="BA1826" i="217"/>
  <c r="BA2043" i="217"/>
  <c r="BA2006" i="217"/>
  <c r="BA1671" i="217"/>
  <c r="BA1832" i="217"/>
  <c r="BA2049" i="217"/>
  <c r="BA2037" i="217"/>
  <c r="BA1963" i="217"/>
  <c r="BA1852" i="217"/>
  <c r="BA2013" i="217"/>
  <c r="BA1663" i="217"/>
  <c r="BA1807" i="217"/>
  <c r="BA1959" i="217"/>
  <c r="BA1976" i="217"/>
  <c r="BA1979" i="217"/>
  <c r="BA2010" i="217"/>
  <c r="BA1720" i="217"/>
  <c r="L35" i="220"/>
  <c r="D74" i="220"/>
  <c r="C63" i="220"/>
  <c r="C77" i="220" s="1"/>
  <c r="E567" i="217"/>
  <c r="E818" i="217"/>
  <c r="E1024" i="217"/>
  <c r="E899" i="217"/>
  <c r="E589" i="217"/>
  <c r="E580" i="217"/>
  <c r="E598" i="217"/>
  <c r="E594" i="217"/>
  <c r="E1302" i="217"/>
  <c r="Q2435" i="217"/>
  <c r="Q2546" i="217"/>
  <c r="Q2244" i="217"/>
  <c r="Q2543" i="217"/>
  <c r="Q2332" i="217"/>
  <c r="Q2252" i="217"/>
  <c r="W2706" i="217"/>
  <c r="W2807" i="217"/>
  <c r="W2888" i="217"/>
  <c r="W2908" i="217"/>
  <c r="W3068" i="217"/>
  <c r="W2597" i="217"/>
  <c r="W2718" i="217"/>
  <c r="AC2899" i="217"/>
  <c r="E926" i="217"/>
  <c r="E528" i="217"/>
  <c r="E1019" i="217"/>
  <c r="E796" i="217"/>
  <c r="E596" i="217"/>
  <c r="E957" i="217"/>
  <c r="E601" i="217"/>
  <c r="E1070" i="217"/>
  <c r="E1259" i="217"/>
  <c r="E1455" i="217"/>
  <c r="E1133" i="217"/>
  <c r="E1277" i="217"/>
  <c r="E1422" i="217"/>
  <c r="E1077" i="217"/>
  <c r="E1221" i="217"/>
  <c r="E1365" i="217"/>
  <c r="E1518" i="217"/>
  <c r="E1234" i="217"/>
  <c r="E1378" i="217"/>
  <c r="E1532" i="217"/>
  <c r="E962" i="217"/>
  <c r="E1315" i="217"/>
  <c r="E555" i="217"/>
  <c r="E1238" i="217"/>
  <c r="Q2370" i="217"/>
  <c r="Q2072" i="217"/>
  <c r="Q2266" i="217"/>
  <c r="Q2422" i="217"/>
  <c r="Q2344" i="217"/>
  <c r="Q2264" i="217"/>
  <c r="W2919" i="217"/>
  <c r="W2670" i="217"/>
  <c r="W2686" i="217"/>
  <c r="W2788" i="217"/>
  <c r="W2826" i="217"/>
  <c r="W2886" i="217"/>
  <c r="W3042" i="217"/>
  <c r="W2576" i="217"/>
  <c r="AC3011" i="217"/>
  <c r="AC2909" i="217"/>
  <c r="AC3039" i="217"/>
  <c r="AC3041" i="217"/>
  <c r="AC2634" i="217"/>
  <c r="AC2720" i="217"/>
  <c r="AC2637" i="217"/>
  <c r="AC2700" i="217"/>
  <c r="AC2773" i="217"/>
  <c r="AC2846" i="217"/>
  <c r="AC2923" i="217"/>
  <c r="W3312" i="217"/>
  <c r="W3371" i="217"/>
  <c r="W3586" i="217"/>
  <c r="W3298" i="217"/>
  <c r="W3513" i="217"/>
  <c r="W3225" i="217"/>
  <c r="W3440" i="217"/>
  <c r="W3152" i="217"/>
  <c r="W3367" i="217"/>
  <c r="W3582" i="217"/>
  <c r="W3438" i="217"/>
  <c r="W3294" i="217"/>
  <c r="W3150" i="217"/>
  <c r="W3359" i="217"/>
  <c r="W3574" i="217"/>
  <c r="W3286" i="217"/>
  <c r="W3501" i="217"/>
  <c r="W3213" i="217"/>
  <c r="W3428" i="217"/>
  <c r="W3140" i="217"/>
  <c r="W3355" i="217"/>
  <c r="W3570" i="217"/>
  <c r="W3426" i="217"/>
  <c r="W3282" i="217"/>
  <c r="W3138" i="217"/>
  <c r="W3497" i="217"/>
  <c r="W3353" i="217"/>
  <c r="W3209" i="217"/>
  <c r="W3568" i="217"/>
  <c r="W3424" i="217"/>
  <c r="W3280" i="217"/>
  <c r="W3136" i="217"/>
  <c r="W3495" i="217"/>
  <c r="W3351" i="217"/>
  <c r="W3207" i="217"/>
  <c r="W3554" i="217"/>
  <c r="W3410" i="217"/>
  <c r="W3515" i="217"/>
  <c r="W3227" i="217"/>
  <c r="W3442" i="217"/>
  <c r="W3154" i="217"/>
  <c r="W3369" i="217"/>
  <c r="W3584" i="217"/>
  <c r="W3296" i="217"/>
  <c r="W3511" i="217"/>
  <c r="W3223" i="217"/>
  <c r="W3510" i="217"/>
  <c r="W3366" i="217"/>
  <c r="W3222" i="217"/>
  <c r="W3581" i="217"/>
  <c r="W3503" i="217"/>
  <c r="W3215" i="217"/>
  <c r="W3430" i="217"/>
  <c r="W3142" i="217"/>
  <c r="W3357" i="217"/>
  <c r="W3572" i="217"/>
  <c r="W3284" i="217"/>
  <c r="W3499" i="217"/>
  <c r="W3211" i="217"/>
  <c r="W3498" i="217"/>
  <c r="W3354" i="217"/>
  <c r="W3210" i="217"/>
  <c r="W3569" i="217"/>
  <c r="W3425" i="217"/>
  <c r="W3281" i="217"/>
  <c r="W3137" i="217"/>
  <c r="W3496" i="217"/>
  <c r="W3352" i="217"/>
  <c r="W3208" i="217"/>
  <c r="W3567" i="217"/>
  <c r="W3423" i="217"/>
  <c r="W3279" i="217"/>
  <c r="W3135" i="217"/>
  <c r="W3482" i="217"/>
  <c r="W3338" i="217"/>
  <c r="Q2171" i="217"/>
  <c r="Q2469" i="217"/>
  <c r="Q2493" i="217"/>
  <c r="Q2115" i="217"/>
  <c r="Q2476" i="217"/>
  <c r="Q2396" i="217"/>
  <c r="W2646" i="217"/>
  <c r="W2759" i="217"/>
  <c r="W3017" i="217"/>
  <c r="W2720" i="217"/>
  <c r="W2970" i="217"/>
  <c r="W2681" i="217"/>
  <c r="W2927" i="217"/>
  <c r="W2704" i="217"/>
  <c r="W2950" i="217"/>
  <c r="W2780" i="217"/>
  <c r="W3041" i="217"/>
  <c r="W2741" i="217"/>
  <c r="W2994" i="217"/>
  <c r="W2703" i="217"/>
  <c r="W2948" i="217"/>
  <c r="W2723" i="217"/>
  <c r="W2974" i="217"/>
  <c r="W2746" i="217"/>
  <c r="W3003" i="217"/>
  <c r="W2768" i="217"/>
  <c r="W3028" i="217"/>
  <c r="W2801" i="217"/>
  <c r="W3066" i="217"/>
  <c r="W2763" i="217"/>
  <c r="W3018" i="217"/>
  <c r="W2722" i="217"/>
  <c r="W2972" i="217"/>
  <c r="W2744" i="217"/>
  <c r="W2998" i="217"/>
  <c r="W2766" i="217"/>
  <c r="W3027" i="217"/>
  <c r="W2789" i="217"/>
  <c r="W3052" i="217"/>
  <c r="W2657" i="217"/>
  <c r="W2903" i="217"/>
  <c r="W2619" i="217"/>
  <c r="W2864" i="217"/>
  <c r="W2578" i="217"/>
  <c r="W2825" i="217"/>
  <c r="W2600" i="217"/>
  <c r="W2848" i="217"/>
  <c r="W2622" i="217"/>
  <c r="W2871" i="217"/>
  <c r="W2645" i="217"/>
  <c r="W2891" i="217"/>
  <c r="W2679" i="217"/>
  <c r="W2924" i="217"/>
  <c r="W2638" i="217"/>
  <c r="W2885" i="217"/>
  <c r="W2598" i="217"/>
  <c r="W2847" i="217"/>
  <c r="W2621" i="217"/>
  <c r="W2867" i="217"/>
  <c r="W2644" i="217"/>
  <c r="W2890" i="217"/>
  <c r="W2667" i="217"/>
  <c r="W2912" i="217"/>
  <c r="Q2110" i="217"/>
  <c r="Q2519" i="217"/>
  <c r="Q2513" i="217"/>
  <c r="Q2127" i="217"/>
  <c r="Q2488" i="217"/>
  <c r="Q2408" i="217"/>
  <c r="AC3043" i="217"/>
  <c r="Q2174" i="217"/>
  <c r="Q2280" i="217"/>
  <c r="Q2070" i="217"/>
  <c r="Q2259" i="217"/>
  <c r="Q2119" i="217"/>
  <c r="Q2540" i="217"/>
  <c r="Q2210" i="217"/>
  <c r="Q2302" i="217"/>
  <c r="Q2087" i="217"/>
  <c r="Q2271" i="217"/>
  <c r="Q2131" i="217"/>
  <c r="Q2552" i="217"/>
  <c r="Q2148" i="217"/>
  <c r="Q2529" i="217"/>
  <c r="Q2310" i="217"/>
  <c r="Q2403" i="217"/>
  <c r="Q2263" i="217"/>
  <c r="Q2185" i="217"/>
  <c r="E652" i="217"/>
  <c r="E802" i="217"/>
  <c r="E735" i="217"/>
  <c r="E732" i="217"/>
  <c r="E621" i="217"/>
  <c r="E1014" i="217"/>
  <c r="E878" i="217"/>
  <c r="E725" i="217"/>
  <c r="E1163" i="217"/>
  <c r="E1355" i="217"/>
  <c r="E1061" i="217"/>
  <c r="E1205" i="217"/>
  <c r="E1349" i="217"/>
  <c r="E1501" i="217"/>
  <c r="E1149" i="217"/>
  <c r="E1293" i="217"/>
  <c r="E1440" i="217"/>
  <c r="E1162" i="217"/>
  <c r="E1306" i="217"/>
  <c r="E1454" i="217"/>
  <c r="E1475" i="217"/>
  <c r="E1123" i="217"/>
  <c r="Q2184" i="217"/>
  <c r="Q2549" i="217"/>
  <c r="Q2330" i="217"/>
  <c r="Q2415" i="217"/>
  <c r="Q2275" i="217"/>
  <c r="Q2197" i="217"/>
  <c r="W3011" i="217"/>
  <c r="W2652" i="217"/>
  <c r="W2796" i="217"/>
  <c r="W2940" i="217"/>
  <c r="W2581" i="217"/>
  <c r="W2725" i="217"/>
  <c r="W2869" i="217"/>
  <c r="W3013" i="217"/>
  <c r="W2654" i="217"/>
  <c r="W2798" i="217"/>
  <c r="W2942" i="217"/>
  <c r="W3075" i="217"/>
  <c r="W2719" i="217"/>
  <c r="W2863" i="217"/>
  <c r="W3007" i="217"/>
  <c r="W2986" i="217"/>
  <c r="W2734" i="217"/>
  <c r="W3056" i="217"/>
  <c r="W2794" i="217"/>
  <c r="W2850" i="217"/>
  <c r="W2955" i="217"/>
  <c r="W2583" i="217"/>
  <c r="W2643" i="217"/>
  <c r="W2660" i="217"/>
  <c r="W2802" i="217"/>
  <c r="W2884" i="217"/>
  <c r="AC2807" i="217"/>
  <c r="AC3035" i="217"/>
  <c r="AC3040" i="217"/>
  <c r="AC3042" i="217"/>
  <c r="AC2679" i="217"/>
  <c r="AC2703" i="217"/>
  <c r="AC2925" i="217"/>
  <c r="AC2988" i="217"/>
  <c r="AC3061" i="217"/>
  <c r="E955" i="217"/>
  <c r="Q2114" i="217"/>
  <c r="Q2265" i="217"/>
  <c r="Q2556" i="217"/>
  <c r="Q2547" i="217"/>
  <c r="Q2407" i="217"/>
  <c r="Q2329" i="217"/>
  <c r="Q2150" i="217"/>
  <c r="Q2285" i="217"/>
  <c r="Q2075" i="217"/>
  <c r="Q2559" i="217"/>
  <c r="Q2419" i="217"/>
  <c r="Q2341" i="217"/>
  <c r="AC3055" i="217"/>
  <c r="AC2911" i="217"/>
  <c r="AC2767" i="217"/>
  <c r="AC2623" i="217"/>
  <c r="AC2978" i="217"/>
  <c r="AC2834" i="217"/>
  <c r="AC2690" i="217"/>
  <c r="AC3049" i="217"/>
  <c r="AC2905" i="217"/>
  <c r="AC2761" i="217"/>
  <c r="AC2617" i="217"/>
  <c r="AC2976" i="217"/>
  <c r="AC2832" i="217"/>
  <c r="AC2688" i="217"/>
  <c r="AC3057" i="217"/>
  <c r="AC2913" i="217"/>
  <c r="AC2769" i="217"/>
  <c r="AC2625" i="217"/>
  <c r="AC2927" i="217"/>
  <c r="AC2681" i="217"/>
  <c r="AC2946" i="217"/>
  <c r="AC2699" i="217"/>
  <c r="AC2903" i="217"/>
  <c r="AC2657" i="217"/>
  <c r="AC2861" i="217"/>
  <c r="AC3065" i="217"/>
  <c r="AC2818" i="217"/>
  <c r="AC3022" i="217"/>
  <c r="AC2776" i="217"/>
  <c r="AC3020" i="217"/>
  <c r="AC2775" i="217"/>
  <c r="AC3018" i="217"/>
  <c r="AC2771" i="217"/>
  <c r="AC3017" i="217"/>
  <c r="AC2770" i="217"/>
  <c r="AC3016" i="217"/>
  <c r="AC2768" i="217"/>
  <c r="AC2787" i="217"/>
  <c r="AC2576" i="217"/>
  <c r="AC2684" i="217"/>
  <c r="AC2826" i="217"/>
  <c r="AC2765" i="217"/>
  <c r="AC3031" i="217"/>
  <c r="AC2887" i="217"/>
  <c r="AC2743" i="217"/>
  <c r="AC2599" i="217"/>
  <c r="AC2954" i="217"/>
  <c r="AC2810" i="217"/>
  <c r="AC2666" i="217"/>
  <c r="AC3025" i="217"/>
  <c r="AC2881" i="217"/>
  <c r="AC2737" i="217"/>
  <c r="AC2593" i="217"/>
  <c r="AC2952" i="217"/>
  <c r="AC2808" i="217"/>
  <c r="AC2664" i="217"/>
  <c r="AC3033" i="217"/>
  <c r="AC2889" i="217"/>
  <c r="AC2745" i="217"/>
  <c r="AC2601" i="217"/>
  <c r="AC2886" i="217"/>
  <c r="AC2639" i="217"/>
  <c r="AC2907" i="217"/>
  <c r="AC2658" i="217"/>
  <c r="AC2862" i="217"/>
  <c r="AC3066" i="217"/>
  <c r="AC2819" i="217"/>
  <c r="AC3023" i="217"/>
  <c r="AC2777" i="217"/>
  <c r="AC2981" i="217"/>
  <c r="AC2734" i="217"/>
  <c r="AC2980" i="217"/>
  <c r="AC2732" i="217"/>
  <c r="AC2979" i="217"/>
  <c r="AC2730" i="217"/>
  <c r="AC2975" i="217"/>
  <c r="AC2729" i="217"/>
  <c r="AC2974" i="217"/>
  <c r="AC2728" i="217"/>
  <c r="AC2596" i="217"/>
  <c r="AC2848" i="217"/>
  <c r="AC2931" i="217"/>
  <c r="AC3053" i="217"/>
  <c r="AC2579" i="217"/>
  <c r="AC3019" i="217"/>
  <c r="AC2875" i="217"/>
  <c r="AC2731" i="217"/>
  <c r="AC2587" i="217"/>
  <c r="AC2942" i="217"/>
  <c r="AC2798" i="217"/>
  <c r="AC2654" i="217"/>
  <c r="AC3013" i="217"/>
  <c r="AC2869" i="217"/>
  <c r="AC2725" i="217"/>
  <c r="AC2581" i="217"/>
  <c r="AC2940" i="217"/>
  <c r="AC2796" i="217"/>
  <c r="AC2652" i="217"/>
  <c r="AC3021" i="217"/>
  <c r="AC2877" i="217"/>
  <c r="AC2733" i="217"/>
  <c r="AC2589" i="217"/>
  <c r="AC2866" i="217"/>
  <c r="AC2620" i="217"/>
  <c r="AC2885" i="217"/>
  <c r="AC2638" i="217"/>
  <c r="AC2842" i="217"/>
  <c r="AC3046" i="217"/>
  <c r="AC2800" i="217"/>
  <c r="AC3004" i="217"/>
  <c r="AC2756" i="217"/>
  <c r="AC2960" i="217"/>
  <c r="AC2715" i="217"/>
  <c r="AC2958" i="217"/>
  <c r="AC2711" i="217"/>
  <c r="AC2957" i="217"/>
  <c r="AC2710" i="217"/>
  <c r="AC2956" i="217"/>
  <c r="AC2708" i="217"/>
  <c r="AC2955" i="217"/>
  <c r="AC2706" i="217"/>
  <c r="AC2993" i="217"/>
  <c r="AC2723" i="217"/>
  <c r="AC2682" i="217"/>
  <c r="AC2806" i="217"/>
  <c r="AC2704" i="217"/>
  <c r="AC3007" i="217"/>
  <c r="AC2863" i="217"/>
  <c r="AC2719" i="217"/>
  <c r="AC3074" i="217"/>
  <c r="AC2930" i="217"/>
  <c r="AC2786" i="217"/>
  <c r="AC2642" i="217"/>
  <c r="AC3001" i="217"/>
  <c r="AC2857" i="217"/>
  <c r="AC2713" i="217"/>
  <c r="AC3072" i="217"/>
  <c r="AC2928" i="217"/>
  <c r="AC2784" i="217"/>
  <c r="AC2640" i="217"/>
  <c r="AC3009" i="217"/>
  <c r="AC2865" i="217"/>
  <c r="AC2721" i="217"/>
  <c r="AC2577" i="217"/>
  <c r="AC2847" i="217"/>
  <c r="AC2598" i="217"/>
  <c r="AC2864" i="217"/>
  <c r="AC3068" i="217"/>
  <c r="AC2823" i="217"/>
  <c r="AC3027" i="217"/>
  <c r="AC2778" i="217"/>
  <c r="AC2982" i="217"/>
  <c r="AC2735" i="217"/>
  <c r="AC2939" i="217"/>
  <c r="AC2693" i="217"/>
  <c r="AC2938" i="217"/>
  <c r="AC2692" i="217"/>
  <c r="AC2936" i="217"/>
  <c r="AC2691" i="217"/>
  <c r="AC2934" i="217"/>
  <c r="AC2687" i="217"/>
  <c r="AC2933" i="217"/>
  <c r="AC2686" i="217"/>
  <c r="AC2871" i="217"/>
  <c r="AC2615" i="217"/>
  <c r="AC2910" i="217"/>
  <c r="AC2600" i="217"/>
  <c r="AC2744" i="217"/>
  <c r="AC2995" i="217"/>
  <c r="AC2851" i="217"/>
  <c r="AC2707" i="217"/>
  <c r="AC3062" i="217"/>
  <c r="AC2918" i="217"/>
  <c r="AC2774" i="217"/>
  <c r="AC2630" i="217"/>
  <c r="AC2989" i="217"/>
  <c r="AC2845" i="217"/>
  <c r="AC2701" i="217"/>
  <c r="AC3060" i="217"/>
  <c r="AC2916" i="217"/>
  <c r="AC2772" i="217"/>
  <c r="AC2628" i="217"/>
  <c r="AC2997" i="217"/>
  <c r="AC2853" i="217"/>
  <c r="AC2709" i="217"/>
  <c r="AC3075" i="217"/>
  <c r="AC2825" i="217"/>
  <c r="AC2578" i="217"/>
  <c r="AC2843" i="217"/>
  <c r="AC3047" i="217"/>
  <c r="AC2801" i="217"/>
  <c r="AC3005" i="217"/>
  <c r="AC2758" i="217"/>
  <c r="AC2962" i="217"/>
  <c r="AC2716" i="217"/>
  <c r="AC2920" i="217"/>
  <c r="AC2672" i="217"/>
  <c r="AC2919" i="217"/>
  <c r="AC2670" i="217"/>
  <c r="AC2915" i="217"/>
  <c r="AC2669" i="217"/>
  <c r="AC2914" i="217"/>
  <c r="AC2668" i="217"/>
  <c r="AC2912" i="217"/>
  <c r="AC2667" i="217"/>
  <c r="AC2746" i="217"/>
  <c r="AC2951" i="217"/>
  <c r="AC2663" i="217"/>
  <c r="AC3034" i="217"/>
  <c r="AC2950" i="217"/>
  <c r="AC2983" i="217"/>
  <c r="AC2839" i="217"/>
  <c r="AC2695" i="217"/>
  <c r="AC3050" i="217"/>
  <c r="AC2906" i="217"/>
  <c r="AC2762" i="217"/>
  <c r="AC2618" i="217"/>
  <c r="AC2977" i="217"/>
  <c r="AC2833" i="217"/>
  <c r="AC2689" i="217"/>
  <c r="AC3048" i="217"/>
  <c r="AC2904" i="217"/>
  <c r="AC2760" i="217"/>
  <c r="AC2616" i="217"/>
  <c r="AC2985" i="217"/>
  <c r="AC2841" i="217"/>
  <c r="AC2697" i="217"/>
  <c r="AC3052" i="217"/>
  <c r="AC2804" i="217"/>
  <c r="AC3070" i="217"/>
  <c r="AC2824" i="217"/>
  <c r="AC3028" i="217"/>
  <c r="AC2780" i="217"/>
  <c r="AC2984" i="217"/>
  <c r="AC2739" i="217"/>
  <c r="AC2943" i="217"/>
  <c r="AC2694" i="217"/>
  <c r="AC2898" i="217"/>
  <c r="AC2651" i="217"/>
  <c r="AC2897" i="217"/>
  <c r="AC2650" i="217"/>
  <c r="AC2896" i="217"/>
  <c r="AC2648" i="217"/>
  <c r="AC2895" i="217"/>
  <c r="AC2646" i="217"/>
  <c r="AC2891" i="217"/>
  <c r="AC2645" i="217"/>
  <c r="AC2622" i="217"/>
  <c r="AC2828" i="217"/>
  <c r="AC2890" i="217"/>
  <c r="AC2788" i="217"/>
  <c r="AC2959" i="217"/>
  <c r="AC2815" i="217"/>
  <c r="AC2671" i="217"/>
  <c r="AC3026" i="217"/>
  <c r="AC2882" i="217"/>
  <c r="AC2738" i="217"/>
  <c r="AC2594" i="217"/>
  <c r="AC2953" i="217"/>
  <c r="AC2809" i="217"/>
  <c r="AC2665" i="217"/>
  <c r="AC3024" i="217"/>
  <c r="AC2880" i="217"/>
  <c r="AC2736" i="217"/>
  <c r="AC2592" i="217"/>
  <c r="AC2961" i="217"/>
  <c r="AC2817" i="217"/>
  <c r="AC2673" i="217"/>
  <c r="AC3010" i="217"/>
  <c r="AC2764" i="217"/>
  <c r="AC3029" i="217"/>
  <c r="AC2782" i="217"/>
  <c r="AC2986" i="217"/>
  <c r="AC2740" i="217"/>
  <c r="AC2944" i="217"/>
  <c r="AC2696" i="217"/>
  <c r="AC2900" i="217"/>
  <c r="AC2655" i="217"/>
  <c r="AC2859" i="217"/>
  <c r="AC2610" i="217"/>
  <c r="AC2855" i="217"/>
  <c r="AC2609" i="217"/>
  <c r="AC2854" i="217"/>
  <c r="AC2608" i="217"/>
  <c r="AC2852" i="217"/>
  <c r="AC2607" i="217"/>
  <c r="AC2850" i="217"/>
  <c r="AC2603" i="217"/>
  <c r="AC2972" i="217"/>
  <c r="AC2614" i="217"/>
  <c r="AC2888" i="217"/>
  <c r="AC3015" i="217"/>
  <c r="AC2992" i="217"/>
  <c r="AC2947" i="217"/>
  <c r="AC2803" i="217"/>
  <c r="AC2659" i="217"/>
  <c r="AC3014" i="217"/>
  <c r="AC2870" i="217"/>
  <c r="AC2726" i="217"/>
  <c r="AC2582" i="217"/>
  <c r="AC2941" i="217"/>
  <c r="AC2797" i="217"/>
  <c r="AC2653" i="217"/>
  <c r="AC3012" i="217"/>
  <c r="AC2868" i="217"/>
  <c r="AC2724" i="217"/>
  <c r="AC2580" i="217"/>
  <c r="AC2949" i="217"/>
  <c r="AC2805" i="217"/>
  <c r="AC2661" i="217"/>
  <c r="AC2991" i="217"/>
  <c r="AC2742" i="217"/>
  <c r="AC3008" i="217"/>
  <c r="AC2763" i="217"/>
  <c r="AC2967" i="217"/>
  <c r="AC2718" i="217"/>
  <c r="AC2922" i="217"/>
  <c r="AC2675" i="217"/>
  <c r="AC2879" i="217"/>
  <c r="AC2633" i="217"/>
  <c r="AC2837" i="217"/>
  <c r="AC2590" i="217"/>
  <c r="AC2836" i="217"/>
  <c r="AC2588" i="217"/>
  <c r="AC2835" i="217"/>
  <c r="AC2586" i="217"/>
  <c r="AC2831" i="217"/>
  <c r="AC2585" i="217"/>
  <c r="AC2830" i="217"/>
  <c r="AC2584" i="217"/>
  <c r="AC2849" i="217"/>
  <c r="AC3054" i="217"/>
  <c r="AC2643" i="217"/>
  <c r="AC2766" i="217"/>
  <c r="AC2935" i="217"/>
  <c r="AC2791" i="217"/>
  <c r="AC2647" i="217"/>
  <c r="AC3002" i="217"/>
  <c r="AC2858" i="217"/>
  <c r="AC2714" i="217"/>
  <c r="AC3073" i="217"/>
  <c r="AC2929" i="217"/>
  <c r="AC2785" i="217"/>
  <c r="AC2641" i="217"/>
  <c r="AC3000" i="217"/>
  <c r="AC2856" i="217"/>
  <c r="AC2712" i="217"/>
  <c r="AC3071" i="217"/>
  <c r="AC2937" i="217"/>
  <c r="AC2793" i="217"/>
  <c r="AC2649" i="217"/>
  <c r="AC2969" i="217"/>
  <c r="AC2722" i="217"/>
  <c r="AC2987" i="217"/>
  <c r="AC2741" i="217"/>
  <c r="AC2945" i="217"/>
  <c r="AC2698" i="217"/>
  <c r="AC2902" i="217"/>
  <c r="AC2656" i="217"/>
  <c r="AC2860" i="217"/>
  <c r="AC3064" i="217"/>
  <c r="AC2816" i="217"/>
  <c r="AC3063" i="217"/>
  <c r="AC2814" i="217"/>
  <c r="AC3059" i="217"/>
  <c r="AC2813" i="217"/>
  <c r="AC3058" i="217"/>
  <c r="AC2812" i="217"/>
  <c r="AC3056" i="217"/>
  <c r="AC2811" i="217"/>
  <c r="AC3032" i="217"/>
  <c r="AC2727" i="217"/>
  <c r="AC2932" i="217"/>
  <c r="AC2867" i="217"/>
  <c r="AC2595" i="217"/>
  <c r="Q2088" i="217"/>
  <c r="Q2510" i="217"/>
  <c r="Q2297" i="217"/>
  <c r="Q2188" i="217"/>
  <c r="Q2551" i="217"/>
  <c r="Q2801" i="217"/>
  <c r="Q2991" i="217"/>
  <c r="AC2199" i="217"/>
  <c r="AC90" i="217"/>
  <c r="AC175" i="217"/>
  <c r="AC504" i="217"/>
  <c r="AI865" i="217"/>
  <c r="Q2696" i="217"/>
  <c r="Q2784" i="217"/>
  <c r="AI883" i="217"/>
  <c r="AC188" i="217"/>
  <c r="AC21" i="217"/>
  <c r="Q782" i="217"/>
  <c r="AC335" i="217"/>
  <c r="AI759" i="217"/>
  <c r="AO3044" i="217"/>
  <c r="AO2937" i="217"/>
  <c r="AO2768" i="217"/>
  <c r="AO2624" i="217"/>
  <c r="AO2936" i="217"/>
  <c r="AO2766" i="217"/>
  <c r="AO2622" i="217"/>
  <c r="AO2910" i="217"/>
  <c r="AO2744" i="217"/>
  <c r="AO2600" i="217"/>
  <c r="AO2909" i="217"/>
  <c r="AO2742" i="217"/>
  <c r="AO2598" i="217"/>
  <c r="AO3054" i="217"/>
  <c r="AO2884" i="217"/>
  <c r="AO2720" i="217"/>
  <c r="AO2576" i="217"/>
  <c r="AO2792" i="217"/>
  <c r="AO3053" i="217"/>
  <c r="AO2877" i="217"/>
  <c r="AO2718" i="217"/>
  <c r="AO3028" i="217"/>
  <c r="AO2852" i="217"/>
  <c r="AO2696" i="217"/>
  <c r="AO2646" i="217"/>
  <c r="AO3021" i="217"/>
  <c r="AO2850" i="217"/>
  <c r="AO2694" i="217"/>
  <c r="AO2996" i="217"/>
  <c r="AO2825" i="217"/>
  <c r="AO2672" i="217"/>
  <c r="AO2968" i="217"/>
  <c r="AO2994" i="217"/>
  <c r="AO2824" i="217"/>
  <c r="AO2670" i="217"/>
  <c r="AO2969" i="217"/>
  <c r="AO2793" i="217"/>
  <c r="AO2648" i="217"/>
  <c r="AO2697" i="217"/>
  <c r="AO3029" i="217"/>
  <c r="AO2828" i="217"/>
  <c r="AO2656" i="217"/>
  <c r="AO2973" i="217"/>
  <c r="AO2777" i="217"/>
  <c r="AO2721" i="217"/>
  <c r="AO3056" i="217"/>
  <c r="AO2860" i="217"/>
  <c r="AO2680" i="217"/>
  <c r="AO3005" i="217"/>
  <c r="AO2804" i="217"/>
  <c r="AO2634" i="217"/>
  <c r="AO2949" i="217"/>
  <c r="AO2756" i="217"/>
  <c r="AO2589" i="217"/>
  <c r="AO2898" i="217"/>
  <c r="AO2715" i="217"/>
  <c r="AO3067" i="217"/>
  <c r="AO2923" i="217"/>
  <c r="AO2779" i="217"/>
  <c r="AO2635" i="217"/>
  <c r="AO2991" i="217"/>
  <c r="AO2847" i="217"/>
  <c r="AO3002" i="217"/>
  <c r="AO2858" i="217"/>
  <c r="AO2714" i="217"/>
  <c r="AO3073" i="217"/>
  <c r="AO2929" i="217"/>
  <c r="AO2785" i="217"/>
  <c r="AO2641" i="217"/>
  <c r="AO3000" i="217"/>
  <c r="AO2856" i="217"/>
  <c r="AO2712" i="217"/>
  <c r="AO3071" i="217"/>
  <c r="AO2577" i="217"/>
  <c r="AO2885" i="217"/>
  <c r="AO2703" i="217"/>
  <c r="AO3030" i="217"/>
  <c r="AO2829" i="217"/>
  <c r="AO2657" i="217"/>
  <c r="AO2980" i="217"/>
  <c r="AO2778" i="217"/>
  <c r="AO2612" i="217"/>
  <c r="AO2924" i="217"/>
  <c r="AO2733" i="217"/>
  <c r="AO3069" i="217"/>
  <c r="AO2873" i="217"/>
  <c r="AO2995" i="217"/>
  <c r="AO2851" i="217"/>
  <c r="AO2707" i="217"/>
  <c r="AO3063" i="217"/>
  <c r="AO2919" i="217"/>
  <c r="AO3074" i="217"/>
  <c r="AO2930" i="217"/>
  <c r="AO2786" i="217"/>
  <c r="AO2642" i="217"/>
  <c r="AO3001" i="217"/>
  <c r="AO2857" i="217"/>
  <c r="AO2713" i="217"/>
  <c r="AO3072" i="217"/>
  <c r="AO2928" i="217"/>
  <c r="AO2601" i="217"/>
  <c r="AO2912" i="217"/>
  <c r="AO2727" i="217"/>
  <c r="AO3057" i="217"/>
  <c r="AO2861" i="217"/>
  <c r="AO2681" i="217"/>
  <c r="AO3006" i="217"/>
  <c r="AO2805" i="217"/>
  <c r="AO2636" i="217"/>
  <c r="AO2956" i="217"/>
  <c r="AO2757" i="217"/>
  <c r="AO2595" i="217"/>
  <c r="AO2900" i="217"/>
  <c r="AO2983" i="217"/>
  <c r="AO2839" i="217"/>
  <c r="AO2649" i="217"/>
  <c r="AO2970" i="217"/>
  <c r="AO2775" i="217"/>
  <c r="AO2608" i="217"/>
  <c r="AO2920" i="217"/>
  <c r="AO2729" i="217"/>
  <c r="AO3065" i="217"/>
  <c r="AO2864" i="217"/>
  <c r="AO2684" i="217"/>
  <c r="AO3009" i="217"/>
  <c r="AO2813" i="217"/>
  <c r="AO2643" i="217"/>
  <c r="AO2958" i="217"/>
  <c r="AO2959" i="217"/>
  <c r="AO2815" i="217"/>
  <c r="AO2671" i="217"/>
  <c r="AO3027" i="217"/>
  <c r="AO2883" i="217"/>
  <c r="AO3038" i="217"/>
  <c r="AO2894" i="217"/>
  <c r="AO2750" i="217"/>
  <c r="AO2606" i="217"/>
  <c r="AO2965" i="217"/>
  <c r="AO2821" i="217"/>
  <c r="AO2677" i="217"/>
  <c r="AO3036" i="217"/>
  <c r="AO2892" i="217"/>
  <c r="AO2748" i="217"/>
  <c r="Q2804" i="217"/>
  <c r="Q3030" i="217"/>
  <c r="Q2778" i="217"/>
  <c r="AC384" i="217"/>
  <c r="AC476" i="217"/>
  <c r="AI711" i="217"/>
  <c r="AC189" i="217"/>
  <c r="Q2699" i="217"/>
  <c r="Q2800" i="217"/>
  <c r="Q2660" i="217"/>
  <c r="AC2294" i="217"/>
  <c r="AC1059" i="217"/>
  <c r="Q2592" i="217"/>
  <c r="P2570" i="217" s="1"/>
  <c r="P2571" i="217" s="1"/>
  <c r="Q2694" i="217"/>
  <c r="AC2246" i="217"/>
  <c r="AC153" i="217"/>
  <c r="AO109" i="217"/>
  <c r="AO111" i="217"/>
  <c r="AO419" i="217"/>
  <c r="AO220" i="217"/>
  <c r="AO53" i="217"/>
  <c r="AO343" i="217"/>
  <c r="AO175" i="217"/>
  <c r="AO504" i="217"/>
  <c r="AO308" i="217"/>
  <c r="AO249" i="217"/>
  <c r="AO226" i="217"/>
  <c r="AO287" i="217"/>
  <c r="AO423" i="217"/>
  <c r="AO597" i="217"/>
  <c r="AO545" i="217"/>
  <c r="AO983" i="217"/>
  <c r="AO797" i="217"/>
  <c r="AO773" i="217"/>
  <c r="AO724" i="217"/>
  <c r="AU1125" i="217"/>
  <c r="AU1154" i="217"/>
  <c r="AU1182" i="217"/>
  <c r="AU1129" i="217"/>
  <c r="AU1313" i="217"/>
  <c r="AU1529" i="217"/>
  <c r="AU1184" i="217"/>
  <c r="AU1388" i="217"/>
  <c r="AU1083" i="217"/>
  <c r="AU1247" i="217"/>
  <c r="AU1463" i="217"/>
  <c r="AU1133" i="217"/>
  <c r="AU1320" i="217"/>
  <c r="AU1536" i="217"/>
  <c r="AU1187" i="217"/>
  <c r="AU1393" i="217"/>
  <c r="AU1077" i="217"/>
  <c r="AU1237" i="217"/>
  <c r="AU1453" i="217"/>
  <c r="AU1127" i="217"/>
  <c r="AU1310" i="217"/>
  <c r="AU1526" i="217"/>
  <c r="AU1255" i="217"/>
  <c r="AU1399" i="217"/>
  <c r="AU1221" i="217"/>
  <c r="AU1365" i="217"/>
  <c r="AU1509" i="217"/>
  <c r="AU1330" i="217"/>
  <c r="AU1474" i="217"/>
  <c r="AU1287" i="217"/>
  <c r="AU1431" i="217"/>
  <c r="AU1430" i="217"/>
  <c r="AU1420" i="217"/>
  <c r="AU1458" i="217"/>
  <c r="AU158" i="217"/>
  <c r="AU510" i="217"/>
  <c r="AU378" i="217"/>
  <c r="AU306" i="217"/>
  <c r="AU242" i="217"/>
  <c r="AU194" i="217"/>
  <c r="AU146" i="217"/>
  <c r="AU98" i="217"/>
  <c r="AU50" i="217"/>
  <c r="AU18" i="217"/>
  <c r="AU206" i="217"/>
  <c r="AU498" i="217"/>
  <c r="AU374" i="217"/>
  <c r="AU302" i="217"/>
  <c r="AU241" i="217"/>
  <c r="AU193" i="217"/>
  <c r="AU145" i="217"/>
  <c r="AU97" i="217"/>
  <c r="AU49" i="217"/>
  <c r="AU110" i="217"/>
  <c r="AU486" i="217"/>
  <c r="AU366" i="217"/>
  <c r="AU294" i="217"/>
  <c r="AU234" i="217"/>
  <c r="AU186" i="217"/>
  <c r="AU138" i="217"/>
  <c r="AU90" i="217"/>
  <c r="AU44" i="217"/>
  <c r="AU402" i="217"/>
  <c r="AU26" i="217"/>
  <c r="AU254" i="217"/>
  <c r="AU426" i="217"/>
  <c r="AU338" i="217"/>
  <c r="AU266" i="217"/>
  <c r="AU217" i="217"/>
  <c r="AU169" i="217"/>
  <c r="AU121" i="217"/>
  <c r="AU73" i="217"/>
  <c r="AU30" i="217"/>
  <c r="AU62" i="217"/>
  <c r="AU326" i="217"/>
  <c r="AU1079" i="217"/>
  <c r="AU1105" i="217"/>
  <c r="AU1164" i="217"/>
  <c r="AU1232" i="217"/>
  <c r="AU318" i="217"/>
  <c r="AU566" i="217"/>
  <c r="AU742" i="217"/>
  <c r="AU936" i="217"/>
  <c r="AU624" i="217"/>
  <c r="AU808" i="217"/>
  <c r="AU1018" i="217"/>
  <c r="AU682" i="217"/>
  <c r="AU873" i="217"/>
  <c r="AU570" i="217"/>
  <c r="AU747" i="217"/>
  <c r="AU940" i="217"/>
  <c r="AU627" i="217"/>
  <c r="AU812" i="217"/>
  <c r="AU1024" i="217"/>
  <c r="AU686" i="217"/>
  <c r="AU878" i="217"/>
  <c r="AU573" i="217"/>
  <c r="AU751" i="217"/>
  <c r="AU945" i="217"/>
  <c r="AU645" i="217"/>
  <c r="AU832" i="217"/>
  <c r="AU549" i="217"/>
  <c r="AU722" i="217"/>
  <c r="AU914" i="217"/>
  <c r="AU619" i="217"/>
  <c r="AU802" i="217"/>
  <c r="AU1012" i="217"/>
  <c r="AU692" i="217"/>
  <c r="AU884" i="217"/>
  <c r="AU635" i="217"/>
  <c r="AU779" i="217"/>
  <c r="AU923" i="217"/>
  <c r="AU984" i="217"/>
  <c r="AU793" i="217"/>
  <c r="AU937" i="217"/>
  <c r="AU581" i="217"/>
  <c r="AU725" i="217"/>
  <c r="AU869" i="217"/>
  <c r="AU1013" i="217"/>
  <c r="AU386" i="217"/>
  <c r="AU822" i="217"/>
  <c r="AU607" i="217"/>
  <c r="AU86" i="217"/>
  <c r="AU181" i="217"/>
  <c r="AU115" i="217"/>
  <c r="AU259" i="217"/>
  <c r="AU403" i="217"/>
  <c r="AU80" i="217"/>
  <c r="AU224" i="217"/>
  <c r="AU368" i="217"/>
  <c r="AU512" i="217"/>
  <c r="AU153" i="217"/>
  <c r="AU297" i="217"/>
  <c r="AU441" i="217"/>
  <c r="AU82" i="217"/>
  <c r="AU226" i="217"/>
  <c r="AU370" i="217"/>
  <c r="AU514" i="217"/>
  <c r="AU155" i="217"/>
  <c r="AU299" i="217"/>
  <c r="AU443" i="217"/>
  <c r="AU84" i="217"/>
  <c r="AU228" i="217"/>
  <c r="AU372" i="217"/>
  <c r="AU265" i="217"/>
  <c r="AU409" i="217"/>
  <c r="AU434" i="217"/>
  <c r="AU99" i="217"/>
  <c r="AU243" i="217"/>
  <c r="AU387" i="217"/>
  <c r="AU28" i="217"/>
  <c r="AU172" i="217"/>
  <c r="AU316" i="217"/>
  <c r="AU460" i="217"/>
  <c r="AU101" i="217"/>
  <c r="AU245" i="217"/>
  <c r="AU389" i="217"/>
  <c r="AU78" i="217"/>
  <c r="AU170" i="217"/>
  <c r="AI2246" i="217"/>
  <c r="AO123" i="217"/>
  <c r="AO434" i="217"/>
  <c r="AO232" i="217"/>
  <c r="AO65" i="217"/>
  <c r="AO358" i="217"/>
  <c r="AO187" i="217"/>
  <c r="AO20" i="217"/>
  <c r="AO332" i="217"/>
  <c r="AO309" i="217"/>
  <c r="AO286" i="217"/>
  <c r="AO430" i="217"/>
  <c r="AO364" i="217"/>
  <c r="AU1098" i="217"/>
  <c r="AU1124" i="217"/>
  <c r="AU1151" i="217"/>
  <c r="AU1142" i="217"/>
  <c r="AU1332" i="217"/>
  <c r="AU1046" i="217"/>
  <c r="AU1197" i="217"/>
  <c r="AU1406" i="217"/>
  <c r="AU1095" i="217"/>
  <c r="AU1264" i="217"/>
  <c r="AU1480" i="217"/>
  <c r="AU1146" i="217"/>
  <c r="AU1337" i="217"/>
  <c r="AU1049" i="217"/>
  <c r="AU1200" i="217"/>
  <c r="AU1410" i="217"/>
  <c r="AU1089" i="217"/>
  <c r="AU1254" i="217"/>
  <c r="AU1470" i="217"/>
  <c r="AU1140" i="217"/>
  <c r="AU1328" i="217"/>
  <c r="AU1123" i="217"/>
  <c r="AU1267" i="217"/>
  <c r="AU1411" i="217"/>
  <c r="AU1233" i="217"/>
  <c r="AU1377" i="217"/>
  <c r="AU1521" i="217"/>
  <c r="AU1342" i="217"/>
  <c r="AU1486" i="217"/>
  <c r="AU1299" i="217"/>
  <c r="AU1443" i="217"/>
  <c r="AU1384" i="217"/>
  <c r="AU1379" i="217"/>
  <c r="AU1416" i="217"/>
  <c r="AU1502" i="217"/>
  <c r="AU1051" i="217"/>
  <c r="AU1076" i="217"/>
  <c r="AU1136" i="217"/>
  <c r="AU1193" i="217"/>
  <c r="AU311" i="217"/>
  <c r="AU455" i="217"/>
  <c r="AU96" i="217"/>
  <c r="AU240" i="217"/>
  <c r="AU384" i="217"/>
  <c r="AU277" i="217"/>
  <c r="AU421" i="217"/>
  <c r="AU446" i="217"/>
  <c r="AU111" i="217"/>
  <c r="AU255" i="217"/>
  <c r="AU399" i="217"/>
  <c r="AU40" i="217"/>
  <c r="AU184" i="217"/>
  <c r="AU328" i="217"/>
  <c r="AU472" i="217"/>
  <c r="AU113" i="217"/>
  <c r="AU257" i="217"/>
  <c r="AU401" i="217"/>
  <c r="AU37" i="217"/>
  <c r="AU122" i="217"/>
  <c r="AU885" i="217"/>
  <c r="AI3576" i="217"/>
  <c r="AO147" i="217"/>
  <c r="AO467" i="217"/>
  <c r="AO256" i="217"/>
  <c r="AO89" i="217"/>
  <c r="AO391" i="217"/>
  <c r="AO211" i="217"/>
  <c r="AO44" i="217"/>
  <c r="AO346" i="217"/>
  <c r="AO321" i="217"/>
  <c r="AO298" i="217"/>
  <c r="AO445" i="217"/>
  <c r="AO388" i="217"/>
  <c r="AO833" i="217"/>
  <c r="AO780" i="217"/>
  <c r="AO727" i="217"/>
  <c r="AO955" i="217"/>
  <c r="AO930" i="217"/>
  <c r="AO868" i="217"/>
  <c r="AU1524" i="217"/>
  <c r="AU1067" i="217"/>
  <c r="AU1093" i="217"/>
  <c r="AU1122" i="217"/>
  <c r="AU1155" i="217"/>
  <c r="AU1349" i="217"/>
  <c r="AU1058" i="217"/>
  <c r="AU1210" i="217"/>
  <c r="AU1424" i="217"/>
  <c r="AU1107" i="217"/>
  <c r="AU1283" i="217"/>
  <c r="AU1499" i="217"/>
  <c r="AU1160" i="217"/>
  <c r="AU1356" i="217"/>
  <c r="AU1061" i="217"/>
  <c r="AU1213" i="217"/>
  <c r="AU1429" i="217"/>
  <c r="AU1101" i="217"/>
  <c r="AU1273" i="217"/>
  <c r="AU1489" i="217"/>
  <c r="AU1153" i="217"/>
  <c r="AU1346" i="217"/>
  <c r="AU1135" i="217"/>
  <c r="AU1279" i="217"/>
  <c r="AU1423" i="217"/>
  <c r="AU1245" i="217"/>
  <c r="AU1389" i="217"/>
  <c r="AU1533" i="217"/>
  <c r="AU1354" i="217"/>
  <c r="AU1498" i="217"/>
  <c r="AU1311" i="217"/>
  <c r="AU1455" i="217"/>
  <c r="AU1343" i="217"/>
  <c r="AU1333" i="217"/>
  <c r="AU1376" i="217"/>
  <c r="AU1456" i="217"/>
  <c r="AU1494" i="217"/>
  <c r="AU1050" i="217"/>
  <c r="AU1103" i="217"/>
  <c r="AU1163" i="217"/>
  <c r="AU205" i="217"/>
  <c r="AU594" i="217"/>
  <c r="AU775" i="217"/>
  <c r="AU976" i="217"/>
  <c r="AU652" i="217"/>
  <c r="AU840" i="217"/>
  <c r="AU542" i="217"/>
  <c r="AU714" i="217"/>
  <c r="AU906" i="217"/>
  <c r="AU597" i="217"/>
  <c r="AU778" i="217"/>
  <c r="AU981" i="217"/>
  <c r="AU656" i="217"/>
  <c r="AU844" i="217"/>
  <c r="AU546" i="217"/>
  <c r="AU717" i="217"/>
  <c r="AU909" i="217"/>
  <c r="AU601" i="217"/>
  <c r="AU783" i="217"/>
  <c r="AU987" i="217"/>
  <c r="AU674" i="217"/>
  <c r="AU864" i="217"/>
  <c r="AU575" i="217"/>
  <c r="AU753" i="217"/>
  <c r="AU950" i="217"/>
  <c r="AU648" i="217"/>
  <c r="AU835" i="217"/>
  <c r="AU551" i="217"/>
  <c r="AU724" i="217"/>
  <c r="AU916" i="217"/>
  <c r="AU659" i="217"/>
  <c r="AU803" i="217"/>
  <c r="AU947" i="217"/>
  <c r="AU1008" i="217"/>
  <c r="AU817" i="217"/>
  <c r="AU961" i="217"/>
  <c r="AU605" i="217"/>
  <c r="AU749" i="217"/>
  <c r="AU893" i="217"/>
  <c r="AU930" i="217"/>
  <c r="AU246" i="217"/>
  <c r="AI2435" i="217"/>
  <c r="AI2138" i="217"/>
  <c r="AO2556" i="217"/>
  <c r="AO2461" i="217"/>
  <c r="AO2377" i="217"/>
  <c r="AO2293" i="217"/>
  <c r="AO2208" i="217"/>
  <c r="AO2137" i="217"/>
  <c r="AO2077" i="217"/>
  <c r="AO2473" i="217"/>
  <c r="AO2545" i="217"/>
  <c r="AO2460" i="217"/>
  <c r="AO2376" i="217"/>
  <c r="AO2281" i="217"/>
  <c r="AO2197" i="217"/>
  <c r="AO2136" i="217"/>
  <c r="AO2076" i="217"/>
  <c r="AO2304" i="217"/>
  <c r="AO2533" i="217"/>
  <c r="AO2449" i="217"/>
  <c r="AO2365" i="217"/>
  <c r="AO2280" i="217"/>
  <c r="AO2196" i="217"/>
  <c r="AO2125" i="217"/>
  <c r="AO2072" i="217"/>
  <c r="AO2532" i="217"/>
  <c r="AO2448" i="217"/>
  <c r="AO2353" i="217"/>
  <c r="AO2269" i="217"/>
  <c r="AO2185" i="217"/>
  <c r="AO2124" i="217"/>
  <c r="AO2065" i="217"/>
  <c r="AO2557" i="217"/>
  <c r="AO2088" i="217"/>
  <c r="AO2521" i="217"/>
  <c r="AO2437" i="217"/>
  <c r="AO2352" i="217"/>
  <c r="AO2268" i="217"/>
  <c r="AO2173" i="217"/>
  <c r="AO2120" i="217"/>
  <c r="AO2064" i="217"/>
  <c r="AO2144" i="217"/>
  <c r="AO2520" i="217"/>
  <c r="AO2425" i="217"/>
  <c r="AO2341" i="217"/>
  <c r="AO2257" i="217"/>
  <c r="AO2172" i="217"/>
  <c r="AO2113" i="217"/>
  <c r="AO2509" i="217"/>
  <c r="AO2424" i="217"/>
  <c r="AO2340" i="217"/>
  <c r="AO2245" i="217"/>
  <c r="AO2168" i="217"/>
  <c r="AO2112" i="217"/>
  <c r="AO2497" i="217"/>
  <c r="AO2413" i="217"/>
  <c r="AO2329" i="217"/>
  <c r="AO2244" i="217"/>
  <c r="AO2161" i="217"/>
  <c r="AO2101" i="217"/>
  <c r="AO2496" i="217"/>
  <c r="AO2412" i="217"/>
  <c r="AO2317" i="217"/>
  <c r="AO2233" i="217"/>
  <c r="AO2160" i="217"/>
  <c r="AO2100" i="217"/>
  <c r="AO2209" i="217"/>
  <c r="AO2485" i="217"/>
  <c r="AO2401" i="217"/>
  <c r="AO2316" i="217"/>
  <c r="AO2232" i="217"/>
  <c r="AO2149" i="217"/>
  <c r="AO2096" i="217"/>
  <c r="AO2388" i="217"/>
  <c r="AO2484" i="217"/>
  <c r="AO2389" i="217"/>
  <c r="AO2305" i="217"/>
  <c r="AO2221" i="217"/>
  <c r="AO2148" i="217"/>
  <c r="AO2089" i="217"/>
  <c r="AU85" i="217"/>
  <c r="AU139" i="217"/>
  <c r="AU283" i="217"/>
  <c r="AU427" i="217"/>
  <c r="AU104" i="217"/>
  <c r="AU248" i="217"/>
  <c r="AU392" i="217"/>
  <c r="AU33" i="217"/>
  <c r="AU177" i="217"/>
  <c r="AU321" i="217"/>
  <c r="AU465" i="217"/>
  <c r="AU106" i="217"/>
  <c r="AU250" i="217"/>
  <c r="AU394" i="217"/>
  <c r="AU35" i="217"/>
  <c r="AU179" i="217"/>
  <c r="AU323" i="217"/>
  <c r="AU467" i="217"/>
  <c r="AU108" i="217"/>
  <c r="AU252" i="217"/>
  <c r="AU396" i="217"/>
  <c r="AU289" i="217"/>
  <c r="AU433" i="217"/>
  <c r="AU458" i="217"/>
  <c r="AU123" i="217"/>
  <c r="AU267" i="217"/>
  <c r="AU411" i="217"/>
  <c r="AU52" i="217"/>
  <c r="AU196" i="217"/>
  <c r="AU340" i="217"/>
  <c r="AU484" i="217"/>
  <c r="AU125" i="217"/>
  <c r="AU269" i="217"/>
  <c r="AU413" i="217"/>
  <c r="AI2102" i="217"/>
  <c r="AU74" i="217"/>
  <c r="AU693" i="217"/>
  <c r="AI2291" i="217"/>
  <c r="AO913" i="217"/>
  <c r="AO159" i="217"/>
  <c r="AO482" i="217"/>
  <c r="AO268" i="217"/>
  <c r="AO101" i="217"/>
  <c r="AO406" i="217"/>
  <c r="AO223" i="217"/>
  <c r="AO56" i="217"/>
  <c r="AO361" i="217"/>
  <c r="AO333" i="217"/>
  <c r="AO310" i="217"/>
  <c r="AO463" i="217"/>
  <c r="AO508" i="217"/>
  <c r="AO541" i="217"/>
  <c r="AO980" i="217"/>
  <c r="AO923" i="217"/>
  <c r="AO601" i="217"/>
  <c r="AO578" i="217"/>
  <c r="AO988" i="217"/>
  <c r="AU1484" i="217"/>
  <c r="AU1523" i="217"/>
  <c r="AU1064" i="217"/>
  <c r="AU1091" i="217"/>
  <c r="AU1168" i="217"/>
  <c r="AU1368" i="217"/>
  <c r="AU1070" i="217"/>
  <c r="AU1226" i="217"/>
  <c r="AU1442" i="217"/>
  <c r="AU1119" i="217"/>
  <c r="AU1300" i="217"/>
  <c r="AU1516" i="217"/>
  <c r="AU1173" i="217"/>
  <c r="AU1373" i="217"/>
  <c r="AU1073" i="217"/>
  <c r="AU1230" i="217"/>
  <c r="AU1446" i="217"/>
  <c r="AU1113" i="217"/>
  <c r="AU1290" i="217"/>
  <c r="AU1506" i="217"/>
  <c r="AU1166" i="217"/>
  <c r="AU1364" i="217"/>
  <c r="AU1147" i="217"/>
  <c r="AU1291" i="217"/>
  <c r="AU1435" i="217"/>
  <c r="AU1257" i="217"/>
  <c r="AU1401" i="217"/>
  <c r="AU1222" i="217"/>
  <c r="AU1366" i="217"/>
  <c r="AU1510" i="217"/>
  <c r="AU1323" i="217"/>
  <c r="AU1467" i="217"/>
  <c r="AU1297" i="217"/>
  <c r="AU1289" i="217"/>
  <c r="AU1331" i="217"/>
  <c r="AU1415" i="217"/>
  <c r="AU1452" i="217"/>
  <c r="AU1538" i="217"/>
  <c r="AU1075" i="217"/>
  <c r="AU1130" i="217"/>
  <c r="AU157" i="217"/>
  <c r="AU608" i="217"/>
  <c r="AU790" i="217"/>
  <c r="AU998" i="217"/>
  <c r="AU667" i="217"/>
  <c r="AU856" i="217"/>
  <c r="AU555" i="217"/>
  <c r="AU729" i="217"/>
  <c r="AU921" i="217"/>
  <c r="AU612" i="217"/>
  <c r="AU795" i="217"/>
  <c r="AU1003" i="217"/>
  <c r="AU670" i="217"/>
  <c r="AU860" i="217"/>
  <c r="AU559" i="217"/>
  <c r="AU734" i="217"/>
  <c r="AU926" i="217"/>
  <c r="AU615" i="217"/>
  <c r="AU799" i="217"/>
  <c r="AU1006" i="217"/>
  <c r="AU688" i="217"/>
  <c r="AU880" i="217"/>
  <c r="AU589" i="217"/>
  <c r="AU770" i="217"/>
  <c r="AU969" i="217"/>
  <c r="AU662" i="217"/>
  <c r="AU850" i="217"/>
  <c r="AU564" i="217"/>
  <c r="AU740" i="217"/>
  <c r="AU933" i="217"/>
  <c r="AU671" i="217"/>
  <c r="AU815" i="217"/>
  <c r="AU959" i="217"/>
  <c r="AU1020" i="217"/>
  <c r="AU829" i="217"/>
  <c r="AU973" i="217"/>
  <c r="AU617" i="217"/>
  <c r="AU761" i="217"/>
  <c r="AU905" i="217"/>
  <c r="AU942" i="217"/>
  <c r="AU198" i="217"/>
  <c r="AI2174" i="217"/>
  <c r="AU975" i="217"/>
  <c r="AI2342" i="217"/>
  <c r="AU38" i="217"/>
  <c r="AU151" i="217"/>
  <c r="AU295" i="217"/>
  <c r="AU439" i="217"/>
  <c r="AU116" i="217"/>
  <c r="AU260" i="217"/>
  <c r="AU404" i="217"/>
  <c r="AU45" i="217"/>
  <c r="AU189" i="217"/>
  <c r="AU333" i="217"/>
  <c r="AU477" i="217"/>
  <c r="AU118" i="217"/>
  <c r="AU262" i="217"/>
  <c r="AU406" i="217"/>
  <c r="AU47" i="217"/>
  <c r="AU191" i="217"/>
  <c r="AU335" i="217"/>
  <c r="AU479" i="217"/>
  <c r="AU120" i="217"/>
  <c r="AU264" i="217"/>
  <c r="AU408" i="217"/>
  <c r="AU301" i="217"/>
  <c r="AU445" i="217"/>
  <c r="AU470" i="217"/>
  <c r="AU135" i="217"/>
  <c r="AU279" i="217"/>
  <c r="AU423" i="217"/>
  <c r="AU64" i="217"/>
  <c r="AU208" i="217"/>
  <c r="AU352" i="217"/>
  <c r="AU496" i="217"/>
  <c r="AU137" i="217"/>
  <c r="AU281" i="217"/>
  <c r="AU425" i="217"/>
  <c r="AI2558" i="217"/>
  <c r="AU32" i="217"/>
  <c r="AU414" i="217"/>
  <c r="AU837" i="217"/>
  <c r="AU991" i="217"/>
  <c r="AU676" i="217"/>
  <c r="AU867" i="217"/>
  <c r="AU577" i="217"/>
  <c r="AU756" i="217"/>
  <c r="AU952" i="217"/>
  <c r="AU683" i="217"/>
  <c r="AU827" i="217"/>
  <c r="AU971" i="217"/>
  <c r="AU697" i="217"/>
  <c r="AU841" i="217"/>
  <c r="AU985" i="217"/>
  <c r="AU629" i="217"/>
  <c r="AU773" i="217"/>
  <c r="AU917" i="217"/>
  <c r="AU954" i="217"/>
  <c r="AU150" i="217"/>
  <c r="AU1016" i="217"/>
  <c r="AU774" i="217"/>
  <c r="AI2104" i="217"/>
  <c r="AU19" i="217"/>
  <c r="AU163" i="217"/>
  <c r="AU307" i="217"/>
  <c r="AU451" i="217"/>
  <c r="AU128" i="217"/>
  <c r="AU272" i="217"/>
  <c r="AU416" i="217"/>
  <c r="AU57" i="217"/>
  <c r="AU201" i="217"/>
  <c r="AU345" i="217"/>
  <c r="AU489" i="217"/>
  <c r="AU130" i="217"/>
  <c r="AU274" i="217"/>
  <c r="AU418" i="217"/>
  <c r="AU59" i="217"/>
  <c r="AU203" i="217"/>
  <c r="AU347" i="217"/>
  <c r="AU491" i="217"/>
  <c r="AU132" i="217"/>
  <c r="AU276" i="217"/>
  <c r="AU420" i="217"/>
  <c r="AU313" i="217"/>
  <c r="AU457" i="217"/>
  <c r="AU482" i="217"/>
  <c r="AU147" i="217"/>
  <c r="AU291" i="217"/>
  <c r="AU435" i="217"/>
  <c r="AU76" i="217"/>
  <c r="AU220" i="217"/>
  <c r="AU364" i="217"/>
  <c r="AU508" i="217"/>
  <c r="AU149" i="217"/>
  <c r="AU293" i="217"/>
  <c r="AU437" i="217"/>
  <c r="AU934" i="217"/>
  <c r="AI2068" i="217"/>
  <c r="AI2289" i="217"/>
  <c r="AU330" i="217"/>
  <c r="AO344" i="217"/>
  <c r="AO231" i="217"/>
  <c r="AO52" i="217"/>
  <c r="AO341" i="217"/>
  <c r="AO173" i="217"/>
  <c r="AO502" i="217"/>
  <c r="AO295" i="217"/>
  <c r="AO128" i="217"/>
  <c r="AO21" i="217"/>
  <c r="AO491" i="217"/>
  <c r="AO477" i="217"/>
  <c r="AO108" i="217"/>
  <c r="AO474" i="217"/>
  <c r="AO997" i="217"/>
  <c r="AU1396" i="217"/>
  <c r="AU1433" i="217"/>
  <c r="AU1475" i="217"/>
  <c r="AU1044" i="217"/>
  <c r="AU1194" i="217"/>
  <c r="AU1404" i="217"/>
  <c r="AU1094" i="217"/>
  <c r="AU1262" i="217"/>
  <c r="AU1478" i="217"/>
  <c r="AU1145" i="217"/>
  <c r="AU1336" i="217"/>
  <c r="AU1048" i="217"/>
  <c r="AU1199" i="217"/>
  <c r="AU1409" i="217"/>
  <c r="AU1097" i="217"/>
  <c r="AU1266" i="217"/>
  <c r="AU1482" i="217"/>
  <c r="AU1139" i="217"/>
  <c r="AU1326" i="217"/>
  <c r="AU1042" i="217"/>
  <c r="AU1192" i="217"/>
  <c r="AU1400" i="217"/>
  <c r="AU1171" i="217"/>
  <c r="AU1315" i="217"/>
  <c r="AU1459" i="217"/>
  <c r="AU1281" i="217"/>
  <c r="AU1425" i="217"/>
  <c r="AU1246" i="217"/>
  <c r="AU1390" i="217"/>
  <c r="AU1534" i="217"/>
  <c r="AU1347" i="217"/>
  <c r="AU1491" i="217"/>
  <c r="AU1214" i="217"/>
  <c r="AU1206" i="217"/>
  <c r="AU1242" i="217"/>
  <c r="AU1325" i="217"/>
  <c r="AU1367" i="217"/>
  <c r="AU1451" i="217"/>
  <c r="AU1530" i="217"/>
  <c r="AU1074" i="217"/>
  <c r="AU61" i="217"/>
  <c r="AU637" i="217"/>
  <c r="AU823" i="217"/>
  <c r="AU528" i="217"/>
  <c r="AU696" i="217"/>
  <c r="AU888" i="217"/>
  <c r="AU582" i="217"/>
  <c r="AU762" i="217"/>
  <c r="AU958" i="217"/>
  <c r="AU640" i="217"/>
  <c r="AU826" i="217"/>
  <c r="AU531" i="217"/>
  <c r="AU700" i="217"/>
  <c r="AU892" i="217"/>
  <c r="AU585" i="217"/>
  <c r="AU765" i="217"/>
  <c r="AU964" i="217"/>
  <c r="AU644" i="217"/>
  <c r="AU831" i="217"/>
  <c r="AU548" i="217"/>
  <c r="AU720" i="217"/>
  <c r="AU912" i="217"/>
  <c r="AU618" i="217"/>
  <c r="AU801" i="217"/>
  <c r="AU1011" i="217"/>
  <c r="AU691" i="217"/>
  <c r="AU883" i="217"/>
  <c r="AU591" i="217"/>
  <c r="AU772" i="217"/>
  <c r="AU974" i="217"/>
  <c r="AU695" i="217"/>
  <c r="AU839" i="217"/>
  <c r="AU983" i="217"/>
  <c r="AU709" i="217"/>
  <c r="AU853" i="217"/>
  <c r="AU997" i="217"/>
  <c r="AU641" i="217"/>
  <c r="AU785" i="217"/>
  <c r="AU929" i="217"/>
  <c r="AU966" i="217"/>
  <c r="AU102" i="217"/>
  <c r="AU806" i="217"/>
  <c r="AU592" i="217"/>
  <c r="AU955" i="217"/>
  <c r="AU31" i="217"/>
  <c r="AU175" i="217"/>
  <c r="AU319" i="217"/>
  <c r="AU463" i="217"/>
  <c r="AU140" i="217"/>
  <c r="AU284" i="217"/>
  <c r="AU428" i="217"/>
  <c r="AU69" i="217"/>
  <c r="AU213" i="217"/>
  <c r="AU357" i="217"/>
  <c r="AU501" i="217"/>
  <c r="AU142" i="217"/>
  <c r="AU286" i="217"/>
  <c r="AU430" i="217"/>
  <c r="AU71" i="217"/>
  <c r="AU215" i="217"/>
  <c r="AU359" i="217"/>
  <c r="AU503" i="217"/>
  <c r="AU144" i="217"/>
  <c r="AU288" i="217"/>
  <c r="AU432" i="217"/>
  <c r="AU325" i="217"/>
  <c r="AU469" i="217"/>
  <c r="AU494" i="217"/>
  <c r="AU159" i="217"/>
  <c r="AU303" i="217"/>
  <c r="AU447" i="217"/>
  <c r="AU88" i="217"/>
  <c r="AU232" i="217"/>
  <c r="AU376" i="217"/>
  <c r="AU17" i="217"/>
  <c r="AU161" i="217"/>
  <c r="AU305" i="217"/>
  <c r="AU449" i="217"/>
  <c r="AU741" i="217"/>
  <c r="AU918" i="217"/>
  <c r="AI2066" i="217"/>
  <c r="AU258" i="217"/>
  <c r="AO488" i="217"/>
  <c r="AO246" i="217"/>
  <c r="AO255" i="217"/>
  <c r="AO76" i="217"/>
  <c r="AO372" i="217"/>
  <c r="AO197" i="217"/>
  <c r="AO31" i="217"/>
  <c r="AO319" i="217"/>
  <c r="AO152" i="217"/>
  <c r="AO33" i="217"/>
  <c r="AO506" i="217"/>
  <c r="AO492" i="217"/>
  <c r="AO120" i="217"/>
  <c r="AO498" i="217"/>
  <c r="AU1350" i="217"/>
  <c r="AU1394" i="217"/>
  <c r="AU1432" i="217"/>
  <c r="AU1056" i="217"/>
  <c r="AU1208" i="217"/>
  <c r="AU1421" i="217"/>
  <c r="AU1106" i="217"/>
  <c r="AU1280" i="217"/>
  <c r="AU1496" i="217"/>
  <c r="AU1158" i="217"/>
  <c r="AU1355" i="217"/>
  <c r="AU1060" i="217"/>
  <c r="AU1212" i="217"/>
  <c r="AU1428" i="217"/>
  <c r="AU1109" i="217"/>
  <c r="AU1285" i="217"/>
  <c r="AU1501" i="217"/>
  <c r="AU1152" i="217"/>
  <c r="AU1345" i="217"/>
  <c r="AU1054" i="217"/>
  <c r="AU1205" i="217"/>
  <c r="AU1418" i="217"/>
  <c r="AU1183" i="217"/>
  <c r="AU1327" i="217"/>
  <c r="AU1471" i="217"/>
  <c r="AU1293" i="217"/>
  <c r="AU1437" i="217"/>
  <c r="AU1258" i="217"/>
  <c r="AU1402" i="217"/>
  <c r="AU1215" i="217"/>
  <c r="AU1359" i="217"/>
  <c r="AU1503" i="217"/>
  <c r="AU1180" i="217"/>
  <c r="AU1176" i="217"/>
  <c r="AU1203" i="217"/>
  <c r="AU1286" i="217"/>
  <c r="AU1324" i="217"/>
  <c r="AU1405" i="217"/>
  <c r="AU1488" i="217"/>
  <c r="AU315" i="217"/>
  <c r="AU459" i="217"/>
  <c r="AU100" i="217"/>
  <c r="AU244" i="217"/>
  <c r="AU388" i="217"/>
  <c r="AU29" i="217"/>
  <c r="AU173" i="217"/>
  <c r="AU317" i="217"/>
  <c r="AU461" i="217"/>
  <c r="AU565" i="217"/>
  <c r="AU726" i="217"/>
  <c r="AU870" i="217"/>
  <c r="AU210" i="217"/>
  <c r="AO422" i="217"/>
  <c r="AO198" i="217"/>
  <c r="AO267" i="217"/>
  <c r="AO88" i="217"/>
  <c r="AO389" i="217"/>
  <c r="AO209" i="217"/>
  <c r="AO43" i="217"/>
  <c r="AO331" i="217"/>
  <c r="AO164" i="217"/>
  <c r="AO45" i="217"/>
  <c r="AO22" i="217"/>
  <c r="AO119" i="217"/>
  <c r="AO240" i="217"/>
  <c r="AU1062" i="217"/>
  <c r="AU1511" i="217"/>
  <c r="AU1468" i="217"/>
  <c r="AU1422" i="217"/>
  <c r="AU1380" i="217"/>
  <c r="AU1340" i="217"/>
  <c r="AU1295" i="217"/>
  <c r="AU1252" i="217"/>
  <c r="AU1209" i="217"/>
  <c r="AU1177" i="217"/>
  <c r="AU1149" i="217"/>
  <c r="AU1115" i="217"/>
  <c r="AU1087" i="217"/>
  <c r="AU1057" i="217"/>
  <c r="AU1397" i="217"/>
  <c r="AU1358" i="217"/>
  <c r="AU1312" i="217"/>
  <c r="AU1271" i="217"/>
  <c r="AU1441" i="217"/>
  <c r="AU1225" i="217"/>
  <c r="AU1190" i="217"/>
  <c r="AU1162" i="217"/>
  <c r="AU1128" i="217"/>
  <c r="AU1099" i="217"/>
  <c r="AU1528" i="217"/>
  <c r="AU1069" i="217"/>
  <c r="AU1487" i="217"/>
  <c r="AU1040" i="217"/>
  <c r="AU1308" i="217"/>
  <c r="AU1348" i="217"/>
  <c r="AU1386" i="217"/>
  <c r="AU1068" i="217"/>
  <c r="AU1224" i="217"/>
  <c r="AU1440" i="217"/>
  <c r="AU1118" i="217"/>
  <c r="AU1298" i="217"/>
  <c r="AU1514" i="217"/>
  <c r="AU1172" i="217"/>
  <c r="AU1372" i="217"/>
  <c r="AU1072" i="217"/>
  <c r="AU1229" i="217"/>
  <c r="AU1445" i="217"/>
  <c r="AU1121" i="217"/>
  <c r="AU1302" i="217"/>
  <c r="AU1518" i="217"/>
  <c r="AU1165" i="217"/>
  <c r="AU1362" i="217"/>
  <c r="AU1066" i="217"/>
  <c r="AU1220" i="217"/>
  <c r="AU1436" i="217"/>
  <c r="AU1195" i="217"/>
  <c r="AU1339" i="217"/>
  <c r="AU1483" i="217"/>
  <c r="AU1305" i="217"/>
  <c r="AU1449" i="217"/>
  <c r="AU1270" i="217"/>
  <c r="AU1414" i="217"/>
  <c r="AU1227" i="217"/>
  <c r="AU1371" i="217"/>
  <c r="AU1515" i="217"/>
  <c r="AU1150" i="217"/>
  <c r="AU1143" i="217"/>
  <c r="AU1175" i="217"/>
  <c r="AU1240" i="217"/>
  <c r="AU1278" i="217"/>
  <c r="AU1361" i="217"/>
  <c r="AU1448" i="217"/>
  <c r="AO1989" i="217"/>
  <c r="AO1856" i="217"/>
  <c r="AO1842" i="217"/>
  <c r="AO1791" i="217"/>
  <c r="AO1779" i="217"/>
  <c r="AO1728" i="217"/>
  <c r="AO1716" i="217"/>
  <c r="AO1662" i="217"/>
  <c r="AO1650" i="217"/>
  <c r="AO1599" i="217"/>
  <c r="AO1587" i="217"/>
  <c r="AO1937" i="217"/>
  <c r="AO1553" i="217"/>
  <c r="AO1917" i="217"/>
  <c r="AU327" i="217"/>
  <c r="AU471" i="217"/>
  <c r="AU112" i="217"/>
  <c r="AU256" i="217"/>
  <c r="AU400" i="217"/>
  <c r="AU41" i="217"/>
  <c r="AU185" i="217"/>
  <c r="AU329" i="217"/>
  <c r="AU473" i="217"/>
  <c r="AU350" i="217"/>
  <c r="AU552" i="217"/>
  <c r="AU162" i="217"/>
  <c r="AO306" i="217"/>
  <c r="AO102" i="217"/>
  <c r="AO291" i="217"/>
  <c r="AO112" i="217"/>
  <c r="AO420" i="217"/>
  <c r="AO233" i="217"/>
  <c r="AO67" i="217"/>
  <c r="AO360" i="217"/>
  <c r="AO188" i="217"/>
  <c r="AO105" i="217"/>
  <c r="AO82" i="217"/>
  <c r="AO131" i="217"/>
  <c r="AO264" i="217"/>
  <c r="AU1268" i="217"/>
  <c r="AU1307" i="217"/>
  <c r="AU1344" i="217"/>
  <c r="AU1080" i="217"/>
  <c r="AU1241" i="217"/>
  <c r="AU1457" i="217"/>
  <c r="AU1131" i="217"/>
  <c r="AU1316" i="217"/>
  <c r="AU1532" i="217"/>
  <c r="AU1185" i="217"/>
  <c r="AU1391" i="217"/>
  <c r="AU1084" i="217"/>
  <c r="AU1248" i="217"/>
  <c r="AU1464" i="217"/>
  <c r="AU1134" i="217"/>
  <c r="AU1321" i="217"/>
  <c r="AU1537" i="217"/>
  <c r="AU1178" i="217"/>
  <c r="AU1381" i="217"/>
  <c r="AU1078" i="217"/>
  <c r="AU1238" i="217"/>
  <c r="AU1454" i="217"/>
  <c r="AU1207" i="217"/>
  <c r="AU1351" i="217"/>
  <c r="AU1495" i="217"/>
  <c r="AU1317" i="217"/>
  <c r="AU1461" i="217"/>
  <c r="AU1282" i="217"/>
  <c r="AU1426" i="217"/>
  <c r="AU1239" i="217"/>
  <c r="AU1383" i="217"/>
  <c r="AU1527" i="217"/>
  <c r="AU1117" i="217"/>
  <c r="AU1112" i="217"/>
  <c r="AU1141" i="217"/>
  <c r="AU1202" i="217"/>
  <c r="AU1236" i="217"/>
  <c r="AU1322" i="217"/>
  <c r="AU1403" i="217"/>
  <c r="AU1513" i="217"/>
  <c r="AU251" i="217"/>
  <c r="AU395" i="217"/>
  <c r="AU36" i="217"/>
  <c r="AU180" i="217"/>
  <c r="AU324" i="217"/>
  <c r="AU468" i="217"/>
  <c r="AU361" i="217"/>
  <c r="AU505" i="217"/>
  <c r="AU51" i="217"/>
  <c r="AU195" i="217"/>
  <c r="AU339" i="217"/>
  <c r="AU483" i="217"/>
  <c r="AU124" i="217"/>
  <c r="AU268" i="217"/>
  <c r="AU412" i="217"/>
  <c r="AU53" i="217"/>
  <c r="AU197" i="217"/>
  <c r="AU341" i="217"/>
  <c r="AU485" i="217"/>
  <c r="AU278" i="217"/>
  <c r="AU438" i="217"/>
  <c r="AU902" i="217"/>
  <c r="AU114" i="217"/>
  <c r="AO258" i="217"/>
  <c r="AO480" i="217"/>
  <c r="AO54" i="217"/>
  <c r="AO303" i="217"/>
  <c r="AO124" i="217"/>
  <c r="AO437" i="217"/>
  <c r="AO245" i="217"/>
  <c r="AO79" i="217"/>
  <c r="AO377" i="217"/>
  <c r="AO200" i="217"/>
  <c r="AO165" i="217"/>
  <c r="AO142" i="217"/>
  <c r="AO143" i="217"/>
  <c r="AO398" i="217"/>
  <c r="AO813" i="217"/>
  <c r="AO761" i="217"/>
  <c r="AO704" i="217"/>
  <c r="AO613" i="217"/>
  <c r="AO589" i="217"/>
  <c r="AO556" i="217"/>
  <c r="AU1223" i="217"/>
  <c r="AU1261" i="217"/>
  <c r="AU1304" i="217"/>
  <c r="AU1092" i="217"/>
  <c r="AU1260" i="217"/>
  <c r="AU1476" i="217"/>
  <c r="AU1144" i="217"/>
  <c r="AU1334" i="217"/>
  <c r="AU1047" i="217"/>
  <c r="AU1198" i="217"/>
  <c r="AU1408" i="217"/>
  <c r="AU1096" i="217"/>
  <c r="AU1265" i="217"/>
  <c r="AU1481" i="217"/>
  <c r="AU1148" i="217"/>
  <c r="AU1338" i="217"/>
  <c r="AU1041" i="217"/>
  <c r="AU1191" i="217"/>
  <c r="AU1398" i="217"/>
  <c r="AU1090" i="217"/>
  <c r="AU1256" i="217"/>
  <c r="AU1472" i="217"/>
  <c r="AU1219" i="217"/>
  <c r="AU1363" i="217"/>
  <c r="AU1507" i="217"/>
  <c r="AU1329" i="217"/>
  <c r="AU1473" i="217"/>
  <c r="AU1294" i="217"/>
  <c r="AU1438" i="217"/>
  <c r="AU1251" i="217"/>
  <c r="AU1395" i="217"/>
  <c r="AU1539" i="217"/>
  <c r="AU1088" i="217"/>
  <c r="AU1086" i="217"/>
  <c r="AU1111" i="217"/>
  <c r="AU1169" i="217"/>
  <c r="AU1201" i="217"/>
  <c r="AU1276" i="217"/>
  <c r="AU1360" i="217"/>
  <c r="AU854" i="217"/>
  <c r="AI2210" i="217"/>
  <c r="AU694" i="217"/>
  <c r="AU886" i="217"/>
  <c r="AU580" i="217"/>
  <c r="AU760" i="217"/>
  <c r="AU957" i="217"/>
  <c r="AU639" i="217"/>
  <c r="AU825" i="217"/>
  <c r="AU530" i="217"/>
  <c r="AU699" i="217"/>
  <c r="AU891" i="217"/>
  <c r="AU584" i="217"/>
  <c r="AU764" i="217"/>
  <c r="AU963" i="217"/>
  <c r="AU643" i="217"/>
  <c r="AU830" i="217"/>
  <c r="AU534" i="217"/>
  <c r="AU703" i="217"/>
  <c r="AU895" i="217"/>
  <c r="AU602" i="217"/>
  <c r="AU784" i="217"/>
  <c r="AU988" i="217"/>
  <c r="AU675" i="217"/>
  <c r="AU866" i="217"/>
  <c r="AU576" i="217"/>
  <c r="AU754" i="217"/>
  <c r="AU951" i="217"/>
  <c r="AU649" i="217"/>
  <c r="AU836" i="217"/>
  <c r="AU599" i="217"/>
  <c r="AU743" i="217"/>
  <c r="AU887" i="217"/>
  <c r="AU948" i="217"/>
  <c r="AU757" i="217"/>
  <c r="AU901" i="217"/>
  <c r="AU545" i="217"/>
  <c r="AU689" i="217"/>
  <c r="AU833" i="217"/>
  <c r="AU977" i="217"/>
  <c r="AU1014" i="217"/>
  <c r="AU230" i="217"/>
  <c r="AU354" i="217"/>
  <c r="AU79" i="217"/>
  <c r="AU223" i="217"/>
  <c r="AU367" i="217"/>
  <c r="AU511" i="217"/>
  <c r="AU188" i="217"/>
  <c r="AU332" i="217"/>
  <c r="AU476" i="217"/>
  <c r="AU117" i="217"/>
  <c r="AU261" i="217"/>
  <c r="AU405" i="217"/>
  <c r="AU46" i="217"/>
  <c r="AU190" i="217"/>
  <c r="AU334" i="217"/>
  <c r="AU478" i="217"/>
  <c r="AU119" i="217"/>
  <c r="AU263" i="217"/>
  <c r="AU407" i="217"/>
  <c r="AU48" i="217"/>
  <c r="AU192" i="217"/>
  <c r="AU336" i="217"/>
  <c r="AU480" i="217"/>
  <c r="AU373" i="217"/>
  <c r="AU398" i="217"/>
  <c r="AU63" i="217"/>
  <c r="AU207" i="217"/>
  <c r="AU351" i="217"/>
  <c r="AU495" i="217"/>
  <c r="AU136" i="217"/>
  <c r="AU280" i="217"/>
  <c r="AU424" i="217"/>
  <c r="AU65" i="217"/>
  <c r="AU209" i="217"/>
  <c r="AU353" i="217"/>
  <c r="AU497" i="217"/>
  <c r="AU222" i="217"/>
  <c r="AU342" i="217"/>
  <c r="AU710" i="217"/>
  <c r="AU66" i="217"/>
  <c r="AO210" i="217"/>
  <c r="AO417" i="217"/>
  <c r="AO27" i="217"/>
  <c r="AO315" i="217"/>
  <c r="AO136" i="217"/>
  <c r="AO453" i="217"/>
  <c r="AO257" i="217"/>
  <c r="AO91" i="217"/>
  <c r="AO393" i="217"/>
  <c r="AO212" i="217"/>
  <c r="AO177" i="217"/>
  <c r="AO154" i="217"/>
  <c r="AO263" i="217"/>
  <c r="AO431" i="217"/>
  <c r="AO852" i="217"/>
  <c r="AO800" i="217"/>
  <c r="AO743" i="217"/>
  <c r="AO639" i="217"/>
  <c r="AO615" i="217"/>
  <c r="AO580" i="217"/>
  <c r="AU1189" i="217"/>
  <c r="AU1217" i="217"/>
  <c r="AU1259" i="217"/>
  <c r="AU1104" i="217"/>
  <c r="AU1277" i="217"/>
  <c r="AU1493" i="217"/>
  <c r="AU1157" i="217"/>
  <c r="AU1352" i="217"/>
  <c r="AU1059" i="217"/>
  <c r="AU1211" i="217"/>
  <c r="AU1427" i="217"/>
  <c r="AU1108" i="217"/>
  <c r="AU1284" i="217"/>
  <c r="AU1500" i="217"/>
  <c r="AU1161" i="217"/>
  <c r="AU1357" i="217"/>
  <c r="AU1053" i="217"/>
  <c r="AU1204" i="217"/>
  <c r="AU1417" i="217"/>
  <c r="AU1102" i="217"/>
  <c r="AU1274" i="217"/>
  <c r="AU1490" i="217"/>
  <c r="AU1231" i="217"/>
  <c r="AU1375" i="217"/>
  <c r="AU1519" i="217"/>
  <c r="AU1341" i="217"/>
  <c r="AU1485" i="217"/>
  <c r="AU1306" i="217"/>
  <c r="AU1450" i="217"/>
  <c r="AU1263" i="217"/>
  <c r="AU1407" i="217"/>
  <c r="AU1505" i="217"/>
  <c r="AU1055" i="217"/>
  <c r="AU1081" i="217"/>
  <c r="AU1138" i="217"/>
  <c r="AU1167" i="217"/>
  <c r="AU1235" i="217"/>
  <c r="AU1314" i="217"/>
  <c r="AU664" i="217"/>
  <c r="AU540" i="217"/>
  <c r="AU711" i="217"/>
  <c r="AU903" i="217"/>
  <c r="AU595" i="217"/>
  <c r="AU776" i="217"/>
  <c r="AU979" i="217"/>
  <c r="AU654" i="217"/>
  <c r="AU842" i="217"/>
  <c r="AU543" i="217"/>
  <c r="AU715" i="217"/>
  <c r="AU907" i="217"/>
  <c r="AU598" i="217"/>
  <c r="AU780" i="217"/>
  <c r="AU982" i="217"/>
  <c r="AU657" i="217"/>
  <c r="AU846" i="217"/>
  <c r="AU547" i="217"/>
  <c r="AU718" i="217"/>
  <c r="AU910" i="217"/>
  <c r="AU616" i="217"/>
  <c r="AU800" i="217"/>
  <c r="AU1010" i="217"/>
  <c r="AU690" i="217"/>
  <c r="AU882" i="217"/>
  <c r="AU590" i="217"/>
  <c r="AU771" i="217"/>
  <c r="AU970" i="217"/>
  <c r="AU663" i="217"/>
  <c r="AU852" i="217"/>
  <c r="AU611" i="217"/>
  <c r="AU755" i="217"/>
  <c r="AU899" i="217"/>
  <c r="AU960" i="217"/>
  <c r="AU769" i="217"/>
  <c r="AU913" i="217"/>
  <c r="AU557" i="217"/>
  <c r="AU701" i="217"/>
  <c r="AU845" i="217"/>
  <c r="AU989" i="217"/>
  <c r="AU1026" i="217"/>
  <c r="AU679" i="217"/>
  <c r="AU994" i="217"/>
  <c r="AU182" i="217"/>
  <c r="AU282" i="217"/>
  <c r="AU91" i="217"/>
  <c r="AU235" i="217"/>
  <c r="AU379" i="217"/>
  <c r="AU56" i="217"/>
  <c r="AU200" i="217"/>
  <c r="AU344" i="217"/>
  <c r="AU488" i="217"/>
  <c r="AU129" i="217"/>
  <c r="AU273" i="217"/>
  <c r="AU417" i="217"/>
  <c r="AU58" i="217"/>
  <c r="AU202" i="217"/>
  <c r="AU346" i="217"/>
  <c r="AU490" i="217"/>
  <c r="AU131" i="217"/>
  <c r="AU275" i="217"/>
  <c r="AU419" i="217"/>
  <c r="AU60" i="217"/>
  <c r="AU204" i="217"/>
  <c r="AU348" i="217"/>
  <c r="AU492" i="217"/>
  <c r="AU385" i="217"/>
  <c r="AU410" i="217"/>
  <c r="AU75" i="217"/>
  <c r="AU219" i="217"/>
  <c r="AU363" i="217"/>
  <c r="AU507" i="217"/>
  <c r="AU148" i="217"/>
  <c r="AU292" i="217"/>
  <c r="AU436" i="217"/>
  <c r="AU77" i="217"/>
  <c r="AU221" i="217"/>
  <c r="AU365" i="217"/>
  <c r="AU509" i="217"/>
  <c r="AU174" i="217"/>
  <c r="AU270" i="217"/>
  <c r="AU27" i="217"/>
  <c r="AU450" i="217"/>
  <c r="U27" i="216"/>
  <c r="S27" i="216"/>
  <c r="E74" i="220"/>
  <c r="E978" i="217"/>
  <c r="E723" i="217"/>
  <c r="E724" i="217"/>
  <c r="E728" i="217"/>
  <c r="E939" i="217"/>
  <c r="E881" i="217"/>
  <c r="E949" i="217"/>
  <c r="E1023" i="217"/>
  <c r="E806" i="217"/>
  <c r="E871" i="217"/>
  <c r="E942" i="217"/>
  <c r="E967" i="217"/>
  <c r="E578" i="217"/>
  <c r="E804" i="217"/>
  <c r="E906" i="217"/>
  <c r="E861" i="217"/>
  <c r="E560" i="217"/>
  <c r="E821" i="217"/>
  <c r="E889" i="217"/>
  <c r="E951" i="217"/>
  <c r="E719" i="217"/>
  <c r="E799" i="217"/>
  <c r="E870" i="217"/>
  <c r="E923" i="217"/>
  <c r="E562" i="217"/>
  <c r="E574" i="217"/>
  <c r="E708" i="217"/>
  <c r="E737" i="217"/>
  <c r="E805" i="217"/>
  <c r="E850" i="217"/>
  <c r="E647" i="217"/>
  <c r="E727" i="217"/>
  <c r="E826" i="217"/>
  <c r="E851" i="217"/>
  <c r="E910" i="217"/>
  <c r="E959" i="217"/>
  <c r="E816" i="217"/>
  <c r="E677" i="217"/>
  <c r="E745" i="217"/>
  <c r="E843" i="217"/>
  <c r="E665" i="217"/>
  <c r="E733" i="217"/>
  <c r="E979" i="217"/>
  <c r="E547" i="217"/>
  <c r="E626" i="217"/>
  <c r="E696" i="217"/>
  <c r="E751" i="217"/>
  <c r="E540" i="217"/>
  <c r="E990" i="217"/>
  <c r="E1025" i="217"/>
  <c r="E593" i="217"/>
  <c r="E661" i="217"/>
  <c r="E921" i="217"/>
  <c r="E532" i="217"/>
  <c r="E611" i="217"/>
  <c r="E668" i="217"/>
  <c r="E693" i="217"/>
  <c r="E634" i="217"/>
  <c r="E663" i="217"/>
  <c r="E1013" i="217"/>
  <c r="E581" i="217"/>
  <c r="E649" i="217"/>
  <c r="E892" i="217"/>
  <c r="E971" i="217"/>
  <c r="E554" i="217"/>
  <c r="E654" i="217"/>
  <c r="E679" i="217"/>
  <c r="AC2177" i="217"/>
  <c r="AC2097" i="217"/>
  <c r="AC2463" i="217"/>
  <c r="AC2067" i="217"/>
  <c r="AC2218" i="217"/>
  <c r="AC2325" i="217"/>
  <c r="AC2252" i="217"/>
  <c r="AC2359" i="217"/>
  <c r="AC2137" i="217"/>
  <c r="AC2439" i="217"/>
  <c r="AC2554" i="217"/>
  <c r="AC2194" i="217"/>
  <c r="AC2301" i="217"/>
  <c r="AC2228" i="217"/>
  <c r="AC2335" i="217"/>
  <c r="AC2198" i="217"/>
  <c r="AC2391" i="217"/>
  <c r="AC2506" i="217"/>
  <c r="AC2158" i="217"/>
  <c r="AC2540" i="217"/>
  <c r="AC2192" i="217"/>
  <c r="AC2241" i="217"/>
  <c r="AC2355" i="217"/>
  <c r="AC2482" i="217"/>
  <c r="AC2122" i="217"/>
  <c r="AC2516" i="217"/>
  <c r="AC2156" i="217"/>
  <c r="AC2275" i="217"/>
  <c r="AC2282" i="217"/>
  <c r="AC2319" i="217"/>
  <c r="AC2458" i="217"/>
  <c r="AC2074" i="217"/>
  <c r="AC2504" i="217"/>
  <c r="AC2108" i="217"/>
  <c r="AC2251" i="217"/>
  <c r="AC2330" i="217"/>
  <c r="AC2295" i="217"/>
  <c r="AC2446" i="217"/>
  <c r="AC2541" i="217"/>
  <c r="AC2480" i="217"/>
  <c r="AC2084" i="217"/>
  <c r="AC2239" i="217"/>
  <c r="AC2402" i="217"/>
  <c r="AC2247" i="217"/>
  <c r="AC2410" i="217"/>
  <c r="AC2505" i="217"/>
  <c r="AC2444" i="217"/>
  <c r="AC2539" i="217"/>
  <c r="AC2191" i="217"/>
  <c r="AC2474" i="217"/>
  <c r="AC2235" i="217"/>
  <c r="AC2362" i="217"/>
  <c r="AC2481" i="217"/>
  <c r="AC2396" i="217"/>
  <c r="AC2527" i="217"/>
  <c r="AC2143" i="217"/>
  <c r="AC2499" i="217"/>
  <c r="AC2151" i="217"/>
  <c r="AC2266" i="217"/>
  <c r="AC2397" i="217"/>
  <c r="AC2300" i="217"/>
  <c r="AC2431" i="217"/>
  <c r="AC2270" i="217"/>
  <c r="AC2207" i="217"/>
  <c r="AC2140" i="217"/>
  <c r="AC2358" i="217"/>
  <c r="AC2503" i="217"/>
  <c r="AC2211" i="217"/>
  <c r="AI757" i="217"/>
  <c r="AI786" i="217"/>
  <c r="AI822" i="217"/>
  <c r="AI798" i="217"/>
  <c r="AI935" i="217"/>
  <c r="AI683" i="217"/>
  <c r="AI823" i="217"/>
  <c r="AI920" i="217"/>
  <c r="AI632" i="217"/>
  <c r="AI996" i="217"/>
  <c r="AI705" i="217"/>
  <c r="AI930" i="217"/>
  <c r="AI782" i="217"/>
  <c r="AI531" i="217"/>
  <c r="AI728" i="217"/>
  <c r="AI958" i="217"/>
  <c r="AI675" i="217"/>
  <c r="AI909" i="217"/>
  <c r="AI624" i="217"/>
  <c r="AI831" i="217"/>
  <c r="AI643" i="217"/>
  <c r="AI547" i="217"/>
  <c r="AI952" i="217"/>
  <c r="AI717" i="217"/>
  <c r="AI998" i="217"/>
  <c r="AI854" i="217"/>
  <c r="AI870" i="217"/>
  <c r="AI911" i="217"/>
  <c r="AI659" i="217"/>
  <c r="AI1013" i="217"/>
  <c r="AI903" i="217"/>
  <c r="AI620" i="217"/>
  <c r="AI963" i="217"/>
  <c r="AI679" i="217"/>
  <c r="AI898" i="217"/>
  <c r="AI756" i="217"/>
  <c r="AI1008" i="217"/>
  <c r="AI715" i="217"/>
  <c r="AI942" i="217"/>
  <c r="AI649" i="217"/>
  <c r="AI877" i="217"/>
  <c r="AI600" i="217"/>
  <c r="AI804" i="217"/>
  <c r="AI706" i="217"/>
  <c r="AI571" i="217"/>
  <c r="AI573" i="217"/>
  <c r="AI747" i="217"/>
  <c r="AI899" i="217"/>
  <c r="AI1027" i="217"/>
  <c r="AI989" i="217"/>
  <c r="AI872" i="217"/>
  <c r="AI596" i="217"/>
  <c r="AI932" i="217"/>
  <c r="AI653" i="217"/>
  <c r="AI882" i="217"/>
  <c r="AI742" i="217"/>
  <c r="AI975" i="217"/>
  <c r="AI689" i="217"/>
  <c r="AI910" i="217"/>
  <c r="AI625" i="217"/>
  <c r="AI846" i="217"/>
  <c r="AI588" i="217"/>
  <c r="AI790" i="217"/>
  <c r="AI770" i="217"/>
  <c r="AI619" i="217"/>
  <c r="AI597" i="217"/>
  <c r="AI811" i="217"/>
  <c r="AI875" i="217"/>
  <c r="AI1003" i="217"/>
  <c r="AI965" i="217"/>
  <c r="AI842" i="217"/>
  <c r="AI584" i="217"/>
  <c r="AI915" i="217"/>
  <c r="AI629" i="217"/>
  <c r="AI1024" i="217"/>
  <c r="AI716" i="217"/>
  <c r="AI944" i="217"/>
  <c r="AI663" i="217"/>
  <c r="AI894" i="217"/>
  <c r="AI613" i="217"/>
  <c r="AI818" i="217"/>
  <c r="AI564" i="217"/>
  <c r="AI764" i="217"/>
  <c r="AI830" i="217"/>
  <c r="AI678" i="217"/>
  <c r="AI621" i="217"/>
  <c r="AI890" i="217"/>
  <c r="AI851" i="217"/>
  <c r="AI991" i="217"/>
  <c r="AI953" i="217"/>
  <c r="AI813" i="217"/>
  <c r="AI560" i="217"/>
  <c r="AI884" i="217"/>
  <c r="AI605" i="217"/>
  <c r="AI993" i="217"/>
  <c r="AI703" i="217"/>
  <c r="AI927" i="217"/>
  <c r="AI638" i="217"/>
  <c r="AI862" i="217"/>
  <c r="AI589" i="217"/>
  <c r="AI792" i="217"/>
  <c r="AI540" i="217"/>
  <c r="AI751" i="217"/>
  <c r="AI873" i="217"/>
  <c r="AI737" i="217"/>
  <c r="AI646" i="217"/>
  <c r="AI550" i="217"/>
  <c r="AI1018" i="217"/>
  <c r="AI827" i="217"/>
  <c r="AI967" i="217"/>
  <c r="AI929" i="217"/>
  <c r="AI787" i="217"/>
  <c r="AI536" i="217"/>
  <c r="AI867" i="217"/>
  <c r="AI593" i="217"/>
  <c r="AI961" i="217"/>
  <c r="AI677" i="217"/>
  <c r="AI896" i="217"/>
  <c r="AI614" i="217"/>
  <c r="AI833" i="217"/>
  <c r="AI577" i="217"/>
  <c r="AI778" i="217"/>
  <c r="AI1020" i="217"/>
  <c r="AI725" i="217"/>
  <c r="AI1000" i="217"/>
  <c r="AI801" i="217"/>
  <c r="AI680" i="217"/>
  <c r="AI598" i="217"/>
  <c r="AI563" i="217"/>
  <c r="AI803" i="217"/>
  <c r="AI943" i="217"/>
  <c r="AI917" i="217"/>
  <c r="AI774" i="217"/>
  <c r="AI997" i="217"/>
  <c r="AI838" i="217"/>
  <c r="AI569" i="217"/>
  <c r="AI928" i="217"/>
  <c r="AI651" i="217"/>
  <c r="AI879" i="217"/>
  <c r="AI602" i="217"/>
  <c r="AI806" i="217"/>
  <c r="AI553" i="217"/>
  <c r="AI752" i="217"/>
  <c r="AI987" i="217"/>
  <c r="AI699" i="217"/>
  <c r="AI837" i="217"/>
  <c r="AI744" i="217"/>
  <c r="AI622" i="217"/>
  <c r="AI634" i="217"/>
  <c r="AI611" i="217"/>
  <c r="AI568" i="217"/>
  <c r="AI791" i="217"/>
  <c r="AI919" i="217"/>
  <c r="AI893" i="217"/>
  <c r="AI748" i="217"/>
  <c r="AI964" i="217"/>
  <c r="AI810" i="217"/>
  <c r="AI557" i="217"/>
  <c r="AI913" i="217"/>
  <c r="AI627" i="217"/>
  <c r="AI849" i="217"/>
  <c r="AI578" i="217"/>
  <c r="AI780" i="217"/>
  <c r="AI529" i="217"/>
  <c r="AI739" i="217"/>
  <c r="AI972" i="217"/>
  <c r="AI673" i="217"/>
  <c r="AI874" i="217"/>
  <c r="AI802" i="217"/>
  <c r="AI652" i="217"/>
  <c r="AI667" i="217"/>
  <c r="AI640" i="217"/>
  <c r="AI616" i="217"/>
  <c r="AI1019" i="217"/>
  <c r="AI767" i="217"/>
  <c r="AI895" i="217"/>
  <c r="AI869" i="217"/>
  <c r="AI735" i="217"/>
  <c r="AI949" i="217"/>
  <c r="AI784" i="217"/>
  <c r="AI533" i="217"/>
  <c r="AI880" i="217"/>
  <c r="AI603" i="217"/>
  <c r="AI820" i="217"/>
  <c r="AI566" i="217"/>
  <c r="AI766" i="217"/>
  <c r="AI1005" i="217"/>
  <c r="AI713" i="217"/>
  <c r="AI939" i="217"/>
  <c r="AI647" i="217"/>
  <c r="AI938" i="217"/>
  <c r="AI886" i="217"/>
  <c r="AI681" i="217"/>
  <c r="AI575" i="217"/>
  <c r="AI658" i="217"/>
  <c r="AI665" i="217"/>
  <c r="AI825" i="217"/>
  <c r="AI796" i="217"/>
  <c r="AI704" i="217"/>
  <c r="AI971" i="217"/>
  <c r="AI731" i="217"/>
  <c r="AI859" i="217"/>
  <c r="AI968" i="217"/>
  <c r="AI682" i="217"/>
  <c r="AI901" i="217"/>
  <c r="AI745" i="217"/>
  <c r="AI978" i="217"/>
  <c r="AI836" i="217"/>
  <c r="AI567" i="217"/>
  <c r="AI768" i="217"/>
  <c r="AI1022" i="217"/>
  <c r="AI727" i="217"/>
  <c r="AI957" i="217"/>
  <c r="AI661" i="217"/>
  <c r="AI891" i="217"/>
  <c r="AI570" i="217"/>
  <c r="AI775" i="217"/>
  <c r="AI654" i="217"/>
  <c r="AI925" i="217"/>
  <c r="AI946" i="217"/>
  <c r="AI707" i="217"/>
  <c r="AI633" i="217"/>
  <c r="E337" i="217"/>
  <c r="E160" i="217"/>
  <c r="E66" i="217"/>
  <c r="E483" i="217"/>
  <c r="E289" i="217"/>
  <c r="E119" i="217"/>
  <c r="E463" i="217"/>
  <c r="E273" i="217"/>
  <c r="E79" i="217"/>
  <c r="E514" i="217"/>
  <c r="E316" i="217"/>
  <c r="E143" i="217"/>
  <c r="E331" i="217"/>
  <c r="E478" i="217"/>
  <c r="E263" i="217"/>
  <c r="E407" i="217"/>
  <c r="E53" i="217"/>
  <c r="E197" i="217"/>
  <c r="E341" i="217"/>
  <c r="E488" i="217"/>
  <c r="E315" i="217"/>
  <c r="E142" i="217"/>
  <c r="E459" i="217"/>
  <c r="E270" i="217"/>
  <c r="E102" i="217"/>
  <c r="E86" i="217"/>
  <c r="E512" i="217"/>
  <c r="Q968" i="217"/>
  <c r="Q594" i="217"/>
  <c r="Q744" i="217"/>
  <c r="Q912" i="217"/>
  <c r="Q913" i="217"/>
  <c r="Q584" i="217"/>
  <c r="Q733" i="217"/>
  <c r="Q900" i="217"/>
  <c r="Q573" i="217"/>
  <c r="Q721" i="217"/>
  <c r="Q887" i="217"/>
  <c r="Q562" i="217"/>
  <c r="Q709" i="217"/>
  <c r="Q873" i="217"/>
  <c r="Q551" i="217"/>
  <c r="Q697" i="217"/>
  <c r="Q860" i="217"/>
  <c r="Q528" i="217"/>
  <c r="Q672" i="217"/>
  <c r="Q833" i="217"/>
  <c r="Q1007" i="217"/>
  <c r="Q649" i="217"/>
  <c r="Q805" i="217"/>
  <c r="Q978" i="217"/>
  <c r="Q638" i="217"/>
  <c r="Q792" i="217"/>
  <c r="Q965" i="217"/>
  <c r="Q937" i="217"/>
  <c r="Q592" i="217"/>
  <c r="Q742" i="217"/>
  <c r="Q909" i="217"/>
  <c r="Q850" i="217"/>
  <c r="Q995" i="217"/>
  <c r="Q784" i="217"/>
  <c r="Q928" i="217"/>
  <c r="Q655" i="217"/>
  <c r="Q745" i="217"/>
  <c r="Q691" i="217"/>
  <c r="Q732" i="217"/>
  <c r="W3151" i="217"/>
  <c r="W3295" i="217"/>
  <c r="W3439" i="217"/>
  <c r="W3583" i="217"/>
  <c r="W3224" i="217"/>
  <c r="W3368" i="217"/>
  <c r="W3512" i="217"/>
  <c r="W3153" i="217"/>
  <c r="W3297" i="217"/>
  <c r="W3441" i="217"/>
  <c r="W3585" i="217"/>
  <c r="W3226" i="217"/>
  <c r="W3370" i="217"/>
  <c r="W3514" i="217"/>
  <c r="W3155" i="217"/>
  <c r="W3299" i="217"/>
  <c r="W3443" i="217"/>
  <c r="W3587" i="217"/>
  <c r="W3504" i="217"/>
  <c r="AC2231" i="217"/>
  <c r="AC2145" i="217"/>
  <c r="AC2121" i="217"/>
  <c r="AC2406" i="217"/>
  <c r="AC2276" i="217"/>
  <c r="AC2487" i="217"/>
  <c r="AI973" i="217"/>
  <c r="AI1010" i="217"/>
  <c r="AI755" i="217"/>
  <c r="E321" i="217"/>
  <c r="E146" i="217"/>
  <c r="E26" i="217"/>
  <c r="E466" i="217"/>
  <c r="E274" i="217"/>
  <c r="E106" i="217"/>
  <c r="E446" i="217"/>
  <c r="E259" i="217"/>
  <c r="E52" i="217"/>
  <c r="E497" i="217"/>
  <c r="E301" i="217"/>
  <c r="E130" i="217"/>
  <c r="E343" i="217"/>
  <c r="E491" i="217"/>
  <c r="E275" i="217"/>
  <c r="E419" i="217"/>
  <c r="E65" i="217"/>
  <c r="E209" i="217"/>
  <c r="E353" i="217"/>
  <c r="E502" i="217"/>
  <c r="E496" i="217"/>
  <c r="E300" i="217"/>
  <c r="E129" i="217"/>
  <c r="E442" i="217"/>
  <c r="E255" i="217"/>
  <c r="E88" i="217"/>
  <c r="E34" i="217"/>
  <c r="Q824" i="217"/>
  <c r="Q606" i="217"/>
  <c r="Q757" i="217"/>
  <c r="Q926" i="217"/>
  <c r="Q927" i="217"/>
  <c r="Q596" i="217"/>
  <c r="Q746" i="217"/>
  <c r="Q914" i="217"/>
  <c r="Q585" i="217"/>
  <c r="Q734" i="217"/>
  <c r="Q901" i="217"/>
  <c r="Q574" i="217"/>
  <c r="Q722" i="217"/>
  <c r="Q888" i="217"/>
  <c r="Q563" i="217"/>
  <c r="Q710" i="217"/>
  <c r="Q875" i="217"/>
  <c r="Q540" i="217"/>
  <c r="Q685" i="217"/>
  <c r="Q847" i="217"/>
  <c r="Q1024" i="217"/>
  <c r="Q661" i="217"/>
  <c r="Q819" i="217"/>
  <c r="Q993" i="217"/>
  <c r="Q650" i="217"/>
  <c r="Q806" i="217"/>
  <c r="Q979" i="217"/>
  <c r="Q951" i="217"/>
  <c r="Q604" i="217"/>
  <c r="Q755" i="217"/>
  <c r="Q924" i="217"/>
  <c r="Q862" i="217"/>
  <c r="Q1008" i="217"/>
  <c r="Q796" i="217"/>
  <c r="Q940" i="217"/>
  <c r="Q822" i="217"/>
  <c r="Q607" i="217"/>
  <c r="Q911" i="217"/>
  <c r="Q693" i="217"/>
  <c r="Q641" i="217"/>
  <c r="Q680" i="217"/>
  <c r="W3163" i="217"/>
  <c r="W3307" i="217"/>
  <c r="W3451" i="217"/>
  <c r="W3092" i="217"/>
  <c r="W3236" i="217"/>
  <c r="W3380" i="217"/>
  <c r="W3524" i="217"/>
  <c r="W3165" i="217"/>
  <c r="W3309" i="217"/>
  <c r="W3453" i="217"/>
  <c r="W3094" i="217"/>
  <c r="W3238" i="217"/>
  <c r="W3382" i="217"/>
  <c r="W3526" i="217"/>
  <c r="W3167" i="217"/>
  <c r="W3311" i="217"/>
  <c r="W3455" i="217"/>
  <c r="W3360" i="217"/>
  <c r="W1360" i="217"/>
  <c r="AC2209" i="217"/>
  <c r="AC2555" i="217"/>
  <c r="AC2078" i="217"/>
  <c r="AC2454" i="217"/>
  <c r="AC2336" i="217"/>
  <c r="AC2535" i="217"/>
  <c r="AI684" i="217"/>
  <c r="AI701" i="217"/>
  <c r="AI718" i="217"/>
  <c r="AI947" i="217"/>
  <c r="E500" i="217"/>
  <c r="E304" i="217"/>
  <c r="E133" i="217"/>
  <c r="E447" i="217"/>
  <c r="E260" i="217"/>
  <c r="E93" i="217"/>
  <c r="E430" i="217"/>
  <c r="E244" i="217"/>
  <c r="E39" i="217"/>
  <c r="E480" i="217"/>
  <c r="E286" i="217"/>
  <c r="E117" i="217"/>
  <c r="E355" i="217"/>
  <c r="E504" i="217"/>
  <c r="E287" i="217"/>
  <c r="E431" i="217"/>
  <c r="E77" i="217"/>
  <c r="E221" i="217"/>
  <c r="E365" i="217"/>
  <c r="E515" i="217"/>
  <c r="E479" i="217"/>
  <c r="E285" i="217"/>
  <c r="E116" i="217"/>
  <c r="E426" i="217"/>
  <c r="E241" i="217"/>
  <c r="E75" i="217"/>
  <c r="E194" i="217"/>
  <c r="E656" i="217"/>
  <c r="E237" i="217"/>
  <c r="E223" i="217"/>
  <c r="Q769" i="217"/>
  <c r="Q618" i="217"/>
  <c r="Q770" i="217"/>
  <c r="Q941" i="217"/>
  <c r="Q942" i="217"/>
  <c r="Q608" i="217"/>
  <c r="Q759" i="217"/>
  <c r="Q929" i="217"/>
  <c r="Q597" i="217"/>
  <c r="Q747" i="217"/>
  <c r="Q915" i="217"/>
  <c r="Q586" i="217"/>
  <c r="Q735" i="217"/>
  <c r="Q902" i="217"/>
  <c r="Q575" i="217"/>
  <c r="Q723" i="217"/>
  <c r="Q889" i="217"/>
  <c r="Q552" i="217"/>
  <c r="Q698" i="217"/>
  <c r="Q861" i="217"/>
  <c r="Q529" i="217"/>
  <c r="Q673" i="217"/>
  <c r="Q834" i="217"/>
  <c r="Q1010" i="217"/>
  <c r="Q662" i="217"/>
  <c r="Q821" i="217"/>
  <c r="Q994" i="217"/>
  <c r="Q966" i="217"/>
  <c r="Q616" i="217"/>
  <c r="Q768" i="217"/>
  <c r="Q938" i="217"/>
  <c r="Q874" i="217"/>
  <c r="Q1022" i="217"/>
  <c r="Q808" i="217"/>
  <c r="Q952" i="217"/>
  <c r="Q767" i="217"/>
  <c r="Q559" i="217"/>
  <c r="Q807" i="217"/>
  <c r="Q643" i="217"/>
  <c r="Q593" i="217"/>
  <c r="Q631" i="217"/>
  <c r="W3175" i="217"/>
  <c r="W3319" i="217"/>
  <c r="W3463" i="217"/>
  <c r="W3104" i="217"/>
  <c r="W3248" i="217"/>
  <c r="W3392" i="217"/>
  <c r="W3536" i="217"/>
  <c r="W3177" i="217"/>
  <c r="W3321" i="217"/>
  <c r="W3465" i="217"/>
  <c r="W3106" i="217"/>
  <c r="W3250" i="217"/>
  <c r="W3394" i="217"/>
  <c r="W3538" i="217"/>
  <c r="W3179" i="217"/>
  <c r="W3323" i="217"/>
  <c r="W3467" i="217"/>
  <c r="W3216" i="217"/>
  <c r="W3348" i="217"/>
  <c r="AC2519" i="217"/>
  <c r="AC2126" i="217"/>
  <c r="AC2483" i="217"/>
  <c r="AC2094" i="217"/>
  <c r="AC2490" i="217"/>
  <c r="AC2360" i="217"/>
  <c r="AC2559" i="217"/>
  <c r="AI623" i="217"/>
  <c r="AI740" i="217"/>
  <c r="AI758" i="217"/>
  <c r="AI995" i="217"/>
  <c r="E484" i="217"/>
  <c r="E290" i="217"/>
  <c r="E120" i="217"/>
  <c r="E432" i="217"/>
  <c r="E246" i="217"/>
  <c r="E80" i="217"/>
  <c r="E414" i="217"/>
  <c r="E230" i="217"/>
  <c r="E461" i="217"/>
  <c r="E272" i="217"/>
  <c r="E104" i="217"/>
  <c r="E367" i="217"/>
  <c r="E155" i="217"/>
  <c r="E299" i="217"/>
  <c r="E443" i="217"/>
  <c r="E89" i="217"/>
  <c r="E233" i="217"/>
  <c r="E377" i="217"/>
  <c r="E453" i="217"/>
  <c r="E460" i="217"/>
  <c r="E271" i="217"/>
  <c r="E103" i="217"/>
  <c r="E410" i="217"/>
  <c r="E226" i="217"/>
  <c r="E62" i="217"/>
  <c r="E96" i="217"/>
  <c r="E135" i="217"/>
  <c r="E111" i="217"/>
  <c r="E109" i="217"/>
  <c r="Q999" i="217"/>
  <c r="Q983" i="217"/>
  <c r="Q717" i="217"/>
  <c r="Q630" i="217"/>
  <c r="Q783" i="217"/>
  <c r="Q955" i="217"/>
  <c r="Q956" i="217"/>
  <c r="Q620" i="217"/>
  <c r="Q773" i="217"/>
  <c r="Q943" i="217"/>
  <c r="Q609" i="217"/>
  <c r="Q761" i="217"/>
  <c r="Q930" i="217"/>
  <c r="Q598" i="217"/>
  <c r="Q749" i="217"/>
  <c r="Q917" i="217"/>
  <c r="Q587" i="217"/>
  <c r="Q737" i="217"/>
  <c r="Q903" i="217"/>
  <c r="Q564" i="217"/>
  <c r="Q711" i="217"/>
  <c r="Q876" i="217"/>
  <c r="Q541" i="217"/>
  <c r="Q686" i="217"/>
  <c r="Q848" i="217"/>
  <c r="Q1025" i="217"/>
  <c r="Q674" i="217"/>
  <c r="Q835" i="217"/>
  <c r="Q1011" i="217"/>
  <c r="Q980" i="217"/>
  <c r="Q628" i="217"/>
  <c r="Q781" i="217"/>
  <c r="Q953" i="217"/>
  <c r="Q886" i="217"/>
  <c r="Q676" i="217"/>
  <c r="Q820" i="217"/>
  <c r="Q964" i="217"/>
  <c r="Q715" i="217"/>
  <c r="Q754" i="217"/>
  <c r="Q595" i="217"/>
  <c r="Q545" i="217"/>
  <c r="Q583" i="217"/>
  <c r="W3187" i="217"/>
  <c r="W3331" i="217"/>
  <c r="W3475" i="217"/>
  <c r="W3116" i="217"/>
  <c r="W3260" i="217"/>
  <c r="W3404" i="217"/>
  <c r="W3548" i="217"/>
  <c r="W3189" i="217"/>
  <c r="W3333" i="217"/>
  <c r="W3477" i="217"/>
  <c r="W3118" i="217"/>
  <c r="W3262" i="217"/>
  <c r="W3406" i="217"/>
  <c r="W3550" i="217"/>
  <c r="W3191" i="217"/>
  <c r="W3335" i="217"/>
  <c r="W3479" i="217"/>
  <c r="W3204" i="217"/>
  <c r="W3480" i="217"/>
  <c r="AC2471" i="217"/>
  <c r="AC2105" i="217"/>
  <c r="AC2435" i="217"/>
  <c r="AC2118" i="217"/>
  <c r="AC2502" i="217"/>
  <c r="AC2361" i="217"/>
  <c r="AC1455" i="217"/>
  <c r="AC1385" i="217"/>
  <c r="AC1366" i="217"/>
  <c r="AC1128" i="217"/>
  <c r="AC1408" i="217"/>
  <c r="AC1441" i="217"/>
  <c r="AC1062" i="217"/>
  <c r="AC1213" i="217"/>
  <c r="AC1156" i="217"/>
  <c r="AI990" i="217"/>
  <c r="AI868" i="217"/>
  <c r="AI760" i="217"/>
  <c r="E107" i="217"/>
  <c r="E416" i="217"/>
  <c r="E231" i="217"/>
  <c r="E67" i="217"/>
  <c r="E398" i="217"/>
  <c r="E216" i="217"/>
  <c r="E445" i="217"/>
  <c r="E258" i="217"/>
  <c r="E91" i="217"/>
  <c r="E379" i="217"/>
  <c r="E167" i="217"/>
  <c r="E311" i="217"/>
  <c r="E456" i="217"/>
  <c r="E101" i="217"/>
  <c r="E245" i="217"/>
  <c r="E389" i="217"/>
  <c r="E465" i="217"/>
  <c r="E444" i="217"/>
  <c r="E256" i="217"/>
  <c r="E90" i="217"/>
  <c r="E394" i="217"/>
  <c r="E212" i="217"/>
  <c r="E49" i="217"/>
  <c r="E30" i="217"/>
  <c r="E57" i="217"/>
  <c r="E43" i="217"/>
  <c r="E33" i="217"/>
  <c r="Q839" i="217"/>
  <c r="Q827" i="217"/>
  <c r="Q665" i="217"/>
  <c r="Q642" i="217"/>
  <c r="Q797" i="217"/>
  <c r="Q969" i="217"/>
  <c r="Q971" i="217"/>
  <c r="Q632" i="217"/>
  <c r="Q786" i="217"/>
  <c r="Q957" i="217"/>
  <c r="Q621" i="217"/>
  <c r="Q774" i="217"/>
  <c r="Q944" i="217"/>
  <c r="Q610" i="217"/>
  <c r="Q762" i="217"/>
  <c r="Q931" i="217"/>
  <c r="Q599" i="217"/>
  <c r="Q750" i="217"/>
  <c r="Q918" i="217"/>
  <c r="Q576" i="217"/>
  <c r="Q725" i="217"/>
  <c r="Q890" i="217"/>
  <c r="Q553" i="217"/>
  <c r="Q699" i="217"/>
  <c r="Q863" i="217"/>
  <c r="Q542" i="217"/>
  <c r="Q687" i="217"/>
  <c r="Q849" i="217"/>
  <c r="Q1026" i="217"/>
  <c r="Q996" i="217"/>
  <c r="Q640" i="217"/>
  <c r="Q794" i="217"/>
  <c r="Q967" i="217"/>
  <c r="Q898" i="217"/>
  <c r="Q688" i="217"/>
  <c r="Q832" i="217"/>
  <c r="Q976" i="217"/>
  <c r="Q663" i="217"/>
  <c r="Q925" i="217"/>
  <c r="Q702" i="217"/>
  <c r="Q547" i="217"/>
  <c r="Q535" i="217"/>
  <c r="W3199" i="217"/>
  <c r="W3343" i="217"/>
  <c r="W3487" i="217"/>
  <c r="W3128" i="217"/>
  <c r="W3272" i="217"/>
  <c r="W3416" i="217"/>
  <c r="W3560" i="217"/>
  <c r="W3201" i="217"/>
  <c r="W3345" i="217"/>
  <c r="W3489" i="217"/>
  <c r="W3130" i="217"/>
  <c r="W3274" i="217"/>
  <c r="W3418" i="217"/>
  <c r="W3562" i="217"/>
  <c r="W3203" i="217"/>
  <c r="W3347" i="217"/>
  <c r="W3491" i="217"/>
  <c r="W3336" i="217"/>
  <c r="AC2447" i="217"/>
  <c r="AC2556" i="217"/>
  <c r="AC2411" i="217"/>
  <c r="AC2166" i="217"/>
  <c r="AC2526" i="217"/>
  <c r="AC2445" i="217"/>
  <c r="AC1124" i="217"/>
  <c r="AI542" i="217"/>
  <c r="AI916" i="217"/>
  <c r="E448" i="217"/>
  <c r="E261" i="217"/>
  <c r="E94" i="217"/>
  <c r="E399" i="217"/>
  <c r="E217" i="217"/>
  <c r="E54" i="217"/>
  <c r="E382" i="217"/>
  <c r="E201" i="217"/>
  <c r="E429" i="217"/>
  <c r="E243" i="217"/>
  <c r="E78" i="217"/>
  <c r="E391" i="217"/>
  <c r="E179" i="217"/>
  <c r="E323" i="217"/>
  <c r="E469" i="217"/>
  <c r="E113" i="217"/>
  <c r="E257" i="217"/>
  <c r="E401" i="217"/>
  <c r="E477" i="217"/>
  <c r="E428" i="217"/>
  <c r="E242" i="217"/>
  <c r="E76" i="217"/>
  <c r="E378" i="217"/>
  <c r="E198" i="217"/>
  <c r="E36" i="217"/>
  <c r="Q780" i="217"/>
  <c r="Q771" i="217"/>
  <c r="Q617" i="217"/>
  <c r="Q654" i="217"/>
  <c r="Q811" i="217"/>
  <c r="Q984" i="217"/>
  <c r="Q986" i="217"/>
  <c r="Q644" i="217"/>
  <c r="Q799" i="217"/>
  <c r="Q972" i="217"/>
  <c r="Q633" i="217"/>
  <c r="Q787" i="217"/>
  <c r="Q959" i="217"/>
  <c r="Q622" i="217"/>
  <c r="Q775" i="217"/>
  <c r="Q945" i="217"/>
  <c r="Q611" i="217"/>
  <c r="Q763" i="217"/>
  <c r="Q932" i="217"/>
  <c r="Q588" i="217"/>
  <c r="Q738" i="217"/>
  <c r="Q905" i="217"/>
  <c r="Q565" i="217"/>
  <c r="Q713" i="217"/>
  <c r="Q877" i="217"/>
  <c r="Q554" i="217"/>
  <c r="Q701" i="217"/>
  <c r="Q864" i="217"/>
  <c r="Q836" i="217"/>
  <c r="Q1012" i="217"/>
  <c r="Q652" i="217"/>
  <c r="Q809" i="217"/>
  <c r="Q981" i="217"/>
  <c r="Q910" i="217"/>
  <c r="Q700" i="217"/>
  <c r="Q844" i="217"/>
  <c r="Q989" i="217"/>
  <c r="Q615" i="217"/>
  <c r="Q810" i="217"/>
  <c r="Q651" i="217"/>
  <c r="W3192" i="217"/>
  <c r="W3468" i="217"/>
  <c r="AC2423" i="217"/>
  <c r="AC2484" i="217"/>
  <c r="AC2549" i="217"/>
  <c r="AC2202" i="217"/>
  <c r="AC2550" i="217"/>
  <c r="AC2469" i="217"/>
  <c r="AI594" i="217"/>
  <c r="AI754" i="217"/>
  <c r="AI656" i="217"/>
  <c r="Q891" i="217"/>
  <c r="Q566" i="217"/>
  <c r="Q714" i="217"/>
  <c r="Q878" i="217"/>
  <c r="Q851" i="217"/>
  <c r="Q1027" i="217"/>
  <c r="Q664" i="217"/>
  <c r="Q823" i="217"/>
  <c r="Q998" i="217"/>
  <c r="Q922" i="217"/>
  <c r="Q712" i="217"/>
  <c r="Q856" i="217"/>
  <c r="Q1002" i="217"/>
  <c r="Q567" i="217"/>
  <c r="Q756" i="217"/>
  <c r="Q603" i="217"/>
  <c r="AC2558" i="217"/>
  <c r="AC2412" i="217"/>
  <c r="AC2453" i="217"/>
  <c r="AC2238" i="217"/>
  <c r="AC2095" i="217"/>
  <c r="AC2242" i="217"/>
  <c r="AI1014" i="217"/>
  <c r="AI635" i="217"/>
  <c r="AI794" i="217"/>
  <c r="AI709" i="217"/>
  <c r="AI986" i="217"/>
  <c r="E417" i="217"/>
  <c r="E232" i="217"/>
  <c r="E68" i="217"/>
  <c r="E368" i="217"/>
  <c r="E188" i="217"/>
  <c r="E27" i="217"/>
  <c r="E350" i="217"/>
  <c r="E158" i="217"/>
  <c r="E397" i="217"/>
  <c r="E214" i="217"/>
  <c r="E51" i="217"/>
  <c r="E415" i="217"/>
  <c r="E203" i="217"/>
  <c r="E347" i="217"/>
  <c r="E495" i="217"/>
  <c r="E137" i="217"/>
  <c r="E281" i="217"/>
  <c r="E425" i="217"/>
  <c r="E501" i="217"/>
  <c r="E396" i="217"/>
  <c r="E213" i="217"/>
  <c r="E50" i="217"/>
  <c r="E346" i="217"/>
  <c r="E169" i="217"/>
  <c r="E48" i="217"/>
  <c r="E180" i="217"/>
  <c r="E124" i="217"/>
  <c r="Q675" i="217"/>
  <c r="Q667" i="217"/>
  <c r="Q534" i="217"/>
  <c r="Q679" i="217"/>
  <c r="Q840" i="217"/>
  <c r="Q1016" i="217"/>
  <c r="Q1017" i="217"/>
  <c r="Q668" i="217"/>
  <c r="Q828" i="217"/>
  <c r="Q1003" i="217"/>
  <c r="Q657" i="217"/>
  <c r="Q815" i="217"/>
  <c r="Q988" i="217"/>
  <c r="Q646" i="217"/>
  <c r="Q801" i="217"/>
  <c r="Q974" i="217"/>
  <c r="Q635" i="217"/>
  <c r="Q789" i="217"/>
  <c r="Q961" i="217"/>
  <c r="Q612" i="217"/>
  <c r="Q764" i="217"/>
  <c r="Q933" i="217"/>
  <c r="Q589" i="217"/>
  <c r="Q739" i="217"/>
  <c r="Q906" i="217"/>
  <c r="Q578" i="217"/>
  <c r="Q727" i="217"/>
  <c r="Q893" i="217"/>
  <c r="Q865" i="217"/>
  <c r="Q532" i="217"/>
  <c r="Q677" i="217"/>
  <c r="Q837" i="217"/>
  <c r="Q1013" i="217"/>
  <c r="Q934" i="217"/>
  <c r="Q724" i="217"/>
  <c r="Q868" i="217"/>
  <c r="Q1015" i="217"/>
  <c r="Q704" i="217"/>
  <c r="Q555" i="217"/>
  <c r="Q591" i="217"/>
  <c r="AC2510" i="217"/>
  <c r="AC2364" i="217"/>
  <c r="AC2405" i="217"/>
  <c r="AC2262" i="217"/>
  <c r="AC2107" i="217"/>
  <c r="AC2302" i="217"/>
  <c r="AI860" i="217"/>
  <c r="AI555" i="217"/>
  <c r="AI951" i="217"/>
  <c r="AI733" i="217"/>
  <c r="AI693" i="217"/>
  <c r="AC2438" i="217"/>
  <c r="AC2340" i="217"/>
  <c r="AC2333" i="217"/>
  <c r="AC2286" i="217"/>
  <c r="AC2287" i="217"/>
  <c r="AC2314" i="217"/>
  <c r="AI924" i="217"/>
  <c r="AI591" i="217"/>
  <c r="AI999" i="217"/>
  <c r="E385" i="217"/>
  <c r="E204" i="217"/>
  <c r="E42" i="217"/>
  <c r="E336" i="217"/>
  <c r="E159" i="217"/>
  <c r="E318" i="217"/>
  <c r="E131" i="217"/>
  <c r="E364" i="217"/>
  <c r="E186" i="217"/>
  <c r="E25" i="217"/>
  <c r="E439" i="217"/>
  <c r="E227" i="217"/>
  <c r="E371" i="217"/>
  <c r="E17" i="217"/>
  <c r="E161" i="217"/>
  <c r="E305" i="217"/>
  <c r="E449" i="217"/>
  <c r="E363" i="217"/>
  <c r="E184" i="217"/>
  <c r="E24" i="217"/>
  <c r="E511" i="217"/>
  <c r="E314" i="217"/>
  <c r="E141" i="217"/>
  <c r="E253" i="217"/>
  <c r="E20" i="217"/>
  <c r="Q579" i="217"/>
  <c r="Q571" i="217"/>
  <c r="Q558" i="217"/>
  <c r="Q705" i="217"/>
  <c r="Q869" i="217"/>
  <c r="Q870" i="217"/>
  <c r="Q548" i="217"/>
  <c r="Q694" i="217"/>
  <c r="Q857" i="217"/>
  <c r="Q537" i="217"/>
  <c r="Q682" i="217"/>
  <c r="Q843" i="217"/>
  <c r="Q1019" i="217"/>
  <c r="Q670" i="217"/>
  <c r="Q830" i="217"/>
  <c r="Q1005" i="217"/>
  <c r="Q659" i="217"/>
  <c r="Q817" i="217"/>
  <c r="Q991" i="217"/>
  <c r="Q636" i="217"/>
  <c r="Q790" i="217"/>
  <c r="Q962" i="217"/>
  <c r="Q613" i="217"/>
  <c r="Q765" i="217"/>
  <c r="Q935" i="217"/>
  <c r="Q602" i="217"/>
  <c r="Q753" i="217"/>
  <c r="Q921" i="217"/>
  <c r="Q894" i="217"/>
  <c r="Q556" i="217"/>
  <c r="Q703" i="217"/>
  <c r="Q866" i="217"/>
  <c r="Q814" i="217"/>
  <c r="Q958" i="217"/>
  <c r="Q748" i="217"/>
  <c r="Q892" i="217"/>
  <c r="Q997" i="217"/>
  <c r="Q812" i="217"/>
  <c r="Q605" i="217"/>
  <c r="Q882" i="217"/>
  <c r="W3115" i="217"/>
  <c r="W3259" i="217"/>
  <c r="W3403" i="217"/>
  <c r="W3547" i="217"/>
  <c r="W3188" i="217"/>
  <c r="W3332" i="217"/>
  <c r="W3476" i="217"/>
  <c r="W3117" i="217"/>
  <c r="W3261" i="217"/>
  <c r="W3405" i="217"/>
  <c r="W3549" i="217"/>
  <c r="W3190" i="217"/>
  <c r="W3334" i="217"/>
  <c r="W3478" i="217"/>
  <c r="W3119" i="217"/>
  <c r="W3263" i="217"/>
  <c r="W3407" i="217"/>
  <c r="W3551" i="217"/>
  <c r="K2984" i="217"/>
  <c r="AC2366" i="217"/>
  <c r="AC2316" i="217"/>
  <c r="AC2265" i="217"/>
  <c r="AC2310" i="217"/>
  <c r="AC2395" i="217"/>
  <c r="AC2103" i="217"/>
  <c r="AI636" i="217"/>
  <c r="AI808" i="217"/>
  <c r="AI847" i="217"/>
  <c r="AI734" i="217"/>
  <c r="AI509" i="217"/>
  <c r="AO835" i="217"/>
  <c r="AO252" i="217"/>
  <c r="AO416" i="217"/>
  <c r="AO411" i="217"/>
  <c r="AO376" i="217"/>
  <c r="AO342" i="217"/>
  <c r="AO486" i="217"/>
  <c r="AO596" i="217"/>
  <c r="AO831" i="217"/>
  <c r="AO579" i="217"/>
  <c r="AO815" i="217"/>
  <c r="AO559" i="217"/>
  <c r="AO794" i="217"/>
  <c r="AO543" i="217"/>
  <c r="AO779" i="217"/>
  <c r="AO1027" i="217"/>
  <c r="AO763" i="217"/>
  <c r="AO1007" i="217"/>
  <c r="AO742" i="217"/>
  <c r="AO981" i="217"/>
  <c r="AO726" i="217"/>
  <c r="AO963" i="217"/>
  <c r="AO708" i="217"/>
  <c r="AO944" i="217"/>
  <c r="AO689" i="217"/>
  <c r="AO924" i="217"/>
  <c r="AO626" i="217"/>
  <c r="AO783" i="217"/>
  <c r="AO941" i="217"/>
  <c r="AO614" i="217"/>
  <c r="AO771" i="217"/>
  <c r="AO929" i="217"/>
  <c r="AO602" i="217"/>
  <c r="AO759" i="217"/>
  <c r="AO917" i="217"/>
  <c r="AO591" i="217"/>
  <c r="AO749" i="217"/>
  <c r="AO906" i="217"/>
  <c r="AO568" i="217"/>
  <c r="AO712" i="217"/>
  <c r="AO856" i="217"/>
  <c r="AO1000" i="217"/>
  <c r="AO1009" i="217"/>
  <c r="AI291" i="217"/>
  <c r="AO935" i="217"/>
  <c r="AO162" i="217"/>
  <c r="AO301" i="217"/>
  <c r="AO678" i="217"/>
  <c r="AO39" i="217"/>
  <c r="AO183" i="217"/>
  <c r="AO327" i="217"/>
  <c r="AO515" i="217"/>
  <c r="AO148" i="217"/>
  <c r="AO292" i="217"/>
  <c r="AO468" i="217"/>
  <c r="AO125" i="217"/>
  <c r="AO269" i="217"/>
  <c r="AO439" i="217"/>
  <c r="AO103" i="217"/>
  <c r="AO247" i="217"/>
  <c r="AO408" i="217"/>
  <c r="AO80" i="217"/>
  <c r="AO224" i="217"/>
  <c r="AO379" i="217"/>
  <c r="AO57" i="217"/>
  <c r="AO201" i="217"/>
  <c r="AO347" i="217"/>
  <c r="AO34" i="217"/>
  <c r="AO178" i="217"/>
  <c r="AO322" i="217"/>
  <c r="AO509" i="217"/>
  <c r="AO155" i="217"/>
  <c r="AO299" i="217"/>
  <c r="AO478" i="217"/>
  <c r="AO132" i="217"/>
  <c r="AO276" i="217"/>
  <c r="AO446" i="217"/>
  <c r="AO435" i="217"/>
  <c r="AO400" i="217"/>
  <c r="AO366" i="217"/>
  <c r="AO510" i="217"/>
  <c r="AC748" i="217"/>
  <c r="AO635" i="217"/>
  <c r="AO871" i="217"/>
  <c r="AO619" i="217"/>
  <c r="AO854" i="217"/>
  <c r="AO598" i="217"/>
  <c r="AO834" i="217"/>
  <c r="AO583" i="217"/>
  <c r="AO818" i="217"/>
  <c r="AO566" i="217"/>
  <c r="AO802" i="217"/>
  <c r="AO546" i="217"/>
  <c r="AO781" i="217"/>
  <c r="AO529" i="217"/>
  <c r="AO765" i="217"/>
  <c r="AO1010" i="217"/>
  <c r="AO747" i="217"/>
  <c r="AO989" i="217"/>
  <c r="AO728" i="217"/>
  <c r="AO966" i="217"/>
  <c r="AO653" i="217"/>
  <c r="AO810" i="217"/>
  <c r="AO969" i="217"/>
  <c r="AO641" i="217"/>
  <c r="AO798" i="217"/>
  <c r="AO956" i="217"/>
  <c r="AO629" i="217"/>
  <c r="AO786" i="217"/>
  <c r="AO943" i="217"/>
  <c r="AO618" i="217"/>
  <c r="AO775" i="217"/>
  <c r="AO932" i="217"/>
  <c r="AO592" i="217"/>
  <c r="AO736" i="217"/>
  <c r="AO880" i="217"/>
  <c r="AO1024" i="217"/>
  <c r="AI307" i="217"/>
  <c r="AO514" i="217"/>
  <c r="AO451" i="217"/>
  <c r="AO385" i="217"/>
  <c r="AO326" i="217"/>
  <c r="AO278" i="217"/>
  <c r="AO230" i="217"/>
  <c r="AO182" i="217"/>
  <c r="AO134" i="217"/>
  <c r="AO86" i="217"/>
  <c r="AO38" i="217"/>
  <c r="AO90" i="217"/>
  <c r="AO513" i="217"/>
  <c r="AO449" i="217"/>
  <c r="AO384" i="217"/>
  <c r="AO325" i="217"/>
  <c r="AO277" i="217"/>
  <c r="AO229" i="217"/>
  <c r="AO181" i="217"/>
  <c r="AO133" i="217"/>
  <c r="AO85" i="217"/>
  <c r="AO37" i="217"/>
  <c r="AO330" i="217"/>
  <c r="AO138" i="217"/>
  <c r="AO503" i="217"/>
  <c r="AO440" i="217"/>
  <c r="AO374" i="217"/>
  <c r="AO318" i="217"/>
  <c r="AO270" i="217"/>
  <c r="AO222" i="217"/>
  <c r="AO174" i="217"/>
  <c r="AO126" i="217"/>
  <c r="AO78" i="217"/>
  <c r="AO30" i="217"/>
  <c r="AO499" i="217"/>
  <c r="AO433" i="217"/>
  <c r="AO370" i="217"/>
  <c r="AO314" i="217"/>
  <c r="AO266" i="217"/>
  <c r="AO218" i="217"/>
  <c r="AO170" i="217"/>
  <c r="AO122" i="217"/>
  <c r="AO74" i="217"/>
  <c r="AO26" i="217"/>
  <c r="AO455" i="217"/>
  <c r="AO186" i="217"/>
  <c r="AO42" i="217"/>
  <c r="AO497" i="217"/>
  <c r="AO432" i="217"/>
  <c r="AO369" i="217"/>
  <c r="AO313" i="217"/>
  <c r="AO265" i="217"/>
  <c r="AO217" i="217"/>
  <c r="AO169" i="217"/>
  <c r="AO121" i="217"/>
  <c r="AO73" i="217"/>
  <c r="AO25" i="217"/>
  <c r="AO282" i="217"/>
  <c r="AO481" i="217"/>
  <c r="AO418" i="217"/>
  <c r="AO355" i="217"/>
  <c r="AO302" i="217"/>
  <c r="AO254" i="217"/>
  <c r="AO206" i="217"/>
  <c r="AO158" i="217"/>
  <c r="AO110" i="217"/>
  <c r="AO62" i="217"/>
  <c r="AO241" i="217"/>
  <c r="AO145" i="217"/>
  <c r="AO465" i="217"/>
  <c r="AO337" i="217"/>
  <c r="AO193" i="217"/>
  <c r="AO49" i="217"/>
  <c r="AO234" i="217"/>
  <c r="AO401" i="217"/>
  <c r="AO289" i="217"/>
  <c r="AO97" i="217"/>
  <c r="AO392" i="217"/>
  <c r="AO857" i="217"/>
  <c r="AO114" i="217"/>
  <c r="AO253" i="217"/>
  <c r="AO599" i="217"/>
  <c r="AO51" i="217"/>
  <c r="AO195" i="217"/>
  <c r="AO339" i="217"/>
  <c r="AO16" i="217"/>
  <c r="AO160" i="217"/>
  <c r="AO304" i="217"/>
  <c r="AO485" i="217"/>
  <c r="AO137" i="217"/>
  <c r="AO281" i="217"/>
  <c r="AO454" i="217"/>
  <c r="AO115" i="217"/>
  <c r="AO259" i="217"/>
  <c r="AO425" i="217"/>
  <c r="AO92" i="217"/>
  <c r="AO236" i="217"/>
  <c r="AO394" i="217"/>
  <c r="AO69" i="217"/>
  <c r="AO213" i="217"/>
  <c r="AO362" i="217"/>
  <c r="AO46" i="217"/>
  <c r="AO190" i="217"/>
  <c r="AO334" i="217"/>
  <c r="AO23" i="217"/>
  <c r="AO167" i="217"/>
  <c r="AO311" i="217"/>
  <c r="AO493" i="217"/>
  <c r="AO144" i="217"/>
  <c r="AO288" i="217"/>
  <c r="AO464" i="217"/>
  <c r="AO447" i="217"/>
  <c r="AO412" i="217"/>
  <c r="AO378" i="217"/>
  <c r="AO993" i="217"/>
  <c r="AO656" i="217"/>
  <c r="AO891" i="217"/>
  <c r="AO636" i="217"/>
  <c r="AO872" i="217"/>
  <c r="AO620" i="217"/>
  <c r="AO855" i="217"/>
  <c r="AO603" i="217"/>
  <c r="AO839" i="217"/>
  <c r="AO584" i="217"/>
  <c r="AO819" i="217"/>
  <c r="AO567" i="217"/>
  <c r="AO803" i="217"/>
  <c r="AO547" i="217"/>
  <c r="AO782" i="217"/>
  <c r="AO530" i="217"/>
  <c r="AO766" i="217"/>
  <c r="AO1011" i="217"/>
  <c r="AO750" i="217"/>
  <c r="AO991" i="217"/>
  <c r="AO666" i="217"/>
  <c r="AO823" i="217"/>
  <c r="AO984" i="217"/>
  <c r="AO654" i="217"/>
  <c r="AO811" i="217"/>
  <c r="AO971" i="217"/>
  <c r="AO642" i="217"/>
  <c r="AO799" i="217"/>
  <c r="AO957" i="217"/>
  <c r="AO631" i="217"/>
  <c r="AO788" i="217"/>
  <c r="AO945" i="217"/>
  <c r="AO604" i="217"/>
  <c r="AO748" i="217"/>
  <c r="AO892" i="217"/>
  <c r="AO946" i="217"/>
  <c r="AO338" i="217"/>
  <c r="W2586" i="217"/>
  <c r="AI322" i="217"/>
  <c r="AI3032" i="217"/>
  <c r="AI3028" i="217"/>
  <c r="AI2956" i="217"/>
  <c r="AI2884" i="217"/>
  <c r="AI2826" i="217"/>
  <c r="AI2759" i="217"/>
  <c r="AI2704" i="217"/>
  <c r="AI2646" i="217"/>
  <c r="AI2600" i="217"/>
  <c r="AI3020" i="217"/>
  <c r="AI2948" i="217"/>
  <c r="AI2879" i="217"/>
  <c r="AI2823" i="217"/>
  <c r="AI2756" i="217"/>
  <c r="AI2698" i="217"/>
  <c r="AI2644" i="217"/>
  <c r="AI2597" i="217"/>
  <c r="AI3015" i="217"/>
  <c r="AI2936" i="217"/>
  <c r="AI2873" i="217"/>
  <c r="AI3006" i="217"/>
  <c r="AI2933" i="217"/>
  <c r="AI2871" i="217"/>
  <c r="AI2807" i="217"/>
  <c r="AI2746" i="217"/>
  <c r="AI2684" i="217"/>
  <c r="AI2638" i="217"/>
  <c r="AI2591" i="217"/>
  <c r="AI2996" i="217"/>
  <c r="AI2921" i="217"/>
  <c r="AI2862" i="217"/>
  <c r="AI2799" i="217"/>
  <c r="AI2740" i="217"/>
  <c r="AI2680" i="217"/>
  <c r="AI2633" i="217"/>
  <c r="AI2583" i="217"/>
  <c r="AI3066" i="217"/>
  <c r="AI2981" i="217"/>
  <c r="AI2910" i="217"/>
  <c r="AI2849" i="217"/>
  <c r="AI2788" i="217"/>
  <c r="AI2727" i="217"/>
  <c r="AI2674" i="217"/>
  <c r="AI2622" i="217"/>
  <c r="AI3065" i="217"/>
  <c r="AI2972" i="217"/>
  <c r="AI2909" i="217"/>
  <c r="AI2842" i="217"/>
  <c r="AI2787" i="217"/>
  <c r="AI2718" i="217"/>
  <c r="AI2668" i="217"/>
  <c r="AI2621" i="217"/>
  <c r="AI3054" i="217"/>
  <c r="AI2969" i="217"/>
  <c r="AI2903" i="217"/>
  <c r="AI2838" i="217"/>
  <c r="AI2780" i="217"/>
  <c r="AI2716" i="217"/>
  <c r="AI2663" i="217"/>
  <c r="AI2615" i="217"/>
  <c r="AI3005" i="217"/>
  <c r="AI2812" i="217"/>
  <c r="AI2679" i="217"/>
  <c r="AI2984" i="217"/>
  <c r="AI2801" i="217"/>
  <c r="AI2662" i="217"/>
  <c r="AI2828" i="217"/>
  <c r="AI2960" i="217"/>
  <c r="AI2790" i="217"/>
  <c r="AI2657" i="217"/>
  <c r="AI2957" i="217"/>
  <c r="AI2770" i="217"/>
  <c r="AI2643" i="217"/>
  <c r="AI3039" i="217"/>
  <c r="AI2924" i="217"/>
  <c r="AI2766" i="217"/>
  <c r="AI2636" i="217"/>
  <c r="AI2914" i="217"/>
  <c r="AI2751" i="217"/>
  <c r="AI2626" i="217"/>
  <c r="AI2895" i="217"/>
  <c r="AI2744" i="217"/>
  <c r="AI2607" i="217"/>
  <c r="AI2890" i="217"/>
  <c r="AI2729" i="217"/>
  <c r="AI2602" i="217"/>
  <c r="AI3041" i="217"/>
  <c r="AI2867" i="217"/>
  <c r="AI2708" i="217"/>
  <c r="AI2596" i="217"/>
  <c r="AI2687" i="217"/>
  <c r="AI2682" i="217"/>
  <c r="AI2852" i="217"/>
  <c r="AI2705" i="217"/>
  <c r="AI2585" i="217"/>
  <c r="AI2831" i="217"/>
  <c r="AI2579" i="217"/>
  <c r="AO778" i="217"/>
  <c r="AO66" i="217"/>
  <c r="AO1014" i="217"/>
  <c r="AO205" i="217"/>
  <c r="AO470" i="217"/>
  <c r="AO63" i="217"/>
  <c r="AO207" i="217"/>
  <c r="AO356" i="217"/>
  <c r="AO28" i="217"/>
  <c r="AO172" i="217"/>
  <c r="AO316" i="217"/>
  <c r="AO501" i="217"/>
  <c r="AO149" i="217"/>
  <c r="AO293" i="217"/>
  <c r="AO469" i="217"/>
  <c r="AO127" i="217"/>
  <c r="AO271" i="217"/>
  <c r="AO441" i="217"/>
  <c r="AO104" i="217"/>
  <c r="AO248" i="217"/>
  <c r="AO409" i="217"/>
  <c r="AO81" i="217"/>
  <c r="AO225" i="217"/>
  <c r="AO380" i="217"/>
  <c r="AO58" i="217"/>
  <c r="AO202" i="217"/>
  <c r="AO348" i="217"/>
  <c r="AO35" i="217"/>
  <c r="AO179" i="217"/>
  <c r="AO323" i="217"/>
  <c r="AO511" i="217"/>
  <c r="AO156" i="217"/>
  <c r="AO300" i="217"/>
  <c r="AO479" i="217"/>
  <c r="AO459" i="217"/>
  <c r="AO424" i="217"/>
  <c r="AO390" i="217"/>
  <c r="AO909" i="217"/>
  <c r="AO674" i="217"/>
  <c r="AO910" i="217"/>
  <c r="AO658" i="217"/>
  <c r="AO894" i="217"/>
  <c r="AO637" i="217"/>
  <c r="AO873" i="217"/>
  <c r="AO622" i="217"/>
  <c r="AO858" i="217"/>
  <c r="AO606" i="217"/>
  <c r="AO841" i="217"/>
  <c r="AO585" i="217"/>
  <c r="AO821" i="217"/>
  <c r="AO569" i="217"/>
  <c r="AO804" i="217"/>
  <c r="AO551" i="217"/>
  <c r="AO787" i="217"/>
  <c r="AO531" i="217"/>
  <c r="AO767" i="217"/>
  <c r="AO1013" i="217"/>
  <c r="AO679" i="217"/>
  <c r="AO836" i="217"/>
  <c r="AO1001" i="217"/>
  <c r="AO667" i="217"/>
  <c r="AO824" i="217"/>
  <c r="AO986" i="217"/>
  <c r="AO655" i="217"/>
  <c r="AO812" i="217"/>
  <c r="AO972" i="217"/>
  <c r="AO644" i="217"/>
  <c r="AO801" i="217"/>
  <c r="AO960" i="217"/>
  <c r="AO616" i="217"/>
  <c r="AO760" i="217"/>
  <c r="AO904" i="217"/>
  <c r="AO958" i="217"/>
  <c r="AO290" i="217"/>
  <c r="W1768" i="217"/>
  <c r="AI339" i="217"/>
  <c r="AO699" i="217"/>
  <c r="AO18" i="217"/>
  <c r="AO925" i="217"/>
  <c r="AO157" i="217"/>
  <c r="AO407" i="217"/>
  <c r="AO75" i="217"/>
  <c r="AO219" i="217"/>
  <c r="AO371" i="217"/>
  <c r="AO40" i="217"/>
  <c r="AO184" i="217"/>
  <c r="AO328" i="217"/>
  <c r="AO17" i="217"/>
  <c r="AO161" i="217"/>
  <c r="AO305" i="217"/>
  <c r="AO487" i="217"/>
  <c r="AO139" i="217"/>
  <c r="AO283" i="217"/>
  <c r="AO456" i="217"/>
  <c r="AO116" i="217"/>
  <c r="AO260" i="217"/>
  <c r="AO427" i="217"/>
  <c r="AO93" i="217"/>
  <c r="AO237" i="217"/>
  <c r="AO395" i="217"/>
  <c r="AO70" i="217"/>
  <c r="AO214" i="217"/>
  <c r="AO365" i="217"/>
  <c r="AO47" i="217"/>
  <c r="AO191" i="217"/>
  <c r="AO335" i="217"/>
  <c r="AO24" i="217"/>
  <c r="AO168" i="217"/>
  <c r="AO312" i="217"/>
  <c r="AO494" i="217"/>
  <c r="AO471" i="217"/>
  <c r="AO436" i="217"/>
  <c r="AO402" i="217"/>
  <c r="AO830" i="217"/>
  <c r="AO695" i="217"/>
  <c r="AO931" i="217"/>
  <c r="AO675" i="217"/>
  <c r="AO911" i="217"/>
  <c r="AO659" i="217"/>
  <c r="AO895" i="217"/>
  <c r="AO643" i="217"/>
  <c r="AO878" i="217"/>
  <c r="AO623" i="217"/>
  <c r="AO859" i="217"/>
  <c r="AO607" i="217"/>
  <c r="AO842" i="217"/>
  <c r="AO586" i="217"/>
  <c r="AO822" i="217"/>
  <c r="AO570" i="217"/>
  <c r="AO805" i="217"/>
  <c r="AO553" i="217"/>
  <c r="AO789" i="217"/>
  <c r="AO535" i="217"/>
  <c r="AO692" i="217"/>
  <c r="AO849" i="217"/>
  <c r="AO1016" i="217"/>
  <c r="AO680" i="217"/>
  <c r="AO837" i="217"/>
  <c r="AO1002" i="217"/>
  <c r="AO668" i="217"/>
  <c r="AO825" i="217"/>
  <c r="AO987" i="217"/>
  <c r="AO657" i="217"/>
  <c r="AO814" i="217"/>
  <c r="AO974" i="217"/>
  <c r="AO628" i="217"/>
  <c r="AO772" i="217"/>
  <c r="AO916" i="217"/>
  <c r="AO970" i="217"/>
  <c r="AO242" i="217"/>
  <c r="AI353" i="217"/>
  <c r="AO621" i="217"/>
  <c r="AO847" i="217"/>
  <c r="AO381" i="217"/>
  <c r="AO59" i="217"/>
  <c r="AO203" i="217"/>
  <c r="AO349" i="217"/>
  <c r="AO36" i="217"/>
  <c r="AO180" i="217"/>
  <c r="AO324" i="217"/>
  <c r="AO512" i="217"/>
  <c r="AO483" i="217"/>
  <c r="AO448" i="217"/>
  <c r="AO414" i="217"/>
  <c r="AO752" i="217"/>
  <c r="AO714" i="217"/>
  <c r="AO950" i="217"/>
  <c r="AO697" i="217"/>
  <c r="AO933" i="217"/>
  <c r="AO677" i="217"/>
  <c r="AO912" i="217"/>
  <c r="AO661" i="217"/>
  <c r="AO897" i="217"/>
  <c r="AO645" i="217"/>
  <c r="AO881" i="217"/>
  <c r="AO624" i="217"/>
  <c r="AO860" i="217"/>
  <c r="AO608" i="217"/>
  <c r="AO843" i="217"/>
  <c r="AO590" i="217"/>
  <c r="AO826" i="217"/>
  <c r="AO571" i="217"/>
  <c r="AO806" i="217"/>
  <c r="AO548" i="217"/>
  <c r="AO705" i="217"/>
  <c r="AO862" i="217"/>
  <c r="AO536" i="217"/>
  <c r="AO693" i="217"/>
  <c r="AO850" i="217"/>
  <c r="AO1017" i="217"/>
  <c r="AO681" i="217"/>
  <c r="AO838" i="217"/>
  <c r="AO1003" i="217"/>
  <c r="AO670" i="217"/>
  <c r="AO827" i="217"/>
  <c r="AO990" i="217"/>
  <c r="AO640" i="217"/>
  <c r="AO784" i="217"/>
  <c r="AO928" i="217"/>
  <c r="AO982" i="217"/>
  <c r="AO194" i="217"/>
  <c r="AI355" i="217"/>
  <c r="AO542" i="217"/>
  <c r="AO768" i="217"/>
  <c r="AO61" i="217"/>
  <c r="AO294" i="217"/>
  <c r="AO99" i="217"/>
  <c r="AO243" i="217"/>
  <c r="AO404" i="217"/>
  <c r="AO64" i="217"/>
  <c r="AO208" i="217"/>
  <c r="AO357" i="217"/>
  <c r="AO41" i="217"/>
  <c r="AO185" i="217"/>
  <c r="AO329" i="217"/>
  <c r="AO19" i="217"/>
  <c r="AO163" i="217"/>
  <c r="AO307" i="217"/>
  <c r="AO489" i="217"/>
  <c r="AO140" i="217"/>
  <c r="AO284" i="217"/>
  <c r="AO457" i="217"/>
  <c r="AO117" i="217"/>
  <c r="AO261" i="217"/>
  <c r="AO428" i="217"/>
  <c r="AO94" i="217"/>
  <c r="AO238" i="217"/>
  <c r="AO396" i="217"/>
  <c r="AO71" i="217"/>
  <c r="AO215" i="217"/>
  <c r="AO367" i="217"/>
  <c r="AO48" i="217"/>
  <c r="AO192" i="217"/>
  <c r="AO336" i="217"/>
  <c r="AO351" i="217"/>
  <c r="AO495" i="217"/>
  <c r="AO460" i="217"/>
  <c r="AO426" i="217"/>
  <c r="AO673" i="217"/>
  <c r="AO734" i="217"/>
  <c r="AO973" i="217"/>
  <c r="AO715" i="217"/>
  <c r="AO951" i="217"/>
  <c r="AO698" i="217"/>
  <c r="AO934" i="217"/>
  <c r="AO682" i="217"/>
  <c r="AO918" i="217"/>
  <c r="AO662" i="217"/>
  <c r="AO898" i="217"/>
  <c r="AO646" i="217"/>
  <c r="AO882" i="217"/>
  <c r="AO625" i="217"/>
  <c r="AO861" i="217"/>
  <c r="AO609" i="217"/>
  <c r="AO845" i="217"/>
  <c r="AO593" i="217"/>
  <c r="AO828" i="217"/>
  <c r="AO561" i="217"/>
  <c r="AO718" i="217"/>
  <c r="AO875" i="217"/>
  <c r="AO549" i="217"/>
  <c r="AO706" i="217"/>
  <c r="AO863" i="217"/>
  <c r="AO537" i="217"/>
  <c r="AO694" i="217"/>
  <c r="AO851" i="217"/>
  <c r="AO1019" i="217"/>
  <c r="AO683" i="217"/>
  <c r="AO840" i="217"/>
  <c r="AO1005" i="217"/>
  <c r="AO652" i="217"/>
  <c r="AO796" i="217"/>
  <c r="AO940" i="217"/>
  <c r="AO146" i="217"/>
  <c r="AI370" i="217"/>
  <c r="AO968" i="217"/>
  <c r="AO887" i="217"/>
  <c r="AO809" i="217"/>
  <c r="AO730" i="217"/>
  <c r="AO651" i="217"/>
  <c r="AO573" i="217"/>
  <c r="AO660" i="217"/>
  <c r="AO967" i="217"/>
  <c r="AO886" i="217"/>
  <c r="AO807" i="217"/>
  <c r="AO729" i="217"/>
  <c r="AO650" i="217"/>
  <c r="AO572" i="217"/>
  <c r="AO992" i="217"/>
  <c r="AO817" i="217"/>
  <c r="AO582" i="217"/>
  <c r="AO954" i="217"/>
  <c r="AO874" i="217"/>
  <c r="AO795" i="217"/>
  <c r="AO717" i="217"/>
  <c r="AO638" i="217"/>
  <c r="AO560" i="217"/>
  <c r="AO949" i="217"/>
  <c r="AO870" i="217"/>
  <c r="AO791" i="217"/>
  <c r="AO713" i="217"/>
  <c r="AO634" i="217"/>
  <c r="AO555" i="217"/>
  <c r="AO978" i="217"/>
  <c r="AO948" i="217"/>
  <c r="AO869" i="217"/>
  <c r="AO790" i="217"/>
  <c r="AO711" i="217"/>
  <c r="AO633" i="217"/>
  <c r="AO554" i="217"/>
  <c r="AO1015" i="217"/>
  <c r="AO926" i="217"/>
  <c r="AO848" i="217"/>
  <c r="AO769" i="217"/>
  <c r="AO691" i="217"/>
  <c r="AO612" i="217"/>
  <c r="AO534" i="217"/>
  <c r="AO908" i="217"/>
  <c r="AO751" i="217"/>
  <c r="AO594" i="217"/>
  <c r="AO739" i="217"/>
  <c r="AO829" i="217"/>
  <c r="AO672" i="217"/>
  <c r="AO896" i="217"/>
  <c r="AO690" i="217"/>
  <c r="AI3492" i="217"/>
  <c r="AI3420" i="217"/>
  <c r="AI3132" i="217"/>
  <c r="AI3408" i="217"/>
  <c r="AI3120" i="217"/>
  <c r="AI3384" i="217"/>
  <c r="AI3096" i="217"/>
  <c r="AI3336" i="217"/>
  <c r="AI3300" i="217"/>
  <c r="AI3552" i="217"/>
  <c r="AI3264" i="217"/>
  <c r="AI3528" i="217"/>
  <c r="AI3240" i="217"/>
  <c r="AI3480" i="217"/>
  <c r="AI3192" i="217"/>
  <c r="AI3564" i="217"/>
  <c r="AI3456" i="217"/>
  <c r="AI3444" i="217"/>
  <c r="AI3312" i="217"/>
  <c r="AI3276" i="217"/>
  <c r="AI3168" i="217"/>
  <c r="AI3156" i="217"/>
  <c r="AO296" i="217"/>
  <c r="AO475" i="217"/>
  <c r="AO129" i="217"/>
  <c r="AO273" i="217"/>
  <c r="AO443" i="217"/>
  <c r="AO106" i="217"/>
  <c r="AO250" i="217"/>
  <c r="AO413" i="217"/>
  <c r="AO83" i="217"/>
  <c r="AO227" i="217"/>
  <c r="AO382" i="217"/>
  <c r="AO60" i="217"/>
  <c r="AO204" i="217"/>
  <c r="AO350" i="217"/>
  <c r="AO363" i="217"/>
  <c r="AO507" i="217"/>
  <c r="AO472" i="217"/>
  <c r="AO438" i="217"/>
  <c r="AO595" i="217"/>
  <c r="AO753" i="217"/>
  <c r="AO995" i="217"/>
  <c r="AO737" i="217"/>
  <c r="AO975" i="217"/>
  <c r="AO716" i="217"/>
  <c r="AO953" i="217"/>
  <c r="AO701" i="217"/>
  <c r="AO936" i="217"/>
  <c r="AO684" i="217"/>
  <c r="AO920" i="217"/>
  <c r="AO663" i="217"/>
  <c r="AO899" i="217"/>
  <c r="AO647" i="217"/>
  <c r="AO883" i="217"/>
  <c r="AO630" i="217"/>
  <c r="AO865" i="217"/>
  <c r="AO610" i="217"/>
  <c r="AO846" i="217"/>
  <c r="AO574" i="217"/>
  <c r="AO731" i="217"/>
  <c r="AO888" i="217"/>
  <c r="AO562" i="217"/>
  <c r="AO719" i="217"/>
  <c r="AO876" i="217"/>
  <c r="AO550" i="217"/>
  <c r="AO707" i="217"/>
  <c r="AO864" i="217"/>
  <c r="AO539" i="217"/>
  <c r="AO696" i="217"/>
  <c r="AO853" i="217"/>
  <c r="AO1022" i="217"/>
  <c r="AO664" i="217"/>
  <c r="AO808" i="217"/>
  <c r="AO952" i="217"/>
  <c r="AO1006" i="217"/>
  <c r="AO98" i="217"/>
  <c r="AI321" i="217"/>
  <c r="AO611" i="217"/>
  <c r="AC910" i="217"/>
  <c r="AC601" i="217"/>
  <c r="AB522" i="217" s="1"/>
  <c r="AB523" i="217" s="1"/>
  <c r="AO490" i="217"/>
  <c r="AO141" i="217"/>
  <c r="AO285" i="217"/>
  <c r="AO458" i="217"/>
  <c r="AO118" i="217"/>
  <c r="AO262" i="217"/>
  <c r="AO429" i="217"/>
  <c r="AO95" i="217"/>
  <c r="AO239" i="217"/>
  <c r="AO397" i="217"/>
  <c r="AO72" i="217"/>
  <c r="AO216" i="217"/>
  <c r="AO368" i="217"/>
  <c r="AO375" i="217"/>
  <c r="AO340" i="217"/>
  <c r="AO484" i="217"/>
  <c r="AO450" i="217"/>
  <c r="AO538" i="217"/>
  <c r="AO774" i="217"/>
  <c r="AO1020" i="217"/>
  <c r="AO754" i="217"/>
  <c r="AO996" i="217"/>
  <c r="AO738" i="217"/>
  <c r="AO977" i="217"/>
  <c r="AO721" i="217"/>
  <c r="AO959" i="217"/>
  <c r="AO702" i="217"/>
  <c r="AO937" i="217"/>
  <c r="AO685" i="217"/>
  <c r="AO921" i="217"/>
  <c r="AO665" i="217"/>
  <c r="AO900" i="217"/>
  <c r="AO648" i="217"/>
  <c r="AO884" i="217"/>
  <c r="AO632" i="217"/>
  <c r="AO867" i="217"/>
  <c r="AO587" i="217"/>
  <c r="AO744" i="217"/>
  <c r="AO901" i="217"/>
  <c r="AO575" i="217"/>
  <c r="AO732" i="217"/>
  <c r="AO889" i="217"/>
  <c r="AO563" i="217"/>
  <c r="AO720" i="217"/>
  <c r="AO877" i="217"/>
  <c r="AO552" i="217"/>
  <c r="AO709" i="217"/>
  <c r="AO866" i="217"/>
  <c r="AO532" i="217"/>
  <c r="AO676" i="217"/>
  <c r="AO820" i="217"/>
  <c r="AO964" i="217"/>
  <c r="AO1018" i="217"/>
  <c r="AO50" i="217"/>
  <c r="AI333" i="217"/>
  <c r="AO359" i="217"/>
  <c r="AO533" i="217"/>
  <c r="AO999" i="217"/>
  <c r="AO150" i="217"/>
  <c r="AO135" i="217"/>
  <c r="AO279" i="217"/>
  <c r="AO452" i="217"/>
  <c r="AO100" i="217"/>
  <c r="AO244" i="217"/>
  <c r="AO405" i="217"/>
  <c r="AO77" i="217"/>
  <c r="AO221" i="217"/>
  <c r="AO373" i="217"/>
  <c r="AO55" i="217"/>
  <c r="AO199" i="217"/>
  <c r="AO345" i="217"/>
  <c r="AO32" i="217"/>
  <c r="AO176" i="217"/>
  <c r="AO320" i="217"/>
  <c r="AO505" i="217"/>
  <c r="AO153" i="217"/>
  <c r="AO297" i="217"/>
  <c r="AO476" i="217"/>
  <c r="AO130" i="217"/>
  <c r="AO274" i="217"/>
  <c r="AO444" i="217"/>
  <c r="AO107" i="217"/>
  <c r="AO251" i="217"/>
  <c r="AO415" i="217"/>
  <c r="AO84" i="217"/>
  <c r="AO228" i="217"/>
  <c r="AO383" i="217"/>
  <c r="AO387" i="217"/>
  <c r="AO352" i="217"/>
  <c r="AO496" i="217"/>
  <c r="AO462" i="217"/>
  <c r="AO557" i="217"/>
  <c r="AO792" i="217"/>
  <c r="AO540" i="217"/>
  <c r="AO776" i="217"/>
  <c r="AO1023" i="217"/>
  <c r="AO755" i="217"/>
  <c r="AO998" i="217"/>
  <c r="AO740" i="217"/>
  <c r="AO979" i="217"/>
  <c r="AO723" i="217"/>
  <c r="AO961" i="217"/>
  <c r="AO703" i="217"/>
  <c r="AO938" i="217"/>
  <c r="AO686" i="217"/>
  <c r="AO922" i="217"/>
  <c r="AO669" i="217"/>
  <c r="AO905" i="217"/>
  <c r="AO649" i="217"/>
  <c r="AO885" i="217"/>
  <c r="AO600" i="217"/>
  <c r="AO757" i="217"/>
  <c r="AO914" i="217"/>
  <c r="AO588" i="217"/>
  <c r="AO745" i="217"/>
  <c r="AO902" i="217"/>
  <c r="AO576" i="217"/>
  <c r="AO733" i="217"/>
  <c r="AO890" i="217"/>
  <c r="AO565" i="217"/>
  <c r="AO722" i="217"/>
  <c r="AO879" i="217"/>
  <c r="AO544" i="217"/>
  <c r="AO688" i="217"/>
  <c r="AO832" i="217"/>
  <c r="AO976" i="217"/>
  <c r="AO985" i="217"/>
  <c r="AO466" i="217"/>
  <c r="AN27" i="216"/>
  <c r="L47" i="221"/>
  <c r="L56" i="221" s="1"/>
  <c r="K43" i="221"/>
  <c r="G56" i="218"/>
  <c r="L46" i="220"/>
  <c r="L51" i="220"/>
  <c r="L65" i="220"/>
  <c r="F60" i="220"/>
  <c r="E678" i="217"/>
  <c r="E615" i="217"/>
  <c r="E932" i="217"/>
  <c r="E811" i="217"/>
  <c r="E771" i="217"/>
  <c r="E706" i="217"/>
  <c r="E988" i="217"/>
  <c r="E752" i="217"/>
  <c r="E1001" i="217"/>
  <c r="E857" i="217"/>
  <c r="E713" i="217"/>
  <c r="E569" i="217"/>
  <c r="E925" i="217"/>
  <c r="E781" i="217"/>
  <c r="E637" i="217"/>
  <c r="E994" i="217"/>
  <c r="E822" i="217"/>
  <c r="E863" i="217"/>
  <c r="E691" i="217"/>
  <c r="E1015" i="217"/>
  <c r="E842" i="217"/>
  <c r="E669" i="217"/>
  <c r="E984" i="217"/>
  <c r="E812" i="217"/>
  <c r="E639" i="217"/>
  <c r="E909" i="217"/>
  <c r="E736" i="217"/>
  <c r="E563" i="217"/>
  <c r="E731" i="217"/>
  <c r="E1017" i="217"/>
  <c r="E564" i="217"/>
  <c r="E819" i="217"/>
  <c r="E566" i="217"/>
  <c r="E824" i="217"/>
  <c r="E608" i="217"/>
  <c r="E900" i="217"/>
  <c r="E587" i="217"/>
  <c r="E852" i="217"/>
  <c r="E636" i="217"/>
  <c r="E958" i="217"/>
  <c r="E860" i="217"/>
  <c r="E538" i="217"/>
  <c r="E790" i="217"/>
  <c r="E729" i="217"/>
  <c r="E1012" i="217"/>
  <c r="E774" i="217"/>
  <c r="E989" i="217"/>
  <c r="E845" i="217"/>
  <c r="E701" i="217"/>
  <c r="E557" i="217"/>
  <c r="E913" i="217"/>
  <c r="E769" i="217"/>
  <c r="E625" i="217"/>
  <c r="E980" i="217"/>
  <c r="E1022" i="217"/>
  <c r="E849" i="217"/>
  <c r="E676" i="217"/>
  <c r="E1000" i="217"/>
  <c r="E827" i="217"/>
  <c r="E655" i="217"/>
  <c r="E970" i="217"/>
  <c r="E798" i="217"/>
  <c r="E624" i="217"/>
  <c r="E895" i="217"/>
  <c r="E722" i="217"/>
  <c r="E549" i="217"/>
  <c r="E753" i="217"/>
  <c r="E584" i="217"/>
  <c r="E846" i="217"/>
  <c r="E585" i="217"/>
  <c r="E847" i="217"/>
  <c r="E630" i="217"/>
  <c r="E924" i="217"/>
  <c r="E609" i="217"/>
  <c r="E875" i="217"/>
  <c r="E571" i="217"/>
  <c r="E903" i="217"/>
  <c r="E743" i="217"/>
  <c r="E658" i="217"/>
  <c r="E1005" i="217"/>
  <c r="E933" i="217"/>
  <c r="E558" i="217"/>
  <c r="E814" i="217"/>
  <c r="E750" i="217"/>
  <c r="E542" i="217"/>
  <c r="E795" i="217"/>
  <c r="E977" i="217"/>
  <c r="E833" i="217"/>
  <c r="E689" i="217"/>
  <c r="E545" i="217"/>
  <c r="E901" i="217"/>
  <c r="E757" i="217"/>
  <c r="E613" i="217"/>
  <c r="E966" i="217"/>
  <c r="E1007" i="217"/>
  <c r="E835" i="217"/>
  <c r="E662" i="217"/>
  <c r="E986" i="217"/>
  <c r="E813" i="217"/>
  <c r="E640" i="217"/>
  <c r="E956" i="217"/>
  <c r="E783" i="217"/>
  <c r="E610" i="217"/>
  <c r="E880" i="217"/>
  <c r="E707" i="217"/>
  <c r="E535" i="217"/>
  <c r="E775" i="217"/>
  <c r="E603" i="217"/>
  <c r="E872" i="217"/>
  <c r="E612" i="217"/>
  <c r="E930" i="217"/>
  <c r="E764" i="217"/>
  <c r="E680" i="217"/>
  <c r="E983" i="217"/>
  <c r="E576" i="217"/>
  <c r="E838" i="217"/>
  <c r="E772" i="217"/>
  <c r="E632" i="217"/>
  <c r="E954" i="217"/>
  <c r="E787" i="217"/>
  <c r="E744" i="217"/>
  <c r="E638" i="217"/>
  <c r="E556" i="217"/>
  <c r="E618" i="217"/>
  <c r="E887" i="217"/>
  <c r="E559" i="217"/>
  <c r="E815" i="217"/>
  <c r="E600" i="217"/>
  <c r="E867" i="217"/>
  <c r="E941" i="217"/>
  <c r="E797" i="217"/>
  <c r="E653" i="217"/>
  <c r="E1009" i="217"/>
  <c r="E865" i="217"/>
  <c r="E721" i="217"/>
  <c r="E577" i="217"/>
  <c r="E922" i="217"/>
  <c r="E964" i="217"/>
  <c r="E791" i="217"/>
  <c r="E619" i="217"/>
  <c r="E943" i="217"/>
  <c r="E770" i="217"/>
  <c r="E597" i="217"/>
  <c r="E912" i="217"/>
  <c r="E740" i="217"/>
  <c r="E1010" i="217"/>
  <c r="E837" i="217"/>
  <c r="E664" i="217"/>
  <c r="E582" i="217"/>
  <c r="E844" i="217"/>
  <c r="E670" i="217"/>
  <c r="E945" i="217"/>
  <c r="E671" i="217"/>
  <c r="E946" i="217"/>
  <c r="E716" i="217"/>
  <c r="E1020" i="217"/>
  <c r="E695" i="217"/>
  <c r="E975" i="217"/>
  <c r="E534" i="217"/>
  <c r="E831" i="217"/>
  <c r="E766" i="217"/>
  <c r="E681" i="217"/>
  <c r="E595" i="217"/>
  <c r="E642" i="217"/>
  <c r="E911" i="217"/>
  <c r="E537" i="217"/>
  <c r="E579" i="217"/>
  <c r="E839" i="217"/>
  <c r="E622" i="217"/>
  <c r="E890" i="217"/>
  <c r="E929" i="217"/>
  <c r="E785" i="217"/>
  <c r="E641" i="217"/>
  <c r="E997" i="217"/>
  <c r="E853" i="217"/>
  <c r="E709" i="217"/>
  <c r="E565" i="217"/>
  <c r="E908" i="217"/>
  <c r="E950" i="217"/>
  <c r="E777" i="217"/>
  <c r="E604" i="217"/>
  <c r="E928" i="217"/>
  <c r="E755" i="217"/>
  <c r="E583" i="217"/>
  <c r="E898" i="217"/>
  <c r="E726" i="217"/>
  <c r="E995" i="217"/>
  <c r="E823" i="217"/>
  <c r="E650" i="217"/>
  <c r="E602" i="217"/>
  <c r="E868" i="217"/>
  <c r="E690" i="217"/>
  <c r="E969" i="217"/>
  <c r="E692" i="217"/>
  <c r="E972" i="217"/>
  <c r="E738" i="217"/>
  <c r="E717" i="217"/>
  <c r="E1002" i="217"/>
  <c r="E788" i="217"/>
  <c r="E789" i="217"/>
  <c r="E616" i="217"/>
  <c r="E660" i="217"/>
  <c r="E934" i="217"/>
  <c r="E599" i="217"/>
  <c r="E862" i="217"/>
  <c r="E644" i="217"/>
  <c r="E916" i="217"/>
  <c r="E917" i="217"/>
  <c r="E773" i="217"/>
  <c r="E629" i="217"/>
  <c r="E985" i="217"/>
  <c r="E841" i="217"/>
  <c r="E697" i="217"/>
  <c r="E553" i="217"/>
  <c r="E894" i="217"/>
  <c r="E935" i="217"/>
  <c r="E763" i="217"/>
  <c r="E590" i="217"/>
  <c r="E914" i="217"/>
  <c r="E741" i="217"/>
  <c r="E568" i="217"/>
  <c r="E884" i="217"/>
  <c r="E711" i="217"/>
  <c r="E981" i="217"/>
  <c r="E808" i="217"/>
  <c r="E635" i="217"/>
  <c r="E623" i="217"/>
  <c r="E891" i="217"/>
  <c r="E714" i="217"/>
  <c r="E992" i="217"/>
  <c r="E715" i="217"/>
  <c r="E996" i="217"/>
  <c r="E780" i="217"/>
  <c r="E739" i="217"/>
  <c r="E1026" i="217"/>
  <c r="E742" i="217"/>
  <c r="E572" i="217"/>
  <c r="E904" i="217"/>
  <c r="E810" i="217"/>
  <c r="E834" i="217"/>
  <c r="E659" i="217"/>
  <c r="E684" i="217"/>
  <c r="E960" i="217"/>
  <c r="E620" i="217"/>
  <c r="E888" i="217"/>
  <c r="E666" i="217"/>
  <c r="E940" i="217"/>
  <c r="E905" i="217"/>
  <c r="E761" i="217"/>
  <c r="E617" i="217"/>
  <c r="E973" i="217"/>
  <c r="E829" i="217"/>
  <c r="E685" i="217"/>
  <c r="E541" i="217"/>
  <c r="E879" i="217"/>
  <c r="E536" i="217"/>
  <c r="E859" i="217"/>
  <c r="E886" i="217"/>
  <c r="E703" i="217"/>
  <c r="E704" i="217"/>
  <c r="E987" i="217"/>
  <c r="E643" i="217"/>
  <c r="E915" i="217"/>
  <c r="E687" i="217"/>
  <c r="E963" i="217"/>
  <c r="E893" i="217"/>
  <c r="E749" i="217"/>
  <c r="E605" i="217"/>
  <c r="E961" i="217"/>
  <c r="E817" i="217"/>
  <c r="E673" i="217"/>
  <c r="E529" i="217"/>
  <c r="E864" i="217"/>
  <c r="E907" i="217"/>
  <c r="E734" i="217"/>
  <c r="E561" i="217"/>
  <c r="E885" i="217"/>
  <c r="E712" i="217"/>
  <c r="E539" i="217"/>
  <c r="E855" i="217"/>
  <c r="E682" i="217"/>
  <c r="E952" i="217"/>
  <c r="E779" i="217"/>
  <c r="E607" i="217"/>
  <c r="E667" i="217"/>
  <c r="E944" i="217"/>
  <c r="E756" i="217"/>
  <c r="E758" i="217"/>
  <c r="E548" i="217"/>
  <c r="E825" i="217"/>
  <c r="E530" i="217"/>
  <c r="E782" i="217"/>
  <c r="K2658" i="217"/>
  <c r="K2754" i="217"/>
  <c r="K3066" i="217"/>
  <c r="K2711" i="217"/>
  <c r="K2609" i="217"/>
  <c r="K3008" i="217"/>
  <c r="K2740" i="217"/>
  <c r="K3031" i="217"/>
  <c r="K3051" i="217"/>
  <c r="K2907" i="217"/>
  <c r="K2763" i="217"/>
  <c r="K2619" i="217"/>
  <c r="K2978" i="217"/>
  <c r="K2834" i="217"/>
  <c r="K2690" i="217"/>
  <c r="K3049" i="217"/>
  <c r="K3060" i="217"/>
  <c r="K3057" i="217"/>
  <c r="K2913" i="217"/>
  <c r="K2769" i="217"/>
  <c r="K2625" i="217"/>
  <c r="K2902" i="217"/>
  <c r="K2710" i="217"/>
  <c r="K2999" i="217"/>
  <c r="K2783" i="217"/>
  <c r="K2591" i="217"/>
  <c r="K2845" i="217"/>
  <c r="K2653" i="217"/>
  <c r="K2905" i="217"/>
  <c r="K2713" i="217"/>
  <c r="K2992" i="217"/>
  <c r="K2777" i="217"/>
  <c r="K2585" i="217"/>
  <c r="K2898" i="217"/>
  <c r="K2791" i="217"/>
  <c r="K2659" i="217"/>
  <c r="K3020" i="217"/>
  <c r="K2861" i="217"/>
  <c r="K2699" i="217"/>
  <c r="K2802" i="217"/>
  <c r="K2756" i="217"/>
  <c r="K2645" i="217"/>
  <c r="K2946" i="217"/>
  <c r="K2785" i="217"/>
  <c r="K3019" i="217"/>
  <c r="K3039" i="217"/>
  <c r="K2895" i="217"/>
  <c r="K2751" i="217"/>
  <c r="K2607" i="217"/>
  <c r="K2966" i="217"/>
  <c r="K2822" i="217"/>
  <c r="K2678" i="217"/>
  <c r="K3037" i="217"/>
  <c r="K3048" i="217"/>
  <c r="K3045" i="217"/>
  <c r="K2901" i="217"/>
  <c r="K2757" i="217"/>
  <c r="K2613" i="217"/>
  <c r="K2886" i="217"/>
  <c r="K2694" i="217"/>
  <c r="K2975" i="217"/>
  <c r="K2767" i="217"/>
  <c r="K3070" i="217"/>
  <c r="K2830" i="217"/>
  <c r="K2638" i="217"/>
  <c r="K2890" i="217"/>
  <c r="K2698" i="217"/>
  <c r="K2968" i="217"/>
  <c r="K2760" i="217"/>
  <c r="K2596" i="217"/>
  <c r="K2926" i="217"/>
  <c r="K2819" i="217"/>
  <c r="K2688" i="217"/>
  <c r="K3059" i="217"/>
  <c r="K2887" i="217"/>
  <c r="K2747" i="217"/>
  <c r="K2850" i="217"/>
  <c r="K2807" i="217"/>
  <c r="K2689" i="217"/>
  <c r="K3004" i="217"/>
  <c r="K2836" i="217"/>
  <c r="K3007" i="217"/>
  <c r="K3027" i="217"/>
  <c r="K2883" i="217"/>
  <c r="K2739" i="217"/>
  <c r="K2595" i="217"/>
  <c r="K2954" i="217"/>
  <c r="K2810" i="217"/>
  <c r="K2666" i="217"/>
  <c r="K3025" i="217"/>
  <c r="K3036" i="217"/>
  <c r="K3033" i="217"/>
  <c r="K2889" i="217"/>
  <c r="K2745" i="217"/>
  <c r="K2601" i="217"/>
  <c r="K2869" i="217"/>
  <c r="K2677" i="217"/>
  <c r="K2951" i="217"/>
  <c r="K2752" i="217"/>
  <c r="K3046" i="217"/>
  <c r="K2814" i="217"/>
  <c r="K2622" i="217"/>
  <c r="K2874" i="217"/>
  <c r="K2682" i="217"/>
  <c r="K2944" i="217"/>
  <c r="K2744" i="217"/>
  <c r="K2624" i="217"/>
  <c r="K2963" i="217"/>
  <c r="K2849" i="217"/>
  <c r="K2716" i="217"/>
  <c r="K2587" i="217"/>
  <c r="K2915" i="217"/>
  <c r="K2795" i="217"/>
  <c r="K2903" i="217"/>
  <c r="K2584" i="217"/>
  <c r="K2864" i="217"/>
  <c r="K2592" i="217"/>
  <c r="K2731" i="217"/>
  <c r="K2939" i="217"/>
  <c r="K2884" i="217"/>
  <c r="K2995" i="217"/>
  <c r="K3015" i="217"/>
  <c r="K2871" i="217"/>
  <c r="K2727" i="217"/>
  <c r="K2583" i="217"/>
  <c r="K2942" i="217"/>
  <c r="K2798" i="217"/>
  <c r="K2654" i="217"/>
  <c r="K3013" i="217"/>
  <c r="K3024" i="217"/>
  <c r="K3021" i="217"/>
  <c r="K2877" i="217"/>
  <c r="K2733" i="217"/>
  <c r="K2589" i="217"/>
  <c r="K2854" i="217"/>
  <c r="K2662" i="217"/>
  <c r="K2928" i="217"/>
  <c r="K2735" i="217"/>
  <c r="K3022" i="217"/>
  <c r="K2797" i="217"/>
  <c r="K2605" i="217"/>
  <c r="K2857" i="217"/>
  <c r="K2665" i="217"/>
  <c r="K2921" i="217"/>
  <c r="K2729" i="217"/>
  <c r="K2651" i="217"/>
  <c r="K3006" i="217"/>
  <c r="K2875" i="217"/>
  <c r="K2741" i="217"/>
  <c r="K2612" i="217"/>
  <c r="K2956" i="217"/>
  <c r="K2839" i="217"/>
  <c r="K2970" i="217"/>
  <c r="K2626" i="217"/>
  <c r="K2912" i="217"/>
  <c r="K2635" i="217"/>
  <c r="K2784" i="217"/>
  <c r="K3044" i="217"/>
  <c r="K2892" i="217"/>
  <c r="K2934" i="217"/>
  <c r="K2983" i="217"/>
  <c r="K3003" i="217"/>
  <c r="K2859" i="217"/>
  <c r="K2715" i="217"/>
  <c r="K3074" i="217"/>
  <c r="K2930" i="217"/>
  <c r="K2786" i="217"/>
  <c r="K2642" i="217"/>
  <c r="K3001" i="217"/>
  <c r="K3012" i="217"/>
  <c r="K3009" i="217"/>
  <c r="K2865" i="217"/>
  <c r="K2721" i="217"/>
  <c r="K2577" i="217"/>
  <c r="K2838" i="217"/>
  <c r="K2646" i="217"/>
  <c r="K2911" i="217"/>
  <c r="K2719" i="217"/>
  <c r="K2998" i="217"/>
  <c r="K2782" i="217"/>
  <c r="K2590" i="217"/>
  <c r="K2842" i="217"/>
  <c r="K2650" i="217"/>
  <c r="K2904" i="217"/>
  <c r="K2712" i="217"/>
  <c r="K2676" i="217"/>
  <c r="K3052" i="217"/>
  <c r="K2900" i="217"/>
  <c r="K2770" i="217"/>
  <c r="K2641" i="217"/>
  <c r="K2994" i="217"/>
  <c r="K2891" i="217"/>
  <c r="K3056" i="217"/>
  <c r="K2668" i="217"/>
  <c r="K2982" i="217"/>
  <c r="K2674" i="217"/>
  <c r="K2832" i="217"/>
  <c r="K3018" i="217"/>
  <c r="K2852" i="217"/>
  <c r="K3030" i="217"/>
  <c r="K2971" i="217"/>
  <c r="K2991" i="217"/>
  <c r="K2847" i="217"/>
  <c r="K2703" i="217"/>
  <c r="K3062" i="217"/>
  <c r="K2918" i="217"/>
  <c r="K2774" i="217"/>
  <c r="K2630" i="217"/>
  <c r="K2989" i="217"/>
  <c r="K3000" i="217"/>
  <c r="K2997" i="217"/>
  <c r="K2853" i="217"/>
  <c r="K2709" i="217"/>
  <c r="K3058" i="217"/>
  <c r="K2821" i="217"/>
  <c r="K2629" i="217"/>
  <c r="K2896" i="217"/>
  <c r="K2704" i="217"/>
  <c r="K2974" i="217"/>
  <c r="K2766" i="217"/>
  <c r="K3065" i="217"/>
  <c r="K2826" i="217"/>
  <c r="K2634" i="217"/>
  <c r="K2888" i="217"/>
  <c r="K2696" i="217"/>
  <c r="K2706" i="217"/>
  <c r="K2599" i="217"/>
  <c r="K2933" i="217"/>
  <c r="K2796" i="217"/>
  <c r="K2669" i="217"/>
  <c r="K3032" i="217"/>
  <c r="K2958" i="217"/>
  <c r="K2707" i="217"/>
  <c r="K3068" i="217"/>
  <c r="K2717" i="217"/>
  <c r="K2881" i="217"/>
  <c r="K2948" i="217"/>
  <c r="K2812" i="217"/>
  <c r="K2959" i="217"/>
  <c r="K2979" i="217"/>
  <c r="K2835" i="217"/>
  <c r="K2691" i="217"/>
  <c r="K3050" i="217"/>
  <c r="K2906" i="217"/>
  <c r="K2762" i="217"/>
  <c r="K2618" i="217"/>
  <c r="K2977" i="217"/>
  <c r="K2988" i="217"/>
  <c r="K2985" i="217"/>
  <c r="K2841" i="217"/>
  <c r="K2697" i="217"/>
  <c r="K3034" i="217"/>
  <c r="K2806" i="217"/>
  <c r="K2614" i="217"/>
  <c r="K2879" i="217"/>
  <c r="K2687" i="217"/>
  <c r="K2950" i="217"/>
  <c r="K2749" i="217"/>
  <c r="K3041" i="217"/>
  <c r="K2809" i="217"/>
  <c r="K2617" i="217"/>
  <c r="K2873" i="217"/>
  <c r="K2681" i="217"/>
  <c r="K2732" i="217"/>
  <c r="K2627" i="217"/>
  <c r="K2972" i="217"/>
  <c r="K2824" i="217"/>
  <c r="K2695" i="217"/>
  <c r="K3042" i="217"/>
  <c r="K2755" i="217"/>
  <c r="K2764" i="217"/>
  <c r="K2932" i="217"/>
  <c r="K2899" i="217"/>
  <c r="K2771" i="217"/>
  <c r="K2947" i="217"/>
  <c r="K2967" i="217"/>
  <c r="K2823" i="217"/>
  <c r="K2679" i="217"/>
  <c r="K3038" i="217"/>
  <c r="K2894" i="217"/>
  <c r="K2750" i="217"/>
  <c r="K2606" i="217"/>
  <c r="K2965" i="217"/>
  <c r="K2976" i="217"/>
  <c r="K2973" i="217"/>
  <c r="K2829" i="217"/>
  <c r="K2685" i="217"/>
  <c r="K3010" i="217"/>
  <c r="K2790" i="217"/>
  <c r="K2598" i="217"/>
  <c r="K2863" i="217"/>
  <c r="K2671" i="217"/>
  <c r="K2927" i="217"/>
  <c r="K2734" i="217"/>
  <c r="K3017" i="217"/>
  <c r="K2794" i="217"/>
  <c r="K2602" i="217"/>
  <c r="K2856" i="217"/>
  <c r="K2664" i="217"/>
  <c r="K2759" i="217"/>
  <c r="K2657" i="217"/>
  <c r="K3011" i="217"/>
  <c r="K2851" i="217"/>
  <c r="K2723" i="217"/>
  <c r="K2580" i="217"/>
  <c r="K2803" i="217"/>
  <c r="K2813" i="217"/>
  <c r="K2860" i="217"/>
  <c r="K2728" i="217"/>
  <c r="K3005" i="217"/>
  <c r="K2935" i="217"/>
  <c r="K2955" i="217"/>
  <c r="K2811" i="217"/>
  <c r="K2667" i="217"/>
  <c r="K3026" i="217"/>
  <c r="K2882" i="217"/>
  <c r="K2738" i="217"/>
  <c r="K2594" i="217"/>
  <c r="K2953" i="217"/>
  <c r="K2964" i="217"/>
  <c r="K2961" i="217"/>
  <c r="K2817" i="217"/>
  <c r="K2673" i="217"/>
  <c r="K2986" i="217"/>
  <c r="K2773" i="217"/>
  <c r="K2581" i="217"/>
  <c r="K2848" i="217"/>
  <c r="K2656" i="217"/>
  <c r="K2910" i="217"/>
  <c r="K2718" i="217"/>
  <c r="K2993" i="217"/>
  <c r="K2778" i="217"/>
  <c r="K2586" i="217"/>
  <c r="K2840" i="217"/>
  <c r="K2648" i="217"/>
  <c r="K2788" i="217"/>
  <c r="K2683" i="217"/>
  <c r="K3054" i="217"/>
  <c r="K2880" i="217"/>
  <c r="K2753" i="217"/>
  <c r="K2621" i="217"/>
  <c r="K2855" i="217"/>
  <c r="K2588" i="217"/>
  <c r="K2866" i="217"/>
  <c r="K2818" i="217"/>
  <c r="K2610" i="217"/>
  <c r="K3067" i="217"/>
  <c r="K2923" i="217"/>
  <c r="K2943" i="217"/>
  <c r="K2799" i="217"/>
  <c r="K2655" i="217"/>
  <c r="K3014" i="217"/>
  <c r="K2870" i="217"/>
  <c r="K2726" i="217"/>
  <c r="K2582" i="217"/>
  <c r="K2941" i="217"/>
  <c r="K2952" i="217"/>
  <c r="K2949" i="217"/>
  <c r="K2805" i="217"/>
  <c r="K2661" i="217"/>
  <c r="K2962" i="217"/>
  <c r="K2758" i="217"/>
  <c r="K3071" i="217"/>
  <c r="K2831" i="217"/>
  <c r="K2639" i="217"/>
  <c r="K2893" i="217"/>
  <c r="K2701" i="217"/>
  <c r="K2969" i="217"/>
  <c r="K2761" i="217"/>
  <c r="K3064" i="217"/>
  <c r="K2825" i="217"/>
  <c r="K2633" i="217"/>
  <c r="K2816" i="217"/>
  <c r="K2708" i="217"/>
  <c r="K2578" i="217"/>
  <c r="K2908" i="217"/>
  <c r="K2779" i="217"/>
  <c r="K2672" i="217"/>
  <c r="K2576" i="217"/>
  <c r="E931" i="217"/>
  <c r="E614" i="217"/>
  <c r="E1110" i="217"/>
  <c r="E762" i="217"/>
  <c r="AC2486" i="217"/>
  <c r="AC2087" i="217"/>
  <c r="AC2185" i="217"/>
  <c r="AC2381" i="217"/>
  <c r="AC2142" i="217"/>
  <c r="AC2382" i="217"/>
  <c r="AC2131" i="217"/>
  <c r="AC2383" i="217"/>
  <c r="AC2132" i="217"/>
  <c r="AC2372" i="217"/>
  <c r="AC2337" i="217"/>
  <c r="AC2098" i="217"/>
  <c r="AC2338" i="217"/>
  <c r="AC2091" i="217"/>
  <c r="AC2343" i="217"/>
  <c r="AC2522" i="217"/>
  <c r="AC2076" i="217"/>
  <c r="AC1103" i="217"/>
  <c r="AC1161" i="217"/>
  <c r="W2607" i="217"/>
  <c r="AC44" i="217"/>
  <c r="AI30" i="217"/>
  <c r="AI458" i="217"/>
  <c r="AI497" i="217"/>
  <c r="AI24" i="217"/>
  <c r="AI258" i="217"/>
  <c r="AI465" i="217"/>
  <c r="E1449" i="217"/>
  <c r="AC1465" i="217"/>
  <c r="AC1509" i="217"/>
  <c r="AC1109" i="217"/>
  <c r="AC1203" i="217"/>
  <c r="AC1139" i="217"/>
  <c r="AC1111" i="217"/>
  <c r="AC1218" i="217"/>
  <c r="AC1312" i="217"/>
  <c r="AC1413" i="217"/>
  <c r="AC1136" i="217"/>
  <c r="AC1127" i="217"/>
  <c r="AC1074" i="217"/>
  <c r="AC1168" i="217"/>
  <c r="AC1262" i="217"/>
  <c r="AC1383" i="217"/>
  <c r="AC1373" i="217"/>
  <c r="AC1416" i="217"/>
  <c r="AC1519" i="217"/>
  <c r="AC1118" i="217"/>
  <c r="AC1129" i="217"/>
  <c r="AC1125" i="217"/>
  <c r="AC1453" i="217"/>
  <c r="AC1265" i="217"/>
  <c r="AC1362" i="217"/>
  <c r="AC1412" i="217"/>
  <c r="AC1382" i="217"/>
  <c r="AC1360" i="217"/>
  <c r="AC1502" i="217"/>
  <c r="AC1354" i="217"/>
  <c r="AC1394" i="217"/>
  <c r="AC1468" i="217"/>
  <c r="W3030" i="217"/>
  <c r="W819" i="217"/>
  <c r="W915" i="217"/>
  <c r="W930" i="217"/>
  <c r="W677" i="217"/>
  <c r="W546" i="217"/>
  <c r="W786" i="217"/>
  <c r="W824" i="217"/>
  <c r="W540" i="217"/>
  <c r="W712" i="217"/>
  <c r="W921" i="217"/>
  <c r="W620" i="217"/>
  <c r="W809" i="217"/>
  <c r="W528" i="217"/>
  <c r="W705" i="217"/>
  <c r="W885" i="217"/>
  <c r="W591" i="217"/>
  <c r="W848" i="217"/>
  <c r="W560" i="217"/>
  <c r="W565" i="217"/>
  <c r="W657" i="217"/>
  <c r="W568" i="217"/>
  <c r="W873" i="217"/>
  <c r="W989" i="217"/>
  <c r="W723" i="217"/>
  <c r="W806" i="217"/>
  <c r="W929" i="217"/>
  <c r="W621" i="217"/>
  <c r="W541" i="217"/>
  <c r="W773" i="217"/>
  <c r="W531" i="217"/>
  <c r="W988" i="217"/>
  <c r="W869" i="217"/>
  <c r="W586" i="217"/>
  <c r="W831" i="217"/>
  <c r="W683" i="217"/>
  <c r="W952" i="217"/>
  <c r="W742" i="217"/>
  <c r="W953" i="217"/>
  <c r="W646" i="217"/>
  <c r="W841" i="217"/>
  <c r="W553" i="217"/>
  <c r="W730" i="217"/>
  <c r="W945" i="217"/>
  <c r="W638" i="217"/>
  <c r="W802" i="217"/>
  <c r="W704" i="217"/>
  <c r="W1017" i="217"/>
  <c r="W696" i="217"/>
  <c r="W698" i="217"/>
  <c r="W801" i="217"/>
  <c r="W817" i="217"/>
  <c r="W539" i="217"/>
  <c r="W632" i="217"/>
  <c r="W882" i="217"/>
  <c r="W981" i="217"/>
  <c r="W581" i="217"/>
  <c r="W675" i="217"/>
  <c r="W938" i="217"/>
  <c r="W777" i="217"/>
  <c r="W659" i="217"/>
  <c r="W1025" i="217"/>
  <c r="W697" i="217"/>
  <c r="W898" i="217"/>
  <c r="W600" i="217"/>
  <c r="W785" i="217"/>
  <c r="W1009" i="217"/>
  <c r="W685" i="217"/>
  <c r="W890" i="217"/>
  <c r="W593" i="217"/>
  <c r="W750" i="217"/>
  <c r="W711" i="217"/>
  <c r="W794" i="217"/>
  <c r="W800" i="217"/>
  <c r="W913" i="217"/>
  <c r="W580" i="217"/>
  <c r="W672" i="217"/>
  <c r="W771" i="217"/>
  <c r="W927" i="217"/>
  <c r="W889" i="217"/>
  <c r="W554" i="217"/>
  <c r="W963" i="217"/>
  <c r="W651" i="217"/>
  <c r="W846" i="217"/>
  <c r="W555" i="217"/>
  <c r="W731" i="217"/>
  <c r="W946" i="217"/>
  <c r="W639" i="217"/>
  <c r="W834" i="217"/>
  <c r="W548" i="217"/>
  <c r="W701" i="217"/>
  <c r="W604" i="217"/>
  <c r="W904" i="217"/>
  <c r="W910" i="217"/>
  <c r="W625" i="217"/>
  <c r="W717" i="217"/>
  <c r="W825" i="217"/>
  <c r="W671" i="217"/>
  <c r="W769" i="217"/>
  <c r="W881" i="217"/>
  <c r="W542" i="217"/>
  <c r="W1002" i="217"/>
  <c r="W645" i="217"/>
  <c r="W905" i="217"/>
  <c r="W606" i="217"/>
  <c r="W789" i="217"/>
  <c r="W1013" i="217"/>
  <c r="W686" i="217"/>
  <c r="W894" i="217"/>
  <c r="W594" i="217"/>
  <c r="W783" i="217"/>
  <c r="W969" i="217"/>
  <c r="W658" i="217"/>
  <c r="W692" i="217"/>
  <c r="W1022" i="217"/>
  <c r="AI42" i="217"/>
  <c r="AI475" i="217"/>
  <c r="AI22" i="217"/>
  <c r="AI36" i="217"/>
  <c r="AI344" i="217"/>
  <c r="E882" i="217"/>
  <c r="E552" i="217"/>
  <c r="E1502" i="217"/>
  <c r="E1052" i="217"/>
  <c r="E699" i="217"/>
  <c r="E1158" i="217"/>
  <c r="E252" i="217"/>
  <c r="AC2390" i="217"/>
  <c r="AC2532" i="217"/>
  <c r="AC2102" i="217"/>
  <c r="AC2309" i="217"/>
  <c r="AC2178" i="217"/>
  <c r="AC2430" i="217"/>
  <c r="AC2167" i="217"/>
  <c r="AC2419" i="217"/>
  <c r="AC2180" i="217"/>
  <c r="AC2420" i="217"/>
  <c r="AC2373" i="217"/>
  <c r="AC2134" i="217"/>
  <c r="AC2386" i="217"/>
  <c r="AC2127" i="217"/>
  <c r="AC2379" i="217"/>
  <c r="AC2426" i="217"/>
  <c r="AC1105" i="217"/>
  <c r="AC1106" i="217"/>
  <c r="AC1121" i="217"/>
  <c r="W3053" i="217"/>
  <c r="W1940" i="217"/>
  <c r="W1728" i="217"/>
  <c r="W1682" i="217"/>
  <c r="W1839" i="217"/>
  <c r="W1553" i="217"/>
  <c r="W1611" i="217"/>
  <c r="W1818" i="217"/>
  <c r="W1863" i="217"/>
  <c r="W1794" i="217"/>
  <c r="W1614" i="217"/>
  <c r="W1588" i="217"/>
  <c r="W1937" i="217"/>
  <c r="W1750" i="217"/>
  <c r="W1745" i="217"/>
  <c r="W1909" i="217"/>
  <c r="W1571" i="217"/>
  <c r="W1661" i="217"/>
  <c r="AI401" i="217"/>
  <c r="AI229" i="217"/>
  <c r="AI64" i="217"/>
  <c r="AI257" i="217"/>
  <c r="AI387" i="217"/>
  <c r="AI214" i="217"/>
  <c r="AI51" i="217"/>
  <c r="AI434" i="217"/>
  <c r="AI358" i="217"/>
  <c r="AI185" i="217"/>
  <c r="AI27" i="217"/>
  <c r="AI90" i="217"/>
  <c r="AI487" i="217"/>
  <c r="AI301" i="217"/>
  <c r="AI130" i="217"/>
  <c r="AI451" i="217"/>
  <c r="AI271" i="217"/>
  <c r="AI103" i="217"/>
  <c r="AI506" i="217"/>
  <c r="AI448" i="217"/>
  <c r="AI419" i="217"/>
  <c r="AI275" i="217"/>
  <c r="AI502" i="217"/>
  <c r="AI453" i="217"/>
  <c r="AI309" i="217"/>
  <c r="AI165" i="217"/>
  <c r="AI486" i="217"/>
  <c r="AI300" i="217"/>
  <c r="AI128" i="217"/>
  <c r="AI144" i="217"/>
  <c r="AI341" i="217"/>
  <c r="AI169" i="217"/>
  <c r="AI200" i="217"/>
  <c r="AI340" i="217"/>
  <c r="AI168" i="217"/>
  <c r="AI186" i="217"/>
  <c r="AI325" i="217"/>
  <c r="AI151" i="217"/>
  <c r="AI16" i="217"/>
  <c r="AI324" i="217"/>
  <c r="AI150" i="217"/>
  <c r="AI480" i="217"/>
  <c r="AI293" i="217"/>
  <c r="AI123" i="217"/>
  <c r="AI440" i="217"/>
  <c r="AI264" i="217"/>
  <c r="AI96" i="217"/>
  <c r="AI439" i="217"/>
  <c r="AI262" i="217"/>
  <c r="AI95" i="217"/>
  <c r="AI131" i="217"/>
  <c r="AI348" i="217"/>
  <c r="AI174" i="217"/>
  <c r="AI18" i="217"/>
  <c r="AI473" i="217"/>
  <c r="AI289" i="217"/>
  <c r="AI119" i="217"/>
  <c r="AI288" i="217"/>
  <c r="AI116" i="217"/>
  <c r="AI436" i="217"/>
  <c r="AI407" i="217"/>
  <c r="AI263" i="217"/>
  <c r="AI490" i="217"/>
  <c r="AI441" i="217"/>
  <c r="AI297" i="217"/>
  <c r="AI153" i="217"/>
  <c r="AI469" i="217"/>
  <c r="AI284" i="217"/>
  <c r="AI115" i="217"/>
  <c r="AI65" i="217"/>
  <c r="AI327" i="217"/>
  <c r="AI154" i="217"/>
  <c r="AI28" i="217"/>
  <c r="AI326" i="217"/>
  <c r="AI152" i="217"/>
  <c r="AI499" i="217"/>
  <c r="AI310" i="217"/>
  <c r="AI138" i="217"/>
  <c r="AI498" i="217"/>
  <c r="AI308" i="217"/>
  <c r="AI137" i="217"/>
  <c r="AI461" i="217"/>
  <c r="AI279" i="217"/>
  <c r="AI110" i="217"/>
  <c r="AI423" i="217"/>
  <c r="AI248" i="217"/>
  <c r="AI83" i="217"/>
  <c r="AI422" i="217"/>
  <c r="AI247" i="217"/>
  <c r="AI82" i="217"/>
  <c r="AI78" i="217"/>
  <c r="AI332" i="217"/>
  <c r="AI160" i="217"/>
  <c r="AI507" i="217"/>
  <c r="AI456" i="217"/>
  <c r="AI274" i="217"/>
  <c r="AI106" i="217"/>
  <c r="AI244" i="217"/>
  <c r="AI39" i="217"/>
  <c r="AI286" i="217"/>
  <c r="AI424" i="217"/>
  <c r="AI395" i="217"/>
  <c r="AI251" i="217"/>
  <c r="AI478" i="217"/>
  <c r="AI429" i="217"/>
  <c r="AI285" i="217"/>
  <c r="AI141" i="217"/>
  <c r="AI450" i="217"/>
  <c r="AI270" i="217"/>
  <c r="AI102" i="217"/>
  <c r="AI504" i="217"/>
  <c r="AI313" i="217"/>
  <c r="AI140" i="217"/>
  <c r="AI500" i="217"/>
  <c r="AI312" i="217"/>
  <c r="AI139" i="217"/>
  <c r="AI482" i="217"/>
  <c r="AI295" i="217"/>
  <c r="AI125" i="217"/>
  <c r="AI481" i="217"/>
  <c r="AI294" i="217"/>
  <c r="AI124" i="217"/>
  <c r="AI444" i="217"/>
  <c r="AI265" i="217"/>
  <c r="AI97" i="217"/>
  <c r="AI408" i="217"/>
  <c r="AI234" i="217"/>
  <c r="AI70" i="217"/>
  <c r="AI406" i="217"/>
  <c r="AI233" i="217"/>
  <c r="AI68" i="217"/>
  <c r="AI510" i="217"/>
  <c r="AI318" i="217"/>
  <c r="AI146" i="217"/>
  <c r="AI418" i="217"/>
  <c r="AI437" i="217"/>
  <c r="AI259" i="217"/>
  <c r="AI92" i="217"/>
  <c r="AI172" i="217"/>
  <c r="AI199" i="217"/>
  <c r="AI470" i="217"/>
  <c r="AI412" i="217"/>
  <c r="AI383" i="217"/>
  <c r="AI239" i="217"/>
  <c r="AI466" i="217"/>
  <c r="AI417" i="217"/>
  <c r="AI273" i="217"/>
  <c r="AI129" i="217"/>
  <c r="AI433" i="217"/>
  <c r="AI256" i="217"/>
  <c r="AI89" i="217"/>
  <c r="AI485" i="217"/>
  <c r="AI298" i="217"/>
  <c r="AI127" i="217"/>
  <c r="AI483" i="217"/>
  <c r="AI296" i="217"/>
  <c r="AI126" i="217"/>
  <c r="AI463" i="217"/>
  <c r="AI281" i="217"/>
  <c r="AI112" i="217"/>
  <c r="AI462" i="217"/>
  <c r="AI280" i="217"/>
  <c r="AI111" i="217"/>
  <c r="AI425" i="217"/>
  <c r="AI250" i="217"/>
  <c r="AI84" i="217"/>
  <c r="AI392" i="217"/>
  <c r="AI220" i="217"/>
  <c r="AI56" i="217"/>
  <c r="AI391" i="217"/>
  <c r="AI219" i="217"/>
  <c r="AI55" i="217"/>
  <c r="AI493" i="217"/>
  <c r="AI304" i="217"/>
  <c r="AI133" i="217"/>
  <c r="AI374" i="217"/>
  <c r="AI420" i="217"/>
  <c r="AI245" i="217"/>
  <c r="AI79" i="217"/>
  <c r="AI104" i="217"/>
  <c r="AI373" i="217"/>
  <c r="AI143" i="217"/>
  <c r="AI515" i="217"/>
  <c r="AI371" i="217"/>
  <c r="AI227" i="217"/>
  <c r="AI454" i="217"/>
  <c r="AI405" i="217"/>
  <c r="AI261" i="217"/>
  <c r="AI117" i="217"/>
  <c r="AI415" i="217"/>
  <c r="AI242" i="217"/>
  <c r="AI76" i="217"/>
  <c r="AI468" i="217"/>
  <c r="AI283" i="217"/>
  <c r="AI114" i="217"/>
  <c r="AI464" i="217"/>
  <c r="AI282" i="217"/>
  <c r="AI113" i="217"/>
  <c r="AI446" i="217"/>
  <c r="AI267" i="217"/>
  <c r="AI99" i="217"/>
  <c r="AI445" i="217"/>
  <c r="AI266" i="217"/>
  <c r="AI98" i="217"/>
  <c r="AI409" i="217"/>
  <c r="AI235" i="217"/>
  <c r="AI71" i="217"/>
  <c r="AI378" i="217"/>
  <c r="AI206" i="217"/>
  <c r="AI44" i="217"/>
  <c r="AI377" i="217"/>
  <c r="AI205" i="217"/>
  <c r="AI43" i="217"/>
  <c r="AI474" i="217"/>
  <c r="AI290" i="217"/>
  <c r="AI120" i="217"/>
  <c r="AI316" i="217"/>
  <c r="AI403" i="217"/>
  <c r="AI231" i="217"/>
  <c r="AI66" i="217"/>
  <c r="AI52" i="217"/>
  <c r="AI315" i="217"/>
  <c r="AI503" i="217"/>
  <c r="AI359" i="217"/>
  <c r="AI215" i="217"/>
  <c r="AI442" i="217"/>
  <c r="AI393" i="217"/>
  <c r="AI249" i="217"/>
  <c r="AI105" i="217"/>
  <c r="AI400" i="217"/>
  <c r="AI228" i="217"/>
  <c r="AI63" i="217"/>
  <c r="AI449" i="217"/>
  <c r="AI269" i="217"/>
  <c r="AI101" i="217"/>
  <c r="AI447" i="217"/>
  <c r="AI268" i="217"/>
  <c r="AI100" i="217"/>
  <c r="AI427" i="217"/>
  <c r="AI253" i="217"/>
  <c r="AI86" i="217"/>
  <c r="AI426" i="217"/>
  <c r="AI252" i="217"/>
  <c r="AI85" i="217"/>
  <c r="AI394" i="217"/>
  <c r="AI221" i="217"/>
  <c r="AI58" i="217"/>
  <c r="AI364" i="217"/>
  <c r="AI192" i="217"/>
  <c r="AI32" i="217"/>
  <c r="AI363" i="217"/>
  <c r="AI190" i="217"/>
  <c r="AI31" i="217"/>
  <c r="AI457" i="217"/>
  <c r="AI276" i="217"/>
  <c r="AI107" i="217"/>
  <c r="AI272" i="217"/>
  <c r="AI389" i="217"/>
  <c r="AI217" i="217"/>
  <c r="AI53" i="217"/>
  <c r="AI157" i="217"/>
  <c r="AI77" i="217"/>
  <c r="AI491" i="217"/>
  <c r="AI347" i="217"/>
  <c r="AI203" i="217"/>
  <c r="AI430" i="217"/>
  <c r="AI381" i="217"/>
  <c r="AI237" i="217"/>
  <c r="AI93" i="217"/>
  <c r="AI386" i="217"/>
  <c r="AI212" i="217"/>
  <c r="AI50" i="217"/>
  <c r="AI432" i="217"/>
  <c r="AI255" i="217"/>
  <c r="AI88" i="217"/>
  <c r="AI428" i="217"/>
  <c r="AI254" i="217"/>
  <c r="AI87" i="217"/>
  <c r="AI411" i="217"/>
  <c r="AI238" i="217"/>
  <c r="AI73" i="217"/>
  <c r="AI410" i="217"/>
  <c r="AI236" i="217"/>
  <c r="AI72" i="217"/>
  <c r="AI379" i="217"/>
  <c r="AI207" i="217"/>
  <c r="AI45" i="217"/>
  <c r="AI350" i="217"/>
  <c r="AI176" i="217"/>
  <c r="AI20" i="217"/>
  <c r="AI349" i="217"/>
  <c r="AI175" i="217"/>
  <c r="AI19" i="217"/>
  <c r="AI438" i="217"/>
  <c r="AI260" i="217"/>
  <c r="AI94" i="217"/>
  <c r="AI216" i="217"/>
  <c r="AI375" i="217"/>
  <c r="AI202" i="217"/>
  <c r="AI41" i="217"/>
  <c r="AI329" i="217"/>
  <c r="AI243" i="217"/>
  <c r="AI508" i="217"/>
  <c r="AI479" i="217"/>
  <c r="AI335" i="217"/>
  <c r="AI191" i="217"/>
  <c r="AI513" i="217"/>
  <c r="AI369" i="217"/>
  <c r="AI225" i="217"/>
  <c r="AI81" i="217"/>
  <c r="AI372" i="217"/>
  <c r="AI198" i="217"/>
  <c r="AI38" i="217"/>
  <c r="AI414" i="217"/>
  <c r="AI241" i="217"/>
  <c r="AI75" i="217"/>
  <c r="AI413" i="217"/>
  <c r="AI240" i="217"/>
  <c r="AI74" i="217"/>
  <c r="AI397" i="217"/>
  <c r="AI223" i="217"/>
  <c r="AI60" i="217"/>
  <c r="AI396" i="217"/>
  <c r="AI222" i="217"/>
  <c r="AI59" i="217"/>
  <c r="AI365" i="217"/>
  <c r="AI193" i="217"/>
  <c r="AI33" i="217"/>
  <c r="AI336" i="217"/>
  <c r="AI162" i="217"/>
  <c r="AI118" i="217"/>
  <c r="AI334" i="217"/>
  <c r="AI161" i="217"/>
  <c r="AI488" i="217"/>
  <c r="AI421" i="217"/>
  <c r="AI246" i="217"/>
  <c r="AI80" i="217"/>
  <c r="AI158" i="217"/>
  <c r="AI361" i="217"/>
  <c r="AI187" i="217"/>
  <c r="AI29" i="217"/>
  <c r="AI416" i="217"/>
  <c r="AI496" i="217"/>
  <c r="AI467" i="217"/>
  <c r="AI323" i="217"/>
  <c r="AI179" i="217"/>
  <c r="AI501" i="217"/>
  <c r="AI357" i="217"/>
  <c r="AI213" i="217"/>
  <c r="AI69" i="217"/>
  <c r="AI356" i="217"/>
  <c r="AI184" i="217"/>
  <c r="AI26" i="217"/>
  <c r="AI399" i="217"/>
  <c r="AI226" i="217"/>
  <c r="AI62" i="217"/>
  <c r="AI398" i="217"/>
  <c r="AI224" i="217"/>
  <c r="AI61" i="217"/>
  <c r="AI382" i="217"/>
  <c r="AI209" i="217"/>
  <c r="AI47" i="217"/>
  <c r="AI380" i="217"/>
  <c r="AI208" i="217"/>
  <c r="AI46" i="217"/>
  <c r="AI351" i="217"/>
  <c r="AI178" i="217"/>
  <c r="AI21" i="217"/>
  <c r="AI320" i="217"/>
  <c r="AI148" i="217"/>
  <c r="AI511" i="217"/>
  <c r="AI319" i="217"/>
  <c r="AI147" i="217"/>
  <c r="AI402" i="217"/>
  <c r="AI404" i="217"/>
  <c r="AI232" i="217"/>
  <c r="AI67" i="217"/>
  <c r="AI91" i="217"/>
  <c r="AI346" i="217"/>
  <c r="AI173" i="217"/>
  <c r="AI17" i="217"/>
  <c r="AI171" i="217"/>
  <c r="AI484" i="217"/>
  <c r="AI455" i="217"/>
  <c r="AI311" i="217"/>
  <c r="AI167" i="217"/>
  <c r="AI489" i="217"/>
  <c r="AI345" i="217"/>
  <c r="AI201" i="217"/>
  <c r="AI57" i="217"/>
  <c r="AI342" i="217"/>
  <c r="AI170" i="217"/>
  <c r="AI471" i="217"/>
  <c r="AI385" i="217"/>
  <c r="AI211" i="217"/>
  <c r="AI49" i="217"/>
  <c r="AI384" i="217"/>
  <c r="AI210" i="217"/>
  <c r="AI48" i="217"/>
  <c r="AI367" i="217"/>
  <c r="AI195" i="217"/>
  <c r="AI35" i="217"/>
  <c r="AI366" i="217"/>
  <c r="AI194" i="217"/>
  <c r="AI34" i="217"/>
  <c r="AI337" i="217"/>
  <c r="AI163" i="217"/>
  <c r="AI495" i="217"/>
  <c r="AI306" i="217"/>
  <c r="AI135" i="217"/>
  <c r="AI494" i="217"/>
  <c r="AI305" i="217"/>
  <c r="AI134" i="217"/>
  <c r="AI360" i="217"/>
  <c r="AI390" i="217"/>
  <c r="AI218" i="217"/>
  <c r="AI54" i="217"/>
  <c r="AI40" i="217"/>
  <c r="AI331" i="217"/>
  <c r="AI159" i="217"/>
  <c r="AI435" i="217"/>
  <c r="AI343" i="217"/>
  <c r="AI188" i="217"/>
  <c r="AI109" i="217"/>
  <c r="AI164" i="217"/>
  <c r="AI182" i="217"/>
  <c r="AI142" i="217"/>
  <c r="AI514" i="217"/>
  <c r="E1027" i="217"/>
  <c r="E675" i="217"/>
  <c r="E1107" i="217"/>
  <c r="AC1356" i="217"/>
  <c r="AC1250" i="217"/>
  <c r="AC1253" i="217"/>
  <c r="W2627" i="217"/>
  <c r="AI204" i="217"/>
  <c r="AI122" i="217"/>
  <c r="AI180" i="217"/>
  <c r="AI196" i="217"/>
  <c r="AI156" i="217"/>
  <c r="AI155" i="217"/>
  <c r="E807" i="217"/>
  <c r="E1432" i="217"/>
  <c r="E976" i="217"/>
  <c r="E1491" i="217"/>
  <c r="AC2342" i="217"/>
  <c r="AC2460" i="217"/>
  <c r="AC2507" i="217"/>
  <c r="AC2222" i="217"/>
  <c r="AC2214" i="217"/>
  <c r="AC2466" i="217"/>
  <c r="AC2215" i="217"/>
  <c r="AC2455" i="217"/>
  <c r="AC2216" i="217"/>
  <c r="AC2468" i="217"/>
  <c r="AC2421" i="217"/>
  <c r="AC2170" i="217"/>
  <c r="AC2422" i="217"/>
  <c r="AC2175" i="217"/>
  <c r="AC2415" i="217"/>
  <c r="AC2354" i="217"/>
  <c r="AC1257" i="217"/>
  <c r="AC1163" i="217"/>
  <c r="AC1380" i="217"/>
  <c r="AC1400" i="217"/>
  <c r="AC1403" i="217"/>
  <c r="AI330" i="217"/>
  <c r="AI362" i="217"/>
  <c r="AI278" i="217"/>
  <c r="AI338" i="217"/>
  <c r="AI354" i="217"/>
  <c r="AI314" i="217"/>
  <c r="AI287" i="217"/>
  <c r="AI388" i="217"/>
  <c r="AI376" i="217"/>
  <c r="AI292" i="217"/>
  <c r="AI352" i="217"/>
  <c r="AI368" i="217"/>
  <c r="AI328" i="217"/>
  <c r="AI299" i="217"/>
  <c r="E1016" i="217"/>
  <c r="W1412" i="217"/>
  <c r="AC1358" i="217"/>
  <c r="AC1071" i="217"/>
  <c r="AC1206" i="217"/>
  <c r="AI2048" i="217"/>
  <c r="AI2036" i="217"/>
  <c r="AI2024" i="217"/>
  <c r="AI2012" i="217"/>
  <c r="AI2000" i="217"/>
  <c r="AI1988" i="217"/>
  <c r="AI1976" i="217"/>
  <c r="AI1964" i="217"/>
  <c r="AI1952" i="217"/>
  <c r="AI1940" i="217"/>
  <c r="AI1928" i="217"/>
  <c r="AI1916" i="217"/>
  <c r="AI1904" i="217"/>
  <c r="AI1892" i="217"/>
  <c r="AI1880" i="217"/>
  <c r="AI1868" i="217"/>
  <c r="AI2046" i="217"/>
  <c r="AI2034" i="217"/>
  <c r="AI2022" i="217"/>
  <c r="AI2010" i="217"/>
  <c r="AI1998" i="217"/>
  <c r="AI1986" i="217"/>
  <c r="AI1974" i="217"/>
  <c r="AI2044" i="217"/>
  <c r="AI2032" i="217"/>
  <c r="AI2020" i="217"/>
  <c r="AI2008" i="217"/>
  <c r="AI1996" i="217"/>
  <c r="AI1984" i="217"/>
  <c r="AI1972" i="217"/>
  <c r="AI1960" i="217"/>
  <c r="AI1948" i="217"/>
  <c r="AI1936" i="217"/>
  <c r="AI1924" i="217"/>
  <c r="AI1912" i="217"/>
  <c r="AI1900" i="217"/>
  <c r="AI2047" i="217"/>
  <c r="AI2030" i="217"/>
  <c r="AI2015" i="217"/>
  <c r="AI1999" i="217"/>
  <c r="AI1982" i="217"/>
  <c r="AI1967" i="217"/>
  <c r="AI1953" i="217"/>
  <c r="AI1938" i="217"/>
  <c r="AI1923" i="217"/>
  <c r="AI1909" i="217"/>
  <c r="AI1895" i="217"/>
  <c r="AI1882" i="217"/>
  <c r="AI1869" i="217"/>
  <c r="AI1856" i="217"/>
  <c r="AI1844" i="217"/>
  <c r="AI1832" i="217"/>
  <c r="AI1820" i="217"/>
  <c r="AI1808" i="217"/>
  <c r="AI1796" i="217"/>
  <c r="AI1784" i="217"/>
  <c r="AI1772" i="217"/>
  <c r="AI1760" i="217"/>
  <c r="AI1748" i="217"/>
  <c r="AI1736" i="217"/>
  <c r="AI1724" i="217"/>
  <c r="AI1712" i="217"/>
  <c r="AI1700" i="217"/>
  <c r="AI1688" i="217"/>
  <c r="AI1676" i="217"/>
  <c r="AI1664" i="217"/>
  <c r="AI1652" i="217"/>
  <c r="AI1640" i="217"/>
  <c r="AI1628" i="217"/>
  <c r="AI1616" i="217"/>
  <c r="AI1604" i="217"/>
  <c r="AI1592" i="217"/>
  <c r="AI1580" i="217"/>
  <c r="AI1568" i="217"/>
  <c r="AI1556" i="217"/>
  <c r="AI2043" i="217"/>
  <c r="AI2028" i="217"/>
  <c r="AI2013" i="217"/>
  <c r="AI1995" i="217"/>
  <c r="AI1980" i="217"/>
  <c r="AI1965" i="217"/>
  <c r="AI1950" i="217"/>
  <c r="AI1935" i="217"/>
  <c r="AI1921" i="217"/>
  <c r="AI1907" i="217"/>
  <c r="AI1893" i="217"/>
  <c r="AI1879" i="217"/>
  <c r="AI1866" i="217"/>
  <c r="AI1854" i="217"/>
  <c r="AI1842" i="217"/>
  <c r="AI1830" i="217"/>
  <c r="AI1818" i="217"/>
  <c r="AI1806" i="217"/>
  <c r="AI1794" i="217"/>
  <c r="AI1782" i="217"/>
  <c r="AI1770" i="217"/>
  <c r="AI1758" i="217"/>
  <c r="AI1746" i="217"/>
  <c r="AI1734" i="217"/>
  <c r="AI1722" i="217"/>
  <c r="AI1710" i="217"/>
  <c r="AI1698" i="217"/>
  <c r="AI1686" i="217"/>
  <c r="AI1674" i="217"/>
  <c r="AI1662" i="217"/>
  <c r="AI1650" i="217"/>
  <c r="AI1638" i="217"/>
  <c r="AI1626" i="217"/>
  <c r="AI1614" i="217"/>
  <c r="AI1602" i="217"/>
  <c r="AI1590" i="217"/>
  <c r="AI1578" i="217"/>
  <c r="AI1566" i="217"/>
  <c r="AI1554" i="217"/>
  <c r="AI2040" i="217"/>
  <c r="AI2025" i="217"/>
  <c r="AI2007" i="217"/>
  <c r="AI1992" i="217"/>
  <c r="AI1977" i="217"/>
  <c r="AI1961" i="217"/>
  <c r="AI1946" i="217"/>
  <c r="AI1932" i="217"/>
  <c r="AI1918" i="217"/>
  <c r="AI1903" i="217"/>
  <c r="AI1889" i="217"/>
  <c r="AI1876" i="217"/>
  <c r="AI1863" i="217"/>
  <c r="AI1851" i="217"/>
  <c r="AI1839" i="217"/>
  <c r="AI1827" i="217"/>
  <c r="AI1815" i="217"/>
  <c r="AI1803" i="217"/>
  <c r="AI1791" i="217"/>
  <c r="AI1779" i="217"/>
  <c r="AI1767" i="217"/>
  <c r="AI1755" i="217"/>
  <c r="AI1743" i="217"/>
  <c r="AI1731" i="217"/>
  <c r="AI1719" i="217"/>
  <c r="AI1707" i="217"/>
  <c r="AI1695" i="217"/>
  <c r="AI1683" i="217"/>
  <c r="AI1671" i="217"/>
  <c r="AI1659" i="217"/>
  <c r="AI1647" i="217"/>
  <c r="AI1635" i="217"/>
  <c r="AI1623" i="217"/>
  <c r="AI1611" i="217"/>
  <c r="AI1599" i="217"/>
  <c r="AI1587" i="217"/>
  <c r="AI1575" i="217"/>
  <c r="AI1563" i="217"/>
  <c r="AI2039" i="217"/>
  <c r="AI2023" i="217"/>
  <c r="AI2006" i="217"/>
  <c r="AI1991" i="217"/>
  <c r="AI1975" i="217"/>
  <c r="AI1959" i="217"/>
  <c r="AI1945" i="217"/>
  <c r="AI1931" i="217"/>
  <c r="AI1917" i="217"/>
  <c r="AI1902" i="217"/>
  <c r="AI1888" i="217"/>
  <c r="AI1875" i="217"/>
  <c r="AI1862" i="217"/>
  <c r="AI1850" i="217"/>
  <c r="AI1838" i="217"/>
  <c r="AI1826" i="217"/>
  <c r="AI1814" i="217"/>
  <c r="AI1802" i="217"/>
  <c r="AI1790" i="217"/>
  <c r="AI1778" i="217"/>
  <c r="AI1766" i="217"/>
  <c r="AI1754" i="217"/>
  <c r="AI1742" i="217"/>
  <c r="AI1730" i="217"/>
  <c r="AI1718" i="217"/>
  <c r="AI1706" i="217"/>
  <c r="AI1694" i="217"/>
  <c r="AI1682" i="217"/>
  <c r="AI1670" i="217"/>
  <c r="AI1658" i="217"/>
  <c r="AI1646" i="217"/>
  <c r="AI1634" i="217"/>
  <c r="AI1622" i="217"/>
  <c r="AI1610" i="217"/>
  <c r="AI1598" i="217"/>
  <c r="AI1586" i="217"/>
  <c r="AI1574" i="217"/>
  <c r="AI1562" i="217"/>
  <c r="AI2049" i="217"/>
  <c r="AI2021" i="217"/>
  <c r="AI2001" i="217"/>
  <c r="AI1973" i="217"/>
  <c r="AI1954" i="217"/>
  <c r="AI1930" i="217"/>
  <c r="AI1910" i="217"/>
  <c r="AI1887" i="217"/>
  <c r="AI1870" i="217"/>
  <c r="AI1849" i="217"/>
  <c r="AI1833" i="217"/>
  <c r="AI1813" i="217"/>
  <c r="AI1797" i="217"/>
  <c r="AI1777" i="217"/>
  <c r="AI1761" i="217"/>
  <c r="AI1741" i="217"/>
  <c r="AI1725" i="217"/>
  <c r="AI1705" i="217"/>
  <c r="AI1689" i="217"/>
  <c r="AI1669" i="217"/>
  <c r="AI1653" i="217"/>
  <c r="AI1633" i="217"/>
  <c r="AI1617" i="217"/>
  <c r="AI1597" i="217"/>
  <c r="AI1581" i="217"/>
  <c r="AI1561" i="217"/>
  <c r="AI2042" i="217"/>
  <c r="AI2018" i="217"/>
  <c r="AI1994" i="217"/>
  <c r="AI1970" i="217"/>
  <c r="AI1949" i="217"/>
  <c r="AI1927" i="217"/>
  <c r="AI1906" i="217"/>
  <c r="AI1885" i="217"/>
  <c r="AI1865" i="217"/>
  <c r="AI1847" i="217"/>
  <c r="AI1829" i="217"/>
  <c r="AI1811" i="217"/>
  <c r="AI1793" i="217"/>
  <c r="AI1775" i="217"/>
  <c r="AI1757" i="217"/>
  <c r="AI1739" i="217"/>
  <c r="AI1721" i="217"/>
  <c r="AI1703" i="217"/>
  <c r="AI1685" i="217"/>
  <c r="AI1667" i="217"/>
  <c r="AI1649" i="217"/>
  <c r="AI1631" i="217"/>
  <c r="AI1613" i="217"/>
  <c r="AI1595" i="217"/>
  <c r="AI1577" i="217"/>
  <c r="AI1559" i="217"/>
  <c r="AI2038" i="217"/>
  <c r="AI2016" i="217"/>
  <c r="AI1990" i="217"/>
  <c r="AI1968" i="217"/>
  <c r="AI1944" i="217"/>
  <c r="AI1925" i="217"/>
  <c r="AI1901" i="217"/>
  <c r="AI1883" i="217"/>
  <c r="AI1861" i="217"/>
  <c r="AI1845" i="217"/>
  <c r="AI1825" i="217"/>
  <c r="AI1809" i="217"/>
  <c r="AI1789" i="217"/>
  <c r="AI1773" i="217"/>
  <c r="AI1753" i="217"/>
  <c r="AI1737" i="217"/>
  <c r="AI1717" i="217"/>
  <c r="AI1701" i="217"/>
  <c r="AI1681" i="217"/>
  <c r="AI1665" i="217"/>
  <c r="AI1645" i="217"/>
  <c r="AI1629" i="217"/>
  <c r="AI1609" i="217"/>
  <c r="AI1593" i="217"/>
  <c r="AI1573" i="217"/>
  <c r="AI1557" i="217"/>
  <c r="AI2035" i="217"/>
  <c r="AI2011" i="217"/>
  <c r="AI1987" i="217"/>
  <c r="AI1963" i="217"/>
  <c r="AI1942" i="217"/>
  <c r="AI1920" i="217"/>
  <c r="AI1898" i="217"/>
  <c r="AI1878" i="217"/>
  <c r="AI1859" i="217"/>
  <c r="AI1841" i="217"/>
  <c r="AI1823" i="217"/>
  <c r="AI1805" i="217"/>
  <c r="AI1787" i="217"/>
  <c r="AI1769" i="217"/>
  <c r="AI1751" i="217"/>
  <c r="AI1733" i="217"/>
  <c r="AI1715" i="217"/>
  <c r="AI1697" i="217"/>
  <c r="AI1679" i="217"/>
  <c r="AI1661" i="217"/>
  <c r="AI1643" i="217"/>
  <c r="AI1625" i="217"/>
  <c r="AI1607" i="217"/>
  <c r="AI1589" i="217"/>
  <c r="AI1571" i="217"/>
  <c r="AI1553" i="217"/>
  <c r="AI2033" i="217"/>
  <c r="AI2009" i="217"/>
  <c r="AI1985" i="217"/>
  <c r="AI1962" i="217"/>
  <c r="AI1941" i="217"/>
  <c r="AI1919" i="217"/>
  <c r="AI1897" i="217"/>
  <c r="AI1877" i="217"/>
  <c r="AI1858" i="217"/>
  <c r="AI1840" i="217"/>
  <c r="AI1822" i="217"/>
  <c r="AI1804" i="217"/>
  <c r="AI1786" i="217"/>
  <c r="AI1768" i="217"/>
  <c r="AI1750" i="217"/>
  <c r="AI1732" i="217"/>
  <c r="AI1714" i="217"/>
  <c r="AI1696" i="217"/>
  <c r="AI1678" i="217"/>
  <c r="AI1660" i="217"/>
  <c r="AI1642" i="217"/>
  <c r="AI1624" i="217"/>
  <c r="AI1606" i="217"/>
  <c r="AI1588" i="217"/>
  <c r="AI1570" i="217"/>
  <c r="AI1552" i="217"/>
  <c r="AI2031" i="217"/>
  <c r="AI2005" i="217"/>
  <c r="AI1983" i="217"/>
  <c r="AI1958" i="217"/>
  <c r="AI1939" i="217"/>
  <c r="AI1915" i="217"/>
  <c r="AI1896" i="217"/>
  <c r="AI1874" i="217"/>
  <c r="AI1857" i="217"/>
  <c r="AI1837" i="217"/>
  <c r="AI1821" i="217"/>
  <c r="AI1801" i="217"/>
  <c r="AI1785" i="217"/>
  <c r="AI1765" i="217"/>
  <c r="AI1749" i="217"/>
  <c r="AI1729" i="217"/>
  <c r="AI1713" i="217"/>
  <c r="AI1693" i="217"/>
  <c r="AI1677" i="217"/>
  <c r="AI1657" i="217"/>
  <c r="AI1641" i="217"/>
  <c r="AI1621" i="217"/>
  <c r="AI1605" i="217"/>
  <c r="AI1585" i="217"/>
  <c r="AI1569" i="217"/>
  <c r="AI2045" i="217"/>
  <c r="AI1997" i="217"/>
  <c r="AI1951" i="217"/>
  <c r="AI1908" i="217"/>
  <c r="AI1867" i="217"/>
  <c r="AI1831" i="217"/>
  <c r="AI1795" i="217"/>
  <c r="AI1759" i="217"/>
  <c r="AI1723" i="217"/>
  <c r="AI1687" i="217"/>
  <c r="AI1651" i="217"/>
  <c r="AI1615" i="217"/>
  <c r="AI1579" i="217"/>
  <c r="AI2041" i="217"/>
  <c r="AI1993" i="217"/>
  <c r="AI1947" i="217"/>
  <c r="AI1905" i="217"/>
  <c r="AI1864" i="217"/>
  <c r="AI1828" i="217"/>
  <c r="AI1792" i="217"/>
  <c r="AI1756" i="217"/>
  <c r="AI1720" i="217"/>
  <c r="AI1684" i="217"/>
  <c r="AI1648" i="217"/>
  <c r="AI1612" i="217"/>
  <c r="AI1576" i="217"/>
  <c r="AI2037" i="217"/>
  <c r="AI1989" i="217"/>
  <c r="AI1943" i="217"/>
  <c r="AI1899" i="217"/>
  <c r="AI1860" i="217"/>
  <c r="AI1824" i="217"/>
  <c r="AI1788" i="217"/>
  <c r="AI1752" i="217"/>
  <c r="AI1716" i="217"/>
  <c r="AI1680" i="217"/>
  <c r="AI1644" i="217"/>
  <c r="AI1608" i="217"/>
  <c r="AI1572" i="217"/>
  <c r="AI2029" i="217"/>
  <c r="AI1981" i="217"/>
  <c r="AI1937" i="217"/>
  <c r="AI1894" i="217"/>
  <c r="AI1855" i="217"/>
  <c r="AI1819" i="217"/>
  <c r="AI1783" i="217"/>
  <c r="AI1747" i="217"/>
  <c r="AI1711" i="217"/>
  <c r="AI1675" i="217"/>
  <c r="AI1639" i="217"/>
  <c r="AI1603" i="217"/>
  <c r="AI1567" i="217"/>
  <c r="AI2027" i="217"/>
  <c r="AI1979" i="217"/>
  <c r="AI1934" i="217"/>
  <c r="AI1891" i="217"/>
  <c r="AI1853" i="217"/>
  <c r="AI1817" i="217"/>
  <c r="AI1781" i="217"/>
  <c r="AI1745" i="217"/>
  <c r="AI1709" i="217"/>
  <c r="AI1673" i="217"/>
  <c r="AI1637" i="217"/>
  <c r="AI1601" i="217"/>
  <c r="AI1565" i="217"/>
  <c r="AI2026" i="217"/>
  <c r="AI1978" i="217"/>
  <c r="AI1933" i="217"/>
  <c r="AI1890" i="217"/>
  <c r="AI1852" i="217"/>
  <c r="AI1816" i="217"/>
  <c r="AI1780" i="217"/>
  <c r="AI1744" i="217"/>
  <c r="AI1708" i="217"/>
  <c r="AI1672" i="217"/>
  <c r="AI1636" i="217"/>
  <c r="AI1600" i="217"/>
  <c r="AI1564" i="217"/>
  <c r="AI2019" i="217"/>
  <c r="AI1971" i="217"/>
  <c r="AI1929" i="217"/>
  <c r="AI1886" i="217"/>
  <c r="AI1848" i="217"/>
  <c r="AI1812" i="217"/>
  <c r="AI1776" i="217"/>
  <c r="AI1740" i="217"/>
  <c r="AI1704" i="217"/>
  <c r="AI1668" i="217"/>
  <c r="AI1632" i="217"/>
  <c r="AI1596" i="217"/>
  <c r="AI1560" i="217"/>
  <c r="AI2017" i="217"/>
  <c r="AI1969" i="217"/>
  <c r="AI1926" i="217"/>
  <c r="AI1884" i="217"/>
  <c r="AI1846" i="217"/>
  <c r="AI1810" i="217"/>
  <c r="AI1774" i="217"/>
  <c r="AI1738" i="217"/>
  <c r="AI1702" i="217"/>
  <c r="AI1666" i="217"/>
  <c r="AI1630" i="217"/>
  <c r="AI1594" i="217"/>
  <c r="AI1558" i="217"/>
  <c r="AI2014" i="217"/>
  <c r="AI1966" i="217"/>
  <c r="AI1922" i="217"/>
  <c r="AI1881" i="217"/>
  <c r="AI1843" i="217"/>
  <c r="AI1807" i="217"/>
  <c r="AI1771" i="217"/>
  <c r="AI1735" i="217"/>
  <c r="AI1699" i="217"/>
  <c r="AI1663" i="217"/>
  <c r="AI1627" i="217"/>
  <c r="AI1591" i="217"/>
  <c r="AI1555" i="217"/>
  <c r="AI2004" i="217"/>
  <c r="AI1957" i="217"/>
  <c r="AI1914" i="217"/>
  <c r="AI1873" i="217"/>
  <c r="AI1836" i="217"/>
  <c r="AI1800" i="217"/>
  <c r="AI1764" i="217"/>
  <c r="AI1728" i="217"/>
  <c r="AI1692" i="217"/>
  <c r="AI1656" i="217"/>
  <c r="AI1620" i="217"/>
  <c r="AI1584" i="217"/>
  <c r="AI2002" i="217"/>
  <c r="AI1762" i="217"/>
  <c r="AI1956" i="217"/>
  <c r="AI1727" i="217"/>
  <c r="AI1955" i="217"/>
  <c r="AI1726" i="217"/>
  <c r="AI1913" i="217"/>
  <c r="AI1691" i="217"/>
  <c r="AI1911" i="217"/>
  <c r="AI1690" i="217"/>
  <c r="AI1872" i="217"/>
  <c r="AI1655" i="217"/>
  <c r="AI1871" i="217"/>
  <c r="AI1654" i="217"/>
  <c r="AI2003" i="217"/>
  <c r="AI1835" i="217"/>
  <c r="AI1619" i="217"/>
  <c r="AI2050" i="217"/>
  <c r="AI1834" i="217"/>
  <c r="AI1618" i="217"/>
  <c r="AI1798" i="217"/>
  <c r="AI2051" i="217"/>
  <c r="AI1799" i="217"/>
  <c r="AI1583" i="217"/>
  <c r="AI1582" i="217"/>
  <c r="AI1763" i="217"/>
  <c r="AI132" i="217"/>
  <c r="AI230" i="217"/>
  <c r="AI459" i="217"/>
  <c r="AI452" i="217"/>
  <c r="AI25" i="217"/>
  <c r="AI505" i="217"/>
  <c r="AI431" i="217"/>
  <c r="E1421" i="217"/>
  <c r="W1186" i="217"/>
  <c r="W1244" i="217"/>
  <c r="Q2461" i="217"/>
  <c r="AC1112" i="217"/>
  <c r="AC1215" i="217"/>
  <c r="AC1352" i="217"/>
  <c r="AI145" i="217"/>
  <c r="AI302" i="217"/>
  <c r="AI476" i="217"/>
  <c r="AI23" i="217"/>
  <c r="AI37" i="217"/>
  <c r="AI512" i="217"/>
  <c r="AI443" i="217"/>
  <c r="E700" i="217"/>
  <c r="E1271" i="217"/>
  <c r="E876" i="217"/>
  <c r="E551" i="217"/>
  <c r="W1330" i="217"/>
  <c r="W1520" i="217"/>
  <c r="AC1359" i="217"/>
  <c r="AC1349" i="217"/>
  <c r="AC1365" i="217"/>
  <c r="AI303" i="217"/>
  <c r="AI108" i="217"/>
  <c r="AI136" i="217"/>
  <c r="AI166" i="217"/>
  <c r="AI183" i="217"/>
  <c r="AI177" i="217"/>
  <c r="AI460" i="217"/>
  <c r="E830" i="217"/>
  <c r="E531" i="217"/>
  <c r="E1442" i="217"/>
  <c r="W1192" i="217"/>
  <c r="AC2375" i="217"/>
  <c r="AC2169" i="217"/>
  <c r="AC2268" i="217"/>
  <c r="AC2501" i="217"/>
  <c r="AC2070" i="217"/>
  <c r="AC2322" i="217"/>
  <c r="AC2071" i="217"/>
  <c r="AC2311" i="217"/>
  <c r="AC2072" i="217"/>
  <c r="AC2324" i="217"/>
  <c r="AC2277" i="217"/>
  <c r="AC2517" i="217"/>
  <c r="AC2278" i="217"/>
  <c r="AC2530" i="217"/>
  <c r="AC2271" i="217"/>
  <c r="AC2523" i="217"/>
  <c r="AC2159" i="217"/>
  <c r="W2982" i="217"/>
  <c r="W2614" i="217"/>
  <c r="W3016" i="217"/>
  <c r="W3065" i="217"/>
  <c r="AC1114" i="217"/>
  <c r="AC1506" i="217"/>
  <c r="AC1522" i="217"/>
  <c r="W1889" i="217"/>
  <c r="AC116" i="217"/>
  <c r="AC412" i="217"/>
  <c r="AC260" i="217"/>
  <c r="AC129" i="217"/>
  <c r="AC297" i="217"/>
  <c r="AC165" i="217"/>
  <c r="AC176" i="217"/>
  <c r="AC333" i="217"/>
  <c r="AC492" i="217"/>
  <c r="AC93" i="217"/>
  <c r="AC248" i="217"/>
  <c r="AC418" i="217"/>
  <c r="AC463" i="217"/>
  <c r="AC307" i="217"/>
  <c r="AC163" i="217"/>
  <c r="AC19" i="217"/>
  <c r="AC371" i="217"/>
  <c r="AC222" i="217"/>
  <c r="AC78" i="217"/>
  <c r="AC435" i="217"/>
  <c r="AC281" i="217"/>
  <c r="AC137" i="217"/>
  <c r="AC499" i="217"/>
  <c r="AC342" i="217"/>
  <c r="AC196" i="217"/>
  <c r="AC52" i="217"/>
  <c r="AC407" i="217"/>
  <c r="AC255" i="217"/>
  <c r="AC111" i="217"/>
  <c r="AC458" i="217"/>
  <c r="AC302" i="217"/>
  <c r="AC158" i="217"/>
  <c r="AC509" i="217"/>
  <c r="AC352" i="217"/>
  <c r="AC205" i="217"/>
  <c r="AC61" i="217"/>
  <c r="AC403" i="217"/>
  <c r="AC252" i="217"/>
  <c r="AC108" i="217"/>
  <c r="AC455" i="217"/>
  <c r="AC299" i="217"/>
  <c r="AC155" i="217"/>
  <c r="AC506" i="217"/>
  <c r="AC349" i="217"/>
  <c r="AC202" i="217"/>
  <c r="AC58" i="217"/>
  <c r="AC152" i="217"/>
  <c r="AC273" i="217"/>
  <c r="AC452" i="217"/>
  <c r="AC309" i="217"/>
  <c r="AC320" i="217"/>
  <c r="AC491" i="217"/>
  <c r="AC237" i="217"/>
  <c r="AC399" i="217"/>
  <c r="AC68" i="217"/>
  <c r="AC406" i="217"/>
  <c r="AC450" i="217"/>
  <c r="AC295" i="217"/>
  <c r="AC151" i="217"/>
  <c r="AC515" i="217"/>
  <c r="AC357" i="217"/>
  <c r="AC210" i="217"/>
  <c r="AC66" i="217"/>
  <c r="AC422" i="217"/>
  <c r="AC269" i="217"/>
  <c r="AC125" i="217"/>
  <c r="AC486" i="217"/>
  <c r="AC329" i="217"/>
  <c r="AC184" i="217"/>
  <c r="AC40" i="217"/>
  <c r="AC393" i="217"/>
  <c r="AC243" i="217"/>
  <c r="AC99" i="217"/>
  <c r="AC445" i="217"/>
  <c r="AC290" i="217"/>
  <c r="AC146" i="217"/>
  <c r="AC496" i="217"/>
  <c r="AC339" i="217"/>
  <c r="AC193" i="217"/>
  <c r="AC49" i="217"/>
  <c r="AC390" i="217"/>
  <c r="AC240" i="217"/>
  <c r="AC465" i="217"/>
  <c r="AC477" i="217"/>
  <c r="AC261" i="217"/>
  <c r="AC387" i="217"/>
  <c r="AC140" i="217"/>
  <c r="AC394" i="217"/>
  <c r="AC437" i="217"/>
  <c r="AC283" i="217"/>
  <c r="AC139" i="217"/>
  <c r="AC501" i="217"/>
  <c r="AC344" i="217"/>
  <c r="AC198" i="217"/>
  <c r="AC54" i="217"/>
  <c r="AC409" i="217"/>
  <c r="AC257" i="217"/>
  <c r="AC113" i="217"/>
  <c r="AC473" i="217"/>
  <c r="AC316" i="217"/>
  <c r="AC172" i="217"/>
  <c r="AC28" i="217"/>
  <c r="AC380" i="217"/>
  <c r="AC231" i="217"/>
  <c r="AC87" i="217"/>
  <c r="AC432" i="217"/>
  <c r="AC278" i="217"/>
  <c r="AC134" i="217"/>
  <c r="AC483" i="217"/>
  <c r="AC326" i="217"/>
  <c r="AC181" i="217"/>
  <c r="AC37" i="217"/>
  <c r="AC377" i="217"/>
  <c r="AC228" i="217"/>
  <c r="AC84" i="217"/>
  <c r="AC81" i="217"/>
  <c r="AC212" i="217"/>
  <c r="AC382" i="217"/>
  <c r="AC424" i="217"/>
  <c r="AC271" i="217"/>
  <c r="AC127" i="217"/>
  <c r="AC488" i="217"/>
  <c r="AC331" i="217"/>
  <c r="AC186" i="217"/>
  <c r="AC42" i="217"/>
  <c r="AC396" i="217"/>
  <c r="AC245" i="217"/>
  <c r="AC101" i="217"/>
  <c r="AC460" i="217"/>
  <c r="AC304" i="217"/>
  <c r="AC160" i="217"/>
  <c r="AC16" i="217"/>
  <c r="AC367" i="217"/>
  <c r="AC219" i="217"/>
  <c r="AC75" i="217"/>
  <c r="AC419" i="217"/>
  <c r="AC266" i="217"/>
  <c r="AC122" i="217"/>
  <c r="AC470" i="217"/>
  <c r="AC313" i="217"/>
  <c r="AC169" i="217"/>
  <c r="AC25" i="217"/>
  <c r="AC364" i="217"/>
  <c r="AC216" i="217"/>
  <c r="AC72" i="217"/>
  <c r="AC415" i="217"/>
  <c r="AC263" i="217"/>
  <c r="AC119" i="217"/>
  <c r="AC467" i="217"/>
  <c r="AC310" i="217"/>
  <c r="AC166" i="217"/>
  <c r="AC22" i="217"/>
  <c r="AC373" i="217"/>
  <c r="AC426" i="217"/>
  <c r="AC57" i="217"/>
  <c r="AC225" i="217"/>
  <c r="AC284" i="217"/>
  <c r="AC514" i="217"/>
  <c r="AC370" i="217"/>
  <c r="AC411" i="217"/>
  <c r="AC259" i="217"/>
  <c r="AC115" i="217"/>
  <c r="AC475" i="217"/>
  <c r="AC318" i="217"/>
  <c r="AC174" i="217"/>
  <c r="AC30" i="217"/>
  <c r="AC383" i="217"/>
  <c r="AC233" i="217"/>
  <c r="AC89" i="217"/>
  <c r="AC447" i="217"/>
  <c r="AC292" i="217"/>
  <c r="AC148" i="217"/>
  <c r="AC511" i="217"/>
  <c r="AC354" i="217"/>
  <c r="AC207" i="217"/>
  <c r="AC63" i="217"/>
  <c r="AC405" i="217"/>
  <c r="AC254" i="217"/>
  <c r="AC110" i="217"/>
  <c r="AC457" i="217"/>
  <c r="AC301" i="217"/>
  <c r="AC157" i="217"/>
  <c r="AC508" i="217"/>
  <c r="AC351" i="217"/>
  <c r="AC204" i="217"/>
  <c r="AC60" i="217"/>
  <c r="AC201" i="217"/>
  <c r="AC374" i="217"/>
  <c r="AC56" i="217"/>
  <c r="AC360" i="217"/>
  <c r="AC502" i="217"/>
  <c r="AC358" i="217"/>
  <c r="AC398" i="217"/>
  <c r="AC247" i="217"/>
  <c r="AC103" i="217"/>
  <c r="AC462" i="217"/>
  <c r="AC306" i="217"/>
  <c r="AC162" i="217"/>
  <c r="AC18" i="217"/>
  <c r="AC369" i="217"/>
  <c r="AC221" i="217"/>
  <c r="AC77" i="217"/>
  <c r="AC434" i="217"/>
  <c r="AC280" i="217"/>
  <c r="AC136" i="217"/>
  <c r="AC498" i="217"/>
  <c r="AC341" i="217"/>
  <c r="AC195" i="217"/>
  <c r="AC51" i="217"/>
  <c r="AC392" i="217"/>
  <c r="AC242" i="217"/>
  <c r="AC98" i="217"/>
  <c r="AC444" i="217"/>
  <c r="AC289" i="217"/>
  <c r="AC145" i="217"/>
  <c r="AC495" i="217"/>
  <c r="AC338" i="217"/>
  <c r="AC192" i="217"/>
  <c r="AC48" i="217"/>
  <c r="AC389" i="217"/>
  <c r="AC239" i="217"/>
  <c r="AC95" i="217"/>
  <c r="AC440" i="217"/>
  <c r="AC286" i="217"/>
  <c r="AC142" i="217"/>
  <c r="AC141" i="217"/>
  <c r="AC20" i="217"/>
  <c r="AC33" i="217"/>
  <c r="AC348" i="217"/>
  <c r="AC438" i="217"/>
  <c r="AC505" i="217"/>
  <c r="AC200" i="217"/>
  <c r="AC478" i="217"/>
  <c r="AC334" i="217"/>
  <c r="AC372" i="217"/>
  <c r="AC223" i="217"/>
  <c r="AC79" i="217"/>
  <c r="AC436" i="217"/>
  <c r="AC282" i="217"/>
  <c r="AC138" i="217"/>
  <c r="AC500" i="217"/>
  <c r="AC343" i="217"/>
  <c r="AC197" i="217"/>
  <c r="AC53" i="217"/>
  <c r="AC408" i="217"/>
  <c r="AC256" i="217"/>
  <c r="AC112" i="217"/>
  <c r="AC472" i="217"/>
  <c r="AC315" i="217"/>
  <c r="AC171" i="217"/>
  <c r="AC27" i="217"/>
  <c r="AC366" i="217"/>
  <c r="AC218" i="217"/>
  <c r="AC74" i="217"/>
  <c r="AC417" i="217"/>
  <c r="AC265" i="217"/>
  <c r="AC121" i="217"/>
  <c r="AC469" i="217"/>
  <c r="AC312" i="217"/>
  <c r="AC168" i="217"/>
  <c r="AC24" i="217"/>
  <c r="AC363" i="217"/>
  <c r="AC215" i="217"/>
  <c r="AC71" i="217"/>
  <c r="AC414" i="217"/>
  <c r="AC262" i="217"/>
  <c r="AC118" i="217"/>
  <c r="AC285" i="217"/>
  <c r="AC164" i="217"/>
  <c r="AC177" i="217"/>
  <c r="AC117" i="217"/>
  <c r="AC272" i="217"/>
  <c r="AC466" i="217"/>
  <c r="AC322" i="217"/>
  <c r="AC359" i="217"/>
  <c r="AC211" i="217"/>
  <c r="AC67" i="217"/>
  <c r="AC423" i="217"/>
  <c r="AC270" i="217"/>
  <c r="AC126" i="217"/>
  <c r="AC487" i="217"/>
  <c r="AC330" i="217"/>
  <c r="AC185" i="217"/>
  <c r="AC41" i="217"/>
  <c r="AC395" i="217"/>
  <c r="AC244" i="217"/>
  <c r="AC100" i="217"/>
  <c r="AC459" i="217"/>
  <c r="AC303" i="217"/>
  <c r="AC159" i="217"/>
  <c r="AC510" i="217"/>
  <c r="AC353" i="217"/>
  <c r="AC206" i="217"/>
  <c r="AC62" i="217"/>
  <c r="AC404" i="217"/>
  <c r="AC253" i="217"/>
  <c r="AC109" i="217"/>
  <c r="AC456" i="217"/>
  <c r="AC300" i="217"/>
  <c r="AC156" i="217"/>
  <c r="AC45" i="217"/>
  <c r="AC347" i="217"/>
  <c r="AC454" i="217"/>
  <c r="AC503" i="217"/>
  <c r="AC345" i="217"/>
  <c r="AC199" i="217"/>
  <c r="AC55" i="217"/>
  <c r="AC410" i="217"/>
  <c r="AC258" i="217"/>
  <c r="AC114" i="217"/>
  <c r="AC474" i="217"/>
  <c r="AC317" i="217"/>
  <c r="AC173" i="217"/>
  <c r="AC29" i="217"/>
  <c r="AC381" i="217"/>
  <c r="AC232" i="217"/>
  <c r="AC88" i="217"/>
  <c r="AC446" i="217"/>
  <c r="AC291" i="217"/>
  <c r="AC147" i="217"/>
  <c r="AC497" i="217"/>
  <c r="AC340" i="217"/>
  <c r="AC194" i="217"/>
  <c r="AC50" i="217"/>
  <c r="AC391" i="217"/>
  <c r="AC241" i="217"/>
  <c r="AC97" i="217"/>
  <c r="AC443" i="217"/>
  <c r="AC288" i="217"/>
  <c r="AC144" i="217"/>
  <c r="AC494" i="217"/>
  <c r="AC337" i="217"/>
  <c r="AC191" i="217"/>
  <c r="AC47" i="217"/>
  <c r="AC388" i="217"/>
  <c r="AC238" i="217"/>
  <c r="AC94" i="217"/>
  <c r="AC439" i="217"/>
  <c r="AC308" i="217"/>
  <c r="AC321" i="217"/>
  <c r="AI317" i="217"/>
  <c r="AI121" i="217"/>
  <c r="AI149" i="217"/>
  <c r="AI181" i="217"/>
  <c r="AI197" i="217"/>
  <c r="AI189" i="217"/>
  <c r="AI472" i="217"/>
  <c r="AI599" i="217"/>
  <c r="AI1017" i="217"/>
  <c r="AI574" i="217"/>
  <c r="AI950" i="217"/>
  <c r="AI549" i="217"/>
  <c r="AI772" i="217"/>
  <c r="AI799" i="217"/>
  <c r="AI660" i="217"/>
  <c r="AI817" i="217"/>
  <c r="AI1004" i="217"/>
  <c r="AI648" i="217"/>
  <c r="AI805" i="217"/>
  <c r="AI988" i="217"/>
  <c r="AI637" i="217"/>
  <c r="AI793" i="217"/>
  <c r="AI974" i="217"/>
  <c r="AI626" i="217"/>
  <c r="AI781" i="217"/>
  <c r="AI960" i="217"/>
  <c r="AI615" i="217"/>
  <c r="AI769" i="217"/>
  <c r="AI945" i="217"/>
  <c r="AI962" i="217"/>
  <c r="AI617" i="217"/>
  <c r="AI771" i="217"/>
  <c r="AI948" i="217"/>
  <c r="AI981" i="217"/>
  <c r="AI644" i="217"/>
  <c r="AI800" i="217"/>
  <c r="AI984" i="217"/>
  <c r="AI977" i="217"/>
  <c r="AI907" i="217"/>
  <c r="AI671" i="217"/>
  <c r="AI815" i="217"/>
  <c r="AI959" i="217"/>
  <c r="AI592" i="217"/>
  <c r="AI587" i="217"/>
  <c r="AI610" i="217"/>
  <c r="AI609" i="217"/>
  <c r="AI631" i="217"/>
  <c r="AI586" i="217"/>
  <c r="AI585" i="217"/>
  <c r="AI607" i="217"/>
  <c r="AI954" i="217"/>
  <c r="AI551" i="217"/>
  <c r="AI889" i="217"/>
  <c r="AI840" i="217"/>
  <c r="AI708" i="217"/>
  <c r="AI736" i="217"/>
  <c r="AI686" i="217"/>
  <c r="AI845" i="217"/>
  <c r="AI528" i="217"/>
  <c r="AI674" i="217"/>
  <c r="AI832" i="217"/>
  <c r="AI1021" i="217"/>
  <c r="AI662" i="217"/>
  <c r="AI819" i="217"/>
  <c r="AI1006" i="217"/>
  <c r="AI650" i="217"/>
  <c r="AI807" i="217"/>
  <c r="AI992" i="217"/>
  <c r="AI639" i="217"/>
  <c r="AI795" i="217"/>
  <c r="AI976" i="217"/>
  <c r="AI994" i="217"/>
  <c r="AI641" i="217"/>
  <c r="AI797" i="217"/>
  <c r="AI980" i="217"/>
  <c r="AI1012" i="217"/>
  <c r="AI669" i="217"/>
  <c r="AI828" i="217"/>
  <c r="AI1016" i="217"/>
  <c r="AI1001" i="217"/>
  <c r="AI931" i="217"/>
  <c r="AI695" i="217"/>
  <c r="AI839" i="217"/>
  <c r="AI983" i="217"/>
  <c r="AI934" i="217"/>
  <c r="AI544" i="217"/>
  <c r="AI922" i="217"/>
  <c r="AI539" i="217"/>
  <c r="AI985" i="217"/>
  <c r="AI562" i="217"/>
  <c r="AI982" i="217"/>
  <c r="AI561" i="217"/>
  <c r="AI583" i="217"/>
  <c r="AI858" i="217"/>
  <c r="AI921" i="217"/>
  <c r="AI538" i="217"/>
  <c r="AI918" i="217"/>
  <c r="AI537" i="217"/>
  <c r="AI970" i="217"/>
  <c r="AI559" i="217"/>
  <c r="AI843" i="217"/>
  <c r="AI809" i="217"/>
  <c r="AI773" i="217"/>
  <c r="AI645" i="217"/>
  <c r="AI672" i="217"/>
  <c r="AI712" i="217"/>
  <c r="AI876" i="217"/>
  <c r="AI552" i="217"/>
  <c r="AI700" i="217"/>
  <c r="AI861" i="217"/>
  <c r="AI541" i="217"/>
  <c r="AI688" i="217"/>
  <c r="AI848" i="217"/>
  <c r="AI530" i="217"/>
  <c r="AI676" i="217"/>
  <c r="AI834" i="217"/>
  <c r="AI1023" i="217"/>
  <c r="AI664" i="217"/>
  <c r="AI821" i="217"/>
  <c r="AI1009" i="217"/>
  <c r="AI1026" i="217"/>
  <c r="AI666" i="217"/>
  <c r="AI824" i="217"/>
  <c r="AI1011" i="217"/>
  <c r="AI548" i="217"/>
  <c r="AI696" i="217"/>
  <c r="AI856" i="217"/>
  <c r="AI881" i="217"/>
  <c r="AI1025" i="217"/>
  <c r="AI955" i="217"/>
  <c r="AI719" i="217"/>
  <c r="AI863" i="217"/>
  <c r="AI1007" i="217"/>
  <c r="AI829" i="217"/>
  <c r="AI826" i="217"/>
  <c r="AI857" i="217"/>
  <c r="AI855" i="217"/>
  <c r="AI906" i="217"/>
  <c r="AI535" i="217"/>
  <c r="AI776" i="217"/>
  <c r="AI746" i="217"/>
  <c r="AI710" i="217"/>
  <c r="AI595" i="217"/>
  <c r="AI618" i="217"/>
  <c r="AI738" i="217"/>
  <c r="AI908" i="217"/>
  <c r="AI576" i="217"/>
  <c r="AI726" i="217"/>
  <c r="AI892" i="217"/>
  <c r="AI565" i="217"/>
  <c r="AI714" i="217"/>
  <c r="AI878" i="217"/>
  <c r="AI554" i="217"/>
  <c r="AI702" i="217"/>
  <c r="AI864" i="217"/>
  <c r="AI543" i="217"/>
  <c r="AI690" i="217"/>
  <c r="AI850" i="217"/>
  <c r="AI866" i="217"/>
  <c r="AI545" i="217"/>
  <c r="AI692" i="217"/>
  <c r="AI853" i="217"/>
  <c r="AI885" i="217"/>
  <c r="AI572" i="217"/>
  <c r="AI722" i="217"/>
  <c r="AI888" i="217"/>
  <c r="AI905" i="217"/>
  <c r="AI835" i="217"/>
  <c r="AI979" i="217"/>
  <c r="AI743" i="217"/>
  <c r="AI887" i="217"/>
  <c r="AI763" i="217"/>
  <c r="AI762" i="217"/>
  <c r="AI789" i="217"/>
  <c r="AI788" i="217"/>
  <c r="AI816" i="217"/>
  <c r="AI698" i="217"/>
  <c r="AI730" i="217"/>
  <c r="AI724" i="217"/>
  <c r="AI1538" i="217"/>
  <c r="AI1526" i="217"/>
  <c r="AI1514" i="217"/>
  <c r="AI1502" i="217"/>
  <c r="AI1490" i="217"/>
  <c r="AI1478" i="217"/>
  <c r="AI1466" i="217"/>
  <c r="AI1454" i="217"/>
  <c r="AI1535" i="217"/>
  <c r="AI1523" i="217"/>
  <c r="AI1534" i="217"/>
  <c r="AI1522" i="217"/>
  <c r="AI1539" i="217"/>
  <c r="AI1521" i="217"/>
  <c r="AI1508" i="217"/>
  <c r="AI1495" i="217"/>
  <c r="AI1482" i="217"/>
  <c r="AI1469" i="217"/>
  <c r="AI1456" i="217"/>
  <c r="AI1443" i="217"/>
  <c r="AI1431" i="217"/>
  <c r="AI1419" i="217"/>
  <c r="AI1407" i="217"/>
  <c r="AI1395" i="217"/>
  <c r="AI1383" i="217"/>
  <c r="AI1371" i="217"/>
  <c r="AI1359" i="217"/>
  <c r="AI1347" i="217"/>
  <c r="AI1335" i="217"/>
  <c r="AI1323" i="217"/>
  <c r="AI1311" i="217"/>
  <c r="AI1299" i="217"/>
  <c r="AI1287" i="217"/>
  <c r="AI1275" i="217"/>
  <c r="AI1263" i="217"/>
  <c r="AI1251" i="217"/>
  <c r="AI1239" i="217"/>
  <c r="AI1227" i="217"/>
  <c r="AI1215" i="217"/>
  <c r="AI1203" i="217"/>
  <c r="AI1191" i="217"/>
  <c r="AI1179" i="217"/>
  <c r="AI1167" i="217"/>
  <c r="AI1155" i="217"/>
  <c r="AI1143" i="217"/>
  <c r="AI1131" i="217"/>
  <c r="AI1119" i="217"/>
  <c r="AI1107" i="217"/>
  <c r="AI1095" i="217"/>
  <c r="AI1083" i="217"/>
  <c r="AI1071" i="217"/>
  <c r="AI1059" i="217"/>
  <c r="AI1047" i="217"/>
  <c r="AI1536" i="217"/>
  <c r="AI1519" i="217"/>
  <c r="AI1506" i="217"/>
  <c r="AI1493" i="217"/>
  <c r="AI1480" i="217"/>
  <c r="AI1467" i="217"/>
  <c r="AI1453" i="217"/>
  <c r="AI1441" i="217"/>
  <c r="AI1429" i="217"/>
  <c r="AI1417" i="217"/>
  <c r="AI1405" i="217"/>
  <c r="AI1393" i="217"/>
  <c r="AI1381" i="217"/>
  <c r="AI1369" i="217"/>
  <c r="AI1357" i="217"/>
  <c r="AI1345" i="217"/>
  <c r="AI1333" i="217"/>
  <c r="AI1321" i="217"/>
  <c r="AI1309" i="217"/>
  <c r="AI1297" i="217"/>
  <c r="AI1285" i="217"/>
  <c r="AI1273" i="217"/>
  <c r="AI1261" i="217"/>
  <c r="AI1249" i="217"/>
  <c r="AI1237" i="217"/>
  <c r="AI1225" i="217"/>
  <c r="AI1213" i="217"/>
  <c r="AI1201" i="217"/>
  <c r="AI1189" i="217"/>
  <c r="AI1177" i="217"/>
  <c r="AI1165" i="217"/>
  <c r="AI1153" i="217"/>
  <c r="AI1141" i="217"/>
  <c r="AI1129" i="217"/>
  <c r="AI1117" i="217"/>
  <c r="AI1105" i="217"/>
  <c r="AI1093" i="217"/>
  <c r="AI1081" i="217"/>
  <c r="AI1069" i="217"/>
  <c r="AI1057" i="217"/>
  <c r="AI1045" i="217"/>
  <c r="AI1532" i="217"/>
  <c r="AI1517" i="217"/>
  <c r="AI1504" i="217"/>
  <c r="AI1491" i="217"/>
  <c r="AI1477" i="217"/>
  <c r="AI1464" i="217"/>
  <c r="AI1451" i="217"/>
  <c r="AI1439" i="217"/>
  <c r="AI1427" i="217"/>
  <c r="AI1415" i="217"/>
  <c r="AI1403" i="217"/>
  <c r="AI1391" i="217"/>
  <c r="AI1379" i="217"/>
  <c r="AI1367" i="217"/>
  <c r="AI1355" i="217"/>
  <c r="AI1343" i="217"/>
  <c r="AI1331" i="217"/>
  <c r="AI1319" i="217"/>
  <c r="AI1307" i="217"/>
  <c r="AI1295" i="217"/>
  <c r="AI1283" i="217"/>
  <c r="AI1271" i="217"/>
  <c r="AI1259" i="217"/>
  <c r="AI1247" i="217"/>
  <c r="AI1235" i="217"/>
  <c r="AI1223" i="217"/>
  <c r="AI1211" i="217"/>
  <c r="AI1199" i="217"/>
  <c r="AI1187" i="217"/>
  <c r="AI1175" i="217"/>
  <c r="AI1163" i="217"/>
  <c r="AI1151" i="217"/>
  <c r="AI1139" i="217"/>
  <c r="AI1127" i="217"/>
  <c r="AI1115" i="217"/>
  <c r="AI1103" i="217"/>
  <c r="AI1091" i="217"/>
  <c r="AI1079" i="217"/>
  <c r="AI1067" i="217"/>
  <c r="AI1055" i="217"/>
  <c r="AI1043" i="217"/>
  <c r="AI1531" i="217"/>
  <c r="AI1516" i="217"/>
  <c r="AI1503" i="217"/>
  <c r="AI1489" i="217"/>
  <c r="AI1476" i="217"/>
  <c r="AI1530" i="217"/>
  <c r="AI1515" i="217"/>
  <c r="AI1501" i="217"/>
  <c r="AI1488" i="217"/>
  <c r="AI1475" i="217"/>
  <c r="AI1462" i="217"/>
  <c r="AI1449" i="217"/>
  <c r="AI1437" i="217"/>
  <c r="AI1425" i="217"/>
  <c r="AI1413" i="217"/>
  <c r="AI1401" i="217"/>
  <c r="AI1389" i="217"/>
  <c r="AI1377" i="217"/>
  <c r="AI1365" i="217"/>
  <c r="AI1353" i="217"/>
  <c r="AI1341" i="217"/>
  <c r="AI1329" i="217"/>
  <c r="AI1317" i="217"/>
  <c r="AI1305" i="217"/>
  <c r="AI1293" i="217"/>
  <c r="AI1281" i="217"/>
  <c r="AI1269" i="217"/>
  <c r="AI1257" i="217"/>
  <c r="AI1245" i="217"/>
  <c r="AI1233" i="217"/>
  <c r="AI1221" i="217"/>
  <c r="AI1209" i="217"/>
  <c r="AI1197" i="217"/>
  <c r="AI1185" i="217"/>
  <c r="AI1173" i="217"/>
  <c r="AI1161" i="217"/>
  <c r="AI1149" i="217"/>
  <c r="AI1137" i="217"/>
  <c r="AI1125" i="217"/>
  <c r="AI1113" i="217"/>
  <c r="AI1101" i="217"/>
  <c r="AI1089" i="217"/>
  <c r="AI1077" i="217"/>
  <c r="AI1065" i="217"/>
  <c r="AI1053" i="217"/>
  <c r="AI1041" i="217"/>
  <c r="AI1512" i="217"/>
  <c r="AI1492" i="217"/>
  <c r="AI1470" i="217"/>
  <c r="AI1448" i="217"/>
  <c r="AI1432" i="217"/>
  <c r="AI1412" i="217"/>
  <c r="AI1396" i="217"/>
  <c r="AI1376" i="217"/>
  <c r="AI1360" i="217"/>
  <c r="AI1340" i="217"/>
  <c r="AI1324" i="217"/>
  <c r="AI1304" i="217"/>
  <c r="AI1288" i="217"/>
  <c r="AI1268" i="217"/>
  <c r="AI1252" i="217"/>
  <c r="AI1232" i="217"/>
  <c r="AI1216" i="217"/>
  <c r="AI1196" i="217"/>
  <c r="AI1180" i="217"/>
  <c r="AI1160" i="217"/>
  <c r="AI1144" i="217"/>
  <c r="AI1124" i="217"/>
  <c r="AI1108" i="217"/>
  <c r="AI1088" i="217"/>
  <c r="AI1072" i="217"/>
  <c r="AI1052" i="217"/>
  <c r="AI1511" i="217"/>
  <c r="AI1487" i="217"/>
  <c r="AI1468" i="217"/>
  <c r="AI1447" i="217"/>
  <c r="AI1430" i="217"/>
  <c r="AI1411" i="217"/>
  <c r="AI1394" i="217"/>
  <c r="AI1375" i="217"/>
  <c r="AI1358" i="217"/>
  <c r="AI1339" i="217"/>
  <c r="AI1322" i="217"/>
  <c r="AI1303" i="217"/>
  <c r="AI1286" i="217"/>
  <c r="AI1267" i="217"/>
  <c r="AI1250" i="217"/>
  <c r="AI1231" i="217"/>
  <c r="AI1214" i="217"/>
  <c r="AI1195" i="217"/>
  <c r="AI1178" i="217"/>
  <c r="AI1159" i="217"/>
  <c r="AI1142" i="217"/>
  <c r="AI1123" i="217"/>
  <c r="AI1106" i="217"/>
  <c r="AI1087" i="217"/>
  <c r="AI1070" i="217"/>
  <c r="AI1051" i="217"/>
  <c r="AI1537" i="217"/>
  <c r="AI1510" i="217"/>
  <c r="AI1486" i="217"/>
  <c r="AI1465" i="217"/>
  <c r="AI1446" i="217"/>
  <c r="AI1428" i="217"/>
  <c r="AI1410" i="217"/>
  <c r="AI1392" i="217"/>
  <c r="AI1374" i="217"/>
  <c r="AI1356" i="217"/>
  <c r="AI1338" i="217"/>
  <c r="AI1320" i="217"/>
  <c r="AI1302" i="217"/>
  <c r="AI1284" i="217"/>
  <c r="AI1266" i="217"/>
  <c r="AI1248" i="217"/>
  <c r="AI1230" i="217"/>
  <c r="AI1212" i="217"/>
  <c r="AI1194" i="217"/>
  <c r="AI1176" i="217"/>
  <c r="AI1158" i="217"/>
  <c r="AI1140" i="217"/>
  <c r="AI1122" i="217"/>
  <c r="AI1104" i="217"/>
  <c r="AI1086" i="217"/>
  <c r="AI1068" i="217"/>
  <c r="AI1050" i="217"/>
  <c r="AI1533" i="217"/>
  <c r="AI1509" i="217"/>
  <c r="AI1485" i="217"/>
  <c r="AI1463" i="217"/>
  <c r="AI1445" i="217"/>
  <c r="AI1426" i="217"/>
  <c r="AI1409" i="217"/>
  <c r="AI1390" i="217"/>
  <c r="AI1373" i="217"/>
  <c r="AI1354" i="217"/>
  <c r="AI1337" i="217"/>
  <c r="AI1318" i="217"/>
  <c r="AI1301" i="217"/>
  <c r="AI1282" i="217"/>
  <c r="AI1265" i="217"/>
  <c r="AI1246" i="217"/>
  <c r="AI1229" i="217"/>
  <c r="AI1210" i="217"/>
  <c r="AI1193" i="217"/>
  <c r="AI1174" i="217"/>
  <c r="AI1157" i="217"/>
  <c r="AI1138" i="217"/>
  <c r="AI1121" i="217"/>
  <c r="AI1102" i="217"/>
  <c r="AI1085" i="217"/>
  <c r="AI1066" i="217"/>
  <c r="AI1049" i="217"/>
  <c r="AI1529" i="217"/>
  <c r="AI1507" i="217"/>
  <c r="AI1484" i="217"/>
  <c r="AI1461" i="217"/>
  <c r="AI1444" i="217"/>
  <c r="AI1424" i="217"/>
  <c r="AI1408" i="217"/>
  <c r="AI1388" i="217"/>
  <c r="AI1372" i="217"/>
  <c r="AI1352" i="217"/>
  <c r="AI1336" i="217"/>
  <c r="AI1316" i="217"/>
  <c r="AI1300" i="217"/>
  <c r="AI1280" i="217"/>
  <c r="AI1264" i="217"/>
  <c r="AI1244" i="217"/>
  <c r="AI1228" i="217"/>
  <c r="AI1208" i="217"/>
  <c r="AI1192" i="217"/>
  <c r="AI1172" i="217"/>
  <c r="AI1156" i="217"/>
  <c r="AI1136" i="217"/>
  <c r="AI1120" i="217"/>
  <c r="AI1100" i="217"/>
  <c r="AI1084" i="217"/>
  <c r="AI1064" i="217"/>
  <c r="AI1048" i="217"/>
  <c r="AI1528" i="217"/>
  <c r="AI1505" i="217"/>
  <c r="AI1483" i="217"/>
  <c r="AI1460" i="217"/>
  <c r="AI1442" i="217"/>
  <c r="AI1423" i="217"/>
  <c r="AI1406" i="217"/>
  <c r="AI1387" i="217"/>
  <c r="AI1370" i="217"/>
  <c r="AI1351" i="217"/>
  <c r="AI1334" i="217"/>
  <c r="AI1315" i="217"/>
  <c r="AI1298" i="217"/>
  <c r="AI1279" i="217"/>
  <c r="AI1262" i="217"/>
  <c r="AI1243" i="217"/>
  <c r="AI1226" i="217"/>
  <c r="AI1207" i="217"/>
  <c r="AI1190" i="217"/>
  <c r="AI1171" i="217"/>
  <c r="AI1154" i="217"/>
  <c r="AI1135" i="217"/>
  <c r="AI1118" i="217"/>
  <c r="AI1099" i="217"/>
  <c r="AI1082" i="217"/>
  <c r="AI1063" i="217"/>
  <c r="AI1046" i="217"/>
  <c r="AI1527" i="217"/>
  <c r="AI1500" i="217"/>
  <c r="AI1481" i="217"/>
  <c r="AI1459" i="217"/>
  <c r="AI1440" i="217"/>
  <c r="AI1422" i="217"/>
  <c r="AI1404" i="217"/>
  <c r="AI1386" i="217"/>
  <c r="AI1368" i="217"/>
  <c r="AI1350" i="217"/>
  <c r="AI1332" i="217"/>
  <c r="AI1314" i="217"/>
  <c r="AI1296" i="217"/>
  <c r="AI1278" i="217"/>
  <c r="AI1260" i="217"/>
  <c r="AI1242" i="217"/>
  <c r="AI1224" i="217"/>
  <c r="AI1206" i="217"/>
  <c r="AI1188" i="217"/>
  <c r="AI1170" i="217"/>
  <c r="AI1152" i="217"/>
  <c r="AI1134" i="217"/>
  <c r="AI1116" i="217"/>
  <c r="AI1098" i="217"/>
  <c r="AI1080" i="217"/>
  <c r="AI1062" i="217"/>
  <c r="AI1044" i="217"/>
  <c r="AI1525" i="217"/>
  <c r="AI1499" i="217"/>
  <c r="AI1479" i="217"/>
  <c r="AI1458" i="217"/>
  <c r="AI1438" i="217"/>
  <c r="AI1421" i="217"/>
  <c r="AI1402" i="217"/>
  <c r="AI1385" i="217"/>
  <c r="AI1366" i="217"/>
  <c r="AI1349" i="217"/>
  <c r="AI1330" i="217"/>
  <c r="AI1313" i="217"/>
  <c r="AI1294" i="217"/>
  <c r="AI1277" i="217"/>
  <c r="AI1258" i="217"/>
  <c r="AI1241" i="217"/>
  <c r="AI1222" i="217"/>
  <c r="AI1205" i="217"/>
  <c r="AI1186" i="217"/>
  <c r="AI1169" i="217"/>
  <c r="AI1150" i="217"/>
  <c r="AI1133" i="217"/>
  <c r="AI1114" i="217"/>
  <c r="AI1097" i="217"/>
  <c r="AI1078" i="217"/>
  <c r="AI1061" i="217"/>
  <c r="AI1042" i="217"/>
  <c r="AI1524" i="217"/>
  <c r="AI1498" i="217"/>
  <c r="AI1474" i="217"/>
  <c r="AI1457" i="217"/>
  <c r="AI1436" i="217"/>
  <c r="AI1420" i="217"/>
  <c r="AI1400" i="217"/>
  <c r="AI1384" i="217"/>
  <c r="AI1364" i="217"/>
  <c r="AI1348" i="217"/>
  <c r="AI1328" i="217"/>
  <c r="AI1312" i="217"/>
  <c r="AI1292" i="217"/>
  <c r="AI1276" i="217"/>
  <c r="AI1256" i="217"/>
  <c r="AI1240" i="217"/>
  <c r="AI1220" i="217"/>
  <c r="AI1204" i="217"/>
  <c r="AI1184" i="217"/>
  <c r="AI1168" i="217"/>
  <c r="AI1148" i="217"/>
  <c r="AI1132" i="217"/>
  <c r="AI1112" i="217"/>
  <c r="AI1096" i="217"/>
  <c r="AI1076" i="217"/>
  <c r="AI1060" i="217"/>
  <c r="AI1040" i="217"/>
  <c r="AI1520" i="217"/>
  <c r="AI1497" i="217"/>
  <c r="AI1473" i="217"/>
  <c r="AI1455" i="217"/>
  <c r="AI1435" i="217"/>
  <c r="AI1418" i="217"/>
  <c r="AI1399" i="217"/>
  <c r="AI1382" i="217"/>
  <c r="AI1363" i="217"/>
  <c r="AI1346" i="217"/>
  <c r="AI1327" i="217"/>
  <c r="AI1310" i="217"/>
  <c r="AI1291" i="217"/>
  <c r="AI1274" i="217"/>
  <c r="AI1255" i="217"/>
  <c r="AI1238" i="217"/>
  <c r="AI1219" i="217"/>
  <c r="AI1202" i="217"/>
  <c r="AI1183" i="217"/>
  <c r="AI1166" i="217"/>
  <c r="AI1147" i="217"/>
  <c r="AI1130" i="217"/>
  <c r="AI1111" i="217"/>
  <c r="AI1094" i="217"/>
  <c r="AI1075" i="217"/>
  <c r="AI1058" i="217"/>
  <c r="AI1433" i="217"/>
  <c r="AI1325" i="217"/>
  <c r="AI1217" i="217"/>
  <c r="AI1109" i="217"/>
  <c r="AI1434" i="217"/>
  <c r="AI1416" i="217"/>
  <c r="AI1308" i="217"/>
  <c r="AI1200" i="217"/>
  <c r="AI1092" i="217"/>
  <c r="AI1218" i="217"/>
  <c r="AI1414" i="217"/>
  <c r="AI1306" i="217"/>
  <c r="AI1198" i="217"/>
  <c r="AI1090" i="217"/>
  <c r="AI1518" i="217"/>
  <c r="AI1398" i="217"/>
  <c r="AI1290" i="217"/>
  <c r="AI1182" i="217"/>
  <c r="AI1074" i="217"/>
  <c r="AI1513" i="217"/>
  <c r="AI1397" i="217"/>
  <c r="AI1289" i="217"/>
  <c r="AI1181" i="217"/>
  <c r="AI1073" i="217"/>
  <c r="AI1496" i="217"/>
  <c r="AI1380" i="217"/>
  <c r="AI1272" i="217"/>
  <c r="AI1164" i="217"/>
  <c r="AI1056" i="217"/>
  <c r="AI1494" i="217"/>
  <c r="AI1378" i="217"/>
  <c r="AI1270" i="217"/>
  <c r="AI1162" i="217"/>
  <c r="AI1054" i="217"/>
  <c r="AI1472" i="217"/>
  <c r="AI1362" i="217"/>
  <c r="AI1254" i="217"/>
  <c r="AI1146" i="217"/>
  <c r="AI1450" i="217"/>
  <c r="AI1126" i="217"/>
  <c r="AI1326" i="217"/>
  <c r="AI1471" i="217"/>
  <c r="AI1361" i="217"/>
  <c r="AI1253" i="217"/>
  <c r="AI1145" i="217"/>
  <c r="AI1234" i="217"/>
  <c r="AI1452" i="217"/>
  <c r="AI1344" i="217"/>
  <c r="AI1236" i="217"/>
  <c r="AI1128" i="217"/>
  <c r="AI1342" i="217"/>
  <c r="AI1110" i="217"/>
  <c r="AI721" i="217"/>
  <c r="AI606" i="217"/>
  <c r="AI534" i="217"/>
  <c r="AI966" i="217"/>
  <c r="AI852" i="217"/>
  <c r="AI750" i="217"/>
  <c r="AI691" i="217"/>
  <c r="AI582" i="217"/>
  <c r="AI904" i="217"/>
  <c r="AI785" i="217"/>
  <c r="AI630" i="217"/>
  <c r="AI902" i="217"/>
  <c r="AI969" i="217"/>
  <c r="AI814" i="217"/>
  <c r="AI657" i="217"/>
  <c r="AI558" i="217"/>
  <c r="AI604" i="217"/>
  <c r="AI580" i="217"/>
  <c r="AI556" i="217"/>
  <c r="AI532" i="217"/>
  <c r="AI844" i="217"/>
  <c r="AI812" i="217"/>
  <c r="AI783" i="217"/>
  <c r="AI749" i="217"/>
  <c r="AI720" i="217"/>
  <c r="AI685" i="217"/>
  <c r="AI655" i="217"/>
  <c r="AI628" i="217"/>
  <c r="AI937" i="217"/>
  <c r="AI546" i="217"/>
  <c r="AI777" i="217"/>
  <c r="AI956" i="217"/>
  <c r="AI612" i="217"/>
  <c r="AI765" i="217"/>
  <c r="AI940" i="217"/>
  <c r="AI601" i="217"/>
  <c r="AI753" i="217"/>
  <c r="AI926" i="217"/>
  <c r="AI590" i="217"/>
  <c r="AI741" i="217"/>
  <c r="AI912" i="217"/>
  <c r="AI579" i="217"/>
  <c r="AI729" i="217"/>
  <c r="AI897" i="217"/>
  <c r="AI914" i="217"/>
  <c r="AI581" i="217"/>
  <c r="AI732" i="217"/>
  <c r="AI900" i="217"/>
  <c r="AI933" i="217"/>
  <c r="AI608" i="217"/>
  <c r="AI761" i="217"/>
  <c r="AI936" i="217"/>
  <c r="AI941" i="217"/>
  <c r="AI871" i="217"/>
  <c r="AI1015" i="217"/>
  <c r="AI779" i="217"/>
  <c r="AI923" i="217"/>
  <c r="AI670" i="217"/>
  <c r="AI668" i="217"/>
  <c r="AI697" i="217"/>
  <c r="AI694" i="217"/>
  <c r="AI723" i="217"/>
  <c r="W1014" i="217"/>
  <c r="W613" i="217"/>
  <c r="AI27" i="216"/>
  <c r="AG27" i="216"/>
  <c r="E24" i="221"/>
  <c r="L43" i="221"/>
  <c r="G60" i="220"/>
  <c r="E1006" i="217"/>
  <c r="E982" i="217"/>
  <c r="E702" i="217"/>
  <c r="E858" i="217"/>
  <c r="E591" i="217"/>
  <c r="E1175" i="217"/>
  <c r="E854" i="217"/>
  <c r="E588" i="217"/>
  <c r="Q2303" i="217"/>
  <c r="Q2501" i="217"/>
  <c r="Q2246" i="217"/>
  <c r="Q2218" i="217"/>
  <c r="Q2189" i="217"/>
  <c r="Q2154" i="217"/>
  <c r="Q2099" i="217"/>
  <c r="Q2081" i="217"/>
  <c r="Q2322" i="217"/>
  <c r="Q2064" i="217"/>
  <c r="Q2304" i="217"/>
  <c r="Q2553" i="217"/>
  <c r="Q2286" i="217"/>
  <c r="Q2532" i="217"/>
  <c r="Q2106" i="217"/>
  <c r="Q2351" i="217"/>
  <c r="Q2094" i="217"/>
  <c r="Q2338" i="217"/>
  <c r="Q2442" i="217"/>
  <c r="Q2139" i="217"/>
  <c r="Q2283" i="217"/>
  <c r="Q2427" i="217"/>
  <c r="Q2068" i="217"/>
  <c r="Q2212" i="217"/>
  <c r="Q2356" i="217"/>
  <c r="Q2500" i="217"/>
  <c r="Q2143" i="217"/>
  <c r="Q2287" i="217"/>
  <c r="Q2431" i="217"/>
  <c r="Q2132" i="217"/>
  <c r="Q2276" i="217"/>
  <c r="Q2420" i="217"/>
  <c r="Q2065" i="217"/>
  <c r="Q2209" i="217"/>
  <c r="Q2353" i="217"/>
  <c r="Q2497" i="217"/>
  <c r="W1507" i="217"/>
  <c r="Q543" i="217"/>
  <c r="W1094" i="217"/>
  <c r="W1474" i="217"/>
  <c r="Q954" i="217"/>
  <c r="W1066" i="217"/>
  <c r="AC2543" i="217"/>
  <c r="AC2462" i="217"/>
  <c r="AC2188" i="217"/>
  <c r="AC2436" i="217"/>
  <c r="AC2164" i="217"/>
  <c r="AC2387" i="217"/>
  <c r="AC2285" i="217"/>
  <c r="AC2082" i="217"/>
  <c r="AC2226" i="217"/>
  <c r="AC2370" i="217"/>
  <c r="AC2514" i="217"/>
  <c r="AC2155" i="217"/>
  <c r="AC2299" i="217"/>
  <c r="AC2443" i="217"/>
  <c r="AC2096" i="217"/>
  <c r="AC2240" i="217"/>
  <c r="AC2384" i="217"/>
  <c r="AC2528" i="217"/>
  <c r="AC2385" i="217"/>
  <c r="AC2529" i="217"/>
  <c r="AC2182" i="217"/>
  <c r="AC2326" i="217"/>
  <c r="AC2470" i="217"/>
  <c r="AC2115" i="217"/>
  <c r="AC2259" i="217"/>
  <c r="AC2403" i="217"/>
  <c r="AC2547" i="217"/>
  <c r="AC2306" i="217"/>
  <c r="AC2546" i="217"/>
  <c r="AC1174" i="217"/>
  <c r="AC1080" i="217"/>
  <c r="AC1459" i="217"/>
  <c r="AC1318" i="217"/>
  <c r="AC1147" i="217"/>
  <c r="AC1397" i="217"/>
  <c r="AC1149" i="217"/>
  <c r="AC1399" i="217"/>
  <c r="AC1150" i="217"/>
  <c r="AC1406" i="217"/>
  <c r="AC1151" i="217"/>
  <c r="AC1407" i="217"/>
  <c r="AC1153" i="217"/>
  <c r="AC1409" i="217"/>
  <c r="AC1183" i="217"/>
  <c r="AC1436" i="217"/>
  <c r="AC1130" i="217"/>
  <c r="AC1274" i="217"/>
  <c r="AC1426" i="217"/>
  <c r="AC1083" i="217"/>
  <c r="AC1227" i="217"/>
  <c r="AC1375" i="217"/>
  <c r="AC1532" i="217"/>
  <c r="AC1180" i="217"/>
  <c r="AC1324" i="217"/>
  <c r="AC1481" i="217"/>
  <c r="AC1133" i="217"/>
  <c r="AC1277" i="217"/>
  <c r="AC1430" i="217"/>
  <c r="AC1086" i="217"/>
  <c r="AC1230" i="217"/>
  <c r="AC1378" i="217"/>
  <c r="AC1535" i="217"/>
  <c r="W2669" i="217"/>
  <c r="W2687" i="217"/>
  <c r="W2696" i="217"/>
  <c r="W2710" i="217"/>
  <c r="W2729" i="217"/>
  <c r="E1430" i="217"/>
  <c r="Q2550" i="217"/>
  <c r="Q2242" i="217"/>
  <c r="Q2414" i="217"/>
  <c r="Q2279" i="217"/>
  <c r="Q2254" i="217"/>
  <c r="Q2220" i="217"/>
  <c r="Q2190" i="217"/>
  <c r="Q2134" i="217"/>
  <c r="Q2098" i="217"/>
  <c r="Q2342" i="217"/>
  <c r="Q2084" i="217"/>
  <c r="Q2326" i="217"/>
  <c r="Q2066" i="217"/>
  <c r="Q2306" i="217"/>
  <c r="Q2554" i="217"/>
  <c r="Q2124" i="217"/>
  <c r="Q2373" i="217"/>
  <c r="Q2111" i="217"/>
  <c r="Q2358" i="217"/>
  <c r="Q2462" i="217"/>
  <c r="Q2151" i="217"/>
  <c r="Q2295" i="217"/>
  <c r="Q2439" i="217"/>
  <c r="Q2080" i="217"/>
  <c r="Q2224" i="217"/>
  <c r="Q2368" i="217"/>
  <c r="Q2512" i="217"/>
  <c r="Q2155" i="217"/>
  <c r="Q2299" i="217"/>
  <c r="Q2443" i="217"/>
  <c r="Q2144" i="217"/>
  <c r="Q2288" i="217"/>
  <c r="Q2432" i="217"/>
  <c r="Q2077" i="217"/>
  <c r="Q2221" i="217"/>
  <c r="Q2365" i="217"/>
  <c r="Q2509" i="217"/>
  <c r="W1181" i="217"/>
  <c r="W1230" i="217"/>
  <c r="W1273" i="217"/>
  <c r="W1212" i="217"/>
  <c r="AC1529" i="217"/>
  <c r="AC1485" i="217"/>
  <c r="AC1437" i="217"/>
  <c r="AC1395" i="217"/>
  <c r="AC1347" i="217"/>
  <c r="AC1306" i="217"/>
  <c r="AC1267" i="217"/>
  <c r="AC1223" i="217"/>
  <c r="AC1184" i="217"/>
  <c r="AC1140" i="217"/>
  <c r="AC1101" i="217"/>
  <c r="AC1057" i="217"/>
  <c r="AC1528" i="217"/>
  <c r="AC1478" i="217"/>
  <c r="AC1435" i="217"/>
  <c r="AC1392" i="217"/>
  <c r="AC1344" i="217"/>
  <c r="AC1304" i="217"/>
  <c r="AC1260" i="217"/>
  <c r="AC1221" i="217"/>
  <c r="AC1177" i="217"/>
  <c r="AC1138" i="217"/>
  <c r="AC1099" i="217"/>
  <c r="AC1055" i="217"/>
  <c r="AC1526" i="217"/>
  <c r="AC1476" i="217"/>
  <c r="AC1434" i="217"/>
  <c r="AC1386" i="217"/>
  <c r="AC1343" i="217"/>
  <c r="AC1303" i="217"/>
  <c r="AC1259" i="217"/>
  <c r="AC1220" i="217"/>
  <c r="AC1176" i="217"/>
  <c r="AC1137" i="217"/>
  <c r="AC1093" i="217"/>
  <c r="AC1054" i="217"/>
  <c r="AC1512" i="217"/>
  <c r="AC1464" i="217"/>
  <c r="AC1422" i="217"/>
  <c r="AC1379" i="217"/>
  <c r="AC1331" i="217"/>
  <c r="AC1292" i="217"/>
  <c r="AC1248" i="217"/>
  <c r="AC1209" i="217"/>
  <c r="AC1165" i="217"/>
  <c r="AC1126" i="217"/>
  <c r="AC1087" i="217"/>
  <c r="AC1043" i="217"/>
  <c r="AC1504" i="217"/>
  <c r="AC1461" i="217"/>
  <c r="AC1419" i="217"/>
  <c r="AC1371" i="217"/>
  <c r="AC1328" i="217"/>
  <c r="AC1284" i="217"/>
  <c r="AC1245" i="217"/>
  <c r="AC1201" i="217"/>
  <c r="AC1162" i="217"/>
  <c r="AC1123" i="217"/>
  <c r="AC1079" i="217"/>
  <c r="AC1040" i="217"/>
  <c r="AC1500" i="217"/>
  <c r="AC1458" i="217"/>
  <c r="AC1410" i="217"/>
  <c r="AC1367" i="217"/>
  <c r="AC1320" i="217"/>
  <c r="AC1281" i="217"/>
  <c r="AC1237" i="217"/>
  <c r="AC1198" i="217"/>
  <c r="AC1159" i="217"/>
  <c r="AC1115" i="217"/>
  <c r="AC1076" i="217"/>
  <c r="AC1398" i="217"/>
  <c r="AC1148" i="217"/>
  <c r="AC1396" i="217"/>
  <c r="AC1141" i="217"/>
  <c r="AC1438" i="217"/>
  <c r="AC1355" i="217"/>
  <c r="AC1104" i="217"/>
  <c r="AC1353" i="217"/>
  <c r="AC1102" i="217"/>
  <c r="AC1309" i="217"/>
  <c r="AC1065" i="217"/>
  <c r="AC1185" i="217"/>
  <c r="AC1307" i="217"/>
  <c r="AC1063" i="217"/>
  <c r="AC1187" i="217"/>
  <c r="AC1270" i="217"/>
  <c r="AC1446" i="217"/>
  <c r="AC1536" i="217"/>
  <c r="AC1268" i="217"/>
  <c r="AC1488" i="217"/>
  <c r="AC1231" i="217"/>
  <c r="AC1486" i="217"/>
  <c r="AC1224" i="217"/>
  <c r="AC1135" i="217"/>
  <c r="AC1041" i="217"/>
  <c r="AC1411" i="217"/>
  <c r="AC1279" i="217"/>
  <c r="AC1164" i="217"/>
  <c r="AC1421" i="217"/>
  <c r="AC1171" i="217"/>
  <c r="AC1423" i="217"/>
  <c r="AC1172" i="217"/>
  <c r="AC1424" i="217"/>
  <c r="AC1173" i="217"/>
  <c r="AC1425" i="217"/>
  <c r="AC1175" i="217"/>
  <c r="AC1433" i="217"/>
  <c r="AC1200" i="217"/>
  <c r="AC1460" i="217"/>
  <c r="AC1142" i="217"/>
  <c r="AC1286" i="217"/>
  <c r="AC1439" i="217"/>
  <c r="AC1095" i="217"/>
  <c r="AC1239" i="217"/>
  <c r="AC1388" i="217"/>
  <c r="AC1048" i="217"/>
  <c r="AC1192" i="217"/>
  <c r="AC1337" i="217"/>
  <c r="AC1494" i="217"/>
  <c r="AC1145" i="217"/>
  <c r="AC1289" i="217"/>
  <c r="AC1443" i="217"/>
  <c r="AC1098" i="217"/>
  <c r="AC1242" i="217"/>
  <c r="AC1391" i="217"/>
  <c r="AC1333" i="217"/>
  <c r="AC1477" i="217"/>
  <c r="W2752" i="217"/>
  <c r="W2770" i="217"/>
  <c r="W2778" i="217"/>
  <c r="W2792" i="217"/>
  <c r="W2812" i="217"/>
  <c r="E1286" i="217"/>
  <c r="E1079" i="217"/>
  <c r="Q2459" i="217"/>
  <c r="Q2181" i="217"/>
  <c r="Q2350" i="217"/>
  <c r="Q2315" i="217"/>
  <c r="Q2291" i="217"/>
  <c r="Q2256" i="217"/>
  <c r="Q2226" i="217"/>
  <c r="Q2170" i="217"/>
  <c r="Q2117" i="217"/>
  <c r="Q2363" i="217"/>
  <c r="Q2100" i="217"/>
  <c r="Q2346" i="217"/>
  <c r="Q2085" i="217"/>
  <c r="Q2327" i="217"/>
  <c r="Q2411" i="217"/>
  <c r="Q2146" i="217"/>
  <c r="Q2393" i="217"/>
  <c r="Q2133" i="217"/>
  <c r="Q2378" i="217"/>
  <c r="Q2483" i="217"/>
  <c r="Q2163" i="217"/>
  <c r="Q2307" i="217"/>
  <c r="Q2451" i="217"/>
  <c r="Q2092" i="217"/>
  <c r="Q2236" i="217"/>
  <c r="Q2380" i="217"/>
  <c r="Q2524" i="217"/>
  <c r="Q2167" i="217"/>
  <c r="Q2311" i="217"/>
  <c r="Q2455" i="217"/>
  <c r="Q2156" i="217"/>
  <c r="Q2300" i="217"/>
  <c r="Q2444" i="217"/>
  <c r="Q2089" i="217"/>
  <c r="Q2233" i="217"/>
  <c r="Q2377" i="217"/>
  <c r="Q2521" i="217"/>
  <c r="W1465" i="217"/>
  <c r="W1356" i="217"/>
  <c r="AC2495" i="217"/>
  <c r="AC2414" i="217"/>
  <c r="AC2148" i="217"/>
  <c r="AC2388" i="217"/>
  <c r="AC2124" i="217"/>
  <c r="AC2525" i="217"/>
  <c r="AC2244" i="217"/>
  <c r="AC2106" i="217"/>
  <c r="AC2250" i="217"/>
  <c r="AC2394" i="217"/>
  <c r="AC2538" i="217"/>
  <c r="AC2179" i="217"/>
  <c r="AC2323" i="217"/>
  <c r="AC2467" i="217"/>
  <c r="AC2120" i="217"/>
  <c r="AC2264" i="217"/>
  <c r="AC2408" i="217"/>
  <c r="AC2552" i="217"/>
  <c r="AC2409" i="217"/>
  <c r="AC2553" i="217"/>
  <c r="AC2206" i="217"/>
  <c r="AC2350" i="217"/>
  <c r="AC2494" i="217"/>
  <c r="AC2139" i="217"/>
  <c r="AC2283" i="217"/>
  <c r="AC2427" i="217"/>
  <c r="AC2561" i="217"/>
  <c r="AC2260" i="217"/>
  <c r="AC1091" i="217"/>
  <c r="AC1510" i="217"/>
  <c r="AC1368" i="217"/>
  <c r="AC1235" i="217"/>
  <c r="AC1186" i="217"/>
  <c r="AC1445" i="217"/>
  <c r="AC1188" i="217"/>
  <c r="AC1447" i="217"/>
  <c r="AC1189" i="217"/>
  <c r="AC1448" i="217"/>
  <c r="AC1195" i="217"/>
  <c r="AC1449" i="217"/>
  <c r="AC1197" i="217"/>
  <c r="AC1451" i="217"/>
  <c r="AC1222" i="217"/>
  <c r="AC1484" i="217"/>
  <c r="AC1154" i="217"/>
  <c r="AC1298" i="217"/>
  <c r="AC1452" i="217"/>
  <c r="AC1107" i="217"/>
  <c r="AC1251" i="217"/>
  <c r="AC1401" i="217"/>
  <c r="AC1060" i="217"/>
  <c r="AC1204" i="217"/>
  <c r="AC1350" i="217"/>
  <c r="AC1507" i="217"/>
  <c r="AC1157" i="217"/>
  <c r="AC1301" i="217"/>
  <c r="AC1456" i="217"/>
  <c r="AC1110" i="217"/>
  <c r="AC1254" i="217"/>
  <c r="AC1404" i="217"/>
  <c r="AC1345" i="217"/>
  <c r="AC1489" i="217"/>
  <c r="W2835" i="217"/>
  <c r="W2852" i="217"/>
  <c r="W2861" i="217"/>
  <c r="W2874" i="217"/>
  <c r="W2895" i="217"/>
  <c r="Q2382" i="217"/>
  <c r="Q2126" i="217"/>
  <c r="Q2289" i="217"/>
  <c r="Q2352" i="217"/>
  <c r="Q2325" i="217"/>
  <c r="Q2292" i="217"/>
  <c r="Q2258" i="217"/>
  <c r="Q2206" i="217"/>
  <c r="Q2136" i="217"/>
  <c r="Q2385" i="217"/>
  <c r="Q2121" i="217"/>
  <c r="Q2366" i="217"/>
  <c r="Q2102" i="217"/>
  <c r="Q2349" i="217"/>
  <c r="Q2433" i="217"/>
  <c r="Q2166" i="217"/>
  <c r="Q2412" i="217"/>
  <c r="Q2153" i="217"/>
  <c r="Q2399" i="217"/>
  <c r="Q2505" i="217"/>
  <c r="Q2175" i="217"/>
  <c r="Q2319" i="217"/>
  <c r="Q2463" i="217"/>
  <c r="Q2104" i="217"/>
  <c r="Q2248" i="217"/>
  <c r="Q2392" i="217"/>
  <c r="Q2536" i="217"/>
  <c r="Q2179" i="217"/>
  <c r="Q2323" i="217"/>
  <c r="Q2467" i="217"/>
  <c r="Q2168" i="217"/>
  <c r="Q2312" i="217"/>
  <c r="Q2456" i="217"/>
  <c r="Q2101" i="217"/>
  <c r="Q2245" i="217"/>
  <c r="Q2389" i="217"/>
  <c r="Q2533" i="217"/>
  <c r="W1134" i="217"/>
  <c r="W1500" i="217"/>
  <c r="AC2051" i="217"/>
  <c r="AC2039" i="217"/>
  <c r="AC2027" i="217"/>
  <c r="AC2015" i="217"/>
  <c r="AC2046" i="217"/>
  <c r="AC2034" i="217"/>
  <c r="AC2022" i="217"/>
  <c r="AC2010" i="217"/>
  <c r="AC1998" i="217"/>
  <c r="AC1986" i="217"/>
  <c r="AC1974" i="217"/>
  <c r="AC1962" i="217"/>
  <c r="AC1950" i="217"/>
  <c r="AC1938" i="217"/>
  <c r="AC1926" i="217"/>
  <c r="AC1914" i="217"/>
  <c r="AC1902" i="217"/>
  <c r="AC1890" i="217"/>
  <c r="AC1878" i="217"/>
  <c r="AC2044" i="217"/>
  <c r="AC2032" i="217"/>
  <c r="AC2020" i="217"/>
  <c r="AC2008" i="217"/>
  <c r="AC1996" i="217"/>
  <c r="AC1984" i="217"/>
  <c r="AC1972" i="217"/>
  <c r="AC1960" i="217"/>
  <c r="AC1948" i="217"/>
  <c r="AC1936" i="217"/>
  <c r="AC1924" i="217"/>
  <c r="AC1912" i="217"/>
  <c r="AC1900" i="217"/>
  <c r="AC1888" i="217"/>
  <c r="AC1876" i="217"/>
  <c r="AC2043" i="217"/>
  <c r="AC2031" i="217"/>
  <c r="AC2019" i="217"/>
  <c r="AC2007" i="217"/>
  <c r="AC1995" i="217"/>
  <c r="AC1983" i="217"/>
  <c r="AC1971" i="217"/>
  <c r="AC1959" i="217"/>
  <c r="AC1947" i="217"/>
  <c r="AC1935" i="217"/>
  <c r="AC1923" i="217"/>
  <c r="AC1911" i="217"/>
  <c r="AC1899" i="217"/>
  <c r="AC1887" i="217"/>
  <c r="AC1875" i="217"/>
  <c r="AC2048" i="217"/>
  <c r="AC2029" i="217"/>
  <c r="AC2012" i="217"/>
  <c r="AC1994" i="217"/>
  <c r="AC1979" i="217"/>
  <c r="AC2042" i="217"/>
  <c r="AC2025" i="217"/>
  <c r="AC2006" i="217"/>
  <c r="AC1991" i="217"/>
  <c r="AC1976" i="217"/>
  <c r="AC1958" i="217"/>
  <c r="AC1943" i="217"/>
  <c r="AC1928" i="217"/>
  <c r="AC1910" i="217"/>
  <c r="AC1895" i="217"/>
  <c r="AC1880" i="217"/>
  <c r="AC1865" i="217"/>
  <c r="AC1853" i="217"/>
  <c r="AC1841" i="217"/>
  <c r="AC1829" i="217"/>
  <c r="AC1817" i="217"/>
  <c r="AC1805" i="217"/>
  <c r="AC1793" i="217"/>
  <c r="AC1781" i="217"/>
  <c r="AC1769" i="217"/>
  <c r="AC1757" i="217"/>
  <c r="AC1745" i="217"/>
  <c r="AC1733" i="217"/>
  <c r="AC1721" i="217"/>
  <c r="AC1709" i="217"/>
  <c r="AC1697" i="217"/>
  <c r="AC1685" i="217"/>
  <c r="AC1673" i="217"/>
  <c r="AC1661" i="217"/>
  <c r="AC1649" i="217"/>
  <c r="AC1637" i="217"/>
  <c r="AC1625" i="217"/>
  <c r="AC1613" i="217"/>
  <c r="AC1601" i="217"/>
  <c r="AC1589" i="217"/>
  <c r="AC1577" i="217"/>
  <c r="AC1565" i="217"/>
  <c r="AC1553" i="217"/>
  <c r="AC2040" i="217"/>
  <c r="AC2023" i="217"/>
  <c r="AC2004" i="217"/>
  <c r="AC1989" i="217"/>
  <c r="AC1973" i="217"/>
  <c r="AC1956" i="217"/>
  <c r="AC1941" i="217"/>
  <c r="AC1925" i="217"/>
  <c r="AC1908" i="217"/>
  <c r="AC1893" i="217"/>
  <c r="AC1877" i="217"/>
  <c r="AC1863" i="217"/>
  <c r="AC1851" i="217"/>
  <c r="AC1839" i="217"/>
  <c r="AC1827" i="217"/>
  <c r="AC1815" i="217"/>
  <c r="AC1803" i="217"/>
  <c r="AC2038" i="217"/>
  <c r="AC2021" i="217"/>
  <c r="AC2003" i="217"/>
  <c r="AC2037" i="217"/>
  <c r="AC2018" i="217"/>
  <c r="AC2002" i="217"/>
  <c r="AC1987" i="217"/>
  <c r="AC1969" i="217"/>
  <c r="AC1954" i="217"/>
  <c r="AC1939" i="217"/>
  <c r="AC1921" i="217"/>
  <c r="AC1906" i="217"/>
  <c r="AC1891" i="217"/>
  <c r="AC1873" i="217"/>
  <c r="AC1861" i="217"/>
  <c r="AC1849" i="217"/>
  <c r="AC1837" i="217"/>
  <c r="AC1825" i="217"/>
  <c r="AC1813" i="217"/>
  <c r="AC2035" i="217"/>
  <c r="AC2016" i="217"/>
  <c r="AC2000" i="217"/>
  <c r="AC1982" i="217"/>
  <c r="AC1967" i="217"/>
  <c r="AC1952" i="217"/>
  <c r="AC1934" i="217"/>
  <c r="AC1919" i="217"/>
  <c r="AC1904" i="217"/>
  <c r="AC1886" i="217"/>
  <c r="AC1871" i="217"/>
  <c r="AC1859" i="217"/>
  <c r="AC1847" i="217"/>
  <c r="AC1835" i="217"/>
  <c r="AC1823" i="217"/>
  <c r="AC1811" i="217"/>
  <c r="AC1799" i="217"/>
  <c r="AC2049" i="217"/>
  <c r="AC2013" i="217"/>
  <c r="AC1981" i="217"/>
  <c r="AC1957" i="217"/>
  <c r="AC1932" i="217"/>
  <c r="AC1909" i="217"/>
  <c r="AC1884" i="217"/>
  <c r="AC1864" i="217"/>
  <c r="AC1845" i="217"/>
  <c r="AC1828" i="217"/>
  <c r="AC1809" i="217"/>
  <c r="AC1794" i="217"/>
  <c r="AC1780" i="217"/>
  <c r="AC1767" i="217"/>
  <c r="AC1754" i="217"/>
  <c r="AC1741" i="217"/>
  <c r="AC1728" i="217"/>
  <c r="AC1715" i="217"/>
  <c r="AC1702" i="217"/>
  <c r="AC1689" i="217"/>
  <c r="AC1676" i="217"/>
  <c r="AC1663" i="217"/>
  <c r="AC1650" i="217"/>
  <c r="AC1636" i="217"/>
  <c r="AC1623" i="217"/>
  <c r="AC1610" i="217"/>
  <c r="AC1597" i="217"/>
  <c r="AC1584" i="217"/>
  <c r="AC1571" i="217"/>
  <c r="AC1558" i="217"/>
  <c r="AC2047" i="217"/>
  <c r="AC2011" i="217"/>
  <c r="AC1980" i="217"/>
  <c r="AC1955" i="217"/>
  <c r="AC1931" i="217"/>
  <c r="AC1907" i="217"/>
  <c r="AC1883" i="217"/>
  <c r="AC1862" i="217"/>
  <c r="AC1844" i="217"/>
  <c r="AC1826" i="217"/>
  <c r="AC1808" i="217"/>
  <c r="AC1792" i="217"/>
  <c r="AC1779" i="217"/>
  <c r="AC1766" i="217"/>
  <c r="AC1753" i="217"/>
  <c r="AC1740" i="217"/>
  <c r="AC1727" i="217"/>
  <c r="AC1714" i="217"/>
  <c r="AC1701" i="217"/>
  <c r="AC1688" i="217"/>
  <c r="AC1675" i="217"/>
  <c r="AC2045" i="217"/>
  <c r="AC2009" i="217"/>
  <c r="AC1978" i="217"/>
  <c r="AC1953" i="217"/>
  <c r="AC1930" i="217"/>
  <c r="AC1905" i="217"/>
  <c r="AC1882" i="217"/>
  <c r="AC1860" i="217"/>
  <c r="AC1843" i="217"/>
  <c r="AC1824" i="217"/>
  <c r="AC1807" i="217"/>
  <c r="AC1791" i="217"/>
  <c r="AC1778" i="217"/>
  <c r="AC1765" i="217"/>
  <c r="AC1752" i="217"/>
  <c r="AC1739" i="217"/>
  <c r="AC1726" i="217"/>
  <c r="AC1713" i="217"/>
  <c r="AC1700" i="217"/>
  <c r="AC1687" i="217"/>
  <c r="AC1674" i="217"/>
  <c r="AC2041" i="217"/>
  <c r="AC2005" i="217"/>
  <c r="AC1977" i="217"/>
  <c r="AC1951" i="217"/>
  <c r="AC1929" i="217"/>
  <c r="AC1903" i="217"/>
  <c r="AC1881" i="217"/>
  <c r="AC1858" i="217"/>
  <c r="AC1842" i="217"/>
  <c r="AC1822" i="217"/>
  <c r="AC1806" i="217"/>
  <c r="AC1790" i="217"/>
  <c r="AC1777" i="217"/>
  <c r="AC1764" i="217"/>
  <c r="AC1751" i="217"/>
  <c r="AC1738" i="217"/>
  <c r="AC1725" i="217"/>
  <c r="AC1712" i="217"/>
  <c r="AC1699" i="217"/>
  <c r="AC1686" i="217"/>
  <c r="AC1672" i="217"/>
  <c r="AC2036" i="217"/>
  <c r="AC2001" i="217"/>
  <c r="AC1975" i="217"/>
  <c r="AC1949" i="217"/>
  <c r="AC1927" i="217"/>
  <c r="AC1901" i="217"/>
  <c r="AC1879" i="217"/>
  <c r="AC1857" i="217"/>
  <c r="AC1840" i="217"/>
  <c r="AC1821" i="217"/>
  <c r="AC1804" i="217"/>
  <c r="AC1789" i="217"/>
  <c r="AC1776" i="217"/>
  <c r="AC1763" i="217"/>
  <c r="AC1750" i="217"/>
  <c r="AC1737" i="217"/>
  <c r="AC1724" i="217"/>
  <c r="AC1711" i="217"/>
  <c r="AC1698" i="217"/>
  <c r="AC1684" i="217"/>
  <c r="AC1671" i="217"/>
  <c r="AC2033" i="217"/>
  <c r="AC1999" i="217"/>
  <c r="AC1970" i="217"/>
  <c r="AC1946" i="217"/>
  <c r="AC1922" i="217"/>
  <c r="AC1898" i="217"/>
  <c r="AC1874" i="217"/>
  <c r="AC1856" i="217"/>
  <c r="AC1838" i="217"/>
  <c r="AC1820" i="217"/>
  <c r="AC1802" i="217"/>
  <c r="AC1788" i="217"/>
  <c r="AC1775" i="217"/>
  <c r="AC1762" i="217"/>
  <c r="AC1749" i="217"/>
  <c r="AC1736" i="217"/>
  <c r="AC1723" i="217"/>
  <c r="AC1710" i="217"/>
  <c r="AC1696" i="217"/>
  <c r="AC1683" i="217"/>
  <c r="AC1670" i="217"/>
  <c r="AC1657" i="217"/>
  <c r="AC1644" i="217"/>
  <c r="AC1631" i="217"/>
  <c r="AC1618" i="217"/>
  <c r="AC1605" i="217"/>
  <c r="AC1592" i="217"/>
  <c r="AC1579" i="217"/>
  <c r="AC1566" i="217"/>
  <c r="AC1552" i="217"/>
  <c r="AC2030" i="217"/>
  <c r="AC1997" i="217"/>
  <c r="AC1968" i="217"/>
  <c r="AC1945" i="217"/>
  <c r="AC1920" i="217"/>
  <c r="AC1897" i="217"/>
  <c r="AC1872" i="217"/>
  <c r="AC1855" i="217"/>
  <c r="AC1836" i="217"/>
  <c r="AC1819" i="217"/>
  <c r="AC1801" i="217"/>
  <c r="AC1787" i="217"/>
  <c r="AC1774" i="217"/>
  <c r="AC1761" i="217"/>
  <c r="AC1748" i="217"/>
  <c r="AC1735" i="217"/>
  <c r="AC1722" i="217"/>
  <c r="AC1708" i="217"/>
  <c r="AC1695" i="217"/>
  <c r="AC1682" i="217"/>
  <c r="AC1669" i="217"/>
  <c r="AC1656" i="217"/>
  <c r="AC1643" i="217"/>
  <c r="AC1630" i="217"/>
  <c r="AC1617" i="217"/>
  <c r="AC1604" i="217"/>
  <c r="AC1591" i="217"/>
  <c r="AC1578" i="217"/>
  <c r="AC1564" i="217"/>
  <c r="AC2028" i="217"/>
  <c r="AC1993" i="217"/>
  <c r="AC1966" i="217"/>
  <c r="AC1944" i="217"/>
  <c r="AC1918" i="217"/>
  <c r="AC1896" i="217"/>
  <c r="AC1870" i="217"/>
  <c r="AC1854" i="217"/>
  <c r="AC1834" i="217"/>
  <c r="AC1818" i="217"/>
  <c r="AC1800" i="217"/>
  <c r="AC1786" i="217"/>
  <c r="AC1773" i="217"/>
  <c r="AC1760" i="217"/>
  <c r="AC1747" i="217"/>
  <c r="AC1734" i="217"/>
  <c r="AC1720" i="217"/>
  <c r="AC1707" i="217"/>
  <c r="AC1694" i="217"/>
  <c r="AC1681" i="217"/>
  <c r="AC1668" i="217"/>
  <c r="AC1655" i="217"/>
  <c r="AC1642" i="217"/>
  <c r="AC1629" i="217"/>
  <c r="AC1616" i="217"/>
  <c r="AC1603" i="217"/>
  <c r="AC1590" i="217"/>
  <c r="AC1576" i="217"/>
  <c r="AC1563" i="217"/>
  <c r="AC2026" i="217"/>
  <c r="AC1992" i="217"/>
  <c r="AC1965" i="217"/>
  <c r="AC1942" i="217"/>
  <c r="AC1917" i="217"/>
  <c r="AC1894" i="217"/>
  <c r="AC1869" i="217"/>
  <c r="AC1852" i="217"/>
  <c r="AC1833" i="217"/>
  <c r="AC1816" i="217"/>
  <c r="AC1798" i="217"/>
  <c r="AC1785" i="217"/>
  <c r="AC1772" i="217"/>
  <c r="AC1759" i="217"/>
  <c r="AC1746" i="217"/>
  <c r="AC1732" i="217"/>
  <c r="AC1719" i="217"/>
  <c r="AC1706" i="217"/>
  <c r="AC1693" i="217"/>
  <c r="AC1680" i="217"/>
  <c r="AC1667" i="217"/>
  <c r="AC1654" i="217"/>
  <c r="AC1641" i="217"/>
  <c r="AC1628" i="217"/>
  <c r="AC1615" i="217"/>
  <c r="AC1602" i="217"/>
  <c r="AC1588" i="217"/>
  <c r="AC1575" i="217"/>
  <c r="AC1562" i="217"/>
  <c r="AC2024" i="217"/>
  <c r="AC1990" i="217"/>
  <c r="AC1964" i="217"/>
  <c r="AC1940" i="217"/>
  <c r="AC1916" i="217"/>
  <c r="AC1892" i="217"/>
  <c r="AC1868" i="217"/>
  <c r="AC1850" i="217"/>
  <c r="AC1832" i="217"/>
  <c r="AC1814" i="217"/>
  <c r="AC1797" i="217"/>
  <c r="AC1784" i="217"/>
  <c r="AC1771" i="217"/>
  <c r="AC1758" i="217"/>
  <c r="AC1744" i="217"/>
  <c r="AC1731" i="217"/>
  <c r="AC1718" i="217"/>
  <c r="AC1705" i="217"/>
  <c r="AC1692" i="217"/>
  <c r="AC1679" i="217"/>
  <c r="AC1666" i="217"/>
  <c r="AC1653" i="217"/>
  <c r="AC1640" i="217"/>
  <c r="AC1627" i="217"/>
  <c r="AC1614" i="217"/>
  <c r="AC1600" i="217"/>
  <c r="AC1587" i="217"/>
  <c r="AC1574" i="217"/>
  <c r="AC1561" i="217"/>
  <c r="AC1915" i="217"/>
  <c r="AC1796" i="217"/>
  <c r="AC1717" i="217"/>
  <c r="AC1659" i="217"/>
  <c r="AC1633" i="217"/>
  <c r="AC1607" i="217"/>
  <c r="AC1581" i="217"/>
  <c r="AC1555" i="217"/>
  <c r="AC1913" i="217"/>
  <c r="AC1795" i="217"/>
  <c r="AC1716" i="217"/>
  <c r="AC1658" i="217"/>
  <c r="AC1632" i="217"/>
  <c r="AC1606" i="217"/>
  <c r="AC1580" i="217"/>
  <c r="AC1554" i="217"/>
  <c r="AC1889" i="217"/>
  <c r="AC1783" i="217"/>
  <c r="AC1704" i="217"/>
  <c r="AC1652" i="217"/>
  <c r="AC1626" i="217"/>
  <c r="AC1599" i="217"/>
  <c r="AC1573" i="217"/>
  <c r="AC2050" i="217"/>
  <c r="AC1885" i="217"/>
  <c r="AC1782" i="217"/>
  <c r="AC1703" i="217"/>
  <c r="AC1651" i="217"/>
  <c r="AC1624" i="217"/>
  <c r="AC1598" i="217"/>
  <c r="AC1572" i="217"/>
  <c r="AC2017" i="217"/>
  <c r="AC1867" i="217"/>
  <c r="AC1770" i="217"/>
  <c r="AC1691" i="217"/>
  <c r="AC1648" i="217"/>
  <c r="AC1622" i="217"/>
  <c r="AC1596" i="217"/>
  <c r="AC1570" i="217"/>
  <c r="AC2014" i="217"/>
  <c r="AC1866" i="217"/>
  <c r="AC1768" i="217"/>
  <c r="AC1690" i="217"/>
  <c r="AC1647" i="217"/>
  <c r="AC1621" i="217"/>
  <c r="AC1595" i="217"/>
  <c r="AC1569" i="217"/>
  <c r="AC1988" i="217"/>
  <c r="AC1848" i="217"/>
  <c r="AC1756" i="217"/>
  <c r="AC1678" i="217"/>
  <c r="AC1646" i="217"/>
  <c r="AC1620" i="217"/>
  <c r="AC1594" i="217"/>
  <c r="AC1568" i="217"/>
  <c r="AC1985" i="217"/>
  <c r="AC1846" i="217"/>
  <c r="AC1755" i="217"/>
  <c r="AC1677" i="217"/>
  <c r="AC1645" i="217"/>
  <c r="AC1619" i="217"/>
  <c r="AC1593" i="217"/>
  <c r="AC1567" i="217"/>
  <c r="AC1963" i="217"/>
  <c r="AC1831" i="217"/>
  <c r="AC1743" i="217"/>
  <c r="AC1665" i="217"/>
  <c r="AC1639" i="217"/>
  <c r="AC1612" i="217"/>
  <c r="AC1586" i="217"/>
  <c r="AC1560" i="217"/>
  <c r="AC1961" i="217"/>
  <c r="AC1830" i="217"/>
  <c r="AC1742" i="217"/>
  <c r="AC1664" i="217"/>
  <c r="AC1638" i="217"/>
  <c r="AC1611" i="217"/>
  <c r="AC1585" i="217"/>
  <c r="AC1559" i="217"/>
  <c r="AC1634" i="217"/>
  <c r="AC1609" i="217"/>
  <c r="AC1608" i="217"/>
  <c r="AC1937" i="217"/>
  <c r="AC1583" i="217"/>
  <c r="AC1933" i="217"/>
  <c r="AC1582" i="217"/>
  <c r="AC1812" i="217"/>
  <c r="AC1557" i="217"/>
  <c r="AC1810" i="217"/>
  <c r="AC1556" i="217"/>
  <c r="AC1730" i="217"/>
  <c r="AC1729" i="217"/>
  <c r="AC1662" i="217"/>
  <c r="AC1660" i="217"/>
  <c r="AC1635" i="217"/>
  <c r="AC1052" i="217"/>
  <c r="AC1462" i="217"/>
  <c r="AC1321" i="217"/>
  <c r="AC1196" i="217"/>
  <c r="AC1208" i="217"/>
  <c r="AC1463" i="217"/>
  <c r="AC1210" i="217"/>
  <c r="AC1471" i="217"/>
  <c r="AC1211" i="217"/>
  <c r="AC1472" i="217"/>
  <c r="AC1212" i="217"/>
  <c r="AC1473" i="217"/>
  <c r="AC1219" i="217"/>
  <c r="AC1475" i="217"/>
  <c r="AC1244" i="217"/>
  <c r="AC1503" i="217"/>
  <c r="AC1166" i="217"/>
  <c r="AC1310" i="217"/>
  <c r="AC1466" i="217"/>
  <c r="AC1119" i="217"/>
  <c r="AC1263" i="217"/>
  <c r="AC1414" i="217"/>
  <c r="AC1072" i="217"/>
  <c r="AC1216" i="217"/>
  <c r="AC1363" i="217"/>
  <c r="AC1520" i="217"/>
  <c r="AC1169" i="217"/>
  <c r="AC1313" i="217"/>
  <c r="AC1469" i="217"/>
  <c r="AC1122" i="217"/>
  <c r="AC1266" i="217"/>
  <c r="AC1418" i="217"/>
  <c r="AC1357" i="217"/>
  <c r="AC1501" i="217"/>
  <c r="W2915" i="217"/>
  <c r="W2934" i="217"/>
  <c r="W2944" i="217"/>
  <c r="W2958" i="217"/>
  <c r="W2981" i="217"/>
  <c r="W3492" i="217"/>
  <c r="W3528" i="217"/>
  <c r="W3444" i="217"/>
  <c r="W3396" i="217"/>
  <c r="W3384" i="217"/>
  <c r="W3300" i="217"/>
  <c r="W3252" i="217"/>
  <c r="W3240" i="217"/>
  <c r="W3156" i="217"/>
  <c r="W3108" i="217"/>
  <c r="W3096" i="217"/>
  <c r="W3540" i="217"/>
  <c r="W3576" i="217"/>
  <c r="E1340" i="217"/>
  <c r="E1132" i="217"/>
  <c r="Q2321" i="217"/>
  <c r="Q2069" i="217"/>
  <c r="Q2231" i="217"/>
  <c r="Q2386" i="217"/>
  <c r="Q2361" i="217"/>
  <c r="Q2328" i="217"/>
  <c r="Q2294" i="217"/>
  <c r="Q2238" i="217"/>
  <c r="Q2158" i="217"/>
  <c r="Q2405" i="217"/>
  <c r="Q2141" i="217"/>
  <c r="Q2387" i="217"/>
  <c r="Q2122" i="217"/>
  <c r="Q2369" i="217"/>
  <c r="Q2453" i="217"/>
  <c r="Q2186" i="217"/>
  <c r="Q2434" i="217"/>
  <c r="Q2172" i="217"/>
  <c r="Q2421" i="217"/>
  <c r="Q2525" i="217"/>
  <c r="Q2187" i="217"/>
  <c r="Q2331" i="217"/>
  <c r="Q2475" i="217"/>
  <c r="Q2116" i="217"/>
  <c r="Q2260" i="217"/>
  <c r="Q2404" i="217"/>
  <c r="Q2548" i="217"/>
  <c r="Q2191" i="217"/>
  <c r="Q2335" i="217"/>
  <c r="Q2479" i="217"/>
  <c r="Q2180" i="217"/>
  <c r="Q2324" i="217"/>
  <c r="Q2468" i="217"/>
  <c r="Q2113" i="217"/>
  <c r="Q2257" i="217"/>
  <c r="Q2401" i="217"/>
  <c r="Q2545" i="217"/>
  <c r="W1453" i="217"/>
  <c r="W1322" i="217"/>
  <c r="W1179" i="217"/>
  <c r="W1267" i="217"/>
  <c r="AC2081" i="217"/>
  <c r="AC2477" i="217"/>
  <c r="AC2201" i="217"/>
  <c r="AC2130" i="217"/>
  <c r="AC2274" i="217"/>
  <c r="AC2418" i="217"/>
  <c r="AC2563" i="217"/>
  <c r="AC2203" i="217"/>
  <c r="AC2347" i="217"/>
  <c r="AC2491" i="217"/>
  <c r="AC2144" i="217"/>
  <c r="AC2288" i="217"/>
  <c r="AC2432" i="217"/>
  <c r="AC2289" i="217"/>
  <c r="AC2433" i="217"/>
  <c r="AC2086" i="217"/>
  <c r="AC2230" i="217"/>
  <c r="AC2374" i="217"/>
  <c r="AC2518" i="217"/>
  <c r="AC2163" i="217"/>
  <c r="AC2307" i="217"/>
  <c r="AC2451" i="217"/>
  <c r="AC2498" i="217"/>
  <c r="AC2220" i="217"/>
  <c r="AC1524" i="217"/>
  <c r="Q2852" i="217"/>
  <c r="Q2948" i="217"/>
  <c r="Q2872" i="217"/>
  <c r="Q2825" i="217"/>
  <c r="Q2632" i="217"/>
  <c r="Q2624" i="217"/>
  <c r="Q2604" i="217"/>
  <c r="Q2636" i="217"/>
  <c r="Q2934" i="217"/>
  <c r="Q2764" i="217"/>
  <c r="Q2742" i="217"/>
  <c r="Q2729" i="217"/>
  <c r="Q2708" i="217"/>
  <c r="AC1420" i="217"/>
  <c r="AC1282" i="217"/>
  <c r="AC1152" i="217"/>
  <c r="AC1225" i="217"/>
  <c r="AC1487" i="217"/>
  <c r="AC1232" i="217"/>
  <c r="AC1490" i="217"/>
  <c r="AC1233" i="217"/>
  <c r="AC1491" i="217"/>
  <c r="AC1234" i="217"/>
  <c r="AC1497" i="217"/>
  <c r="AC1236" i="217"/>
  <c r="AC1499" i="217"/>
  <c r="AC1261" i="217"/>
  <c r="AC1527" i="217"/>
  <c r="AC1178" i="217"/>
  <c r="AC1322" i="217"/>
  <c r="AC1479" i="217"/>
  <c r="AC1131" i="217"/>
  <c r="AC1275" i="217"/>
  <c r="AC1427" i="217"/>
  <c r="AC1084" i="217"/>
  <c r="AC1228" i="217"/>
  <c r="AC1376" i="217"/>
  <c r="AC1533" i="217"/>
  <c r="AC1181" i="217"/>
  <c r="AC1325" i="217"/>
  <c r="AC1482" i="217"/>
  <c r="AC1134" i="217"/>
  <c r="AC1278" i="217"/>
  <c r="AC1431" i="217"/>
  <c r="AC1369" i="217"/>
  <c r="AC1513" i="217"/>
  <c r="W3006" i="217"/>
  <c r="W3029" i="217"/>
  <c r="W3040" i="217"/>
  <c r="W3054" i="217"/>
  <c r="W2648" i="217"/>
  <c r="W2668" i="217"/>
  <c r="Q2267" i="217"/>
  <c r="Q2506" i="217"/>
  <c r="Q2169" i="217"/>
  <c r="Q2426" i="217"/>
  <c r="Q2397" i="217"/>
  <c r="Q2362" i="217"/>
  <c r="Q2333" i="217"/>
  <c r="Q2274" i="217"/>
  <c r="Q2178" i="217"/>
  <c r="Q2424" i="217"/>
  <c r="Q2160" i="217"/>
  <c r="Q2409" i="217"/>
  <c r="Q2142" i="217"/>
  <c r="Q2388" i="217"/>
  <c r="Q2472" i="217"/>
  <c r="Q2207" i="217"/>
  <c r="Q2454" i="217"/>
  <c r="Q2194" i="217"/>
  <c r="Q2441" i="217"/>
  <c r="Q2544" i="217"/>
  <c r="Q2199" i="217"/>
  <c r="Q2343" i="217"/>
  <c r="Q2487" i="217"/>
  <c r="Q2128" i="217"/>
  <c r="Q2272" i="217"/>
  <c r="Q2416" i="217"/>
  <c r="Q2560" i="217"/>
  <c r="Q2203" i="217"/>
  <c r="Q2347" i="217"/>
  <c r="Q2491" i="217"/>
  <c r="Q2192" i="217"/>
  <c r="Q2336" i="217"/>
  <c r="Q2480" i="217"/>
  <c r="Q2125" i="217"/>
  <c r="Q2269" i="217"/>
  <c r="Q2413" i="217"/>
  <c r="Q2557" i="217"/>
  <c r="W1128" i="217"/>
  <c r="W1514" i="217"/>
  <c r="W1323" i="217"/>
  <c r="W1361" i="217"/>
  <c r="AC1474" i="217"/>
  <c r="AC1372" i="217"/>
  <c r="AC1243" i="217"/>
  <c r="AC1113" i="217"/>
  <c r="AC1247" i="217"/>
  <c r="AC1511" i="217"/>
  <c r="AC1249" i="217"/>
  <c r="AC1514" i="217"/>
  <c r="AC1255" i="217"/>
  <c r="AC1515" i="217"/>
  <c r="AC1256" i="217"/>
  <c r="AC1516" i="217"/>
  <c r="AC1258" i="217"/>
  <c r="AC1523" i="217"/>
  <c r="AC1283" i="217"/>
  <c r="AC1046" i="217"/>
  <c r="AC1190" i="217"/>
  <c r="AC1335" i="217"/>
  <c r="AC1492" i="217"/>
  <c r="AC1143" i="217"/>
  <c r="AC1287" i="217"/>
  <c r="AC1440" i="217"/>
  <c r="AC1096" i="217"/>
  <c r="AC1240" i="217"/>
  <c r="AC1389" i="217"/>
  <c r="AC1049" i="217"/>
  <c r="AC1193" i="217"/>
  <c r="AC1338" i="217"/>
  <c r="AC1495" i="217"/>
  <c r="AC1146" i="217"/>
  <c r="AC1290" i="217"/>
  <c r="AC1444" i="217"/>
  <c r="AC1381" i="217"/>
  <c r="AC1525" i="217"/>
  <c r="W2595" i="217"/>
  <c r="W2608" i="217"/>
  <c r="W2626" i="217"/>
  <c r="W2634" i="217"/>
  <c r="W2730" i="217"/>
  <c r="E746" i="217"/>
  <c r="E832" i="217"/>
  <c r="E573" i="217"/>
  <c r="E1004" i="217"/>
  <c r="E720" i="217"/>
  <c r="E1367" i="217"/>
  <c r="E1003" i="217"/>
  <c r="E718" i="217"/>
  <c r="E1295" i="217"/>
  <c r="E1102" i="217"/>
  <c r="E1476" i="217"/>
  <c r="Q2201" i="217"/>
  <c r="Q2417" i="217"/>
  <c r="Q2109" i="217"/>
  <c r="Q2478" i="217"/>
  <c r="Q2438" i="217"/>
  <c r="Q2398" i="217"/>
  <c r="Q2364" i="217"/>
  <c r="Q2313" i="217"/>
  <c r="Q2198" i="217"/>
  <c r="Q2446" i="217"/>
  <c r="Q2182" i="217"/>
  <c r="Q2429" i="217"/>
  <c r="Q2162" i="217"/>
  <c r="Q2410" i="217"/>
  <c r="Q2494" i="217"/>
  <c r="Q2229" i="217"/>
  <c r="Q2474" i="217"/>
  <c r="Q2214" i="217"/>
  <c r="Q2460" i="217"/>
  <c r="Q2067" i="217"/>
  <c r="Q2211" i="217"/>
  <c r="Q2355" i="217"/>
  <c r="Q2499" i="217"/>
  <c r="Q2140" i="217"/>
  <c r="Q2284" i="217"/>
  <c r="Q2428" i="217"/>
  <c r="Q2071" i="217"/>
  <c r="Q2215" i="217"/>
  <c r="Q2359" i="217"/>
  <c r="Q2503" i="217"/>
  <c r="Q2204" i="217"/>
  <c r="Q2348" i="217"/>
  <c r="Q2492" i="217"/>
  <c r="Q2137" i="217"/>
  <c r="Q2281" i="217"/>
  <c r="Q2425" i="217"/>
  <c r="Q2561" i="217"/>
  <c r="W1509" i="217"/>
  <c r="W1180" i="217"/>
  <c r="W1467" i="217"/>
  <c r="W1068" i="217"/>
  <c r="W1271" i="217"/>
  <c r="AC2399" i="217"/>
  <c r="AC2318" i="217"/>
  <c r="AC2065" i="217"/>
  <c r="AC2292" i="217"/>
  <c r="AC2531" i="217"/>
  <c r="AC2429" i="217"/>
  <c r="AC2161" i="217"/>
  <c r="AC2154" i="217"/>
  <c r="AC2298" i="217"/>
  <c r="AC2442" i="217"/>
  <c r="AC2083" i="217"/>
  <c r="AC2227" i="217"/>
  <c r="AC2371" i="217"/>
  <c r="AC2515" i="217"/>
  <c r="AC2168" i="217"/>
  <c r="AC2312" i="217"/>
  <c r="AC2456" i="217"/>
  <c r="AC2313" i="217"/>
  <c r="AC2457" i="217"/>
  <c r="AC2110" i="217"/>
  <c r="AC2254" i="217"/>
  <c r="AC2398" i="217"/>
  <c r="AC2542" i="217"/>
  <c r="AC2187" i="217"/>
  <c r="AC2331" i="217"/>
  <c r="AC2475" i="217"/>
  <c r="AC2450" i="217"/>
  <c r="AC1432" i="217"/>
  <c r="AC1329" i="217"/>
  <c r="AC1199" i="217"/>
  <c r="AC1069" i="217"/>
  <c r="AC1269" i="217"/>
  <c r="AC1530" i="217"/>
  <c r="AC1271" i="217"/>
  <c r="AC1538" i="217"/>
  <c r="AC1272" i="217"/>
  <c r="AC1539" i="217"/>
  <c r="AC1273" i="217"/>
  <c r="AC1517" i="217"/>
  <c r="AC1280" i="217"/>
  <c r="AC1056" i="217"/>
  <c r="AC1305" i="217"/>
  <c r="AC1058" i="217"/>
  <c r="AC1202" i="217"/>
  <c r="AC1348" i="217"/>
  <c r="AC1505" i="217"/>
  <c r="AC1155" i="217"/>
  <c r="AC1299" i="217"/>
  <c r="AC1454" i="217"/>
  <c r="AC1108" i="217"/>
  <c r="AC1252" i="217"/>
  <c r="AC1402" i="217"/>
  <c r="AC1061" i="217"/>
  <c r="AC1205" i="217"/>
  <c r="AC1351" i="217"/>
  <c r="AC1508" i="217"/>
  <c r="AC1158" i="217"/>
  <c r="AC1302" i="217"/>
  <c r="AC1457" i="217"/>
  <c r="AC1393" i="217"/>
  <c r="AC1537" i="217"/>
  <c r="W2675" i="217"/>
  <c r="W2691" i="217"/>
  <c r="W2708" i="217"/>
  <c r="W2717" i="217"/>
  <c r="W2813" i="217"/>
  <c r="W2751" i="217"/>
  <c r="E1151" i="217"/>
  <c r="E1058" i="217"/>
  <c r="E1423" i="217"/>
  <c r="Q2145" i="217"/>
  <c r="Q2354" i="217"/>
  <c r="Q2074" i="217"/>
  <c r="Q2526" i="217"/>
  <c r="Q2489" i="217"/>
  <c r="Q2445" i="217"/>
  <c r="Q2400" i="217"/>
  <c r="Q2345" i="217"/>
  <c r="Q2219" i="217"/>
  <c r="Q2466" i="217"/>
  <c r="Q2202" i="217"/>
  <c r="Q2448" i="217"/>
  <c r="Q2183" i="217"/>
  <c r="Q2430" i="217"/>
  <c r="Q2514" i="217"/>
  <c r="Q2249" i="217"/>
  <c r="Q2495" i="217"/>
  <c r="Q2234" i="217"/>
  <c r="Q2482" i="217"/>
  <c r="Q2079" i="217"/>
  <c r="Q2223" i="217"/>
  <c r="Q2367" i="217"/>
  <c r="Q2511" i="217"/>
  <c r="Q2152" i="217"/>
  <c r="Q2296" i="217"/>
  <c r="Q2440" i="217"/>
  <c r="Q2083" i="217"/>
  <c r="Q2227" i="217"/>
  <c r="Q2371" i="217"/>
  <c r="Q2515" i="217"/>
  <c r="Q2216" i="217"/>
  <c r="Q2360" i="217"/>
  <c r="Q2504" i="217"/>
  <c r="Q2149" i="217"/>
  <c r="Q2293" i="217"/>
  <c r="Q2437" i="217"/>
  <c r="Q2562" i="217"/>
  <c r="W1182" i="217"/>
  <c r="W1372" i="217"/>
  <c r="AC1384" i="217"/>
  <c r="AC1285" i="217"/>
  <c r="AC1160" i="217"/>
  <c r="AC1042" i="217"/>
  <c r="AC1291" i="217"/>
  <c r="AC1044" i="217"/>
  <c r="AC1293" i="217"/>
  <c r="AC1045" i="217"/>
  <c r="AC1294" i="217"/>
  <c r="AC1051" i="217"/>
  <c r="AC1295" i="217"/>
  <c r="AC1053" i="217"/>
  <c r="AC1297" i="217"/>
  <c r="AC1078" i="217"/>
  <c r="AC1327" i="217"/>
  <c r="AC1070" i="217"/>
  <c r="AC1214" i="217"/>
  <c r="AC1361" i="217"/>
  <c r="AC1518" i="217"/>
  <c r="AC1167" i="217"/>
  <c r="AC1311" i="217"/>
  <c r="AC1467" i="217"/>
  <c r="AC1120" i="217"/>
  <c r="AC1264" i="217"/>
  <c r="AC1415" i="217"/>
  <c r="AC1073" i="217"/>
  <c r="AC1217" i="217"/>
  <c r="AC1364" i="217"/>
  <c r="AC1521" i="217"/>
  <c r="AC1170" i="217"/>
  <c r="AC1314" i="217"/>
  <c r="AC1470" i="217"/>
  <c r="AC1405" i="217"/>
  <c r="W2758" i="217"/>
  <c r="W2771" i="217"/>
  <c r="W2790" i="217"/>
  <c r="W2800" i="217"/>
  <c r="W2896" i="217"/>
  <c r="W2831" i="217"/>
  <c r="Q1494" i="217"/>
  <c r="Q1469" i="217"/>
  <c r="Q1194" i="217"/>
  <c r="P1034" i="217" s="1"/>
  <c r="P1035" i="217" s="1"/>
  <c r="E1299" i="217"/>
  <c r="E1059" i="217"/>
  <c r="E1182" i="217"/>
  <c r="Q2090" i="217"/>
  <c r="Q2298" i="217"/>
  <c r="Q2108" i="217"/>
  <c r="Q2082" i="217"/>
  <c r="Q2541" i="217"/>
  <c r="Q2496" i="217"/>
  <c r="Q2447" i="217"/>
  <c r="Q2381" i="217"/>
  <c r="Q2241" i="217"/>
  <c r="Q2486" i="217"/>
  <c r="Q2222" i="217"/>
  <c r="Q2470" i="217"/>
  <c r="Q2205" i="217"/>
  <c r="Q2450" i="217"/>
  <c r="Q2534" i="217"/>
  <c r="Q2268" i="217"/>
  <c r="Q2517" i="217"/>
  <c r="Q2255" i="217"/>
  <c r="Q2502" i="217"/>
  <c r="Q2091" i="217"/>
  <c r="Q2235" i="217"/>
  <c r="Q2379" i="217"/>
  <c r="Q2523" i="217"/>
  <c r="Q2164" i="217"/>
  <c r="Q2308" i="217"/>
  <c r="Q2452" i="217"/>
  <c r="Q2095" i="217"/>
  <c r="Q2239" i="217"/>
  <c r="Q2383" i="217"/>
  <c r="Q2527" i="217"/>
  <c r="Q2228" i="217"/>
  <c r="Q2372" i="217"/>
  <c r="Q2516" i="217"/>
  <c r="Q2161" i="217"/>
  <c r="Q2305" i="217"/>
  <c r="Q2449" i="217"/>
  <c r="W1280" i="217"/>
  <c r="W1170" i="217"/>
  <c r="AC3587" i="217"/>
  <c r="AC3575" i="217"/>
  <c r="AC3563" i="217"/>
  <c r="AC3551" i="217"/>
  <c r="AC3539" i="217"/>
  <c r="AC3527" i="217"/>
  <c r="AC3515" i="217"/>
  <c r="AC3503" i="217"/>
  <c r="AC3491" i="217"/>
  <c r="AC3479" i="217"/>
  <c r="AC3467" i="217"/>
  <c r="AC3455" i="217"/>
  <c r="AC3443" i="217"/>
  <c r="AC3431" i="217"/>
  <c r="AC3419" i="217"/>
  <c r="AC3407" i="217"/>
  <c r="AC3395" i="217"/>
  <c r="AC3383" i="217"/>
  <c r="AC3371" i="217"/>
  <c r="AC3359" i="217"/>
  <c r="AC3347" i="217"/>
  <c r="AC3335" i="217"/>
  <c r="AC3323" i="217"/>
  <c r="AC3311" i="217"/>
  <c r="AC3299" i="217"/>
  <c r="AC3287" i="217"/>
  <c r="AC3275" i="217"/>
  <c r="AC3263" i="217"/>
  <c r="AC3251" i="217"/>
  <c r="AC3239" i="217"/>
  <c r="AC3227" i="217"/>
  <c r="AC3215" i="217"/>
  <c r="AC3203" i="217"/>
  <c r="AC3191" i="217"/>
  <c r="AC3179" i="217"/>
  <c r="AC3167" i="217"/>
  <c r="AC3155" i="217"/>
  <c r="AC3143" i="217"/>
  <c r="AC3131" i="217"/>
  <c r="AC3119" i="217"/>
  <c r="AC3107" i="217"/>
  <c r="AC3095" i="217"/>
  <c r="AC3586" i="217"/>
  <c r="AC3574" i="217"/>
  <c r="AC3562" i="217"/>
  <c r="AC3550" i="217"/>
  <c r="AC3538" i="217"/>
  <c r="AC3526" i="217"/>
  <c r="AC3514" i="217"/>
  <c r="AC3502" i="217"/>
  <c r="AC3490" i="217"/>
  <c r="AC3478" i="217"/>
  <c r="AC3466" i="217"/>
  <c r="AC3454" i="217"/>
  <c r="AC3442" i="217"/>
  <c r="AC3430" i="217"/>
  <c r="AC3418" i="217"/>
  <c r="AC3406" i="217"/>
  <c r="AC3394" i="217"/>
  <c r="AC3382" i="217"/>
  <c r="AC3370" i="217"/>
  <c r="AC3358" i="217"/>
  <c r="AC3346" i="217"/>
  <c r="AC3334" i="217"/>
  <c r="AC3322" i="217"/>
  <c r="AC3310" i="217"/>
  <c r="AC3298" i="217"/>
  <c r="AC3286" i="217"/>
  <c r="AC3274" i="217"/>
  <c r="AC3262" i="217"/>
  <c r="AC3250" i="217"/>
  <c r="AC3238" i="217"/>
  <c r="AC3226" i="217"/>
  <c r="AC3214" i="217"/>
  <c r="AC3202" i="217"/>
  <c r="AC3190" i="217"/>
  <c r="AC3178" i="217"/>
  <c r="AC3166" i="217"/>
  <c r="AC3154" i="217"/>
  <c r="AC3142" i="217"/>
  <c r="AC3130" i="217"/>
  <c r="AC3118" i="217"/>
  <c r="AC3106" i="217"/>
  <c r="AC3094" i="217"/>
  <c r="AC3585" i="217"/>
  <c r="AC3573" i="217"/>
  <c r="AC3561" i="217"/>
  <c r="AC3549" i="217"/>
  <c r="AC3537" i="217"/>
  <c r="AC3525" i="217"/>
  <c r="AC3513" i="217"/>
  <c r="AC3501" i="217"/>
  <c r="AC3489" i="217"/>
  <c r="AC3477" i="217"/>
  <c r="AC3465" i="217"/>
  <c r="AC3453" i="217"/>
  <c r="AC3441" i="217"/>
  <c r="AC3429" i="217"/>
  <c r="AC3417" i="217"/>
  <c r="AC3405" i="217"/>
  <c r="AC3393" i="217"/>
  <c r="AC3381" i="217"/>
  <c r="AC3369" i="217"/>
  <c r="AC3357" i="217"/>
  <c r="AC3345" i="217"/>
  <c r="AC3333" i="217"/>
  <c r="AC3321" i="217"/>
  <c r="AC3309" i="217"/>
  <c r="AC3297" i="217"/>
  <c r="AC3285" i="217"/>
  <c r="AC3273" i="217"/>
  <c r="AC3261" i="217"/>
  <c r="AC3249" i="217"/>
  <c r="AC3237" i="217"/>
  <c r="AC3225" i="217"/>
  <c r="AC3213" i="217"/>
  <c r="AC3201" i="217"/>
  <c r="AC3189" i="217"/>
  <c r="AC3177" i="217"/>
  <c r="AC3165" i="217"/>
  <c r="AC3153" i="217"/>
  <c r="AC3141" i="217"/>
  <c r="AC3129" i="217"/>
  <c r="AC3117" i="217"/>
  <c r="AC3105" i="217"/>
  <c r="AC3584" i="217"/>
  <c r="AC3572" i="217"/>
  <c r="AC3560" i="217"/>
  <c r="AC3548" i="217"/>
  <c r="AC3536" i="217"/>
  <c r="AC3524" i="217"/>
  <c r="AC3512" i="217"/>
  <c r="AC3500" i="217"/>
  <c r="AC3488" i="217"/>
  <c r="AC3476" i="217"/>
  <c r="AC3464" i="217"/>
  <c r="AC3452" i="217"/>
  <c r="AC3440" i="217"/>
  <c r="AC3428" i="217"/>
  <c r="AC3416" i="217"/>
  <c r="AC3404" i="217"/>
  <c r="AC3392" i="217"/>
  <c r="AC3380" i="217"/>
  <c r="AC3368" i="217"/>
  <c r="AC3356" i="217"/>
  <c r="AC3344" i="217"/>
  <c r="AC3332" i="217"/>
  <c r="AC3320" i="217"/>
  <c r="AC3308" i="217"/>
  <c r="AC3296" i="217"/>
  <c r="AC3284" i="217"/>
  <c r="AC3272" i="217"/>
  <c r="AC3260" i="217"/>
  <c r="AC3248" i="217"/>
  <c r="AC3236" i="217"/>
  <c r="AC3224" i="217"/>
  <c r="AC3212" i="217"/>
  <c r="AC3200" i="217"/>
  <c r="AC3188" i="217"/>
  <c r="AC3176" i="217"/>
  <c r="AC3164" i="217"/>
  <c r="AC3152" i="217"/>
  <c r="AC3140" i="217"/>
  <c r="AC3128" i="217"/>
  <c r="AC3116" i="217"/>
  <c r="AC3104" i="217"/>
  <c r="AC3092" i="217"/>
  <c r="AC3583" i="217"/>
  <c r="AC3571" i="217"/>
  <c r="AC3559" i="217"/>
  <c r="AC3547" i="217"/>
  <c r="AC3535" i="217"/>
  <c r="AC3523" i="217"/>
  <c r="AC3511" i="217"/>
  <c r="AC3499" i="217"/>
  <c r="AC3487" i="217"/>
  <c r="AC3475" i="217"/>
  <c r="AC3463" i="217"/>
  <c r="AC3451" i="217"/>
  <c r="AC3439" i="217"/>
  <c r="AC3427" i="217"/>
  <c r="AC3415" i="217"/>
  <c r="AC3403" i="217"/>
  <c r="AC3391" i="217"/>
  <c r="AC3379" i="217"/>
  <c r="AC3367" i="217"/>
  <c r="AC3355" i="217"/>
  <c r="AC3343" i="217"/>
  <c r="AC3331" i="217"/>
  <c r="AC3319" i="217"/>
  <c r="AC3307" i="217"/>
  <c r="AC3295" i="217"/>
  <c r="AC3283" i="217"/>
  <c r="AC3271" i="217"/>
  <c r="AC3259" i="217"/>
  <c r="AC3247" i="217"/>
  <c r="AC3235" i="217"/>
  <c r="AC3223" i="217"/>
  <c r="AC3211" i="217"/>
  <c r="AC3199" i="217"/>
  <c r="AC3187" i="217"/>
  <c r="AC3175" i="217"/>
  <c r="AC3163" i="217"/>
  <c r="AC3151" i="217"/>
  <c r="AC3139" i="217"/>
  <c r="AC3127" i="217"/>
  <c r="AC3115" i="217"/>
  <c r="AC3103" i="217"/>
  <c r="AC3582" i="217"/>
  <c r="AC3570" i="217"/>
  <c r="AC3558" i="217"/>
  <c r="AC3546" i="217"/>
  <c r="AC3534" i="217"/>
  <c r="AC3522" i="217"/>
  <c r="AC3510" i="217"/>
  <c r="AC3498" i="217"/>
  <c r="AC3486" i="217"/>
  <c r="AC3474" i="217"/>
  <c r="AC3462" i="217"/>
  <c r="AC3450" i="217"/>
  <c r="AC3438" i="217"/>
  <c r="AC3426" i="217"/>
  <c r="AC3414" i="217"/>
  <c r="AC3402" i="217"/>
  <c r="AC3390" i="217"/>
  <c r="AC3378" i="217"/>
  <c r="AC3366" i="217"/>
  <c r="AC3354" i="217"/>
  <c r="AC3342" i="217"/>
  <c r="AC3330" i="217"/>
  <c r="AC3318" i="217"/>
  <c r="AC3306" i="217"/>
  <c r="AC3294" i="217"/>
  <c r="AC3282" i="217"/>
  <c r="AC3270" i="217"/>
  <c r="AC3258" i="217"/>
  <c r="AC3246" i="217"/>
  <c r="AC3234" i="217"/>
  <c r="AC3222" i="217"/>
  <c r="AC3210" i="217"/>
  <c r="AC3198" i="217"/>
  <c r="AC3186" i="217"/>
  <c r="AC3174" i="217"/>
  <c r="AC3162" i="217"/>
  <c r="AC3150" i="217"/>
  <c r="AC3138" i="217"/>
  <c r="AC3126" i="217"/>
  <c r="AC3114" i="217"/>
  <c r="AC3102" i="217"/>
  <c r="AC3090" i="217"/>
  <c r="AC3581" i="217"/>
  <c r="AC3569" i="217"/>
  <c r="AC3557" i="217"/>
  <c r="AC3545" i="217"/>
  <c r="AC3533" i="217"/>
  <c r="AC3521" i="217"/>
  <c r="AC3509" i="217"/>
  <c r="AC3497" i="217"/>
  <c r="AC3485" i="217"/>
  <c r="AC3473" i="217"/>
  <c r="AC3461" i="217"/>
  <c r="AC3449" i="217"/>
  <c r="AC3437" i="217"/>
  <c r="AC3425" i="217"/>
  <c r="AC3413" i="217"/>
  <c r="AC3401" i="217"/>
  <c r="AC3389" i="217"/>
  <c r="AC3377" i="217"/>
  <c r="AC3365" i="217"/>
  <c r="AC3353" i="217"/>
  <c r="AC3341" i="217"/>
  <c r="AC3329" i="217"/>
  <c r="AC3317" i="217"/>
  <c r="AC3305" i="217"/>
  <c r="AC3293" i="217"/>
  <c r="AC3281" i="217"/>
  <c r="AC3269" i="217"/>
  <c r="AC3257" i="217"/>
  <c r="AC3245" i="217"/>
  <c r="AC3233" i="217"/>
  <c r="AC3221" i="217"/>
  <c r="AC3209" i="217"/>
  <c r="AC3197" i="217"/>
  <c r="AC3185" i="217"/>
  <c r="AC3173" i="217"/>
  <c r="AC3161" i="217"/>
  <c r="AC3149" i="217"/>
  <c r="AC3137" i="217"/>
  <c r="AC3125" i="217"/>
  <c r="AC3113" i="217"/>
  <c r="AC3101" i="217"/>
  <c r="AC3089" i="217"/>
  <c r="AC3580" i="217"/>
  <c r="AC3568" i="217"/>
  <c r="AC3556" i="217"/>
  <c r="AC3544" i="217"/>
  <c r="AC3532" i="217"/>
  <c r="AC3520" i="217"/>
  <c r="AC3508" i="217"/>
  <c r="AC3496" i="217"/>
  <c r="AC3484" i="217"/>
  <c r="AC3472" i="217"/>
  <c r="AC3460" i="217"/>
  <c r="AC3448" i="217"/>
  <c r="AC3436" i="217"/>
  <c r="AC3424" i="217"/>
  <c r="AC3412" i="217"/>
  <c r="AC3400" i="217"/>
  <c r="AC3388" i="217"/>
  <c r="AC3376" i="217"/>
  <c r="AC3364" i="217"/>
  <c r="AC3352" i="217"/>
  <c r="AC3340" i="217"/>
  <c r="AC3328" i="217"/>
  <c r="AC3316" i="217"/>
  <c r="AC3304" i="217"/>
  <c r="AC3292" i="217"/>
  <c r="AC3280" i="217"/>
  <c r="AC3268" i="217"/>
  <c r="AC3256" i="217"/>
  <c r="AC3244" i="217"/>
  <c r="AC3232" i="217"/>
  <c r="AC3220" i="217"/>
  <c r="AC3208" i="217"/>
  <c r="AC3196" i="217"/>
  <c r="AC3184" i="217"/>
  <c r="AC3172" i="217"/>
  <c r="AC3160" i="217"/>
  <c r="AC3148" i="217"/>
  <c r="AC3136" i="217"/>
  <c r="AC3124" i="217"/>
  <c r="AC3112" i="217"/>
  <c r="AC3100" i="217"/>
  <c r="AC3088" i="217"/>
  <c r="AB3082" i="217" s="1"/>
  <c r="AB3083" i="217" s="1"/>
  <c r="AC3579" i="217"/>
  <c r="AC3567" i="217"/>
  <c r="AC3555" i="217"/>
  <c r="AC3543" i="217"/>
  <c r="AC3531" i="217"/>
  <c r="AC3519" i="217"/>
  <c r="AC3507" i="217"/>
  <c r="AC3495" i="217"/>
  <c r="AC3483" i="217"/>
  <c r="AC3471" i="217"/>
  <c r="AC3459" i="217"/>
  <c r="AC3447" i="217"/>
  <c r="AC3435" i="217"/>
  <c r="AC3423" i="217"/>
  <c r="AC3411" i="217"/>
  <c r="AC3399" i="217"/>
  <c r="AC3387" i="217"/>
  <c r="AC3375" i="217"/>
  <c r="AC3363" i="217"/>
  <c r="AC3351" i="217"/>
  <c r="AC3339" i="217"/>
  <c r="AC3327" i="217"/>
  <c r="AC3315" i="217"/>
  <c r="AC3303" i="217"/>
  <c r="AC3291" i="217"/>
  <c r="AC3279" i="217"/>
  <c r="AC3267" i="217"/>
  <c r="AC3255" i="217"/>
  <c r="AC3243" i="217"/>
  <c r="AC3231" i="217"/>
  <c r="AC3219" i="217"/>
  <c r="AC3207" i="217"/>
  <c r="AC3195" i="217"/>
  <c r="AC3183" i="217"/>
  <c r="AC3171" i="217"/>
  <c r="AC3159" i="217"/>
  <c r="AC3147" i="217"/>
  <c r="AC3135" i="217"/>
  <c r="AC3123" i="217"/>
  <c r="AC3111" i="217"/>
  <c r="AC3099" i="217"/>
  <c r="AC3578" i="217"/>
  <c r="AC3566" i="217"/>
  <c r="AC3554" i="217"/>
  <c r="AC3542" i="217"/>
  <c r="AC3530" i="217"/>
  <c r="AC3518" i="217"/>
  <c r="AC3506" i="217"/>
  <c r="AC3494" i="217"/>
  <c r="AC3482" i="217"/>
  <c r="AC3470" i="217"/>
  <c r="AC3458" i="217"/>
  <c r="AC3446" i="217"/>
  <c r="AC3434" i="217"/>
  <c r="AC3422" i="217"/>
  <c r="AC3410" i="217"/>
  <c r="AC3398" i="217"/>
  <c r="AC3386" i="217"/>
  <c r="AC3374" i="217"/>
  <c r="AC3362" i="217"/>
  <c r="AC3350" i="217"/>
  <c r="AC3338" i="217"/>
  <c r="AC3326" i="217"/>
  <c r="AC3314" i="217"/>
  <c r="AC3302" i="217"/>
  <c r="AC3290" i="217"/>
  <c r="AC3278" i="217"/>
  <c r="AC3266" i="217"/>
  <c r="AC3254" i="217"/>
  <c r="AC3242" i="217"/>
  <c r="AC3230" i="217"/>
  <c r="AC3218" i="217"/>
  <c r="AC3206" i="217"/>
  <c r="AC3194" i="217"/>
  <c r="AC3182" i="217"/>
  <c r="AC3170" i="217"/>
  <c r="AC3158" i="217"/>
  <c r="AC3146" i="217"/>
  <c r="AC3134" i="217"/>
  <c r="AC3122" i="217"/>
  <c r="AC3110" i="217"/>
  <c r="AC3098" i="217"/>
  <c r="AC3577" i="217"/>
  <c r="AC3565" i="217"/>
  <c r="AC3553" i="217"/>
  <c r="AC3541" i="217"/>
  <c r="AC3529" i="217"/>
  <c r="AC3517" i="217"/>
  <c r="AC3505" i="217"/>
  <c r="AC3493" i="217"/>
  <c r="AC3481" i="217"/>
  <c r="AC3469" i="217"/>
  <c r="AC3457" i="217"/>
  <c r="AC3445" i="217"/>
  <c r="AC3433" i="217"/>
  <c r="AC3421" i="217"/>
  <c r="AC3409" i="217"/>
  <c r="AC3397" i="217"/>
  <c r="AC3385" i="217"/>
  <c r="AC3373" i="217"/>
  <c r="AC3361" i="217"/>
  <c r="AC3349" i="217"/>
  <c r="AC3337" i="217"/>
  <c r="AC3325" i="217"/>
  <c r="AC3313" i="217"/>
  <c r="AC3301" i="217"/>
  <c r="AC3289" i="217"/>
  <c r="AC3277" i="217"/>
  <c r="AC3265" i="217"/>
  <c r="AC3253" i="217"/>
  <c r="AC3241" i="217"/>
  <c r="AC3229" i="217"/>
  <c r="AC3217" i="217"/>
  <c r="AC3205" i="217"/>
  <c r="AC3193" i="217"/>
  <c r="AC3181" i="217"/>
  <c r="AC3169" i="217"/>
  <c r="AC3157" i="217"/>
  <c r="AC3145" i="217"/>
  <c r="AC3133" i="217"/>
  <c r="AC3121" i="217"/>
  <c r="AC3109" i="217"/>
  <c r="AC3097" i="217"/>
  <c r="AC3576" i="217"/>
  <c r="AC3432" i="217"/>
  <c r="AC3288" i="217"/>
  <c r="AC3144" i="217"/>
  <c r="AC3564" i="217"/>
  <c r="AC3420" i="217"/>
  <c r="AC3276" i="217"/>
  <c r="AC3132" i="217"/>
  <c r="AC3552" i="217"/>
  <c r="AC3408" i="217"/>
  <c r="AC3264" i="217"/>
  <c r="AC3120" i="217"/>
  <c r="AC3540" i="217"/>
  <c r="AC3396" i="217"/>
  <c r="AC3252" i="217"/>
  <c r="AC3108" i="217"/>
  <c r="AC3528" i="217"/>
  <c r="AC3384" i="217"/>
  <c r="AC3240" i="217"/>
  <c r="AC3096" i="217"/>
  <c r="AC3516" i="217"/>
  <c r="AC3372" i="217"/>
  <c r="AC3228" i="217"/>
  <c r="AC3093" i="217"/>
  <c r="AC3504" i="217"/>
  <c r="AC3360" i="217"/>
  <c r="AC3216" i="217"/>
  <c r="AC3091" i="217"/>
  <c r="AC3492" i="217"/>
  <c r="AC3348" i="217"/>
  <c r="AC3204" i="217"/>
  <c r="AC3480" i="217"/>
  <c r="AC3336" i="217"/>
  <c r="AC3192" i="217"/>
  <c r="AC3468" i="217"/>
  <c r="AC3324" i="217"/>
  <c r="AC3180" i="217"/>
  <c r="AC3456" i="217"/>
  <c r="AC3300" i="217"/>
  <c r="AC3156" i="217"/>
  <c r="AC3444" i="217"/>
  <c r="AC3312" i="217"/>
  <c r="AC3168" i="217"/>
  <c r="AC1341" i="217"/>
  <c r="AC1246" i="217"/>
  <c r="AC1116" i="217"/>
  <c r="AC1498" i="217"/>
  <c r="AC1064" i="217"/>
  <c r="AC1308" i="217"/>
  <c r="AC1066" i="217"/>
  <c r="AC1315" i="217"/>
  <c r="AC1067" i="217"/>
  <c r="AC1316" i="217"/>
  <c r="AC1068" i="217"/>
  <c r="AC1317" i="217"/>
  <c r="AC1075" i="217"/>
  <c r="AC1319" i="217"/>
  <c r="AC1100" i="217"/>
  <c r="AC1346" i="217"/>
  <c r="AC1082" i="217"/>
  <c r="AC1226" i="217"/>
  <c r="AC1374" i="217"/>
  <c r="AC1531" i="217"/>
  <c r="AC1179" i="217"/>
  <c r="AC1323" i="217"/>
  <c r="AC1480" i="217"/>
  <c r="AC1132" i="217"/>
  <c r="AC1276" i="217"/>
  <c r="AC1428" i="217"/>
  <c r="AC1085" i="217"/>
  <c r="AC1229" i="217"/>
  <c r="AC1377" i="217"/>
  <c r="AC1534" i="217"/>
  <c r="AC1182" i="217"/>
  <c r="AC1326" i="217"/>
  <c r="AC1483" i="217"/>
  <c r="AC1417" i="217"/>
  <c r="W2840" i="217"/>
  <c r="W2854" i="217"/>
  <c r="W2873" i="217"/>
  <c r="W2883" i="217"/>
  <c r="E1254" i="217"/>
  <c r="E1134" i="217"/>
  <c r="E1368" i="217"/>
  <c r="Q2518" i="217"/>
  <c r="Q2232" i="217"/>
  <c r="Q2138" i="217"/>
  <c r="Q2112" i="217"/>
  <c r="Q2086" i="217"/>
  <c r="Q2542" i="217"/>
  <c r="Q2498" i="217"/>
  <c r="Q2418" i="217"/>
  <c r="Q2261" i="217"/>
  <c r="Q2507" i="217"/>
  <c r="Q2243" i="217"/>
  <c r="Q2490" i="217"/>
  <c r="Q2225" i="217"/>
  <c r="Q2471" i="217"/>
  <c r="Q2555" i="217"/>
  <c r="Q2290" i="217"/>
  <c r="Q2537" i="217"/>
  <c r="Q2277" i="217"/>
  <c r="Q2522" i="217"/>
  <c r="Q2103" i="217"/>
  <c r="Q2247" i="217"/>
  <c r="Q2391" i="217"/>
  <c r="Q2535" i="217"/>
  <c r="Q2176" i="217"/>
  <c r="Q2320" i="217"/>
  <c r="Q2464" i="217"/>
  <c r="Q2107" i="217"/>
  <c r="Q2251" i="217"/>
  <c r="Q2395" i="217"/>
  <c r="Q2539" i="217"/>
  <c r="Q2240" i="217"/>
  <c r="Q2384" i="217"/>
  <c r="Q2528" i="217"/>
  <c r="Q2173" i="217"/>
  <c r="Q2317" i="217"/>
  <c r="E266" i="217"/>
  <c r="W1055" i="217"/>
  <c r="W1362" i="217"/>
  <c r="AC2351" i="217"/>
  <c r="AC2327" i="217"/>
  <c r="AC2303" i="217"/>
  <c r="AC2279" i="217"/>
  <c r="AC2256" i="217"/>
  <c r="AC2234" i="217"/>
  <c r="AC2213" i="217"/>
  <c r="AC2195" i="217"/>
  <c r="AC2173" i="217"/>
  <c r="AC2152" i="217"/>
  <c r="AC2133" i="217"/>
  <c r="AC2112" i="217"/>
  <c r="AC2090" i="217"/>
  <c r="AC2069" i="217"/>
  <c r="AC2363" i="217"/>
  <c r="AC2339" i="217"/>
  <c r="AC2315" i="217"/>
  <c r="AC2291" i="217"/>
  <c r="AC2267" i="217"/>
  <c r="AC2245" i="217"/>
  <c r="AC2224" i="217"/>
  <c r="AC2205" i="217"/>
  <c r="AC2184" i="217"/>
  <c r="AC2162" i="217"/>
  <c r="AC2141" i="217"/>
  <c r="AC2123" i="217"/>
  <c r="AC2101" i="217"/>
  <c r="AC2080" i="217"/>
  <c r="AC2533" i="217"/>
  <c r="AC2485" i="217"/>
  <c r="AC2437" i="217"/>
  <c r="AC2389" i="217"/>
  <c r="AC2341" i="217"/>
  <c r="AC2293" i="217"/>
  <c r="AC2248" i="217"/>
  <c r="AC2208" i="217"/>
  <c r="AC2165" i="217"/>
  <c r="AC2125" i="217"/>
  <c r="AC2085" i="217"/>
  <c r="AC2524" i="217"/>
  <c r="AC2476" i="217"/>
  <c r="AC2428" i="217"/>
  <c r="AC2380" i="217"/>
  <c r="AC2332" i="217"/>
  <c r="AC2284" i="217"/>
  <c r="AC2243" i="217"/>
  <c r="AC2200" i="217"/>
  <c r="AC2160" i="217"/>
  <c r="AC2117" i="217"/>
  <c r="AC2077" i="217"/>
  <c r="AC2521" i="217"/>
  <c r="AC2473" i="217"/>
  <c r="AC2425" i="217"/>
  <c r="AC2377" i="217"/>
  <c r="AC2329" i="217"/>
  <c r="AC2281" i="217"/>
  <c r="AC2237" i="217"/>
  <c r="AC2197" i="217"/>
  <c r="AC2157" i="217"/>
  <c r="AC2114" i="217"/>
  <c r="AC2075" i="217"/>
  <c r="AC2520" i="217"/>
  <c r="AC2472" i="217"/>
  <c r="AC2424" i="217"/>
  <c r="AC2376" i="217"/>
  <c r="AC2328" i="217"/>
  <c r="AC2280" i="217"/>
  <c r="AC2236" i="217"/>
  <c r="AC2196" i="217"/>
  <c r="AC2153" i="217"/>
  <c r="AC2113" i="217"/>
  <c r="AC2073" i="217"/>
  <c r="AC2562" i="217"/>
  <c r="AC2513" i="217"/>
  <c r="AC2465" i="217"/>
  <c r="AC2417" i="217"/>
  <c r="AC2369" i="217"/>
  <c r="AC2321" i="217"/>
  <c r="AC2273" i="217"/>
  <c r="AC2233" i="217"/>
  <c r="AC2193" i="217"/>
  <c r="AC2150" i="217"/>
  <c r="AC2111" i="217"/>
  <c r="AC2068" i="217"/>
  <c r="AC2560" i="217"/>
  <c r="AC2512" i="217"/>
  <c r="AC2464" i="217"/>
  <c r="AC2416" i="217"/>
  <c r="AC2368" i="217"/>
  <c r="AC2320" i="217"/>
  <c r="AC2272" i="217"/>
  <c r="AC2232" i="217"/>
  <c r="AC2189" i="217"/>
  <c r="AC2149" i="217"/>
  <c r="AC2109" i="217"/>
  <c r="AC2066" i="217"/>
  <c r="AC2557" i="217"/>
  <c r="AC2509" i="217"/>
  <c r="AC2461" i="217"/>
  <c r="AC2413" i="217"/>
  <c r="AC2365" i="217"/>
  <c r="AC2317" i="217"/>
  <c r="AC2269" i="217"/>
  <c r="AC2229" i="217"/>
  <c r="AC2186" i="217"/>
  <c r="AC2147" i="217"/>
  <c r="AC2104" i="217"/>
  <c r="AC2064" i="217"/>
  <c r="AC2548" i="217"/>
  <c r="AC2500" i="217"/>
  <c r="AC2452" i="217"/>
  <c r="AC2404" i="217"/>
  <c r="AC2356" i="217"/>
  <c r="AC2308" i="217"/>
  <c r="AC2261" i="217"/>
  <c r="AC2221" i="217"/>
  <c r="AC2181" i="217"/>
  <c r="AC2138" i="217"/>
  <c r="AC2099" i="217"/>
  <c r="AC2545" i="217"/>
  <c r="AC2497" i="217"/>
  <c r="AC2449" i="217"/>
  <c r="AC2401" i="217"/>
  <c r="AC2353" i="217"/>
  <c r="AC2305" i="217"/>
  <c r="AC2258" i="217"/>
  <c r="AC2219" i="217"/>
  <c r="AC2176" i="217"/>
  <c r="AC2136" i="217"/>
  <c r="AC2093" i="217"/>
  <c r="AC2544" i="217"/>
  <c r="AC2496" i="217"/>
  <c r="AC2448" i="217"/>
  <c r="AC2400" i="217"/>
  <c r="AC2352" i="217"/>
  <c r="AC2304" i="217"/>
  <c r="AC2257" i="217"/>
  <c r="AC2217" i="217"/>
  <c r="AC2174" i="217"/>
  <c r="AC2135" i="217"/>
  <c r="AC2092" i="217"/>
  <c r="AC2296" i="217"/>
  <c r="AC2537" i="217"/>
  <c r="AC2255" i="217"/>
  <c r="AC2536" i="217"/>
  <c r="AC2253" i="217"/>
  <c r="AC2489" i="217"/>
  <c r="AC2212" i="217"/>
  <c r="AC2488" i="217"/>
  <c r="AC2210" i="217"/>
  <c r="AC2441" i="217"/>
  <c r="AC2172" i="217"/>
  <c r="AC2440" i="217"/>
  <c r="AC2171" i="217"/>
  <c r="AC2393" i="217"/>
  <c r="AC2129" i="217"/>
  <c r="AC2392" i="217"/>
  <c r="AC2128" i="217"/>
  <c r="AC2345" i="217"/>
  <c r="AC2089" i="217"/>
  <c r="AC2344" i="217"/>
  <c r="AC2297" i="217"/>
  <c r="AC2088" i="217"/>
  <c r="AC2534" i="217"/>
  <c r="AC2249" i="217"/>
  <c r="AC2508" i="217"/>
  <c r="AC2225" i="217"/>
  <c r="AC2459" i="217"/>
  <c r="AC2357" i="217"/>
  <c r="AC2100" i="217"/>
  <c r="AC2190" i="217"/>
  <c r="AC2334" i="217"/>
  <c r="AC2478" i="217"/>
  <c r="AC2119" i="217"/>
  <c r="AC2263" i="217"/>
  <c r="AC2407" i="217"/>
  <c r="AC2551" i="217"/>
  <c r="AC2204" i="217"/>
  <c r="AC2348" i="217"/>
  <c r="AC2492" i="217"/>
  <c r="AC2349" i="217"/>
  <c r="AC2493" i="217"/>
  <c r="AC2146" i="217"/>
  <c r="AC2290" i="217"/>
  <c r="AC2434" i="217"/>
  <c r="AC2079" i="217"/>
  <c r="AC2223" i="217"/>
  <c r="AC2367" i="217"/>
  <c r="AC2511" i="217"/>
  <c r="AC2378" i="217"/>
  <c r="AC2116" i="217"/>
  <c r="W3005" i="217"/>
  <c r="W2992" i="217"/>
  <c r="W2585" i="217"/>
  <c r="W2902" i="217"/>
  <c r="W2819" i="217"/>
  <c r="W2656" i="217"/>
  <c r="W2739" i="217"/>
  <c r="AC1296" i="217"/>
  <c r="AC1207" i="217"/>
  <c r="AC1077" i="217"/>
  <c r="AC1450" i="217"/>
  <c r="AC1081" i="217"/>
  <c r="AC1330" i="217"/>
  <c r="AC1088" i="217"/>
  <c r="AC1332" i="217"/>
  <c r="AC1089" i="217"/>
  <c r="AC1334" i="217"/>
  <c r="AC1090" i="217"/>
  <c r="AC1340" i="217"/>
  <c r="AC1092" i="217"/>
  <c r="AC1342" i="217"/>
  <c r="AC1117" i="217"/>
  <c r="AC1370" i="217"/>
  <c r="AC1094" i="217"/>
  <c r="AC1238" i="217"/>
  <c r="AC1387" i="217"/>
  <c r="AC1047" i="217"/>
  <c r="AC1191" i="217"/>
  <c r="AC1336" i="217"/>
  <c r="AC1493" i="217"/>
  <c r="AC1144" i="217"/>
  <c r="AC1288" i="217"/>
  <c r="AC1442" i="217"/>
  <c r="AC1097" i="217"/>
  <c r="AC1241" i="217"/>
  <c r="AC1390" i="217"/>
  <c r="AC1050" i="217"/>
  <c r="AC1194" i="217"/>
  <c r="AC1339" i="217"/>
  <c r="AC1496" i="217"/>
  <c r="AC1429" i="217"/>
  <c r="W2922" i="217"/>
  <c r="W2936" i="217"/>
  <c r="W2957" i="217"/>
  <c r="W2968" i="217"/>
  <c r="W3063" i="217"/>
  <c r="W2914" i="217"/>
  <c r="AU27" i="216"/>
  <c r="M47" i="221"/>
  <c r="M56" i="221" s="1"/>
  <c r="E51" i="221"/>
  <c r="H60" i="220"/>
  <c r="K3212" i="217"/>
  <c r="K3587" i="217"/>
  <c r="K3443" i="217"/>
  <c r="K3299" i="217"/>
  <c r="K3155" i="217"/>
  <c r="K3514" i="217"/>
  <c r="K3370" i="217"/>
  <c r="K3226" i="217"/>
  <c r="K3585" i="217"/>
  <c r="K3441" i="217"/>
  <c r="K3536" i="217"/>
  <c r="K3392" i="217"/>
  <c r="K3475" i="217"/>
  <c r="K3331" i="217"/>
  <c r="K3187" i="217"/>
  <c r="K3546" i="217"/>
  <c r="K3402" i="217"/>
  <c r="K3258" i="217"/>
  <c r="K3114" i="217"/>
  <c r="K3473" i="217"/>
  <c r="K3329" i="217"/>
  <c r="K3185" i="217"/>
  <c r="K3544" i="217"/>
  <c r="K3400" i="217"/>
  <c r="K3256" i="217"/>
  <c r="K3112" i="217"/>
  <c r="K3471" i="217"/>
  <c r="K3554" i="217"/>
  <c r="K3410" i="217"/>
  <c r="K3575" i="217"/>
  <c r="K3431" i="217"/>
  <c r="K3287" i="217"/>
  <c r="K3143" i="217"/>
  <c r="K3502" i="217"/>
  <c r="K3358" i="217"/>
  <c r="K3214" i="217"/>
  <c r="K3573" i="217"/>
  <c r="K3429" i="217"/>
  <c r="K3524" i="217"/>
  <c r="K3380" i="217"/>
  <c r="K3463" i="217"/>
  <c r="K3563" i="217"/>
  <c r="K3419" i="217"/>
  <c r="K3275" i="217"/>
  <c r="K3131" i="217"/>
  <c r="K3490" i="217"/>
  <c r="K3346" i="217"/>
  <c r="K3202" i="217"/>
  <c r="K3561" i="217"/>
  <c r="K3417" i="217"/>
  <c r="K3117" i="217"/>
  <c r="K3140" i="217"/>
  <c r="K3503" i="217"/>
  <c r="K3359" i="217"/>
  <c r="K3215" i="217"/>
  <c r="K3574" i="217"/>
  <c r="K3430" i="217"/>
  <c r="K3286" i="217"/>
  <c r="K3142" i="217"/>
  <c r="K3501" i="217"/>
  <c r="K3357" i="217"/>
  <c r="K3452" i="217"/>
  <c r="K3535" i="217"/>
  <c r="K3391" i="217"/>
  <c r="K3164" i="217"/>
  <c r="K3491" i="217"/>
  <c r="K3347" i="217"/>
  <c r="K3203" i="217"/>
  <c r="K3562" i="217"/>
  <c r="K3418" i="217"/>
  <c r="K3274" i="217"/>
  <c r="K3130" i="217"/>
  <c r="K3489" i="217"/>
  <c r="K3584" i="217"/>
  <c r="K3440" i="217"/>
  <c r="K3523" i="217"/>
  <c r="K3379" i="217"/>
  <c r="K3235" i="217"/>
  <c r="K3091" i="217"/>
  <c r="K3450" i="217"/>
  <c r="K3306" i="217"/>
  <c r="K3162" i="217"/>
  <c r="K3521" i="217"/>
  <c r="K3377" i="217"/>
  <c r="K3233" i="217"/>
  <c r="K3089" i="217"/>
  <c r="K3448" i="217"/>
  <c r="K3304" i="217"/>
  <c r="K3160" i="217"/>
  <c r="K3519" i="217"/>
  <c r="K3375" i="217"/>
  <c r="K3458" i="217"/>
  <c r="K3529" i="217"/>
  <c r="K3385" i="217"/>
  <c r="K3241" i="217"/>
  <c r="K3097" i="217"/>
  <c r="K3564" i="217"/>
  <c r="K3339" i="217"/>
  <c r="K3308" i="217"/>
  <c r="K3132" i="217"/>
  <c r="K3099" i="217"/>
  <c r="K3356" i="217"/>
  <c r="K3152" i="217"/>
  <c r="K3182" i="217"/>
  <c r="K3479" i="217"/>
  <c r="K3335" i="217"/>
  <c r="K3191" i="217"/>
  <c r="K3550" i="217"/>
  <c r="K3406" i="217"/>
  <c r="K3262" i="217"/>
  <c r="K3192" i="217"/>
  <c r="K3467" i="217"/>
  <c r="K3323" i="217"/>
  <c r="K3179" i="217"/>
  <c r="K3538" i="217"/>
  <c r="K3394" i="217"/>
  <c r="K3250" i="217"/>
  <c r="K3106" i="217"/>
  <c r="K3465" i="217"/>
  <c r="K3560" i="217"/>
  <c r="K3416" i="217"/>
  <c r="K3499" i="217"/>
  <c r="K3355" i="217"/>
  <c r="K3211" i="217"/>
  <c r="K3570" i="217"/>
  <c r="K3426" i="217"/>
  <c r="K3282" i="217"/>
  <c r="K3138" i="217"/>
  <c r="K3497" i="217"/>
  <c r="K3353" i="217"/>
  <c r="K3209" i="217"/>
  <c r="K3568" i="217"/>
  <c r="K3424" i="217"/>
  <c r="K3280" i="217"/>
  <c r="K3136" i="217"/>
  <c r="K3495" i="217"/>
  <c r="K3578" i="217"/>
  <c r="K3434" i="217"/>
  <c r="K3505" i="217"/>
  <c r="K3361" i="217"/>
  <c r="K3217" i="217"/>
  <c r="K3432" i="217"/>
  <c r="K3344" i="217"/>
  <c r="K3284" i="217"/>
  <c r="K3249" i="217"/>
  <c r="K3504" i="217"/>
  <c r="K3360" i="217"/>
  <c r="K3297" i="217"/>
  <c r="K3093" i="217"/>
  <c r="K3444" i="217"/>
  <c r="K3231" i="217"/>
  <c r="K3111" i="217"/>
  <c r="K3096" i="217"/>
  <c r="K3195" i="217"/>
  <c r="K3321" i="217"/>
  <c r="K3267" i="217"/>
  <c r="K3129" i="217"/>
  <c r="K3218" i="217"/>
  <c r="K3279" i="217"/>
  <c r="K3255" i="217"/>
  <c r="K3345" i="217"/>
  <c r="K3253" i="217"/>
  <c r="K3421" i="217"/>
  <c r="K3374" i="217"/>
  <c r="K3566" i="217"/>
  <c r="K3543" i="217"/>
  <c r="K3220" i="217"/>
  <c r="K3412" i="217"/>
  <c r="K3113" i="217"/>
  <c r="K3293" i="217"/>
  <c r="K3485" i="217"/>
  <c r="K3186" i="217"/>
  <c r="K3366" i="217"/>
  <c r="K3558" i="217"/>
  <c r="K3259" i="217"/>
  <c r="K3451" i="217"/>
  <c r="K3488" i="217"/>
  <c r="K3525" i="217"/>
  <c r="K3322" i="217"/>
  <c r="K3167" i="217"/>
  <c r="K3527" i="217"/>
  <c r="K3153" i="217"/>
  <c r="K3348" i="217"/>
  <c r="K3350" i="217"/>
  <c r="K3326" i="217"/>
  <c r="K3158" i="217"/>
  <c r="K3248" i="217"/>
  <c r="K3309" i="217"/>
  <c r="K3285" i="217"/>
  <c r="K3576" i="217"/>
  <c r="K3265" i="217"/>
  <c r="K3433" i="217"/>
  <c r="K3386" i="217"/>
  <c r="K3363" i="217"/>
  <c r="K3555" i="217"/>
  <c r="K3232" i="217"/>
  <c r="K3436" i="217"/>
  <c r="K3125" i="217"/>
  <c r="K3305" i="217"/>
  <c r="K3509" i="217"/>
  <c r="K3198" i="217"/>
  <c r="K3378" i="217"/>
  <c r="K3582" i="217"/>
  <c r="K3271" i="217"/>
  <c r="K3487" i="217"/>
  <c r="K3500" i="217"/>
  <c r="K3537" i="217"/>
  <c r="K3334" i="217"/>
  <c r="K3227" i="217"/>
  <c r="K3539" i="217"/>
  <c r="K3224" i="217"/>
  <c r="K3135" i="217"/>
  <c r="K3456" i="217"/>
  <c r="K3480" i="217"/>
  <c r="K3188" i="217"/>
  <c r="K3276" i="217"/>
  <c r="K3338" i="217"/>
  <c r="K3314" i="217"/>
  <c r="K3109" i="217"/>
  <c r="K3277" i="217"/>
  <c r="K3445" i="217"/>
  <c r="K3398" i="217"/>
  <c r="K3387" i="217"/>
  <c r="K3567" i="217"/>
  <c r="K3244" i="217"/>
  <c r="K3460" i="217"/>
  <c r="K3137" i="217"/>
  <c r="K3317" i="217"/>
  <c r="K3533" i="217"/>
  <c r="K3210" i="217"/>
  <c r="K3390" i="217"/>
  <c r="K3103" i="217"/>
  <c r="K3283" i="217"/>
  <c r="K3511" i="217"/>
  <c r="K3512" i="217"/>
  <c r="K3549" i="217"/>
  <c r="K3382" i="217"/>
  <c r="K3239" i="217"/>
  <c r="K3551" i="217"/>
  <c r="K3105" i="217"/>
  <c r="K3204" i="217"/>
  <c r="K3122" i="217"/>
  <c r="K3128" i="217"/>
  <c r="K3216" i="217"/>
  <c r="K3303" i="217"/>
  <c r="K3396" i="217"/>
  <c r="K3420" i="217"/>
  <c r="K3121" i="217"/>
  <c r="K3289" i="217"/>
  <c r="K3457" i="217"/>
  <c r="K3422" i="217"/>
  <c r="K3399" i="217"/>
  <c r="K3579" i="217"/>
  <c r="K3268" i="217"/>
  <c r="K3472" i="217"/>
  <c r="K3149" i="217"/>
  <c r="K3341" i="217"/>
  <c r="K3545" i="217"/>
  <c r="K3222" i="217"/>
  <c r="K3414" i="217"/>
  <c r="K3115" i="217"/>
  <c r="K3295" i="217"/>
  <c r="K3547" i="217"/>
  <c r="K3548" i="217"/>
  <c r="K3094" i="217"/>
  <c r="K3442" i="217"/>
  <c r="K3251" i="217"/>
  <c r="K3194" i="217"/>
  <c r="K3165" i="217"/>
  <c r="K3092" i="217"/>
  <c r="K3180" i="217"/>
  <c r="K3156" i="217"/>
  <c r="K3243" i="217"/>
  <c r="K3333" i="217"/>
  <c r="K3540" i="217"/>
  <c r="K3116" i="217"/>
  <c r="K3133" i="217"/>
  <c r="K3301" i="217"/>
  <c r="K3469" i="217"/>
  <c r="K3446" i="217"/>
  <c r="K3411" i="217"/>
  <c r="K3088" i="217"/>
  <c r="J3082" i="217" s="1"/>
  <c r="J3083" i="217" s="1"/>
  <c r="K3292" i="217"/>
  <c r="K3484" i="217"/>
  <c r="K3161" i="217"/>
  <c r="K3365" i="217"/>
  <c r="K3557" i="217"/>
  <c r="K3234" i="217"/>
  <c r="K3438" i="217"/>
  <c r="K3127" i="217"/>
  <c r="K3307" i="217"/>
  <c r="K3559" i="217"/>
  <c r="K3572" i="217"/>
  <c r="K3118" i="217"/>
  <c r="K3454" i="217"/>
  <c r="K3263" i="217"/>
  <c r="K3123" i="217"/>
  <c r="K3320" i="217"/>
  <c r="K3108" i="217"/>
  <c r="K3120" i="217"/>
  <c r="K3207" i="217"/>
  <c r="K3183" i="217"/>
  <c r="K3273" i="217"/>
  <c r="K3372" i="217"/>
  <c r="K3312" i="217"/>
  <c r="K3144" i="217"/>
  <c r="K3145" i="217"/>
  <c r="K3313" i="217"/>
  <c r="K3481" i="217"/>
  <c r="K3470" i="217"/>
  <c r="K3423" i="217"/>
  <c r="K3100" i="217"/>
  <c r="K3316" i="217"/>
  <c r="K3496" i="217"/>
  <c r="K3173" i="217"/>
  <c r="K3389" i="217"/>
  <c r="K3569" i="217"/>
  <c r="K3246" i="217"/>
  <c r="K3462" i="217"/>
  <c r="K3139" i="217"/>
  <c r="K3319" i="217"/>
  <c r="K3571" i="217"/>
  <c r="K3369" i="217"/>
  <c r="K3154" i="217"/>
  <c r="K3466" i="217"/>
  <c r="K3311" i="217"/>
  <c r="K3290" i="217"/>
  <c r="K3168" i="217"/>
  <c r="K3147" i="217"/>
  <c r="K3237" i="217"/>
  <c r="K3213" i="217"/>
  <c r="K3302" i="217"/>
  <c r="K3516" i="217"/>
  <c r="K3408" i="217"/>
  <c r="K3171" i="217"/>
  <c r="K3157" i="217"/>
  <c r="K3325" i="217"/>
  <c r="K3493" i="217"/>
  <c r="K3482" i="217"/>
  <c r="K3435" i="217"/>
  <c r="K3124" i="217"/>
  <c r="K3328" i="217"/>
  <c r="K3508" i="217"/>
  <c r="K3197" i="217"/>
  <c r="K3401" i="217"/>
  <c r="K3581" i="217"/>
  <c r="K3270" i="217"/>
  <c r="K3474" i="217"/>
  <c r="K3151" i="217"/>
  <c r="K3343" i="217"/>
  <c r="K3583" i="217"/>
  <c r="K3381" i="217"/>
  <c r="K3166" i="217"/>
  <c r="K3478" i="217"/>
  <c r="K3371" i="217"/>
  <c r="K3098" i="217"/>
  <c r="K3240" i="217"/>
  <c r="K3177" i="217"/>
  <c r="K3266" i="217"/>
  <c r="K3242" i="217"/>
  <c r="K3332" i="217"/>
  <c r="K3278" i="217"/>
  <c r="K3552" i="217"/>
  <c r="K3201" i="217"/>
  <c r="K3169" i="217"/>
  <c r="K3337" i="217"/>
  <c r="K3517" i="217"/>
  <c r="K3494" i="217"/>
  <c r="K3447" i="217"/>
  <c r="K3148" i="217"/>
  <c r="K3340" i="217"/>
  <c r="K3520" i="217"/>
  <c r="K3221" i="217"/>
  <c r="K3413" i="217"/>
  <c r="K3090" i="217"/>
  <c r="K3294" i="217"/>
  <c r="K3486" i="217"/>
  <c r="K3163" i="217"/>
  <c r="K3367" i="217"/>
  <c r="K3368" i="217"/>
  <c r="K3393" i="217"/>
  <c r="K3178" i="217"/>
  <c r="K3526" i="217"/>
  <c r="K3383" i="217"/>
  <c r="K3261" i="217"/>
  <c r="K3110" i="217"/>
  <c r="K3206" i="217"/>
  <c r="K3296" i="217"/>
  <c r="K3272" i="217"/>
  <c r="K3362" i="217"/>
  <c r="K3336" i="217"/>
  <c r="K3141" i="217"/>
  <c r="K3230" i="217"/>
  <c r="K3181" i="217"/>
  <c r="K3349" i="217"/>
  <c r="K3541" i="217"/>
  <c r="K3506" i="217"/>
  <c r="K3459" i="217"/>
  <c r="K3172" i="217"/>
  <c r="K3352" i="217"/>
  <c r="K3532" i="217"/>
  <c r="K3245" i="217"/>
  <c r="K3425" i="217"/>
  <c r="K3102" i="217"/>
  <c r="K3318" i="217"/>
  <c r="K3498" i="217"/>
  <c r="K3175" i="217"/>
  <c r="K3403" i="217"/>
  <c r="K3404" i="217"/>
  <c r="K3405" i="217"/>
  <c r="K3190" i="217"/>
  <c r="K3586" i="217"/>
  <c r="K3395" i="217"/>
  <c r="K3225" i="217"/>
  <c r="K3176" i="217"/>
  <c r="K3236" i="217"/>
  <c r="K3324" i="217"/>
  <c r="K3300" i="217"/>
  <c r="K3104" i="217"/>
  <c r="K3384" i="217"/>
  <c r="K3170" i="217"/>
  <c r="K3260" i="217"/>
  <c r="K3193" i="217"/>
  <c r="K3373" i="217"/>
  <c r="K3553" i="217"/>
  <c r="K3518" i="217"/>
  <c r="K3483" i="217"/>
  <c r="K3184" i="217"/>
  <c r="K3364" i="217"/>
  <c r="K3556" i="217"/>
  <c r="K3257" i="217"/>
  <c r="K3437" i="217"/>
  <c r="K3126" i="217"/>
  <c r="K3330" i="217"/>
  <c r="K3510" i="217"/>
  <c r="K3199" i="217"/>
  <c r="K3415" i="217"/>
  <c r="K3428" i="217"/>
  <c r="K3453" i="217"/>
  <c r="K3238" i="217"/>
  <c r="K3095" i="217"/>
  <c r="K3407" i="217"/>
  <c r="K3146" i="217"/>
  <c r="K3254" i="217"/>
  <c r="K3264" i="217"/>
  <c r="K3351" i="217"/>
  <c r="K3327" i="217"/>
  <c r="K3159" i="217"/>
  <c r="K3528" i="217"/>
  <c r="K3200" i="217"/>
  <c r="K3288" i="217"/>
  <c r="K3205" i="217"/>
  <c r="K3397" i="217"/>
  <c r="K3565" i="217"/>
  <c r="K3530" i="217"/>
  <c r="K3507" i="217"/>
  <c r="K3196" i="217"/>
  <c r="K3376" i="217"/>
  <c r="K3580" i="217"/>
  <c r="K3269" i="217"/>
  <c r="K3449" i="217"/>
  <c r="K3150" i="217"/>
  <c r="K3342" i="217"/>
  <c r="K3522" i="217"/>
  <c r="K3223" i="217"/>
  <c r="K3427" i="217"/>
  <c r="K3464" i="217"/>
  <c r="K3477" i="217"/>
  <c r="K3298" i="217"/>
  <c r="K3107" i="217"/>
  <c r="K3455" i="217"/>
  <c r="E1395" i="217"/>
  <c r="E1343" i="217"/>
  <c r="E1388" i="217"/>
  <c r="E1332" i="217"/>
  <c r="W1484" i="217"/>
  <c r="W1154" i="217"/>
  <c r="W1480" i="217"/>
  <c r="W1153" i="217"/>
  <c r="W1423" i="217"/>
  <c r="W1111" i="217"/>
  <c r="W1535" i="217"/>
  <c r="W1201" i="217"/>
  <c r="W1254" i="217"/>
  <c r="W1067" i="217"/>
  <c r="W1237" i="217"/>
  <c r="W1429" i="217"/>
  <c r="W1106" i="217"/>
  <c r="W1289" i="217"/>
  <c r="W1481" i="217"/>
  <c r="W1148" i="217"/>
  <c r="W1338" i="217"/>
  <c r="W1531" i="217"/>
  <c r="W1195" i="217"/>
  <c r="W1387" i="217"/>
  <c r="W1185" i="217"/>
  <c r="W1377" i="217"/>
  <c r="W1198" i="217"/>
  <c r="W1342" i="217"/>
  <c r="W1486" i="217"/>
  <c r="W1224" i="217"/>
  <c r="W1368" i="217"/>
  <c r="W1512" i="217"/>
  <c r="W1191" i="217"/>
  <c r="W1335" i="217"/>
  <c r="W1479" i="217"/>
  <c r="Q793" i="217"/>
  <c r="W1334" i="217"/>
  <c r="W1051" i="217"/>
  <c r="W1331" i="217"/>
  <c r="W1050" i="217"/>
  <c r="W1494" i="217"/>
  <c r="W1166" i="217"/>
  <c r="W1245" i="217"/>
  <c r="W1216" i="217"/>
  <c r="W1240" i="217"/>
  <c r="Q639" i="217"/>
  <c r="W1456" i="217"/>
  <c r="W1132" i="217"/>
  <c r="W1454" i="217"/>
  <c r="W1130" i="217"/>
  <c r="W1396" i="217"/>
  <c r="W1090" i="217"/>
  <c r="W1504" i="217"/>
  <c r="W1173" i="217"/>
  <c r="W1229" i="217"/>
  <c r="W1079" i="217"/>
  <c r="W1253" i="217"/>
  <c r="W1445" i="217"/>
  <c r="W1120" i="217"/>
  <c r="W1304" i="217"/>
  <c r="W1496" i="217"/>
  <c r="W1162" i="217"/>
  <c r="W1353" i="217"/>
  <c r="W1048" i="217"/>
  <c r="W1211" i="217"/>
  <c r="W1403" i="217"/>
  <c r="W1202" i="217"/>
  <c r="W1394" i="217"/>
  <c r="W1210" i="217"/>
  <c r="W1354" i="217"/>
  <c r="W1498" i="217"/>
  <c r="W1236" i="217"/>
  <c r="W1380" i="217"/>
  <c r="W1524" i="217"/>
  <c r="W1203" i="217"/>
  <c r="W1347" i="217"/>
  <c r="W1491" i="217"/>
  <c r="W1309" i="217"/>
  <c r="W1303" i="217"/>
  <c r="W1469" i="217"/>
  <c r="W1141" i="217"/>
  <c r="W1217" i="217"/>
  <c r="W1518" i="217"/>
  <c r="W1187" i="217"/>
  <c r="W1214" i="217"/>
  <c r="E1199" i="217"/>
  <c r="E1244" i="217"/>
  <c r="E1050" i="217"/>
  <c r="E148" i="217"/>
  <c r="W1427" i="217"/>
  <c r="W1113" i="217"/>
  <c r="W1424" i="217"/>
  <c r="W1112" i="217"/>
  <c r="W1367" i="217"/>
  <c r="W1074" i="217"/>
  <c r="W1475" i="217"/>
  <c r="W1150" i="217"/>
  <c r="W1529" i="217"/>
  <c r="W1199" i="217"/>
  <c r="W1091" i="217"/>
  <c r="W1268" i="217"/>
  <c r="W1460" i="217"/>
  <c r="W1133" i="217"/>
  <c r="W1321" i="217"/>
  <c r="W1513" i="217"/>
  <c r="W1178" i="217"/>
  <c r="W1370" i="217"/>
  <c r="W1060" i="217"/>
  <c r="W1228" i="217"/>
  <c r="W1420" i="217"/>
  <c r="W1218" i="217"/>
  <c r="W1410" i="217"/>
  <c r="W1222" i="217"/>
  <c r="W1366" i="217"/>
  <c r="W1510" i="217"/>
  <c r="W1248" i="217"/>
  <c r="W1392" i="217"/>
  <c r="W1536" i="217"/>
  <c r="W1215" i="217"/>
  <c r="W1359" i="217"/>
  <c r="W1503" i="217"/>
  <c r="W1279" i="217"/>
  <c r="W1278" i="217"/>
  <c r="W1439" i="217"/>
  <c r="W1123" i="217"/>
  <c r="W1519" i="217"/>
  <c r="W1190" i="217"/>
  <c r="W1489" i="217"/>
  <c r="W1160" i="217"/>
  <c r="W1517" i="217"/>
  <c r="W1184" i="217"/>
  <c r="E16" i="217"/>
  <c r="W1399" i="217"/>
  <c r="W1093" i="217"/>
  <c r="W1398" i="217"/>
  <c r="W1092" i="217"/>
  <c r="W1341" i="217"/>
  <c r="W1054" i="217"/>
  <c r="W1447" i="217"/>
  <c r="W1127" i="217"/>
  <c r="W1502" i="217"/>
  <c r="W1171" i="217"/>
  <c r="W1103" i="217"/>
  <c r="W1285" i="217"/>
  <c r="W1477" i="217"/>
  <c r="W1147" i="217"/>
  <c r="W1337" i="217"/>
  <c r="W1530" i="217"/>
  <c r="W1194" i="217"/>
  <c r="W1386" i="217"/>
  <c r="W1072" i="217"/>
  <c r="W1243" i="217"/>
  <c r="W1435" i="217"/>
  <c r="W1233" i="217"/>
  <c r="W1425" i="217"/>
  <c r="W1234" i="217"/>
  <c r="W1378" i="217"/>
  <c r="W1522" i="217"/>
  <c r="W1260" i="217"/>
  <c r="W1404" i="217"/>
  <c r="W1526" i="217"/>
  <c r="W1227" i="217"/>
  <c r="W1371" i="217"/>
  <c r="W1515" i="217"/>
  <c r="W1252" i="217"/>
  <c r="Q1014" i="217"/>
  <c r="Q581" i="217"/>
  <c r="Q841" i="217"/>
  <c r="Q533" i="217"/>
  <c r="Q689" i="217"/>
  <c r="Q678" i="217"/>
  <c r="Q629" i="217"/>
  <c r="W1249" i="217"/>
  <c r="W1411" i="217"/>
  <c r="W1101" i="217"/>
  <c r="W1492" i="217"/>
  <c r="W1165" i="217"/>
  <c r="W1461" i="217"/>
  <c r="W1138" i="217"/>
  <c r="W1487" i="217"/>
  <c r="W1159" i="217"/>
  <c r="E1276" i="217"/>
  <c r="E1416" i="217"/>
  <c r="E208" i="217"/>
  <c r="W1374" i="217"/>
  <c r="W1076" i="217"/>
  <c r="W1373" i="217"/>
  <c r="W1075" i="217"/>
  <c r="W1313" i="217"/>
  <c r="W1422" i="217"/>
  <c r="W1110" i="217"/>
  <c r="W1472" i="217"/>
  <c r="W1146" i="217"/>
  <c r="W1116" i="217"/>
  <c r="W1301" i="217"/>
  <c r="W1493" i="217"/>
  <c r="W1161" i="217"/>
  <c r="W1352" i="217"/>
  <c r="W1047" i="217"/>
  <c r="W1209" i="217"/>
  <c r="W1401" i="217"/>
  <c r="W1084" i="217"/>
  <c r="W1259" i="217"/>
  <c r="W1451" i="217"/>
  <c r="W1250" i="217"/>
  <c r="W1442" i="217"/>
  <c r="W1246" i="217"/>
  <c r="W1390" i="217"/>
  <c r="W1534" i="217"/>
  <c r="W1272" i="217"/>
  <c r="W1416" i="217"/>
  <c r="W1538" i="217"/>
  <c r="W1239" i="217"/>
  <c r="W1383" i="217"/>
  <c r="W1527" i="217"/>
  <c r="W1223" i="217"/>
  <c r="W1221" i="217"/>
  <c r="Q741" i="217"/>
  <c r="W1384" i="217"/>
  <c r="W1085" i="217"/>
  <c r="W1463" i="217"/>
  <c r="W1139" i="217"/>
  <c r="W1436" i="217"/>
  <c r="W1117" i="217"/>
  <c r="W1459" i="217"/>
  <c r="W1137" i="217"/>
  <c r="W1528" i="217"/>
  <c r="E151" i="217"/>
  <c r="W1345" i="217"/>
  <c r="W1057" i="217"/>
  <c r="W1343" i="217"/>
  <c r="W1056" i="217"/>
  <c r="W1286" i="217"/>
  <c r="W1393" i="217"/>
  <c r="W1089" i="217"/>
  <c r="W1446" i="217"/>
  <c r="W1126" i="217"/>
  <c r="W1129" i="217"/>
  <c r="W1316" i="217"/>
  <c r="W1508" i="217"/>
  <c r="W1177" i="217"/>
  <c r="W1369" i="217"/>
  <c r="W1059" i="217"/>
  <c r="W1226" i="217"/>
  <c r="W1418" i="217"/>
  <c r="W1096" i="217"/>
  <c r="W1276" i="217"/>
  <c r="W1468" i="217"/>
  <c r="W1266" i="217"/>
  <c r="W1458" i="217"/>
  <c r="W1258" i="217"/>
  <c r="W1402" i="217"/>
  <c r="W1140" i="217"/>
  <c r="W1284" i="217"/>
  <c r="W1428" i="217"/>
  <c r="W1107" i="217"/>
  <c r="W1251" i="217"/>
  <c r="W1395" i="217"/>
  <c r="W1539" i="217"/>
  <c r="W1197" i="217"/>
  <c r="W1523" i="217"/>
  <c r="W1196" i="217"/>
  <c r="W1358" i="217"/>
  <c r="W1065" i="217"/>
  <c r="W1437" i="217"/>
  <c r="W1118" i="217"/>
  <c r="W1408" i="217"/>
  <c r="W1099" i="217"/>
  <c r="W1432" i="217"/>
  <c r="Q2520" i="217"/>
  <c r="Q2394" i="217"/>
  <c r="Q2309" i="217"/>
  <c r="Q2213" i="217"/>
  <c r="Q2129" i="217"/>
  <c r="Q2508" i="217"/>
  <c r="Q2390" i="217"/>
  <c r="Q2301" i="217"/>
  <c r="Q2208" i="217"/>
  <c r="Q2123" i="217"/>
  <c r="Q2484" i="217"/>
  <c r="Q2376" i="217"/>
  <c r="Q2282" i="217"/>
  <c r="Q2196" i="217"/>
  <c r="Q2105" i="217"/>
  <c r="Q2481" i="217"/>
  <c r="Q2375" i="217"/>
  <c r="Q2278" i="217"/>
  <c r="Q2195" i="217"/>
  <c r="Q2097" i="217"/>
  <c r="Q2477" i="217"/>
  <c r="Q2374" i="217"/>
  <c r="Q2273" i="217"/>
  <c r="Q2193" i="217"/>
  <c r="Q2096" i="217"/>
  <c r="Q2465" i="217"/>
  <c r="Q2357" i="217"/>
  <c r="Q2270" i="217"/>
  <c r="Q2177" i="217"/>
  <c r="Q2093" i="217"/>
  <c r="Q2458" i="217"/>
  <c r="Q2340" i="217"/>
  <c r="Q2262" i="217"/>
  <c r="Q2165" i="217"/>
  <c r="Q2078" i="217"/>
  <c r="Q2457" i="217"/>
  <c r="Q2339" i="217"/>
  <c r="Q2253" i="217"/>
  <c r="Q2159" i="217"/>
  <c r="Q2076" i="217"/>
  <c r="Q2563" i="217"/>
  <c r="Q2436" i="217"/>
  <c r="Q2337" i="217"/>
  <c r="Q2250" i="217"/>
  <c r="Q2157" i="217"/>
  <c r="Q2073" i="217"/>
  <c r="Q2558" i="217"/>
  <c r="Q2423" i="217"/>
  <c r="Q2334" i="217"/>
  <c r="Q2237" i="217"/>
  <c r="Q2147" i="217"/>
  <c r="Q2538" i="217"/>
  <c r="Q2406" i="217"/>
  <c r="Q2318" i="217"/>
  <c r="Q2230" i="217"/>
  <c r="Q2135" i="217"/>
  <c r="Q2530" i="217"/>
  <c r="Q2402" i="217"/>
  <c r="Q2314" i="217"/>
  <c r="Q2217" i="217"/>
  <c r="Q2130" i="217"/>
  <c r="E18" i="217"/>
  <c r="W1485" i="217"/>
  <c r="W1375" i="217"/>
  <c r="W1511" i="217"/>
  <c r="W1457" i="217"/>
  <c r="W1430" i="217"/>
  <c r="W1405" i="217"/>
  <c r="W1348" i="217"/>
  <c r="W1319" i="217"/>
  <c r="W1293" i="217"/>
  <c r="W1265" i="217"/>
  <c r="W1238" i="217"/>
  <c r="W1213" i="217"/>
  <c r="W1183" i="217"/>
  <c r="W1157" i="217"/>
  <c r="W1136" i="217"/>
  <c r="W1114" i="217"/>
  <c r="W1097" i="217"/>
  <c r="W1077" i="217"/>
  <c r="W1061" i="217"/>
  <c r="W1041" i="217"/>
  <c r="W1317" i="217"/>
  <c r="W1040" i="217"/>
  <c r="W1315" i="217"/>
  <c r="W1261" i="217"/>
  <c r="W1365" i="217"/>
  <c r="W1073" i="217"/>
  <c r="W1421" i="217"/>
  <c r="W1105" i="217"/>
  <c r="W1144" i="217"/>
  <c r="W1333" i="217"/>
  <c r="W1525" i="217"/>
  <c r="W1193" i="217"/>
  <c r="W1385" i="217"/>
  <c r="W1071" i="217"/>
  <c r="W1242" i="217"/>
  <c r="W1434" i="217"/>
  <c r="W1109" i="217"/>
  <c r="W1291" i="217"/>
  <c r="W1483" i="217"/>
  <c r="W1281" i="217"/>
  <c r="W1473" i="217"/>
  <c r="W1270" i="217"/>
  <c r="W1414" i="217"/>
  <c r="W1152" i="217"/>
  <c r="W1296" i="217"/>
  <c r="W1440" i="217"/>
  <c r="W1119" i="217"/>
  <c r="W1263" i="217"/>
  <c r="W1407" i="217"/>
  <c r="W1532" i="217"/>
  <c r="W1501" i="217"/>
  <c r="W1169" i="217"/>
  <c r="W1495" i="217"/>
  <c r="W1168" i="217"/>
  <c r="W1328" i="217"/>
  <c r="W1049" i="217"/>
  <c r="W1409" i="217"/>
  <c r="W1100" i="217"/>
  <c r="W1379" i="217"/>
  <c r="W1080" i="217"/>
  <c r="W1406" i="217"/>
  <c r="W1098" i="217"/>
  <c r="W1292" i="217"/>
  <c r="W1288" i="217"/>
  <c r="W1231" i="217"/>
  <c r="W1340" i="217"/>
  <c r="W1053" i="217"/>
  <c r="W1391" i="217"/>
  <c r="W1088" i="217"/>
  <c r="W1158" i="217"/>
  <c r="W1349" i="217"/>
  <c r="W1046" i="217"/>
  <c r="W1208" i="217"/>
  <c r="W1400" i="217"/>
  <c r="W1083" i="217"/>
  <c r="W1257" i="217"/>
  <c r="W1449" i="217"/>
  <c r="W1122" i="217"/>
  <c r="W1307" i="217"/>
  <c r="W1499" i="217"/>
  <c r="W1298" i="217"/>
  <c r="W1490" i="217"/>
  <c r="W1282" i="217"/>
  <c r="W1426" i="217"/>
  <c r="W1164" i="217"/>
  <c r="W1308" i="217"/>
  <c r="W1452" i="217"/>
  <c r="W1131" i="217"/>
  <c r="W1275" i="217"/>
  <c r="W1419" i="217"/>
  <c r="W1471" i="217"/>
  <c r="W1145" i="217"/>
  <c r="W1470" i="217"/>
  <c r="W1142" i="217"/>
  <c r="W1302" i="217"/>
  <c r="W1382" i="217"/>
  <c r="W1081" i="217"/>
  <c r="W1351" i="217"/>
  <c r="W1063" i="217"/>
  <c r="W1376" i="217"/>
  <c r="W1078" i="217"/>
  <c r="E1358" i="217"/>
  <c r="E31" i="217"/>
  <c r="W1264" i="217"/>
  <c r="W1262" i="217"/>
  <c r="W1537" i="217"/>
  <c r="W1204" i="217"/>
  <c r="W1312" i="217"/>
  <c r="W1363" i="217"/>
  <c r="W1069" i="217"/>
  <c r="W1172" i="217"/>
  <c r="W1364" i="217"/>
  <c r="W1058" i="217"/>
  <c r="W1225" i="217"/>
  <c r="W1417" i="217"/>
  <c r="W1095" i="217"/>
  <c r="W1274" i="217"/>
  <c r="W1466" i="217"/>
  <c r="W1135" i="217"/>
  <c r="W1324" i="217"/>
  <c r="W1516" i="217"/>
  <c r="W1314" i="217"/>
  <c r="W1506" i="217"/>
  <c r="W1294" i="217"/>
  <c r="W1438" i="217"/>
  <c r="W1176" i="217"/>
  <c r="W1320" i="217"/>
  <c r="W1464" i="217"/>
  <c r="W1143" i="217"/>
  <c r="W1287" i="217"/>
  <c r="W1431" i="217"/>
  <c r="W1444" i="217"/>
  <c r="W1125" i="217"/>
  <c r="W1441" i="217"/>
  <c r="W1124" i="217"/>
  <c r="W1277" i="217"/>
  <c r="W1357" i="217"/>
  <c r="W1064" i="217"/>
  <c r="W1326" i="217"/>
  <c r="W1044" i="217"/>
  <c r="W1350" i="217"/>
  <c r="W1062" i="217"/>
  <c r="K3029" i="217"/>
  <c r="K3035" i="217"/>
  <c r="K2872" i="217"/>
  <c r="K2748" i="217"/>
  <c r="K2644" i="217"/>
  <c r="K3028" i="217"/>
  <c r="K2867" i="217"/>
  <c r="K2743" i="217"/>
  <c r="K2640" i="217"/>
  <c r="K2996" i="217"/>
  <c r="K2844" i="217"/>
  <c r="K2724" i="217"/>
  <c r="K2636" i="217"/>
  <c r="K2987" i="217"/>
  <c r="K2837" i="217"/>
  <c r="K2722" i="217"/>
  <c r="K2620" i="217"/>
  <c r="K2960" i="217"/>
  <c r="K2828" i="217"/>
  <c r="K2720" i="217"/>
  <c r="K2611" i="217"/>
  <c r="K2957" i="217"/>
  <c r="K2827" i="217"/>
  <c r="K2700" i="217"/>
  <c r="K2603" i="217"/>
  <c r="K2924" i="217"/>
  <c r="K2820" i="217"/>
  <c r="K2693" i="217"/>
  <c r="K2597" i="217"/>
  <c r="K2920" i="217"/>
  <c r="K2801" i="217"/>
  <c r="K2684" i="217"/>
  <c r="K2593" i="217"/>
  <c r="K2916" i="217"/>
  <c r="K2789" i="217"/>
  <c r="K2680" i="217"/>
  <c r="K2579" i="217"/>
  <c r="K2897" i="217"/>
  <c r="K2780" i="217"/>
  <c r="K2675" i="217"/>
  <c r="K2885" i="217"/>
  <c r="K2772" i="217"/>
  <c r="K2660" i="217"/>
  <c r="K3053" i="217"/>
  <c r="K2876" i="217"/>
  <c r="K2768" i="217"/>
  <c r="K2652" i="217"/>
  <c r="E83" i="217"/>
  <c r="W1235" i="217"/>
  <c r="W1232" i="217"/>
  <c r="W1505" i="217"/>
  <c r="W1175" i="217"/>
  <c r="W1283" i="217"/>
  <c r="W1336" i="217"/>
  <c r="W1052" i="217"/>
  <c r="W1189" i="217"/>
  <c r="W1381" i="217"/>
  <c r="W1070" i="217"/>
  <c r="W1241" i="217"/>
  <c r="W1433" i="217"/>
  <c r="W1108" i="217"/>
  <c r="W1290" i="217"/>
  <c r="W1482" i="217"/>
  <c r="W1149" i="217"/>
  <c r="W1339" i="217"/>
  <c r="W1533" i="217"/>
  <c r="W1329" i="217"/>
  <c r="W1521" i="217"/>
  <c r="W1306" i="217"/>
  <c r="W1450" i="217"/>
  <c r="W1188" i="217"/>
  <c r="W1332" i="217"/>
  <c r="W1476" i="217"/>
  <c r="W1155" i="217"/>
  <c r="W1299" i="217"/>
  <c r="W1443" i="217"/>
  <c r="W1415" i="217"/>
  <c r="W1104" i="217"/>
  <c r="W1413" i="217"/>
  <c r="W1102" i="217"/>
  <c r="W1247" i="217"/>
  <c r="W1327" i="217"/>
  <c r="W1045" i="217"/>
  <c r="W1297" i="217"/>
  <c r="W1325" i="217"/>
  <c r="W1042" i="217"/>
  <c r="E1494" i="217"/>
  <c r="E1521" i="217"/>
  <c r="E72" i="217"/>
  <c r="W1207" i="217"/>
  <c r="W1206" i="217"/>
  <c r="W1478" i="217"/>
  <c r="W1151" i="217"/>
  <c r="Q867" i="217"/>
  <c r="W1255" i="217"/>
  <c r="W1310" i="217"/>
  <c r="W1043" i="217"/>
  <c r="W1205" i="217"/>
  <c r="W1397" i="217"/>
  <c r="W1082" i="217"/>
  <c r="W1256" i="217"/>
  <c r="W1448" i="217"/>
  <c r="W1121" i="217"/>
  <c r="W1305" i="217"/>
  <c r="W1497" i="217"/>
  <c r="W1163" i="217"/>
  <c r="W1355" i="217"/>
  <c r="W1156" i="217"/>
  <c r="W1346" i="217"/>
  <c r="W1174" i="217"/>
  <c r="W1318" i="217"/>
  <c r="W1462" i="217"/>
  <c r="W1200" i="217"/>
  <c r="W1344" i="217"/>
  <c r="W1488" i="217"/>
  <c r="W1167" i="217"/>
  <c r="W1311" i="217"/>
  <c r="W1455" i="217"/>
  <c r="W1389" i="217"/>
  <c r="W1087" i="217"/>
  <c r="W1388" i="217"/>
  <c r="W1086" i="217"/>
  <c r="W507" i="217"/>
  <c r="W495" i="217"/>
  <c r="W483" i="217"/>
  <c r="W513" i="217"/>
  <c r="W500" i="217"/>
  <c r="W487" i="217"/>
  <c r="W474" i="217"/>
  <c r="W462" i="217"/>
  <c r="W450" i="217"/>
  <c r="W438" i="217"/>
  <c r="W426" i="217"/>
  <c r="W414" i="217"/>
  <c r="W402" i="217"/>
  <c r="W390" i="217"/>
  <c r="W378" i="217"/>
  <c r="W366" i="217"/>
  <c r="W354" i="217"/>
  <c r="W342" i="217"/>
  <c r="W330" i="217"/>
  <c r="W318" i="217"/>
  <c r="W306" i="217"/>
  <c r="W294" i="217"/>
  <c r="W282" i="217"/>
  <c r="W270" i="217"/>
  <c r="W258" i="217"/>
  <c r="W246" i="217"/>
  <c r="W234" i="217"/>
  <c r="W222" i="217"/>
  <c r="W210" i="217"/>
  <c r="W198" i="217"/>
  <c r="W186" i="217"/>
  <c r="W174" i="217"/>
  <c r="W162" i="217"/>
  <c r="W150" i="217"/>
  <c r="W138" i="217"/>
  <c r="W126" i="217"/>
  <c r="W114" i="217"/>
  <c r="W102" i="217"/>
  <c r="W90" i="217"/>
  <c r="W78" i="217"/>
  <c r="W66" i="217"/>
  <c r="W54" i="217"/>
  <c r="W42" i="217"/>
  <c r="W30" i="217"/>
  <c r="W18" i="217"/>
  <c r="W501" i="217"/>
  <c r="W367" i="217"/>
  <c r="W295" i="217"/>
  <c r="W199" i="217"/>
  <c r="W163" i="217"/>
  <c r="W512" i="217"/>
  <c r="W499" i="217"/>
  <c r="W486" i="217"/>
  <c r="W473" i="217"/>
  <c r="W461" i="217"/>
  <c r="W449" i="217"/>
  <c r="W437" i="217"/>
  <c r="W425" i="217"/>
  <c r="W413" i="217"/>
  <c r="W401" i="217"/>
  <c r="W389" i="217"/>
  <c r="W377" i="217"/>
  <c r="W365" i="217"/>
  <c r="W353" i="217"/>
  <c r="W341" i="217"/>
  <c r="W329" i="217"/>
  <c r="W317" i="217"/>
  <c r="W305" i="217"/>
  <c r="W293" i="217"/>
  <c r="W281" i="217"/>
  <c r="W269" i="217"/>
  <c r="W257" i="217"/>
  <c r="W245" i="217"/>
  <c r="W233" i="217"/>
  <c r="W221" i="217"/>
  <c r="W209" i="217"/>
  <c r="W197" i="217"/>
  <c r="W185" i="217"/>
  <c r="W173" i="217"/>
  <c r="W161" i="217"/>
  <c r="W149" i="217"/>
  <c r="W137" i="217"/>
  <c r="W125" i="217"/>
  <c r="W113" i="217"/>
  <c r="W101" i="217"/>
  <c r="W89" i="217"/>
  <c r="W77" i="217"/>
  <c r="W65" i="217"/>
  <c r="W53" i="217"/>
  <c r="W41" i="217"/>
  <c r="W29" i="217"/>
  <c r="W17" i="217"/>
  <c r="W391" i="217"/>
  <c r="W331" i="217"/>
  <c r="W223" i="217"/>
  <c r="W103" i="217"/>
  <c r="W511" i="217"/>
  <c r="W498" i="217"/>
  <c r="W485" i="217"/>
  <c r="W472" i="217"/>
  <c r="W460" i="217"/>
  <c r="W448" i="217"/>
  <c r="W436" i="217"/>
  <c r="W424" i="217"/>
  <c r="W412" i="217"/>
  <c r="W400" i="217"/>
  <c r="W388" i="217"/>
  <c r="W376" i="217"/>
  <c r="W364" i="217"/>
  <c r="W352" i="217"/>
  <c r="W340" i="217"/>
  <c r="W328" i="217"/>
  <c r="W316" i="217"/>
  <c r="W304" i="217"/>
  <c r="W292" i="217"/>
  <c r="W280" i="217"/>
  <c r="W268" i="217"/>
  <c r="W256" i="217"/>
  <c r="W244" i="217"/>
  <c r="W232" i="217"/>
  <c r="W220" i="217"/>
  <c r="W208" i="217"/>
  <c r="W196" i="217"/>
  <c r="W184" i="217"/>
  <c r="W172" i="217"/>
  <c r="W160" i="217"/>
  <c r="W148" i="217"/>
  <c r="W136" i="217"/>
  <c r="W124" i="217"/>
  <c r="W112" i="217"/>
  <c r="W100" i="217"/>
  <c r="W88" i="217"/>
  <c r="W76" i="217"/>
  <c r="W64" i="217"/>
  <c r="W52" i="217"/>
  <c r="W40" i="217"/>
  <c r="W28" i="217"/>
  <c r="W16" i="217"/>
  <c r="W403" i="217"/>
  <c r="W259" i="217"/>
  <c r="W510" i="217"/>
  <c r="W497" i="217"/>
  <c r="W484" i="217"/>
  <c r="W471" i="217"/>
  <c r="W459" i="217"/>
  <c r="W447" i="217"/>
  <c r="W435" i="217"/>
  <c r="W423" i="217"/>
  <c r="W411" i="217"/>
  <c r="W399" i="217"/>
  <c r="W387" i="217"/>
  <c r="W375" i="217"/>
  <c r="W363" i="217"/>
  <c r="W351" i="217"/>
  <c r="W339" i="217"/>
  <c r="W327" i="217"/>
  <c r="W315" i="217"/>
  <c r="W303" i="217"/>
  <c r="W291" i="217"/>
  <c r="W279" i="217"/>
  <c r="W267" i="217"/>
  <c r="W255" i="217"/>
  <c r="W243" i="217"/>
  <c r="W231" i="217"/>
  <c r="W219" i="217"/>
  <c r="W207" i="217"/>
  <c r="W195" i="217"/>
  <c r="W183" i="217"/>
  <c r="W171" i="217"/>
  <c r="W159" i="217"/>
  <c r="W147" i="217"/>
  <c r="W135" i="217"/>
  <c r="W123" i="217"/>
  <c r="W111" i="217"/>
  <c r="W99" i="217"/>
  <c r="W87" i="217"/>
  <c r="W75" i="217"/>
  <c r="W63" i="217"/>
  <c r="W51" i="217"/>
  <c r="W39" i="217"/>
  <c r="W27" i="217"/>
  <c r="W475" i="217"/>
  <c r="W283" i="217"/>
  <c r="W127" i="217"/>
  <c r="W509" i="217"/>
  <c r="W496" i="217"/>
  <c r="W482" i="217"/>
  <c r="W470" i="217"/>
  <c r="W458" i="217"/>
  <c r="W446" i="217"/>
  <c r="W434" i="217"/>
  <c r="W422" i="217"/>
  <c r="W410" i="217"/>
  <c r="W398" i="217"/>
  <c r="W386" i="217"/>
  <c r="W374" i="217"/>
  <c r="W362" i="217"/>
  <c r="W350" i="217"/>
  <c r="W338" i="217"/>
  <c r="W326" i="217"/>
  <c r="W314" i="217"/>
  <c r="W302" i="217"/>
  <c r="W290" i="217"/>
  <c r="W278" i="217"/>
  <c r="W266" i="217"/>
  <c r="W254" i="217"/>
  <c r="W242" i="217"/>
  <c r="W230" i="217"/>
  <c r="W218" i="217"/>
  <c r="W206" i="217"/>
  <c r="W194" i="217"/>
  <c r="W182" i="217"/>
  <c r="W170" i="217"/>
  <c r="W158" i="217"/>
  <c r="W146" i="217"/>
  <c r="W134" i="217"/>
  <c r="W122" i="217"/>
  <c r="W110" i="217"/>
  <c r="W98" i="217"/>
  <c r="W86" i="217"/>
  <c r="W74" i="217"/>
  <c r="W62" i="217"/>
  <c r="W50" i="217"/>
  <c r="W38" i="217"/>
  <c r="W26" i="217"/>
  <c r="W508" i="217"/>
  <c r="W494" i="217"/>
  <c r="W481" i="217"/>
  <c r="W469" i="217"/>
  <c r="W457" i="217"/>
  <c r="W445" i="217"/>
  <c r="W433" i="217"/>
  <c r="W421" i="217"/>
  <c r="W409" i="217"/>
  <c r="W397" i="217"/>
  <c r="W385" i="217"/>
  <c r="W373" i="217"/>
  <c r="W361" i="217"/>
  <c r="W349" i="217"/>
  <c r="W337" i="217"/>
  <c r="W325" i="217"/>
  <c r="W313" i="217"/>
  <c r="W301" i="217"/>
  <c r="W289" i="217"/>
  <c r="W277" i="217"/>
  <c r="W265" i="217"/>
  <c r="W253" i="217"/>
  <c r="W241" i="217"/>
  <c r="W229" i="217"/>
  <c r="W217" i="217"/>
  <c r="W205" i="217"/>
  <c r="W193" i="217"/>
  <c r="W181" i="217"/>
  <c r="W169" i="217"/>
  <c r="W157" i="217"/>
  <c r="W145" i="217"/>
  <c r="W133" i="217"/>
  <c r="W121" i="217"/>
  <c r="W109" i="217"/>
  <c r="W97" i="217"/>
  <c r="W85" i="217"/>
  <c r="W73" i="217"/>
  <c r="W61" i="217"/>
  <c r="W49" i="217"/>
  <c r="W37" i="217"/>
  <c r="W25" i="217"/>
  <c r="W463" i="217"/>
  <c r="W506" i="217"/>
  <c r="W493" i="217"/>
  <c r="W480" i="217"/>
  <c r="W468" i="217"/>
  <c r="W456" i="217"/>
  <c r="W444" i="217"/>
  <c r="W432" i="217"/>
  <c r="W420" i="217"/>
  <c r="W408" i="217"/>
  <c r="W396" i="217"/>
  <c r="W384" i="217"/>
  <c r="W372" i="217"/>
  <c r="W360" i="217"/>
  <c r="W348" i="217"/>
  <c r="W336" i="217"/>
  <c r="W324" i="217"/>
  <c r="W312" i="217"/>
  <c r="W300" i="217"/>
  <c r="W288" i="217"/>
  <c r="W276" i="217"/>
  <c r="W264" i="217"/>
  <c r="W252" i="217"/>
  <c r="W240" i="217"/>
  <c r="W228" i="217"/>
  <c r="W216" i="217"/>
  <c r="W204" i="217"/>
  <c r="W192" i="217"/>
  <c r="W180" i="217"/>
  <c r="W168" i="217"/>
  <c r="W156" i="217"/>
  <c r="W144" i="217"/>
  <c r="W132" i="217"/>
  <c r="W120" i="217"/>
  <c r="W108" i="217"/>
  <c r="W96" i="217"/>
  <c r="W84" i="217"/>
  <c r="W72" i="217"/>
  <c r="W60" i="217"/>
  <c r="W48" i="217"/>
  <c r="W36" i="217"/>
  <c r="W24" i="217"/>
  <c r="W488" i="217"/>
  <c r="W379" i="217"/>
  <c r="W307" i="217"/>
  <c r="W211" i="217"/>
  <c r="W175" i="217"/>
  <c r="W505" i="217"/>
  <c r="W492" i="217"/>
  <c r="W479" i="217"/>
  <c r="W467" i="217"/>
  <c r="W455" i="217"/>
  <c r="W443" i="217"/>
  <c r="W431" i="217"/>
  <c r="W419" i="217"/>
  <c r="W407" i="217"/>
  <c r="W395" i="217"/>
  <c r="W383" i="217"/>
  <c r="W371" i="217"/>
  <c r="W359" i="217"/>
  <c r="W347" i="217"/>
  <c r="W335" i="217"/>
  <c r="W323" i="217"/>
  <c r="W311" i="217"/>
  <c r="W299" i="217"/>
  <c r="W287" i="217"/>
  <c r="W275" i="217"/>
  <c r="W263" i="217"/>
  <c r="W251" i="217"/>
  <c r="W239" i="217"/>
  <c r="W227" i="217"/>
  <c r="W215" i="217"/>
  <c r="W203" i="217"/>
  <c r="W191" i="217"/>
  <c r="W179" i="217"/>
  <c r="W167" i="217"/>
  <c r="W155" i="217"/>
  <c r="W143" i="217"/>
  <c r="W131" i="217"/>
  <c r="W119" i="217"/>
  <c r="W107" i="217"/>
  <c r="W95" i="217"/>
  <c r="W83" i="217"/>
  <c r="W71" i="217"/>
  <c r="W59" i="217"/>
  <c r="W47" i="217"/>
  <c r="W35" i="217"/>
  <c r="W23" i="217"/>
  <c r="W439" i="217"/>
  <c r="W319" i="217"/>
  <c r="W187" i="217"/>
  <c r="W79" i="217"/>
  <c r="W504" i="217"/>
  <c r="W491" i="217"/>
  <c r="W478" i="217"/>
  <c r="W466" i="217"/>
  <c r="W454" i="217"/>
  <c r="W442" i="217"/>
  <c r="W430" i="217"/>
  <c r="W418" i="217"/>
  <c r="W406" i="217"/>
  <c r="W394" i="217"/>
  <c r="W382" i="217"/>
  <c r="W370" i="217"/>
  <c r="W358" i="217"/>
  <c r="W346" i="217"/>
  <c r="W334" i="217"/>
  <c r="W322" i="217"/>
  <c r="W310" i="217"/>
  <c r="W298" i="217"/>
  <c r="W286" i="217"/>
  <c r="W274" i="217"/>
  <c r="W262" i="217"/>
  <c r="W250" i="217"/>
  <c r="W238" i="217"/>
  <c r="W226" i="217"/>
  <c r="W214" i="217"/>
  <c r="W202" i="217"/>
  <c r="W190" i="217"/>
  <c r="W178" i="217"/>
  <c r="W166" i="217"/>
  <c r="W154" i="217"/>
  <c r="W142" i="217"/>
  <c r="W130" i="217"/>
  <c r="W118" i="217"/>
  <c r="W106" i="217"/>
  <c r="W94" i="217"/>
  <c r="W82" i="217"/>
  <c r="W70" i="217"/>
  <c r="W58" i="217"/>
  <c r="W46" i="217"/>
  <c r="W34" i="217"/>
  <c r="W22" i="217"/>
  <c r="W451" i="217"/>
  <c r="W355" i="217"/>
  <c r="W247" i="217"/>
  <c r="W151" i="217"/>
  <c r="W503" i="217"/>
  <c r="W490" i="217"/>
  <c r="W477" i="217"/>
  <c r="W465" i="217"/>
  <c r="W453" i="217"/>
  <c r="W441" i="217"/>
  <c r="W429" i="217"/>
  <c r="W417" i="217"/>
  <c r="W405" i="217"/>
  <c r="W393" i="217"/>
  <c r="W381" i="217"/>
  <c r="W369" i="217"/>
  <c r="W357" i="217"/>
  <c r="W345" i="217"/>
  <c r="W333" i="217"/>
  <c r="W321" i="217"/>
  <c r="W309" i="217"/>
  <c r="W297" i="217"/>
  <c r="W285" i="217"/>
  <c r="W273" i="217"/>
  <c r="W261" i="217"/>
  <c r="W249" i="217"/>
  <c r="W237" i="217"/>
  <c r="W225" i="217"/>
  <c r="W213" i="217"/>
  <c r="W201" i="217"/>
  <c r="W189" i="217"/>
  <c r="W177" i="217"/>
  <c r="W165" i="217"/>
  <c r="W153" i="217"/>
  <c r="W141" i="217"/>
  <c r="W129" i="217"/>
  <c r="W117" i="217"/>
  <c r="W105" i="217"/>
  <c r="W93" i="217"/>
  <c r="W81" i="217"/>
  <c r="W69" i="217"/>
  <c r="W57" i="217"/>
  <c r="W45" i="217"/>
  <c r="W33" i="217"/>
  <c r="W21" i="217"/>
  <c r="W415" i="217"/>
  <c r="W271" i="217"/>
  <c r="W115" i="217"/>
  <c r="W515" i="217"/>
  <c r="W502" i="217"/>
  <c r="W489" i="217"/>
  <c r="W476" i="217"/>
  <c r="W464" i="217"/>
  <c r="W452" i="217"/>
  <c r="W440" i="217"/>
  <c r="W428" i="217"/>
  <c r="W416" i="217"/>
  <c r="W404" i="217"/>
  <c r="W392" i="217"/>
  <c r="W380" i="217"/>
  <c r="W368" i="217"/>
  <c r="W356" i="217"/>
  <c r="W344" i="217"/>
  <c r="W332" i="217"/>
  <c r="W320" i="217"/>
  <c r="W308" i="217"/>
  <c r="W296" i="217"/>
  <c r="W284" i="217"/>
  <c r="W272" i="217"/>
  <c r="W260" i="217"/>
  <c r="W248" i="217"/>
  <c r="W236" i="217"/>
  <c r="W224" i="217"/>
  <c r="W212" i="217"/>
  <c r="W200" i="217"/>
  <c r="W188" i="217"/>
  <c r="W176" i="217"/>
  <c r="W164" i="217"/>
  <c r="W152" i="217"/>
  <c r="W140" i="217"/>
  <c r="W128" i="217"/>
  <c r="W116" i="217"/>
  <c r="W104" i="217"/>
  <c r="W92" i="217"/>
  <c r="W80" i="217"/>
  <c r="W68" i="217"/>
  <c r="W56" i="217"/>
  <c r="W44" i="217"/>
  <c r="W32" i="217"/>
  <c r="W20" i="217"/>
  <c r="W514" i="217"/>
  <c r="W427" i="217"/>
  <c r="W343" i="217"/>
  <c r="W235" i="217"/>
  <c r="W139" i="217"/>
  <c r="W91" i="217"/>
  <c r="W67" i="217"/>
  <c r="W55" i="217"/>
  <c r="W43" i="217"/>
  <c r="W31" i="217"/>
  <c r="W19" i="217"/>
  <c r="W1219" i="217"/>
  <c r="Q730" i="217"/>
  <c r="W1300" i="217"/>
  <c r="W1269" i="217"/>
  <c r="W1295" i="217"/>
  <c r="E48" i="221"/>
  <c r="E46" i="221"/>
  <c r="E47" i="221" s="1"/>
  <c r="E56" i="221" s="1"/>
  <c r="N43" i="221"/>
  <c r="E49" i="221"/>
  <c r="C48" i="221"/>
  <c r="E52" i="221"/>
  <c r="E50" i="221"/>
  <c r="E23" i="221"/>
  <c r="N47" i="221"/>
  <c r="N56" i="221" s="1"/>
  <c r="E26" i="221"/>
  <c r="E27" i="221" s="1"/>
  <c r="O47" i="221"/>
  <c r="O56" i="221" s="1"/>
  <c r="I60" i="220"/>
  <c r="K310" i="217"/>
  <c r="K106" i="217"/>
  <c r="E1203" i="217"/>
  <c r="K380" i="217"/>
  <c r="K168" i="217"/>
  <c r="E1391" i="217"/>
  <c r="K469" i="217"/>
  <c r="K235" i="217"/>
  <c r="K39" i="217"/>
  <c r="K287" i="217"/>
  <c r="K85" i="217"/>
  <c r="K358" i="217"/>
  <c r="K148" i="217"/>
  <c r="E1382" i="217"/>
  <c r="K413" i="217"/>
  <c r="K195" i="217"/>
  <c r="E1528" i="217"/>
  <c r="K301" i="217"/>
  <c r="K97" i="217"/>
  <c r="E1228" i="217"/>
  <c r="K389" i="217"/>
  <c r="K176" i="217"/>
  <c r="E1469" i="217"/>
  <c r="K433" i="217"/>
  <c r="K208" i="217"/>
  <c r="K16" i="217"/>
  <c r="K431" i="217"/>
  <c r="K207" i="217"/>
  <c r="E1458" i="217"/>
  <c r="K155" i="217"/>
  <c r="K117" i="217"/>
  <c r="K261" i="217"/>
  <c r="K405" i="217"/>
  <c r="K430" i="217"/>
  <c r="K252" i="217"/>
  <c r="K396" i="217"/>
  <c r="K50" i="217"/>
  <c r="K194" i="217"/>
  <c r="K338" i="217"/>
  <c r="K482" i="217"/>
  <c r="K138" i="217"/>
  <c r="K282" i="217"/>
  <c r="K426" i="217"/>
  <c r="K451" i="217"/>
  <c r="K331" i="217"/>
  <c r="K124" i="217"/>
  <c r="K203" i="217"/>
  <c r="K292" i="217"/>
  <c r="K89" i="217"/>
  <c r="K363" i="217"/>
  <c r="K152" i="217"/>
  <c r="K445" i="217"/>
  <c r="K217" i="217"/>
  <c r="K23" i="217"/>
  <c r="K515" i="217"/>
  <c r="K269" i="217"/>
  <c r="K70" i="217"/>
  <c r="K340" i="217"/>
  <c r="K132" i="217"/>
  <c r="K392" i="217"/>
  <c r="K179" i="217"/>
  <c r="K283" i="217"/>
  <c r="K82" i="217"/>
  <c r="E1180" i="217"/>
  <c r="K371" i="217"/>
  <c r="K160" i="217"/>
  <c r="E1417" i="217"/>
  <c r="K409" i="217"/>
  <c r="K191" i="217"/>
  <c r="E1464" i="217"/>
  <c r="K407" i="217"/>
  <c r="K190" i="217"/>
  <c r="E1406" i="217"/>
  <c r="K123" i="217"/>
  <c r="K129" i="217"/>
  <c r="K273" i="217"/>
  <c r="K417" i="217"/>
  <c r="K442" i="217"/>
  <c r="K264" i="217"/>
  <c r="K408" i="217"/>
  <c r="K62" i="217"/>
  <c r="K206" i="217"/>
  <c r="K350" i="217"/>
  <c r="K494" i="217"/>
  <c r="K150" i="217"/>
  <c r="K294" i="217"/>
  <c r="K438" i="217"/>
  <c r="K463" i="217"/>
  <c r="K313" i="217"/>
  <c r="K108" i="217"/>
  <c r="K171" i="217"/>
  <c r="Q3587" i="217"/>
  <c r="Q3575" i="217"/>
  <c r="Q3563" i="217"/>
  <c r="Q3551" i="217"/>
  <c r="Q3539" i="217"/>
  <c r="Q3527" i="217"/>
  <c r="Q3515" i="217"/>
  <c r="Q3503" i="217"/>
  <c r="Q3491" i="217"/>
  <c r="Q3479" i="217"/>
  <c r="Q3467" i="217"/>
  <c r="Q3455" i="217"/>
  <c r="Q3443" i="217"/>
  <c r="Q3431" i="217"/>
  <c r="Q3419" i="217"/>
  <c r="Q3407" i="217"/>
  <c r="Q3395" i="217"/>
  <c r="Q3383" i="217"/>
  <c r="Q3371" i="217"/>
  <c r="Q3359" i="217"/>
  <c r="Q3347" i="217"/>
  <c r="Q3335" i="217"/>
  <c r="Q3323" i="217"/>
  <c r="Q3311" i="217"/>
  <c r="Q3299" i="217"/>
  <c r="Q3287" i="217"/>
  <c r="Q3275" i="217"/>
  <c r="Q3263" i="217"/>
  <c r="Q3251" i="217"/>
  <c r="Q3239" i="217"/>
  <c r="Q3227" i="217"/>
  <c r="Q3215" i="217"/>
  <c r="Q3203" i="217"/>
  <c r="Q3191" i="217"/>
  <c r="Q3179" i="217"/>
  <c r="Q3167" i="217"/>
  <c r="Q3155" i="217"/>
  <c r="Q3143" i="217"/>
  <c r="Q3131" i="217"/>
  <c r="Q3119" i="217"/>
  <c r="Q3107" i="217"/>
  <c r="Q3095" i="217"/>
  <c r="Q3586" i="217"/>
  <c r="Q3574" i="217"/>
  <c r="Q3562" i="217"/>
  <c r="Q3550" i="217"/>
  <c r="Q3538" i="217"/>
  <c r="Q3526" i="217"/>
  <c r="Q3514" i="217"/>
  <c r="Q3502" i="217"/>
  <c r="Q3490" i="217"/>
  <c r="Q3478" i="217"/>
  <c r="Q3466" i="217"/>
  <c r="Q3454" i="217"/>
  <c r="Q3442" i="217"/>
  <c r="Q3430" i="217"/>
  <c r="Q3418" i="217"/>
  <c r="Q3406" i="217"/>
  <c r="Q3394" i="217"/>
  <c r="Q3382" i="217"/>
  <c r="Q3370" i="217"/>
  <c r="Q3358" i="217"/>
  <c r="Q3346" i="217"/>
  <c r="Q3334" i="217"/>
  <c r="Q3322" i="217"/>
  <c r="Q3310" i="217"/>
  <c r="Q3298" i="217"/>
  <c r="Q3286" i="217"/>
  <c r="Q3274" i="217"/>
  <c r="Q3262" i="217"/>
  <c r="Q3250" i="217"/>
  <c r="Q3238" i="217"/>
  <c r="Q3226" i="217"/>
  <c r="Q3214" i="217"/>
  <c r="Q3202" i="217"/>
  <c r="Q3190" i="217"/>
  <c r="Q3178" i="217"/>
  <c r="Q3166" i="217"/>
  <c r="Q3154" i="217"/>
  <c r="Q3585" i="217"/>
  <c r="Q3573" i="217"/>
  <c r="Q3561" i="217"/>
  <c r="Q3549" i="217"/>
  <c r="Q3537" i="217"/>
  <c r="Q3525" i="217"/>
  <c r="Q3513" i="217"/>
  <c r="Q3501" i="217"/>
  <c r="Q3489" i="217"/>
  <c r="Q3477" i="217"/>
  <c r="Q3465" i="217"/>
  <c r="Q3453" i="217"/>
  <c r="Q3441" i="217"/>
  <c r="Q3429" i="217"/>
  <c r="Q3417" i="217"/>
  <c r="Q3405" i="217"/>
  <c r="Q3393" i="217"/>
  <c r="Q3381" i="217"/>
  <c r="Q3369" i="217"/>
  <c r="Q3357" i="217"/>
  <c r="Q3345" i="217"/>
  <c r="Q3333" i="217"/>
  <c r="Q3321" i="217"/>
  <c r="Q3309" i="217"/>
  <c r="Q3297" i="217"/>
  <c r="Q3285" i="217"/>
  <c r="Q3273" i="217"/>
  <c r="Q3261" i="217"/>
  <c r="Q3249" i="217"/>
  <c r="Q3237" i="217"/>
  <c r="Q3225" i="217"/>
  <c r="Q3213" i="217"/>
  <c r="Q3201" i="217"/>
  <c r="Q3189" i="217"/>
  <c r="Q3177" i="217"/>
  <c r="Q3584" i="217"/>
  <c r="Q3572" i="217"/>
  <c r="Q3560" i="217"/>
  <c r="Q3548" i="217"/>
  <c r="Q3536" i="217"/>
  <c r="Q3524" i="217"/>
  <c r="Q3512" i="217"/>
  <c r="Q3500" i="217"/>
  <c r="Q3488" i="217"/>
  <c r="Q3476" i="217"/>
  <c r="Q3464" i="217"/>
  <c r="Q3452" i="217"/>
  <c r="Q3440" i="217"/>
  <c r="Q3428" i="217"/>
  <c r="Q3416" i="217"/>
  <c r="Q3404" i="217"/>
  <c r="Q3392" i="217"/>
  <c r="Q3380" i="217"/>
  <c r="Q3368" i="217"/>
  <c r="Q3356" i="217"/>
  <c r="Q3344" i="217"/>
  <c r="Q3332" i="217"/>
  <c r="Q3320" i="217"/>
  <c r="Q3308" i="217"/>
  <c r="Q3296" i="217"/>
  <c r="Q3284" i="217"/>
  <c r="Q3272" i="217"/>
  <c r="Q3260" i="217"/>
  <c r="Q3248" i="217"/>
  <c r="Q3236" i="217"/>
  <c r="Q3224" i="217"/>
  <c r="Q3212" i="217"/>
  <c r="Q3200" i="217"/>
  <c r="Q3188" i="217"/>
  <c r="Q3176" i="217"/>
  <c r="Q3164" i="217"/>
  <c r="Q3583" i="217"/>
  <c r="Q3571" i="217"/>
  <c r="Q3559" i="217"/>
  <c r="Q3547" i="217"/>
  <c r="Q3535" i="217"/>
  <c r="Q3523" i="217"/>
  <c r="Q3511" i="217"/>
  <c r="Q3499" i="217"/>
  <c r="Q3487" i="217"/>
  <c r="Q3475" i="217"/>
  <c r="Q3463" i="217"/>
  <c r="Q3451" i="217"/>
  <c r="Q3439" i="217"/>
  <c r="Q3427" i="217"/>
  <c r="Q3415" i="217"/>
  <c r="Q3403" i="217"/>
  <c r="Q3391" i="217"/>
  <c r="Q3379" i="217"/>
  <c r="Q3367" i="217"/>
  <c r="Q3355" i="217"/>
  <c r="Q3343" i="217"/>
  <c r="Q3331" i="217"/>
  <c r="Q3319" i="217"/>
  <c r="Q3307" i="217"/>
  <c r="Q3295" i="217"/>
  <c r="Q3283" i="217"/>
  <c r="Q3271" i="217"/>
  <c r="Q3259" i="217"/>
  <c r="Q3247" i="217"/>
  <c r="Q3235" i="217"/>
  <c r="Q3223" i="217"/>
  <c r="Q3211" i="217"/>
  <c r="Q3199" i="217"/>
  <c r="Q3187" i="217"/>
  <c r="Q3175" i="217"/>
  <c r="Q3163" i="217"/>
  <c r="Q3582" i="217"/>
  <c r="Q3570" i="217"/>
  <c r="Q3558" i="217"/>
  <c r="Q3546" i="217"/>
  <c r="Q3534" i="217"/>
  <c r="Q3522" i="217"/>
  <c r="Q3510" i="217"/>
  <c r="Q3498" i="217"/>
  <c r="Q3486" i="217"/>
  <c r="Q3474" i="217"/>
  <c r="Q3462" i="217"/>
  <c r="Q3450" i="217"/>
  <c r="Q3438" i="217"/>
  <c r="Q3426" i="217"/>
  <c r="Q3414" i="217"/>
  <c r="Q3402" i="217"/>
  <c r="Q3390" i="217"/>
  <c r="Q3378" i="217"/>
  <c r="Q3366" i="217"/>
  <c r="Q3354" i="217"/>
  <c r="Q3342" i="217"/>
  <c r="Q3330" i="217"/>
  <c r="Q3318" i="217"/>
  <c r="Q3306" i="217"/>
  <c r="Q3294" i="217"/>
  <c r="Q3282" i="217"/>
  <c r="Q3270" i="217"/>
  <c r="Q3258" i="217"/>
  <c r="Q3246" i="217"/>
  <c r="Q3234" i="217"/>
  <c r="Q3222" i="217"/>
  <c r="Q3210" i="217"/>
  <c r="Q3198" i="217"/>
  <c r="Q3186" i="217"/>
  <c r="Q3174" i="217"/>
  <c r="Q3162" i="217"/>
  <c r="Q3150" i="217"/>
  <c r="Q3138" i="217"/>
  <c r="Q3126" i="217"/>
  <c r="Q3114" i="217"/>
  <c r="Q3102" i="217"/>
  <c r="Q3090" i="217"/>
  <c r="Q3581" i="217"/>
  <c r="Q3569" i="217"/>
  <c r="Q3557" i="217"/>
  <c r="Q3545" i="217"/>
  <c r="Q3533" i="217"/>
  <c r="Q3521" i="217"/>
  <c r="Q3509" i="217"/>
  <c r="Q3497" i="217"/>
  <c r="Q3485" i="217"/>
  <c r="Q3473" i="217"/>
  <c r="Q3461" i="217"/>
  <c r="Q3449" i="217"/>
  <c r="Q3437" i="217"/>
  <c r="Q3425" i="217"/>
  <c r="Q3413" i="217"/>
  <c r="Q3401" i="217"/>
  <c r="Q3389" i="217"/>
  <c r="Q3377" i="217"/>
  <c r="Q3365" i="217"/>
  <c r="Q3353" i="217"/>
  <c r="Q3341" i="217"/>
  <c r="Q3329" i="217"/>
  <c r="Q3317" i="217"/>
  <c r="Q3305" i="217"/>
  <c r="Q3293" i="217"/>
  <c r="Q3281" i="217"/>
  <c r="Q3269" i="217"/>
  <c r="Q3257" i="217"/>
  <c r="Q3245" i="217"/>
  <c r="Q3233" i="217"/>
  <c r="Q3221" i="217"/>
  <c r="Q3209" i="217"/>
  <c r="Q3197" i="217"/>
  <c r="Q3185" i="217"/>
  <c r="Q3173" i="217"/>
  <c r="Q3161" i="217"/>
  <c r="Q3149" i="217"/>
  <c r="Q3137" i="217"/>
  <c r="Q3125" i="217"/>
  <c r="Q3113" i="217"/>
  <c r="Q3101" i="217"/>
  <c r="Q3089" i="217"/>
  <c r="Q3580" i="217"/>
  <c r="Q3568" i="217"/>
  <c r="Q3556" i="217"/>
  <c r="Q3544" i="217"/>
  <c r="Q3532" i="217"/>
  <c r="Q3520" i="217"/>
  <c r="Q3508" i="217"/>
  <c r="Q3496" i="217"/>
  <c r="Q3484" i="217"/>
  <c r="Q3472" i="217"/>
  <c r="Q3460" i="217"/>
  <c r="Q3448" i="217"/>
  <c r="Q3436" i="217"/>
  <c r="Q3424" i="217"/>
  <c r="Q3412" i="217"/>
  <c r="Q3400" i="217"/>
  <c r="Q3388" i="217"/>
  <c r="Q3376" i="217"/>
  <c r="Q3364" i="217"/>
  <c r="Q3352" i="217"/>
  <c r="Q3340" i="217"/>
  <c r="Q3328" i="217"/>
  <c r="Q3316" i="217"/>
  <c r="Q3304" i="217"/>
  <c r="Q3292" i="217"/>
  <c r="Q3280" i="217"/>
  <c r="Q3268" i="217"/>
  <c r="Q3256" i="217"/>
  <c r="Q3244" i="217"/>
  <c r="Q3232" i="217"/>
  <c r="Q3220" i="217"/>
  <c r="Q3208" i="217"/>
  <c r="Q3196" i="217"/>
  <c r="Q3184" i="217"/>
  <c r="Q3579" i="217"/>
  <c r="Q3567" i="217"/>
  <c r="Q3555" i="217"/>
  <c r="Q3543" i="217"/>
  <c r="Q3531" i="217"/>
  <c r="Q3519" i="217"/>
  <c r="Q3507" i="217"/>
  <c r="Q3495" i="217"/>
  <c r="Q3483" i="217"/>
  <c r="Q3471" i="217"/>
  <c r="Q3459" i="217"/>
  <c r="Q3447" i="217"/>
  <c r="Q3435" i="217"/>
  <c r="Q3423" i="217"/>
  <c r="Q3411" i="217"/>
  <c r="Q3399" i="217"/>
  <c r="Q3387" i="217"/>
  <c r="Q3375" i="217"/>
  <c r="Q3363" i="217"/>
  <c r="Q3351" i="217"/>
  <c r="Q3339" i="217"/>
  <c r="Q3327" i="217"/>
  <c r="Q3315" i="217"/>
  <c r="Q3303" i="217"/>
  <c r="Q3291" i="217"/>
  <c r="Q3279" i="217"/>
  <c r="Q3267" i="217"/>
  <c r="Q3255" i="217"/>
  <c r="Q3243" i="217"/>
  <c r="Q3231" i="217"/>
  <c r="Q3219" i="217"/>
  <c r="Q3207" i="217"/>
  <c r="Q3195" i="217"/>
  <c r="Q3183" i="217"/>
  <c r="Q3171" i="217"/>
  <c r="Q3159" i="217"/>
  <c r="Q3147" i="217"/>
  <c r="Q3578" i="217"/>
  <c r="Q3566" i="217"/>
  <c r="Q3554" i="217"/>
  <c r="Q3542" i="217"/>
  <c r="Q3530" i="217"/>
  <c r="Q3518" i="217"/>
  <c r="Q3506" i="217"/>
  <c r="Q3494" i="217"/>
  <c r="Q3482" i="217"/>
  <c r="Q3470" i="217"/>
  <c r="Q3458" i="217"/>
  <c r="Q3446" i="217"/>
  <c r="Q3434" i="217"/>
  <c r="Q3422" i="217"/>
  <c r="Q3410" i="217"/>
  <c r="Q3398" i="217"/>
  <c r="Q3386" i="217"/>
  <c r="Q3374" i="217"/>
  <c r="Q3362" i="217"/>
  <c r="Q3350" i="217"/>
  <c r="Q3338" i="217"/>
  <c r="Q3326" i="217"/>
  <c r="Q3314" i="217"/>
  <c r="Q3302" i="217"/>
  <c r="Q3290" i="217"/>
  <c r="Q3278" i="217"/>
  <c r="Q3266" i="217"/>
  <c r="Q3254" i="217"/>
  <c r="Q3242" i="217"/>
  <c r="Q3230" i="217"/>
  <c r="Q3218" i="217"/>
  <c r="Q3206" i="217"/>
  <c r="Q3194" i="217"/>
  <c r="Q3182" i="217"/>
  <c r="Q3170" i="217"/>
  <c r="Q3158" i="217"/>
  <c r="Q3146" i="217"/>
  <c r="Q3134" i="217"/>
  <c r="Q3122" i="217"/>
  <c r="Q3110" i="217"/>
  <c r="Q3098" i="217"/>
  <c r="Q3577" i="217"/>
  <c r="Q3565" i="217"/>
  <c r="Q3553" i="217"/>
  <c r="Q3541" i="217"/>
  <c r="Q3529" i="217"/>
  <c r="Q3517" i="217"/>
  <c r="Q3505" i="217"/>
  <c r="Q3493" i="217"/>
  <c r="Q3481" i="217"/>
  <c r="Q3469" i="217"/>
  <c r="Q3457" i="217"/>
  <c r="Q3445" i="217"/>
  <c r="Q3433" i="217"/>
  <c r="Q3421" i="217"/>
  <c r="Q3409" i="217"/>
  <c r="Q3397" i="217"/>
  <c r="Q3385" i="217"/>
  <c r="Q3373" i="217"/>
  <c r="Q3361" i="217"/>
  <c r="Q3349" i="217"/>
  <c r="Q3337" i="217"/>
  <c r="Q3325" i="217"/>
  <c r="Q3313" i="217"/>
  <c r="Q3301" i="217"/>
  <c r="Q3289" i="217"/>
  <c r="Q3277" i="217"/>
  <c r="Q3265" i="217"/>
  <c r="Q3253" i="217"/>
  <c r="Q3241" i="217"/>
  <c r="Q3229" i="217"/>
  <c r="Q3217" i="217"/>
  <c r="Q3205" i="217"/>
  <c r="Q3193" i="217"/>
  <c r="Q3181" i="217"/>
  <c r="Q3169" i="217"/>
  <c r="Q3157" i="217"/>
  <c r="Q3145" i="217"/>
  <c r="Q3133" i="217"/>
  <c r="Q3121" i="217"/>
  <c r="Q3109" i="217"/>
  <c r="Q3097" i="217"/>
  <c r="Q3576" i="217"/>
  <c r="Q3432" i="217"/>
  <c r="Q3288" i="217"/>
  <c r="Q3165" i="217"/>
  <c r="Q3136" i="217"/>
  <c r="Q3116" i="217"/>
  <c r="Q3094" i="217"/>
  <c r="Q3564" i="217"/>
  <c r="Q3420" i="217"/>
  <c r="Q3276" i="217"/>
  <c r="Q3160" i="217"/>
  <c r="Q3135" i="217"/>
  <c r="Q3115" i="217"/>
  <c r="Q3093" i="217"/>
  <c r="Q3552" i="217"/>
  <c r="Q3408" i="217"/>
  <c r="Q3264" i="217"/>
  <c r="Q3156" i="217"/>
  <c r="Q3132" i="217"/>
  <c r="Q3112" i="217"/>
  <c r="Q3092" i="217"/>
  <c r="Q3540" i="217"/>
  <c r="Q3396" i="217"/>
  <c r="Q3252" i="217"/>
  <c r="Q3153" i="217"/>
  <c r="Q3130" i="217"/>
  <c r="Q3111" i="217"/>
  <c r="Q3091" i="217"/>
  <c r="Q3528" i="217"/>
  <c r="Q3384" i="217"/>
  <c r="Q3240" i="217"/>
  <c r="Q3152" i="217"/>
  <c r="Q3129" i="217"/>
  <c r="Q3108" i="217"/>
  <c r="Q3088" i="217"/>
  <c r="P3082" i="217" s="1"/>
  <c r="P3083" i="217" s="1"/>
  <c r="Q3516" i="217"/>
  <c r="Q3372" i="217"/>
  <c r="Q3228" i="217"/>
  <c r="Q3151" i="217"/>
  <c r="Q3128" i="217"/>
  <c r="Q3106" i="217"/>
  <c r="Q3504" i="217"/>
  <c r="Q3360" i="217"/>
  <c r="Q3216" i="217"/>
  <c r="Q3148" i="217"/>
  <c r="Q3127" i="217"/>
  <c r="Q3105" i="217"/>
  <c r="Q3492" i="217"/>
  <c r="Q3348" i="217"/>
  <c r="Q3204" i="217"/>
  <c r="Q3144" i="217"/>
  <c r="Q3124" i="217"/>
  <c r="Q3104" i="217"/>
  <c r="Q3480" i="217"/>
  <c r="Q3336" i="217"/>
  <c r="Q3192" i="217"/>
  <c r="Q3142" i="217"/>
  <c r="Q3123" i="217"/>
  <c r="Q3103" i="217"/>
  <c r="Q3468" i="217"/>
  <c r="Q3324" i="217"/>
  <c r="Q3180" i="217"/>
  <c r="Q3141" i="217"/>
  <c r="Q3120" i="217"/>
  <c r="Q3100" i="217"/>
  <c r="Q3456" i="217"/>
  <c r="Q3312" i="217"/>
  <c r="Q3172" i="217"/>
  <c r="Q3140" i="217"/>
  <c r="Q3118" i="217"/>
  <c r="Q3099" i="217"/>
  <c r="Q3444" i="217"/>
  <c r="Q3300" i="217"/>
  <c r="Q3096" i="217"/>
  <c r="Q3168" i="217"/>
  <c r="Q3139" i="217"/>
  <c r="Q3117" i="217"/>
  <c r="K274" i="217"/>
  <c r="K73" i="217"/>
  <c r="K344" i="217"/>
  <c r="K136" i="217"/>
  <c r="K421" i="217"/>
  <c r="K199" i="217"/>
  <c r="K491" i="217"/>
  <c r="K251" i="217"/>
  <c r="K53" i="217"/>
  <c r="K322" i="217"/>
  <c r="K116" i="217"/>
  <c r="K375" i="217"/>
  <c r="K163" i="217"/>
  <c r="K508" i="217"/>
  <c r="K265" i="217"/>
  <c r="K65" i="217"/>
  <c r="K353" i="217"/>
  <c r="K144" i="217"/>
  <c r="K388" i="217"/>
  <c r="K175" i="217"/>
  <c r="K387" i="217"/>
  <c r="K173" i="217"/>
  <c r="K91" i="217"/>
  <c r="K141" i="217"/>
  <c r="K285" i="217"/>
  <c r="K429" i="217"/>
  <c r="K454" i="217"/>
  <c r="K276" i="217"/>
  <c r="K420" i="217"/>
  <c r="K74" i="217"/>
  <c r="K218" i="217"/>
  <c r="K362" i="217"/>
  <c r="K506" i="217"/>
  <c r="K162" i="217"/>
  <c r="K306" i="217"/>
  <c r="K450" i="217"/>
  <c r="K475" i="217"/>
  <c r="K295" i="217"/>
  <c r="K92" i="217"/>
  <c r="K139" i="217"/>
  <c r="K496" i="217"/>
  <c r="K256" i="217"/>
  <c r="K58" i="217"/>
  <c r="E1067" i="217"/>
  <c r="K327" i="217"/>
  <c r="K120" i="217"/>
  <c r="E1247" i="217"/>
  <c r="K397" i="217"/>
  <c r="K183" i="217"/>
  <c r="E1438" i="217"/>
  <c r="K467" i="217"/>
  <c r="K233" i="217"/>
  <c r="K37" i="217"/>
  <c r="K304" i="217"/>
  <c r="K100" i="217"/>
  <c r="E1236" i="217"/>
  <c r="K356" i="217"/>
  <c r="K147" i="217"/>
  <c r="E1374" i="217"/>
  <c r="K484" i="217"/>
  <c r="K247" i="217"/>
  <c r="K49" i="217"/>
  <c r="E1087" i="217"/>
  <c r="K335" i="217"/>
  <c r="K128" i="217"/>
  <c r="E1320" i="217"/>
  <c r="K370" i="217"/>
  <c r="K159" i="217"/>
  <c r="E1363" i="217"/>
  <c r="K368" i="217"/>
  <c r="K157" i="217"/>
  <c r="E1262" i="217"/>
  <c r="K59" i="217"/>
  <c r="K153" i="217"/>
  <c r="K297" i="217"/>
  <c r="K441" i="217"/>
  <c r="K466" i="217"/>
  <c r="K288" i="217"/>
  <c r="K432" i="217"/>
  <c r="K86" i="217"/>
  <c r="K230" i="217"/>
  <c r="K374" i="217"/>
  <c r="K30" i="217"/>
  <c r="K174" i="217"/>
  <c r="K318" i="217"/>
  <c r="K462" i="217"/>
  <c r="K487" i="217"/>
  <c r="K277" i="217"/>
  <c r="K76" i="217"/>
  <c r="K107" i="217"/>
  <c r="K500" i="217"/>
  <c r="E122" i="217"/>
  <c r="K472" i="217"/>
  <c r="K238" i="217"/>
  <c r="K41" i="217"/>
  <c r="K308" i="217"/>
  <c r="K104" i="217"/>
  <c r="K379" i="217"/>
  <c r="K167" i="217"/>
  <c r="K443" i="217"/>
  <c r="K215" i="217"/>
  <c r="K22" i="217"/>
  <c r="K286" i="217"/>
  <c r="K84" i="217"/>
  <c r="E1190" i="217"/>
  <c r="K339" i="217"/>
  <c r="K131" i="217"/>
  <c r="E1326" i="217"/>
  <c r="K460" i="217"/>
  <c r="K229" i="217"/>
  <c r="K34" i="217"/>
  <c r="E1044" i="217"/>
  <c r="K317" i="217"/>
  <c r="K112" i="217"/>
  <c r="E1272" i="217"/>
  <c r="K352" i="217"/>
  <c r="K143" i="217"/>
  <c r="E1267" i="217"/>
  <c r="K351" i="217"/>
  <c r="K142" i="217"/>
  <c r="E1214" i="217"/>
  <c r="K21" i="217"/>
  <c r="K165" i="217"/>
  <c r="K309" i="217"/>
  <c r="K453" i="217"/>
  <c r="K478" i="217"/>
  <c r="K300" i="217"/>
  <c r="K444" i="217"/>
  <c r="K98" i="217"/>
  <c r="K242" i="217"/>
  <c r="K386" i="217"/>
  <c r="K42" i="217"/>
  <c r="K186" i="217"/>
  <c r="K330" i="217"/>
  <c r="K474" i="217"/>
  <c r="K499" i="217"/>
  <c r="K259" i="217"/>
  <c r="K60" i="217"/>
  <c r="K75" i="217"/>
  <c r="K448" i="217"/>
  <c r="K220" i="217"/>
  <c r="K25" i="217"/>
  <c r="K291" i="217"/>
  <c r="K88" i="217"/>
  <c r="K361" i="217"/>
  <c r="K151" i="217"/>
  <c r="K419" i="217"/>
  <c r="K197" i="217"/>
  <c r="K512" i="217"/>
  <c r="K268" i="217"/>
  <c r="K68" i="217"/>
  <c r="E1140" i="217"/>
  <c r="K320" i="217"/>
  <c r="K115" i="217"/>
  <c r="E1278" i="217"/>
  <c r="K436" i="217"/>
  <c r="K211" i="217"/>
  <c r="K18" i="217"/>
  <c r="K299" i="217"/>
  <c r="K96" i="217"/>
  <c r="E1176" i="217"/>
  <c r="K334" i="217"/>
  <c r="K127" i="217"/>
  <c r="E1223" i="217"/>
  <c r="K332" i="217"/>
  <c r="K125" i="217"/>
  <c r="E1166" i="217"/>
  <c r="K449" i="217"/>
  <c r="K33" i="217"/>
  <c r="K177" i="217"/>
  <c r="K321" i="217"/>
  <c r="K465" i="217"/>
  <c r="K490" i="217"/>
  <c r="K312" i="217"/>
  <c r="K456" i="217"/>
  <c r="K110" i="217"/>
  <c r="K254" i="217"/>
  <c r="K398" i="217"/>
  <c r="K54" i="217"/>
  <c r="K198" i="217"/>
  <c r="K342" i="217"/>
  <c r="K486" i="217"/>
  <c r="K511" i="217"/>
  <c r="K476" i="217"/>
  <c r="K241" i="217"/>
  <c r="K44" i="217"/>
  <c r="K497" i="217"/>
  <c r="K27" i="217"/>
  <c r="E44" i="217"/>
  <c r="K424" i="217"/>
  <c r="K202" i="217"/>
  <c r="E1498" i="217"/>
  <c r="K272" i="217"/>
  <c r="K72" i="217"/>
  <c r="E1103" i="217"/>
  <c r="K343" i="217"/>
  <c r="K135" i="217"/>
  <c r="E1292" i="217"/>
  <c r="K395" i="217"/>
  <c r="K181" i="217"/>
  <c r="K488" i="217"/>
  <c r="K250" i="217"/>
  <c r="K52" i="217"/>
  <c r="E1095" i="217"/>
  <c r="K303" i="217"/>
  <c r="K99" i="217"/>
  <c r="E1230" i="217"/>
  <c r="K412" i="217"/>
  <c r="K193" i="217"/>
  <c r="E1526" i="217"/>
  <c r="K281" i="217"/>
  <c r="K80" i="217"/>
  <c r="E1128" i="217"/>
  <c r="K316" i="217"/>
  <c r="K111" i="217"/>
  <c r="E1171" i="217"/>
  <c r="K315" i="217"/>
  <c r="K109" i="217"/>
  <c r="E1118" i="217"/>
  <c r="K383" i="217"/>
  <c r="K45" i="217"/>
  <c r="K189" i="217"/>
  <c r="K333" i="217"/>
  <c r="K477" i="217"/>
  <c r="K502" i="217"/>
  <c r="K324" i="217"/>
  <c r="K468" i="217"/>
  <c r="K122" i="217"/>
  <c r="K266" i="217"/>
  <c r="K410" i="217"/>
  <c r="K66" i="217"/>
  <c r="K210" i="217"/>
  <c r="K354" i="217"/>
  <c r="K498" i="217"/>
  <c r="K452" i="217"/>
  <c r="K223" i="217"/>
  <c r="K28" i="217"/>
  <c r="K473" i="217"/>
  <c r="Q504" i="217"/>
  <c r="Q492" i="217"/>
  <c r="Q480" i="217"/>
  <c r="Q468" i="217"/>
  <c r="Q456" i="217"/>
  <c r="Q444" i="217"/>
  <c r="Q432" i="217"/>
  <c r="Q420" i="217"/>
  <c r="Q408" i="217"/>
  <c r="Q396" i="217"/>
  <c r="Q384" i="217"/>
  <c r="Q372" i="217"/>
  <c r="Q360" i="217"/>
  <c r="Q348" i="217"/>
  <c r="Q336" i="217"/>
  <c r="Q324" i="217"/>
  <c r="Q312" i="217"/>
  <c r="Q300" i="217"/>
  <c r="Q288" i="217"/>
  <c r="Q276" i="217"/>
  <c r="Q264" i="217"/>
  <c r="Q252" i="217"/>
  <c r="Q240" i="217"/>
  <c r="Q228" i="217"/>
  <c r="Q216" i="217"/>
  <c r="Q204" i="217"/>
  <c r="Q192" i="217"/>
  <c r="Q180" i="217"/>
  <c r="Q168" i="217"/>
  <c r="Q156" i="217"/>
  <c r="Q144" i="217"/>
  <c r="Q132" i="217"/>
  <c r="Q120" i="217"/>
  <c r="Q108" i="217"/>
  <c r="Q513" i="217"/>
  <c r="Q501" i="217"/>
  <c r="Q489" i="217"/>
  <c r="Q477" i="217"/>
  <c r="Q465" i="217"/>
  <c r="Q453" i="217"/>
  <c r="Q512" i="217"/>
  <c r="Q500" i="217"/>
  <c r="Q488" i="217"/>
  <c r="Q476" i="217"/>
  <c r="Q464" i="217"/>
  <c r="Q452" i="217"/>
  <c r="Q440" i="217"/>
  <c r="Q428" i="217"/>
  <c r="Q416" i="217"/>
  <c r="Q404" i="217"/>
  <c r="Q392" i="217"/>
  <c r="Q380" i="217"/>
  <c r="Q511" i="217"/>
  <c r="Q499" i="217"/>
  <c r="Q487" i="217"/>
  <c r="Q475" i="217"/>
  <c r="Q463" i="217"/>
  <c r="Q451" i="217"/>
  <c r="Q439" i="217"/>
  <c r="Q427" i="217"/>
  <c r="Q415" i="217"/>
  <c r="Q403" i="217"/>
  <c r="Q391" i="217"/>
  <c r="Q379" i="217"/>
  <c r="Q367" i="217"/>
  <c r="Q355" i="217"/>
  <c r="Q343" i="217"/>
  <c r="Q331" i="217"/>
  <c r="Q319" i="217"/>
  <c r="Q307" i="217"/>
  <c r="Q295" i="217"/>
  <c r="Q283" i="217"/>
  <c r="Q271" i="217"/>
  <c r="Q259" i="217"/>
  <c r="Q247" i="217"/>
  <c r="Q235" i="217"/>
  <c r="Q223" i="217"/>
  <c r="Q211" i="217"/>
  <c r="Q199" i="217"/>
  <c r="Q187" i="217"/>
  <c r="Q175" i="217"/>
  <c r="Q163" i="217"/>
  <c r="Q151" i="217"/>
  <c r="Q139" i="217"/>
  <c r="Q127" i="217"/>
  <c r="Q115" i="217"/>
  <c r="Q103" i="217"/>
  <c r="Q91" i="217"/>
  <c r="Q79" i="217"/>
  <c r="Q67" i="217"/>
  <c r="Q55" i="217"/>
  <c r="Q43" i="217"/>
  <c r="Q31" i="217"/>
  <c r="Q19" i="217"/>
  <c r="Q510" i="217"/>
  <c r="Q498" i="217"/>
  <c r="Q486" i="217"/>
  <c r="Q474" i="217"/>
  <c r="Q462" i="217"/>
  <c r="Q450" i="217"/>
  <c r="Q438" i="217"/>
  <c r="Q426" i="217"/>
  <c r="Q414" i="217"/>
  <c r="Q402" i="217"/>
  <c r="Q390" i="217"/>
  <c r="Q378" i="217"/>
  <c r="Q366" i="217"/>
  <c r="Q354" i="217"/>
  <c r="Q342" i="217"/>
  <c r="Q330" i="217"/>
  <c r="Q318" i="217"/>
  <c r="Q306" i="217"/>
  <c r="Q294" i="217"/>
  <c r="Q282" i="217"/>
  <c r="Q270" i="217"/>
  <c r="Q258" i="217"/>
  <c r="Q246" i="217"/>
  <c r="Q234" i="217"/>
  <c r="Q222" i="217"/>
  <c r="Q210" i="217"/>
  <c r="Q198" i="217"/>
  <c r="Q186" i="217"/>
  <c r="Q174" i="217"/>
  <c r="Q162" i="217"/>
  <c r="Q150" i="217"/>
  <c r="Q138" i="217"/>
  <c r="Q126" i="217"/>
  <c r="Q114" i="217"/>
  <c r="Q102" i="217"/>
  <c r="Q90" i="217"/>
  <c r="Q78" i="217"/>
  <c r="Q66" i="217"/>
  <c r="Q54" i="217"/>
  <c r="Q42" i="217"/>
  <c r="Q30" i="217"/>
  <c r="Q18" i="217"/>
  <c r="Q509" i="217"/>
  <c r="Q497" i="217"/>
  <c r="Q485" i="217"/>
  <c r="Q473" i="217"/>
  <c r="Q461" i="217"/>
  <c r="Q449" i="217"/>
  <c r="Q437" i="217"/>
  <c r="Q425" i="217"/>
  <c r="Q413" i="217"/>
  <c r="Q401" i="217"/>
  <c r="Q389" i="217"/>
  <c r="Q377" i="217"/>
  <c r="Q365" i="217"/>
  <c r="Q353" i="217"/>
  <c r="Q341" i="217"/>
  <c r="Q329" i="217"/>
  <c r="Q317" i="217"/>
  <c r="Q305" i="217"/>
  <c r="Q293" i="217"/>
  <c r="Q281" i="217"/>
  <c r="Q269" i="217"/>
  <c r="Q257" i="217"/>
  <c r="Q245" i="217"/>
  <c r="Q233" i="217"/>
  <c r="Q221" i="217"/>
  <c r="Q209" i="217"/>
  <c r="Q197" i="217"/>
  <c r="Q185" i="217"/>
  <c r="Q173" i="217"/>
  <c r="Q161" i="217"/>
  <c r="Q149" i="217"/>
  <c r="Q137" i="217"/>
  <c r="Q125" i="217"/>
  <c r="Q113" i="217"/>
  <c r="Q101" i="217"/>
  <c r="Q89" i="217"/>
  <c r="Q77" i="217"/>
  <c r="Q65" i="217"/>
  <c r="Q53" i="217"/>
  <c r="Q41" i="217"/>
  <c r="Q29" i="217"/>
  <c r="Q17" i="217"/>
  <c r="Q506" i="217"/>
  <c r="Q494" i="217"/>
  <c r="Q482" i="217"/>
  <c r="Q470" i="217"/>
  <c r="Q458" i="217"/>
  <c r="Q446" i="217"/>
  <c r="Q434" i="217"/>
  <c r="Q422" i="217"/>
  <c r="Q410" i="217"/>
  <c r="Q398" i="217"/>
  <c r="Q386" i="217"/>
  <c r="Q374" i="217"/>
  <c r="Q362" i="217"/>
  <c r="Q350" i="217"/>
  <c r="Q338" i="217"/>
  <c r="Q326" i="217"/>
  <c r="Q314" i="217"/>
  <c r="Q302" i="217"/>
  <c r="Q290" i="217"/>
  <c r="Q278" i="217"/>
  <c r="Q266" i="217"/>
  <c r="Q254" i="217"/>
  <c r="Q242" i="217"/>
  <c r="Q230" i="217"/>
  <c r="Q218" i="217"/>
  <c r="Q206" i="217"/>
  <c r="Q194" i="217"/>
  <c r="Q182" i="217"/>
  <c r="Q170" i="217"/>
  <c r="Q158" i="217"/>
  <c r="Q146" i="217"/>
  <c r="Q134" i="217"/>
  <c r="Q122" i="217"/>
  <c r="Q110" i="217"/>
  <c r="Q503" i="217"/>
  <c r="Q472" i="217"/>
  <c r="Q445" i="217"/>
  <c r="Q421" i="217"/>
  <c r="Q397" i="217"/>
  <c r="Q373" i="217"/>
  <c r="Q352" i="217"/>
  <c r="Q333" i="217"/>
  <c r="Q311" i="217"/>
  <c r="Q291" i="217"/>
  <c r="Q272" i="217"/>
  <c r="Q250" i="217"/>
  <c r="Q229" i="217"/>
  <c r="Q208" i="217"/>
  <c r="Q189" i="217"/>
  <c r="Q167" i="217"/>
  <c r="Q147" i="217"/>
  <c r="Q128" i="217"/>
  <c r="Q106" i="217"/>
  <c r="Q88" i="217"/>
  <c r="Q73" i="217"/>
  <c r="Q58" i="217"/>
  <c r="Q40" i="217"/>
  <c r="Q25" i="217"/>
  <c r="Q502" i="217"/>
  <c r="Q471" i="217"/>
  <c r="Q443" i="217"/>
  <c r="Q419" i="217"/>
  <c r="Q395" i="217"/>
  <c r="Q371" i="217"/>
  <c r="Q351" i="217"/>
  <c r="Q332" i="217"/>
  <c r="Q310" i="217"/>
  <c r="Q289" i="217"/>
  <c r="Q268" i="217"/>
  <c r="Q249" i="217"/>
  <c r="Q227" i="217"/>
  <c r="Q207" i="217"/>
  <c r="Q188" i="217"/>
  <c r="Q166" i="217"/>
  <c r="Q145" i="217"/>
  <c r="Q124" i="217"/>
  <c r="Q105" i="217"/>
  <c r="Q87" i="217"/>
  <c r="Q72" i="217"/>
  <c r="Q57" i="217"/>
  <c r="Q39" i="217"/>
  <c r="Q24" i="217"/>
  <c r="Q496" i="217"/>
  <c r="Q469" i="217"/>
  <c r="Q442" i="217"/>
  <c r="Q418" i="217"/>
  <c r="Q394" i="217"/>
  <c r="Q370" i="217"/>
  <c r="Q349" i="217"/>
  <c r="Q328" i="217"/>
  <c r="Q309" i="217"/>
  <c r="Q287" i="217"/>
  <c r="Q267" i="217"/>
  <c r="Q248" i="217"/>
  <c r="Q226" i="217"/>
  <c r="Q205" i="217"/>
  <c r="Q184" i="217"/>
  <c r="Q165" i="217"/>
  <c r="Q143" i="217"/>
  <c r="Q123" i="217"/>
  <c r="Q104" i="217"/>
  <c r="Q86" i="217"/>
  <c r="Q71" i="217"/>
  <c r="Q56" i="217"/>
  <c r="Q38" i="217"/>
  <c r="Q23" i="217"/>
  <c r="Q495" i="217"/>
  <c r="Q467" i="217"/>
  <c r="Q441" i="217"/>
  <c r="Q417" i="217"/>
  <c r="Q393" i="217"/>
  <c r="Q369" i="217"/>
  <c r="Q347" i="217"/>
  <c r="Q327" i="217"/>
  <c r="Q308" i="217"/>
  <c r="Q286" i="217"/>
  <c r="Q265" i="217"/>
  <c r="Q244" i="217"/>
  <c r="Q225" i="217"/>
  <c r="Q203" i="217"/>
  <c r="Q183" i="217"/>
  <c r="Q164" i="217"/>
  <c r="Q142" i="217"/>
  <c r="Q121" i="217"/>
  <c r="Q100" i="217"/>
  <c r="Q85" i="217"/>
  <c r="Q70" i="217"/>
  <c r="Q52" i="217"/>
  <c r="Q37" i="217"/>
  <c r="Q22" i="217"/>
  <c r="Q493" i="217"/>
  <c r="Q466" i="217"/>
  <c r="Q436" i="217"/>
  <c r="Q412" i="217"/>
  <c r="Q388" i="217"/>
  <c r="Q368" i="217"/>
  <c r="Q346" i="217"/>
  <c r="Q325" i="217"/>
  <c r="Q304" i="217"/>
  <c r="Q285" i="217"/>
  <c r="Q263" i="217"/>
  <c r="Q243" i="217"/>
  <c r="Q224" i="217"/>
  <c r="Q202" i="217"/>
  <c r="Q181" i="217"/>
  <c r="Q160" i="217"/>
  <c r="Q141" i="217"/>
  <c r="Q119" i="217"/>
  <c r="Q99" i="217"/>
  <c r="Q84" i="217"/>
  <c r="Q69" i="217"/>
  <c r="Q51" i="217"/>
  <c r="Q36" i="217"/>
  <c r="Q21" i="217"/>
  <c r="Q491" i="217"/>
  <c r="Q460" i="217"/>
  <c r="Q435" i="217"/>
  <c r="Q411" i="217"/>
  <c r="Q387" i="217"/>
  <c r="Q364" i="217"/>
  <c r="Q345" i="217"/>
  <c r="Q323" i="217"/>
  <c r="Q303" i="217"/>
  <c r="Q284" i="217"/>
  <c r="Q262" i="217"/>
  <c r="Q241" i="217"/>
  <c r="Q220" i="217"/>
  <c r="Q201" i="217"/>
  <c r="Q179" i="217"/>
  <c r="Q159" i="217"/>
  <c r="Q140" i="217"/>
  <c r="Q118" i="217"/>
  <c r="Q98" i="217"/>
  <c r="Q83" i="217"/>
  <c r="Q68" i="217"/>
  <c r="Q50" i="217"/>
  <c r="Q35" i="217"/>
  <c r="Q20" i="217"/>
  <c r="Q490" i="217"/>
  <c r="Q459" i="217"/>
  <c r="Q433" i="217"/>
  <c r="Q409" i="217"/>
  <c r="Q385" i="217"/>
  <c r="Q363" i="217"/>
  <c r="Q344" i="217"/>
  <c r="Q322" i="217"/>
  <c r="Q301" i="217"/>
  <c r="Q280" i="217"/>
  <c r="Q261" i="217"/>
  <c r="Q239" i="217"/>
  <c r="Q219" i="217"/>
  <c r="Q200" i="217"/>
  <c r="Q178" i="217"/>
  <c r="Q157" i="217"/>
  <c r="Q136" i="217"/>
  <c r="Q117" i="217"/>
  <c r="Q97" i="217"/>
  <c r="Q82" i="217"/>
  <c r="Q64" i="217"/>
  <c r="Q49" i="217"/>
  <c r="Q34" i="217"/>
  <c r="Q16" i="217"/>
  <c r="Q169" i="217"/>
  <c r="Q44" i="217"/>
  <c r="Q515" i="217"/>
  <c r="Q484" i="217"/>
  <c r="Q457" i="217"/>
  <c r="Q431" i="217"/>
  <c r="Q407" i="217"/>
  <c r="Q383" i="217"/>
  <c r="Q361" i="217"/>
  <c r="Q340" i="217"/>
  <c r="Q321" i="217"/>
  <c r="Q299" i="217"/>
  <c r="Q279" i="217"/>
  <c r="Q260" i="217"/>
  <c r="Q238" i="217"/>
  <c r="Q217" i="217"/>
  <c r="Q196" i="217"/>
  <c r="Q177" i="217"/>
  <c r="Q155" i="217"/>
  <c r="Q135" i="217"/>
  <c r="Q116" i="217"/>
  <c r="Q96" i="217"/>
  <c r="Q81" i="217"/>
  <c r="Q63" i="217"/>
  <c r="Q48" i="217"/>
  <c r="Q33" i="217"/>
  <c r="Q514" i="217"/>
  <c r="Q483" i="217"/>
  <c r="Q455" i="217"/>
  <c r="Q430" i="217"/>
  <c r="Q406" i="217"/>
  <c r="Q382" i="217"/>
  <c r="Q359" i="217"/>
  <c r="Q339" i="217"/>
  <c r="Q320" i="217"/>
  <c r="Q298" i="217"/>
  <c r="Q277" i="217"/>
  <c r="Q256" i="217"/>
  <c r="Q237" i="217"/>
  <c r="Q215" i="217"/>
  <c r="Q195" i="217"/>
  <c r="Q176" i="217"/>
  <c r="Q154" i="217"/>
  <c r="Q133" i="217"/>
  <c r="Q112" i="217"/>
  <c r="Q95" i="217"/>
  <c r="Q80" i="217"/>
  <c r="Q62" i="217"/>
  <c r="Q47" i="217"/>
  <c r="Q32" i="217"/>
  <c r="Q508" i="217"/>
  <c r="Q481" i="217"/>
  <c r="Q454" i="217"/>
  <c r="Q429" i="217"/>
  <c r="Q405" i="217"/>
  <c r="Q381" i="217"/>
  <c r="Q358" i="217"/>
  <c r="Q337" i="217"/>
  <c r="Q316" i="217"/>
  <c r="Q297" i="217"/>
  <c r="Q275" i="217"/>
  <c r="Q255" i="217"/>
  <c r="Q236" i="217"/>
  <c r="Q214" i="217"/>
  <c r="Q193" i="217"/>
  <c r="Q172" i="217"/>
  <c r="Q153" i="217"/>
  <c r="Q131" i="217"/>
  <c r="Q111" i="217"/>
  <c r="Q94" i="217"/>
  <c r="Q76" i="217"/>
  <c r="Q61" i="217"/>
  <c r="Q46" i="217"/>
  <c r="Q28" i="217"/>
  <c r="Q507" i="217"/>
  <c r="Q479" i="217"/>
  <c r="Q448" i="217"/>
  <c r="Q424" i="217"/>
  <c r="Q400" i="217"/>
  <c r="Q376" i="217"/>
  <c r="Q357" i="217"/>
  <c r="Q335" i="217"/>
  <c r="Q315" i="217"/>
  <c r="Q296" i="217"/>
  <c r="Q274" i="217"/>
  <c r="Q253" i="217"/>
  <c r="Q232" i="217"/>
  <c r="Q213" i="217"/>
  <c r="Q191" i="217"/>
  <c r="Q171" i="217"/>
  <c r="Q152" i="217"/>
  <c r="Q130" i="217"/>
  <c r="Q109" i="217"/>
  <c r="Q93" i="217"/>
  <c r="Q75" i="217"/>
  <c r="Q60" i="217"/>
  <c r="Q45" i="217"/>
  <c r="Q27" i="217"/>
  <c r="Q505" i="217"/>
  <c r="Q478" i="217"/>
  <c r="Q447" i="217"/>
  <c r="Q423" i="217"/>
  <c r="Q399" i="217"/>
  <c r="Q375" i="217"/>
  <c r="Q356" i="217"/>
  <c r="Q334" i="217"/>
  <c r="Q313" i="217"/>
  <c r="Q292" i="217"/>
  <c r="Q273" i="217"/>
  <c r="Q251" i="217"/>
  <c r="Q231" i="217"/>
  <c r="Q212" i="217"/>
  <c r="Q190" i="217"/>
  <c r="Q148" i="217"/>
  <c r="Q129" i="217"/>
  <c r="Q107" i="217"/>
  <c r="Q92" i="217"/>
  <c r="Q74" i="217"/>
  <c r="Q59" i="217"/>
  <c r="Q26" i="217"/>
  <c r="E70" i="217"/>
  <c r="K400" i="217"/>
  <c r="K185" i="217"/>
  <c r="K495" i="217"/>
  <c r="K255" i="217"/>
  <c r="K56" i="217"/>
  <c r="K325" i="217"/>
  <c r="K119" i="217"/>
  <c r="K377" i="217"/>
  <c r="K166" i="217"/>
  <c r="K464" i="217"/>
  <c r="K232" i="217"/>
  <c r="K36" i="217"/>
  <c r="K284" i="217"/>
  <c r="K83" i="217"/>
  <c r="K391" i="217"/>
  <c r="K178" i="217"/>
  <c r="E1473" i="217"/>
  <c r="K507" i="217"/>
  <c r="K263" i="217"/>
  <c r="K64" i="217"/>
  <c r="E1082" i="217"/>
  <c r="K298" i="217"/>
  <c r="K95" i="217"/>
  <c r="E1127" i="217"/>
  <c r="K296" i="217"/>
  <c r="K94" i="217"/>
  <c r="E1074" i="217"/>
  <c r="K329" i="217"/>
  <c r="K57" i="217"/>
  <c r="K201" i="217"/>
  <c r="K345" i="217"/>
  <c r="K489" i="217"/>
  <c r="K514" i="217"/>
  <c r="K336" i="217"/>
  <c r="K480" i="217"/>
  <c r="K134" i="217"/>
  <c r="K278" i="217"/>
  <c r="K422" i="217"/>
  <c r="K78" i="217"/>
  <c r="K222" i="217"/>
  <c r="K366" i="217"/>
  <c r="K510" i="217"/>
  <c r="K428" i="217"/>
  <c r="K205" i="217"/>
  <c r="E1072" i="217"/>
  <c r="K425" i="217"/>
  <c r="K401" i="217"/>
  <c r="K382" i="217"/>
  <c r="K169" i="217"/>
  <c r="K471" i="217"/>
  <c r="K236" i="217"/>
  <c r="K40" i="217"/>
  <c r="K307" i="217"/>
  <c r="K103" i="217"/>
  <c r="K359" i="217"/>
  <c r="K149" i="217"/>
  <c r="K440" i="217"/>
  <c r="K214" i="217"/>
  <c r="K20" i="217"/>
  <c r="K509" i="217"/>
  <c r="K267" i="217"/>
  <c r="K67" i="217"/>
  <c r="K373" i="217"/>
  <c r="K161" i="217"/>
  <c r="K483" i="217"/>
  <c r="K245" i="217"/>
  <c r="K48" i="217"/>
  <c r="K280" i="217"/>
  <c r="K79" i="217"/>
  <c r="K279" i="217"/>
  <c r="K77" i="217"/>
  <c r="K293" i="217"/>
  <c r="K69" i="217"/>
  <c r="K213" i="217"/>
  <c r="K357" i="217"/>
  <c r="K501" i="217"/>
  <c r="K204" i="217"/>
  <c r="K348" i="217"/>
  <c r="K492" i="217"/>
  <c r="K146" i="217"/>
  <c r="K290" i="217"/>
  <c r="K434" i="217"/>
  <c r="K90" i="217"/>
  <c r="K234" i="217"/>
  <c r="K378" i="217"/>
  <c r="K403" i="217"/>
  <c r="K404" i="217"/>
  <c r="K188" i="217"/>
  <c r="K365" i="217"/>
  <c r="K364" i="217"/>
  <c r="K154" i="217"/>
  <c r="E1350" i="217"/>
  <c r="K447" i="217"/>
  <c r="K219" i="217"/>
  <c r="K24" i="217"/>
  <c r="K289" i="217"/>
  <c r="K87" i="217"/>
  <c r="E1148" i="217"/>
  <c r="K341" i="217"/>
  <c r="K133" i="217"/>
  <c r="K416" i="217"/>
  <c r="K196" i="217"/>
  <c r="E1534" i="217"/>
  <c r="K485" i="217"/>
  <c r="K248" i="217"/>
  <c r="K51" i="217"/>
  <c r="E1088" i="217"/>
  <c r="K355" i="217"/>
  <c r="K145" i="217"/>
  <c r="E1372" i="217"/>
  <c r="K459" i="217"/>
  <c r="K227" i="217"/>
  <c r="K32" i="217"/>
  <c r="K505" i="217"/>
  <c r="K262" i="217"/>
  <c r="K63" i="217"/>
  <c r="E1516" i="217"/>
  <c r="K503" i="217"/>
  <c r="K260" i="217"/>
  <c r="K61" i="217"/>
  <c r="K257" i="217"/>
  <c r="K81" i="217"/>
  <c r="K225" i="217"/>
  <c r="K369" i="217"/>
  <c r="K513" i="217"/>
  <c r="K216" i="217"/>
  <c r="K360" i="217"/>
  <c r="K504" i="217"/>
  <c r="K158" i="217"/>
  <c r="K302" i="217"/>
  <c r="K446" i="217"/>
  <c r="K102" i="217"/>
  <c r="K246" i="217"/>
  <c r="K390" i="217"/>
  <c r="K415" i="217"/>
  <c r="K385" i="217"/>
  <c r="K172" i="217"/>
  <c r="K311" i="217"/>
  <c r="K43" i="217"/>
  <c r="E165" i="217"/>
  <c r="E98" i="217"/>
  <c r="K346" i="217"/>
  <c r="K137" i="217"/>
  <c r="K423" i="217"/>
  <c r="K200" i="217"/>
  <c r="K271" i="217"/>
  <c r="K71" i="217"/>
  <c r="K323" i="217"/>
  <c r="K118" i="217"/>
  <c r="K394" i="217"/>
  <c r="K180" i="217"/>
  <c r="E1484" i="217"/>
  <c r="K461" i="217"/>
  <c r="K231" i="217"/>
  <c r="K35" i="217"/>
  <c r="E1045" i="217"/>
  <c r="K337" i="217"/>
  <c r="K130" i="217"/>
  <c r="E1324" i="217"/>
  <c r="K435" i="217"/>
  <c r="K209" i="217"/>
  <c r="K17" i="217"/>
  <c r="K481" i="217"/>
  <c r="K244" i="217"/>
  <c r="K47" i="217"/>
  <c r="K479" i="217"/>
  <c r="K243" i="217"/>
  <c r="K46" i="217"/>
  <c r="K221" i="217"/>
  <c r="K93" i="217"/>
  <c r="K237" i="217"/>
  <c r="K381" i="217"/>
  <c r="K406" i="217"/>
  <c r="K228" i="217"/>
  <c r="K372" i="217"/>
  <c r="K26" i="217"/>
  <c r="K170" i="217"/>
  <c r="K314" i="217"/>
  <c r="K458" i="217"/>
  <c r="K114" i="217"/>
  <c r="K258" i="217"/>
  <c r="K402" i="217"/>
  <c r="K427" i="217"/>
  <c r="K367" i="217"/>
  <c r="K156" i="217"/>
  <c r="K275" i="217"/>
  <c r="O43" i="221"/>
  <c r="L37" i="220"/>
  <c r="J60" i="220"/>
  <c r="K2563" i="217"/>
  <c r="K2551" i="217"/>
  <c r="K2539" i="217"/>
  <c r="K2527" i="217"/>
  <c r="K2515" i="217"/>
  <c r="K2503" i="217"/>
  <c r="K2491" i="217"/>
  <c r="K2479" i="217"/>
  <c r="K2467" i="217"/>
  <c r="K2455" i="217"/>
  <c r="K2443" i="217"/>
  <c r="K2431" i="217"/>
  <c r="K2419" i="217"/>
  <c r="K2407" i="217"/>
  <c r="K2395" i="217"/>
  <c r="K2383" i="217"/>
  <c r="K2371" i="217"/>
  <c r="K2359" i="217"/>
  <c r="K2347" i="217"/>
  <c r="K2335" i="217"/>
  <c r="K2323" i="217"/>
  <c r="K2311" i="217"/>
  <c r="K2299" i="217"/>
  <c r="K2287" i="217"/>
  <c r="K2275" i="217"/>
  <c r="K2263" i="217"/>
  <c r="K2558" i="217"/>
  <c r="K2546" i="217"/>
  <c r="K2534" i="217"/>
  <c r="K2522" i="217"/>
  <c r="K2510" i="217"/>
  <c r="K2498" i="217"/>
  <c r="K2486" i="217"/>
  <c r="K2474" i="217"/>
  <c r="K2462" i="217"/>
  <c r="K2450" i="217"/>
  <c r="K2438" i="217"/>
  <c r="K2426" i="217"/>
  <c r="K2414" i="217"/>
  <c r="K2402" i="217"/>
  <c r="K2390" i="217"/>
  <c r="K2378" i="217"/>
  <c r="K2366" i="217"/>
  <c r="K2354" i="217"/>
  <c r="K2342" i="217"/>
  <c r="K2330" i="217"/>
  <c r="K2318" i="217"/>
  <c r="K2306" i="217"/>
  <c r="K2294" i="217"/>
  <c r="K2282" i="217"/>
  <c r="K2270" i="217"/>
  <c r="K2258" i="217"/>
  <c r="K2246" i="217"/>
  <c r="K2234" i="217"/>
  <c r="K2222" i="217"/>
  <c r="K2210" i="217"/>
  <c r="K2198" i="217"/>
  <c r="K2186" i="217"/>
  <c r="K2174" i="217"/>
  <c r="K2557" i="217"/>
  <c r="K2545" i="217"/>
  <c r="K2533" i="217"/>
  <c r="K2521" i="217"/>
  <c r="K2509" i="217"/>
  <c r="K2497" i="217"/>
  <c r="K2485" i="217"/>
  <c r="K2473" i="217"/>
  <c r="K2461" i="217"/>
  <c r="K2449" i="217"/>
  <c r="K2437" i="217"/>
  <c r="K2425" i="217"/>
  <c r="K2413" i="217"/>
  <c r="K2401" i="217"/>
  <c r="K2389" i="217"/>
  <c r="K2377" i="217"/>
  <c r="K2365" i="217"/>
  <c r="K2353" i="217"/>
  <c r="K2341" i="217"/>
  <c r="K2329" i="217"/>
  <c r="K2317" i="217"/>
  <c r="K2305" i="217"/>
  <c r="K2293" i="217"/>
  <c r="K2281" i="217"/>
  <c r="K2269" i="217"/>
  <c r="K2257" i="217"/>
  <c r="K2554" i="217"/>
  <c r="K2542" i="217"/>
  <c r="K2530" i="217"/>
  <c r="K2518" i="217"/>
  <c r="K2506" i="217"/>
  <c r="K2494" i="217"/>
  <c r="K2482" i="217"/>
  <c r="K2470" i="217"/>
  <c r="K2458" i="217"/>
  <c r="K2446" i="217"/>
  <c r="K2434" i="217"/>
  <c r="K2422" i="217"/>
  <c r="K2410" i="217"/>
  <c r="K2398" i="217"/>
  <c r="K2386" i="217"/>
  <c r="K2374" i="217"/>
  <c r="K2362" i="217"/>
  <c r="K2350" i="217"/>
  <c r="K2338" i="217"/>
  <c r="K2326" i="217"/>
  <c r="K2314" i="217"/>
  <c r="K2302" i="217"/>
  <c r="K2290" i="217"/>
  <c r="K2278" i="217"/>
  <c r="K2266" i="217"/>
  <c r="K2254" i="217"/>
  <c r="K2242" i="217"/>
  <c r="K2230" i="217"/>
  <c r="K2218" i="217"/>
  <c r="K2206" i="217"/>
  <c r="K2194" i="217"/>
  <c r="K2182" i="217"/>
  <c r="K2170" i="217"/>
  <c r="K2158" i="217"/>
  <c r="K2146" i="217"/>
  <c r="K2134" i="217"/>
  <c r="K2122" i="217"/>
  <c r="K2110" i="217"/>
  <c r="K2098" i="217"/>
  <c r="K2086" i="217"/>
  <c r="K2074" i="217"/>
  <c r="K2553" i="217"/>
  <c r="K2541" i="217"/>
  <c r="K2529" i="217"/>
  <c r="K2517" i="217"/>
  <c r="K2505" i="217"/>
  <c r="K2493" i="217"/>
  <c r="K2481" i="217"/>
  <c r="K2469" i="217"/>
  <c r="K2457" i="217"/>
  <c r="K2445" i="217"/>
  <c r="K2433" i="217"/>
  <c r="K2421" i="217"/>
  <c r="K2409" i="217"/>
  <c r="K2397" i="217"/>
  <c r="K2385" i="217"/>
  <c r="K2373" i="217"/>
  <c r="K2361" i="217"/>
  <c r="K2349" i="217"/>
  <c r="K2337" i="217"/>
  <c r="K2325" i="217"/>
  <c r="K2313" i="217"/>
  <c r="K2301" i="217"/>
  <c r="K2289" i="217"/>
  <c r="K2277" i="217"/>
  <c r="K2265" i="217"/>
  <c r="K2253" i="217"/>
  <c r="K2241" i="217"/>
  <c r="K2229" i="217"/>
  <c r="K2217" i="217"/>
  <c r="K2205" i="217"/>
  <c r="K2193" i="217"/>
  <c r="K2181" i="217"/>
  <c r="K2169" i="217"/>
  <c r="K2157" i="217"/>
  <c r="K2145" i="217"/>
  <c r="K2133" i="217"/>
  <c r="K2121" i="217"/>
  <c r="K2109" i="217"/>
  <c r="K2097" i="217"/>
  <c r="K2085" i="217"/>
  <c r="K2073" i="217"/>
  <c r="K2562" i="217"/>
  <c r="K2543" i="217"/>
  <c r="K2523" i="217"/>
  <c r="K2501" i="217"/>
  <c r="K2480" i="217"/>
  <c r="K2460" i="217"/>
  <c r="K2440" i="217"/>
  <c r="K2418" i="217"/>
  <c r="K2399" i="217"/>
  <c r="K2379" i="217"/>
  <c r="K2357" i="217"/>
  <c r="K2336" i="217"/>
  <c r="K2316" i="217"/>
  <c r="K2296" i="217"/>
  <c r="K2274" i="217"/>
  <c r="K2255" i="217"/>
  <c r="K2238" i="217"/>
  <c r="K2223" i="217"/>
  <c r="K2207" i="217"/>
  <c r="K2190" i="217"/>
  <c r="K2175" i="217"/>
  <c r="K2160" i="217"/>
  <c r="K2144" i="217"/>
  <c r="K2130" i="217"/>
  <c r="K2116" i="217"/>
  <c r="K2102" i="217"/>
  <c r="K2088" i="217"/>
  <c r="K2072" i="217"/>
  <c r="K2556" i="217"/>
  <c r="K2536" i="217"/>
  <c r="K2514" i="217"/>
  <c r="K2495" i="217"/>
  <c r="K2475" i="217"/>
  <c r="K2453" i="217"/>
  <c r="K2432" i="217"/>
  <c r="K2412" i="217"/>
  <c r="K2392" i="217"/>
  <c r="K2370" i="217"/>
  <c r="K2351" i="217"/>
  <c r="K2331" i="217"/>
  <c r="K2309" i="217"/>
  <c r="K2288" i="217"/>
  <c r="K2268" i="217"/>
  <c r="K2249" i="217"/>
  <c r="K2233" i="217"/>
  <c r="K2216" i="217"/>
  <c r="K2201" i="217"/>
  <c r="K2185" i="217"/>
  <c r="K2168" i="217"/>
  <c r="K2154" i="217"/>
  <c r="K2140" i="217"/>
  <c r="K2126" i="217"/>
  <c r="K2112" i="217"/>
  <c r="K2096" i="217"/>
  <c r="K2082" i="217"/>
  <c r="K2068" i="217"/>
  <c r="K2552" i="217"/>
  <c r="K2532" i="217"/>
  <c r="K2512" i="217"/>
  <c r="K2490" i="217"/>
  <c r="K2471" i="217"/>
  <c r="K2451" i="217"/>
  <c r="K2429" i="217"/>
  <c r="K2408" i="217"/>
  <c r="K2388" i="217"/>
  <c r="K2368" i="217"/>
  <c r="K2346" i="217"/>
  <c r="K2327" i="217"/>
  <c r="K2307" i="217"/>
  <c r="K2285" i="217"/>
  <c r="K2264" i="217"/>
  <c r="K2247" i="217"/>
  <c r="K2231" i="217"/>
  <c r="K2214" i="217"/>
  <c r="K2199" i="217"/>
  <c r="K2183" i="217"/>
  <c r="K2166" i="217"/>
  <c r="K2152" i="217"/>
  <c r="K2138" i="217"/>
  <c r="K2124" i="217"/>
  <c r="K2108" i="217"/>
  <c r="K2094" i="217"/>
  <c r="K2080" i="217"/>
  <c r="K2066" i="217"/>
  <c r="K2549" i="217"/>
  <c r="K2528" i="217"/>
  <c r="K2508" i="217"/>
  <c r="K2488" i="217"/>
  <c r="K2466" i="217"/>
  <c r="K2447" i="217"/>
  <c r="K2427" i="217"/>
  <c r="K2405" i="217"/>
  <c r="K2384" i="217"/>
  <c r="K2364" i="217"/>
  <c r="K2344" i="217"/>
  <c r="K2322" i="217"/>
  <c r="K2303" i="217"/>
  <c r="K2283" i="217"/>
  <c r="K2261" i="217"/>
  <c r="K2244" i="217"/>
  <c r="K2227" i="217"/>
  <c r="K2212" i="217"/>
  <c r="K2196" i="217"/>
  <c r="K2179" i="217"/>
  <c r="K2164" i="217"/>
  <c r="K2150" i="217"/>
  <c r="K2136" i="217"/>
  <c r="K2120" i="217"/>
  <c r="K2106" i="217"/>
  <c r="K2092" i="217"/>
  <c r="K2078" i="217"/>
  <c r="K2064" i="217"/>
  <c r="K2559" i="217"/>
  <c r="K2525" i="217"/>
  <c r="K2496" i="217"/>
  <c r="K2464" i="217"/>
  <c r="K2435" i="217"/>
  <c r="K2403" i="217"/>
  <c r="K2372" i="217"/>
  <c r="K2340" i="217"/>
  <c r="K2310" i="217"/>
  <c r="K2279" i="217"/>
  <c r="K2250" i="217"/>
  <c r="K2225" i="217"/>
  <c r="K2202" i="217"/>
  <c r="K2177" i="217"/>
  <c r="K2155" i="217"/>
  <c r="K2132" i="217"/>
  <c r="K2113" i="217"/>
  <c r="K2090" i="217"/>
  <c r="K2069" i="217"/>
  <c r="K2544" i="217"/>
  <c r="K2513" i="217"/>
  <c r="K2483" i="217"/>
  <c r="K2452" i="217"/>
  <c r="K2420" i="217"/>
  <c r="K2391" i="217"/>
  <c r="K2358" i="217"/>
  <c r="K2328" i="217"/>
  <c r="K2297" i="217"/>
  <c r="K2267" i="217"/>
  <c r="K2239" i="217"/>
  <c r="K2215" i="217"/>
  <c r="K2191" i="217"/>
  <c r="K2167" i="217"/>
  <c r="K2147" i="217"/>
  <c r="K2125" i="217"/>
  <c r="K2103" i="217"/>
  <c r="K2081" i="217"/>
  <c r="K2540" i="217"/>
  <c r="K2511" i="217"/>
  <c r="K2478" i="217"/>
  <c r="K2448" i="217"/>
  <c r="K2417" i="217"/>
  <c r="K2387" i="217"/>
  <c r="K2356" i="217"/>
  <c r="K2538" i="217"/>
  <c r="K2507" i="217"/>
  <c r="K2477" i="217"/>
  <c r="K2444" i="217"/>
  <c r="K2416" i="217"/>
  <c r="K2382" i="217"/>
  <c r="K2355" i="217"/>
  <c r="K2321" i="217"/>
  <c r="K2292" i="217"/>
  <c r="K2260" i="217"/>
  <c r="K2236" i="217"/>
  <c r="K2211" i="217"/>
  <c r="K2188" i="217"/>
  <c r="K2163" i="217"/>
  <c r="K2142" i="217"/>
  <c r="K2119" i="217"/>
  <c r="K2100" i="217"/>
  <c r="K2077" i="217"/>
  <c r="K2561" i="217"/>
  <c r="K2531" i="217"/>
  <c r="K2500" i="217"/>
  <c r="K2468" i="217"/>
  <c r="K2439" i="217"/>
  <c r="K2406" i="217"/>
  <c r="K2376" i="217"/>
  <c r="K2345" i="217"/>
  <c r="K2315" i="217"/>
  <c r="K2284" i="217"/>
  <c r="K2252" i="217"/>
  <c r="K2228" i="217"/>
  <c r="K2204" i="217"/>
  <c r="K2180" i="217"/>
  <c r="K2159" i="217"/>
  <c r="K2137" i="217"/>
  <c r="K2115" i="217"/>
  <c r="K2093" i="217"/>
  <c r="K2071" i="217"/>
  <c r="K2547" i="217"/>
  <c r="K2489" i="217"/>
  <c r="K2436" i="217"/>
  <c r="K2381" i="217"/>
  <c r="K2333" i="217"/>
  <c r="K2286" i="217"/>
  <c r="K2243" i="217"/>
  <c r="K2208" i="217"/>
  <c r="K2172" i="217"/>
  <c r="K2139" i="217"/>
  <c r="K2105" i="217"/>
  <c r="K2075" i="217"/>
  <c r="K2537" i="217"/>
  <c r="K2487" i="217"/>
  <c r="K2430" i="217"/>
  <c r="K2380" i="217"/>
  <c r="K2332" i="217"/>
  <c r="K2280" i="217"/>
  <c r="K2240" i="217"/>
  <c r="K2203" i="217"/>
  <c r="K2171" i="217"/>
  <c r="K2135" i="217"/>
  <c r="K2104" i="217"/>
  <c r="K2070" i="217"/>
  <c r="K2524" i="217"/>
  <c r="K2472" i="217"/>
  <c r="K2423" i="217"/>
  <c r="K2367" i="217"/>
  <c r="K2319" i="217"/>
  <c r="K2272" i="217"/>
  <c r="K2232" i="217"/>
  <c r="K2195" i="217"/>
  <c r="K2161" i="217"/>
  <c r="K2128" i="217"/>
  <c r="K2095" i="217"/>
  <c r="K2520" i="217"/>
  <c r="K2465" i="217"/>
  <c r="K2415" i="217"/>
  <c r="K2363" i="217"/>
  <c r="K2312" i="217"/>
  <c r="K2271" i="217"/>
  <c r="K2226" i="217"/>
  <c r="K2192" i="217"/>
  <c r="K2156" i="217"/>
  <c r="K2127" i="217"/>
  <c r="K2091" i="217"/>
  <c r="K2519" i="217"/>
  <c r="K2463" i="217"/>
  <c r="K2411" i="217"/>
  <c r="K2360" i="217"/>
  <c r="K2308" i="217"/>
  <c r="K2262" i="217"/>
  <c r="K2224" i="217"/>
  <c r="K2189" i="217"/>
  <c r="K2153" i="217"/>
  <c r="K2123" i="217"/>
  <c r="K2089" i="217"/>
  <c r="K2516" i="217"/>
  <c r="K2459" i="217"/>
  <c r="K2404" i="217"/>
  <c r="K2352" i="217"/>
  <c r="K2304" i="217"/>
  <c r="K2259" i="217"/>
  <c r="K2221" i="217"/>
  <c r="K2187" i="217"/>
  <c r="K2151" i="217"/>
  <c r="K2118" i="217"/>
  <c r="K2087" i="217"/>
  <c r="K2560" i="217"/>
  <c r="K2555" i="217"/>
  <c r="K2502" i="217"/>
  <c r="K2454" i="217"/>
  <c r="K2396" i="217"/>
  <c r="K2343" i="217"/>
  <c r="K2298" i="217"/>
  <c r="K2251" i="217"/>
  <c r="K2219" i="217"/>
  <c r="K2178" i="217"/>
  <c r="K2148" i="217"/>
  <c r="K2114" i="217"/>
  <c r="K2083" i="217"/>
  <c r="K2550" i="217"/>
  <c r="K2499" i="217"/>
  <c r="K2442" i="217"/>
  <c r="K2394" i="217"/>
  <c r="K2339" i="217"/>
  <c r="K2295" i="217"/>
  <c r="K2248" i="217"/>
  <c r="K2213" i="217"/>
  <c r="K2176" i="217"/>
  <c r="K2143" i="217"/>
  <c r="K2111" i="217"/>
  <c r="K2079" i="217"/>
  <c r="K2492" i="217"/>
  <c r="K2334" i="217"/>
  <c r="K2209" i="217"/>
  <c r="K2107" i="217"/>
  <c r="K2484" i="217"/>
  <c r="K2324" i="217"/>
  <c r="K2200" i="217"/>
  <c r="K2101" i="217"/>
  <c r="K2476" i="217"/>
  <c r="K2320" i="217"/>
  <c r="K2197" i="217"/>
  <c r="K2099" i="217"/>
  <c r="K2456" i="217"/>
  <c r="K2300" i="217"/>
  <c r="K2184" i="217"/>
  <c r="K2084" i="217"/>
  <c r="K2441" i="217"/>
  <c r="K2291" i="217"/>
  <c r="K2173" i="217"/>
  <c r="K2076" i="217"/>
  <c r="K2428" i="217"/>
  <c r="K2276" i="217"/>
  <c r="K2165" i="217"/>
  <c r="K2067" i="217"/>
  <c r="K2424" i="217"/>
  <c r="K2273" i="217"/>
  <c r="K2162" i="217"/>
  <c r="K2065" i="217"/>
  <c r="K2400" i="217"/>
  <c r="K2256" i="217"/>
  <c r="K2149" i="217"/>
  <c r="K2548" i="217"/>
  <c r="K2393" i="217"/>
  <c r="K2245" i="217"/>
  <c r="K2141" i="217"/>
  <c r="K2535" i="217"/>
  <c r="K2375" i="217"/>
  <c r="K2237" i="217"/>
  <c r="K2131" i="217"/>
  <c r="K2526" i="217"/>
  <c r="K2369" i="217"/>
  <c r="K2235" i="217"/>
  <c r="K2129" i="217"/>
  <c r="K2504" i="217"/>
  <c r="K2348" i="217"/>
  <c r="K2117" i="217"/>
  <c r="K2220" i="217"/>
  <c r="E1538" i="217"/>
  <c r="E1485" i="217"/>
  <c r="E1433" i="217"/>
  <c r="E1383" i="217"/>
  <c r="E1335" i="217"/>
  <c r="E1287" i="217"/>
  <c r="E1239" i="217"/>
  <c r="E1191" i="217"/>
  <c r="E1143" i="217"/>
  <c r="E1096" i="217"/>
  <c r="E1054" i="217"/>
  <c r="E1111" i="217"/>
  <c r="E1520" i="217"/>
  <c r="E1450" i="217"/>
  <c r="E1351" i="217"/>
  <c r="E1255" i="217"/>
  <c r="E1159" i="217"/>
  <c r="E1503" i="217"/>
  <c r="E1399" i="217"/>
  <c r="E1303" i="217"/>
  <c r="E1207" i="217"/>
  <c r="E1068" i="217"/>
  <c r="E1457" i="217"/>
  <c r="E1405" i="217"/>
  <c r="K2046" i="217"/>
  <c r="K2034" i="217"/>
  <c r="K2022" i="217"/>
  <c r="K2010" i="217"/>
  <c r="K2042" i="217"/>
  <c r="K2029" i="217"/>
  <c r="K2016" i="217"/>
  <c r="K2003" i="217"/>
  <c r="K1991" i="217"/>
  <c r="K1979" i="217"/>
  <c r="K1967" i="217"/>
  <c r="K1955" i="217"/>
  <c r="K1943" i="217"/>
  <c r="K1931" i="217"/>
  <c r="K1919" i="217"/>
  <c r="K1907" i="217"/>
  <c r="K1895" i="217"/>
  <c r="K1883" i="217"/>
  <c r="K1871" i="217"/>
  <c r="K1859" i="217"/>
  <c r="K1847" i="217"/>
  <c r="K1835" i="217"/>
  <c r="K1823" i="217"/>
  <c r="K1811" i="217"/>
  <c r="K1799" i="217"/>
  <c r="K1787" i="217"/>
  <c r="K1775" i="217"/>
  <c r="K1763" i="217"/>
  <c r="K1751" i="217"/>
  <c r="K1739" i="217"/>
  <c r="K1727" i="217"/>
  <c r="K1715" i="217"/>
  <c r="K1703" i="217"/>
  <c r="K1691" i="217"/>
  <c r="K1679" i="217"/>
  <c r="K1667" i="217"/>
  <c r="K1655" i="217"/>
  <c r="K1643" i="217"/>
  <c r="K1631" i="217"/>
  <c r="K1619" i="217"/>
  <c r="K1607" i="217"/>
  <c r="K2051" i="217"/>
  <c r="K2038" i="217"/>
  <c r="K2025" i="217"/>
  <c r="K2012" i="217"/>
  <c r="K1999" i="217"/>
  <c r="K1987" i="217"/>
  <c r="K1975" i="217"/>
  <c r="K1963" i="217"/>
  <c r="K1951" i="217"/>
  <c r="K1939" i="217"/>
  <c r="K1927" i="217"/>
  <c r="K1915" i="217"/>
  <c r="K1903" i="217"/>
  <c r="K1891" i="217"/>
  <c r="K1879" i="217"/>
  <c r="K2049" i="217"/>
  <c r="K2036" i="217"/>
  <c r="K2023" i="217"/>
  <c r="K2009" i="217"/>
  <c r="K1997" i="217"/>
  <c r="K1985" i="217"/>
  <c r="K1973" i="217"/>
  <c r="K1961" i="217"/>
  <c r="K1949" i="217"/>
  <c r="K1937" i="217"/>
  <c r="K1925" i="217"/>
  <c r="K1913" i="217"/>
  <c r="K1901" i="217"/>
  <c r="K1889" i="217"/>
  <c r="K1877" i="217"/>
  <c r="K1865" i="217"/>
  <c r="K1853" i="217"/>
  <c r="K1841" i="217"/>
  <c r="K1829" i="217"/>
  <c r="K1817" i="217"/>
  <c r="K1805" i="217"/>
  <c r="K1793" i="217"/>
  <c r="K1781" i="217"/>
  <c r="K1769" i="217"/>
  <c r="K1757" i="217"/>
  <c r="K1745" i="217"/>
  <c r="K1733" i="217"/>
  <c r="K1721" i="217"/>
  <c r="K1709" i="217"/>
  <c r="K1697" i="217"/>
  <c r="K1685" i="217"/>
  <c r="K1673" i="217"/>
  <c r="K1661" i="217"/>
  <c r="K1649" i="217"/>
  <c r="K1637" i="217"/>
  <c r="K1625" i="217"/>
  <c r="K1613" i="217"/>
  <c r="K1601" i="217"/>
  <c r="K2047" i="217"/>
  <c r="K2033" i="217"/>
  <c r="K2020" i="217"/>
  <c r="K2007" i="217"/>
  <c r="K1995" i="217"/>
  <c r="K1983" i="217"/>
  <c r="K2044" i="217"/>
  <c r="K2037" i="217"/>
  <c r="K2017" i="217"/>
  <c r="K1998" i="217"/>
  <c r="K1980" i="217"/>
  <c r="K1964" i="217"/>
  <c r="K1947" i="217"/>
  <c r="K1932" i="217"/>
  <c r="K1916" i="217"/>
  <c r="K1899" i="217"/>
  <c r="K1884" i="217"/>
  <c r="K1868" i="217"/>
  <c r="K1854" i="217"/>
  <c r="K1839" i="217"/>
  <c r="K1825" i="217"/>
  <c r="K1810" i="217"/>
  <c r="K1796" i="217"/>
  <c r="K1782" i="217"/>
  <c r="K1767" i="217"/>
  <c r="K1753" i="217"/>
  <c r="K1738" i="217"/>
  <c r="K1724" i="217"/>
  <c r="K1710" i="217"/>
  <c r="K1695" i="217"/>
  <c r="K1681" i="217"/>
  <c r="K1666" i="217"/>
  <c r="K1652" i="217"/>
  <c r="K1638" i="217"/>
  <c r="K1623" i="217"/>
  <c r="K1609" i="217"/>
  <c r="K1595" i="217"/>
  <c r="K1583" i="217"/>
  <c r="K1571" i="217"/>
  <c r="K1559" i="217"/>
  <c r="K2032" i="217"/>
  <c r="K2014" i="217"/>
  <c r="K1994" i="217"/>
  <c r="K1977" i="217"/>
  <c r="K1960" i="217"/>
  <c r="K1945" i="217"/>
  <c r="K1929" i="217"/>
  <c r="K1912" i="217"/>
  <c r="K1897" i="217"/>
  <c r="K1881" i="217"/>
  <c r="K1866" i="217"/>
  <c r="K1851" i="217"/>
  <c r="K1837" i="217"/>
  <c r="K1822" i="217"/>
  <c r="K1808" i="217"/>
  <c r="K1794" i="217"/>
  <c r="K1779" i="217"/>
  <c r="K1765" i="217"/>
  <c r="K1750" i="217"/>
  <c r="K1736" i="217"/>
  <c r="K1722" i="217"/>
  <c r="K1707" i="217"/>
  <c r="K1693" i="217"/>
  <c r="K1678" i="217"/>
  <c r="K1664" i="217"/>
  <c r="K1650" i="217"/>
  <c r="K1635" i="217"/>
  <c r="K1621" i="217"/>
  <c r="K1606" i="217"/>
  <c r="K1593" i="217"/>
  <c r="K2048" i="217"/>
  <c r="K2028" i="217"/>
  <c r="K2008" i="217"/>
  <c r="K1990" i="217"/>
  <c r="K1972" i="217"/>
  <c r="K1957" i="217"/>
  <c r="K1941" i="217"/>
  <c r="K1924" i="217"/>
  <c r="K1909" i="217"/>
  <c r="K1893" i="217"/>
  <c r="K1876" i="217"/>
  <c r="K1862" i="217"/>
  <c r="K1848" i="217"/>
  <c r="K1833" i="217"/>
  <c r="K1819" i="217"/>
  <c r="K1804" i="217"/>
  <c r="K1790" i="217"/>
  <c r="K1776" i="217"/>
  <c r="K1761" i="217"/>
  <c r="K1747" i="217"/>
  <c r="K1732" i="217"/>
  <c r="K1718" i="217"/>
  <c r="K1704" i="217"/>
  <c r="K1689" i="217"/>
  <c r="K1675" i="217"/>
  <c r="K1660" i="217"/>
  <c r="K1646" i="217"/>
  <c r="K1632" i="217"/>
  <c r="K1617" i="217"/>
  <c r="K1603" i="217"/>
  <c r="K1590" i="217"/>
  <c r="K1578" i="217"/>
  <c r="K1566" i="217"/>
  <c r="K1554" i="217"/>
  <c r="K2041" i="217"/>
  <c r="K2015" i="217"/>
  <c r="K1989" i="217"/>
  <c r="K1968" i="217"/>
  <c r="K1946" i="217"/>
  <c r="K1923" i="217"/>
  <c r="K1904" i="217"/>
  <c r="K1882" i="217"/>
  <c r="K1861" i="217"/>
  <c r="K1843" i="217"/>
  <c r="K1824" i="217"/>
  <c r="K1803" i="217"/>
  <c r="K1785" i="217"/>
  <c r="K1766" i="217"/>
  <c r="K1746" i="217"/>
  <c r="K1728" i="217"/>
  <c r="K1708" i="217"/>
  <c r="K1688" i="217"/>
  <c r="K1670" i="217"/>
  <c r="K1651" i="217"/>
  <c r="K1630" i="217"/>
  <c r="K1612" i="217"/>
  <c r="K1594" i="217"/>
  <c r="K1579" i="217"/>
  <c r="K1564" i="217"/>
  <c r="K2040" i="217"/>
  <c r="K2013" i="217"/>
  <c r="K1988" i="217"/>
  <c r="K1966" i="217"/>
  <c r="K1944" i="217"/>
  <c r="K1922" i="217"/>
  <c r="K1902" i="217"/>
  <c r="K1880" i="217"/>
  <c r="K1860" i="217"/>
  <c r="K1842" i="217"/>
  <c r="K1821" i="217"/>
  <c r="K1802" i="217"/>
  <c r="K1784" i="217"/>
  <c r="K1764" i="217"/>
  <c r="K1744" i="217"/>
  <c r="K1726" i="217"/>
  <c r="K1706" i="217"/>
  <c r="K1687" i="217"/>
  <c r="K1669" i="217"/>
  <c r="K1648" i="217"/>
  <c r="K1629" i="217"/>
  <c r="K1611" i="217"/>
  <c r="K1592" i="217"/>
  <c r="K1577" i="217"/>
  <c r="K1563" i="217"/>
  <c r="K2030" i="217"/>
  <c r="K2004" i="217"/>
  <c r="K1981" i="217"/>
  <c r="K1958" i="217"/>
  <c r="K1936" i="217"/>
  <c r="K1917" i="217"/>
  <c r="K1894" i="217"/>
  <c r="K1873" i="217"/>
  <c r="K1855" i="217"/>
  <c r="K1834" i="217"/>
  <c r="K1815" i="217"/>
  <c r="K1797" i="217"/>
  <c r="K1777" i="217"/>
  <c r="K1758" i="217"/>
  <c r="K1740" i="217"/>
  <c r="K1719" i="217"/>
  <c r="K1700" i="217"/>
  <c r="K1682" i="217"/>
  <c r="K1662" i="217"/>
  <c r="K1642" i="217"/>
  <c r="K1624" i="217"/>
  <c r="K1604" i="217"/>
  <c r="K1587" i="217"/>
  <c r="K1573" i="217"/>
  <c r="K1558" i="217"/>
  <c r="K2027" i="217"/>
  <c r="K2002" i="217"/>
  <c r="K1978" i="217"/>
  <c r="K1956" i="217"/>
  <c r="K1935" i="217"/>
  <c r="K1914" i="217"/>
  <c r="K1892" i="217"/>
  <c r="K1872" i="217"/>
  <c r="K1852" i="217"/>
  <c r="K1832" i="217"/>
  <c r="K1814" i="217"/>
  <c r="K1795" i="217"/>
  <c r="K1774" i="217"/>
  <c r="K1756" i="217"/>
  <c r="K1737" i="217"/>
  <c r="K1717" i="217"/>
  <c r="K1699" i="217"/>
  <c r="K1680" i="217"/>
  <c r="K1659" i="217"/>
  <c r="K1641" i="217"/>
  <c r="K1622" i="217"/>
  <c r="K1602" i="217"/>
  <c r="K1586" i="217"/>
  <c r="K1572" i="217"/>
  <c r="K1557" i="217"/>
  <c r="K2026" i="217"/>
  <c r="K2001" i="217"/>
  <c r="K1976" i="217"/>
  <c r="K1954" i="217"/>
  <c r="K1934" i="217"/>
  <c r="K1911" i="217"/>
  <c r="K1890" i="217"/>
  <c r="K1870" i="217"/>
  <c r="K1850" i="217"/>
  <c r="K1831" i="217"/>
  <c r="K1813" i="217"/>
  <c r="K1792" i="217"/>
  <c r="K1773" i="217"/>
  <c r="K1755" i="217"/>
  <c r="K1735" i="217"/>
  <c r="K1716" i="217"/>
  <c r="K1698" i="217"/>
  <c r="K1677" i="217"/>
  <c r="K1658" i="217"/>
  <c r="K1640" i="217"/>
  <c r="K1620" i="217"/>
  <c r="K1600" i="217"/>
  <c r="K1585" i="217"/>
  <c r="K1570" i="217"/>
  <c r="K1556" i="217"/>
  <c r="K2050" i="217"/>
  <c r="K2021" i="217"/>
  <c r="K1996" i="217"/>
  <c r="K1971" i="217"/>
  <c r="K1952" i="217"/>
  <c r="K1930" i="217"/>
  <c r="K1908" i="217"/>
  <c r="K1887" i="217"/>
  <c r="K1867" i="217"/>
  <c r="K1846" i="217"/>
  <c r="K1828" i="217"/>
  <c r="K1809" i="217"/>
  <c r="K1789" i="217"/>
  <c r="K1771" i="217"/>
  <c r="K1752" i="217"/>
  <c r="K1731" i="217"/>
  <c r="K1713" i="217"/>
  <c r="K1694" i="217"/>
  <c r="K1674" i="217"/>
  <c r="K1656" i="217"/>
  <c r="K1636" i="217"/>
  <c r="K1616" i="217"/>
  <c r="K1598" i="217"/>
  <c r="K1582" i="217"/>
  <c r="K1568" i="217"/>
  <c r="K1553" i="217"/>
  <c r="K2045" i="217"/>
  <c r="K2019" i="217"/>
  <c r="K1993" i="217"/>
  <c r="K1970" i="217"/>
  <c r="K1950" i="217"/>
  <c r="K1928" i="217"/>
  <c r="K1906" i="217"/>
  <c r="K1886" i="217"/>
  <c r="K1864" i="217"/>
  <c r="K1845" i="217"/>
  <c r="K1827" i="217"/>
  <c r="K1807" i="217"/>
  <c r="K1788" i="217"/>
  <c r="K1770" i="217"/>
  <c r="K1749" i="217"/>
  <c r="K1730" i="217"/>
  <c r="K1712" i="217"/>
  <c r="K1692" i="217"/>
  <c r="K1672" i="217"/>
  <c r="K1654" i="217"/>
  <c r="K1634" i="217"/>
  <c r="K1615" i="217"/>
  <c r="K1597" i="217"/>
  <c r="K1581" i="217"/>
  <c r="K1567" i="217"/>
  <c r="K1552" i="217"/>
  <c r="K2039" i="217"/>
  <c r="K1982" i="217"/>
  <c r="K1926" i="217"/>
  <c r="K1875" i="217"/>
  <c r="K1830" i="217"/>
  <c r="K1783" i="217"/>
  <c r="K1741" i="217"/>
  <c r="K1690" i="217"/>
  <c r="K1645" i="217"/>
  <c r="K1599" i="217"/>
  <c r="K1562" i="217"/>
  <c r="K2035" i="217"/>
  <c r="K1974" i="217"/>
  <c r="K1921" i="217"/>
  <c r="K1874" i="217"/>
  <c r="K1826" i="217"/>
  <c r="K1780" i="217"/>
  <c r="K1734" i="217"/>
  <c r="K1686" i="217"/>
  <c r="K1644" i="217"/>
  <c r="K1596" i="217"/>
  <c r="K1561" i="217"/>
  <c r="K2031" i="217"/>
  <c r="K1969" i="217"/>
  <c r="K1920" i="217"/>
  <c r="K1869" i="217"/>
  <c r="K1820" i="217"/>
  <c r="K1778" i="217"/>
  <c r="K1729" i="217"/>
  <c r="K1684" i="217"/>
  <c r="K1639" i="217"/>
  <c r="K1591" i="217"/>
  <c r="K1560" i="217"/>
  <c r="K2024" i="217"/>
  <c r="K1965" i="217"/>
  <c r="K1918" i="217"/>
  <c r="K1863" i="217"/>
  <c r="K1818" i="217"/>
  <c r="K1772" i="217"/>
  <c r="K1725" i="217"/>
  <c r="K1683" i="217"/>
  <c r="K1633" i="217"/>
  <c r="K1589" i="217"/>
  <c r="K1555" i="217"/>
  <c r="K2018" i="217"/>
  <c r="K1962" i="217"/>
  <c r="K1910" i="217"/>
  <c r="K1858" i="217"/>
  <c r="K1816" i="217"/>
  <c r="K1768" i="217"/>
  <c r="K1723" i="217"/>
  <c r="K1676" i="217"/>
  <c r="K1628" i="217"/>
  <c r="K1588" i="217"/>
  <c r="K2011" i="217"/>
  <c r="K1959" i="217"/>
  <c r="K1905" i="217"/>
  <c r="K1857" i="217"/>
  <c r="K1812" i="217"/>
  <c r="K1762" i="217"/>
  <c r="K1720" i="217"/>
  <c r="K1671" i="217"/>
  <c r="K1627" i="217"/>
  <c r="K1584" i="217"/>
  <c r="K2006" i="217"/>
  <c r="K1953" i="217"/>
  <c r="K1900" i="217"/>
  <c r="K1856" i="217"/>
  <c r="K1806" i="217"/>
  <c r="K1760" i="217"/>
  <c r="K1714" i="217"/>
  <c r="K1668" i="217"/>
  <c r="K1626" i="217"/>
  <c r="K1580" i="217"/>
  <c r="K2005" i="217"/>
  <c r="K1948" i="217"/>
  <c r="K1898" i="217"/>
  <c r="K1849" i="217"/>
  <c r="K1801" i="217"/>
  <c r="K1759" i="217"/>
  <c r="K1711" i="217"/>
  <c r="K1665" i="217"/>
  <c r="K1618" i="217"/>
  <c r="K1576" i="217"/>
  <c r="K2000" i="217"/>
  <c r="K1942" i="217"/>
  <c r="K1896" i="217"/>
  <c r="K1844" i="217"/>
  <c r="K1800" i="217"/>
  <c r="K1754" i="217"/>
  <c r="K1705" i="217"/>
  <c r="K1663" i="217"/>
  <c r="K1614" i="217"/>
  <c r="K1575" i="217"/>
  <c r="K1992" i="217"/>
  <c r="K1940" i="217"/>
  <c r="K1888" i="217"/>
  <c r="K1840" i="217"/>
  <c r="K1798" i="217"/>
  <c r="K1748" i="217"/>
  <c r="K1702" i="217"/>
  <c r="K1657" i="217"/>
  <c r="K1610" i="217"/>
  <c r="K1574" i="217"/>
  <c r="K1986" i="217"/>
  <c r="K1938" i="217"/>
  <c r="K1885" i="217"/>
  <c r="K1838" i="217"/>
  <c r="K1791" i="217"/>
  <c r="K1743" i="217"/>
  <c r="K1701" i="217"/>
  <c r="K1653" i="217"/>
  <c r="K1608" i="217"/>
  <c r="K1569" i="217"/>
  <c r="K1647" i="217"/>
  <c r="K1605" i="217"/>
  <c r="K1565" i="217"/>
  <c r="K2043" i="217"/>
  <c r="K1984" i="217"/>
  <c r="K1933" i="217"/>
  <c r="K1878" i="217"/>
  <c r="K1836" i="217"/>
  <c r="K1786" i="217"/>
  <c r="K1742" i="217"/>
  <c r="K1696" i="217"/>
  <c r="E1357" i="217"/>
  <c r="E1309" i="217"/>
  <c r="K1531" i="217"/>
  <c r="K1519" i="217"/>
  <c r="K1507" i="217"/>
  <c r="K1495" i="217"/>
  <c r="K1483" i="217"/>
  <c r="K1471" i="217"/>
  <c r="K1459" i="217"/>
  <c r="K1447" i="217"/>
  <c r="K1435" i="217"/>
  <c r="K1423" i="217"/>
  <c r="K1411" i="217"/>
  <c r="K1399" i="217"/>
  <c r="K1387" i="217"/>
  <c r="K1375" i="217"/>
  <c r="K1363" i="217"/>
  <c r="K1351" i="217"/>
  <c r="K1339" i="217"/>
  <c r="K1327" i="217"/>
  <c r="K1315" i="217"/>
  <c r="K1303" i="217"/>
  <c r="K1291" i="217"/>
  <c r="K1279" i="217"/>
  <c r="K1267" i="217"/>
  <c r="K1255" i="217"/>
  <c r="K1243" i="217"/>
  <c r="K1231" i="217"/>
  <c r="K1219" i="217"/>
  <c r="K1207" i="217"/>
  <c r="K1195" i="217"/>
  <c r="K1183" i="217"/>
  <c r="K1538" i="217"/>
  <c r="K1526" i="217"/>
  <c r="K1514" i="217"/>
  <c r="K1502" i="217"/>
  <c r="K1490" i="217"/>
  <c r="K1478" i="217"/>
  <c r="K1466" i="217"/>
  <c r="K1454" i="217"/>
  <c r="K1442" i="217"/>
  <c r="K1430" i="217"/>
  <c r="K1418" i="217"/>
  <c r="K1406" i="217"/>
  <c r="K1394" i="217"/>
  <c r="K1382" i="217"/>
  <c r="K1370" i="217"/>
  <c r="K1358" i="217"/>
  <c r="K1346" i="217"/>
  <c r="K1334" i="217"/>
  <c r="K1322" i="217"/>
  <c r="K1310" i="217"/>
  <c r="K1298" i="217"/>
  <c r="K1286" i="217"/>
  <c r="K1532" i="217"/>
  <c r="K1517" i="217"/>
  <c r="K1503" i="217"/>
  <c r="K1488" i="217"/>
  <c r="K1474" i="217"/>
  <c r="K1460" i="217"/>
  <c r="K1530" i="217"/>
  <c r="K1516" i="217"/>
  <c r="K1501" i="217"/>
  <c r="K1487" i="217"/>
  <c r="K1473" i="217"/>
  <c r="K1458" i="217"/>
  <c r="K1444" i="217"/>
  <c r="K1429" i="217"/>
  <c r="K1415" i="217"/>
  <c r="K1401" i="217"/>
  <c r="K1386" i="217"/>
  <c r="K1372" i="217"/>
  <c r="K1357" i="217"/>
  <c r="K1343" i="217"/>
  <c r="K1329" i="217"/>
  <c r="K1314" i="217"/>
  <c r="K1300" i="217"/>
  <c r="K1285" i="217"/>
  <c r="K1272" i="217"/>
  <c r="K1259" i="217"/>
  <c r="K1246" i="217"/>
  <c r="K1233" i="217"/>
  <c r="K1220" i="217"/>
  <c r="K1206" i="217"/>
  <c r="K1193" i="217"/>
  <c r="K1180" i="217"/>
  <c r="K1168" i="217"/>
  <c r="K1156" i="217"/>
  <c r="K1144" i="217"/>
  <c r="K1132" i="217"/>
  <c r="K1120" i="217"/>
  <c r="K1108" i="217"/>
  <c r="K1096" i="217"/>
  <c r="K1084" i="217"/>
  <c r="K1072" i="217"/>
  <c r="K1060" i="217"/>
  <c r="K1048" i="217"/>
  <c r="K1525" i="217"/>
  <c r="K1511" i="217"/>
  <c r="K1497" i="217"/>
  <c r="K1482" i="217"/>
  <c r="K1468" i="217"/>
  <c r="K1453" i="217"/>
  <c r="K1439" i="217"/>
  <c r="K1425" i="217"/>
  <c r="K1410" i="217"/>
  <c r="K1396" i="217"/>
  <c r="K1381" i="217"/>
  <c r="K1367" i="217"/>
  <c r="K1353" i="217"/>
  <c r="K1338" i="217"/>
  <c r="K1324" i="217"/>
  <c r="K1309" i="217"/>
  <c r="K1295" i="217"/>
  <c r="K1281" i="217"/>
  <c r="K1268" i="217"/>
  <c r="K1254" i="217"/>
  <c r="K1241" i="217"/>
  <c r="K1228" i="217"/>
  <c r="K1215" i="217"/>
  <c r="K1202" i="217"/>
  <c r="K1189" i="217"/>
  <c r="K1176" i="217"/>
  <c r="K1539" i="217"/>
  <c r="K1537" i="217"/>
  <c r="K1523" i="217"/>
  <c r="K1509" i="217"/>
  <c r="K1494" i="217"/>
  <c r="K1480" i="217"/>
  <c r="K1465" i="217"/>
  <c r="K1451" i="217"/>
  <c r="K1437" i="217"/>
  <c r="K1422" i="217"/>
  <c r="K1408" i="217"/>
  <c r="K1393" i="217"/>
  <c r="K1379" i="217"/>
  <c r="K1365" i="217"/>
  <c r="K1350" i="217"/>
  <c r="K1336" i="217"/>
  <c r="K1321" i="217"/>
  <c r="K1307" i="217"/>
  <c r="K1293" i="217"/>
  <c r="K1278" i="217"/>
  <c r="K1265" i="217"/>
  <c r="K1252" i="217"/>
  <c r="K1239" i="217"/>
  <c r="K1226" i="217"/>
  <c r="K1213" i="217"/>
  <c r="K1200" i="217"/>
  <c r="K1187" i="217"/>
  <c r="K1174" i="217"/>
  <c r="K1162" i="217"/>
  <c r="K1150" i="217"/>
  <c r="K1138" i="217"/>
  <c r="K1126" i="217"/>
  <c r="K1114" i="217"/>
  <c r="K1535" i="217"/>
  <c r="K1521" i="217"/>
  <c r="K1506" i="217"/>
  <c r="K1492" i="217"/>
  <c r="K1477" i="217"/>
  <c r="K1463" i="217"/>
  <c r="K1449" i="217"/>
  <c r="K1434" i="217"/>
  <c r="K1420" i="217"/>
  <c r="K1405" i="217"/>
  <c r="K1391" i="217"/>
  <c r="K1377" i="217"/>
  <c r="K1362" i="217"/>
  <c r="K1348" i="217"/>
  <c r="K1333" i="217"/>
  <c r="K1319" i="217"/>
  <c r="K1305" i="217"/>
  <c r="K1290" i="217"/>
  <c r="K1276" i="217"/>
  <c r="K1263" i="217"/>
  <c r="K1250" i="217"/>
  <c r="K1237" i="217"/>
  <c r="K1224" i="217"/>
  <c r="K1211" i="217"/>
  <c r="K1198" i="217"/>
  <c r="K1185" i="217"/>
  <c r="K1172" i="217"/>
  <c r="K1160" i="217"/>
  <c r="K1148" i="217"/>
  <c r="K1136" i="217"/>
  <c r="K1124" i="217"/>
  <c r="K1112" i="217"/>
  <c r="K1100" i="217"/>
  <c r="K1088" i="217"/>
  <c r="K1076" i="217"/>
  <c r="K1064" i="217"/>
  <c r="K1052" i="217"/>
  <c r="K1040" i="217"/>
  <c r="K1534" i="217"/>
  <c r="K1520" i="217"/>
  <c r="K1505" i="217"/>
  <c r="K1491" i="217"/>
  <c r="K1476" i="217"/>
  <c r="K1462" i="217"/>
  <c r="K1448" i="217"/>
  <c r="K1433" i="217"/>
  <c r="K1419" i="217"/>
  <c r="K1404" i="217"/>
  <c r="K1390" i="217"/>
  <c r="K1376" i="217"/>
  <c r="K1361" i="217"/>
  <c r="K1347" i="217"/>
  <c r="K1332" i="217"/>
  <c r="K1318" i="217"/>
  <c r="K1304" i="217"/>
  <c r="K1289" i="217"/>
  <c r="K1275" i="217"/>
  <c r="K1262" i="217"/>
  <c r="K1249" i="217"/>
  <c r="K1236" i="217"/>
  <c r="K1223" i="217"/>
  <c r="K1210" i="217"/>
  <c r="K1197" i="217"/>
  <c r="K1184" i="217"/>
  <c r="K1171" i="217"/>
  <c r="K1159" i="217"/>
  <c r="K1147" i="217"/>
  <c r="K1135" i="217"/>
  <c r="K1123" i="217"/>
  <c r="K1111" i="217"/>
  <c r="K1099" i="217"/>
  <c r="K1087" i="217"/>
  <c r="K1075" i="217"/>
  <c r="K1063" i="217"/>
  <c r="K1051" i="217"/>
  <c r="K1528" i="217"/>
  <c r="K1499" i="217"/>
  <c r="K1470" i="217"/>
  <c r="K1443" i="217"/>
  <c r="K1417" i="217"/>
  <c r="K1395" i="217"/>
  <c r="K1369" i="217"/>
  <c r="K1344" i="217"/>
  <c r="K1320" i="217"/>
  <c r="K1296" i="217"/>
  <c r="K1271" i="217"/>
  <c r="K1248" i="217"/>
  <c r="K1227" i="217"/>
  <c r="K1204" i="217"/>
  <c r="K1181" i="217"/>
  <c r="K1163" i="217"/>
  <c r="K1143" i="217"/>
  <c r="K1127" i="217"/>
  <c r="K1107" i="217"/>
  <c r="K1092" i="217"/>
  <c r="K1077" i="217"/>
  <c r="K1059" i="217"/>
  <c r="K1044" i="217"/>
  <c r="K1527" i="217"/>
  <c r="K1498" i="217"/>
  <c r="K1469" i="217"/>
  <c r="K1441" i="217"/>
  <c r="K1416" i="217"/>
  <c r="K1392" i="217"/>
  <c r="K1368" i="217"/>
  <c r="K1342" i="217"/>
  <c r="K1317" i="217"/>
  <c r="K1294" i="217"/>
  <c r="K1270" i="217"/>
  <c r="K1247" i="217"/>
  <c r="K1225" i="217"/>
  <c r="K1203" i="217"/>
  <c r="K1179" i="217"/>
  <c r="K1161" i="217"/>
  <c r="K1142" i="217"/>
  <c r="K1125" i="217"/>
  <c r="K1106" i="217"/>
  <c r="K1091" i="217"/>
  <c r="K1074" i="217"/>
  <c r="K1058" i="217"/>
  <c r="K1043" i="217"/>
  <c r="K1524" i="217"/>
  <c r="K1496" i="217"/>
  <c r="K1467" i="217"/>
  <c r="K1440" i="217"/>
  <c r="K1414" i="217"/>
  <c r="K1389" i="217"/>
  <c r="K1366" i="217"/>
  <c r="K1341" i="217"/>
  <c r="K1316" i="217"/>
  <c r="K1292" i="217"/>
  <c r="K1269" i="217"/>
  <c r="K1245" i="217"/>
  <c r="K1222" i="217"/>
  <c r="K1201" i="217"/>
  <c r="K1178" i="217"/>
  <c r="K1158" i="217"/>
  <c r="K1141" i="217"/>
  <c r="K1122" i="217"/>
  <c r="K1105" i="217"/>
  <c r="K1090" i="217"/>
  <c r="K1073" i="217"/>
  <c r="K1522" i="217"/>
  <c r="K1493" i="217"/>
  <c r="K1464" i="217"/>
  <c r="K1438" i="217"/>
  <c r="K1413" i="217"/>
  <c r="K1388" i="217"/>
  <c r="K1364" i="217"/>
  <c r="K1340" i="217"/>
  <c r="K1313" i="217"/>
  <c r="K1288" i="217"/>
  <c r="K1266" i="217"/>
  <c r="K1244" i="217"/>
  <c r="K1221" i="217"/>
  <c r="K1199" i="217"/>
  <c r="K1177" i="217"/>
  <c r="K1157" i="217"/>
  <c r="K1140" i="217"/>
  <c r="K1121" i="217"/>
  <c r="K1104" i="217"/>
  <c r="K1089" i="217"/>
  <c r="K1071" i="217"/>
  <c r="K1056" i="217"/>
  <c r="K1041" i="217"/>
  <c r="K1518" i="217"/>
  <c r="K1489" i="217"/>
  <c r="K1461" i="217"/>
  <c r="K1436" i="217"/>
  <c r="K1412" i="217"/>
  <c r="K1385" i="217"/>
  <c r="K1360" i="217"/>
  <c r="K1337" i="217"/>
  <c r="K1312" i="217"/>
  <c r="K1287" i="217"/>
  <c r="K1264" i="217"/>
  <c r="K1242" i="217"/>
  <c r="K1218" i="217"/>
  <c r="K1196" i="217"/>
  <c r="K1175" i="217"/>
  <c r="K1155" i="217"/>
  <c r="K1139" i="217"/>
  <c r="K1119" i="217"/>
  <c r="K1103" i="217"/>
  <c r="K1086" i="217"/>
  <c r="K1070" i="217"/>
  <c r="K1055" i="217"/>
  <c r="K1515" i="217"/>
  <c r="K1486" i="217"/>
  <c r="K1457" i="217"/>
  <c r="K1432" i="217"/>
  <c r="K1409" i="217"/>
  <c r="K1384" i="217"/>
  <c r="K1359" i="217"/>
  <c r="K1335" i="217"/>
  <c r="K1311" i="217"/>
  <c r="K1284" i="217"/>
  <c r="K1261" i="217"/>
  <c r="K1240" i="217"/>
  <c r="K1217" i="217"/>
  <c r="K1194" i="217"/>
  <c r="K1173" i="217"/>
  <c r="K1154" i="217"/>
  <c r="K1137" i="217"/>
  <c r="K1118" i="217"/>
  <c r="K1102" i="217"/>
  <c r="K1085" i="217"/>
  <c r="K1069" i="217"/>
  <c r="K1054" i="217"/>
  <c r="K1513" i="217"/>
  <c r="K1485" i="217"/>
  <c r="K1456" i="217"/>
  <c r="K1431" i="217"/>
  <c r="K1407" i="217"/>
  <c r="K1383" i="217"/>
  <c r="K1356" i="217"/>
  <c r="K1331" i="217"/>
  <c r="K1308" i="217"/>
  <c r="K1283" i="217"/>
  <c r="K1260" i="217"/>
  <c r="K1238" i="217"/>
  <c r="K1216" i="217"/>
  <c r="K1192" i="217"/>
  <c r="K1170" i="217"/>
  <c r="K1153" i="217"/>
  <c r="K1134" i="217"/>
  <c r="K1117" i="217"/>
  <c r="K1101" i="217"/>
  <c r="K1083" i="217"/>
  <c r="K1068" i="217"/>
  <c r="K1053" i="217"/>
  <c r="K1512" i="217"/>
  <c r="K1484" i="217"/>
  <c r="K1455" i="217"/>
  <c r="K1428" i="217"/>
  <c r="K1403" i="217"/>
  <c r="K1380" i="217"/>
  <c r="K1355" i="217"/>
  <c r="K1330" i="217"/>
  <c r="K1306" i="217"/>
  <c r="K1282" i="217"/>
  <c r="K1258" i="217"/>
  <c r="K1235" i="217"/>
  <c r="K1214" i="217"/>
  <c r="K1191" i="217"/>
  <c r="K1169" i="217"/>
  <c r="K1152" i="217"/>
  <c r="K1133" i="217"/>
  <c r="K1116" i="217"/>
  <c r="K1098" i="217"/>
  <c r="K1082" i="217"/>
  <c r="K1067" i="217"/>
  <c r="K1050" i="217"/>
  <c r="K1510" i="217"/>
  <c r="K1481" i="217"/>
  <c r="K1452" i="217"/>
  <c r="K1427" i="217"/>
  <c r="K1402" i="217"/>
  <c r="K1378" i="217"/>
  <c r="K1354" i="217"/>
  <c r="K1328" i="217"/>
  <c r="K1302" i="217"/>
  <c r="K1280" i="217"/>
  <c r="K1257" i="217"/>
  <c r="K1234" i="217"/>
  <c r="K1212" i="217"/>
  <c r="K1190" i="217"/>
  <c r="K1167" i="217"/>
  <c r="K1151" i="217"/>
  <c r="K1131" i="217"/>
  <c r="K1115" i="217"/>
  <c r="K1097" i="217"/>
  <c r="K1081" i="217"/>
  <c r="K1066" i="217"/>
  <c r="K1049" i="217"/>
  <c r="K1536" i="217"/>
  <c r="K1508" i="217"/>
  <c r="K1479" i="217"/>
  <c r="K1450" i="217"/>
  <c r="K1426" i="217"/>
  <c r="K1400" i="217"/>
  <c r="K1374" i="217"/>
  <c r="K1352" i="217"/>
  <c r="K1326" i="217"/>
  <c r="K1301" i="217"/>
  <c r="K1277" i="217"/>
  <c r="K1256" i="217"/>
  <c r="K1232" i="217"/>
  <c r="K1209" i="217"/>
  <c r="K1188" i="217"/>
  <c r="K1166" i="217"/>
  <c r="K1149" i="217"/>
  <c r="K1130" i="217"/>
  <c r="K1113" i="217"/>
  <c r="K1095" i="217"/>
  <c r="K1080" i="217"/>
  <c r="K1065" i="217"/>
  <c r="K1047" i="217"/>
  <c r="K1533" i="217"/>
  <c r="K1504" i="217"/>
  <c r="K1475" i="217"/>
  <c r="K1446" i="217"/>
  <c r="K1424" i="217"/>
  <c r="K1398" i="217"/>
  <c r="K1373" i="217"/>
  <c r="K1349" i="217"/>
  <c r="K1325" i="217"/>
  <c r="K1299" i="217"/>
  <c r="K1274" i="217"/>
  <c r="K1253" i="217"/>
  <c r="K1230" i="217"/>
  <c r="K1208" i="217"/>
  <c r="K1186" i="217"/>
  <c r="K1165" i="217"/>
  <c r="K1146" i="217"/>
  <c r="K1129" i="217"/>
  <c r="K1110" i="217"/>
  <c r="K1094" i="217"/>
  <c r="K1079" i="217"/>
  <c r="K1062" i="217"/>
  <c r="K1046" i="217"/>
  <c r="K1397" i="217"/>
  <c r="K1128" i="217"/>
  <c r="K1371" i="217"/>
  <c r="K1109" i="217"/>
  <c r="K1345" i="217"/>
  <c r="K1093" i="217"/>
  <c r="K1323" i="217"/>
  <c r="K1078" i="217"/>
  <c r="K1297" i="217"/>
  <c r="K1061" i="217"/>
  <c r="K1273" i="217"/>
  <c r="K1057" i="217"/>
  <c r="K1251" i="217"/>
  <c r="K1045" i="217"/>
  <c r="K1529" i="217"/>
  <c r="K1229" i="217"/>
  <c r="K1042" i="217"/>
  <c r="K1500" i="217"/>
  <c r="K1205" i="217"/>
  <c r="K1472" i="217"/>
  <c r="K1182" i="217"/>
  <c r="K1145" i="217"/>
  <c r="K1445" i="217"/>
  <c r="K1164" i="217"/>
  <c r="K1421" i="217"/>
  <c r="E1261" i="217"/>
  <c r="E1213" i="217"/>
  <c r="E1224" i="217"/>
  <c r="E1319" i="217"/>
  <c r="E1310" i="217"/>
  <c r="E1165" i="217"/>
  <c r="E1117" i="217"/>
  <c r="E1510" i="217"/>
  <c r="E2049" i="217"/>
  <c r="E2037" i="217"/>
  <c r="E2025" i="217"/>
  <c r="E2013" i="217"/>
  <c r="E2001" i="217"/>
  <c r="E1989" i="217"/>
  <c r="E1977" i="217"/>
  <c r="E1965" i="217"/>
  <c r="E1953" i="217"/>
  <c r="E1941" i="217"/>
  <c r="E1929" i="217"/>
  <c r="E1917" i="217"/>
  <c r="E1905" i="217"/>
  <c r="E1893" i="217"/>
  <c r="E1881" i="217"/>
  <c r="E1869" i="217"/>
  <c r="E1857" i="217"/>
  <c r="E1845" i="217"/>
  <c r="E1833" i="217"/>
  <c r="E1821" i="217"/>
  <c r="E1809" i="217"/>
  <c r="E1797" i="217"/>
  <c r="E1785" i="217"/>
  <c r="E1773" i="217"/>
  <c r="E1761" i="217"/>
  <c r="E1749" i="217"/>
  <c r="E2047" i="217"/>
  <c r="E2035" i="217"/>
  <c r="E2023" i="217"/>
  <c r="E2011" i="217"/>
  <c r="E1999" i="217"/>
  <c r="E1987" i="217"/>
  <c r="E1975" i="217"/>
  <c r="E1963" i="217"/>
  <c r="E1951" i="217"/>
  <c r="E1939" i="217"/>
  <c r="E1927" i="217"/>
  <c r="E1915" i="217"/>
  <c r="E1903" i="217"/>
  <c r="E1891" i="217"/>
  <c r="E1879" i="217"/>
  <c r="E1867" i="217"/>
  <c r="E1855" i="217"/>
  <c r="E1843" i="217"/>
  <c r="E1831" i="217"/>
  <c r="E1819" i="217"/>
  <c r="E1807" i="217"/>
  <c r="E1795" i="217"/>
  <c r="E1783" i="217"/>
  <c r="E1771" i="217"/>
  <c r="E1759" i="217"/>
  <c r="E1747" i="217"/>
  <c r="E2044" i="217"/>
  <c r="E2032" i="217"/>
  <c r="E2020" i="217"/>
  <c r="E2008" i="217"/>
  <c r="E1996" i="217"/>
  <c r="E1984" i="217"/>
  <c r="E1972" i="217"/>
  <c r="E1960" i="217"/>
  <c r="E1948" i="217"/>
  <c r="E1936" i="217"/>
  <c r="E1924" i="217"/>
  <c r="E1912" i="217"/>
  <c r="E1900" i="217"/>
  <c r="E1888" i="217"/>
  <c r="E1876" i="217"/>
  <c r="E1864" i="217"/>
  <c r="E1852" i="217"/>
  <c r="E1840" i="217"/>
  <c r="E1828" i="217"/>
  <c r="E1816" i="217"/>
  <c r="E1804" i="217"/>
  <c r="E1792" i="217"/>
  <c r="E1780" i="217"/>
  <c r="E1768" i="217"/>
  <c r="E1756" i="217"/>
  <c r="E1744" i="217"/>
  <c r="E2040" i="217"/>
  <c r="E2024" i="217"/>
  <c r="E2007" i="217"/>
  <c r="E1992" i="217"/>
  <c r="E1976" i="217"/>
  <c r="E1959" i="217"/>
  <c r="E1944" i="217"/>
  <c r="E1928" i="217"/>
  <c r="E1911" i="217"/>
  <c r="E1896" i="217"/>
  <c r="E1880" i="217"/>
  <c r="E1863" i="217"/>
  <c r="E1848" i="217"/>
  <c r="E1832" i="217"/>
  <c r="E1815" i="217"/>
  <c r="E1800" i="217"/>
  <c r="E1784" i="217"/>
  <c r="E1767" i="217"/>
  <c r="E1752" i="217"/>
  <c r="E1737" i="217"/>
  <c r="E1725" i="217"/>
  <c r="E1713" i="217"/>
  <c r="E1701" i="217"/>
  <c r="E1689" i="217"/>
  <c r="E1677" i="217"/>
  <c r="E1665" i="217"/>
  <c r="E1653" i="217"/>
  <c r="E1641" i="217"/>
  <c r="E1629" i="217"/>
  <c r="E1617" i="217"/>
  <c r="E1605" i="217"/>
  <c r="E1593" i="217"/>
  <c r="E1581" i="217"/>
  <c r="E1569" i="217"/>
  <c r="E1557" i="217"/>
  <c r="E2038" i="217"/>
  <c r="E2021" i="217"/>
  <c r="E2005" i="217"/>
  <c r="E1990" i="217"/>
  <c r="E1973" i="217"/>
  <c r="E1957" i="217"/>
  <c r="E1942" i="217"/>
  <c r="E1925" i="217"/>
  <c r="E1909" i="217"/>
  <c r="E1894" i="217"/>
  <c r="E1877" i="217"/>
  <c r="E1861" i="217"/>
  <c r="E1846" i="217"/>
  <c r="E1829" i="217"/>
  <c r="E1813" i="217"/>
  <c r="E1798" i="217"/>
  <c r="E1781" i="217"/>
  <c r="E1765" i="217"/>
  <c r="E1750" i="217"/>
  <c r="E1735" i="217"/>
  <c r="E1723" i="217"/>
  <c r="E1711" i="217"/>
  <c r="E1699" i="217"/>
  <c r="E1687" i="217"/>
  <c r="E1675" i="217"/>
  <c r="E1663" i="217"/>
  <c r="E1651" i="217"/>
  <c r="E1639" i="217"/>
  <c r="E1627" i="217"/>
  <c r="E1615" i="217"/>
  <c r="E1603" i="217"/>
  <c r="E1591" i="217"/>
  <c r="E1579" i="217"/>
  <c r="E2050" i="217"/>
  <c r="E2033" i="217"/>
  <c r="E2017" i="217"/>
  <c r="E2002" i="217"/>
  <c r="E1985" i="217"/>
  <c r="E2048" i="217"/>
  <c r="E2031" i="217"/>
  <c r="E2016" i="217"/>
  <c r="E2000" i="217"/>
  <c r="E1983" i="217"/>
  <c r="E1968" i="217"/>
  <c r="E1952" i="217"/>
  <c r="E1935" i="217"/>
  <c r="E1920" i="217"/>
  <c r="E1904" i="217"/>
  <c r="E1887" i="217"/>
  <c r="E1872" i="217"/>
  <c r="E1856" i="217"/>
  <c r="E1839" i="217"/>
  <c r="E1824" i="217"/>
  <c r="E1808" i="217"/>
  <c r="E1791" i="217"/>
  <c r="E1776" i="217"/>
  <c r="E1760" i="217"/>
  <c r="E1743" i="217"/>
  <c r="E1731" i="217"/>
  <c r="E1719" i="217"/>
  <c r="E1707" i="217"/>
  <c r="E1695" i="217"/>
  <c r="E1683" i="217"/>
  <c r="E1671" i="217"/>
  <c r="E1659" i="217"/>
  <c r="E1647" i="217"/>
  <c r="E1635" i="217"/>
  <c r="E1623" i="217"/>
  <c r="E1611" i="217"/>
  <c r="E1599" i="217"/>
  <c r="E1587" i="217"/>
  <c r="E1575" i="217"/>
  <c r="E1563" i="217"/>
  <c r="E2051" i="217"/>
  <c r="E2043" i="217"/>
  <c r="E2019" i="217"/>
  <c r="E1995" i="217"/>
  <c r="E1971" i="217"/>
  <c r="E1950" i="217"/>
  <c r="E1931" i="217"/>
  <c r="E1908" i="217"/>
  <c r="E1886" i="217"/>
  <c r="E1866" i="217"/>
  <c r="E1844" i="217"/>
  <c r="E1823" i="217"/>
  <c r="E1802" i="217"/>
  <c r="E1779" i="217"/>
  <c r="E1758" i="217"/>
  <c r="E1739" i="217"/>
  <c r="E1722" i="217"/>
  <c r="E1706" i="217"/>
  <c r="E1691" i="217"/>
  <c r="E1674" i="217"/>
  <c r="E1658" i="217"/>
  <c r="E1643" i="217"/>
  <c r="E1626" i="217"/>
  <c r="E1610" i="217"/>
  <c r="E1595" i="217"/>
  <c r="E1578" i="217"/>
  <c r="E1564" i="217"/>
  <c r="E2042" i="217"/>
  <c r="E2018" i="217"/>
  <c r="E1994" i="217"/>
  <c r="E1970" i="217"/>
  <c r="E1949" i="217"/>
  <c r="E1930" i="217"/>
  <c r="E1907" i="217"/>
  <c r="E1885" i="217"/>
  <c r="E1865" i="217"/>
  <c r="E1842" i="217"/>
  <c r="E1822" i="217"/>
  <c r="E1801" i="217"/>
  <c r="E1778" i="217"/>
  <c r="E1757" i="217"/>
  <c r="E1738" i="217"/>
  <c r="E1721" i="217"/>
  <c r="E1705" i="217"/>
  <c r="E1690" i="217"/>
  <c r="E1673" i="217"/>
  <c r="E1657" i="217"/>
  <c r="E1642" i="217"/>
  <c r="E1625" i="217"/>
  <c r="E1609" i="217"/>
  <c r="E1594" i="217"/>
  <c r="E1577" i="217"/>
  <c r="E1562" i="217"/>
  <c r="E2036" i="217"/>
  <c r="E2034" i="217"/>
  <c r="E2010" i="217"/>
  <c r="E1986" i="217"/>
  <c r="E1964" i="217"/>
  <c r="E1943" i="217"/>
  <c r="E1921" i="217"/>
  <c r="E1899" i="217"/>
  <c r="E1878" i="217"/>
  <c r="E1858" i="217"/>
  <c r="E1836" i="217"/>
  <c r="E1814" i="217"/>
  <c r="E1793" i="217"/>
  <c r="E1772" i="217"/>
  <c r="E1751" i="217"/>
  <c r="E1732" i="217"/>
  <c r="E1716" i="217"/>
  <c r="E1700" i="217"/>
  <c r="E1684" i="217"/>
  <c r="E1668" i="217"/>
  <c r="E1652" i="217"/>
  <c r="E1636" i="217"/>
  <c r="E1620" i="217"/>
  <c r="E1604" i="217"/>
  <c r="E1588" i="217"/>
  <c r="E1572" i="217"/>
  <c r="E1558" i="217"/>
  <c r="E2015" i="217"/>
  <c r="E1982" i="217"/>
  <c r="E1956" i="217"/>
  <c r="E1926" i="217"/>
  <c r="E1898" i="217"/>
  <c r="E1871" i="217"/>
  <c r="E1841" i="217"/>
  <c r="E1812" i="217"/>
  <c r="E1787" i="217"/>
  <c r="E1755" i="217"/>
  <c r="E1730" i="217"/>
  <c r="E1710" i="217"/>
  <c r="E1688" i="217"/>
  <c r="E1667" i="217"/>
  <c r="E1646" i="217"/>
  <c r="E1624" i="217"/>
  <c r="E1602" i="217"/>
  <c r="E1583" i="217"/>
  <c r="E1561" i="217"/>
  <c r="E2014" i="217"/>
  <c r="E1981" i="217"/>
  <c r="E1955" i="217"/>
  <c r="E1923" i="217"/>
  <c r="E1897" i="217"/>
  <c r="E1870" i="217"/>
  <c r="E1838" i="217"/>
  <c r="E1811" i="217"/>
  <c r="E1786" i="217"/>
  <c r="E1754" i="217"/>
  <c r="E1729" i="217"/>
  <c r="E1709" i="217"/>
  <c r="E1686" i="217"/>
  <c r="E1666" i="217"/>
  <c r="E1645" i="217"/>
  <c r="E1622" i="217"/>
  <c r="E1601" i="217"/>
  <c r="E1582" i="217"/>
  <c r="E1560" i="217"/>
  <c r="E2046" i="217"/>
  <c r="E2012" i="217"/>
  <c r="E1980" i="217"/>
  <c r="E1954" i="217"/>
  <c r="E1922" i="217"/>
  <c r="E1895" i="217"/>
  <c r="E1868" i="217"/>
  <c r="E1837" i="217"/>
  <c r="E1810" i="217"/>
  <c r="E1782" i="217"/>
  <c r="E1753" i="217"/>
  <c r="E2045" i="217"/>
  <c r="E2009" i="217"/>
  <c r="E1979" i="217"/>
  <c r="E1947" i="217"/>
  <c r="E1919" i="217"/>
  <c r="E1892" i="217"/>
  <c r="E1862" i="217"/>
  <c r="E1835" i="217"/>
  <c r="E2041" i="217"/>
  <c r="E2006" i="217"/>
  <c r="E1978" i="217"/>
  <c r="E1946" i="217"/>
  <c r="E1918" i="217"/>
  <c r="E1890" i="217"/>
  <c r="E1860" i="217"/>
  <c r="E1834" i="217"/>
  <c r="E2039" i="217"/>
  <c r="E2004" i="217"/>
  <c r="E1974" i="217"/>
  <c r="E1945" i="217"/>
  <c r="E1916" i="217"/>
  <c r="E1889" i="217"/>
  <c r="E1859" i="217"/>
  <c r="E2030" i="217"/>
  <c r="E2003" i="217"/>
  <c r="E1969" i="217"/>
  <c r="E1940" i="217"/>
  <c r="E1914" i="217"/>
  <c r="E1884" i="217"/>
  <c r="E1854" i="217"/>
  <c r="E1827" i="217"/>
  <c r="E1799" i="217"/>
  <c r="E1770" i="217"/>
  <c r="E1742" i="217"/>
  <c r="E1720" i="217"/>
  <c r="E1698" i="217"/>
  <c r="E1679" i="217"/>
  <c r="E1656" i="217"/>
  <c r="E1634" i="217"/>
  <c r="E1614" i="217"/>
  <c r="E1592" i="217"/>
  <c r="E1571" i="217"/>
  <c r="E1553" i="217"/>
  <c r="E2029" i="217"/>
  <c r="E1998" i="217"/>
  <c r="E1967" i="217"/>
  <c r="E1938" i="217"/>
  <c r="E1913" i="217"/>
  <c r="E1883" i="217"/>
  <c r="E1853" i="217"/>
  <c r="E1826" i="217"/>
  <c r="E1796" i="217"/>
  <c r="E1769" i="217"/>
  <c r="E1741" i="217"/>
  <c r="E1718" i="217"/>
  <c r="E1697" i="217"/>
  <c r="E1678" i="217"/>
  <c r="E1655" i="217"/>
  <c r="E1633" i="217"/>
  <c r="E1613" i="217"/>
  <c r="E1590" i="217"/>
  <c r="E1570" i="217"/>
  <c r="E1552" i="217"/>
  <c r="E2028" i="217"/>
  <c r="E1997" i="217"/>
  <c r="E1966" i="217"/>
  <c r="E1937" i="217"/>
  <c r="E1910" i="217"/>
  <c r="E1882" i="217"/>
  <c r="E1851" i="217"/>
  <c r="E1825" i="217"/>
  <c r="E1794" i="217"/>
  <c r="E1766" i="217"/>
  <c r="E1740" i="217"/>
  <c r="E1717" i="217"/>
  <c r="E1696" i="217"/>
  <c r="E1676" i="217"/>
  <c r="E1654" i="217"/>
  <c r="E1632" i="217"/>
  <c r="E1612" i="217"/>
  <c r="E1589" i="217"/>
  <c r="E1568" i="217"/>
  <c r="E2027" i="217"/>
  <c r="E1993" i="217"/>
  <c r="E1962" i="217"/>
  <c r="E1934" i="217"/>
  <c r="E1906" i="217"/>
  <c r="E1875" i="217"/>
  <c r="E1850" i="217"/>
  <c r="E1820" i="217"/>
  <c r="E1790" i="217"/>
  <c r="E1764" i="217"/>
  <c r="E2026" i="217"/>
  <c r="E1991" i="217"/>
  <c r="E1961" i="217"/>
  <c r="E1933" i="217"/>
  <c r="E1902" i="217"/>
  <c r="E1874" i="217"/>
  <c r="E1849" i="217"/>
  <c r="E2022" i="217"/>
  <c r="E1988" i="217"/>
  <c r="E1958" i="217"/>
  <c r="E1932" i="217"/>
  <c r="E1901" i="217"/>
  <c r="E1873" i="217"/>
  <c r="E1847" i="217"/>
  <c r="E1817" i="217"/>
  <c r="E1788" i="217"/>
  <c r="E1762" i="217"/>
  <c r="E1733" i="217"/>
  <c r="E1712" i="217"/>
  <c r="E1692" i="217"/>
  <c r="E1669" i="217"/>
  <c r="E1648" i="217"/>
  <c r="E1628" i="217"/>
  <c r="E1606" i="217"/>
  <c r="E1584" i="217"/>
  <c r="E1565" i="217"/>
  <c r="E1818" i="217"/>
  <c r="E1736" i="217"/>
  <c r="E1694" i="217"/>
  <c r="E1650" i="217"/>
  <c r="E1608" i="217"/>
  <c r="E1567" i="217"/>
  <c r="E1806" i="217"/>
  <c r="E1734" i="217"/>
  <c r="E1693" i="217"/>
  <c r="E1649" i="217"/>
  <c r="E1607" i="217"/>
  <c r="E1566" i="217"/>
  <c r="E1805" i="217"/>
  <c r="E1728" i="217"/>
  <c r="E1685" i="217"/>
  <c r="E1644" i="217"/>
  <c r="E1600" i="217"/>
  <c r="E1559" i="217"/>
  <c r="E1803" i="217"/>
  <c r="E1727" i="217"/>
  <c r="E1682" i="217"/>
  <c r="E1640" i="217"/>
  <c r="E1598" i="217"/>
  <c r="E1556" i="217"/>
  <c r="E1789" i="217"/>
  <c r="E1726" i="217"/>
  <c r="E1681" i="217"/>
  <c r="E1638" i="217"/>
  <c r="E1597" i="217"/>
  <c r="E1555" i="217"/>
  <c r="E1777" i="217"/>
  <c r="E1724" i="217"/>
  <c r="E1680" i="217"/>
  <c r="E1637" i="217"/>
  <c r="E1596" i="217"/>
  <c r="E1554" i="217"/>
  <c r="E1775" i="217"/>
  <c r="E1715" i="217"/>
  <c r="E1672" i="217"/>
  <c r="E1631" i="217"/>
  <c r="E1586" i="217"/>
  <c r="E1774" i="217"/>
  <c r="E1714" i="217"/>
  <c r="E1670" i="217"/>
  <c r="E1630" i="217"/>
  <c r="E1585" i="217"/>
  <c r="E1763" i="217"/>
  <c r="E1708" i="217"/>
  <c r="E1664" i="217"/>
  <c r="E1621" i="217"/>
  <c r="E1580" i="217"/>
  <c r="E1748" i="217"/>
  <c r="E1704" i="217"/>
  <c r="E1662" i="217"/>
  <c r="E1619" i="217"/>
  <c r="E1576" i="217"/>
  <c r="E1746" i="217"/>
  <c r="E1703" i="217"/>
  <c r="E1661" i="217"/>
  <c r="E1618" i="217"/>
  <c r="E1574" i="217"/>
  <c r="E1830" i="217"/>
  <c r="E1745" i="217"/>
  <c r="E1702" i="217"/>
  <c r="E1660" i="217"/>
  <c r="E1616" i="217"/>
  <c r="E1573" i="217"/>
  <c r="E3067" i="217"/>
  <c r="E3055" i="217"/>
  <c r="E3043" i="217"/>
  <c r="E3031" i="217"/>
  <c r="E3019" i="217"/>
  <c r="E3007" i="217"/>
  <c r="E2995" i="217"/>
  <c r="E2983" i="217"/>
  <c r="E2971" i="217"/>
  <c r="E2959" i="217"/>
  <c r="E2947" i="217"/>
  <c r="E2935" i="217"/>
  <c r="E2923" i="217"/>
  <c r="E2911" i="217"/>
  <c r="E2899" i="217"/>
  <c r="E2887" i="217"/>
  <c r="E2875" i="217"/>
  <c r="E2863" i="217"/>
  <c r="E2851" i="217"/>
  <c r="E2839" i="217"/>
  <c r="E2827" i="217"/>
  <c r="E2815" i="217"/>
  <c r="E2803" i="217"/>
  <c r="E2791" i="217"/>
  <c r="E2779" i="217"/>
  <c r="E3074" i="217"/>
  <c r="E3062" i="217"/>
  <c r="E3050" i="217"/>
  <c r="E3038" i="217"/>
  <c r="E3026" i="217"/>
  <c r="E3014" i="217"/>
  <c r="E3002" i="217"/>
  <c r="E2990" i="217"/>
  <c r="E2978" i="217"/>
  <c r="E2966" i="217"/>
  <c r="E2954" i="217"/>
  <c r="E2942" i="217"/>
  <c r="E2930" i="217"/>
  <c r="E2918" i="217"/>
  <c r="E2906" i="217"/>
  <c r="E2894" i="217"/>
  <c r="E2882" i="217"/>
  <c r="E2870" i="217"/>
  <c r="E2858" i="217"/>
  <c r="E2846" i="217"/>
  <c r="E2834" i="217"/>
  <c r="E2822" i="217"/>
  <c r="E2810" i="217"/>
  <c r="E2798" i="217"/>
  <c r="E2786" i="217"/>
  <c r="E2774" i="217"/>
  <c r="E2762" i="217"/>
  <c r="E2750" i="217"/>
  <c r="E2738" i="217"/>
  <c r="E2726" i="217"/>
  <c r="E2714" i="217"/>
  <c r="E2702" i="217"/>
  <c r="E2690" i="217"/>
  <c r="E2678" i="217"/>
  <c r="E2666" i="217"/>
  <c r="E2654" i="217"/>
  <c r="E2642" i="217"/>
  <c r="E2630" i="217"/>
  <c r="E2618" i="217"/>
  <c r="E3073" i="217"/>
  <c r="E3061" i="217"/>
  <c r="E3049" i="217"/>
  <c r="E3037" i="217"/>
  <c r="E3025" i="217"/>
  <c r="E3013" i="217"/>
  <c r="E3001" i="217"/>
  <c r="E2989" i="217"/>
  <c r="E2977" i="217"/>
  <c r="E2965" i="217"/>
  <c r="E2953" i="217"/>
  <c r="E2941" i="217"/>
  <c r="E2929" i="217"/>
  <c r="E2917" i="217"/>
  <c r="E2905" i="217"/>
  <c r="E2893" i="217"/>
  <c r="E2881" i="217"/>
  <c r="E2869" i="217"/>
  <c r="E2857" i="217"/>
  <c r="E2845" i="217"/>
  <c r="E2833" i="217"/>
  <c r="E2821" i="217"/>
  <c r="E2809" i="217"/>
  <c r="E2797" i="217"/>
  <c r="E2785" i="217"/>
  <c r="E2773" i="217"/>
  <c r="E3070" i="217"/>
  <c r="E3058" i="217"/>
  <c r="E3046" i="217"/>
  <c r="E3034" i="217"/>
  <c r="E3022" i="217"/>
  <c r="E3010" i="217"/>
  <c r="E2998" i="217"/>
  <c r="E2986" i="217"/>
  <c r="E2974" i="217"/>
  <c r="E2962" i="217"/>
  <c r="E2950" i="217"/>
  <c r="E2938" i="217"/>
  <c r="E2926" i="217"/>
  <c r="E2914" i="217"/>
  <c r="E2902" i="217"/>
  <c r="E2890" i="217"/>
  <c r="E2878" i="217"/>
  <c r="E2866" i="217"/>
  <c r="E2854" i="217"/>
  <c r="E2842" i="217"/>
  <c r="E2830" i="217"/>
  <c r="E2818" i="217"/>
  <c r="E2806" i="217"/>
  <c r="E2794" i="217"/>
  <c r="E2782" i="217"/>
  <c r="E2770" i="217"/>
  <c r="E2758" i="217"/>
  <c r="E2746" i="217"/>
  <c r="E2734" i="217"/>
  <c r="E2722" i="217"/>
  <c r="E2710" i="217"/>
  <c r="E2698" i="217"/>
  <c r="E2686" i="217"/>
  <c r="E2674" i="217"/>
  <c r="E2662" i="217"/>
  <c r="E2650" i="217"/>
  <c r="E2638" i="217"/>
  <c r="E2626" i="217"/>
  <c r="E2614" i="217"/>
  <c r="E2602" i="217"/>
  <c r="E2590" i="217"/>
  <c r="E2578" i="217"/>
  <c r="E3069" i="217"/>
  <c r="E3057" i="217"/>
  <c r="E3045" i="217"/>
  <c r="E3033" i="217"/>
  <c r="E3021" i="217"/>
  <c r="E3009" i="217"/>
  <c r="E2997" i="217"/>
  <c r="E2985" i="217"/>
  <c r="E2973" i="217"/>
  <c r="E2961" i="217"/>
  <c r="E2949" i="217"/>
  <c r="E2937" i="217"/>
  <c r="E2925" i="217"/>
  <c r="E2913" i="217"/>
  <c r="E2901" i="217"/>
  <c r="E2889" i="217"/>
  <c r="E2877" i="217"/>
  <c r="E2865" i="217"/>
  <c r="E2853" i="217"/>
  <c r="E2841" i="217"/>
  <c r="E2829" i="217"/>
  <c r="E2817" i="217"/>
  <c r="E2805" i="217"/>
  <c r="E2793" i="217"/>
  <c r="E2781" i="217"/>
  <c r="E2769" i="217"/>
  <c r="E2757" i="217"/>
  <c r="E2745" i="217"/>
  <c r="E2733" i="217"/>
  <c r="E2721" i="217"/>
  <c r="E2709" i="217"/>
  <c r="E2697" i="217"/>
  <c r="E2685" i="217"/>
  <c r="E2673" i="217"/>
  <c r="E2661" i="217"/>
  <c r="E2649" i="217"/>
  <c r="E2637" i="217"/>
  <c r="E2625" i="217"/>
  <c r="E2613" i="217"/>
  <c r="E2601" i="217"/>
  <c r="E2589" i="217"/>
  <c r="E2577" i="217"/>
  <c r="E3056" i="217"/>
  <c r="E3036" i="217"/>
  <c r="E3016" i="217"/>
  <c r="E2994" i="217"/>
  <c r="E2975" i="217"/>
  <c r="E2955" i="217"/>
  <c r="E2933" i="217"/>
  <c r="E2912" i="217"/>
  <c r="E2892" i="217"/>
  <c r="E2872" i="217"/>
  <c r="E2850" i="217"/>
  <c r="E2831" i="217"/>
  <c r="E2811" i="217"/>
  <c r="E2789" i="217"/>
  <c r="E2768" i="217"/>
  <c r="E2753" i="217"/>
  <c r="E2737" i="217"/>
  <c r="E2720" i="217"/>
  <c r="E2705" i="217"/>
  <c r="E2689" i="217"/>
  <c r="E2672" i="217"/>
  <c r="E2657" i="217"/>
  <c r="E2641" i="217"/>
  <c r="E2624" i="217"/>
  <c r="E2609" i="217"/>
  <c r="E2595" i="217"/>
  <c r="E2581" i="217"/>
  <c r="E3071" i="217"/>
  <c r="E3051" i="217"/>
  <c r="E3029" i="217"/>
  <c r="E3008" i="217"/>
  <c r="E2988" i="217"/>
  <c r="E2968" i="217"/>
  <c r="E2946" i="217"/>
  <c r="E2927" i="217"/>
  <c r="E2907" i="217"/>
  <c r="E2885" i="217"/>
  <c r="E2864" i="217"/>
  <c r="E2844" i="217"/>
  <c r="E2824" i="217"/>
  <c r="E2802" i="217"/>
  <c r="E2783" i="217"/>
  <c r="E2764" i="217"/>
  <c r="E2748" i="217"/>
  <c r="E2731" i="217"/>
  <c r="E2716" i="217"/>
  <c r="E2700" i="217"/>
  <c r="E2683" i="217"/>
  <c r="E2668" i="217"/>
  <c r="E2652" i="217"/>
  <c r="E2635" i="217"/>
  <c r="E2620" i="217"/>
  <c r="E2605" i="217"/>
  <c r="E2591" i="217"/>
  <c r="E3068" i="217"/>
  <c r="E3048" i="217"/>
  <c r="E3028" i="217"/>
  <c r="E3006" i="217"/>
  <c r="E2987" i="217"/>
  <c r="E3066" i="217"/>
  <c r="E3047" i="217"/>
  <c r="E3027" i="217"/>
  <c r="E3005" i="217"/>
  <c r="E2984" i="217"/>
  <c r="E2964" i="217"/>
  <c r="E2944" i="217"/>
  <c r="E2922" i="217"/>
  <c r="E2903" i="217"/>
  <c r="E2883" i="217"/>
  <c r="E2861" i="217"/>
  <c r="E2840" i="217"/>
  <c r="E2820" i="217"/>
  <c r="E2800" i="217"/>
  <c r="E2778" i="217"/>
  <c r="E2761" i="217"/>
  <c r="E2744" i="217"/>
  <c r="E2729" i="217"/>
  <c r="E2713" i="217"/>
  <c r="E2696" i="217"/>
  <c r="E2681" i="217"/>
  <c r="E2665" i="217"/>
  <c r="E2648" i="217"/>
  <c r="E2633" i="217"/>
  <c r="E2617" i="217"/>
  <c r="E2603" i="217"/>
  <c r="E2587" i="217"/>
  <c r="E3065" i="217"/>
  <c r="E3044" i="217"/>
  <c r="E3024" i="217"/>
  <c r="E3004" i="217"/>
  <c r="E2982" i="217"/>
  <c r="E2963" i="217"/>
  <c r="E2943" i="217"/>
  <c r="E2921" i="217"/>
  <c r="E2900" i="217"/>
  <c r="E2880" i="217"/>
  <c r="E2860" i="217"/>
  <c r="E2838" i="217"/>
  <c r="E2819" i="217"/>
  <c r="E2799" i="217"/>
  <c r="E2777" i="217"/>
  <c r="E2760" i="217"/>
  <c r="E2743" i="217"/>
  <c r="E2728" i="217"/>
  <c r="E2712" i="217"/>
  <c r="E2695" i="217"/>
  <c r="E2680" i="217"/>
  <c r="E2664" i="217"/>
  <c r="E2647" i="217"/>
  <c r="E2632" i="217"/>
  <c r="E2616" i="217"/>
  <c r="E2600" i="217"/>
  <c r="E2586" i="217"/>
  <c r="E3063" i="217"/>
  <c r="E3041" i="217"/>
  <c r="E3020" i="217"/>
  <c r="E3000" i="217"/>
  <c r="E2980" i="217"/>
  <c r="E2958" i="217"/>
  <c r="E2939" i="217"/>
  <c r="E2919" i="217"/>
  <c r="E2897" i="217"/>
  <c r="E2876" i="217"/>
  <c r="E2856" i="217"/>
  <c r="E2836" i="217"/>
  <c r="E2814" i="217"/>
  <c r="E2795" i="217"/>
  <c r="E2775" i="217"/>
  <c r="E2756" i="217"/>
  <c r="E2741" i="217"/>
  <c r="E2725" i="217"/>
  <c r="E2708" i="217"/>
  <c r="E2693" i="217"/>
  <c r="E2677" i="217"/>
  <c r="E2660" i="217"/>
  <c r="E2645" i="217"/>
  <c r="E2629" i="217"/>
  <c r="E2612" i="217"/>
  <c r="E2598" i="217"/>
  <c r="E2584" i="217"/>
  <c r="E3052" i="217"/>
  <c r="E3011" i="217"/>
  <c r="E2969" i="217"/>
  <c r="E2932" i="217"/>
  <c r="E2896" i="217"/>
  <c r="E2862" i="217"/>
  <c r="E2826" i="217"/>
  <c r="E2790" i="217"/>
  <c r="E2759" i="217"/>
  <c r="E2732" i="217"/>
  <c r="E2704" i="217"/>
  <c r="E2676" i="217"/>
  <c r="E2651" i="217"/>
  <c r="E2622" i="217"/>
  <c r="E2596" i="217"/>
  <c r="E3075" i="217"/>
  <c r="E3032" i="217"/>
  <c r="E2992" i="217"/>
  <c r="E2952" i="217"/>
  <c r="E2916" i="217"/>
  <c r="E2884" i="217"/>
  <c r="E2848" i="217"/>
  <c r="E2812" i="217"/>
  <c r="E2776" i="217"/>
  <c r="E2749" i="217"/>
  <c r="E2719" i="217"/>
  <c r="E2692" i="217"/>
  <c r="E2667" i="217"/>
  <c r="E2639" i="217"/>
  <c r="E2610" i="217"/>
  <c r="E2585" i="217"/>
  <c r="E3072" i="217"/>
  <c r="E3030" i="217"/>
  <c r="E2991" i="217"/>
  <c r="E2951" i="217"/>
  <c r="E2915" i="217"/>
  <c r="E2879" i="217"/>
  <c r="E2847" i="217"/>
  <c r="E2808" i="217"/>
  <c r="E2772" i="217"/>
  <c r="E2747" i="217"/>
  <c r="E2718" i="217"/>
  <c r="E2691" i="217"/>
  <c r="E2663" i="217"/>
  <c r="E2636" i="217"/>
  <c r="E2608" i="217"/>
  <c r="E2583" i="217"/>
  <c r="E3064" i="217"/>
  <c r="E3023" i="217"/>
  <c r="E2981" i="217"/>
  <c r="E2948" i="217"/>
  <c r="E2910" i="217"/>
  <c r="E2874" i="217"/>
  <c r="E2843" i="217"/>
  <c r="E2807" i="217"/>
  <c r="E2771" i="217"/>
  <c r="E2742" i="217"/>
  <c r="E2717" i="217"/>
  <c r="E2688" i="217"/>
  <c r="E2659" i="217"/>
  <c r="E2634" i="217"/>
  <c r="E2607" i="217"/>
  <c r="E2582" i="217"/>
  <c r="E3054" i="217"/>
  <c r="E3015" i="217"/>
  <c r="E2972" i="217"/>
  <c r="E2936" i="217"/>
  <c r="E2904" i="217"/>
  <c r="E2868" i="217"/>
  <c r="E2832" i="217"/>
  <c r="E2796" i="217"/>
  <c r="E2765" i="217"/>
  <c r="E2736" i="217"/>
  <c r="E2707" i="217"/>
  <c r="E2682" i="217"/>
  <c r="E2655" i="217"/>
  <c r="E2627" i="217"/>
  <c r="E2599" i="217"/>
  <c r="E2576" i="217"/>
  <c r="E3039" i="217"/>
  <c r="E2967" i="217"/>
  <c r="E2908" i="217"/>
  <c r="E2849" i="217"/>
  <c r="E2787" i="217"/>
  <c r="E2735" i="217"/>
  <c r="E2687" i="217"/>
  <c r="E2643" i="217"/>
  <c r="E2594" i="217"/>
  <c r="E3003" i="217"/>
  <c r="E2940" i="217"/>
  <c r="E2886" i="217"/>
  <c r="E2823" i="217"/>
  <c r="E2763" i="217"/>
  <c r="E2715" i="217"/>
  <c r="E2670" i="217"/>
  <c r="E2621" i="217"/>
  <c r="E2579" i="217"/>
  <c r="E2999" i="217"/>
  <c r="E2934" i="217"/>
  <c r="E2873" i="217"/>
  <c r="E2816" i="217"/>
  <c r="E3060" i="217"/>
  <c r="E2996" i="217"/>
  <c r="E2931" i="217"/>
  <c r="E2871" i="217"/>
  <c r="E2813" i="217"/>
  <c r="E2754" i="217"/>
  <c r="E2706" i="217"/>
  <c r="E2658" i="217"/>
  <c r="E2615" i="217"/>
  <c r="E3042" i="217"/>
  <c r="E2976" i="217"/>
  <c r="E2920" i="217"/>
  <c r="E2855" i="217"/>
  <c r="E2792" i="217"/>
  <c r="E2740" i="217"/>
  <c r="E2699" i="217"/>
  <c r="E2646" i="217"/>
  <c r="E2604" i="217"/>
  <c r="E3040" i="217"/>
  <c r="E2970" i="217"/>
  <c r="E2909" i="217"/>
  <c r="E2852" i="217"/>
  <c r="E2788" i="217"/>
  <c r="E2739" i="217"/>
  <c r="E2694" i="217"/>
  <c r="E2644" i="217"/>
  <c r="E2597" i="217"/>
  <c r="E3059" i="217"/>
  <c r="E2928" i="217"/>
  <c r="E2804" i="217"/>
  <c r="E2723" i="217"/>
  <c r="E2631" i="217"/>
  <c r="E3053" i="217"/>
  <c r="E2924" i="217"/>
  <c r="E2801" i="217"/>
  <c r="E2711" i="217"/>
  <c r="E2628" i="217"/>
  <c r="E3035" i="217"/>
  <c r="E2898" i="217"/>
  <c r="E2784" i="217"/>
  <c r="E2703" i="217"/>
  <c r="E2623" i="217"/>
  <c r="E3018" i="217"/>
  <c r="E2895" i="217"/>
  <c r="E2780" i="217"/>
  <c r="E2701" i="217"/>
  <c r="E2619" i="217"/>
  <c r="E3017" i="217"/>
  <c r="E2891" i="217"/>
  <c r="E2767" i="217"/>
  <c r="E2684" i="217"/>
  <c r="E2611" i="217"/>
  <c r="E3012" i="217"/>
  <c r="E2888" i="217"/>
  <c r="E2766" i="217"/>
  <c r="E2679" i="217"/>
  <c r="E2606" i="217"/>
  <c r="E2993" i="217"/>
  <c r="E2867" i="217"/>
  <c r="E2755" i="217"/>
  <c r="E2675" i="217"/>
  <c r="E2593" i="217"/>
  <c r="E2979" i="217"/>
  <c r="E2859" i="217"/>
  <c r="E2752" i="217"/>
  <c r="E2671" i="217"/>
  <c r="E2592" i="217"/>
  <c r="E2960" i="217"/>
  <c r="E2837" i="217"/>
  <c r="E2751" i="217"/>
  <c r="E2669" i="217"/>
  <c r="E2588" i="217"/>
  <c r="E2957" i="217"/>
  <c r="E2835" i="217"/>
  <c r="E2730" i="217"/>
  <c r="E2656" i="217"/>
  <c r="E2580" i="217"/>
  <c r="E2956" i="217"/>
  <c r="E2828" i="217"/>
  <c r="E2727" i="217"/>
  <c r="E2653" i="217"/>
  <c r="E2945" i="217"/>
  <c r="E2825" i="217"/>
  <c r="E2724" i="217"/>
  <c r="E2640" i="217"/>
  <c r="E2562" i="217"/>
  <c r="E2561" i="217"/>
  <c r="E2563" i="217"/>
  <c r="E2549" i="217"/>
  <c r="E2537" i="217"/>
  <c r="E2525" i="217"/>
  <c r="E2513" i="217"/>
  <c r="E2501" i="217"/>
  <c r="E2489" i="217"/>
  <c r="E2477" i="217"/>
  <c r="E2465" i="217"/>
  <c r="E2453" i="217"/>
  <c r="E2441" i="217"/>
  <c r="E2429" i="217"/>
  <c r="E2417" i="217"/>
  <c r="E2405" i="217"/>
  <c r="E2393" i="217"/>
  <c r="E2381" i="217"/>
  <c r="E2369" i="217"/>
  <c r="E2357" i="217"/>
  <c r="E2345" i="217"/>
  <c r="E2333" i="217"/>
  <c r="E2321" i="217"/>
  <c r="E2309" i="217"/>
  <c r="E2297" i="217"/>
  <c r="E2285" i="217"/>
  <c r="E2273" i="217"/>
  <c r="E2261" i="217"/>
  <c r="E2249" i="217"/>
  <c r="E2237" i="217"/>
  <c r="E2225" i="217"/>
  <c r="E2213" i="217"/>
  <c r="E2201" i="217"/>
  <c r="E2189" i="217"/>
  <c r="E2177" i="217"/>
  <c r="E2165" i="217"/>
  <c r="E2153" i="217"/>
  <c r="E2141" i="217"/>
  <c r="E2557" i="217"/>
  <c r="E2545" i="217"/>
  <c r="E2533" i="217"/>
  <c r="E2521" i="217"/>
  <c r="E2509" i="217"/>
  <c r="E2497" i="217"/>
  <c r="E2485" i="217"/>
  <c r="E2473" i="217"/>
  <c r="E2461" i="217"/>
  <c r="E2449" i="217"/>
  <c r="E2437" i="217"/>
  <c r="E2425" i="217"/>
  <c r="E2413" i="217"/>
  <c r="E2401" i="217"/>
  <c r="E2389" i="217"/>
  <c r="E2555" i="217"/>
  <c r="E2543" i="217"/>
  <c r="E2531" i="217"/>
  <c r="E2519" i="217"/>
  <c r="E2507" i="217"/>
  <c r="E2495" i="217"/>
  <c r="E2483" i="217"/>
  <c r="E2471" i="217"/>
  <c r="E2459" i="217"/>
  <c r="E2447" i="217"/>
  <c r="E2435" i="217"/>
  <c r="E2423" i="217"/>
  <c r="E2411" i="217"/>
  <c r="E2399" i="217"/>
  <c r="E2387" i="217"/>
  <c r="E2375" i="217"/>
  <c r="E2363" i="217"/>
  <c r="E2351" i="217"/>
  <c r="E2339" i="217"/>
  <c r="E2327" i="217"/>
  <c r="E2315" i="217"/>
  <c r="E2303" i="217"/>
  <c r="E2291" i="217"/>
  <c r="E2279" i="217"/>
  <c r="E2267" i="217"/>
  <c r="E2255" i="217"/>
  <c r="E2243" i="217"/>
  <c r="E2231" i="217"/>
  <c r="E2219" i="217"/>
  <c r="E2207" i="217"/>
  <c r="E2195" i="217"/>
  <c r="E2183" i="217"/>
  <c r="E2171" i="217"/>
  <c r="E2159" i="217"/>
  <c r="E2147" i="217"/>
  <c r="E2554" i="217"/>
  <c r="E2542" i="217"/>
  <c r="E2530" i="217"/>
  <c r="E2518" i="217"/>
  <c r="E2506" i="217"/>
  <c r="E2494" i="217"/>
  <c r="E2482" i="217"/>
  <c r="E2470" i="217"/>
  <c r="E2458" i="217"/>
  <c r="E2446" i="217"/>
  <c r="E2434" i="217"/>
  <c r="E2422" i="217"/>
  <c r="E2410" i="217"/>
  <c r="E2548" i="217"/>
  <c r="E2529" i="217"/>
  <c r="E2512" i="217"/>
  <c r="E2493" i="217"/>
  <c r="E2476" i="217"/>
  <c r="E2457" i="217"/>
  <c r="E2440" i="217"/>
  <c r="E2559" i="217"/>
  <c r="E2540" i="217"/>
  <c r="E2523" i="217"/>
  <c r="E2504" i="217"/>
  <c r="E2487" i="217"/>
  <c r="E2468" i="217"/>
  <c r="E2451" i="217"/>
  <c r="E2432" i="217"/>
  <c r="E2415" i="217"/>
  <c r="E2397" i="217"/>
  <c r="E2382" i="217"/>
  <c r="E2367" i="217"/>
  <c r="E2353" i="217"/>
  <c r="E2338" i="217"/>
  <c r="E2324" i="217"/>
  <c r="E2310" i="217"/>
  <c r="E2295" i="217"/>
  <c r="E2281" i="217"/>
  <c r="E2266" i="217"/>
  <c r="E2252" i="217"/>
  <c r="E2238" i="217"/>
  <c r="E2223" i="217"/>
  <c r="E2209" i="217"/>
  <c r="E2194" i="217"/>
  <c r="E2180" i="217"/>
  <c r="E2166" i="217"/>
  <c r="E2151" i="217"/>
  <c r="E2137" i="217"/>
  <c r="E2125" i="217"/>
  <c r="E2113" i="217"/>
  <c r="E2101" i="217"/>
  <c r="E2089" i="217"/>
  <c r="E2077" i="217"/>
  <c r="E2065" i="217"/>
  <c r="E2558" i="217"/>
  <c r="E2539" i="217"/>
  <c r="E2522" i="217"/>
  <c r="E2503" i="217"/>
  <c r="E2486" i="217"/>
  <c r="E2467" i="217"/>
  <c r="E2450" i="217"/>
  <c r="E2431" i="217"/>
  <c r="E2414" i="217"/>
  <c r="E2396" i="217"/>
  <c r="E2380" i="217"/>
  <c r="E2366" i="217"/>
  <c r="E2556" i="217"/>
  <c r="E2538" i="217"/>
  <c r="E2520" i="217"/>
  <c r="E2502" i="217"/>
  <c r="E2484" i="217"/>
  <c r="E2466" i="217"/>
  <c r="E2448" i="217"/>
  <c r="E2430" i="217"/>
  <c r="E2412" i="217"/>
  <c r="E2395" i="217"/>
  <c r="E2379" i="217"/>
  <c r="E2365" i="217"/>
  <c r="E2350" i="217"/>
  <c r="E2336" i="217"/>
  <c r="E2322" i="217"/>
  <c r="E2307" i="217"/>
  <c r="E2293" i="217"/>
  <c r="E2278" i="217"/>
  <c r="E2264" i="217"/>
  <c r="E2250" i="217"/>
  <c r="E2235" i="217"/>
  <c r="E2221" i="217"/>
  <c r="E2206" i="217"/>
  <c r="E2192" i="217"/>
  <c r="E2178" i="217"/>
  <c r="E2163" i="217"/>
  <c r="E2149" i="217"/>
  <c r="E2135" i="217"/>
  <c r="E2123" i="217"/>
  <c r="E2111" i="217"/>
  <c r="E2099" i="217"/>
  <c r="E2087" i="217"/>
  <c r="E2075" i="217"/>
  <c r="E2551" i="217"/>
  <c r="E2534" i="217"/>
  <c r="E2515" i="217"/>
  <c r="E2498" i="217"/>
  <c r="E2479" i="217"/>
  <c r="E2462" i="217"/>
  <c r="E2443" i="217"/>
  <c r="E2426" i="217"/>
  <c r="E2407" i="217"/>
  <c r="E2391" i="217"/>
  <c r="E2376" i="217"/>
  <c r="E2361" i="217"/>
  <c r="E2347" i="217"/>
  <c r="E2332" i="217"/>
  <c r="E2318" i="217"/>
  <c r="E2304" i="217"/>
  <c r="E2289" i="217"/>
  <c r="E2275" i="217"/>
  <c r="E2260" i="217"/>
  <c r="E2246" i="217"/>
  <c r="E2232" i="217"/>
  <c r="E2217" i="217"/>
  <c r="E2203" i="217"/>
  <c r="E2188" i="217"/>
  <c r="E2174" i="217"/>
  <c r="E2160" i="217"/>
  <c r="E2145" i="217"/>
  <c r="E2132" i="217"/>
  <c r="E2120" i="217"/>
  <c r="E2108" i="217"/>
  <c r="E2096" i="217"/>
  <c r="E2084" i="217"/>
  <c r="E2072" i="217"/>
  <c r="E2553" i="217"/>
  <c r="E2526" i="217"/>
  <c r="E2492" i="217"/>
  <c r="E2463" i="217"/>
  <c r="E2433" i="217"/>
  <c r="E2404" i="217"/>
  <c r="E2383" i="217"/>
  <c r="E2359" i="217"/>
  <c r="E2341" i="217"/>
  <c r="E2320" i="217"/>
  <c r="E2301" i="217"/>
  <c r="E2283" i="217"/>
  <c r="E2544" i="217"/>
  <c r="E2511" i="217"/>
  <c r="E2480" i="217"/>
  <c r="E2452" i="217"/>
  <c r="E2420" i="217"/>
  <c r="E2394" i="217"/>
  <c r="E2372" i="217"/>
  <c r="E2352" i="217"/>
  <c r="E2331" i="217"/>
  <c r="E2313" i="217"/>
  <c r="E2294" i="217"/>
  <c r="E2274" i="217"/>
  <c r="E2256" i="217"/>
  <c r="E2236" i="217"/>
  <c r="E2216" i="217"/>
  <c r="E2198" i="217"/>
  <c r="E2179" i="217"/>
  <c r="E2158" i="217"/>
  <c r="E2140" i="217"/>
  <c r="E2124" i="217"/>
  <c r="E2107" i="217"/>
  <c r="E2092" i="217"/>
  <c r="E2076" i="217"/>
  <c r="E2536" i="217"/>
  <c r="E2508" i="217"/>
  <c r="E2475" i="217"/>
  <c r="E2444" i="217"/>
  <c r="E2418" i="217"/>
  <c r="E2390" i="217"/>
  <c r="E2370" i="217"/>
  <c r="E2348" i="217"/>
  <c r="E2329" i="217"/>
  <c r="E2311" i="217"/>
  <c r="E2290" i="217"/>
  <c r="E2271" i="217"/>
  <c r="E2253" i="217"/>
  <c r="E2233" i="217"/>
  <c r="E2214" i="217"/>
  <c r="E2196" i="217"/>
  <c r="E2175" i="217"/>
  <c r="E2156" i="217"/>
  <c r="E2138" i="217"/>
  <c r="E2121" i="217"/>
  <c r="E2105" i="217"/>
  <c r="E2090" i="217"/>
  <c r="E2073" i="217"/>
  <c r="E2528" i="217"/>
  <c r="E2499" i="217"/>
  <c r="E2469" i="217"/>
  <c r="E2438" i="217"/>
  <c r="E2408" i="217"/>
  <c r="E2385" i="217"/>
  <c r="E2362" i="217"/>
  <c r="E2343" i="217"/>
  <c r="E2325" i="217"/>
  <c r="E2305" i="217"/>
  <c r="E2286" i="217"/>
  <c r="E2268" i="217"/>
  <c r="E2247" i="217"/>
  <c r="E2228" i="217"/>
  <c r="E2210" i="217"/>
  <c r="E2190" i="217"/>
  <c r="E2170" i="217"/>
  <c r="E2152" i="217"/>
  <c r="E2133" i="217"/>
  <c r="E2117" i="217"/>
  <c r="E2102" i="217"/>
  <c r="E2085" i="217"/>
  <c r="E2069" i="217"/>
  <c r="E2560" i="217"/>
  <c r="E2527" i="217"/>
  <c r="E2496" i="217"/>
  <c r="E2464" i="217"/>
  <c r="E2436" i="217"/>
  <c r="E2406" i="217"/>
  <c r="E2384" i="217"/>
  <c r="E2360" i="217"/>
  <c r="E2342" i="217"/>
  <c r="E2323" i="217"/>
  <c r="E2302" i="217"/>
  <c r="E2284" i="217"/>
  <c r="E2265" i="217"/>
  <c r="E2245" i="217"/>
  <c r="E2227" i="217"/>
  <c r="E2208" i="217"/>
  <c r="E2187" i="217"/>
  <c r="E2169" i="217"/>
  <c r="E2150" i="217"/>
  <c r="E2131" i="217"/>
  <c r="E2116" i="217"/>
  <c r="E2100" i="217"/>
  <c r="E2083" i="217"/>
  <c r="E2068" i="217"/>
  <c r="E2516" i="217"/>
  <c r="E2460" i="217"/>
  <c r="E2416" i="217"/>
  <c r="E2373" i="217"/>
  <c r="E2337" i="217"/>
  <c r="E2306" i="217"/>
  <c r="E2272" i="217"/>
  <c r="E2242" i="217"/>
  <c r="E2215" i="217"/>
  <c r="E2185" i="217"/>
  <c r="E2157" i="217"/>
  <c r="E2129" i="217"/>
  <c r="E2106" i="217"/>
  <c r="E2081" i="217"/>
  <c r="E2510" i="217"/>
  <c r="E2455" i="217"/>
  <c r="E2403" i="217"/>
  <c r="E2368" i="217"/>
  <c r="E2334" i="217"/>
  <c r="E2299" i="217"/>
  <c r="E2269" i="217"/>
  <c r="E2240" i="217"/>
  <c r="E2211" i="217"/>
  <c r="E2182" i="217"/>
  <c r="E2154" i="217"/>
  <c r="E2127" i="217"/>
  <c r="E2552" i="217"/>
  <c r="E2505" i="217"/>
  <c r="E2454" i="217"/>
  <c r="E2402" i="217"/>
  <c r="E2364" i="217"/>
  <c r="E2330" i="217"/>
  <c r="E2298" i="217"/>
  <c r="E2263" i="217"/>
  <c r="E2239" i="217"/>
  <c r="E2205" i="217"/>
  <c r="E2181" i="217"/>
  <c r="E2148" i="217"/>
  <c r="E2126" i="217"/>
  <c r="E2098" i="217"/>
  <c r="E2078" i="217"/>
  <c r="E2550" i="217"/>
  <c r="E2500" i="217"/>
  <c r="E2445" i="217"/>
  <c r="E2400" i="217"/>
  <c r="E2358" i="217"/>
  <c r="E2328" i="217"/>
  <c r="E2296" i="217"/>
  <c r="E2262" i="217"/>
  <c r="E2234" i="217"/>
  <c r="E2547" i="217"/>
  <c r="E2491" i="217"/>
  <c r="E2442" i="217"/>
  <c r="E2398" i="217"/>
  <c r="E2356" i="217"/>
  <c r="E2326" i="217"/>
  <c r="E2292" i="217"/>
  <c r="E2259" i="217"/>
  <c r="E2230" i="217"/>
  <c r="E2546" i="217"/>
  <c r="E2490" i="217"/>
  <c r="E2439" i="217"/>
  <c r="E2392" i="217"/>
  <c r="E2355" i="217"/>
  <c r="E2319" i="217"/>
  <c r="E2288" i="217"/>
  <c r="E2258" i="217"/>
  <c r="E2229" i="217"/>
  <c r="E2200" i="217"/>
  <c r="E2172" i="217"/>
  <c r="E2143" i="217"/>
  <c r="E2118" i="217"/>
  <c r="E2094" i="217"/>
  <c r="E2070" i="217"/>
  <c r="E2541" i="217"/>
  <c r="E2488" i="217"/>
  <c r="E2428" i="217"/>
  <c r="E2388" i="217"/>
  <c r="E2354" i="217"/>
  <c r="E2317" i="217"/>
  <c r="E2287" i="217"/>
  <c r="E2257" i="217"/>
  <c r="E2226" i="217"/>
  <c r="E2199" i="217"/>
  <c r="E2168" i="217"/>
  <c r="E2142" i="217"/>
  <c r="E2115" i="217"/>
  <c r="E2093" i="217"/>
  <c r="E2067" i="217"/>
  <c r="E2535" i="217"/>
  <c r="E2481" i="217"/>
  <c r="E2427" i="217"/>
  <c r="E2386" i="217"/>
  <c r="E2349" i="217"/>
  <c r="E2316" i="217"/>
  <c r="E2282" i="217"/>
  <c r="E2254" i="217"/>
  <c r="E2224" i="217"/>
  <c r="E2532" i="217"/>
  <c r="E2478" i="217"/>
  <c r="E2424" i="217"/>
  <c r="E2378" i="217"/>
  <c r="E2346" i="217"/>
  <c r="E2314" i="217"/>
  <c r="E2280" i="217"/>
  <c r="E2251" i="217"/>
  <c r="E2222" i="217"/>
  <c r="E2193" i="217"/>
  <c r="E2524" i="217"/>
  <c r="E2474" i="217"/>
  <c r="E2421" i="217"/>
  <c r="E2377" i="217"/>
  <c r="E2344" i="217"/>
  <c r="E2312" i="217"/>
  <c r="E2277" i="217"/>
  <c r="E2248" i="217"/>
  <c r="E2220" i="217"/>
  <c r="E2191" i="217"/>
  <c r="E2162" i="217"/>
  <c r="E2134" i="217"/>
  <c r="E2110" i="217"/>
  <c r="E2086" i="217"/>
  <c r="E2517" i="217"/>
  <c r="E2472" i="217"/>
  <c r="E2419" i="217"/>
  <c r="E2374" i="217"/>
  <c r="E2340" i="217"/>
  <c r="E2308" i="217"/>
  <c r="E2276" i="217"/>
  <c r="E2244" i="217"/>
  <c r="E2218" i="217"/>
  <c r="E2186" i="217"/>
  <c r="E2161" i="217"/>
  <c r="E2130" i="217"/>
  <c r="E2109" i="217"/>
  <c r="E2082" i="217"/>
  <c r="E2335" i="217"/>
  <c r="E2164" i="217"/>
  <c r="E2103" i="217"/>
  <c r="E2300" i="217"/>
  <c r="E2155" i="217"/>
  <c r="E2097" i="217"/>
  <c r="E2270" i="217"/>
  <c r="E2146" i="217"/>
  <c r="E2095" i="217"/>
  <c r="E2241" i="217"/>
  <c r="E2144" i="217"/>
  <c r="E2091" i="217"/>
  <c r="E2212" i="217"/>
  <c r="E2139" i="217"/>
  <c r="E2088" i="217"/>
  <c r="E2204" i="217"/>
  <c r="E2136" i="217"/>
  <c r="E2080" i="217"/>
  <c r="E2202" i="217"/>
  <c r="E2128" i="217"/>
  <c r="E2079" i="217"/>
  <c r="E2197" i="217"/>
  <c r="E2122" i="217"/>
  <c r="E2074" i="217"/>
  <c r="E2514" i="217"/>
  <c r="E2184" i="217"/>
  <c r="E2119" i="217"/>
  <c r="E2071" i="217"/>
  <c r="E2456" i="217"/>
  <c r="E2176" i="217"/>
  <c r="E2114" i="217"/>
  <c r="E2066" i="217"/>
  <c r="E2409" i="217"/>
  <c r="E2173" i="217"/>
  <c r="E2112" i="217"/>
  <c r="E2064" i="217"/>
  <c r="E2371" i="217"/>
  <c r="E2167" i="217"/>
  <c r="E2104" i="217"/>
  <c r="C38" i="221"/>
  <c r="D24" i="221"/>
  <c r="D27" i="221" s="1"/>
  <c r="C22" i="221"/>
  <c r="C72" i="221" s="1"/>
  <c r="D23" i="221"/>
  <c r="C39" i="221"/>
  <c r="G43" i="221"/>
  <c r="E42" i="221"/>
  <c r="D42" i="221"/>
  <c r="E40" i="221"/>
  <c r="E41" i="221" s="1"/>
  <c r="D40" i="221"/>
  <c r="G41" i="221"/>
  <c r="K74" i="220"/>
  <c r="C74" i="220"/>
  <c r="L79" i="220"/>
  <c r="C93" i="220"/>
  <c r="F27" i="221" l="1"/>
  <c r="C45" i="221"/>
  <c r="C52" i="221"/>
  <c r="C53" i="221"/>
  <c r="C51" i="221"/>
  <c r="C46" i="221"/>
  <c r="F47" i="221"/>
  <c r="F56" i="221" s="1"/>
  <c r="C21" i="221"/>
  <c r="C6" i="221"/>
  <c r="F43" i="221"/>
  <c r="C50" i="221"/>
  <c r="AT2570" i="217"/>
  <c r="AT2571" i="217" s="1"/>
  <c r="AH2570" i="217"/>
  <c r="AH2571" i="217" s="1"/>
  <c r="AD18" i="226"/>
  <c r="AB2570" i="217"/>
  <c r="AB2571" i="217" s="1"/>
  <c r="V2570" i="217"/>
  <c r="V2571" i="217" s="1"/>
  <c r="J2570" i="217"/>
  <c r="J2571" i="217" s="1"/>
  <c r="D2570" i="217"/>
  <c r="D2571" i="217" s="1"/>
  <c r="AN2570" i="217"/>
  <c r="AN2571" i="217" s="1"/>
  <c r="AH2058" i="217"/>
  <c r="AH2059" i="217" s="1"/>
  <c r="AZ2058" i="217"/>
  <c r="AZ2059" i="217" s="1"/>
  <c r="T57" i="220"/>
  <c r="N57" i="220"/>
  <c r="X57" i="220"/>
  <c r="AN2058" i="217"/>
  <c r="AN2059" i="217" s="1"/>
  <c r="V57" i="220"/>
  <c r="P57" i="220"/>
  <c r="R57" i="220"/>
  <c r="AC18" i="226"/>
  <c r="AB2058" i="217"/>
  <c r="AB2059" i="217" s="1"/>
  <c r="P2058" i="217"/>
  <c r="P2059" i="217" s="1"/>
  <c r="J2058" i="217"/>
  <c r="J2059" i="217" s="1"/>
  <c r="D2058" i="217"/>
  <c r="D2059" i="217" s="1"/>
  <c r="V1546" i="217"/>
  <c r="V1547" i="217" s="1"/>
  <c r="AZ1546" i="217"/>
  <c r="AZ1547" i="217" s="1"/>
  <c r="AN1546" i="217"/>
  <c r="AN1547" i="217" s="1"/>
  <c r="AH1546" i="217"/>
  <c r="AH1547" i="217" s="1"/>
  <c r="AB18" i="226"/>
  <c r="AB1546" i="217"/>
  <c r="AB1547" i="217" s="1"/>
  <c r="J1546" i="217"/>
  <c r="J1547" i="217" s="1"/>
  <c r="D1546" i="217"/>
  <c r="D1547" i="217" s="1"/>
  <c r="N43" i="220"/>
  <c r="P43" i="220"/>
  <c r="L58" i="220"/>
  <c r="R43" i="220"/>
  <c r="T43" i="220"/>
  <c r="V43" i="220"/>
  <c r="X43" i="220"/>
  <c r="AA18" i="226"/>
  <c r="AT1034" i="217"/>
  <c r="AT1035" i="217" s="1"/>
  <c r="AH1034" i="217"/>
  <c r="AH1035" i="217" s="1"/>
  <c r="AB1034" i="217"/>
  <c r="AB1035" i="217" s="1"/>
  <c r="V1034" i="217"/>
  <c r="V1035" i="217" s="1"/>
  <c r="J1034" i="217"/>
  <c r="J1035" i="217" s="1"/>
  <c r="D1034" i="217"/>
  <c r="D1035" i="217" s="1"/>
  <c r="V29" i="220"/>
  <c r="L44" i="220"/>
  <c r="X29" i="220"/>
  <c r="P29" i="220"/>
  <c r="N29" i="220"/>
  <c r="R29" i="220"/>
  <c r="T29" i="220"/>
  <c r="AZ522" i="217"/>
  <c r="AZ523" i="217" s="1"/>
  <c r="AT522" i="217"/>
  <c r="AT523" i="217" s="1"/>
  <c r="AH522" i="217"/>
  <c r="AH523" i="217" s="1"/>
  <c r="V522" i="217"/>
  <c r="V523" i="217" s="1"/>
  <c r="P522" i="217"/>
  <c r="P523" i="217" s="1"/>
  <c r="Z18" i="226"/>
  <c r="D522" i="217"/>
  <c r="D523" i="217" s="1"/>
  <c r="X14" i="220"/>
  <c r="V14" i="220"/>
  <c r="L30" i="220"/>
  <c r="N14" i="220"/>
  <c r="R14" i="220"/>
  <c r="P14" i="220"/>
  <c r="T14" i="220"/>
  <c r="AN522" i="217"/>
  <c r="AN523" i="217" s="1"/>
  <c r="P8" i="218"/>
  <c r="T8" i="218"/>
  <c r="L63" i="220"/>
  <c r="X8" i="224"/>
  <c r="Y8" i="224" s="1"/>
  <c r="X18" i="226"/>
  <c r="AZ10" i="217"/>
  <c r="AZ11" i="217" s="1"/>
  <c r="AT10" i="217"/>
  <c r="AT11" i="217" s="1"/>
  <c r="AN10" i="217"/>
  <c r="AN11" i="217" s="1"/>
  <c r="AH10" i="217"/>
  <c r="AH11" i="217" s="1"/>
  <c r="AB10" i="217"/>
  <c r="AB11" i="217" s="1"/>
  <c r="V10" i="217"/>
  <c r="V11" i="217" s="1"/>
  <c r="P10" i="217"/>
  <c r="P11" i="217" s="1"/>
  <c r="J10" i="217"/>
  <c r="J11" i="217" s="1"/>
  <c r="D10" i="217"/>
  <c r="D11" i="217" s="1"/>
  <c r="N8" i="220"/>
  <c r="V8" i="220"/>
  <c r="L15" i="220"/>
  <c r="P8" i="220"/>
  <c r="R8" i="220"/>
  <c r="T8" i="220"/>
  <c r="L16" i="220"/>
  <c r="X8" i="220"/>
  <c r="A12" i="224"/>
  <c r="D47" i="221"/>
  <c r="D56" i="221" s="1"/>
  <c r="L60" i="220"/>
  <c r="D88" i="220"/>
  <c r="E88" i="220"/>
  <c r="F74" i="220"/>
  <c r="G74" i="220"/>
  <c r="H74" i="220"/>
  <c r="I74" i="220"/>
  <c r="J74" i="220"/>
  <c r="C42" i="221"/>
  <c r="E43" i="221"/>
  <c r="D43" i="221"/>
  <c r="D41" i="221"/>
  <c r="C40" i="221"/>
  <c r="C41" i="221" s="1"/>
  <c r="C24" i="221"/>
  <c r="C23" i="221"/>
  <c r="C26" i="221"/>
  <c r="C88" i="220"/>
  <c r="K88" i="220"/>
  <c r="C91" i="220"/>
  <c r="L77" i="220"/>
  <c r="C107" i="220"/>
  <c r="L107" i="220" s="1"/>
  <c r="L93" i="220"/>
  <c r="C27" i="221" l="1"/>
  <c r="C47" i="221"/>
  <c r="C56" i="221" s="1"/>
  <c r="X8" i="218"/>
  <c r="Y8" i="218" s="1"/>
  <c r="A13" i="224"/>
  <c r="D102" i="220"/>
  <c r="E102" i="220"/>
  <c r="F88" i="220"/>
  <c r="G88" i="220"/>
  <c r="H88" i="220"/>
  <c r="L74" i="220"/>
  <c r="C43" i="221"/>
  <c r="I88" i="220"/>
  <c r="J88" i="220"/>
  <c r="K102" i="220"/>
  <c r="L91" i="220"/>
  <c r="C105" i="220"/>
  <c r="L105" i="220" s="1"/>
  <c r="C102" i="220"/>
  <c r="A14" i="224" l="1"/>
  <c r="F102" i="220"/>
  <c r="G102" i="220"/>
  <c r="H102" i="220"/>
  <c r="L88" i="220"/>
  <c r="I102" i="220"/>
  <c r="J102" i="220"/>
  <c r="A15" i="224" l="1"/>
  <c r="L102" i="220"/>
  <c r="A16" i="224" l="1"/>
  <c r="A17" i="224" l="1"/>
  <c r="A18" i="224" l="1"/>
  <c r="A19" i="224" l="1"/>
  <c r="A20" i="224" l="1"/>
  <c r="A21" i="224" l="1"/>
  <c r="A22" i="224" l="1"/>
  <c r="A23" i="224" l="1"/>
  <c r="A24" i="224" l="1"/>
  <c r="A25" i="224" l="1"/>
  <c r="A26" i="224" l="1"/>
  <c r="A27" i="224" l="1"/>
  <c r="A28" i="224" l="1"/>
  <c r="A29" i="224" l="1"/>
  <c r="A30" i="224" l="1"/>
  <c r="A31" i="224" l="1"/>
  <c r="A32" i="224" l="1"/>
  <c r="A33" i="224" l="1"/>
  <c r="A34" i="224" l="1"/>
  <c r="A35" i="224" l="1"/>
  <c r="A36" i="224" l="1"/>
  <c r="A37" i="224" l="1"/>
  <c r="A38" i="224" l="1"/>
  <c r="A39" i="224" l="1"/>
  <c r="A40" i="224" l="1"/>
  <c r="A41" i="224" l="1"/>
  <c r="A42" i="224" l="1"/>
  <c r="A43" i="224" l="1"/>
  <c r="A44" i="224" l="1"/>
  <c r="A45" i="224" l="1"/>
  <c r="A46" i="224" l="1"/>
  <c r="A47" i="224" l="1"/>
  <c r="A48" i="224" l="1"/>
  <c r="A49" i="224" l="1"/>
  <c r="A50" i="224" l="1"/>
  <c r="A51" i="224" l="1"/>
  <c r="A52" i="224" l="1"/>
  <c r="IB2" i="199"/>
  <c r="IF4" i="199" s="1"/>
  <c r="HR2" i="199"/>
  <c r="HR4" i="199" s="1"/>
  <c r="HH2" i="199"/>
  <c r="HL4" i="199" s="1"/>
  <c r="GX2" i="199"/>
  <c r="HB4" i="199" s="1"/>
  <c r="GN2" i="199"/>
  <c r="GR3" i="199" s="1"/>
  <c r="GD2" i="199"/>
  <c r="GH4" i="199" s="1"/>
  <c r="FT2" i="199"/>
  <c r="FX3" i="199" s="1"/>
  <c r="FJ2" i="199"/>
  <c r="FN3" i="199" s="1"/>
  <c r="EZ2" i="199"/>
  <c r="FD4" i="199" s="1"/>
  <c r="EP2" i="199"/>
  <c r="ET4" i="199" s="1"/>
  <c r="EF2" i="199"/>
  <c r="EJ4" i="199" s="1"/>
  <c r="DV2" i="199"/>
  <c r="DV3" i="199" s="1"/>
  <c r="DR4" i="199" s="1"/>
  <c r="DL2" i="199"/>
  <c r="DP4" i="199" s="1"/>
  <c r="DB2" i="199"/>
  <c r="DB4" i="199" s="1"/>
  <c r="CR2" i="199"/>
  <c r="CV3" i="199" s="1"/>
  <c r="CH2" i="199"/>
  <c r="CL3" i="199" s="1"/>
  <c r="BX2" i="199"/>
  <c r="BX4" i="199" s="1"/>
  <c r="BN2" i="199"/>
  <c r="BR4" i="199" s="1"/>
  <c r="BD2" i="199"/>
  <c r="BH4" i="199" s="1"/>
  <c r="AT2" i="199"/>
  <c r="AT4" i="199" s="1"/>
  <c r="AJ2" i="199"/>
  <c r="AJ4" i="199" s="1"/>
  <c r="Z2" i="199"/>
  <c r="AD4" i="199" s="1"/>
  <c r="P2" i="199"/>
  <c r="T3" i="199" s="1"/>
  <c r="F2" i="199"/>
  <c r="F3" i="199" s="1"/>
  <c r="A9" i="199"/>
  <c r="C55" i="199"/>
  <c r="C57" i="199" s="1"/>
  <c r="D55" i="199"/>
  <c r="E55" i="199"/>
  <c r="E59" i="199" s="1"/>
  <c r="F55" i="199"/>
  <c r="D57" i="199"/>
  <c r="E57" i="199"/>
  <c r="F57" i="199"/>
  <c r="C58" i="199"/>
  <c r="D58" i="199"/>
  <c r="E58" i="199"/>
  <c r="F58" i="199"/>
  <c r="C59" i="199"/>
  <c r="D59" i="199"/>
  <c r="F59" i="199"/>
  <c r="C60" i="199"/>
  <c r="D60" i="199"/>
  <c r="E60" i="199"/>
  <c r="F60" i="199"/>
  <c r="C61" i="199"/>
  <c r="D61" i="199"/>
  <c r="E61" i="199"/>
  <c r="F61" i="199"/>
  <c r="C62" i="199"/>
  <c r="D62" i="199"/>
  <c r="E62" i="199"/>
  <c r="F62" i="199"/>
  <c r="C63" i="199"/>
  <c r="D63" i="199"/>
  <c r="E63" i="199"/>
  <c r="F63" i="199"/>
  <c r="HV4" i="199"/>
  <c r="EF4" i="199"/>
  <c r="CB4" i="199"/>
  <c r="ET3" i="199"/>
  <c r="EF3" i="199"/>
  <c r="EB4" i="199" s="1"/>
  <c r="A53" i="224" l="1"/>
  <c r="CB3" i="199"/>
  <c r="HR3" i="199"/>
  <c r="HN4" i="199" s="1"/>
  <c r="HV3" i="199"/>
  <c r="BN3" i="199"/>
  <c r="BN4" i="199"/>
  <c r="BR3" i="199"/>
  <c r="EP3" i="199"/>
  <c r="EL4" i="199" s="1"/>
  <c r="GD3" i="199"/>
  <c r="FZ4" i="199" s="1"/>
  <c r="GD4" i="199"/>
  <c r="GH3" i="199"/>
  <c r="GN4" i="199"/>
  <c r="GN3" i="199"/>
  <c r="GJ4" i="199" s="1"/>
  <c r="DL3" i="199"/>
  <c r="DH4" i="199" s="1"/>
  <c r="DB3" i="199"/>
  <c r="CX4" i="199" s="1"/>
  <c r="DF3" i="199"/>
  <c r="AN4" i="199"/>
  <c r="AJ3" i="199"/>
  <c r="GR4" i="199"/>
  <c r="AN3" i="199"/>
  <c r="DF4" i="199"/>
  <c r="DP3" i="199"/>
  <c r="DZ3" i="199"/>
  <c r="DL4" i="199"/>
  <c r="IF3" i="199"/>
  <c r="EZ3" i="199"/>
  <c r="EV4" i="199" s="1"/>
  <c r="FD3" i="199"/>
  <c r="EZ4" i="199"/>
  <c r="IB4" i="199"/>
  <c r="IB3" i="199"/>
  <c r="HX4" i="199" s="1"/>
  <c r="BX3" i="199"/>
  <c r="Z3" i="199"/>
  <c r="AD3" i="199"/>
  <c r="Z4" i="199"/>
  <c r="EJ3" i="199"/>
  <c r="HH3" i="199"/>
  <c r="HD4" i="199" s="1"/>
  <c r="HL3" i="199"/>
  <c r="AX4" i="199"/>
  <c r="BD3" i="199"/>
  <c r="BD4" i="199"/>
  <c r="BH3" i="199"/>
  <c r="GX3" i="199"/>
  <c r="GT4" i="199" s="1"/>
  <c r="DV4" i="199"/>
  <c r="AT3" i="199"/>
  <c r="AX3" i="199"/>
  <c r="HB3" i="199"/>
  <c r="DZ4" i="199"/>
  <c r="GX4" i="199"/>
  <c r="EP4" i="199"/>
  <c r="HH4" i="199"/>
  <c r="F8" i="199"/>
  <c r="E8" i="199"/>
  <c r="CH4" i="199"/>
  <c r="FJ4" i="199"/>
  <c r="D8" i="199"/>
  <c r="CH3" i="199"/>
  <c r="FJ3" i="199"/>
  <c r="FF4" i="199" s="1"/>
  <c r="J4" i="199"/>
  <c r="CL4" i="199"/>
  <c r="FN4" i="199"/>
  <c r="C8" i="199"/>
  <c r="J3" i="199"/>
  <c r="P4" i="199"/>
  <c r="CR4" i="199"/>
  <c r="FT4" i="199"/>
  <c r="P3" i="199"/>
  <c r="CR3" i="199"/>
  <c r="CN4" i="199" s="1"/>
  <c r="FT3" i="199"/>
  <c r="FP4" i="199" s="1"/>
  <c r="T4" i="199"/>
  <c r="CV4" i="199"/>
  <c r="FX4" i="199"/>
  <c r="F4" i="199"/>
  <c r="B9" i="199" s="1"/>
  <c r="B10" i="199" s="1"/>
  <c r="B11" i="199" s="1"/>
  <c r="B12" i="199" s="1"/>
  <c r="B13" i="199" s="1"/>
  <c r="B14" i="199" s="1"/>
  <c r="B15" i="199" s="1"/>
  <c r="B16" i="199" s="1"/>
  <c r="B17" i="199" s="1"/>
  <c r="B18" i="199" s="1"/>
  <c r="B19" i="199" s="1"/>
  <c r="B20" i="199" s="1"/>
  <c r="B21" i="199" s="1"/>
  <c r="B22" i="199" s="1"/>
  <c r="B23" i="199" s="1"/>
  <c r="B24" i="199" s="1"/>
  <c r="B25" i="199" s="1"/>
  <c r="B26" i="199" s="1"/>
  <c r="B27" i="199" s="1"/>
  <c r="B28" i="199" s="1"/>
  <c r="B29" i="199" s="1"/>
  <c r="B30" i="199" s="1"/>
  <c r="B31" i="199" s="1"/>
  <c r="B32" i="199" s="1"/>
  <c r="B33" i="199" s="1"/>
  <c r="B34" i="199" s="1"/>
  <c r="B35" i="199" s="1"/>
  <c r="B36" i="199" s="1"/>
  <c r="B37" i="199" s="1"/>
  <c r="B38" i="199" s="1"/>
  <c r="B39" i="199" s="1"/>
  <c r="B40" i="199" s="1"/>
  <c r="B41" i="199" s="1"/>
  <c r="B42" i="199" s="1"/>
  <c r="B43" i="199" s="1"/>
  <c r="B44" i="199" s="1"/>
  <c r="B45" i="199" s="1"/>
  <c r="B46" i="199" s="1"/>
  <c r="B47" i="199" s="1"/>
  <c r="B48" i="199" s="1"/>
  <c r="B49" i="199" s="1"/>
  <c r="B50" i="199" s="1"/>
  <c r="B51" i="199" s="1"/>
  <c r="B52" i="199" s="1"/>
  <c r="B53" i="199" s="1"/>
  <c r="B54" i="199" s="1"/>
  <c r="A10" i="199"/>
  <c r="A11" i="199" s="1"/>
  <c r="A12" i="199" s="1"/>
  <c r="A13" i="199" s="1"/>
  <c r="A14" i="199" s="1"/>
  <c r="A15" i="199" s="1"/>
  <c r="A16" i="199" s="1"/>
  <c r="A17" i="199" s="1"/>
  <c r="A18" i="199" s="1"/>
  <c r="A19" i="199" s="1"/>
  <c r="A20" i="199" s="1"/>
  <c r="A21" i="199" s="1"/>
  <c r="A22" i="199" s="1"/>
  <c r="A23" i="199" s="1"/>
  <c r="A24" i="199" s="1"/>
  <c r="A25" i="199" s="1"/>
  <c r="A26" i="199" s="1"/>
  <c r="A27" i="199" s="1"/>
  <c r="A28" i="199" s="1"/>
  <c r="A29" i="199" s="1"/>
  <c r="A30" i="199" s="1"/>
  <c r="A31" i="199" s="1"/>
  <c r="A32" i="199" s="1"/>
  <c r="A33" i="199" s="1"/>
  <c r="A34" i="199" s="1"/>
  <c r="A35" i="199" s="1"/>
  <c r="A36" i="199" s="1"/>
  <c r="A37" i="199" s="1"/>
  <c r="A38" i="199" s="1"/>
  <c r="A39" i="199" s="1"/>
  <c r="A40" i="199" s="1"/>
  <c r="A41" i="199" s="1"/>
  <c r="A42" i="199" s="1"/>
  <c r="A43" i="199" s="1"/>
  <c r="A44" i="199" s="1"/>
  <c r="A45" i="199" s="1"/>
  <c r="A46" i="199" s="1"/>
  <c r="A47" i="199" s="1"/>
  <c r="A48" i="199" s="1"/>
  <c r="A49" i="199" s="1"/>
  <c r="A50" i="199" s="1"/>
  <c r="A51" i="199" s="1"/>
  <c r="A52" i="199" s="1"/>
  <c r="A53" i="199" s="1"/>
  <c r="A54" i="199" s="1"/>
  <c r="A54" i="224" l="1"/>
  <c r="B64" i="199"/>
  <c r="A55" i="224" l="1"/>
  <c r="L9" i="199"/>
  <c r="J7" i="4"/>
  <c r="B9" i="226" l="1"/>
  <c r="AQ9" i="226"/>
  <c r="A56" i="224"/>
  <c r="IZ63" i="199"/>
  <c r="IX63" i="199"/>
  <c r="IW63" i="199"/>
  <c r="IV63" i="199"/>
  <c r="IU63" i="199"/>
  <c r="IT63" i="199"/>
  <c r="IS63" i="199"/>
  <c r="IR63" i="199"/>
  <c r="IQ63" i="199"/>
  <c r="IP63" i="199"/>
  <c r="IN63" i="199"/>
  <c r="IM63" i="199"/>
  <c r="IL63" i="199"/>
  <c r="IK63" i="199"/>
  <c r="IJ63" i="199"/>
  <c r="II63" i="199"/>
  <c r="IH63" i="199"/>
  <c r="IG63" i="199"/>
  <c r="IF63" i="199"/>
  <c r="ID63" i="199"/>
  <c r="IC63" i="199"/>
  <c r="IB63" i="199"/>
  <c r="IA63" i="199"/>
  <c r="HZ63" i="199"/>
  <c r="HY63" i="199"/>
  <c r="HX63" i="199"/>
  <c r="HW63" i="199"/>
  <c r="HV63" i="199"/>
  <c r="HT63" i="199"/>
  <c r="HS63" i="199"/>
  <c r="HR63" i="199"/>
  <c r="HQ63" i="199"/>
  <c r="HP63" i="199"/>
  <c r="HO63" i="199"/>
  <c r="HN63" i="199"/>
  <c r="HM63" i="199"/>
  <c r="HL63" i="199"/>
  <c r="HJ63" i="199"/>
  <c r="HI63" i="199"/>
  <c r="HH63" i="199"/>
  <c r="HG63" i="199"/>
  <c r="HF63" i="199"/>
  <c r="HE63" i="199"/>
  <c r="HD63" i="199"/>
  <c r="HC63" i="199"/>
  <c r="HB63" i="199"/>
  <c r="GZ63" i="199"/>
  <c r="GY63" i="199"/>
  <c r="GX63" i="199"/>
  <c r="GW63" i="199"/>
  <c r="GV63" i="199"/>
  <c r="GU63" i="199"/>
  <c r="GT63" i="199"/>
  <c r="GS63" i="199"/>
  <c r="GR63" i="199"/>
  <c r="GP63" i="199"/>
  <c r="GO63" i="199"/>
  <c r="GN63" i="199"/>
  <c r="GM63" i="199"/>
  <c r="GL63" i="199"/>
  <c r="GK63" i="199"/>
  <c r="GJ63" i="199"/>
  <c r="GI63" i="199"/>
  <c r="GH63" i="199"/>
  <c r="GF63" i="199"/>
  <c r="GE63" i="199"/>
  <c r="GD63" i="199"/>
  <c r="GC63" i="199"/>
  <c r="GB63" i="199"/>
  <c r="GA63" i="199"/>
  <c r="FZ63" i="199"/>
  <c r="FY63" i="199"/>
  <c r="FX63" i="199"/>
  <c r="FV63" i="199"/>
  <c r="FU63" i="199"/>
  <c r="FT63" i="199"/>
  <c r="FS63" i="199"/>
  <c r="FR63" i="199"/>
  <c r="FQ63" i="199"/>
  <c r="FP63" i="199"/>
  <c r="FO63" i="199"/>
  <c r="FN63" i="199"/>
  <c r="FL63" i="199"/>
  <c r="FK63" i="199"/>
  <c r="FJ63" i="199"/>
  <c r="FI63" i="199"/>
  <c r="FH63" i="199"/>
  <c r="FG63" i="199"/>
  <c r="FF63" i="199"/>
  <c r="FE63" i="199"/>
  <c r="FD63" i="199"/>
  <c r="FB63" i="199"/>
  <c r="FA63" i="199"/>
  <c r="EZ63" i="199"/>
  <c r="EY63" i="199"/>
  <c r="EX63" i="199"/>
  <c r="EW63" i="199"/>
  <c r="EV63" i="199"/>
  <c r="EU63" i="199"/>
  <c r="ET63" i="199"/>
  <c r="ER63" i="199"/>
  <c r="EQ63" i="199"/>
  <c r="EP63" i="199"/>
  <c r="EO63" i="199"/>
  <c r="EN63" i="199"/>
  <c r="EM63" i="199"/>
  <c r="EL63" i="199"/>
  <c r="EK63" i="199"/>
  <c r="EJ63" i="199"/>
  <c r="EH63" i="199"/>
  <c r="EG63" i="199"/>
  <c r="EF63" i="199"/>
  <c r="EE63" i="199"/>
  <c r="ED63" i="199"/>
  <c r="EC63" i="199"/>
  <c r="EB63" i="199"/>
  <c r="EA63" i="199"/>
  <c r="DZ63" i="199"/>
  <c r="DX63" i="199"/>
  <c r="DW63" i="199"/>
  <c r="DV63" i="199"/>
  <c r="DU63" i="199"/>
  <c r="DT63" i="199"/>
  <c r="DS63" i="199"/>
  <c r="DR63" i="199"/>
  <c r="DQ63" i="199"/>
  <c r="DP63" i="199"/>
  <c r="DN63" i="199"/>
  <c r="DM63" i="199"/>
  <c r="DL63" i="199"/>
  <c r="DK63" i="199"/>
  <c r="DJ63" i="199"/>
  <c r="DI63" i="199"/>
  <c r="DH63" i="199"/>
  <c r="DG63" i="199"/>
  <c r="DF63" i="199"/>
  <c r="DD63" i="199"/>
  <c r="DC63" i="199"/>
  <c r="DB63" i="199"/>
  <c r="DA63" i="199"/>
  <c r="CZ63" i="199"/>
  <c r="CY63" i="199"/>
  <c r="CX63" i="199"/>
  <c r="CW63" i="199"/>
  <c r="CV63" i="199"/>
  <c r="CT63" i="199"/>
  <c r="CS63" i="199"/>
  <c r="CR63" i="199"/>
  <c r="CQ63" i="199"/>
  <c r="CP63" i="199"/>
  <c r="CO63" i="199"/>
  <c r="CN63" i="199"/>
  <c r="CM63" i="199"/>
  <c r="CL63" i="199"/>
  <c r="CJ63" i="199"/>
  <c r="CI63" i="199"/>
  <c r="CH63" i="199"/>
  <c r="CG63" i="199"/>
  <c r="CF63" i="199"/>
  <c r="CE63" i="199"/>
  <c r="CD63" i="199"/>
  <c r="CC63" i="199"/>
  <c r="CB63" i="199"/>
  <c r="BZ63" i="199"/>
  <c r="BY63" i="199"/>
  <c r="BX63" i="199"/>
  <c r="BW63" i="199"/>
  <c r="BV63" i="199"/>
  <c r="BU63" i="199"/>
  <c r="BT63" i="199"/>
  <c r="BS63" i="199"/>
  <c r="BR63" i="199"/>
  <c r="BP63" i="199"/>
  <c r="BO63" i="199"/>
  <c r="BN63" i="199"/>
  <c r="BM63" i="199"/>
  <c r="BL63" i="199"/>
  <c r="BK63" i="199"/>
  <c r="BJ63" i="199"/>
  <c r="BI63" i="199"/>
  <c r="BH63" i="199"/>
  <c r="BF63" i="199"/>
  <c r="BE63" i="199"/>
  <c r="BD63" i="199"/>
  <c r="BC63" i="199"/>
  <c r="BB63" i="199"/>
  <c r="BA63" i="199"/>
  <c r="AZ63" i="199"/>
  <c r="AY63" i="199"/>
  <c r="AX63" i="199"/>
  <c r="AV63" i="199"/>
  <c r="AU63" i="199"/>
  <c r="AT63" i="199"/>
  <c r="AS63" i="199"/>
  <c r="AR63" i="199"/>
  <c r="AQ63" i="199"/>
  <c r="AP63" i="199"/>
  <c r="AO63" i="199"/>
  <c r="AN63" i="199"/>
  <c r="AL63" i="199"/>
  <c r="AK63" i="199"/>
  <c r="AJ63" i="199"/>
  <c r="AI63" i="199"/>
  <c r="AH63" i="199"/>
  <c r="AG63" i="199"/>
  <c r="AF63" i="199"/>
  <c r="AE63" i="199"/>
  <c r="AD63" i="199"/>
  <c r="AB63" i="199"/>
  <c r="AA63" i="199"/>
  <c r="Z63" i="199"/>
  <c r="Y63" i="199"/>
  <c r="X63" i="199"/>
  <c r="W63" i="199"/>
  <c r="V63" i="199"/>
  <c r="U63" i="199"/>
  <c r="T63" i="199"/>
  <c r="R63" i="199"/>
  <c r="Q63" i="199"/>
  <c r="P63" i="199"/>
  <c r="O63" i="199"/>
  <c r="N63" i="199"/>
  <c r="M63" i="199"/>
  <c r="L63" i="199"/>
  <c r="K63" i="199"/>
  <c r="J63" i="199"/>
  <c r="H63" i="199"/>
  <c r="G63" i="199"/>
  <c r="IZ62" i="199"/>
  <c r="IY62" i="199"/>
  <c r="IW62" i="199"/>
  <c r="IV62" i="199"/>
  <c r="IU62" i="199"/>
  <c r="IT62" i="199"/>
  <c r="IS62" i="199"/>
  <c r="IR62" i="199"/>
  <c r="IQ62" i="199"/>
  <c r="IP62" i="199"/>
  <c r="IO62" i="199"/>
  <c r="IM62" i="199"/>
  <c r="IL62" i="199"/>
  <c r="IK62" i="199"/>
  <c r="IJ62" i="199"/>
  <c r="II62" i="199"/>
  <c r="IH62" i="199"/>
  <c r="IG62" i="199"/>
  <c r="IF62" i="199"/>
  <c r="IE62" i="199"/>
  <c r="IC62" i="199"/>
  <c r="IB62" i="199"/>
  <c r="IA62" i="199"/>
  <c r="HZ62" i="199"/>
  <c r="HY62" i="199"/>
  <c r="HX62" i="199"/>
  <c r="HW62" i="199"/>
  <c r="HV62" i="199"/>
  <c r="HU62" i="199"/>
  <c r="HS62" i="199"/>
  <c r="HR62" i="199"/>
  <c r="HQ62" i="199"/>
  <c r="HP62" i="199"/>
  <c r="HO62" i="199"/>
  <c r="HN62" i="199"/>
  <c r="HM62" i="199"/>
  <c r="HL62" i="199"/>
  <c r="HK62" i="199"/>
  <c r="HI62" i="199"/>
  <c r="HH62" i="199"/>
  <c r="HG62" i="199"/>
  <c r="HF62" i="199"/>
  <c r="HE62" i="199"/>
  <c r="HD62" i="199"/>
  <c r="HC62" i="199"/>
  <c r="HB62" i="199"/>
  <c r="HA62" i="199"/>
  <c r="GY62" i="199"/>
  <c r="GX62" i="199"/>
  <c r="GW62" i="199"/>
  <c r="GV62" i="199"/>
  <c r="GU62" i="199"/>
  <c r="GT62" i="199"/>
  <c r="GS62" i="199"/>
  <c r="GR62" i="199"/>
  <c r="GQ62" i="199"/>
  <c r="GO62" i="199"/>
  <c r="GN62" i="199"/>
  <c r="GM62" i="199"/>
  <c r="GL62" i="199"/>
  <c r="GK62" i="199"/>
  <c r="GJ62" i="199"/>
  <c r="GI62" i="199"/>
  <c r="GH62" i="199"/>
  <c r="GG62" i="199"/>
  <c r="GE62" i="199"/>
  <c r="GD62" i="199"/>
  <c r="GC62" i="199"/>
  <c r="GB62" i="199"/>
  <c r="GA62" i="199"/>
  <c r="FZ62" i="199"/>
  <c r="FY62" i="199"/>
  <c r="FX62" i="199"/>
  <c r="FW62" i="199"/>
  <c r="FU62" i="199"/>
  <c r="FT62" i="199"/>
  <c r="FS62" i="199"/>
  <c r="FR62" i="199"/>
  <c r="FQ62" i="199"/>
  <c r="FP62" i="199"/>
  <c r="FO62" i="199"/>
  <c r="FN62" i="199"/>
  <c r="FM62" i="199"/>
  <c r="FK62" i="199"/>
  <c r="FJ62" i="199"/>
  <c r="FI62" i="199"/>
  <c r="FH62" i="199"/>
  <c r="FG62" i="199"/>
  <c r="FF62" i="199"/>
  <c r="FE62" i="199"/>
  <c r="FD62" i="199"/>
  <c r="FC62" i="199"/>
  <c r="FA62" i="199"/>
  <c r="EZ62" i="199"/>
  <c r="EY62" i="199"/>
  <c r="EX62" i="199"/>
  <c r="EW62" i="199"/>
  <c r="EV62" i="199"/>
  <c r="EU62" i="199"/>
  <c r="ET62" i="199"/>
  <c r="ES62" i="199"/>
  <c r="EQ62" i="199"/>
  <c r="EP62" i="199"/>
  <c r="EO62" i="199"/>
  <c r="EN62" i="199"/>
  <c r="EM62" i="199"/>
  <c r="EL62" i="199"/>
  <c r="EK62" i="199"/>
  <c r="EJ62" i="199"/>
  <c r="EI62" i="199"/>
  <c r="EG62" i="199"/>
  <c r="EF62" i="199"/>
  <c r="EE62" i="199"/>
  <c r="ED62" i="199"/>
  <c r="EC62" i="199"/>
  <c r="EB62" i="199"/>
  <c r="EA62" i="199"/>
  <c r="DZ62" i="199"/>
  <c r="DY62" i="199"/>
  <c r="DW62" i="199"/>
  <c r="DV62" i="199"/>
  <c r="DU62" i="199"/>
  <c r="DT62" i="199"/>
  <c r="DS62" i="199"/>
  <c r="DR62" i="199"/>
  <c r="DQ62" i="199"/>
  <c r="DP62" i="199"/>
  <c r="DO62" i="199"/>
  <c r="DM62" i="199"/>
  <c r="DL62" i="199"/>
  <c r="DK62" i="199"/>
  <c r="DJ62" i="199"/>
  <c r="DI62" i="199"/>
  <c r="DH62" i="199"/>
  <c r="DG62" i="199"/>
  <c r="DF62" i="199"/>
  <c r="DE62" i="199"/>
  <c r="DD62" i="199"/>
  <c r="DC62" i="199"/>
  <c r="DB62" i="199"/>
  <c r="DA62" i="199"/>
  <c r="CZ62" i="199"/>
  <c r="CY62" i="199"/>
  <c r="CX62" i="199"/>
  <c r="CW62" i="199"/>
  <c r="CV62" i="199"/>
  <c r="CU62" i="199"/>
  <c r="CS62" i="199"/>
  <c r="CR62" i="199"/>
  <c r="CQ62" i="199"/>
  <c r="CP62" i="199"/>
  <c r="CO62" i="199"/>
  <c r="CN62" i="199"/>
  <c r="CM62" i="199"/>
  <c r="CL62" i="199"/>
  <c r="CK62" i="199"/>
  <c r="CI62" i="199"/>
  <c r="CH62" i="199"/>
  <c r="CG62" i="199"/>
  <c r="CF62" i="199"/>
  <c r="CE62" i="199"/>
  <c r="CD62" i="199"/>
  <c r="CC62" i="199"/>
  <c r="CB62" i="199"/>
  <c r="CA62" i="199"/>
  <c r="BY62" i="199"/>
  <c r="BX62" i="199"/>
  <c r="BW62" i="199"/>
  <c r="BV62" i="199"/>
  <c r="BU62" i="199"/>
  <c r="BT62" i="199"/>
  <c r="BS62" i="199"/>
  <c r="BR62" i="199"/>
  <c r="BQ62" i="199"/>
  <c r="BO62" i="199"/>
  <c r="BN62" i="199"/>
  <c r="BM62" i="199"/>
  <c r="BL62" i="199"/>
  <c r="BK62" i="199"/>
  <c r="BJ62" i="199"/>
  <c r="BI62" i="199"/>
  <c r="BH62" i="199"/>
  <c r="BG62" i="199"/>
  <c r="BE62" i="199"/>
  <c r="BD62" i="199"/>
  <c r="BC62" i="199"/>
  <c r="BB62" i="199"/>
  <c r="BA62" i="199"/>
  <c r="AZ62" i="199"/>
  <c r="AY62" i="199"/>
  <c r="AX62" i="199"/>
  <c r="AW62" i="199"/>
  <c r="AU62" i="199"/>
  <c r="AT62" i="199"/>
  <c r="AS62" i="199"/>
  <c r="AR62" i="199"/>
  <c r="AQ62" i="199"/>
  <c r="AP62" i="199"/>
  <c r="AO62" i="199"/>
  <c r="AN62" i="199"/>
  <c r="AM62" i="199"/>
  <c r="AK62" i="199"/>
  <c r="AJ62" i="199"/>
  <c r="AI62" i="199"/>
  <c r="AH62" i="199"/>
  <c r="AG62" i="199"/>
  <c r="AF62" i="199"/>
  <c r="AE62" i="199"/>
  <c r="AD62" i="199"/>
  <c r="AC62" i="199"/>
  <c r="AA62" i="199"/>
  <c r="Z62" i="199"/>
  <c r="Y62" i="199"/>
  <c r="X62" i="199"/>
  <c r="W62" i="199"/>
  <c r="V62" i="199"/>
  <c r="U62" i="199"/>
  <c r="T62" i="199"/>
  <c r="S62" i="199"/>
  <c r="Q62" i="199"/>
  <c r="P62" i="199"/>
  <c r="O62" i="199"/>
  <c r="N62" i="199"/>
  <c r="M62" i="199"/>
  <c r="L62" i="199"/>
  <c r="K62" i="199"/>
  <c r="J62" i="199"/>
  <c r="I62" i="199"/>
  <c r="G62" i="199"/>
  <c r="IZ61" i="199"/>
  <c r="IY61" i="199"/>
  <c r="IX61" i="199"/>
  <c r="IV61" i="199"/>
  <c r="IU61" i="199"/>
  <c r="IT61" i="199"/>
  <c r="IS61" i="199"/>
  <c r="IR61" i="199"/>
  <c r="IQ61" i="199"/>
  <c r="IP61" i="199"/>
  <c r="IO61" i="199"/>
  <c r="IN61" i="199"/>
  <c r="IL61" i="199"/>
  <c r="IK61" i="199"/>
  <c r="IJ61" i="199"/>
  <c r="II61" i="199"/>
  <c r="IH61" i="199"/>
  <c r="IG61" i="199"/>
  <c r="IF61" i="199"/>
  <c r="IE61" i="199"/>
  <c r="ID61" i="199"/>
  <c r="IB61" i="199"/>
  <c r="IA61" i="199"/>
  <c r="HZ61" i="199"/>
  <c r="HY61" i="199"/>
  <c r="HX61" i="199"/>
  <c r="HW61" i="199"/>
  <c r="HV61" i="199"/>
  <c r="HU61" i="199"/>
  <c r="HT61" i="199"/>
  <c r="HR61" i="199"/>
  <c r="HQ61" i="199"/>
  <c r="HP61" i="199"/>
  <c r="HO61" i="199"/>
  <c r="HN61" i="199"/>
  <c r="HM61" i="199"/>
  <c r="HL61" i="199"/>
  <c r="HK61" i="199"/>
  <c r="HJ61" i="199"/>
  <c r="HH61" i="199"/>
  <c r="HG61" i="199"/>
  <c r="HF61" i="199"/>
  <c r="HE61" i="199"/>
  <c r="HD61" i="199"/>
  <c r="HC61" i="199"/>
  <c r="HB61" i="199"/>
  <c r="HA61" i="199"/>
  <c r="GZ61" i="199"/>
  <c r="GX61" i="199"/>
  <c r="GW61" i="199"/>
  <c r="GV61" i="199"/>
  <c r="GU61" i="199"/>
  <c r="GT61" i="199"/>
  <c r="GS61" i="199"/>
  <c r="GR61" i="199"/>
  <c r="GQ61" i="199"/>
  <c r="GP61" i="199"/>
  <c r="GN61" i="199"/>
  <c r="GM61" i="199"/>
  <c r="GL61" i="199"/>
  <c r="GK61" i="199"/>
  <c r="GJ61" i="199"/>
  <c r="GI61" i="199"/>
  <c r="GH61" i="199"/>
  <c r="GG61" i="199"/>
  <c r="GF61" i="199"/>
  <c r="GD61" i="199"/>
  <c r="GC61" i="199"/>
  <c r="GB61" i="199"/>
  <c r="GA61" i="199"/>
  <c r="FZ61" i="199"/>
  <c r="FY61" i="199"/>
  <c r="FX61" i="199"/>
  <c r="FW61" i="199"/>
  <c r="FV61" i="199"/>
  <c r="FT61" i="199"/>
  <c r="FS61" i="199"/>
  <c r="FR61" i="199"/>
  <c r="FQ61" i="199"/>
  <c r="FP61" i="199"/>
  <c r="FO61" i="199"/>
  <c r="FN61" i="199"/>
  <c r="FM61" i="199"/>
  <c r="FL61" i="199"/>
  <c r="FK61" i="199"/>
  <c r="FJ61" i="199"/>
  <c r="FI61" i="199"/>
  <c r="FH61" i="199"/>
  <c r="FG61" i="199"/>
  <c r="FF61" i="199"/>
  <c r="FE61" i="199"/>
  <c r="FD61" i="199"/>
  <c r="FC61" i="199"/>
  <c r="FB61" i="199"/>
  <c r="EZ61" i="199"/>
  <c r="EY61" i="199"/>
  <c r="EX61" i="199"/>
  <c r="EW61" i="199"/>
  <c r="EV61" i="199"/>
  <c r="EU61" i="199"/>
  <c r="ET61" i="199"/>
  <c r="ES61" i="199"/>
  <c r="ER61" i="199"/>
  <c r="EP61" i="199"/>
  <c r="EO61" i="199"/>
  <c r="EN61" i="199"/>
  <c r="EM61" i="199"/>
  <c r="EL61" i="199"/>
  <c r="EK61" i="199"/>
  <c r="EJ61" i="199"/>
  <c r="EI61" i="199"/>
  <c r="EH61" i="199"/>
  <c r="EF61" i="199"/>
  <c r="EE61" i="199"/>
  <c r="ED61" i="199"/>
  <c r="EC61" i="199"/>
  <c r="EB61" i="199"/>
  <c r="EA61" i="199"/>
  <c r="DZ61" i="199"/>
  <c r="DY61" i="199"/>
  <c r="DX61" i="199"/>
  <c r="DV61" i="199"/>
  <c r="DU61" i="199"/>
  <c r="DT61" i="199"/>
  <c r="DS61" i="199"/>
  <c r="DR61" i="199"/>
  <c r="DQ61" i="199"/>
  <c r="DP61" i="199"/>
  <c r="DO61" i="199"/>
  <c r="DN61" i="199"/>
  <c r="DL61" i="199"/>
  <c r="DK61" i="199"/>
  <c r="DJ61" i="199"/>
  <c r="DI61" i="199"/>
  <c r="DH61" i="199"/>
  <c r="DG61" i="199"/>
  <c r="DF61" i="199"/>
  <c r="DE61" i="199"/>
  <c r="DD61" i="199"/>
  <c r="DB61" i="199"/>
  <c r="DA61" i="199"/>
  <c r="CZ61" i="199"/>
  <c r="CY61" i="199"/>
  <c r="CX61" i="199"/>
  <c r="CW61" i="199"/>
  <c r="CV61" i="199"/>
  <c r="CU61" i="199"/>
  <c r="CT61" i="199"/>
  <c r="CR61" i="199"/>
  <c r="CQ61" i="199"/>
  <c r="CP61" i="199"/>
  <c r="CO61" i="199"/>
  <c r="CN61" i="199"/>
  <c r="CM61" i="199"/>
  <c r="CL61" i="199"/>
  <c r="CK61" i="199"/>
  <c r="CJ61" i="199"/>
  <c r="CH61" i="199"/>
  <c r="CG61" i="199"/>
  <c r="CF61" i="199"/>
  <c r="CE61" i="199"/>
  <c r="CD61" i="199"/>
  <c r="CC61" i="199"/>
  <c r="CB61" i="199"/>
  <c r="CA61" i="199"/>
  <c r="BZ61" i="199"/>
  <c r="BX61" i="199"/>
  <c r="BW61" i="199"/>
  <c r="BV61" i="199"/>
  <c r="BU61" i="199"/>
  <c r="BT61" i="199"/>
  <c r="BS61" i="199"/>
  <c r="BR61" i="199"/>
  <c r="BQ61" i="199"/>
  <c r="BP61" i="199"/>
  <c r="BN61" i="199"/>
  <c r="BM61" i="199"/>
  <c r="BL61" i="199"/>
  <c r="BK61" i="199"/>
  <c r="BJ61" i="199"/>
  <c r="BI61" i="199"/>
  <c r="BH61" i="199"/>
  <c r="BG61" i="199"/>
  <c r="BF61" i="199"/>
  <c r="BD61" i="199"/>
  <c r="BC61" i="199"/>
  <c r="BB61" i="199"/>
  <c r="BA61" i="199"/>
  <c r="AZ61" i="199"/>
  <c r="AY61" i="199"/>
  <c r="AX61" i="199"/>
  <c r="AW61" i="199"/>
  <c r="AV61" i="199"/>
  <c r="AT61" i="199"/>
  <c r="AS61" i="199"/>
  <c r="AR61" i="199"/>
  <c r="AQ61" i="199"/>
  <c r="AP61" i="199"/>
  <c r="AO61" i="199"/>
  <c r="AN61" i="199"/>
  <c r="AM61" i="199"/>
  <c r="AL61" i="199"/>
  <c r="AJ61" i="199"/>
  <c r="AI61" i="199"/>
  <c r="AH61" i="199"/>
  <c r="AG61" i="199"/>
  <c r="AF61" i="199"/>
  <c r="AE61" i="199"/>
  <c r="AD61" i="199"/>
  <c r="AC61" i="199"/>
  <c r="AB61" i="199"/>
  <c r="Z61" i="199"/>
  <c r="Y61" i="199"/>
  <c r="X61" i="199"/>
  <c r="W61" i="199"/>
  <c r="V61" i="199"/>
  <c r="U61" i="199"/>
  <c r="T61" i="199"/>
  <c r="S61" i="199"/>
  <c r="R61" i="199"/>
  <c r="P61" i="199"/>
  <c r="O61" i="199"/>
  <c r="N61" i="199"/>
  <c r="M61" i="199"/>
  <c r="L61" i="199"/>
  <c r="K61" i="199"/>
  <c r="J61" i="199"/>
  <c r="I61" i="199"/>
  <c r="H61" i="199"/>
  <c r="IZ60" i="199"/>
  <c r="IY60" i="199"/>
  <c r="IX60" i="199"/>
  <c r="IW60" i="199"/>
  <c r="IU60" i="199"/>
  <c r="IT60" i="199"/>
  <c r="IS60" i="199"/>
  <c r="IR60" i="199"/>
  <c r="IQ60" i="199"/>
  <c r="IP60" i="199"/>
  <c r="IO60" i="199"/>
  <c r="IN60" i="199"/>
  <c r="IM60" i="199"/>
  <c r="IK60" i="199"/>
  <c r="IJ60" i="199"/>
  <c r="II60" i="199"/>
  <c r="IH60" i="199"/>
  <c r="IG60" i="199"/>
  <c r="IF60" i="199"/>
  <c r="IE60" i="199"/>
  <c r="ID60" i="199"/>
  <c r="IC60" i="199"/>
  <c r="IA60" i="199"/>
  <c r="HZ60" i="199"/>
  <c r="HY60" i="199"/>
  <c r="HX60" i="199"/>
  <c r="HW60" i="199"/>
  <c r="HV60" i="199"/>
  <c r="HU60" i="199"/>
  <c r="HT60" i="199"/>
  <c r="HS60" i="199"/>
  <c r="HR60" i="199"/>
  <c r="HQ60" i="199"/>
  <c r="HP60" i="199"/>
  <c r="HO60" i="199"/>
  <c r="HN60" i="199"/>
  <c r="HM60" i="199"/>
  <c r="HL60" i="199"/>
  <c r="HK60" i="199"/>
  <c r="HJ60" i="199"/>
  <c r="HI60" i="199"/>
  <c r="HG60" i="199"/>
  <c r="HF60" i="199"/>
  <c r="HE60" i="199"/>
  <c r="HD60" i="199"/>
  <c r="HC60" i="199"/>
  <c r="HB60" i="199"/>
  <c r="HA60" i="199"/>
  <c r="GZ60" i="199"/>
  <c r="GY60" i="199"/>
  <c r="GW60" i="199"/>
  <c r="GV60" i="199"/>
  <c r="GU60" i="199"/>
  <c r="GT60" i="199"/>
  <c r="GS60" i="199"/>
  <c r="GR60" i="199"/>
  <c r="GQ60" i="199"/>
  <c r="GP60" i="199"/>
  <c r="GO60" i="199"/>
  <c r="GM60" i="199"/>
  <c r="GL60" i="199"/>
  <c r="GK60" i="199"/>
  <c r="GJ60" i="199"/>
  <c r="GI60" i="199"/>
  <c r="GH60" i="199"/>
  <c r="GG60" i="199"/>
  <c r="GF60" i="199"/>
  <c r="GE60" i="199"/>
  <c r="GD60" i="199"/>
  <c r="GC60" i="199"/>
  <c r="GB60" i="199"/>
  <c r="GA60" i="199"/>
  <c r="FZ60" i="199"/>
  <c r="FY60" i="199"/>
  <c r="FX60" i="199"/>
  <c r="FW60" i="199"/>
  <c r="FV60" i="199"/>
  <c r="FU60" i="199"/>
  <c r="FS60" i="199"/>
  <c r="FR60" i="199"/>
  <c r="FQ60" i="199"/>
  <c r="FP60" i="199"/>
  <c r="FO60" i="199"/>
  <c r="FN60" i="199"/>
  <c r="FM60" i="199"/>
  <c r="FL60" i="199"/>
  <c r="FK60" i="199"/>
  <c r="FI60" i="199"/>
  <c r="FH60" i="199"/>
  <c r="FG60" i="199"/>
  <c r="FF60" i="199"/>
  <c r="FE60" i="199"/>
  <c r="FD60" i="199"/>
  <c r="FC60" i="199"/>
  <c r="FB60" i="199"/>
  <c r="FA60" i="199"/>
  <c r="EY60" i="199"/>
  <c r="EX60" i="199"/>
  <c r="EW60" i="199"/>
  <c r="EV60" i="199"/>
  <c r="EU60" i="199"/>
  <c r="ET60" i="199"/>
  <c r="ES60" i="199"/>
  <c r="ER60" i="199"/>
  <c r="EQ60" i="199"/>
  <c r="EP60" i="199"/>
  <c r="EO60" i="199"/>
  <c r="EN60" i="199"/>
  <c r="EM60" i="199"/>
  <c r="EL60" i="199"/>
  <c r="EK60" i="199"/>
  <c r="EJ60" i="199"/>
  <c r="EI60" i="199"/>
  <c r="EH60" i="199"/>
  <c r="EG60" i="199"/>
  <c r="EE60" i="199"/>
  <c r="ED60" i="199"/>
  <c r="EC60" i="199"/>
  <c r="EB60" i="199"/>
  <c r="EA60" i="199"/>
  <c r="DZ60" i="199"/>
  <c r="DY60" i="199"/>
  <c r="DX60" i="199"/>
  <c r="DW60" i="199"/>
  <c r="DU60" i="199"/>
  <c r="DT60" i="199"/>
  <c r="DS60" i="199"/>
  <c r="DR60" i="199"/>
  <c r="DQ60" i="199"/>
  <c r="DP60" i="199"/>
  <c r="DO60" i="199"/>
  <c r="DN60" i="199"/>
  <c r="DM60" i="199"/>
  <c r="DK60" i="199"/>
  <c r="DJ60" i="199"/>
  <c r="DI60" i="199"/>
  <c r="DH60" i="199"/>
  <c r="DG60" i="199"/>
  <c r="DF60" i="199"/>
  <c r="DE60" i="199"/>
  <c r="DD60" i="199"/>
  <c r="DC60" i="199"/>
  <c r="DB60" i="199"/>
  <c r="DA60" i="199"/>
  <c r="CZ60" i="199"/>
  <c r="CY60" i="199"/>
  <c r="CX60" i="199"/>
  <c r="CW60" i="199"/>
  <c r="CV60" i="199"/>
  <c r="CU60" i="199"/>
  <c r="CT60" i="199"/>
  <c r="CS60" i="199"/>
  <c r="CQ60" i="199"/>
  <c r="CP60" i="199"/>
  <c r="CO60" i="199"/>
  <c r="CN60" i="199"/>
  <c r="CM60" i="199"/>
  <c r="CL60" i="199"/>
  <c r="CK60" i="199"/>
  <c r="CJ60" i="199"/>
  <c r="CI60" i="199"/>
  <c r="CG60" i="199"/>
  <c r="CF60" i="199"/>
  <c r="CE60" i="199"/>
  <c r="CD60" i="199"/>
  <c r="CC60" i="199"/>
  <c r="CB60" i="199"/>
  <c r="CA60" i="199"/>
  <c r="BZ60" i="199"/>
  <c r="BY60" i="199"/>
  <c r="BW60" i="199"/>
  <c r="BV60" i="199"/>
  <c r="BU60" i="199"/>
  <c r="BT60" i="199"/>
  <c r="BS60" i="199"/>
  <c r="BR60" i="199"/>
  <c r="BQ60" i="199"/>
  <c r="BP60" i="199"/>
  <c r="BO60" i="199"/>
  <c r="BM60" i="199"/>
  <c r="BL60" i="199"/>
  <c r="BK60" i="199"/>
  <c r="BJ60" i="199"/>
  <c r="BI60" i="199"/>
  <c r="BH60" i="199"/>
  <c r="BG60" i="199"/>
  <c r="BF60" i="199"/>
  <c r="BE60" i="199"/>
  <c r="BC60" i="199"/>
  <c r="BB60" i="199"/>
  <c r="BA60" i="199"/>
  <c r="AZ60" i="199"/>
  <c r="AY60" i="199"/>
  <c r="AX60" i="199"/>
  <c r="AW60" i="199"/>
  <c r="AV60" i="199"/>
  <c r="AU60" i="199"/>
  <c r="AS60" i="199"/>
  <c r="AR60" i="199"/>
  <c r="AQ60" i="199"/>
  <c r="AP60" i="199"/>
  <c r="AO60" i="199"/>
  <c r="AN60" i="199"/>
  <c r="AM60" i="199"/>
  <c r="AL60" i="199"/>
  <c r="AK60" i="199"/>
  <c r="AI60" i="199"/>
  <c r="AH60" i="199"/>
  <c r="AG60" i="199"/>
  <c r="AF60" i="199"/>
  <c r="AE60" i="199"/>
  <c r="AD60" i="199"/>
  <c r="AC60" i="199"/>
  <c r="AB60" i="199"/>
  <c r="AA60" i="199"/>
  <c r="Y60" i="199"/>
  <c r="X60" i="199"/>
  <c r="W60" i="199"/>
  <c r="V60" i="199"/>
  <c r="U60" i="199"/>
  <c r="T60" i="199"/>
  <c r="S60" i="199"/>
  <c r="R60" i="199"/>
  <c r="Q60" i="199"/>
  <c r="O60" i="199"/>
  <c r="N60" i="199"/>
  <c r="M60" i="199"/>
  <c r="L60" i="199"/>
  <c r="K60" i="199"/>
  <c r="J60" i="199"/>
  <c r="I60" i="199"/>
  <c r="H60" i="199"/>
  <c r="G60" i="199"/>
  <c r="IZ59" i="199"/>
  <c r="IY59" i="199"/>
  <c r="IX59" i="199"/>
  <c r="IW59" i="199"/>
  <c r="IV59" i="199"/>
  <c r="IT59" i="199"/>
  <c r="IS59" i="199"/>
  <c r="IR59" i="199"/>
  <c r="IQ59" i="199"/>
  <c r="IP59" i="199"/>
  <c r="IO59" i="199"/>
  <c r="IN59" i="199"/>
  <c r="IM59" i="199"/>
  <c r="IL59" i="199"/>
  <c r="IJ59" i="199"/>
  <c r="II59" i="199"/>
  <c r="IH59" i="199"/>
  <c r="IG59" i="199"/>
  <c r="IF59" i="199"/>
  <c r="IE59" i="199"/>
  <c r="ID59" i="199"/>
  <c r="IC59" i="199"/>
  <c r="IB59" i="199"/>
  <c r="HZ59" i="199"/>
  <c r="HY59" i="199"/>
  <c r="HX59" i="199"/>
  <c r="HW59" i="199"/>
  <c r="HV59" i="199"/>
  <c r="HU59" i="199"/>
  <c r="HT59" i="199"/>
  <c r="HS59" i="199"/>
  <c r="HR59" i="199"/>
  <c r="HP59" i="199"/>
  <c r="HO59" i="199"/>
  <c r="HN59" i="199"/>
  <c r="HM59" i="199"/>
  <c r="HL59" i="199"/>
  <c r="HK59" i="199"/>
  <c r="HJ59" i="199"/>
  <c r="HI59" i="199"/>
  <c r="HH59" i="199"/>
  <c r="HF59" i="199"/>
  <c r="HE59" i="199"/>
  <c r="HD59" i="199"/>
  <c r="HC59" i="199"/>
  <c r="HB59" i="199"/>
  <c r="HA59" i="199"/>
  <c r="GZ59" i="199"/>
  <c r="GY59" i="199"/>
  <c r="GX59" i="199"/>
  <c r="GV59" i="199"/>
  <c r="GU59" i="199"/>
  <c r="GT59" i="199"/>
  <c r="GS59" i="199"/>
  <c r="GR59" i="199"/>
  <c r="GQ59" i="199"/>
  <c r="GP59" i="199"/>
  <c r="GO59" i="199"/>
  <c r="GN59" i="199"/>
  <c r="GL59" i="199"/>
  <c r="GK59" i="199"/>
  <c r="GJ59" i="199"/>
  <c r="GI59" i="199"/>
  <c r="GH59" i="199"/>
  <c r="GG59" i="199"/>
  <c r="GF59" i="199"/>
  <c r="GE59" i="199"/>
  <c r="GD59" i="199"/>
  <c r="GB59" i="199"/>
  <c r="GA59" i="199"/>
  <c r="FZ59" i="199"/>
  <c r="FY59" i="199"/>
  <c r="FX59" i="199"/>
  <c r="FW59" i="199"/>
  <c r="FV59" i="199"/>
  <c r="FU59" i="199"/>
  <c r="FT59" i="199"/>
  <c r="FR59" i="199"/>
  <c r="FQ59" i="199"/>
  <c r="FP59" i="199"/>
  <c r="FO59" i="199"/>
  <c r="FN59" i="199"/>
  <c r="FM59" i="199"/>
  <c r="FL59" i="199"/>
  <c r="FK59" i="199"/>
  <c r="FJ59" i="199"/>
  <c r="FH59" i="199"/>
  <c r="FG59" i="199"/>
  <c r="FF59" i="199"/>
  <c r="FE59" i="199"/>
  <c r="FD59" i="199"/>
  <c r="FC59" i="199"/>
  <c r="FB59" i="199"/>
  <c r="FA59" i="199"/>
  <c r="EZ59" i="199"/>
  <c r="EX59" i="199"/>
  <c r="EW59" i="199"/>
  <c r="EV59" i="199"/>
  <c r="EU59" i="199"/>
  <c r="ET59" i="199"/>
  <c r="ES59" i="199"/>
  <c r="ER59" i="199"/>
  <c r="EQ59" i="199"/>
  <c r="EP59" i="199"/>
  <c r="EN59" i="199"/>
  <c r="EM59" i="199"/>
  <c r="EL59" i="199"/>
  <c r="EK59" i="199"/>
  <c r="EJ59" i="199"/>
  <c r="EI59" i="199"/>
  <c r="EH59" i="199"/>
  <c r="EG59" i="199"/>
  <c r="EF59" i="199"/>
  <c r="ED59" i="199"/>
  <c r="EC59" i="199"/>
  <c r="EB59" i="199"/>
  <c r="EA59" i="199"/>
  <c r="DZ59" i="199"/>
  <c r="DY59" i="199"/>
  <c r="DX59" i="199"/>
  <c r="DW59" i="199"/>
  <c r="DV59" i="199"/>
  <c r="DT59" i="199"/>
  <c r="DS59" i="199"/>
  <c r="DR59" i="199"/>
  <c r="DQ59" i="199"/>
  <c r="DP59" i="199"/>
  <c r="DO59" i="199"/>
  <c r="DN59" i="199"/>
  <c r="DM59" i="199"/>
  <c r="DL59" i="199"/>
  <c r="DJ59" i="199"/>
  <c r="DI59" i="199"/>
  <c r="DH59" i="199"/>
  <c r="DG59" i="199"/>
  <c r="DF59" i="199"/>
  <c r="DE59" i="199"/>
  <c r="DD59" i="199"/>
  <c r="DC59" i="199"/>
  <c r="DB59" i="199"/>
  <c r="CZ59" i="199"/>
  <c r="CY59" i="199"/>
  <c r="CX59" i="199"/>
  <c r="CW59" i="199"/>
  <c r="CV59" i="199"/>
  <c r="CU59" i="199"/>
  <c r="CT59" i="199"/>
  <c r="CS59" i="199"/>
  <c r="CR59" i="199"/>
  <c r="CP59" i="199"/>
  <c r="CO59" i="199"/>
  <c r="CN59" i="199"/>
  <c r="CM59" i="199"/>
  <c r="CL59" i="199"/>
  <c r="CK59" i="199"/>
  <c r="CJ59" i="199"/>
  <c r="CI59" i="199"/>
  <c r="CH59" i="199"/>
  <c r="CF59" i="199"/>
  <c r="CE59" i="199"/>
  <c r="CD59" i="199"/>
  <c r="CC59" i="199"/>
  <c r="CB59" i="199"/>
  <c r="CA59" i="199"/>
  <c r="BZ59" i="199"/>
  <c r="BY59" i="199"/>
  <c r="BX59" i="199"/>
  <c r="BV59" i="199"/>
  <c r="BU59" i="199"/>
  <c r="BT59" i="199"/>
  <c r="BS59" i="199"/>
  <c r="BR59" i="199"/>
  <c r="BQ59" i="199"/>
  <c r="BP59" i="199"/>
  <c r="BO59" i="199"/>
  <c r="BN59" i="199"/>
  <c r="BL59" i="199"/>
  <c r="BK59" i="199"/>
  <c r="BJ59" i="199"/>
  <c r="BI59" i="199"/>
  <c r="BH59" i="199"/>
  <c r="BG59" i="199"/>
  <c r="BF59" i="199"/>
  <c r="BE59" i="199"/>
  <c r="BD59" i="199"/>
  <c r="BB59" i="199"/>
  <c r="BA59" i="199"/>
  <c r="AZ59" i="199"/>
  <c r="AY59" i="199"/>
  <c r="AX59" i="199"/>
  <c r="AW59" i="199"/>
  <c r="AV59" i="199"/>
  <c r="AU59" i="199"/>
  <c r="AT59" i="199"/>
  <c r="AR59" i="199"/>
  <c r="AQ59" i="199"/>
  <c r="AP59" i="199"/>
  <c r="AO59" i="199"/>
  <c r="AN59" i="199"/>
  <c r="AM59" i="199"/>
  <c r="AL59" i="199"/>
  <c r="AK59" i="199"/>
  <c r="AJ59" i="199"/>
  <c r="AH59" i="199"/>
  <c r="AG59" i="199"/>
  <c r="AF59" i="199"/>
  <c r="AE59" i="199"/>
  <c r="AD59" i="199"/>
  <c r="AC59" i="199"/>
  <c r="AB59" i="199"/>
  <c r="AA59" i="199"/>
  <c r="Z59" i="199"/>
  <c r="X59" i="199"/>
  <c r="W59" i="199"/>
  <c r="V59" i="199"/>
  <c r="U59" i="199"/>
  <c r="T59" i="199"/>
  <c r="S59" i="199"/>
  <c r="R59" i="199"/>
  <c r="Q59" i="199"/>
  <c r="P59" i="199"/>
  <c r="N59" i="199"/>
  <c r="M59" i="199"/>
  <c r="L59" i="199"/>
  <c r="K59" i="199"/>
  <c r="J59" i="199"/>
  <c r="I59" i="199"/>
  <c r="H59" i="199"/>
  <c r="G59" i="199"/>
  <c r="IZ58" i="199"/>
  <c r="IY58" i="199"/>
  <c r="IX58" i="199"/>
  <c r="IW58" i="199"/>
  <c r="IV58" i="199"/>
  <c r="IU58" i="199"/>
  <c r="IS58" i="199"/>
  <c r="IR58" i="199"/>
  <c r="IQ58" i="199"/>
  <c r="IP58" i="199"/>
  <c r="IO58" i="199"/>
  <c r="IN58" i="199"/>
  <c r="IM58" i="199"/>
  <c r="IL58" i="199"/>
  <c r="IK58" i="199"/>
  <c r="II58" i="199"/>
  <c r="IH58" i="199"/>
  <c r="IG58" i="199"/>
  <c r="IF58" i="199"/>
  <c r="IE58" i="199"/>
  <c r="ID58" i="199"/>
  <c r="IC58" i="199"/>
  <c r="IB58" i="199"/>
  <c r="IA58" i="199"/>
  <c r="HY58" i="199"/>
  <c r="HX58" i="199"/>
  <c r="HW58" i="199"/>
  <c r="HV58" i="199"/>
  <c r="HU58" i="199"/>
  <c r="HT58" i="199"/>
  <c r="HS58" i="199"/>
  <c r="HR58" i="199"/>
  <c r="HQ58" i="199"/>
  <c r="HP58" i="199"/>
  <c r="HO58" i="199"/>
  <c r="HN58" i="199"/>
  <c r="HM58" i="199"/>
  <c r="HL58" i="199"/>
  <c r="HK58" i="199"/>
  <c r="HJ58" i="199"/>
  <c r="HI58" i="199"/>
  <c r="HH58" i="199"/>
  <c r="HG58" i="199"/>
  <c r="HE58" i="199"/>
  <c r="HD58" i="199"/>
  <c r="HC58" i="199"/>
  <c r="HB58" i="199"/>
  <c r="HA58" i="199"/>
  <c r="GZ58" i="199"/>
  <c r="GY58" i="199"/>
  <c r="GX58" i="199"/>
  <c r="GW58" i="199"/>
  <c r="GU58" i="199"/>
  <c r="GT58" i="199"/>
  <c r="GS58" i="199"/>
  <c r="GR58" i="199"/>
  <c r="GQ58" i="199"/>
  <c r="GP58" i="199"/>
  <c r="GO58" i="199"/>
  <c r="GN58" i="199"/>
  <c r="GM58" i="199"/>
  <c r="GK58" i="199"/>
  <c r="GJ58" i="199"/>
  <c r="GI58" i="199"/>
  <c r="GH58" i="199"/>
  <c r="GG58" i="199"/>
  <c r="GF58" i="199"/>
  <c r="GE58" i="199"/>
  <c r="GD58" i="199"/>
  <c r="GC58" i="199"/>
  <c r="GA58" i="199"/>
  <c r="FZ58" i="199"/>
  <c r="FY58" i="199"/>
  <c r="FX58" i="199"/>
  <c r="FW58" i="199"/>
  <c r="FV58" i="199"/>
  <c r="FU58" i="199"/>
  <c r="FT58" i="199"/>
  <c r="FS58" i="199"/>
  <c r="FQ58" i="199"/>
  <c r="FP58" i="199"/>
  <c r="FO58" i="199"/>
  <c r="FN58" i="199"/>
  <c r="FM58" i="199"/>
  <c r="FL58" i="199"/>
  <c r="FK58" i="199"/>
  <c r="FJ58" i="199"/>
  <c r="FI58" i="199"/>
  <c r="FG58" i="199"/>
  <c r="FF58" i="199"/>
  <c r="FE58" i="199"/>
  <c r="FD58" i="199"/>
  <c r="FC58" i="199"/>
  <c r="FB58" i="199"/>
  <c r="FA58" i="199"/>
  <c r="EZ58" i="199"/>
  <c r="EY58" i="199"/>
  <c r="EW58" i="199"/>
  <c r="EV58" i="199"/>
  <c r="EU58" i="199"/>
  <c r="ET58" i="199"/>
  <c r="ES58" i="199"/>
  <c r="ER58" i="199"/>
  <c r="EQ58" i="199"/>
  <c r="EP58" i="199"/>
  <c r="EO58" i="199"/>
  <c r="EM58" i="199"/>
  <c r="EL58" i="199"/>
  <c r="EK58" i="199"/>
  <c r="EJ58" i="199"/>
  <c r="EI58" i="199"/>
  <c r="EH58" i="199"/>
  <c r="EG58" i="199"/>
  <c r="EF58" i="199"/>
  <c r="EE58" i="199"/>
  <c r="EC58" i="199"/>
  <c r="EB58" i="199"/>
  <c r="EA58" i="199"/>
  <c r="DZ58" i="199"/>
  <c r="DY58" i="199"/>
  <c r="DX58" i="199"/>
  <c r="DW58" i="199"/>
  <c r="DV58" i="199"/>
  <c r="DU58" i="199"/>
  <c r="DS58" i="199"/>
  <c r="DR58" i="199"/>
  <c r="DQ58" i="199"/>
  <c r="DP58" i="199"/>
  <c r="DO58" i="199"/>
  <c r="DN58" i="199"/>
  <c r="DM58" i="199"/>
  <c r="DL58" i="199"/>
  <c r="DK58" i="199"/>
  <c r="DI58" i="199"/>
  <c r="DH58" i="199"/>
  <c r="DG58" i="199"/>
  <c r="DF58" i="199"/>
  <c r="DE58" i="199"/>
  <c r="DD58" i="199"/>
  <c r="DC58" i="199"/>
  <c r="DB58" i="199"/>
  <c r="DA58" i="199"/>
  <c r="CY58" i="199"/>
  <c r="CX58" i="199"/>
  <c r="CW58" i="199"/>
  <c r="CV58" i="199"/>
  <c r="CU58" i="199"/>
  <c r="CT58" i="199"/>
  <c r="CS58" i="199"/>
  <c r="CR58" i="199"/>
  <c r="CQ58" i="199"/>
  <c r="CO58" i="199"/>
  <c r="CN58" i="199"/>
  <c r="CM58" i="199"/>
  <c r="CL58" i="199"/>
  <c r="CK58" i="199"/>
  <c r="CJ58" i="199"/>
  <c r="CI58" i="199"/>
  <c r="CH58" i="199"/>
  <c r="CG58" i="199"/>
  <c r="CE58" i="199"/>
  <c r="CD58" i="199"/>
  <c r="CC58" i="199"/>
  <c r="CB58" i="199"/>
  <c r="CA58" i="199"/>
  <c r="BZ58" i="199"/>
  <c r="BY58" i="199"/>
  <c r="BX58" i="199"/>
  <c r="BW58" i="199"/>
  <c r="BU58" i="199"/>
  <c r="BT58" i="199"/>
  <c r="BS58" i="199"/>
  <c r="BR58" i="199"/>
  <c r="BQ58" i="199"/>
  <c r="BP58" i="199"/>
  <c r="BO58" i="199"/>
  <c r="BN58" i="199"/>
  <c r="BM58" i="199"/>
  <c r="BK58" i="199"/>
  <c r="BJ58" i="199"/>
  <c r="BI58" i="199"/>
  <c r="BH58" i="199"/>
  <c r="BG58" i="199"/>
  <c r="BF58" i="199"/>
  <c r="BE58" i="199"/>
  <c r="BD58" i="199"/>
  <c r="BC58" i="199"/>
  <c r="BA58" i="199"/>
  <c r="AZ58" i="199"/>
  <c r="AY58" i="199"/>
  <c r="AX58" i="199"/>
  <c r="AW58" i="199"/>
  <c r="AV58" i="199"/>
  <c r="AU58" i="199"/>
  <c r="AT58" i="199"/>
  <c r="AS58" i="199"/>
  <c r="AQ58" i="199"/>
  <c r="AP58" i="199"/>
  <c r="AO58" i="199"/>
  <c r="AN58" i="199"/>
  <c r="AM58" i="199"/>
  <c r="AL58" i="199"/>
  <c r="AK58" i="199"/>
  <c r="AJ58" i="199"/>
  <c r="AI58" i="199"/>
  <c r="AH58" i="199"/>
  <c r="AG58" i="199"/>
  <c r="AF58" i="199"/>
  <c r="AE58" i="199"/>
  <c r="AD58" i="199"/>
  <c r="AC58" i="199"/>
  <c r="AB58" i="199"/>
  <c r="AA58" i="199"/>
  <c r="Z58" i="199"/>
  <c r="Y58" i="199"/>
  <c r="W58" i="199"/>
  <c r="V58" i="199"/>
  <c r="U58" i="199"/>
  <c r="T58" i="199"/>
  <c r="S58" i="199"/>
  <c r="R58" i="199"/>
  <c r="Q58" i="199"/>
  <c r="P58" i="199"/>
  <c r="O58" i="199"/>
  <c r="M58" i="199"/>
  <c r="L58" i="199"/>
  <c r="K58" i="199"/>
  <c r="J58" i="199"/>
  <c r="I58" i="199"/>
  <c r="H58" i="199"/>
  <c r="G58" i="199"/>
  <c r="IZ57" i="199"/>
  <c r="IY57" i="199"/>
  <c r="IX57" i="199"/>
  <c r="IW57" i="199"/>
  <c r="IV57" i="199"/>
  <c r="IU57" i="199"/>
  <c r="IT57" i="199"/>
  <c r="IR57" i="199"/>
  <c r="IQ57" i="199"/>
  <c r="IP57" i="199"/>
  <c r="IO57" i="199"/>
  <c r="IN57" i="199"/>
  <c r="IM57" i="199"/>
  <c r="IL57" i="199"/>
  <c r="IK57" i="199"/>
  <c r="IJ57" i="199"/>
  <c r="II57" i="199"/>
  <c r="IH57" i="199"/>
  <c r="IF57" i="199"/>
  <c r="IE57" i="199"/>
  <c r="ID57" i="199"/>
  <c r="IC57" i="199"/>
  <c r="IB57" i="199"/>
  <c r="IA57" i="199"/>
  <c r="HZ57" i="199"/>
  <c r="HX57" i="199"/>
  <c r="HV57" i="199"/>
  <c r="HU57" i="199"/>
  <c r="HT57" i="199"/>
  <c r="HS57" i="199"/>
  <c r="HR57" i="199"/>
  <c r="HQ57" i="199"/>
  <c r="HP57" i="199"/>
  <c r="HN57" i="199"/>
  <c r="HL57" i="199"/>
  <c r="HK57" i="199"/>
  <c r="HJ57" i="199"/>
  <c r="HI57" i="199"/>
  <c r="HH57" i="199"/>
  <c r="HG57" i="199"/>
  <c r="HF57" i="199"/>
  <c r="HD57" i="199"/>
  <c r="HB57" i="199"/>
  <c r="HA57" i="199"/>
  <c r="GZ57" i="199"/>
  <c r="GY57" i="199"/>
  <c r="GX57" i="199"/>
  <c r="GW57" i="199"/>
  <c r="GV57" i="199"/>
  <c r="GT57" i="199"/>
  <c r="GR57" i="199"/>
  <c r="GQ57" i="199"/>
  <c r="GP57" i="199"/>
  <c r="GO57" i="199"/>
  <c r="GN57" i="199"/>
  <c r="GM57" i="199"/>
  <c r="GL57" i="199"/>
  <c r="GJ57" i="199"/>
  <c r="GH57" i="199"/>
  <c r="GG57" i="199"/>
  <c r="GF57" i="199"/>
  <c r="GE57" i="199"/>
  <c r="GD57" i="199"/>
  <c r="GC57" i="199"/>
  <c r="GB57" i="199"/>
  <c r="FZ57" i="199"/>
  <c r="FX57" i="199"/>
  <c r="FW57" i="199"/>
  <c r="FV57" i="199"/>
  <c r="FU57" i="199"/>
  <c r="FT57" i="199"/>
  <c r="FS57" i="199"/>
  <c r="FR57" i="199"/>
  <c r="FP57" i="199"/>
  <c r="FN57" i="199"/>
  <c r="FM57" i="199"/>
  <c r="FL57" i="199"/>
  <c r="FK57" i="199"/>
  <c r="FJ57" i="199"/>
  <c r="FI57" i="199"/>
  <c r="FH57" i="199"/>
  <c r="FF57" i="199"/>
  <c r="FE57" i="199"/>
  <c r="FD57" i="199"/>
  <c r="FC57" i="199"/>
  <c r="FB57" i="199"/>
  <c r="FA57" i="199"/>
  <c r="EZ57" i="199"/>
  <c r="EY57" i="199"/>
  <c r="EX57" i="199"/>
  <c r="EV57" i="199"/>
  <c r="EU57" i="199"/>
  <c r="ET57" i="199"/>
  <c r="ES57" i="199"/>
  <c r="ER57" i="199"/>
  <c r="EQ57" i="199"/>
  <c r="EP57" i="199"/>
  <c r="EO57" i="199"/>
  <c r="EN57" i="199"/>
  <c r="EL57" i="199"/>
  <c r="EK57" i="199"/>
  <c r="EJ57" i="199"/>
  <c r="EI57" i="199"/>
  <c r="EH57" i="199"/>
  <c r="EG57" i="199"/>
  <c r="EF57" i="199"/>
  <c r="EE57" i="199"/>
  <c r="ED57" i="199"/>
  <c r="EB57" i="199"/>
  <c r="EA57" i="199"/>
  <c r="DZ57" i="199"/>
  <c r="DY57" i="199"/>
  <c r="DX57" i="199"/>
  <c r="DW57" i="199"/>
  <c r="DV57" i="199"/>
  <c r="DU57" i="199"/>
  <c r="DT57" i="199"/>
  <c r="DR57" i="199"/>
  <c r="DQ57" i="199"/>
  <c r="DP57" i="199"/>
  <c r="DO57" i="199"/>
  <c r="DN57" i="199"/>
  <c r="DM57" i="199"/>
  <c r="DL57" i="199"/>
  <c r="DK57" i="199"/>
  <c r="DJ57" i="199"/>
  <c r="DH57" i="199"/>
  <c r="DG57" i="199"/>
  <c r="DF57" i="199"/>
  <c r="DE57" i="199"/>
  <c r="DD57" i="199"/>
  <c r="DC57" i="199"/>
  <c r="DB57" i="199"/>
  <c r="DA57" i="199"/>
  <c r="CZ57" i="199"/>
  <c r="CX57" i="199"/>
  <c r="CW57" i="199"/>
  <c r="CV57" i="199"/>
  <c r="CU57" i="199"/>
  <c r="CT57" i="199"/>
  <c r="CS57" i="199"/>
  <c r="CR57" i="199"/>
  <c r="CQ57" i="199"/>
  <c r="CP57" i="199"/>
  <c r="CN57" i="199"/>
  <c r="CM57" i="199"/>
  <c r="CL57" i="199"/>
  <c r="CK57" i="199"/>
  <c r="CJ57" i="199"/>
  <c r="CI57" i="199"/>
  <c r="CH57" i="199"/>
  <c r="CG57" i="199"/>
  <c r="CF57" i="199"/>
  <c r="CD57" i="199"/>
  <c r="CC57" i="199"/>
  <c r="CB57" i="199"/>
  <c r="CA57" i="199"/>
  <c r="BZ57" i="199"/>
  <c r="BY57" i="199"/>
  <c r="BX57" i="199"/>
  <c r="BW57" i="199"/>
  <c r="BV57" i="199"/>
  <c r="BT57" i="199"/>
  <c r="BS57" i="199"/>
  <c r="BR57" i="199"/>
  <c r="BQ57" i="199"/>
  <c r="BP57" i="199"/>
  <c r="BO57" i="199"/>
  <c r="BN57" i="199"/>
  <c r="BM57" i="199"/>
  <c r="BL57" i="199"/>
  <c r="BJ57" i="199"/>
  <c r="BI57" i="199"/>
  <c r="BH57" i="199"/>
  <c r="BG57" i="199"/>
  <c r="BF57" i="199"/>
  <c r="BE57" i="199"/>
  <c r="BD57" i="199"/>
  <c r="BC57" i="199"/>
  <c r="BB57" i="199"/>
  <c r="AZ57" i="199"/>
  <c r="AY57" i="199"/>
  <c r="AX57" i="199"/>
  <c r="AW57" i="199"/>
  <c r="AV57" i="199"/>
  <c r="AU57" i="199"/>
  <c r="AT57" i="199"/>
  <c r="AS57" i="199"/>
  <c r="AR57" i="199"/>
  <c r="AP57" i="199"/>
  <c r="AO57" i="199"/>
  <c r="AN57" i="199"/>
  <c r="AM57" i="199"/>
  <c r="AL57" i="199"/>
  <c r="AK57" i="199"/>
  <c r="AJ57" i="199"/>
  <c r="AI57" i="199"/>
  <c r="AH57" i="199"/>
  <c r="AF57" i="199"/>
  <c r="AE57" i="199"/>
  <c r="AD57" i="199"/>
  <c r="AC57" i="199"/>
  <c r="AB57" i="199"/>
  <c r="AA57" i="199"/>
  <c r="Z57" i="199"/>
  <c r="Y57" i="199"/>
  <c r="X57" i="199"/>
  <c r="V57" i="199"/>
  <c r="U57" i="199"/>
  <c r="T57" i="199"/>
  <c r="S57" i="199"/>
  <c r="R57" i="199"/>
  <c r="Q57" i="199"/>
  <c r="P57" i="199"/>
  <c r="O57" i="199"/>
  <c r="N57" i="199"/>
  <c r="L57" i="199"/>
  <c r="K57" i="199"/>
  <c r="J57" i="199"/>
  <c r="I57" i="199"/>
  <c r="H57" i="199"/>
  <c r="G57" i="199"/>
  <c r="IX55" i="199"/>
  <c r="IX62" i="199" s="1"/>
  <c r="IW55" i="199"/>
  <c r="IW61" i="199" s="1"/>
  <c r="IV55" i="199"/>
  <c r="IV60" i="199" s="1"/>
  <c r="IU55" i="199"/>
  <c r="IU59" i="199" s="1"/>
  <c r="IT55" i="199"/>
  <c r="IT58" i="199" s="1"/>
  <c r="IS55" i="199"/>
  <c r="IS57" i="199" s="1"/>
  <c r="IN55" i="199"/>
  <c r="IN62" i="199" s="1"/>
  <c r="IM55" i="199"/>
  <c r="IM61" i="199" s="1"/>
  <c r="IL55" i="199"/>
  <c r="IL60" i="199" s="1"/>
  <c r="IK55" i="199"/>
  <c r="IK59" i="199" s="1"/>
  <c r="IJ55" i="199"/>
  <c r="IJ58" i="199" s="1"/>
  <c r="II55" i="199"/>
  <c r="ID55" i="199"/>
  <c r="ID62" i="199" s="1"/>
  <c r="IC55" i="199"/>
  <c r="IC61" i="199" s="1"/>
  <c r="IB55" i="199"/>
  <c r="IB60" i="199" s="1"/>
  <c r="IA55" i="199"/>
  <c r="IA59" i="199" s="1"/>
  <c r="HZ55" i="199"/>
  <c r="HZ58" i="199" s="1"/>
  <c r="HY55" i="199"/>
  <c r="HT55" i="199"/>
  <c r="HT62" i="199" s="1"/>
  <c r="HS55" i="199"/>
  <c r="HS61" i="199" s="1"/>
  <c r="HR55" i="199"/>
  <c r="HQ55" i="199"/>
  <c r="HQ59" i="199" s="1"/>
  <c r="HP55" i="199"/>
  <c r="HO55" i="199"/>
  <c r="HJ55" i="199"/>
  <c r="HJ62" i="199" s="1"/>
  <c r="HI55" i="199"/>
  <c r="HI61" i="199" s="1"/>
  <c r="HH55" i="199"/>
  <c r="HH60" i="199" s="1"/>
  <c r="HG55" i="199"/>
  <c r="HG59" i="199" s="1"/>
  <c r="HF55" i="199"/>
  <c r="HF58" i="199" s="1"/>
  <c r="HE55" i="199"/>
  <c r="GZ55" i="199"/>
  <c r="GZ62" i="199" s="1"/>
  <c r="GY55" i="199"/>
  <c r="GY61" i="199" s="1"/>
  <c r="GX55" i="199"/>
  <c r="GX60" i="199" s="1"/>
  <c r="GW55" i="199"/>
  <c r="GW59" i="199" s="1"/>
  <c r="GV55" i="199"/>
  <c r="GV58" i="199" s="1"/>
  <c r="GU55" i="199"/>
  <c r="GP55" i="199"/>
  <c r="GP62" i="199" s="1"/>
  <c r="GO55" i="199"/>
  <c r="GO61" i="199" s="1"/>
  <c r="GN55" i="199"/>
  <c r="GN60" i="199" s="1"/>
  <c r="GM55" i="199"/>
  <c r="GM59" i="199" s="1"/>
  <c r="GL55" i="199"/>
  <c r="GL58" i="199" s="1"/>
  <c r="GK55" i="199"/>
  <c r="GF55" i="199"/>
  <c r="GF62" i="199" s="1"/>
  <c r="GE55" i="199"/>
  <c r="GE61" i="199" s="1"/>
  <c r="GD55" i="199"/>
  <c r="GC55" i="199"/>
  <c r="GC59" i="199" s="1"/>
  <c r="GB55" i="199"/>
  <c r="GB58" i="199" s="1"/>
  <c r="GA55" i="199"/>
  <c r="GA57" i="199" s="1"/>
  <c r="FV55" i="199"/>
  <c r="FV62" i="199" s="1"/>
  <c r="FU55" i="199"/>
  <c r="FU61" i="199" s="1"/>
  <c r="FT55" i="199"/>
  <c r="FT60" i="199" s="1"/>
  <c r="FS55" i="199"/>
  <c r="FS59" i="199" s="1"/>
  <c r="FR55" i="199"/>
  <c r="FR58" i="199" s="1"/>
  <c r="FQ55" i="199"/>
  <c r="FQ57" i="199" s="1"/>
  <c r="FL55" i="199"/>
  <c r="FL62" i="199" s="1"/>
  <c r="FK55" i="199"/>
  <c r="FJ55" i="199"/>
  <c r="FJ60" i="199" s="1"/>
  <c r="FI55" i="199"/>
  <c r="FI59" i="199" s="1"/>
  <c r="FH55" i="199"/>
  <c r="FH58" i="199" s="1"/>
  <c r="FG55" i="199"/>
  <c r="FB55" i="199"/>
  <c r="FB62" i="199" s="1"/>
  <c r="FA55" i="199"/>
  <c r="FA61" i="199" s="1"/>
  <c r="EZ55" i="199"/>
  <c r="EZ60" i="199" s="1"/>
  <c r="EY55" i="199"/>
  <c r="EY59" i="199" s="1"/>
  <c r="EX55" i="199"/>
  <c r="EX58" i="199" s="1"/>
  <c r="EW55" i="199"/>
  <c r="ER55" i="199"/>
  <c r="ER62" i="199" s="1"/>
  <c r="EQ55" i="199"/>
  <c r="EQ61" i="199" s="1"/>
  <c r="EP55" i="199"/>
  <c r="EO55" i="199"/>
  <c r="EO59" i="199" s="1"/>
  <c r="EN55" i="199"/>
  <c r="EN58" i="199" s="1"/>
  <c r="EM55" i="199"/>
  <c r="EH55" i="199"/>
  <c r="EH62" i="199" s="1"/>
  <c r="EG55" i="199"/>
  <c r="EG61" i="199" s="1"/>
  <c r="EF55" i="199"/>
  <c r="EF60" i="199" s="1"/>
  <c r="EE55" i="199"/>
  <c r="EE59" i="199" s="1"/>
  <c r="ED55" i="199"/>
  <c r="ED58" i="199" s="1"/>
  <c r="EC55" i="199"/>
  <c r="EC57" i="199" s="1"/>
  <c r="DX55" i="199"/>
  <c r="DX62" i="199" s="1"/>
  <c r="DW55" i="199"/>
  <c r="DW61" i="199" s="1"/>
  <c r="DV55" i="199"/>
  <c r="DV60" i="199" s="1"/>
  <c r="DU55" i="199"/>
  <c r="DU59" i="199" s="1"/>
  <c r="DT55" i="199"/>
  <c r="DT58" i="199" s="1"/>
  <c r="DS55" i="199"/>
  <c r="DN55" i="199"/>
  <c r="DN62" i="199" s="1"/>
  <c r="DM55" i="199"/>
  <c r="DM61" i="199" s="1"/>
  <c r="DL55" i="199"/>
  <c r="DL60" i="199" s="1"/>
  <c r="DK55" i="199"/>
  <c r="DK59" i="199" s="1"/>
  <c r="DJ55" i="199"/>
  <c r="DJ58" i="199" s="1"/>
  <c r="DI55" i="199"/>
  <c r="DD55" i="199"/>
  <c r="DC55" i="199"/>
  <c r="DC61" i="199" s="1"/>
  <c r="DB55" i="199"/>
  <c r="DA55" i="199"/>
  <c r="DA59" i="199" s="1"/>
  <c r="CZ55" i="199"/>
  <c r="CZ58" i="199" s="1"/>
  <c r="CY55" i="199"/>
  <c r="CT55" i="199"/>
  <c r="CT62" i="199" s="1"/>
  <c r="CS55" i="199"/>
  <c r="CS61" i="199" s="1"/>
  <c r="CR55" i="199"/>
  <c r="CR60" i="199" s="1"/>
  <c r="CQ55" i="199"/>
  <c r="CQ59" i="199" s="1"/>
  <c r="CP55" i="199"/>
  <c r="CP58" i="199" s="1"/>
  <c r="CO55" i="199"/>
  <c r="CO57" i="199" s="1"/>
  <c r="CJ55" i="199"/>
  <c r="CJ62" i="199" s="1"/>
  <c r="CI55" i="199"/>
  <c r="CI61" i="199" s="1"/>
  <c r="CH55" i="199"/>
  <c r="CH60" i="199" s="1"/>
  <c r="CG55" i="199"/>
  <c r="CG59" i="199" s="1"/>
  <c r="CF55" i="199"/>
  <c r="CF58" i="199" s="1"/>
  <c r="CE55" i="199"/>
  <c r="CE57" i="199" s="1"/>
  <c r="BZ55" i="199"/>
  <c r="BZ62" i="199" s="1"/>
  <c r="BY55" i="199"/>
  <c r="BY61" i="199" s="1"/>
  <c r="BX55" i="199"/>
  <c r="BX60" i="199" s="1"/>
  <c r="BW55" i="199"/>
  <c r="BW59" i="199" s="1"/>
  <c r="BV55" i="199"/>
  <c r="BV58" i="199" s="1"/>
  <c r="BU55" i="199"/>
  <c r="BP55" i="199"/>
  <c r="BP62" i="199" s="1"/>
  <c r="BO55" i="199"/>
  <c r="BO61" i="199" s="1"/>
  <c r="BN55" i="199"/>
  <c r="BN60" i="199" s="1"/>
  <c r="BM55" i="199"/>
  <c r="BM59" i="199" s="1"/>
  <c r="BL55" i="199"/>
  <c r="BL58" i="199" s="1"/>
  <c r="BK55" i="199"/>
  <c r="BF55" i="199"/>
  <c r="BF62" i="199" s="1"/>
  <c r="BE55" i="199"/>
  <c r="BE61" i="199" s="1"/>
  <c r="BD55" i="199"/>
  <c r="BD60" i="199" s="1"/>
  <c r="BC55" i="199"/>
  <c r="BC59" i="199" s="1"/>
  <c r="BB55" i="199"/>
  <c r="BB58" i="199" s="1"/>
  <c r="BA55" i="199"/>
  <c r="BA57" i="199" s="1"/>
  <c r="AV55" i="199"/>
  <c r="AV62" i="199" s="1"/>
  <c r="AU55" i="199"/>
  <c r="AU61" i="199" s="1"/>
  <c r="AT55" i="199"/>
  <c r="AT60" i="199" s="1"/>
  <c r="AS55" i="199"/>
  <c r="AS59" i="199" s="1"/>
  <c r="AR55" i="199"/>
  <c r="AR58" i="199" s="1"/>
  <c r="AQ55" i="199"/>
  <c r="AL55" i="199"/>
  <c r="AL62" i="199" s="1"/>
  <c r="AK55" i="199"/>
  <c r="AK61" i="199" s="1"/>
  <c r="AJ55" i="199"/>
  <c r="AJ60" i="199" s="1"/>
  <c r="AI55" i="199"/>
  <c r="AI59" i="199" s="1"/>
  <c r="AH55" i="199"/>
  <c r="AG55" i="199"/>
  <c r="AB55" i="199"/>
  <c r="AB62" i="199" s="1"/>
  <c r="AA55" i="199"/>
  <c r="AA61" i="199" s="1"/>
  <c r="Z55" i="199"/>
  <c r="Z60" i="199" s="1"/>
  <c r="Y55" i="199"/>
  <c r="Y59" i="199" s="1"/>
  <c r="X55" i="199"/>
  <c r="X58" i="199" s="1"/>
  <c r="W55" i="199"/>
  <c r="W57" i="199" s="1"/>
  <c r="R55" i="199"/>
  <c r="R62" i="199" s="1"/>
  <c r="Q55" i="199"/>
  <c r="Q61" i="199" s="1"/>
  <c r="P55" i="199"/>
  <c r="P60" i="199" s="1"/>
  <c r="O55" i="199"/>
  <c r="O59" i="199" s="1"/>
  <c r="N55" i="199"/>
  <c r="N58" i="199" s="1"/>
  <c r="M55" i="199"/>
  <c r="H55" i="199"/>
  <c r="H62" i="199" s="1"/>
  <c r="G55" i="199"/>
  <c r="G61" i="199" s="1"/>
  <c r="IY54" i="199"/>
  <c r="IZ54" i="199" s="1"/>
  <c r="IP54" i="199"/>
  <c r="IO54" i="199"/>
  <c r="IE54" i="199"/>
  <c r="HU54" i="199"/>
  <c r="HK54" i="199"/>
  <c r="HA54" i="199"/>
  <c r="GQ54" i="199"/>
  <c r="GG54" i="199"/>
  <c r="FW54" i="199"/>
  <c r="FM54" i="199"/>
  <c r="FC54" i="199"/>
  <c r="ES54" i="199"/>
  <c r="EI54" i="199"/>
  <c r="DY54" i="199"/>
  <c r="DO54" i="199"/>
  <c r="DE54" i="199"/>
  <c r="CU54" i="199"/>
  <c r="CK54" i="199"/>
  <c r="CA54" i="199"/>
  <c r="BQ54" i="199"/>
  <c r="BG54" i="199"/>
  <c r="AW54" i="199"/>
  <c r="AM54" i="199"/>
  <c r="AC54" i="199"/>
  <c r="S54" i="199"/>
  <c r="I54" i="199"/>
  <c r="IY53" i="199"/>
  <c r="IZ53" i="199" s="1"/>
  <c r="IP53" i="199"/>
  <c r="IO53" i="199"/>
  <c r="IE53" i="199"/>
  <c r="HU53" i="199"/>
  <c r="HK53" i="199"/>
  <c r="HA53" i="199"/>
  <c r="GQ53" i="199"/>
  <c r="GG53" i="199"/>
  <c r="FW53" i="199"/>
  <c r="FM53" i="199"/>
  <c r="FC53" i="199"/>
  <c r="ES53" i="199"/>
  <c r="EI53" i="199"/>
  <c r="DY53" i="199"/>
  <c r="DO53" i="199"/>
  <c r="DE53" i="199"/>
  <c r="CU53" i="199"/>
  <c r="CK53" i="199"/>
  <c r="CA53" i="199"/>
  <c r="BQ53" i="199"/>
  <c r="BG53" i="199"/>
  <c r="AW53" i="199"/>
  <c r="AM53" i="199"/>
  <c r="AC53" i="199"/>
  <c r="S53" i="199"/>
  <c r="I53" i="199"/>
  <c r="IZ52" i="199"/>
  <c r="IY52" i="199"/>
  <c r="IO52" i="199"/>
  <c r="IP52" i="199" s="1"/>
  <c r="IE52" i="199"/>
  <c r="HU52" i="199"/>
  <c r="HK52" i="199"/>
  <c r="HA52" i="199"/>
  <c r="GQ52" i="199"/>
  <c r="GG52" i="199"/>
  <c r="FW52" i="199"/>
  <c r="FM52" i="199"/>
  <c r="FC52" i="199"/>
  <c r="FD52" i="199" s="1"/>
  <c r="ES52" i="199"/>
  <c r="EI52" i="199"/>
  <c r="DY52" i="199"/>
  <c r="DO52" i="199"/>
  <c r="DE52" i="199"/>
  <c r="CU52" i="199"/>
  <c r="CK52" i="199"/>
  <c r="CA52" i="199"/>
  <c r="BQ52" i="199"/>
  <c r="BG52" i="199"/>
  <c r="AW52" i="199"/>
  <c r="AM52" i="199"/>
  <c r="AC52" i="199"/>
  <c r="S52" i="199"/>
  <c r="I52" i="199"/>
  <c r="IZ51" i="199"/>
  <c r="IY51" i="199"/>
  <c r="IP51" i="199"/>
  <c r="IO51" i="199"/>
  <c r="IE51" i="199"/>
  <c r="HU51" i="199"/>
  <c r="HK51" i="199"/>
  <c r="HA51" i="199"/>
  <c r="GQ51" i="199"/>
  <c r="GG51" i="199"/>
  <c r="FW51" i="199"/>
  <c r="FM51" i="199"/>
  <c r="FC51" i="199"/>
  <c r="ES51" i="199"/>
  <c r="EI51" i="199"/>
  <c r="DY51" i="199"/>
  <c r="DP51" i="199"/>
  <c r="DO51" i="199"/>
  <c r="DE51" i="199"/>
  <c r="CU51" i="199"/>
  <c r="CK51" i="199"/>
  <c r="CA51" i="199"/>
  <c r="BQ51" i="199"/>
  <c r="BG51" i="199"/>
  <c r="AW51" i="199"/>
  <c r="AM51" i="199"/>
  <c r="AC51" i="199"/>
  <c r="S51" i="199"/>
  <c r="I51" i="199"/>
  <c r="IZ50" i="199"/>
  <c r="IY50" i="199"/>
  <c r="IO50" i="199"/>
  <c r="IP50" i="199" s="1"/>
  <c r="IE50" i="199"/>
  <c r="HU50" i="199"/>
  <c r="HK50" i="199"/>
  <c r="HA50" i="199"/>
  <c r="GQ50" i="199"/>
  <c r="GG50" i="199"/>
  <c r="FW50" i="199"/>
  <c r="FM50" i="199"/>
  <c r="FC50" i="199"/>
  <c r="ES50" i="199"/>
  <c r="EI50" i="199"/>
  <c r="DY50" i="199"/>
  <c r="DO50" i="199"/>
  <c r="DE50" i="199"/>
  <c r="CU50" i="199"/>
  <c r="CK50" i="199"/>
  <c r="CA50" i="199"/>
  <c r="BQ50" i="199"/>
  <c r="BG50" i="199"/>
  <c r="AW50" i="199"/>
  <c r="AM50" i="199"/>
  <c r="AC50" i="199"/>
  <c r="S50" i="199"/>
  <c r="I50" i="199"/>
  <c r="IZ49" i="199"/>
  <c r="IY49" i="199"/>
  <c r="IO49" i="199"/>
  <c r="IP49" i="199" s="1"/>
  <c r="IE49" i="199"/>
  <c r="HU49" i="199"/>
  <c r="HK49" i="199"/>
  <c r="HA49" i="199"/>
  <c r="GQ49" i="199"/>
  <c r="GG49" i="199"/>
  <c r="FW49" i="199"/>
  <c r="FM49" i="199"/>
  <c r="FC49" i="199"/>
  <c r="ES49" i="199"/>
  <c r="EI49" i="199"/>
  <c r="DY49" i="199"/>
  <c r="DO49" i="199"/>
  <c r="DE49" i="199"/>
  <c r="CU49" i="199"/>
  <c r="CK49" i="199"/>
  <c r="CA49" i="199"/>
  <c r="BQ49" i="199"/>
  <c r="BG49" i="199"/>
  <c r="AW49" i="199"/>
  <c r="AM49" i="199"/>
  <c r="AC49" i="199"/>
  <c r="S49" i="199"/>
  <c r="I49" i="199"/>
  <c r="IY48" i="199"/>
  <c r="IZ48" i="199" s="1"/>
  <c r="IP48" i="199"/>
  <c r="IO48" i="199"/>
  <c r="IE48" i="199"/>
  <c r="HU48" i="199"/>
  <c r="HK48" i="199"/>
  <c r="HA48" i="199"/>
  <c r="GQ48" i="199"/>
  <c r="GG48" i="199"/>
  <c r="FW48" i="199"/>
  <c r="FM48" i="199"/>
  <c r="FC48" i="199"/>
  <c r="ES48" i="199"/>
  <c r="EJ48" i="199"/>
  <c r="EI48" i="199"/>
  <c r="DY48" i="199"/>
  <c r="DO48" i="199"/>
  <c r="DE48" i="199"/>
  <c r="CU48" i="199"/>
  <c r="CK48" i="199"/>
  <c r="CA48" i="199"/>
  <c r="BQ48" i="199"/>
  <c r="BG48" i="199"/>
  <c r="AW48" i="199"/>
  <c r="AM48" i="199"/>
  <c r="AC48" i="199"/>
  <c r="S48" i="199"/>
  <c r="I48" i="199"/>
  <c r="IY47" i="199"/>
  <c r="IZ47" i="199" s="1"/>
  <c r="IP47" i="199"/>
  <c r="IO47" i="199"/>
  <c r="IE47" i="199"/>
  <c r="HU47" i="199"/>
  <c r="HK47" i="199"/>
  <c r="HA47" i="199"/>
  <c r="GQ47" i="199"/>
  <c r="GG47" i="199"/>
  <c r="FW47" i="199"/>
  <c r="FM47" i="199"/>
  <c r="FC47" i="199"/>
  <c r="ES47" i="199"/>
  <c r="EI47" i="199"/>
  <c r="DY47" i="199"/>
  <c r="DO47" i="199"/>
  <c r="DE47" i="199"/>
  <c r="CU47" i="199"/>
  <c r="CK47" i="199"/>
  <c r="CA47" i="199"/>
  <c r="BQ47" i="199"/>
  <c r="BG47" i="199"/>
  <c r="AW47" i="199"/>
  <c r="AM47" i="199"/>
  <c r="AC47" i="199"/>
  <c r="S47" i="199"/>
  <c r="I47" i="199"/>
  <c r="IZ46" i="199"/>
  <c r="IY46" i="199"/>
  <c r="IO46" i="199"/>
  <c r="IP46" i="199" s="1"/>
  <c r="IE46" i="199"/>
  <c r="HU46" i="199"/>
  <c r="HK46" i="199"/>
  <c r="HA46" i="199"/>
  <c r="GQ46" i="199"/>
  <c r="GG46" i="199"/>
  <c r="FW46" i="199"/>
  <c r="FM46" i="199"/>
  <c r="FC46" i="199"/>
  <c r="ES46" i="199"/>
  <c r="EI46" i="199"/>
  <c r="DY46" i="199"/>
  <c r="DO46" i="199"/>
  <c r="DE46" i="199"/>
  <c r="CU46" i="199"/>
  <c r="CK46" i="199"/>
  <c r="CA46" i="199"/>
  <c r="F16" i="226" s="1"/>
  <c r="BQ46" i="199"/>
  <c r="BG46" i="199"/>
  <c r="F14" i="226" s="1"/>
  <c r="AW46" i="199"/>
  <c r="AM46" i="199"/>
  <c r="AC46" i="199"/>
  <c r="S46" i="199"/>
  <c r="I46" i="199"/>
  <c r="IZ45" i="199"/>
  <c r="IY45" i="199"/>
  <c r="IO45" i="199"/>
  <c r="IP45" i="199" s="1"/>
  <c r="IE45" i="199"/>
  <c r="HU45" i="199"/>
  <c r="HK45" i="199"/>
  <c r="HA45" i="199"/>
  <c r="GQ45" i="199"/>
  <c r="GG45" i="199"/>
  <c r="FW45" i="199"/>
  <c r="FM45" i="199"/>
  <c r="FC45" i="199"/>
  <c r="ES45" i="199"/>
  <c r="EI45" i="199"/>
  <c r="DY45" i="199"/>
  <c r="DO45" i="199"/>
  <c r="DE45" i="199"/>
  <c r="CU45" i="199"/>
  <c r="CK45" i="199"/>
  <c r="EL46" i="225" s="1"/>
  <c r="CA45" i="199"/>
  <c r="DU46" i="225" s="1"/>
  <c r="BQ45" i="199"/>
  <c r="DD46" i="225" s="1"/>
  <c r="BG45" i="199"/>
  <c r="CM46" i="225" s="1"/>
  <c r="AW45" i="199"/>
  <c r="BV46" i="225" s="1"/>
  <c r="AM45" i="199"/>
  <c r="BE46" i="225" s="1"/>
  <c r="AC45" i="199"/>
  <c r="AN46" i="225" s="1"/>
  <c r="S45" i="199"/>
  <c r="W46" i="225" s="1"/>
  <c r="I45" i="199"/>
  <c r="F46" i="225" s="1"/>
  <c r="IY44" i="199"/>
  <c r="IZ44" i="199" s="1"/>
  <c r="IO44" i="199"/>
  <c r="IP44" i="199" s="1"/>
  <c r="IE44" i="199"/>
  <c r="HU44" i="199"/>
  <c r="HK44" i="199"/>
  <c r="HA44" i="199"/>
  <c r="GQ44" i="199"/>
  <c r="GG44" i="199"/>
  <c r="FW44" i="199"/>
  <c r="FM44" i="199"/>
  <c r="FC44" i="199"/>
  <c r="ES44" i="199"/>
  <c r="EI44" i="199"/>
  <c r="DY44" i="199"/>
  <c r="DO44" i="199"/>
  <c r="DE44" i="199"/>
  <c r="CU44" i="199"/>
  <c r="CK44" i="199"/>
  <c r="CA44" i="199"/>
  <c r="BQ44" i="199"/>
  <c r="BG44" i="199"/>
  <c r="AW44" i="199"/>
  <c r="AM44" i="199"/>
  <c r="AC44" i="199"/>
  <c r="S44" i="199"/>
  <c r="I44" i="199"/>
  <c r="IY43" i="199"/>
  <c r="IZ43" i="199" s="1"/>
  <c r="IP43" i="199"/>
  <c r="IO43" i="199"/>
  <c r="IE43" i="199"/>
  <c r="HU43" i="199"/>
  <c r="HK43" i="199"/>
  <c r="HA43" i="199"/>
  <c r="GQ43" i="199"/>
  <c r="GG43" i="199"/>
  <c r="FW43" i="199"/>
  <c r="FM43" i="199"/>
  <c r="FC43" i="199"/>
  <c r="ES43" i="199"/>
  <c r="EI43" i="199"/>
  <c r="DY43" i="199"/>
  <c r="DO43" i="199"/>
  <c r="DE43" i="199"/>
  <c r="CU43" i="199"/>
  <c r="CK43" i="199"/>
  <c r="CA43" i="199"/>
  <c r="BQ43" i="199"/>
  <c r="BG43" i="199"/>
  <c r="AW43" i="199"/>
  <c r="AM43" i="199"/>
  <c r="AC43" i="199"/>
  <c r="S43" i="199"/>
  <c r="I43" i="199"/>
  <c r="IZ42" i="199"/>
  <c r="IY42" i="199"/>
  <c r="IO42" i="199"/>
  <c r="IP42" i="199" s="1"/>
  <c r="IE42" i="199"/>
  <c r="HU42" i="199"/>
  <c r="HK42" i="199"/>
  <c r="HA42" i="199"/>
  <c r="GQ42" i="199"/>
  <c r="GG42" i="199"/>
  <c r="FW42" i="199"/>
  <c r="FM42" i="199"/>
  <c r="FC42" i="199"/>
  <c r="ES42" i="199"/>
  <c r="EI42" i="199"/>
  <c r="DY42" i="199"/>
  <c r="DO42" i="199"/>
  <c r="DE42" i="199"/>
  <c r="CU42" i="199"/>
  <c r="CK42" i="199"/>
  <c r="CA42" i="199"/>
  <c r="BQ42" i="199"/>
  <c r="BG42" i="199"/>
  <c r="AW42" i="199"/>
  <c r="AM42" i="199"/>
  <c r="AC42" i="199"/>
  <c r="S42" i="199"/>
  <c r="I42" i="199"/>
  <c r="IY41" i="199"/>
  <c r="IZ41" i="199" s="1"/>
  <c r="IO41" i="199"/>
  <c r="IP41" i="199" s="1"/>
  <c r="IE41" i="199"/>
  <c r="HU41" i="199"/>
  <c r="HK41" i="199"/>
  <c r="HA41" i="199"/>
  <c r="GQ41" i="199"/>
  <c r="GG41" i="199"/>
  <c r="FW41" i="199"/>
  <c r="FM41" i="199"/>
  <c r="FC41" i="199"/>
  <c r="ES41" i="199"/>
  <c r="EI41" i="199"/>
  <c r="DY41" i="199"/>
  <c r="DO41" i="199"/>
  <c r="DE41" i="199"/>
  <c r="CU41" i="199"/>
  <c r="CK41" i="199"/>
  <c r="CA41" i="199"/>
  <c r="BQ41" i="199"/>
  <c r="BG41" i="199"/>
  <c r="AW41" i="199"/>
  <c r="AM41" i="199"/>
  <c r="AC41" i="199"/>
  <c r="S41" i="199"/>
  <c r="I41" i="199"/>
  <c r="IY40" i="199"/>
  <c r="IZ40" i="199" s="1"/>
  <c r="IP40" i="199"/>
  <c r="IO40" i="199"/>
  <c r="IE40" i="199"/>
  <c r="HU40" i="199"/>
  <c r="HK40" i="199"/>
  <c r="HA40" i="199"/>
  <c r="GQ40" i="199"/>
  <c r="GG40" i="199"/>
  <c r="FW40" i="199"/>
  <c r="FM40" i="199"/>
  <c r="FC40" i="199"/>
  <c r="ES40" i="199"/>
  <c r="EI40" i="199"/>
  <c r="DY40" i="199"/>
  <c r="DZ40" i="199" s="1"/>
  <c r="DO40" i="199"/>
  <c r="DE40" i="199"/>
  <c r="CU40" i="199"/>
  <c r="CK40" i="199"/>
  <c r="CA40" i="199"/>
  <c r="BQ40" i="199"/>
  <c r="BG40" i="199"/>
  <c r="AW40" i="199"/>
  <c r="AM40" i="199"/>
  <c r="AC40" i="199"/>
  <c r="S40" i="199"/>
  <c r="I40" i="199"/>
  <c r="IZ39" i="199"/>
  <c r="IY39" i="199"/>
  <c r="IP39" i="199"/>
  <c r="IO39" i="199"/>
  <c r="IE39" i="199"/>
  <c r="HU39" i="199"/>
  <c r="HK39" i="199"/>
  <c r="HA39" i="199"/>
  <c r="GQ39" i="199"/>
  <c r="GG39" i="199"/>
  <c r="FW39" i="199"/>
  <c r="FM39" i="199"/>
  <c r="FC39" i="199"/>
  <c r="ES39" i="199"/>
  <c r="EI39" i="199"/>
  <c r="DY39" i="199"/>
  <c r="DO39" i="199"/>
  <c r="DE39" i="199"/>
  <c r="CU39" i="199"/>
  <c r="CK39" i="199"/>
  <c r="CA39" i="199"/>
  <c r="BQ39" i="199"/>
  <c r="BG39" i="199"/>
  <c r="AW39" i="199"/>
  <c r="AM39" i="199"/>
  <c r="AC39" i="199"/>
  <c r="S39" i="199"/>
  <c r="I39" i="199"/>
  <c r="IZ38" i="199"/>
  <c r="IY38" i="199"/>
  <c r="IO38" i="199"/>
  <c r="IP38" i="199" s="1"/>
  <c r="IE38" i="199"/>
  <c r="HU38" i="199"/>
  <c r="HK38" i="199"/>
  <c r="HA38" i="199"/>
  <c r="GQ38" i="199"/>
  <c r="GG38" i="199"/>
  <c r="FW38" i="199"/>
  <c r="FM38" i="199"/>
  <c r="FC38" i="199"/>
  <c r="ES38" i="199"/>
  <c r="EI38" i="199"/>
  <c r="DY38" i="199"/>
  <c r="DO38" i="199"/>
  <c r="DE38" i="199"/>
  <c r="CU38" i="199"/>
  <c r="CK38" i="199"/>
  <c r="CA38" i="199"/>
  <c r="BQ38" i="199"/>
  <c r="BG38" i="199"/>
  <c r="AW38" i="199"/>
  <c r="AM38" i="199"/>
  <c r="AC38" i="199"/>
  <c r="S38" i="199"/>
  <c r="I38" i="199"/>
  <c r="IZ37" i="199"/>
  <c r="IY37" i="199"/>
  <c r="IO37" i="199"/>
  <c r="IP37" i="199" s="1"/>
  <c r="IE37" i="199"/>
  <c r="HU37" i="199"/>
  <c r="HK37" i="199"/>
  <c r="HA37" i="199"/>
  <c r="GQ37" i="199"/>
  <c r="GG37" i="199"/>
  <c r="FW37" i="199"/>
  <c r="FM37" i="199"/>
  <c r="FC37" i="199"/>
  <c r="ES37" i="199"/>
  <c r="EI37" i="199"/>
  <c r="DY37" i="199"/>
  <c r="DO37" i="199"/>
  <c r="DE37" i="199"/>
  <c r="CU37" i="199"/>
  <c r="CK37" i="199"/>
  <c r="CA37" i="199"/>
  <c r="BQ37" i="199"/>
  <c r="BG37" i="199"/>
  <c r="AW37" i="199"/>
  <c r="AM37" i="199"/>
  <c r="AC37" i="199"/>
  <c r="S37" i="199"/>
  <c r="I37" i="199"/>
  <c r="IY36" i="199"/>
  <c r="IZ36" i="199" s="1"/>
  <c r="IP36" i="199"/>
  <c r="IO36" i="199"/>
  <c r="IE36" i="199"/>
  <c r="HU36" i="199"/>
  <c r="HK36" i="199"/>
  <c r="HA36" i="199"/>
  <c r="GQ36" i="199"/>
  <c r="GG36" i="199"/>
  <c r="FW36" i="199"/>
  <c r="FM36" i="199"/>
  <c r="FC36" i="199"/>
  <c r="ES36" i="199"/>
  <c r="EI36" i="199"/>
  <c r="DY36" i="199"/>
  <c r="DO36" i="199"/>
  <c r="DE36" i="199"/>
  <c r="CU36" i="199"/>
  <c r="CK36" i="199"/>
  <c r="CA36" i="199"/>
  <c r="BQ36" i="199"/>
  <c r="BG36" i="199"/>
  <c r="AW36" i="199"/>
  <c r="AM36" i="199"/>
  <c r="AC36" i="199"/>
  <c r="S36" i="199"/>
  <c r="I36" i="199"/>
  <c r="IY35" i="199"/>
  <c r="IZ35" i="199" s="1"/>
  <c r="IO35" i="199"/>
  <c r="IP35" i="199" s="1"/>
  <c r="IE35" i="199"/>
  <c r="HU35" i="199"/>
  <c r="HK35" i="199"/>
  <c r="HA35" i="199"/>
  <c r="GQ35" i="199"/>
  <c r="GG35" i="199"/>
  <c r="FW35" i="199"/>
  <c r="FM35" i="199"/>
  <c r="FC35" i="199"/>
  <c r="ES35" i="199"/>
  <c r="EI35" i="199"/>
  <c r="DY35" i="199"/>
  <c r="DO35" i="199"/>
  <c r="DE35" i="199"/>
  <c r="CU35" i="199"/>
  <c r="CK35" i="199"/>
  <c r="CA35" i="199"/>
  <c r="BQ35" i="199"/>
  <c r="BG35" i="199"/>
  <c r="AW35" i="199"/>
  <c r="AM35" i="199"/>
  <c r="AC35" i="199"/>
  <c r="S35" i="199"/>
  <c r="I35" i="199"/>
  <c r="IY34" i="199"/>
  <c r="IZ34" i="199" s="1"/>
  <c r="IP34" i="199"/>
  <c r="IO34" i="199"/>
  <c r="IE34" i="199"/>
  <c r="HU34" i="199"/>
  <c r="HK34" i="199"/>
  <c r="HA34" i="199"/>
  <c r="GQ34" i="199"/>
  <c r="GG34" i="199"/>
  <c r="FW34" i="199"/>
  <c r="FM34" i="199"/>
  <c r="FC34" i="199"/>
  <c r="ES34" i="199"/>
  <c r="EI34" i="199"/>
  <c r="DY34" i="199"/>
  <c r="DO34" i="199"/>
  <c r="DE34" i="199"/>
  <c r="CU34" i="199"/>
  <c r="CK34" i="199"/>
  <c r="CA34" i="199"/>
  <c r="BQ34" i="199"/>
  <c r="BG34" i="199"/>
  <c r="AW34" i="199"/>
  <c r="AM34" i="199"/>
  <c r="AC34" i="199"/>
  <c r="S34" i="199"/>
  <c r="I34" i="199"/>
  <c r="IY33" i="199"/>
  <c r="IZ33" i="199" s="1"/>
  <c r="IO33" i="199"/>
  <c r="IP33" i="199" s="1"/>
  <c r="IE33" i="199"/>
  <c r="HU33" i="199"/>
  <c r="HK33" i="199"/>
  <c r="HA33" i="199"/>
  <c r="GQ33" i="199"/>
  <c r="GG33" i="199"/>
  <c r="FW33" i="199"/>
  <c r="FM33" i="199"/>
  <c r="FC33" i="199"/>
  <c r="ES33" i="199"/>
  <c r="EI33" i="199"/>
  <c r="DY33" i="199"/>
  <c r="DO33" i="199"/>
  <c r="DE33" i="199"/>
  <c r="CU33" i="199"/>
  <c r="CK33" i="199"/>
  <c r="CA33" i="199"/>
  <c r="BQ33" i="199"/>
  <c r="BG33" i="199"/>
  <c r="AW33" i="199"/>
  <c r="AM33" i="199"/>
  <c r="AC33" i="199"/>
  <c r="S33" i="199"/>
  <c r="I33" i="199"/>
  <c r="IZ32" i="199"/>
  <c r="IY32" i="199"/>
  <c r="IP32" i="199"/>
  <c r="IO32" i="199"/>
  <c r="IE32" i="199"/>
  <c r="HU32" i="199"/>
  <c r="HK32" i="199"/>
  <c r="HA32" i="199"/>
  <c r="GQ32" i="199"/>
  <c r="GG32" i="199"/>
  <c r="FW32" i="199"/>
  <c r="FM32" i="199"/>
  <c r="FC32" i="199"/>
  <c r="ES32" i="199"/>
  <c r="EI32" i="199"/>
  <c r="DY32" i="199"/>
  <c r="DO32" i="199"/>
  <c r="DE32" i="199"/>
  <c r="CU32" i="199"/>
  <c r="CK32" i="199"/>
  <c r="CA32" i="199"/>
  <c r="BQ32" i="199"/>
  <c r="BG32" i="199"/>
  <c r="AW32" i="199"/>
  <c r="AM32" i="199"/>
  <c r="AC32" i="199"/>
  <c r="S32" i="199"/>
  <c r="I32" i="199"/>
  <c r="IY31" i="199"/>
  <c r="IZ31" i="199" s="1"/>
  <c r="IP31" i="199"/>
  <c r="IO31" i="199"/>
  <c r="IE31" i="199"/>
  <c r="HU31" i="199"/>
  <c r="HK31" i="199"/>
  <c r="HA31" i="199"/>
  <c r="GQ31" i="199"/>
  <c r="GG31" i="199"/>
  <c r="FW31" i="199"/>
  <c r="FM31" i="199"/>
  <c r="FC31" i="199"/>
  <c r="ES31" i="199"/>
  <c r="EI31" i="199"/>
  <c r="DY31" i="199"/>
  <c r="DO31" i="199"/>
  <c r="DE31" i="199"/>
  <c r="CU31" i="199"/>
  <c r="CK31" i="199"/>
  <c r="CA31" i="199"/>
  <c r="BQ31" i="199"/>
  <c r="BG31" i="199"/>
  <c r="AW31" i="199"/>
  <c r="AM31" i="199"/>
  <c r="AC31" i="199"/>
  <c r="S31" i="199"/>
  <c r="I31" i="199"/>
  <c r="IZ30" i="199"/>
  <c r="IY30" i="199"/>
  <c r="IP30" i="199"/>
  <c r="IO30" i="199"/>
  <c r="IE30" i="199"/>
  <c r="HU30" i="199"/>
  <c r="HK30" i="199"/>
  <c r="HA30" i="199"/>
  <c r="GQ30" i="199"/>
  <c r="GG30" i="199"/>
  <c r="FW30" i="199"/>
  <c r="FM30" i="199"/>
  <c r="FC30" i="199"/>
  <c r="ES30" i="199"/>
  <c r="EI30" i="199"/>
  <c r="DY30" i="199"/>
  <c r="DO30" i="199"/>
  <c r="DE30" i="199"/>
  <c r="CU30" i="199"/>
  <c r="CK30" i="199"/>
  <c r="CA30" i="199"/>
  <c r="BQ30" i="199"/>
  <c r="BG30" i="199"/>
  <c r="AW30" i="199"/>
  <c r="AM30" i="199"/>
  <c r="AC30" i="199"/>
  <c r="S30" i="199"/>
  <c r="I30" i="199"/>
  <c r="IY29" i="199"/>
  <c r="IZ29" i="199" s="1"/>
  <c r="IP29" i="199"/>
  <c r="IO29" i="199"/>
  <c r="IE29" i="199"/>
  <c r="HU29" i="199"/>
  <c r="HK29" i="199"/>
  <c r="HA29" i="199"/>
  <c r="GQ29" i="199"/>
  <c r="GG29" i="199"/>
  <c r="FW29" i="199"/>
  <c r="FM29" i="199"/>
  <c r="FC29" i="199"/>
  <c r="ES29" i="199"/>
  <c r="EI29" i="199"/>
  <c r="DY29" i="199"/>
  <c r="DO29" i="199"/>
  <c r="DE29" i="199"/>
  <c r="CU29" i="199"/>
  <c r="CK29" i="199"/>
  <c r="CA29" i="199"/>
  <c r="BQ29" i="199"/>
  <c r="BG29" i="199"/>
  <c r="AW29" i="199"/>
  <c r="AM29" i="199"/>
  <c r="AC29" i="199"/>
  <c r="S29" i="199"/>
  <c r="I29" i="199"/>
  <c r="IZ28" i="199"/>
  <c r="IY28" i="199"/>
  <c r="IP28" i="199"/>
  <c r="IO28" i="199"/>
  <c r="IE28" i="199"/>
  <c r="HU28" i="199"/>
  <c r="HK28" i="199"/>
  <c r="HA28" i="199"/>
  <c r="GQ28" i="199"/>
  <c r="GG28" i="199"/>
  <c r="FW28" i="199"/>
  <c r="FM28" i="199"/>
  <c r="FC28" i="199"/>
  <c r="ES28" i="199"/>
  <c r="EI28" i="199"/>
  <c r="DY28" i="199"/>
  <c r="DO28" i="199"/>
  <c r="DE28" i="199"/>
  <c r="CU28" i="199"/>
  <c r="CK28" i="199"/>
  <c r="CA28" i="199"/>
  <c r="BQ28" i="199"/>
  <c r="BG28" i="199"/>
  <c r="AW28" i="199"/>
  <c r="AM28" i="199"/>
  <c r="AC28" i="199"/>
  <c r="S28" i="199"/>
  <c r="I28" i="199"/>
  <c r="IZ27" i="199"/>
  <c r="IY27" i="199"/>
  <c r="IO27" i="199"/>
  <c r="IP27" i="199" s="1"/>
  <c r="IE27" i="199"/>
  <c r="HU27" i="199"/>
  <c r="HK27" i="199"/>
  <c r="HA27" i="199"/>
  <c r="GQ27" i="199"/>
  <c r="GG27" i="199"/>
  <c r="FW27" i="199"/>
  <c r="FM27" i="199"/>
  <c r="FC27" i="199"/>
  <c r="ES27" i="199"/>
  <c r="EI27" i="199"/>
  <c r="DY27" i="199"/>
  <c r="DO27" i="199"/>
  <c r="DE27" i="199"/>
  <c r="CU27" i="199"/>
  <c r="CK27" i="199"/>
  <c r="CA27" i="199"/>
  <c r="BQ27" i="199"/>
  <c r="BG27" i="199"/>
  <c r="AW27" i="199"/>
  <c r="AM27" i="199"/>
  <c r="AC27" i="199"/>
  <c r="S27" i="199"/>
  <c r="I27" i="199"/>
  <c r="IZ26" i="199"/>
  <c r="IY26" i="199"/>
  <c r="IO26" i="199"/>
  <c r="IP26" i="199" s="1"/>
  <c r="IE26" i="199"/>
  <c r="HU26" i="199"/>
  <c r="HK26" i="199"/>
  <c r="HA26" i="199"/>
  <c r="GQ26" i="199"/>
  <c r="GG26" i="199"/>
  <c r="FW26" i="199"/>
  <c r="FM26" i="199"/>
  <c r="FC26" i="199"/>
  <c r="ES26" i="199"/>
  <c r="EI26" i="199"/>
  <c r="DY26" i="199"/>
  <c r="DO26" i="199"/>
  <c r="DE26" i="199"/>
  <c r="CU26" i="199"/>
  <c r="CK26" i="199"/>
  <c r="CA26" i="199"/>
  <c r="BQ26" i="199"/>
  <c r="BG26" i="199"/>
  <c r="AW26" i="199"/>
  <c r="AM26" i="199"/>
  <c r="AC26" i="199"/>
  <c r="S26" i="199"/>
  <c r="I26" i="199"/>
  <c r="IY25" i="199"/>
  <c r="IZ25" i="199" s="1"/>
  <c r="IP25" i="199"/>
  <c r="IO25" i="199"/>
  <c r="IE25" i="199"/>
  <c r="HU25" i="199"/>
  <c r="HK25" i="199"/>
  <c r="HA25" i="199"/>
  <c r="GQ25" i="199"/>
  <c r="GG25" i="199"/>
  <c r="FW25" i="199"/>
  <c r="FM25" i="199"/>
  <c r="FC25" i="199"/>
  <c r="ES25" i="199"/>
  <c r="EI25" i="199"/>
  <c r="DY25" i="199"/>
  <c r="DZ25" i="199" s="1"/>
  <c r="DO25" i="199"/>
  <c r="DE25" i="199"/>
  <c r="CU25" i="199"/>
  <c r="CK25" i="199"/>
  <c r="CA25" i="199"/>
  <c r="BQ25" i="199"/>
  <c r="BG25" i="199"/>
  <c r="AW25" i="199"/>
  <c r="AM25" i="199"/>
  <c r="AC25" i="199"/>
  <c r="S25" i="199"/>
  <c r="I25" i="199"/>
  <c r="IY24" i="199"/>
  <c r="IZ24" i="199" s="1"/>
  <c r="IP24" i="199"/>
  <c r="IO24" i="199"/>
  <c r="IE24" i="199"/>
  <c r="HU24" i="199"/>
  <c r="HK24" i="199"/>
  <c r="HA24" i="199"/>
  <c r="GQ24" i="199"/>
  <c r="GG24" i="199"/>
  <c r="FW24" i="199"/>
  <c r="FM24" i="199"/>
  <c r="FC24" i="199"/>
  <c r="ES24" i="199"/>
  <c r="EI24" i="199"/>
  <c r="DY24" i="199"/>
  <c r="DO24" i="199"/>
  <c r="DE24" i="199"/>
  <c r="CU24" i="199"/>
  <c r="CK24" i="199"/>
  <c r="CA24" i="199"/>
  <c r="BQ24" i="199"/>
  <c r="BG24" i="199"/>
  <c r="AW24" i="199"/>
  <c r="AM24" i="199"/>
  <c r="AC24" i="199"/>
  <c r="S24" i="199"/>
  <c r="I24" i="199"/>
  <c r="IY23" i="199"/>
  <c r="IZ23" i="199" s="1"/>
  <c r="IP23" i="199"/>
  <c r="IO23" i="199"/>
  <c r="IE23" i="199"/>
  <c r="HU23" i="199"/>
  <c r="HK23" i="199"/>
  <c r="HA23" i="199"/>
  <c r="GQ23" i="199"/>
  <c r="GG23" i="199"/>
  <c r="FW23" i="199"/>
  <c r="FM23" i="199"/>
  <c r="FC23" i="199"/>
  <c r="ES23" i="199"/>
  <c r="EI23" i="199"/>
  <c r="DY23" i="199"/>
  <c r="DO23" i="199"/>
  <c r="DE23" i="199"/>
  <c r="CU23" i="199"/>
  <c r="CK23" i="199"/>
  <c r="EL24" i="225" s="1"/>
  <c r="CA23" i="199"/>
  <c r="DU24" i="225" s="1"/>
  <c r="BQ23" i="199"/>
  <c r="DD24" i="225" s="1"/>
  <c r="BG23" i="199"/>
  <c r="CM24" i="225" s="1"/>
  <c r="AW23" i="199"/>
  <c r="BV24" i="225" s="1"/>
  <c r="AM23" i="199"/>
  <c r="BE24" i="225" s="1"/>
  <c r="AC23" i="199"/>
  <c r="AN24" i="225" s="1"/>
  <c r="S23" i="199"/>
  <c r="W24" i="225" s="1"/>
  <c r="I23" i="199"/>
  <c r="F24" i="225" s="1"/>
  <c r="IY22" i="199"/>
  <c r="IZ22" i="199" s="1"/>
  <c r="IP22" i="199"/>
  <c r="IO22" i="199"/>
  <c r="IE22" i="199"/>
  <c r="HU22" i="199"/>
  <c r="HK22" i="199"/>
  <c r="HB22" i="199"/>
  <c r="HA22" i="199"/>
  <c r="GQ22" i="199"/>
  <c r="GG22" i="199"/>
  <c r="FW22" i="199"/>
  <c r="FM22" i="199"/>
  <c r="FC22" i="199"/>
  <c r="ES22" i="199"/>
  <c r="EI22" i="199"/>
  <c r="DY22" i="199"/>
  <c r="DO22" i="199"/>
  <c r="DE22" i="199"/>
  <c r="CU22" i="199"/>
  <c r="CK22" i="199"/>
  <c r="CA22" i="199"/>
  <c r="BQ22" i="199"/>
  <c r="BG22" i="199"/>
  <c r="AW22" i="199"/>
  <c r="AM22" i="199"/>
  <c r="AC22" i="199"/>
  <c r="S22" i="199"/>
  <c r="I22" i="199"/>
  <c r="IZ21" i="199"/>
  <c r="IY21" i="199"/>
  <c r="IO21" i="199"/>
  <c r="IP21" i="199" s="1"/>
  <c r="IE21" i="199"/>
  <c r="HU21" i="199"/>
  <c r="HK21" i="199"/>
  <c r="HA21" i="199"/>
  <c r="GQ21" i="199"/>
  <c r="GG21" i="199"/>
  <c r="FW21" i="199"/>
  <c r="FM21" i="199"/>
  <c r="FC21" i="199"/>
  <c r="ES21" i="199"/>
  <c r="EI21" i="199"/>
  <c r="DY21" i="199"/>
  <c r="DO21" i="199"/>
  <c r="DE21" i="199"/>
  <c r="CU21" i="199"/>
  <c r="CK21" i="199"/>
  <c r="CA21" i="199"/>
  <c r="BQ21" i="199"/>
  <c r="BG21" i="199"/>
  <c r="AW21" i="199"/>
  <c r="AM21" i="199"/>
  <c r="AC21" i="199"/>
  <c r="S21" i="199"/>
  <c r="I21" i="199"/>
  <c r="IZ20" i="199"/>
  <c r="IY20" i="199"/>
  <c r="IP20" i="199"/>
  <c r="IO20" i="199"/>
  <c r="IE20" i="199"/>
  <c r="HU20" i="199"/>
  <c r="HK20" i="199"/>
  <c r="HA20" i="199"/>
  <c r="GQ20" i="199"/>
  <c r="GG20" i="199"/>
  <c r="FW20" i="199"/>
  <c r="FM20" i="199"/>
  <c r="FC20" i="199"/>
  <c r="ES20" i="199"/>
  <c r="EI20" i="199"/>
  <c r="DY20" i="199"/>
  <c r="DO20" i="199"/>
  <c r="DE20" i="199"/>
  <c r="CU20" i="199"/>
  <c r="CK20" i="199"/>
  <c r="CA20" i="199"/>
  <c r="BQ20" i="199"/>
  <c r="BG20" i="199"/>
  <c r="AW20" i="199"/>
  <c r="AM20" i="199"/>
  <c r="AC20" i="199"/>
  <c r="S20" i="199"/>
  <c r="I20" i="199"/>
  <c r="IY19" i="199"/>
  <c r="IZ19" i="199" s="1"/>
  <c r="IP19" i="199"/>
  <c r="IO19" i="199"/>
  <c r="IE19" i="199"/>
  <c r="HU19" i="199"/>
  <c r="HK19" i="199"/>
  <c r="HA19" i="199"/>
  <c r="GQ19" i="199"/>
  <c r="GG19" i="199"/>
  <c r="FW19" i="199"/>
  <c r="FM19" i="199"/>
  <c r="FC19" i="199"/>
  <c r="ES19" i="199"/>
  <c r="EI19" i="199"/>
  <c r="DY19" i="199"/>
  <c r="DO19" i="199"/>
  <c r="DE19" i="199"/>
  <c r="CU19" i="199"/>
  <c r="CK19" i="199"/>
  <c r="CA19" i="199"/>
  <c r="BQ19" i="199"/>
  <c r="BG19" i="199"/>
  <c r="AW19" i="199"/>
  <c r="AM19" i="199"/>
  <c r="AC19" i="199"/>
  <c r="S19" i="199"/>
  <c r="I19" i="199"/>
  <c r="IZ18" i="199"/>
  <c r="IY18" i="199"/>
  <c r="IP18" i="199"/>
  <c r="IO18" i="199"/>
  <c r="IE18" i="199"/>
  <c r="HU18" i="199"/>
  <c r="HK18" i="199"/>
  <c r="HA18" i="199"/>
  <c r="GQ18" i="199"/>
  <c r="GG18" i="199"/>
  <c r="FW18" i="199"/>
  <c r="FM18" i="199"/>
  <c r="FC18" i="199"/>
  <c r="ES18" i="199"/>
  <c r="EI18" i="199"/>
  <c r="DY18" i="199"/>
  <c r="DO18" i="199"/>
  <c r="DP18" i="199" s="1"/>
  <c r="DE18" i="199"/>
  <c r="CU18" i="199"/>
  <c r="CK18" i="199"/>
  <c r="CA18" i="199"/>
  <c r="BQ18" i="199"/>
  <c r="BG18" i="199"/>
  <c r="AW18" i="199"/>
  <c r="AM18" i="199"/>
  <c r="AC18" i="199"/>
  <c r="S18" i="199"/>
  <c r="I18" i="199"/>
  <c r="IZ17" i="199"/>
  <c r="IY17" i="199"/>
  <c r="IO17" i="199"/>
  <c r="IP17" i="199" s="1"/>
  <c r="IE17" i="199"/>
  <c r="HU17" i="199"/>
  <c r="HK17" i="199"/>
  <c r="HA17" i="199"/>
  <c r="GQ17" i="199"/>
  <c r="GG17" i="199"/>
  <c r="FW17" i="199"/>
  <c r="FM17" i="199"/>
  <c r="FC17" i="199"/>
  <c r="ES17" i="199"/>
  <c r="EI17" i="199"/>
  <c r="DY17" i="199"/>
  <c r="DO17" i="199"/>
  <c r="DE17" i="199"/>
  <c r="CU17" i="199"/>
  <c r="CK17" i="199"/>
  <c r="CA17" i="199"/>
  <c r="BQ17" i="199"/>
  <c r="BG17" i="199"/>
  <c r="AW17" i="199"/>
  <c r="AM17" i="199"/>
  <c r="AC17" i="199"/>
  <c r="S17" i="199"/>
  <c r="I17" i="199"/>
  <c r="IZ16" i="199"/>
  <c r="IY16" i="199"/>
  <c r="IO16" i="199"/>
  <c r="IP16" i="199" s="1"/>
  <c r="IE16" i="199"/>
  <c r="HU16" i="199"/>
  <c r="HK16" i="199"/>
  <c r="HA16" i="199"/>
  <c r="GQ16" i="199"/>
  <c r="GG16" i="199"/>
  <c r="FW16" i="199"/>
  <c r="FM16" i="199"/>
  <c r="FC16" i="199"/>
  <c r="ES16" i="199"/>
  <c r="EI16" i="199"/>
  <c r="DY16" i="199"/>
  <c r="DO16" i="199"/>
  <c r="DE16" i="199"/>
  <c r="CU16" i="199"/>
  <c r="CK16" i="199"/>
  <c r="CA16" i="199"/>
  <c r="BQ16" i="199"/>
  <c r="BG16" i="199"/>
  <c r="AW16" i="199"/>
  <c r="AM16" i="199"/>
  <c r="AC16" i="199"/>
  <c r="S16" i="199"/>
  <c r="I16" i="199"/>
  <c r="IY15" i="199"/>
  <c r="IZ15" i="199" s="1"/>
  <c r="IP15" i="199"/>
  <c r="IO15" i="199"/>
  <c r="IE15" i="199"/>
  <c r="IF15" i="199" s="1"/>
  <c r="HU15" i="199"/>
  <c r="HK15" i="199"/>
  <c r="HA15" i="199"/>
  <c r="GQ15" i="199"/>
  <c r="GG15" i="199"/>
  <c r="FW15" i="199"/>
  <c r="FM15" i="199"/>
  <c r="FC15" i="199"/>
  <c r="ES15" i="199"/>
  <c r="EI15" i="199"/>
  <c r="DY15" i="199"/>
  <c r="DO15" i="199"/>
  <c r="DE15" i="199"/>
  <c r="CU15" i="199"/>
  <c r="CK15" i="199"/>
  <c r="CA15" i="199"/>
  <c r="BQ15" i="199"/>
  <c r="BG15" i="199"/>
  <c r="AW15" i="199"/>
  <c r="AM15" i="199"/>
  <c r="AC15" i="199"/>
  <c r="S15" i="199"/>
  <c r="I15" i="199"/>
  <c r="IZ14" i="199"/>
  <c r="IY14" i="199"/>
  <c r="IP14" i="199"/>
  <c r="IO14" i="199"/>
  <c r="IE14" i="199"/>
  <c r="HU14" i="199"/>
  <c r="HK14" i="199"/>
  <c r="HA14" i="199"/>
  <c r="GQ14" i="199"/>
  <c r="GG14" i="199"/>
  <c r="FW14" i="199"/>
  <c r="FM14" i="199"/>
  <c r="FC14" i="199"/>
  <c r="ES14" i="199"/>
  <c r="EI14" i="199"/>
  <c r="DY14" i="199"/>
  <c r="DO14" i="199"/>
  <c r="DE14" i="199"/>
  <c r="CU14" i="199"/>
  <c r="CK14" i="199"/>
  <c r="CA14" i="199"/>
  <c r="BQ14" i="199"/>
  <c r="BG14" i="199"/>
  <c r="AW14" i="199"/>
  <c r="AM14" i="199"/>
  <c r="AC14" i="199"/>
  <c r="S14" i="199"/>
  <c r="I14" i="199"/>
  <c r="IZ13" i="199"/>
  <c r="IY13" i="199"/>
  <c r="IO13" i="199"/>
  <c r="IP13" i="199" s="1"/>
  <c r="IE13" i="199"/>
  <c r="IF13" i="199" s="1"/>
  <c r="HU13" i="199"/>
  <c r="HK13" i="199"/>
  <c r="HL13" i="199" s="1"/>
  <c r="HA13" i="199"/>
  <c r="GQ13" i="199"/>
  <c r="GG13" i="199"/>
  <c r="FW13" i="199"/>
  <c r="FM13" i="199"/>
  <c r="FC13" i="199"/>
  <c r="FD13" i="199" s="1"/>
  <c r="ES13" i="199"/>
  <c r="EJ13" i="199"/>
  <c r="EI13" i="199"/>
  <c r="DY13" i="199"/>
  <c r="DO13" i="199"/>
  <c r="DE13" i="199"/>
  <c r="CU13" i="199"/>
  <c r="CK13" i="199"/>
  <c r="CA13" i="199"/>
  <c r="BQ13" i="199"/>
  <c r="BG13" i="199"/>
  <c r="AW13" i="199"/>
  <c r="AM13" i="199"/>
  <c r="AC13" i="199"/>
  <c r="S13" i="199"/>
  <c r="I13" i="199"/>
  <c r="IZ12" i="199"/>
  <c r="IY12" i="199"/>
  <c r="IO12" i="199"/>
  <c r="IP12" i="199" s="1"/>
  <c r="IE12" i="199"/>
  <c r="HU12" i="199"/>
  <c r="HK12" i="199"/>
  <c r="HL12" i="199" s="1"/>
  <c r="HA12" i="199"/>
  <c r="GQ12" i="199"/>
  <c r="GG12" i="199"/>
  <c r="FW12" i="199"/>
  <c r="FM12" i="199"/>
  <c r="FC12" i="199"/>
  <c r="ES12" i="199"/>
  <c r="EI12" i="199"/>
  <c r="DY12" i="199"/>
  <c r="DZ12" i="199" s="1"/>
  <c r="DO12" i="199"/>
  <c r="DE12" i="199"/>
  <c r="CU12" i="199"/>
  <c r="CK12" i="199"/>
  <c r="BQ12" i="199"/>
  <c r="BG12" i="199"/>
  <c r="AW12" i="199"/>
  <c r="AM12" i="199"/>
  <c r="AC12" i="199"/>
  <c r="S12" i="199"/>
  <c r="I12" i="199"/>
  <c r="IY11" i="199"/>
  <c r="IZ11" i="199" s="1"/>
  <c r="IO11" i="199"/>
  <c r="IP11" i="199" s="1"/>
  <c r="IE11" i="199"/>
  <c r="HU11" i="199"/>
  <c r="HK11" i="199"/>
  <c r="HL11" i="199" s="1"/>
  <c r="HA11" i="199"/>
  <c r="GQ11" i="199"/>
  <c r="GR11" i="199" s="1"/>
  <c r="GG11" i="199"/>
  <c r="FW11" i="199"/>
  <c r="FM11" i="199"/>
  <c r="FC11" i="199"/>
  <c r="FD11" i="199" s="1"/>
  <c r="ES11" i="199"/>
  <c r="EI11" i="199"/>
  <c r="DY11" i="199"/>
  <c r="DO11" i="199"/>
  <c r="DE11" i="199"/>
  <c r="CU11" i="199"/>
  <c r="CK11" i="199"/>
  <c r="CA11" i="199"/>
  <c r="BQ11" i="199"/>
  <c r="BG11" i="199"/>
  <c r="AW11" i="199"/>
  <c r="AM11" i="199"/>
  <c r="AC11" i="199"/>
  <c r="S11" i="199"/>
  <c r="I11" i="199"/>
  <c r="IZ10" i="199"/>
  <c r="IY10" i="199"/>
  <c r="IO10" i="199"/>
  <c r="IP10" i="199" s="1"/>
  <c r="IE10" i="199"/>
  <c r="HU10" i="199"/>
  <c r="HK10" i="199"/>
  <c r="HL10" i="199" s="1"/>
  <c r="HA10" i="199"/>
  <c r="GQ10" i="199"/>
  <c r="GR10" i="199" s="1"/>
  <c r="GG10" i="199"/>
  <c r="FW10" i="199"/>
  <c r="FM10" i="199"/>
  <c r="FC10" i="199"/>
  <c r="ES10" i="199"/>
  <c r="EI10" i="199"/>
  <c r="EJ10" i="199" s="1"/>
  <c r="DY10" i="199"/>
  <c r="DO10" i="199"/>
  <c r="DE10" i="199"/>
  <c r="CU10" i="199"/>
  <c r="CK10" i="199"/>
  <c r="CA10" i="199"/>
  <c r="BQ10" i="199"/>
  <c r="BG10" i="199"/>
  <c r="AW10" i="199"/>
  <c r="AM10" i="199"/>
  <c r="AC10" i="199"/>
  <c r="S10" i="199"/>
  <c r="I10" i="199"/>
  <c r="IY9" i="199"/>
  <c r="IO9" i="199"/>
  <c r="IO8" i="199" s="1"/>
  <c r="IP8" i="199" s="1"/>
  <c r="IE9" i="199"/>
  <c r="HU9" i="199"/>
  <c r="HK9" i="199"/>
  <c r="HA9" i="199"/>
  <c r="GR9" i="199"/>
  <c r="GQ9" i="199"/>
  <c r="GQ8" i="199" s="1"/>
  <c r="GG9" i="199"/>
  <c r="FW9" i="199"/>
  <c r="FM9" i="199"/>
  <c r="FM8" i="199" s="1"/>
  <c r="FC9" i="199"/>
  <c r="ES9" i="199"/>
  <c r="EI9" i="199"/>
  <c r="EI8" i="199" s="1"/>
  <c r="EJ8" i="199" s="1"/>
  <c r="DY9" i="199"/>
  <c r="DO9" i="199"/>
  <c r="DE9" i="199"/>
  <c r="DE8" i="199" s="1"/>
  <c r="CU9" i="199"/>
  <c r="CK9" i="199"/>
  <c r="CA9" i="199"/>
  <c r="BQ9" i="199"/>
  <c r="BG9" i="199"/>
  <c r="AW9" i="199"/>
  <c r="AN9" i="199"/>
  <c r="AM9" i="199"/>
  <c r="AC9" i="199"/>
  <c r="S9" i="199"/>
  <c r="I9" i="199"/>
  <c r="HD9" i="199"/>
  <c r="HD10" i="199" s="1"/>
  <c r="HD11" i="199" s="1"/>
  <c r="HD12" i="199" s="1"/>
  <c r="HD13" i="199" s="1"/>
  <c r="HD14" i="199" s="1"/>
  <c r="HD15" i="199" s="1"/>
  <c r="HD16" i="199" s="1"/>
  <c r="HD17" i="199" s="1"/>
  <c r="HD18" i="199" s="1"/>
  <c r="HD19" i="199" s="1"/>
  <c r="HD20" i="199" s="1"/>
  <c r="HD21" i="199" s="1"/>
  <c r="HD22" i="199" s="1"/>
  <c r="HD23" i="199" s="1"/>
  <c r="HD24" i="199" s="1"/>
  <c r="HD25" i="199" s="1"/>
  <c r="HD26" i="199" s="1"/>
  <c r="HD27" i="199" s="1"/>
  <c r="HD28" i="199" s="1"/>
  <c r="HD29" i="199" s="1"/>
  <c r="HD30" i="199" s="1"/>
  <c r="HD31" i="199" s="1"/>
  <c r="HD32" i="199" s="1"/>
  <c r="HD33" i="199" s="1"/>
  <c r="HD34" i="199" s="1"/>
  <c r="HD35" i="199" s="1"/>
  <c r="HD36" i="199" s="1"/>
  <c r="HD37" i="199" s="1"/>
  <c r="HD38" i="199" s="1"/>
  <c r="HD39" i="199" s="1"/>
  <c r="HD40" i="199" s="1"/>
  <c r="HD41" i="199" s="1"/>
  <c r="HD42" i="199" s="1"/>
  <c r="HD43" i="199" s="1"/>
  <c r="HD44" i="199" s="1"/>
  <c r="HD45" i="199" s="1"/>
  <c r="HD46" i="199" s="1"/>
  <c r="HD47" i="199" s="1"/>
  <c r="HD48" i="199" s="1"/>
  <c r="HD49" i="199" s="1"/>
  <c r="HD50" i="199" s="1"/>
  <c r="HD51" i="199" s="1"/>
  <c r="HD52" i="199" s="1"/>
  <c r="HD53" i="199" s="1"/>
  <c r="HD54" i="199" s="1"/>
  <c r="IX8" i="199"/>
  <c r="IW8" i="199"/>
  <c r="IV8" i="199"/>
  <c r="IU8" i="199"/>
  <c r="IT8" i="199"/>
  <c r="IS8" i="199"/>
  <c r="IN8" i="199"/>
  <c r="IM8" i="199"/>
  <c r="IL8" i="199"/>
  <c r="IK8" i="199"/>
  <c r="IJ8" i="199"/>
  <c r="II8" i="199"/>
  <c r="IC8" i="199"/>
  <c r="HE8" i="199"/>
  <c r="GO8" i="199"/>
  <c r="FA8" i="199"/>
  <c r="EC8" i="199"/>
  <c r="DM8" i="199"/>
  <c r="BN8" i="199"/>
  <c r="BE8" i="199"/>
  <c r="AT8" i="199"/>
  <c r="AI8" i="199"/>
  <c r="FF9" i="199"/>
  <c r="FF10" i="199" s="1"/>
  <c r="FF11" i="199" s="1"/>
  <c r="FF12" i="199" s="1"/>
  <c r="FF13" i="199" s="1"/>
  <c r="FF14" i="199" s="1"/>
  <c r="FF15" i="199" s="1"/>
  <c r="FF16" i="199" s="1"/>
  <c r="FF17" i="199" s="1"/>
  <c r="FF18" i="199" s="1"/>
  <c r="FF19" i="199" s="1"/>
  <c r="FF20" i="199" s="1"/>
  <c r="FF21" i="199" s="1"/>
  <c r="FF22" i="199" s="1"/>
  <c r="FF23" i="199" s="1"/>
  <c r="FF24" i="199" s="1"/>
  <c r="FF25" i="199" s="1"/>
  <c r="FF26" i="199" s="1"/>
  <c r="FF27" i="199" s="1"/>
  <c r="FF28" i="199" s="1"/>
  <c r="FF29" i="199" s="1"/>
  <c r="FF30" i="199" s="1"/>
  <c r="FF31" i="199" s="1"/>
  <c r="FF32" i="199" s="1"/>
  <c r="FF33" i="199" s="1"/>
  <c r="FF34" i="199" s="1"/>
  <c r="FF35" i="199" s="1"/>
  <c r="FF36" i="199" s="1"/>
  <c r="FF37" i="199" s="1"/>
  <c r="FF38" i="199" s="1"/>
  <c r="FF39" i="199" s="1"/>
  <c r="FF40" i="199" s="1"/>
  <c r="FF41" i="199" s="1"/>
  <c r="FF42" i="199" s="1"/>
  <c r="FF43" i="199" s="1"/>
  <c r="FF44" i="199" s="1"/>
  <c r="FF45" i="199" s="1"/>
  <c r="FF46" i="199" s="1"/>
  <c r="FF47" i="199" s="1"/>
  <c r="FF48" i="199" s="1"/>
  <c r="FF49" i="199" s="1"/>
  <c r="FF50" i="199" s="1"/>
  <c r="FF51" i="199" s="1"/>
  <c r="FF52" i="199" s="1"/>
  <c r="FF53" i="199" s="1"/>
  <c r="FF54" i="199" s="1"/>
  <c r="EB9" i="199"/>
  <c r="EB10" i="199" s="1"/>
  <c r="EB11" i="199" s="1"/>
  <c r="EB12" i="199" s="1"/>
  <c r="EB13" i="199" s="1"/>
  <c r="EB14" i="199" s="1"/>
  <c r="EB15" i="199" s="1"/>
  <c r="EB16" i="199" s="1"/>
  <c r="EB17" i="199" s="1"/>
  <c r="EB18" i="199" s="1"/>
  <c r="EB19" i="199" s="1"/>
  <c r="EB20" i="199" s="1"/>
  <c r="EB21" i="199" s="1"/>
  <c r="EB22" i="199" s="1"/>
  <c r="EB23" i="199" s="1"/>
  <c r="EB24" i="199" s="1"/>
  <c r="EB25" i="199" s="1"/>
  <c r="EB26" i="199" s="1"/>
  <c r="EB27" i="199" s="1"/>
  <c r="EB28" i="199" s="1"/>
  <c r="EB29" i="199" s="1"/>
  <c r="EB30" i="199" s="1"/>
  <c r="EB31" i="199" s="1"/>
  <c r="EB32" i="199" s="1"/>
  <c r="EB33" i="199" s="1"/>
  <c r="EB34" i="199" s="1"/>
  <c r="EB35" i="199" s="1"/>
  <c r="EB36" i="199" s="1"/>
  <c r="EB37" i="199" s="1"/>
  <c r="EB38" i="199" s="1"/>
  <c r="EB39" i="199" s="1"/>
  <c r="EB40" i="199" s="1"/>
  <c r="EB41" i="199" s="1"/>
  <c r="EB42" i="199" s="1"/>
  <c r="EB43" i="199" s="1"/>
  <c r="EB44" i="199" s="1"/>
  <c r="EB45" i="199" s="1"/>
  <c r="EB46" i="199" s="1"/>
  <c r="EB47" i="199" s="1"/>
  <c r="EB48" i="199" s="1"/>
  <c r="EB49" i="199" s="1"/>
  <c r="EB50" i="199" s="1"/>
  <c r="EB51" i="199" s="1"/>
  <c r="EB52" i="199" s="1"/>
  <c r="EB53" i="199" s="1"/>
  <c r="EB54" i="199" s="1"/>
  <c r="IF10" i="199"/>
  <c r="GY8" i="199"/>
  <c r="GR12" i="199"/>
  <c r="FD16" i="199"/>
  <c r="EE8" i="199"/>
  <c r="DZ17" i="199"/>
  <c r="DP17" i="199"/>
  <c r="AR8" i="199"/>
  <c r="AL8" i="199"/>
  <c r="GT9" i="199"/>
  <c r="GT10" i="199" s="1"/>
  <c r="GT11" i="199" s="1"/>
  <c r="GT12" i="199" s="1"/>
  <c r="GT13" i="199" s="1"/>
  <c r="GT14" i="199" s="1"/>
  <c r="GT15" i="199" s="1"/>
  <c r="GT16" i="199" s="1"/>
  <c r="GT17" i="199" s="1"/>
  <c r="GT18" i="199" s="1"/>
  <c r="GT19" i="199" s="1"/>
  <c r="GT20" i="199" s="1"/>
  <c r="GT21" i="199" s="1"/>
  <c r="GT22" i="199" s="1"/>
  <c r="GT23" i="199" s="1"/>
  <c r="GT24" i="199" s="1"/>
  <c r="GT25" i="199" s="1"/>
  <c r="GT26" i="199" s="1"/>
  <c r="GT27" i="199" s="1"/>
  <c r="GT28" i="199" s="1"/>
  <c r="GT29" i="199" s="1"/>
  <c r="GT30" i="199" s="1"/>
  <c r="GT31" i="199" s="1"/>
  <c r="GT32" i="199" s="1"/>
  <c r="GT33" i="199" s="1"/>
  <c r="GT34" i="199" s="1"/>
  <c r="GT35" i="199" s="1"/>
  <c r="GT36" i="199" s="1"/>
  <c r="GT37" i="199" s="1"/>
  <c r="GT38" i="199" s="1"/>
  <c r="GT39" i="199" s="1"/>
  <c r="GT40" i="199" s="1"/>
  <c r="GT41" i="199" s="1"/>
  <c r="GT42" i="199" s="1"/>
  <c r="GT43" i="199" s="1"/>
  <c r="GT44" i="199" s="1"/>
  <c r="GT45" i="199" s="1"/>
  <c r="GT46" i="199" s="1"/>
  <c r="GT47" i="199" s="1"/>
  <c r="GT48" i="199" s="1"/>
  <c r="GT49" i="199" s="1"/>
  <c r="GT50" i="199" s="1"/>
  <c r="GT51" i="199" s="1"/>
  <c r="GT52" i="199" s="1"/>
  <c r="GT53" i="199" s="1"/>
  <c r="GT54" i="199" s="1"/>
  <c r="DR9" i="199"/>
  <c r="DR10" i="199" s="1"/>
  <c r="DR11" i="199" s="1"/>
  <c r="DR12" i="199" s="1"/>
  <c r="DR13" i="199" s="1"/>
  <c r="DR14" i="199" s="1"/>
  <c r="DR15" i="199" s="1"/>
  <c r="DR16" i="199" s="1"/>
  <c r="DR17" i="199" s="1"/>
  <c r="DR18" i="199" s="1"/>
  <c r="DR19" i="199" s="1"/>
  <c r="DR20" i="199" s="1"/>
  <c r="DR21" i="199" s="1"/>
  <c r="DR22" i="199" s="1"/>
  <c r="DR23" i="199" s="1"/>
  <c r="DR24" i="199" s="1"/>
  <c r="DR25" i="199" s="1"/>
  <c r="DR26" i="199" s="1"/>
  <c r="DR27" i="199" s="1"/>
  <c r="DR28" i="199" s="1"/>
  <c r="DR29" i="199" s="1"/>
  <c r="DR30" i="199" s="1"/>
  <c r="DR31" i="199" s="1"/>
  <c r="DR32" i="199" s="1"/>
  <c r="DR33" i="199" s="1"/>
  <c r="DR34" i="199" s="1"/>
  <c r="DR35" i="199" s="1"/>
  <c r="DR36" i="199" s="1"/>
  <c r="DR37" i="199" s="1"/>
  <c r="DR38" i="199" s="1"/>
  <c r="DR39" i="199" s="1"/>
  <c r="DR40" i="199" s="1"/>
  <c r="DR41" i="199" s="1"/>
  <c r="DR42" i="199" s="1"/>
  <c r="DR43" i="199" s="1"/>
  <c r="DR44" i="199" s="1"/>
  <c r="DR45" i="199" s="1"/>
  <c r="DR46" i="199" s="1"/>
  <c r="DR47" i="199" s="1"/>
  <c r="DR48" i="199" s="1"/>
  <c r="DR49" i="199" s="1"/>
  <c r="DR50" i="199" s="1"/>
  <c r="DR51" i="199" s="1"/>
  <c r="DR52" i="199" s="1"/>
  <c r="DR53" i="199" s="1"/>
  <c r="DR54" i="199" s="1"/>
  <c r="AP9" i="199"/>
  <c r="AP10" i="199" s="1"/>
  <c r="AP11" i="199" s="1"/>
  <c r="AP12" i="199" s="1"/>
  <c r="AP13" i="199" s="1"/>
  <c r="AP14" i="199" s="1"/>
  <c r="AP15" i="199" s="1"/>
  <c r="AP16" i="199" s="1"/>
  <c r="AP17" i="199" s="1"/>
  <c r="AP18" i="199" s="1"/>
  <c r="AP19" i="199" s="1"/>
  <c r="AP20" i="199" s="1"/>
  <c r="AP21" i="199" s="1"/>
  <c r="AP22" i="199" s="1"/>
  <c r="AP23" i="199" s="1"/>
  <c r="AP24" i="199" s="1"/>
  <c r="AP25" i="199" s="1"/>
  <c r="AP26" i="199" s="1"/>
  <c r="AP27" i="199" s="1"/>
  <c r="AP28" i="199" s="1"/>
  <c r="AP29" i="199" s="1"/>
  <c r="AP30" i="199" s="1"/>
  <c r="AP31" i="199" s="1"/>
  <c r="AP32" i="199" s="1"/>
  <c r="AP33" i="199" s="1"/>
  <c r="AP34" i="199" s="1"/>
  <c r="AP35" i="199" s="1"/>
  <c r="AP36" i="199" s="1"/>
  <c r="AP37" i="199" s="1"/>
  <c r="AP38" i="199" s="1"/>
  <c r="AP39" i="199" s="1"/>
  <c r="AP40" i="199" s="1"/>
  <c r="AP41" i="199" s="1"/>
  <c r="AP42" i="199" s="1"/>
  <c r="AP43" i="199" s="1"/>
  <c r="AP44" i="199" s="1"/>
  <c r="AP45" i="199" s="1"/>
  <c r="AP46" i="199" s="1"/>
  <c r="AP47" i="199" s="1"/>
  <c r="AP48" i="199" s="1"/>
  <c r="AP49" i="199" s="1"/>
  <c r="AP50" i="199" s="1"/>
  <c r="AP51" i="199" s="1"/>
  <c r="AP52" i="199" s="1"/>
  <c r="AP53" i="199" s="1"/>
  <c r="AP54" i="199" s="1"/>
  <c r="J9" i="199"/>
  <c r="G28" i="221" l="1"/>
  <c r="G45" i="219"/>
  <c r="G217" i="219"/>
  <c r="G275" i="219" s="1"/>
  <c r="FB47" i="225"/>
  <c r="I45" i="219"/>
  <c r="I217" i="219"/>
  <c r="J216" i="219"/>
  <c r="J274" i="219" s="1"/>
  <c r="J44" i="219"/>
  <c r="J101" i="219" s="1"/>
  <c r="I216" i="219"/>
  <c r="I274" i="219" s="1"/>
  <c r="I44" i="219"/>
  <c r="I101" i="219" s="1"/>
  <c r="H216" i="219"/>
  <c r="H274" i="219" s="1"/>
  <c r="H44" i="219"/>
  <c r="H101" i="219" s="1"/>
  <c r="G216" i="219"/>
  <c r="G274" i="219" s="1"/>
  <c r="G44" i="219"/>
  <c r="G101" i="219" s="1"/>
  <c r="F45" i="219"/>
  <c r="F216" i="219"/>
  <c r="F274" i="219" s="1"/>
  <c r="E45" i="219"/>
  <c r="E216" i="219"/>
  <c r="E274" i="219" s="1"/>
  <c r="D216" i="219"/>
  <c r="D274" i="219" s="1"/>
  <c r="D45" i="219"/>
  <c r="C216" i="219"/>
  <c r="C274" i="219" s="1"/>
  <c r="C45" i="219"/>
  <c r="FB46" i="225"/>
  <c r="B216" i="219"/>
  <c r="B45" i="219"/>
  <c r="J215" i="219"/>
  <c r="J273" i="219" s="1"/>
  <c r="J43" i="219"/>
  <c r="J100" i="219" s="1"/>
  <c r="I215" i="219"/>
  <c r="I273" i="219" s="1"/>
  <c r="I43" i="219"/>
  <c r="I100" i="219" s="1"/>
  <c r="H215" i="219"/>
  <c r="H273" i="219" s="1"/>
  <c r="H43" i="219"/>
  <c r="H100" i="219" s="1"/>
  <c r="G215" i="219"/>
  <c r="G273" i="219" s="1"/>
  <c r="G43" i="219"/>
  <c r="G100" i="219" s="1"/>
  <c r="F215" i="219"/>
  <c r="F273" i="219" s="1"/>
  <c r="F44" i="219"/>
  <c r="F101" i="219" s="1"/>
  <c r="E215" i="219"/>
  <c r="E273" i="219" s="1"/>
  <c r="E44" i="219"/>
  <c r="E101" i="219" s="1"/>
  <c r="D44" i="219"/>
  <c r="D101" i="219" s="1"/>
  <c r="D215" i="219"/>
  <c r="D273" i="219" s="1"/>
  <c r="C44" i="219"/>
  <c r="C101" i="219" s="1"/>
  <c r="C215" i="219"/>
  <c r="C273" i="219" s="1"/>
  <c r="FB45" i="225"/>
  <c r="B44" i="219"/>
  <c r="B215" i="219"/>
  <c r="J42" i="219"/>
  <c r="J99" i="219" s="1"/>
  <c r="J214" i="219"/>
  <c r="J272" i="219" s="1"/>
  <c r="I42" i="219"/>
  <c r="I99" i="219" s="1"/>
  <c r="I214" i="219"/>
  <c r="I272" i="219" s="1"/>
  <c r="H214" i="219"/>
  <c r="H272" i="219" s="1"/>
  <c r="H42" i="219"/>
  <c r="H99" i="219" s="1"/>
  <c r="G214" i="219"/>
  <c r="G272" i="219" s="1"/>
  <c r="G42" i="219"/>
  <c r="G99" i="219" s="1"/>
  <c r="F214" i="219"/>
  <c r="F272" i="219" s="1"/>
  <c r="F43" i="219"/>
  <c r="F100" i="219" s="1"/>
  <c r="E214" i="219"/>
  <c r="E272" i="219" s="1"/>
  <c r="E43" i="219"/>
  <c r="E100" i="219" s="1"/>
  <c r="D214" i="219"/>
  <c r="D272" i="219" s="1"/>
  <c r="D43" i="219"/>
  <c r="D100" i="219" s="1"/>
  <c r="C214" i="219"/>
  <c r="C272" i="219" s="1"/>
  <c r="C43" i="219"/>
  <c r="C100" i="219" s="1"/>
  <c r="FB44" i="225"/>
  <c r="B43" i="219"/>
  <c r="B214" i="219"/>
  <c r="J213" i="219"/>
  <c r="J271" i="219" s="1"/>
  <c r="J41" i="219"/>
  <c r="J98" i="219" s="1"/>
  <c r="I41" i="219"/>
  <c r="I98" i="219" s="1"/>
  <c r="I213" i="219"/>
  <c r="I271" i="219" s="1"/>
  <c r="H41" i="219"/>
  <c r="H98" i="219" s="1"/>
  <c r="H213" i="219"/>
  <c r="H271" i="219" s="1"/>
  <c r="G41" i="219"/>
  <c r="G98" i="219" s="1"/>
  <c r="G213" i="219"/>
  <c r="G271" i="219" s="1"/>
  <c r="F213" i="219"/>
  <c r="F271" i="219" s="1"/>
  <c r="F42" i="219"/>
  <c r="F99" i="219" s="1"/>
  <c r="E213" i="219"/>
  <c r="E271" i="219" s="1"/>
  <c r="E42" i="219"/>
  <c r="E99" i="219" s="1"/>
  <c r="D213" i="219"/>
  <c r="D271" i="219" s="1"/>
  <c r="D42" i="219"/>
  <c r="D99" i="219" s="1"/>
  <c r="C213" i="219"/>
  <c r="C271" i="219" s="1"/>
  <c r="C42" i="219"/>
  <c r="C99" i="219" s="1"/>
  <c r="FB43" i="225"/>
  <c r="B213" i="219"/>
  <c r="B42" i="219"/>
  <c r="J212" i="219"/>
  <c r="J270" i="219" s="1"/>
  <c r="J40" i="219"/>
  <c r="J97" i="219" s="1"/>
  <c r="I212" i="219"/>
  <c r="I270" i="219" s="1"/>
  <c r="I40" i="219"/>
  <c r="I97" i="219" s="1"/>
  <c r="H212" i="219"/>
  <c r="H270" i="219" s="1"/>
  <c r="H40" i="219"/>
  <c r="H97" i="219" s="1"/>
  <c r="G212" i="219"/>
  <c r="G270" i="219" s="1"/>
  <c r="G40" i="219"/>
  <c r="G97" i="219" s="1"/>
  <c r="F41" i="219"/>
  <c r="F98" i="219" s="1"/>
  <c r="F212" i="219"/>
  <c r="F270" i="219" s="1"/>
  <c r="E41" i="219"/>
  <c r="E98" i="219" s="1"/>
  <c r="E212" i="219"/>
  <c r="E270" i="219" s="1"/>
  <c r="D41" i="219"/>
  <c r="D98" i="219" s="1"/>
  <c r="D212" i="219"/>
  <c r="D270" i="219" s="1"/>
  <c r="C41" i="219"/>
  <c r="C98" i="219" s="1"/>
  <c r="C212" i="219"/>
  <c r="C270" i="219" s="1"/>
  <c r="FB42" i="225"/>
  <c r="B212" i="219"/>
  <c r="B41" i="219"/>
  <c r="J211" i="219"/>
  <c r="J269" i="219" s="1"/>
  <c r="J39" i="219"/>
  <c r="J96" i="219" s="1"/>
  <c r="I211" i="219"/>
  <c r="I269" i="219" s="1"/>
  <c r="I39" i="219"/>
  <c r="I96" i="219" s="1"/>
  <c r="H211" i="219"/>
  <c r="H269" i="219" s="1"/>
  <c r="H39" i="219"/>
  <c r="H96" i="219" s="1"/>
  <c r="G211" i="219"/>
  <c r="G269" i="219" s="1"/>
  <c r="G39" i="219"/>
  <c r="G96" i="219" s="1"/>
  <c r="AX40" i="199"/>
  <c r="E40" i="219"/>
  <c r="E97" i="219" s="1"/>
  <c r="E211" i="219"/>
  <c r="E269" i="219" s="1"/>
  <c r="D40" i="219"/>
  <c r="D97" i="219" s="1"/>
  <c r="D211" i="219"/>
  <c r="D269" i="219" s="1"/>
  <c r="C40" i="219"/>
  <c r="C97" i="219" s="1"/>
  <c r="C211" i="219"/>
  <c r="C269" i="219" s="1"/>
  <c r="FB41" i="225"/>
  <c r="B40" i="219"/>
  <c r="B211" i="219"/>
  <c r="J38" i="219"/>
  <c r="J210" i="219"/>
  <c r="J268" i="219" s="1"/>
  <c r="I38" i="219"/>
  <c r="I210" i="219"/>
  <c r="I268" i="219" s="1"/>
  <c r="H210" i="219"/>
  <c r="H268" i="219" s="1"/>
  <c r="H38" i="219"/>
  <c r="G210" i="219"/>
  <c r="G268" i="219" s="1"/>
  <c r="G38" i="219"/>
  <c r="F210" i="219"/>
  <c r="F268" i="219" s="1"/>
  <c r="F39" i="219"/>
  <c r="F96" i="219" s="1"/>
  <c r="E210" i="219"/>
  <c r="E268" i="219" s="1"/>
  <c r="E39" i="219"/>
  <c r="E96" i="219" s="1"/>
  <c r="D210" i="219"/>
  <c r="D268" i="219" s="1"/>
  <c r="D39" i="219"/>
  <c r="D96" i="219" s="1"/>
  <c r="C210" i="219"/>
  <c r="C268" i="219" s="1"/>
  <c r="C39" i="219"/>
  <c r="C96" i="219" s="1"/>
  <c r="FB40" i="225"/>
  <c r="B39" i="219"/>
  <c r="B210" i="219"/>
  <c r="J209" i="219"/>
  <c r="J267" i="219" s="1"/>
  <c r="J37" i="219"/>
  <c r="J94" i="219" s="1"/>
  <c r="I37" i="219"/>
  <c r="I94" i="219" s="1"/>
  <c r="I209" i="219"/>
  <c r="I267" i="219" s="1"/>
  <c r="H37" i="219"/>
  <c r="H94" i="219" s="1"/>
  <c r="H209" i="219"/>
  <c r="H267" i="219" s="1"/>
  <c r="G37" i="219"/>
  <c r="G94" i="219" s="1"/>
  <c r="G209" i="219"/>
  <c r="G267" i="219" s="1"/>
  <c r="F38" i="219"/>
  <c r="F209" i="219"/>
  <c r="F267" i="219" s="1"/>
  <c r="E209" i="219"/>
  <c r="E267" i="219" s="1"/>
  <c r="E38" i="219"/>
  <c r="D209" i="219"/>
  <c r="D267" i="219" s="1"/>
  <c r="D38" i="219"/>
  <c r="C209" i="219"/>
  <c r="C267" i="219" s="1"/>
  <c r="C38" i="219"/>
  <c r="FB39" i="225"/>
  <c r="B209" i="219"/>
  <c r="B38" i="219"/>
  <c r="J208" i="219"/>
  <c r="J266" i="219" s="1"/>
  <c r="J36" i="219"/>
  <c r="J93" i="219" s="1"/>
  <c r="I208" i="219"/>
  <c r="I266" i="219" s="1"/>
  <c r="I36" i="219"/>
  <c r="I93" i="219" s="1"/>
  <c r="H208" i="219"/>
  <c r="H266" i="219" s="1"/>
  <c r="H36" i="219"/>
  <c r="H93" i="219" s="1"/>
  <c r="G36" i="219"/>
  <c r="G93" i="219" s="1"/>
  <c r="G208" i="219"/>
  <c r="G266" i="219" s="1"/>
  <c r="F37" i="219"/>
  <c r="F94" i="219" s="1"/>
  <c r="F208" i="219"/>
  <c r="F266" i="219" s="1"/>
  <c r="E37" i="219"/>
  <c r="E94" i="219" s="1"/>
  <c r="E208" i="219"/>
  <c r="E266" i="219" s="1"/>
  <c r="D37" i="219"/>
  <c r="D94" i="219" s="1"/>
  <c r="D208" i="219"/>
  <c r="D266" i="219" s="1"/>
  <c r="C37" i="219"/>
  <c r="C94" i="219" s="1"/>
  <c r="C208" i="219"/>
  <c r="C266" i="219" s="1"/>
  <c r="FB38" i="225"/>
  <c r="B208" i="219"/>
  <c r="B37" i="219"/>
  <c r="J207" i="219"/>
  <c r="J265" i="219" s="1"/>
  <c r="J35" i="219"/>
  <c r="J92" i="219" s="1"/>
  <c r="I207" i="219"/>
  <c r="I265" i="219" s="1"/>
  <c r="I35" i="219"/>
  <c r="I92" i="219" s="1"/>
  <c r="H207" i="219"/>
  <c r="H265" i="219" s="1"/>
  <c r="H35" i="219"/>
  <c r="H92" i="219" s="1"/>
  <c r="G207" i="219"/>
  <c r="G265" i="219" s="1"/>
  <c r="G35" i="219"/>
  <c r="G92" i="219" s="1"/>
  <c r="F207" i="219"/>
  <c r="F265" i="219" s="1"/>
  <c r="F36" i="219"/>
  <c r="F93" i="219" s="1"/>
  <c r="E36" i="219"/>
  <c r="E93" i="219" s="1"/>
  <c r="E207" i="219"/>
  <c r="E265" i="219" s="1"/>
  <c r="D36" i="219"/>
  <c r="D93" i="219" s="1"/>
  <c r="D207" i="219"/>
  <c r="D265" i="219" s="1"/>
  <c r="C36" i="219"/>
  <c r="C93" i="219" s="1"/>
  <c r="C207" i="219"/>
  <c r="C265" i="219" s="1"/>
  <c r="FB37" i="225"/>
  <c r="B36" i="219"/>
  <c r="B207" i="219"/>
  <c r="J34" i="219"/>
  <c r="J91" i="219" s="1"/>
  <c r="J206" i="219"/>
  <c r="J264" i="219" s="1"/>
  <c r="I34" i="219"/>
  <c r="I91" i="219" s="1"/>
  <c r="I206" i="219"/>
  <c r="I264" i="219" s="1"/>
  <c r="H206" i="219"/>
  <c r="H264" i="219" s="1"/>
  <c r="H34" i="219"/>
  <c r="H91" i="219" s="1"/>
  <c r="G206" i="219"/>
  <c r="G264" i="219" s="1"/>
  <c r="G34" i="219"/>
  <c r="G91" i="219" s="1"/>
  <c r="F206" i="219"/>
  <c r="F264" i="219" s="1"/>
  <c r="F35" i="219"/>
  <c r="F92" i="219" s="1"/>
  <c r="E206" i="219"/>
  <c r="E264" i="219" s="1"/>
  <c r="E35" i="219"/>
  <c r="E92" i="219" s="1"/>
  <c r="D206" i="219"/>
  <c r="D264" i="219" s="1"/>
  <c r="D35" i="219"/>
  <c r="D92" i="219" s="1"/>
  <c r="C206" i="219"/>
  <c r="C264" i="219" s="1"/>
  <c r="C35" i="219"/>
  <c r="C92" i="219" s="1"/>
  <c r="FB36" i="225"/>
  <c r="B206" i="219"/>
  <c r="B35" i="219"/>
  <c r="J205" i="219"/>
  <c r="J263" i="219" s="1"/>
  <c r="J33" i="219"/>
  <c r="J90" i="219" s="1"/>
  <c r="I33" i="219"/>
  <c r="I90" i="219" s="1"/>
  <c r="I205" i="219"/>
  <c r="I263" i="219" s="1"/>
  <c r="H33" i="219"/>
  <c r="H90" i="219" s="1"/>
  <c r="H205" i="219"/>
  <c r="H263" i="219" s="1"/>
  <c r="G33" i="219"/>
  <c r="G90" i="219" s="1"/>
  <c r="G205" i="219"/>
  <c r="G263" i="219" s="1"/>
  <c r="F34" i="219"/>
  <c r="F91" i="219" s="1"/>
  <c r="F205" i="219"/>
  <c r="F263" i="219" s="1"/>
  <c r="E205" i="219"/>
  <c r="E263" i="219" s="1"/>
  <c r="E34" i="219"/>
  <c r="E91" i="219" s="1"/>
  <c r="D205" i="219"/>
  <c r="D263" i="219" s="1"/>
  <c r="D34" i="219"/>
  <c r="D91" i="219" s="1"/>
  <c r="C205" i="219"/>
  <c r="C263" i="219" s="1"/>
  <c r="C34" i="219"/>
  <c r="C91" i="219" s="1"/>
  <c r="FB35" i="225"/>
  <c r="B205" i="219"/>
  <c r="B34" i="219"/>
  <c r="J204" i="219"/>
  <c r="J262" i="219" s="1"/>
  <c r="J32" i="219"/>
  <c r="J89" i="219" s="1"/>
  <c r="I204" i="219"/>
  <c r="I262" i="219" s="1"/>
  <c r="I32" i="219"/>
  <c r="I89" i="219" s="1"/>
  <c r="H204" i="219"/>
  <c r="H262" i="219" s="1"/>
  <c r="H32" i="219"/>
  <c r="H89" i="219" s="1"/>
  <c r="G32" i="219"/>
  <c r="G89" i="219" s="1"/>
  <c r="G204" i="219"/>
  <c r="G262" i="219" s="1"/>
  <c r="F33" i="219"/>
  <c r="F90" i="219" s="1"/>
  <c r="F204" i="219"/>
  <c r="F262" i="219" s="1"/>
  <c r="E33" i="219"/>
  <c r="E90" i="219" s="1"/>
  <c r="E204" i="219"/>
  <c r="E262" i="219" s="1"/>
  <c r="D33" i="219"/>
  <c r="D90" i="219" s="1"/>
  <c r="D204" i="219"/>
  <c r="D262" i="219" s="1"/>
  <c r="C204" i="219"/>
  <c r="C262" i="219" s="1"/>
  <c r="C33" i="219"/>
  <c r="C90" i="219" s="1"/>
  <c r="FB34" i="225"/>
  <c r="B204" i="219"/>
  <c r="B33" i="219"/>
  <c r="J203" i="219"/>
  <c r="J261" i="219" s="1"/>
  <c r="J31" i="219"/>
  <c r="I203" i="219"/>
  <c r="I261" i="219" s="1"/>
  <c r="I31" i="219"/>
  <c r="H203" i="219"/>
  <c r="H261" i="219" s="1"/>
  <c r="H31" i="219"/>
  <c r="G203" i="219"/>
  <c r="G261" i="219" s="1"/>
  <c r="G31" i="219"/>
  <c r="F203" i="219"/>
  <c r="F261" i="219" s="1"/>
  <c r="F32" i="219"/>
  <c r="F89" i="219" s="1"/>
  <c r="E203" i="219"/>
  <c r="E261" i="219" s="1"/>
  <c r="E32" i="219"/>
  <c r="E89" i="219" s="1"/>
  <c r="D32" i="219"/>
  <c r="D89" i="219" s="1"/>
  <c r="D203" i="219"/>
  <c r="D261" i="219" s="1"/>
  <c r="C32" i="219"/>
  <c r="C89" i="219" s="1"/>
  <c r="C203" i="219"/>
  <c r="C261" i="219" s="1"/>
  <c r="FB33" i="225"/>
  <c r="B32" i="219"/>
  <c r="B203" i="219"/>
  <c r="J30" i="219"/>
  <c r="J87" i="219" s="1"/>
  <c r="J202" i="219"/>
  <c r="J260" i="219" s="1"/>
  <c r="I30" i="219"/>
  <c r="I87" i="219" s="1"/>
  <c r="I202" i="219"/>
  <c r="I260" i="219" s="1"/>
  <c r="H202" i="219"/>
  <c r="H260" i="219" s="1"/>
  <c r="H30" i="219"/>
  <c r="H87" i="219" s="1"/>
  <c r="G202" i="219"/>
  <c r="G260" i="219" s="1"/>
  <c r="G30" i="219"/>
  <c r="G87" i="219" s="1"/>
  <c r="F202" i="219"/>
  <c r="F260" i="219" s="1"/>
  <c r="F31" i="219"/>
  <c r="E202" i="219"/>
  <c r="E260" i="219" s="1"/>
  <c r="E31" i="219"/>
  <c r="D202" i="219"/>
  <c r="D260" i="219" s="1"/>
  <c r="D31" i="219"/>
  <c r="C202" i="219"/>
  <c r="C260" i="219" s="1"/>
  <c r="C31" i="219"/>
  <c r="FB32" i="225"/>
  <c r="B202" i="219"/>
  <c r="B31" i="219"/>
  <c r="J201" i="219"/>
  <c r="J259" i="219" s="1"/>
  <c r="J29" i="219"/>
  <c r="J86" i="219" s="1"/>
  <c r="I29" i="219"/>
  <c r="I86" i="219" s="1"/>
  <c r="I201" i="219"/>
  <c r="I259" i="219" s="1"/>
  <c r="H29" i="219"/>
  <c r="H86" i="219" s="1"/>
  <c r="H201" i="219"/>
  <c r="H259" i="219" s="1"/>
  <c r="G29" i="219"/>
  <c r="G86" i="219" s="1"/>
  <c r="G201" i="219"/>
  <c r="G259" i="219" s="1"/>
  <c r="F30" i="219"/>
  <c r="F87" i="219" s="1"/>
  <c r="F201" i="219"/>
  <c r="F259" i="219" s="1"/>
  <c r="E201" i="219"/>
  <c r="E259" i="219" s="1"/>
  <c r="E30" i="219"/>
  <c r="E87" i="219" s="1"/>
  <c r="D201" i="219"/>
  <c r="D259" i="219" s="1"/>
  <c r="D30" i="219"/>
  <c r="D87" i="219" s="1"/>
  <c r="C201" i="219"/>
  <c r="C259" i="219" s="1"/>
  <c r="C30" i="219"/>
  <c r="C87" i="219" s="1"/>
  <c r="FB31" i="225"/>
  <c r="B201" i="219"/>
  <c r="B30" i="219"/>
  <c r="J200" i="219"/>
  <c r="J258" i="219" s="1"/>
  <c r="J28" i="219"/>
  <c r="J85" i="219" s="1"/>
  <c r="I200" i="219"/>
  <c r="I258" i="219" s="1"/>
  <c r="I28" i="219"/>
  <c r="I85" i="219" s="1"/>
  <c r="H200" i="219"/>
  <c r="H258" i="219" s="1"/>
  <c r="H28" i="219"/>
  <c r="H85" i="219" s="1"/>
  <c r="G200" i="219"/>
  <c r="G258" i="219" s="1"/>
  <c r="G28" i="219"/>
  <c r="G85" i="219" s="1"/>
  <c r="F29" i="219"/>
  <c r="F86" i="219" s="1"/>
  <c r="F200" i="219"/>
  <c r="F258" i="219" s="1"/>
  <c r="E29" i="219"/>
  <c r="E86" i="219" s="1"/>
  <c r="E200" i="219"/>
  <c r="E258" i="219" s="1"/>
  <c r="D200" i="219"/>
  <c r="D258" i="219" s="1"/>
  <c r="D29" i="219"/>
  <c r="D86" i="219" s="1"/>
  <c r="C200" i="219"/>
  <c r="C258" i="219" s="1"/>
  <c r="C29" i="219"/>
  <c r="C86" i="219" s="1"/>
  <c r="FB30" i="225"/>
  <c r="B200" i="219"/>
  <c r="B29" i="219"/>
  <c r="J199" i="219"/>
  <c r="J257" i="219" s="1"/>
  <c r="J27" i="219"/>
  <c r="J84" i="219" s="1"/>
  <c r="I199" i="219"/>
  <c r="I257" i="219" s="1"/>
  <c r="I27" i="219"/>
  <c r="I84" i="219" s="1"/>
  <c r="H199" i="219"/>
  <c r="H257" i="219" s="1"/>
  <c r="H27" i="219"/>
  <c r="H84" i="219" s="1"/>
  <c r="G199" i="219"/>
  <c r="G257" i="219" s="1"/>
  <c r="G27" i="219"/>
  <c r="G84" i="219" s="1"/>
  <c r="F199" i="219"/>
  <c r="F257" i="219" s="1"/>
  <c r="F28" i="219"/>
  <c r="F85" i="219" s="1"/>
  <c r="E199" i="219"/>
  <c r="E257" i="219" s="1"/>
  <c r="E28" i="219"/>
  <c r="E85" i="219" s="1"/>
  <c r="D199" i="219"/>
  <c r="D257" i="219" s="1"/>
  <c r="D28" i="219"/>
  <c r="D85" i="219" s="1"/>
  <c r="C28" i="219"/>
  <c r="C85" i="219" s="1"/>
  <c r="C199" i="219"/>
  <c r="C257" i="219" s="1"/>
  <c r="FB29" i="225"/>
  <c r="B28" i="219"/>
  <c r="B199" i="219"/>
  <c r="J26" i="219"/>
  <c r="J83" i="219" s="1"/>
  <c r="J198" i="219"/>
  <c r="J256" i="219" s="1"/>
  <c r="I26" i="219"/>
  <c r="I83" i="219" s="1"/>
  <c r="I198" i="219"/>
  <c r="I256" i="219" s="1"/>
  <c r="H198" i="219"/>
  <c r="H256" i="219" s="1"/>
  <c r="H26" i="219"/>
  <c r="H83" i="219" s="1"/>
  <c r="G198" i="219"/>
  <c r="G256" i="219" s="1"/>
  <c r="G26" i="219"/>
  <c r="G83" i="219" s="1"/>
  <c r="F198" i="219"/>
  <c r="F256" i="219" s="1"/>
  <c r="F27" i="219"/>
  <c r="F84" i="219" s="1"/>
  <c r="E198" i="219"/>
  <c r="E256" i="219" s="1"/>
  <c r="E27" i="219"/>
  <c r="E84" i="219" s="1"/>
  <c r="D198" i="219"/>
  <c r="D256" i="219" s="1"/>
  <c r="D27" i="219"/>
  <c r="D84" i="219" s="1"/>
  <c r="C198" i="219"/>
  <c r="C256" i="219" s="1"/>
  <c r="C27" i="219"/>
  <c r="C84" i="219" s="1"/>
  <c r="FB28" i="225"/>
  <c r="B198" i="219"/>
  <c r="B27" i="219"/>
  <c r="J197" i="219"/>
  <c r="J255" i="219" s="1"/>
  <c r="J25" i="219"/>
  <c r="J82" i="219" s="1"/>
  <c r="I25" i="219"/>
  <c r="I82" i="219" s="1"/>
  <c r="I197" i="219"/>
  <c r="I255" i="219" s="1"/>
  <c r="H25" i="219"/>
  <c r="H82" i="219" s="1"/>
  <c r="H197" i="219"/>
  <c r="H255" i="219" s="1"/>
  <c r="G25" i="219"/>
  <c r="G82" i="219" s="1"/>
  <c r="G197" i="219"/>
  <c r="G255" i="219" s="1"/>
  <c r="F26" i="219"/>
  <c r="F83" i="219" s="1"/>
  <c r="F197" i="219"/>
  <c r="F255" i="219" s="1"/>
  <c r="E197" i="219"/>
  <c r="E255" i="219" s="1"/>
  <c r="E26" i="219"/>
  <c r="E83" i="219" s="1"/>
  <c r="D197" i="219"/>
  <c r="D255" i="219" s="1"/>
  <c r="D26" i="219"/>
  <c r="D83" i="219" s="1"/>
  <c r="C197" i="219"/>
  <c r="C255" i="219" s="1"/>
  <c r="C26" i="219"/>
  <c r="C83" i="219" s="1"/>
  <c r="FB27" i="225"/>
  <c r="B197" i="219"/>
  <c r="B26" i="219"/>
  <c r="J196" i="219"/>
  <c r="J254" i="219" s="1"/>
  <c r="J24" i="219"/>
  <c r="I196" i="219"/>
  <c r="I254" i="219" s="1"/>
  <c r="I24" i="219"/>
  <c r="H196" i="219"/>
  <c r="H254" i="219" s="1"/>
  <c r="H24" i="219"/>
  <c r="G196" i="219"/>
  <c r="G254" i="219" s="1"/>
  <c r="G24" i="219"/>
  <c r="F25" i="219"/>
  <c r="F82" i="219" s="1"/>
  <c r="F196" i="219"/>
  <c r="F254" i="219" s="1"/>
  <c r="E25" i="219"/>
  <c r="E82" i="219" s="1"/>
  <c r="E196" i="219"/>
  <c r="E254" i="219" s="1"/>
  <c r="D25" i="219"/>
  <c r="D82" i="219" s="1"/>
  <c r="D196" i="219"/>
  <c r="D254" i="219" s="1"/>
  <c r="C196" i="219"/>
  <c r="C254" i="219" s="1"/>
  <c r="C25" i="219"/>
  <c r="C82" i="219" s="1"/>
  <c r="FB26" i="225"/>
  <c r="B196" i="219"/>
  <c r="B25" i="219"/>
  <c r="J195" i="219"/>
  <c r="J253" i="219" s="1"/>
  <c r="J23" i="219"/>
  <c r="J80" i="219" s="1"/>
  <c r="I195" i="219"/>
  <c r="I253" i="219" s="1"/>
  <c r="I23" i="219"/>
  <c r="I80" i="219" s="1"/>
  <c r="BQ8" i="199"/>
  <c r="BJ4" i="199" s="1"/>
  <c r="H195" i="219"/>
  <c r="H253" i="219" s="1"/>
  <c r="H23" i="219"/>
  <c r="H80" i="219" s="1"/>
  <c r="BH24" i="199"/>
  <c r="AX24" i="199"/>
  <c r="FB25" i="225"/>
  <c r="E24" i="219"/>
  <c r="E195" i="219"/>
  <c r="E253" i="219" s="1"/>
  <c r="D195" i="219"/>
  <c r="D253" i="219" s="1"/>
  <c r="D24" i="219"/>
  <c r="C24" i="219"/>
  <c r="C195" i="219"/>
  <c r="C253" i="219" s="1"/>
  <c r="B24" i="219"/>
  <c r="B195" i="219"/>
  <c r="J22" i="219"/>
  <c r="J79" i="219" s="1"/>
  <c r="J194" i="219"/>
  <c r="J252" i="219" s="1"/>
  <c r="I22" i="219"/>
  <c r="I79" i="219" s="1"/>
  <c r="I194" i="219"/>
  <c r="I252" i="219" s="1"/>
  <c r="H194" i="219"/>
  <c r="H252" i="219" s="1"/>
  <c r="H22" i="219"/>
  <c r="H79" i="219" s="1"/>
  <c r="G194" i="219"/>
  <c r="G252" i="219" s="1"/>
  <c r="G22" i="219"/>
  <c r="G79" i="219" s="1"/>
  <c r="F194" i="219"/>
  <c r="F252" i="219" s="1"/>
  <c r="F23" i="219"/>
  <c r="F80" i="219" s="1"/>
  <c r="E194" i="219"/>
  <c r="E252" i="219" s="1"/>
  <c r="E23" i="219"/>
  <c r="E80" i="219" s="1"/>
  <c r="D194" i="219"/>
  <c r="D252" i="219" s="1"/>
  <c r="D23" i="219"/>
  <c r="D80" i="219" s="1"/>
  <c r="C194" i="219"/>
  <c r="C252" i="219" s="1"/>
  <c r="C23" i="219"/>
  <c r="C80" i="219" s="1"/>
  <c r="FB24" i="225"/>
  <c r="B23" i="219"/>
  <c r="B194" i="219"/>
  <c r="J21" i="219"/>
  <c r="J78" i="219" s="1"/>
  <c r="J193" i="219"/>
  <c r="J251" i="219" s="1"/>
  <c r="CB22" i="199"/>
  <c r="H21" i="219"/>
  <c r="H78" i="219" s="1"/>
  <c r="H193" i="219"/>
  <c r="H251" i="219" s="1"/>
  <c r="G21" i="219"/>
  <c r="G78" i="219" s="1"/>
  <c r="G193" i="219"/>
  <c r="G251" i="219" s="1"/>
  <c r="F193" i="219"/>
  <c r="F251" i="219" s="1"/>
  <c r="F22" i="219"/>
  <c r="F79" i="219" s="1"/>
  <c r="E193" i="219"/>
  <c r="E251" i="219" s="1"/>
  <c r="E22" i="219"/>
  <c r="E79" i="219" s="1"/>
  <c r="D193" i="219"/>
  <c r="D251" i="219" s="1"/>
  <c r="D22" i="219"/>
  <c r="D79" i="219" s="1"/>
  <c r="C193" i="219"/>
  <c r="C251" i="219" s="1"/>
  <c r="C22" i="219"/>
  <c r="C79" i="219" s="1"/>
  <c r="FB23" i="225"/>
  <c r="B193" i="219"/>
  <c r="B22" i="219"/>
  <c r="J192" i="219"/>
  <c r="J250" i="219" s="1"/>
  <c r="J20" i="219"/>
  <c r="J77" i="219" s="1"/>
  <c r="I192" i="219"/>
  <c r="I250" i="219" s="1"/>
  <c r="I20" i="219"/>
  <c r="I77" i="219" s="1"/>
  <c r="H192" i="219"/>
  <c r="H250" i="219" s="1"/>
  <c r="H20" i="219"/>
  <c r="H77" i="219" s="1"/>
  <c r="G192" i="219"/>
  <c r="G250" i="219" s="1"/>
  <c r="G20" i="219"/>
  <c r="G77" i="219" s="1"/>
  <c r="F21" i="219"/>
  <c r="F78" i="219" s="1"/>
  <c r="F192" i="219"/>
  <c r="F250" i="219" s="1"/>
  <c r="E21" i="219"/>
  <c r="E78" i="219" s="1"/>
  <c r="E192" i="219"/>
  <c r="E250" i="219" s="1"/>
  <c r="D21" i="219"/>
  <c r="D78" i="219" s="1"/>
  <c r="D192" i="219"/>
  <c r="D250" i="219" s="1"/>
  <c r="C21" i="219"/>
  <c r="C78" i="219" s="1"/>
  <c r="C192" i="219"/>
  <c r="C250" i="219" s="1"/>
  <c r="FB22" i="225"/>
  <c r="B192" i="219"/>
  <c r="B21" i="219"/>
  <c r="J191" i="219"/>
  <c r="J249" i="219" s="1"/>
  <c r="J19" i="219"/>
  <c r="J76" i="219" s="1"/>
  <c r="I191" i="219"/>
  <c r="I249" i="219" s="1"/>
  <c r="I19" i="219"/>
  <c r="I76" i="219" s="1"/>
  <c r="H191" i="219"/>
  <c r="H249" i="219" s="1"/>
  <c r="H19" i="219"/>
  <c r="H76" i="219" s="1"/>
  <c r="G191" i="219"/>
  <c r="G249" i="219" s="1"/>
  <c r="G19" i="219"/>
  <c r="G76" i="219" s="1"/>
  <c r="BH20" i="199"/>
  <c r="F191" i="219"/>
  <c r="F249" i="219" s="1"/>
  <c r="F20" i="219"/>
  <c r="F77" i="219" s="1"/>
  <c r="E191" i="219"/>
  <c r="E249" i="219" s="1"/>
  <c r="E20" i="219"/>
  <c r="E77" i="219" s="1"/>
  <c r="D20" i="219"/>
  <c r="D77" i="219" s="1"/>
  <c r="D191" i="219"/>
  <c r="D249" i="219" s="1"/>
  <c r="C20" i="219"/>
  <c r="C77" i="219" s="1"/>
  <c r="C191" i="219"/>
  <c r="C249" i="219" s="1"/>
  <c r="FB21" i="225"/>
  <c r="B20" i="219"/>
  <c r="B191" i="219"/>
  <c r="J18" i="219"/>
  <c r="J75" i="219" s="1"/>
  <c r="J190" i="219"/>
  <c r="J248" i="219" s="1"/>
  <c r="I18" i="219"/>
  <c r="I75" i="219" s="1"/>
  <c r="I190" i="219"/>
  <c r="I248" i="219" s="1"/>
  <c r="H190" i="219"/>
  <c r="H248" i="219" s="1"/>
  <c r="H18" i="219"/>
  <c r="H75" i="219" s="1"/>
  <c r="G190" i="219"/>
  <c r="G248" i="219" s="1"/>
  <c r="G18" i="219"/>
  <c r="G75" i="219" s="1"/>
  <c r="F190" i="219"/>
  <c r="F248" i="219" s="1"/>
  <c r="F19" i="219"/>
  <c r="F76" i="219" s="1"/>
  <c r="E190" i="219"/>
  <c r="E248" i="219" s="1"/>
  <c r="E19" i="219"/>
  <c r="E76" i="219" s="1"/>
  <c r="D190" i="219"/>
  <c r="D248" i="219" s="1"/>
  <c r="D19" i="219"/>
  <c r="D76" i="219" s="1"/>
  <c r="C190" i="219"/>
  <c r="C248" i="219" s="1"/>
  <c r="C19" i="219"/>
  <c r="C76" i="219" s="1"/>
  <c r="FB20" i="225"/>
  <c r="B190" i="219"/>
  <c r="B19" i="219"/>
  <c r="J189" i="219"/>
  <c r="J247" i="219" s="1"/>
  <c r="J17" i="219"/>
  <c r="I17" i="219"/>
  <c r="I189" i="219"/>
  <c r="I247" i="219" s="1"/>
  <c r="H17" i="219"/>
  <c r="H189" i="219"/>
  <c r="H247" i="219" s="1"/>
  <c r="G17" i="219"/>
  <c r="G189" i="219"/>
  <c r="G247" i="219" s="1"/>
  <c r="F18" i="219"/>
  <c r="F75" i="219" s="1"/>
  <c r="F189" i="219"/>
  <c r="F247" i="219" s="1"/>
  <c r="E189" i="219"/>
  <c r="E247" i="219" s="1"/>
  <c r="E18" i="219"/>
  <c r="E75" i="219" s="1"/>
  <c r="D189" i="219"/>
  <c r="D247" i="219" s="1"/>
  <c r="D18" i="219"/>
  <c r="D75" i="219" s="1"/>
  <c r="C189" i="219"/>
  <c r="C247" i="219" s="1"/>
  <c r="C18" i="219"/>
  <c r="C75" i="219" s="1"/>
  <c r="FB19" i="225"/>
  <c r="B189" i="219"/>
  <c r="B18" i="219"/>
  <c r="J188" i="219"/>
  <c r="J246" i="219" s="1"/>
  <c r="J16" i="219"/>
  <c r="J73" i="219" s="1"/>
  <c r="I188" i="219"/>
  <c r="I246" i="219" s="1"/>
  <c r="I16" i="219"/>
  <c r="I73" i="219" s="1"/>
  <c r="H188" i="219"/>
  <c r="H246" i="219" s="1"/>
  <c r="H16" i="219"/>
  <c r="H73" i="219" s="1"/>
  <c r="G188" i="219"/>
  <c r="G246" i="219" s="1"/>
  <c r="G16" i="219"/>
  <c r="G73" i="219" s="1"/>
  <c r="F17" i="219"/>
  <c r="F188" i="219"/>
  <c r="F246" i="219" s="1"/>
  <c r="E17" i="219"/>
  <c r="E188" i="219"/>
  <c r="E246" i="219" s="1"/>
  <c r="D17" i="219"/>
  <c r="D188" i="219"/>
  <c r="D246" i="219" s="1"/>
  <c r="C17" i="219"/>
  <c r="C188" i="219"/>
  <c r="C246" i="219" s="1"/>
  <c r="FB18" i="225"/>
  <c r="B188" i="219"/>
  <c r="B17" i="219"/>
  <c r="J187" i="219"/>
  <c r="J245" i="219" s="1"/>
  <c r="J15" i="219"/>
  <c r="J72" i="219" s="1"/>
  <c r="I187" i="219"/>
  <c r="I245" i="219" s="1"/>
  <c r="I15" i="219"/>
  <c r="I72" i="219" s="1"/>
  <c r="H187" i="219"/>
  <c r="H245" i="219" s="1"/>
  <c r="H15" i="219"/>
  <c r="H72" i="219" s="1"/>
  <c r="G187" i="219"/>
  <c r="G245" i="219" s="1"/>
  <c r="G15" i="219"/>
  <c r="G72" i="219" s="1"/>
  <c r="F187" i="219"/>
  <c r="F245" i="219" s="1"/>
  <c r="F16" i="219"/>
  <c r="F73" i="219" s="1"/>
  <c r="E16" i="219"/>
  <c r="E73" i="219" s="1"/>
  <c r="E187" i="219"/>
  <c r="E245" i="219" s="1"/>
  <c r="D16" i="219"/>
  <c r="D73" i="219" s="1"/>
  <c r="D187" i="219"/>
  <c r="D245" i="219" s="1"/>
  <c r="C16" i="219"/>
  <c r="C73" i="219" s="1"/>
  <c r="C187" i="219"/>
  <c r="C245" i="219" s="1"/>
  <c r="FB17" i="225"/>
  <c r="B16" i="219"/>
  <c r="B187" i="219"/>
  <c r="J14" i="219"/>
  <c r="J71" i="219" s="1"/>
  <c r="J186" i="219"/>
  <c r="J244" i="219" s="1"/>
  <c r="I14" i="219"/>
  <c r="I71" i="219" s="1"/>
  <c r="I186" i="219"/>
  <c r="I244" i="219" s="1"/>
  <c r="H186" i="219"/>
  <c r="H244" i="219" s="1"/>
  <c r="H14" i="219"/>
  <c r="H71" i="219" s="1"/>
  <c r="G186" i="219"/>
  <c r="G244" i="219" s="1"/>
  <c r="G14" i="219"/>
  <c r="G71" i="219" s="1"/>
  <c r="F186" i="219"/>
  <c r="F244" i="219" s="1"/>
  <c r="F15" i="219"/>
  <c r="F72" i="219" s="1"/>
  <c r="E186" i="219"/>
  <c r="E244" i="219" s="1"/>
  <c r="E15" i="219"/>
  <c r="E72" i="219" s="1"/>
  <c r="D186" i="219"/>
  <c r="D244" i="219" s="1"/>
  <c r="D15" i="219"/>
  <c r="D72" i="219" s="1"/>
  <c r="C186" i="219"/>
  <c r="C244" i="219" s="1"/>
  <c r="C15" i="219"/>
  <c r="C72" i="219" s="1"/>
  <c r="FB16" i="225"/>
  <c r="B15" i="219"/>
  <c r="B186" i="219"/>
  <c r="CL14" i="199"/>
  <c r="I13" i="219"/>
  <c r="I70" i="219" s="1"/>
  <c r="I185" i="219"/>
  <c r="I243" i="219" s="1"/>
  <c r="H13" i="219"/>
  <c r="H70" i="219" s="1"/>
  <c r="H185" i="219"/>
  <c r="H243" i="219" s="1"/>
  <c r="G13" i="219"/>
  <c r="G70" i="219" s="1"/>
  <c r="G185" i="219"/>
  <c r="G243" i="219" s="1"/>
  <c r="F14" i="219"/>
  <c r="F71" i="219" s="1"/>
  <c r="F185" i="219"/>
  <c r="F243" i="219" s="1"/>
  <c r="AM8" i="199"/>
  <c r="AF4" i="199" s="1"/>
  <c r="AN14" i="199"/>
  <c r="D185" i="219"/>
  <c r="D243" i="219" s="1"/>
  <c r="D14" i="219"/>
  <c r="D71" i="219" s="1"/>
  <c r="C185" i="219"/>
  <c r="C243" i="219" s="1"/>
  <c r="C14" i="219"/>
  <c r="C71" i="219" s="1"/>
  <c r="FB15" i="225"/>
  <c r="B185" i="219"/>
  <c r="B14" i="219"/>
  <c r="J184" i="219"/>
  <c r="J242" i="219" s="1"/>
  <c r="J12" i="219"/>
  <c r="J69" i="219" s="1"/>
  <c r="CB13" i="199"/>
  <c r="I184" i="219"/>
  <c r="I242" i="219" s="1"/>
  <c r="I12" i="219"/>
  <c r="I69" i="219" s="1"/>
  <c r="H184" i="219"/>
  <c r="H242" i="219" s="1"/>
  <c r="H12" i="219"/>
  <c r="H69" i="219" s="1"/>
  <c r="BH13" i="199"/>
  <c r="F13" i="219"/>
  <c r="F70" i="219" s="1"/>
  <c r="F184" i="219"/>
  <c r="F242" i="219" s="1"/>
  <c r="E13" i="219"/>
  <c r="E70" i="219" s="1"/>
  <c r="E184" i="219"/>
  <c r="E242" i="219" s="1"/>
  <c r="D184" i="219"/>
  <c r="D242" i="219" s="1"/>
  <c r="D13" i="219"/>
  <c r="D70" i="219" s="1"/>
  <c r="C184" i="219"/>
  <c r="C242" i="219" s="1"/>
  <c r="C13" i="219"/>
  <c r="C70" i="219" s="1"/>
  <c r="FB14" i="225"/>
  <c r="B184" i="219"/>
  <c r="B13" i="219"/>
  <c r="J183" i="219"/>
  <c r="J241" i="219" s="1"/>
  <c r="J11" i="219"/>
  <c r="J68" i="219" s="1"/>
  <c r="I183" i="219"/>
  <c r="I241" i="219" s="1"/>
  <c r="I11" i="219"/>
  <c r="I68" i="219" s="1"/>
  <c r="H183" i="219"/>
  <c r="H241" i="219" s="1"/>
  <c r="H11" i="219"/>
  <c r="H68" i="219" s="1"/>
  <c r="G183" i="219"/>
  <c r="G241" i="219" s="1"/>
  <c r="G11" i="219"/>
  <c r="G68" i="219" s="1"/>
  <c r="AX12" i="199"/>
  <c r="E183" i="219"/>
  <c r="E241" i="219" s="1"/>
  <c r="E12" i="219"/>
  <c r="E69" i="219" s="1"/>
  <c r="AN12" i="199"/>
  <c r="D12" i="219"/>
  <c r="D69" i="219" s="1"/>
  <c r="D183" i="219"/>
  <c r="D241" i="219" s="1"/>
  <c r="C12" i="219"/>
  <c r="C69" i="219" s="1"/>
  <c r="C183" i="219"/>
  <c r="C241" i="219" s="1"/>
  <c r="I8" i="199"/>
  <c r="B4" i="199" s="1"/>
  <c r="FB13" i="225"/>
  <c r="B12" i="219"/>
  <c r="B183" i="219"/>
  <c r="EL9" i="225"/>
  <c r="J10" i="219"/>
  <c r="J182" i="219"/>
  <c r="J240" i="219" s="1"/>
  <c r="CK8" i="199"/>
  <c r="CD4" i="199" s="1"/>
  <c r="CA8" i="199"/>
  <c r="CB8" i="199" s="1"/>
  <c r="DU9" i="225"/>
  <c r="G16" i="226"/>
  <c r="I10" i="219"/>
  <c r="I182" i="219"/>
  <c r="I240" i="219" s="1"/>
  <c r="DD9" i="225"/>
  <c r="H182" i="219"/>
  <c r="H240" i="219" s="1"/>
  <c r="H10" i="219"/>
  <c r="CM9" i="225"/>
  <c r="G14" i="226"/>
  <c r="G182" i="219"/>
  <c r="G240" i="219" s="1"/>
  <c r="G10" i="219"/>
  <c r="F182" i="219"/>
  <c r="F240" i="219" s="1"/>
  <c r="F11" i="219"/>
  <c r="F68" i="219" s="1"/>
  <c r="AN11" i="199"/>
  <c r="D182" i="219"/>
  <c r="D240" i="219" s="1"/>
  <c r="D11" i="219"/>
  <c r="D68" i="219" s="1"/>
  <c r="C182" i="219"/>
  <c r="C240" i="219" s="1"/>
  <c r="C11" i="219"/>
  <c r="C68" i="219" s="1"/>
  <c r="FB12" i="225"/>
  <c r="B182" i="219"/>
  <c r="B11" i="219"/>
  <c r="AW8" i="199"/>
  <c r="F10" i="219"/>
  <c r="F181" i="219"/>
  <c r="F239" i="219" s="1"/>
  <c r="BE9" i="225"/>
  <c r="E181" i="219"/>
  <c r="E239" i="219" s="1"/>
  <c r="E10" i="219"/>
  <c r="AN10" i="199"/>
  <c r="AN9" i="225"/>
  <c r="D181" i="219"/>
  <c r="D239" i="219" s="1"/>
  <c r="D10" i="219"/>
  <c r="AC8" i="199"/>
  <c r="V4" i="199" s="1"/>
  <c r="W9" i="225"/>
  <c r="C181" i="219"/>
  <c r="C239" i="219" s="1"/>
  <c r="C10" i="219"/>
  <c r="F9" i="225"/>
  <c r="FB11" i="225"/>
  <c r="B181" i="219"/>
  <c r="B10" i="219"/>
  <c r="N53" i="226"/>
  <c r="J11" i="199"/>
  <c r="J14" i="199"/>
  <c r="JA59" i="199"/>
  <c r="C68" i="199" s="1"/>
  <c r="E68" i="199" s="1"/>
  <c r="S8" i="199"/>
  <c r="L4" i="199" s="1"/>
  <c r="J50" i="199"/>
  <c r="J53" i="199"/>
  <c r="J46" i="199"/>
  <c r="J42" i="199"/>
  <c r="J51" i="199"/>
  <c r="J43" i="199"/>
  <c r="J34" i="199"/>
  <c r="J33" i="199"/>
  <c r="J35" i="199"/>
  <c r="J27" i="199"/>
  <c r="J39" i="199"/>
  <c r="J21" i="199"/>
  <c r="J28" i="199"/>
  <c r="J17" i="199"/>
  <c r="J30" i="199"/>
  <c r="H8" i="199"/>
  <c r="G8" i="199"/>
  <c r="J18" i="199"/>
  <c r="J10" i="199"/>
  <c r="J16" i="199"/>
  <c r="CL53" i="199"/>
  <c r="CL50" i="199"/>
  <c r="CL52" i="199"/>
  <c r="CL46" i="199"/>
  <c r="CL42" i="199"/>
  <c r="CL35" i="199"/>
  <c r="CL36" i="199"/>
  <c r="CL34" i="199"/>
  <c r="CL33" i="199"/>
  <c r="CL39" i="199"/>
  <c r="CL30" i="199"/>
  <c r="CL27" i="199"/>
  <c r="CL21" i="199"/>
  <c r="CL41" i="199"/>
  <c r="CL28" i="199"/>
  <c r="CL17" i="199"/>
  <c r="CL24" i="199"/>
  <c r="CJ8" i="199"/>
  <c r="CL10" i="199"/>
  <c r="CL9" i="199"/>
  <c r="CI8" i="199"/>
  <c r="CH8" i="199"/>
  <c r="CG8" i="199"/>
  <c r="CF8" i="199"/>
  <c r="CE8" i="199"/>
  <c r="FN50" i="199"/>
  <c r="FN53" i="199"/>
  <c r="FN46" i="199"/>
  <c r="FN42" i="199"/>
  <c r="FN43" i="199"/>
  <c r="FN34" i="199"/>
  <c r="FN35" i="199"/>
  <c r="FN36" i="199"/>
  <c r="FN33" i="199"/>
  <c r="FN26" i="199"/>
  <c r="FN30" i="199"/>
  <c r="FN27" i="199"/>
  <c r="FN21" i="199"/>
  <c r="FN28" i="199"/>
  <c r="FN23" i="199"/>
  <c r="FN17" i="199"/>
  <c r="FN10" i="199"/>
  <c r="FL8" i="199"/>
  <c r="FK8" i="199"/>
  <c r="FJ8" i="199"/>
  <c r="FN39" i="199"/>
  <c r="FI8" i="199"/>
  <c r="FH8" i="199"/>
  <c r="FN11" i="199"/>
  <c r="FG8" i="199"/>
  <c r="CL12" i="199"/>
  <c r="HL53" i="199"/>
  <c r="HL51" i="199"/>
  <c r="HL52" i="199"/>
  <c r="HL47" i="199"/>
  <c r="HL39" i="199"/>
  <c r="HL43" i="199"/>
  <c r="HL40" i="199"/>
  <c r="HL36" i="199"/>
  <c r="HL34" i="199"/>
  <c r="HL48" i="199"/>
  <c r="HL30" i="199"/>
  <c r="HL28" i="199"/>
  <c r="HL37" i="199"/>
  <c r="HL25" i="199"/>
  <c r="HL31" i="199"/>
  <c r="HL23" i="199"/>
  <c r="HL24" i="199"/>
  <c r="HL22" i="199"/>
  <c r="HL20" i="199"/>
  <c r="HL15" i="199"/>
  <c r="HL16" i="199"/>
  <c r="AJ8" i="199"/>
  <c r="AU8" i="199"/>
  <c r="DN8" i="199"/>
  <c r="FB8" i="199"/>
  <c r="GP8" i="199"/>
  <c r="HB11" i="199"/>
  <c r="HL14" i="199"/>
  <c r="DZ18" i="199"/>
  <c r="EL9" i="199"/>
  <c r="EL10" i="199" s="1"/>
  <c r="EL11" i="199" s="1"/>
  <c r="EL12" i="199" s="1"/>
  <c r="EL13" i="199" s="1"/>
  <c r="EL14" i="199" s="1"/>
  <c r="EL15" i="199" s="1"/>
  <c r="EL16" i="199" s="1"/>
  <c r="EL17" i="199" s="1"/>
  <c r="EL18" i="199" s="1"/>
  <c r="EL19" i="199" s="1"/>
  <c r="EL20" i="199" s="1"/>
  <c r="EL21" i="199" s="1"/>
  <c r="EL22" i="199" s="1"/>
  <c r="EL23" i="199" s="1"/>
  <c r="EL24" i="199" s="1"/>
  <c r="EL25" i="199" s="1"/>
  <c r="EL26" i="199" s="1"/>
  <c r="EL27" i="199" s="1"/>
  <c r="EL28" i="199" s="1"/>
  <c r="EL29" i="199" s="1"/>
  <c r="EL30" i="199" s="1"/>
  <c r="EL31" i="199" s="1"/>
  <c r="EL32" i="199" s="1"/>
  <c r="EL33" i="199" s="1"/>
  <c r="EL34" i="199" s="1"/>
  <c r="EL35" i="199" s="1"/>
  <c r="EL36" i="199" s="1"/>
  <c r="EL37" i="199" s="1"/>
  <c r="EL38" i="199" s="1"/>
  <c r="EL39" i="199" s="1"/>
  <c r="EL40" i="199" s="1"/>
  <c r="EL41" i="199" s="1"/>
  <c r="EL42" i="199" s="1"/>
  <c r="EL43" i="199" s="1"/>
  <c r="EL44" i="199" s="1"/>
  <c r="EL45" i="199" s="1"/>
  <c r="EL46" i="199" s="1"/>
  <c r="EL47" i="199" s="1"/>
  <c r="EL48" i="199" s="1"/>
  <c r="EL49" i="199" s="1"/>
  <c r="EL50" i="199" s="1"/>
  <c r="EL51" i="199" s="1"/>
  <c r="EL52" i="199" s="1"/>
  <c r="EL53" i="199" s="1"/>
  <c r="EL54" i="199" s="1"/>
  <c r="AK8" i="199"/>
  <c r="AV8" i="199"/>
  <c r="BG8" i="199"/>
  <c r="BU8" i="199"/>
  <c r="DS8" i="199"/>
  <c r="GU8" i="199"/>
  <c r="HG8" i="199"/>
  <c r="CB9" i="199"/>
  <c r="DH9" i="199"/>
  <c r="DH10" i="199" s="1"/>
  <c r="DH11" i="199" s="1"/>
  <c r="DH12" i="199" s="1"/>
  <c r="DH13" i="199" s="1"/>
  <c r="DH14" i="199" s="1"/>
  <c r="DH15" i="199" s="1"/>
  <c r="DH16" i="199" s="1"/>
  <c r="DH17" i="199" s="1"/>
  <c r="DH18" i="199" s="1"/>
  <c r="DH19" i="199" s="1"/>
  <c r="DH20" i="199" s="1"/>
  <c r="DH21" i="199" s="1"/>
  <c r="DH22" i="199" s="1"/>
  <c r="DH23" i="199" s="1"/>
  <c r="DH24" i="199" s="1"/>
  <c r="DH25" i="199" s="1"/>
  <c r="DH26" i="199" s="1"/>
  <c r="DH27" i="199" s="1"/>
  <c r="DH28" i="199" s="1"/>
  <c r="DH29" i="199" s="1"/>
  <c r="DH30" i="199" s="1"/>
  <c r="DH31" i="199" s="1"/>
  <c r="DH32" i="199" s="1"/>
  <c r="DH33" i="199" s="1"/>
  <c r="DH34" i="199" s="1"/>
  <c r="DH35" i="199" s="1"/>
  <c r="DH36" i="199" s="1"/>
  <c r="DH37" i="199" s="1"/>
  <c r="DH38" i="199" s="1"/>
  <c r="DH39" i="199" s="1"/>
  <c r="DH40" i="199" s="1"/>
  <c r="DH41" i="199" s="1"/>
  <c r="DH42" i="199" s="1"/>
  <c r="DH43" i="199" s="1"/>
  <c r="DH44" i="199" s="1"/>
  <c r="DH45" i="199" s="1"/>
  <c r="DH46" i="199" s="1"/>
  <c r="DH47" i="199" s="1"/>
  <c r="DH48" i="199" s="1"/>
  <c r="DH49" i="199" s="1"/>
  <c r="DH50" i="199" s="1"/>
  <c r="DH51" i="199" s="1"/>
  <c r="DH52" i="199" s="1"/>
  <c r="DH53" i="199" s="1"/>
  <c r="DH54" i="199" s="1"/>
  <c r="IF9" i="199"/>
  <c r="DP11" i="199"/>
  <c r="J12" i="199"/>
  <c r="EJ12" i="199"/>
  <c r="CB14" i="199"/>
  <c r="J15" i="199"/>
  <c r="CL16" i="199"/>
  <c r="GR16" i="199"/>
  <c r="CB18" i="199"/>
  <c r="HB19" i="199"/>
  <c r="EJ20" i="199"/>
  <c r="BR21" i="199"/>
  <c r="ET21" i="199"/>
  <c r="CL22" i="199"/>
  <c r="FD22" i="199"/>
  <c r="BH27" i="199"/>
  <c r="DP33" i="199"/>
  <c r="EJ47" i="199"/>
  <c r="EJ39" i="199"/>
  <c r="EJ40" i="199"/>
  <c r="EJ53" i="199"/>
  <c r="EJ34" i="199"/>
  <c r="EJ28" i="199"/>
  <c r="EJ43" i="199"/>
  <c r="EJ25" i="199"/>
  <c r="EJ31" i="199"/>
  <c r="EJ24" i="199"/>
  <c r="EJ30" i="199"/>
  <c r="EJ29" i="199"/>
  <c r="EJ23" i="199"/>
  <c r="EJ32" i="199"/>
  <c r="EJ22" i="199"/>
  <c r="EJ15" i="199"/>
  <c r="EJ16" i="199"/>
  <c r="EJ18" i="199"/>
  <c r="FX14" i="199"/>
  <c r="HF8" i="199"/>
  <c r="ID8" i="199"/>
  <c r="EJ9" i="199"/>
  <c r="FN9" i="199"/>
  <c r="CB11" i="199"/>
  <c r="DP14" i="199"/>
  <c r="EJ19" i="199"/>
  <c r="AD16" i="199"/>
  <c r="BR17" i="199"/>
  <c r="DF10" i="199"/>
  <c r="GH15" i="199"/>
  <c r="HV20" i="199"/>
  <c r="L10" i="199"/>
  <c r="L11" i="199" s="1"/>
  <c r="L12" i="199" s="1"/>
  <c r="L13" i="199" s="1"/>
  <c r="L14" i="199" s="1"/>
  <c r="L15" i="199" s="1"/>
  <c r="L16" i="199" s="1"/>
  <c r="L17" i="199" s="1"/>
  <c r="L18" i="199" s="1"/>
  <c r="L19" i="199" s="1"/>
  <c r="L20" i="199" s="1"/>
  <c r="L21" i="199" s="1"/>
  <c r="L22" i="199" s="1"/>
  <c r="L23" i="199" s="1"/>
  <c r="L24" i="199" s="1"/>
  <c r="L25" i="199" s="1"/>
  <c r="L26" i="199" s="1"/>
  <c r="L27" i="199" s="1"/>
  <c r="L28" i="199" s="1"/>
  <c r="L29" i="199" s="1"/>
  <c r="L30" i="199" s="1"/>
  <c r="L31" i="199" s="1"/>
  <c r="L32" i="199" s="1"/>
  <c r="L33" i="199" s="1"/>
  <c r="L34" i="199" s="1"/>
  <c r="L35" i="199" s="1"/>
  <c r="L36" i="199" s="1"/>
  <c r="L37" i="199" s="1"/>
  <c r="L38" i="199" s="1"/>
  <c r="L39" i="199" s="1"/>
  <c r="L40" i="199" s="1"/>
  <c r="L41" i="199" s="1"/>
  <c r="L42" i="199" s="1"/>
  <c r="L43" i="199" s="1"/>
  <c r="L44" i="199" s="1"/>
  <c r="L45" i="199" s="1"/>
  <c r="L46" i="199" s="1"/>
  <c r="L47" i="199" s="1"/>
  <c r="L48" i="199" s="1"/>
  <c r="L49" i="199" s="1"/>
  <c r="L50" i="199" s="1"/>
  <c r="L51" i="199" s="1"/>
  <c r="L52" i="199" s="1"/>
  <c r="L53" i="199" s="1"/>
  <c r="L54" i="199" s="1"/>
  <c r="CN9" i="199"/>
  <c r="CN10" i="199" s="1"/>
  <c r="CN11" i="199" s="1"/>
  <c r="CN12" i="199" s="1"/>
  <c r="CN13" i="199" s="1"/>
  <c r="CN14" i="199" s="1"/>
  <c r="CN15" i="199" s="1"/>
  <c r="CN16" i="199" s="1"/>
  <c r="CN17" i="199" s="1"/>
  <c r="CN18" i="199" s="1"/>
  <c r="CN19" i="199" s="1"/>
  <c r="CN20" i="199" s="1"/>
  <c r="CN21" i="199" s="1"/>
  <c r="CN22" i="199" s="1"/>
  <c r="CN23" i="199" s="1"/>
  <c r="CN24" i="199" s="1"/>
  <c r="CN25" i="199" s="1"/>
  <c r="CN26" i="199" s="1"/>
  <c r="CN27" i="199" s="1"/>
  <c r="CN28" i="199" s="1"/>
  <c r="CN29" i="199" s="1"/>
  <c r="CN30" i="199" s="1"/>
  <c r="CN31" i="199" s="1"/>
  <c r="CN32" i="199" s="1"/>
  <c r="CN33" i="199" s="1"/>
  <c r="CN34" i="199" s="1"/>
  <c r="CN35" i="199" s="1"/>
  <c r="CN36" i="199" s="1"/>
  <c r="CN37" i="199" s="1"/>
  <c r="CN38" i="199" s="1"/>
  <c r="CN39" i="199" s="1"/>
  <c r="CN40" i="199" s="1"/>
  <c r="CN41" i="199" s="1"/>
  <c r="CN42" i="199" s="1"/>
  <c r="CN43" i="199" s="1"/>
  <c r="CN44" i="199" s="1"/>
  <c r="CN45" i="199" s="1"/>
  <c r="CN46" i="199" s="1"/>
  <c r="CN47" i="199" s="1"/>
  <c r="CN48" i="199" s="1"/>
  <c r="CN49" i="199" s="1"/>
  <c r="CN50" i="199" s="1"/>
  <c r="CN51" i="199" s="1"/>
  <c r="CN52" i="199" s="1"/>
  <c r="CN53" i="199" s="1"/>
  <c r="CN54" i="199" s="1"/>
  <c r="FP9" i="199"/>
  <c r="FP10" i="199" s="1"/>
  <c r="FP11" i="199" s="1"/>
  <c r="FP12" i="199" s="1"/>
  <c r="FP13" i="199" s="1"/>
  <c r="FP14" i="199" s="1"/>
  <c r="FP15" i="199" s="1"/>
  <c r="FP16" i="199" s="1"/>
  <c r="FP17" i="199" s="1"/>
  <c r="FP18" i="199" s="1"/>
  <c r="FP19" i="199" s="1"/>
  <c r="FP20" i="199" s="1"/>
  <c r="FP21" i="199" s="1"/>
  <c r="FP22" i="199" s="1"/>
  <c r="FP23" i="199" s="1"/>
  <c r="FP24" i="199" s="1"/>
  <c r="FP25" i="199" s="1"/>
  <c r="FP26" i="199" s="1"/>
  <c r="FP27" i="199" s="1"/>
  <c r="FP28" i="199" s="1"/>
  <c r="FP29" i="199" s="1"/>
  <c r="FP30" i="199" s="1"/>
  <c r="FP31" i="199" s="1"/>
  <c r="FP32" i="199" s="1"/>
  <c r="FP33" i="199" s="1"/>
  <c r="FP34" i="199" s="1"/>
  <c r="FP35" i="199" s="1"/>
  <c r="FP36" i="199" s="1"/>
  <c r="FP37" i="199" s="1"/>
  <c r="FP38" i="199" s="1"/>
  <c r="FP39" i="199" s="1"/>
  <c r="FP40" i="199" s="1"/>
  <c r="FP41" i="199" s="1"/>
  <c r="FP42" i="199" s="1"/>
  <c r="FP43" i="199" s="1"/>
  <c r="FP44" i="199" s="1"/>
  <c r="FP45" i="199" s="1"/>
  <c r="FP46" i="199" s="1"/>
  <c r="FP47" i="199" s="1"/>
  <c r="FP48" i="199" s="1"/>
  <c r="FP49" i="199" s="1"/>
  <c r="FP50" i="199" s="1"/>
  <c r="FP51" i="199" s="1"/>
  <c r="FP52" i="199" s="1"/>
  <c r="FP53" i="199" s="1"/>
  <c r="FP54" i="199" s="1"/>
  <c r="BV8" i="199"/>
  <c r="DT8" i="199"/>
  <c r="EF8" i="199"/>
  <c r="GV8" i="199"/>
  <c r="HH8" i="199"/>
  <c r="AZ9" i="199"/>
  <c r="AZ10" i="199" s="1"/>
  <c r="AZ11" i="199" s="1"/>
  <c r="AZ12" i="199" s="1"/>
  <c r="AZ13" i="199" s="1"/>
  <c r="AZ14" i="199" s="1"/>
  <c r="AZ15" i="199" s="1"/>
  <c r="AZ16" i="199" s="1"/>
  <c r="AZ17" i="199" s="1"/>
  <c r="AZ18" i="199" s="1"/>
  <c r="AZ19" i="199" s="1"/>
  <c r="AZ20" i="199" s="1"/>
  <c r="AZ21" i="199" s="1"/>
  <c r="AZ22" i="199" s="1"/>
  <c r="AZ23" i="199" s="1"/>
  <c r="AZ24" i="199" s="1"/>
  <c r="AZ25" i="199" s="1"/>
  <c r="AZ26" i="199" s="1"/>
  <c r="AZ27" i="199" s="1"/>
  <c r="AZ28" i="199" s="1"/>
  <c r="AZ29" i="199" s="1"/>
  <c r="AZ30" i="199" s="1"/>
  <c r="AZ31" i="199" s="1"/>
  <c r="AZ32" i="199" s="1"/>
  <c r="AZ33" i="199" s="1"/>
  <c r="AZ34" i="199" s="1"/>
  <c r="AZ35" i="199" s="1"/>
  <c r="AZ36" i="199" s="1"/>
  <c r="AZ37" i="199" s="1"/>
  <c r="AZ38" i="199" s="1"/>
  <c r="AZ39" i="199" s="1"/>
  <c r="AZ40" i="199" s="1"/>
  <c r="AZ41" i="199" s="1"/>
  <c r="AZ42" i="199" s="1"/>
  <c r="AZ43" i="199" s="1"/>
  <c r="AZ44" i="199" s="1"/>
  <c r="AZ45" i="199" s="1"/>
  <c r="AZ46" i="199" s="1"/>
  <c r="AZ47" i="199" s="1"/>
  <c r="AZ48" i="199" s="1"/>
  <c r="AZ49" i="199" s="1"/>
  <c r="AZ50" i="199" s="1"/>
  <c r="AZ51" i="199" s="1"/>
  <c r="AZ52" i="199" s="1"/>
  <c r="AZ53" i="199" s="1"/>
  <c r="AZ54" i="199" s="1"/>
  <c r="CD9" i="199"/>
  <c r="CD10" i="199" s="1"/>
  <c r="CD11" i="199" s="1"/>
  <c r="CD12" i="199" s="1"/>
  <c r="CD13" i="199" s="1"/>
  <c r="CD14" i="199" s="1"/>
  <c r="CD15" i="199" s="1"/>
  <c r="CD16" i="199" s="1"/>
  <c r="CD17" i="199" s="1"/>
  <c r="CD18" i="199" s="1"/>
  <c r="CD19" i="199" s="1"/>
  <c r="CD20" i="199" s="1"/>
  <c r="CD21" i="199" s="1"/>
  <c r="CD22" i="199" s="1"/>
  <c r="CD23" i="199" s="1"/>
  <c r="CD24" i="199" s="1"/>
  <c r="CD25" i="199" s="1"/>
  <c r="CD26" i="199" s="1"/>
  <c r="CD27" i="199" s="1"/>
  <c r="CD28" i="199" s="1"/>
  <c r="CD29" i="199" s="1"/>
  <c r="CD30" i="199" s="1"/>
  <c r="CD31" i="199" s="1"/>
  <c r="CD32" i="199" s="1"/>
  <c r="CD33" i="199" s="1"/>
  <c r="CD34" i="199" s="1"/>
  <c r="CD35" i="199" s="1"/>
  <c r="CD36" i="199" s="1"/>
  <c r="CD37" i="199" s="1"/>
  <c r="CD38" i="199" s="1"/>
  <c r="CD39" i="199" s="1"/>
  <c r="CD40" i="199" s="1"/>
  <c r="CD41" i="199" s="1"/>
  <c r="CD42" i="199" s="1"/>
  <c r="CD43" i="199" s="1"/>
  <c r="CD44" i="199" s="1"/>
  <c r="CD45" i="199" s="1"/>
  <c r="CD46" i="199" s="1"/>
  <c r="CD47" i="199" s="1"/>
  <c r="CD48" i="199" s="1"/>
  <c r="CD49" i="199" s="1"/>
  <c r="CD50" i="199" s="1"/>
  <c r="CD51" i="199" s="1"/>
  <c r="CD52" i="199" s="1"/>
  <c r="CD53" i="199" s="1"/>
  <c r="CD54" i="199" s="1"/>
  <c r="DO8" i="199"/>
  <c r="ES8" i="199"/>
  <c r="ET8" i="199" s="1"/>
  <c r="FW8" i="199"/>
  <c r="AX10" i="199"/>
  <c r="CB10" i="199"/>
  <c r="FC8" i="199"/>
  <c r="FD8" i="199" s="1"/>
  <c r="AX11" i="199"/>
  <c r="CL11" i="199"/>
  <c r="DZ11" i="199"/>
  <c r="ET12" i="199"/>
  <c r="IF12" i="199"/>
  <c r="GH14" i="199"/>
  <c r="CB15" i="199"/>
  <c r="GR15" i="199"/>
  <c r="AX19" i="199"/>
  <c r="HL19" i="199"/>
  <c r="FN22" i="199"/>
  <c r="GR23" i="199"/>
  <c r="DF34" i="199"/>
  <c r="FD35" i="199"/>
  <c r="FN14" i="199"/>
  <c r="BH53" i="199"/>
  <c r="BH47" i="199"/>
  <c r="BH52" i="199"/>
  <c r="BH51" i="199"/>
  <c r="BH39" i="199"/>
  <c r="BH48" i="199"/>
  <c r="BH44" i="199"/>
  <c r="BH40" i="199"/>
  <c r="BH43" i="199"/>
  <c r="BH34" i="199"/>
  <c r="BH28" i="199"/>
  <c r="BH30" i="199"/>
  <c r="BH25" i="199"/>
  <c r="BH32" i="199"/>
  <c r="BH29" i="199"/>
  <c r="BH23" i="199"/>
  <c r="BH18" i="199"/>
  <c r="BH22" i="199"/>
  <c r="BH15" i="199"/>
  <c r="BH10" i="199"/>
  <c r="CV21" i="199"/>
  <c r="BF8" i="199"/>
  <c r="I14" i="226" s="1"/>
  <c r="ED8" i="199"/>
  <c r="J22" i="199"/>
  <c r="DP27" i="199"/>
  <c r="BA8" i="199"/>
  <c r="BW8" i="199"/>
  <c r="DI8" i="199"/>
  <c r="DU8" i="199"/>
  <c r="EG8" i="199"/>
  <c r="EW8" i="199"/>
  <c r="GK8" i="199"/>
  <c r="GW8" i="199"/>
  <c r="HI8" i="199"/>
  <c r="HY8" i="199"/>
  <c r="DP9" i="199"/>
  <c r="ET9" i="199"/>
  <c r="GG8" i="199"/>
  <c r="HK8" i="199"/>
  <c r="HL8" i="199" s="1"/>
  <c r="IP9" i="199"/>
  <c r="DP10" i="199"/>
  <c r="FD10" i="199"/>
  <c r="IE8" i="199"/>
  <c r="IF8" i="199" s="1"/>
  <c r="BH12" i="199"/>
  <c r="CL15" i="199"/>
  <c r="AX16" i="199"/>
  <c r="DF16" i="199"/>
  <c r="HB18" i="199"/>
  <c r="FN19" i="199"/>
  <c r="AN22" i="199"/>
  <c r="IF22" i="199"/>
  <c r="HB31" i="199"/>
  <c r="BH33" i="199"/>
  <c r="AN34" i="199"/>
  <c r="ET28" i="199"/>
  <c r="AN50" i="199"/>
  <c r="AN53" i="199"/>
  <c r="AN49" i="199"/>
  <c r="AN37" i="199"/>
  <c r="AN45" i="199"/>
  <c r="AN42" i="199"/>
  <c r="AN46" i="199"/>
  <c r="AN29" i="199"/>
  <c r="AN30" i="199"/>
  <c r="AN38" i="199"/>
  <c r="AN36" i="199"/>
  <c r="AN35" i="199"/>
  <c r="AN20" i="199"/>
  <c r="AN13" i="199"/>
  <c r="AN21" i="199"/>
  <c r="AN28" i="199"/>
  <c r="AN27" i="199"/>
  <c r="AN18" i="199"/>
  <c r="AN32" i="199"/>
  <c r="FD51" i="199"/>
  <c r="FD49" i="199"/>
  <c r="FD45" i="199"/>
  <c r="FD41" i="199"/>
  <c r="FD50" i="199"/>
  <c r="FD42" i="199"/>
  <c r="FD33" i="199"/>
  <c r="FD32" i="199"/>
  <c r="FD38" i="199"/>
  <c r="FD27" i="199"/>
  <c r="FD21" i="199"/>
  <c r="FD24" i="199"/>
  <c r="FD17" i="199"/>
  <c r="FD26" i="199"/>
  <c r="GR50" i="199"/>
  <c r="GR45" i="199"/>
  <c r="GR53" i="199"/>
  <c r="GR49" i="199"/>
  <c r="GR51" i="199"/>
  <c r="GR37" i="199"/>
  <c r="GR46" i="199"/>
  <c r="GR43" i="199"/>
  <c r="GR38" i="199"/>
  <c r="GR42" i="199"/>
  <c r="GR32" i="199"/>
  <c r="GR26" i="199"/>
  <c r="GR29" i="199"/>
  <c r="GR36" i="199"/>
  <c r="GR30" i="199"/>
  <c r="GR33" i="199"/>
  <c r="GR20" i="199"/>
  <c r="GR28" i="199"/>
  <c r="GR27" i="199"/>
  <c r="GR13" i="199"/>
  <c r="GR21" i="199"/>
  <c r="GR14" i="199"/>
  <c r="BB8" i="199"/>
  <c r="DV8" i="199"/>
  <c r="EH8" i="199"/>
  <c r="EX8" i="199"/>
  <c r="GL8" i="199"/>
  <c r="GX8" i="199"/>
  <c r="HJ8" i="199"/>
  <c r="HZ8" i="199"/>
  <c r="BH9" i="199"/>
  <c r="HL9" i="199"/>
  <c r="IY8" i="199"/>
  <c r="IZ8" i="199" s="1"/>
  <c r="DY8" i="199"/>
  <c r="DZ8" i="199" s="1"/>
  <c r="BH11" i="199"/>
  <c r="EJ11" i="199"/>
  <c r="BR12" i="199"/>
  <c r="FD12" i="199"/>
  <c r="EJ14" i="199"/>
  <c r="AN15" i="199"/>
  <c r="FN16" i="199"/>
  <c r="BH19" i="199"/>
  <c r="DF20" i="199"/>
  <c r="FD20" i="199"/>
  <c r="HL29" i="199"/>
  <c r="DF8" i="199"/>
  <c r="J23" i="199"/>
  <c r="CB52" i="199"/>
  <c r="CB49" i="199"/>
  <c r="CB45" i="199"/>
  <c r="CB41" i="199"/>
  <c r="CB42" i="199"/>
  <c r="CB50" i="199"/>
  <c r="CB38" i="199"/>
  <c r="CB33" i="199"/>
  <c r="CB32" i="199"/>
  <c r="CB31" i="199"/>
  <c r="CB27" i="199"/>
  <c r="CB20" i="199"/>
  <c r="CB21" i="199"/>
  <c r="CB30" i="199"/>
  <c r="CB16" i="199"/>
  <c r="CB26" i="199"/>
  <c r="DP50" i="199"/>
  <c r="DP53" i="199"/>
  <c r="DP45" i="199"/>
  <c r="DP52" i="199"/>
  <c r="DP49" i="199"/>
  <c r="DP37" i="199"/>
  <c r="DP46" i="199"/>
  <c r="DP38" i="199"/>
  <c r="DP26" i="199"/>
  <c r="DP42" i="199"/>
  <c r="DP32" i="199"/>
  <c r="DP30" i="199"/>
  <c r="DP29" i="199"/>
  <c r="DP20" i="199"/>
  <c r="DP28" i="199"/>
  <c r="DP13" i="199"/>
  <c r="DP21" i="199"/>
  <c r="IF49" i="199"/>
  <c r="IF45" i="199"/>
  <c r="IF50" i="199"/>
  <c r="IF41" i="199"/>
  <c r="IF42" i="199"/>
  <c r="IF52" i="199"/>
  <c r="IF40" i="199"/>
  <c r="IF33" i="199"/>
  <c r="IF34" i="199"/>
  <c r="IF43" i="199"/>
  <c r="IF38" i="199"/>
  <c r="IF32" i="199"/>
  <c r="IF27" i="199"/>
  <c r="IF30" i="199"/>
  <c r="IF29" i="199"/>
  <c r="IF20" i="199"/>
  <c r="IF26" i="199"/>
  <c r="IF21" i="199"/>
  <c r="IF17" i="199"/>
  <c r="IF16" i="199"/>
  <c r="AQ8" i="199"/>
  <c r="BX8" i="199"/>
  <c r="DJ8" i="199"/>
  <c r="V9" i="199"/>
  <c r="V10" i="199" s="1"/>
  <c r="V11" i="199" s="1"/>
  <c r="V12" i="199" s="1"/>
  <c r="V13" i="199" s="1"/>
  <c r="V14" i="199" s="1"/>
  <c r="V15" i="199" s="1"/>
  <c r="V16" i="199" s="1"/>
  <c r="V17" i="199" s="1"/>
  <c r="V18" i="199" s="1"/>
  <c r="V19" i="199" s="1"/>
  <c r="V20" i="199" s="1"/>
  <c r="V21" i="199" s="1"/>
  <c r="V22" i="199" s="1"/>
  <c r="V23" i="199" s="1"/>
  <c r="V24" i="199" s="1"/>
  <c r="V25" i="199" s="1"/>
  <c r="V26" i="199" s="1"/>
  <c r="V27" i="199" s="1"/>
  <c r="V28" i="199" s="1"/>
  <c r="V29" i="199" s="1"/>
  <c r="V30" i="199" s="1"/>
  <c r="V31" i="199" s="1"/>
  <c r="V32" i="199" s="1"/>
  <c r="V33" i="199" s="1"/>
  <c r="V34" i="199" s="1"/>
  <c r="V35" i="199" s="1"/>
  <c r="V36" i="199" s="1"/>
  <c r="V37" i="199" s="1"/>
  <c r="V38" i="199" s="1"/>
  <c r="V39" i="199" s="1"/>
  <c r="V40" i="199" s="1"/>
  <c r="V41" i="199" s="1"/>
  <c r="V42" i="199" s="1"/>
  <c r="V43" i="199" s="1"/>
  <c r="V44" i="199" s="1"/>
  <c r="V45" i="199" s="1"/>
  <c r="V46" i="199" s="1"/>
  <c r="V47" i="199" s="1"/>
  <c r="V48" i="199" s="1"/>
  <c r="V49" i="199" s="1"/>
  <c r="V50" i="199" s="1"/>
  <c r="V51" i="199" s="1"/>
  <c r="V52" i="199" s="1"/>
  <c r="V53" i="199" s="1"/>
  <c r="V54" i="199" s="1"/>
  <c r="CX9" i="199"/>
  <c r="CX10" i="199" s="1"/>
  <c r="CX11" i="199" s="1"/>
  <c r="CX12" i="199" s="1"/>
  <c r="CX13" i="199" s="1"/>
  <c r="CX14" i="199" s="1"/>
  <c r="CX15" i="199" s="1"/>
  <c r="CX16" i="199" s="1"/>
  <c r="CX17" i="199" s="1"/>
  <c r="CX18" i="199" s="1"/>
  <c r="CX19" i="199" s="1"/>
  <c r="CX20" i="199" s="1"/>
  <c r="CX21" i="199" s="1"/>
  <c r="CX22" i="199" s="1"/>
  <c r="CX23" i="199" s="1"/>
  <c r="CX24" i="199" s="1"/>
  <c r="CX25" i="199" s="1"/>
  <c r="CX26" i="199" s="1"/>
  <c r="CX27" i="199" s="1"/>
  <c r="CX28" i="199" s="1"/>
  <c r="CX29" i="199" s="1"/>
  <c r="CX30" i="199" s="1"/>
  <c r="CX31" i="199" s="1"/>
  <c r="CX32" i="199" s="1"/>
  <c r="CX33" i="199" s="1"/>
  <c r="CX34" i="199" s="1"/>
  <c r="CX35" i="199" s="1"/>
  <c r="CX36" i="199" s="1"/>
  <c r="CX37" i="199" s="1"/>
  <c r="CX38" i="199" s="1"/>
  <c r="CX39" i="199" s="1"/>
  <c r="CX40" i="199" s="1"/>
  <c r="CX41" i="199" s="1"/>
  <c r="CX42" i="199" s="1"/>
  <c r="CX43" i="199" s="1"/>
  <c r="CX44" i="199" s="1"/>
  <c r="CX45" i="199" s="1"/>
  <c r="CX46" i="199" s="1"/>
  <c r="CX47" i="199" s="1"/>
  <c r="CX48" i="199" s="1"/>
  <c r="CX49" i="199" s="1"/>
  <c r="CX50" i="199" s="1"/>
  <c r="CX51" i="199" s="1"/>
  <c r="CX52" i="199" s="1"/>
  <c r="CX53" i="199" s="1"/>
  <c r="CX54" i="199" s="1"/>
  <c r="FZ9" i="199"/>
  <c r="FZ10" i="199" s="1"/>
  <c r="FZ11" i="199" s="1"/>
  <c r="FZ12" i="199" s="1"/>
  <c r="FZ13" i="199" s="1"/>
  <c r="FZ14" i="199" s="1"/>
  <c r="FZ15" i="199" s="1"/>
  <c r="FZ16" i="199" s="1"/>
  <c r="FZ17" i="199" s="1"/>
  <c r="FZ18" i="199" s="1"/>
  <c r="FZ19" i="199" s="1"/>
  <c r="FZ20" i="199" s="1"/>
  <c r="FZ21" i="199" s="1"/>
  <c r="FZ22" i="199" s="1"/>
  <c r="FZ23" i="199" s="1"/>
  <c r="FZ24" i="199" s="1"/>
  <c r="FZ25" i="199" s="1"/>
  <c r="FZ26" i="199" s="1"/>
  <c r="FZ27" i="199" s="1"/>
  <c r="FZ28" i="199" s="1"/>
  <c r="FZ29" i="199" s="1"/>
  <c r="FZ30" i="199" s="1"/>
  <c r="FZ31" i="199" s="1"/>
  <c r="FZ32" i="199" s="1"/>
  <c r="FZ33" i="199" s="1"/>
  <c r="FZ34" i="199" s="1"/>
  <c r="FZ35" i="199" s="1"/>
  <c r="FZ36" i="199" s="1"/>
  <c r="FZ37" i="199" s="1"/>
  <c r="FZ38" i="199" s="1"/>
  <c r="FZ39" i="199" s="1"/>
  <c r="FZ40" i="199" s="1"/>
  <c r="FZ41" i="199" s="1"/>
  <c r="FZ42" i="199" s="1"/>
  <c r="FZ43" i="199" s="1"/>
  <c r="FZ44" i="199" s="1"/>
  <c r="FZ45" i="199" s="1"/>
  <c r="FZ46" i="199" s="1"/>
  <c r="FZ47" i="199" s="1"/>
  <c r="FZ48" i="199" s="1"/>
  <c r="FZ49" i="199" s="1"/>
  <c r="FZ50" i="199" s="1"/>
  <c r="FZ51" i="199" s="1"/>
  <c r="FZ52" i="199" s="1"/>
  <c r="FZ53" i="199" s="1"/>
  <c r="FZ54" i="199" s="1"/>
  <c r="AG8" i="199"/>
  <c r="BC8" i="199"/>
  <c r="BY8" i="199"/>
  <c r="DK8" i="199"/>
  <c r="DW8" i="199"/>
  <c r="EY8" i="199"/>
  <c r="GM8" i="199"/>
  <c r="IA8" i="199"/>
  <c r="HX9" i="199"/>
  <c r="HX10" i="199" s="1"/>
  <c r="HX11" i="199" s="1"/>
  <c r="HX12" i="199" s="1"/>
  <c r="HX13" i="199" s="1"/>
  <c r="HX14" i="199" s="1"/>
  <c r="HX15" i="199" s="1"/>
  <c r="HX16" i="199" s="1"/>
  <c r="HX17" i="199" s="1"/>
  <c r="HX18" i="199" s="1"/>
  <c r="HX19" i="199" s="1"/>
  <c r="HX20" i="199" s="1"/>
  <c r="HX21" i="199" s="1"/>
  <c r="HX22" i="199" s="1"/>
  <c r="HX23" i="199" s="1"/>
  <c r="HX24" i="199" s="1"/>
  <c r="HX25" i="199" s="1"/>
  <c r="HX26" i="199" s="1"/>
  <c r="HX27" i="199" s="1"/>
  <c r="HX28" i="199" s="1"/>
  <c r="HX29" i="199" s="1"/>
  <c r="HX30" i="199" s="1"/>
  <c r="HX31" i="199" s="1"/>
  <c r="HX32" i="199" s="1"/>
  <c r="HX33" i="199" s="1"/>
  <c r="HX34" i="199" s="1"/>
  <c r="HX35" i="199" s="1"/>
  <c r="HX36" i="199" s="1"/>
  <c r="HX37" i="199" s="1"/>
  <c r="HX38" i="199" s="1"/>
  <c r="HX39" i="199" s="1"/>
  <c r="HX40" i="199" s="1"/>
  <c r="HX41" i="199" s="1"/>
  <c r="HX42" i="199" s="1"/>
  <c r="HX43" i="199" s="1"/>
  <c r="HX44" i="199" s="1"/>
  <c r="HX45" i="199" s="1"/>
  <c r="HX46" i="199" s="1"/>
  <c r="HX47" i="199" s="1"/>
  <c r="HX48" i="199" s="1"/>
  <c r="HX49" i="199" s="1"/>
  <c r="HX50" i="199" s="1"/>
  <c r="HX51" i="199" s="1"/>
  <c r="HX52" i="199" s="1"/>
  <c r="HX53" i="199" s="1"/>
  <c r="HX54" i="199" s="1"/>
  <c r="EV9" i="199"/>
  <c r="EV10" i="199" s="1"/>
  <c r="EV11" i="199" s="1"/>
  <c r="EV12" i="199" s="1"/>
  <c r="EV13" i="199" s="1"/>
  <c r="EV14" i="199" s="1"/>
  <c r="EV15" i="199" s="1"/>
  <c r="EV16" i="199" s="1"/>
  <c r="EV17" i="199" s="1"/>
  <c r="EV18" i="199" s="1"/>
  <c r="EV19" i="199" s="1"/>
  <c r="EV20" i="199" s="1"/>
  <c r="EV21" i="199" s="1"/>
  <c r="EV22" i="199" s="1"/>
  <c r="EV23" i="199" s="1"/>
  <c r="EV24" i="199" s="1"/>
  <c r="EV25" i="199" s="1"/>
  <c r="EV26" i="199" s="1"/>
  <c r="EV27" i="199" s="1"/>
  <c r="EV28" i="199" s="1"/>
  <c r="EV29" i="199" s="1"/>
  <c r="EV30" i="199" s="1"/>
  <c r="EV31" i="199" s="1"/>
  <c r="EV32" i="199" s="1"/>
  <c r="EV33" i="199" s="1"/>
  <c r="EV34" i="199" s="1"/>
  <c r="EV35" i="199" s="1"/>
  <c r="EV36" i="199" s="1"/>
  <c r="EV37" i="199" s="1"/>
  <c r="EV38" i="199" s="1"/>
  <c r="EV39" i="199" s="1"/>
  <c r="EV40" i="199" s="1"/>
  <c r="EV41" i="199" s="1"/>
  <c r="EV42" i="199" s="1"/>
  <c r="EV43" i="199" s="1"/>
  <c r="EV44" i="199" s="1"/>
  <c r="EV45" i="199" s="1"/>
  <c r="EV46" i="199" s="1"/>
  <c r="EV47" i="199" s="1"/>
  <c r="EV48" i="199" s="1"/>
  <c r="EV49" i="199" s="1"/>
  <c r="EV50" i="199" s="1"/>
  <c r="EV51" i="199" s="1"/>
  <c r="EV52" i="199" s="1"/>
  <c r="EV53" i="199" s="1"/>
  <c r="EV54" i="199" s="1"/>
  <c r="BT9" i="199"/>
  <c r="BT10" i="199" s="1"/>
  <c r="BT11" i="199" s="1"/>
  <c r="BT12" i="199" s="1"/>
  <c r="BT13" i="199" s="1"/>
  <c r="BT14" i="199" s="1"/>
  <c r="BT15" i="199" s="1"/>
  <c r="BT16" i="199" s="1"/>
  <c r="BT17" i="199" s="1"/>
  <c r="BT18" i="199" s="1"/>
  <c r="BT19" i="199" s="1"/>
  <c r="BT20" i="199" s="1"/>
  <c r="BT21" i="199" s="1"/>
  <c r="BT22" i="199" s="1"/>
  <c r="BT23" i="199" s="1"/>
  <c r="BT24" i="199" s="1"/>
  <c r="BT25" i="199" s="1"/>
  <c r="BT26" i="199" s="1"/>
  <c r="BT27" i="199" s="1"/>
  <c r="BT28" i="199" s="1"/>
  <c r="BT29" i="199" s="1"/>
  <c r="BT30" i="199" s="1"/>
  <c r="BT31" i="199" s="1"/>
  <c r="BT32" i="199" s="1"/>
  <c r="BT33" i="199" s="1"/>
  <c r="BT34" i="199" s="1"/>
  <c r="BT35" i="199" s="1"/>
  <c r="BT36" i="199" s="1"/>
  <c r="BT37" i="199" s="1"/>
  <c r="BT38" i="199" s="1"/>
  <c r="BT39" i="199" s="1"/>
  <c r="BT40" i="199" s="1"/>
  <c r="BT41" i="199" s="1"/>
  <c r="BT42" i="199" s="1"/>
  <c r="BT43" i="199" s="1"/>
  <c r="BT44" i="199" s="1"/>
  <c r="BT45" i="199" s="1"/>
  <c r="BT46" i="199" s="1"/>
  <c r="BT47" i="199" s="1"/>
  <c r="BT48" i="199" s="1"/>
  <c r="BT49" i="199" s="1"/>
  <c r="BT50" i="199" s="1"/>
  <c r="BT51" i="199" s="1"/>
  <c r="BT52" i="199" s="1"/>
  <c r="BT53" i="199" s="1"/>
  <c r="BT54" i="199" s="1"/>
  <c r="AF9" i="199"/>
  <c r="AF10" i="199" s="1"/>
  <c r="AF11" i="199" s="1"/>
  <c r="AF12" i="199" s="1"/>
  <c r="AF13" i="199" s="1"/>
  <c r="AF14" i="199" s="1"/>
  <c r="AF15" i="199" s="1"/>
  <c r="AF16" i="199" s="1"/>
  <c r="AF17" i="199" s="1"/>
  <c r="AF18" i="199" s="1"/>
  <c r="AF19" i="199" s="1"/>
  <c r="AF20" i="199" s="1"/>
  <c r="AF21" i="199" s="1"/>
  <c r="AF22" i="199" s="1"/>
  <c r="AF23" i="199" s="1"/>
  <c r="AF24" i="199" s="1"/>
  <c r="AF25" i="199" s="1"/>
  <c r="AF26" i="199" s="1"/>
  <c r="AF27" i="199" s="1"/>
  <c r="AF28" i="199" s="1"/>
  <c r="AF29" i="199" s="1"/>
  <c r="AF30" i="199" s="1"/>
  <c r="AF31" i="199" s="1"/>
  <c r="AF32" i="199" s="1"/>
  <c r="AF33" i="199" s="1"/>
  <c r="AF34" i="199" s="1"/>
  <c r="AF35" i="199" s="1"/>
  <c r="AF36" i="199" s="1"/>
  <c r="AF37" i="199" s="1"/>
  <c r="AF38" i="199" s="1"/>
  <c r="AF39" i="199" s="1"/>
  <c r="AF40" i="199" s="1"/>
  <c r="AF41" i="199" s="1"/>
  <c r="AF42" i="199" s="1"/>
  <c r="AF43" i="199" s="1"/>
  <c r="AF44" i="199" s="1"/>
  <c r="AF45" i="199" s="1"/>
  <c r="AF46" i="199" s="1"/>
  <c r="AF47" i="199" s="1"/>
  <c r="AF48" i="199" s="1"/>
  <c r="AF49" i="199" s="1"/>
  <c r="AF50" i="199" s="1"/>
  <c r="AF51" i="199" s="1"/>
  <c r="AF52" i="199" s="1"/>
  <c r="AF53" i="199" s="1"/>
  <c r="AF54" i="199" s="1"/>
  <c r="BJ9" i="199"/>
  <c r="BJ10" i="199" s="1"/>
  <c r="BJ11" i="199" s="1"/>
  <c r="BJ12" i="199" s="1"/>
  <c r="BJ13" i="199" s="1"/>
  <c r="BJ14" i="199" s="1"/>
  <c r="BJ15" i="199" s="1"/>
  <c r="BJ16" i="199" s="1"/>
  <c r="BJ17" i="199" s="1"/>
  <c r="BJ18" i="199" s="1"/>
  <c r="BJ19" i="199" s="1"/>
  <c r="BJ20" i="199" s="1"/>
  <c r="BJ21" i="199" s="1"/>
  <c r="BJ22" i="199" s="1"/>
  <c r="BJ23" i="199" s="1"/>
  <c r="BJ24" i="199" s="1"/>
  <c r="BJ25" i="199" s="1"/>
  <c r="BJ26" i="199" s="1"/>
  <c r="BJ27" i="199" s="1"/>
  <c r="BJ28" i="199" s="1"/>
  <c r="BJ29" i="199" s="1"/>
  <c r="BJ30" i="199" s="1"/>
  <c r="BJ31" i="199" s="1"/>
  <c r="BJ32" i="199" s="1"/>
  <c r="BJ33" i="199" s="1"/>
  <c r="BJ34" i="199" s="1"/>
  <c r="BJ35" i="199" s="1"/>
  <c r="BJ36" i="199" s="1"/>
  <c r="BJ37" i="199" s="1"/>
  <c r="BJ38" i="199" s="1"/>
  <c r="BJ39" i="199" s="1"/>
  <c r="BJ40" i="199" s="1"/>
  <c r="BJ41" i="199" s="1"/>
  <c r="BJ42" i="199" s="1"/>
  <c r="BJ43" i="199" s="1"/>
  <c r="BJ44" i="199" s="1"/>
  <c r="BJ45" i="199" s="1"/>
  <c r="BJ46" i="199" s="1"/>
  <c r="BJ47" i="199" s="1"/>
  <c r="BJ48" i="199" s="1"/>
  <c r="BJ49" i="199" s="1"/>
  <c r="BJ50" i="199" s="1"/>
  <c r="BJ51" i="199" s="1"/>
  <c r="BJ52" i="199" s="1"/>
  <c r="BJ53" i="199" s="1"/>
  <c r="BJ54" i="199" s="1"/>
  <c r="FD9" i="199"/>
  <c r="GJ9" i="199"/>
  <c r="GJ10" i="199" s="1"/>
  <c r="GJ11" i="199" s="1"/>
  <c r="GJ12" i="199" s="1"/>
  <c r="GJ13" i="199" s="1"/>
  <c r="GJ14" i="199" s="1"/>
  <c r="GJ15" i="199" s="1"/>
  <c r="GJ16" i="199" s="1"/>
  <c r="GJ17" i="199" s="1"/>
  <c r="GJ18" i="199" s="1"/>
  <c r="GJ19" i="199" s="1"/>
  <c r="GJ20" i="199" s="1"/>
  <c r="GJ21" i="199" s="1"/>
  <c r="GJ22" i="199" s="1"/>
  <c r="GJ23" i="199" s="1"/>
  <c r="GJ24" i="199" s="1"/>
  <c r="GJ25" i="199" s="1"/>
  <c r="GJ26" i="199" s="1"/>
  <c r="GJ27" i="199" s="1"/>
  <c r="GJ28" i="199" s="1"/>
  <c r="GJ29" i="199" s="1"/>
  <c r="GJ30" i="199" s="1"/>
  <c r="GJ31" i="199" s="1"/>
  <c r="GJ32" i="199" s="1"/>
  <c r="GJ33" i="199" s="1"/>
  <c r="GJ34" i="199" s="1"/>
  <c r="GJ35" i="199" s="1"/>
  <c r="GJ36" i="199" s="1"/>
  <c r="GJ37" i="199" s="1"/>
  <c r="GJ38" i="199" s="1"/>
  <c r="GJ39" i="199" s="1"/>
  <c r="GJ40" i="199" s="1"/>
  <c r="GJ41" i="199" s="1"/>
  <c r="GJ42" i="199" s="1"/>
  <c r="GJ43" i="199" s="1"/>
  <c r="GJ44" i="199" s="1"/>
  <c r="GJ45" i="199" s="1"/>
  <c r="GJ46" i="199" s="1"/>
  <c r="GJ47" i="199" s="1"/>
  <c r="GJ48" i="199" s="1"/>
  <c r="GJ49" i="199" s="1"/>
  <c r="GJ50" i="199" s="1"/>
  <c r="GJ51" i="199" s="1"/>
  <c r="GJ52" i="199" s="1"/>
  <c r="GJ53" i="199" s="1"/>
  <c r="GJ54" i="199" s="1"/>
  <c r="HN9" i="199"/>
  <c r="HN10" i="199" s="1"/>
  <c r="HN11" i="199" s="1"/>
  <c r="HN12" i="199" s="1"/>
  <c r="HN13" i="199" s="1"/>
  <c r="HN14" i="199" s="1"/>
  <c r="HN15" i="199" s="1"/>
  <c r="HN16" i="199" s="1"/>
  <c r="HN17" i="199" s="1"/>
  <c r="HN18" i="199" s="1"/>
  <c r="HN19" i="199" s="1"/>
  <c r="HN20" i="199" s="1"/>
  <c r="HN21" i="199" s="1"/>
  <c r="HN22" i="199" s="1"/>
  <c r="HN23" i="199" s="1"/>
  <c r="HN24" i="199" s="1"/>
  <c r="HN25" i="199" s="1"/>
  <c r="HN26" i="199" s="1"/>
  <c r="HN27" i="199" s="1"/>
  <c r="HN28" i="199" s="1"/>
  <c r="HN29" i="199" s="1"/>
  <c r="HN30" i="199" s="1"/>
  <c r="HN31" i="199" s="1"/>
  <c r="HN32" i="199" s="1"/>
  <c r="HN33" i="199" s="1"/>
  <c r="HN34" i="199" s="1"/>
  <c r="HN35" i="199" s="1"/>
  <c r="HN36" i="199" s="1"/>
  <c r="HN37" i="199" s="1"/>
  <c r="HN38" i="199" s="1"/>
  <c r="HN39" i="199" s="1"/>
  <c r="HN40" i="199" s="1"/>
  <c r="HN41" i="199" s="1"/>
  <c r="HN42" i="199" s="1"/>
  <c r="HN43" i="199" s="1"/>
  <c r="HN44" i="199" s="1"/>
  <c r="HN45" i="199" s="1"/>
  <c r="HN46" i="199" s="1"/>
  <c r="HN47" i="199" s="1"/>
  <c r="HN48" i="199" s="1"/>
  <c r="HN49" i="199" s="1"/>
  <c r="HN50" i="199" s="1"/>
  <c r="HN51" i="199" s="1"/>
  <c r="HN52" i="199" s="1"/>
  <c r="HN53" i="199" s="1"/>
  <c r="HN54" i="199" s="1"/>
  <c r="IZ9" i="199"/>
  <c r="DZ10" i="199"/>
  <c r="IF11" i="199"/>
  <c r="DP12" i="199"/>
  <c r="FN12" i="199"/>
  <c r="CV14" i="199"/>
  <c r="ET14" i="199"/>
  <c r="FD15" i="199"/>
  <c r="BH16" i="199"/>
  <c r="DP16" i="199"/>
  <c r="FN18" i="199"/>
  <c r="HL18" i="199"/>
  <c r="DF21" i="199"/>
  <c r="GR22" i="199"/>
  <c r="IF24" i="199"/>
  <c r="HB28" i="199"/>
  <c r="J29" i="199"/>
  <c r="FN8" i="199"/>
  <c r="HV28" i="199"/>
  <c r="AX52" i="199"/>
  <c r="AX51" i="199"/>
  <c r="AX46" i="199"/>
  <c r="AX50" i="199"/>
  <c r="AX38" i="199"/>
  <c r="AX47" i="199"/>
  <c r="AX44" i="199"/>
  <c r="AX43" i="199"/>
  <c r="AX35" i="199"/>
  <c r="AX33" i="199"/>
  <c r="AX27" i="199"/>
  <c r="AX34" i="199"/>
  <c r="AX31" i="199"/>
  <c r="AX39" i="199"/>
  <c r="AX30" i="199"/>
  <c r="AX21" i="199"/>
  <c r="AX17" i="199"/>
  <c r="AX14" i="199"/>
  <c r="AX13" i="199"/>
  <c r="AX9" i="199"/>
  <c r="AX22" i="199"/>
  <c r="DZ51" i="199"/>
  <c r="DZ46" i="199"/>
  <c r="DZ52" i="199"/>
  <c r="DZ50" i="199"/>
  <c r="DZ38" i="199"/>
  <c r="DZ47" i="199"/>
  <c r="DZ44" i="199"/>
  <c r="DZ33" i="199"/>
  <c r="DZ36" i="199"/>
  <c r="DZ35" i="199"/>
  <c r="DZ27" i="199"/>
  <c r="DZ39" i="199"/>
  <c r="DZ34" i="199"/>
  <c r="DZ30" i="199"/>
  <c r="DZ24" i="199"/>
  <c r="DZ21" i="199"/>
  <c r="DZ14" i="199"/>
  <c r="DZ22" i="199"/>
  <c r="DZ15" i="199"/>
  <c r="DZ13" i="199"/>
  <c r="DZ9" i="199"/>
  <c r="DZ19" i="199"/>
  <c r="HB46" i="199"/>
  <c r="HB50" i="199"/>
  <c r="HB52" i="199"/>
  <c r="HB38" i="199"/>
  <c r="HB43" i="199"/>
  <c r="HB35" i="199"/>
  <c r="HB33" i="199"/>
  <c r="HB47" i="199"/>
  <c r="HB39" i="199"/>
  <c r="HB30" i="199"/>
  <c r="HB27" i="199"/>
  <c r="HB24" i="199"/>
  <c r="HB21" i="199"/>
  <c r="HB17" i="199"/>
  <c r="HB14" i="199"/>
  <c r="HB15" i="199"/>
  <c r="HB13" i="199"/>
  <c r="HB9" i="199"/>
  <c r="AH8" i="199"/>
  <c r="AS8" i="199"/>
  <c r="BD8" i="199"/>
  <c r="BZ8" i="199"/>
  <c r="I16" i="226" s="1"/>
  <c r="DL8" i="199"/>
  <c r="DX8" i="199"/>
  <c r="EZ8" i="199"/>
  <c r="GN8" i="199"/>
  <c r="GZ8" i="199"/>
  <c r="IB8" i="199"/>
  <c r="CV9" i="199"/>
  <c r="CU8" i="199"/>
  <c r="GR8" i="199"/>
  <c r="HU8" i="199"/>
  <c r="HB10" i="199"/>
  <c r="HA8" i="199"/>
  <c r="HB8" i="199" s="1"/>
  <c r="ET11" i="199"/>
  <c r="CB12" i="199"/>
  <c r="HB12" i="199"/>
  <c r="BH14" i="199"/>
  <c r="FD14" i="199"/>
  <c r="AX15" i="199"/>
  <c r="DF15" i="199"/>
  <c r="FN15" i="199"/>
  <c r="CB17" i="199"/>
  <c r="GR17" i="199"/>
  <c r="AX18" i="199"/>
  <c r="CL29" i="199"/>
  <c r="ET10" i="199"/>
  <c r="AD14" i="199"/>
  <c r="DF14" i="199"/>
  <c r="IF14" i="199"/>
  <c r="DP15" i="199"/>
  <c r="DZ16" i="199"/>
  <c r="AN17" i="199"/>
  <c r="CL18" i="199"/>
  <c r="GR18" i="199"/>
  <c r="IF19" i="199"/>
  <c r="CL20" i="199"/>
  <c r="ET20" i="199"/>
  <c r="DP23" i="199"/>
  <c r="HL27" i="199"/>
  <c r="BR33" i="199"/>
  <c r="J13" i="199"/>
  <c r="CL13" i="199"/>
  <c r="FN13" i="199"/>
  <c r="AN16" i="199"/>
  <c r="ET18" i="199"/>
  <c r="AN19" i="199"/>
  <c r="HB20" i="199"/>
  <c r="DP22" i="199"/>
  <c r="J24" i="199"/>
  <c r="CB24" i="199"/>
  <c r="GR24" i="199"/>
  <c r="FN20" i="199"/>
  <c r="AD21" i="199"/>
  <c r="AN23" i="199"/>
  <c r="CL23" i="199"/>
  <c r="AD24" i="199"/>
  <c r="FN25" i="199"/>
  <c r="DF26" i="199"/>
  <c r="FD18" i="199"/>
  <c r="J19" i="199"/>
  <c r="CB19" i="199"/>
  <c r="FX20" i="199"/>
  <c r="CB23" i="199"/>
  <c r="FD23" i="199"/>
  <c r="IF23" i="199"/>
  <c r="J25" i="199"/>
  <c r="AX28" i="199"/>
  <c r="FN29" i="199"/>
  <c r="HB16" i="199"/>
  <c r="EJ17" i="199"/>
  <c r="DP19" i="199"/>
  <c r="AX23" i="199"/>
  <c r="DZ23" i="199"/>
  <c r="HB23" i="199"/>
  <c r="HB25" i="199"/>
  <c r="EJ27" i="199"/>
  <c r="AX29" i="199"/>
  <c r="IF18" i="199"/>
  <c r="CL19" i="199"/>
  <c r="FD19" i="199"/>
  <c r="J20" i="199"/>
  <c r="AD22" i="199"/>
  <c r="DF22" i="199"/>
  <c r="FN24" i="199"/>
  <c r="CL25" i="199"/>
  <c r="BR28" i="199"/>
  <c r="DZ28" i="199"/>
  <c r="IF36" i="199"/>
  <c r="AX37" i="199"/>
  <c r="CB43" i="199"/>
  <c r="FX17" i="199"/>
  <c r="GR19" i="199"/>
  <c r="AX20" i="199"/>
  <c r="BR22" i="199"/>
  <c r="ET22" i="199"/>
  <c r="DZ29" i="199"/>
  <c r="BH31" i="199"/>
  <c r="CB34" i="199"/>
  <c r="GR35" i="199"/>
  <c r="BH17" i="199"/>
  <c r="HL17" i="199"/>
  <c r="DF18" i="199"/>
  <c r="DZ20" i="199"/>
  <c r="BH21" i="199"/>
  <c r="EJ21" i="199"/>
  <c r="HL21" i="199"/>
  <c r="GH24" i="199"/>
  <c r="AX25" i="199"/>
  <c r="HB29" i="199"/>
  <c r="CV24" i="199"/>
  <c r="DF25" i="199"/>
  <c r="AX26" i="199"/>
  <c r="DZ26" i="199"/>
  <c r="HB26" i="199"/>
  <c r="HV30" i="199"/>
  <c r="FD31" i="199"/>
  <c r="ET32" i="199"/>
  <c r="IF35" i="199"/>
  <c r="FN41" i="199"/>
  <c r="CL43" i="199"/>
  <c r="AN24" i="199"/>
  <c r="J26" i="199"/>
  <c r="CL26" i="199"/>
  <c r="BR27" i="199"/>
  <c r="ET27" i="199"/>
  <c r="HL32" i="199"/>
  <c r="AX36" i="199"/>
  <c r="BR42" i="199"/>
  <c r="ET42" i="199"/>
  <c r="AN47" i="199"/>
  <c r="AN25" i="199"/>
  <c r="DP25" i="199"/>
  <c r="GR25" i="199"/>
  <c r="BH26" i="199"/>
  <c r="EJ26" i="199"/>
  <c r="HL26" i="199"/>
  <c r="CB29" i="199"/>
  <c r="FD29" i="199"/>
  <c r="FN32" i="199"/>
  <c r="BR34" i="199"/>
  <c r="HB34" i="199"/>
  <c r="CB40" i="199"/>
  <c r="FD40" i="199"/>
  <c r="AN41" i="199"/>
  <c r="IF46" i="199"/>
  <c r="CB25" i="199"/>
  <c r="FD25" i="199"/>
  <c r="IF25" i="199"/>
  <c r="DF30" i="199"/>
  <c r="DZ31" i="199"/>
  <c r="J36" i="199"/>
  <c r="HB37" i="199"/>
  <c r="AX41" i="199"/>
  <c r="FD30" i="199"/>
  <c r="CL31" i="199"/>
  <c r="GH32" i="199"/>
  <c r="AD33" i="199"/>
  <c r="EJ36" i="199"/>
  <c r="CL37" i="199"/>
  <c r="ET38" i="199"/>
  <c r="HL38" i="199"/>
  <c r="CV42" i="199"/>
  <c r="AD46" i="199"/>
  <c r="DP24" i="199"/>
  <c r="AN33" i="199"/>
  <c r="FD34" i="199"/>
  <c r="FD37" i="199"/>
  <c r="AD40" i="199"/>
  <c r="EJ41" i="199"/>
  <c r="HL41" i="199"/>
  <c r="DF42" i="199"/>
  <c r="CL44" i="199"/>
  <c r="AN26" i="199"/>
  <c r="CB28" i="199"/>
  <c r="FD28" i="199"/>
  <c r="IF28" i="199"/>
  <c r="DF33" i="199"/>
  <c r="AD34" i="199"/>
  <c r="AD30" i="199"/>
  <c r="J32" i="199"/>
  <c r="BH36" i="199"/>
  <c r="HB36" i="199"/>
  <c r="J37" i="199"/>
  <c r="BH37" i="199"/>
  <c r="BH38" i="199"/>
  <c r="GR39" i="199"/>
  <c r="BH41" i="199"/>
  <c r="AN43" i="199"/>
  <c r="AN44" i="199"/>
  <c r="CV46" i="199"/>
  <c r="FN52" i="199"/>
  <c r="AN31" i="199"/>
  <c r="GR31" i="199"/>
  <c r="AX32" i="199"/>
  <c r="HL33" i="199"/>
  <c r="BR35" i="199"/>
  <c r="DP35" i="199"/>
  <c r="BR36" i="199"/>
  <c r="DP36" i="199"/>
  <c r="BR38" i="199"/>
  <c r="DF46" i="199"/>
  <c r="HL49" i="199"/>
  <c r="GH50" i="199"/>
  <c r="J31" i="199"/>
  <c r="FN31" i="199"/>
  <c r="IF31" i="199"/>
  <c r="CL32" i="199"/>
  <c r="ET34" i="199"/>
  <c r="GH34" i="199"/>
  <c r="HV35" i="199"/>
  <c r="CB37" i="199"/>
  <c r="DZ37" i="199"/>
  <c r="AN39" i="199"/>
  <c r="HB40" i="199"/>
  <c r="GR44" i="199"/>
  <c r="CV45" i="199"/>
  <c r="HB54" i="199"/>
  <c r="DZ32" i="199"/>
  <c r="EJ33" i="199"/>
  <c r="GR34" i="199"/>
  <c r="CB35" i="199"/>
  <c r="CB36" i="199"/>
  <c r="EJ37" i="199"/>
  <c r="AD38" i="199"/>
  <c r="EJ38" i="199"/>
  <c r="CV39" i="199"/>
  <c r="CL40" i="199"/>
  <c r="J41" i="199"/>
  <c r="EJ44" i="199"/>
  <c r="HB48" i="199"/>
  <c r="J49" i="199"/>
  <c r="CL49" i="199"/>
  <c r="EJ54" i="199"/>
  <c r="HL54" i="199"/>
  <c r="AG57" i="199"/>
  <c r="AM55" i="199"/>
  <c r="BU57" i="199"/>
  <c r="CA55" i="199"/>
  <c r="DI57" i="199"/>
  <c r="DO55" i="199"/>
  <c r="EW57" i="199"/>
  <c r="FC55" i="199"/>
  <c r="GK57" i="199"/>
  <c r="GQ55" i="199"/>
  <c r="DP31" i="199"/>
  <c r="HB32" i="199"/>
  <c r="DP34" i="199"/>
  <c r="EJ35" i="199"/>
  <c r="DP39" i="199"/>
  <c r="AN40" i="199"/>
  <c r="FN40" i="199"/>
  <c r="CV41" i="199"/>
  <c r="AD42" i="199"/>
  <c r="HB42" i="199"/>
  <c r="J44" i="199"/>
  <c r="CB48" i="199"/>
  <c r="HY57" i="199"/>
  <c r="IE55" i="199"/>
  <c r="J38" i="199"/>
  <c r="HL42" i="199"/>
  <c r="FD44" i="199"/>
  <c r="FN45" i="199"/>
  <c r="CL48" i="199"/>
  <c r="FD48" i="199"/>
  <c r="ET35" i="199"/>
  <c r="ET36" i="199"/>
  <c r="FN37" i="199"/>
  <c r="IF37" i="199"/>
  <c r="CL38" i="199"/>
  <c r="FN38" i="199"/>
  <c r="AD39" i="199"/>
  <c r="DF39" i="199"/>
  <c r="J40" i="199"/>
  <c r="GH40" i="199"/>
  <c r="GR41" i="199"/>
  <c r="DZ42" i="199"/>
  <c r="DF43" i="199"/>
  <c r="FD43" i="199"/>
  <c r="FN44" i="199"/>
  <c r="ET47" i="199"/>
  <c r="BH50" i="199"/>
  <c r="J54" i="199"/>
  <c r="CB54" i="199"/>
  <c r="FD54" i="199"/>
  <c r="GR40" i="199"/>
  <c r="HB41" i="199"/>
  <c r="EJ42" i="199"/>
  <c r="AX45" i="199"/>
  <c r="CL47" i="199"/>
  <c r="FD47" i="199"/>
  <c r="BR50" i="199"/>
  <c r="EJ50" i="199"/>
  <c r="IF51" i="199"/>
  <c r="AN52" i="199"/>
  <c r="HB53" i="199"/>
  <c r="BH35" i="199"/>
  <c r="HL35" i="199"/>
  <c r="FD36" i="199"/>
  <c r="CB39" i="199"/>
  <c r="FD39" i="199"/>
  <c r="IF39" i="199"/>
  <c r="DF40" i="199"/>
  <c r="DP41" i="199"/>
  <c r="AX42" i="199"/>
  <c r="DP43" i="199"/>
  <c r="DP44" i="199"/>
  <c r="HL46" i="199"/>
  <c r="FN47" i="199"/>
  <c r="EJ49" i="199"/>
  <c r="DF51" i="199"/>
  <c r="DP40" i="199"/>
  <c r="DZ41" i="199"/>
  <c r="BH42" i="199"/>
  <c r="BR43" i="199"/>
  <c r="DZ43" i="199"/>
  <c r="CB44" i="199"/>
  <c r="FD46" i="199"/>
  <c r="HB49" i="199"/>
  <c r="ET43" i="199"/>
  <c r="HB44" i="199"/>
  <c r="J45" i="199"/>
  <c r="BH45" i="199"/>
  <c r="DF47" i="199"/>
  <c r="IF47" i="199"/>
  <c r="AN48" i="199"/>
  <c r="FN48" i="199"/>
  <c r="T50" i="199"/>
  <c r="ET50" i="199"/>
  <c r="BR51" i="199"/>
  <c r="AD54" i="199"/>
  <c r="FN54" i="199"/>
  <c r="HL44" i="199"/>
  <c r="BR45" i="199"/>
  <c r="DZ45" i="199"/>
  <c r="BH46" i="199"/>
  <c r="GH46" i="199"/>
  <c r="DP47" i="199"/>
  <c r="AX48" i="199"/>
  <c r="IF48" i="199"/>
  <c r="FN49" i="199"/>
  <c r="AD50" i="199"/>
  <c r="HL50" i="199"/>
  <c r="CB51" i="199"/>
  <c r="EJ51" i="199"/>
  <c r="BR52" i="199"/>
  <c r="DF53" i="199"/>
  <c r="CV54" i="199"/>
  <c r="IF54" i="199"/>
  <c r="GH43" i="199"/>
  <c r="EJ45" i="199"/>
  <c r="BR46" i="199"/>
  <c r="GH47" i="199"/>
  <c r="DP48" i="199"/>
  <c r="AX49" i="199"/>
  <c r="HB51" i="199"/>
  <c r="J52" i="199"/>
  <c r="EJ52" i="199"/>
  <c r="GR52" i="199"/>
  <c r="AX53" i="199"/>
  <c r="DF54" i="199"/>
  <c r="GH54" i="199"/>
  <c r="JA61" i="199"/>
  <c r="C70" i="199" s="1"/>
  <c r="E70" i="199" s="1"/>
  <c r="ET45" i="199"/>
  <c r="HB45" i="199"/>
  <c r="CB46" i="199"/>
  <c r="EJ46" i="199"/>
  <c r="J47" i="199"/>
  <c r="BR47" i="199"/>
  <c r="GR47" i="199"/>
  <c r="DZ48" i="199"/>
  <c r="BH49" i="199"/>
  <c r="DF50" i="199"/>
  <c r="AD51" i="199"/>
  <c r="DZ53" i="199"/>
  <c r="AX54" i="199"/>
  <c r="IF44" i="199"/>
  <c r="CL45" i="199"/>
  <c r="HL45" i="199"/>
  <c r="ET46" i="199"/>
  <c r="CB47" i="199"/>
  <c r="J48" i="199"/>
  <c r="GR48" i="199"/>
  <c r="DZ49" i="199"/>
  <c r="AN51" i="199"/>
  <c r="CV51" i="199"/>
  <c r="HV51" i="199"/>
  <c r="AD52" i="199"/>
  <c r="BH54" i="199"/>
  <c r="DZ54" i="199"/>
  <c r="JA62" i="199"/>
  <c r="C71" i="199" s="1"/>
  <c r="E71" i="199" s="1"/>
  <c r="I55" i="199"/>
  <c r="AW55" i="199"/>
  <c r="CK55" i="199"/>
  <c r="DY55" i="199"/>
  <c r="FM55" i="199"/>
  <c r="GU57" i="199"/>
  <c r="HA55" i="199"/>
  <c r="IO55" i="199"/>
  <c r="CL51" i="199"/>
  <c r="AN54" i="199"/>
  <c r="GR54" i="199"/>
  <c r="JA58" i="199"/>
  <c r="C67" i="199" s="1"/>
  <c r="DS57" i="199"/>
  <c r="CV52" i="199"/>
  <c r="CB53" i="199"/>
  <c r="IF53" i="199"/>
  <c r="AQ57" i="199"/>
  <c r="AC55" i="199"/>
  <c r="BQ55" i="199"/>
  <c r="DE55" i="199"/>
  <c r="EM57" i="199"/>
  <c r="ES55" i="199"/>
  <c r="GG55" i="199"/>
  <c r="HO57" i="199"/>
  <c r="HU55" i="199"/>
  <c r="JA60" i="199"/>
  <c r="C69" i="199" s="1"/>
  <c r="E69" i="199" s="1"/>
  <c r="DP54" i="199"/>
  <c r="AD53" i="199"/>
  <c r="GH53" i="199"/>
  <c r="CL54" i="199"/>
  <c r="S55" i="199"/>
  <c r="BG55" i="199"/>
  <c r="CU55" i="199"/>
  <c r="EI55" i="199"/>
  <c r="FW55" i="199"/>
  <c r="HE57" i="199"/>
  <c r="HK55" i="199"/>
  <c r="IY55" i="199"/>
  <c r="M57" i="199"/>
  <c r="CY57" i="199"/>
  <c r="FN51" i="199"/>
  <c r="FD53" i="199"/>
  <c r="BK57" i="199"/>
  <c r="FG57" i="199"/>
  <c r="G102" i="219" l="1"/>
  <c r="H81" i="220"/>
  <c r="H82" i="220" s="1"/>
  <c r="I275" i="219"/>
  <c r="K217" i="219"/>
  <c r="L217" i="219"/>
  <c r="K275" i="219" s="1"/>
  <c r="J81" i="220"/>
  <c r="J82" i="220" s="1"/>
  <c r="I102" i="219"/>
  <c r="F102" i="219"/>
  <c r="G81" i="220"/>
  <c r="G82" i="220" s="1"/>
  <c r="E102" i="219"/>
  <c r="F81" i="220"/>
  <c r="F82" i="220" s="1"/>
  <c r="D102" i="219"/>
  <c r="E81" i="220"/>
  <c r="E82" i="220" s="1"/>
  <c r="C102" i="219"/>
  <c r="D81" i="220"/>
  <c r="D82" i="220" s="1"/>
  <c r="B102" i="219"/>
  <c r="K45" i="219"/>
  <c r="K102" i="219"/>
  <c r="C81" i="220"/>
  <c r="L45" i="219"/>
  <c r="B274" i="219"/>
  <c r="L216" i="219"/>
  <c r="K274" i="219" s="1"/>
  <c r="K216" i="219"/>
  <c r="B273" i="219"/>
  <c r="K215" i="219"/>
  <c r="L215" i="219"/>
  <c r="K273" i="219" s="1"/>
  <c r="B101" i="219"/>
  <c r="K101" i="219"/>
  <c r="K44" i="219"/>
  <c r="L44" i="219"/>
  <c r="B272" i="219"/>
  <c r="K214" i="219"/>
  <c r="L214" i="219"/>
  <c r="K272" i="219" s="1"/>
  <c r="B100" i="219"/>
  <c r="K43" i="219"/>
  <c r="L43" i="219"/>
  <c r="K100" i="219"/>
  <c r="B99" i="219"/>
  <c r="K42" i="219"/>
  <c r="K99" i="219"/>
  <c r="L42" i="219"/>
  <c r="K213" i="219"/>
  <c r="L213" i="219"/>
  <c r="K271" i="219" s="1"/>
  <c r="B271" i="219"/>
  <c r="K41" i="219"/>
  <c r="L41" i="219"/>
  <c r="K98" i="219"/>
  <c r="B98" i="219"/>
  <c r="B270" i="219"/>
  <c r="K212" i="219"/>
  <c r="L212" i="219"/>
  <c r="K270" i="219" s="1"/>
  <c r="F211" i="219"/>
  <c r="F269" i="219" s="1"/>
  <c r="F40" i="219"/>
  <c r="F97" i="219" s="1"/>
  <c r="B269" i="219"/>
  <c r="B97" i="219"/>
  <c r="J95" i="219"/>
  <c r="K67" i="220"/>
  <c r="K68" i="220" s="1"/>
  <c r="I95" i="219"/>
  <c r="J67" i="220"/>
  <c r="J68" i="220" s="1"/>
  <c r="H95" i="219"/>
  <c r="I67" i="220"/>
  <c r="I68" i="220" s="1"/>
  <c r="G95" i="219"/>
  <c r="H67" i="220"/>
  <c r="H68" i="220" s="1"/>
  <c r="B268" i="219"/>
  <c r="L210" i="219"/>
  <c r="K268" i="219" s="1"/>
  <c r="K210" i="219"/>
  <c r="B96" i="219"/>
  <c r="K39" i="219"/>
  <c r="K96" i="219"/>
  <c r="L39" i="219"/>
  <c r="F95" i="219"/>
  <c r="E95" i="219"/>
  <c r="F67" i="220"/>
  <c r="F68" i="220" s="1"/>
  <c r="D95" i="219"/>
  <c r="E67" i="220"/>
  <c r="E68" i="220" s="1"/>
  <c r="C95" i="219"/>
  <c r="D67" i="220"/>
  <c r="D68" i="220" s="1"/>
  <c r="B95" i="219"/>
  <c r="K38" i="219"/>
  <c r="L38" i="219"/>
  <c r="C67" i="220"/>
  <c r="K95" i="219"/>
  <c r="B267" i="219"/>
  <c r="L209" i="219"/>
  <c r="K267" i="219" s="1"/>
  <c r="K209" i="219"/>
  <c r="B94" i="219"/>
  <c r="K94" i="219"/>
  <c r="K37" i="219"/>
  <c r="L37" i="219"/>
  <c r="B266" i="219"/>
  <c r="K208" i="219"/>
  <c r="L208" i="219"/>
  <c r="K266" i="219" s="1"/>
  <c r="B265" i="219"/>
  <c r="K207" i="219"/>
  <c r="L207" i="219"/>
  <c r="K265" i="219" s="1"/>
  <c r="L36" i="219"/>
  <c r="K36" i="219"/>
  <c r="B93" i="219"/>
  <c r="K93" i="219"/>
  <c r="B92" i="219"/>
  <c r="L35" i="219"/>
  <c r="K92" i="219"/>
  <c r="K35" i="219"/>
  <c r="B264" i="219"/>
  <c r="K206" i="219"/>
  <c r="L206" i="219"/>
  <c r="K264" i="219" s="1"/>
  <c r="B91" i="219"/>
  <c r="K34" i="219"/>
  <c r="K91" i="219"/>
  <c r="L34" i="219"/>
  <c r="B263" i="219"/>
  <c r="K205" i="219"/>
  <c r="L205" i="219"/>
  <c r="K263" i="219" s="1"/>
  <c r="B90" i="219"/>
  <c r="K90" i="219"/>
  <c r="K33" i="219"/>
  <c r="L33" i="219"/>
  <c r="B262" i="219"/>
  <c r="K204" i="219"/>
  <c r="L204" i="219"/>
  <c r="K262" i="219" s="1"/>
  <c r="J88" i="219"/>
  <c r="K53" i="220"/>
  <c r="K54" i="220" s="1"/>
  <c r="I88" i="219"/>
  <c r="J53" i="220"/>
  <c r="J54" i="220" s="1"/>
  <c r="H88" i="219"/>
  <c r="I53" i="220"/>
  <c r="I54" i="220" s="1"/>
  <c r="G88" i="219"/>
  <c r="H53" i="220"/>
  <c r="H54" i="220" s="1"/>
  <c r="B261" i="219"/>
  <c r="L203" i="219"/>
  <c r="K261" i="219" s="1"/>
  <c r="K203" i="219"/>
  <c r="B89" i="219"/>
  <c r="K32" i="219"/>
  <c r="K89" i="219"/>
  <c r="L32" i="219"/>
  <c r="F88" i="219"/>
  <c r="G53" i="220"/>
  <c r="G54" i="220" s="1"/>
  <c r="E88" i="219"/>
  <c r="F53" i="220"/>
  <c r="F54" i="220" s="1"/>
  <c r="E53" i="220"/>
  <c r="E54" i="220" s="1"/>
  <c r="D88" i="219"/>
  <c r="C88" i="219"/>
  <c r="D53" i="220"/>
  <c r="D54" i="220" s="1"/>
  <c r="K88" i="219"/>
  <c r="C53" i="220"/>
  <c r="B88" i="219"/>
  <c r="K31" i="219"/>
  <c r="L31" i="219"/>
  <c r="B260" i="219"/>
  <c r="K202" i="219"/>
  <c r="L202" i="219"/>
  <c r="K260" i="219" s="1"/>
  <c r="B87" i="219"/>
  <c r="L30" i="219"/>
  <c r="K30" i="219"/>
  <c r="K87" i="219"/>
  <c r="B259" i="219"/>
  <c r="L201" i="219"/>
  <c r="K259" i="219" s="1"/>
  <c r="K201" i="219"/>
  <c r="B86" i="219"/>
  <c r="L29" i="219"/>
  <c r="K86" i="219"/>
  <c r="K29" i="219"/>
  <c r="B258" i="219"/>
  <c r="K200" i="219"/>
  <c r="L200" i="219"/>
  <c r="K258" i="219" s="1"/>
  <c r="B257" i="219"/>
  <c r="L199" i="219"/>
  <c r="K257" i="219" s="1"/>
  <c r="K199" i="219"/>
  <c r="B85" i="219"/>
  <c r="L28" i="219"/>
  <c r="K28" i="219"/>
  <c r="K85" i="219"/>
  <c r="B84" i="219"/>
  <c r="K84" i="219"/>
  <c r="L27" i="219"/>
  <c r="K27" i="219"/>
  <c r="B256" i="219"/>
  <c r="K198" i="219"/>
  <c r="L198" i="219"/>
  <c r="K256" i="219" s="1"/>
  <c r="B83" i="219"/>
  <c r="K83" i="219"/>
  <c r="L26" i="219"/>
  <c r="K26" i="219"/>
  <c r="B255" i="219"/>
  <c r="L197" i="219"/>
  <c r="K255" i="219" s="1"/>
  <c r="K197" i="219"/>
  <c r="J81" i="219"/>
  <c r="K39" i="220"/>
  <c r="K40" i="220" s="1"/>
  <c r="I81" i="219"/>
  <c r="J39" i="220"/>
  <c r="J40" i="220" s="1"/>
  <c r="H81" i="219"/>
  <c r="I39" i="220"/>
  <c r="I40" i="220" s="1"/>
  <c r="G81" i="219"/>
  <c r="H39" i="220"/>
  <c r="H40" i="220" s="1"/>
  <c r="B82" i="219"/>
  <c r="K25" i="219"/>
  <c r="L25" i="219"/>
  <c r="K82" i="219"/>
  <c r="B254" i="219"/>
  <c r="K196" i="219"/>
  <c r="L196" i="219"/>
  <c r="K254" i="219" s="1"/>
  <c r="BV9" i="225"/>
  <c r="BV8" i="225" s="1"/>
  <c r="G195" i="219"/>
  <c r="G253" i="219" s="1"/>
  <c r="G23" i="219"/>
  <c r="G80" i="219" s="1"/>
  <c r="F195" i="219"/>
  <c r="F253" i="219" s="1"/>
  <c r="F24" i="219"/>
  <c r="L24" i="219" s="1"/>
  <c r="AN8" i="199"/>
  <c r="F39" i="220"/>
  <c r="F40" i="220" s="1"/>
  <c r="E81" i="219"/>
  <c r="D81" i="219"/>
  <c r="E39" i="220"/>
  <c r="E40" i="220" s="1"/>
  <c r="C81" i="219"/>
  <c r="D39" i="220"/>
  <c r="D40" i="220" s="1"/>
  <c r="B253" i="219"/>
  <c r="B81" i="219"/>
  <c r="C39" i="220"/>
  <c r="B252" i="219"/>
  <c r="L194" i="219"/>
  <c r="K252" i="219" s="1"/>
  <c r="K194" i="219"/>
  <c r="B80" i="219"/>
  <c r="I21" i="219"/>
  <c r="I78" i="219" s="1"/>
  <c r="I193" i="219"/>
  <c r="I251" i="219" s="1"/>
  <c r="B79" i="219"/>
  <c r="K79" i="219"/>
  <c r="K22" i="219"/>
  <c r="L22" i="219"/>
  <c r="B251" i="219"/>
  <c r="B78" i="219"/>
  <c r="B250" i="219"/>
  <c r="K192" i="219"/>
  <c r="L192" i="219"/>
  <c r="K250" i="219" s="1"/>
  <c r="B249" i="219"/>
  <c r="K191" i="219"/>
  <c r="L191" i="219"/>
  <c r="K249" i="219" s="1"/>
  <c r="B77" i="219"/>
  <c r="K20" i="219"/>
  <c r="L20" i="219"/>
  <c r="K77" i="219"/>
  <c r="B76" i="219"/>
  <c r="K19" i="219"/>
  <c r="L19" i="219"/>
  <c r="K76" i="219"/>
  <c r="B248" i="219"/>
  <c r="L190" i="219"/>
  <c r="K248" i="219" s="1"/>
  <c r="K190" i="219"/>
  <c r="K25" i="220"/>
  <c r="K26" i="220" s="1"/>
  <c r="J74" i="219"/>
  <c r="I74" i="219"/>
  <c r="H74" i="219"/>
  <c r="I25" i="220"/>
  <c r="I26" i="220" s="1"/>
  <c r="G74" i="219"/>
  <c r="B75" i="219"/>
  <c r="L18" i="219"/>
  <c r="K18" i="219"/>
  <c r="K75" i="219"/>
  <c r="L189" i="219"/>
  <c r="K247" i="219" s="1"/>
  <c r="B247" i="219"/>
  <c r="K189" i="219"/>
  <c r="F74" i="219"/>
  <c r="G25" i="220"/>
  <c r="G26" i="220" s="1"/>
  <c r="E74" i="219"/>
  <c r="F25" i="220"/>
  <c r="F26" i="220" s="1"/>
  <c r="D74" i="219"/>
  <c r="E25" i="220"/>
  <c r="E26" i="220" s="1"/>
  <c r="C74" i="219"/>
  <c r="D25" i="220"/>
  <c r="D26" i="220" s="1"/>
  <c r="B74" i="219"/>
  <c r="L17" i="219"/>
  <c r="K74" i="219"/>
  <c r="K17" i="219"/>
  <c r="C25" i="220"/>
  <c r="J8" i="199"/>
  <c r="B246" i="219"/>
  <c r="K188" i="219"/>
  <c r="L188" i="219"/>
  <c r="K246" i="219" s="1"/>
  <c r="B245" i="219"/>
  <c r="K187" i="219"/>
  <c r="L187" i="219"/>
  <c r="K245" i="219" s="1"/>
  <c r="B73" i="219"/>
  <c r="K16" i="219"/>
  <c r="L16" i="219"/>
  <c r="K73" i="219"/>
  <c r="B244" i="219"/>
  <c r="L186" i="219"/>
  <c r="K244" i="219" s="1"/>
  <c r="K186" i="219"/>
  <c r="B72" i="219"/>
  <c r="K72" i="219"/>
  <c r="L15" i="219"/>
  <c r="K15" i="219"/>
  <c r="J185" i="219"/>
  <c r="J243" i="219" s="1"/>
  <c r="J13" i="219"/>
  <c r="J70" i="219" s="1"/>
  <c r="E185" i="219"/>
  <c r="E243" i="219" s="1"/>
  <c r="E14" i="219"/>
  <c r="E71" i="219" s="1"/>
  <c r="B71" i="219"/>
  <c r="B243" i="219"/>
  <c r="CL8" i="199"/>
  <c r="G184" i="219"/>
  <c r="G242" i="219" s="1"/>
  <c r="G12" i="219"/>
  <c r="G69" i="219" s="1"/>
  <c r="B70" i="219"/>
  <c r="B242" i="219"/>
  <c r="BT4" i="199"/>
  <c r="F183" i="219"/>
  <c r="F241" i="219" s="1"/>
  <c r="F12" i="219"/>
  <c r="F69" i="219" s="1"/>
  <c r="B241" i="219"/>
  <c r="B69" i="219"/>
  <c r="J67" i="219"/>
  <c r="EL8" i="225"/>
  <c r="EK7" i="225"/>
  <c r="H17" i="226" s="1"/>
  <c r="I67" i="219"/>
  <c r="J10" i="220"/>
  <c r="DU8" i="225"/>
  <c r="DT7" i="225"/>
  <c r="H16" i="226" s="1"/>
  <c r="H67" i="219"/>
  <c r="H8" i="219"/>
  <c r="I10" i="220"/>
  <c r="DD8" i="225"/>
  <c r="DC7" i="225"/>
  <c r="H15" i="226" s="1"/>
  <c r="G67" i="219"/>
  <c r="BH8" i="199"/>
  <c r="AZ4" i="199"/>
  <c r="CM8" i="225"/>
  <c r="CL7" i="225"/>
  <c r="H14" i="226" s="1"/>
  <c r="E182" i="219"/>
  <c r="E240" i="219" s="1"/>
  <c r="E11" i="219"/>
  <c r="E68" i="219" s="1"/>
  <c r="FB9" i="225"/>
  <c r="FB8" i="225" s="1"/>
  <c r="B68" i="219"/>
  <c r="B240" i="219"/>
  <c r="F67" i="219"/>
  <c r="AX8" i="199"/>
  <c r="AP4" i="199"/>
  <c r="E67" i="219"/>
  <c r="BE8" i="225"/>
  <c r="BD7" i="225"/>
  <c r="H12" i="226" s="1"/>
  <c r="D67" i="219"/>
  <c r="D8" i="219"/>
  <c r="E10" i="220"/>
  <c r="AN8" i="225"/>
  <c r="AM7" i="225"/>
  <c r="H11" i="226" s="1"/>
  <c r="C67" i="219"/>
  <c r="C8" i="219"/>
  <c r="D10" i="220"/>
  <c r="W8" i="225"/>
  <c r="V7" i="225"/>
  <c r="H10" i="226" s="1"/>
  <c r="B67" i="219"/>
  <c r="K10" i="219"/>
  <c r="C10" i="220"/>
  <c r="K67" i="219"/>
  <c r="L67" i="219" s="1"/>
  <c r="L10" i="219"/>
  <c r="B8" i="219"/>
  <c r="B239" i="219"/>
  <c r="L181" i="219"/>
  <c r="K239" i="219" s="1"/>
  <c r="K181" i="219"/>
  <c r="G18" i="226"/>
  <c r="F18" i="226"/>
  <c r="I3" i="226"/>
  <c r="F8" i="225"/>
  <c r="E7" i="225"/>
  <c r="H9" i="226" s="1"/>
  <c r="C72" i="199"/>
  <c r="E72" i="199" s="1"/>
  <c r="E67" i="199"/>
  <c r="AD18" i="199"/>
  <c r="AD26" i="199"/>
  <c r="AD15" i="199"/>
  <c r="AD47" i="199"/>
  <c r="AD8" i="199"/>
  <c r="AD13" i="199"/>
  <c r="AD10" i="199"/>
  <c r="T24" i="199"/>
  <c r="T45" i="199"/>
  <c r="T53" i="199"/>
  <c r="T41" i="199"/>
  <c r="T17" i="199"/>
  <c r="T16" i="199"/>
  <c r="T54" i="199"/>
  <c r="T37" i="199"/>
  <c r="T31" i="199"/>
  <c r="T13" i="199"/>
  <c r="T52" i="199"/>
  <c r="T46" i="199"/>
  <c r="T19" i="199"/>
  <c r="T20" i="199"/>
  <c r="T21" i="199"/>
  <c r="T9" i="199"/>
  <c r="T39" i="199"/>
  <c r="T49" i="199"/>
  <c r="T15" i="199"/>
  <c r="T8" i="199"/>
  <c r="T38" i="199"/>
  <c r="T33" i="199"/>
  <c r="T10" i="199"/>
  <c r="T32" i="199"/>
  <c r="T27" i="199"/>
  <c r="T14" i="199"/>
  <c r="CU63" i="199"/>
  <c r="CV55" i="199"/>
  <c r="DZ55" i="199"/>
  <c r="DY63" i="199"/>
  <c r="CL55" i="199"/>
  <c r="CK63" i="199"/>
  <c r="FX45" i="199"/>
  <c r="FX21" i="199"/>
  <c r="S63" i="199"/>
  <c r="T55" i="199"/>
  <c r="HU63" i="199"/>
  <c r="HV55" i="199"/>
  <c r="FX52" i="199"/>
  <c r="AX55" i="199"/>
  <c r="AW63" i="199"/>
  <c r="GH52" i="199"/>
  <c r="GH42" i="199"/>
  <c r="CV38" i="199"/>
  <c r="GH39" i="199"/>
  <c r="IF55" i="199"/>
  <c r="IE63" i="199"/>
  <c r="HV34" i="199"/>
  <c r="HV38" i="199"/>
  <c r="GH30" i="199"/>
  <c r="CV27" i="199"/>
  <c r="CV32" i="199"/>
  <c r="HV22" i="199"/>
  <c r="GH22" i="199"/>
  <c r="BR11" i="199"/>
  <c r="FX13" i="199"/>
  <c r="BR13" i="199"/>
  <c r="ET54" i="199"/>
  <c r="ET53" i="199"/>
  <c r="ET48" i="199"/>
  <c r="ET44" i="199"/>
  <c r="ET52" i="199"/>
  <c r="ET40" i="199"/>
  <c r="ET51" i="199"/>
  <c r="ET41" i="199"/>
  <c r="ET39" i="199"/>
  <c r="ET37" i="199"/>
  <c r="ET31" i="199"/>
  <c r="ET49" i="199"/>
  <c r="ET30" i="199"/>
  <c r="ET29" i="199"/>
  <c r="ET24" i="199"/>
  <c r="ET33" i="199"/>
  <c r="ET25" i="199"/>
  <c r="ET26" i="199"/>
  <c r="ET16" i="199"/>
  <c r="ET19" i="199"/>
  <c r="ET17" i="199"/>
  <c r="EN8" i="199"/>
  <c r="EM8" i="199"/>
  <c r="ET15" i="199"/>
  <c r="ET23" i="199"/>
  <c r="ER8" i="199"/>
  <c r="EP8" i="199"/>
  <c r="EO8" i="199"/>
  <c r="EQ8" i="199"/>
  <c r="ET13" i="199"/>
  <c r="CB55" i="199"/>
  <c r="CA63" i="199"/>
  <c r="CV48" i="199"/>
  <c r="CV47" i="199"/>
  <c r="CV44" i="199"/>
  <c r="CV40" i="199"/>
  <c r="CV34" i="199"/>
  <c r="CV29" i="199"/>
  <c r="CV28" i="199"/>
  <c r="CV26" i="199"/>
  <c r="CV30" i="199"/>
  <c r="CV22" i="199"/>
  <c r="CV18" i="199"/>
  <c r="CV35" i="199"/>
  <c r="CV11" i="199"/>
  <c r="CV36" i="199"/>
  <c r="CV19" i="199"/>
  <c r="CV25" i="199"/>
  <c r="CT8" i="199"/>
  <c r="CV10" i="199"/>
  <c r="CO8" i="199"/>
  <c r="CV23" i="199"/>
  <c r="CS8" i="199"/>
  <c r="CP8" i="199"/>
  <c r="CR8" i="199"/>
  <c r="CQ8" i="199"/>
  <c r="GH49" i="199"/>
  <c r="GH51" i="199"/>
  <c r="GH48" i="199"/>
  <c r="GH45" i="199"/>
  <c r="GH44" i="199"/>
  <c r="GH36" i="199"/>
  <c r="GH35" i="199"/>
  <c r="GH37" i="199"/>
  <c r="GH38" i="199"/>
  <c r="GH41" i="199"/>
  <c r="GH28" i="199"/>
  <c r="GH31" i="199"/>
  <c r="GH27" i="199"/>
  <c r="GH23" i="199"/>
  <c r="GH29" i="199"/>
  <c r="GH20" i="199"/>
  <c r="GH19" i="199"/>
  <c r="GH12" i="199"/>
  <c r="GH17" i="199"/>
  <c r="GB8" i="199"/>
  <c r="GH11" i="199"/>
  <c r="GA8" i="199"/>
  <c r="GH9" i="199"/>
  <c r="GC8" i="199"/>
  <c r="GF8" i="199"/>
  <c r="GD8" i="199"/>
  <c r="GE8" i="199"/>
  <c r="GH16" i="199"/>
  <c r="GH13" i="199"/>
  <c r="HV10" i="199"/>
  <c r="GH10" i="199"/>
  <c r="IY63" i="199"/>
  <c r="IZ55" i="199"/>
  <c r="J55" i="199"/>
  <c r="I63" i="199"/>
  <c r="FX50" i="199"/>
  <c r="CV53" i="199"/>
  <c r="GR55" i="199"/>
  <c r="GQ63" i="199"/>
  <c r="AN55" i="199"/>
  <c r="AM63" i="199"/>
  <c r="FX24" i="199"/>
  <c r="HV27" i="199"/>
  <c r="FX39" i="199"/>
  <c r="BR30" i="199"/>
  <c r="HV18" i="199"/>
  <c r="FX8" i="199"/>
  <c r="DF52" i="199"/>
  <c r="DF49" i="199"/>
  <c r="DF48" i="199"/>
  <c r="DF37" i="199"/>
  <c r="DF45" i="199"/>
  <c r="DF44" i="199"/>
  <c r="DF41" i="199"/>
  <c r="DF35" i="199"/>
  <c r="DF36" i="199"/>
  <c r="DF28" i="199"/>
  <c r="DF27" i="199"/>
  <c r="DF23" i="199"/>
  <c r="DF32" i="199"/>
  <c r="DF29" i="199"/>
  <c r="DF38" i="199"/>
  <c r="DF31" i="199"/>
  <c r="DF12" i="199"/>
  <c r="CZ8" i="199"/>
  <c r="DF11" i="199"/>
  <c r="CY8" i="199"/>
  <c r="DF24" i="199"/>
  <c r="DF19" i="199"/>
  <c r="DA8" i="199"/>
  <c r="DD8" i="199"/>
  <c r="DB8" i="199"/>
  <c r="DC8" i="199"/>
  <c r="T48" i="199"/>
  <c r="T51" i="199"/>
  <c r="T47" i="199"/>
  <c r="T43" i="199"/>
  <c r="T44" i="199"/>
  <c r="T40" i="199"/>
  <c r="T35" i="199"/>
  <c r="T36" i="199"/>
  <c r="T29" i="199"/>
  <c r="T34" i="199"/>
  <c r="T42" i="199"/>
  <c r="T28" i="199"/>
  <c r="T26" i="199"/>
  <c r="T30" i="199"/>
  <c r="T22" i="199"/>
  <c r="T25" i="199"/>
  <c r="T18" i="199"/>
  <c r="T23" i="199"/>
  <c r="T11" i="199"/>
  <c r="M8" i="199"/>
  <c r="T12" i="199"/>
  <c r="R8" i="199"/>
  <c r="N8" i="199"/>
  <c r="Q8" i="199"/>
  <c r="P8" i="199"/>
  <c r="O8" i="199"/>
  <c r="HV48" i="199"/>
  <c r="HV54" i="199"/>
  <c r="HV53" i="199"/>
  <c r="HV44" i="199"/>
  <c r="HV40" i="199"/>
  <c r="HV49" i="199"/>
  <c r="HV41" i="199"/>
  <c r="HV42" i="199"/>
  <c r="HV39" i="199"/>
  <c r="HV37" i="199"/>
  <c r="HV32" i="199"/>
  <c r="HV29" i="199"/>
  <c r="HV24" i="199"/>
  <c r="HV31" i="199"/>
  <c r="HV25" i="199"/>
  <c r="HV19" i="199"/>
  <c r="HV33" i="199"/>
  <c r="HV26" i="199"/>
  <c r="HV16" i="199"/>
  <c r="HV23" i="199"/>
  <c r="HP8" i="199"/>
  <c r="HO8" i="199"/>
  <c r="HR8" i="199"/>
  <c r="HT8" i="199"/>
  <c r="HV15" i="199"/>
  <c r="HV9" i="199"/>
  <c r="HQ8" i="199"/>
  <c r="HS8" i="199"/>
  <c r="BG63" i="199"/>
  <c r="BH55" i="199"/>
  <c r="HV50" i="199"/>
  <c r="FX46" i="199"/>
  <c r="HV46" i="199"/>
  <c r="HV47" i="199"/>
  <c r="CV37" i="199"/>
  <c r="FX37" i="199"/>
  <c r="CV20" i="199"/>
  <c r="FX16" i="199"/>
  <c r="FX9" i="199"/>
  <c r="BR48" i="199"/>
  <c r="BR54" i="199"/>
  <c r="BR53" i="199"/>
  <c r="BR44" i="199"/>
  <c r="BR40" i="199"/>
  <c r="BR41" i="199"/>
  <c r="BR49" i="199"/>
  <c r="BR37" i="199"/>
  <c r="BR39" i="199"/>
  <c r="BR29" i="199"/>
  <c r="BR31" i="199"/>
  <c r="BR32" i="199"/>
  <c r="BR24" i="199"/>
  <c r="BR25" i="199"/>
  <c r="BR26" i="199"/>
  <c r="BR16" i="199"/>
  <c r="BR15" i="199"/>
  <c r="BR23" i="199"/>
  <c r="BR19" i="199"/>
  <c r="BO8" i="199"/>
  <c r="BR10" i="199"/>
  <c r="BM8" i="199"/>
  <c r="BR9" i="199"/>
  <c r="BL8" i="199"/>
  <c r="BP8" i="199"/>
  <c r="BK8" i="199"/>
  <c r="BR14" i="199"/>
  <c r="HV12" i="199"/>
  <c r="FX48" i="199"/>
  <c r="FX47" i="199"/>
  <c r="FX44" i="199"/>
  <c r="FX43" i="199"/>
  <c r="FX51" i="199"/>
  <c r="FX42" i="199"/>
  <c r="FX35" i="199"/>
  <c r="FX36" i="199"/>
  <c r="FX30" i="199"/>
  <c r="FX34" i="199"/>
  <c r="FX29" i="199"/>
  <c r="FX40" i="199"/>
  <c r="FX31" i="199"/>
  <c r="FX28" i="199"/>
  <c r="FX26" i="199"/>
  <c r="FX22" i="199"/>
  <c r="FX18" i="199"/>
  <c r="FX11" i="199"/>
  <c r="FX10" i="199"/>
  <c r="FX25" i="199"/>
  <c r="FX19" i="199"/>
  <c r="FV8" i="199"/>
  <c r="FQ8" i="199"/>
  <c r="FU8" i="199"/>
  <c r="FR8" i="199"/>
  <c r="FX23" i="199"/>
  <c r="FT8" i="199"/>
  <c r="FS8" i="199"/>
  <c r="AC63" i="199"/>
  <c r="AD55" i="199"/>
  <c r="FX38" i="199"/>
  <c r="HK63" i="199"/>
  <c r="HL55" i="199"/>
  <c r="GG63" i="199"/>
  <c r="GH55" i="199"/>
  <c r="IP55" i="199"/>
  <c r="IO63" i="199"/>
  <c r="ES63" i="199"/>
  <c r="ET55" i="199"/>
  <c r="HB55" i="199"/>
  <c r="HA63" i="199"/>
  <c r="HV43" i="199"/>
  <c r="CV50" i="199"/>
  <c r="FD55" i="199"/>
  <c r="FC63" i="199"/>
  <c r="FX33" i="199"/>
  <c r="HV52" i="199"/>
  <c r="GH33" i="199"/>
  <c r="FX15" i="199"/>
  <c r="HV13" i="199"/>
  <c r="HV8" i="199"/>
  <c r="HV11" i="199"/>
  <c r="HV17" i="199"/>
  <c r="GH18" i="199"/>
  <c r="CV16" i="199"/>
  <c r="AD49" i="199"/>
  <c r="AD48" i="199"/>
  <c r="AD45" i="199"/>
  <c r="AD44" i="199"/>
  <c r="AD36" i="199"/>
  <c r="AD41" i="199"/>
  <c r="AD37" i="199"/>
  <c r="AD25" i="199"/>
  <c r="AD28" i="199"/>
  <c r="AD35" i="199"/>
  <c r="AD32" i="199"/>
  <c r="AD31" i="199"/>
  <c r="AD43" i="199"/>
  <c r="AD27" i="199"/>
  <c r="AD23" i="199"/>
  <c r="AD29" i="199"/>
  <c r="AD19" i="199"/>
  <c r="AD12" i="199"/>
  <c r="AD11" i="199"/>
  <c r="W8" i="199"/>
  <c r="AD9" i="199"/>
  <c r="AD20" i="199"/>
  <c r="AB8" i="199"/>
  <c r="Y8" i="199"/>
  <c r="AD17" i="199"/>
  <c r="AA8" i="199"/>
  <c r="Z8" i="199"/>
  <c r="X8" i="199"/>
  <c r="HV21" i="199"/>
  <c r="BQ63" i="199"/>
  <c r="BR55" i="199"/>
  <c r="FX27" i="199"/>
  <c r="FX49" i="199"/>
  <c r="CV31" i="199"/>
  <c r="FX32" i="199"/>
  <c r="CV13" i="199"/>
  <c r="BR18" i="199"/>
  <c r="DP8" i="199"/>
  <c r="BR8" i="199"/>
  <c r="DF17" i="199"/>
  <c r="BR20" i="199"/>
  <c r="DF9" i="199"/>
  <c r="HV14" i="199"/>
  <c r="FX12" i="199"/>
  <c r="JA57" i="199"/>
  <c r="C66" i="199" s="1"/>
  <c r="E66" i="199" s="1"/>
  <c r="FW63" i="199"/>
  <c r="FX55" i="199"/>
  <c r="FX53" i="199"/>
  <c r="EI63" i="199"/>
  <c r="EJ55" i="199"/>
  <c r="DE63" i="199"/>
  <c r="DF55" i="199"/>
  <c r="FN55" i="199"/>
  <c r="FM63" i="199"/>
  <c r="FX54" i="199"/>
  <c r="CV49" i="199"/>
  <c r="CV43" i="199"/>
  <c r="CV33" i="199"/>
  <c r="DP55" i="199"/>
  <c r="DO63" i="199"/>
  <c r="HV36" i="199"/>
  <c r="HV45" i="199"/>
  <c r="FX41" i="199"/>
  <c r="GH25" i="199"/>
  <c r="GH26" i="199"/>
  <c r="CV17" i="199"/>
  <c r="CV8" i="199"/>
  <c r="GH21" i="199"/>
  <c r="CV15" i="199"/>
  <c r="GH8" i="199"/>
  <c r="DF13" i="199"/>
  <c r="CV12" i="199"/>
  <c r="C82" i="220" l="1"/>
  <c r="L81" i="220"/>
  <c r="L82" i="220" s="1"/>
  <c r="K40" i="219"/>
  <c r="G67" i="220"/>
  <c r="G68" i="220" s="1"/>
  <c r="K97" i="219"/>
  <c r="L40" i="219"/>
  <c r="L211" i="219"/>
  <c r="K269" i="219" s="1"/>
  <c r="K211" i="219"/>
  <c r="C68" i="220"/>
  <c r="C54" i="220"/>
  <c r="L53" i="220"/>
  <c r="L54" i="220" s="1"/>
  <c r="BU7" i="225"/>
  <c r="H13" i="226" s="1"/>
  <c r="K23" i="219"/>
  <c r="K80" i="219"/>
  <c r="L23" i="219"/>
  <c r="H25" i="220"/>
  <c r="H26" i="220" s="1"/>
  <c r="K81" i="219"/>
  <c r="L195" i="219"/>
  <c r="K253" i="219" s="1"/>
  <c r="K195" i="219"/>
  <c r="K24" i="219"/>
  <c r="F81" i="219"/>
  <c r="F65" i="219" s="1"/>
  <c r="G39" i="220"/>
  <c r="G40" i="220" s="1"/>
  <c r="C40" i="220"/>
  <c r="I8" i="219"/>
  <c r="K78" i="219"/>
  <c r="L21" i="219"/>
  <c r="K21" i="219"/>
  <c r="J25" i="220"/>
  <c r="J26" i="220" s="1"/>
  <c r="K193" i="219"/>
  <c r="L193" i="219"/>
  <c r="K251" i="219" s="1"/>
  <c r="C26" i="220"/>
  <c r="K10" i="220"/>
  <c r="K19" i="220" s="1"/>
  <c r="J8" i="219"/>
  <c r="K14" i="219"/>
  <c r="K71" i="219"/>
  <c r="K70" i="219"/>
  <c r="L13" i="219"/>
  <c r="K13" i="219"/>
  <c r="L185" i="219"/>
  <c r="K243" i="219" s="1"/>
  <c r="K185" i="219"/>
  <c r="G8" i="219"/>
  <c r="H10" i="220"/>
  <c r="H19" i="220" s="1"/>
  <c r="L14" i="219"/>
  <c r="L184" i="219"/>
  <c r="K242" i="219" s="1"/>
  <c r="K184" i="219"/>
  <c r="K69" i="219"/>
  <c r="K12" i="219"/>
  <c r="L12" i="219"/>
  <c r="G10" i="220"/>
  <c r="G12" i="220" s="1"/>
  <c r="L183" i="219"/>
  <c r="K241" i="219" s="1"/>
  <c r="K183" i="219"/>
  <c r="F8" i="219"/>
  <c r="K11" i="219"/>
  <c r="E8" i="219"/>
  <c r="K68" i="219"/>
  <c r="L68" i="219" s="1"/>
  <c r="F10" i="220"/>
  <c r="L11" i="219"/>
  <c r="J65" i="219"/>
  <c r="J124" i="219"/>
  <c r="J19" i="220"/>
  <c r="J12" i="220"/>
  <c r="J11" i="220"/>
  <c r="J24" i="220"/>
  <c r="I65" i="219"/>
  <c r="I124" i="219"/>
  <c r="I24" i="220"/>
  <c r="I19" i="220"/>
  <c r="I12" i="220"/>
  <c r="I11" i="220"/>
  <c r="H65" i="219"/>
  <c r="H124" i="219"/>
  <c r="FA7" i="225"/>
  <c r="J3" i="226" s="1"/>
  <c r="H18" i="226" s="1"/>
  <c r="G65" i="219"/>
  <c r="G124" i="219"/>
  <c r="L182" i="219"/>
  <c r="K240" i="219" s="1"/>
  <c r="K182" i="219"/>
  <c r="F124" i="219"/>
  <c r="E124" i="219"/>
  <c r="E65" i="219"/>
  <c r="E24" i="220"/>
  <c r="E12" i="220"/>
  <c r="E11" i="220"/>
  <c r="E19" i="220"/>
  <c r="D124" i="219"/>
  <c r="D65" i="219"/>
  <c r="D24" i="220"/>
  <c r="D19" i="220"/>
  <c r="D11" i="220"/>
  <c r="D12" i="220"/>
  <c r="C65" i="219"/>
  <c r="C124" i="219"/>
  <c r="C12" i="220"/>
  <c r="C19" i="220"/>
  <c r="C24" i="220"/>
  <c r="C11" i="220"/>
  <c r="B65" i="219"/>
  <c r="B124" i="219"/>
  <c r="JA63" i="199"/>
  <c r="C73" i="199" s="1"/>
  <c r="E73" i="199" s="1"/>
  <c r="L67" i="220" l="1"/>
  <c r="L68" i="220" s="1"/>
  <c r="L39" i="220"/>
  <c r="L40" i="220" s="1"/>
  <c r="L25" i="220"/>
  <c r="L26" i="220" s="1"/>
  <c r="K24" i="220"/>
  <c r="K33" i="220" s="1"/>
  <c r="K12" i="220"/>
  <c r="K11" i="220"/>
  <c r="H24" i="220"/>
  <c r="H33" i="220" s="1"/>
  <c r="H11" i="220"/>
  <c r="H12" i="220"/>
  <c r="H13" i="220" s="1"/>
  <c r="G24" i="220"/>
  <c r="G38" i="220" s="1"/>
  <c r="G11" i="220"/>
  <c r="L69" i="219"/>
  <c r="L70" i="219" s="1"/>
  <c r="L71" i="219" s="1"/>
  <c r="L72" i="219" s="1"/>
  <c r="L73" i="219" s="1"/>
  <c r="L74" i="219" s="1"/>
  <c r="L75" i="219" s="1"/>
  <c r="L76" i="219" s="1"/>
  <c r="L77" i="219" s="1"/>
  <c r="L78" i="219" s="1"/>
  <c r="L79" i="219" s="1"/>
  <c r="L80" i="219" s="1"/>
  <c r="L81" i="219" s="1"/>
  <c r="L82" i="219" s="1"/>
  <c r="L83" i="219" s="1"/>
  <c r="L84" i="219" s="1"/>
  <c r="L85" i="219" s="1"/>
  <c r="L86" i="219" s="1"/>
  <c r="L87" i="219" s="1"/>
  <c r="L88" i="219" s="1"/>
  <c r="L89" i="219" s="1"/>
  <c r="L90" i="219" s="1"/>
  <c r="L91" i="219" s="1"/>
  <c r="L92" i="219" s="1"/>
  <c r="L93" i="219" s="1"/>
  <c r="L94" i="219" s="1"/>
  <c r="L95" i="219" s="1"/>
  <c r="L96" i="219" s="1"/>
  <c r="L97" i="219" s="1"/>
  <c r="L98" i="219" s="1"/>
  <c r="L99" i="219" s="1"/>
  <c r="L100" i="219" s="1"/>
  <c r="L101" i="219" s="1"/>
  <c r="L102" i="219" s="1"/>
  <c r="L103" i="219" s="1"/>
  <c r="L104" i="219" s="1"/>
  <c r="L105" i="219" s="1"/>
  <c r="L106" i="219" s="1"/>
  <c r="L107" i="219" s="1"/>
  <c r="L108" i="219" s="1"/>
  <c r="L109" i="219" s="1"/>
  <c r="L110" i="219" s="1"/>
  <c r="L111" i="219" s="1"/>
  <c r="L112" i="219" s="1"/>
  <c r="L113" i="219" s="1"/>
  <c r="L114" i="219" s="1"/>
  <c r="L115" i="219" s="1"/>
  <c r="L10" i="220"/>
  <c r="L11" i="220" s="1"/>
  <c r="G19" i="220"/>
  <c r="F11" i="220"/>
  <c r="F12" i="220"/>
  <c r="F19" i="220"/>
  <c r="F24" i="220"/>
  <c r="F33" i="220" s="1"/>
  <c r="K13" i="220"/>
  <c r="K27" i="220"/>
  <c r="W9" i="224"/>
  <c r="W9" i="218"/>
  <c r="J125" i="219"/>
  <c r="J38" i="220"/>
  <c r="J33" i="220"/>
  <c r="V9" i="224"/>
  <c r="V9" i="218"/>
  <c r="I125" i="219"/>
  <c r="J13" i="220"/>
  <c r="J27" i="220"/>
  <c r="I13" i="220"/>
  <c r="I27" i="220"/>
  <c r="U9" i="224"/>
  <c r="U9" i="218"/>
  <c r="H125" i="219"/>
  <c r="I38" i="220"/>
  <c r="I33" i="220"/>
  <c r="T9" i="224"/>
  <c r="G125" i="219"/>
  <c r="T9" i="218"/>
  <c r="S9" i="224"/>
  <c r="S9" i="218"/>
  <c r="F125" i="219"/>
  <c r="G27" i="220"/>
  <c r="G13" i="220"/>
  <c r="R9" i="224"/>
  <c r="E125" i="219"/>
  <c r="R9" i="218"/>
  <c r="Q9" i="224"/>
  <c r="D125" i="219"/>
  <c r="Q9" i="218"/>
  <c r="E27" i="220"/>
  <c r="E13" i="220"/>
  <c r="E38" i="220"/>
  <c r="E33" i="220"/>
  <c r="P9" i="224"/>
  <c r="P9" i="218"/>
  <c r="C125" i="219"/>
  <c r="D13" i="220"/>
  <c r="D27" i="220"/>
  <c r="D33" i="220"/>
  <c r="D38" i="220"/>
  <c r="O9" i="224"/>
  <c r="B125" i="219"/>
  <c r="O9" i="218"/>
  <c r="C38" i="220"/>
  <c r="C33" i="220"/>
  <c r="C13" i="220"/>
  <c r="C27" i="220"/>
  <c r="J24" i="4"/>
  <c r="J25" i="4"/>
  <c r="J26" i="4"/>
  <c r="J27" i="4"/>
  <c r="H20" i="139"/>
  <c r="G20" i="139"/>
  <c r="H18" i="139"/>
  <c r="G18" i="139"/>
  <c r="E117" i="179"/>
  <c r="D117" i="179"/>
  <c r="E116" i="179"/>
  <c r="D116" i="179"/>
  <c r="E115" i="179"/>
  <c r="D115" i="179"/>
  <c r="E114" i="179"/>
  <c r="D114" i="179"/>
  <c r="E113" i="179"/>
  <c r="D113" i="179"/>
  <c r="E112" i="179"/>
  <c r="D112" i="179"/>
  <c r="E111" i="179"/>
  <c r="D111" i="179"/>
  <c r="E110" i="179"/>
  <c r="D110" i="179"/>
  <c r="E109" i="179"/>
  <c r="D109" i="179"/>
  <c r="E108" i="179"/>
  <c r="D108" i="179"/>
  <c r="E107" i="179"/>
  <c r="D107" i="179"/>
  <c r="E106" i="179"/>
  <c r="D106" i="179"/>
  <c r="E105" i="179"/>
  <c r="D105" i="179"/>
  <c r="E104" i="179"/>
  <c r="D104" i="179"/>
  <c r="E103" i="179"/>
  <c r="D103" i="179"/>
  <c r="E102" i="179"/>
  <c r="D102" i="179"/>
  <c r="E101" i="179"/>
  <c r="D101" i="179"/>
  <c r="E100" i="179"/>
  <c r="D100" i="179"/>
  <c r="E99" i="179"/>
  <c r="D99" i="179"/>
  <c r="E98" i="179"/>
  <c r="D98" i="179"/>
  <c r="E97" i="179"/>
  <c r="D97" i="179"/>
  <c r="E96" i="179"/>
  <c r="D96" i="179"/>
  <c r="E95" i="179"/>
  <c r="D95" i="179"/>
  <c r="E94" i="179"/>
  <c r="D94" i="179"/>
  <c r="E93" i="179"/>
  <c r="D93" i="179"/>
  <c r="E92" i="179"/>
  <c r="D92" i="179"/>
  <c r="E91" i="179"/>
  <c r="D91" i="179"/>
  <c r="E90" i="179"/>
  <c r="D90" i="179"/>
  <c r="E89" i="179"/>
  <c r="D89" i="179"/>
  <c r="E88" i="179"/>
  <c r="D88" i="179"/>
  <c r="E87" i="179"/>
  <c r="D87" i="179"/>
  <c r="E86" i="179"/>
  <c r="D86" i="179"/>
  <c r="E85" i="179"/>
  <c r="D85" i="179"/>
  <c r="E84" i="179"/>
  <c r="D84" i="179"/>
  <c r="E83" i="179"/>
  <c r="D83" i="179"/>
  <c r="E82" i="179"/>
  <c r="D82" i="179"/>
  <c r="E81" i="179"/>
  <c r="D81" i="179"/>
  <c r="E80" i="179"/>
  <c r="D80" i="179"/>
  <c r="E79" i="179"/>
  <c r="D79" i="179"/>
  <c r="E78" i="179"/>
  <c r="D78" i="179"/>
  <c r="E77" i="179"/>
  <c r="D77" i="179"/>
  <c r="E76" i="179"/>
  <c r="D76" i="179"/>
  <c r="E75" i="179"/>
  <c r="D75" i="179"/>
  <c r="E74" i="179"/>
  <c r="D74" i="179"/>
  <c r="E73" i="179"/>
  <c r="D73" i="179"/>
  <c r="E72" i="179"/>
  <c r="D72" i="179"/>
  <c r="E71" i="179"/>
  <c r="D71" i="179"/>
  <c r="E70" i="179"/>
  <c r="D70" i="179"/>
  <c r="E69" i="179"/>
  <c r="D69" i="179"/>
  <c r="E68" i="179"/>
  <c r="D68" i="179"/>
  <c r="E67" i="179"/>
  <c r="D67" i="179"/>
  <c r="C66" i="179"/>
  <c r="B66" i="179"/>
  <c r="C65" i="179"/>
  <c r="B65" i="179"/>
  <c r="C64" i="179"/>
  <c r="B64" i="179"/>
  <c r="C63" i="179"/>
  <c r="B63" i="179"/>
  <c r="C62" i="179"/>
  <c r="B62" i="179"/>
  <c r="C61" i="179"/>
  <c r="B61" i="179"/>
  <c r="E58" i="179"/>
  <c r="D58" i="179"/>
  <c r="E57" i="179"/>
  <c r="D57" i="179"/>
  <c r="E56" i="179"/>
  <c r="D56" i="179"/>
  <c r="E55" i="179"/>
  <c r="D55" i="179"/>
  <c r="E54" i="179"/>
  <c r="D54" i="179"/>
  <c r="E53" i="179"/>
  <c r="D53" i="179"/>
  <c r="E52" i="179"/>
  <c r="D52" i="179"/>
  <c r="E51" i="179"/>
  <c r="D51" i="179"/>
  <c r="E50" i="179"/>
  <c r="D50" i="179"/>
  <c r="E49" i="179"/>
  <c r="D49" i="179"/>
  <c r="E48" i="179"/>
  <c r="D48" i="179"/>
  <c r="E47" i="179"/>
  <c r="D47" i="179"/>
  <c r="E46" i="179"/>
  <c r="D46" i="179"/>
  <c r="E45" i="179"/>
  <c r="D45" i="179"/>
  <c r="E44" i="179"/>
  <c r="D44" i="179"/>
  <c r="E43" i="179"/>
  <c r="D43" i="179"/>
  <c r="E42" i="179"/>
  <c r="D42" i="179"/>
  <c r="E41" i="179"/>
  <c r="D41" i="179"/>
  <c r="E40" i="179"/>
  <c r="D40" i="179"/>
  <c r="E39" i="179"/>
  <c r="D39" i="179"/>
  <c r="E38" i="179"/>
  <c r="D38" i="179"/>
  <c r="E37" i="179"/>
  <c r="D37" i="179"/>
  <c r="E36" i="179"/>
  <c r="D36" i="179"/>
  <c r="E35" i="179"/>
  <c r="D35" i="179"/>
  <c r="E34" i="179"/>
  <c r="D34" i="179"/>
  <c r="E33" i="179"/>
  <c r="D33" i="179"/>
  <c r="E32" i="179"/>
  <c r="D32" i="179"/>
  <c r="E31" i="179"/>
  <c r="D31" i="179"/>
  <c r="E30" i="179"/>
  <c r="D30" i="179"/>
  <c r="E29" i="179"/>
  <c r="D29" i="179"/>
  <c r="E28" i="179"/>
  <c r="D28" i="179"/>
  <c r="E27" i="179"/>
  <c r="D27" i="179"/>
  <c r="E26" i="179"/>
  <c r="D26" i="179"/>
  <c r="E25" i="179"/>
  <c r="D25" i="179"/>
  <c r="E24" i="179"/>
  <c r="D24" i="179"/>
  <c r="E23" i="179"/>
  <c r="D23" i="179"/>
  <c r="E22" i="179"/>
  <c r="D22" i="179"/>
  <c r="E21" i="179"/>
  <c r="D21" i="179"/>
  <c r="E20" i="179"/>
  <c r="D20" i="179"/>
  <c r="E19" i="179"/>
  <c r="D19" i="179"/>
  <c r="E18" i="179"/>
  <c r="D18" i="179"/>
  <c r="E17" i="179"/>
  <c r="D17" i="179"/>
  <c r="E16" i="179"/>
  <c r="D16" i="179"/>
  <c r="E15" i="179"/>
  <c r="D15" i="179"/>
  <c r="E14" i="179"/>
  <c r="D14" i="179"/>
  <c r="E13" i="179"/>
  <c r="D13" i="179"/>
  <c r="E12" i="179"/>
  <c r="D12" i="179"/>
  <c r="E11" i="179"/>
  <c r="D11" i="179"/>
  <c r="E10" i="179"/>
  <c r="D10" i="179"/>
  <c r="A10" i="179"/>
  <c r="A11" i="179"/>
  <c r="A12" i="179" s="1"/>
  <c r="A13" i="179" s="1"/>
  <c r="A14" i="179" s="1"/>
  <c r="A15" i="179" s="1"/>
  <c r="A16" i="179" s="1"/>
  <c r="A17" i="179" s="1"/>
  <c r="A18" i="179" s="1"/>
  <c r="A19" i="179" s="1"/>
  <c r="A20" i="179" s="1"/>
  <c r="A21" i="179" s="1"/>
  <c r="A22" i="179" s="1"/>
  <c r="A23" i="179" s="1"/>
  <c r="A24" i="179" s="1"/>
  <c r="A25" i="179" s="1"/>
  <c r="A26" i="179" s="1"/>
  <c r="A27" i="179" s="1"/>
  <c r="A28" i="179" s="1"/>
  <c r="A29" i="179" s="1"/>
  <c r="A30" i="179" s="1"/>
  <c r="A31" i="179" s="1"/>
  <c r="A32" i="179" s="1"/>
  <c r="A33" i="179" s="1"/>
  <c r="A34" i="179" s="1"/>
  <c r="A35" i="179" s="1"/>
  <c r="A36" i="179" s="1"/>
  <c r="A37" i="179" s="1"/>
  <c r="A38" i="179" s="1"/>
  <c r="A39" i="179" s="1"/>
  <c r="A40" i="179" s="1"/>
  <c r="A41" i="179" s="1"/>
  <c r="A42" i="179" s="1"/>
  <c r="A43" i="179" s="1"/>
  <c r="A44" i="179" s="1"/>
  <c r="A45" i="179" s="1"/>
  <c r="A46" i="179" s="1"/>
  <c r="A47" i="179" s="1"/>
  <c r="A48" i="179" s="1"/>
  <c r="A49" i="179" s="1"/>
  <c r="A50" i="179" s="1"/>
  <c r="A51" i="179" s="1"/>
  <c r="A52" i="179" s="1"/>
  <c r="A53" i="179" s="1"/>
  <c r="A54" i="179" s="1"/>
  <c r="A55" i="179" s="1"/>
  <c r="A56" i="179" s="1"/>
  <c r="A57" i="179" s="1"/>
  <c r="A58" i="179" s="1"/>
  <c r="E9" i="179"/>
  <c r="D9" i="179"/>
  <c r="C8" i="179"/>
  <c r="B8" i="179"/>
  <c r="E117" i="177"/>
  <c r="D117" i="177"/>
  <c r="E116" i="177"/>
  <c r="D116" i="177"/>
  <c r="E115" i="177"/>
  <c r="D115" i="177"/>
  <c r="E114" i="177"/>
  <c r="D114" i="177"/>
  <c r="E113" i="177"/>
  <c r="D113" i="177"/>
  <c r="E112" i="177"/>
  <c r="D112" i="177"/>
  <c r="E111" i="177"/>
  <c r="D111" i="177"/>
  <c r="E110" i="177"/>
  <c r="D110" i="177"/>
  <c r="E109" i="177"/>
  <c r="D109" i="177"/>
  <c r="E108" i="177"/>
  <c r="D108" i="177"/>
  <c r="E107" i="177"/>
  <c r="D107" i="177"/>
  <c r="E106" i="177"/>
  <c r="D106" i="177"/>
  <c r="E105" i="177"/>
  <c r="D105" i="177"/>
  <c r="E104" i="177"/>
  <c r="D104" i="177"/>
  <c r="E103" i="177"/>
  <c r="D103" i="177"/>
  <c r="E102" i="177"/>
  <c r="D102" i="177"/>
  <c r="E101" i="177"/>
  <c r="D101" i="177"/>
  <c r="E100" i="177"/>
  <c r="D100" i="177"/>
  <c r="E99" i="177"/>
  <c r="D99" i="177"/>
  <c r="E98" i="177"/>
  <c r="D98" i="177"/>
  <c r="E97" i="177"/>
  <c r="D97" i="177"/>
  <c r="E96" i="177"/>
  <c r="D96" i="177"/>
  <c r="E95" i="177"/>
  <c r="D95" i="177"/>
  <c r="E94" i="177"/>
  <c r="D94" i="177"/>
  <c r="E93" i="177"/>
  <c r="D93" i="177"/>
  <c r="E92" i="177"/>
  <c r="D92" i="177"/>
  <c r="E91" i="177"/>
  <c r="D91" i="177"/>
  <c r="E90" i="177"/>
  <c r="D90" i="177"/>
  <c r="E89" i="177"/>
  <c r="D89" i="177"/>
  <c r="E88" i="177"/>
  <c r="D88" i="177"/>
  <c r="E87" i="177"/>
  <c r="D87" i="177"/>
  <c r="E86" i="177"/>
  <c r="D86" i="177"/>
  <c r="E85" i="177"/>
  <c r="D85" i="177"/>
  <c r="E84" i="177"/>
  <c r="D84" i="177"/>
  <c r="E83" i="177"/>
  <c r="D83" i="177"/>
  <c r="E82" i="177"/>
  <c r="D82" i="177"/>
  <c r="E81" i="177"/>
  <c r="D81" i="177"/>
  <c r="E80" i="177"/>
  <c r="D80" i="177"/>
  <c r="E79" i="177"/>
  <c r="D79" i="177"/>
  <c r="E78" i="177"/>
  <c r="D78" i="177"/>
  <c r="E77" i="177"/>
  <c r="D77" i="177"/>
  <c r="E76" i="177"/>
  <c r="D76" i="177"/>
  <c r="E75" i="177"/>
  <c r="D75" i="177"/>
  <c r="E74" i="177"/>
  <c r="D74" i="177"/>
  <c r="E73" i="177"/>
  <c r="D73" i="177"/>
  <c r="E72" i="177"/>
  <c r="D72" i="177"/>
  <c r="E71" i="177"/>
  <c r="D71" i="177"/>
  <c r="E70" i="177"/>
  <c r="D70" i="177"/>
  <c r="E69" i="177"/>
  <c r="D69" i="177"/>
  <c r="E68" i="177"/>
  <c r="D68" i="177"/>
  <c r="E67" i="177"/>
  <c r="D67" i="177"/>
  <c r="C66" i="177"/>
  <c r="B66" i="177"/>
  <c r="C65" i="177"/>
  <c r="B65" i="177"/>
  <c r="C64" i="177"/>
  <c r="B64" i="177"/>
  <c r="C63" i="177"/>
  <c r="B63" i="177"/>
  <c r="C62" i="177"/>
  <c r="B62" i="177"/>
  <c r="C61" i="177"/>
  <c r="B61" i="177"/>
  <c r="E58" i="177"/>
  <c r="D58" i="177"/>
  <c r="E57" i="177"/>
  <c r="D57" i="177"/>
  <c r="E56" i="177"/>
  <c r="D56" i="177"/>
  <c r="E55" i="177"/>
  <c r="D55" i="177"/>
  <c r="E54" i="177"/>
  <c r="D54" i="177"/>
  <c r="E53" i="177"/>
  <c r="D53" i="177"/>
  <c r="E52" i="177"/>
  <c r="D52" i="177"/>
  <c r="E51" i="177"/>
  <c r="D51" i="177"/>
  <c r="E50" i="177"/>
  <c r="D50" i="177"/>
  <c r="E49" i="177"/>
  <c r="D49" i="177"/>
  <c r="E48" i="177"/>
  <c r="D48" i="177"/>
  <c r="E47" i="177"/>
  <c r="D47" i="177"/>
  <c r="E46" i="177"/>
  <c r="D46" i="177"/>
  <c r="E45" i="177"/>
  <c r="D45" i="177"/>
  <c r="E44" i="177"/>
  <c r="D44" i="177"/>
  <c r="E43" i="177"/>
  <c r="D43" i="177"/>
  <c r="E42" i="177"/>
  <c r="D42" i="177"/>
  <c r="E41" i="177"/>
  <c r="D41" i="177"/>
  <c r="E40" i="177"/>
  <c r="D40" i="177"/>
  <c r="E39" i="177"/>
  <c r="D39" i="177"/>
  <c r="E38" i="177"/>
  <c r="D38" i="177"/>
  <c r="E37" i="177"/>
  <c r="D37" i="177"/>
  <c r="E36" i="177"/>
  <c r="D36" i="177"/>
  <c r="E35" i="177"/>
  <c r="D35" i="177"/>
  <c r="E34" i="177"/>
  <c r="D34" i="177"/>
  <c r="E33" i="177"/>
  <c r="D33" i="177"/>
  <c r="E32" i="177"/>
  <c r="D32" i="177"/>
  <c r="E31" i="177"/>
  <c r="D31" i="177"/>
  <c r="E30" i="177"/>
  <c r="D30" i="177"/>
  <c r="E29" i="177"/>
  <c r="D29" i="177"/>
  <c r="E28" i="177"/>
  <c r="D28" i="177"/>
  <c r="E27" i="177"/>
  <c r="D27" i="177"/>
  <c r="E26" i="177"/>
  <c r="D26" i="177"/>
  <c r="E25" i="177"/>
  <c r="D25" i="177"/>
  <c r="E24" i="177"/>
  <c r="D24" i="177"/>
  <c r="E23" i="177"/>
  <c r="D23" i="177"/>
  <c r="E22" i="177"/>
  <c r="D22" i="177"/>
  <c r="E21" i="177"/>
  <c r="D21" i="177"/>
  <c r="E20" i="177"/>
  <c r="D20" i="177"/>
  <c r="E19" i="177"/>
  <c r="D19" i="177"/>
  <c r="E18" i="177"/>
  <c r="D18" i="177"/>
  <c r="E17" i="177"/>
  <c r="D17" i="177"/>
  <c r="E16" i="177"/>
  <c r="D16" i="177"/>
  <c r="E15" i="177"/>
  <c r="D15" i="177"/>
  <c r="E14" i="177"/>
  <c r="D14" i="177"/>
  <c r="E13" i="177"/>
  <c r="D13" i="177"/>
  <c r="E12" i="177"/>
  <c r="D12" i="177"/>
  <c r="E11" i="177"/>
  <c r="D11" i="177"/>
  <c r="E10" i="177"/>
  <c r="D10" i="177"/>
  <c r="A10" i="177"/>
  <c r="A11" i="177" s="1"/>
  <c r="A12" i="177" s="1"/>
  <c r="A13" i="177" s="1"/>
  <c r="A14" i="177" s="1"/>
  <c r="A15" i="177" s="1"/>
  <c r="A16" i="177" s="1"/>
  <c r="A17" i="177" s="1"/>
  <c r="A18" i="177" s="1"/>
  <c r="A19" i="177" s="1"/>
  <c r="A20" i="177" s="1"/>
  <c r="A21" i="177" s="1"/>
  <c r="A22" i="177" s="1"/>
  <c r="A23" i="177" s="1"/>
  <c r="A24" i="177" s="1"/>
  <c r="A25" i="177" s="1"/>
  <c r="A26" i="177" s="1"/>
  <c r="A27" i="177" s="1"/>
  <c r="A28" i="177" s="1"/>
  <c r="A29" i="177" s="1"/>
  <c r="A30" i="177" s="1"/>
  <c r="A31" i="177" s="1"/>
  <c r="A32" i="177" s="1"/>
  <c r="A33" i="177" s="1"/>
  <c r="A34" i="177" s="1"/>
  <c r="A35" i="177" s="1"/>
  <c r="A36" i="177" s="1"/>
  <c r="A37" i="177" s="1"/>
  <c r="A38" i="177" s="1"/>
  <c r="A39" i="177" s="1"/>
  <c r="A40" i="177" s="1"/>
  <c r="A41" i="177" s="1"/>
  <c r="A42" i="177" s="1"/>
  <c r="A43" i="177" s="1"/>
  <c r="A44" i="177" s="1"/>
  <c r="A45" i="177" s="1"/>
  <c r="A46" i="177" s="1"/>
  <c r="A47" i="177" s="1"/>
  <c r="A48" i="177" s="1"/>
  <c r="A49" i="177" s="1"/>
  <c r="A50" i="177" s="1"/>
  <c r="A51" i="177" s="1"/>
  <c r="A52" i="177" s="1"/>
  <c r="A53" i="177" s="1"/>
  <c r="A54" i="177" s="1"/>
  <c r="A55" i="177" s="1"/>
  <c r="A56" i="177" s="1"/>
  <c r="A57" i="177" s="1"/>
  <c r="A58" i="177" s="1"/>
  <c r="E9" i="177"/>
  <c r="D9" i="177"/>
  <c r="C8" i="177"/>
  <c r="B8" i="177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8" i="4"/>
  <c r="J29" i="4"/>
  <c r="J30" i="4"/>
  <c r="J31" i="4"/>
  <c r="J32" i="4"/>
  <c r="S8" i="103"/>
  <c r="Q9" i="103"/>
  <c r="Q10" i="103"/>
  <c r="Q11" i="103"/>
  <c r="Q12" i="103"/>
  <c r="Q13" i="103"/>
  <c r="Q14" i="103"/>
  <c r="Q15" i="103"/>
  <c r="Q16" i="103"/>
  <c r="Q17" i="103"/>
  <c r="Q18" i="103"/>
  <c r="Q19" i="103"/>
  <c r="Q20" i="103"/>
  <c r="Q21" i="103"/>
  <c r="Q22" i="103"/>
  <c r="Q23" i="103"/>
  <c r="Q24" i="103"/>
  <c r="Q25" i="103"/>
  <c r="Q26" i="103"/>
  <c r="Q27" i="103"/>
  <c r="Q28" i="103"/>
  <c r="Q29" i="103"/>
  <c r="Q30" i="103"/>
  <c r="Q31" i="103"/>
  <c r="Q32" i="103"/>
  <c r="Q33" i="103"/>
  <c r="Q34" i="103"/>
  <c r="Q35" i="103"/>
  <c r="Q36" i="103"/>
  <c r="Q37" i="103"/>
  <c r="Q38" i="103"/>
  <c r="Q39" i="103"/>
  <c r="Q40" i="103"/>
  <c r="Q41" i="103"/>
  <c r="Q42" i="103"/>
  <c r="Q43" i="103"/>
  <c r="Q44" i="103"/>
  <c r="Q45" i="103"/>
  <c r="Q46" i="103"/>
  <c r="Q47" i="103"/>
  <c r="Q48" i="103"/>
  <c r="Q49" i="103"/>
  <c r="Q50" i="103"/>
  <c r="Q51" i="103"/>
  <c r="Q52" i="103"/>
  <c r="Q53" i="103"/>
  <c r="Q54" i="103"/>
  <c r="Q55" i="103"/>
  <c r="Q56" i="103"/>
  <c r="Q8" i="103"/>
  <c r="AD3" i="176"/>
  <c r="AE3" i="176" s="1"/>
  <c r="AF3" i="176" s="1"/>
  <c r="AG3" i="176" s="1"/>
  <c r="AH3" i="176" s="1"/>
  <c r="AI3" i="176" s="1"/>
  <c r="AC2" i="176"/>
  <c r="D99" i="137"/>
  <c r="C99" i="137"/>
  <c r="D85" i="137"/>
  <c r="C85" i="137"/>
  <c r="D71" i="137"/>
  <c r="C71" i="137"/>
  <c r="D57" i="137"/>
  <c r="C57" i="137"/>
  <c r="D43" i="137"/>
  <c r="C43" i="137"/>
  <c r="D29" i="137"/>
  <c r="C29" i="137"/>
  <c r="D15" i="137"/>
  <c r="C15" i="137"/>
  <c r="M8" i="103"/>
  <c r="O9" i="103"/>
  <c r="O10" i="103"/>
  <c r="O11" i="103"/>
  <c r="O12" i="103"/>
  <c r="O13" i="103"/>
  <c r="O14" i="103"/>
  <c r="O15" i="103"/>
  <c r="O16" i="103"/>
  <c r="O17" i="103"/>
  <c r="O18" i="103"/>
  <c r="O19" i="103"/>
  <c r="O20" i="103"/>
  <c r="O21" i="103"/>
  <c r="O22" i="103"/>
  <c r="O23" i="103"/>
  <c r="O24" i="103"/>
  <c r="O25" i="103"/>
  <c r="O26" i="103"/>
  <c r="O27" i="103"/>
  <c r="O28" i="103"/>
  <c r="O29" i="103"/>
  <c r="O30" i="103"/>
  <c r="O31" i="103"/>
  <c r="O32" i="103"/>
  <c r="O33" i="103"/>
  <c r="O34" i="103"/>
  <c r="O35" i="103"/>
  <c r="O36" i="103"/>
  <c r="O37" i="103"/>
  <c r="O38" i="103"/>
  <c r="O39" i="103"/>
  <c r="O40" i="103"/>
  <c r="O41" i="103"/>
  <c r="O42" i="103"/>
  <c r="O43" i="103"/>
  <c r="O44" i="103"/>
  <c r="O45" i="103"/>
  <c r="O46" i="103"/>
  <c r="O47" i="103"/>
  <c r="O48" i="103"/>
  <c r="O49" i="103"/>
  <c r="O50" i="103"/>
  <c r="O51" i="103"/>
  <c r="O52" i="103"/>
  <c r="O53" i="103"/>
  <c r="O54" i="103"/>
  <c r="O55" i="103"/>
  <c r="O56" i="103"/>
  <c r="O8" i="103"/>
  <c r="M9" i="103"/>
  <c r="N9" i="103" s="1"/>
  <c r="M10" i="103"/>
  <c r="M11" i="103"/>
  <c r="M12" i="103"/>
  <c r="M13" i="103"/>
  <c r="M14" i="103"/>
  <c r="M15" i="103"/>
  <c r="M16" i="103"/>
  <c r="M17" i="103"/>
  <c r="M18" i="103"/>
  <c r="M19" i="103"/>
  <c r="M20" i="103"/>
  <c r="M21" i="103"/>
  <c r="M22" i="103"/>
  <c r="M23" i="103"/>
  <c r="M24" i="103"/>
  <c r="M25" i="103"/>
  <c r="M26" i="103"/>
  <c r="M27" i="103"/>
  <c r="M28" i="103"/>
  <c r="M29" i="103"/>
  <c r="M30" i="103"/>
  <c r="M31" i="103"/>
  <c r="M32" i="103"/>
  <c r="M33" i="103"/>
  <c r="M34" i="103"/>
  <c r="M35" i="103"/>
  <c r="M36" i="103"/>
  <c r="M37" i="103"/>
  <c r="M38" i="103"/>
  <c r="M39" i="103"/>
  <c r="M40" i="103"/>
  <c r="M41" i="103"/>
  <c r="M42" i="103"/>
  <c r="M43" i="103"/>
  <c r="M44" i="103"/>
  <c r="M45" i="103"/>
  <c r="M46" i="103"/>
  <c r="M47" i="103"/>
  <c r="M48" i="103"/>
  <c r="M49" i="103"/>
  <c r="M50" i="103"/>
  <c r="M51" i="103"/>
  <c r="M52" i="103"/>
  <c r="M53" i="103"/>
  <c r="M54" i="103"/>
  <c r="M55" i="103"/>
  <c r="M56" i="103"/>
  <c r="K9" i="103"/>
  <c r="K10" i="103"/>
  <c r="K11" i="103"/>
  <c r="K12" i="103"/>
  <c r="K13" i="103"/>
  <c r="K14" i="103"/>
  <c r="K15" i="103"/>
  <c r="K16" i="103"/>
  <c r="K17" i="103"/>
  <c r="K18" i="103"/>
  <c r="K19" i="103"/>
  <c r="K20" i="103"/>
  <c r="K21" i="103"/>
  <c r="K22" i="103"/>
  <c r="K23" i="103"/>
  <c r="K24" i="103"/>
  <c r="K25" i="103"/>
  <c r="K26" i="103"/>
  <c r="K27" i="103"/>
  <c r="K28" i="103"/>
  <c r="K29" i="103"/>
  <c r="K30" i="103"/>
  <c r="K31" i="103"/>
  <c r="K32" i="103"/>
  <c r="K33" i="103"/>
  <c r="K34" i="103"/>
  <c r="K35" i="103"/>
  <c r="K36" i="103"/>
  <c r="K37" i="103"/>
  <c r="K38" i="103"/>
  <c r="K39" i="103"/>
  <c r="K40" i="103"/>
  <c r="K41" i="103"/>
  <c r="K42" i="103"/>
  <c r="K43" i="103"/>
  <c r="K44" i="103"/>
  <c r="K45" i="103"/>
  <c r="K46" i="103"/>
  <c r="K47" i="103"/>
  <c r="K48" i="103"/>
  <c r="K49" i="103"/>
  <c r="K50" i="103"/>
  <c r="K51" i="103"/>
  <c r="K52" i="103"/>
  <c r="K53" i="103"/>
  <c r="K54" i="103"/>
  <c r="K55" i="103"/>
  <c r="K56" i="103"/>
  <c r="K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27" i="103"/>
  <c r="I28" i="103"/>
  <c r="I29" i="103"/>
  <c r="I30" i="103"/>
  <c r="I31" i="103"/>
  <c r="I32" i="103"/>
  <c r="I33" i="103"/>
  <c r="I34" i="103"/>
  <c r="I35" i="103"/>
  <c r="I36" i="103"/>
  <c r="I37" i="103"/>
  <c r="I38" i="103"/>
  <c r="I39" i="103"/>
  <c r="I40" i="103"/>
  <c r="I41" i="103"/>
  <c r="I42" i="103"/>
  <c r="I43" i="103"/>
  <c r="I44" i="103"/>
  <c r="I45" i="103"/>
  <c r="I46" i="103"/>
  <c r="I47" i="103"/>
  <c r="I48" i="103"/>
  <c r="I49" i="103"/>
  <c r="I50" i="103"/>
  <c r="I51" i="103"/>
  <c r="I52" i="103"/>
  <c r="I53" i="103"/>
  <c r="I54" i="103"/>
  <c r="I55" i="103"/>
  <c r="I56" i="103"/>
  <c r="I8" i="103"/>
  <c r="E58" i="103" a="1"/>
  <c r="E61" i="103" s="1"/>
  <c r="E50" i="103" a="1"/>
  <c r="E51" i="103" s="1"/>
  <c r="E42" i="103" a="1"/>
  <c r="E43" i="103" s="1"/>
  <c r="E34" i="103" a="1"/>
  <c r="E37" i="103" s="1"/>
  <c r="E26" i="103" a="1"/>
  <c r="E27" i="103" s="1"/>
  <c r="E18" i="103" a="1"/>
  <c r="E18" i="103" s="1"/>
  <c r="E10" i="103" a="1"/>
  <c r="E12" i="103" s="1"/>
  <c r="G4" i="176"/>
  <c r="F4" i="176"/>
  <c r="E4" i="176"/>
  <c r="D4" i="176"/>
  <c r="C4" i="176"/>
  <c r="B4" i="176"/>
  <c r="D18" i="103" a="1"/>
  <c r="D23" i="103" s="1"/>
  <c r="D34" i="103" a="1"/>
  <c r="D35" i="103" s="1"/>
  <c r="D50" i="103" a="1"/>
  <c r="D52" i="103" s="1"/>
  <c r="D26" i="103" a="1"/>
  <c r="D27" i="103" s="1"/>
  <c r="D2" i="103" a="1"/>
  <c r="D3" i="103" s="1"/>
  <c r="D10" i="103" a="1"/>
  <c r="D13" i="103" s="1"/>
  <c r="D42" i="103" a="1"/>
  <c r="D45" i="103" s="1"/>
  <c r="D58" i="103" a="1"/>
  <c r="D62" i="103" s="1"/>
  <c r="H62" i="138"/>
  <c r="H61" i="138"/>
  <c r="H60" i="138"/>
  <c r="H59" i="138"/>
  <c r="H58" i="138"/>
  <c r="H57" i="138"/>
  <c r="H56" i="138"/>
  <c r="H55" i="138"/>
  <c r="H63" i="138" s="1"/>
  <c r="H50" i="138"/>
  <c r="H49" i="138"/>
  <c r="H48" i="138"/>
  <c r="H47" i="138"/>
  <c r="H46" i="138"/>
  <c r="H45" i="138"/>
  <c r="H44" i="138"/>
  <c r="H43" i="138"/>
  <c r="H42" i="138"/>
  <c r="H41" i="138"/>
  <c r="H40" i="138"/>
  <c r="H39" i="138"/>
  <c r="H51" i="138"/>
  <c r="H34" i="138"/>
  <c r="H33" i="138"/>
  <c r="H32" i="138"/>
  <c r="H31" i="138"/>
  <c r="H30" i="138"/>
  <c r="H29" i="138"/>
  <c r="H28" i="138"/>
  <c r="H27" i="138"/>
  <c r="H26" i="138"/>
  <c r="H25" i="138"/>
  <c r="H24" i="138"/>
  <c r="H23" i="138"/>
  <c r="H22" i="138"/>
  <c r="H21" i="138"/>
  <c r="H20" i="138"/>
  <c r="H19" i="138"/>
  <c r="H18" i="138"/>
  <c r="H35" i="138"/>
  <c r="H5" i="138"/>
  <c r="H6" i="138"/>
  <c r="H7" i="138"/>
  <c r="H8" i="138"/>
  <c r="H9" i="138"/>
  <c r="H10" i="138"/>
  <c r="H11" i="138"/>
  <c r="H12" i="138"/>
  <c r="H13" i="138"/>
  <c r="H4" i="138"/>
  <c r="H16" i="138"/>
  <c r="H37" i="138"/>
  <c r="H53" i="138"/>
  <c r="H14" i="138"/>
  <c r="E24" i="4"/>
  <c r="E25" i="4"/>
  <c r="D7" i="5"/>
  <c r="D13" i="5"/>
  <c r="F63" i="138"/>
  <c r="F51" i="138"/>
  <c r="F35" i="138"/>
  <c r="H52" i="139"/>
  <c r="G52" i="139"/>
  <c r="D52" i="139"/>
  <c r="E52" i="139"/>
  <c r="F52" i="139"/>
  <c r="H51" i="139"/>
  <c r="H35" i="139"/>
  <c r="G51" i="139"/>
  <c r="G35" i="139"/>
  <c r="D51" i="139"/>
  <c r="E51" i="139"/>
  <c r="F51" i="139"/>
  <c r="H50" i="139"/>
  <c r="G50" i="139"/>
  <c r="H49" i="139"/>
  <c r="G49" i="139"/>
  <c r="H48" i="139"/>
  <c r="G48" i="139"/>
  <c r="H47" i="139"/>
  <c r="G47" i="139"/>
  <c r="H45" i="139"/>
  <c r="G45" i="139"/>
  <c r="H43" i="139"/>
  <c r="G43" i="139"/>
  <c r="H42" i="139"/>
  <c r="G42" i="139"/>
  <c r="H39" i="139"/>
  <c r="G39" i="139"/>
  <c r="H36" i="139"/>
  <c r="G36" i="139"/>
  <c r="F34" i="139"/>
  <c r="E34" i="139"/>
  <c r="D34" i="139"/>
  <c r="F33" i="139"/>
  <c r="E33" i="139"/>
  <c r="D33" i="139"/>
  <c r="F32" i="139"/>
  <c r="E32" i="139"/>
  <c r="D32" i="139"/>
  <c r="F31" i="139"/>
  <c r="E31" i="139"/>
  <c r="D31" i="139"/>
  <c r="H30" i="139"/>
  <c r="H46" i="139"/>
  <c r="G30" i="139"/>
  <c r="G46" i="139" s="1"/>
  <c r="F29" i="139"/>
  <c r="E29" i="139"/>
  <c r="D29" i="139"/>
  <c r="F28" i="139"/>
  <c r="E28" i="139"/>
  <c r="D28" i="139"/>
  <c r="F27" i="139"/>
  <c r="E27" i="139"/>
  <c r="D27" i="139"/>
  <c r="H24" i="139"/>
  <c r="G24" i="139"/>
  <c r="F23" i="139"/>
  <c r="E23" i="139"/>
  <c r="E30" i="139"/>
  <c r="D23" i="139"/>
  <c r="D30" i="139" s="1"/>
  <c r="H22" i="139"/>
  <c r="G22" i="139"/>
  <c r="H21" i="139"/>
  <c r="G21" i="139"/>
  <c r="F20" i="139"/>
  <c r="E20" i="139"/>
  <c r="D20" i="139"/>
  <c r="H19" i="139"/>
  <c r="G19" i="139"/>
  <c r="F18" i="139"/>
  <c r="E18" i="139"/>
  <c r="D18" i="139"/>
  <c r="F17" i="139"/>
  <c r="E17" i="139"/>
  <c r="D17" i="139"/>
  <c r="C17" i="139"/>
  <c r="F16" i="139"/>
  <c r="E16" i="139"/>
  <c r="D16" i="139"/>
  <c r="C16" i="139"/>
  <c r="F14" i="139"/>
  <c r="E14" i="139"/>
  <c r="D14" i="139"/>
  <c r="F13" i="139"/>
  <c r="E13" i="139"/>
  <c r="C13" i="139" s="1"/>
  <c r="D13" i="139"/>
  <c r="F12" i="139"/>
  <c r="E12" i="139"/>
  <c r="D12" i="139"/>
  <c r="C12" i="139" s="1"/>
  <c r="F11" i="139"/>
  <c r="E11" i="139"/>
  <c r="D11" i="139"/>
  <c r="H10" i="139"/>
  <c r="G10" i="139"/>
  <c r="F9" i="139"/>
  <c r="E9" i="139"/>
  <c r="D9" i="139"/>
  <c r="D10" i="139" s="1"/>
  <c r="F8" i="139"/>
  <c r="E8" i="139"/>
  <c r="E10" i="139" s="1"/>
  <c r="D8" i="139"/>
  <c r="H6" i="139"/>
  <c r="G6" i="139"/>
  <c r="F5" i="139"/>
  <c r="E5" i="139"/>
  <c r="D5" i="139"/>
  <c r="C5" i="139" s="1"/>
  <c r="F3" i="139"/>
  <c r="E3" i="139"/>
  <c r="D3" i="139"/>
  <c r="C31" i="139"/>
  <c r="C47" i="139" s="1"/>
  <c r="D39" i="139"/>
  <c r="G25" i="139"/>
  <c r="H44" i="139"/>
  <c r="H53" i="139"/>
  <c r="C3" i="139"/>
  <c r="E22" i="139"/>
  <c r="H37" i="139"/>
  <c r="H38" i="139"/>
  <c r="F47" i="139"/>
  <c r="F36" i="139"/>
  <c r="C27" i="139"/>
  <c r="C42" i="139" s="1"/>
  <c r="C44" i="139" s="1"/>
  <c r="C53" i="139" s="1"/>
  <c r="F45" i="139"/>
  <c r="F48" i="139"/>
  <c r="C34" i="139"/>
  <c r="D36" i="139"/>
  <c r="C36" i="139" s="1"/>
  <c r="F6" i="139"/>
  <c r="F22" i="139"/>
  <c r="F42" i="139"/>
  <c r="D45" i="139"/>
  <c r="C32" i="139"/>
  <c r="F50" i="139"/>
  <c r="E36" i="139"/>
  <c r="F19" i="139"/>
  <c r="E21" i="139"/>
  <c r="C33" i="139"/>
  <c r="H40" i="139"/>
  <c r="F24" i="139"/>
  <c r="E49" i="139"/>
  <c r="C18" i="139"/>
  <c r="H25" i="139"/>
  <c r="D46" i="139"/>
  <c r="D43" i="139"/>
  <c r="E45" i="139"/>
  <c r="E48" i="139"/>
  <c r="F49" i="139"/>
  <c r="E46" i="139"/>
  <c r="E43" i="139"/>
  <c r="E47" i="139"/>
  <c r="E42" i="139"/>
  <c r="F43" i="139"/>
  <c r="E50" i="139"/>
  <c r="G44" i="139"/>
  <c r="G53" i="139" s="1"/>
  <c r="C11" i="139"/>
  <c r="C8" i="139"/>
  <c r="F10" i="139"/>
  <c r="F35" i="139"/>
  <c r="E35" i="139"/>
  <c r="C35" i="139" s="1"/>
  <c r="D35" i="139"/>
  <c r="D19" i="139"/>
  <c r="F30" i="139"/>
  <c r="F46" i="139"/>
  <c r="D42" i="139"/>
  <c r="D48" i="139"/>
  <c r="D50" i="139"/>
  <c r="C9" i="139"/>
  <c r="C10" i="139" s="1"/>
  <c r="C20" i="139"/>
  <c r="C22" i="139" s="1"/>
  <c r="C23" i="139"/>
  <c r="C30" i="139" s="1"/>
  <c r="C46" i="139" s="1"/>
  <c r="C28" i="139"/>
  <c r="C29" i="139"/>
  <c r="E39" i="139"/>
  <c r="F21" i="139"/>
  <c r="D22" i="139"/>
  <c r="D24" i="139"/>
  <c r="F39" i="139"/>
  <c r="D47" i="139"/>
  <c r="D49" i="139"/>
  <c r="E24" i="139"/>
  <c r="G37" i="139"/>
  <c r="G38" i="139" s="1"/>
  <c r="G63" i="138"/>
  <c r="G51" i="138"/>
  <c r="G35" i="138"/>
  <c r="C19" i="139"/>
  <c r="F25" i="139"/>
  <c r="D44" i="139"/>
  <c r="D53" i="139"/>
  <c r="C39" i="139"/>
  <c r="C45" i="139"/>
  <c r="C49" i="139"/>
  <c r="C50" i="139"/>
  <c r="C43" i="139"/>
  <c r="C48" i="139"/>
  <c r="E44" i="139"/>
  <c r="E53" i="139"/>
  <c r="C21" i="139"/>
  <c r="F37" i="139"/>
  <c r="F38" i="139" s="1"/>
  <c r="E37" i="139"/>
  <c r="E38" i="139" s="1"/>
  <c r="D37" i="139"/>
  <c r="C24" i="139"/>
  <c r="D25" i="139"/>
  <c r="G40" i="139"/>
  <c r="D40" i="139" s="1"/>
  <c r="G53" i="138"/>
  <c r="G37" i="138"/>
  <c r="G16" i="138"/>
  <c r="G14" i="138"/>
  <c r="F16" i="138"/>
  <c r="F37" i="138"/>
  <c r="F53" i="138"/>
  <c r="C25" i="139"/>
  <c r="D38" i="139"/>
  <c r="F40" i="139"/>
  <c r="F14" i="138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A1" i="177"/>
  <c r="B239" i="92"/>
  <c r="C239" i="92"/>
  <c r="B240" i="92"/>
  <c r="C240" i="92"/>
  <c r="B241" i="92"/>
  <c r="C241" i="92"/>
  <c r="B242" i="92"/>
  <c r="C242" i="92"/>
  <c r="B243" i="92"/>
  <c r="C243" i="92"/>
  <c r="B244" i="92"/>
  <c r="C244" i="92"/>
  <c r="B245" i="92"/>
  <c r="C245" i="92"/>
  <c r="B246" i="92"/>
  <c r="C246" i="92"/>
  <c r="B247" i="92"/>
  <c r="C247" i="92"/>
  <c r="B248" i="92"/>
  <c r="C248" i="92"/>
  <c r="B249" i="92"/>
  <c r="C249" i="92"/>
  <c r="B250" i="92"/>
  <c r="C250" i="92"/>
  <c r="B251" i="92"/>
  <c r="C251" i="92"/>
  <c r="B252" i="92"/>
  <c r="C252" i="92"/>
  <c r="B253" i="92"/>
  <c r="C253" i="92"/>
  <c r="B254" i="92"/>
  <c r="C254" i="92"/>
  <c r="B255" i="92"/>
  <c r="C255" i="92"/>
  <c r="B256" i="92"/>
  <c r="C256" i="92"/>
  <c r="B257" i="92"/>
  <c r="C257" i="92"/>
  <c r="B258" i="92"/>
  <c r="C258" i="92"/>
  <c r="B259" i="92"/>
  <c r="C259" i="92"/>
  <c r="B260" i="92"/>
  <c r="C260" i="92"/>
  <c r="B261" i="92"/>
  <c r="C261" i="92"/>
  <c r="B262" i="92"/>
  <c r="C262" i="92"/>
  <c r="B263" i="92"/>
  <c r="C263" i="92"/>
  <c r="B264" i="92"/>
  <c r="C264" i="92"/>
  <c r="B265" i="92"/>
  <c r="C265" i="92"/>
  <c r="B266" i="92"/>
  <c r="C266" i="92"/>
  <c r="B267" i="92"/>
  <c r="C267" i="92"/>
  <c r="B268" i="92"/>
  <c r="C268" i="92"/>
  <c r="B269" i="92"/>
  <c r="C269" i="92"/>
  <c r="B270" i="92"/>
  <c r="C270" i="92"/>
  <c r="B271" i="92"/>
  <c r="C271" i="92"/>
  <c r="B272" i="92"/>
  <c r="C272" i="92"/>
  <c r="B273" i="92"/>
  <c r="C273" i="92"/>
  <c r="B274" i="92"/>
  <c r="C274" i="92"/>
  <c r="B275" i="92"/>
  <c r="C275" i="92"/>
  <c r="B276" i="92"/>
  <c r="C276" i="92"/>
  <c r="B277" i="92"/>
  <c r="C277" i="92"/>
  <c r="B278" i="92"/>
  <c r="C278" i="92"/>
  <c r="B279" i="92"/>
  <c r="C279" i="92"/>
  <c r="B280" i="92"/>
  <c r="C280" i="92"/>
  <c r="B281" i="92"/>
  <c r="C281" i="92"/>
  <c r="B282" i="92"/>
  <c r="C282" i="92"/>
  <c r="B283" i="92"/>
  <c r="C283" i="92"/>
  <c r="B284" i="92"/>
  <c r="C284" i="92"/>
  <c r="B285" i="92"/>
  <c r="C285" i="92"/>
  <c r="B286" i="92"/>
  <c r="C286" i="92"/>
  <c r="B287" i="92"/>
  <c r="C287" i="92"/>
  <c r="B288" i="92"/>
  <c r="C288" i="92"/>
  <c r="C232" i="92"/>
  <c r="C233" i="92"/>
  <c r="C234" i="92"/>
  <c r="C235" i="92"/>
  <c r="C236" i="92"/>
  <c r="B233" i="92"/>
  <c r="B234" i="92"/>
  <c r="B235" i="92"/>
  <c r="B236" i="92"/>
  <c r="B232" i="92"/>
  <c r="B175" i="92"/>
  <c r="C175" i="92"/>
  <c r="B176" i="92"/>
  <c r="C176" i="92"/>
  <c r="B177" i="92"/>
  <c r="C177" i="92"/>
  <c r="B178" i="92"/>
  <c r="C178" i="92"/>
  <c r="B179" i="92"/>
  <c r="C179" i="92"/>
  <c r="C174" i="92"/>
  <c r="B174" i="92"/>
  <c r="B118" i="92"/>
  <c r="C118" i="92"/>
  <c r="B119" i="92"/>
  <c r="C119" i="92"/>
  <c r="B120" i="92"/>
  <c r="C120" i="92"/>
  <c r="B121" i="92"/>
  <c r="C121" i="92"/>
  <c r="C117" i="92"/>
  <c r="B117" i="92"/>
  <c r="V9" i="1"/>
  <c r="V10" i="1"/>
  <c r="V11" i="1" s="1"/>
  <c r="V12" i="1" s="1"/>
  <c r="V13" i="1" s="1"/>
  <c r="V14" i="1" s="1"/>
  <c r="V15" i="1" s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J9" i="103"/>
  <c r="J10" i="103" s="1"/>
  <c r="J11" i="103" s="1"/>
  <c r="X9" i="103"/>
  <c r="Y9" i="103"/>
  <c r="X10" i="103"/>
  <c r="X11" i="103"/>
  <c r="X12" i="103"/>
  <c r="X13" i="103"/>
  <c r="X14" i="103"/>
  <c r="X15" i="103"/>
  <c r="X16" i="103"/>
  <c r="X17" i="103"/>
  <c r="X18" i="103"/>
  <c r="X19" i="103"/>
  <c r="X20" i="103"/>
  <c r="X21" i="103"/>
  <c r="X22" i="103"/>
  <c r="X23" i="103"/>
  <c r="X24" i="103"/>
  <c r="X25" i="103"/>
  <c r="X26" i="103"/>
  <c r="X27" i="103"/>
  <c r="X28" i="103"/>
  <c r="X29" i="103"/>
  <c r="X30" i="103"/>
  <c r="X31" i="103"/>
  <c r="X32" i="103"/>
  <c r="X33" i="103"/>
  <c r="X34" i="103"/>
  <c r="X35" i="103"/>
  <c r="X36" i="103"/>
  <c r="X37" i="103"/>
  <c r="X38" i="103"/>
  <c r="X39" i="103"/>
  <c r="X40" i="103"/>
  <c r="X41" i="103"/>
  <c r="X42" i="103"/>
  <c r="X43" i="103"/>
  <c r="X44" i="103"/>
  <c r="X45" i="103"/>
  <c r="X46" i="103"/>
  <c r="X47" i="103"/>
  <c r="X48" i="103"/>
  <c r="X49" i="103"/>
  <c r="X50" i="103"/>
  <c r="X51" i="103"/>
  <c r="X52" i="103"/>
  <c r="X53" i="103"/>
  <c r="X54" i="103"/>
  <c r="X55" i="103"/>
  <c r="X56" i="103"/>
  <c r="H9" i="103"/>
  <c r="H10" i="103"/>
  <c r="H11" i="103" s="1"/>
  <c r="H12" i="103" s="1"/>
  <c r="H13" i="103" s="1"/>
  <c r="H14" i="103" s="1"/>
  <c r="H15" i="103" s="1"/>
  <c r="H16" i="103" s="1"/>
  <c r="H17" i="103" s="1"/>
  <c r="H18" i="103" s="1"/>
  <c r="H19" i="103" s="1"/>
  <c r="H20" i="103" s="1"/>
  <c r="H21" i="103" s="1"/>
  <c r="H22" i="103" s="1"/>
  <c r="H23" i="103" s="1"/>
  <c r="H24" i="103" s="1"/>
  <c r="H25" i="103" s="1"/>
  <c r="H26" i="103" s="1"/>
  <c r="H27" i="103" s="1"/>
  <c r="H28" i="103" s="1"/>
  <c r="H29" i="103" s="1"/>
  <c r="H30" i="103" s="1"/>
  <c r="H31" i="103" s="1"/>
  <c r="H32" i="103" s="1"/>
  <c r="H33" i="103" s="1"/>
  <c r="H34" i="103" s="1"/>
  <c r="H35" i="103" s="1"/>
  <c r="H36" i="103" s="1"/>
  <c r="H37" i="103" s="1"/>
  <c r="H38" i="103" s="1"/>
  <c r="H39" i="103" s="1"/>
  <c r="H40" i="103" s="1"/>
  <c r="H41" i="103" s="1"/>
  <c r="H42" i="103" s="1"/>
  <c r="H43" i="103" s="1"/>
  <c r="H44" i="103" s="1"/>
  <c r="H45" i="103" s="1"/>
  <c r="H46" i="103" s="1"/>
  <c r="H47" i="103" s="1"/>
  <c r="H48" i="103" s="1"/>
  <c r="H49" i="103" s="1"/>
  <c r="H50" i="103" s="1"/>
  <c r="H51" i="103" s="1"/>
  <c r="H52" i="103" s="1"/>
  <c r="H53" i="103" s="1"/>
  <c r="H54" i="103" s="1"/>
  <c r="H55" i="103" s="1"/>
  <c r="H56" i="103" s="1"/>
  <c r="C238" i="92"/>
  <c r="B238" i="92"/>
  <c r="B67" i="92"/>
  <c r="C67" i="92"/>
  <c r="B68" i="92"/>
  <c r="C68" i="92"/>
  <c r="B69" i="92"/>
  <c r="C69" i="92"/>
  <c r="B70" i="92"/>
  <c r="C70" i="92"/>
  <c r="B71" i="92"/>
  <c r="C71" i="92"/>
  <c r="B72" i="92"/>
  <c r="C72" i="92"/>
  <c r="B73" i="92"/>
  <c r="C73" i="92"/>
  <c r="B74" i="92"/>
  <c r="C74" i="92"/>
  <c r="B75" i="92"/>
  <c r="C75" i="92"/>
  <c r="B76" i="92"/>
  <c r="C76" i="92"/>
  <c r="B77" i="92"/>
  <c r="C77" i="92"/>
  <c r="B78" i="92"/>
  <c r="C78" i="92"/>
  <c r="B79" i="92"/>
  <c r="C79" i="92"/>
  <c r="B80" i="92"/>
  <c r="C80" i="92"/>
  <c r="B81" i="92"/>
  <c r="C81" i="92"/>
  <c r="B82" i="92"/>
  <c r="C82" i="92"/>
  <c r="B83" i="92"/>
  <c r="C83" i="92"/>
  <c r="B84" i="92"/>
  <c r="C84" i="92"/>
  <c r="B85" i="92"/>
  <c r="C85" i="92"/>
  <c r="B86" i="92"/>
  <c r="C86" i="92"/>
  <c r="B87" i="92"/>
  <c r="C87" i="92"/>
  <c r="B88" i="92"/>
  <c r="C88" i="92"/>
  <c r="B89" i="92"/>
  <c r="C89" i="92"/>
  <c r="B90" i="92"/>
  <c r="C90" i="92"/>
  <c r="B91" i="92"/>
  <c r="C91" i="92"/>
  <c r="B92" i="92"/>
  <c r="C92" i="92"/>
  <c r="B93" i="92"/>
  <c r="C93" i="92"/>
  <c r="B94" i="92"/>
  <c r="C94" i="92"/>
  <c r="B95" i="92"/>
  <c r="C95" i="92"/>
  <c r="B96" i="92"/>
  <c r="C96" i="92"/>
  <c r="B97" i="92"/>
  <c r="C97" i="92"/>
  <c r="B98" i="92"/>
  <c r="C98" i="92"/>
  <c r="B99" i="92"/>
  <c r="C99" i="92"/>
  <c r="B100" i="92"/>
  <c r="C100" i="92"/>
  <c r="B101" i="92"/>
  <c r="C101" i="92"/>
  <c r="B102" i="92"/>
  <c r="C102" i="92"/>
  <c r="B103" i="92"/>
  <c r="C103" i="92"/>
  <c r="B104" i="92"/>
  <c r="C104" i="92"/>
  <c r="B105" i="92"/>
  <c r="C105" i="92"/>
  <c r="B106" i="92"/>
  <c r="C106" i="92"/>
  <c r="B107" i="92"/>
  <c r="C107" i="92"/>
  <c r="B108" i="92"/>
  <c r="C108" i="92"/>
  <c r="B109" i="92"/>
  <c r="C109" i="92"/>
  <c r="B110" i="92"/>
  <c r="C110" i="92"/>
  <c r="B111" i="92"/>
  <c r="C111" i="92"/>
  <c r="B112" i="92"/>
  <c r="C112" i="92"/>
  <c r="B113" i="92"/>
  <c r="C113" i="92"/>
  <c r="B114" i="92"/>
  <c r="C114" i="92"/>
  <c r="B115" i="92"/>
  <c r="C115" i="92"/>
  <c r="C66" i="92"/>
  <c r="C123" i="92" s="1"/>
  <c r="B66" i="92"/>
  <c r="Y10" i="103"/>
  <c r="D3079" i="5"/>
  <c r="D3085" i="5"/>
  <c r="D3078" i="5"/>
  <c r="D3077" i="5"/>
  <c r="D2567" i="5"/>
  <c r="D2573" i="5"/>
  <c r="D2566" i="5"/>
  <c r="D2565" i="5"/>
  <c r="D2055" i="5"/>
  <c r="D2061" i="5"/>
  <c r="D2054" i="5"/>
  <c r="D2053" i="5"/>
  <c r="D1543" i="5"/>
  <c r="D1549" i="5"/>
  <c r="D1542" i="5"/>
  <c r="D1541" i="5"/>
  <c r="D1031" i="5"/>
  <c r="D1037" i="5"/>
  <c r="D1030" i="5"/>
  <c r="D1029" i="5"/>
  <c r="D519" i="5"/>
  <c r="D525" i="5"/>
  <c r="D518" i="5"/>
  <c r="D517" i="5"/>
  <c r="D6" i="5"/>
  <c r="D5" i="5"/>
  <c r="C2" i="103"/>
  <c r="W7" i="103"/>
  <c r="V7" i="103"/>
  <c r="C12" i="137"/>
  <c r="C26" i="137" s="1"/>
  <c r="X8" i="103"/>
  <c r="Y8" i="103" s="1"/>
  <c r="C11" i="137"/>
  <c r="D9" i="137"/>
  <c r="D23" i="137"/>
  <c r="C9" i="137"/>
  <c r="C23" i="137" s="1"/>
  <c r="D95" i="137"/>
  <c r="C95" i="137"/>
  <c r="D81" i="137"/>
  <c r="C81" i="137"/>
  <c r="D67" i="137"/>
  <c r="C67" i="137"/>
  <c r="D53" i="137"/>
  <c r="C53" i="137"/>
  <c r="D39" i="137"/>
  <c r="C39" i="137"/>
  <c r="E105" i="137"/>
  <c r="E103" i="137"/>
  <c r="E100" i="137"/>
  <c r="E98" i="137"/>
  <c r="M98" i="137" s="1"/>
  <c r="E94" i="137"/>
  <c r="E95" i="137" s="1"/>
  <c r="E91" i="137"/>
  <c r="E89" i="137"/>
  <c r="E86" i="137"/>
  <c r="E84" i="137"/>
  <c r="Q84" i="137" s="1"/>
  <c r="E80" i="137"/>
  <c r="E81" i="137" s="1"/>
  <c r="E77" i="137"/>
  <c r="E75" i="137"/>
  <c r="E72" i="137"/>
  <c r="E70" i="137"/>
  <c r="Q70" i="137" s="1"/>
  <c r="E66" i="137"/>
  <c r="E63" i="137"/>
  <c r="E61" i="137"/>
  <c r="E58" i="137"/>
  <c r="E56" i="137"/>
  <c r="E52" i="137"/>
  <c r="E53" i="137" s="1"/>
  <c r="E49" i="137"/>
  <c r="E47" i="137"/>
  <c r="E44" i="137"/>
  <c r="E38" i="137"/>
  <c r="E35" i="137"/>
  <c r="E33" i="137"/>
  <c r="E30" i="137"/>
  <c r="E24" i="137"/>
  <c r="D25" i="137"/>
  <c r="C13" i="137"/>
  <c r="C25" i="137"/>
  <c r="D11" i="137"/>
  <c r="D12" i="137"/>
  <c r="D13" i="137" s="1"/>
  <c r="D17" i="137"/>
  <c r="D31" i="137" s="1"/>
  <c r="D45" i="137" s="1"/>
  <c r="D20" i="137"/>
  <c r="D34" i="137"/>
  <c r="D48" i="137" s="1"/>
  <c r="D62" i="137" s="1"/>
  <c r="D76" i="137" s="1"/>
  <c r="D90" i="137" s="1"/>
  <c r="D104" i="137" s="1"/>
  <c r="D22" i="137"/>
  <c r="E22" i="137" s="1"/>
  <c r="C22" i="137"/>
  <c r="C36" i="137"/>
  <c r="C50" i="137"/>
  <c r="C64" i="137" s="1"/>
  <c r="C20" i="137"/>
  <c r="C34" i="137" s="1"/>
  <c r="C48" i="137" s="1"/>
  <c r="C17" i="137"/>
  <c r="C18" i="137" s="1"/>
  <c r="E18" i="137" s="1"/>
  <c r="C31" i="137"/>
  <c r="E31" i="137" s="1"/>
  <c r="E21" i="137"/>
  <c r="E19" i="137"/>
  <c r="E16" i="137"/>
  <c r="E10" i="137"/>
  <c r="E11" i="137" s="1"/>
  <c r="E4" i="137"/>
  <c r="K98" i="137"/>
  <c r="Q98" i="137"/>
  <c r="I98" i="137"/>
  <c r="K84" i="137"/>
  <c r="O84" i="137"/>
  <c r="Q56" i="137"/>
  <c r="M56" i="137"/>
  <c r="I56" i="137"/>
  <c r="O56" i="137"/>
  <c r="K56" i="137"/>
  <c r="K70" i="137"/>
  <c r="M70" i="137"/>
  <c r="D26" i="137"/>
  <c r="D27" i="137" s="1"/>
  <c r="E67" i="137"/>
  <c r="D32" i="137"/>
  <c r="G56" i="137"/>
  <c r="E99" i="137"/>
  <c r="E25" i="137"/>
  <c r="E39" i="137"/>
  <c r="E34" i="137"/>
  <c r="E20" i="137"/>
  <c r="C45" i="137"/>
  <c r="E45" i="137" s="1"/>
  <c r="D37" i="137"/>
  <c r="D51" i="137" s="1"/>
  <c r="D65" i="137" s="1"/>
  <c r="D79" i="137" s="1"/>
  <c r="D93" i="137" s="1"/>
  <c r="E12" i="137"/>
  <c r="E13" i="137" s="1"/>
  <c r="C59" i="137"/>
  <c r="C73" i="137" s="1"/>
  <c r="C87" i="137"/>
  <c r="C101" i="137" s="1"/>
  <c r="B61" i="92"/>
  <c r="C61" i="92"/>
  <c r="B62" i="92"/>
  <c r="C62" i="92"/>
  <c r="B63" i="92"/>
  <c r="C63" i="92"/>
  <c r="B64" i="92"/>
  <c r="C64" i="92"/>
  <c r="C60" i="92"/>
  <c r="B60" i="92"/>
  <c r="E230" i="92"/>
  <c r="D230" i="92"/>
  <c r="E229" i="92"/>
  <c r="D229" i="92"/>
  <c r="E228" i="92"/>
  <c r="D228" i="92"/>
  <c r="E227" i="92"/>
  <c r="D227" i="92"/>
  <c r="E226" i="92"/>
  <c r="D226" i="92"/>
  <c r="E225" i="92"/>
  <c r="D225" i="92"/>
  <c r="E224" i="92"/>
  <c r="D224" i="92"/>
  <c r="E223" i="92"/>
  <c r="D223" i="92"/>
  <c r="E222" i="92"/>
  <c r="D222" i="92"/>
  <c r="E221" i="92"/>
  <c r="D221" i="92"/>
  <c r="E220" i="92"/>
  <c r="D220" i="92"/>
  <c r="E219" i="92"/>
  <c r="D219" i="92"/>
  <c r="E218" i="92"/>
  <c r="D218" i="92"/>
  <c r="E217" i="92"/>
  <c r="D217" i="92"/>
  <c r="E216" i="92"/>
  <c r="D216" i="92"/>
  <c r="E215" i="92"/>
  <c r="D215" i="92"/>
  <c r="E214" i="92"/>
  <c r="D214" i="92"/>
  <c r="E213" i="92"/>
  <c r="D213" i="92"/>
  <c r="E212" i="92"/>
  <c r="D212" i="92"/>
  <c r="E211" i="92"/>
  <c r="D211" i="92"/>
  <c r="E210" i="92"/>
  <c r="D210" i="92"/>
  <c r="E209" i="92"/>
  <c r="D209" i="92"/>
  <c r="E208" i="92"/>
  <c r="D208" i="92"/>
  <c r="E207" i="92"/>
  <c r="D207" i="92"/>
  <c r="E206" i="92"/>
  <c r="D206" i="92"/>
  <c r="E205" i="92"/>
  <c r="D205" i="92"/>
  <c r="E204" i="92"/>
  <c r="D204" i="92"/>
  <c r="E203" i="92"/>
  <c r="D203" i="92"/>
  <c r="E202" i="92"/>
  <c r="D202" i="92"/>
  <c r="E201" i="92"/>
  <c r="D201" i="92"/>
  <c r="E200" i="92"/>
  <c r="D200" i="92"/>
  <c r="E199" i="92"/>
  <c r="D199" i="92"/>
  <c r="E198" i="92"/>
  <c r="D198" i="92"/>
  <c r="E197" i="92"/>
  <c r="D197" i="92"/>
  <c r="E196" i="92"/>
  <c r="D196" i="92"/>
  <c r="E195" i="92"/>
  <c r="D195" i="92"/>
  <c r="E194" i="92"/>
  <c r="D194" i="92"/>
  <c r="E193" i="92"/>
  <c r="D193" i="92"/>
  <c r="E192" i="92"/>
  <c r="D192" i="92"/>
  <c r="E191" i="92"/>
  <c r="D191" i="92"/>
  <c r="E190" i="92"/>
  <c r="D190" i="92"/>
  <c r="E189" i="92"/>
  <c r="D189" i="92"/>
  <c r="E188" i="92"/>
  <c r="D188" i="92"/>
  <c r="E187" i="92"/>
  <c r="D187" i="92"/>
  <c r="E186" i="92"/>
  <c r="D186" i="92"/>
  <c r="E185" i="92"/>
  <c r="D185" i="92"/>
  <c r="E184" i="92"/>
  <c r="D184" i="92"/>
  <c r="E183" i="92"/>
  <c r="D183" i="92"/>
  <c r="E182" i="92"/>
  <c r="D182" i="92"/>
  <c r="E181" i="92"/>
  <c r="D181" i="92"/>
  <c r="E180" i="92"/>
  <c r="D180" i="92"/>
  <c r="E58" i="92"/>
  <c r="D58" i="92"/>
  <c r="E57" i="92"/>
  <c r="D57" i="92"/>
  <c r="E56" i="92"/>
  <c r="D56" i="92"/>
  <c r="E55" i="92"/>
  <c r="D55" i="92"/>
  <c r="E54" i="92"/>
  <c r="D54" i="92"/>
  <c r="E53" i="92"/>
  <c r="D53" i="92"/>
  <c r="E52" i="92"/>
  <c r="D52" i="92"/>
  <c r="E51" i="92"/>
  <c r="D51" i="92"/>
  <c r="E50" i="92"/>
  <c r="D50" i="92"/>
  <c r="E49" i="92"/>
  <c r="D49" i="92"/>
  <c r="E48" i="92"/>
  <c r="D48" i="92"/>
  <c r="E47" i="92"/>
  <c r="D47" i="92"/>
  <c r="E46" i="92"/>
  <c r="D46" i="92"/>
  <c r="E45" i="92"/>
  <c r="D45" i="92"/>
  <c r="E44" i="92"/>
  <c r="D44" i="92"/>
  <c r="E43" i="92"/>
  <c r="D43" i="92"/>
  <c r="E42" i="92"/>
  <c r="D42" i="92"/>
  <c r="E41" i="92"/>
  <c r="D41" i="92"/>
  <c r="E40" i="92"/>
  <c r="D40" i="92"/>
  <c r="E39" i="92"/>
  <c r="D39" i="92"/>
  <c r="E38" i="92"/>
  <c r="D38" i="92"/>
  <c r="E37" i="92"/>
  <c r="D37" i="92"/>
  <c r="E36" i="92"/>
  <c r="D36" i="92"/>
  <c r="E35" i="92"/>
  <c r="D35" i="92"/>
  <c r="E34" i="92"/>
  <c r="D34" i="92"/>
  <c r="E33" i="92"/>
  <c r="D33" i="92"/>
  <c r="E32" i="92"/>
  <c r="D32" i="92"/>
  <c r="E31" i="92"/>
  <c r="D31" i="92"/>
  <c r="E30" i="92"/>
  <c r="D30" i="92"/>
  <c r="E29" i="92"/>
  <c r="D29" i="92"/>
  <c r="E28" i="92"/>
  <c r="D28" i="92"/>
  <c r="E27" i="92"/>
  <c r="D27" i="92"/>
  <c r="E26" i="92"/>
  <c r="D26" i="92"/>
  <c r="E25" i="92"/>
  <c r="D25" i="92"/>
  <c r="E24" i="92"/>
  <c r="D24" i="92"/>
  <c r="E23" i="92"/>
  <c r="D23" i="92"/>
  <c r="E22" i="92"/>
  <c r="D22" i="92"/>
  <c r="E21" i="92"/>
  <c r="D21" i="92"/>
  <c r="E20" i="92"/>
  <c r="D20" i="92"/>
  <c r="E19" i="92"/>
  <c r="D19" i="92"/>
  <c r="E18" i="92"/>
  <c r="D18" i="92"/>
  <c r="E17" i="92"/>
  <c r="D17" i="92"/>
  <c r="E16" i="92"/>
  <c r="D16" i="92"/>
  <c r="E15" i="92"/>
  <c r="D15" i="92"/>
  <c r="E14" i="92"/>
  <c r="D14" i="92"/>
  <c r="E13" i="92"/>
  <c r="D13" i="92"/>
  <c r="E12" i="92"/>
  <c r="D12" i="92"/>
  <c r="E11" i="92"/>
  <c r="D11" i="92"/>
  <c r="E10" i="92"/>
  <c r="D10" i="92"/>
  <c r="A10" i="92"/>
  <c r="A11" i="92"/>
  <c r="A12" i="92" s="1"/>
  <c r="A13" i="92" s="1"/>
  <c r="A14" i="92" s="1"/>
  <c r="A15" i="92" s="1"/>
  <c r="A16" i="92" s="1"/>
  <c r="A17" i="92" s="1"/>
  <c r="A18" i="92" s="1"/>
  <c r="A19" i="92" s="1"/>
  <c r="A20" i="92" s="1"/>
  <c r="A21" i="92" s="1"/>
  <c r="A22" i="92" s="1"/>
  <c r="A23" i="92" s="1"/>
  <c r="A24" i="92" s="1"/>
  <c r="A25" i="92" s="1"/>
  <c r="A26" i="92" s="1"/>
  <c r="A27" i="92" s="1"/>
  <c r="A28" i="92" s="1"/>
  <c r="A29" i="92" s="1"/>
  <c r="A30" i="92" s="1"/>
  <c r="A31" i="92" s="1"/>
  <c r="A32" i="92" s="1"/>
  <c r="A33" i="92" s="1"/>
  <c r="A34" i="92" s="1"/>
  <c r="A35" i="92" s="1"/>
  <c r="A36" i="92" s="1"/>
  <c r="A37" i="92" s="1"/>
  <c r="A38" i="92" s="1"/>
  <c r="A39" i="92" s="1"/>
  <c r="A40" i="92" s="1"/>
  <c r="A41" i="92" s="1"/>
  <c r="A42" i="92" s="1"/>
  <c r="A43" i="92" s="1"/>
  <c r="A44" i="92" s="1"/>
  <c r="A45" i="92" s="1"/>
  <c r="A46" i="92" s="1"/>
  <c r="A47" i="92" s="1"/>
  <c r="A48" i="92" s="1"/>
  <c r="A49" i="92" s="1"/>
  <c r="A50" i="92" s="1"/>
  <c r="A51" i="92" s="1"/>
  <c r="A52" i="92" s="1"/>
  <c r="A53" i="92" s="1"/>
  <c r="A54" i="92" s="1"/>
  <c r="A55" i="92" s="1"/>
  <c r="A56" i="92" s="1"/>
  <c r="A57" i="92" s="1"/>
  <c r="A58" i="92" s="1"/>
  <c r="E9" i="92"/>
  <c r="D9" i="92"/>
  <c r="C8" i="92"/>
  <c r="B8" i="92"/>
  <c r="E14" i="137"/>
  <c r="O14" i="137" s="1"/>
  <c r="E8" i="137"/>
  <c r="M8" i="137" s="1"/>
  <c r="C51" i="103"/>
  <c r="C52" i="103"/>
  <c r="C53" i="103"/>
  <c r="C54" i="103"/>
  <c r="C55" i="103"/>
  <c r="C50" i="103"/>
  <c r="C43" i="103"/>
  <c r="C44" i="103"/>
  <c r="C45" i="103"/>
  <c r="C46" i="103"/>
  <c r="C47" i="103"/>
  <c r="C42" i="103"/>
  <c r="C35" i="103"/>
  <c r="C36" i="103"/>
  <c r="C37" i="103"/>
  <c r="C38" i="103"/>
  <c r="C39" i="103"/>
  <c r="C34" i="103"/>
  <c r="C27" i="103"/>
  <c r="C28" i="103"/>
  <c r="C29" i="103"/>
  <c r="C30" i="103"/>
  <c r="C31" i="103"/>
  <c r="C26" i="103"/>
  <c r="C19" i="103"/>
  <c r="C20" i="103"/>
  <c r="C21" i="103"/>
  <c r="C22" i="103"/>
  <c r="C23" i="103"/>
  <c r="C18" i="103"/>
  <c r="C11" i="103"/>
  <c r="C12" i="103"/>
  <c r="C13" i="103"/>
  <c r="C14" i="103"/>
  <c r="C15" i="103"/>
  <c r="C10" i="103"/>
  <c r="C3" i="103"/>
  <c r="C4" i="103"/>
  <c r="C5" i="103"/>
  <c r="C6" i="103"/>
  <c r="C7" i="103"/>
  <c r="K8" i="137"/>
  <c r="G8" i="137"/>
  <c r="I8" i="137"/>
  <c r="O8" i="137"/>
  <c r="M14" i="137"/>
  <c r="E42" i="137"/>
  <c r="E28" i="137"/>
  <c r="I28" i="137" s="1"/>
  <c r="K42" i="137"/>
  <c r="Q42" i="137"/>
  <c r="M42" i="137"/>
  <c r="O28" i="137"/>
  <c r="E57" i="137"/>
  <c r="C65" i="92"/>
  <c r="C237" i="92"/>
  <c r="B123" i="92"/>
  <c r="A124" i="92"/>
  <c r="A125" i="92" s="1"/>
  <c r="A126" i="92" s="1"/>
  <c r="A127" i="92" s="1"/>
  <c r="A128" i="92" s="1"/>
  <c r="A129" i="92" s="1"/>
  <c r="A130" i="92" s="1"/>
  <c r="A131" i="92" s="1"/>
  <c r="A132" i="92" s="1"/>
  <c r="A133" i="92" s="1"/>
  <c r="A134" i="92" s="1"/>
  <c r="A135" i="92" s="1"/>
  <c r="A136" i="92" s="1"/>
  <c r="A137" i="92" s="1"/>
  <c r="A138" i="92" s="1"/>
  <c r="A139" i="92" s="1"/>
  <c r="A140" i="92" s="1"/>
  <c r="A141" i="92" s="1"/>
  <c r="A142" i="92" s="1"/>
  <c r="A143" i="92" s="1"/>
  <c r="A144" i="92" s="1"/>
  <c r="A145" i="92" s="1"/>
  <c r="A146" i="92" s="1"/>
  <c r="A147" i="92" s="1"/>
  <c r="A148" i="92" s="1"/>
  <c r="A149" i="92" s="1"/>
  <c r="A150" i="92" s="1"/>
  <c r="A151" i="92" s="1"/>
  <c r="A152" i="92" s="1"/>
  <c r="A153" i="92" s="1"/>
  <c r="A154" i="92" s="1"/>
  <c r="A155" i="92" s="1"/>
  <c r="A156" i="92" s="1"/>
  <c r="A157" i="92" s="1"/>
  <c r="A158" i="92" s="1"/>
  <c r="A159" i="92" s="1"/>
  <c r="A160" i="92" s="1"/>
  <c r="A161" i="92" s="1"/>
  <c r="A162" i="92" s="1"/>
  <c r="A163" i="92" s="1"/>
  <c r="A164" i="92" s="1"/>
  <c r="A165" i="92" s="1"/>
  <c r="A166" i="92" s="1"/>
  <c r="A167" i="92" s="1"/>
  <c r="A168" i="92" s="1"/>
  <c r="A169" i="92" s="1"/>
  <c r="A170" i="92" s="1"/>
  <c r="A171" i="92" s="1"/>
  <c r="A172" i="92" s="1"/>
  <c r="A67" i="92"/>
  <c r="A68" i="92"/>
  <c r="A69" i="92" s="1"/>
  <c r="A70" i="92" s="1"/>
  <c r="A71" i="92" s="1"/>
  <c r="A72" i="92" s="1"/>
  <c r="A73" i="92" s="1"/>
  <c r="A74" i="92" s="1"/>
  <c r="A75" i="92" s="1"/>
  <c r="A76" i="92" s="1"/>
  <c r="A77" i="92" s="1"/>
  <c r="A78" i="92" s="1"/>
  <c r="A79" i="92" s="1"/>
  <c r="A80" i="92" s="1"/>
  <c r="A81" i="92" s="1"/>
  <c r="A82" i="92" s="1"/>
  <c r="A83" i="92" s="1"/>
  <c r="A84" i="92" s="1"/>
  <c r="A85" i="92" s="1"/>
  <c r="A86" i="92" s="1"/>
  <c r="A87" i="92" s="1"/>
  <c r="A88" i="92" s="1"/>
  <c r="A89" i="92" s="1"/>
  <c r="A90" i="92" s="1"/>
  <c r="A91" i="92" s="1"/>
  <c r="A92" i="92" s="1"/>
  <c r="A93" i="92" s="1"/>
  <c r="A94" i="92" s="1"/>
  <c r="A95" i="92" s="1"/>
  <c r="A96" i="92" s="1"/>
  <c r="A97" i="92" s="1"/>
  <c r="A98" i="92" s="1"/>
  <c r="A99" i="92" s="1"/>
  <c r="A100" i="92" s="1"/>
  <c r="A101" i="92" s="1"/>
  <c r="A102" i="92" s="1"/>
  <c r="A103" i="92" s="1"/>
  <c r="A104" i="92" s="1"/>
  <c r="A105" i="92" s="1"/>
  <c r="A106" i="92" s="1"/>
  <c r="A107" i="92" s="1"/>
  <c r="A108" i="92" s="1"/>
  <c r="A109" i="92" s="1"/>
  <c r="A110" i="92" s="1"/>
  <c r="A111" i="92" s="1"/>
  <c r="A112" i="92" s="1"/>
  <c r="A113" i="92" s="1"/>
  <c r="A114" i="92" s="1"/>
  <c r="A115" i="92" s="1"/>
  <c r="B237" i="92"/>
  <c r="B65" i="92"/>
  <c r="B124" i="92"/>
  <c r="B125" i="92" s="1"/>
  <c r="B126" i="92" s="1"/>
  <c r="B127" i="92" s="1"/>
  <c r="B128" i="92" s="1"/>
  <c r="B129" i="92" s="1"/>
  <c r="B130" i="92" s="1"/>
  <c r="B131" i="92" s="1"/>
  <c r="B132" i="92" s="1"/>
  <c r="B133" i="92" s="1"/>
  <c r="B134" i="92" s="1"/>
  <c r="B135" i="92" s="1"/>
  <c r="B136" i="92" s="1"/>
  <c r="B137" i="92" s="1"/>
  <c r="B138" i="92" s="1"/>
  <c r="B139" i="92" s="1"/>
  <c r="B140" i="92" s="1"/>
  <c r="B141" i="92" s="1"/>
  <c r="B142" i="92" s="1"/>
  <c r="B143" i="92" s="1"/>
  <c r="B144" i="92" s="1"/>
  <c r="B145" i="92" s="1"/>
  <c r="B146" i="92" s="1"/>
  <c r="B147" i="92" s="1"/>
  <c r="B148" i="92" s="1"/>
  <c r="B149" i="92" s="1"/>
  <c r="B150" i="92" s="1"/>
  <c r="B151" i="92" s="1"/>
  <c r="B152" i="92" s="1"/>
  <c r="B153" i="92" s="1"/>
  <c r="B154" i="92" s="1"/>
  <c r="B155" i="92" s="1"/>
  <c r="B156" i="92" s="1"/>
  <c r="B157" i="92" s="1"/>
  <c r="B158" i="92" s="1"/>
  <c r="B159" i="92" s="1"/>
  <c r="B160" i="92" s="1"/>
  <c r="B161" i="92" s="1"/>
  <c r="B162" i="92" s="1"/>
  <c r="B163" i="92" s="1"/>
  <c r="B164" i="92" s="1"/>
  <c r="B165" i="92" s="1"/>
  <c r="B166" i="92" s="1"/>
  <c r="B167" i="92" s="1"/>
  <c r="B168" i="92" s="1"/>
  <c r="B169" i="92" s="1"/>
  <c r="B170" i="92" s="1"/>
  <c r="B171" i="92" s="1"/>
  <c r="B172" i="92" s="1"/>
  <c r="C124" i="92"/>
  <c r="C125" i="92"/>
  <c r="C126" i="92" s="1"/>
  <c r="C127" i="92" s="1"/>
  <c r="C128" i="92" s="1"/>
  <c r="C129" i="92" s="1"/>
  <c r="C130" i="92" s="1"/>
  <c r="C131" i="92" s="1"/>
  <c r="C132" i="92" s="1"/>
  <c r="C133" i="92" s="1"/>
  <c r="C134" i="92" s="1"/>
  <c r="C135" i="92" s="1"/>
  <c r="C136" i="92" s="1"/>
  <c r="C137" i="92" s="1"/>
  <c r="C138" i="92" s="1"/>
  <c r="C139" i="92" s="1"/>
  <c r="C140" i="92" s="1"/>
  <c r="C141" i="92" s="1"/>
  <c r="C142" i="92" s="1"/>
  <c r="C143" i="92" s="1"/>
  <c r="C144" i="92" s="1"/>
  <c r="C145" i="92" s="1"/>
  <c r="C146" i="92" s="1"/>
  <c r="C147" i="92" s="1"/>
  <c r="C148" i="92" s="1"/>
  <c r="C149" i="92" s="1"/>
  <c r="C150" i="92" s="1"/>
  <c r="C151" i="92" s="1"/>
  <c r="C152" i="92" s="1"/>
  <c r="C153" i="92" s="1"/>
  <c r="C154" i="92" s="1"/>
  <c r="C155" i="92" s="1"/>
  <c r="C156" i="92" s="1"/>
  <c r="C157" i="92" s="1"/>
  <c r="C158" i="92" s="1"/>
  <c r="C159" i="92" s="1"/>
  <c r="C160" i="92" s="1"/>
  <c r="C161" i="92" s="1"/>
  <c r="C162" i="92" s="1"/>
  <c r="C163" i="92" s="1"/>
  <c r="C164" i="92" s="1"/>
  <c r="C165" i="92" s="1"/>
  <c r="C166" i="92" s="1"/>
  <c r="C167" i="92" s="1"/>
  <c r="C168" i="92" s="1"/>
  <c r="C169" i="92" s="1"/>
  <c r="C170" i="92" s="1"/>
  <c r="C171" i="92" s="1"/>
  <c r="C172" i="92" s="1"/>
  <c r="A10" i="1"/>
  <c r="AE27" i="1"/>
  <c r="AG27" i="1" s="1"/>
  <c r="AG26" i="1"/>
  <c r="AD26" i="1"/>
  <c r="AH26" i="1"/>
  <c r="AG25" i="1"/>
  <c r="AD25" i="1"/>
  <c r="AH25" i="1" s="1"/>
  <c r="AG24" i="1"/>
  <c r="AD24" i="1"/>
  <c r="AH24" i="1"/>
  <c r="AG23" i="1"/>
  <c r="AD23" i="1"/>
  <c r="AH23" i="1" s="1"/>
  <c r="AG22" i="1"/>
  <c r="AD22" i="1"/>
  <c r="AH22" i="1"/>
  <c r="AG21" i="1"/>
  <c r="AD21" i="1"/>
  <c r="AH21" i="1" s="1"/>
  <c r="AG20" i="1"/>
  <c r="AD20" i="1"/>
  <c r="AH20" i="1"/>
  <c r="AG19" i="1"/>
  <c r="AD19" i="1"/>
  <c r="AD27" i="1" s="1"/>
  <c r="AH15" i="1"/>
  <c r="AG15" i="1"/>
  <c r="AF15" i="1"/>
  <c r="AE15" i="1"/>
  <c r="AD15" i="1"/>
  <c r="AF19" i="1"/>
  <c r="AF20" i="1"/>
  <c r="AF21" i="1"/>
  <c r="AF22" i="1"/>
  <c r="AF23" i="1"/>
  <c r="AF24" i="1"/>
  <c r="AF25" i="1"/>
  <c r="AF26" i="1"/>
  <c r="J8" i="7"/>
  <c r="J7" i="7"/>
  <c r="F8" i="7"/>
  <c r="F7" i="7"/>
  <c r="D9" i="7"/>
  <c r="D2568" i="5"/>
  <c r="E3067" i="5" s="1"/>
  <c r="D2057" i="5"/>
  <c r="D1544" i="5"/>
  <c r="D1033" i="5"/>
  <c r="D520" i="5"/>
  <c r="D9" i="5"/>
  <c r="I7" i="7"/>
  <c r="I8" i="7"/>
  <c r="B9" i="7"/>
  <c r="E9" i="7"/>
  <c r="G9" i="7"/>
  <c r="F9" i="7" s="1"/>
  <c r="K9" i="7" s="1"/>
  <c r="H9" i="7"/>
  <c r="J9" i="7"/>
  <c r="I9" i="7"/>
  <c r="K8" i="7"/>
  <c r="K7" i="7"/>
  <c r="D2569" i="5"/>
  <c r="D8" i="5"/>
  <c r="E94" i="5" s="1"/>
  <c r="D521" i="5"/>
  <c r="D1032" i="5"/>
  <c r="E1435" i="5"/>
  <c r="D1545" i="5"/>
  <c r="D2056" i="5"/>
  <c r="E2086" i="5" s="1"/>
  <c r="D3080" i="5"/>
  <c r="D3081" i="5"/>
  <c r="E3326" i="5" s="1"/>
  <c r="D33" i="4"/>
  <c r="C33" i="4"/>
  <c r="E32" i="4"/>
  <c r="E31" i="4"/>
  <c r="E30" i="4"/>
  <c r="E29" i="4"/>
  <c r="E28" i="4"/>
  <c r="E27" i="4"/>
  <c r="E26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H10" i="1"/>
  <c r="J9" i="1"/>
  <c r="I9" i="1"/>
  <c r="G9" i="1"/>
  <c r="F9" i="1"/>
  <c r="F8" i="1" s="1"/>
  <c r="E9" i="1"/>
  <c r="E3318" i="5"/>
  <c r="E3322" i="5"/>
  <c r="E3330" i="5"/>
  <c r="E3334" i="5"/>
  <c r="E3338" i="5"/>
  <c r="E3346" i="5"/>
  <c r="E3350" i="5"/>
  <c r="E3297" i="5"/>
  <c r="E3305" i="5"/>
  <c r="E3309" i="5"/>
  <c r="E3313" i="5"/>
  <c r="E3277" i="5"/>
  <c r="E3281" i="5"/>
  <c r="E3285" i="5"/>
  <c r="E3293" i="5"/>
  <c r="E3256" i="5"/>
  <c r="E3260" i="5"/>
  <c r="E3268" i="5"/>
  <c r="E3272" i="5"/>
  <c r="E3246" i="5"/>
  <c r="E3254" i="5"/>
  <c r="E3239" i="5"/>
  <c r="E3243" i="5"/>
  <c r="E3337" i="5"/>
  <c r="E3345" i="5"/>
  <c r="E3300" i="5"/>
  <c r="E3280" i="5"/>
  <c r="E3292" i="5"/>
  <c r="E3267" i="5"/>
  <c r="E3238" i="5"/>
  <c r="E3319" i="5"/>
  <c r="E3323" i="5"/>
  <c r="E3331" i="5"/>
  <c r="E3335" i="5"/>
  <c r="E3339" i="5"/>
  <c r="E3347" i="5"/>
  <c r="E3351" i="5"/>
  <c r="E3298" i="5"/>
  <c r="E3306" i="5"/>
  <c r="E3310" i="5"/>
  <c r="E3314" i="5"/>
  <c r="E3278" i="5"/>
  <c r="E3282" i="5"/>
  <c r="E3286" i="5"/>
  <c r="E3294" i="5"/>
  <c r="E3257" i="5"/>
  <c r="E3261" i="5"/>
  <c r="E3269" i="5"/>
  <c r="E3273" i="5"/>
  <c r="E3247" i="5"/>
  <c r="E3236" i="5"/>
  <c r="E3240" i="5"/>
  <c r="E3241" i="5"/>
  <c r="E3341" i="5"/>
  <c r="E3296" i="5"/>
  <c r="E3308" i="5"/>
  <c r="E3284" i="5"/>
  <c r="E3255" i="5"/>
  <c r="E3263" i="5"/>
  <c r="E3242" i="5"/>
  <c r="E3320" i="5"/>
  <c r="E3324" i="5"/>
  <c r="E3332" i="5"/>
  <c r="E3336" i="5"/>
  <c r="E3340" i="5"/>
  <c r="E3348" i="5"/>
  <c r="E3352" i="5"/>
  <c r="E3299" i="5"/>
  <c r="E3307" i="5"/>
  <c r="E3311" i="5"/>
  <c r="E3315" i="5"/>
  <c r="E3279" i="5"/>
  <c r="E3283" i="5"/>
  <c r="E3287" i="5"/>
  <c r="E3295" i="5"/>
  <c r="E3258" i="5"/>
  <c r="E3262" i="5"/>
  <c r="E3270" i="5"/>
  <c r="E3244" i="5"/>
  <c r="E3248" i="5"/>
  <c r="E3237" i="5"/>
  <c r="E3321" i="5"/>
  <c r="E3333" i="5"/>
  <c r="E3304" i="5"/>
  <c r="E3276" i="5"/>
  <c r="E3288" i="5"/>
  <c r="E3271" i="5"/>
  <c r="E3253" i="5"/>
  <c r="E3394" i="5"/>
  <c r="E3402" i="5"/>
  <c r="E3399" i="5"/>
  <c r="E3403" i="5"/>
  <c r="E3401" i="5"/>
  <c r="E3395" i="5"/>
  <c r="E3396" i="5"/>
  <c r="E3404" i="5"/>
  <c r="E3585" i="5"/>
  <c r="E3581" i="5"/>
  <c r="E3573" i="5"/>
  <c r="E3569" i="5"/>
  <c r="E3565" i="5"/>
  <c r="E3557" i="5"/>
  <c r="E3553" i="5"/>
  <c r="E3549" i="5"/>
  <c r="E3541" i="5"/>
  <c r="E3537" i="5"/>
  <c r="E3568" i="5"/>
  <c r="E3540" i="5"/>
  <c r="E3584" i="5"/>
  <c r="E3572" i="5"/>
  <c r="E3587" i="5"/>
  <c r="E3583" i="5"/>
  <c r="E3579" i="5"/>
  <c r="E3571" i="5"/>
  <c r="E3567" i="5"/>
  <c r="E3563" i="5"/>
  <c r="E3555" i="5"/>
  <c r="E3551" i="5"/>
  <c r="E3547" i="5"/>
  <c r="E3539" i="5"/>
  <c r="E3576" i="5"/>
  <c r="E3560" i="5"/>
  <c r="E3586" i="5"/>
  <c r="E3582" i="5"/>
  <c r="E3578" i="5"/>
  <c r="E3570" i="5"/>
  <c r="E3566" i="5"/>
  <c r="E3562" i="5"/>
  <c r="E3554" i="5"/>
  <c r="E3550" i="5"/>
  <c r="E3546" i="5"/>
  <c r="E3538" i="5"/>
  <c r="E3580" i="5"/>
  <c r="E3564" i="5"/>
  <c r="E3534" i="5"/>
  <c r="E3530" i="5"/>
  <c r="E3526" i="5"/>
  <c r="E3518" i="5"/>
  <c r="E3514" i="5"/>
  <c r="E3510" i="5"/>
  <c r="E3502" i="5"/>
  <c r="E3498" i="5"/>
  <c r="E3494" i="5"/>
  <c r="E3486" i="5"/>
  <c r="E3482" i="5"/>
  <c r="E3478" i="5"/>
  <c r="E3470" i="5"/>
  <c r="E3466" i="5"/>
  <c r="E3462" i="5"/>
  <c r="E3454" i="5"/>
  <c r="E3450" i="5"/>
  <c r="E3446" i="5"/>
  <c r="E3438" i="5"/>
  <c r="E3434" i="5"/>
  <c r="E3430" i="5"/>
  <c r="E3422" i="5"/>
  <c r="E3418" i="5"/>
  <c r="E3414" i="5"/>
  <c r="E3406" i="5"/>
  <c r="E3517" i="5"/>
  <c r="E3509" i="5"/>
  <c r="E3481" i="5"/>
  <c r="E3465" i="5"/>
  <c r="E3449" i="5"/>
  <c r="E3417" i="5"/>
  <c r="E3405" i="5"/>
  <c r="E3533" i="5"/>
  <c r="E3497" i="5"/>
  <c r="E3477" i="5"/>
  <c r="E3461" i="5"/>
  <c r="E3421" i="5"/>
  <c r="E3536" i="5"/>
  <c r="E3532" i="5"/>
  <c r="E3524" i="5"/>
  <c r="E3520" i="5"/>
  <c r="E3516" i="5"/>
  <c r="E3508" i="5"/>
  <c r="E3504" i="5"/>
  <c r="E3500" i="5"/>
  <c r="E3492" i="5"/>
  <c r="E3488" i="5"/>
  <c r="E3484" i="5"/>
  <c r="E3476" i="5"/>
  <c r="E3472" i="5"/>
  <c r="E3468" i="5"/>
  <c r="E3460" i="5"/>
  <c r="E3456" i="5"/>
  <c r="E3452" i="5"/>
  <c r="E3444" i="5"/>
  <c r="E3440" i="5"/>
  <c r="E3436" i="5"/>
  <c r="E3428" i="5"/>
  <c r="E3424" i="5"/>
  <c r="E3420" i="5"/>
  <c r="E3412" i="5"/>
  <c r="E3408" i="5"/>
  <c r="E3525" i="5"/>
  <c r="E3485" i="5"/>
  <c r="E3469" i="5"/>
  <c r="E3453" i="5"/>
  <c r="E3425" i="5"/>
  <c r="E3409" i="5"/>
  <c r="E3535" i="5"/>
  <c r="E3527" i="5"/>
  <c r="E3523" i="5"/>
  <c r="E3519" i="5"/>
  <c r="E3511" i="5"/>
  <c r="E3507" i="5"/>
  <c r="E3503" i="5"/>
  <c r="E3495" i="5"/>
  <c r="E3491" i="5"/>
  <c r="E3487" i="5"/>
  <c r="E3479" i="5"/>
  <c r="E3475" i="5"/>
  <c r="E3471" i="5"/>
  <c r="E3463" i="5"/>
  <c r="E3459" i="5"/>
  <c r="E3455" i="5"/>
  <c r="E3447" i="5"/>
  <c r="E3443" i="5"/>
  <c r="E3439" i="5"/>
  <c r="E3431" i="5"/>
  <c r="E3427" i="5"/>
  <c r="E3423" i="5"/>
  <c r="E3415" i="5"/>
  <c r="E3411" i="5"/>
  <c r="E3407" i="5"/>
  <c r="E3513" i="5"/>
  <c r="E3505" i="5"/>
  <c r="E3489" i="5"/>
  <c r="E3457" i="5"/>
  <c r="E3445" i="5"/>
  <c r="E3429" i="5"/>
  <c r="E3392" i="5"/>
  <c r="E3388" i="5"/>
  <c r="E3384" i="5"/>
  <c r="E3376" i="5"/>
  <c r="E3372" i="5"/>
  <c r="E3368" i="5"/>
  <c r="E3360" i="5"/>
  <c r="E3356" i="5"/>
  <c r="E3387" i="5"/>
  <c r="E3367" i="5"/>
  <c r="E3390" i="5"/>
  <c r="E3386" i="5"/>
  <c r="E3378" i="5"/>
  <c r="E3374" i="5"/>
  <c r="E3370" i="5"/>
  <c r="E3362" i="5"/>
  <c r="E3358" i="5"/>
  <c r="E3354" i="5"/>
  <c r="E3371" i="5"/>
  <c r="E3355" i="5"/>
  <c r="E3393" i="5"/>
  <c r="E3385" i="5"/>
  <c r="E3381" i="5"/>
  <c r="E3377" i="5"/>
  <c r="E3369" i="5"/>
  <c r="E3365" i="5"/>
  <c r="E3361" i="5"/>
  <c r="E3353" i="5"/>
  <c r="E3383" i="5"/>
  <c r="E3375" i="5"/>
  <c r="E3359" i="5"/>
  <c r="E3075" i="5"/>
  <c r="E3071" i="5"/>
  <c r="E3063" i="5"/>
  <c r="E3059" i="5"/>
  <c r="E3055" i="5"/>
  <c r="E3047" i="5"/>
  <c r="E3043" i="5"/>
  <c r="E3039" i="5"/>
  <c r="E3062" i="5"/>
  <c r="E3050" i="5"/>
  <c r="E3038" i="5"/>
  <c r="E3069" i="5"/>
  <c r="E3065" i="5"/>
  <c r="E3061" i="5"/>
  <c r="E3053" i="5"/>
  <c r="E3049" i="5"/>
  <c r="E3045" i="5"/>
  <c r="E3066" i="5"/>
  <c r="E3054" i="5"/>
  <c r="E3042" i="5"/>
  <c r="E3068" i="5"/>
  <c r="E3064" i="5"/>
  <c r="E3060" i="5"/>
  <c r="E3052" i="5"/>
  <c r="E3048" i="5"/>
  <c r="E3044" i="5"/>
  <c r="E3074" i="5"/>
  <c r="E3058" i="5"/>
  <c r="E3046" i="5"/>
  <c r="E3033" i="5"/>
  <c r="E3029" i="5"/>
  <c r="E3025" i="5"/>
  <c r="E3017" i="5"/>
  <c r="E3013" i="5"/>
  <c r="E3009" i="5"/>
  <c r="E3001" i="5"/>
  <c r="E2997" i="5"/>
  <c r="E2993" i="5"/>
  <c r="E2985" i="5"/>
  <c r="E2981" i="5"/>
  <c r="E2977" i="5"/>
  <c r="E2969" i="5"/>
  <c r="E2965" i="5"/>
  <c r="E2961" i="5"/>
  <c r="E2953" i="5"/>
  <c r="E2949" i="5"/>
  <c r="E2945" i="5"/>
  <c r="E2937" i="5"/>
  <c r="E2933" i="5"/>
  <c r="E2929" i="5"/>
  <c r="E2921" i="5"/>
  <c r="E2917" i="5"/>
  <c r="E2913" i="5"/>
  <c r="E2905" i="5"/>
  <c r="E2901" i="5"/>
  <c r="E2897" i="5"/>
  <c r="E2889" i="5"/>
  <c r="E2885" i="5"/>
  <c r="E3036" i="5"/>
  <c r="E3012" i="5"/>
  <c r="E2992" i="5"/>
  <c r="E2980" i="5"/>
  <c r="E2956" i="5"/>
  <c r="E2944" i="5"/>
  <c r="E2932" i="5"/>
  <c r="E2912" i="5"/>
  <c r="E2900" i="5"/>
  <c r="E2888" i="5"/>
  <c r="E3031" i="5"/>
  <c r="E3027" i="5"/>
  <c r="E3023" i="5"/>
  <c r="E3015" i="5"/>
  <c r="E3011" i="5"/>
  <c r="E3007" i="5"/>
  <c r="E2999" i="5"/>
  <c r="E2995" i="5"/>
  <c r="E2991" i="5"/>
  <c r="E2983" i="5"/>
  <c r="E2979" i="5"/>
  <c r="E2975" i="5"/>
  <c r="E2967" i="5"/>
  <c r="E2963" i="5"/>
  <c r="E2959" i="5"/>
  <c r="E2951" i="5"/>
  <c r="E2947" i="5"/>
  <c r="E2943" i="5"/>
  <c r="E2935" i="5"/>
  <c r="E2931" i="5"/>
  <c r="E2927" i="5"/>
  <c r="E2919" i="5"/>
  <c r="E2915" i="5"/>
  <c r="E2911" i="5"/>
  <c r="E2903" i="5"/>
  <c r="E2899" i="5"/>
  <c r="E2895" i="5"/>
  <c r="E2887" i="5"/>
  <c r="E3028" i="5"/>
  <c r="E3016" i="5"/>
  <c r="E3000" i="5"/>
  <c r="E2988" i="5"/>
  <c r="E2976" i="5"/>
  <c r="E2952" i="5"/>
  <c r="E2940" i="5"/>
  <c r="E2928" i="5"/>
  <c r="E2904" i="5"/>
  <c r="E2892" i="5"/>
  <c r="E2884" i="5"/>
  <c r="E3030" i="5"/>
  <c r="E3026" i="5"/>
  <c r="E3022" i="5"/>
  <c r="E3014" i="5"/>
  <c r="E3010" i="5"/>
  <c r="E3006" i="5"/>
  <c r="E2998" i="5"/>
  <c r="E2994" i="5"/>
  <c r="E2990" i="5"/>
  <c r="E2982" i="5"/>
  <c r="E2978" i="5"/>
  <c r="E2974" i="5"/>
  <c r="E2966" i="5"/>
  <c r="E2962" i="5"/>
  <c r="E2958" i="5"/>
  <c r="E2950" i="5"/>
  <c r="E2946" i="5"/>
  <c r="E2942" i="5"/>
  <c r="E2934" i="5"/>
  <c r="E2930" i="5"/>
  <c r="E2926" i="5"/>
  <c r="E2918" i="5"/>
  <c r="E2914" i="5"/>
  <c r="E2910" i="5"/>
  <c r="E2902" i="5"/>
  <c r="E2898" i="5"/>
  <c r="E2894" i="5"/>
  <c r="E2886" i="5"/>
  <c r="E3032" i="5"/>
  <c r="E3020" i="5"/>
  <c r="E2996" i="5"/>
  <c r="E2984" i="5"/>
  <c r="E2972" i="5"/>
  <c r="E2948" i="5"/>
  <c r="E2936" i="5"/>
  <c r="E2924" i="5"/>
  <c r="E2896" i="5"/>
  <c r="E2883" i="5"/>
  <c r="E2879" i="5"/>
  <c r="E2871" i="5"/>
  <c r="E2867" i="5"/>
  <c r="E2863" i="5"/>
  <c r="E2855" i="5"/>
  <c r="E2851" i="5"/>
  <c r="E2847" i="5"/>
  <c r="E2839" i="5"/>
  <c r="E2835" i="5"/>
  <c r="E2831" i="5"/>
  <c r="E2823" i="5"/>
  <c r="E2819" i="5"/>
  <c r="E2815" i="5"/>
  <c r="E2807" i="5"/>
  <c r="E2803" i="5"/>
  <c r="E2799" i="5"/>
  <c r="E2791" i="5"/>
  <c r="E2787" i="5"/>
  <c r="E2783" i="5"/>
  <c r="E2775" i="5"/>
  <c r="E2771" i="5"/>
  <c r="E2767" i="5"/>
  <c r="E2759" i="5"/>
  <c r="E2755" i="5"/>
  <c r="E2751" i="5"/>
  <c r="E2743" i="5"/>
  <c r="E2739" i="5"/>
  <c r="E2735" i="5"/>
  <c r="E2877" i="5"/>
  <c r="E2865" i="5"/>
  <c r="E2853" i="5"/>
  <c r="E2825" i="5"/>
  <c r="E2813" i="5"/>
  <c r="E2797" i="5"/>
  <c r="E2769" i="5"/>
  <c r="E2761" i="5"/>
  <c r="E2745" i="5"/>
  <c r="E2882" i="5"/>
  <c r="E2878" i="5"/>
  <c r="E2874" i="5"/>
  <c r="E2866" i="5"/>
  <c r="E2862" i="5"/>
  <c r="E2858" i="5"/>
  <c r="E2850" i="5"/>
  <c r="E2846" i="5"/>
  <c r="E2842" i="5"/>
  <c r="E2834" i="5"/>
  <c r="E2830" i="5"/>
  <c r="E2826" i="5"/>
  <c r="E2818" i="5"/>
  <c r="E2814" i="5"/>
  <c r="E2810" i="5"/>
  <c r="E2802" i="5"/>
  <c r="E2798" i="5"/>
  <c r="E2794" i="5"/>
  <c r="E2786" i="5"/>
  <c r="E2782" i="5"/>
  <c r="E2778" i="5"/>
  <c r="E2770" i="5"/>
  <c r="E2766" i="5"/>
  <c r="E2762" i="5"/>
  <c r="E2754" i="5"/>
  <c r="E2750" i="5"/>
  <c r="E2746" i="5"/>
  <c r="E2738" i="5"/>
  <c r="E2734" i="5"/>
  <c r="E2730" i="5"/>
  <c r="E2857" i="5"/>
  <c r="E2845" i="5"/>
  <c r="E2833" i="5"/>
  <c r="E2809" i="5"/>
  <c r="E2801" i="5"/>
  <c r="E2789" i="5"/>
  <c r="E2765" i="5"/>
  <c r="E2753" i="5"/>
  <c r="E2741" i="5"/>
  <c r="E2876" i="5"/>
  <c r="E2872" i="5"/>
  <c r="E2868" i="5"/>
  <c r="E2860" i="5"/>
  <c r="E2856" i="5"/>
  <c r="E2852" i="5"/>
  <c r="E2844" i="5"/>
  <c r="E2840" i="5"/>
  <c r="E2836" i="5"/>
  <c r="E2828" i="5"/>
  <c r="E2824" i="5"/>
  <c r="E2820" i="5"/>
  <c r="E2812" i="5"/>
  <c r="E2808" i="5"/>
  <c r="E2804" i="5"/>
  <c r="E2796" i="5"/>
  <c r="E2792" i="5"/>
  <c r="E2788" i="5"/>
  <c r="E2780" i="5"/>
  <c r="E2776" i="5"/>
  <c r="E2772" i="5"/>
  <c r="E2764" i="5"/>
  <c r="E2760" i="5"/>
  <c r="E2756" i="5"/>
  <c r="E2748" i="5"/>
  <c r="E2744" i="5"/>
  <c r="E2740" i="5"/>
  <c r="E2732" i="5"/>
  <c r="E2881" i="5"/>
  <c r="E2869" i="5"/>
  <c r="E2849" i="5"/>
  <c r="E2837" i="5"/>
  <c r="E2829" i="5"/>
  <c r="E2805" i="5"/>
  <c r="E2793" i="5"/>
  <c r="E2781" i="5"/>
  <c r="E2757" i="5"/>
  <c r="E2749" i="5"/>
  <c r="E2737" i="5"/>
  <c r="E2546" i="5"/>
  <c r="E2547" i="5"/>
  <c r="E2270" i="5"/>
  <c r="E2284" i="5"/>
  <c r="E2379" i="5"/>
  <c r="E2562" i="5"/>
  <c r="E2295" i="5"/>
  <c r="E2443" i="5"/>
  <c r="E2514" i="5"/>
  <c r="E2517" i="5"/>
  <c r="E2213" i="5"/>
  <c r="E2540" i="5"/>
  <c r="E2532" i="5"/>
  <c r="E2531" i="5"/>
  <c r="E2536" i="5"/>
  <c r="E2348" i="5"/>
  <c r="E2326" i="5"/>
  <c r="E2235" i="5"/>
  <c r="E2297" i="5"/>
  <c r="E2468" i="5"/>
  <c r="E2411" i="5"/>
  <c r="E2506" i="5"/>
  <c r="E2522" i="5"/>
  <c r="E2538" i="5"/>
  <c r="E2508" i="5"/>
  <c r="E2556" i="5"/>
  <c r="E2507" i="5"/>
  <c r="E2539" i="5"/>
  <c r="E2555" i="5"/>
  <c r="E2512" i="5"/>
  <c r="E2509" i="5"/>
  <c r="E2525" i="5"/>
  <c r="E2541" i="5"/>
  <c r="E2242" i="5"/>
  <c r="E2354" i="5"/>
  <c r="E2267" i="5"/>
  <c r="E2341" i="5"/>
  <c r="E2363" i="5"/>
  <c r="E2427" i="5"/>
  <c r="E2510" i="5"/>
  <c r="E2526" i="5"/>
  <c r="E2542" i="5"/>
  <c r="E2520" i="5"/>
  <c r="E2511" i="5"/>
  <c r="E2527" i="5"/>
  <c r="E2559" i="5"/>
  <c r="E2524" i="5"/>
  <c r="E2513" i="5"/>
  <c r="E2545" i="5"/>
  <c r="E2561" i="5"/>
  <c r="E2236" i="5"/>
  <c r="E2218" i="5"/>
  <c r="E2323" i="5"/>
  <c r="E2261" i="5"/>
  <c r="E2395" i="5"/>
  <c r="E2459" i="5"/>
  <c r="E2552" i="5"/>
  <c r="E2534" i="5"/>
  <c r="E2550" i="5"/>
  <c r="E2544" i="5"/>
  <c r="E2535" i="5"/>
  <c r="E2551" i="5"/>
  <c r="E2548" i="5"/>
  <c r="E2537" i="5"/>
  <c r="E2553" i="5"/>
  <c r="E2475" i="5"/>
  <c r="E2408" i="5"/>
  <c r="E2460" i="5"/>
  <c r="E2496" i="5"/>
  <c r="E2389" i="5"/>
  <c r="E2405" i="5"/>
  <c r="E2421" i="5"/>
  <c r="E2453" i="5"/>
  <c r="E2469" i="5"/>
  <c r="E2485" i="5"/>
  <c r="E2376" i="5"/>
  <c r="E2424" i="5"/>
  <c r="E2476" i="5"/>
  <c r="E2386" i="5"/>
  <c r="E2402" i="5"/>
  <c r="E2418" i="5"/>
  <c r="E2450" i="5"/>
  <c r="E2466" i="5"/>
  <c r="E2482" i="5"/>
  <c r="E2276" i="5"/>
  <c r="E2222" i="5"/>
  <c r="E2246" i="5"/>
  <c r="E2306" i="5"/>
  <c r="E2334" i="5"/>
  <c r="E2228" i="5"/>
  <c r="E2215" i="5"/>
  <c r="E2247" i="5"/>
  <c r="E2275" i="5"/>
  <c r="E2331" i="5"/>
  <c r="E2359" i="5"/>
  <c r="E2296" i="5"/>
  <c r="E2265" i="5"/>
  <c r="E2309" i="5"/>
  <c r="E2357" i="5"/>
  <c r="E2432" i="5"/>
  <c r="E2484" i="5"/>
  <c r="E2367" i="5"/>
  <c r="E2399" i="5"/>
  <c r="E2415" i="5"/>
  <c r="E2431" i="5"/>
  <c r="E2463" i="5"/>
  <c r="E2479" i="5"/>
  <c r="E2495" i="5"/>
  <c r="E2420" i="5"/>
  <c r="E2472" i="5"/>
  <c r="E2377" i="5"/>
  <c r="E2409" i="5"/>
  <c r="E2425" i="5"/>
  <c r="E2441" i="5"/>
  <c r="E2473" i="5"/>
  <c r="E2489" i="5"/>
  <c r="E2505" i="5"/>
  <c r="E2440" i="5"/>
  <c r="E2492" i="5"/>
  <c r="E2374" i="5"/>
  <c r="E2406" i="5"/>
  <c r="E2422" i="5"/>
  <c r="E2438" i="5"/>
  <c r="E2470" i="5"/>
  <c r="E2486" i="5"/>
  <c r="E2502" i="5"/>
  <c r="E2226" i="5"/>
  <c r="E2258" i="5"/>
  <c r="E2286" i="5"/>
  <c r="E2342" i="5"/>
  <c r="E2240" i="5"/>
  <c r="E2312" i="5"/>
  <c r="E2227" i="5"/>
  <c r="E2251" i="5"/>
  <c r="E2279" i="5"/>
  <c r="E2311" i="5"/>
  <c r="E2339" i="5"/>
  <c r="E2220" i="5"/>
  <c r="E2336" i="5"/>
  <c r="E2233" i="5"/>
  <c r="E2277" i="5"/>
  <c r="E2325" i="5"/>
  <c r="E2361" i="5"/>
  <c r="E2404" i="5"/>
  <c r="E2444" i="5"/>
  <c r="E2500" i="5"/>
  <c r="E2371" i="5"/>
  <c r="E2387" i="5"/>
  <c r="E2403" i="5"/>
  <c r="E2419" i="5"/>
  <c r="E2435" i="5"/>
  <c r="E2451" i="5"/>
  <c r="E2467" i="5"/>
  <c r="E2483" i="5"/>
  <c r="E2499" i="5"/>
  <c r="E2380" i="5"/>
  <c r="E2436" i="5"/>
  <c r="E2480" i="5"/>
  <c r="E2365" i="5"/>
  <c r="E2381" i="5"/>
  <c r="E2397" i="5"/>
  <c r="E2413" i="5"/>
  <c r="E2429" i="5"/>
  <c r="E2445" i="5"/>
  <c r="E2461" i="5"/>
  <c r="E2477" i="5"/>
  <c r="E2493" i="5"/>
  <c r="E2400" i="5"/>
  <c r="E2452" i="5"/>
  <c r="E2504" i="5"/>
  <c r="E2378" i="5"/>
  <c r="E2394" i="5"/>
  <c r="E2410" i="5"/>
  <c r="E2426" i="5"/>
  <c r="E2442" i="5"/>
  <c r="E2458" i="5"/>
  <c r="E2474" i="5"/>
  <c r="E2490" i="5"/>
  <c r="E2224" i="5"/>
  <c r="E2316" i="5"/>
  <c r="E2238" i="5"/>
  <c r="E2262" i="5"/>
  <c r="E2290" i="5"/>
  <c r="E2322" i="5"/>
  <c r="E2350" i="5"/>
  <c r="E2252" i="5"/>
  <c r="E2340" i="5"/>
  <c r="E2231" i="5"/>
  <c r="E2259" i="5"/>
  <c r="E2291" i="5"/>
  <c r="E2315" i="5"/>
  <c r="E2343" i="5"/>
  <c r="E2256" i="5"/>
  <c r="E2344" i="5"/>
  <c r="E2245" i="5"/>
  <c r="E2293" i="5"/>
  <c r="E2329" i="5"/>
  <c r="E2372" i="5"/>
  <c r="E2416" i="5"/>
  <c r="E2456" i="5"/>
  <c r="E2362" i="5"/>
  <c r="E2375" i="5"/>
  <c r="E2391" i="5"/>
  <c r="E2407" i="5"/>
  <c r="E2423" i="5"/>
  <c r="E2439" i="5"/>
  <c r="E2455" i="5"/>
  <c r="E2471" i="5"/>
  <c r="E2487" i="5"/>
  <c r="E2503" i="5"/>
  <c r="E2396" i="5"/>
  <c r="E2448" i="5"/>
  <c r="E2488" i="5"/>
  <c r="E2369" i="5"/>
  <c r="E2385" i="5"/>
  <c r="E2401" i="5"/>
  <c r="E2417" i="5"/>
  <c r="E2433" i="5"/>
  <c r="E2449" i="5"/>
  <c r="E2465" i="5"/>
  <c r="E2481" i="5"/>
  <c r="E2497" i="5"/>
  <c r="E2364" i="5"/>
  <c r="E2412" i="5"/>
  <c r="E2464" i="5"/>
  <c r="E2366" i="5"/>
  <c r="E2382" i="5"/>
  <c r="E2398" i="5"/>
  <c r="E2414" i="5"/>
  <c r="E2430" i="5"/>
  <c r="E2446" i="5"/>
  <c r="E2462" i="5"/>
  <c r="E2478" i="5"/>
  <c r="E2494" i="5"/>
  <c r="E2264" i="5"/>
  <c r="E2332" i="5"/>
  <c r="E2230" i="5"/>
  <c r="E2254" i="5"/>
  <c r="E2274" i="5"/>
  <c r="E2294" i="5"/>
  <c r="E2318" i="5"/>
  <c r="E2338" i="5"/>
  <c r="E2358" i="5"/>
  <c r="E2272" i="5"/>
  <c r="E2324" i="5"/>
  <c r="E2219" i="5"/>
  <c r="E2243" i="5"/>
  <c r="E2263" i="5"/>
  <c r="E2283" i="5"/>
  <c r="E2307" i="5"/>
  <c r="E2327" i="5"/>
  <c r="E2347" i="5"/>
  <c r="E2244" i="5"/>
  <c r="E2308" i="5"/>
  <c r="E2217" i="5"/>
  <c r="E2249" i="5"/>
  <c r="E2281" i="5"/>
  <c r="E2313" i="5"/>
  <c r="E2345" i="5"/>
  <c r="E2320" i="5"/>
  <c r="E2352" i="5"/>
  <c r="E2221" i="5"/>
  <c r="E2237" i="5"/>
  <c r="E2253" i="5"/>
  <c r="E2269" i="5"/>
  <c r="E2285" i="5"/>
  <c r="E2301" i="5"/>
  <c r="E2317" i="5"/>
  <c r="E2333" i="5"/>
  <c r="E2349" i="5"/>
  <c r="E2248" i="5"/>
  <c r="E2300" i="5"/>
  <c r="E2214" i="5"/>
  <c r="E2234" i="5"/>
  <c r="E2250" i="5"/>
  <c r="E2266" i="5"/>
  <c r="E2282" i="5"/>
  <c r="E2298" i="5"/>
  <c r="E2314" i="5"/>
  <c r="E2330" i="5"/>
  <c r="E2346" i="5"/>
  <c r="E2216" i="5"/>
  <c r="E2260" i="5"/>
  <c r="E2304" i="5"/>
  <c r="E2356" i="5"/>
  <c r="E2223" i="5"/>
  <c r="E2239" i="5"/>
  <c r="E2255" i="5"/>
  <c r="E2271" i="5"/>
  <c r="E2287" i="5"/>
  <c r="E2303" i="5"/>
  <c r="E2319" i="5"/>
  <c r="E2335" i="5"/>
  <c r="E2351" i="5"/>
  <c r="E2232" i="5"/>
  <c r="E2280" i="5"/>
  <c r="E2328" i="5"/>
  <c r="E2360" i="5"/>
  <c r="E2225" i="5"/>
  <c r="E2241" i="5"/>
  <c r="E2257" i="5"/>
  <c r="E2273" i="5"/>
  <c r="E2289" i="5"/>
  <c r="E2305" i="5"/>
  <c r="E2321" i="5"/>
  <c r="E2337" i="5"/>
  <c r="E2353" i="5"/>
  <c r="E461" i="5"/>
  <c r="E2049" i="5"/>
  <c r="E2045" i="5"/>
  <c r="E2041" i="5"/>
  <c r="E2048" i="5"/>
  <c r="E2044" i="5"/>
  <c r="E2040" i="5"/>
  <c r="E2043" i="5"/>
  <c r="E2046" i="5"/>
  <c r="E2042" i="5"/>
  <c r="E2047" i="5"/>
  <c r="E2039" i="5"/>
  <c r="E1985" i="5"/>
  <c r="E1981" i="5"/>
  <c r="E1977" i="5"/>
  <c r="E1973" i="5"/>
  <c r="E1969" i="5"/>
  <c r="E1965" i="5"/>
  <c r="E1984" i="5"/>
  <c r="E1980" i="5"/>
  <c r="E1976" i="5"/>
  <c r="E1964" i="5"/>
  <c r="E1983" i="5"/>
  <c r="E1979" i="5"/>
  <c r="E1975" i="5"/>
  <c r="E1971" i="5"/>
  <c r="E1967" i="5"/>
  <c r="E1963" i="5"/>
  <c r="E1970" i="5"/>
  <c r="E1972" i="5"/>
  <c r="E1968" i="5"/>
  <c r="E1982" i="5"/>
  <c r="E1978" i="5"/>
  <c r="E1974" i="5"/>
  <c r="E1966" i="5"/>
  <c r="E1962" i="5"/>
  <c r="E2008" i="5"/>
  <c r="E2004" i="5"/>
  <c r="E2000" i="5"/>
  <c r="E1996" i="5"/>
  <c r="E1992" i="5"/>
  <c r="E1988" i="5"/>
  <c r="E2007" i="5"/>
  <c r="E2003" i="5"/>
  <c r="E1999" i="5"/>
  <c r="E1995" i="5"/>
  <c r="E1987" i="5"/>
  <c r="E2006" i="5"/>
  <c r="E2002" i="5"/>
  <c r="E1998" i="5"/>
  <c r="E1994" i="5"/>
  <c r="E1990" i="5"/>
  <c r="E1986" i="5"/>
  <c r="E2005" i="5"/>
  <c r="E2001" i="5"/>
  <c r="E1997" i="5"/>
  <c r="E1993" i="5"/>
  <c r="E1989" i="5"/>
  <c r="E1991" i="5"/>
  <c r="E2016" i="5"/>
  <c r="E2012" i="5"/>
  <c r="E1961" i="5"/>
  <c r="E1957" i="5"/>
  <c r="E1953" i="5"/>
  <c r="E1949" i="5"/>
  <c r="E1945" i="5"/>
  <c r="E1941" i="5"/>
  <c r="E1955" i="5"/>
  <c r="E1943" i="5"/>
  <c r="E2015" i="5"/>
  <c r="E2011" i="5"/>
  <c r="E1960" i="5"/>
  <c r="E1956" i="5"/>
  <c r="E1952" i="5"/>
  <c r="E1948" i="5"/>
  <c r="E1944" i="5"/>
  <c r="E1940" i="5"/>
  <c r="E2010" i="5"/>
  <c r="E1947" i="5"/>
  <c r="E2013" i="5"/>
  <c r="E2009" i="5"/>
  <c r="E1958" i="5"/>
  <c r="E1954" i="5"/>
  <c r="E1950" i="5"/>
  <c r="E1946" i="5"/>
  <c r="E1942" i="5"/>
  <c r="E2014" i="5"/>
  <c r="E1959" i="5"/>
  <c r="E1951" i="5"/>
  <c r="E1939" i="5"/>
  <c r="E1777" i="5"/>
  <c r="E1773" i="5"/>
  <c r="E1769" i="5"/>
  <c r="E1765" i="5"/>
  <c r="E1761" i="5"/>
  <c r="E1757" i="5"/>
  <c r="E1753" i="5"/>
  <c r="E1755" i="5"/>
  <c r="E1770" i="5"/>
  <c r="E1762" i="5"/>
  <c r="E1776" i="5"/>
  <c r="E1772" i="5"/>
  <c r="E1768" i="5"/>
  <c r="E1764" i="5"/>
  <c r="E1760" i="5"/>
  <c r="E1756" i="5"/>
  <c r="E1752" i="5"/>
  <c r="E1759" i="5"/>
  <c r="E1766" i="5"/>
  <c r="E1754" i="5"/>
  <c r="E1775" i="5"/>
  <c r="E1771" i="5"/>
  <c r="E1767" i="5"/>
  <c r="E1763" i="5"/>
  <c r="E1774" i="5"/>
  <c r="E1758" i="5"/>
  <c r="E1803" i="5"/>
  <c r="E1799" i="5"/>
  <c r="E1795" i="5"/>
  <c r="E1791" i="5"/>
  <c r="E1787" i="5"/>
  <c r="E1783" i="5"/>
  <c r="E1779" i="5"/>
  <c r="E1797" i="5"/>
  <c r="E1785" i="5"/>
  <c r="E1802" i="5"/>
  <c r="E1798" i="5"/>
  <c r="E1794" i="5"/>
  <c r="E1790" i="5"/>
  <c r="E1786" i="5"/>
  <c r="E1782" i="5"/>
  <c r="E1778" i="5"/>
  <c r="E1801" i="5"/>
  <c r="E1789" i="5"/>
  <c r="E1751" i="5"/>
  <c r="E1800" i="5"/>
  <c r="E1796" i="5"/>
  <c r="E1792" i="5"/>
  <c r="E1788" i="5"/>
  <c r="E1784" i="5"/>
  <c r="E1780" i="5"/>
  <c r="E1793" i="5"/>
  <c r="E1781" i="5"/>
  <c r="E1818" i="5"/>
  <c r="E1814" i="5"/>
  <c r="E1810" i="5"/>
  <c r="E1806" i="5"/>
  <c r="E1749" i="5"/>
  <c r="E1745" i="5"/>
  <c r="E1809" i="5"/>
  <c r="E1748" i="5"/>
  <c r="E1812" i="5"/>
  <c r="E1747" i="5"/>
  <c r="E1817" i="5"/>
  <c r="E1804" i="5"/>
  <c r="E1815" i="5"/>
  <c r="E1811" i="5"/>
  <c r="E1807" i="5"/>
  <c r="E1750" i="5"/>
  <c r="E1746" i="5"/>
  <c r="E1813" i="5"/>
  <c r="E1805" i="5"/>
  <c r="E1816" i="5"/>
  <c r="E1808" i="5"/>
  <c r="E1827" i="5"/>
  <c r="E1823" i="5"/>
  <c r="E1819" i="5"/>
  <c r="E1741" i="5"/>
  <c r="E1737" i="5"/>
  <c r="E1822" i="5"/>
  <c r="E1740" i="5"/>
  <c r="E1743" i="5"/>
  <c r="E1825" i="5"/>
  <c r="E1821" i="5"/>
  <c r="E1735" i="5"/>
  <c r="E1824" i="5"/>
  <c r="E1820" i="5"/>
  <c r="E1742" i="5"/>
  <c r="E1738" i="5"/>
  <c r="E1734" i="5"/>
  <c r="E1826" i="5"/>
  <c r="E1744" i="5"/>
  <c r="E1736" i="5"/>
  <c r="E1739" i="5"/>
  <c r="E1833" i="5"/>
  <c r="E1829" i="5"/>
  <c r="E1731" i="5"/>
  <c r="E1727" i="5"/>
  <c r="E1723" i="5"/>
  <c r="E1719" i="5"/>
  <c r="E1715" i="5"/>
  <c r="E1832" i="5"/>
  <c r="E1828" i="5"/>
  <c r="E1730" i="5"/>
  <c r="E1726" i="5"/>
  <c r="E1718" i="5"/>
  <c r="E1831" i="5"/>
  <c r="E1733" i="5"/>
  <c r="E1729" i="5"/>
  <c r="E1725" i="5"/>
  <c r="E1721" i="5"/>
  <c r="E1717" i="5"/>
  <c r="E1732" i="5"/>
  <c r="E1728" i="5"/>
  <c r="E1724" i="5"/>
  <c r="E1720" i="5"/>
  <c r="E1716" i="5"/>
  <c r="E1722" i="5"/>
  <c r="E1714" i="5"/>
  <c r="E1830" i="5"/>
  <c r="E1689" i="5"/>
  <c r="E2035" i="5"/>
  <c r="E2031" i="5"/>
  <c r="E2027" i="5"/>
  <c r="E2023" i="5"/>
  <c r="E2019" i="5"/>
  <c r="E1937" i="5"/>
  <c r="E1933" i="5"/>
  <c r="E1929" i="5"/>
  <c r="E1925" i="5"/>
  <c r="E1921" i="5"/>
  <c r="E1917" i="5"/>
  <c r="E1913" i="5"/>
  <c r="E1909" i="5"/>
  <c r="E1905" i="5"/>
  <c r="E1901" i="5"/>
  <c r="E1897" i="5"/>
  <c r="E1893" i="5"/>
  <c r="E1889" i="5"/>
  <c r="E1885" i="5"/>
  <c r="E1881" i="5"/>
  <c r="E1877" i="5"/>
  <c r="E1873" i="5"/>
  <c r="E1869" i="5"/>
  <c r="E1865" i="5"/>
  <c r="E1861" i="5"/>
  <c r="E1857" i="5"/>
  <c r="E1853" i="5"/>
  <c r="E1849" i="5"/>
  <c r="E1845" i="5"/>
  <c r="E1841" i="5"/>
  <c r="E1837" i="5"/>
  <c r="E1713" i="5"/>
  <c r="E1709" i="5"/>
  <c r="E1705" i="5"/>
  <c r="E1701" i="5"/>
  <c r="E1697" i="5"/>
  <c r="E2030" i="5"/>
  <c r="E1936" i="5"/>
  <c r="E1924" i="5"/>
  <c r="E1908" i="5"/>
  <c r="E1892" i="5"/>
  <c r="E1876" i="5"/>
  <c r="E1868" i="5"/>
  <c r="E1852" i="5"/>
  <c r="E1836" i="5"/>
  <c r="E1704" i="5"/>
  <c r="E2034" i="5"/>
  <c r="E2018" i="5"/>
  <c r="E1920" i="5"/>
  <c r="E1904" i="5"/>
  <c r="E1888" i="5"/>
  <c r="E1860" i="5"/>
  <c r="E1840" i="5"/>
  <c r="E1696" i="5"/>
  <c r="E2033" i="5"/>
  <c r="E2029" i="5"/>
  <c r="E2025" i="5"/>
  <c r="E2021" i="5"/>
  <c r="E2017" i="5"/>
  <c r="E1935" i="5"/>
  <c r="E1931" i="5"/>
  <c r="E1927" i="5"/>
  <c r="E1923" i="5"/>
  <c r="E1919" i="5"/>
  <c r="E1915" i="5"/>
  <c r="E1911" i="5"/>
  <c r="E1907" i="5"/>
  <c r="E1903" i="5"/>
  <c r="E1899" i="5"/>
  <c r="E1895" i="5"/>
  <c r="E1891" i="5"/>
  <c r="E1887" i="5"/>
  <c r="E1883" i="5"/>
  <c r="E1879" i="5"/>
  <c r="E1875" i="5"/>
  <c r="E1871" i="5"/>
  <c r="E1867" i="5"/>
  <c r="E1863" i="5"/>
  <c r="E1859" i="5"/>
  <c r="E1855" i="5"/>
  <c r="E1851" i="5"/>
  <c r="E1847" i="5"/>
  <c r="E1843" i="5"/>
  <c r="E1839" i="5"/>
  <c r="E1835" i="5"/>
  <c r="E1711" i="5"/>
  <c r="E1707" i="5"/>
  <c r="E1703" i="5"/>
  <c r="E1699" i="5"/>
  <c r="E1695" i="5"/>
  <c r="E2022" i="5"/>
  <c r="E1928" i="5"/>
  <c r="E1912" i="5"/>
  <c r="E1900" i="5"/>
  <c r="E1880" i="5"/>
  <c r="E1864" i="5"/>
  <c r="E1848" i="5"/>
  <c r="E1712" i="5"/>
  <c r="E1700" i="5"/>
  <c r="E2032" i="5"/>
  <c r="E2028" i="5"/>
  <c r="E2024" i="5"/>
  <c r="E2020" i="5"/>
  <c r="E1938" i="5"/>
  <c r="E1934" i="5"/>
  <c r="E1930" i="5"/>
  <c r="E1926" i="5"/>
  <c r="E1922" i="5"/>
  <c r="E1918" i="5"/>
  <c r="E1914" i="5"/>
  <c r="E1910" i="5"/>
  <c r="E1906" i="5"/>
  <c r="E1902" i="5"/>
  <c r="E1898" i="5"/>
  <c r="E1894" i="5"/>
  <c r="E1890" i="5"/>
  <c r="E1886" i="5"/>
  <c r="E1882" i="5"/>
  <c r="E1878" i="5"/>
  <c r="E1874" i="5"/>
  <c r="E1870" i="5"/>
  <c r="E1866" i="5"/>
  <c r="E1862" i="5"/>
  <c r="E1858" i="5"/>
  <c r="E1854" i="5"/>
  <c r="E1850" i="5"/>
  <c r="E1846" i="5"/>
  <c r="E1842" i="5"/>
  <c r="E1838" i="5"/>
  <c r="E1834" i="5"/>
  <c r="E1710" i="5"/>
  <c r="E1706" i="5"/>
  <c r="E1702" i="5"/>
  <c r="E1698" i="5"/>
  <c r="E2026" i="5"/>
  <c r="E1932" i="5"/>
  <c r="E1916" i="5"/>
  <c r="E1896" i="5"/>
  <c r="E1884" i="5"/>
  <c r="E1872" i="5"/>
  <c r="E1856" i="5"/>
  <c r="E1844" i="5"/>
  <c r="E1708" i="5"/>
  <c r="E445" i="5"/>
  <c r="E1497" i="5"/>
  <c r="E1498" i="5"/>
  <c r="E1507" i="5"/>
  <c r="E1500" i="5"/>
  <c r="E1501" i="5"/>
  <c r="E1510" i="5"/>
  <c r="E1511" i="5"/>
  <c r="E1504" i="5"/>
  <c r="E1505" i="5"/>
  <c r="E1499" i="5"/>
  <c r="E1502" i="5"/>
  <c r="E1508" i="5"/>
  <c r="E1506" i="5"/>
  <c r="E1509" i="5"/>
  <c r="E1503" i="5"/>
  <c r="E1496" i="5"/>
  <c r="E1512" i="5"/>
  <c r="E1519" i="5"/>
  <c r="E1516" i="5"/>
  <c r="E1513" i="5"/>
  <c r="E1514" i="5"/>
  <c r="E1523" i="5"/>
  <c r="E1520" i="5"/>
  <c r="E1517" i="5"/>
  <c r="E1494" i="5"/>
  <c r="E1518" i="5"/>
  <c r="E1524" i="5"/>
  <c r="E1521" i="5"/>
  <c r="E1515" i="5"/>
  <c r="E1495" i="5"/>
  <c r="E1522" i="5"/>
  <c r="E1525" i="5"/>
  <c r="E1532" i="5"/>
  <c r="E1530" i="5"/>
  <c r="E1538" i="5"/>
  <c r="E1533" i="5"/>
  <c r="E1534" i="5"/>
  <c r="E1535" i="5"/>
  <c r="E1528" i="5"/>
  <c r="E1539" i="5"/>
  <c r="E1536" i="5"/>
  <c r="E1537" i="5"/>
  <c r="E1375" i="5"/>
  <c r="E1529" i="5"/>
  <c r="E1531" i="5"/>
  <c r="E1322" i="5"/>
  <c r="E1341" i="5"/>
  <c r="E1344" i="5"/>
  <c r="E1357" i="5"/>
  <c r="E1373" i="5"/>
  <c r="E1362" i="5"/>
  <c r="E1378" i="5"/>
  <c r="E1367" i="5"/>
  <c r="E1319" i="5"/>
  <c r="E1339" i="5"/>
  <c r="E1360" i="5"/>
  <c r="E1361" i="5"/>
  <c r="E1377" i="5"/>
  <c r="E1366" i="5"/>
  <c r="E1372" i="5"/>
  <c r="E1371" i="5"/>
  <c r="E1395" i="5"/>
  <c r="E1316" i="5"/>
  <c r="E1342" i="5"/>
  <c r="E1364" i="5"/>
  <c r="E1365" i="5"/>
  <c r="E1368" i="5"/>
  <c r="E1370" i="5"/>
  <c r="E1359" i="5"/>
  <c r="E1399" i="5"/>
  <c r="E1325" i="5"/>
  <c r="E1335" i="5"/>
  <c r="E1376" i="5"/>
  <c r="E1369" i="5"/>
  <c r="E1358" i="5"/>
  <c r="E1374" i="5"/>
  <c r="E1363" i="5"/>
  <c r="E1379" i="5"/>
  <c r="E1343" i="5"/>
  <c r="E1345" i="5"/>
  <c r="E1351" i="5"/>
  <c r="E1346" i="5"/>
  <c r="E1347" i="5"/>
  <c r="E1348" i="5"/>
  <c r="E1355" i="5"/>
  <c r="E1349" i="5"/>
  <c r="E1334" i="5"/>
  <c r="E1350" i="5"/>
  <c r="E1336" i="5"/>
  <c r="E1352" i="5"/>
  <c r="E1315" i="5"/>
  <c r="E1332" i="5"/>
  <c r="E1337" i="5"/>
  <c r="E1353" i="5"/>
  <c r="E1338" i="5"/>
  <c r="E1354" i="5"/>
  <c r="E1340" i="5"/>
  <c r="E1356" i="5"/>
  <c r="E1406" i="5"/>
  <c r="E1409" i="5"/>
  <c r="E1318" i="5"/>
  <c r="E1311" i="5"/>
  <c r="E1312" i="5"/>
  <c r="E1328" i="5"/>
  <c r="E1321" i="5"/>
  <c r="E1400" i="5"/>
  <c r="E1404" i="5"/>
  <c r="E1323" i="5"/>
  <c r="E1326" i="5"/>
  <c r="E1327" i="5"/>
  <c r="E1320" i="5"/>
  <c r="E1313" i="5"/>
  <c r="E1329" i="5"/>
  <c r="E1390" i="5"/>
  <c r="E1393" i="5"/>
  <c r="E1314" i="5"/>
  <c r="E1330" i="5"/>
  <c r="E1331" i="5"/>
  <c r="E1324" i="5"/>
  <c r="E1317" i="5"/>
  <c r="E1333" i="5"/>
  <c r="E1403" i="5"/>
  <c r="E1408" i="5"/>
  <c r="E1394" i="5"/>
  <c r="E1407" i="5"/>
  <c r="E1380" i="5"/>
  <c r="E1381" i="5"/>
  <c r="E1397" i="5"/>
  <c r="E1384" i="5"/>
  <c r="E1382" i="5"/>
  <c r="E1398" i="5"/>
  <c r="E1383" i="5"/>
  <c r="E1388" i="5"/>
  <c r="E1385" i="5"/>
  <c r="E1401" i="5"/>
  <c r="E1387" i="5"/>
  <c r="E1392" i="5"/>
  <c r="E1386" i="5"/>
  <c r="E1402" i="5"/>
  <c r="E1391" i="5"/>
  <c r="E1396" i="5"/>
  <c r="E1389" i="5"/>
  <c r="E1405" i="5"/>
  <c r="E1419" i="5"/>
  <c r="E1418" i="5"/>
  <c r="E1280" i="5"/>
  <c r="E1256" i="5"/>
  <c r="E1257" i="5"/>
  <c r="E1251" i="5"/>
  <c r="E1244" i="5"/>
  <c r="E1253" i="5"/>
  <c r="E1250" i="5"/>
  <c r="E1266" i="5"/>
  <c r="E1411" i="5"/>
  <c r="E1282" i="5"/>
  <c r="E1269" i="5"/>
  <c r="E1264" i="5"/>
  <c r="E1261" i="5"/>
  <c r="E1255" i="5"/>
  <c r="E1252" i="5"/>
  <c r="E1265" i="5"/>
  <c r="E1254" i="5"/>
  <c r="E1412" i="5"/>
  <c r="E1275" i="5"/>
  <c r="E1285" i="5"/>
  <c r="E1245" i="5"/>
  <c r="E1243" i="5"/>
  <c r="E1259" i="5"/>
  <c r="E1260" i="5"/>
  <c r="E1242" i="5"/>
  <c r="E1258" i="5"/>
  <c r="E1417" i="5"/>
  <c r="E1291" i="5"/>
  <c r="E1248" i="5"/>
  <c r="E1249" i="5"/>
  <c r="E1247" i="5"/>
  <c r="E1263" i="5"/>
  <c r="E1241" i="5"/>
  <c r="E1246" i="5"/>
  <c r="E1262" i="5"/>
  <c r="E1074" i="5"/>
  <c r="E1304" i="5"/>
  <c r="E1305" i="5"/>
  <c r="E1310" i="5"/>
  <c r="E1410" i="5"/>
  <c r="E1274" i="5"/>
  <c r="E1271" i="5"/>
  <c r="E1287" i="5"/>
  <c r="E1276" i="5"/>
  <c r="E1292" i="5"/>
  <c r="E1281" i="5"/>
  <c r="E1296" i="5"/>
  <c r="E1415" i="5"/>
  <c r="E1420" i="5"/>
  <c r="E1295" i="5"/>
  <c r="E1278" i="5"/>
  <c r="E1286" i="5"/>
  <c r="E1279" i="5"/>
  <c r="E1268" i="5"/>
  <c r="E1284" i="5"/>
  <c r="E1273" i="5"/>
  <c r="E1289" i="5"/>
  <c r="E1300" i="5"/>
  <c r="E1297" i="5"/>
  <c r="E1302" i="5"/>
  <c r="E1303" i="5"/>
  <c r="E1270" i="5"/>
  <c r="E1290" i="5"/>
  <c r="E1283" i="5"/>
  <c r="E1272" i="5"/>
  <c r="E1288" i="5"/>
  <c r="E1277" i="5"/>
  <c r="E1293" i="5"/>
  <c r="E1309" i="5"/>
  <c r="E1294" i="5"/>
  <c r="E1413" i="5"/>
  <c r="E1299" i="5"/>
  <c r="E1414" i="5"/>
  <c r="E1298" i="5"/>
  <c r="E1308" i="5"/>
  <c r="E1301" i="5"/>
  <c r="E1416" i="5"/>
  <c r="E1306" i="5"/>
  <c r="E1421" i="5"/>
  <c r="E1307" i="5"/>
  <c r="E1422" i="5"/>
  <c r="E1063" i="5"/>
  <c r="E1068" i="5"/>
  <c r="E1058" i="5"/>
  <c r="E1067" i="5"/>
  <c r="E1056" i="5"/>
  <c r="E1072" i="5"/>
  <c r="E1062" i="5"/>
  <c r="E1065" i="5"/>
  <c r="E1071" i="5"/>
  <c r="E1060" i="5"/>
  <c r="E1061" i="5"/>
  <c r="E1066" i="5"/>
  <c r="E1069" i="5"/>
  <c r="E1059" i="5"/>
  <c r="E1057" i="5"/>
  <c r="E1064" i="5"/>
  <c r="E1073" i="5"/>
  <c r="E1070" i="5"/>
  <c r="E1078" i="5"/>
  <c r="E1123" i="5"/>
  <c r="E1079" i="5"/>
  <c r="E1082" i="5"/>
  <c r="E1084" i="5"/>
  <c r="E1081" i="5"/>
  <c r="E1090" i="5"/>
  <c r="E1085" i="5"/>
  <c r="E1086" i="5"/>
  <c r="E1087" i="5"/>
  <c r="E1076" i="5"/>
  <c r="E1092" i="5"/>
  <c r="E1089" i="5"/>
  <c r="E1083" i="5"/>
  <c r="E1088" i="5"/>
  <c r="E1113" i="5"/>
  <c r="E1075" i="5"/>
  <c r="E1091" i="5"/>
  <c r="E1080" i="5"/>
  <c r="E1077" i="5"/>
  <c r="E1093" i="5"/>
  <c r="E1101" i="5"/>
  <c r="E1094" i="5"/>
  <c r="E1110" i="5"/>
  <c r="E1100" i="5"/>
  <c r="E1130" i="5"/>
  <c r="E1095" i="5"/>
  <c r="E1105" i="5"/>
  <c r="E1098" i="5"/>
  <c r="E1099" i="5"/>
  <c r="E1104" i="5"/>
  <c r="E1128" i="5"/>
  <c r="E1107" i="5"/>
  <c r="E1109" i="5"/>
  <c r="E1102" i="5"/>
  <c r="E1111" i="5"/>
  <c r="E1108" i="5"/>
  <c r="E1141" i="5"/>
  <c r="E1129" i="5"/>
  <c r="E1097" i="5"/>
  <c r="E1103" i="5"/>
  <c r="E1106" i="5"/>
  <c r="E1096" i="5"/>
  <c r="E1112" i="5"/>
  <c r="E1132" i="5"/>
  <c r="E1142" i="5"/>
  <c r="E1122" i="5"/>
  <c r="E1124" i="5"/>
  <c r="E1121" i="5"/>
  <c r="E1119" i="5"/>
  <c r="E1143" i="5"/>
  <c r="E1125" i="5"/>
  <c r="E1116" i="5"/>
  <c r="E1126" i="5"/>
  <c r="E1118" i="5"/>
  <c r="E1127" i="5"/>
  <c r="E1137" i="5"/>
  <c r="E1114" i="5"/>
  <c r="E1120" i="5"/>
  <c r="E1117" i="5"/>
  <c r="E1115" i="5"/>
  <c r="E1131" i="5"/>
  <c r="E1169" i="5"/>
  <c r="E1133" i="5"/>
  <c r="E1139" i="5"/>
  <c r="E1144" i="5"/>
  <c r="E1138" i="5"/>
  <c r="E1140" i="5"/>
  <c r="E1149" i="5"/>
  <c r="E1147" i="5"/>
  <c r="E1145" i="5"/>
  <c r="E1146" i="5"/>
  <c r="E1148" i="5"/>
  <c r="E1135" i="5"/>
  <c r="E1136" i="5"/>
  <c r="E1134" i="5"/>
  <c r="E1150" i="5"/>
  <c r="E1179" i="5"/>
  <c r="E1154" i="5"/>
  <c r="E1165" i="5"/>
  <c r="E1151" i="5"/>
  <c r="E1167" i="5"/>
  <c r="E1170" i="5"/>
  <c r="E1177" i="5"/>
  <c r="E1166" i="5"/>
  <c r="E1155" i="5"/>
  <c r="E1160" i="5"/>
  <c r="E1157" i="5"/>
  <c r="E1158" i="5"/>
  <c r="E1168" i="5"/>
  <c r="E1180" i="5"/>
  <c r="E1162" i="5"/>
  <c r="E1153" i="5"/>
  <c r="E1174" i="5"/>
  <c r="E1156" i="5"/>
  <c r="E1152" i="5"/>
  <c r="E1159" i="5"/>
  <c r="E1164" i="5"/>
  <c r="E1161" i="5"/>
  <c r="E1163" i="5"/>
  <c r="E1175" i="5"/>
  <c r="E1176" i="5"/>
  <c r="E1173" i="5"/>
  <c r="E1178" i="5"/>
  <c r="E1183" i="5"/>
  <c r="E1184" i="5"/>
  <c r="E1181" i="5"/>
  <c r="E1182" i="5"/>
  <c r="E1172" i="5"/>
  <c r="E1171" i="5"/>
  <c r="E1185" i="5"/>
  <c r="E420" i="5"/>
  <c r="E465" i="5"/>
  <c r="E203" i="5"/>
  <c r="E429" i="5"/>
  <c r="E1025" i="5"/>
  <c r="E1021" i="5"/>
  <c r="E1017" i="5"/>
  <c r="E1013" i="5"/>
  <c r="E1009" i="5"/>
  <c r="E1005" i="5"/>
  <c r="E1001" i="5"/>
  <c r="E997" i="5"/>
  <c r="E993" i="5"/>
  <c r="E989" i="5"/>
  <c r="E985" i="5"/>
  <c r="E981" i="5"/>
  <c r="E977" i="5"/>
  <c r="E973" i="5"/>
  <c r="E969" i="5"/>
  <c r="E965" i="5"/>
  <c r="E961" i="5"/>
  <c r="E957" i="5"/>
  <c r="E953" i="5"/>
  <c r="E949" i="5"/>
  <c r="E945" i="5"/>
  <c r="E941" i="5"/>
  <c r="E937" i="5"/>
  <c r="E933" i="5"/>
  <c r="E929" i="5"/>
  <c r="E925" i="5"/>
  <c r="E921" i="5"/>
  <c r="E917" i="5"/>
  <c r="E913" i="5"/>
  <c r="E909" i="5"/>
  <c r="E905" i="5"/>
  <c r="E901" i="5"/>
  <c r="E897" i="5"/>
  <c r="E893" i="5"/>
  <c r="E889" i="5"/>
  <c r="E885" i="5"/>
  <c r="E881" i="5"/>
  <c r="E877" i="5"/>
  <c r="E873" i="5"/>
  <c r="E869" i="5"/>
  <c r="E865" i="5"/>
  <c r="E861" i="5"/>
  <c r="E857" i="5"/>
  <c r="E853" i="5"/>
  <c r="E849" i="5"/>
  <c r="E845" i="5"/>
  <c r="E841" i="5"/>
  <c r="E837" i="5"/>
  <c r="E833" i="5"/>
  <c r="E829" i="5"/>
  <c r="E825" i="5"/>
  <c r="E899" i="5"/>
  <c r="E879" i="5"/>
  <c r="E867" i="5"/>
  <c r="E851" i="5"/>
  <c r="E835" i="5"/>
  <c r="E823" i="5"/>
  <c r="E1024" i="5"/>
  <c r="E1020" i="5"/>
  <c r="E1016" i="5"/>
  <c r="E1012" i="5"/>
  <c r="E1008" i="5"/>
  <c r="E1004" i="5"/>
  <c r="E1000" i="5"/>
  <c r="E996" i="5"/>
  <c r="E992" i="5"/>
  <c r="E988" i="5"/>
  <c r="E984" i="5"/>
  <c r="E980" i="5"/>
  <c r="E976" i="5"/>
  <c r="E972" i="5"/>
  <c r="E968" i="5"/>
  <c r="E964" i="5"/>
  <c r="E960" i="5"/>
  <c r="E956" i="5"/>
  <c r="E952" i="5"/>
  <c r="E948" i="5"/>
  <c r="E944" i="5"/>
  <c r="E940" i="5"/>
  <c r="E936" i="5"/>
  <c r="E932" i="5"/>
  <c r="E928" i="5"/>
  <c r="E924" i="5"/>
  <c r="E920" i="5"/>
  <c r="E916" i="5"/>
  <c r="E912" i="5"/>
  <c r="E908" i="5"/>
  <c r="E904" i="5"/>
  <c r="E900" i="5"/>
  <c r="E896" i="5"/>
  <c r="E892" i="5"/>
  <c r="E888" i="5"/>
  <c r="E884" i="5"/>
  <c r="E880" i="5"/>
  <c r="E876" i="5"/>
  <c r="E872" i="5"/>
  <c r="E868" i="5"/>
  <c r="E864" i="5"/>
  <c r="E860" i="5"/>
  <c r="E856" i="5"/>
  <c r="E852" i="5"/>
  <c r="E848" i="5"/>
  <c r="E844" i="5"/>
  <c r="E840" i="5"/>
  <c r="E836" i="5"/>
  <c r="E832" i="5"/>
  <c r="E828" i="5"/>
  <c r="E824" i="5"/>
  <c r="E903" i="5"/>
  <c r="E887" i="5"/>
  <c r="E871" i="5"/>
  <c r="E859" i="5"/>
  <c r="E843" i="5"/>
  <c r="E827" i="5"/>
  <c r="E1027" i="5"/>
  <c r="E1023" i="5"/>
  <c r="E1019" i="5"/>
  <c r="E1015" i="5"/>
  <c r="E1011" i="5"/>
  <c r="E1007" i="5"/>
  <c r="E1003" i="5"/>
  <c r="E999" i="5"/>
  <c r="E995" i="5"/>
  <c r="E991" i="5"/>
  <c r="E987" i="5"/>
  <c r="E983" i="5"/>
  <c r="E979" i="5"/>
  <c r="E975" i="5"/>
  <c r="E971" i="5"/>
  <c r="E967" i="5"/>
  <c r="E963" i="5"/>
  <c r="E959" i="5"/>
  <c r="E955" i="5"/>
  <c r="E951" i="5"/>
  <c r="E947" i="5"/>
  <c r="E943" i="5"/>
  <c r="E939" i="5"/>
  <c r="E935" i="5"/>
  <c r="E931" i="5"/>
  <c r="E927" i="5"/>
  <c r="E923" i="5"/>
  <c r="E919" i="5"/>
  <c r="E915" i="5"/>
  <c r="E907" i="5"/>
  <c r="E895" i="5"/>
  <c r="E883" i="5"/>
  <c r="E855" i="5"/>
  <c r="E839" i="5"/>
  <c r="E1026" i="5"/>
  <c r="E1022" i="5"/>
  <c r="E1018" i="5"/>
  <c r="E1014" i="5"/>
  <c r="E1010" i="5"/>
  <c r="E1006" i="5"/>
  <c r="E1002" i="5"/>
  <c r="E998" i="5"/>
  <c r="E994" i="5"/>
  <c r="E990" i="5"/>
  <c r="E986" i="5"/>
  <c r="E982" i="5"/>
  <c r="E978" i="5"/>
  <c r="E974" i="5"/>
  <c r="E970" i="5"/>
  <c r="E966" i="5"/>
  <c r="E962" i="5"/>
  <c r="E958" i="5"/>
  <c r="E954" i="5"/>
  <c r="E950" i="5"/>
  <c r="E946" i="5"/>
  <c r="E942" i="5"/>
  <c r="E938" i="5"/>
  <c r="E934" i="5"/>
  <c r="E930" i="5"/>
  <c r="E926" i="5"/>
  <c r="E922" i="5"/>
  <c r="E918" i="5"/>
  <c r="E914" i="5"/>
  <c r="E910" i="5"/>
  <c r="E906" i="5"/>
  <c r="E902" i="5"/>
  <c r="E898" i="5"/>
  <c r="E894" i="5"/>
  <c r="E890" i="5"/>
  <c r="E886" i="5"/>
  <c r="E882" i="5"/>
  <c r="E878" i="5"/>
  <c r="E874" i="5"/>
  <c r="E870" i="5"/>
  <c r="E866" i="5"/>
  <c r="E862" i="5"/>
  <c r="E858" i="5"/>
  <c r="E854" i="5"/>
  <c r="E850" i="5"/>
  <c r="E846" i="5"/>
  <c r="E842" i="5"/>
  <c r="E838" i="5"/>
  <c r="E834" i="5"/>
  <c r="E830" i="5"/>
  <c r="E826" i="5"/>
  <c r="E911" i="5"/>
  <c r="E891" i="5"/>
  <c r="E875" i="5"/>
  <c r="E863" i="5"/>
  <c r="E847" i="5"/>
  <c r="E831" i="5"/>
  <c r="E666" i="5"/>
  <c r="E821" i="5"/>
  <c r="E817" i="5"/>
  <c r="E813" i="5"/>
  <c r="E809" i="5"/>
  <c r="E805" i="5"/>
  <c r="E801" i="5"/>
  <c r="E797" i="5"/>
  <c r="E793" i="5"/>
  <c r="E789" i="5"/>
  <c r="E785" i="5"/>
  <c r="E781" i="5"/>
  <c r="E777" i="5"/>
  <c r="E773" i="5"/>
  <c r="E769" i="5"/>
  <c r="E765" i="5"/>
  <c r="E761" i="5"/>
  <c r="E757" i="5"/>
  <c r="E753" i="5"/>
  <c r="E749" i="5"/>
  <c r="E745" i="5"/>
  <c r="E741" i="5"/>
  <c r="E737" i="5"/>
  <c r="E733" i="5"/>
  <c r="E729" i="5"/>
  <c r="E725" i="5"/>
  <c r="E721" i="5"/>
  <c r="E717" i="5"/>
  <c r="E713" i="5"/>
  <c r="E709" i="5"/>
  <c r="E705" i="5"/>
  <c r="E701" i="5"/>
  <c r="E697" i="5"/>
  <c r="E693" i="5"/>
  <c r="E689" i="5"/>
  <c r="E685" i="5"/>
  <c r="E681" i="5"/>
  <c r="E677" i="5"/>
  <c r="E820" i="5"/>
  <c r="E808" i="5"/>
  <c r="E796" i="5"/>
  <c r="E780" i="5"/>
  <c r="E768" i="5"/>
  <c r="E756" i="5"/>
  <c r="E744" i="5"/>
  <c r="E736" i="5"/>
  <c r="E724" i="5"/>
  <c r="E716" i="5"/>
  <c r="E704" i="5"/>
  <c r="E692" i="5"/>
  <c r="E680" i="5"/>
  <c r="E819" i="5"/>
  <c r="E815" i="5"/>
  <c r="E811" i="5"/>
  <c r="E807" i="5"/>
  <c r="E803" i="5"/>
  <c r="E799" i="5"/>
  <c r="E795" i="5"/>
  <c r="E791" i="5"/>
  <c r="E787" i="5"/>
  <c r="E783" i="5"/>
  <c r="E779" i="5"/>
  <c r="E775" i="5"/>
  <c r="E771" i="5"/>
  <c r="E767" i="5"/>
  <c r="E763" i="5"/>
  <c r="E759" i="5"/>
  <c r="E755" i="5"/>
  <c r="E751" i="5"/>
  <c r="E747" i="5"/>
  <c r="E743" i="5"/>
  <c r="E739" i="5"/>
  <c r="E735" i="5"/>
  <c r="E731" i="5"/>
  <c r="E727" i="5"/>
  <c r="E723" i="5"/>
  <c r="E719" i="5"/>
  <c r="E715" i="5"/>
  <c r="E711" i="5"/>
  <c r="E707" i="5"/>
  <c r="E703" i="5"/>
  <c r="E699" i="5"/>
  <c r="E695" i="5"/>
  <c r="E691" i="5"/>
  <c r="E687" i="5"/>
  <c r="E683" i="5"/>
  <c r="E679" i="5"/>
  <c r="E812" i="5"/>
  <c r="E800" i="5"/>
  <c r="E792" i="5"/>
  <c r="E784" i="5"/>
  <c r="E776" i="5"/>
  <c r="E760" i="5"/>
  <c r="E748" i="5"/>
  <c r="E732" i="5"/>
  <c r="E720" i="5"/>
  <c r="E708" i="5"/>
  <c r="E696" i="5"/>
  <c r="E684" i="5"/>
  <c r="E822" i="5"/>
  <c r="E818" i="5"/>
  <c r="E814" i="5"/>
  <c r="E810" i="5"/>
  <c r="E806" i="5"/>
  <c r="E802" i="5"/>
  <c r="E798" i="5"/>
  <c r="E794" i="5"/>
  <c r="E790" i="5"/>
  <c r="E786" i="5"/>
  <c r="E782" i="5"/>
  <c r="E778" i="5"/>
  <c r="E774" i="5"/>
  <c r="E770" i="5"/>
  <c r="E766" i="5"/>
  <c r="E762" i="5"/>
  <c r="E758" i="5"/>
  <c r="E754" i="5"/>
  <c r="E750" i="5"/>
  <c r="E746" i="5"/>
  <c r="E742" i="5"/>
  <c r="E738" i="5"/>
  <c r="E734" i="5"/>
  <c r="E730" i="5"/>
  <c r="E726" i="5"/>
  <c r="E722" i="5"/>
  <c r="E718" i="5"/>
  <c r="E714" i="5"/>
  <c r="E710" i="5"/>
  <c r="E706" i="5"/>
  <c r="E702" i="5"/>
  <c r="E698" i="5"/>
  <c r="E694" i="5"/>
  <c r="E690" i="5"/>
  <c r="E686" i="5"/>
  <c r="E682" i="5"/>
  <c r="E678" i="5"/>
  <c r="E816" i="5"/>
  <c r="E804" i="5"/>
  <c r="E788" i="5"/>
  <c r="E772" i="5"/>
  <c r="E764" i="5"/>
  <c r="E752" i="5"/>
  <c r="E740" i="5"/>
  <c r="E728" i="5"/>
  <c r="E712" i="5"/>
  <c r="E700" i="5"/>
  <c r="E688" i="5"/>
  <c r="E435" i="5"/>
  <c r="E422" i="5"/>
  <c r="E469" i="5"/>
  <c r="E432" i="5"/>
  <c r="E438" i="5"/>
  <c r="E193" i="5"/>
  <c r="E454" i="5"/>
  <c r="E423" i="5"/>
  <c r="E219" i="5"/>
  <c r="E185" i="5"/>
  <c r="E472" i="5"/>
  <c r="E470" i="5"/>
  <c r="E471" i="5"/>
  <c r="E431" i="5"/>
  <c r="E424" i="5"/>
  <c r="E425" i="5"/>
  <c r="E441" i="5"/>
  <c r="E444" i="5"/>
  <c r="E434" i="5"/>
  <c r="E456" i="5"/>
  <c r="E455" i="5"/>
  <c r="E439" i="5"/>
  <c r="E440" i="5"/>
  <c r="E433" i="5"/>
  <c r="E428" i="5"/>
  <c r="E426" i="5"/>
  <c r="E442" i="5"/>
  <c r="E188" i="5"/>
  <c r="E468" i="5"/>
  <c r="E466" i="5"/>
  <c r="E467" i="5"/>
  <c r="E427" i="5"/>
  <c r="E443" i="5"/>
  <c r="E421" i="5"/>
  <c r="E437" i="5"/>
  <c r="E436" i="5"/>
  <c r="E430" i="5"/>
  <c r="E446" i="5"/>
  <c r="E194" i="5"/>
  <c r="E186" i="5"/>
  <c r="E187" i="5"/>
  <c r="E464" i="5"/>
  <c r="E453" i="5"/>
  <c r="E462" i="5"/>
  <c r="E457" i="5"/>
  <c r="E463" i="5"/>
  <c r="E204" i="5"/>
  <c r="E189" i="5"/>
  <c r="E183" i="5"/>
  <c r="E460" i="5"/>
  <c r="E473" i="5"/>
  <c r="E458" i="5"/>
  <c r="E474" i="5"/>
  <c r="E459" i="5"/>
  <c r="E475" i="5"/>
  <c r="E196" i="5"/>
  <c r="E195" i="5"/>
  <c r="E181" i="5"/>
  <c r="E184" i="5"/>
  <c r="E190" i="5"/>
  <c r="E199" i="5"/>
  <c r="E202" i="5"/>
  <c r="E197" i="5"/>
  <c r="E180" i="5"/>
  <c r="E182" i="5"/>
  <c r="E191" i="5"/>
  <c r="E201" i="5"/>
  <c r="E192" i="5"/>
  <c r="E198" i="5"/>
  <c r="E200" i="5"/>
  <c r="E205" i="5"/>
  <c r="E482" i="5"/>
  <c r="E216" i="5"/>
  <c r="E217" i="5"/>
  <c r="E214" i="5"/>
  <c r="E211" i="5"/>
  <c r="E448" i="5"/>
  <c r="E383" i="5"/>
  <c r="E220" i="5"/>
  <c r="E221" i="5"/>
  <c r="E218" i="5"/>
  <c r="E215" i="5"/>
  <c r="E386" i="5"/>
  <c r="E328" i="5"/>
  <c r="E382" i="5"/>
  <c r="E208" i="5"/>
  <c r="E209" i="5"/>
  <c r="E206" i="5"/>
  <c r="E222" i="5"/>
  <c r="E486" i="5"/>
  <c r="E385" i="5"/>
  <c r="E212" i="5"/>
  <c r="E213" i="5"/>
  <c r="E210" i="5"/>
  <c r="E207" i="5"/>
  <c r="E223" i="5"/>
  <c r="E380" i="5"/>
  <c r="E389" i="5"/>
  <c r="E390" i="5"/>
  <c r="E387" i="5"/>
  <c r="E450" i="5"/>
  <c r="E384" i="5"/>
  <c r="E388" i="5"/>
  <c r="E393" i="5"/>
  <c r="E394" i="5"/>
  <c r="E391" i="5"/>
  <c r="E416" i="5"/>
  <c r="E392" i="5"/>
  <c r="E381" i="5"/>
  <c r="E378" i="5"/>
  <c r="E379" i="5"/>
  <c r="E395" i="5"/>
  <c r="E419" i="5"/>
  <c r="E412" i="5"/>
  <c r="E478" i="5"/>
  <c r="E417" i="5"/>
  <c r="E483" i="5"/>
  <c r="E449" i="5"/>
  <c r="E411" i="5"/>
  <c r="E477" i="5"/>
  <c r="E447" i="5"/>
  <c r="E409" i="5"/>
  <c r="E452" i="5"/>
  <c r="E414" i="5"/>
  <c r="E480" i="5"/>
  <c r="E410" i="5"/>
  <c r="E476" i="5"/>
  <c r="E415" i="5"/>
  <c r="E481" i="5"/>
  <c r="E451" i="5"/>
  <c r="E413" i="5"/>
  <c r="E479" i="5"/>
  <c r="E418" i="5"/>
  <c r="E484" i="5"/>
  <c r="E376" i="5"/>
  <c r="E369" i="5"/>
  <c r="E372" i="5"/>
  <c r="E370" i="5"/>
  <c r="E368" i="5"/>
  <c r="E367" i="5"/>
  <c r="E408" i="5"/>
  <c r="E401" i="5"/>
  <c r="E357" i="5"/>
  <c r="E373" i="5"/>
  <c r="E358" i="5"/>
  <c r="E374" i="5"/>
  <c r="E398" i="5"/>
  <c r="E371" i="5"/>
  <c r="E405" i="5"/>
  <c r="E487" i="5"/>
  <c r="E361" i="5"/>
  <c r="E377" i="5"/>
  <c r="E362" i="5"/>
  <c r="E396" i="5"/>
  <c r="E359" i="5"/>
  <c r="E375" i="5"/>
  <c r="E353" i="5"/>
  <c r="E400" i="5"/>
  <c r="E364" i="5"/>
  <c r="E365" i="5"/>
  <c r="E360" i="5"/>
  <c r="E366" i="5"/>
  <c r="E356" i="5"/>
  <c r="E363" i="5"/>
  <c r="E397" i="5"/>
  <c r="E344" i="5"/>
  <c r="E488" i="5"/>
  <c r="E489" i="5"/>
  <c r="E485" i="5"/>
  <c r="E490" i="5"/>
  <c r="E399" i="5"/>
  <c r="E491" i="5"/>
  <c r="E335" i="5"/>
  <c r="E333" i="5"/>
  <c r="E492" i="5"/>
  <c r="E493" i="5"/>
  <c r="E402" i="5"/>
  <c r="E494" i="5"/>
  <c r="E403" i="5"/>
  <c r="E495" i="5"/>
  <c r="E338" i="5"/>
  <c r="E404" i="5"/>
  <c r="E496" i="5"/>
  <c r="E497" i="5"/>
  <c r="E406" i="5"/>
  <c r="E498" i="5"/>
  <c r="E407" i="5"/>
  <c r="E499" i="5"/>
  <c r="E347" i="5"/>
  <c r="E326" i="5"/>
  <c r="E342" i="5"/>
  <c r="E332" i="5"/>
  <c r="E327" i="5"/>
  <c r="E337" i="5"/>
  <c r="E507" i="5"/>
  <c r="E330" i="5"/>
  <c r="E331" i="5"/>
  <c r="E336" i="5"/>
  <c r="E339" i="5"/>
  <c r="E341" i="5"/>
  <c r="E510" i="5"/>
  <c r="E500" i="5"/>
  <c r="E334" i="5"/>
  <c r="E343" i="5"/>
  <c r="E340" i="5"/>
  <c r="E329" i="5"/>
  <c r="E345" i="5"/>
  <c r="E509" i="5"/>
  <c r="E349" i="5"/>
  <c r="E354" i="5"/>
  <c r="E503" i="5"/>
  <c r="E352" i="5"/>
  <c r="E350" i="5"/>
  <c r="E501" i="5"/>
  <c r="E351" i="5"/>
  <c r="E502" i="5"/>
  <c r="E504" i="5"/>
  <c r="E506" i="5"/>
  <c r="E505" i="5"/>
  <c r="E355" i="5"/>
  <c r="E348" i="5"/>
  <c r="E508" i="5"/>
  <c r="E512" i="5"/>
  <c r="E511" i="5"/>
  <c r="E513" i="5"/>
  <c r="E514" i="5"/>
  <c r="E515" i="5"/>
  <c r="E2717" i="5"/>
  <c r="E2709" i="5"/>
  <c r="E2705" i="5"/>
  <c r="E2708" i="5"/>
  <c r="E2707" i="5"/>
  <c r="E2706" i="5"/>
  <c r="E3232" i="5"/>
  <c r="E3235" i="5"/>
  <c r="E3231" i="5"/>
  <c r="E3234" i="5"/>
  <c r="E3233" i="5"/>
  <c r="E8" i="1"/>
  <c r="E7" i="1"/>
  <c r="E549" i="5"/>
  <c r="E596" i="5"/>
  <c r="E628" i="5"/>
  <c r="E537" i="5"/>
  <c r="E602" i="5"/>
  <c r="E586" i="5"/>
  <c r="E543" i="5"/>
  <c r="E2595" i="5"/>
  <c r="E2603" i="5"/>
  <c r="E539" i="5"/>
  <c r="E532" i="5"/>
  <c r="E1189" i="5"/>
  <c r="E266" i="5"/>
  <c r="E301" i="5"/>
  <c r="E2601" i="5"/>
  <c r="E2703" i="5"/>
  <c r="E2617" i="5"/>
  <c r="E2714" i="5"/>
  <c r="E2586" i="5"/>
  <c r="E2616" i="5"/>
  <c r="E2662" i="5"/>
  <c r="E2599" i="5"/>
  <c r="E2620" i="5"/>
  <c r="E2666" i="5"/>
  <c r="E2597" i="5"/>
  <c r="E2609" i="5"/>
  <c r="E2671" i="5"/>
  <c r="E2675" i="5"/>
  <c r="E2660" i="5"/>
  <c r="E2618" i="5"/>
  <c r="E2701" i="5"/>
  <c r="E2661" i="5"/>
  <c r="E2625" i="5"/>
  <c r="E2679" i="5"/>
  <c r="E2691" i="5"/>
  <c r="E2664" i="5"/>
  <c r="E2622" i="5"/>
  <c r="E2719" i="5"/>
  <c r="E1597" i="5"/>
  <c r="E1582" i="5"/>
  <c r="E2146" i="5"/>
  <c r="E2161" i="5"/>
  <c r="E2111" i="5"/>
  <c r="E2204" i="5"/>
  <c r="E155" i="5"/>
  <c r="E2069" i="5"/>
  <c r="E2685" i="5"/>
  <c r="E2613" i="5"/>
  <c r="E2681" i="5"/>
  <c r="E2689" i="5"/>
  <c r="E2631" i="5"/>
  <c r="E2728" i="5"/>
  <c r="E2635" i="5"/>
  <c r="E2596" i="5"/>
  <c r="E2636" i="5"/>
  <c r="E2680" i="5"/>
  <c r="E2598" i="5"/>
  <c r="E2638" i="5"/>
  <c r="E2682" i="5"/>
  <c r="E2713" i="5"/>
  <c r="E238" i="5"/>
  <c r="E2158" i="5"/>
  <c r="E2723" i="5"/>
  <c r="E2645" i="5"/>
  <c r="E2720" i="5"/>
  <c r="E2702" i="5"/>
  <c r="E2639" i="5"/>
  <c r="E2580" i="5"/>
  <c r="E2643" i="5"/>
  <c r="E2600" i="5"/>
  <c r="E2644" i="5"/>
  <c r="E2684" i="5"/>
  <c r="E2602" i="5"/>
  <c r="E2646" i="5"/>
  <c r="E2686" i="5"/>
  <c r="E308" i="5"/>
  <c r="E28" i="5"/>
  <c r="E85" i="5"/>
  <c r="E2134" i="5"/>
  <c r="E2066" i="5"/>
  <c r="E2151" i="5"/>
  <c r="E2117" i="5"/>
  <c r="E2171" i="5"/>
  <c r="E2201" i="5"/>
  <c r="E2102" i="5"/>
  <c r="E2087" i="5"/>
  <c r="E2194" i="5"/>
  <c r="E2133" i="5"/>
  <c r="E2195" i="5"/>
  <c r="E2140" i="5"/>
  <c r="E2208" i="5"/>
  <c r="E2098" i="5"/>
  <c r="E2127" i="5"/>
  <c r="E2093" i="5"/>
  <c r="E2206" i="5"/>
  <c r="E2177" i="5"/>
  <c r="E2070" i="5"/>
  <c r="E1651" i="5"/>
  <c r="E1614" i="5"/>
  <c r="E1556" i="5"/>
  <c r="E1588" i="5"/>
  <c r="E1567" i="5"/>
  <c r="E1620" i="5"/>
  <c r="E1685" i="5"/>
  <c r="E1607" i="5"/>
  <c r="E1652" i="5"/>
  <c r="E1646" i="5"/>
  <c r="E2038" i="5"/>
  <c r="E1587" i="5"/>
  <c r="E1671" i="5"/>
  <c r="E1684" i="5"/>
  <c r="E1678" i="5"/>
  <c r="E1625" i="5"/>
  <c r="E1041" i="5"/>
  <c r="E1231" i="5"/>
  <c r="E136" i="5"/>
  <c r="E156" i="5"/>
  <c r="E42" i="5"/>
  <c r="E169" i="5"/>
  <c r="E63" i="5"/>
  <c r="E72" i="5"/>
  <c r="E92" i="5"/>
  <c r="E302" i="5"/>
  <c r="E41" i="5"/>
  <c r="E257" i="5"/>
  <c r="E107" i="5"/>
  <c r="E244" i="5"/>
  <c r="E158" i="5"/>
  <c r="E264" i="5"/>
  <c r="E130" i="5"/>
  <c r="E129" i="5"/>
  <c r="E19" i="5"/>
  <c r="E291" i="5"/>
  <c r="E1232" i="5"/>
  <c r="E1233" i="5"/>
  <c r="E1456" i="5"/>
  <c r="E1043" i="5"/>
  <c r="E1458" i="5"/>
  <c r="E1048" i="5"/>
  <c r="E1433" i="5"/>
  <c r="E1187" i="5"/>
  <c r="E2118" i="5"/>
  <c r="E2130" i="5"/>
  <c r="E2079" i="5"/>
  <c r="E2119" i="5"/>
  <c r="E2162" i="5"/>
  <c r="E2085" i="5"/>
  <c r="E2125" i="5"/>
  <c r="E2174" i="5"/>
  <c r="E2187" i="5"/>
  <c r="E2169" i="5"/>
  <c r="E2209" i="5"/>
  <c r="E2084" i="5"/>
  <c r="E1192" i="5"/>
  <c r="E1204" i="5"/>
  <c r="E1213" i="5"/>
  <c r="E1478" i="5"/>
  <c r="E1432" i="5"/>
  <c r="E168" i="5"/>
  <c r="E40" i="5"/>
  <c r="E234" i="5"/>
  <c r="E1447" i="5"/>
  <c r="E296" i="5"/>
  <c r="E124" i="5"/>
  <c r="E1443" i="5"/>
  <c r="E162" i="5"/>
  <c r="E21" i="5"/>
  <c r="E105" i="5"/>
  <c r="E237" i="5"/>
  <c r="E321" i="5"/>
  <c r="E83" i="5"/>
  <c r="E247" i="5"/>
  <c r="E2176" i="5"/>
  <c r="E2168" i="5"/>
  <c r="E2082" i="5"/>
  <c r="E2095" i="5"/>
  <c r="E2143" i="5"/>
  <c r="E2210" i="5"/>
  <c r="E2101" i="5"/>
  <c r="E2149" i="5"/>
  <c r="E2163" i="5"/>
  <c r="E2203" i="5"/>
  <c r="E2193" i="5"/>
  <c r="E2108" i="5"/>
  <c r="E1423" i="5"/>
  <c r="E1461" i="5"/>
  <c r="E1473" i="5"/>
  <c r="E1434" i="5"/>
  <c r="E1211" i="5"/>
  <c r="E1476" i="5"/>
  <c r="E276" i="5"/>
  <c r="E104" i="5"/>
  <c r="E298" i="5"/>
  <c r="E126" i="5"/>
  <c r="E232" i="5"/>
  <c r="E60" i="5"/>
  <c r="E270" i="5"/>
  <c r="E90" i="5"/>
  <c r="E65" i="5"/>
  <c r="E149" i="5"/>
  <c r="E277" i="5"/>
  <c r="E43" i="5"/>
  <c r="E127" i="5"/>
  <c r="E667" i="5"/>
  <c r="E601" i="5"/>
  <c r="E1190" i="5"/>
  <c r="E1040" i="5"/>
  <c r="E1230" i="5"/>
  <c r="E1475" i="5"/>
  <c r="E1050" i="5"/>
  <c r="E1234" i="5"/>
  <c r="E1479" i="5"/>
  <c r="E1222" i="5"/>
  <c r="E1467" i="5"/>
  <c r="E1484" i="5"/>
  <c r="E1468" i="5"/>
  <c r="E1452" i="5"/>
  <c r="E1436" i="5"/>
  <c r="E1239" i="5"/>
  <c r="E1223" i="5"/>
  <c r="E1207" i="5"/>
  <c r="E1191" i="5"/>
  <c r="E1486" i="5"/>
  <c r="E1470" i="5"/>
  <c r="E1454" i="5"/>
  <c r="E1438" i="5"/>
  <c r="E1267" i="5"/>
  <c r="E1225" i="5"/>
  <c r="E1209" i="5"/>
  <c r="E1193" i="5"/>
  <c r="E1489" i="5"/>
  <c r="E1457" i="5"/>
  <c r="E1425" i="5"/>
  <c r="E1212" i="5"/>
  <c r="E1051" i="5"/>
  <c r="E1485" i="5"/>
  <c r="E1453" i="5"/>
  <c r="E1240" i="5"/>
  <c r="E1208" i="5"/>
  <c r="E1053" i="5"/>
  <c r="E1046" i="5"/>
  <c r="E1226" i="5"/>
  <c r="E1471" i="5"/>
  <c r="E1527" i="5"/>
  <c r="E1487" i="5"/>
  <c r="E1210" i="5"/>
  <c r="E1045" i="5"/>
  <c r="E1200" i="5"/>
  <c r="E1429" i="5"/>
  <c r="E1469" i="5"/>
  <c r="E1047" i="5"/>
  <c r="E1220" i="5"/>
  <c r="E1441" i="5"/>
  <c r="E1481" i="5"/>
  <c r="E1197" i="5"/>
  <c r="E1217" i="5"/>
  <c r="E1237" i="5"/>
  <c r="E1442" i="5"/>
  <c r="E1462" i="5"/>
  <c r="E1482" i="5"/>
  <c r="E1195" i="5"/>
  <c r="E1215" i="5"/>
  <c r="E1235" i="5"/>
  <c r="E1440" i="5"/>
  <c r="E1460" i="5"/>
  <c r="E1480" i="5"/>
  <c r="E1238" i="5"/>
  <c r="E1431" i="5"/>
  <c r="E1042" i="5"/>
  <c r="E1427" i="5"/>
  <c r="E671" i="5"/>
  <c r="E581" i="5"/>
  <c r="E575" i="5"/>
  <c r="E676" i="5"/>
  <c r="E612" i="5"/>
  <c r="E548" i="5"/>
  <c r="E634" i="5"/>
  <c r="E570" i="5"/>
  <c r="E569" i="5"/>
  <c r="E571" i="5"/>
  <c r="E2581" i="5"/>
  <c r="E2725" i="5"/>
  <c r="E2704" i="5"/>
  <c r="E2716" i="5"/>
  <c r="E2690" i="5"/>
  <c r="E2674" i="5"/>
  <c r="E2658" i="5"/>
  <c r="E2642" i="5"/>
  <c r="E2626" i="5"/>
  <c r="E2610" i="5"/>
  <c r="E2594" i="5"/>
  <c r="E2711" i="5"/>
  <c r="E2688" i="5"/>
  <c r="E2672" i="5"/>
  <c r="E2656" i="5"/>
  <c r="E2640" i="5"/>
  <c r="E2624" i="5"/>
  <c r="E2608" i="5"/>
  <c r="E2718" i="5"/>
  <c r="E2683" i="5"/>
  <c r="E2651" i="5"/>
  <c r="E2619" i="5"/>
  <c r="E2592" i="5"/>
  <c r="E2576" i="5"/>
  <c r="E2687" i="5"/>
  <c r="E2655" i="5"/>
  <c r="E2623" i="5"/>
  <c r="E2590" i="5"/>
  <c r="E2726" i="5"/>
  <c r="E2657" i="5"/>
  <c r="E2593" i="5"/>
  <c r="E2697" i="5"/>
  <c r="E2633" i="5"/>
  <c r="E2579" i="5"/>
  <c r="E2585" i="5"/>
  <c r="E2629" i="5"/>
  <c r="E2605" i="5"/>
  <c r="E2589" i="5"/>
  <c r="E2653" i="5"/>
  <c r="E2693" i="5"/>
  <c r="E2677" i="5"/>
  <c r="E2649" i="5"/>
  <c r="E2583" i="5"/>
  <c r="E2641" i="5"/>
  <c r="E2578" i="5"/>
  <c r="E2607" i="5"/>
  <c r="E2647" i="5"/>
  <c r="E2695" i="5"/>
  <c r="E2584" i="5"/>
  <c r="E2611" i="5"/>
  <c r="E2659" i="5"/>
  <c r="E2699" i="5"/>
  <c r="E2604" i="5"/>
  <c r="E2628" i="5"/>
  <c r="E2648" i="5"/>
  <c r="E2668" i="5"/>
  <c r="E2692" i="5"/>
  <c r="E2724" i="5"/>
  <c r="E2606" i="5"/>
  <c r="E2630" i="5"/>
  <c r="E2650" i="5"/>
  <c r="E2670" i="5"/>
  <c r="E2694" i="5"/>
  <c r="E2722" i="5"/>
  <c r="E2721" i="5"/>
  <c r="E1455" i="5"/>
  <c r="E1194" i="5"/>
  <c r="E1049" i="5"/>
  <c r="E1216" i="5"/>
  <c r="E1437" i="5"/>
  <c r="E1477" i="5"/>
  <c r="E1186" i="5"/>
  <c r="E1228" i="5"/>
  <c r="E1449" i="5"/>
  <c r="E1201" i="5"/>
  <c r="E1221" i="5"/>
  <c r="E1426" i="5"/>
  <c r="E1446" i="5"/>
  <c r="E1466" i="5"/>
  <c r="E1490" i="5"/>
  <c r="E1199" i="5"/>
  <c r="E1219" i="5"/>
  <c r="E1424" i="5"/>
  <c r="E1444" i="5"/>
  <c r="E1464" i="5"/>
  <c r="E1488" i="5"/>
  <c r="E635" i="5"/>
  <c r="E1483" i="5"/>
  <c r="E665" i="5"/>
  <c r="E538" i="5"/>
  <c r="E618" i="5"/>
  <c r="E564" i="5"/>
  <c r="E644" i="5"/>
  <c r="E1218" i="5"/>
  <c r="E639" i="5"/>
  <c r="E1491" i="5"/>
  <c r="E1214" i="5"/>
  <c r="E645" i="5"/>
  <c r="E2196" i="5"/>
  <c r="E2116" i="5"/>
  <c r="E2637" i="5"/>
  <c r="E2150" i="5"/>
  <c r="E2200" i="5"/>
  <c r="E2114" i="5"/>
  <c r="E2071" i="5"/>
  <c r="E2103" i="5"/>
  <c r="E2135" i="5"/>
  <c r="E2178" i="5"/>
  <c r="E2077" i="5"/>
  <c r="E2109" i="5"/>
  <c r="E2141" i="5"/>
  <c r="E2190" i="5"/>
  <c r="E2179" i="5"/>
  <c r="E2211" i="5"/>
  <c r="E2185" i="5"/>
  <c r="E2188" i="5"/>
  <c r="E2148" i="5"/>
  <c r="E2621" i="5"/>
  <c r="E2577" i="5"/>
  <c r="E2710" i="5"/>
  <c r="E2587" i="5"/>
  <c r="E2665" i="5"/>
  <c r="E2591" i="5"/>
  <c r="E2673" i="5"/>
  <c r="E2582" i="5"/>
  <c r="E2615" i="5"/>
  <c r="E2663" i="5"/>
  <c r="E2715" i="5"/>
  <c r="E2588" i="5"/>
  <c r="E2627" i="5"/>
  <c r="E2667" i="5"/>
  <c r="E2712" i="5"/>
  <c r="E2612" i="5"/>
  <c r="E2632" i="5"/>
  <c r="E2652" i="5"/>
  <c r="E2676" i="5"/>
  <c r="E2696" i="5"/>
  <c r="E2727" i="5"/>
  <c r="E2614" i="5"/>
  <c r="E2634" i="5"/>
  <c r="E2654" i="5"/>
  <c r="E2678" i="5"/>
  <c r="E2698" i="5"/>
  <c r="E2700" i="5"/>
  <c r="E2729" i="5"/>
  <c r="E1439" i="5"/>
  <c r="E1054" i="5"/>
  <c r="E1188" i="5"/>
  <c r="E1224" i="5"/>
  <c r="E1445" i="5"/>
  <c r="E1493" i="5"/>
  <c r="E1196" i="5"/>
  <c r="E1236" i="5"/>
  <c r="E1465" i="5"/>
  <c r="E1055" i="5"/>
  <c r="E1205" i="5"/>
  <c r="E1229" i="5"/>
  <c r="E1430" i="5"/>
  <c r="E1450" i="5"/>
  <c r="E1474" i="5"/>
  <c r="E1526" i="5"/>
  <c r="E1203" i="5"/>
  <c r="E1227" i="5"/>
  <c r="E1428" i="5"/>
  <c r="E1448" i="5"/>
  <c r="E1472" i="5"/>
  <c r="E1492" i="5"/>
  <c r="E603" i="5"/>
  <c r="E1451" i="5"/>
  <c r="E633" i="5"/>
  <c r="E554" i="5"/>
  <c r="E650" i="5"/>
  <c r="E580" i="5"/>
  <c r="E660" i="5"/>
  <c r="E1463" i="5"/>
  <c r="E1202" i="5"/>
  <c r="E607" i="5"/>
  <c r="E1459" i="5"/>
  <c r="E1198" i="5"/>
  <c r="E613" i="5"/>
  <c r="E1609" i="5"/>
  <c r="E651" i="5"/>
  <c r="E587" i="5"/>
  <c r="E316" i="5"/>
  <c r="E252" i="5"/>
  <c r="E144" i="5"/>
  <c r="E80" i="5"/>
  <c r="E16" i="5"/>
  <c r="E1661" i="5"/>
  <c r="E1562" i="5"/>
  <c r="E1683" i="5"/>
  <c r="E1639" i="5"/>
  <c r="E1604" i="5"/>
  <c r="E1668" i="5"/>
  <c r="E1598" i="5"/>
  <c r="E1662" i="5"/>
  <c r="E617" i="5"/>
  <c r="E553" i="5"/>
  <c r="E546" i="5"/>
  <c r="E578" i="5"/>
  <c r="E610" i="5"/>
  <c r="E642" i="5"/>
  <c r="E674" i="5"/>
  <c r="E556" i="5"/>
  <c r="E588" i="5"/>
  <c r="E620" i="5"/>
  <c r="E652" i="5"/>
  <c r="E274" i="5"/>
  <c r="E166" i="5"/>
  <c r="E102" i="5"/>
  <c r="E655" i="5"/>
  <c r="E591" i="5"/>
  <c r="E272" i="5"/>
  <c r="E164" i="5"/>
  <c r="E100" i="5"/>
  <c r="E36" i="5"/>
  <c r="E629" i="5"/>
  <c r="E565" i="5"/>
  <c r="E346" i="5"/>
  <c r="E262" i="5"/>
  <c r="E154" i="5"/>
  <c r="E74" i="5"/>
  <c r="E25" i="5"/>
  <c r="E69" i="5"/>
  <c r="E113" i="5"/>
  <c r="E153" i="5"/>
  <c r="E241" i="5"/>
  <c r="E285" i="5"/>
  <c r="E325" i="5"/>
  <c r="E47" i="5"/>
  <c r="E91" i="5"/>
  <c r="E131" i="5"/>
  <c r="E259" i="5"/>
  <c r="E2669" i="5"/>
  <c r="E619" i="5"/>
  <c r="E555" i="5"/>
  <c r="E284" i="5"/>
  <c r="E176" i="5"/>
  <c r="E112" i="5"/>
  <c r="E48" i="5"/>
  <c r="E1565" i="5"/>
  <c r="E1621" i="5"/>
  <c r="E1619" i="5"/>
  <c r="E1575" i="5"/>
  <c r="E1572" i="5"/>
  <c r="E1636" i="5"/>
  <c r="E1630" i="5"/>
  <c r="E1694" i="5"/>
  <c r="E649" i="5"/>
  <c r="E585" i="5"/>
  <c r="E530" i="5"/>
  <c r="E562" i="5"/>
  <c r="E594" i="5"/>
  <c r="E626" i="5"/>
  <c r="E658" i="5"/>
  <c r="E540" i="5"/>
  <c r="E572" i="5"/>
  <c r="E604" i="5"/>
  <c r="E636" i="5"/>
  <c r="E668" i="5"/>
  <c r="E306" i="5"/>
  <c r="E242" i="5"/>
  <c r="E134" i="5"/>
  <c r="E623" i="5"/>
  <c r="E559" i="5"/>
  <c r="E304" i="5"/>
  <c r="E240" i="5"/>
  <c r="E132" i="5"/>
  <c r="E68" i="5"/>
  <c r="E1593" i="5"/>
  <c r="E661" i="5"/>
  <c r="E597" i="5"/>
  <c r="E533" i="5"/>
  <c r="E294" i="5"/>
  <c r="E230" i="5"/>
  <c r="E122" i="5"/>
  <c r="E34" i="5"/>
  <c r="E49" i="5"/>
  <c r="E89" i="5"/>
  <c r="E133" i="5"/>
  <c r="E177" i="5"/>
  <c r="E261" i="5"/>
  <c r="E305" i="5"/>
  <c r="E27" i="5"/>
  <c r="E67" i="5"/>
  <c r="E111" i="5"/>
  <c r="E171" i="5"/>
  <c r="E295" i="5"/>
  <c r="E300" i="5"/>
  <c r="E268" i="5"/>
  <c r="E236" i="5"/>
  <c r="E160" i="5"/>
  <c r="E128" i="5"/>
  <c r="E96" i="5"/>
  <c r="E64" i="5"/>
  <c r="E32" i="5"/>
  <c r="E322" i="5"/>
  <c r="E290" i="5"/>
  <c r="E258" i="5"/>
  <c r="E226" i="5"/>
  <c r="E150" i="5"/>
  <c r="E118" i="5"/>
  <c r="E320" i="5"/>
  <c r="E288" i="5"/>
  <c r="E256" i="5"/>
  <c r="E224" i="5"/>
  <c r="E148" i="5"/>
  <c r="E116" i="5"/>
  <c r="E84" i="5"/>
  <c r="E52" i="5"/>
  <c r="E20" i="5"/>
  <c r="E318" i="5"/>
  <c r="E286" i="5"/>
  <c r="E254" i="5"/>
  <c r="E178" i="5"/>
  <c r="E146" i="5"/>
  <c r="E106" i="5"/>
  <c r="E66" i="5"/>
  <c r="E26" i="5"/>
  <c r="E33" i="5"/>
  <c r="E53" i="5"/>
  <c r="E73" i="5"/>
  <c r="E97" i="5"/>
  <c r="E117" i="5"/>
  <c r="E137" i="5"/>
  <c r="E161" i="5"/>
  <c r="E225" i="5"/>
  <c r="E245" i="5"/>
  <c r="E269" i="5"/>
  <c r="E289" i="5"/>
  <c r="E309" i="5"/>
  <c r="E31" i="5"/>
  <c r="E51" i="5"/>
  <c r="E75" i="5"/>
  <c r="E95" i="5"/>
  <c r="E115" i="5"/>
  <c r="E139" i="5"/>
  <c r="E227" i="5"/>
  <c r="E263" i="5"/>
  <c r="E311" i="5"/>
  <c r="E324" i="5"/>
  <c r="E292" i="5"/>
  <c r="E260" i="5"/>
  <c r="E228" i="5"/>
  <c r="E152" i="5"/>
  <c r="E120" i="5"/>
  <c r="E88" i="5"/>
  <c r="E56" i="5"/>
  <c r="E24" i="5"/>
  <c r="E314" i="5"/>
  <c r="E282" i="5"/>
  <c r="E250" i="5"/>
  <c r="E174" i="5"/>
  <c r="E142" i="5"/>
  <c r="E110" i="5"/>
  <c r="E312" i="5"/>
  <c r="E280" i="5"/>
  <c r="E248" i="5"/>
  <c r="E172" i="5"/>
  <c r="E140" i="5"/>
  <c r="E108" i="5"/>
  <c r="E76" i="5"/>
  <c r="E44" i="5"/>
  <c r="E310" i="5"/>
  <c r="E278" i="5"/>
  <c r="E246" i="5"/>
  <c r="E170" i="5"/>
  <c r="E138" i="5"/>
  <c r="E98" i="5"/>
  <c r="E58" i="5"/>
  <c r="E17" i="5"/>
  <c r="E37" i="5"/>
  <c r="E57" i="5"/>
  <c r="E81" i="5"/>
  <c r="E101" i="5"/>
  <c r="E121" i="5"/>
  <c r="E145" i="5"/>
  <c r="E165" i="5"/>
  <c r="E229" i="5"/>
  <c r="E253" i="5"/>
  <c r="E273" i="5"/>
  <c r="E293" i="5"/>
  <c r="E317" i="5"/>
  <c r="E35" i="5"/>
  <c r="E59" i="5"/>
  <c r="E79" i="5"/>
  <c r="E99" i="5"/>
  <c r="E123" i="5"/>
  <c r="E151" i="5"/>
  <c r="E231" i="5"/>
  <c r="E279" i="5"/>
  <c r="E323" i="5"/>
  <c r="E86" i="5"/>
  <c r="E114" i="5"/>
  <c r="E82" i="5"/>
  <c r="E50" i="5"/>
  <c r="E18" i="5"/>
  <c r="E29" i="5"/>
  <c r="E45" i="5"/>
  <c r="E61" i="5"/>
  <c r="E77" i="5"/>
  <c r="E93" i="5"/>
  <c r="E109" i="5"/>
  <c r="E125" i="5"/>
  <c r="E141" i="5"/>
  <c r="E157" i="5"/>
  <c r="E173" i="5"/>
  <c r="E233" i="5"/>
  <c r="E249" i="5"/>
  <c r="E265" i="5"/>
  <c r="E281" i="5"/>
  <c r="E297" i="5"/>
  <c r="E313" i="5"/>
  <c r="E23" i="5"/>
  <c r="E39" i="5"/>
  <c r="E55" i="5"/>
  <c r="E71" i="5"/>
  <c r="E87" i="5"/>
  <c r="E103" i="5"/>
  <c r="E119" i="5"/>
  <c r="E135" i="5"/>
  <c r="E167" i="5"/>
  <c r="E243" i="5"/>
  <c r="E275" i="5"/>
  <c r="E307" i="5"/>
  <c r="E54" i="5"/>
  <c r="E2192" i="5"/>
  <c r="E2142" i="5"/>
  <c r="E2110" i="5"/>
  <c r="E2184" i="5"/>
  <c r="E2138" i="5"/>
  <c r="E2106" i="5"/>
  <c r="E2074" i="5"/>
  <c r="E2075" i="5"/>
  <c r="E2091" i="5"/>
  <c r="E2107" i="5"/>
  <c r="E2123" i="5"/>
  <c r="E2139" i="5"/>
  <c r="E2155" i="5"/>
  <c r="E2186" i="5"/>
  <c r="E2065" i="5"/>
  <c r="E2081" i="5"/>
  <c r="E2097" i="5"/>
  <c r="E2113" i="5"/>
  <c r="E2129" i="5"/>
  <c r="E2145" i="5"/>
  <c r="E2166" i="5"/>
  <c r="E2198" i="5"/>
  <c r="E2167" i="5"/>
  <c r="E2183" i="5"/>
  <c r="E2199" i="5"/>
  <c r="E2157" i="5"/>
  <c r="E2173" i="5"/>
  <c r="E2189" i="5"/>
  <c r="E2205" i="5"/>
  <c r="E2156" i="5"/>
  <c r="E2092" i="5"/>
  <c r="E2132" i="5"/>
  <c r="E2068" i="5"/>
  <c r="E659" i="5"/>
  <c r="E627" i="5"/>
  <c r="E595" i="5"/>
  <c r="E563" i="5"/>
  <c r="E531" i="5"/>
  <c r="E673" i="5"/>
  <c r="E641" i="5"/>
  <c r="E609" i="5"/>
  <c r="E577" i="5"/>
  <c r="E545" i="5"/>
  <c r="E534" i="5"/>
  <c r="E550" i="5"/>
  <c r="E566" i="5"/>
  <c r="E582" i="5"/>
  <c r="E598" i="5"/>
  <c r="E614" i="5"/>
  <c r="E630" i="5"/>
  <c r="E646" i="5"/>
  <c r="E662" i="5"/>
  <c r="E528" i="5"/>
  <c r="E544" i="5"/>
  <c r="E560" i="5"/>
  <c r="E576" i="5"/>
  <c r="E592" i="5"/>
  <c r="E608" i="5"/>
  <c r="E624" i="5"/>
  <c r="E640" i="5"/>
  <c r="E656" i="5"/>
  <c r="E672" i="5"/>
  <c r="E647" i="5"/>
  <c r="E615" i="5"/>
  <c r="E583" i="5"/>
  <c r="E551" i="5"/>
  <c r="E653" i="5"/>
  <c r="E621" i="5"/>
  <c r="E589" i="5"/>
  <c r="E557" i="5"/>
  <c r="E143" i="5"/>
  <c r="E159" i="5"/>
  <c r="E175" i="5"/>
  <c r="E235" i="5"/>
  <c r="E251" i="5"/>
  <c r="E267" i="5"/>
  <c r="E283" i="5"/>
  <c r="E299" i="5"/>
  <c r="E315" i="5"/>
  <c r="E62" i="5"/>
  <c r="E22" i="5"/>
  <c r="E2180" i="5"/>
  <c r="E46" i="5"/>
  <c r="E147" i="5"/>
  <c r="E163" i="5"/>
  <c r="E179" i="5"/>
  <c r="E239" i="5"/>
  <c r="E255" i="5"/>
  <c r="E271" i="5"/>
  <c r="E287" i="5"/>
  <c r="E303" i="5"/>
  <c r="E319" i="5"/>
  <c r="E2144" i="5"/>
  <c r="E1206" i="5"/>
  <c r="E30" i="5"/>
  <c r="E2136" i="5"/>
  <c r="E70" i="5"/>
  <c r="E2160" i="5"/>
  <c r="E2126" i="5"/>
  <c r="E2094" i="5"/>
  <c r="E2154" i="5"/>
  <c r="E2122" i="5"/>
  <c r="E2090" i="5"/>
  <c r="E2067" i="5"/>
  <c r="E2083" i="5"/>
  <c r="E2099" i="5"/>
  <c r="E2115" i="5"/>
  <c r="E2131" i="5"/>
  <c r="E2147" i="5"/>
  <c r="E2170" i="5"/>
  <c r="E2202" i="5"/>
  <c r="E2073" i="5"/>
  <c r="E2089" i="5"/>
  <c r="E2105" i="5"/>
  <c r="E2121" i="5"/>
  <c r="E2137" i="5"/>
  <c r="E2153" i="5"/>
  <c r="E2182" i="5"/>
  <c r="E2159" i="5"/>
  <c r="E2175" i="5"/>
  <c r="E2191" i="5"/>
  <c r="E2207" i="5"/>
  <c r="E2165" i="5"/>
  <c r="E2181" i="5"/>
  <c r="E2197" i="5"/>
  <c r="E2124" i="5"/>
  <c r="E2172" i="5"/>
  <c r="E2100" i="5"/>
  <c r="E2078" i="5"/>
  <c r="E675" i="5"/>
  <c r="E643" i="5"/>
  <c r="E611" i="5"/>
  <c r="E579" i="5"/>
  <c r="E547" i="5"/>
  <c r="E657" i="5"/>
  <c r="E625" i="5"/>
  <c r="E593" i="5"/>
  <c r="E561" i="5"/>
  <c r="E529" i="5"/>
  <c r="E542" i="5"/>
  <c r="E558" i="5"/>
  <c r="E574" i="5"/>
  <c r="E590" i="5"/>
  <c r="E606" i="5"/>
  <c r="E622" i="5"/>
  <c r="E638" i="5"/>
  <c r="E654" i="5"/>
  <c r="E670" i="5"/>
  <c r="E536" i="5"/>
  <c r="E552" i="5"/>
  <c r="E568" i="5"/>
  <c r="E584" i="5"/>
  <c r="E600" i="5"/>
  <c r="E616" i="5"/>
  <c r="E632" i="5"/>
  <c r="E648" i="5"/>
  <c r="E664" i="5"/>
  <c r="E663" i="5"/>
  <c r="E631" i="5"/>
  <c r="E599" i="5"/>
  <c r="E567" i="5"/>
  <c r="E535" i="5"/>
  <c r="E669" i="5"/>
  <c r="E637" i="5"/>
  <c r="E605" i="5"/>
  <c r="E573" i="5"/>
  <c r="E541" i="5"/>
  <c r="E2112" i="5"/>
  <c r="E38" i="5"/>
  <c r="E1585" i="5"/>
  <c r="E1665" i="5"/>
  <c r="E1613" i="5"/>
  <c r="E1573" i="5"/>
  <c r="E1595" i="5"/>
  <c r="E1659" i="5"/>
  <c r="E1560" i="5"/>
  <c r="E1615" i="5"/>
  <c r="E1576" i="5"/>
  <c r="E1608" i="5"/>
  <c r="E1640" i="5"/>
  <c r="E1672" i="5"/>
  <c r="E1570" i="5"/>
  <c r="E1602" i="5"/>
  <c r="E1634" i="5"/>
  <c r="E1666" i="5"/>
  <c r="E2050" i="5"/>
  <c r="E1577" i="5"/>
  <c r="E1673" i="5"/>
  <c r="E1569" i="5"/>
  <c r="E1633" i="5"/>
  <c r="E1563" i="5"/>
  <c r="E1629" i="5"/>
  <c r="E1693" i="5"/>
  <c r="E1589" i="5"/>
  <c r="E1653" i="5"/>
  <c r="E1554" i="5"/>
  <c r="E1571" i="5"/>
  <c r="E1603" i="5"/>
  <c r="E1635" i="5"/>
  <c r="E1667" i="5"/>
  <c r="E2051" i="5"/>
  <c r="E1564" i="5"/>
  <c r="E1591" i="5"/>
  <c r="E1623" i="5"/>
  <c r="E1655" i="5"/>
  <c r="E1687" i="5"/>
  <c r="E1580" i="5"/>
  <c r="E1596" i="5"/>
  <c r="E1612" i="5"/>
  <c r="E1628" i="5"/>
  <c r="E1644" i="5"/>
  <c r="E1660" i="5"/>
  <c r="E1676" i="5"/>
  <c r="E1692" i="5"/>
  <c r="E1574" i="5"/>
  <c r="E1590" i="5"/>
  <c r="E1606" i="5"/>
  <c r="E1622" i="5"/>
  <c r="E1638" i="5"/>
  <c r="E1654" i="5"/>
  <c r="E1670" i="5"/>
  <c r="E1686" i="5"/>
  <c r="E1553" i="5"/>
  <c r="E1649" i="5"/>
  <c r="E2080" i="5"/>
  <c r="E1052" i="5"/>
  <c r="E1044" i="5"/>
  <c r="E2104" i="5"/>
  <c r="E78" i="5"/>
  <c r="E1555" i="5"/>
  <c r="E1677" i="5"/>
  <c r="E1637" i="5"/>
  <c r="E1566" i="5"/>
  <c r="E1627" i="5"/>
  <c r="E1691" i="5"/>
  <c r="E1583" i="5"/>
  <c r="E1647" i="5"/>
  <c r="E1679" i="5"/>
  <c r="E1592" i="5"/>
  <c r="E1624" i="5"/>
  <c r="E1656" i="5"/>
  <c r="E1688" i="5"/>
  <c r="E1586" i="5"/>
  <c r="E1618" i="5"/>
  <c r="E1650" i="5"/>
  <c r="E1682" i="5"/>
  <c r="E1681" i="5"/>
  <c r="E1561" i="5"/>
  <c r="E1641" i="5"/>
  <c r="E1557" i="5"/>
  <c r="E1601" i="5"/>
  <c r="E1581" i="5"/>
  <c r="E1645" i="5"/>
  <c r="E1559" i="5"/>
  <c r="E1605" i="5"/>
  <c r="E1669" i="5"/>
  <c r="E1558" i="5"/>
  <c r="E1579" i="5"/>
  <c r="E1611" i="5"/>
  <c r="E1643" i="5"/>
  <c r="E1675" i="5"/>
  <c r="E1552" i="5"/>
  <c r="D1546" i="5" s="1"/>
  <c r="D1547" i="5" s="1"/>
  <c r="E1568" i="5"/>
  <c r="E1599" i="5"/>
  <c r="E1631" i="5"/>
  <c r="E1663" i="5"/>
  <c r="E2036" i="5"/>
  <c r="E1584" i="5"/>
  <c r="E1600" i="5"/>
  <c r="E1616" i="5"/>
  <c r="E1632" i="5"/>
  <c r="E1648" i="5"/>
  <c r="E1664" i="5"/>
  <c r="E1680" i="5"/>
  <c r="E2037" i="5"/>
  <c r="E1578" i="5"/>
  <c r="E1594" i="5"/>
  <c r="E1610" i="5"/>
  <c r="E1626" i="5"/>
  <c r="E1642" i="5"/>
  <c r="E1658" i="5"/>
  <c r="E1674" i="5"/>
  <c r="E1690" i="5"/>
  <c r="E1657" i="5"/>
  <c r="E1617" i="5"/>
  <c r="E2164" i="5"/>
  <c r="E2096" i="5"/>
  <c r="E2212" i="5"/>
  <c r="E2120" i="5"/>
  <c r="E2064" i="5"/>
  <c r="E2128" i="5"/>
  <c r="E2072" i="5"/>
  <c r="E2152" i="5"/>
  <c r="E2088" i="5"/>
  <c r="E2076" i="5"/>
  <c r="E3229" i="5"/>
  <c r="E3225" i="5"/>
  <c r="E3227" i="5"/>
  <c r="E3223" i="5"/>
  <c r="E3219" i="5"/>
  <c r="E3215" i="5"/>
  <c r="E3211" i="5"/>
  <c r="E3207" i="5"/>
  <c r="E3203" i="5"/>
  <c r="E3228" i="5"/>
  <c r="E3221" i="5"/>
  <c r="E3218" i="5"/>
  <c r="E3208" i="5"/>
  <c r="E3205" i="5"/>
  <c r="E3202" i="5"/>
  <c r="E3198" i="5"/>
  <c r="E3194" i="5"/>
  <c r="E3190" i="5"/>
  <c r="E3224" i="5"/>
  <c r="E3216" i="5"/>
  <c r="E3213" i="5"/>
  <c r="E3210" i="5"/>
  <c r="E3200" i="5"/>
  <c r="E3196" i="5"/>
  <c r="E3192" i="5"/>
  <c r="E3188" i="5"/>
  <c r="E3184" i="5"/>
  <c r="E3180" i="5"/>
  <c r="E3176" i="5"/>
  <c r="E3172" i="5"/>
  <c r="E3168" i="5"/>
  <c r="E3164" i="5"/>
  <c r="E3160" i="5"/>
  <c r="E3156" i="5"/>
  <c r="E3230" i="5"/>
  <c r="E3217" i="5"/>
  <c r="E3204" i="5"/>
  <c r="E3195" i="5"/>
  <c r="E3187" i="5"/>
  <c r="E3177" i="5"/>
  <c r="E3174" i="5"/>
  <c r="E3171" i="5"/>
  <c r="E3226" i="5"/>
  <c r="E3220" i="5"/>
  <c r="E3212" i="5"/>
  <c r="E3209" i="5"/>
  <c r="E3201" i="5"/>
  <c r="E3189" i="5"/>
  <c r="E3186" i="5"/>
  <c r="E3182" i="5"/>
  <c r="E3178" i="5"/>
  <c r="E3167" i="5"/>
  <c r="E3163" i="5"/>
  <c r="E3161" i="5"/>
  <c r="E3158" i="5"/>
  <c r="E3155" i="5"/>
  <c r="E3151" i="5"/>
  <c r="E3199" i="5"/>
  <c r="E3193" i="5"/>
  <c r="E3173" i="5"/>
  <c r="E3169" i="5"/>
  <c r="E3165" i="5"/>
  <c r="E3153" i="5"/>
  <c r="E3149" i="5"/>
  <c r="E3145" i="5"/>
  <c r="E3141" i="5"/>
  <c r="E3137" i="5"/>
  <c r="E3133" i="5"/>
  <c r="E3129" i="5"/>
  <c r="E3125" i="5"/>
  <c r="E3121" i="5"/>
  <c r="E3117" i="5"/>
  <c r="E3113" i="5"/>
  <c r="E3191" i="5"/>
  <c r="E3185" i="5"/>
  <c r="E3166" i="5"/>
  <c r="E3159" i="5"/>
  <c r="E3147" i="5"/>
  <c r="E3222" i="5"/>
  <c r="E3206" i="5"/>
  <c r="E3183" i="5"/>
  <c r="E3175" i="5"/>
  <c r="E3154" i="5"/>
  <c r="E3152" i="5"/>
  <c r="E3138" i="5"/>
  <c r="E3135" i="5"/>
  <c r="E3132" i="5"/>
  <c r="E3122" i="5"/>
  <c r="E3119" i="5"/>
  <c r="E3116" i="5"/>
  <c r="E3110" i="5"/>
  <c r="E3106" i="5"/>
  <c r="E3102" i="5"/>
  <c r="E3098" i="5"/>
  <c r="E3094" i="5"/>
  <c r="E3090" i="5"/>
  <c r="E3197" i="5"/>
  <c r="E3181" i="5"/>
  <c r="E3162" i="5"/>
  <c r="E3144" i="5"/>
  <c r="E3140" i="5"/>
  <c r="E3136" i="5"/>
  <c r="E3118" i="5"/>
  <c r="E3114" i="5"/>
  <c r="E3111" i="5"/>
  <c r="E3108" i="5"/>
  <c r="E3105" i="5"/>
  <c r="E3095" i="5"/>
  <c r="E3092" i="5"/>
  <c r="E3089" i="5"/>
  <c r="E3170" i="5"/>
  <c r="E3150" i="5"/>
  <c r="E3142" i="5"/>
  <c r="E3131" i="5"/>
  <c r="E3127" i="5"/>
  <c r="E3123" i="5"/>
  <c r="E3112" i="5"/>
  <c r="E3103" i="5"/>
  <c r="E3100" i="5"/>
  <c r="E3097" i="5"/>
  <c r="E3214" i="5"/>
  <c r="E3143" i="5"/>
  <c r="E3124" i="5"/>
  <c r="E3109" i="5"/>
  <c r="E3096" i="5"/>
  <c r="E3157" i="5"/>
  <c r="E3146" i="5"/>
  <c r="E3139" i="5"/>
  <c r="E3128" i="5"/>
  <c r="E3120" i="5"/>
  <c r="E3099" i="5"/>
  <c r="E3093" i="5"/>
  <c r="E3091" i="5"/>
  <c r="E3130" i="5"/>
  <c r="E3104" i="5"/>
  <c r="E3088" i="5"/>
  <c r="E3148" i="5"/>
  <c r="E3101" i="5"/>
  <c r="E3107" i="5"/>
  <c r="E3179" i="5"/>
  <c r="E3126" i="5"/>
  <c r="E3115" i="5"/>
  <c r="E3134" i="5"/>
  <c r="H9" i="1"/>
  <c r="D3082" i="5"/>
  <c r="D3083" i="5" s="1"/>
  <c r="D2570" i="5"/>
  <c r="D2571" i="5"/>
  <c r="D2058" i="5"/>
  <c r="D2059" i="5" s="1"/>
  <c r="D1034" i="5"/>
  <c r="D1035" i="5" s="1"/>
  <c r="D522" i="5"/>
  <c r="D523" i="5"/>
  <c r="D10" i="5"/>
  <c r="D11" i="5" s="1"/>
  <c r="AQ15" i="226" l="1"/>
  <c r="B15" i="226"/>
  <c r="AQ12" i="226"/>
  <c r="B12" i="226"/>
  <c r="B11" i="226"/>
  <c r="AQ11" i="226"/>
  <c r="AQ10" i="226"/>
  <c r="B10" i="226"/>
  <c r="B13" i="226"/>
  <c r="AQ13" i="226"/>
  <c r="AQ17" i="226"/>
  <c r="B17" i="226"/>
  <c r="K38" i="220"/>
  <c r="K52" i="220" s="1"/>
  <c r="H38" i="220"/>
  <c r="H47" i="220" s="1"/>
  <c r="L19" i="220"/>
  <c r="P19" i="220" s="1"/>
  <c r="L12" i="220"/>
  <c r="L13" i="220" s="1"/>
  <c r="H27" i="220"/>
  <c r="H28" i="220" s="1"/>
  <c r="G33" i="220"/>
  <c r="L33" i="220" s="1"/>
  <c r="F13" i="220"/>
  <c r="F27" i="220"/>
  <c r="L24" i="220"/>
  <c r="F38" i="220"/>
  <c r="F47" i="220" s="1"/>
  <c r="W10" i="224"/>
  <c r="J126" i="219"/>
  <c r="W10" i="218"/>
  <c r="K28" i="220"/>
  <c r="K41" i="220"/>
  <c r="J28" i="220"/>
  <c r="J41" i="220"/>
  <c r="V10" i="224"/>
  <c r="V10" i="218"/>
  <c r="I126" i="219"/>
  <c r="J52" i="220"/>
  <c r="J47" i="220"/>
  <c r="I52" i="220"/>
  <c r="I47" i="220"/>
  <c r="U10" i="224"/>
  <c r="H126" i="219"/>
  <c r="U10" i="218"/>
  <c r="I28" i="220"/>
  <c r="I41" i="220"/>
  <c r="T10" i="224"/>
  <c r="G126" i="219"/>
  <c r="T10" i="218"/>
  <c r="G28" i="220"/>
  <c r="G41" i="220"/>
  <c r="S10" i="224"/>
  <c r="F126" i="219"/>
  <c r="S10" i="218"/>
  <c r="G47" i="220"/>
  <c r="G52" i="220"/>
  <c r="R10" i="224"/>
  <c r="R10" i="218"/>
  <c r="E126" i="219"/>
  <c r="E52" i="220"/>
  <c r="E47" i="220"/>
  <c r="E41" i="220"/>
  <c r="E28" i="220"/>
  <c r="Q10" i="224"/>
  <c r="Q10" i="218"/>
  <c r="D126" i="219"/>
  <c r="D52" i="220"/>
  <c r="D47" i="220"/>
  <c r="D28" i="220"/>
  <c r="D41" i="220"/>
  <c r="P10" i="224"/>
  <c r="C126" i="219"/>
  <c r="P10" i="218"/>
  <c r="C52" i="220"/>
  <c r="C47" i="220"/>
  <c r="X9" i="218"/>
  <c r="Y9" i="218" s="1"/>
  <c r="C41" i="220"/>
  <c r="C28" i="220"/>
  <c r="O10" i="224"/>
  <c r="O10" i="218"/>
  <c r="B126" i="219"/>
  <c r="X9" i="224"/>
  <c r="Y9" i="224" s="1"/>
  <c r="O28" i="221"/>
  <c r="N28" i="221"/>
  <c r="AQ16" i="226"/>
  <c r="B16" i="226"/>
  <c r="M28" i="221"/>
  <c r="L28" i="221"/>
  <c r="AQ14" i="226"/>
  <c r="B14" i="226"/>
  <c r="K28" i="221"/>
  <c r="I28" i="221"/>
  <c r="A67" i="223"/>
  <c r="A180" i="219"/>
  <c r="A67" i="222"/>
  <c r="A238" i="219"/>
  <c r="A239" i="219" s="1"/>
  <c r="A240" i="219" s="1"/>
  <c r="A241" i="219" s="1"/>
  <c r="A242" i="219" s="1"/>
  <c r="A243" i="219" s="1"/>
  <c r="A244" i="219" s="1"/>
  <c r="A245" i="219" s="1"/>
  <c r="A246" i="219" s="1"/>
  <c r="A247" i="219" s="1"/>
  <c r="A248" i="219" s="1"/>
  <c r="A249" i="219" s="1"/>
  <c r="A250" i="219" s="1"/>
  <c r="A251" i="219" s="1"/>
  <c r="A252" i="219" s="1"/>
  <c r="A253" i="219" s="1"/>
  <c r="A254" i="219" s="1"/>
  <c r="A255" i="219" s="1"/>
  <c r="A256" i="219" s="1"/>
  <c r="A257" i="219" s="1"/>
  <c r="A258" i="219" s="1"/>
  <c r="A259" i="219" s="1"/>
  <c r="A260" i="219" s="1"/>
  <c r="A261" i="219" s="1"/>
  <c r="A262" i="219" s="1"/>
  <c r="A263" i="219" s="1"/>
  <c r="A264" i="219" s="1"/>
  <c r="A265" i="219" s="1"/>
  <c r="A266" i="219" s="1"/>
  <c r="A267" i="219" s="1"/>
  <c r="A268" i="219" s="1"/>
  <c r="A269" i="219" s="1"/>
  <c r="A270" i="219" s="1"/>
  <c r="A271" i="219" s="1"/>
  <c r="A272" i="219" s="1"/>
  <c r="A273" i="219" s="1"/>
  <c r="A274" i="219" s="1"/>
  <c r="A275" i="219" s="1"/>
  <c r="A276" i="219" s="1"/>
  <c r="A277" i="219" s="1"/>
  <c r="A278" i="219" s="1"/>
  <c r="A279" i="219" s="1"/>
  <c r="A280" i="219" s="1"/>
  <c r="A281" i="219" s="1"/>
  <c r="A282" i="219" s="1"/>
  <c r="A283" i="219" s="1"/>
  <c r="A284" i="219" s="1"/>
  <c r="A285" i="219" s="1"/>
  <c r="A286" i="219" s="1"/>
  <c r="A287" i="219" s="1"/>
  <c r="A288" i="219" s="1"/>
  <c r="N10" i="103"/>
  <c r="N11" i="103" s="1"/>
  <c r="N12" i="103" s="1"/>
  <c r="D21" i="103"/>
  <c r="D19" i="103"/>
  <c r="J12" i="103"/>
  <c r="J13" i="103" s="1"/>
  <c r="J14" i="103" s="1"/>
  <c r="J15" i="103" s="1"/>
  <c r="J16" i="103" s="1"/>
  <c r="J17" i="103" s="1"/>
  <c r="J18" i="103" s="1"/>
  <c r="J19" i="103" s="1"/>
  <c r="J20" i="103" s="1"/>
  <c r="J21" i="103" s="1"/>
  <c r="J22" i="103" s="1"/>
  <c r="J23" i="103" s="1"/>
  <c r="J24" i="103" s="1"/>
  <c r="J25" i="103" s="1"/>
  <c r="J26" i="103" s="1"/>
  <c r="J27" i="103" s="1"/>
  <c r="J28" i="103" s="1"/>
  <c r="J29" i="103" s="1"/>
  <c r="J30" i="103" s="1"/>
  <c r="J31" i="103" s="1"/>
  <c r="J32" i="103" s="1"/>
  <c r="J33" i="103" s="1"/>
  <c r="J34" i="103" s="1"/>
  <c r="J35" i="103" s="1"/>
  <c r="J36" i="103" s="1"/>
  <c r="J37" i="103" s="1"/>
  <c r="J38" i="103" s="1"/>
  <c r="J39" i="103" s="1"/>
  <c r="J40" i="103" s="1"/>
  <c r="J41" i="103" s="1"/>
  <c r="J42" i="103" s="1"/>
  <c r="J43" i="103" s="1"/>
  <c r="J44" i="103" s="1"/>
  <c r="J45" i="103" s="1"/>
  <c r="J46" i="103" s="1"/>
  <c r="J47" i="103" s="1"/>
  <c r="J48" i="103" s="1"/>
  <c r="J49" i="103" s="1"/>
  <c r="J50" i="103" s="1"/>
  <c r="J51" i="103" s="1"/>
  <c r="J52" i="103" s="1"/>
  <c r="J53" i="103" s="1"/>
  <c r="J54" i="103" s="1"/>
  <c r="E47" i="103"/>
  <c r="E45" i="103"/>
  <c r="N13" i="103"/>
  <c r="N14" i="103" s="1"/>
  <c r="N15" i="103" s="1"/>
  <c r="N16" i="103" s="1"/>
  <c r="N17" i="103" s="1"/>
  <c r="N18" i="103" s="1"/>
  <c r="N19" i="103" s="1"/>
  <c r="N20" i="103" s="1"/>
  <c r="N21" i="103" s="1"/>
  <c r="N22" i="103" s="1"/>
  <c r="N23" i="103" s="1"/>
  <c r="N24" i="103" s="1"/>
  <c r="N25" i="103" s="1"/>
  <c r="N26" i="103" s="1"/>
  <c r="N27" i="103" s="1"/>
  <c r="N28" i="103" s="1"/>
  <c r="N29" i="103" s="1"/>
  <c r="N30" i="103" s="1"/>
  <c r="N31" i="103" s="1"/>
  <c r="N32" i="103" s="1"/>
  <c r="N33" i="103" s="1"/>
  <c r="N34" i="103" s="1"/>
  <c r="N35" i="103" s="1"/>
  <c r="N36" i="103" s="1"/>
  <c r="N37" i="103" s="1"/>
  <c r="N38" i="103" s="1"/>
  <c r="N39" i="103" s="1"/>
  <c r="N40" i="103" s="1"/>
  <c r="N41" i="103" s="1"/>
  <c r="N42" i="103" s="1"/>
  <c r="N43" i="103" s="1"/>
  <c r="N44" i="103" s="1"/>
  <c r="N45" i="103" s="1"/>
  <c r="N46" i="103" s="1"/>
  <c r="N47" i="103" s="1"/>
  <c r="N48" i="103" s="1"/>
  <c r="N49" i="103" s="1"/>
  <c r="N50" i="103" s="1"/>
  <c r="N51" i="103" s="1"/>
  <c r="N52" i="103" s="1"/>
  <c r="N53" i="103" s="1"/>
  <c r="N54" i="103" s="1"/>
  <c r="E42" i="103"/>
  <c r="D63" i="103"/>
  <c r="E15" i="103"/>
  <c r="D50" i="103"/>
  <c r="D7" i="103"/>
  <c r="E58" i="103"/>
  <c r="D2" i="103"/>
  <c r="D34" i="103"/>
  <c r="D59" i="103"/>
  <c r="E62" i="103"/>
  <c r="D39" i="103"/>
  <c r="D37" i="103"/>
  <c r="E38" i="103"/>
  <c r="E29" i="103"/>
  <c r="D22" i="103"/>
  <c r="E60" i="103"/>
  <c r="D36" i="103"/>
  <c r="E36" i="103"/>
  <c r="D38" i="103"/>
  <c r="D5" i="103"/>
  <c r="A180" i="92"/>
  <c r="A181" i="92" s="1"/>
  <c r="A182" i="92" s="1"/>
  <c r="A183" i="92" s="1"/>
  <c r="A184" i="92" s="1"/>
  <c r="A185" i="92" s="1"/>
  <c r="A186" i="92" s="1"/>
  <c r="A187" i="92" s="1"/>
  <c r="A188" i="92" s="1"/>
  <c r="A189" i="92" s="1"/>
  <c r="A190" i="92" s="1"/>
  <c r="A191" i="92" s="1"/>
  <c r="A192" i="92" s="1"/>
  <c r="A193" i="92" s="1"/>
  <c r="A194" i="92" s="1"/>
  <c r="A195" i="92" s="1"/>
  <c r="A196" i="92" s="1"/>
  <c r="A197" i="92" s="1"/>
  <c r="A198" i="92" s="1"/>
  <c r="A199" i="92" s="1"/>
  <c r="A200" i="92" s="1"/>
  <c r="A201" i="92" s="1"/>
  <c r="A202" i="92" s="1"/>
  <c r="A203" i="92" s="1"/>
  <c r="A204" i="92" s="1"/>
  <c r="A205" i="92" s="1"/>
  <c r="A206" i="92" s="1"/>
  <c r="A207" i="92" s="1"/>
  <c r="A208" i="92" s="1"/>
  <c r="A209" i="92" s="1"/>
  <c r="A210" i="92" s="1"/>
  <c r="A211" i="92" s="1"/>
  <c r="A212" i="92" s="1"/>
  <c r="A213" i="92" s="1"/>
  <c r="A214" i="92" s="1"/>
  <c r="A215" i="92" s="1"/>
  <c r="A216" i="92" s="1"/>
  <c r="A217" i="92" s="1"/>
  <c r="A218" i="92" s="1"/>
  <c r="A219" i="92" s="1"/>
  <c r="A220" i="92" s="1"/>
  <c r="A221" i="92" s="1"/>
  <c r="A222" i="92" s="1"/>
  <c r="A223" i="92" s="1"/>
  <c r="A224" i="92" s="1"/>
  <c r="A225" i="92" s="1"/>
  <c r="A226" i="92" s="1"/>
  <c r="A227" i="92" s="1"/>
  <c r="A228" i="92" s="1"/>
  <c r="A229" i="92" s="1"/>
  <c r="A230" i="92" s="1"/>
  <c r="A1" i="179"/>
  <c r="D264" i="92"/>
  <c r="D114" i="92"/>
  <c r="D248" i="92"/>
  <c r="D283" i="92"/>
  <c r="D107" i="92"/>
  <c r="D266" i="92"/>
  <c r="D94" i="92"/>
  <c r="D91" i="92"/>
  <c r="D260" i="92"/>
  <c r="D78" i="92"/>
  <c r="D253" i="92"/>
  <c r="D109" i="92"/>
  <c r="D271" i="92"/>
  <c r="D77" i="92"/>
  <c r="D274" i="92"/>
  <c r="D112" i="92"/>
  <c r="D269" i="92"/>
  <c r="D96" i="92"/>
  <c r="D55" i="103"/>
  <c r="E59" i="103"/>
  <c r="E63" i="103"/>
  <c r="E54" i="103"/>
  <c r="E50" i="103"/>
  <c r="E53" i="103"/>
  <c r="E55" i="103"/>
  <c r="E52" i="103"/>
  <c r="E46" i="103"/>
  <c r="E39" i="103"/>
  <c r="E34" i="103"/>
  <c r="E28" i="103"/>
  <c r="E21" i="103"/>
  <c r="E22" i="103"/>
  <c r="E23" i="103"/>
  <c r="E11" i="103"/>
  <c r="E10" i="103"/>
  <c r="D60" i="103"/>
  <c r="D54" i="103"/>
  <c r="D51" i="103"/>
  <c r="D53" i="103"/>
  <c r="D43" i="103"/>
  <c r="D46" i="103"/>
  <c r="D44" i="103"/>
  <c r="D47" i="103"/>
  <c r="D29" i="103"/>
  <c r="D20" i="103"/>
  <c r="D18" i="103"/>
  <c r="A1" i="92"/>
  <c r="D79" i="92"/>
  <c r="D251" i="92"/>
  <c r="D257" i="92"/>
  <c r="D284" i="92"/>
  <c r="D240" i="92"/>
  <c r="D93" i="92"/>
  <c r="D80" i="92"/>
  <c r="D75" i="92"/>
  <c r="D270" i="92"/>
  <c r="D285" i="92"/>
  <c r="D250" i="92"/>
  <c r="D244" i="92"/>
  <c r="D245" i="92"/>
  <c r="D288" i="92"/>
  <c r="D263" i="92"/>
  <c r="D258" i="92"/>
  <c r="D268" i="92"/>
  <c r="D286" i="92"/>
  <c r="D275" i="92"/>
  <c r="D265" i="92"/>
  <c r="D110" i="92"/>
  <c r="D90" i="92"/>
  <c r="D74" i="92"/>
  <c r="D105" i="92"/>
  <c r="D89" i="92"/>
  <c r="D73" i="92"/>
  <c r="D108" i="92"/>
  <c r="D92" i="92"/>
  <c r="D76" i="92"/>
  <c r="D102" i="92"/>
  <c r="D103" i="92"/>
  <c r="D87" i="92"/>
  <c r="D71" i="92"/>
  <c r="D277" i="92"/>
  <c r="D238" i="92"/>
  <c r="E238" i="92" s="1"/>
  <c r="D267" i="92"/>
  <c r="D239" i="92"/>
  <c r="D281" i="92"/>
  <c r="D278" i="92"/>
  <c r="D256" i="92"/>
  <c r="D255" i="92"/>
  <c r="D242" i="92"/>
  <c r="D252" i="92"/>
  <c r="D254" i="92"/>
  <c r="D259" i="92"/>
  <c r="D246" i="92"/>
  <c r="D106" i="92"/>
  <c r="D86" i="92"/>
  <c r="D70" i="92"/>
  <c r="D101" i="92"/>
  <c r="D85" i="92"/>
  <c r="D69" i="92"/>
  <c r="D104" i="92"/>
  <c r="D88" i="92"/>
  <c r="D72" i="92"/>
  <c r="D115" i="92"/>
  <c r="D99" i="92"/>
  <c r="D83" i="92"/>
  <c r="D67" i="92"/>
  <c r="E33" i="4"/>
  <c r="D261" i="92"/>
  <c r="D280" i="92"/>
  <c r="D249" i="92"/>
  <c r="D276" i="92"/>
  <c r="D273" i="92"/>
  <c r="D262" i="92"/>
  <c r="D279" i="92"/>
  <c r="D241" i="92"/>
  <c r="D247" i="92"/>
  <c r="D287" i="92"/>
  <c r="D243" i="92"/>
  <c r="D282" i="92"/>
  <c r="D272" i="92"/>
  <c r="D98" i="92"/>
  <c r="D82" i="92"/>
  <c r="D113" i="92"/>
  <c r="D97" i="92"/>
  <c r="D81" i="92"/>
  <c r="D66" i="92"/>
  <c r="E66" i="92" s="1"/>
  <c r="D100" i="92"/>
  <c r="D84" i="92"/>
  <c r="D68" i="92"/>
  <c r="D111" i="92"/>
  <c r="D95" i="92"/>
  <c r="A67" i="179"/>
  <c r="A68" i="179" s="1"/>
  <c r="A69" i="179" s="1"/>
  <c r="A70" i="179" s="1"/>
  <c r="A71" i="179" s="1"/>
  <c r="A72" i="179" s="1"/>
  <c r="A73" i="179" s="1"/>
  <c r="A74" i="179" s="1"/>
  <c r="A75" i="179" s="1"/>
  <c r="A76" i="179" s="1"/>
  <c r="A77" i="179" s="1"/>
  <c r="A78" i="179" s="1"/>
  <c r="A79" i="179" s="1"/>
  <c r="A80" i="179" s="1"/>
  <c r="A81" i="179" s="1"/>
  <c r="A82" i="179" s="1"/>
  <c r="A83" i="179" s="1"/>
  <c r="A84" i="179" s="1"/>
  <c r="A85" i="179" s="1"/>
  <c r="A86" i="179" s="1"/>
  <c r="A87" i="179" s="1"/>
  <c r="A88" i="179" s="1"/>
  <c r="A89" i="179" s="1"/>
  <c r="A90" i="179" s="1"/>
  <c r="A91" i="179" s="1"/>
  <c r="A92" i="179" s="1"/>
  <c r="A93" i="179" s="1"/>
  <c r="A94" i="179" s="1"/>
  <c r="A95" i="179" s="1"/>
  <c r="A96" i="179" s="1"/>
  <c r="A97" i="179" s="1"/>
  <c r="A98" i="179" s="1"/>
  <c r="A99" i="179" s="1"/>
  <c r="A100" i="179" s="1"/>
  <c r="A101" i="179" s="1"/>
  <c r="A102" i="179" s="1"/>
  <c r="A103" i="179" s="1"/>
  <c r="A104" i="179" s="1"/>
  <c r="A105" i="179" s="1"/>
  <c r="A106" i="179" s="1"/>
  <c r="A107" i="179" s="1"/>
  <c r="A108" i="179" s="1"/>
  <c r="A109" i="179" s="1"/>
  <c r="A110" i="179" s="1"/>
  <c r="A111" i="179" s="1"/>
  <c r="A112" i="179" s="1"/>
  <c r="A113" i="179" s="1"/>
  <c r="A114" i="179" s="1"/>
  <c r="A115" i="179" s="1"/>
  <c r="A116" i="179" s="1"/>
  <c r="A117" i="179" s="1"/>
  <c r="A11" i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7" i="177"/>
  <c r="A68" i="177" s="1"/>
  <c r="A69" i="177" s="1"/>
  <c r="A70" i="177" s="1"/>
  <c r="A71" i="177" s="1"/>
  <c r="A72" i="177" s="1"/>
  <c r="A73" i="177" s="1"/>
  <c r="A74" i="177" s="1"/>
  <c r="A75" i="177" s="1"/>
  <c r="A76" i="177" s="1"/>
  <c r="A77" i="177" s="1"/>
  <c r="A78" i="177" s="1"/>
  <c r="A79" i="177" s="1"/>
  <c r="A80" i="177" s="1"/>
  <c r="A81" i="177" s="1"/>
  <c r="A82" i="177" s="1"/>
  <c r="A83" i="177" s="1"/>
  <c r="A84" i="177" s="1"/>
  <c r="A85" i="177" s="1"/>
  <c r="A86" i="177" s="1"/>
  <c r="A87" i="177" s="1"/>
  <c r="A88" i="177" s="1"/>
  <c r="A89" i="177" s="1"/>
  <c r="A90" i="177" s="1"/>
  <c r="A91" i="177" s="1"/>
  <c r="A92" i="177" s="1"/>
  <c r="A93" i="177" s="1"/>
  <c r="A94" i="177" s="1"/>
  <c r="A95" i="177" s="1"/>
  <c r="A96" i="177" s="1"/>
  <c r="A97" i="177" s="1"/>
  <c r="A98" i="177" s="1"/>
  <c r="A99" i="177" s="1"/>
  <c r="A100" i="177" s="1"/>
  <c r="A101" i="177" s="1"/>
  <c r="A102" i="177" s="1"/>
  <c r="A103" i="177" s="1"/>
  <c r="A104" i="177" s="1"/>
  <c r="A105" i="177" s="1"/>
  <c r="A106" i="177" s="1"/>
  <c r="A107" i="177" s="1"/>
  <c r="A108" i="177" s="1"/>
  <c r="A109" i="177" s="1"/>
  <c r="A110" i="177" s="1"/>
  <c r="A111" i="177" s="1"/>
  <c r="A112" i="177" s="1"/>
  <c r="A113" i="177" s="1"/>
  <c r="A114" i="177" s="1"/>
  <c r="A115" i="177" s="1"/>
  <c r="A116" i="177" s="1"/>
  <c r="A117" i="177" s="1"/>
  <c r="A238" i="92"/>
  <c r="A239" i="92" s="1"/>
  <c r="A240" i="92" s="1"/>
  <c r="A241" i="92" s="1"/>
  <c r="A242" i="92" s="1"/>
  <c r="A243" i="92" s="1"/>
  <c r="A244" i="92" s="1"/>
  <c r="A245" i="92" s="1"/>
  <c r="A246" i="92" s="1"/>
  <c r="A247" i="92" s="1"/>
  <c r="A248" i="92" s="1"/>
  <c r="A249" i="92" s="1"/>
  <c r="A250" i="92" s="1"/>
  <c r="A251" i="92" s="1"/>
  <c r="A252" i="92" s="1"/>
  <c r="A253" i="92" s="1"/>
  <c r="A254" i="92" s="1"/>
  <c r="A255" i="92" s="1"/>
  <c r="A256" i="92" s="1"/>
  <c r="A257" i="92" s="1"/>
  <c r="A258" i="92" s="1"/>
  <c r="A259" i="92" s="1"/>
  <c r="A260" i="92" s="1"/>
  <c r="A261" i="92" s="1"/>
  <c r="A262" i="92" s="1"/>
  <c r="A263" i="92" s="1"/>
  <c r="A264" i="92" s="1"/>
  <c r="A265" i="92" s="1"/>
  <c r="A266" i="92" s="1"/>
  <c r="A267" i="92" s="1"/>
  <c r="A268" i="92" s="1"/>
  <c r="A269" i="92" s="1"/>
  <c r="A270" i="92" s="1"/>
  <c r="A271" i="92" s="1"/>
  <c r="A272" i="92" s="1"/>
  <c r="A273" i="92" s="1"/>
  <c r="A274" i="92" s="1"/>
  <c r="A275" i="92" s="1"/>
  <c r="A276" i="92" s="1"/>
  <c r="A277" i="92" s="1"/>
  <c r="A278" i="92" s="1"/>
  <c r="A279" i="92" s="1"/>
  <c r="A280" i="92" s="1"/>
  <c r="A281" i="92" s="1"/>
  <c r="A282" i="92" s="1"/>
  <c r="A283" i="92" s="1"/>
  <c r="A284" i="92" s="1"/>
  <c r="A285" i="92" s="1"/>
  <c r="A286" i="92" s="1"/>
  <c r="A287" i="92" s="1"/>
  <c r="A288" i="92" s="1"/>
  <c r="E48" i="137"/>
  <c r="C62" i="137"/>
  <c r="C40" i="137"/>
  <c r="E26" i="137"/>
  <c r="E27" i="137" s="1"/>
  <c r="C27" i="137"/>
  <c r="C78" i="137"/>
  <c r="J55" i="103"/>
  <c r="J56" i="103"/>
  <c r="AH27" i="1"/>
  <c r="AF27" i="1"/>
  <c r="O18" i="137"/>
  <c r="I18" i="137"/>
  <c r="G18" i="137"/>
  <c r="K18" i="137"/>
  <c r="Q18" i="137"/>
  <c r="M18" i="137"/>
  <c r="D46" i="137"/>
  <c r="D59" i="137"/>
  <c r="C37" i="137"/>
  <c r="E23" i="137"/>
  <c r="E2310" i="5"/>
  <c r="E2288" i="5"/>
  <c r="E2454" i="5"/>
  <c r="E2390" i="5"/>
  <c r="E2388" i="5"/>
  <c r="E2457" i="5"/>
  <c r="E2393" i="5"/>
  <c r="E2368" i="5"/>
  <c r="E2447" i="5"/>
  <c r="E2383" i="5"/>
  <c r="E2392" i="5"/>
  <c r="E2229" i="5"/>
  <c r="E2299" i="5"/>
  <c r="E2292" i="5"/>
  <c r="E2278" i="5"/>
  <c r="E2498" i="5"/>
  <c r="E2434" i="5"/>
  <c r="E2370" i="5"/>
  <c r="E2501" i="5"/>
  <c r="E2437" i="5"/>
  <c r="E2373" i="5"/>
  <c r="E2491" i="5"/>
  <c r="E2521" i="5"/>
  <c r="E2519" i="5"/>
  <c r="E2518" i="5"/>
  <c r="E2428" i="5"/>
  <c r="E2302" i="5"/>
  <c r="E2529" i="5"/>
  <c r="E2543" i="5"/>
  <c r="E2558" i="5"/>
  <c r="E2528" i="5"/>
  <c r="E2268" i="5"/>
  <c r="E2557" i="5"/>
  <c r="E2560" i="5"/>
  <c r="E2523" i="5"/>
  <c r="E2554" i="5"/>
  <c r="E2516" i="5"/>
  <c r="E2355" i="5"/>
  <c r="E2533" i="5"/>
  <c r="E2530" i="5"/>
  <c r="E2515" i="5"/>
  <c r="E2563" i="5"/>
  <c r="E2549" i="5"/>
  <c r="E2384" i="5"/>
  <c r="E2773" i="5"/>
  <c r="E2817" i="5"/>
  <c r="E2861" i="5"/>
  <c r="E2736" i="5"/>
  <c r="E2752" i="5"/>
  <c r="E2768" i="5"/>
  <c r="E2784" i="5"/>
  <c r="E2800" i="5"/>
  <c r="E2816" i="5"/>
  <c r="E2832" i="5"/>
  <c r="E2848" i="5"/>
  <c r="E2864" i="5"/>
  <c r="E2880" i="5"/>
  <c r="E2777" i="5"/>
  <c r="E2821" i="5"/>
  <c r="E2873" i="5"/>
  <c r="E2742" i="5"/>
  <c r="E2758" i="5"/>
  <c r="E2774" i="5"/>
  <c r="E2790" i="5"/>
  <c r="E2806" i="5"/>
  <c r="E2822" i="5"/>
  <c r="E2838" i="5"/>
  <c r="E2854" i="5"/>
  <c r="E2870" i="5"/>
  <c r="E2733" i="5"/>
  <c r="E2785" i="5"/>
  <c r="E2841" i="5"/>
  <c r="E2731" i="5"/>
  <c r="E2747" i="5"/>
  <c r="E2763" i="5"/>
  <c r="E2779" i="5"/>
  <c r="E2795" i="5"/>
  <c r="E2811" i="5"/>
  <c r="E2827" i="5"/>
  <c r="E2843" i="5"/>
  <c r="E2859" i="5"/>
  <c r="E2875" i="5"/>
  <c r="E2908" i="5"/>
  <c r="E2960" i="5"/>
  <c r="E3008" i="5"/>
  <c r="E2890" i="5"/>
  <c r="E2906" i="5"/>
  <c r="E2922" i="5"/>
  <c r="E2938" i="5"/>
  <c r="E2954" i="5"/>
  <c r="E2970" i="5"/>
  <c r="E2986" i="5"/>
  <c r="E3002" i="5"/>
  <c r="E3018" i="5"/>
  <c r="E3034" i="5"/>
  <c r="E2916" i="5"/>
  <c r="E2964" i="5"/>
  <c r="E3004" i="5"/>
  <c r="E2891" i="5"/>
  <c r="E2907" i="5"/>
  <c r="E2923" i="5"/>
  <c r="E2939" i="5"/>
  <c r="E2955" i="5"/>
  <c r="E2971" i="5"/>
  <c r="E2987" i="5"/>
  <c r="E3003" i="5"/>
  <c r="E3019" i="5"/>
  <c r="E3035" i="5"/>
  <c r="E2920" i="5"/>
  <c r="E2968" i="5"/>
  <c r="E3024" i="5"/>
  <c r="E2893" i="5"/>
  <c r="E2909" i="5"/>
  <c r="E2925" i="5"/>
  <c r="E2941" i="5"/>
  <c r="E2957" i="5"/>
  <c r="E2973" i="5"/>
  <c r="E2989" i="5"/>
  <c r="E3005" i="5"/>
  <c r="E3021" i="5"/>
  <c r="E3037" i="5"/>
  <c r="E3040" i="5"/>
  <c r="E3056" i="5"/>
  <c r="E3072" i="5"/>
  <c r="E3041" i="5"/>
  <c r="E3057" i="5"/>
  <c r="E3073" i="5"/>
  <c r="E3070" i="5"/>
  <c r="E3051" i="5"/>
  <c r="E3363" i="5"/>
  <c r="E3357" i="5"/>
  <c r="E3373" i="5"/>
  <c r="E3389" i="5"/>
  <c r="E3391" i="5"/>
  <c r="E3366" i="5"/>
  <c r="E3382" i="5"/>
  <c r="E3379" i="5"/>
  <c r="E3364" i="5"/>
  <c r="E3380" i="5"/>
  <c r="E3413" i="5"/>
  <c r="E3473" i="5"/>
  <c r="E3529" i="5"/>
  <c r="E3419" i="5"/>
  <c r="E3435" i="5"/>
  <c r="E3451" i="5"/>
  <c r="E3467" i="5"/>
  <c r="E3483" i="5"/>
  <c r="E3499" i="5"/>
  <c r="E3515" i="5"/>
  <c r="E3531" i="5"/>
  <c r="E3437" i="5"/>
  <c r="E3501" i="5"/>
  <c r="E3416" i="5"/>
  <c r="E3432" i="5"/>
  <c r="E3448" i="5"/>
  <c r="E3464" i="5"/>
  <c r="E3480" i="5"/>
  <c r="E3496" i="5"/>
  <c r="E3512" i="5"/>
  <c r="E3528" i="5"/>
  <c r="E3441" i="5"/>
  <c r="E3521" i="5"/>
  <c r="E3433" i="5"/>
  <c r="E3493" i="5"/>
  <c r="E3410" i="5"/>
  <c r="E3426" i="5"/>
  <c r="E3442" i="5"/>
  <c r="E3458" i="5"/>
  <c r="E3474" i="5"/>
  <c r="E3490" i="5"/>
  <c r="E3506" i="5"/>
  <c r="E3522" i="5"/>
  <c r="E3548" i="5"/>
  <c r="E3542" i="5"/>
  <c r="E3558" i="5"/>
  <c r="E3574" i="5"/>
  <c r="E3544" i="5"/>
  <c r="E3543" i="5"/>
  <c r="E3559" i="5"/>
  <c r="E3575" i="5"/>
  <c r="E3552" i="5"/>
  <c r="E3556" i="5"/>
  <c r="E3545" i="5"/>
  <c r="E3561" i="5"/>
  <c r="E3577" i="5"/>
  <c r="E3397" i="5"/>
  <c r="E3400" i="5"/>
  <c r="E3398" i="5"/>
  <c r="E3259" i="5"/>
  <c r="E3349" i="5"/>
  <c r="E3252" i="5"/>
  <c r="E3266" i="5"/>
  <c r="E3291" i="5"/>
  <c r="E3275" i="5"/>
  <c r="E3303" i="5"/>
  <c r="E3344" i="5"/>
  <c r="E3328" i="5"/>
  <c r="E3249" i="5"/>
  <c r="E3316" i="5"/>
  <c r="E3329" i="5"/>
  <c r="E3251" i="5"/>
  <c r="E3265" i="5"/>
  <c r="E3290" i="5"/>
  <c r="E3274" i="5"/>
  <c r="E3302" i="5"/>
  <c r="E3343" i="5"/>
  <c r="E3327" i="5"/>
  <c r="E3245" i="5"/>
  <c r="E3312" i="5"/>
  <c r="E3325" i="5"/>
  <c r="E3250" i="5"/>
  <c r="E3264" i="5"/>
  <c r="E3289" i="5"/>
  <c r="E3317" i="5"/>
  <c r="E3301" i="5"/>
  <c r="E3342" i="5"/>
  <c r="AH19" i="1"/>
  <c r="G28" i="137"/>
  <c r="K28" i="137"/>
  <c r="E29" i="137"/>
  <c r="Q8" i="137"/>
  <c r="D40" i="137"/>
  <c r="G98" i="137"/>
  <c r="E9" i="137"/>
  <c r="E71" i="137"/>
  <c r="E85" i="137"/>
  <c r="O98" i="137"/>
  <c r="C37" i="139"/>
  <c r="C38" i="139" s="1"/>
  <c r="D6" i="139"/>
  <c r="E6" i="139"/>
  <c r="E19" i="139"/>
  <c r="E25" i="139" s="1"/>
  <c r="C14" i="139"/>
  <c r="K14" i="137"/>
  <c r="G14" i="137"/>
  <c r="C46" i="137"/>
  <c r="E46" i="137" s="1"/>
  <c r="D36" i="137"/>
  <c r="G70" i="137"/>
  <c r="I70" i="137"/>
  <c r="Y11" i="103"/>
  <c r="Y12" i="103" s="1"/>
  <c r="Y13" i="103" s="1"/>
  <c r="Y14" i="103" s="1"/>
  <c r="Y15" i="103" s="1"/>
  <c r="Y16" i="103" s="1"/>
  <c r="Y17" i="103" s="1"/>
  <c r="Y18" i="103" s="1"/>
  <c r="Y19" i="103" s="1"/>
  <c r="Y20" i="103" s="1"/>
  <c r="Y21" i="103" s="1"/>
  <c r="Y22" i="103" s="1"/>
  <c r="Y23" i="103" s="1"/>
  <c r="Y24" i="103" s="1"/>
  <c r="Y25" i="103" s="1"/>
  <c r="Y26" i="103" s="1"/>
  <c r="Y27" i="103" s="1"/>
  <c r="Y28" i="103" s="1"/>
  <c r="Y29" i="103" s="1"/>
  <c r="Y30" i="103" s="1"/>
  <c r="Y31" i="103" s="1"/>
  <c r="Y32" i="103" s="1"/>
  <c r="Y33" i="103" s="1"/>
  <c r="Y34" i="103" s="1"/>
  <c r="Y35" i="103" s="1"/>
  <c r="Y36" i="103" s="1"/>
  <c r="Y37" i="103" s="1"/>
  <c r="Y38" i="103" s="1"/>
  <c r="Y39" i="103" s="1"/>
  <c r="Y40" i="103" s="1"/>
  <c r="Y41" i="103" s="1"/>
  <c r="Y42" i="103" s="1"/>
  <c r="Y43" i="103" s="1"/>
  <c r="Y44" i="103" s="1"/>
  <c r="Y45" i="103" s="1"/>
  <c r="Y46" i="103" s="1"/>
  <c r="Y47" i="103" s="1"/>
  <c r="Y48" i="103" s="1"/>
  <c r="Y49" i="103" s="1"/>
  <c r="Y50" i="103" s="1"/>
  <c r="Y51" i="103" s="1"/>
  <c r="Y52" i="103" s="1"/>
  <c r="Y53" i="103" s="1"/>
  <c r="Y54" i="103" s="1"/>
  <c r="C6" i="139"/>
  <c r="E43" i="137"/>
  <c r="M28" i="137"/>
  <c r="O42" i="137"/>
  <c r="I42" i="137"/>
  <c r="G42" i="137"/>
  <c r="Q14" i="137"/>
  <c r="I84" i="137"/>
  <c r="G84" i="137"/>
  <c r="Q28" i="137"/>
  <c r="E15" i="137"/>
  <c r="I14" i="137"/>
  <c r="E59" i="137"/>
  <c r="D18" i="137"/>
  <c r="C32" i="137"/>
  <c r="E32" i="137" s="1"/>
  <c r="O70" i="137"/>
  <c r="M84" i="137"/>
  <c r="E17" i="137"/>
  <c r="E40" i="139"/>
  <c r="C40" i="139" s="1"/>
  <c r="F44" i="139"/>
  <c r="F53" i="139" s="1"/>
  <c r="D21" i="139"/>
  <c r="D42" i="103"/>
  <c r="D6" i="103"/>
  <c r="D61" i="103"/>
  <c r="D11" i="103"/>
  <c r="D14" i="103"/>
  <c r="D10" i="103"/>
  <c r="D4" i="103"/>
  <c r="E20" i="103"/>
  <c r="E31" i="103"/>
  <c r="E35" i="103"/>
  <c r="E44" i="103"/>
  <c r="E30" i="103"/>
  <c r="E26" i="103"/>
  <c r="E14" i="103"/>
  <c r="E13" i="103"/>
  <c r="E19" i="103"/>
  <c r="D30" i="103"/>
  <c r="D15" i="103"/>
  <c r="D31" i="103"/>
  <c r="D28" i="103"/>
  <c r="D26" i="103"/>
  <c r="D58" i="103"/>
  <c r="D12" i="103"/>
  <c r="F18" i="221" l="1"/>
  <c r="F28" i="221" s="1"/>
  <c r="J28" i="221"/>
  <c r="H28" i="221"/>
  <c r="K47" i="220"/>
  <c r="L47" i="220"/>
  <c r="N47" i="220" s="1"/>
  <c r="H52" i="220"/>
  <c r="H66" i="220" s="1"/>
  <c r="H41" i="220"/>
  <c r="L27" i="220"/>
  <c r="L28" i="220" s="1"/>
  <c r="R19" i="220"/>
  <c r="N19" i="220"/>
  <c r="X19" i="220"/>
  <c r="V19" i="220"/>
  <c r="T19" i="220"/>
  <c r="T33" i="220"/>
  <c r="X33" i="220"/>
  <c r="R33" i="220"/>
  <c r="V33" i="220"/>
  <c r="P33" i="220"/>
  <c r="N33" i="220"/>
  <c r="F52" i="220"/>
  <c r="F66" i="220" s="1"/>
  <c r="F41" i="220"/>
  <c r="F42" i="220" s="1"/>
  <c r="L38" i="220"/>
  <c r="F28" i="220"/>
  <c r="K55" i="220"/>
  <c r="K42" i="220"/>
  <c r="W11" i="224"/>
  <c r="J127" i="219"/>
  <c r="W11" i="218"/>
  <c r="K66" i="220"/>
  <c r="K61" i="220"/>
  <c r="J66" i="220"/>
  <c r="J61" i="220"/>
  <c r="V11" i="224"/>
  <c r="V11" i="218"/>
  <c r="I127" i="219"/>
  <c r="J42" i="220"/>
  <c r="J55" i="220"/>
  <c r="I42" i="220"/>
  <c r="I55" i="220"/>
  <c r="U11" i="224"/>
  <c r="U11" i="218"/>
  <c r="H127" i="219"/>
  <c r="I66" i="220"/>
  <c r="I61" i="220"/>
  <c r="T11" i="224"/>
  <c r="G127" i="219"/>
  <c r="T11" i="218"/>
  <c r="H55" i="220"/>
  <c r="H42" i="220"/>
  <c r="G66" i="220"/>
  <c r="G61" i="220"/>
  <c r="S11" i="224"/>
  <c r="S11" i="218"/>
  <c r="F127" i="219"/>
  <c r="G55" i="220"/>
  <c r="G42" i="220"/>
  <c r="R11" i="224"/>
  <c r="E127" i="219"/>
  <c r="R11" i="218"/>
  <c r="Q11" i="224"/>
  <c r="D127" i="219"/>
  <c r="Q11" i="218"/>
  <c r="X10" i="224"/>
  <c r="Y10" i="224" s="1"/>
  <c r="E55" i="220"/>
  <c r="E42" i="220"/>
  <c r="E66" i="220"/>
  <c r="E61" i="220"/>
  <c r="P11" i="224"/>
  <c r="C127" i="219"/>
  <c r="P11" i="218"/>
  <c r="D42" i="220"/>
  <c r="D55" i="220"/>
  <c r="D66" i="220"/>
  <c r="D61" i="220"/>
  <c r="C55" i="220"/>
  <c r="C42" i="220"/>
  <c r="C61" i="220"/>
  <c r="C66" i="220"/>
  <c r="O11" i="224"/>
  <c r="B127" i="219"/>
  <c r="O11" i="218"/>
  <c r="X10" i="218"/>
  <c r="Y10" i="218" s="1"/>
  <c r="C18" i="221"/>
  <c r="C28" i="221" s="1"/>
  <c r="D18" i="221"/>
  <c r="D28" i="221" s="1"/>
  <c r="E18" i="221"/>
  <c r="E28" i="221" s="1"/>
  <c r="H3" i="226"/>
  <c r="G3" i="226"/>
  <c r="N58" i="226"/>
  <c r="N54" i="226"/>
  <c r="N59" i="226"/>
  <c r="N60" i="226"/>
  <c r="N56" i="226"/>
  <c r="N55" i="226"/>
  <c r="N61" i="226"/>
  <c r="N57" i="226"/>
  <c r="N55" i="103"/>
  <c r="N56" i="103"/>
  <c r="A68" i="222"/>
  <c r="A69" i="222" s="1"/>
  <c r="A70" i="222" s="1"/>
  <c r="A71" i="222" s="1"/>
  <c r="A72" i="222" s="1"/>
  <c r="A73" i="222" s="1"/>
  <c r="A74" i="222" s="1"/>
  <c r="A75" i="222" s="1"/>
  <c r="A76" i="222" s="1"/>
  <c r="A77" i="222" s="1"/>
  <c r="A78" i="222" s="1"/>
  <c r="A79" i="222" s="1"/>
  <c r="A80" i="222" s="1"/>
  <c r="A81" i="222" s="1"/>
  <c r="A82" i="222" s="1"/>
  <c r="A83" i="222" s="1"/>
  <c r="A84" i="222" s="1"/>
  <c r="A85" i="222" s="1"/>
  <c r="A86" i="222" s="1"/>
  <c r="A87" i="222" s="1"/>
  <c r="A88" i="222" s="1"/>
  <c r="A89" i="222" s="1"/>
  <c r="A90" i="222" s="1"/>
  <c r="A91" i="222" s="1"/>
  <c r="A92" i="222" s="1"/>
  <c r="A93" i="222" s="1"/>
  <c r="A94" i="222" s="1"/>
  <c r="A95" i="222" s="1"/>
  <c r="A96" i="222" s="1"/>
  <c r="A97" i="222" s="1"/>
  <c r="A98" i="222" s="1"/>
  <c r="A99" i="222" s="1"/>
  <c r="A100" i="222" s="1"/>
  <c r="A101" i="222" s="1"/>
  <c r="A102" i="222" s="1"/>
  <c r="A103" i="222" s="1"/>
  <c r="A104" i="222" s="1"/>
  <c r="A105" i="222" s="1"/>
  <c r="A106" i="222" s="1"/>
  <c r="A107" i="222" s="1"/>
  <c r="A108" i="222" s="1"/>
  <c r="A109" i="222" s="1"/>
  <c r="A110" i="222" s="1"/>
  <c r="A111" i="222" s="1"/>
  <c r="A112" i="222" s="1"/>
  <c r="A113" i="222" s="1"/>
  <c r="A114" i="222" s="1"/>
  <c r="A115" i="222" s="1"/>
  <c r="A116" i="222" s="1"/>
  <c r="A117" i="222" s="1"/>
  <c r="H67" i="222"/>
  <c r="H66" i="222" s="1"/>
  <c r="D67" i="222"/>
  <c r="D66" i="222" s="1"/>
  <c r="J67" i="222"/>
  <c r="J66" i="222" s="1"/>
  <c r="F67" i="222"/>
  <c r="F66" i="222" s="1"/>
  <c r="B67" i="222"/>
  <c r="G67" i="222"/>
  <c r="G66" i="222" s="1"/>
  <c r="I67" i="222"/>
  <c r="I66" i="222" s="1"/>
  <c r="E67" i="222"/>
  <c r="E66" i="222" s="1"/>
  <c r="C67" i="222"/>
  <c r="C66" i="222" s="1"/>
  <c r="A181" i="219"/>
  <c r="A182" i="219" s="1"/>
  <c r="A183" i="219" s="1"/>
  <c r="A184" i="219" s="1"/>
  <c r="A185" i="219" s="1"/>
  <c r="A186" i="219" s="1"/>
  <c r="A187" i="219" s="1"/>
  <c r="A188" i="219" s="1"/>
  <c r="A189" i="219" s="1"/>
  <c r="A190" i="219" s="1"/>
  <c r="A191" i="219" s="1"/>
  <c r="A192" i="219" s="1"/>
  <c r="A193" i="219" s="1"/>
  <c r="A194" i="219" s="1"/>
  <c r="A195" i="219" s="1"/>
  <c r="A196" i="219" s="1"/>
  <c r="A197" i="219" s="1"/>
  <c r="A198" i="219" s="1"/>
  <c r="A199" i="219" s="1"/>
  <c r="A200" i="219" s="1"/>
  <c r="A201" i="219" s="1"/>
  <c r="A202" i="219" s="1"/>
  <c r="A203" i="219" s="1"/>
  <c r="A204" i="219" s="1"/>
  <c r="A205" i="219" s="1"/>
  <c r="A206" i="219" s="1"/>
  <c r="A207" i="219" s="1"/>
  <c r="A208" i="219" s="1"/>
  <c r="A209" i="219" s="1"/>
  <c r="A210" i="219" s="1"/>
  <c r="A211" i="219" s="1"/>
  <c r="A212" i="219" s="1"/>
  <c r="A213" i="219" s="1"/>
  <c r="A214" i="219" s="1"/>
  <c r="A215" i="219" s="1"/>
  <c r="A216" i="219" s="1"/>
  <c r="A217" i="219" s="1"/>
  <c r="A218" i="219" s="1"/>
  <c r="A219" i="219" s="1"/>
  <c r="A220" i="219" s="1"/>
  <c r="A221" i="219" s="1"/>
  <c r="A222" i="219" s="1"/>
  <c r="A223" i="219" s="1"/>
  <c r="A224" i="219" s="1"/>
  <c r="A225" i="219" s="1"/>
  <c r="A226" i="219" s="1"/>
  <c r="A227" i="219" s="1"/>
  <c r="A228" i="219" s="1"/>
  <c r="A229" i="219" s="1"/>
  <c r="A230" i="219" s="1"/>
  <c r="H180" i="219"/>
  <c r="D180" i="219"/>
  <c r="I180" i="219"/>
  <c r="E180" i="219"/>
  <c r="J180" i="219"/>
  <c r="F180" i="219"/>
  <c r="B180" i="219"/>
  <c r="G180" i="219"/>
  <c r="C180" i="219"/>
  <c r="A68" i="223"/>
  <c r="A69" i="223" s="1"/>
  <c r="A70" i="223" s="1"/>
  <c r="A71" i="223" s="1"/>
  <c r="A72" i="223" s="1"/>
  <c r="A73" i="223" s="1"/>
  <c r="A74" i="223" s="1"/>
  <c r="A75" i="223" s="1"/>
  <c r="A76" i="223" s="1"/>
  <c r="A77" i="223" s="1"/>
  <c r="A78" i="223" s="1"/>
  <c r="A79" i="223" s="1"/>
  <c r="A80" i="223" s="1"/>
  <c r="A81" i="223" s="1"/>
  <c r="A82" i="223" s="1"/>
  <c r="A83" i="223" s="1"/>
  <c r="A84" i="223" s="1"/>
  <c r="A85" i="223" s="1"/>
  <c r="A86" i="223" s="1"/>
  <c r="A87" i="223" s="1"/>
  <c r="A88" i="223" s="1"/>
  <c r="A89" i="223" s="1"/>
  <c r="A90" i="223" s="1"/>
  <c r="A91" i="223" s="1"/>
  <c r="A92" i="223" s="1"/>
  <c r="A93" i="223" s="1"/>
  <c r="A94" i="223" s="1"/>
  <c r="A95" i="223" s="1"/>
  <c r="A96" i="223" s="1"/>
  <c r="A97" i="223" s="1"/>
  <c r="A98" i="223" s="1"/>
  <c r="A99" i="223" s="1"/>
  <c r="A100" i="223" s="1"/>
  <c r="A101" i="223" s="1"/>
  <c r="A102" i="223" s="1"/>
  <c r="A103" i="223" s="1"/>
  <c r="A104" i="223" s="1"/>
  <c r="A105" i="223" s="1"/>
  <c r="A106" i="223" s="1"/>
  <c r="A107" i="223" s="1"/>
  <c r="A108" i="223" s="1"/>
  <c r="A109" i="223" s="1"/>
  <c r="A110" i="223" s="1"/>
  <c r="A111" i="223" s="1"/>
  <c r="A112" i="223" s="1"/>
  <c r="A113" i="223" s="1"/>
  <c r="A114" i="223" s="1"/>
  <c r="A115" i="223" s="1"/>
  <c r="A116" i="223" s="1"/>
  <c r="A117" i="223" s="1"/>
  <c r="I67" i="223"/>
  <c r="I66" i="223" s="1"/>
  <c r="E67" i="223"/>
  <c r="E66" i="223" s="1"/>
  <c r="J67" i="223"/>
  <c r="J66" i="223" s="1"/>
  <c r="G67" i="223"/>
  <c r="G66" i="223" s="1"/>
  <c r="C67" i="223"/>
  <c r="C66" i="223" s="1"/>
  <c r="B67" i="223"/>
  <c r="F67" i="223"/>
  <c r="F66" i="223" s="1"/>
  <c r="D67" i="223"/>
  <c r="D66" i="223" s="1"/>
  <c r="H67" i="223"/>
  <c r="H66" i="223" s="1"/>
  <c r="C9" i="7"/>
  <c r="E67" i="92"/>
  <c r="E68" i="92" s="1"/>
  <c r="E69" i="92" s="1"/>
  <c r="E70" i="92" s="1"/>
  <c r="E71" i="92" s="1"/>
  <c r="E72" i="92" s="1"/>
  <c r="E73" i="92" s="1"/>
  <c r="E74" i="92" s="1"/>
  <c r="E75" i="92" s="1"/>
  <c r="E76" i="92" s="1"/>
  <c r="E77" i="92" s="1"/>
  <c r="E78" i="92" s="1"/>
  <c r="E79" i="92" s="1"/>
  <c r="E80" i="92" s="1"/>
  <c r="E81" i="92" s="1"/>
  <c r="E82" i="92" s="1"/>
  <c r="E83" i="92" s="1"/>
  <c r="E84" i="92" s="1"/>
  <c r="E85" i="92" s="1"/>
  <c r="E86" i="92" s="1"/>
  <c r="E87" i="92" s="1"/>
  <c r="E88" i="92" s="1"/>
  <c r="E89" i="92" s="1"/>
  <c r="E90" i="92" s="1"/>
  <c r="E91" i="92" s="1"/>
  <c r="E92" i="92" s="1"/>
  <c r="E93" i="92" s="1"/>
  <c r="E94" i="92" s="1"/>
  <c r="E95" i="92" s="1"/>
  <c r="E96" i="92" s="1"/>
  <c r="E97" i="92" s="1"/>
  <c r="E98" i="92" s="1"/>
  <c r="E99" i="92" s="1"/>
  <c r="E100" i="92" s="1"/>
  <c r="E101" i="92" s="1"/>
  <c r="E102" i="92" s="1"/>
  <c r="E103" i="92" s="1"/>
  <c r="E104" i="92" s="1"/>
  <c r="E105" i="92" s="1"/>
  <c r="E106" i="92" s="1"/>
  <c r="E107" i="92" s="1"/>
  <c r="E108" i="92" s="1"/>
  <c r="E109" i="92" s="1"/>
  <c r="E110" i="92" s="1"/>
  <c r="E111" i="92" s="1"/>
  <c r="E112" i="92" s="1"/>
  <c r="E113" i="92" s="1"/>
  <c r="E114" i="92" s="1"/>
  <c r="E115" i="92" s="1"/>
  <c r="E239" i="92"/>
  <c r="E240" i="92" s="1"/>
  <c r="E241" i="92" s="1"/>
  <c r="E242" i="92" s="1"/>
  <c r="E243" i="92" s="1"/>
  <c r="E244" i="92" s="1"/>
  <c r="E245" i="92" s="1"/>
  <c r="E246" i="92" s="1"/>
  <c r="E247" i="92" s="1"/>
  <c r="E248" i="92" s="1"/>
  <c r="E249" i="92" s="1"/>
  <c r="E250" i="92" s="1"/>
  <c r="E251" i="92" s="1"/>
  <c r="E252" i="92" s="1"/>
  <c r="E253" i="92" s="1"/>
  <c r="E254" i="92" s="1"/>
  <c r="E255" i="92" s="1"/>
  <c r="E256" i="92" s="1"/>
  <c r="E257" i="92" s="1"/>
  <c r="E258" i="92" s="1"/>
  <c r="E259" i="92" s="1"/>
  <c r="E260" i="92" s="1"/>
  <c r="E261" i="92" s="1"/>
  <c r="E262" i="92" s="1"/>
  <c r="E263" i="92" s="1"/>
  <c r="E264" i="92" s="1"/>
  <c r="E265" i="92" s="1"/>
  <c r="E266" i="92" s="1"/>
  <c r="E267" i="92" s="1"/>
  <c r="E268" i="92" s="1"/>
  <c r="E269" i="92" s="1"/>
  <c r="E270" i="92" s="1"/>
  <c r="E271" i="92" s="1"/>
  <c r="E272" i="92" s="1"/>
  <c r="E273" i="92" s="1"/>
  <c r="E274" i="92" s="1"/>
  <c r="E275" i="92" s="1"/>
  <c r="E276" i="92" s="1"/>
  <c r="E277" i="92" s="1"/>
  <c r="E278" i="92" s="1"/>
  <c r="E279" i="92" s="1"/>
  <c r="E280" i="92" s="1"/>
  <c r="E281" i="92" s="1"/>
  <c r="E282" i="92" s="1"/>
  <c r="E283" i="92" s="1"/>
  <c r="E284" i="92" s="1"/>
  <c r="E285" i="92" s="1"/>
  <c r="E286" i="92" s="1"/>
  <c r="E287" i="92" s="1"/>
  <c r="E288" i="92" s="1"/>
  <c r="Y56" i="103"/>
  <c r="Y55" i="103"/>
  <c r="E36" i="137"/>
  <c r="D50" i="137"/>
  <c r="C41" i="137"/>
  <c r="C54" i="137"/>
  <c r="E40" i="137"/>
  <c r="E41" i="137" s="1"/>
  <c r="M32" i="137"/>
  <c r="Q32" i="137"/>
  <c r="G32" i="137"/>
  <c r="I32" i="137"/>
  <c r="O32" i="137"/>
  <c r="K32" i="137"/>
  <c r="M46" i="137"/>
  <c r="G46" i="137"/>
  <c r="Q46" i="137"/>
  <c r="I46" i="137"/>
  <c r="O46" i="137"/>
  <c r="K46" i="137"/>
  <c r="E37" i="137"/>
  <c r="C51" i="137"/>
  <c r="C76" i="137"/>
  <c r="E62" i="137"/>
  <c r="D54" i="137"/>
  <c r="D41" i="137"/>
  <c r="D73" i="137"/>
  <c r="D60" i="137"/>
  <c r="C92" i="137"/>
  <c r="H61" i="220" l="1"/>
  <c r="P47" i="220"/>
  <c r="V47" i="220"/>
  <c r="T47" i="220"/>
  <c r="R47" i="220"/>
  <c r="X47" i="220"/>
  <c r="L52" i="220"/>
  <c r="F61" i="220"/>
  <c r="F55" i="220"/>
  <c r="L55" i="220" s="1"/>
  <c r="L56" i="220" s="1"/>
  <c r="L41" i="220"/>
  <c r="L42" i="220" s="1"/>
  <c r="K80" i="220"/>
  <c r="K75" i="220"/>
  <c r="W12" i="224"/>
  <c r="J128" i="219"/>
  <c r="W12" i="218"/>
  <c r="K69" i="220"/>
  <c r="K56" i="220"/>
  <c r="J56" i="220"/>
  <c r="J69" i="220"/>
  <c r="V12" i="224"/>
  <c r="I128" i="219"/>
  <c r="V12" i="218"/>
  <c r="J80" i="220"/>
  <c r="J75" i="220"/>
  <c r="I80" i="220"/>
  <c r="I75" i="220"/>
  <c r="U12" i="224"/>
  <c r="H128" i="219"/>
  <c r="U12" i="218"/>
  <c r="I69" i="220"/>
  <c r="I56" i="220"/>
  <c r="H69" i="220"/>
  <c r="H56" i="220"/>
  <c r="H80" i="220"/>
  <c r="H75" i="220"/>
  <c r="T12" i="224"/>
  <c r="T12" i="218"/>
  <c r="G128" i="219"/>
  <c r="G56" i="220"/>
  <c r="G69" i="220"/>
  <c r="S12" i="224"/>
  <c r="F128" i="219"/>
  <c r="S12" i="218"/>
  <c r="G80" i="220"/>
  <c r="G75" i="220"/>
  <c r="F80" i="220"/>
  <c r="F75" i="220"/>
  <c r="R12" i="224"/>
  <c r="E128" i="219"/>
  <c r="R12" i="218"/>
  <c r="E80" i="220"/>
  <c r="E75" i="220"/>
  <c r="X11" i="218"/>
  <c r="Y11" i="218" s="1"/>
  <c r="E56" i="220"/>
  <c r="E69" i="220"/>
  <c r="Q12" i="224"/>
  <c r="D128" i="219"/>
  <c r="Q12" i="218"/>
  <c r="D80" i="220"/>
  <c r="D75" i="220"/>
  <c r="D56" i="220"/>
  <c r="D69" i="220"/>
  <c r="P12" i="224"/>
  <c r="C128" i="219"/>
  <c r="P12" i="218"/>
  <c r="C75" i="220"/>
  <c r="C80" i="220"/>
  <c r="L66" i="220"/>
  <c r="O12" i="224"/>
  <c r="O12" i="218"/>
  <c r="B128" i="219"/>
  <c r="X11" i="224"/>
  <c r="Y11" i="224" s="1"/>
  <c r="C69" i="220"/>
  <c r="C56" i="220"/>
  <c r="L180" i="219"/>
  <c r="K238" i="219" s="1"/>
  <c r="L238" i="219" s="1"/>
  <c r="L239" i="219" s="1"/>
  <c r="L240" i="219" s="1"/>
  <c r="L241" i="219" s="1"/>
  <c r="L242" i="219" s="1"/>
  <c r="L243" i="219" s="1"/>
  <c r="L244" i="219" s="1"/>
  <c r="L245" i="219" s="1"/>
  <c r="L246" i="219" s="1"/>
  <c r="L247" i="219" s="1"/>
  <c r="L248" i="219" s="1"/>
  <c r="L249" i="219" s="1"/>
  <c r="L250" i="219" s="1"/>
  <c r="L251" i="219" s="1"/>
  <c r="L252" i="219" s="1"/>
  <c r="L253" i="219" s="1"/>
  <c r="L254" i="219" s="1"/>
  <c r="L255" i="219" s="1"/>
  <c r="L256" i="219" s="1"/>
  <c r="L257" i="219" s="1"/>
  <c r="L258" i="219" s="1"/>
  <c r="L259" i="219" s="1"/>
  <c r="L260" i="219" s="1"/>
  <c r="L261" i="219" s="1"/>
  <c r="L262" i="219" s="1"/>
  <c r="L263" i="219" s="1"/>
  <c r="L264" i="219" s="1"/>
  <c r="L265" i="219" s="1"/>
  <c r="L266" i="219" s="1"/>
  <c r="L267" i="219" s="1"/>
  <c r="L268" i="219" s="1"/>
  <c r="L269" i="219" s="1"/>
  <c r="L270" i="219" s="1"/>
  <c r="L271" i="219" s="1"/>
  <c r="L272" i="219" s="1"/>
  <c r="L273" i="219" s="1"/>
  <c r="L274" i="219" s="1"/>
  <c r="L275" i="219" s="1"/>
  <c r="L276" i="219" s="1"/>
  <c r="L277" i="219" s="1"/>
  <c r="L278" i="219" s="1"/>
  <c r="L279" i="219" s="1"/>
  <c r="L280" i="219" s="1"/>
  <c r="L281" i="219" s="1"/>
  <c r="L282" i="219" s="1"/>
  <c r="L283" i="219" s="1"/>
  <c r="L284" i="219" s="1"/>
  <c r="L285" i="219" s="1"/>
  <c r="L286" i="219" s="1"/>
  <c r="L287" i="219" s="1"/>
  <c r="L288" i="219" s="1"/>
  <c r="B179" i="219"/>
  <c r="B238" i="219"/>
  <c r="B237" i="219" s="1"/>
  <c r="K180" i="219"/>
  <c r="C238" i="219"/>
  <c r="C237" i="219" s="1"/>
  <c r="C179" i="219"/>
  <c r="G179" i="219"/>
  <c r="G238" i="219"/>
  <c r="G237" i="219" s="1"/>
  <c r="F238" i="219"/>
  <c r="F237" i="219" s="1"/>
  <c r="F179" i="219"/>
  <c r="J179" i="219"/>
  <c r="J238" i="219"/>
  <c r="J237" i="219" s="1"/>
  <c r="I179" i="219"/>
  <c r="I238" i="219"/>
  <c r="I237" i="219" s="1"/>
  <c r="B66" i="222"/>
  <c r="L67" i="222"/>
  <c r="K67" i="222"/>
  <c r="L67" i="223"/>
  <c r="K67" i="223"/>
  <c r="B66" i="223"/>
  <c r="D179" i="219"/>
  <c r="D238" i="219"/>
  <c r="D237" i="219" s="1"/>
  <c r="E179" i="219"/>
  <c r="E238" i="219"/>
  <c r="E237" i="219" s="1"/>
  <c r="H238" i="219"/>
  <c r="H237" i="219" s="1"/>
  <c r="H179" i="219"/>
  <c r="C106" i="137"/>
  <c r="D87" i="137"/>
  <c r="D74" i="137"/>
  <c r="E73" i="137"/>
  <c r="E76" i="137"/>
  <c r="C90" i="137"/>
  <c r="C55" i="137"/>
  <c r="C68" i="137"/>
  <c r="E54" i="137"/>
  <c r="E55" i="137" s="1"/>
  <c r="C60" i="137"/>
  <c r="E60" i="137" s="1"/>
  <c r="C65" i="137"/>
  <c r="E51" i="137"/>
  <c r="D68" i="137"/>
  <c r="D55" i="137"/>
  <c r="D64" i="137"/>
  <c r="E50" i="137"/>
  <c r="L75" i="220" l="1"/>
  <c r="V75" i="220" s="1"/>
  <c r="L61" i="220"/>
  <c r="P61" i="220" s="1"/>
  <c r="F56" i="220"/>
  <c r="F69" i="220"/>
  <c r="F83" i="220" s="1"/>
  <c r="K70" i="220"/>
  <c r="K83" i="220"/>
  <c r="W13" i="224"/>
  <c r="J129" i="219"/>
  <c r="W13" i="218"/>
  <c r="K94" i="220"/>
  <c r="K103" i="220" s="1"/>
  <c r="K89" i="220"/>
  <c r="J94" i="220"/>
  <c r="J103" i="220" s="1"/>
  <c r="J89" i="220"/>
  <c r="V13" i="224"/>
  <c r="I129" i="219"/>
  <c r="V13" i="218"/>
  <c r="J83" i="220"/>
  <c r="J70" i="220"/>
  <c r="I83" i="220"/>
  <c r="I70" i="220"/>
  <c r="U13" i="224"/>
  <c r="H129" i="219"/>
  <c r="U13" i="218"/>
  <c r="I94" i="220"/>
  <c r="I103" i="220" s="1"/>
  <c r="I89" i="220"/>
  <c r="T13" i="224"/>
  <c r="T13" i="218"/>
  <c r="G129" i="219"/>
  <c r="H94" i="220"/>
  <c r="H103" i="220" s="1"/>
  <c r="H89" i="220"/>
  <c r="H70" i="220"/>
  <c r="H83" i="220"/>
  <c r="G94" i="220"/>
  <c r="G103" i="220" s="1"/>
  <c r="G89" i="220"/>
  <c r="S13" i="224"/>
  <c r="S13" i="218"/>
  <c r="F129" i="219"/>
  <c r="G83" i="220"/>
  <c r="G70" i="220"/>
  <c r="R13" i="224"/>
  <c r="E129" i="219"/>
  <c r="R13" i="218"/>
  <c r="F94" i="220"/>
  <c r="F103" i="220" s="1"/>
  <c r="F89" i="220"/>
  <c r="Q13" i="224"/>
  <c r="D129" i="219"/>
  <c r="Q13" i="218"/>
  <c r="E70" i="220"/>
  <c r="E83" i="220"/>
  <c r="X12" i="218"/>
  <c r="Y12" i="218" s="1"/>
  <c r="X12" i="224"/>
  <c r="Y12" i="224" s="1"/>
  <c r="E94" i="220"/>
  <c r="E103" i="220" s="1"/>
  <c r="E89" i="220"/>
  <c r="P13" i="224"/>
  <c r="P13" i="218"/>
  <c r="C129" i="219"/>
  <c r="D70" i="220"/>
  <c r="D83" i="220"/>
  <c r="D94" i="220"/>
  <c r="D103" i="220" s="1"/>
  <c r="D89" i="220"/>
  <c r="C70" i="220"/>
  <c r="C83" i="220"/>
  <c r="C89" i="220"/>
  <c r="L89" i="220" s="1"/>
  <c r="C94" i="220"/>
  <c r="L80" i="220"/>
  <c r="O13" i="224"/>
  <c r="O13" i="218"/>
  <c r="B129" i="219"/>
  <c r="D69" i="137"/>
  <c r="D82" i="137"/>
  <c r="E65" i="137"/>
  <c r="C79" i="137"/>
  <c r="C74" i="137"/>
  <c r="E74" i="137" s="1"/>
  <c r="C82" i="137"/>
  <c r="C69" i="137"/>
  <c r="E68" i="137"/>
  <c r="E69" i="137" s="1"/>
  <c r="D78" i="137"/>
  <c r="E64" i="137"/>
  <c r="G60" i="137"/>
  <c r="I60" i="137"/>
  <c r="O60" i="137"/>
  <c r="Q60" i="137"/>
  <c r="M60" i="137"/>
  <c r="K60" i="137"/>
  <c r="E90" i="137"/>
  <c r="C104" i="137"/>
  <c r="E104" i="137" s="1"/>
  <c r="D101" i="137"/>
  <c r="D88" i="137"/>
  <c r="E87" i="137"/>
  <c r="P75" i="220" l="1"/>
  <c r="N75" i="220"/>
  <c r="T75" i="220"/>
  <c r="R75" i="220"/>
  <c r="X75" i="220"/>
  <c r="R61" i="220"/>
  <c r="X61" i="220"/>
  <c r="N61" i="220"/>
  <c r="V61" i="220"/>
  <c r="T61" i="220"/>
  <c r="L69" i="220"/>
  <c r="L70" i="220" s="1"/>
  <c r="F70" i="220"/>
  <c r="W14" i="224"/>
  <c r="W14" i="218"/>
  <c r="J130" i="219"/>
  <c r="K97" i="220"/>
  <c r="K98" i="220" s="1"/>
  <c r="K84" i="220"/>
  <c r="J84" i="220"/>
  <c r="J97" i="220"/>
  <c r="J98" i="220" s="1"/>
  <c r="V14" i="224"/>
  <c r="I130" i="219"/>
  <c r="V14" i="218"/>
  <c r="U14" i="224"/>
  <c r="H130" i="219"/>
  <c r="U14" i="218"/>
  <c r="I84" i="220"/>
  <c r="I97" i="220"/>
  <c r="I98" i="220" s="1"/>
  <c r="T14" i="224"/>
  <c r="G130" i="219"/>
  <c r="T14" i="218"/>
  <c r="H84" i="220"/>
  <c r="H97" i="220"/>
  <c r="H98" i="220" s="1"/>
  <c r="G84" i="220"/>
  <c r="G97" i="220"/>
  <c r="G98" i="220" s="1"/>
  <c r="S14" i="224"/>
  <c r="F130" i="219"/>
  <c r="S14" i="218"/>
  <c r="R14" i="224"/>
  <c r="R14" i="218"/>
  <c r="E130" i="219"/>
  <c r="F97" i="220"/>
  <c r="F98" i="220" s="1"/>
  <c r="F84" i="220"/>
  <c r="E84" i="220"/>
  <c r="E97" i="220"/>
  <c r="E98" i="220" s="1"/>
  <c r="X13" i="224"/>
  <c r="Y13" i="224" s="1"/>
  <c r="Q14" i="224"/>
  <c r="D130" i="219"/>
  <c r="Q14" i="218"/>
  <c r="X13" i="218"/>
  <c r="Y13" i="218" s="1"/>
  <c r="D84" i="220"/>
  <c r="D97" i="220"/>
  <c r="D98" i="220" s="1"/>
  <c r="P14" i="224"/>
  <c r="C130" i="219"/>
  <c r="P14" i="218"/>
  <c r="T89" i="220"/>
  <c r="X89" i="220"/>
  <c r="R89" i="220"/>
  <c r="P89" i="220"/>
  <c r="V89" i="220"/>
  <c r="N89" i="220"/>
  <c r="C97" i="220"/>
  <c r="C84" i="220"/>
  <c r="L83" i="220"/>
  <c r="L84" i="220" s="1"/>
  <c r="O14" i="224"/>
  <c r="B130" i="219"/>
  <c r="O14" i="218"/>
  <c r="C103" i="220"/>
  <c r="L103" i="220" s="1"/>
  <c r="L94" i="220"/>
  <c r="F3" i="226" s="1"/>
  <c r="D102" i="137"/>
  <c r="E101" i="137"/>
  <c r="O74" i="137"/>
  <c r="I74" i="137"/>
  <c r="K74" i="137"/>
  <c r="Q74" i="137"/>
  <c r="M74" i="137"/>
  <c r="G74" i="137"/>
  <c r="D83" i="137"/>
  <c r="D96" i="137"/>
  <c r="D97" i="137" s="1"/>
  <c r="D92" i="137"/>
  <c r="E78" i="137"/>
  <c r="C96" i="137"/>
  <c r="C83" i="137"/>
  <c r="E82" i="137"/>
  <c r="E83" i="137" s="1"/>
  <c r="E79" i="137"/>
  <c r="C93" i="137"/>
  <c r="C88" i="137"/>
  <c r="E88" i="137" s="1"/>
  <c r="W15" i="224" l="1"/>
  <c r="W15" i="218"/>
  <c r="J131" i="219"/>
  <c r="V15" i="224"/>
  <c r="V15" i="218"/>
  <c r="I131" i="219"/>
  <c r="U15" i="224"/>
  <c r="H131" i="219"/>
  <c r="U15" i="218"/>
  <c r="T15" i="224"/>
  <c r="T15" i="218"/>
  <c r="G131" i="219"/>
  <c r="S15" i="224"/>
  <c r="F131" i="219"/>
  <c r="S15" i="218"/>
  <c r="Q53" i="226" a="1"/>
  <c r="Q71" i="226" s="1"/>
  <c r="X14" i="218"/>
  <c r="Y14" i="218" s="1"/>
  <c r="R15" i="224"/>
  <c r="E131" i="219"/>
  <c r="R15" i="218"/>
  <c r="X14" i="224"/>
  <c r="Y14" i="224" s="1"/>
  <c r="Q15" i="224"/>
  <c r="D131" i="219"/>
  <c r="Q15" i="218"/>
  <c r="P15" i="224"/>
  <c r="C131" i="219"/>
  <c r="P15" i="218"/>
  <c r="C98" i="220"/>
  <c r="L97" i="220"/>
  <c r="L98" i="220" s="1"/>
  <c r="O15" i="224"/>
  <c r="B131" i="219"/>
  <c r="O15" i="218"/>
  <c r="P103" i="220"/>
  <c r="N103" i="220"/>
  <c r="X103" i="220"/>
  <c r="T103" i="220"/>
  <c r="R103" i="220"/>
  <c r="V103" i="220"/>
  <c r="E93" i="137"/>
  <c r="C102" i="137"/>
  <c r="E102" i="137" s="1"/>
  <c r="E96" i="137"/>
  <c r="E97" i="137" s="1"/>
  <c r="C97" i="137"/>
  <c r="M88" i="137"/>
  <c r="G88" i="137"/>
  <c r="O88" i="137"/>
  <c r="K88" i="137"/>
  <c r="Q88" i="137"/>
  <c r="I88" i="137"/>
  <c r="D106" i="137"/>
  <c r="E106" i="137" s="1"/>
  <c r="E92" i="137"/>
  <c r="W16" i="224" l="1"/>
  <c r="W16" i="218"/>
  <c r="J132" i="219"/>
  <c r="V16" i="224"/>
  <c r="I132" i="219"/>
  <c r="V16" i="218"/>
  <c r="U16" i="224"/>
  <c r="H132" i="219"/>
  <c r="U16" i="218"/>
  <c r="T16" i="224"/>
  <c r="G132" i="219"/>
  <c r="T16" i="218"/>
  <c r="Q63" i="226"/>
  <c r="Q68" i="226"/>
  <c r="Q60" i="226"/>
  <c r="S60" i="226" s="1"/>
  <c r="T60" i="226" s="1"/>
  <c r="Q64" i="226"/>
  <c r="Q56" i="226"/>
  <c r="S56" i="226" s="1"/>
  <c r="T56" i="226" s="1"/>
  <c r="Q70" i="226"/>
  <c r="Q55" i="226"/>
  <c r="S55" i="226" s="1"/>
  <c r="T55" i="226" s="1"/>
  <c r="Q72" i="226"/>
  <c r="Q53" i="226"/>
  <c r="S53" i="226" s="1"/>
  <c r="T53" i="226" s="1"/>
  <c r="Q58" i="226"/>
  <c r="S58" i="226" s="1"/>
  <c r="T58" i="226" s="1"/>
  <c r="Q69" i="226"/>
  <c r="Q62" i="226"/>
  <c r="Q61" i="226"/>
  <c r="S61" i="226" s="1"/>
  <c r="T61" i="226" s="1"/>
  <c r="Q67" i="226"/>
  <c r="Q54" i="226"/>
  <c r="S54" i="226" s="1"/>
  <c r="T54" i="226" s="1"/>
  <c r="Q73" i="226"/>
  <c r="Q75" i="226"/>
  <c r="Q76" i="226"/>
  <c r="Q59" i="226"/>
  <c r="S59" i="226" s="1"/>
  <c r="T59" i="226" s="1"/>
  <c r="Q65" i="226"/>
  <c r="Q74" i="226"/>
  <c r="Q66" i="226"/>
  <c r="Q57" i="226"/>
  <c r="S57" i="226" s="1"/>
  <c r="T57" i="226" s="1"/>
  <c r="S16" i="224"/>
  <c r="F132" i="219"/>
  <c r="S16" i="218"/>
  <c r="X15" i="218"/>
  <c r="Y15" i="218" s="1"/>
  <c r="R16" i="224"/>
  <c r="E132" i="219"/>
  <c r="R16" i="218"/>
  <c r="X15" i="224"/>
  <c r="Y15" i="224" s="1"/>
  <c r="Q16" i="224"/>
  <c r="D132" i="219"/>
  <c r="Q16" i="218"/>
  <c r="P16" i="224"/>
  <c r="C132" i="219"/>
  <c r="P16" i="218"/>
  <c r="O16" i="224"/>
  <c r="B132" i="219"/>
  <c r="O16" i="218"/>
  <c r="Q102" i="137"/>
  <c r="K102" i="137"/>
  <c r="G102" i="137"/>
  <c r="M102" i="137"/>
  <c r="I102" i="137"/>
  <c r="O102" i="137"/>
  <c r="W17" i="224" l="1"/>
  <c r="J133" i="219"/>
  <c r="W17" i="218"/>
  <c r="V17" i="224"/>
  <c r="I133" i="219"/>
  <c r="V17" i="218"/>
  <c r="U17" i="224"/>
  <c r="H133" i="219"/>
  <c r="U17" i="218"/>
  <c r="T17" i="224"/>
  <c r="T17" i="218"/>
  <c r="G133" i="219"/>
  <c r="S17" i="224"/>
  <c r="F133" i="219"/>
  <c r="S17" i="218"/>
  <c r="X16" i="224"/>
  <c r="Y16" i="224" s="1"/>
  <c r="R17" i="224"/>
  <c r="R17" i="218"/>
  <c r="E133" i="219"/>
  <c r="X16" i="218"/>
  <c r="Y16" i="218" s="1"/>
  <c r="Q17" i="224"/>
  <c r="D133" i="219"/>
  <c r="Q17" i="218"/>
  <c r="P17" i="224"/>
  <c r="P17" i="218"/>
  <c r="C133" i="219"/>
  <c r="O17" i="224"/>
  <c r="O17" i="218"/>
  <c r="B133" i="219"/>
  <c r="W18" i="224" l="1"/>
  <c r="J134" i="219"/>
  <c r="W18" i="218"/>
  <c r="V18" i="224"/>
  <c r="I134" i="219"/>
  <c r="V18" i="218"/>
  <c r="U18" i="224"/>
  <c r="H134" i="219"/>
  <c r="U18" i="218"/>
  <c r="T18" i="224"/>
  <c r="G134" i="219"/>
  <c r="T18" i="218"/>
  <c r="X17" i="218"/>
  <c r="Y17" i="218" s="1"/>
  <c r="X17" i="224"/>
  <c r="Y17" i="224" s="1"/>
  <c r="S18" i="224"/>
  <c r="F134" i="219"/>
  <c r="S18" i="218"/>
  <c r="R18" i="224"/>
  <c r="E134" i="219"/>
  <c r="R18" i="218"/>
  <c r="Q18" i="224"/>
  <c r="Q18" i="218"/>
  <c r="D134" i="219"/>
  <c r="P18" i="224"/>
  <c r="C134" i="219"/>
  <c r="P18" i="218"/>
  <c r="O18" i="224"/>
  <c r="B134" i="219"/>
  <c r="O18" i="218"/>
  <c r="W19" i="224" l="1"/>
  <c r="J135" i="219"/>
  <c r="W19" i="218"/>
  <c r="V19" i="224"/>
  <c r="I135" i="219"/>
  <c r="V19" i="218"/>
  <c r="U19" i="224"/>
  <c r="U19" i="218"/>
  <c r="H135" i="219"/>
  <c r="T19" i="224"/>
  <c r="T19" i="218"/>
  <c r="G135" i="219"/>
  <c r="X18" i="218"/>
  <c r="Y18" i="218" s="1"/>
  <c r="S19" i="224"/>
  <c r="F135" i="219"/>
  <c r="S19" i="218"/>
  <c r="R19" i="224"/>
  <c r="E135" i="219"/>
  <c r="R19" i="218"/>
  <c r="Q19" i="224"/>
  <c r="D135" i="219"/>
  <c r="Q19" i="218"/>
  <c r="X18" i="224"/>
  <c r="Y18" i="224" s="1"/>
  <c r="P19" i="224"/>
  <c r="P19" i="218"/>
  <c r="C135" i="219"/>
  <c r="O19" i="224"/>
  <c r="B135" i="219"/>
  <c r="O19" i="218"/>
  <c r="W20" i="224" l="1"/>
  <c r="J136" i="219"/>
  <c r="W20" i="218"/>
  <c r="V20" i="224"/>
  <c r="I136" i="219"/>
  <c r="V20" i="218"/>
  <c r="U20" i="224"/>
  <c r="H136" i="219"/>
  <c r="U20" i="218"/>
  <c r="T20" i="224"/>
  <c r="G136" i="219"/>
  <c r="T20" i="218"/>
  <c r="S20" i="224"/>
  <c r="F136" i="219"/>
  <c r="S20" i="218"/>
  <c r="R20" i="224"/>
  <c r="R20" i="218"/>
  <c r="E136" i="219"/>
  <c r="X19" i="218"/>
  <c r="Y19" i="218" s="1"/>
  <c r="Q20" i="224"/>
  <c r="D136" i="219"/>
  <c r="Q20" i="218"/>
  <c r="X19" i="224"/>
  <c r="Y19" i="224" s="1"/>
  <c r="P20" i="224"/>
  <c r="P20" i="218"/>
  <c r="C136" i="219"/>
  <c r="O20" i="224"/>
  <c r="O20" i="218"/>
  <c r="B136" i="219"/>
  <c r="W21" i="224" l="1"/>
  <c r="J137" i="219"/>
  <c r="W21" i="218"/>
  <c r="V21" i="224"/>
  <c r="I137" i="219"/>
  <c r="V21" i="218"/>
  <c r="U21" i="224"/>
  <c r="H137" i="219"/>
  <c r="U21" i="218"/>
  <c r="T21" i="224"/>
  <c r="G137" i="219"/>
  <c r="T21" i="218"/>
  <c r="S21" i="224"/>
  <c r="F137" i="219"/>
  <c r="S21" i="218"/>
  <c r="R21" i="224"/>
  <c r="E137" i="219"/>
  <c r="R21" i="218"/>
  <c r="X20" i="218"/>
  <c r="Y20" i="218" s="1"/>
  <c r="Q21" i="224"/>
  <c r="D137" i="219"/>
  <c r="Q21" i="218"/>
  <c r="X20" i="224"/>
  <c r="Y20" i="224" s="1"/>
  <c r="P21" i="224"/>
  <c r="C137" i="219"/>
  <c r="P21" i="218"/>
  <c r="O21" i="224"/>
  <c r="O21" i="218"/>
  <c r="B137" i="219"/>
  <c r="W22" i="224" l="1"/>
  <c r="J138" i="219"/>
  <c r="W22" i="218"/>
  <c r="V22" i="224"/>
  <c r="I138" i="219"/>
  <c r="V22" i="218"/>
  <c r="U22" i="224"/>
  <c r="H138" i="219"/>
  <c r="U22" i="218"/>
  <c r="T22" i="224"/>
  <c r="T22" i="218"/>
  <c r="G138" i="219"/>
  <c r="S22" i="224"/>
  <c r="F138" i="219"/>
  <c r="S22" i="218"/>
  <c r="R22" i="224"/>
  <c r="E138" i="219"/>
  <c r="R22" i="218"/>
  <c r="X21" i="218"/>
  <c r="Y21" i="218" s="1"/>
  <c r="Q22" i="224"/>
  <c r="D138" i="219"/>
  <c r="Q22" i="218"/>
  <c r="X21" i="224"/>
  <c r="Y21" i="224" s="1"/>
  <c r="P22" i="224"/>
  <c r="C138" i="219"/>
  <c r="P22" i="218"/>
  <c r="O22" i="224"/>
  <c r="B138" i="219"/>
  <c r="O22" i="218"/>
  <c r="W23" i="224" l="1"/>
  <c r="J139" i="219"/>
  <c r="W23" i="218"/>
  <c r="V23" i="224"/>
  <c r="I139" i="219"/>
  <c r="V23" i="218"/>
  <c r="U23" i="224"/>
  <c r="H139" i="219"/>
  <c r="U23" i="218"/>
  <c r="T23" i="224"/>
  <c r="G139" i="219"/>
  <c r="T23" i="218"/>
  <c r="S23" i="224"/>
  <c r="S23" i="218"/>
  <c r="F139" i="219"/>
  <c r="X22" i="218"/>
  <c r="Y22" i="218" s="1"/>
  <c r="R23" i="224"/>
  <c r="E139" i="219"/>
  <c r="R23" i="218"/>
  <c r="Q23" i="224"/>
  <c r="D139" i="219"/>
  <c r="Q23" i="218"/>
  <c r="X22" i="224"/>
  <c r="Y22" i="224" s="1"/>
  <c r="P23" i="224"/>
  <c r="C139" i="219"/>
  <c r="P23" i="218"/>
  <c r="O23" i="224"/>
  <c r="B139" i="219"/>
  <c r="O23" i="218"/>
  <c r="W24" i="224" l="1"/>
  <c r="J140" i="219"/>
  <c r="W24" i="218"/>
  <c r="V24" i="224"/>
  <c r="I140" i="219"/>
  <c r="V24" i="218"/>
  <c r="U24" i="224"/>
  <c r="U24" i="218"/>
  <c r="H140" i="219"/>
  <c r="T24" i="224"/>
  <c r="G140" i="219"/>
  <c r="T24" i="218"/>
  <c r="S24" i="224"/>
  <c r="F140" i="219"/>
  <c r="S24" i="218"/>
  <c r="R24" i="224"/>
  <c r="E140" i="219"/>
  <c r="R24" i="218"/>
  <c r="X23" i="224"/>
  <c r="Y23" i="224" s="1"/>
  <c r="X23" i="218"/>
  <c r="Y23" i="218" s="1"/>
  <c r="Q24" i="224"/>
  <c r="Q24" i="218"/>
  <c r="D140" i="219"/>
  <c r="P24" i="224"/>
  <c r="P24" i="218"/>
  <c r="C140" i="219"/>
  <c r="O24" i="224"/>
  <c r="O24" i="218"/>
  <c r="B140" i="219"/>
  <c r="W25" i="224" l="1"/>
  <c r="J141" i="219"/>
  <c r="W25" i="218"/>
  <c r="V25" i="224"/>
  <c r="I141" i="219"/>
  <c r="V25" i="218"/>
  <c r="U25" i="224"/>
  <c r="H141" i="219"/>
  <c r="U25" i="218"/>
  <c r="T25" i="224"/>
  <c r="T25" i="218"/>
  <c r="G141" i="219"/>
  <c r="S25" i="224"/>
  <c r="F141" i="219"/>
  <c r="S25" i="218"/>
  <c r="R25" i="224"/>
  <c r="E141" i="219"/>
  <c r="R25" i="218"/>
  <c r="X24" i="218"/>
  <c r="Y24" i="218" s="1"/>
  <c r="Q25" i="224"/>
  <c r="D141" i="219"/>
  <c r="Q25" i="218"/>
  <c r="X24" i="224"/>
  <c r="Y24" i="224" s="1"/>
  <c r="P25" i="224"/>
  <c r="C141" i="219"/>
  <c r="P25" i="218"/>
  <c r="O25" i="224"/>
  <c r="O25" i="218"/>
  <c r="B141" i="219"/>
  <c r="W26" i="224" l="1"/>
  <c r="J142" i="219"/>
  <c r="W26" i="218"/>
  <c r="V26" i="224"/>
  <c r="I142" i="219"/>
  <c r="V26" i="218"/>
  <c r="U26" i="224"/>
  <c r="H142" i="219"/>
  <c r="U26" i="218"/>
  <c r="T26" i="224"/>
  <c r="G142" i="219"/>
  <c r="T26" i="218"/>
  <c r="S26" i="224"/>
  <c r="F142" i="219"/>
  <c r="S26" i="218"/>
  <c r="R26" i="224"/>
  <c r="E142" i="219"/>
  <c r="R26" i="218"/>
  <c r="X25" i="218"/>
  <c r="Y25" i="218" s="1"/>
  <c r="Q26" i="224"/>
  <c r="D142" i="219"/>
  <c r="Q26" i="218"/>
  <c r="X25" i="224"/>
  <c r="Y25" i="224" s="1"/>
  <c r="P26" i="224"/>
  <c r="P26" i="218"/>
  <c r="C142" i="219"/>
  <c r="O26" i="224"/>
  <c r="O26" i="218"/>
  <c r="B142" i="219"/>
  <c r="W27" i="224" l="1"/>
  <c r="J143" i="219"/>
  <c r="W27" i="218"/>
  <c r="V27" i="224"/>
  <c r="I143" i="219"/>
  <c r="V27" i="218"/>
  <c r="U27" i="224"/>
  <c r="U27" i="218"/>
  <c r="H143" i="219"/>
  <c r="T27" i="224"/>
  <c r="G143" i="219"/>
  <c r="T27" i="218"/>
  <c r="X26" i="224"/>
  <c r="Y26" i="224" s="1"/>
  <c r="S27" i="224"/>
  <c r="F143" i="219"/>
  <c r="S27" i="218"/>
  <c r="R27" i="224"/>
  <c r="E143" i="219"/>
  <c r="R27" i="218"/>
  <c r="X26" i="218"/>
  <c r="Y26" i="218" s="1"/>
  <c r="Q27" i="224"/>
  <c r="D143" i="219"/>
  <c r="Q27" i="218"/>
  <c r="P27" i="224"/>
  <c r="P27" i="218"/>
  <c r="C143" i="219"/>
  <c r="O27" i="224"/>
  <c r="B143" i="219"/>
  <c r="O27" i="218"/>
  <c r="W28" i="224" l="1"/>
  <c r="J144" i="219"/>
  <c r="W28" i="218"/>
  <c r="V28" i="224"/>
  <c r="I144" i="219"/>
  <c r="V28" i="218"/>
  <c r="U28" i="224"/>
  <c r="U28" i="218"/>
  <c r="H144" i="219"/>
  <c r="T28" i="224"/>
  <c r="G144" i="219"/>
  <c r="T28" i="218"/>
  <c r="S28" i="224"/>
  <c r="S28" i="218"/>
  <c r="F144" i="219"/>
  <c r="X27" i="224"/>
  <c r="Y27" i="224" s="1"/>
  <c r="R28" i="224"/>
  <c r="E144" i="219"/>
  <c r="R28" i="218"/>
  <c r="X27" i="218"/>
  <c r="Y27" i="218" s="1"/>
  <c r="Q28" i="224"/>
  <c r="D144" i="219"/>
  <c r="Q28" i="218"/>
  <c r="P28" i="224"/>
  <c r="P28" i="218"/>
  <c r="C144" i="219"/>
  <c r="O28" i="224"/>
  <c r="O28" i="218"/>
  <c r="B144" i="219"/>
  <c r="W29" i="224" l="1"/>
  <c r="J145" i="219"/>
  <c r="W29" i="218"/>
  <c r="V29" i="224"/>
  <c r="I145" i="219"/>
  <c r="V29" i="218"/>
  <c r="U29" i="224"/>
  <c r="H145" i="219"/>
  <c r="U29" i="218"/>
  <c r="T29" i="224"/>
  <c r="G145" i="219"/>
  <c r="T29" i="218"/>
  <c r="S29" i="224"/>
  <c r="F145" i="219"/>
  <c r="S29" i="218"/>
  <c r="R29" i="224"/>
  <c r="R29" i="218"/>
  <c r="E145" i="219"/>
  <c r="X28" i="218"/>
  <c r="Y28" i="218" s="1"/>
  <c r="Q29" i="224"/>
  <c r="D145" i="219"/>
  <c r="Q29" i="218"/>
  <c r="X28" i="224"/>
  <c r="Y28" i="224" s="1"/>
  <c r="P29" i="224"/>
  <c r="P29" i="218"/>
  <c r="C145" i="219"/>
  <c r="O29" i="224"/>
  <c r="B145" i="219"/>
  <c r="O29" i="218"/>
  <c r="W30" i="224" l="1"/>
  <c r="J146" i="219"/>
  <c r="W30" i="218"/>
  <c r="V30" i="224"/>
  <c r="I146" i="219"/>
  <c r="V30" i="218"/>
  <c r="U30" i="224"/>
  <c r="H146" i="219"/>
  <c r="U30" i="218"/>
  <c r="T30" i="224"/>
  <c r="G146" i="219"/>
  <c r="T30" i="218"/>
  <c r="S30" i="224"/>
  <c r="F146" i="219"/>
  <c r="S30" i="218"/>
  <c r="R30" i="224"/>
  <c r="E146" i="219"/>
  <c r="R30" i="218"/>
  <c r="X29" i="218"/>
  <c r="Y29" i="218" s="1"/>
  <c r="Q30" i="224"/>
  <c r="D146" i="219"/>
  <c r="Q30" i="218"/>
  <c r="X29" i="224"/>
  <c r="Y29" i="224" s="1"/>
  <c r="P30" i="224"/>
  <c r="P30" i="218"/>
  <c r="C146" i="219"/>
  <c r="O30" i="224"/>
  <c r="B146" i="219"/>
  <c r="O30" i="218"/>
  <c r="W31" i="224" l="1"/>
  <c r="J147" i="219"/>
  <c r="W31" i="218"/>
  <c r="V31" i="224"/>
  <c r="I147" i="219"/>
  <c r="V31" i="218"/>
  <c r="U31" i="224"/>
  <c r="H147" i="219"/>
  <c r="U31" i="218"/>
  <c r="T31" i="224"/>
  <c r="G147" i="219"/>
  <c r="T31" i="218"/>
  <c r="S31" i="224"/>
  <c r="F147" i="219"/>
  <c r="S31" i="218"/>
  <c r="X30" i="218"/>
  <c r="Y30" i="218" s="1"/>
  <c r="R31" i="224"/>
  <c r="E147" i="219"/>
  <c r="R31" i="218"/>
  <c r="Q31" i="224"/>
  <c r="D147" i="219"/>
  <c r="Q31" i="218"/>
  <c r="X30" i="224"/>
  <c r="Y30" i="224" s="1"/>
  <c r="P31" i="224"/>
  <c r="C147" i="219"/>
  <c r="P31" i="218"/>
  <c r="O31" i="224"/>
  <c r="O31" i="218"/>
  <c r="B147" i="219"/>
  <c r="W32" i="224" l="1"/>
  <c r="J148" i="219"/>
  <c r="W32" i="218"/>
  <c r="V32" i="224"/>
  <c r="I148" i="219"/>
  <c r="V32" i="218"/>
  <c r="U32" i="224"/>
  <c r="H148" i="219"/>
  <c r="U32" i="218"/>
  <c r="T32" i="224"/>
  <c r="G148" i="219"/>
  <c r="T32" i="218"/>
  <c r="S32" i="224"/>
  <c r="F148" i="219"/>
  <c r="S32" i="218"/>
  <c r="X31" i="224"/>
  <c r="Y31" i="224" s="1"/>
  <c r="R32" i="224"/>
  <c r="E148" i="219"/>
  <c r="R32" i="218"/>
  <c r="X31" i="218"/>
  <c r="Y31" i="218" s="1"/>
  <c r="Q32" i="224"/>
  <c r="D148" i="219"/>
  <c r="Q32" i="218"/>
  <c r="P32" i="224"/>
  <c r="P32" i="218"/>
  <c r="C148" i="219"/>
  <c r="O32" i="224"/>
  <c r="B148" i="219"/>
  <c r="O32" i="218"/>
  <c r="W33" i="224" l="1"/>
  <c r="J149" i="219"/>
  <c r="W33" i="218"/>
  <c r="V33" i="224"/>
  <c r="I149" i="219"/>
  <c r="V33" i="218"/>
  <c r="U33" i="224"/>
  <c r="H149" i="219"/>
  <c r="U33" i="218"/>
  <c r="T33" i="224"/>
  <c r="G149" i="219"/>
  <c r="T33" i="218"/>
  <c r="X32" i="224"/>
  <c r="Y32" i="224" s="1"/>
  <c r="S33" i="224"/>
  <c r="F149" i="219"/>
  <c r="S33" i="218"/>
  <c r="R33" i="224"/>
  <c r="R33" i="218"/>
  <c r="E149" i="219"/>
  <c r="X32" i="218"/>
  <c r="Y32" i="218" s="1"/>
  <c r="Q33" i="224"/>
  <c r="D149" i="219"/>
  <c r="Q33" i="218"/>
  <c r="P33" i="224"/>
  <c r="P33" i="218"/>
  <c r="C149" i="219"/>
  <c r="O33" i="224"/>
  <c r="O33" i="218"/>
  <c r="B149" i="219"/>
  <c r="W34" i="224" l="1"/>
  <c r="J150" i="219"/>
  <c r="W34" i="218"/>
  <c r="V34" i="224"/>
  <c r="I150" i="219"/>
  <c r="V34" i="218"/>
  <c r="U34" i="224"/>
  <c r="H150" i="219"/>
  <c r="U34" i="218"/>
  <c r="T34" i="224"/>
  <c r="G150" i="219"/>
  <c r="T34" i="218"/>
  <c r="X33" i="224"/>
  <c r="Y33" i="224" s="1"/>
  <c r="S34" i="224"/>
  <c r="F150" i="219"/>
  <c r="S34" i="218"/>
  <c r="X33" i="218"/>
  <c r="Y33" i="218" s="1"/>
  <c r="R34" i="224"/>
  <c r="R34" i="218"/>
  <c r="E150" i="219"/>
  <c r="Q34" i="224"/>
  <c r="Q34" i="218"/>
  <c r="D150" i="219"/>
  <c r="P34" i="224"/>
  <c r="C150" i="219"/>
  <c r="P34" i="218"/>
  <c r="O34" i="224"/>
  <c r="B150" i="219"/>
  <c r="O34" i="218"/>
  <c r="W35" i="224" l="1"/>
  <c r="J151" i="219"/>
  <c r="W35" i="218"/>
  <c r="V35" i="224"/>
  <c r="I151" i="219"/>
  <c r="V35" i="218"/>
  <c r="U35" i="224"/>
  <c r="U35" i="218"/>
  <c r="H151" i="219"/>
  <c r="T35" i="224"/>
  <c r="T35" i="218"/>
  <c r="G151" i="219"/>
  <c r="S35" i="224"/>
  <c r="F151" i="219"/>
  <c r="S35" i="218"/>
  <c r="X34" i="218"/>
  <c r="Y34" i="218" s="1"/>
  <c r="R35" i="224"/>
  <c r="R35" i="218"/>
  <c r="E151" i="219"/>
  <c r="Q35" i="224"/>
  <c r="Q35" i="218"/>
  <c r="D151" i="219"/>
  <c r="X34" i="224"/>
  <c r="Y34" i="224" s="1"/>
  <c r="P35" i="224"/>
  <c r="P35" i="218"/>
  <c r="C151" i="219"/>
  <c r="O35" i="224"/>
  <c r="B151" i="219"/>
  <c r="O35" i="218"/>
  <c r="W36" i="224" l="1"/>
  <c r="J152" i="219"/>
  <c r="W36" i="218"/>
  <c r="V36" i="224"/>
  <c r="I152" i="219"/>
  <c r="V36" i="218"/>
  <c r="U36" i="224"/>
  <c r="H152" i="219"/>
  <c r="U36" i="218"/>
  <c r="T36" i="224"/>
  <c r="G152" i="219"/>
  <c r="T36" i="218"/>
  <c r="X35" i="224"/>
  <c r="Y35" i="224" s="1"/>
  <c r="S36" i="224"/>
  <c r="F152" i="219"/>
  <c r="S36" i="218"/>
  <c r="R36" i="224"/>
  <c r="E152" i="219"/>
  <c r="R36" i="218"/>
  <c r="X35" i="218"/>
  <c r="Y35" i="218" s="1"/>
  <c r="Q36" i="224"/>
  <c r="D152" i="219"/>
  <c r="Q36" i="218"/>
  <c r="P36" i="224"/>
  <c r="C152" i="219"/>
  <c r="P36" i="218"/>
  <c r="O36" i="224"/>
  <c r="O36" i="218"/>
  <c r="B152" i="219"/>
  <c r="W37" i="224" l="1"/>
  <c r="J153" i="219"/>
  <c r="W37" i="218"/>
  <c r="V37" i="224"/>
  <c r="I153" i="219"/>
  <c r="V37" i="218"/>
  <c r="U37" i="224"/>
  <c r="U37" i="218"/>
  <c r="H153" i="219"/>
  <c r="T37" i="224"/>
  <c r="G153" i="219"/>
  <c r="T37" i="218"/>
  <c r="S37" i="224"/>
  <c r="F153" i="219"/>
  <c r="S37" i="218"/>
  <c r="X36" i="218"/>
  <c r="Y36" i="218" s="1"/>
  <c r="X36" i="224"/>
  <c r="Y36" i="224" s="1"/>
  <c r="R37" i="224"/>
  <c r="R37" i="218"/>
  <c r="E153" i="219"/>
  <c r="Q37" i="224"/>
  <c r="D153" i="219"/>
  <c r="Q37" i="218"/>
  <c r="P37" i="224"/>
  <c r="C153" i="219"/>
  <c r="P37" i="218"/>
  <c r="O37" i="224"/>
  <c r="O37" i="218"/>
  <c r="B153" i="219"/>
  <c r="W38" i="224" l="1"/>
  <c r="J154" i="219"/>
  <c r="W38" i="218"/>
  <c r="V38" i="224"/>
  <c r="I154" i="219"/>
  <c r="V38" i="218"/>
  <c r="U38" i="224"/>
  <c r="H154" i="219"/>
  <c r="U38" i="218"/>
  <c r="T38" i="224"/>
  <c r="G154" i="219"/>
  <c r="T38" i="218"/>
  <c r="X37" i="218"/>
  <c r="Y37" i="218" s="1"/>
  <c r="S38" i="224"/>
  <c r="F154" i="219"/>
  <c r="S38" i="218"/>
  <c r="R38" i="224"/>
  <c r="E154" i="219"/>
  <c r="R38" i="218"/>
  <c r="Q38" i="224"/>
  <c r="D154" i="219"/>
  <c r="Q38" i="218"/>
  <c r="X37" i="224"/>
  <c r="Y37" i="224" s="1"/>
  <c r="P38" i="224"/>
  <c r="P38" i="218"/>
  <c r="C154" i="219"/>
  <c r="O38" i="224"/>
  <c r="B154" i="219"/>
  <c r="O38" i="218"/>
  <c r="W39" i="224" l="1"/>
  <c r="J155" i="219"/>
  <c r="W39" i="218"/>
  <c r="V39" i="224"/>
  <c r="I155" i="219"/>
  <c r="V39" i="218"/>
  <c r="U39" i="224"/>
  <c r="H155" i="219"/>
  <c r="U39" i="218"/>
  <c r="T39" i="224"/>
  <c r="G155" i="219"/>
  <c r="T39" i="218"/>
  <c r="S39" i="224"/>
  <c r="S39" i="218"/>
  <c r="F155" i="219"/>
  <c r="X38" i="224"/>
  <c r="Y38" i="224" s="1"/>
  <c r="R39" i="224"/>
  <c r="R39" i="218"/>
  <c r="E155" i="219"/>
  <c r="X38" i="218"/>
  <c r="Y38" i="218" s="1"/>
  <c r="Q39" i="224"/>
  <c r="D155" i="219"/>
  <c r="Q39" i="218"/>
  <c r="P39" i="224"/>
  <c r="P39" i="218"/>
  <c r="C155" i="219"/>
  <c r="O39" i="224"/>
  <c r="B155" i="219"/>
  <c r="O39" i="218"/>
  <c r="W40" i="224" l="1"/>
  <c r="J156" i="219"/>
  <c r="W40" i="218"/>
  <c r="V40" i="224"/>
  <c r="I156" i="219"/>
  <c r="V40" i="218"/>
  <c r="U40" i="224"/>
  <c r="H156" i="219"/>
  <c r="U40" i="218"/>
  <c r="T40" i="224"/>
  <c r="G156" i="219"/>
  <c r="T40" i="218"/>
  <c r="X39" i="224"/>
  <c r="Y39" i="224" s="1"/>
  <c r="S40" i="224"/>
  <c r="S40" i="218"/>
  <c r="F156" i="219"/>
  <c r="R40" i="224"/>
  <c r="R40" i="218"/>
  <c r="E156" i="219"/>
  <c r="X39" i="218"/>
  <c r="Y39" i="218" s="1"/>
  <c r="Q40" i="224"/>
  <c r="D156" i="219"/>
  <c r="Q40" i="218"/>
  <c r="P40" i="224"/>
  <c r="C156" i="219"/>
  <c r="P40" i="218"/>
  <c r="O40" i="224"/>
  <c r="O40" i="218"/>
  <c r="B156" i="219"/>
  <c r="W41" i="224" l="1"/>
  <c r="J157" i="219"/>
  <c r="W41" i="218"/>
  <c r="V41" i="224"/>
  <c r="I157" i="219"/>
  <c r="V41" i="218"/>
  <c r="U41" i="224"/>
  <c r="H157" i="219"/>
  <c r="U41" i="218"/>
  <c r="T41" i="224"/>
  <c r="G157" i="219"/>
  <c r="T41" i="218"/>
  <c r="X40" i="218"/>
  <c r="Y40" i="218" s="1"/>
  <c r="S41" i="224"/>
  <c r="F157" i="219"/>
  <c r="S41" i="218"/>
  <c r="X40" i="224"/>
  <c r="Y40" i="224" s="1"/>
  <c r="R41" i="224"/>
  <c r="R41" i="218"/>
  <c r="E157" i="219"/>
  <c r="Q41" i="224"/>
  <c r="Q41" i="218"/>
  <c r="D157" i="219"/>
  <c r="P41" i="224"/>
  <c r="C157" i="219"/>
  <c r="P41" i="218"/>
  <c r="O41" i="224"/>
  <c r="B157" i="219"/>
  <c r="O41" i="218"/>
  <c r="W42" i="224" l="1"/>
  <c r="J158" i="219"/>
  <c r="W42" i="218"/>
  <c r="V42" i="224"/>
  <c r="I158" i="219"/>
  <c r="V42" i="218"/>
  <c r="U42" i="224"/>
  <c r="H158" i="219"/>
  <c r="U42" i="218"/>
  <c r="T42" i="224"/>
  <c r="T42" i="218"/>
  <c r="G158" i="219"/>
  <c r="S42" i="224"/>
  <c r="F158" i="219"/>
  <c r="S42" i="218"/>
  <c r="X41" i="218"/>
  <c r="Y41" i="218" s="1"/>
  <c r="R42" i="224"/>
  <c r="E158" i="219"/>
  <c r="R42" i="218"/>
  <c r="Q42" i="224"/>
  <c r="Q42" i="218"/>
  <c r="D158" i="219"/>
  <c r="X41" i="224"/>
  <c r="Y41" i="224" s="1"/>
  <c r="P42" i="224"/>
  <c r="P42" i="218"/>
  <c r="C158" i="219"/>
  <c r="O42" i="224"/>
  <c r="O42" i="218"/>
  <c r="B158" i="219"/>
  <c r="W43" i="224" l="1"/>
  <c r="J159" i="219"/>
  <c r="W43" i="218"/>
  <c r="V43" i="224"/>
  <c r="I159" i="219"/>
  <c r="V43" i="218"/>
  <c r="U43" i="224"/>
  <c r="H159" i="219"/>
  <c r="U43" i="218"/>
  <c r="T43" i="224"/>
  <c r="G159" i="219"/>
  <c r="T43" i="218"/>
  <c r="X42" i="218"/>
  <c r="Y42" i="218" s="1"/>
  <c r="S43" i="224"/>
  <c r="F159" i="219"/>
  <c r="S43" i="218"/>
  <c r="X42" i="224"/>
  <c r="Y42" i="224" s="1"/>
  <c r="R43" i="224"/>
  <c r="E159" i="219"/>
  <c r="R43" i="218"/>
  <c r="Q43" i="224"/>
  <c r="D159" i="219"/>
  <c r="Q43" i="218"/>
  <c r="P43" i="224"/>
  <c r="C159" i="219"/>
  <c r="P43" i="218"/>
  <c r="O43" i="224"/>
  <c r="O43" i="218"/>
  <c r="B159" i="219"/>
  <c r="W44" i="224" l="1"/>
  <c r="J160" i="219"/>
  <c r="W44" i="218"/>
  <c r="V44" i="224"/>
  <c r="I160" i="219"/>
  <c r="V44" i="218"/>
  <c r="U44" i="224"/>
  <c r="U44" i="218"/>
  <c r="H160" i="219"/>
  <c r="T44" i="224"/>
  <c r="G160" i="219"/>
  <c r="T44" i="218"/>
  <c r="X43" i="224"/>
  <c r="Y43" i="224" s="1"/>
  <c r="S44" i="224"/>
  <c r="S44" i="218"/>
  <c r="F160" i="219"/>
  <c r="X43" i="218"/>
  <c r="Y43" i="218" s="1"/>
  <c r="R44" i="224"/>
  <c r="R44" i="218"/>
  <c r="E160" i="219"/>
  <c r="Q44" i="224"/>
  <c r="D160" i="219"/>
  <c r="Q44" i="218"/>
  <c r="P44" i="224"/>
  <c r="P44" i="218"/>
  <c r="C160" i="219"/>
  <c r="O44" i="224"/>
  <c r="O44" i="218"/>
  <c r="B160" i="219"/>
  <c r="W45" i="224" l="1"/>
  <c r="K17" i="226" s="1"/>
  <c r="J161" i="219"/>
  <c r="W45" i="218"/>
  <c r="J17" i="226" s="1"/>
  <c r="V45" i="224"/>
  <c r="I161" i="219"/>
  <c r="V45" i="218"/>
  <c r="U45" i="224"/>
  <c r="K15" i="226" s="1"/>
  <c r="H161" i="219"/>
  <c r="U45" i="218"/>
  <c r="J15" i="226" s="1"/>
  <c r="T45" i="224"/>
  <c r="T45" i="218"/>
  <c r="G161" i="219"/>
  <c r="S45" i="224"/>
  <c r="F161" i="219"/>
  <c r="S45" i="218"/>
  <c r="X44" i="218"/>
  <c r="Y44" i="218" s="1"/>
  <c r="R45" i="224"/>
  <c r="R45" i="218"/>
  <c r="E161" i="219"/>
  <c r="Q45" i="224"/>
  <c r="D161" i="219"/>
  <c r="Q45" i="218"/>
  <c r="X44" i="224"/>
  <c r="Y44" i="224" s="1"/>
  <c r="P45" i="224"/>
  <c r="P45" i="218"/>
  <c r="C161" i="219"/>
  <c r="O45" i="224"/>
  <c r="B161" i="219"/>
  <c r="O45" i="218"/>
  <c r="W46" i="224" l="1"/>
  <c r="J162" i="219"/>
  <c r="W46" i="218"/>
  <c r="V46" i="224"/>
  <c r="I162" i="219"/>
  <c r="V46" i="218"/>
  <c r="U46" i="224"/>
  <c r="H162" i="219"/>
  <c r="U46" i="218"/>
  <c r="T46" i="224"/>
  <c r="G162" i="219"/>
  <c r="T46" i="218"/>
  <c r="X45" i="224"/>
  <c r="Y45" i="224" s="1"/>
  <c r="S46" i="224"/>
  <c r="K13" i="226" s="1"/>
  <c r="F162" i="219"/>
  <c r="S46" i="218"/>
  <c r="J13" i="226" s="1"/>
  <c r="R46" i="224"/>
  <c r="K12" i="226" s="1"/>
  <c r="E162" i="219"/>
  <c r="R46" i="218"/>
  <c r="J12" i="226" s="1"/>
  <c r="X45" i="218"/>
  <c r="Y45" i="218" s="1"/>
  <c r="Q46" i="224"/>
  <c r="K11" i="226" s="1"/>
  <c r="Q46" i="218"/>
  <c r="J11" i="226" s="1"/>
  <c r="D162" i="219"/>
  <c r="P46" i="224"/>
  <c r="K10" i="226" s="1"/>
  <c r="P46" i="218"/>
  <c r="J10" i="226" s="1"/>
  <c r="C162" i="219"/>
  <c r="O46" i="224"/>
  <c r="K9" i="226" s="1"/>
  <c r="B162" i="219"/>
  <c r="O46" i="218"/>
  <c r="J9" i="226" s="1"/>
  <c r="W47" i="224" l="1"/>
  <c r="J163" i="219"/>
  <c r="W47" i="218"/>
  <c r="V47" i="224"/>
  <c r="K16" i="226" s="1"/>
  <c r="I163" i="219"/>
  <c r="V47" i="218"/>
  <c r="J16" i="226" s="1"/>
  <c r="U47" i="224"/>
  <c r="U47" i="218"/>
  <c r="H163" i="219"/>
  <c r="T47" i="224"/>
  <c r="K14" i="226" s="1"/>
  <c r="G163" i="219"/>
  <c r="T47" i="218"/>
  <c r="J14" i="226" s="1"/>
  <c r="S47" i="224"/>
  <c r="F163" i="219"/>
  <c r="S47" i="218"/>
  <c r="X46" i="218"/>
  <c r="Y46" i="218" s="1"/>
  <c r="R47" i="224"/>
  <c r="E163" i="219"/>
  <c r="R47" i="218"/>
  <c r="Q47" i="224"/>
  <c r="Q47" i="218"/>
  <c r="D163" i="219"/>
  <c r="X46" i="224"/>
  <c r="Y46" i="224" s="1"/>
  <c r="P47" i="224"/>
  <c r="C163" i="219"/>
  <c r="P47" i="218"/>
  <c r="O47" i="224"/>
  <c r="B163" i="219"/>
  <c r="O47" i="218"/>
  <c r="J18" i="226" l="1"/>
  <c r="K18" i="226"/>
  <c r="W48" i="224"/>
  <c r="J164" i="219"/>
  <c r="W48" i="218"/>
  <c r="V48" i="224"/>
  <c r="I164" i="219"/>
  <c r="V48" i="218"/>
  <c r="U48" i="224"/>
  <c r="H164" i="219"/>
  <c r="U48" i="218"/>
  <c r="T48" i="224"/>
  <c r="G164" i="219"/>
  <c r="T48" i="218"/>
  <c r="X47" i="218"/>
  <c r="Y47" i="218" s="1"/>
  <c r="S48" i="224"/>
  <c r="F164" i="219"/>
  <c r="S48" i="218"/>
  <c r="X47" i="224"/>
  <c r="Y47" i="224" s="1"/>
  <c r="R48" i="224"/>
  <c r="R48" i="218"/>
  <c r="E164" i="219"/>
  <c r="Q48" i="224"/>
  <c r="Q48" i="218"/>
  <c r="D164" i="219"/>
  <c r="P48" i="224"/>
  <c r="P48" i="218"/>
  <c r="C164" i="219"/>
  <c r="O48" i="224"/>
  <c r="O48" i="218"/>
  <c r="B164" i="219"/>
  <c r="W49" i="224" l="1"/>
  <c r="W49" i="218"/>
  <c r="J165" i="219"/>
  <c r="V49" i="224"/>
  <c r="I165" i="219"/>
  <c r="V49" i="218"/>
  <c r="U49" i="224"/>
  <c r="H165" i="219"/>
  <c r="U49" i="218"/>
  <c r="T49" i="224"/>
  <c r="T49" i="218"/>
  <c r="G165" i="219"/>
  <c r="X48" i="224"/>
  <c r="Y48" i="224" s="1"/>
  <c r="S49" i="224"/>
  <c r="S49" i="218"/>
  <c r="F165" i="219"/>
  <c r="X48" i="218"/>
  <c r="Y48" i="218" s="1"/>
  <c r="R49" i="224"/>
  <c r="E165" i="219"/>
  <c r="R49" i="218"/>
  <c r="Q49" i="224"/>
  <c r="D165" i="219"/>
  <c r="Q49" i="218"/>
  <c r="P49" i="224"/>
  <c r="C165" i="219"/>
  <c r="P49" i="218"/>
  <c r="O49" i="224"/>
  <c r="B165" i="219"/>
  <c r="O49" i="218"/>
  <c r="W50" i="224" l="1"/>
  <c r="J166" i="219"/>
  <c r="W50" i="218"/>
  <c r="V50" i="224"/>
  <c r="I166" i="219"/>
  <c r="V50" i="218"/>
  <c r="U50" i="224"/>
  <c r="H166" i="219"/>
  <c r="U50" i="218"/>
  <c r="T50" i="224"/>
  <c r="G166" i="219"/>
  <c r="T50" i="218"/>
  <c r="X49" i="218"/>
  <c r="Y49" i="218" s="1"/>
  <c r="S50" i="224"/>
  <c r="S50" i="218"/>
  <c r="F166" i="219"/>
  <c r="X49" i="224"/>
  <c r="Y49" i="224" s="1"/>
  <c r="R50" i="224"/>
  <c r="E166" i="219"/>
  <c r="R50" i="218"/>
  <c r="Q50" i="224"/>
  <c r="Q50" i="218"/>
  <c r="D166" i="219"/>
  <c r="P50" i="224"/>
  <c r="P50" i="218"/>
  <c r="C166" i="219"/>
  <c r="O50" i="224"/>
  <c r="B166" i="219"/>
  <c r="O50" i="218"/>
  <c r="W51" i="224" l="1"/>
  <c r="J167" i="219"/>
  <c r="W51" i="218"/>
  <c r="V51" i="224"/>
  <c r="I167" i="219"/>
  <c r="V51" i="218"/>
  <c r="U51" i="224"/>
  <c r="U51" i="218"/>
  <c r="H167" i="219"/>
  <c r="T51" i="224"/>
  <c r="T51" i="218"/>
  <c r="G167" i="219"/>
  <c r="X50" i="218"/>
  <c r="Y50" i="218" s="1"/>
  <c r="S51" i="224"/>
  <c r="F167" i="219"/>
  <c r="S51" i="218"/>
  <c r="R51" i="224"/>
  <c r="R51" i="218"/>
  <c r="E167" i="219"/>
  <c r="Q51" i="224"/>
  <c r="D167" i="219"/>
  <c r="Q51" i="218"/>
  <c r="X50" i="224"/>
  <c r="Y50" i="224" s="1"/>
  <c r="P51" i="224"/>
  <c r="C167" i="219"/>
  <c r="P51" i="218"/>
  <c r="O51" i="224"/>
  <c r="B167" i="219"/>
  <c r="O51" i="218"/>
  <c r="W52" i="224" l="1"/>
  <c r="J168" i="219"/>
  <c r="W52" i="218"/>
  <c r="V52" i="224"/>
  <c r="I168" i="219"/>
  <c r="V52" i="218"/>
  <c r="U52" i="224"/>
  <c r="H168" i="219"/>
  <c r="U52" i="218"/>
  <c r="T52" i="224"/>
  <c r="T52" i="218"/>
  <c r="G168" i="219"/>
  <c r="S52" i="224"/>
  <c r="F168" i="219"/>
  <c r="S52" i="218"/>
  <c r="R52" i="224"/>
  <c r="E168" i="219"/>
  <c r="R52" i="218"/>
  <c r="Q52" i="224"/>
  <c r="D168" i="219"/>
  <c r="Q52" i="218"/>
  <c r="X51" i="218"/>
  <c r="Y51" i="218" s="1"/>
  <c r="X51" i="224"/>
  <c r="Y51" i="224" s="1"/>
  <c r="P52" i="224"/>
  <c r="C168" i="219"/>
  <c r="P52" i="218"/>
  <c r="O52" i="224"/>
  <c r="O52" i="218"/>
  <c r="B168" i="219"/>
  <c r="W53" i="224" l="1"/>
  <c r="J169" i="219"/>
  <c r="W53" i="218"/>
  <c r="V53" i="224"/>
  <c r="I169" i="219"/>
  <c r="V53" i="218"/>
  <c r="U53" i="224"/>
  <c r="H169" i="219"/>
  <c r="U53" i="218"/>
  <c r="T53" i="224"/>
  <c r="G169" i="219"/>
  <c r="T53" i="218"/>
  <c r="S53" i="224"/>
  <c r="F169" i="219"/>
  <c r="S53" i="218"/>
  <c r="R53" i="224"/>
  <c r="E169" i="219"/>
  <c r="R53" i="218"/>
  <c r="Q53" i="224"/>
  <c r="D169" i="219"/>
  <c r="Q53" i="218"/>
  <c r="X52" i="218"/>
  <c r="Y52" i="218" s="1"/>
  <c r="X52" i="224"/>
  <c r="Y52" i="224" s="1"/>
  <c r="P53" i="224"/>
  <c r="C169" i="219"/>
  <c r="P53" i="218"/>
  <c r="O53" i="224"/>
  <c r="B169" i="219"/>
  <c r="O53" i="218"/>
  <c r="W54" i="224" l="1"/>
  <c r="J170" i="219"/>
  <c r="W54" i="218"/>
  <c r="V54" i="224"/>
  <c r="I170" i="219"/>
  <c r="V54" i="218"/>
  <c r="U54" i="224"/>
  <c r="H170" i="219"/>
  <c r="U54" i="218"/>
  <c r="T54" i="224"/>
  <c r="G170" i="219"/>
  <c r="T54" i="218"/>
  <c r="S54" i="224"/>
  <c r="F170" i="219"/>
  <c r="S54" i="218"/>
  <c r="R54" i="224"/>
  <c r="E170" i="219"/>
  <c r="R54" i="218"/>
  <c r="Q54" i="224"/>
  <c r="D170" i="219"/>
  <c r="Q54" i="218"/>
  <c r="X53" i="218"/>
  <c r="Y53" i="218" s="1"/>
  <c r="X53" i="224"/>
  <c r="Y53" i="224" s="1"/>
  <c r="P54" i="224"/>
  <c r="C170" i="219"/>
  <c r="P54" i="218"/>
  <c r="O54" i="224"/>
  <c r="B170" i="219"/>
  <c r="O54" i="218"/>
  <c r="W55" i="224" l="1"/>
  <c r="J171" i="219"/>
  <c r="W55" i="218"/>
  <c r="V55" i="224"/>
  <c r="I171" i="219"/>
  <c r="V55" i="218"/>
  <c r="U55" i="224"/>
  <c r="H171" i="219"/>
  <c r="U55" i="218"/>
  <c r="T55" i="224"/>
  <c r="G171" i="219"/>
  <c r="T55" i="218"/>
  <c r="S55" i="224"/>
  <c r="F171" i="219"/>
  <c r="S55" i="218"/>
  <c r="R55" i="224"/>
  <c r="R55" i="218"/>
  <c r="E171" i="219"/>
  <c r="Q55" i="224"/>
  <c r="D171" i="219"/>
  <c r="Q55" i="218"/>
  <c r="X54" i="218"/>
  <c r="Y54" i="218" s="1"/>
  <c r="X54" i="224"/>
  <c r="Y54" i="224" s="1"/>
  <c r="P55" i="224"/>
  <c r="C171" i="219"/>
  <c r="P55" i="218"/>
  <c r="O55" i="224"/>
  <c r="B171" i="219"/>
  <c r="O55" i="218"/>
  <c r="W56" i="224" l="1"/>
  <c r="W7" i="224" s="1"/>
  <c r="W56" i="218"/>
  <c r="W7" i="218" s="1"/>
  <c r="J172" i="219"/>
  <c r="V56" i="224"/>
  <c r="V7" i="224" s="1"/>
  <c r="I172" i="219"/>
  <c r="V56" i="218"/>
  <c r="V7" i="218" s="1"/>
  <c r="U56" i="224"/>
  <c r="U7" i="224" s="1"/>
  <c r="H172" i="219"/>
  <c r="U56" i="218"/>
  <c r="U7" i="218" s="1"/>
  <c r="T56" i="224"/>
  <c r="T7" i="224" s="1"/>
  <c r="G172" i="219"/>
  <c r="T56" i="218"/>
  <c r="T7" i="218" s="1"/>
  <c r="S56" i="224"/>
  <c r="S7" i="224" s="1"/>
  <c r="F172" i="219"/>
  <c r="S56" i="218"/>
  <c r="S7" i="218" s="1"/>
  <c r="R56" i="224"/>
  <c r="R7" i="224" s="1"/>
  <c r="R56" i="218"/>
  <c r="R7" i="218" s="1"/>
  <c r="E172" i="219"/>
  <c r="Q56" i="224"/>
  <c r="Q7" i="224" s="1"/>
  <c r="D172" i="219"/>
  <c r="Q56" i="218"/>
  <c r="Q7" i="218" s="1"/>
  <c r="X55" i="218"/>
  <c r="Y55" i="218" s="1"/>
  <c r="X55" i="224"/>
  <c r="Y55" i="224" s="1"/>
  <c r="P56" i="224"/>
  <c r="P7" i="224" s="1"/>
  <c r="C172" i="219"/>
  <c r="P56" i="218"/>
  <c r="P7" i="218" s="1"/>
  <c r="O56" i="224"/>
  <c r="B172" i="219"/>
  <c r="O56" i="218"/>
  <c r="X56" i="218" l="1"/>
  <c r="Y56" i="218" s="1"/>
  <c r="O7" i="218"/>
  <c r="X56" i="224"/>
  <c r="Y56" i="224" s="1"/>
  <c r="O7" i="22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57" authorId="0" shapeId="0" xr:uid="{00000000-0006-0000-0B00-000001000000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当前称重未涉及到该日龄</t>
        </r>
      </text>
    </comment>
  </commentList>
</comments>
</file>

<file path=xl/sharedStrings.xml><?xml version="1.0" encoding="utf-8"?>
<sst xmlns="http://schemas.openxmlformats.org/spreadsheetml/2006/main" count="6145" uniqueCount="745">
  <si>
    <r>
      <rPr>
        <b/>
        <sz val="10"/>
        <color theme="0"/>
        <rFont val="Arial Unicode MS"/>
        <family val="2"/>
        <charset val="134"/>
      </rPr>
      <t>日期</t>
    </r>
    <r>
      <rPr>
        <b/>
        <sz val="10"/>
        <color theme="0"/>
        <rFont val="Arial"/>
        <family val="2"/>
      </rPr>
      <t>Date</t>
    </r>
  </si>
  <si>
    <r>
      <rPr>
        <b/>
        <sz val="10"/>
        <color theme="0"/>
        <rFont val="Arial Unicode MS"/>
        <family val="2"/>
        <charset val="134"/>
      </rPr>
      <t xml:space="preserve">日龄
</t>
    </r>
    <r>
      <rPr>
        <b/>
        <sz val="10"/>
        <color theme="0"/>
        <rFont val="Arial"/>
        <family val="2"/>
      </rPr>
      <t>Age</t>
    </r>
    <phoneticPr fontId="4" type="noConversion"/>
  </si>
  <si>
    <r>
      <rPr>
        <b/>
        <sz val="10"/>
        <color theme="0"/>
        <rFont val="Arial Unicode MS"/>
        <family val="2"/>
        <charset val="134"/>
      </rPr>
      <t>死</t>
    </r>
    <r>
      <rPr>
        <b/>
        <sz val="10"/>
        <color theme="0"/>
        <rFont val="Arial"/>
        <family val="2"/>
      </rPr>
      <t>Dead</t>
    </r>
  </si>
  <si>
    <r>
      <rPr>
        <b/>
        <sz val="10"/>
        <color theme="0"/>
        <rFont val="Arial Unicode MS"/>
        <family val="2"/>
        <charset val="134"/>
      </rPr>
      <t>淘汰</t>
    </r>
    <r>
      <rPr>
        <b/>
        <sz val="10"/>
        <color theme="0"/>
        <rFont val="Arial"/>
        <family val="2"/>
      </rPr>
      <t>Cull</t>
    </r>
  </si>
  <si>
    <r>
      <rPr>
        <b/>
        <sz val="10"/>
        <color theme="0"/>
        <rFont val="Arial Unicode MS"/>
        <family val="2"/>
        <charset val="134"/>
      </rPr>
      <t xml:space="preserve">水
</t>
    </r>
    <r>
      <rPr>
        <b/>
        <sz val="10"/>
        <color theme="0"/>
        <rFont val="Arial"/>
        <family val="2"/>
      </rPr>
      <t>Water
(m</t>
    </r>
    <r>
      <rPr>
        <b/>
        <vertAlign val="superscript"/>
        <sz val="10"/>
        <color theme="0"/>
        <rFont val="Arial"/>
        <family val="2"/>
      </rPr>
      <t>3</t>
    </r>
    <r>
      <rPr>
        <b/>
        <sz val="10"/>
        <color theme="0"/>
        <rFont val="Arial"/>
        <family val="2"/>
      </rPr>
      <t>)</t>
    </r>
    <phoneticPr fontId="4" type="noConversion"/>
  </si>
  <si>
    <r>
      <rPr>
        <b/>
        <sz val="10"/>
        <color theme="0"/>
        <rFont val="Arial Unicode MS"/>
        <family val="2"/>
        <charset val="134"/>
      </rPr>
      <t xml:space="preserve">料
</t>
    </r>
    <r>
      <rPr>
        <b/>
        <sz val="10"/>
        <color theme="0"/>
        <rFont val="Arial"/>
        <family val="2"/>
      </rPr>
      <t>Feed
(kg)</t>
    </r>
    <phoneticPr fontId="4" type="noConversion"/>
  </si>
  <si>
    <r>
      <rPr>
        <b/>
        <sz val="10"/>
        <color theme="0"/>
        <rFont val="Arial Unicode MS"/>
        <family val="2"/>
        <charset val="134"/>
      </rPr>
      <t xml:space="preserve">燃料
</t>
    </r>
    <r>
      <rPr>
        <b/>
        <sz val="10"/>
        <color theme="0"/>
        <rFont val="Arial"/>
        <family val="2"/>
      </rPr>
      <t>Fuel
(m</t>
    </r>
    <r>
      <rPr>
        <b/>
        <vertAlign val="superscript"/>
        <sz val="10"/>
        <color theme="0"/>
        <rFont val="Arial"/>
        <family val="2"/>
      </rPr>
      <t>3</t>
    </r>
    <r>
      <rPr>
        <b/>
        <sz val="10"/>
        <color theme="0"/>
        <rFont val="Arial"/>
        <family val="2"/>
      </rPr>
      <t>)</t>
    </r>
    <phoneticPr fontId="4" type="noConversion"/>
  </si>
  <si>
    <r>
      <rPr>
        <b/>
        <sz val="10"/>
        <color theme="0"/>
        <rFont val="Arial Unicode MS"/>
        <family val="2"/>
        <charset val="134"/>
      </rPr>
      <t xml:space="preserve">电量
</t>
    </r>
    <r>
      <rPr>
        <b/>
        <sz val="10"/>
        <color theme="0"/>
        <rFont val="Arial"/>
        <family val="2"/>
      </rPr>
      <t>Power
(kWh)</t>
    </r>
    <phoneticPr fontId="4" type="noConversion"/>
  </si>
  <si>
    <r>
      <rPr>
        <b/>
        <sz val="10"/>
        <color theme="0"/>
        <rFont val="Arial Unicode MS"/>
        <family val="2"/>
        <charset val="134"/>
      </rPr>
      <t xml:space="preserve">最高湿度
</t>
    </r>
    <r>
      <rPr>
        <b/>
        <sz val="10"/>
        <color theme="0"/>
        <rFont val="Arial"/>
        <family val="2"/>
      </rPr>
      <t>Highest humidity</t>
    </r>
    <phoneticPr fontId="4" type="noConversion"/>
  </si>
  <si>
    <r>
      <rPr>
        <b/>
        <sz val="10"/>
        <color theme="0"/>
        <rFont val="Arial Unicode MS"/>
        <family val="2"/>
        <charset val="134"/>
      </rPr>
      <t xml:space="preserve">最高温度
</t>
    </r>
    <r>
      <rPr>
        <b/>
        <sz val="10"/>
        <color theme="0"/>
        <rFont val="Arial"/>
        <family val="2"/>
      </rPr>
      <t>Highest Temp.</t>
    </r>
    <phoneticPr fontId="4" type="noConversion"/>
  </si>
  <si>
    <r>
      <rPr>
        <b/>
        <sz val="10"/>
        <color theme="0"/>
        <rFont val="Arial Unicode MS"/>
        <family val="2"/>
        <charset val="134"/>
      </rPr>
      <t xml:space="preserve">最低温度
</t>
    </r>
    <r>
      <rPr>
        <b/>
        <sz val="10"/>
        <color theme="0"/>
        <rFont val="Arial"/>
        <family val="2"/>
      </rPr>
      <t>Lowest Temp.</t>
    </r>
    <phoneticPr fontId="4" type="noConversion"/>
  </si>
  <si>
    <r>
      <rPr>
        <b/>
        <sz val="10"/>
        <color theme="0"/>
        <rFont val="Arial Unicode MS"/>
        <family val="2"/>
        <charset val="134"/>
      </rPr>
      <t>风机数量</t>
    </r>
    <r>
      <rPr>
        <b/>
        <sz val="10"/>
        <color theme="0"/>
        <rFont val="Arial"/>
        <family val="2"/>
      </rPr>
      <t xml:space="preserve">Fan </t>
    </r>
  </si>
  <si>
    <t>36“</t>
  </si>
  <si>
    <t>50 ”</t>
  </si>
  <si>
    <r>
      <rPr>
        <b/>
        <sz val="10"/>
        <color theme="0"/>
        <rFont val="Arial Unicode MS"/>
        <family val="2"/>
        <charset val="134"/>
      </rPr>
      <t xml:space="preserve">最少
</t>
    </r>
    <r>
      <rPr>
        <b/>
        <sz val="10"/>
        <color theme="0"/>
        <rFont val="Arial"/>
        <family val="2"/>
      </rPr>
      <t xml:space="preserve">Least </t>
    </r>
    <phoneticPr fontId="4" type="noConversion"/>
  </si>
  <si>
    <r>
      <rPr>
        <b/>
        <sz val="10"/>
        <color theme="0"/>
        <rFont val="Arial Unicode MS"/>
        <family val="2"/>
        <charset val="134"/>
      </rPr>
      <t xml:space="preserve">最多
</t>
    </r>
    <r>
      <rPr>
        <b/>
        <sz val="10"/>
        <color theme="0"/>
        <rFont val="Arial"/>
        <family val="2"/>
      </rPr>
      <t xml:space="preserve">Most </t>
    </r>
    <phoneticPr fontId="4" type="noConversion"/>
  </si>
  <si>
    <r>
      <rPr>
        <b/>
        <sz val="10"/>
        <color theme="0"/>
        <rFont val="宋体"/>
        <family val="7"/>
        <charset val="134"/>
      </rPr>
      <t xml:space="preserve">鸡舍号
</t>
    </r>
    <r>
      <rPr>
        <b/>
        <sz val="10"/>
        <color theme="0"/>
        <rFont val="Arial"/>
        <family val="2"/>
      </rPr>
      <t>House No</t>
    </r>
    <phoneticPr fontId="4" type="noConversion"/>
  </si>
  <si>
    <t>H1</t>
    <phoneticPr fontId="4" type="noConversion"/>
  </si>
  <si>
    <t>Total</t>
    <phoneticPr fontId="4" type="noConversion"/>
  </si>
  <si>
    <r>
      <rPr>
        <b/>
        <sz val="18"/>
        <color theme="1"/>
        <rFont val="宋体"/>
        <family val="3"/>
        <charset val="134"/>
      </rPr>
      <t>肉鸡场生产日报表</t>
    </r>
    <r>
      <rPr>
        <b/>
        <sz val="18"/>
        <color theme="1"/>
        <rFont val="Arial"/>
        <family val="2"/>
      </rPr>
      <t>Broilers Daily Report</t>
    </r>
    <phoneticPr fontId="1" type="noConversion"/>
  </si>
  <si>
    <t>最小只重  Min.Weight（g）</t>
  </si>
  <si>
    <t>最大只重  Max.Weight（g）</t>
  </si>
  <si>
    <t>平均只重  Average Weight（g）</t>
  </si>
  <si>
    <t>平均体重＋10%  
Average Weight＋10%（g）</t>
    <phoneticPr fontId="4" type="noConversion"/>
  </si>
  <si>
    <t>平均体重-10%  
Average Weight-10%(g)</t>
    <phoneticPr fontId="4" type="noConversion"/>
  </si>
  <si>
    <t xml:space="preserve">合格只数【平均体重±10%】（只）
Qualified number (Brid)
</t>
    <phoneticPr fontId="4" type="noConversion"/>
  </si>
  <si>
    <t>均匀度  Uniformity（%）</t>
  </si>
  <si>
    <t>只数
No.</t>
    <phoneticPr fontId="4" type="noConversion"/>
  </si>
  <si>
    <t>只重 (g)
Weight</t>
  </si>
  <si>
    <t>Weekly Weight Day 21</t>
  </si>
  <si>
    <t>Weekly Weight Day 28</t>
  </si>
  <si>
    <t>Weekly Weight Day 35</t>
  </si>
  <si>
    <t>Weekly Weight Day 42</t>
  </si>
  <si>
    <t>饲养期间工作汇报</t>
    <phoneticPr fontId="4" type="noConversion"/>
  </si>
  <si>
    <t>肉鸡农场周工作总结报告/Poultry farm weekly work summary report</t>
    <phoneticPr fontId="1" type="noConversion"/>
  </si>
  <si>
    <t>WK1</t>
    <phoneticPr fontId="4" type="noConversion"/>
  </si>
  <si>
    <t xml:space="preserve">农场/Farm:  </t>
    <phoneticPr fontId="4" type="noConversion"/>
  </si>
  <si>
    <t xml:space="preserve">饲养批次/Feed Batch： </t>
    <phoneticPr fontId="4" type="noConversion"/>
  </si>
  <si>
    <t xml:space="preserve">报告人/Reporter:  </t>
    <phoneticPr fontId="4" type="noConversion"/>
  </si>
  <si>
    <t>日期/Date：</t>
    <phoneticPr fontId="4" type="noConversion"/>
  </si>
  <si>
    <t>原因分析/Analysis of the causes</t>
    <phoneticPr fontId="1" type="noConversion"/>
  </si>
  <si>
    <t>WK2</t>
    <phoneticPr fontId="4" type="noConversion"/>
  </si>
  <si>
    <t>WK3</t>
    <phoneticPr fontId="4" type="noConversion"/>
  </si>
  <si>
    <t>WK4</t>
    <phoneticPr fontId="4" type="noConversion"/>
  </si>
  <si>
    <t>WK5</t>
    <phoneticPr fontId="4" type="noConversion"/>
  </si>
  <si>
    <t>WK6</t>
    <phoneticPr fontId="4" type="noConversion"/>
  </si>
  <si>
    <t>WK7</t>
    <phoneticPr fontId="4" type="noConversion"/>
  </si>
  <si>
    <t>备注 Remarks</t>
    <phoneticPr fontId="4" type="noConversion"/>
  </si>
  <si>
    <t>应对措施 Measures</t>
    <phoneticPr fontId="4" type="noConversion"/>
  </si>
  <si>
    <t>问题 Problems</t>
    <phoneticPr fontId="4" type="noConversion"/>
  </si>
  <si>
    <t>类别 Items</t>
    <phoneticPr fontId="4" type="noConversion"/>
  </si>
  <si>
    <t>序号 No.</t>
    <phoneticPr fontId="4" type="noConversion"/>
  </si>
  <si>
    <t>工作总结 Summary</t>
    <phoneticPr fontId="4" type="noConversion"/>
  </si>
  <si>
    <t>本批工作总结 Summary</t>
    <phoneticPr fontId="4" type="noConversion"/>
  </si>
  <si>
    <t>元/只 Yuan/b</t>
    <phoneticPr fontId="4" type="noConversion"/>
  </si>
  <si>
    <t>饲料费用
Feed</t>
    <phoneticPr fontId="4" type="noConversion"/>
  </si>
  <si>
    <t>人工费
Labor</t>
    <phoneticPr fontId="4" type="noConversion"/>
  </si>
  <si>
    <t>燃气费
Gas</t>
    <phoneticPr fontId="4" type="noConversion"/>
  </si>
  <si>
    <t>电费
Electricity</t>
    <phoneticPr fontId="4" type="noConversion"/>
  </si>
  <si>
    <t>项目
Items</t>
    <phoneticPr fontId="4" type="noConversion"/>
  </si>
  <si>
    <t>本批费用分析 Expenses analysis for this cycle</t>
    <phoneticPr fontId="4" type="noConversion"/>
  </si>
  <si>
    <t>全场</t>
  </si>
  <si>
    <t>EEF</t>
  </si>
  <si>
    <t xml:space="preserve">成活率 Livability </t>
    <phoneticPr fontId="4" type="noConversion"/>
  </si>
  <si>
    <t>FCR</t>
  </si>
  <si>
    <t>累计耗料 Feed cons. Cum. (kg)</t>
    <phoneticPr fontId="4" type="noConversion"/>
  </si>
  <si>
    <t>出栏总重 Catching total weight (kg)</t>
    <phoneticPr fontId="4" type="noConversion"/>
  </si>
  <si>
    <t>只均重 Average weight/b（g）</t>
    <phoneticPr fontId="4" type="noConversion"/>
  </si>
  <si>
    <t>出栏日龄 Catching day age</t>
    <phoneticPr fontId="4" type="noConversion"/>
  </si>
  <si>
    <t>饲养密度 Density</t>
    <phoneticPr fontId="4" type="noConversion"/>
  </si>
  <si>
    <t>出栏只数 Catching No.</t>
    <phoneticPr fontId="4" type="noConversion"/>
  </si>
  <si>
    <t>栋舍号 
H No.</t>
    <phoneticPr fontId="4" type="noConversion"/>
  </si>
  <si>
    <t xml:space="preserve">本批饲养成绩 Farming performance for this cycle </t>
    <phoneticPr fontId="4" type="noConversion"/>
  </si>
  <si>
    <t>日期/Date：</t>
    <phoneticPr fontId="4" type="noConversion"/>
  </si>
  <si>
    <t xml:space="preserve">报告人/Reporter:  </t>
    <phoneticPr fontId="4" type="noConversion"/>
  </si>
  <si>
    <t xml:space="preserve">饲养批次/Feed Batch： </t>
    <phoneticPr fontId="4" type="noConversion"/>
  </si>
  <si>
    <t xml:space="preserve">农场/Farm:  </t>
    <phoneticPr fontId="4" type="noConversion"/>
  </si>
  <si>
    <t>肉鸡农场批次总结分析报告 Growout farms Cycle Summary and Analysis Report</t>
    <phoneticPr fontId="4" type="noConversion"/>
  </si>
  <si>
    <r>
      <t>0</t>
    </r>
    <r>
      <rPr>
        <b/>
        <sz val="18"/>
        <color indexed="8"/>
        <rFont val="宋体"/>
        <family val="3"/>
        <charset val="134"/>
      </rPr>
      <t>－</t>
    </r>
    <r>
      <rPr>
        <b/>
        <sz val="18"/>
        <color indexed="8"/>
        <rFont val="Arial"/>
        <family val="2"/>
      </rPr>
      <t>7</t>
    </r>
    <r>
      <rPr>
        <b/>
        <sz val="18"/>
        <color indexed="8"/>
        <rFont val="宋体"/>
        <family val="3"/>
        <charset val="134"/>
      </rPr>
      <t>日龄死淘鸡只统计表</t>
    </r>
    <phoneticPr fontId="62" type="noConversion"/>
  </si>
  <si>
    <r>
      <rPr>
        <sz val="11"/>
        <color indexed="8"/>
        <rFont val="微软雅黑"/>
        <family val="2"/>
        <charset val="134"/>
      </rPr>
      <t>农场名称：</t>
    </r>
    <phoneticPr fontId="62" type="noConversion"/>
  </si>
  <si>
    <r>
      <rPr>
        <b/>
        <sz val="10"/>
        <color indexed="8"/>
        <rFont val="微软雅黑"/>
        <family val="2"/>
        <charset val="134"/>
      </rPr>
      <t>栋舍号：</t>
    </r>
    <phoneticPr fontId="62" type="noConversion"/>
  </si>
  <si>
    <r>
      <rPr>
        <b/>
        <sz val="10"/>
        <color indexed="8"/>
        <rFont val="微软雅黑"/>
        <family val="2"/>
        <charset val="134"/>
      </rPr>
      <t>公母：</t>
    </r>
    <phoneticPr fontId="1" type="noConversion"/>
  </si>
  <si>
    <r>
      <rPr>
        <b/>
        <sz val="10"/>
        <color indexed="8"/>
        <rFont val="微软雅黑"/>
        <family val="2"/>
        <charset val="134"/>
      </rPr>
      <t>进雏数：</t>
    </r>
    <phoneticPr fontId="62" type="noConversion"/>
  </si>
  <si>
    <r>
      <rPr>
        <b/>
        <sz val="10"/>
        <color indexed="8"/>
        <rFont val="微软雅黑"/>
        <family val="2"/>
        <charset val="134"/>
      </rPr>
      <t>进雏日期：</t>
    </r>
    <phoneticPr fontId="62" type="noConversion"/>
  </si>
  <si>
    <r>
      <rPr>
        <b/>
        <sz val="10"/>
        <color indexed="8"/>
        <rFont val="微软雅黑"/>
        <family val="2"/>
        <charset val="134"/>
      </rPr>
      <t>日龄</t>
    </r>
  </si>
  <si>
    <r>
      <rPr>
        <b/>
        <sz val="10"/>
        <color indexed="8"/>
        <rFont val="微软雅黑"/>
        <family val="2"/>
        <charset val="134"/>
      </rPr>
      <t>淘汰原因分类及数量（只）</t>
    </r>
  </si>
  <si>
    <r>
      <rPr>
        <b/>
        <sz val="10"/>
        <color indexed="8"/>
        <rFont val="微软雅黑"/>
        <family val="2"/>
        <charset val="134"/>
      </rPr>
      <t>肿头、眼</t>
    </r>
  </si>
  <si>
    <r>
      <rPr>
        <b/>
        <sz val="10"/>
        <color indexed="8"/>
        <rFont val="微软雅黑"/>
        <family val="2"/>
        <charset val="134"/>
      </rPr>
      <t>残弱鸡</t>
    </r>
  </si>
  <si>
    <r>
      <rPr>
        <b/>
        <sz val="10"/>
        <color indexed="8"/>
        <rFont val="微软雅黑"/>
        <family val="2"/>
        <charset val="134"/>
      </rPr>
      <t>脐炎</t>
    </r>
  </si>
  <si>
    <r>
      <rPr>
        <b/>
        <sz val="10"/>
        <color indexed="8"/>
        <rFont val="微软雅黑"/>
        <family val="2"/>
        <charset val="134"/>
      </rPr>
      <t>糊肛</t>
    </r>
  </si>
  <si>
    <r>
      <rPr>
        <b/>
        <sz val="10"/>
        <color indexed="8"/>
        <rFont val="微软雅黑"/>
        <family val="2"/>
        <charset val="134"/>
      </rPr>
      <t>腿瘸、瘫鸡</t>
    </r>
  </si>
  <si>
    <r>
      <rPr>
        <b/>
        <sz val="8"/>
        <color rgb="FF0000FF"/>
        <rFont val="微软雅黑"/>
        <family val="2"/>
        <charset val="134"/>
      </rPr>
      <t>总计</t>
    </r>
    <phoneticPr fontId="62" type="noConversion"/>
  </si>
  <si>
    <r>
      <rPr>
        <b/>
        <sz val="11"/>
        <color indexed="8"/>
        <rFont val="微软雅黑"/>
        <family val="2"/>
        <charset val="134"/>
      </rPr>
      <t>合计栏</t>
    </r>
    <phoneticPr fontId="62" type="noConversion"/>
  </si>
  <si>
    <r>
      <rPr>
        <b/>
        <sz val="10"/>
        <color indexed="8"/>
        <rFont val="微软雅黑"/>
        <family val="2"/>
        <charset val="134"/>
      </rPr>
      <t>日龄</t>
    </r>
    <phoneticPr fontId="62" type="noConversion"/>
  </si>
  <si>
    <r>
      <rPr>
        <b/>
        <sz val="10"/>
        <color indexed="8"/>
        <rFont val="微软雅黑"/>
        <family val="2"/>
        <charset val="134"/>
      </rPr>
      <t>死亡小计</t>
    </r>
    <phoneticPr fontId="62" type="noConversion"/>
  </si>
  <si>
    <r>
      <rPr>
        <b/>
        <sz val="10"/>
        <color indexed="8"/>
        <rFont val="微软雅黑"/>
        <family val="2"/>
        <charset val="134"/>
      </rPr>
      <t>合计</t>
    </r>
    <phoneticPr fontId="62" type="noConversion"/>
  </si>
  <si>
    <r>
      <rPr>
        <b/>
        <sz val="10"/>
        <color indexed="8"/>
        <rFont val="微软雅黑"/>
        <family val="2"/>
        <charset val="134"/>
      </rPr>
      <t>死亡率</t>
    </r>
    <phoneticPr fontId="62" type="noConversion"/>
  </si>
  <si>
    <r>
      <rPr>
        <b/>
        <sz val="10"/>
        <color indexed="8"/>
        <rFont val="微软雅黑"/>
        <family val="2"/>
        <charset val="134"/>
      </rPr>
      <t>淘汰率</t>
    </r>
    <phoneticPr fontId="62" type="noConversion"/>
  </si>
  <si>
    <r>
      <rPr>
        <b/>
        <sz val="9"/>
        <color rgb="FF0000FF"/>
        <rFont val="微软雅黑"/>
        <family val="2"/>
        <charset val="134"/>
      </rPr>
      <t>总计</t>
    </r>
    <phoneticPr fontId="62" type="noConversion"/>
  </si>
  <si>
    <t>M</t>
    <phoneticPr fontId="1" type="noConversion"/>
  </si>
  <si>
    <t>H1</t>
    <phoneticPr fontId="1" type="noConversion"/>
  </si>
  <si>
    <r>
      <t xml:space="preserve">Notice: cells color
</t>
    </r>
    <r>
      <rPr>
        <sz val="9"/>
        <rFont val="宋体"/>
        <family val="3"/>
        <charset val="134"/>
      </rPr>
      <t>备注：单元格颜色</t>
    </r>
    <phoneticPr fontId="4" type="noConversion"/>
  </si>
  <si>
    <t>雏源Birds supplier：</t>
    <phoneticPr fontId="1" type="noConversion"/>
  </si>
  <si>
    <t>淘汰小计</t>
    <phoneticPr fontId="62" type="noConversion"/>
  </si>
  <si>
    <r>
      <t xml:space="preserve">   </t>
    </r>
    <r>
      <rPr>
        <sz val="11"/>
        <color indexed="8"/>
        <rFont val="微软雅黑"/>
        <family val="2"/>
        <charset val="134"/>
      </rPr>
      <t>饲养批次：</t>
    </r>
    <phoneticPr fontId="1" type="noConversion"/>
  </si>
  <si>
    <r>
      <rPr>
        <b/>
        <sz val="8"/>
        <color theme="0"/>
        <rFont val="宋体"/>
        <family val="3"/>
        <charset val="134"/>
      </rPr>
      <t xml:space="preserve">日龄
</t>
    </r>
    <r>
      <rPr>
        <b/>
        <sz val="8"/>
        <color theme="0"/>
        <rFont val="Arial"/>
        <family val="2"/>
      </rPr>
      <t>Age</t>
    </r>
    <phoneticPr fontId="1" type="noConversion"/>
  </si>
  <si>
    <r>
      <rPr>
        <b/>
        <sz val="8"/>
        <color theme="0"/>
        <rFont val="宋体"/>
        <family val="3"/>
        <charset val="134"/>
      </rPr>
      <t>标准温度</t>
    </r>
    <r>
      <rPr>
        <b/>
        <sz val="8"/>
        <color theme="0"/>
        <rFont val="Arial"/>
        <family val="2"/>
      </rPr>
      <t>Target 
 Temp.</t>
    </r>
    <phoneticPr fontId="4" type="noConversion"/>
  </si>
  <si>
    <r>
      <rPr>
        <b/>
        <sz val="8"/>
        <color theme="0"/>
        <rFont val="宋体"/>
        <family val="3"/>
        <charset val="134"/>
      </rPr>
      <t xml:space="preserve">最高温度
</t>
    </r>
    <r>
      <rPr>
        <b/>
        <sz val="8"/>
        <color theme="0"/>
        <rFont val="Arial"/>
        <family val="2"/>
      </rPr>
      <t>Highest 
Temp.</t>
    </r>
    <phoneticPr fontId="1" type="noConversion"/>
  </si>
  <si>
    <r>
      <rPr>
        <b/>
        <sz val="8"/>
        <color theme="0"/>
        <rFont val="宋体"/>
        <family val="3"/>
        <charset val="134"/>
      </rPr>
      <t xml:space="preserve">最低温度
</t>
    </r>
    <r>
      <rPr>
        <b/>
        <sz val="8"/>
        <color theme="0"/>
        <rFont val="Arial"/>
        <family val="2"/>
      </rPr>
      <t>Lowest
Temp.</t>
    </r>
    <phoneticPr fontId="1" type="noConversion"/>
  </si>
  <si>
    <t>Weekly Weight Day 14</t>
    <phoneticPr fontId="1" type="noConversion"/>
  </si>
  <si>
    <r>
      <rPr>
        <b/>
        <sz val="10"/>
        <color theme="1"/>
        <rFont val="宋体"/>
        <family val="3"/>
        <charset val="134"/>
      </rPr>
      <t xml:space="preserve">嘉吉动物蛋白（安徽）有限公司
</t>
    </r>
    <r>
      <rPr>
        <b/>
        <sz val="10"/>
        <color theme="1"/>
        <rFont val="Calibri"/>
        <family val="2"/>
      </rPr>
      <t>Cargill Animal Protein (Anhui) Co., Ltd.</t>
    </r>
    <phoneticPr fontId="1" type="noConversion"/>
  </si>
  <si>
    <r>
      <rPr>
        <sz val="10"/>
        <rFont val="Arial Unicode MS"/>
        <family val="2"/>
        <charset val="134"/>
      </rPr>
      <t>进雏数量</t>
    </r>
    <r>
      <rPr>
        <sz val="10"/>
        <rFont val="Arial"/>
        <family val="2"/>
      </rPr>
      <t>Birds placed</t>
    </r>
    <r>
      <rPr>
        <sz val="10"/>
        <rFont val="Arial Unicode MS"/>
        <family val="2"/>
        <charset val="134"/>
      </rPr>
      <t>：</t>
    </r>
    <phoneticPr fontId="4" type="noConversion"/>
  </si>
  <si>
    <r>
      <rPr>
        <sz val="10"/>
        <rFont val="宋体"/>
        <family val="3"/>
        <charset val="134"/>
      </rPr>
      <t>饲养密度</t>
    </r>
    <r>
      <rPr>
        <sz val="10"/>
        <rFont val="Arial"/>
        <family val="2"/>
      </rPr>
      <t xml:space="preserve"> Density</t>
    </r>
    <r>
      <rPr>
        <sz val="10"/>
        <rFont val="宋体"/>
        <family val="3"/>
        <charset val="134"/>
      </rPr>
      <t>：</t>
    </r>
    <r>
      <rPr>
        <sz val="10"/>
        <rFont val="Arial"/>
        <family val="2"/>
      </rPr>
      <t/>
    </r>
    <phoneticPr fontId="4" type="noConversion"/>
  </si>
  <si>
    <r>
      <t xml:space="preserve"> </t>
    </r>
    <r>
      <rPr>
        <sz val="10"/>
        <rFont val="宋体"/>
        <family val="3"/>
        <charset val="134"/>
      </rPr>
      <t>公母</t>
    </r>
    <r>
      <rPr>
        <sz val="10"/>
        <rFont val="Arial"/>
        <family val="2"/>
      </rPr>
      <t>Gender</t>
    </r>
    <r>
      <rPr>
        <sz val="10"/>
        <rFont val="宋体"/>
        <family val="3"/>
        <charset val="134"/>
      </rPr>
      <t>：</t>
    </r>
    <phoneticPr fontId="1" type="noConversion"/>
  </si>
  <si>
    <r>
      <rPr>
        <b/>
        <sz val="9"/>
        <color theme="0"/>
        <rFont val="宋体"/>
        <family val="3"/>
        <charset val="134"/>
      </rPr>
      <t>入雏量</t>
    </r>
    <r>
      <rPr>
        <b/>
        <sz val="9"/>
        <color theme="0"/>
        <rFont val="Arial"/>
        <family val="2"/>
      </rPr>
      <t xml:space="preserve"> 
Bird Placed</t>
    </r>
    <phoneticPr fontId="1" type="noConversion"/>
  </si>
  <si>
    <r>
      <rPr>
        <b/>
        <sz val="9"/>
        <color theme="0"/>
        <rFont val="宋体"/>
        <family val="3"/>
        <charset val="134"/>
      </rPr>
      <t xml:space="preserve">公母
</t>
    </r>
    <r>
      <rPr>
        <b/>
        <sz val="9"/>
        <color theme="0"/>
        <rFont val="Arial"/>
        <family val="2"/>
      </rPr>
      <t>Gender</t>
    </r>
    <phoneticPr fontId="1" type="noConversion"/>
  </si>
  <si>
    <r>
      <rPr>
        <b/>
        <sz val="9"/>
        <color theme="0"/>
        <rFont val="宋体"/>
        <family val="7"/>
        <charset val="134"/>
      </rPr>
      <t xml:space="preserve">雏源
</t>
    </r>
    <r>
      <rPr>
        <b/>
        <sz val="9"/>
        <color theme="0"/>
        <rFont val="Arial"/>
        <family val="2"/>
      </rPr>
      <t>Supplier</t>
    </r>
    <phoneticPr fontId="1" type="noConversion"/>
  </si>
  <si>
    <r>
      <rPr>
        <b/>
        <sz val="9"/>
        <color theme="0"/>
        <rFont val="宋体"/>
        <family val="7"/>
        <charset val="134"/>
      </rPr>
      <t xml:space="preserve">累计
</t>
    </r>
    <r>
      <rPr>
        <b/>
        <sz val="9"/>
        <color theme="0"/>
        <rFont val="Arial"/>
        <family val="2"/>
      </rPr>
      <t>Sum</t>
    </r>
    <phoneticPr fontId="1" type="noConversion"/>
  </si>
  <si>
    <r>
      <rPr>
        <b/>
        <sz val="9"/>
        <color theme="0"/>
        <rFont val="宋体"/>
        <family val="7"/>
        <charset val="134"/>
      </rPr>
      <t xml:space="preserve">平均
</t>
    </r>
    <r>
      <rPr>
        <b/>
        <sz val="9"/>
        <color theme="0"/>
        <rFont val="Arial"/>
        <family val="2"/>
      </rPr>
      <t>Average</t>
    </r>
    <phoneticPr fontId="1" type="noConversion"/>
  </si>
  <si>
    <t>0.1~0.2</t>
    <phoneticPr fontId="1" type="noConversion"/>
  </si>
  <si>
    <t>0.2~0.3</t>
    <phoneticPr fontId="1" type="noConversion"/>
  </si>
  <si>
    <t>&gt;0.3</t>
    <phoneticPr fontId="1" type="noConversion"/>
  </si>
  <si>
    <r>
      <rPr>
        <b/>
        <sz val="10"/>
        <rFont val="宋体"/>
        <family val="3"/>
        <charset val="134"/>
      </rPr>
      <t xml:space="preserve">正常
</t>
    </r>
    <r>
      <rPr>
        <b/>
        <sz val="10"/>
        <rFont val="Arial"/>
        <family val="2"/>
      </rPr>
      <t>Normal</t>
    </r>
    <phoneticPr fontId="1" type="noConversion"/>
  </si>
  <si>
    <r>
      <rPr>
        <b/>
        <sz val="10"/>
        <rFont val="宋体"/>
        <family val="3"/>
        <charset val="134"/>
      </rPr>
      <t>≤</t>
    </r>
    <r>
      <rPr>
        <b/>
        <sz val="10"/>
        <rFont val="Arial"/>
        <family val="2"/>
      </rPr>
      <t>0.1</t>
    </r>
    <phoneticPr fontId="1" type="noConversion"/>
  </si>
  <si>
    <r>
      <rPr>
        <b/>
        <sz val="10"/>
        <rFont val="宋体"/>
        <family val="3"/>
        <charset val="134"/>
      </rPr>
      <t xml:space="preserve">介于
</t>
    </r>
    <r>
      <rPr>
        <b/>
        <sz val="10"/>
        <rFont val="Arial"/>
        <family val="2"/>
      </rPr>
      <t>Between</t>
    </r>
    <phoneticPr fontId="1" type="noConversion"/>
  </si>
  <si>
    <r>
      <rPr>
        <b/>
        <sz val="10"/>
        <color indexed="9"/>
        <rFont val="宋体"/>
        <family val="3"/>
        <charset val="134"/>
      </rPr>
      <t xml:space="preserve">超过
</t>
    </r>
    <r>
      <rPr>
        <b/>
        <sz val="10"/>
        <color indexed="9"/>
        <rFont val="Arial"/>
        <family val="2"/>
      </rPr>
      <t>Above</t>
    </r>
    <phoneticPr fontId="1" type="noConversion"/>
  </si>
  <si>
    <r>
      <rPr>
        <sz val="9"/>
        <rFont val="宋体"/>
        <family val="7"/>
        <charset val="134"/>
      </rPr>
      <t>目标</t>
    </r>
    <r>
      <rPr>
        <sz val="9"/>
        <rFont val="Arial"/>
        <family val="2"/>
      </rPr>
      <t>Target</t>
    </r>
  </si>
  <si>
    <r>
      <rPr>
        <sz val="9"/>
        <rFont val="宋体"/>
        <family val="7"/>
        <charset val="134"/>
      </rPr>
      <t xml:space="preserve">第一周
</t>
    </r>
    <r>
      <rPr>
        <sz val="9"/>
        <rFont val="Arial"/>
        <family val="2"/>
      </rPr>
      <t>Week 1</t>
    </r>
    <phoneticPr fontId="1" type="noConversion"/>
  </si>
  <si>
    <r>
      <rPr>
        <sz val="9"/>
        <rFont val="宋体"/>
        <family val="7"/>
        <charset val="134"/>
      </rPr>
      <t xml:space="preserve">第二周
</t>
    </r>
    <r>
      <rPr>
        <sz val="9"/>
        <rFont val="Arial"/>
        <family val="2"/>
      </rPr>
      <t>Week 2</t>
    </r>
    <phoneticPr fontId="1" type="noConversion"/>
  </si>
  <si>
    <r>
      <rPr>
        <sz val="9"/>
        <rFont val="宋体"/>
        <family val="7"/>
        <charset val="134"/>
      </rPr>
      <t xml:space="preserve">第三周
</t>
    </r>
    <r>
      <rPr>
        <sz val="9"/>
        <rFont val="Arial"/>
        <family val="2"/>
      </rPr>
      <t>Week 3</t>
    </r>
    <phoneticPr fontId="1" type="noConversion"/>
  </si>
  <si>
    <r>
      <rPr>
        <sz val="9"/>
        <rFont val="宋体"/>
        <family val="7"/>
        <charset val="134"/>
      </rPr>
      <t xml:space="preserve">第四周
</t>
    </r>
    <r>
      <rPr>
        <sz val="9"/>
        <rFont val="Arial"/>
        <family val="2"/>
      </rPr>
      <t>Week 4</t>
    </r>
    <phoneticPr fontId="1" type="noConversion"/>
  </si>
  <si>
    <r>
      <rPr>
        <sz val="9"/>
        <rFont val="宋体"/>
        <family val="7"/>
        <charset val="134"/>
      </rPr>
      <t xml:space="preserve">第五周
</t>
    </r>
    <r>
      <rPr>
        <sz val="9"/>
        <rFont val="Arial"/>
        <family val="2"/>
      </rPr>
      <t>Week 5</t>
    </r>
    <phoneticPr fontId="1" type="noConversion"/>
  </si>
  <si>
    <r>
      <rPr>
        <sz val="9"/>
        <rFont val="宋体"/>
        <family val="7"/>
        <charset val="134"/>
      </rPr>
      <t xml:space="preserve">第六周
</t>
    </r>
    <r>
      <rPr>
        <sz val="9"/>
        <rFont val="Arial"/>
        <family val="2"/>
      </rPr>
      <t>Week 6</t>
    </r>
    <phoneticPr fontId="1" type="noConversion"/>
  </si>
  <si>
    <r>
      <rPr>
        <sz val="9"/>
        <rFont val="宋体"/>
        <family val="7"/>
        <charset val="134"/>
      </rPr>
      <t xml:space="preserve">第七周
</t>
    </r>
    <r>
      <rPr>
        <sz val="9"/>
        <rFont val="Arial"/>
        <family val="2"/>
      </rPr>
      <t>Week 7</t>
    </r>
    <phoneticPr fontId="1" type="noConversion"/>
  </si>
  <si>
    <r>
      <rPr>
        <b/>
        <sz val="18"/>
        <rFont val="宋体"/>
        <family val="7"/>
        <charset val="134"/>
      </rPr>
      <t>死淘率</t>
    </r>
    <r>
      <rPr>
        <b/>
        <sz val="18"/>
        <rFont val="Arial"/>
        <family val="2"/>
      </rPr>
      <t xml:space="preserve"> Dead &amp; cull</t>
    </r>
    <r>
      <rPr>
        <b/>
        <sz val="18"/>
        <rFont val="宋体"/>
        <family val="7"/>
        <charset val="134"/>
      </rPr>
      <t>（</t>
    </r>
    <r>
      <rPr>
        <b/>
        <sz val="18"/>
        <rFont val="Arial"/>
        <family val="2"/>
      </rPr>
      <t>%</t>
    </r>
    <r>
      <rPr>
        <b/>
        <sz val="18"/>
        <rFont val="宋体"/>
        <family val="7"/>
        <charset val="134"/>
      </rPr>
      <t>）</t>
    </r>
    <r>
      <rPr>
        <b/>
        <sz val="18"/>
        <rFont val="Arial"/>
        <family val="2"/>
      </rPr>
      <t>-</t>
    </r>
    <r>
      <rPr>
        <b/>
        <sz val="18"/>
        <color indexed="10"/>
        <rFont val="Arial"/>
        <family val="2"/>
      </rPr>
      <t>-</t>
    </r>
    <r>
      <rPr>
        <b/>
        <sz val="18"/>
        <color indexed="10"/>
        <rFont val="宋体"/>
        <family val="7"/>
        <charset val="134"/>
      </rPr>
      <t>按日期统计</t>
    </r>
    <r>
      <rPr>
        <b/>
        <sz val="18"/>
        <color indexed="10"/>
        <rFont val="Arial"/>
        <family val="2"/>
      </rPr>
      <t xml:space="preserve">By Date </t>
    </r>
    <phoneticPr fontId="1" type="noConversion"/>
  </si>
  <si>
    <r>
      <rPr>
        <b/>
        <sz val="18"/>
        <rFont val="宋体"/>
        <family val="7"/>
        <charset val="134"/>
      </rPr>
      <t>死淘率</t>
    </r>
    <r>
      <rPr>
        <b/>
        <sz val="18"/>
        <rFont val="Arial"/>
        <family val="2"/>
      </rPr>
      <t xml:space="preserve"> Dead &amp; cull</t>
    </r>
    <r>
      <rPr>
        <b/>
        <sz val="18"/>
        <rFont val="宋体"/>
        <family val="7"/>
        <charset val="134"/>
      </rPr>
      <t>（</t>
    </r>
    <r>
      <rPr>
        <b/>
        <sz val="18"/>
        <rFont val="Arial"/>
        <family val="2"/>
      </rPr>
      <t>%</t>
    </r>
    <r>
      <rPr>
        <b/>
        <sz val="18"/>
        <rFont val="宋体"/>
        <family val="7"/>
        <charset val="134"/>
      </rPr>
      <t>）</t>
    </r>
    <r>
      <rPr>
        <b/>
        <sz val="18"/>
        <rFont val="Arial"/>
        <family val="2"/>
      </rPr>
      <t>-</t>
    </r>
    <r>
      <rPr>
        <b/>
        <sz val="18"/>
        <color indexed="10"/>
        <rFont val="Arial"/>
        <family val="2"/>
      </rPr>
      <t>-</t>
    </r>
    <r>
      <rPr>
        <b/>
        <sz val="18"/>
        <color indexed="10"/>
        <rFont val="宋体"/>
        <family val="7"/>
        <charset val="134"/>
      </rPr>
      <t>按日龄统计</t>
    </r>
    <r>
      <rPr>
        <b/>
        <sz val="18"/>
        <color indexed="10"/>
        <rFont val="Arial"/>
        <family val="2"/>
      </rPr>
      <t xml:space="preserve">By age </t>
    </r>
    <phoneticPr fontId="1" type="noConversion"/>
  </si>
  <si>
    <r>
      <rPr>
        <b/>
        <sz val="9"/>
        <color theme="0"/>
        <rFont val="宋体"/>
        <family val="3"/>
        <charset val="134"/>
      </rPr>
      <t xml:space="preserve">入雏日期
</t>
    </r>
    <r>
      <rPr>
        <b/>
        <sz val="9"/>
        <color theme="0"/>
        <rFont val="Arial"/>
        <family val="2"/>
      </rPr>
      <t>Bird in date</t>
    </r>
    <phoneticPr fontId="1" type="noConversion"/>
  </si>
  <si>
    <t>最低湿度
Lowest
Humidity</t>
    <phoneticPr fontId="4" type="noConversion"/>
  </si>
  <si>
    <t>雏源 Birds supplier</t>
    <phoneticPr fontId="1" type="noConversion"/>
  </si>
  <si>
    <t>公母/Gender:</t>
    <phoneticPr fontId="1" type="noConversion"/>
  </si>
  <si>
    <t>Day-0</t>
    <phoneticPr fontId="1" type="noConversion"/>
  </si>
  <si>
    <t>Day-7</t>
    <phoneticPr fontId="1" type="noConversion"/>
  </si>
  <si>
    <t>Day-14</t>
    <phoneticPr fontId="1" type="noConversion"/>
  </si>
  <si>
    <t>Day-21</t>
    <phoneticPr fontId="1" type="noConversion"/>
  </si>
  <si>
    <t>Day-28</t>
    <phoneticPr fontId="1" type="noConversion"/>
  </si>
  <si>
    <t>Day-35</t>
    <phoneticPr fontId="1" type="noConversion"/>
  </si>
  <si>
    <t>Day-42</t>
    <phoneticPr fontId="1" type="noConversion"/>
  </si>
  <si>
    <t>Day-49</t>
    <phoneticPr fontId="1" type="noConversion"/>
  </si>
  <si>
    <t>Weekly Weight Day 00</t>
    <phoneticPr fontId="4" type="noConversion"/>
  </si>
  <si>
    <t>Weekly Weight Day 07</t>
    <phoneticPr fontId="1" type="noConversion"/>
  </si>
  <si>
    <t>M</t>
    <phoneticPr fontId="1" type="noConversion"/>
  </si>
  <si>
    <r>
      <rPr>
        <b/>
        <sz val="18"/>
        <rFont val="宋体"/>
        <family val="7"/>
        <charset val="134"/>
      </rPr>
      <t>死淘数</t>
    </r>
    <r>
      <rPr>
        <b/>
        <sz val="18"/>
        <rFont val="Arial"/>
        <family val="2"/>
      </rPr>
      <t xml:space="preserve"> Dead &amp; cull -</t>
    </r>
    <r>
      <rPr>
        <b/>
        <sz val="18"/>
        <color indexed="10"/>
        <rFont val="Arial"/>
        <family val="2"/>
      </rPr>
      <t>-</t>
    </r>
    <r>
      <rPr>
        <b/>
        <sz val="18"/>
        <color indexed="10"/>
        <rFont val="宋体"/>
        <family val="7"/>
        <charset val="134"/>
      </rPr>
      <t>按日龄统计</t>
    </r>
    <r>
      <rPr>
        <b/>
        <sz val="18"/>
        <color indexed="10"/>
        <rFont val="Arial"/>
        <family val="2"/>
      </rPr>
      <t xml:space="preserve">By age </t>
    </r>
    <phoneticPr fontId="1" type="noConversion"/>
  </si>
  <si>
    <r>
      <rPr>
        <b/>
        <sz val="18"/>
        <rFont val="宋体"/>
        <family val="7"/>
        <charset val="134"/>
      </rPr>
      <t>死淘数</t>
    </r>
    <r>
      <rPr>
        <b/>
        <sz val="18"/>
        <rFont val="Arial"/>
        <family val="2"/>
      </rPr>
      <t xml:space="preserve"> Dead &amp; cull -</t>
    </r>
    <r>
      <rPr>
        <b/>
        <sz val="18"/>
        <color indexed="10"/>
        <rFont val="Arial"/>
        <family val="2"/>
      </rPr>
      <t>-</t>
    </r>
    <r>
      <rPr>
        <b/>
        <sz val="18"/>
        <color indexed="10"/>
        <rFont val="宋体"/>
        <family val="7"/>
        <charset val="134"/>
      </rPr>
      <t>按日期统计</t>
    </r>
    <r>
      <rPr>
        <b/>
        <sz val="18"/>
        <color indexed="10"/>
        <rFont val="Arial"/>
        <family val="2"/>
      </rPr>
      <t xml:space="preserve">By Date </t>
    </r>
    <phoneticPr fontId="1" type="noConversion"/>
  </si>
  <si>
    <t>Age</t>
  </si>
  <si>
    <t>1H-M</t>
  </si>
  <si>
    <t>5H-F</t>
  </si>
  <si>
    <r>
      <rPr>
        <b/>
        <sz val="20"/>
        <color theme="1"/>
        <rFont val="宋体"/>
        <family val="3"/>
        <charset val="134"/>
      </rPr>
      <t>肉鸡场周报表</t>
    </r>
    <r>
      <rPr>
        <b/>
        <sz val="20"/>
        <color theme="1"/>
        <rFont val="Arial"/>
        <family val="2"/>
      </rPr>
      <t xml:space="preserve"> Growout Weekly Report</t>
    </r>
    <phoneticPr fontId="1" type="noConversion"/>
  </si>
  <si>
    <r>
      <rPr>
        <b/>
        <sz val="10"/>
        <rFont val="宋体"/>
        <family val="2"/>
      </rPr>
      <t>周初存栏数</t>
    </r>
    <r>
      <rPr>
        <b/>
        <sz val="10"/>
        <rFont val="Arial"/>
        <family val="2"/>
      </rPr>
      <t xml:space="preserve"> Stocking No.</t>
    </r>
  </si>
  <si>
    <r>
      <rPr>
        <b/>
        <sz val="10"/>
        <rFont val="宋体"/>
        <family val="2"/>
      </rPr>
      <t>死淘只数</t>
    </r>
    <r>
      <rPr>
        <b/>
        <sz val="10"/>
        <rFont val="Arial"/>
        <family val="2"/>
      </rPr>
      <t xml:space="preserve">  
 Dead &amp; cull</t>
    </r>
  </si>
  <si>
    <r>
      <rPr>
        <b/>
        <sz val="10"/>
        <rFont val="宋体"/>
        <family val="2"/>
      </rPr>
      <t>死淘率</t>
    </r>
    <r>
      <rPr>
        <b/>
        <sz val="10"/>
        <rFont val="Arial"/>
        <family val="2"/>
      </rPr>
      <t xml:space="preserve">    % dead &amp; cull</t>
    </r>
  </si>
  <si>
    <r>
      <rPr>
        <b/>
        <sz val="10"/>
        <rFont val="宋体"/>
        <family val="2"/>
      </rPr>
      <t>累计死淘数</t>
    </r>
    <r>
      <rPr>
        <b/>
        <sz val="10"/>
        <rFont val="Arial"/>
        <family val="2"/>
      </rPr>
      <t xml:space="preserve"> 
 Dead &amp; cull cum.</t>
    </r>
  </si>
  <si>
    <r>
      <rPr>
        <b/>
        <sz val="10"/>
        <rFont val="宋体"/>
        <family val="2"/>
      </rPr>
      <t xml:space="preserve">累计死淘率
</t>
    </r>
    <r>
      <rPr>
        <b/>
        <sz val="10"/>
        <rFont val="Arial"/>
        <family val="2"/>
      </rPr>
      <t xml:space="preserve"> % dead &amp; cull cum.</t>
    </r>
  </si>
  <si>
    <r>
      <rPr>
        <b/>
        <sz val="10"/>
        <rFont val="宋体"/>
        <family val="2"/>
      </rPr>
      <t>体重</t>
    </r>
    <r>
      <rPr>
        <b/>
        <sz val="10"/>
        <rFont val="Arial"/>
        <family val="2"/>
      </rPr>
      <t xml:space="preserve"> Birds weight</t>
    </r>
  </si>
  <si>
    <r>
      <rPr>
        <b/>
        <sz val="10"/>
        <rFont val="宋体"/>
        <family val="2"/>
      </rPr>
      <t xml:space="preserve">周耗料量
</t>
    </r>
    <r>
      <rPr>
        <b/>
        <sz val="10"/>
        <rFont val="Arial"/>
        <family val="2"/>
      </rPr>
      <t>Weekly feeds cons.</t>
    </r>
  </si>
  <si>
    <r>
      <rPr>
        <b/>
        <sz val="10"/>
        <rFont val="宋体"/>
        <family val="2"/>
      </rPr>
      <t xml:space="preserve">累计耗料量
</t>
    </r>
    <r>
      <rPr>
        <b/>
        <sz val="10"/>
        <rFont val="Arial"/>
        <family val="2"/>
      </rPr>
      <t xml:space="preserve"> Feeds cons. cum.</t>
    </r>
  </si>
  <si>
    <r>
      <rPr>
        <b/>
        <sz val="10"/>
        <rFont val="宋体"/>
        <family val="2"/>
      </rPr>
      <t xml:space="preserve">料肉比
</t>
    </r>
    <r>
      <rPr>
        <b/>
        <sz val="10"/>
        <rFont val="Arial"/>
        <family val="2"/>
      </rPr>
      <t>FCR</t>
    </r>
  </si>
  <si>
    <r>
      <rPr>
        <b/>
        <sz val="10"/>
        <rFont val="宋体"/>
        <family val="2"/>
      </rPr>
      <t>燃气量</t>
    </r>
    <r>
      <rPr>
        <b/>
        <sz val="10"/>
        <rFont val="Arial"/>
        <family val="2"/>
      </rPr>
      <t xml:space="preserve"> Fuel</t>
    </r>
  </si>
  <si>
    <r>
      <rPr>
        <b/>
        <sz val="10"/>
        <rFont val="宋体"/>
        <family val="2"/>
      </rPr>
      <t xml:space="preserve">累计燃气量
</t>
    </r>
    <r>
      <rPr>
        <b/>
        <sz val="10"/>
        <rFont val="Arial"/>
        <family val="2"/>
      </rPr>
      <t>Fuel cum.</t>
    </r>
  </si>
  <si>
    <r>
      <rPr>
        <b/>
        <sz val="10"/>
        <rFont val="宋体"/>
        <family val="2"/>
      </rPr>
      <t>用电量</t>
    </r>
    <r>
      <rPr>
        <b/>
        <sz val="10"/>
        <rFont val="Arial"/>
        <family val="2"/>
      </rPr>
      <t xml:space="preserve"> Power</t>
    </r>
  </si>
  <si>
    <r>
      <rPr>
        <b/>
        <sz val="10"/>
        <rFont val="宋体"/>
        <family val="2"/>
      </rPr>
      <t xml:space="preserve">累计用电量
</t>
    </r>
    <r>
      <rPr>
        <b/>
        <sz val="10"/>
        <rFont val="Arial"/>
        <family val="2"/>
      </rPr>
      <t>Power cum.</t>
    </r>
  </si>
  <si>
    <r>
      <rPr>
        <b/>
        <sz val="10"/>
        <color theme="0"/>
        <rFont val="宋体"/>
        <family val="2"/>
      </rPr>
      <t>栋舍</t>
    </r>
    <r>
      <rPr>
        <b/>
        <sz val="10"/>
        <color theme="0"/>
        <rFont val="Arial"/>
        <family val="2"/>
      </rPr>
      <t>House</t>
    </r>
  </si>
  <si>
    <r>
      <rPr>
        <b/>
        <sz val="10"/>
        <color theme="0"/>
        <rFont val="宋体"/>
        <family val="2"/>
      </rPr>
      <t>初生重</t>
    </r>
    <r>
      <rPr>
        <b/>
        <sz val="10"/>
        <color theme="0"/>
        <rFont val="Arial"/>
        <family val="2"/>
      </rPr>
      <t>DOC weight (g)</t>
    </r>
    <phoneticPr fontId="1" type="noConversion"/>
  </si>
  <si>
    <r>
      <rPr>
        <b/>
        <sz val="10"/>
        <color theme="0"/>
        <rFont val="宋体"/>
        <family val="2"/>
      </rPr>
      <t>合计</t>
    </r>
    <r>
      <rPr>
        <b/>
        <sz val="10"/>
        <color theme="0"/>
        <rFont val="Arial"/>
        <family val="2"/>
      </rPr>
      <t>Total</t>
    </r>
  </si>
  <si>
    <r>
      <t>2</t>
    </r>
    <r>
      <rPr>
        <b/>
        <sz val="10"/>
        <rFont val="宋体"/>
        <family val="2"/>
      </rPr>
      <t xml:space="preserve">周
</t>
    </r>
    <r>
      <rPr>
        <b/>
        <sz val="10"/>
        <rFont val="Arial"/>
        <family val="2"/>
      </rPr>
      <t xml:space="preserve">Week 2
</t>
    </r>
    <phoneticPr fontId="1" type="noConversion"/>
  </si>
  <si>
    <r>
      <rPr>
        <b/>
        <sz val="10"/>
        <rFont val="宋体"/>
        <family val="2"/>
      </rPr>
      <t xml:space="preserve">周耗料
</t>
    </r>
    <r>
      <rPr>
        <b/>
        <sz val="10"/>
        <rFont val="Arial"/>
        <family val="2"/>
      </rPr>
      <t>Weekly feeds cons.</t>
    </r>
    <phoneticPr fontId="1" type="noConversion"/>
  </si>
  <si>
    <r>
      <rPr>
        <b/>
        <sz val="10"/>
        <rFont val="宋体"/>
        <family val="2"/>
      </rPr>
      <t xml:space="preserve">累计耗料
</t>
    </r>
    <r>
      <rPr>
        <b/>
        <sz val="10"/>
        <rFont val="Arial"/>
        <family val="2"/>
      </rPr>
      <t xml:space="preserve"> Feeds cons. cum.</t>
    </r>
    <phoneticPr fontId="1" type="noConversion"/>
  </si>
  <si>
    <r>
      <t>3</t>
    </r>
    <r>
      <rPr>
        <b/>
        <sz val="10"/>
        <rFont val="宋体"/>
        <family val="2"/>
      </rPr>
      <t xml:space="preserve">周
</t>
    </r>
    <r>
      <rPr>
        <b/>
        <sz val="10"/>
        <rFont val="Arial"/>
        <family val="2"/>
      </rPr>
      <t xml:space="preserve">Week 3
</t>
    </r>
    <phoneticPr fontId="1" type="noConversion"/>
  </si>
  <si>
    <r>
      <t>4</t>
    </r>
    <r>
      <rPr>
        <b/>
        <sz val="10"/>
        <rFont val="宋体"/>
        <family val="2"/>
      </rPr>
      <t xml:space="preserve">周
</t>
    </r>
    <r>
      <rPr>
        <b/>
        <sz val="10"/>
        <rFont val="Arial"/>
        <family val="2"/>
      </rPr>
      <t xml:space="preserve">Week 4
</t>
    </r>
    <phoneticPr fontId="1" type="noConversion"/>
  </si>
  <si>
    <r>
      <t>5</t>
    </r>
    <r>
      <rPr>
        <b/>
        <sz val="10"/>
        <rFont val="宋体"/>
        <family val="2"/>
      </rPr>
      <t xml:space="preserve">周
</t>
    </r>
    <r>
      <rPr>
        <b/>
        <sz val="10"/>
        <rFont val="Arial"/>
        <family val="2"/>
      </rPr>
      <t xml:space="preserve">Week 5
</t>
    </r>
    <phoneticPr fontId="1" type="noConversion"/>
  </si>
  <si>
    <r>
      <t>6</t>
    </r>
    <r>
      <rPr>
        <b/>
        <sz val="10"/>
        <rFont val="宋体"/>
        <family val="2"/>
      </rPr>
      <t xml:space="preserve">周
</t>
    </r>
    <r>
      <rPr>
        <b/>
        <sz val="10"/>
        <rFont val="Arial"/>
        <family val="2"/>
      </rPr>
      <t xml:space="preserve">Week 6
</t>
    </r>
    <phoneticPr fontId="1" type="noConversion"/>
  </si>
  <si>
    <r>
      <t>7</t>
    </r>
    <r>
      <rPr>
        <b/>
        <sz val="10"/>
        <rFont val="宋体"/>
        <family val="2"/>
      </rPr>
      <t xml:space="preserve">周
</t>
    </r>
    <r>
      <rPr>
        <b/>
        <sz val="10"/>
        <rFont val="Arial"/>
        <family val="2"/>
      </rPr>
      <t xml:space="preserve">Week 7
</t>
    </r>
    <phoneticPr fontId="1" type="noConversion"/>
  </si>
  <si>
    <r>
      <rPr>
        <b/>
        <sz val="10"/>
        <color theme="0"/>
        <rFont val="宋体"/>
        <family val="2"/>
      </rPr>
      <t>进雏数</t>
    </r>
    <r>
      <rPr>
        <b/>
        <sz val="10"/>
        <color theme="0"/>
        <rFont val="Arial"/>
        <family val="2"/>
      </rPr>
      <t xml:space="preserve"> Birds placed</t>
    </r>
    <phoneticPr fontId="1" type="noConversion"/>
  </si>
  <si>
    <r>
      <rPr>
        <b/>
        <sz val="10"/>
        <color theme="0"/>
        <rFont val="宋体"/>
        <family val="3"/>
        <charset val="134"/>
      </rPr>
      <t>公母</t>
    </r>
    <r>
      <rPr>
        <b/>
        <sz val="10"/>
        <color theme="0"/>
        <rFont val="Arial"/>
        <family val="2"/>
      </rPr>
      <t xml:space="preserve"> Gender</t>
    </r>
    <phoneticPr fontId="1" type="noConversion"/>
  </si>
  <si>
    <r>
      <rPr>
        <b/>
        <sz val="10"/>
        <color theme="0"/>
        <rFont val="宋体"/>
        <family val="3"/>
        <charset val="134"/>
      </rPr>
      <t>雏源</t>
    </r>
    <r>
      <rPr>
        <b/>
        <sz val="10"/>
        <color theme="0"/>
        <rFont val="Arial"/>
        <family val="2"/>
      </rPr>
      <t>Supplier</t>
    </r>
    <phoneticPr fontId="1" type="noConversion"/>
  </si>
  <si>
    <r>
      <rPr>
        <b/>
        <sz val="10"/>
        <color theme="0"/>
        <rFont val="宋体"/>
        <family val="3"/>
        <charset val="134"/>
      </rPr>
      <t>入雏日期</t>
    </r>
    <r>
      <rPr>
        <b/>
        <sz val="10"/>
        <color theme="0"/>
        <rFont val="Arial"/>
        <family val="2"/>
      </rPr>
      <t xml:space="preserve"> Bird in date</t>
    </r>
    <phoneticPr fontId="1" type="noConversion"/>
  </si>
  <si>
    <t>M</t>
    <phoneticPr fontId="1" type="noConversion"/>
  </si>
  <si>
    <t>M</t>
    <phoneticPr fontId="1" type="noConversion"/>
  </si>
  <si>
    <t>F</t>
    <phoneticPr fontId="1" type="noConversion"/>
  </si>
  <si>
    <r>
      <rPr>
        <b/>
        <sz val="12"/>
        <color theme="1"/>
        <rFont val="宋体"/>
        <family val="3"/>
        <charset val="134"/>
      </rPr>
      <t>肉鸡日耗料标准（克</t>
    </r>
    <r>
      <rPr>
        <b/>
        <sz val="12"/>
        <color theme="1"/>
        <rFont val="Arial"/>
        <family val="2"/>
      </rPr>
      <t>/</t>
    </r>
    <r>
      <rPr>
        <b/>
        <sz val="12"/>
        <color theme="1"/>
        <rFont val="宋体"/>
        <family val="3"/>
        <charset val="134"/>
      </rPr>
      <t>日）</t>
    </r>
    <phoneticPr fontId="1" type="noConversion"/>
  </si>
  <si>
    <r>
      <rPr>
        <b/>
        <sz val="10"/>
        <color theme="0"/>
        <rFont val="宋体"/>
        <family val="3"/>
        <charset val="134"/>
      </rPr>
      <t>栋舍</t>
    </r>
    <r>
      <rPr>
        <b/>
        <sz val="10"/>
        <color theme="0"/>
        <rFont val="Arial"/>
        <family val="2"/>
      </rPr>
      <t>House</t>
    </r>
    <phoneticPr fontId="1" type="noConversion"/>
  </si>
  <si>
    <r>
      <rPr>
        <b/>
        <sz val="10"/>
        <color theme="0"/>
        <rFont val="宋体"/>
        <family val="3"/>
        <charset val="134"/>
      </rPr>
      <t>进雏数</t>
    </r>
    <r>
      <rPr>
        <b/>
        <sz val="10"/>
        <color theme="0"/>
        <rFont val="Arial"/>
        <family val="2"/>
      </rPr>
      <t xml:space="preserve">
Birds placed</t>
    </r>
    <phoneticPr fontId="1" type="noConversion"/>
  </si>
  <si>
    <r>
      <rPr>
        <b/>
        <sz val="10"/>
        <color theme="0"/>
        <rFont val="宋体"/>
        <family val="3"/>
        <charset val="134"/>
      </rPr>
      <t>入雏日期</t>
    </r>
    <r>
      <rPr>
        <b/>
        <sz val="10"/>
        <color theme="0"/>
        <rFont val="Arial"/>
        <family val="2"/>
      </rPr>
      <t xml:space="preserve"> 
Bird in date</t>
    </r>
    <phoneticPr fontId="1" type="noConversion"/>
  </si>
  <si>
    <r>
      <rPr>
        <b/>
        <sz val="10"/>
        <color theme="0"/>
        <rFont val="宋体"/>
        <family val="3"/>
        <charset val="134"/>
      </rPr>
      <t xml:space="preserve">雏源
</t>
    </r>
    <r>
      <rPr>
        <b/>
        <sz val="10"/>
        <color theme="0"/>
        <rFont val="Arial"/>
        <family val="2"/>
      </rPr>
      <t>Supplier</t>
    </r>
    <phoneticPr fontId="1" type="noConversion"/>
  </si>
  <si>
    <r>
      <rPr>
        <b/>
        <sz val="10"/>
        <color theme="0"/>
        <rFont val="宋体"/>
        <family val="3"/>
        <charset val="134"/>
      </rPr>
      <t xml:space="preserve">公母
</t>
    </r>
    <r>
      <rPr>
        <b/>
        <sz val="10"/>
        <color theme="0"/>
        <rFont val="Arial"/>
        <family val="2"/>
      </rPr>
      <t>Gender</t>
    </r>
    <phoneticPr fontId="1" type="noConversion"/>
  </si>
  <si>
    <r>
      <rPr>
        <b/>
        <sz val="10"/>
        <color theme="0"/>
        <rFont val="宋体"/>
        <family val="3"/>
        <charset val="134"/>
      </rPr>
      <t>累计</t>
    </r>
    <r>
      <rPr>
        <b/>
        <sz val="10"/>
        <color theme="0"/>
        <rFont val="Arial"/>
        <family val="2"/>
      </rPr>
      <t xml:space="preserve"> 
Sum</t>
    </r>
    <phoneticPr fontId="1" type="noConversion"/>
  </si>
  <si>
    <r>
      <rPr>
        <b/>
        <sz val="10"/>
        <color theme="0"/>
        <rFont val="宋体"/>
        <family val="3"/>
        <charset val="134"/>
      </rPr>
      <t xml:space="preserve">平均
</t>
    </r>
    <r>
      <rPr>
        <b/>
        <sz val="10"/>
        <color theme="0"/>
        <rFont val="Arial"/>
        <family val="2"/>
      </rPr>
      <t>Average</t>
    </r>
    <phoneticPr fontId="1" type="noConversion"/>
  </si>
  <si>
    <r>
      <rPr>
        <b/>
        <sz val="10"/>
        <color theme="0"/>
        <rFont val="宋体"/>
        <family val="3"/>
        <charset val="134"/>
      </rPr>
      <t xml:space="preserve">累计
</t>
    </r>
    <r>
      <rPr>
        <b/>
        <sz val="10"/>
        <color theme="0"/>
        <rFont val="Arial"/>
        <family val="2"/>
      </rPr>
      <t>Sum</t>
    </r>
    <phoneticPr fontId="1" type="noConversion"/>
  </si>
  <si>
    <r>
      <rPr>
        <b/>
        <sz val="20"/>
        <color theme="0"/>
        <rFont val="宋体"/>
        <family val="3"/>
        <charset val="134"/>
      </rPr>
      <t>合计</t>
    </r>
    <r>
      <rPr>
        <b/>
        <sz val="20"/>
        <color theme="0"/>
        <rFont val="Arial"/>
        <family val="2"/>
      </rPr>
      <t xml:space="preserve"> Total</t>
    </r>
    <phoneticPr fontId="1" type="noConversion"/>
  </si>
  <si>
    <t>第一周工作汇报 First Week Work Report</t>
    <phoneticPr fontId="4" type="noConversion"/>
  </si>
  <si>
    <t>入雏只数 Birds Placed</t>
    <phoneticPr fontId="4" type="noConversion"/>
  </si>
  <si>
    <r>
      <rPr>
        <b/>
        <sz val="10"/>
        <color theme="0"/>
        <rFont val="宋体"/>
        <family val="3"/>
        <charset val="134"/>
      </rPr>
      <t xml:space="preserve">累计
</t>
    </r>
    <r>
      <rPr>
        <b/>
        <sz val="10"/>
        <color theme="0"/>
        <rFont val="Arial"/>
        <family val="2"/>
      </rPr>
      <t>Sum</t>
    </r>
    <phoneticPr fontId="1" type="noConversion"/>
  </si>
  <si>
    <t>H1</t>
    <phoneticPr fontId="1" type="noConversion"/>
  </si>
  <si>
    <t>H5</t>
    <phoneticPr fontId="1" type="noConversion"/>
  </si>
  <si>
    <t>ROSS 308M</t>
  </si>
  <si>
    <t>ROSS 308M</t>
    <phoneticPr fontId="1" type="noConversion"/>
  </si>
  <si>
    <t>Ross 308F</t>
    <phoneticPr fontId="1" type="noConversion"/>
  </si>
  <si>
    <t>Ross 308M&amp;F</t>
    <phoneticPr fontId="1" type="noConversion"/>
  </si>
  <si>
    <t>ROSS 308F</t>
  </si>
  <si>
    <t>ROSS 308M&amp;F</t>
  </si>
  <si>
    <t>Cobb 500M</t>
  </si>
  <si>
    <t>Cobb 500F</t>
  </si>
  <si>
    <t>Cobb 500M&amp;F</t>
  </si>
  <si>
    <t>Cobb 500</t>
    <phoneticPr fontId="1" type="noConversion"/>
  </si>
  <si>
    <r>
      <t>ROSS 308</t>
    </r>
    <r>
      <rPr>
        <sz val="10"/>
        <color theme="1"/>
        <rFont val="Arial"/>
        <family val="2"/>
      </rPr>
      <t/>
    </r>
    <phoneticPr fontId="1" type="noConversion"/>
  </si>
  <si>
    <r>
      <rPr>
        <b/>
        <sz val="8"/>
        <color theme="0"/>
        <rFont val="宋体"/>
        <family val="7"/>
        <charset val="134"/>
      </rPr>
      <t xml:space="preserve">最高湿度
</t>
    </r>
    <r>
      <rPr>
        <b/>
        <sz val="8"/>
        <color theme="0"/>
        <rFont val="Arial"/>
        <family val="2"/>
      </rPr>
      <t>Highest Humidity</t>
    </r>
    <phoneticPr fontId="1" type="noConversion"/>
  </si>
  <si>
    <r>
      <rPr>
        <b/>
        <sz val="8"/>
        <color theme="0"/>
        <rFont val="宋体"/>
        <family val="7"/>
        <charset val="134"/>
      </rPr>
      <t xml:space="preserve">最低湿度
</t>
    </r>
    <r>
      <rPr>
        <b/>
        <sz val="8"/>
        <color theme="0"/>
        <rFont val="Arial"/>
        <family val="2"/>
      </rPr>
      <t>Lowest Humidity</t>
    </r>
    <phoneticPr fontId="1" type="noConversion"/>
  </si>
  <si>
    <t>Ross 308</t>
    <phoneticPr fontId="1" type="noConversion"/>
  </si>
  <si>
    <t>M&amp;F</t>
    <phoneticPr fontId="1" type="noConversion"/>
  </si>
  <si>
    <r>
      <rPr>
        <sz val="10"/>
        <rFont val="宋体"/>
        <family val="3"/>
        <charset val="134"/>
      </rPr>
      <t>鸡舍号</t>
    </r>
    <r>
      <rPr>
        <sz val="10"/>
        <rFont val="Arial"/>
        <family val="2"/>
      </rPr>
      <t>House No.:</t>
    </r>
    <phoneticPr fontId="1" type="noConversion"/>
  </si>
  <si>
    <r>
      <rPr>
        <sz val="10"/>
        <rFont val="宋体"/>
        <family val="3"/>
        <charset val="134"/>
      </rPr>
      <t>进雏日期</t>
    </r>
    <r>
      <rPr>
        <sz val="10"/>
        <rFont val="Arial"/>
        <family val="2"/>
      </rPr>
      <t>Date</t>
    </r>
    <r>
      <rPr>
        <sz val="10"/>
        <rFont val="宋体"/>
        <family val="3"/>
        <charset val="134"/>
      </rPr>
      <t>：</t>
    </r>
    <phoneticPr fontId="1" type="noConversion"/>
  </si>
  <si>
    <t>growout</t>
    <phoneticPr fontId="1" type="noConversion"/>
  </si>
  <si>
    <r>
      <rPr>
        <b/>
        <sz val="10"/>
        <color rgb="FFFF0000"/>
        <rFont val="宋体"/>
        <family val="2"/>
      </rPr>
      <t>体重标准</t>
    </r>
    <phoneticPr fontId="1" type="noConversion"/>
  </si>
  <si>
    <r>
      <rPr>
        <b/>
        <sz val="10"/>
        <color rgb="FFFF0000"/>
        <rFont val="宋体"/>
        <family val="2"/>
      </rPr>
      <t>体重标准</t>
    </r>
    <phoneticPr fontId="1" type="noConversion"/>
  </si>
  <si>
    <r>
      <t xml:space="preserve">ITEMS TO EVALUATE: 
</t>
    </r>
    <r>
      <rPr>
        <b/>
        <sz val="13"/>
        <color theme="1"/>
        <rFont val="宋体"/>
        <family val="3"/>
        <charset val="134"/>
      </rPr>
      <t>评估事项</t>
    </r>
    <r>
      <rPr>
        <b/>
        <sz val="13"/>
        <color theme="1"/>
        <rFont val="Arial"/>
        <family val="2"/>
      </rPr>
      <t xml:space="preserve">: </t>
    </r>
    <phoneticPr fontId="1" type="noConversion"/>
  </si>
  <si>
    <r>
      <t xml:space="preserve">EVALUATION CRITERIA:
</t>
    </r>
    <r>
      <rPr>
        <b/>
        <sz val="13"/>
        <color theme="1"/>
        <rFont val="宋体"/>
        <family val="3"/>
        <charset val="134"/>
      </rPr>
      <t>评分标准</t>
    </r>
    <r>
      <rPr>
        <b/>
        <sz val="13"/>
        <color theme="1"/>
        <rFont val="Arial"/>
        <family val="2"/>
      </rPr>
      <t>:</t>
    </r>
    <phoneticPr fontId="1" type="noConversion"/>
  </si>
  <si>
    <r>
      <t xml:space="preserve">SCORE
</t>
    </r>
    <r>
      <rPr>
        <b/>
        <sz val="12"/>
        <color theme="1"/>
        <rFont val="宋体"/>
        <family val="2"/>
      </rPr>
      <t>得分</t>
    </r>
    <phoneticPr fontId="1" type="noConversion"/>
  </si>
  <si>
    <r>
      <t xml:space="preserve">Cleanliness of outside of the chicken house   </t>
    </r>
    <r>
      <rPr>
        <sz val="10"/>
        <color theme="1"/>
        <rFont val="微软雅黑"/>
        <family val="2"/>
        <charset val="134"/>
      </rPr>
      <t>鸡舍外面的清洁度</t>
    </r>
    <phoneticPr fontId="1" type="noConversion"/>
  </si>
  <si>
    <r>
      <t>0= very dirty, 4= dirty, 7= clean, 10= very clean
0=</t>
    </r>
    <r>
      <rPr>
        <sz val="10"/>
        <color theme="1"/>
        <rFont val="微软雅黑"/>
        <family val="2"/>
        <charset val="134"/>
      </rPr>
      <t>非常不洁净</t>
    </r>
    <r>
      <rPr>
        <sz val="10"/>
        <color theme="1"/>
        <rFont val="Arial"/>
        <family val="2"/>
      </rPr>
      <t xml:space="preserve">;  4= </t>
    </r>
    <r>
      <rPr>
        <sz val="10"/>
        <color theme="1"/>
        <rFont val="微软雅黑"/>
        <family val="2"/>
        <charset val="134"/>
      </rPr>
      <t>不洁净</t>
    </r>
    <r>
      <rPr>
        <sz val="10"/>
        <color theme="1"/>
        <rFont val="Arial"/>
        <family val="2"/>
      </rPr>
      <t xml:space="preserve">;  7= </t>
    </r>
    <r>
      <rPr>
        <sz val="10"/>
        <color theme="1"/>
        <rFont val="微软雅黑"/>
        <family val="2"/>
        <charset val="134"/>
      </rPr>
      <t>洁净</t>
    </r>
    <r>
      <rPr>
        <sz val="10"/>
        <color theme="1"/>
        <rFont val="Arial"/>
        <family val="2"/>
      </rPr>
      <t xml:space="preserve">; 10= </t>
    </r>
    <r>
      <rPr>
        <sz val="10"/>
        <color theme="1"/>
        <rFont val="微软雅黑"/>
        <family val="2"/>
        <charset val="134"/>
      </rPr>
      <t>非常洁净</t>
    </r>
    <phoneticPr fontId="1" type="noConversion"/>
  </si>
  <si>
    <r>
      <t xml:space="preserve">Outside water tank covered
</t>
    </r>
    <r>
      <rPr>
        <sz val="10"/>
        <color theme="1"/>
        <rFont val="微软雅黑"/>
        <family val="2"/>
        <charset val="134"/>
      </rPr>
      <t>露天水井的覆盖</t>
    </r>
    <phoneticPr fontId="1" type="noConversion"/>
  </si>
  <si>
    <r>
      <t xml:space="preserve">0= no cover, 4= covered but not well covered, 10= well covered
0= </t>
    </r>
    <r>
      <rPr>
        <sz val="10"/>
        <color theme="1"/>
        <rFont val="微软雅黑"/>
        <family val="2"/>
        <charset val="134"/>
      </rPr>
      <t>无井盖</t>
    </r>
    <r>
      <rPr>
        <sz val="10"/>
        <color theme="1"/>
        <rFont val="Arial"/>
        <family val="2"/>
      </rPr>
      <t xml:space="preserve">;    4= </t>
    </r>
    <r>
      <rPr>
        <sz val="10"/>
        <color theme="1"/>
        <rFont val="微软雅黑"/>
        <family val="2"/>
        <charset val="134"/>
      </rPr>
      <t>有井盖但盖封不合格</t>
    </r>
    <r>
      <rPr>
        <sz val="10"/>
        <color theme="1"/>
        <rFont val="Arial"/>
        <family val="2"/>
      </rPr>
      <t xml:space="preserve">; 10= </t>
    </r>
    <r>
      <rPr>
        <sz val="10"/>
        <color theme="1"/>
        <rFont val="微软雅黑"/>
        <family val="2"/>
        <charset val="134"/>
      </rPr>
      <t>盖封合格</t>
    </r>
    <phoneticPr fontId="1" type="noConversion"/>
  </si>
  <si>
    <r>
      <t xml:space="preserve">Cleanliness of the chicken houses (inside)   </t>
    </r>
    <r>
      <rPr>
        <sz val="10"/>
        <color theme="1"/>
        <rFont val="微软雅黑"/>
        <family val="2"/>
        <charset val="134"/>
      </rPr>
      <t>鸡舍内部的清洁度</t>
    </r>
    <phoneticPr fontId="1" type="noConversion"/>
  </si>
  <si>
    <r>
      <t>0= very dirty, 4= dirty, 7= clean, 10= very clean
0=</t>
    </r>
    <r>
      <rPr>
        <sz val="10"/>
        <color theme="1"/>
        <rFont val="微软雅黑"/>
        <family val="2"/>
        <charset val="134"/>
      </rPr>
      <t>非常不洁净</t>
    </r>
    <r>
      <rPr>
        <sz val="10"/>
        <color theme="1"/>
        <rFont val="Arial"/>
        <family val="2"/>
      </rPr>
      <t xml:space="preserve">;   4= </t>
    </r>
    <r>
      <rPr>
        <sz val="10"/>
        <color theme="1"/>
        <rFont val="微软雅黑"/>
        <family val="2"/>
        <charset val="134"/>
      </rPr>
      <t>不洁净</t>
    </r>
    <r>
      <rPr>
        <sz val="10"/>
        <color theme="1"/>
        <rFont val="Arial"/>
        <family val="2"/>
      </rPr>
      <t xml:space="preserve">;  7= </t>
    </r>
    <r>
      <rPr>
        <sz val="10"/>
        <color theme="1"/>
        <rFont val="微软雅黑"/>
        <family val="2"/>
        <charset val="134"/>
      </rPr>
      <t>洁净</t>
    </r>
    <r>
      <rPr>
        <sz val="10"/>
        <color theme="1"/>
        <rFont val="Arial"/>
        <family val="2"/>
      </rPr>
      <t xml:space="preserve">;   10= </t>
    </r>
    <r>
      <rPr>
        <sz val="10"/>
        <color theme="1"/>
        <rFont val="微软雅黑"/>
        <family val="2"/>
        <charset val="134"/>
      </rPr>
      <t>非常洁净</t>
    </r>
    <phoneticPr fontId="1" type="noConversion"/>
  </si>
  <si>
    <r>
      <t xml:space="preserve">Cleanliness of house equipment
</t>
    </r>
    <r>
      <rPr>
        <sz val="10"/>
        <color theme="1"/>
        <rFont val="微软雅黑"/>
        <family val="2"/>
        <charset val="134"/>
      </rPr>
      <t>鸡舍设备的清洁度</t>
    </r>
    <phoneticPr fontId="1" type="noConversion"/>
  </si>
  <si>
    <r>
      <t>0= very dirty, 4= dirty, 7= clean, 10= very clean; look at feeders, waterers, pipes, etc.
0=</t>
    </r>
    <r>
      <rPr>
        <sz val="10"/>
        <color theme="1"/>
        <rFont val="微软雅黑"/>
        <family val="2"/>
        <charset val="134"/>
      </rPr>
      <t>非常不洁净</t>
    </r>
    <r>
      <rPr>
        <sz val="10"/>
        <color theme="1"/>
        <rFont val="Arial"/>
        <family val="2"/>
      </rPr>
      <t xml:space="preserve">;   4= </t>
    </r>
    <r>
      <rPr>
        <sz val="10"/>
        <color theme="1"/>
        <rFont val="微软雅黑"/>
        <family val="2"/>
        <charset val="134"/>
      </rPr>
      <t>不洁净</t>
    </r>
    <r>
      <rPr>
        <sz val="10"/>
        <color theme="1"/>
        <rFont val="Arial"/>
        <family val="2"/>
      </rPr>
      <t xml:space="preserve">;  7= </t>
    </r>
    <r>
      <rPr>
        <sz val="10"/>
        <color theme="1"/>
        <rFont val="微软雅黑"/>
        <family val="2"/>
        <charset val="134"/>
      </rPr>
      <t>洁净</t>
    </r>
    <r>
      <rPr>
        <sz val="10"/>
        <color theme="1"/>
        <rFont val="Arial"/>
        <family val="2"/>
      </rPr>
      <t xml:space="preserve">;   10= </t>
    </r>
    <r>
      <rPr>
        <sz val="10"/>
        <color theme="1"/>
        <rFont val="微软雅黑"/>
        <family val="2"/>
        <charset val="134"/>
      </rPr>
      <t>非常洁净</t>
    </r>
    <r>
      <rPr>
        <sz val="10"/>
        <color theme="1"/>
        <rFont val="Arial"/>
        <family val="2"/>
      </rPr>
      <t xml:space="preserve"> (</t>
    </r>
    <r>
      <rPr>
        <sz val="10"/>
        <color theme="1"/>
        <rFont val="微软雅黑"/>
        <family val="2"/>
        <charset val="134"/>
      </rPr>
      <t>查看料盘，水箱，水管等</t>
    </r>
    <r>
      <rPr>
        <sz val="10"/>
        <color theme="1"/>
        <rFont val="Arial"/>
        <family val="2"/>
      </rPr>
      <t>)</t>
    </r>
    <phoneticPr fontId="1" type="noConversion"/>
  </si>
  <si>
    <r>
      <t xml:space="preserve">Water meter equipment working
</t>
    </r>
    <r>
      <rPr>
        <sz val="10"/>
        <color theme="1"/>
        <rFont val="微软雅黑"/>
        <family val="2"/>
        <charset val="134"/>
      </rPr>
      <t>水表工作状态</t>
    </r>
    <phoneticPr fontId="1" type="noConversion"/>
  </si>
  <si>
    <r>
      <t xml:space="preserve">0= not working, 10= working
0= </t>
    </r>
    <r>
      <rPr>
        <sz val="10"/>
        <color theme="1"/>
        <rFont val="微软雅黑"/>
        <family val="2"/>
        <charset val="134"/>
      </rPr>
      <t>异常</t>
    </r>
    <r>
      <rPr>
        <sz val="10"/>
        <color theme="1"/>
        <rFont val="Arial"/>
        <family val="2"/>
      </rPr>
      <t xml:space="preserve">; 10= </t>
    </r>
    <r>
      <rPr>
        <sz val="10"/>
        <color theme="1"/>
        <rFont val="微软雅黑"/>
        <family val="2"/>
        <charset val="134"/>
      </rPr>
      <t>正常</t>
    </r>
    <phoneticPr fontId="1" type="noConversion"/>
  </si>
  <si>
    <r>
      <t>0= very dirty, 4= dirty, 7= clean, 10= very clean;  evaluate only if chicken house has this type of equipment
0=</t>
    </r>
    <r>
      <rPr>
        <sz val="10"/>
        <color theme="1"/>
        <rFont val="微软雅黑"/>
        <family val="2"/>
        <charset val="134"/>
      </rPr>
      <t>非常不洁净</t>
    </r>
    <r>
      <rPr>
        <sz val="10"/>
        <color theme="1"/>
        <rFont val="Arial"/>
        <family val="2"/>
      </rPr>
      <t xml:space="preserve">;   4= </t>
    </r>
    <r>
      <rPr>
        <sz val="10"/>
        <color theme="1"/>
        <rFont val="微软雅黑"/>
        <family val="2"/>
        <charset val="134"/>
      </rPr>
      <t>不洁净</t>
    </r>
    <r>
      <rPr>
        <sz val="10"/>
        <color theme="1"/>
        <rFont val="Arial"/>
        <family val="2"/>
      </rPr>
      <t xml:space="preserve">;  7= </t>
    </r>
    <r>
      <rPr>
        <sz val="10"/>
        <color theme="1"/>
        <rFont val="微软雅黑"/>
        <family val="2"/>
        <charset val="134"/>
      </rPr>
      <t>洁净</t>
    </r>
    <r>
      <rPr>
        <sz val="10"/>
        <color theme="1"/>
        <rFont val="Arial"/>
        <family val="2"/>
      </rPr>
      <t xml:space="preserve">;  10= </t>
    </r>
    <r>
      <rPr>
        <sz val="10"/>
        <color theme="1"/>
        <rFont val="微软雅黑"/>
        <family val="2"/>
        <charset val="134"/>
      </rPr>
      <t>非常洁净</t>
    </r>
    <r>
      <rPr>
        <sz val="10"/>
        <color theme="1"/>
        <rFont val="Arial"/>
        <family val="2"/>
      </rPr>
      <t xml:space="preserve">  (</t>
    </r>
    <r>
      <rPr>
        <sz val="10"/>
        <color theme="1"/>
        <rFont val="微软雅黑"/>
        <family val="2"/>
        <charset val="134"/>
      </rPr>
      <t>有相关设备的鸡舍需进行此项评估</t>
    </r>
    <r>
      <rPr>
        <sz val="10"/>
        <color theme="1"/>
        <rFont val="Arial"/>
        <family val="2"/>
      </rPr>
      <t>)</t>
    </r>
    <phoneticPr fontId="1" type="noConversion"/>
  </si>
  <si>
    <r>
      <t>0= wet and contaminated, 4= wet, 7=  somewhat wet, 10= not wet  
0=</t>
    </r>
    <r>
      <rPr>
        <sz val="10"/>
        <color theme="1"/>
        <rFont val="微软雅黑"/>
        <family val="2"/>
        <charset val="134"/>
      </rPr>
      <t>潮湿且有杂质</t>
    </r>
    <r>
      <rPr>
        <sz val="10"/>
        <color theme="1"/>
        <rFont val="Arial"/>
        <family val="2"/>
      </rPr>
      <t>;  4=</t>
    </r>
    <r>
      <rPr>
        <sz val="10"/>
        <color theme="1"/>
        <rFont val="微软雅黑"/>
        <family val="2"/>
        <charset val="134"/>
      </rPr>
      <t>潮湿</t>
    </r>
    <r>
      <rPr>
        <sz val="10"/>
        <color theme="1"/>
        <rFont val="Arial"/>
        <family val="2"/>
      </rPr>
      <t>;    7=</t>
    </r>
    <r>
      <rPr>
        <sz val="10"/>
        <color theme="1"/>
        <rFont val="微软雅黑"/>
        <family val="2"/>
        <charset val="134"/>
      </rPr>
      <t>轻微潮湿</t>
    </r>
    <r>
      <rPr>
        <sz val="10"/>
        <color theme="1"/>
        <rFont val="Arial"/>
        <family val="2"/>
      </rPr>
      <t>;  10=</t>
    </r>
    <r>
      <rPr>
        <sz val="10"/>
        <color theme="1"/>
        <rFont val="微软雅黑"/>
        <family val="2"/>
        <charset val="134"/>
      </rPr>
      <t>干燥</t>
    </r>
    <phoneticPr fontId="1" type="noConversion"/>
  </si>
  <si>
    <r>
      <t xml:space="preserve">TOTAL SCORE    </t>
    </r>
    <r>
      <rPr>
        <b/>
        <sz val="12"/>
        <color theme="1"/>
        <rFont val="宋体"/>
        <family val="2"/>
      </rPr>
      <t>总分</t>
    </r>
    <phoneticPr fontId="1" type="noConversion"/>
  </si>
  <si>
    <r>
      <t>TOTAL SCORE</t>
    </r>
    <r>
      <rPr>
        <b/>
        <sz val="13"/>
        <color theme="1"/>
        <rFont val="宋体"/>
        <family val="3"/>
        <charset val="134"/>
      </rPr>
      <t>总分</t>
    </r>
    <r>
      <rPr>
        <b/>
        <sz val="13"/>
        <color theme="1"/>
        <rFont val="Arial"/>
        <family val="2"/>
      </rPr>
      <t>:</t>
    </r>
    <phoneticPr fontId="1" type="noConversion"/>
  </si>
  <si>
    <r>
      <t xml:space="preserve">ITEMS TO EVALUATE: 
</t>
    </r>
    <r>
      <rPr>
        <b/>
        <sz val="13"/>
        <color theme="1"/>
        <rFont val="宋体"/>
        <family val="3"/>
        <charset val="134"/>
      </rPr>
      <t>评估事项</t>
    </r>
    <r>
      <rPr>
        <b/>
        <sz val="13"/>
        <color theme="1"/>
        <rFont val="Arial"/>
        <family val="2"/>
      </rPr>
      <t xml:space="preserve">: </t>
    </r>
    <phoneticPr fontId="1" type="noConversion"/>
  </si>
  <si>
    <r>
      <t xml:space="preserve">EVALUATION CRITERIA:
</t>
    </r>
    <r>
      <rPr>
        <b/>
        <sz val="13"/>
        <color theme="1"/>
        <rFont val="宋体"/>
        <family val="3"/>
        <charset val="134"/>
      </rPr>
      <t>评分标准</t>
    </r>
    <r>
      <rPr>
        <b/>
        <sz val="13"/>
        <color theme="1"/>
        <rFont val="Arial"/>
        <family val="2"/>
      </rPr>
      <t>:</t>
    </r>
    <phoneticPr fontId="1" type="noConversion"/>
  </si>
  <si>
    <r>
      <t xml:space="preserve">SCORE
</t>
    </r>
    <r>
      <rPr>
        <b/>
        <sz val="12"/>
        <color theme="1"/>
        <rFont val="宋体"/>
        <family val="2"/>
      </rPr>
      <t>得分</t>
    </r>
    <phoneticPr fontId="1" type="noConversion"/>
  </si>
  <si>
    <r>
      <t xml:space="preserve">Water flushing at baby chicks' arrival
</t>
    </r>
    <r>
      <rPr>
        <sz val="10"/>
        <color theme="1"/>
        <rFont val="微软雅黑"/>
        <family val="2"/>
        <charset val="134"/>
      </rPr>
      <t>入雏时冲洗用水温</t>
    </r>
    <phoneticPr fontId="1" type="noConversion"/>
  </si>
  <si>
    <r>
      <t>0= hot water, 10= cold water ; check temperature - should be below 25 and above 20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 xml:space="preserve">C
0= </t>
    </r>
    <r>
      <rPr>
        <sz val="10"/>
        <color theme="1"/>
        <rFont val="微软雅黑"/>
        <family val="2"/>
        <charset val="134"/>
      </rPr>
      <t>热水</t>
    </r>
    <r>
      <rPr>
        <sz val="10"/>
        <color theme="1"/>
        <rFont val="Arial"/>
        <family val="2"/>
      </rPr>
      <t xml:space="preserve">;   10= </t>
    </r>
    <r>
      <rPr>
        <sz val="10"/>
        <color theme="1"/>
        <rFont val="微软雅黑"/>
        <family val="2"/>
        <charset val="134"/>
      </rPr>
      <t>冷水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测量水温：</t>
    </r>
    <r>
      <rPr>
        <sz val="10"/>
        <color theme="1"/>
        <rFont val="Arial"/>
        <family val="2"/>
      </rPr>
      <t>20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25</t>
    </r>
    <r>
      <rPr>
        <sz val="10"/>
        <color theme="1"/>
        <rFont val="微软雅黑"/>
        <family val="2"/>
        <charset val="134"/>
      </rPr>
      <t>℃达标</t>
    </r>
    <r>
      <rPr>
        <sz val="10"/>
        <color theme="1"/>
        <rFont val="Arial"/>
        <family val="2"/>
      </rPr>
      <t>)</t>
    </r>
    <phoneticPr fontId="1" type="noConversion"/>
  </si>
  <si>
    <r>
      <t xml:space="preserve">Water acidification
</t>
    </r>
    <r>
      <rPr>
        <sz val="10"/>
        <color theme="1"/>
        <rFont val="微软雅黑"/>
        <family val="2"/>
        <charset val="134"/>
      </rPr>
      <t>水的酸化处理</t>
    </r>
    <phoneticPr fontId="1" type="noConversion"/>
  </si>
  <si>
    <r>
      <t xml:space="preserve">Water pH
</t>
    </r>
    <r>
      <rPr>
        <sz val="10"/>
        <color theme="1"/>
        <rFont val="微软雅黑"/>
        <family val="2"/>
        <charset val="134"/>
      </rPr>
      <t>水的</t>
    </r>
    <r>
      <rPr>
        <sz val="10"/>
        <color theme="1"/>
        <rFont val="Arial"/>
        <family val="2"/>
      </rPr>
      <t>pH</t>
    </r>
    <phoneticPr fontId="1" type="noConversion"/>
  </si>
  <si>
    <r>
      <t xml:space="preserve">Nipple water flow
</t>
    </r>
    <r>
      <rPr>
        <sz val="10"/>
        <color theme="1"/>
        <rFont val="微软雅黑"/>
        <family val="2"/>
        <charset val="134"/>
      </rPr>
      <t>乳头水流量</t>
    </r>
    <phoneticPr fontId="1" type="noConversion"/>
  </si>
  <si>
    <r>
      <t>0= less than 30 mL/min, 4= 31-35 mL/min, 7= 36-40 mL/min, 10= above 40 mL/min
0=</t>
    </r>
    <r>
      <rPr>
        <sz val="10"/>
        <color theme="1"/>
        <rFont val="微软雅黑"/>
        <family val="2"/>
        <charset val="134"/>
      </rPr>
      <t>小于</t>
    </r>
    <r>
      <rPr>
        <sz val="10"/>
        <color theme="1"/>
        <rFont val="Arial"/>
        <family val="2"/>
      </rPr>
      <t>30 mL/min;  4= 31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35 mL/min; 7= 36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40 mL/min; 10=</t>
    </r>
    <r>
      <rPr>
        <sz val="10"/>
        <color theme="1"/>
        <rFont val="微软雅黑"/>
        <family val="2"/>
        <charset val="134"/>
      </rPr>
      <t>大于</t>
    </r>
    <r>
      <rPr>
        <sz val="10"/>
        <color theme="1"/>
        <rFont val="Arial"/>
        <family val="2"/>
      </rPr>
      <t>40 mL/min</t>
    </r>
    <phoneticPr fontId="1" type="noConversion"/>
  </si>
  <si>
    <r>
      <t>0 =badly distributed, 10= well distributed  
0 =</t>
    </r>
    <r>
      <rPr>
        <sz val="10"/>
        <color theme="1"/>
        <rFont val="微软雅黑"/>
        <family val="2"/>
        <charset val="134"/>
      </rPr>
      <t>异常</t>
    </r>
    <r>
      <rPr>
        <sz val="10"/>
        <color theme="1"/>
        <rFont val="Arial"/>
        <family val="2"/>
      </rPr>
      <t xml:space="preserve">; 10= </t>
    </r>
    <r>
      <rPr>
        <sz val="10"/>
        <color theme="1"/>
        <rFont val="微软雅黑"/>
        <family val="2"/>
        <charset val="134"/>
      </rPr>
      <t>完好</t>
    </r>
    <phoneticPr fontId="1" type="noConversion"/>
  </si>
  <si>
    <r>
      <t xml:space="preserve">Number of birds/feeder 
</t>
    </r>
    <r>
      <rPr>
        <sz val="10"/>
        <color theme="1"/>
        <rFont val="微软雅黑"/>
        <family val="2"/>
        <charset val="134"/>
      </rPr>
      <t>入雏数与料盘的比例</t>
    </r>
    <phoneticPr fontId="1" type="noConversion"/>
  </si>
  <si>
    <r>
      <t xml:space="preserve">0= more than 65, 4= between 60 and 64, 7= between 51 and 59, 10= 45 to 50/feeder </t>
    </r>
    <r>
      <rPr>
        <sz val="10"/>
        <rFont val="Arial"/>
        <family val="2"/>
      </rPr>
      <t>(will be important after 1st week)
0=</t>
    </r>
    <r>
      <rPr>
        <sz val="10"/>
        <rFont val="微软雅黑"/>
        <family val="2"/>
        <charset val="134"/>
      </rPr>
      <t>大于</t>
    </r>
    <r>
      <rPr>
        <sz val="10"/>
        <rFont val="Arial"/>
        <family val="2"/>
      </rPr>
      <t>65;   4=60</t>
    </r>
    <r>
      <rPr>
        <sz val="10"/>
        <rFont val="微软雅黑"/>
        <family val="2"/>
        <charset val="134"/>
      </rPr>
      <t>～</t>
    </r>
    <r>
      <rPr>
        <sz val="10"/>
        <rFont val="Arial"/>
        <family val="2"/>
      </rPr>
      <t>64;  7=51</t>
    </r>
    <r>
      <rPr>
        <sz val="10"/>
        <rFont val="微软雅黑"/>
        <family val="2"/>
        <charset val="134"/>
      </rPr>
      <t>～</t>
    </r>
    <r>
      <rPr>
        <sz val="10"/>
        <rFont val="Arial"/>
        <family val="2"/>
      </rPr>
      <t>59;  10= 45-50</t>
    </r>
    <r>
      <rPr>
        <sz val="10"/>
        <rFont val="微软雅黑"/>
        <family val="2"/>
        <charset val="134"/>
      </rPr>
      <t>羽</t>
    </r>
    <r>
      <rPr>
        <sz val="10"/>
        <rFont val="Arial"/>
        <family val="2"/>
      </rPr>
      <t>/</t>
    </r>
    <r>
      <rPr>
        <sz val="10"/>
        <rFont val="微软雅黑"/>
        <family val="2"/>
        <charset val="134"/>
      </rPr>
      <t>料盘</t>
    </r>
    <r>
      <rPr>
        <sz val="10"/>
        <rFont val="Arial"/>
        <family val="2"/>
      </rPr>
      <t>(</t>
    </r>
    <r>
      <rPr>
        <sz val="10"/>
        <rFont val="微软雅黑"/>
        <family val="2"/>
        <charset val="134"/>
      </rPr>
      <t>后此项评估对鸡只</t>
    </r>
    <r>
      <rPr>
        <sz val="10"/>
        <rFont val="Arial"/>
        <family val="2"/>
      </rPr>
      <t>7</t>
    </r>
    <r>
      <rPr>
        <sz val="10"/>
        <rFont val="微软雅黑"/>
        <family val="2"/>
        <charset val="134"/>
      </rPr>
      <t>日龄以后的生长影响重大</t>
    </r>
    <r>
      <rPr>
        <sz val="10"/>
        <rFont val="Arial"/>
        <family val="2"/>
      </rPr>
      <t>)</t>
    </r>
    <phoneticPr fontId="1" type="noConversion"/>
  </si>
  <si>
    <r>
      <t xml:space="preserve">0= more than 15;  4= 12 to 14;  7= 10 to 11;  10= 8 to 9 birds/drinker (will be important after 1st week)
0= </t>
    </r>
    <r>
      <rPr>
        <sz val="10"/>
        <rFont val="微软雅黑"/>
        <family val="2"/>
        <charset val="134"/>
      </rPr>
      <t>大于</t>
    </r>
    <r>
      <rPr>
        <sz val="10"/>
        <rFont val="Arial"/>
        <family val="2"/>
      </rPr>
      <t>15;  4=12</t>
    </r>
    <r>
      <rPr>
        <sz val="10"/>
        <rFont val="微软雅黑"/>
        <family val="2"/>
        <charset val="134"/>
      </rPr>
      <t>～</t>
    </r>
    <r>
      <rPr>
        <sz val="10"/>
        <rFont val="Arial"/>
        <family val="2"/>
      </rPr>
      <t>14;  7= 10</t>
    </r>
    <r>
      <rPr>
        <sz val="10"/>
        <rFont val="微软雅黑"/>
        <family val="2"/>
        <charset val="134"/>
      </rPr>
      <t>～</t>
    </r>
    <r>
      <rPr>
        <sz val="10"/>
        <rFont val="Arial"/>
        <family val="2"/>
      </rPr>
      <t>11; 10= 8</t>
    </r>
    <r>
      <rPr>
        <sz val="10"/>
        <rFont val="微软雅黑"/>
        <family val="2"/>
        <charset val="134"/>
      </rPr>
      <t>～</t>
    </r>
    <r>
      <rPr>
        <sz val="10"/>
        <rFont val="Arial"/>
        <family val="2"/>
      </rPr>
      <t>9</t>
    </r>
    <r>
      <rPr>
        <sz val="10"/>
        <rFont val="微软雅黑"/>
        <family val="2"/>
        <charset val="134"/>
      </rPr>
      <t>羽</t>
    </r>
    <r>
      <rPr>
        <sz val="10"/>
        <rFont val="Arial"/>
        <family val="2"/>
      </rPr>
      <t>/</t>
    </r>
    <r>
      <rPr>
        <sz val="10"/>
        <rFont val="微软雅黑"/>
        <family val="2"/>
        <charset val="134"/>
      </rPr>
      <t>乳头</t>
    </r>
    <r>
      <rPr>
        <sz val="10"/>
        <rFont val="Arial"/>
        <family val="2"/>
      </rPr>
      <t>(</t>
    </r>
    <r>
      <rPr>
        <sz val="10"/>
        <rFont val="微软雅黑"/>
        <family val="2"/>
        <charset val="134"/>
      </rPr>
      <t>后此项评估对鸡只</t>
    </r>
    <r>
      <rPr>
        <sz val="10"/>
        <rFont val="Arial"/>
        <family val="2"/>
      </rPr>
      <t>7</t>
    </r>
    <r>
      <rPr>
        <sz val="10"/>
        <rFont val="微软雅黑"/>
        <family val="2"/>
        <charset val="134"/>
      </rPr>
      <t>日龄以后的生长影响重大</t>
    </r>
    <r>
      <rPr>
        <sz val="10"/>
        <rFont val="Arial"/>
        <family val="2"/>
      </rPr>
      <t>)</t>
    </r>
    <phoneticPr fontId="1" type="noConversion"/>
  </si>
  <si>
    <r>
      <t xml:space="preserve">Curtains   </t>
    </r>
    <r>
      <rPr>
        <sz val="10"/>
        <color theme="1"/>
        <rFont val="微软雅黑"/>
        <family val="2"/>
        <charset val="134"/>
      </rPr>
      <t>水帘</t>
    </r>
    <phoneticPr fontId="1" type="noConversion"/>
  </si>
  <si>
    <r>
      <t xml:space="preserve">0= lots of holes, 4= some holes, 7= few holes, 10= no holes
0= </t>
    </r>
    <r>
      <rPr>
        <sz val="10"/>
        <color theme="1"/>
        <rFont val="微软雅黑"/>
        <family val="2"/>
        <charset val="134"/>
      </rPr>
      <t>漏洞较多</t>
    </r>
    <r>
      <rPr>
        <sz val="10"/>
        <color theme="1"/>
        <rFont val="Arial"/>
        <family val="2"/>
      </rPr>
      <t xml:space="preserve">;  4= </t>
    </r>
    <r>
      <rPr>
        <sz val="10"/>
        <color theme="1"/>
        <rFont val="微软雅黑"/>
        <family val="2"/>
        <charset val="134"/>
      </rPr>
      <t>部分漏洞</t>
    </r>
    <r>
      <rPr>
        <sz val="10"/>
        <color theme="1"/>
        <rFont val="Arial"/>
        <family val="2"/>
      </rPr>
      <t>;   7=</t>
    </r>
    <r>
      <rPr>
        <sz val="10"/>
        <color theme="1"/>
        <rFont val="微软雅黑"/>
        <family val="2"/>
        <charset val="134"/>
      </rPr>
      <t>漏洞较少</t>
    </r>
    <r>
      <rPr>
        <sz val="10"/>
        <color theme="1"/>
        <rFont val="Arial"/>
        <family val="2"/>
      </rPr>
      <t>;  10=</t>
    </r>
    <r>
      <rPr>
        <sz val="10"/>
        <color theme="1"/>
        <rFont val="微软雅黑"/>
        <family val="2"/>
        <charset val="134"/>
      </rPr>
      <t>无漏洞</t>
    </r>
    <phoneticPr fontId="1" type="noConversion"/>
  </si>
  <si>
    <r>
      <t xml:space="preserve">Celling     </t>
    </r>
    <r>
      <rPr>
        <sz val="10"/>
        <color theme="1"/>
        <rFont val="微软雅黑"/>
        <family val="2"/>
        <charset val="134"/>
      </rPr>
      <t>吊顶</t>
    </r>
    <phoneticPr fontId="1" type="noConversion"/>
  </si>
  <si>
    <r>
      <t xml:space="preserve">0= not sealed/dirty, 4= not sealed/clean, 7= sealed/dirty, 10= sealed/clean
0= </t>
    </r>
    <r>
      <rPr>
        <sz val="10"/>
        <color theme="1"/>
        <rFont val="微软雅黑"/>
        <family val="2"/>
        <charset val="134"/>
      </rPr>
      <t>无密封且不清洁</t>
    </r>
    <r>
      <rPr>
        <sz val="10"/>
        <color theme="1"/>
        <rFont val="Arial"/>
        <family val="2"/>
      </rPr>
      <t xml:space="preserve">; 4= </t>
    </r>
    <r>
      <rPr>
        <sz val="10"/>
        <color theme="1"/>
        <rFont val="微软雅黑"/>
        <family val="2"/>
        <charset val="134"/>
      </rPr>
      <t>清洁但无密封</t>
    </r>
    <r>
      <rPr>
        <sz val="10"/>
        <color theme="1"/>
        <rFont val="Arial"/>
        <family val="2"/>
      </rPr>
      <t>;  7=</t>
    </r>
    <r>
      <rPr>
        <sz val="10"/>
        <color theme="1"/>
        <rFont val="微软雅黑"/>
        <family val="2"/>
        <charset val="134"/>
      </rPr>
      <t>密封但不清洁</t>
    </r>
    <r>
      <rPr>
        <sz val="10"/>
        <color theme="1"/>
        <rFont val="Arial"/>
        <family val="2"/>
      </rPr>
      <t xml:space="preserve">; 10= </t>
    </r>
    <r>
      <rPr>
        <sz val="10"/>
        <color theme="1"/>
        <rFont val="微软雅黑"/>
        <family val="2"/>
        <charset val="134"/>
      </rPr>
      <t>密封清洁良好</t>
    </r>
    <phoneticPr fontId="1" type="noConversion"/>
  </si>
  <si>
    <r>
      <t>0= lot of sweating, 4= some sweating, 10= no sweating
0=</t>
    </r>
    <r>
      <rPr>
        <sz val="10"/>
        <color theme="1"/>
        <rFont val="微软雅黑"/>
        <family val="2"/>
        <charset val="134"/>
      </rPr>
      <t>水雾较多</t>
    </r>
    <r>
      <rPr>
        <sz val="10"/>
        <color theme="1"/>
        <rFont val="Arial"/>
        <family val="2"/>
      </rPr>
      <t>;    4=</t>
    </r>
    <r>
      <rPr>
        <sz val="10"/>
        <color theme="1"/>
        <rFont val="微软雅黑"/>
        <family val="2"/>
        <charset val="134"/>
      </rPr>
      <t>部分水雾</t>
    </r>
    <r>
      <rPr>
        <sz val="10"/>
        <color theme="1"/>
        <rFont val="Arial"/>
        <family val="2"/>
      </rPr>
      <t>;   10=</t>
    </r>
    <r>
      <rPr>
        <sz val="10"/>
        <color theme="1"/>
        <rFont val="微软雅黑"/>
        <family val="2"/>
        <charset val="134"/>
      </rPr>
      <t>无水雾</t>
    </r>
    <phoneticPr fontId="1" type="noConversion"/>
  </si>
  <si>
    <r>
      <t xml:space="preserve">Environment (air) temperature
</t>
    </r>
    <r>
      <rPr>
        <sz val="10"/>
        <color theme="1"/>
        <rFont val="微软雅黑"/>
        <family val="2"/>
        <charset val="134"/>
      </rPr>
      <t xml:space="preserve">空气温度
</t>
    </r>
    <phoneticPr fontId="1" type="noConversion"/>
  </si>
  <si>
    <r>
      <t xml:space="preserve">Chick weight at arrival, individually (CV)
</t>
    </r>
    <r>
      <rPr>
        <sz val="10"/>
        <color theme="1"/>
        <rFont val="微软雅黑"/>
        <family val="2"/>
        <charset val="134"/>
      </rPr>
      <t>入场鸡苗体重离散度</t>
    </r>
    <phoneticPr fontId="1" type="noConversion"/>
  </si>
  <si>
    <r>
      <t xml:space="preserve">0= above 8%, 4= between 7 and 7.9% , 7= between 6 and 6.9% , 10= below 6% ; 
test 100 baby chicks and determine the CV
0= </t>
    </r>
    <r>
      <rPr>
        <sz val="10"/>
        <color theme="1"/>
        <rFont val="微软雅黑"/>
        <family val="2"/>
        <charset val="134"/>
      </rPr>
      <t>大于</t>
    </r>
    <r>
      <rPr>
        <sz val="10"/>
        <color theme="1"/>
        <rFont val="Arial"/>
        <family val="2"/>
      </rPr>
      <t>8%;    4= 7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7.9%;   7= 6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 xml:space="preserve">6.9%;   10= </t>
    </r>
    <r>
      <rPr>
        <sz val="10"/>
        <color theme="1"/>
        <rFont val="微软雅黑"/>
        <family val="2"/>
        <charset val="134"/>
      </rPr>
      <t>小于</t>
    </r>
    <r>
      <rPr>
        <sz val="10"/>
        <color theme="1"/>
        <rFont val="Arial"/>
        <family val="2"/>
      </rPr>
      <t xml:space="preserve"> 6% </t>
    </r>
    <r>
      <rPr>
        <sz val="10"/>
        <color theme="1"/>
        <rFont val="微软雅黑"/>
        <family val="2"/>
        <charset val="134"/>
      </rPr>
      <t>（称量</t>
    </r>
    <r>
      <rPr>
        <sz val="10"/>
        <color theme="1"/>
        <rFont val="Arial"/>
        <family val="2"/>
      </rPr>
      <t>100</t>
    </r>
    <r>
      <rPr>
        <sz val="10"/>
        <color theme="1"/>
        <rFont val="微软雅黑"/>
        <family val="2"/>
        <charset val="134"/>
      </rPr>
      <t>只鸡计算鸡只体重离散度）</t>
    </r>
    <phoneticPr fontId="1" type="noConversion"/>
  </si>
  <si>
    <r>
      <t xml:space="preserve">Chick weight, individually
</t>
    </r>
    <r>
      <rPr>
        <sz val="10"/>
        <color theme="1"/>
        <rFont val="微软雅黑"/>
        <family val="2"/>
        <charset val="134"/>
      </rPr>
      <t>鸡只称重</t>
    </r>
    <phoneticPr fontId="1" type="noConversion"/>
  </si>
  <si>
    <r>
      <t xml:space="preserve">0= above 9%, 4=between 8 and 8.9% , 7=between 7 and 7.9%, 10= below 7% ; 
test 100 baby chicks and determine the CV
</t>
    </r>
    <r>
      <rPr>
        <sz val="10"/>
        <color theme="1"/>
        <rFont val="微软雅黑"/>
        <family val="2"/>
        <charset val="134"/>
      </rPr>
      <t>不合格只数：</t>
    </r>
    <r>
      <rPr>
        <sz val="10"/>
        <color theme="1"/>
        <rFont val="Arial"/>
        <family val="2"/>
      </rPr>
      <t>0</t>
    </r>
    <r>
      <rPr>
        <sz val="10"/>
        <color theme="1"/>
        <rFont val="微软雅黑"/>
        <family val="2"/>
        <charset val="134"/>
      </rPr>
      <t>＝大于</t>
    </r>
    <r>
      <rPr>
        <sz val="10"/>
        <color theme="1"/>
        <rFont val="Arial"/>
        <family val="2"/>
      </rPr>
      <t>9%;   4</t>
    </r>
    <r>
      <rPr>
        <sz val="10"/>
        <color theme="1"/>
        <rFont val="微软雅黑"/>
        <family val="2"/>
        <charset val="134"/>
      </rPr>
      <t>＝</t>
    </r>
    <r>
      <rPr>
        <sz val="10"/>
        <color theme="1"/>
        <rFont val="Arial"/>
        <family val="2"/>
      </rPr>
      <t xml:space="preserve"> 8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8.9%;   7=7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7.9%;  10=</t>
    </r>
    <r>
      <rPr>
        <sz val="10"/>
        <color theme="1"/>
        <rFont val="微软雅黑"/>
        <family val="2"/>
        <charset val="134"/>
      </rPr>
      <t>小于</t>
    </r>
    <r>
      <rPr>
        <sz val="10"/>
        <color theme="1"/>
        <rFont val="Arial"/>
        <family val="2"/>
      </rPr>
      <t xml:space="preserve"> 7% </t>
    </r>
    <r>
      <rPr>
        <sz val="10"/>
        <color theme="1"/>
        <rFont val="微软雅黑"/>
        <family val="2"/>
        <charset val="134"/>
      </rPr>
      <t>（称量</t>
    </r>
    <r>
      <rPr>
        <sz val="10"/>
        <color theme="1"/>
        <rFont val="Arial"/>
        <family val="2"/>
      </rPr>
      <t>100</t>
    </r>
    <r>
      <rPr>
        <sz val="10"/>
        <color theme="1"/>
        <rFont val="微软雅黑"/>
        <family val="2"/>
        <charset val="134"/>
      </rPr>
      <t>只鸡计算鸡只体重离散度）</t>
    </r>
    <phoneticPr fontId="1" type="noConversion"/>
  </si>
  <si>
    <r>
      <t xml:space="preserve">Necropsy
</t>
    </r>
    <r>
      <rPr>
        <sz val="10"/>
        <color theme="1"/>
        <rFont val="微软雅黑"/>
        <family val="2"/>
        <charset val="134"/>
      </rPr>
      <t>剖检</t>
    </r>
    <phoneticPr fontId="1" type="noConversion"/>
  </si>
  <si>
    <r>
      <t xml:space="preserve">Environment (air) temperature
</t>
    </r>
    <r>
      <rPr>
        <sz val="10"/>
        <color theme="1"/>
        <rFont val="微软雅黑"/>
        <family val="2"/>
        <charset val="134"/>
      </rPr>
      <t>空气温度</t>
    </r>
    <phoneticPr fontId="1" type="noConversion"/>
  </si>
  <si>
    <r>
      <t xml:space="preserve">Crop feed </t>
    </r>
    <r>
      <rPr>
        <sz val="10"/>
        <color theme="1"/>
        <rFont val="微软雅黑"/>
        <family val="2"/>
        <charset val="134"/>
      </rPr>
      <t>嗉囊检查</t>
    </r>
    <phoneticPr fontId="1" type="noConversion"/>
  </si>
  <si>
    <r>
      <t xml:space="preserve">0= below 60%, 4= between 61 and 75%, 7= between 76 and 90%, 10= above 90%. 
Check  presence of feed in approx. 100 chicks, early in the morning. 
0= </t>
    </r>
    <r>
      <rPr>
        <sz val="10"/>
        <color theme="1"/>
        <rFont val="微软雅黑"/>
        <family val="2"/>
        <charset val="134"/>
      </rPr>
      <t>小于</t>
    </r>
    <r>
      <rPr>
        <sz val="10"/>
        <color theme="1"/>
        <rFont val="Arial"/>
        <family val="2"/>
      </rPr>
      <t>60%;   4= 61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75%;   7= 76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 xml:space="preserve">90%; 10= </t>
    </r>
    <r>
      <rPr>
        <sz val="10"/>
        <color theme="1"/>
        <rFont val="微软雅黑"/>
        <family val="2"/>
        <charset val="134"/>
      </rPr>
      <t>大于</t>
    </r>
    <r>
      <rPr>
        <sz val="10"/>
        <color theme="1"/>
        <rFont val="Arial"/>
        <family val="2"/>
      </rPr>
      <t xml:space="preserve"> 90%</t>
    </r>
    <r>
      <rPr>
        <sz val="10"/>
        <color theme="1"/>
        <rFont val="微软雅黑"/>
        <family val="2"/>
        <charset val="134"/>
      </rPr>
      <t>（早晨抽检</t>
    </r>
    <r>
      <rPr>
        <sz val="10"/>
        <color theme="1"/>
        <rFont val="Arial"/>
        <family val="2"/>
      </rPr>
      <t>100</t>
    </r>
    <r>
      <rPr>
        <sz val="10"/>
        <color theme="1"/>
        <rFont val="微软雅黑"/>
        <family val="2"/>
        <charset val="134"/>
      </rPr>
      <t>只鸡，检查嗉囊中的料量）</t>
    </r>
    <phoneticPr fontId="1" type="noConversion"/>
  </si>
  <si>
    <r>
      <t xml:space="preserve">Water temperature  </t>
    </r>
    <r>
      <rPr>
        <sz val="10"/>
        <color theme="1"/>
        <rFont val="微软雅黑"/>
        <family val="2"/>
        <charset val="134"/>
      </rPr>
      <t>水温</t>
    </r>
    <phoneticPr fontId="1" type="noConversion"/>
  </si>
  <si>
    <r>
      <t xml:space="preserve">Water flushing </t>
    </r>
    <r>
      <rPr>
        <sz val="10"/>
        <color theme="1"/>
        <rFont val="微软雅黑"/>
        <family val="2"/>
        <charset val="134"/>
      </rPr>
      <t>冲洗用水温</t>
    </r>
    <phoneticPr fontId="1" type="noConversion"/>
  </si>
  <si>
    <r>
      <t>0= hot water, 10= cold water; check temperature - below 25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and above 20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 xml:space="preserve">C
0=0= </t>
    </r>
    <r>
      <rPr>
        <sz val="10"/>
        <color theme="1"/>
        <rFont val="微软雅黑"/>
        <family val="2"/>
        <charset val="134"/>
      </rPr>
      <t>热水</t>
    </r>
    <r>
      <rPr>
        <sz val="10"/>
        <color theme="1"/>
        <rFont val="Arial"/>
        <family val="2"/>
      </rPr>
      <t xml:space="preserve">;  10= </t>
    </r>
    <r>
      <rPr>
        <sz val="10"/>
        <color theme="1"/>
        <rFont val="微软雅黑"/>
        <family val="2"/>
        <charset val="134"/>
      </rPr>
      <t>冷水</t>
    </r>
    <r>
      <rPr>
        <sz val="10"/>
        <color theme="1"/>
        <rFont val="Arial"/>
        <family val="2"/>
      </rPr>
      <t xml:space="preserve"> (</t>
    </r>
    <r>
      <rPr>
        <sz val="10"/>
        <color theme="1"/>
        <rFont val="微软雅黑"/>
        <family val="2"/>
        <charset val="134"/>
      </rPr>
      <t>测量水温：</t>
    </r>
    <r>
      <rPr>
        <sz val="10"/>
        <color theme="1"/>
        <rFont val="Arial"/>
        <family val="2"/>
      </rPr>
      <t>20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25</t>
    </r>
    <r>
      <rPr>
        <sz val="10"/>
        <color theme="1"/>
        <rFont val="微软雅黑"/>
        <family val="2"/>
        <charset val="134"/>
      </rPr>
      <t>℃达标</t>
    </r>
    <r>
      <rPr>
        <sz val="10"/>
        <color theme="1"/>
        <rFont val="Arial"/>
        <family val="2"/>
      </rPr>
      <t>)</t>
    </r>
    <phoneticPr fontId="1" type="noConversion"/>
  </si>
  <si>
    <r>
      <t xml:space="preserve">Nipple water flow  </t>
    </r>
    <r>
      <rPr>
        <sz val="10"/>
        <color theme="1"/>
        <rFont val="微软雅黑"/>
        <family val="2"/>
        <charset val="134"/>
      </rPr>
      <t>乳头水流量</t>
    </r>
    <phoneticPr fontId="1" type="noConversion"/>
  </si>
  <si>
    <r>
      <t>0= less than 30 mL/min, 4= 31-35 mL/min, 7= 36-40 mL/min, 10= above 40 mL/min
0=</t>
    </r>
    <r>
      <rPr>
        <sz val="10"/>
        <color theme="1"/>
        <rFont val="微软雅黑"/>
        <family val="2"/>
        <charset val="134"/>
      </rPr>
      <t>小于</t>
    </r>
    <r>
      <rPr>
        <sz val="10"/>
        <color theme="1"/>
        <rFont val="Arial"/>
        <family val="2"/>
      </rPr>
      <t>30 mL/min;   4= 31-35 mL/min;   7= 36-40 mL/min;   10=</t>
    </r>
    <r>
      <rPr>
        <sz val="10"/>
        <color theme="1"/>
        <rFont val="微软雅黑"/>
        <family val="2"/>
        <charset val="134"/>
      </rPr>
      <t>大于</t>
    </r>
    <r>
      <rPr>
        <sz val="10"/>
        <color theme="1"/>
        <rFont val="Arial"/>
        <family val="2"/>
      </rPr>
      <t>40 mL/min</t>
    </r>
    <phoneticPr fontId="1" type="noConversion"/>
  </si>
  <si>
    <r>
      <t xml:space="preserve">Feed consumption stimulation
</t>
    </r>
    <r>
      <rPr>
        <sz val="10"/>
        <color theme="1"/>
        <rFont val="微软雅黑"/>
        <family val="2"/>
        <charset val="134"/>
      </rPr>
      <t>每天打料次数累计</t>
    </r>
    <phoneticPr fontId="1" type="noConversion"/>
  </si>
  <si>
    <r>
      <t xml:space="preserve">Litter quality  </t>
    </r>
    <r>
      <rPr>
        <sz val="10"/>
        <color theme="1"/>
        <rFont val="微软雅黑"/>
        <family val="2"/>
        <charset val="134"/>
      </rPr>
      <t>垫料的质量</t>
    </r>
    <phoneticPr fontId="1" type="noConversion"/>
  </si>
  <si>
    <r>
      <t>0= very wet  , 4= somewhat wet, 7= somewhat dry, 10= dry
0=</t>
    </r>
    <r>
      <rPr>
        <sz val="10"/>
        <color theme="1"/>
        <rFont val="微软雅黑"/>
        <family val="2"/>
        <charset val="134"/>
      </rPr>
      <t>非常潮湿</t>
    </r>
    <r>
      <rPr>
        <sz val="10"/>
        <color theme="1"/>
        <rFont val="Arial"/>
        <family val="2"/>
      </rPr>
      <t>;   4=</t>
    </r>
    <r>
      <rPr>
        <sz val="10"/>
        <color theme="1"/>
        <rFont val="微软雅黑"/>
        <family val="2"/>
        <charset val="134"/>
      </rPr>
      <t>轻微潮湿</t>
    </r>
    <r>
      <rPr>
        <sz val="10"/>
        <color theme="1"/>
        <rFont val="Arial"/>
        <family val="2"/>
      </rPr>
      <t>;     7=</t>
    </r>
    <r>
      <rPr>
        <sz val="10"/>
        <color theme="1"/>
        <rFont val="微软雅黑"/>
        <family val="2"/>
        <charset val="134"/>
      </rPr>
      <t>比较干燥</t>
    </r>
    <r>
      <rPr>
        <sz val="10"/>
        <color theme="1"/>
        <rFont val="Arial"/>
        <family val="2"/>
      </rPr>
      <t>;   10=</t>
    </r>
    <r>
      <rPr>
        <sz val="10"/>
        <color theme="1"/>
        <rFont val="微软雅黑"/>
        <family val="2"/>
        <charset val="134"/>
      </rPr>
      <t>干燥</t>
    </r>
    <phoneticPr fontId="1" type="noConversion"/>
  </si>
  <si>
    <r>
      <t xml:space="preserve">Mortality </t>
    </r>
    <r>
      <rPr>
        <sz val="10"/>
        <color theme="1"/>
        <rFont val="微软雅黑"/>
        <family val="2"/>
        <charset val="134"/>
      </rPr>
      <t>死亡率</t>
    </r>
    <phoneticPr fontId="1" type="noConversion"/>
  </si>
  <si>
    <r>
      <t>0= more than 1%, 4= between 0.9 and 0.6%, 7= between 0.5 and 0.4%, 10= below 0.4%
0=</t>
    </r>
    <r>
      <rPr>
        <sz val="10"/>
        <color theme="1"/>
        <rFont val="微软雅黑"/>
        <family val="2"/>
        <charset val="134"/>
      </rPr>
      <t>大于</t>
    </r>
    <r>
      <rPr>
        <sz val="10"/>
        <color theme="1"/>
        <rFont val="Arial"/>
        <family val="2"/>
      </rPr>
      <t>1%;     4=0.6%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0.9%;    7=0.4%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 xml:space="preserve">0.5%;  10= </t>
    </r>
    <r>
      <rPr>
        <sz val="10"/>
        <color theme="1"/>
        <rFont val="微软雅黑"/>
        <family val="2"/>
        <charset val="134"/>
      </rPr>
      <t>小于</t>
    </r>
    <r>
      <rPr>
        <sz val="10"/>
        <color theme="1"/>
        <rFont val="Arial"/>
        <family val="2"/>
      </rPr>
      <t>0.4%</t>
    </r>
    <phoneticPr fontId="1" type="noConversion"/>
  </si>
  <si>
    <r>
      <t xml:space="preserve">Chick weight, individually
</t>
    </r>
    <r>
      <rPr>
        <sz val="10"/>
        <color theme="1"/>
        <rFont val="宋体"/>
        <family val="3"/>
        <charset val="134"/>
      </rPr>
      <t>鸡只称重</t>
    </r>
    <phoneticPr fontId="1" type="noConversion"/>
  </si>
  <si>
    <r>
      <t xml:space="preserve">0= above 9%, 4= between 8 and 8.9% , 7= between 7 and 7.9% , 10= below 7% ; 
test 100 baby chicks and determine the CV
</t>
    </r>
    <r>
      <rPr>
        <sz val="10"/>
        <color theme="1"/>
        <rFont val="微软雅黑"/>
        <family val="2"/>
        <charset val="134"/>
      </rPr>
      <t>不合格只数：</t>
    </r>
    <r>
      <rPr>
        <sz val="10"/>
        <color theme="1"/>
        <rFont val="Arial"/>
        <family val="2"/>
      </rPr>
      <t xml:space="preserve"> 0= </t>
    </r>
    <r>
      <rPr>
        <sz val="10"/>
        <color theme="1"/>
        <rFont val="微软雅黑"/>
        <family val="2"/>
        <charset val="134"/>
      </rPr>
      <t>大于</t>
    </r>
    <r>
      <rPr>
        <sz val="10"/>
        <color theme="1"/>
        <rFont val="Arial"/>
        <family val="2"/>
      </rPr>
      <t>9%;   4= 8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8.9%;   7= 7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 xml:space="preserve">7.9%;     10= </t>
    </r>
    <r>
      <rPr>
        <sz val="10"/>
        <color theme="1"/>
        <rFont val="微软雅黑"/>
        <family val="2"/>
        <charset val="134"/>
      </rPr>
      <t>小于</t>
    </r>
    <r>
      <rPr>
        <sz val="10"/>
        <color theme="1"/>
        <rFont val="Arial"/>
        <family val="2"/>
      </rPr>
      <t>7%</t>
    </r>
    <r>
      <rPr>
        <sz val="10"/>
        <color theme="1"/>
        <rFont val="微软雅黑"/>
        <family val="2"/>
        <charset val="134"/>
      </rPr>
      <t>（称量</t>
    </r>
    <r>
      <rPr>
        <sz val="10"/>
        <color theme="1"/>
        <rFont val="Arial"/>
        <family val="2"/>
      </rPr>
      <t>100</t>
    </r>
    <r>
      <rPr>
        <sz val="10"/>
        <color theme="1"/>
        <rFont val="微软雅黑"/>
        <family val="2"/>
        <charset val="134"/>
      </rPr>
      <t>只鸡计算鸡只体重离散度）</t>
    </r>
    <phoneticPr fontId="1" type="noConversion"/>
  </si>
  <si>
    <r>
      <t xml:space="preserve">Chick ratio (day 7 body weight to day 1 body weight) </t>
    </r>
    <r>
      <rPr>
        <sz val="10"/>
        <color theme="1"/>
        <rFont val="宋体"/>
        <family val="3"/>
        <charset val="134"/>
      </rPr>
      <t>体重增长
（</t>
    </r>
    <r>
      <rPr>
        <sz val="10"/>
        <color theme="1"/>
        <rFont val="Arial"/>
        <family val="2"/>
      </rPr>
      <t>day7</t>
    </r>
    <r>
      <rPr>
        <sz val="10"/>
        <color theme="1"/>
        <rFont val="宋体"/>
        <family val="3"/>
        <charset val="134"/>
      </rPr>
      <t>体重</t>
    </r>
    <r>
      <rPr>
        <sz val="10"/>
        <color theme="1"/>
        <rFont val="Arial"/>
        <family val="2"/>
      </rPr>
      <t>/day1</t>
    </r>
    <r>
      <rPr>
        <sz val="10"/>
        <color theme="1"/>
        <rFont val="宋体"/>
        <family val="3"/>
        <charset val="134"/>
      </rPr>
      <t>体重）</t>
    </r>
    <phoneticPr fontId="1" type="noConversion"/>
  </si>
  <si>
    <r>
      <t xml:space="preserve">0= below 4:0; 4= between 4.01:1 to 4.3:1; 7= between 4.31:1 to 4.5:1; 10= above 4.5:1
0=  </t>
    </r>
    <r>
      <rPr>
        <sz val="10"/>
        <color theme="1"/>
        <rFont val="微软雅黑"/>
        <family val="2"/>
        <charset val="134"/>
      </rPr>
      <t>小于于</t>
    </r>
    <r>
      <rPr>
        <sz val="10"/>
        <color theme="1"/>
        <rFont val="Arial"/>
        <family val="2"/>
      </rPr>
      <t>4:1; 4= 4.01:1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4.3:1;  7= 4.31:1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 xml:space="preserve">4.5:1;     10= </t>
    </r>
    <r>
      <rPr>
        <sz val="10"/>
        <color theme="1"/>
        <rFont val="微软雅黑"/>
        <family val="2"/>
        <charset val="134"/>
      </rPr>
      <t>大于</t>
    </r>
    <r>
      <rPr>
        <sz val="10"/>
        <color theme="1"/>
        <rFont val="Arial"/>
        <family val="2"/>
      </rPr>
      <t>4.5</t>
    </r>
    <r>
      <rPr>
        <sz val="10"/>
        <color theme="1"/>
        <rFont val="微软雅黑"/>
        <family val="2"/>
        <charset val="134"/>
      </rPr>
      <t>：</t>
    </r>
    <r>
      <rPr>
        <sz val="10"/>
        <color theme="1"/>
        <rFont val="Arial"/>
        <family val="2"/>
      </rPr>
      <t>1</t>
    </r>
    <phoneticPr fontId="1" type="noConversion"/>
  </si>
  <si>
    <r>
      <t xml:space="preserve">Environment (air) temperature 
</t>
    </r>
    <r>
      <rPr>
        <sz val="10"/>
        <color theme="1"/>
        <rFont val="宋体"/>
        <family val="3"/>
        <charset val="134"/>
      </rPr>
      <t>空气温度</t>
    </r>
    <phoneticPr fontId="1" type="noConversion"/>
  </si>
  <si>
    <r>
      <t xml:space="preserve">Water temperature  </t>
    </r>
    <r>
      <rPr>
        <sz val="10"/>
        <color theme="1"/>
        <rFont val="宋体"/>
        <family val="3"/>
        <charset val="134"/>
      </rPr>
      <t>水温</t>
    </r>
    <phoneticPr fontId="1" type="noConversion"/>
  </si>
  <si>
    <r>
      <t>0= above 30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C, 4= between 29.9 and 28.5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C, 7= between 28.4 and 25.1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C, 10= below 25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 xml:space="preserve">C
0= </t>
    </r>
    <r>
      <rPr>
        <sz val="10"/>
        <color theme="1"/>
        <rFont val="微软雅黑"/>
        <family val="2"/>
        <charset val="134"/>
      </rPr>
      <t>高于</t>
    </r>
    <r>
      <rPr>
        <sz val="10"/>
        <color theme="1"/>
        <rFont val="Arial"/>
        <family val="2"/>
      </rPr>
      <t>30</t>
    </r>
    <r>
      <rPr>
        <sz val="10"/>
        <color theme="1"/>
        <rFont val="微软雅黑"/>
        <family val="2"/>
        <charset val="134"/>
      </rPr>
      <t>℃</t>
    </r>
    <r>
      <rPr>
        <sz val="10"/>
        <color theme="1"/>
        <rFont val="Arial"/>
        <family val="2"/>
      </rPr>
      <t>;  4= 28.5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29.9</t>
    </r>
    <r>
      <rPr>
        <sz val="10"/>
        <color theme="1"/>
        <rFont val="微软雅黑"/>
        <family val="2"/>
        <charset val="134"/>
      </rPr>
      <t>℃</t>
    </r>
    <r>
      <rPr>
        <sz val="10"/>
        <color theme="1"/>
        <rFont val="Arial"/>
        <family val="2"/>
      </rPr>
      <t>;   7=  25.1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28.4</t>
    </r>
    <r>
      <rPr>
        <sz val="10"/>
        <color theme="1"/>
        <rFont val="微软雅黑"/>
        <family val="2"/>
        <charset val="134"/>
      </rPr>
      <t>℃</t>
    </r>
    <r>
      <rPr>
        <sz val="10"/>
        <color theme="1"/>
        <rFont val="Arial"/>
        <family val="2"/>
      </rPr>
      <t xml:space="preserve">;  10= </t>
    </r>
    <r>
      <rPr>
        <sz val="10"/>
        <color theme="1"/>
        <rFont val="微软雅黑"/>
        <family val="2"/>
        <charset val="134"/>
      </rPr>
      <t>低于</t>
    </r>
    <r>
      <rPr>
        <sz val="10"/>
        <color theme="1"/>
        <rFont val="Arial"/>
        <family val="2"/>
      </rPr>
      <t>25</t>
    </r>
    <r>
      <rPr>
        <sz val="10"/>
        <color theme="1"/>
        <rFont val="微软雅黑"/>
        <family val="2"/>
        <charset val="134"/>
      </rPr>
      <t>℃</t>
    </r>
    <phoneticPr fontId="1" type="noConversion"/>
  </si>
  <si>
    <r>
      <t xml:space="preserve">Nipple water flow </t>
    </r>
    <r>
      <rPr>
        <sz val="10"/>
        <color theme="1"/>
        <rFont val="宋体"/>
        <family val="3"/>
        <charset val="134"/>
      </rPr>
      <t>乳头水流量</t>
    </r>
    <phoneticPr fontId="1" type="noConversion"/>
  </si>
  <si>
    <r>
      <t xml:space="preserve">Litter quality  </t>
    </r>
    <r>
      <rPr>
        <sz val="10"/>
        <color theme="1"/>
        <rFont val="宋体"/>
        <family val="3"/>
        <charset val="134"/>
      </rPr>
      <t>垫料的质量</t>
    </r>
    <phoneticPr fontId="1" type="noConversion"/>
  </si>
  <si>
    <r>
      <t xml:space="preserve">0= very wet  , 4= somewhat wet, 7= somewhat dry, 10= dry
0= </t>
    </r>
    <r>
      <rPr>
        <sz val="10"/>
        <color theme="1"/>
        <rFont val="微软雅黑"/>
        <family val="2"/>
        <charset val="134"/>
      </rPr>
      <t>严重潮湿</t>
    </r>
    <r>
      <rPr>
        <sz val="10"/>
        <color theme="1"/>
        <rFont val="Arial"/>
        <family val="2"/>
      </rPr>
      <t xml:space="preserve">;     4= </t>
    </r>
    <r>
      <rPr>
        <sz val="10"/>
        <color theme="1"/>
        <rFont val="微软雅黑"/>
        <family val="2"/>
        <charset val="134"/>
      </rPr>
      <t>轻微潮湿</t>
    </r>
    <r>
      <rPr>
        <sz val="10"/>
        <color theme="1"/>
        <rFont val="Arial"/>
        <family val="2"/>
      </rPr>
      <t xml:space="preserve">;      7= </t>
    </r>
    <r>
      <rPr>
        <sz val="10"/>
        <color theme="1"/>
        <rFont val="微软雅黑"/>
        <family val="2"/>
        <charset val="134"/>
      </rPr>
      <t>比较干燥</t>
    </r>
    <r>
      <rPr>
        <sz val="10"/>
        <color theme="1"/>
        <rFont val="Arial"/>
        <family val="2"/>
      </rPr>
      <t xml:space="preserve">;    10= </t>
    </r>
    <r>
      <rPr>
        <sz val="10"/>
        <color theme="1"/>
        <rFont val="微软雅黑"/>
        <family val="2"/>
        <charset val="134"/>
      </rPr>
      <t>干燥</t>
    </r>
    <phoneticPr fontId="1" type="noConversion"/>
  </si>
  <si>
    <r>
      <t xml:space="preserve">Mortality    </t>
    </r>
    <r>
      <rPr>
        <sz val="10"/>
        <color theme="1"/>
        <rFont val="宋体"/>
        <family val="3"/>
        <charset val="134"/>
      </rPr>
      <t>死亡率</t>
    </r>
    <phoneticPr fontId="1" type="noConversion"/>
  </si>
  <si>
    <r>
      <t xml:space="preserve">0= more than 1.3%, 4= between 1.29 and 1.0%, 7= between 0.99 and 0.7%, 10= below 0.7%
0= </t>
    </r>
    <r>
      <rPr>
        <sz val="10"/>
        <color theme="1"/>
        <rFont val="微软雅黑"/>
        <family val="2"/>
        <charset val="134"/>
      </rPr>
      <t>大于</t>
    </r>
    <r>
      <rPr>
        <sz val="10"/>
        <color theme="1"/>
        <rFont val="Arial"/>
        <family val="2"/>
      </rPr>
      <t>1.3%;     4= 1.0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1.29%;   7= 0.99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 xml:space="preserve">0.7%;  10= </t>
    </r>
    <r>
      <rPr>
        <sz val="10"/>
        <color theme="1"/>
        <rFont val="微软雅黑"/>
        <family val="2"/>
        <charset val="134"/>
      </rPr>
      <t>小于</t>
    </r>
    <r>
      <rPr>
        <sz val="10"/>
        <color theme="1"/>
        <rFont val="Arial"/>
        <family val="2"/>
      </rPr>
      <t xml:space="preserve"> 0.7%</t>
    </r>
    <phoneticPr fontId="1" type="noConversion"/>
  </si>
  <si>
    <r>
      <t xml:space="preserve">Global Prestarter Broiler On-Farm Checklist   </t>
    </r>
    <r>
      <rPr>
        <b/>
        <sz val="14"/>
        <color theme="1"/>
        <rFont val="宋体"/>
        <family val="2"/>
      </rPr>
      <t>肉鸡农场全球育雏评估</t>
    </r>
    <r>
      <rPr>
        <b/>
        <sz val="14"/>
        <color theme="1"/>
        <rFont val="Arial"/>
        <family val="2"/>
      </rPr>
      <t xml:space="preserve">                                                                                                      </t>
    </r>
    <r>
      <rPr>
        <sz val="11"/>
        <color theme="1"/>
        <rFont val="Arial"/>
        <family val="2"/>
      </rPr>
      <t>Cargill Confidential</t>
    </r>
    <r>
      <rPr>
        <sz val="11"/>
        <color theme="1"/>
        <rFont val="宋体"/>
        <family val="2"/>
      </rPr>
      <t>嘉吉公司机密</t>
    </r>
    <phoneticPr fontId="1" type="noConversion"/>
  </si>
  <si>
    <r>
      <t>0= very dirty, 4= dirty, 7= clean, 10= very clean; Note: brush and use molt candle
0=</t>
    </r>
    <r>
      <rPr>
        <sz val="10"/>
        <color theme="1"/>
        <rFont val="微软雅黑"/>
        <family val="2"/>
        <charset val="134"/>
      </rPr>
      <t>非常不洁净</t>
    </r>
    <r>
      <rPr>
        <sz val="10"/>
        <color theme="1"/>
        <rFont val="Arial"/>
        <family val="2"/>
      </rPr>
      <t xml:space="preserve">;  4= </t>
    </r>
    <r>
      <rPr>
        <sz val="10"/>
        <color theme="1"/>
        <rFont val="微软雅黑"/>
        <family val="2"/>
        <charset val="134"/>
      </rPr>
      <t>不洁净</t>
    </r>
    <r>
      <rPr>
        <sz val="10"/>
        <color theme="1"/>
        <rFont val="Arial"/>
        <family val="2"/>
      </rPr>
      <t xml:space="preserve">;  7= </t>
    </r>
    <r>
      <rPr>
        <sz val="10"/>
        <color theme="1"/>
        <rFont val="微软雅黑"/>
        <family val="2"/>
        <charset val="134"/>
      </rPr>
      <t>洁净</t>
    </r>
    <r>
      <rPr>
        <sz val="10"/>
        <color theme="1"/>
        <rFont val="Arial"/>
        <family val="2"/>
      </rPr>
      <t xml:space="preserve">; 10= </t>
    </r>
    <r>
      <rPr>
        <sz val="10"/>
        <color theme="1"/>
        <rFont val="微软雅黑"/>
        <family val="2"/>
        <charset val="134"/>
      </rPr>
      <t>非常洁净</t>
    </r>
    <r>
      <rPr>
        <sz val="10"/>
        <color theme="1"/>
        <rFont val="Arial"/>
        <family val="2"/>
      </rPr>
      <t xml:space="preserve">  (</t>
    </r>
    <r>
      <rPr>
        <sz val="10"/>
        <color theme="1"/>
        <rFont val="微软雅黑"/>
        <family val="2"/>
        <charset val="134"/>
      </rPr>
      <t>备注</t>
    </r>
    <r>
      <rPr>
        <sz val="10"/>
        <color theme="1"/>
        <rFont val="Arial"/>
        <family val="2"/>
      </rPr>
      <t>:</t>
    </r>
    <r>
      <rPr>
        <sz val="10"/>
        <color theme="1"/>
        <rFont val="微软雅黑"/>
        <family val="2"/>
        <charset val="134"/>
      </rPr>
      <t>清扫并保持光洁</t>
    </r>
    <r>
      <rPr>
        <sz val="10"/>
        <color theme="1"/>
        <rFont val="Arial"/>
        <family val="2"/>
      </rPr>
      <t>)</t>
    </r>
    <phoneticPr fontId="1" type="noConversion"/>
  </si>
  <si>
    <r>
      <t xml:space="preserve">Internal cleanliness of the silos
</t>
    </r>
    <r>
      <rPr>
        <sz val="10"/>
        <color theme="1"/>
        <rFont val="微软雅黑"/>
        <family val="2"/>
        <charset val="134"/>
      </rPr>
      <t>料仓的清洁度</t>
    </r>
    <phoneticPr fontId="1" type="noConversion"/>
  </si>
  <si>
    <r>
      <t xml:space="preserve">Cleanliness of the water holding tank
</t>
    </r>
    <r>
      <rPr>
        <sz val="10"/>
        <rFont val="微软雅黑"/>
        <family val="2"/>
        <charset val="134"/>
      </rPr>
      <t>水塔的清洁度</t>
    </r>
    <phoneticPr fontId="1" type="noConversion"/>
  </si>
  <si>
    <r>
      <t>0=not clean, 4=clean but not enough, 7= clean but with no chlorine, 10= clean water with chlorine 650 mV or at least 3 ppm of total chlorine
0=</t>
    </r>
    <r>
      <rPr>
        <sz val="10"/>
        <color theme="1"/>
        <rFont val="微软雅黑"/>
        <family val="2"/>
        <charset val="134"/>
      </rPr>
      <t>非常不洁净</t>
    </r>
    <r>
      <rPr>
        <sz val="10"/>
        <color theme="1"/>
        <rFont val="Arial"/>
        <family val="2"/>
      </rPr>
      <t>;  4=</t>
    </r>
    <r>
      <rPr>
        <sz val="10"/>
        <color theme="1"/>
        <rFont val="微软雅黑"/>
        <family val="2"/>
        <charset val="134"/>
      </rPr>
      <t>不够洁净</t>
    </r>
    <r>
      <rPr>
        <sz val="10"/>
        <color theme="1"/>
        <rFont val="Arial"/>
        <family val="2"/>
      </rPr>
      <t xml:space="preserve">; 7= </t>
    </r>
    <r>
      <rPr>
        <sz val="10"/>
        <color theme="1"/>
        <rFont val="微软雅黑"/>
        <family val="2"/>
        <charset val="134"/>
      </rPr>
      <t>洁净但不含氯</t>
    </r>
    <r>
      <rPr>
        <sz val="10"/>
        <color theme="1"/>
        <rFont val="Arial"/>
        <family val="2"/>
      </rPr>
      <t>;  10=</t>
    </r>
    <r>
      <rPr>
        <sz val="10"/>
        <color theme="1"/>
        <rFont val="微软雅黑"/>
        <family val="2"/>
        <charset val="134"/>
      </rPr>
      <t>洁净且氯含量</t>
    </r>
    <r>
      <rPr>
        <sz val="10"/>
        <color theme="1"/>
        <rFont val="Arial"/>
        <family val="2"/>
      </rPr>
      <t>650 mV</t>
    </r>
    <r>
      <rPr>
        <sz val="10"/>
        <color theme="1"/>
        <rFont val="微软雅黑"/>
        <family val="2"/>
        <charset val="134"/>
      </rPr>
      <t>左右（至少</t>
    </r>
    <r>
      <rPr>
        <sz val="10"/>
        <color theme="1"/>
        <rFont val="Arial"/>
        <family val="2"/>
      </rPr>
      <t>3ppm</t>
    </r>
    <r>
      <rPr>
        <sz val="10"/>
        <color theme="1"/>
        <rFont val="微软雅黑"/>
        <family val="2"/>
        <charset val="134"/>
      </rPr>
      <t>）</t>
    </r>
    <phoneticPr fontId="1" type="noConversion"/>
  </si>
  <si>
    <r>
      <t xml:space="preserve">90+ Excellent                                               </t>
    </r>
    <r>
      <rPr>
        <b/>
        <sz val="10"/>
        <color theme="1"/>
        <rFont val="宋体"/>
        <family val="2"/>
      </rPr>
      <t>优良</t>
    </r>
    <r>
      <rPr>
        <b/>
        <sz val="10"/>
        <color theme="1"/>
        <rFont val="Arial"/>
        <family val="2"/>
      </rPr>
      <t xml:space="preserve"> 
70-89 Improvements Recommended        </t>
    </r>
    <r>
      <rPr>
        <b/>
        <sz val="10"/>
        <color theme="1"/>
        <rFont val="宋体"/>
        <family val="2"/>
      </rPr>
      <t>待改进</t>
    </r>
    <r>
      <rPr>
        <b/>
        <sz val="10"/>
        <color theme="1"/>
        <rFont val="Arial"/>
        <family val="2"/>
      </rPr>
      <t xml:space="preserve">                                       
50-69 Needs Immediate Attention      </t>
    </r>
    <r>
      <rPr>
        <b/>
        <sz val="10"/>
        <color theme="1"/>
        <rFont val="宋体"/>
        <family val="2"/>
      </rPr>
      <t xml:space="preserve">需即时关注
</t>
    </r>
    <r>
      <rPr>
        <b/>
        <sz val="10"/>
        <color theme="1"/>
        <rFont val="Arial"/>
        <family val="2"/>
      </rPr>
      <t xml:space="preserve">&lt; 50 Major Concerns                             </t>
    </r>
    <r>
      <rPr>
        <b/>
        <sz val="10"/>
        <color theme="1"/>
        <rFont val="宋体"/>
        <family val="2"/>
      </rPr>
      <t>重点关注</t>
    </r>
    <phoneticPr fontId="1" type="noConversion"/>
  </si>
  <si>
    <r>
      <t>At baby chicks' arrival, check cloaca temperature</t>
    </r>
    <r>
      <rPr>
        <sz val="10"/>
        <color theme="1"/>
        <rFont val="微软雅黑"/>
        <family val="2"/>
        <charset val="134"/>
      </rPr>
      <t>入场鸡苗肛门温度</t>
    </r>
    <phoneticPr fontId="1" type="noConversion"/>
  </si>
  <si>
    <r>
      <t>Number of birds/</t>
    </r>
    <r>
      <rPr>
        <sz val="10"/>
        <rFont val="Arial"/>
        <family val="2"/>
      </rPr>
      <t>nipple</t>
    </r>
    <r>
      <rPr>
        <sz val="10"/>
        <color theme="1"/>
        <rFont val="Arial"/>
        <family val="2"/>
      </rPr>
      <t xml:space="preserve"> drinker 
</t>
    </r>
    <r>
      <rPr>
        <sz val="10"/>
        <color theme="1"/>
        <rFont val="微软雅黑"/>
        <family val="2"/>
        <charset val="134"/>
      </rPr>
      <t>入雏数与乳头的比例</t>
    </r>
    <phoneticPr fontId="1" type="noConversion"/>
  </si>
  <si>
    <r>
      <t>Drinkers and waterers with uniform distribution</t>
    </r>
    <r>
      <rPr>
        <sz val="10"/>
        <color theme="1"/>
        <rFont val="微软雅黑"/>
        <family val="2"/>
        <charset val="134"/>
      </rPr>
      <t>饮水器和水箱的配置</t>
    </r>
    <phoneticPr fontId="1" type="noConversion"/>
  </si>
  <si>
    <r>
      <t>Papers to put the first day (should last    2-3 days)</t>
    </r>
    <r>
      <rPr>
        <sz val="10"/>
        <color theme="1"/>
        <rFont val="微软雅黑"/>
        <family val="2"/>
        <charset val="134"/>
      </rPr>
      <t>入雏当天开食纸的铺展状况（需持续使用三天）</t>
    </r>
    <phoneticPr fontId="1" type="noConversion"/>
  </si>
  <si>
    <r>
      <t xml:space="preserve">0= less than 40 mL/min, 4= 41-45 mL/min, 7= 46-50 mL/min, 10= above 50 mL/min
0= </t>
    </r>
    <r>
      <rPr>
        <sz val="10"/>
        <color theme="1"/>
        <rFont val="微软雅黑"/>
        <family val="2"/>
        <charset val="134"/>
      </rPr>
      <t>小于</t>
    </r>
    <r>
      <rPr>
        <sz val="10"/>
        <color theme="1"/>
        <rFont val="Arial"/>
        <family val="2"/>
      </rPr>
      <t xml:space="preserve"> 40 mL/min;    4= 41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45 mL/min;   7= 46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 xml:space="preserve">50 mL/min;   10= </t>
    </r>
    <r>
      <rPr>
        <sz val="10"/>
        <color theme="1"/>
        <rFont val="微软雅黑"/>
        <family val="2"/>
        <charset val="134"/>
      </rPr>
      <t>大于</t>
    </r>
    <r>
      <rPr>
        <sz val="10"/>
        <color theme="1"/>
        <rFont val="Arial"/>
        <family val="2"/>
      </rPr>
      <t>50 mL/min</t>
    </r>
    <phoneticPr fontId="1" type="noConversion"/>
  </si>
  <si>
    <r>
      <t xml:space="preserve">© Cargill, Incorporated.    All Rights Reserved.   Confidential 
© </t>
    </r>
    <r>
      <rPr>
        <sz val="9"/>
        <color theme="1"/>
        <rFont val="宋体"/>
        <family val="2"/>
      </rPr>
      <t>嘉吉有限公司</t>
    </r>
    <r>
      <rPr>
        <sz val="9"/>
        <color theme="1"/>
        <rFont val="Arial"/>
        <family val="2"/>
      </rPr>
      <t xml:space="preserve">.             </t>
    </r>
    <r>
      <rPr>
        <sz val="9"/>
        <color theme="1"/>
        <rFont val="宋体"/>
        <family val="2"/>
      </rPr>
      <t>版权所有</t>
    </r>
    <r>
      <rPr>
        <sz val="9"/>
        <color theme="1"/>
        <rFont val="Arial"/>
        <family val="2"/>
      </rPr>
      <t xml:space="preserve">.              </t>
    </r>
    <r>
      <rPr>
        <sz val="9"/>
        <color theme="1"/>
        <rFont val="宋体"/>
        <family val="2"/>
      </rPr>
      <t>机密</t>
    </r>
    <r>
      <rPr>
        <sz val="9"/>
        <color theme="1"/>
        <rFont val="Arial"/>
        <family val="2"/>
      </rPr>
      <t xml:space="preserve">   </t>
    </r>
    <phoneticPr fontId="1" type="noConversion"/>
  </si>
  <si>
    <t>growout</t>
    <phoneticPr fontId="1" type="noConversion"/>
  </si>
  <si>
    <t>H1</t>
    <phoneticPr fontId="1" type="noConversion"/>
  </si>
  <si>
    <t>鸡舍号</t>
    <phoneticPr fontId="1" type="noConversion"/>
  </si>
  <si>
    <r>
      <t xml:space="preserve">   THIRD Checklist- on </t>
    </r>
    <r>
      <rPr>
        <b/>
        <u/>
        <sz val="14"/>
        <color theme="0"/>
        <rFont val="Arial"/>
        <family val="2"/>
      </rPr>
      <t>Day 4</t>
    </r>
    <r>
      <rPr>
        <b/>
        <sz val="14"/>
        <color theme="0"/>
        <rFont val="Arial"/>
        <family val="2"/>
      </rPr>
      <t xml:space="preserve">   </t>
    </r>
    <r>
      <rPr>
        <b/>
        <sz val="14"/>
        <color theme="0"/>
        <rFont val="宋体"/>
        <family val="3"/>
        <charset val="134"/>
      </rPr>
      <t>第三次评估</t>
    </r>
    <r>
      <rPr>
        <b/>
        <sz val="14"/>
        <color theme="0"/>
        <rFont val="Arial"/>
        <family val="2"/>
      </rPr>
      <t>-</t>
    </r>
    <r>
      <rPr>
        <b/>
        <sz val="14"/>
        <color theme="0"/>
        <rFont val="宋体"/>
        <family val="3"/>
        <charset val="134"/>
      </rPr>
      <t>入场第四天</t>
    </r>
    <phoneticPr fontId="1" type="noConversion"/>
  </si>
  <si>
    <r>
      <t xml:space="preserve">     FOURTH Checklist- on </t>
    </r>
    <r>
      <rPr>
        <b/>
        <u/>
        <sz val="14"/>
        <color theme="0"/>
        <rFont val="Arial"/>
        <family val="2"/>
      </rPr>
      <t>Day 7</t>
    </r>
    <r>
      <rPr>
        <b/>
        <sz val="14"/>
        <color theme="0"/>
        <rFont val="Arial"/>
        <family val="2"/>
      </rPr>
      <t xml:space="preserve">    </t>
    </r>
    <r>
      <rPr>
        <b/>
        <sz val="14"/>
        <color theme="0"/>
        <rFont val="宋体"/>
        <family val="3"/>
        <charset val="134"/>
      </rPr>
      <t>第四次评估</t>
    </r>
    <r>
      <rPr>
        <b/>
        <sz val="14"/>
        <color theme="0"/>
        <rFont val="Arial"/>
        <family val="2"/>
      </rPr>
      <t>-</t>
    </r>
    <r>
      <rPr>
        <b/>
        <sz val="14"/>
        <color theme="0"/>
        <rFont val="宋体"/>
        <family val="3"/>
        <charset val="134"/>
      </rPr>
      <t>入场第七天</t>
    </r>
    <phoneticPr fontId="1" type="noConversion"/>
  </si>
  <si>
    <r>
      <t xml:space="preserve">   SECOND Checklist - day </t>
    </r>
    <r>
      <rPr>
        <b/>
        <u/>
        <sz val="14"/>
        <color theme="0"/>
        <rFont val="Arial"/>
        <family val="2"/>
      </rPr>
      <t>of</t>
    </r>
    <r>
      <rPr>
        <b/>
        <sz val="14"/>
        <color theme="0"/>
        <rFont val="Arial"/>
        <family val="2"/>
      </rPr>
      <t xml:space="preserve"> baby chicks' arrival  </t>
    </r>
    <r>
      <rPr>
        <b/>
        <sz val="14"/>
        <color theme="0"/>
        <rFont val="宋体"/>
        <family val="3"/>
        <charset val="134"/>
      </rPr>
      <t>第二次评估</t>
    </r>
    <r>
      <rPr>
        <b/>
        <sz val="14"/>
        <color theme="0"/>
        <rFont val="Arial"/>
        <family val="2"/>
      </rPr>
      <t>-</t>
    </r>
    <r>
      <rPr>
        <b/>
        <sz val="14"/>
        <color theme="0"/>
        <rFont val="宋体"/>
        <family val="3"/>
        <charset val="134"/>
      </rPr>
      <t>入雏当天</t>
    </r>
    <phoneticPr fontId="1" type="noConversion"/>
  </si>
  <si>
    <r>
      <t xml:space="preserve">   GENERAL Checkpoints (Before baby chicks' arrival )   </t>
    </r>
    <r>
      <rPr>
        <b/>
        <sz val="14"/>
        <color theme="0"/>
        <rFont val="宋体"/>
        <family val="3"/>
        <charset val="134"/>
      </rPr>
      <t>首次评估</t>
    </r>
    <r>
      <rPr>
        <b/>
        <sz val="14"/>
        <color theme="0"/>
        <rFont val="宋体"/>
        <family val="3"/>
        <charset val="134"/>
      </rPr>
      <t>（进鸡前一天）</t>
    </r>
    <phoneticPr fontId="1" type="noConversion"/>
  </si>
  <si>
    <r>
      <t xml:space="preserve">Litter temperature </t>
    </r>
    <r>
      <rPr>
        <sz val="10"/>
        <color theme="1"/>
        <rFont val="微软雅黑"/>
        <family val="2"/>
        <charset val="134"/>
      </rPr>
      <t xml:space="preserve">垫料温度
</t>
    </r>
    <phoneticPr fontId="1" type="noConversion"/>
  </si>
  <si>
    <r>
      <t>0= below 28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or above 34</t>
    </r>
    <r>
      <rPr>
        <sz val="10"/>
        <color theme="1"/>
        <rFont val="微软雅黑"/>
        <family val="2"/>
        <charset val="134"/>
      </rPr>
      <t>℃</t>
    </r>
    <r>
      <rPr>
        <sz val="10"/>
        <color theme="1"/>
        <rFont val="Arial"/>
        <family val="2"/>
      </rPr>
      <t>;  4= between 28.1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and30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C; 
 7= between 30.1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C-32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C; 10= around 32.1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to 34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 xml:space="preserve">C
0= </t>
    </r>
    <r>
      <rPr>
        <sz val="10"/>
        <color theme="1"/>
        <rFont val="微软雅黑"/>
        <family val="2"/>
        <charset val="134"/>
      </rPr>
      <t>低于</t>
    </r>
    <r>
      <rPr>
        <sz val="10"/>
        <color theme="1"/>
        <rFont val="Arial"/>
        <family val="2"/>
      </rPr>
      <t>28</t>
    </r>
    <r>
      <rPr>
        <sz val="10"/>
        <color theme="1"/>
        <rFont val="微软雅黑"/>
        <family val="2"/>
        <charset val="134"/>
      </rPr>
      <t>℃或高于</t>
    </r>
    <r>
      <rPr>
        <sz val="10"/>
        <color theme="1"/>
        <rFont val="Arial"/>
        <family val="2"/>
      </rPr>
      <t>34</t>
    </r>
    <r>
      <rPr>
        <sz val="10"/>
        <color theme="1"/>
        <rFont val="微软雅黑"/>
        <family val="2"/>
        <charset val="134"/>
      </rPr>
      <t>℃；</t>
    </r>
    <r>
      <rPr>
        <sz val="10"/>
        <color theme="1"/>
        <rFont val="Arial"/>
        <family val="2"/>
      </rPr>
      <t xml:space="preserve">  4=28.1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30</t>
    </r>
    <r>
      <rPr>
        <sz val="10"/>
        <color theme="1"/>
        <rFont val="微软雅黑"/>
        <family val="2"/>
        <charset val="134"/>
      </rPr>
      <t>℃</t>
    </r>
    <r>
      <rPr>
        <sz val="10"/>
        <color theme="1"/>
        <rFont val="Arial"/>
        <family val="2"/>
      </rPr>
      <t xml:space="preserve"> ;  7= 30.1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32</t>
    </r>
    <r>
      <rPr>
        <sz val="10"/>
        <color theme="1"/>
        <rFont val="微软雅黑"/>
        <family val="2"/>
        <charset val="134"/>
      </rPr>
      <t>℃</t>
    </r>
    <r>
      <rPr>
        <sz val="10"/>
        <color theme="1"/>
        <rFont val="Arial"/>
        <family val="2"/>
      </rPr>
      <t>; 10= 32.1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34</t>
    </r>
    <r>
      <rPr>
        <sz val="10"/>
        <color theme="1"/>
        <rFont val="微软雅黑"/>
        <family val="2"/>
        <charset val="134"/>
      </rPr>
      <t>℃</t>
    </r>
    <phoneticPr fontId="1" type="noConversion"/>
  </si>
  <si>
    <r>
      <t>0= below 29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or above 35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C; 4= below 29.1</t>
    </r>
    <r>
      <rPr>
        <sz val="10"/>
        <color theme="1"/>
        <rFont val="宋体"/>
        <family val="3"/>
        <charset val="134"/>
      </rPr>
      <t>℃～</t>
    </r>
    <r>
      <rPr>
        <sz val="10"/>
        <color theme="1"/>
        <rFont val="Arial"/>
        <family val="2"/>
      </rPr>
      <t>30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or above 34.1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</t>
    </r>
    <r>
      <rPr>
        <sz val="10"/>
        <color theme="1"/>
        <rFont val="宋体"/>
        <family val="3"/>
        <charset val="134"/>
      </rPr>
      <t>～</t>
    </r>
    <r>
      <rPr>
        <sz val="10"/>
        <color theme="1"/>
        <rFont val="Arial"/>
        <family val="2"/>
      </rPr>
      <t>35</t>
    </r>
    <r>
      <rPr>
        <sz val="10"/>
        <color theme="1"/>
        <rFont val="宋体"/>
        <family val="3"/>
        <charset val="134"/>
      </rPr>
      <t>℃</t>
    </r>
    <r>
      <rPr>
        <sz val="10"/>
        <color theme="1"/>
        <rFont val="Arial"/>
        <family val="2"/>
      </rPr>
      <t>;
 7= between 30.1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and 32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C, 10= 32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to 34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
0=</t>
    </r>
    <r>
      <rPr>
        <sz val="10"/>
        <color theme="1"/>
        <rFont val="宋体"/>
        <family val="3"/>
        <charset val="134"/>
      </rPr>
      <t>低于</t>
    </r>
    <r>
      <rPr>
        <sz val="10"/>
        <color theme="1"/>
        <rFont val="Arial"/>
        <family val="2"/>
      </rPr>
      <t>29</t>
    </r>
    <r>
      <rPr>
        <sz val="10"/>
        <color theme="1"/>
        <rFont val="宋体"/>
        <family val="3"/>
        <charset val="134"/>
      </rPr>
      <t>℃或高于</t>
    </r>
    <r>
      <rPr>
        <sz val="10"/>
        <color theme="1"/>
        <rFont val="Arial"/>
        <family val="2"/>
      </rPr>
      <t>35</t>
    </r>
    <r>
      <rPr>
        <sz val="10"/>
        <color theme="1"/>
        <rFont val="宋体"/>
        <family val="3"/>
        <charset val="134"/>
      </rPr>
      <t>℃</t>
    </r>
    <r>
      <rPr>
        <sz val="10"/>
        <color theme="1"/>
        <rFont val="Arial"/>
        <family val="2"/>
      </rPr>
      <t xml:space="preserve">;  4= </t>
    </r>
    <r>
      <rPr>
        <sz val="10"/>
        <color theme="1"/>
        <rFont val="宋体"/>
        <family val="3"/>
        <charset val="134"/>
      </rPr>
      <t>低于</t>
    </r>
    <r>
      <rPr>
        <sz val="10"/>
        <color theme="1"/>
        <rFont val="Arial"/>
        <family val="2"/>
      </rPr>
      <t>29.1</t>
    </r>
    <r>
      <rPr>
        <sz val="10"/>
        <color theme="1"/>
        <rFont val="宋体"/>
        <family val="3"/>
        <charset val="134"/>
      </rPr>
      <t>～</t>
    </r>
    <r>
      <rPr>
        <sz val="10"/>
        <color theme="1"/>
        <rFont val="Arial"/>
        <family val="2"/>
      </rPr>
      <t>30</t>
    </r>
    <r>
      <rPr>
        <sz val="10"/>
        <color theme="1"/>
        <rFont val="宋体"/>
        <family val="3"/>
        <charset val="134"/>
      </rPr>
      <t>℃或高于</t>
    </r>
    <r>
      <rPr>
        <sz val="10"/>
        <color theme="1"/>
        <rFont val="Arial"/>
        <family val="2"/>
      </rPr>
      <t>34.1</t>
    </r>
    <r>
      <rPr>
        <sz val="10"/>
        <color theme="1"/>
        <rFont val="宋体"/>
        <family val="3"/>
        <charset val="134"/>
      </rPr>
      <t>～</t>
    </r>
    <r>
      <rPr>
        <sz val="10"/>
        <color theme="1"/>
        <rFont val="Arial"/>
        <family val="2"/>
      </rPr>
      <t>35</t>
    </r>
    <r>
      <rPr>
        <sz val="10"/>
        <color theme="1"/>
        <rFont val="宋体"/>
        <family val="3"/>
        <charset val="134"/>
      </rPr>
      <t>℃</t>
    </r>
    <r>
      <rPr>
        <sz val="10"/>
        <color theme="1"/>
        <rFont val="Arial"/>
        <family val="2"/>
      </rPr>
      <t>;
 7= 30.1</t>
    </r>
    <r>
      <rPr>
        <sz val="10"/>
        <color theme="1"/>
        <rFont val="宋体"/>
        <family val="3"/>
        <charset val="134"/>
      </rPr>
      <t>～</t>
    </r>
    <r>
      <rPr>
        <sz val="10"/>
        <color theme="1"/>
        <rFont val="Arial"/>
        <family val="2"/>
      </rPr>
      <t>32</t>
    </r>
    <r>
      <rPr>
        <sz val="10"/>
        <color theme="1"/>
        <rFont val="宋体"/>
        <family val="3"/>
        <charset val="134"/>
      </rPr>
      <t>℃</t>
    </r>
    <r>
      <rPr>
        <sz val="10"/>
        <color theme="1"/>
        <rFont val="Arial"/>
        <family val="2"/>
      </rPr>
      <t>;  10= 32</t>
    </r>
    <r>
      <rPr>
        <sz val="10"/>
        <color theme="1"/>
        <rFont val="宋体"/>
        <family val="3"/>
        <charset val="134"/>
      </rPr>
      <t>℃～</t>
    </r>
    <r>
      <rPr>
        <sz val="10"/>
        <color theme="1"/>
        <rFont val="Arial"/>
        <family val="2"/>
      </rPr>
      <t>34</t>
    </r>
    <r>
      <rPr>
        <sz val="10"/>
        <color theme="1"/>
        <rFont val="宋体"/>
        <family val="3"/>
        <charset val="134"/>
      </rPr>
      <t>℃</t>
    </r>
    <phoneticPr fontId="1" type="noConversion"/>
  </si>
  <si>
    <r>
      <t>0= below 27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or above 32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C; 4= below 28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or above 31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C; 7= below 29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or above 30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C, 10= 29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to 30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 xml:space="preserve">C
0= </t>
    </r>
    <r>
      <rPr>
        <sz val="10"/>
        <color theme="1"/>
        <rFont val="微软雅黑"/>
        <family val="2"/>
        <charset val="134"/>
      </rPr>
      <t>低于</t>
    </r>
    <r>
      <rPr>
        <sz val="10"/>
        <color theme="1"/>
        <rFont val="Arial"/>
        <family val="2"/>
      </rPr>
      <t>27</t>
    </r>
    <r>
      <rPr>
        <sz val="10"/>
        <color theme="1"/>
        <rFont val="微软雅黑"/>
        <family val="2"/>
        <charset val="134"/>
      </rPr>
      <t>℃或高于</t>
    </r>
    <r>
      <rPr>
        <sz val="10"/>
        <color theme="1"/>
        <rFont val="Arial"/>
        <family val="2"/>
      </rPr>
      <t>30</t>
    </r>
    <r>
      <rPr>
        <sz val="10"/>
        <color theme="1"/>
        <rFont val="微软雅黑"/>
        <family val="2"/>
        <charset val="134"/>
      </rPr>
      <t>℃</t>
    </r>
    <r>
      <rPr>
        <sz val="10"/>
        <color theme="1"/>
        <rFont val="Arial"/>
        <family val="2"/>
      </rPr>
      <t>;  4= 27.1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28</t>
    </r>
    <r>
      <rPr>
        <sz val="10"/>
        <color theme="1"/>
        <rFont val="微软雅黑"/>
        <family val="2"/>
        <charset val="134"/>
      </rPr>
      <t>℃或</t>
    </r>
    <r>
      <rPr>
        <sz val="10"/>
        <color theme="1"/>
        <rFont val="Arial"/>
        <family val="2"/>
      </rPr>
      <t>31.1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32</t>
    </r>
    <r>
      <rPr>
        <sz val="10"/>
        <color theme="1"/>
        <rFont val="微软雅黑"/>
        <family val="2"/>
        <charset val="134"/>
      </rPr>
      <t>℃</t>
    </r>
    <r>
      <rPr>
        <sz val="10"/>
        <color theme="1"/>
        <rFont val="Arial"/>
        <family val="2"/>
      </rPr>
      <t>;  7= 28.1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29</t>
    </r>
    <r>
      <rPr>
        <sz val="10"/>
        <color theme="1"/>
        <rFont val="微软雅黑"/>
        <family val="2"/>
        <charset val="134"/>
      </rPr>
      <t>℃或</t>
    </r>
    <r>
      <rPr>
        <sz val="10"/>
        <color theme="1"/>
        <rFont val="Arial"/>
        <family val="2"/>
      </rPr>
      <t>30.1</t>
    </r>
    <r>
      <rPr>
        <sz val="10"/>
        <color theme="1"/>
        <rFont val="微软雅黑"/>
        <family val="2"/>
        <charset val="134"/>
      </rPr>
      <t>℃～</t>
    </r>
    <r>
      <rPr>
        <sz val="10"/>
        <color theme="1"/>
        <rFont val="Arial"/>
        <family val="2"/>
      </rPr>
      <t>31</t>
    </r>
    <r>
      <rPr>
        <sz val="10"/>
        <color theme="1"/>
        <rFont val="微软雅黑"/>
        <family val="2"/>
        <charset val="134"/>
      </rPr>
      <t>℃</t>
    </r>
    <r>
      <rPr>
        <sz val="10"/>
        <color theme="1"/>
        <rFont val="Arial"/>
        <family val="2"/>
      </rPr>
      <t>;   10= 29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30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</t>
    </r>
    <phoneticPr fontId="1" type="noConversion"/>
  </si>
  <si>
    <r>
      <t xml:space="preserve">Quality of the litter to be used
</t>
    </r>
    <r>
      <rPr>
        <sz val="10"/>
        <color theme="1"/>
        <rFont val="微软雅黑"/>
        <family val="2"/>
        <charset val="134"/>
      </rPr>
      <t>垫料质量</t>
    </r>
    <phoneticPr fontId="1" type="noConversion"/>
  </si>
  <si>
    <r>
      <t xml:space="preserve">Height of the litter
</t>
    </r>
    <r>
      <rPr>
        <sz val="10"/>
        <color theme="1"/>
        <rFont val="微软雅黑"/>
        <family val="2"/>
        <charset val="134"/>
      </rPr>
      <t>垫料厚度</t>
    </r>
    <phoneticPr fontId="1" type="noConversion"/>
  </si>
  <si>
    <r>
      <t xml:space="preserve">Cleanliness of bell drinkers
</t>
    </r>
    <r>
      <rPr>
        <sz val="10"/>
        <color theme="1"/>
        <rFont val="微软雅黑"/>
        <family val="2"/>
        <charset val="134"/>
      </rPr>
      <t>钟形饮水器清洁度</t>
    </r>
    <r>
      <rPr>
        <sz val="10"/>
        <color theme="1"/>
        <rFont val="Arial"/>
        <family val="2"/>
      </rPr>
      <t xml:space="preserve">/ </t>
    </r>
    <r>
      <rPr>
        <sz val="10"/>
        <color theme="1"/>
        <rFont val="微软雅黑"/>
        <family val="2"/>
        <charset val="134"/>
      </rPr>
      <t>水杯的清洁度</t>
    </r>
    <phoneticPr fontId="1" type="noConversion"/>
  </si>
  <si>
    <r>
      <t>0= below 29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and above 34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C; 4= below 30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and above 33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C; 7= below 31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and above 32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C, 10= 31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 to 32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 xml:space="preserve">C
0= </t>
    </r>
    <r>
      <rPr>
        <sz val="10"/>
        <color theme="1"/>
        <rFont val="微软雅黑"/>
        <family val="2"/>
        <charset val="134"/>
      </rPr>
      <t>低于</t>
    </r>
    <r>
      <rPr>
        <sz val="10"/>
        <color theme="1"/>
        <rFont val="Arial"/>
        <family val="2"/>
      </rPr>
      <t>29oC/</t>
    </r>
    <r>
      <rPr>
        <sz val="10"/>
        <color theme="1"/>
        <rFont val="微软雅黑"/>
        <family val="2"/>
        <charset val="134"/>
      </rPr>
      <t>高于</t>
    </r>
    <r>
      <rPr>
        <sz val="10"/>
        <color theme="1"/>
        <rFont val="Arial"/>
        <family val="2"/>
      </rPr>
      <t>34oC;  4= 29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30oC/33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34</t>
    </r>
    <r>
      <rPr>
        <sz val="10"/>
        <color theme="1"/>
        <rFont val="微软雅黑"/>
        <family val="2"/>
        <charset val="134"/>
      </rPr>
      <t>℃</t>
    </r>
    <r>
      <rPr>
        <sz val="10"/>
        <color theme="1"/>
        <rFont val="Arial"/>
        <family val="2"/>
      </rPr>
      <t>;  7= below 31</t>
    </r>
    <r>
      <rPr>
        <sz val="10"/>
        <color theme="1"/>
        <rFont val="微软雅黑"/>
        <family val="2"/>
        <charset val="134"/>
      </rPr>
      <t>℃</t>
    </r>
    <r>
      <rPr>
        <sz val="10"/>
        <color theme="1"/>
        <rFont val="Arial"/>
        <family val="2"/>
      </rPr>
      <t xml:space="preserve"> and above 32</t>
    </r>
    <r>
      <rPr>
        <sz val="10"/>
        <color theme="1"/>
        <rFont val="微软雅黑"/>
        <family val="2"/>
        <charset val="134"/>
      </rPr>
      <t>℃</t>
    </r>
    <r>
      <rPr>
        <sz val="10"/>
        <color theme="1"/>
        <rFont val="Arial"/>
        <family val="2"/>
      </rPr>
      <t>;  10= 31</t>
    </r>
    <r>
      <rPr>
        <sz val="10"/>
        <color theme="1"/>
        <rFont val="微软雅黑"/>
        <family val="2"/>
        <charset val="134"/>
      </rPr>
      <t>℃～</t>
    </r>
    <r>
      <rPr>
        <sz val="10"/>
        <color theme="1"/>
        <rFont val="Arial"/>
        <family val="2"/>
      </rPr>
      <t>32</t>
    </r>
    <r>
      <rPr>
        <sz val="10"/>
        <color theme="1"/>
        <rFont val="微软雅黑"/>
        <family val="2"/>
        <charset val="134"/>
      </rPr>
      <t>℃</t>
    </r>
    <phoneticPr fontId="1" type="noConversion"/>
  </si>
  <si>
    <r>
      <rPr>
        <sz val="9"/>
        <rFont val="宋体"/>
        <family val="3"/>
        <charset val="134"/>
      </rPr>
      <t>正常</t>
    </r>
    <r>
      <rPr>
        <sz val="9"/>
        <rFont val="Arial"/>
        <family val="2"/>
      </rPr>
      <t xml:space="preserve"> within2</t>
    </r>
    <r>
      <rPr>
        <sz val="9"/>
        <rFont val="宋体"/>
        <family val="3"/>
        <charset val="134"/>
      </rPr>
      <t>℃</t>
    </r>
    <r>
      <rPr>
        <sz val="9"/>
        <rFont val="Arial"/>
        <family val="2"/>
      </rPr>
      <t xml:space="preserve"> ( above/below target)</t>
    </r>
    <phoneticPr fontId="1" type="noConversion"/>
  </si>
  <si>
    <r>
      <rPr>
        <sz val="9"/>
        <rFont val="宋体"/>
        <family val="3"/>
        <charset val="134"/>
      </rPr>
      <t>偏离标温</t>
    </r>
    <r>
      <rPr>
        <sz val="9"/>
        <rFont val="Arial"/>
        <family val="2"/>
      </rPr>
      <t>2</t>
    </r>
    <r>
      <rPr>
        <sz val="9"/>
        <rFont val="宋体"/>
        <family val="3"/>
        <charset val="134"/>
      </rPr>
      <t>～</t>
    </r>
    <r>
      <rPr>
        <sz val="9"/>
        <rFont val="Arial"/>
        <family val="2"/>
      </rPr>
      <t>3</t>
    </r>
    <r>
      <rPr>
        <sz val="9"/>
        <rFont val="宋体"/>
        <family val="3"/>
        <charset val="134"/>
      </rPr>
      <t>℃之内</t>
    </r>
    <r>
      <rPr>
        <sz val="9"/>
        <rFont val="Arial"/>
        <family val="2"/>
      </rPr>
      <t xml:space="preserve">    within  2</t>
    </r>
    <r>
      <rPr>
        <sz val="9"/>
        <rFont val="宋体"/>
        <family val="3"/>
        <charset val="134"/>
      </rPr>
      <t>～</t>
    </r>
    <r>
      <rPr>
        <sz val="9"/>
        <rFont val="Arial"/>
        <family val="2"/>
      </rPr>
      <t>3</t>
    </r>
    <r>
      <rPr>
        <sz val="9"/>
        <rFont val="宋体"/>
        <family val="3"/>
        <charset val="134"/>
      </rPr>
      <t>℃</t>
    </r>
    <r>
      <rPr>
        <sz val="9"/>
        <rFont val="Arial"/>
        <family val="2"/>
      </rPr>
      <t xml:space="preserve"> </t>
    </r>
    <r>
      <rPr>
        <sz val="9"/>
        <rFont val="宋体"/>
        <family val="3"/>
        <charset val="134"/>
      </rPr>
      <t>（</t>
    </r>
    <r>
      <rPr>
        <sz val="9"/>
        <rFont val="Arial"/>
        <family val="2"/>
      </rPr>
      <t xml:space="preserve">above /below target  </t>
    </r>
    <r>
      <rPr>
        <sz val="9"/>
        <rFont val="宋体"/>
        <family val="3"/>
        <charset val="134"/>
      </rPr>
      <t>）</t>
    </r>
    <phoneticPr fontId="1" type="noConversion"/>
  </si>
  <si>
    <r>
      <rPr>
        <sz val="9"/>
        <rFont val="宋体"/>
        <family val="3"/>
        <charset val="134"/>
      </rPr>
      <t>偏离标温</t>
    </r>
    <r>
      <rPr>
        <sz val="9"/>
        <rFont val="Arial"/>
        <family val="2"/>
      </rPr>
      <t>3</t>
    </r>
    <r>
      <rPr>
        <sz val="9"/>
        <rFont val="宋体"/>
        <family val="3"/>
        <charset val="134"/>
      </rPr>
      <t>℃以上</t>
    </r>
    <r>
      <rPr>
        <sz val="9"/>
        <rFont val="Arial"/>
        <family val="2"/>
      </rPr>
      <t xml:space="preserve"> </t>
    </r>
    <r>
      <rPr>
        <sz val="9"/>
        <rFont val="宋体"/>
        <family val="3"/>
        <charset val="134"/>
      </rPr>
      <t xml:space="preserve">
</t>
    </r>
    <r>
      <rPr>
        <sz val="9"/>
        <rFont val="Arial"/>
        <family val="2"/>
      </rPr>
      <t>below target-2</t>
    </r>
    <phoneticPr fontId="1" type="noConversion"/>
  </si>
  <si>
    <r>
      <t xml:space="preserve">  greater than 3</t>
    </r>
    <r>
      <rPr>
        <sz val="9"/>
        <rFont val="宋体"/>
        <family val="3"/>
        <charset val="134"/>
      </rPr>
      <t>℃（</t>
    </r>
    <r>
      <rPr>
        <sz val="9"/>
        <rFont val="Arial"/>
        <family val="2"/>
      </rPr>
      <t xml:space="preserve">above /below target  </t>
    </r>
    <r>
      <rPr>
        <sz val="9"/>
        <rFont val="宋体"/>
        <family val="3"/>
        <charset val="134"/>
      </rPr>
      <t>）</t>
    </r>
  </si>
  <si>
    <r>
      <rPr>
        <b/>
        <sz val="10"/>
        <color theme="0"/>
        <rFont val="宋体"/>
        <family val="2"/>
      </rPr>
      <t>栋舍</t>
    </r>
    <r>
      <rPr>
        <b/>
        <sz val="10"/>
        <color theme="0"/>
        <rFont val="Arial"/>
        <family val="2"/>
      </rPr>
      <t xml:space="preserve"> House</t>
    </r>
  </si>
  <si>
    <r>
      <rPr>
        <b/>
        <sz val="10"/>
        <color theme="0"/>
        <rFont val="宋体"/>
        <family val="2"/>
      </rPr>
      <t xml:space="preserve">合计
</t>
    </r>
    <r>
      <rPr>
        <b/>
        <sz val="10"/>
        <color theme="0"/>
        <rFont val="Arial"/>
        <family val="2"/>
      </rPr>
      <t>Total</t>
    </r>
    <phoneticPr fontId="1" type="noConversion"/>
  </si>
  <si>
    <r>
      <rPr>
        <b/>
        <sz val="10"/>
        <color theme="0"/>
        <rFont val="宋体"/>
        <family val="2"/>
      </rPr>
      <t xml:space="preserve">公鸡合计
</t>
    </r>
    <r>
      <rPr>
        <b/>
        <sz val="10"/>
        <color theme="0"/>
        <rFont val="Arial"/>
        <family val="2"/>
      </rPr>
      <t>Male Total</t>
    </r>
    <phoneticPr fontId="1" type="noConversion"/>
  </si>
  <si>
    <r>
      <rPr>
        <b/>
        <sz val="10"/>
        <color theme="0"/>
        <rFont val="宋体"/>
        <family val="2"/>
      </rPr>
      <t xml:space="preserve">母鸡合计
</t>
    </r>
    <r>
      <rPr>
        <b/>
        <sz val="10"/>
        <color theme="0"/>
        <rFont val="Arial"/>
        <family val="2"/>
      </rPr>
      <t>Female Total</t>
    </r>
    <phoneticPr fontId="1" type="noConversion"/>
  </si>
  <si>
    <r>
      <rPr>
        <b/>
        <sz val="10"/>
        <color theme="0"/>
        <rFont val="宋体"/>
        <family val="2"/>
      </rPr>
      <t xml:space="preserve">公母混合
</t>
    </r>
    <r>
      <rPr>
        <b/>
        <sz val="10"/>
        <color theme="0"/>
        <rFont val="Arial"/>
        <family val="2"/>
      </rPr>
      <t>M&amp;F Total</t>
    </r>
    <phoneticPr fontId="1" type="noConversion"/>
  </si>
  <si>
    <t>H1</t>
  </si>
  <si>
    <t>H12</t>
  </si>
  <si>
    <r>
      <rPr>
        <b/>
        <sz val="10"/>
        <color theme="0"/>
        <rFont val="宋体"/>
        <family val="2"/>
      </rPr>
      <t>基本数据</t>
    </r>
  </si>
  <si>
    <r>
      <rPr>
        <b/>
        <sz val="10"/>
        <color theme="0"/>
        <rFont val="宋体"/>
        <family val="2"/>
      </rPr>
      <t xml:space="preserve">进雏只数
</t>
    </r>
    <r>
      <rPr>
        <b/>
        <sz val="10"/>
        <color theme="0"/>
        <rFont val="Arial"/>
        <family val="2"/>
      </rPr>
      <t>Bird placed No.</t>
    </r>
    <phoneticPr fontId="1" type="noConversion"/>
  </si>
  <si>
    <r>
      <rPr>
        <b/>
        <sz val="10"/>
        <color theme="0"/>
        <rFont val="宋体"/>
        <family val="2"/>
      </rPr>
      <t xml:space="preserve">公母
</t>
    </r>
    <r>
      <rPr>
        <b/>
        <sz val="10"/>
        <color theme="0"/>
        <rFont val="Arial"/>
        <family val="2"/>
      </rPr>
      <t>Gender</t>
    </r>
    <phoneticPr fontId="1" type="noConversion"/>
  </si>
  <si>
    <r>
      <rPr>
        <b/>
        <sz val="10"/>
        <color theme="0"/>
        <rFont val="宋体"/>
        <family val="2"/>
      </rPr>
      <t>鸡舍面积</t>
    </r>
    <r>
      <rPr>
        <b/>
        <sz val="10"/>
        <color theme="0"/>
        <rFont val="Arial"/>
        <family val="2"/>
      </rPr>
      <t>m2 
House Area</t>
    </r>
    <phoneticPr fontId="1" type="noConversion"/>
  </si>
  <si>
    <r>
      <rPr>
        <b/>
        <sz val="10"/>
        <color theme="0"/>
        <rFont val="宋体"/>
        <family val="2"/>
      </rPr>
      <t xml:space="preserve">饲养密度
</t>
    </r>
    <r>
      <rPr>
        <b/>
        <sz val="10"/>
        <color theme="0"/>
        <rFont val="Arial"/>
        <family val="2"/>
      </rPr>
      <t>Density</t>
    </r>
    <phoneticPr fontId="1" type="noConversion"/>
  </si>
  <si>
    <r>
      <rPr>
        <sz val="10"/>
        <color theme="1"/>
        <rFont val="宋体"/>
        <family val="2"/>
      </rPr>
      <t xml:space="preserve">挂鸡只数
</t>
    </r>
    <r>
      <rPr>
        <sz val="10"/>
        <color theme="1"/>
        <rFont val="Arial"/>
        <family val="2"/>
      </rPr>
      <t>Hang No.</t>
    </r>
    <phoneticPr fontId="1" type="noConversion"/>
  </si>
  <si>
    <r>
      <rPr>
        <sz val="10"/>
        <color theme="1"/>
        <rFont val="宋体"/>
        <family val="2"/>
      </rPr>
      <t>挂鸡总重（</t>
    </r>
    <r>
      <rPr>
        <sz val="10"/>
        <color theme="1"/>
        <rFont val="Arial"/>
        <family val="2"/>
      </rPr>
      <t>kg</t>
    </r>
    <r>
      <rPr>
        <sz val="10"/>
        <color theme="1"/>
        <rFont val="宋体"/>
        <family val="2"/>
      </rPr>
      <t xml:space="preserve">）
</t>
    </r>
    <r>
      <rPr>
        <sz val="10"/>
        <color theme="1"/>
        <rFont val="Arial"/>
        <family val="2"/>
      </rPr>
      <t>Total hung weight</t>
    </r>
    <phoneticPr fontId="1" type="noConversion"/>
  </si>
  <si>
    <r>
      <rPr>
        <sz val="10"/>
        <color theme="1"/>
        <rFont val="宋体"/>
        <family val="2"/>
      </rPr>
      <t>均重（</t>
    </r>
    <r>
      <rPr>
        <sz val="10"/>
        <color theme="1"/>
        <rFont val="Arial"/>
        <family val="2"/>
      </rPr>
      <t>kg</t>
    </r>
    <r>
      <rPr>
        <sz val="10"/>
        <color theme="1"/>
        <rFont val="宋体"/>
        <family val="2"/>
      </rPr>
      <t xml:space="preserve">）
</t>
    </r>
    <r>
      <rPr>
        <sz val="10"/>
        <color theme="1"/>
        <rFont val="Arial"/>
        <family val="2"/>
      </rPr>
      <t xml:space="preserve"> Average weight</t>
    </r>
    <phoneticPr fontId="1" type="noConversion"/>
  </si>
  <si>
    <r>
      <rPr>
        <sz val="10"/>
        <color theme="1"/>
        <rFont val="宋体"/>
        <family val="2"/>
      </rPr>
      <t xml:space="preserve">小毛鸡数量
</t>
    </r>
    <r>
      <rPr>
        <sz val="10"/>
        <color theme="1"/>
        <rFont val="Arial"/>
        <family val="2"/>
      </rPr>
      <t>Small broilers No.</t>
    </r>
    <phoneticPr fontId="1" type="noConversion"/>
  </si>
  <si>
    <r>
      <rPr>
        <sz val="10"/>
        <color theme="1"/>
        <rFont val="宋体"/>
        <family val="2"/>
      </rPr>
      <t>小毛鸡总重（</t>
    </r>
    <r>
      <rPr>
        <sz val="10"/>
        <color theme="1"/>
        <rFont val="Arial"/>
        <family val="2"/>
      </rPr>
      <t>kg</t>
    </r>
    <r>
      <rPr>
        <sz val="10"/>
        <color theme="1"/>
        <rFont val="宋体"/>
        <family val="2"/>
      </rPr>
      <t xml:space="preserve">）
</t>
    </r>
    <r>
      <rPr>
        <sz val="10"/>
        <color theme="1"/>
        <rFont val="Arial"/>
        <family val="2"/>
      </rPr>
      <t xml:space="preserve"> Total weight of small broilers</t>
    </r>
    <phoneticPr fontId="1" type="noConversion"/>
  </si>
  <si>
    <r>
      <t>PP</t>
    </r>
    <r>
      <rPr>
        <sz val="10"/>
        <color theme="1"/>
        <rFont val="宋体"/>
        <family val="2"/>
      </rPr>
      <t xml:space="preserve">死淘鸡只
</t>
    </r>
    <r>
      <rPr>
        <sz val="10"/>
        <color theme="1"/>
        <rFont val="Arial"/>
        <family val="2"/>
      </rPr>
      <t>PP cull and dead No.</t>
    </r>
    <phoneticPr fontId="1" type="noConversion"/>
  </si>
  <si>
    <r>
      <rPr>
        <sz val="10"/>
        <color theme="1"/>
        <rFont val="宋体"/>
        <family val="2"/>
      </rPr>
      <t>死淘总重（</t>
    </r>
    <r>
      <rPr>
        <sz val="10"/>
        <color theme="1"/>
        <rFont val="Arial"/>
        <family val="2"/>
      </rPr>
      <t>kg</t>
    </r>
    <r>
      <rPr>
        <sz val="10"/>
        <color theme="1"/>
        <rFont val="宋体"/>
        <family val="2"/>
      </rPr>
      <t xml:space="preserve">）
</t>
    </r>
    <r>
      <rPr>
        <sz val="10"/>
        <color theme="1"/>
        <rFont val="Arial"/>
        <family val="2"/>
      </rPr>
      <t>Dead and Cull Weight</t>
    </r>
    <phoneticPr fontId="1" type="noConversion"/>
  </si>
  <si>
    <r>
      <rPr>
        <sz val="10"/>
        <color theme="1"/>
        <rFont val="宋体"/>
        <family val="2"/>
      </rPr>
      <t>农场出栏数据</t>
    </r>
  </si>
  <si>
    <r>
      <rPr>
        <sz val="10"/>
        <color theme="1"/>
        <rFont val="宋体"/>
        <family val="2"/>
      </rPr>
      <t>日龄</t>
    </r>
    <r>
      <rPr>
        <sz val="10"/>
        <color theme="1"/>
        <rFont val="Arial"/>
        <family val="2"/>
      </rPr>
      <t>Age</t>
    </r>
    <phoneticPr fontId="1" type="noConversion"/>
  </si>
  <si>
    <r>
      <rPr>
        <sz val="10"/>
        <color theme="1"/>
        <rFont val="宋体"/>
        <family val="2"/>
      </rPr>
      <t>出栏造成死亡只数</t>
    </r>
    <r>
      <rPr>
        <sz val="10"/>
        <color theme="1"/>
        <rFont val="Arial"/>
        <family val="2"/>
      </rPr>
      <t xml:space="preserve"> 
Dead while catching</t>
    </r>
    <phoneticPr fontId="1" type="noConversion"/>
  </si>
  <si>
    <r>
      <rPr>
        <sz val="10"/>
        <color theme="1"/>
        <rFont val="宋体"/>
        <family val="2"/>
      </rPr>
      <t xml:space="preserve">出鸡只数
</t>
    </r>
    <r>
      <rPr>
        <sz val="10"/>
        <color theme="1"/>
        <rFont val="Arial"/>
        <family val="2"/>
      </rPr>
      <t>Catching No.</t>
    </r>
    <phoneticPr fontId="1" type="noConversion"/>
  </si>
  <si>
    <r>
      <rPr>
        <sz val="10"/>
        <color theme="1"/>
        <rFont val="宋体"/>
        <family val="2"/>
      </rPr>
      <t xml:space="preserve">成活率
</t>
    </r>
    <r>
      <rPr>
        <sz val="10"/>
        <color theme="1"/>
        <rFont val="Arial"/>
        <family val="2"/>
      </rPr>
      <t>Livability (%)</t>
    </r>
    <phoneticPr fontId="1" type="noConversion"/>
  </si>
  <si>
    <r>
      <rPr>
        <sz val="10"/>
        <color theme="1"/>
        <rFont val="宋体"/>
        <family val="2"/>
      </rPr>
      <t>出鸡总重（</t>
    </r>
    <r>
      <rPr>
        <sz val="10"/>
        <color theme="1"/>
        <rFont val="Arial"/>
        <family val="2"/>
      </rPr>
      <t>kg</t>
    </r>
    <r>
      <rPr>
        <sz val="10"/>
        <color theme="1"/>
        <rFont val="宋体"/>
        <family val="2"/>
      </rPr>
      <t xml:space="preserve">）
</t>
    </r>
    <r>
      <rPr>
        <sz val="10"/>
        <color theme="1"/>
        <rFont val="Arial"/>
        <family val="2"/>
      </rPr>
      <t>Total Catched weight</t>
    </r>
    <r>
      <rPr>
        <sz val="10"/>
        <color theme="1"/>
        <rFont val="宋体"/>
        <family val="2"/>
      </rPr>
      <t/>
    </r>
    <phoneticPr fontId="1" type="noConversion"/>
  </si>
  <si>
    <r>
      <rPr>
        <sz val="10"/>
        <color theme="1"/>
        <rFont val="宋体"/>
        <family val="3"/>
        <charset val="134"/>
      </rPr>
      <t xml:space="preserve">单位面积产肉率
</t>
    </r>
    <r>
      <rPr>
        <sz val="10"/>
        <color theme="1"/>
        <rFont val="Arial"/>
        <family val="2"/>
      </rPr>
      <t>Density, Yield(KG)/m2</t>
    </r>
    <phoneticPr fontId="1" type="noConversion"/>
  </si>
  <si>
    <r>
      <rPr>
        <sz val="10"/>
        <color theme="1"/>
        <rFont val="宋体"/>
        <family val="2"/>
      </rPr>
      <t>均重（</t>
    </r>
    <r>
      <rPr>
        <sz val="10"/>
        <color theme="1"/>
        <rFont val="Arial"/>
        <family val="2"/>
      </rPr>
      <t>kg</t>
    </r>
    <r>
      <rPr>
        <sz val="10"/>
        <color theme="1"/>
        <rFont val="宋体"/>
        <family val="2"/>
      </rPr>
      <t xml:space="preserve">）
</t>
    </r>
    <r>
      <rPr>
        <sz val="10"/>
        <color theme="1"/>
        <rFont val="Arial"/>
        <family val="2"/>
      </rPr>
      <t>Average weight</t>
    </r>
    <phoneticPr fontId="1" type="noConversion"/>
  </si>
  <si>
    <r>
      <rPr>
        <sz val="10"/>
        <color theme="1"/>
        <rFont val="宋体"/>
        <family val="2"/>
      </rPr>
      <t>累计耗料（</t>
    </r>
    <r>
      <rPr>
        <sz val="10"/>
        <color theme="1"/>
        <rFont val="Arial"/>
        <family val="2"/>
      </rPr>
      <t>kg</t>
    </r>
    <r>
      <rPr>
        <sz val="10"/>
        <color theme="1"/>
        <rFont val="宋体"/>
        <family val="2"/>
      </rPr>
      <t xml:space="preserve">）
</t>
    </r>
    <r>
      <rPr>
        <sz val="10"/>
        <color theme="1"/>
        <rFont val="Arial"/>
        <family val="2"/>
      </rPr>
      <t>Feed cons. Cum.</t>
    </r>
    <phoneticPr fontId="1" type="noConversion"/>
  </si>
  <si>
    <r>
      <rPr>
        <sz val="10"/>
        <color theme="1"/>
        <rFont val="宋体"/>
        <family val="2"/>
      </rPr>
      <t>料肉比</t>
    </r>
    <r>
      <rPr>
        <sz val="10"/>
        <color theme="1"/>
        <rFont val="Arial"/>
        <family val="2"/>
      </rPr>
      <t xml:space="preserve"> FCR</t>
    </r>
  </si>
  <si>
    <r>
      <rPr>
        <sz val="10"/>
        <color theme="1"/>
        <rFont val="宋体"/>
        <family val="2"/>
      </rPr>
      <t>欧洲指数</t>
    </r>
    <r>
      <rPr>
        <sz val="10"/>
        <color theme="1"/>
        <rFont val="Arial"/>
        <family val="2"/>
      </rPr>
      <t xml:space="preserve"> EEF</t>
    </r>
    <phoneticPr fontId="1" type="noConversion"/>
  </si>
  <si>
    <r>
      <rPr>
        <sz val="10"/>
        <color theme="1"/>
        <rFont val="宋体"/>
        <family val="2"/>
      </rPr>
      <t>费用统计</t>
    </r>
  </si>
  <si>
    <r>
      <rPr>
        <sz val="10"/>
        <color theme="1"/>
        <rFont val="宋体"/>
        <family val="2"/>
      </rPr>
      <t>药品费用（元）</t>
    </r>
    <phoneticPr fontId="1" type="noConversion"/>
  </si>
  <si>
    <r>
      <rPr>
        <sz val="10"/>
        <color theme="1"/>
        <rFont val="宋体"/>
        <family val="2"/>
      </rPr>
      <t>疫苗费用（元）</t>
    </r>
  </si>
  <si>
    <r>
      <rPr>
        <sz val="10"/>
        <color theme="1"/>
        <rFont val="宋体"/>
        <family val="2"/>
      </rPr>
      <t>消毒药费用（元）</t>
    </r>
  </si>
  <si>
    <r>
      <rPr>
        <sz val="10"/>
        <color theme="1"/>
        <rFont val="宋体"/>
        <family val="2"/>
      </rPr>
      <t>饲料成本（元）</t>
    </r>
    <phoneticPr fontId="1" type="noConversion"/>
  </si>
  <si>
    <t>用电费用（元）</t>
    <phoneticPr fontId="1" type="noConversion"/>
  </si>
  <si>
    <r>
      <rPr>
        <sz val="10"/>
        <color theme="1"/>
        <rFont val="宋体"/>
        <family val="2"/>
      </rPr>
      <t>燃气费用（元）</t>
    </r>
  </si>
  <si>
    <r>
      <rPr>
        <sz val="10"/>
        <color theme="1"/>
        <rFont val="宋体"/>
        <family val="2"/>
      </rPr>
      <t>人工费用（元）</t>
    </r>
  </si>
  <si>
    <r>
      <rPr>
        <sz val="10"/>
        <color theme="1"/>
        <rFont val="宋体"/>
        <family val="2"/>
      </rPr>
      <t>低值易耗品（元）</t>
    </r>
  </si>
  <si>
    <t>折旧费（元）</t>
    <phoneticPr fontId="1" type="noConversion"/>
  </si>
  <si>
    <t>雏鸡成本（元）</t>
    <phoneticPr fontId="1" type="noConversion"/>
  </si>
  <si>
    <r>
      <rPr>
        <sz val="10"/>
        <color theme="1"/>
        <rFont val="宋体"/>
        <family val="2"/>
      </rPr>
      <t>总成本（元）</t>
    </r>
  </si>
  <si>
    <r>
      <rPr>
        <sz val="10"/>
        <color theme="1"/>
        <rFont val="宋体"/>
        <family val="2"/>
      </rPr>
      <t>每公斤成本（元）</t>
    </r>
  </si>
  <si>
    <r>
      <rPr>
        <sz val="10"/>
        <color theme="1"/>
        <rFont val="宋体"/>
        <family val="2"/>
      </rPr>
      <t>毛鸡销售收入（元）</t>
    </r>
  </si>
  <si>
    <r>
      <rPr>
        <sz val="10"/>
        <color theme="1"/>
        <rFont val="宋体"/>
        <family val="2"/>
      </rPr>
      <t>每栋纯利润（元）</t>
    </r>
  </si>
  <si>
    <r>
      <rPr>
        <sz val="10"/>
        <color theme="1"/>
        <rFont val="宋体"/>
        <family val="2"/>
      </rPr>
      <t>单只费用</t>
    </r>
  </si>
  <si>
    <r>
      <rPr>
        <sz val="10"/>
        <color theme="1"/>
        <rFont val="宋体"/>
        <family val="2"/>
      </rPr>
      <t>药品（元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2"/>
      </rPr>
      <t>只）</t>
    </r>
  </si>
  <si>
    <r>
      <rPr>
        <sz val="10"/>
        <color theme="1"/>
        <rFont val="宋体"/>
        <family val="2"/>
      </rPr>
      <t>疫苗（元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2"/>
      </rPr>
      <t>只）</t>
    </r>
  </si>
  <si>
    <r>
      <t>M&amp;V</t>
    </r>
    <r>
      <rPr>
        <sz val="10"/>
        <color theme="1"/>
        <rFont val="宋体"/>
        <family val="2"/>
      </rPr>
      <t>费（元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2"/>
      </rPr>
      <t>只）</t>
    </r>
  </si>
  <si>
    <r>
      <rPr>
        <sz val="10"/>
        <color theme="1"/>
        <rFont val="宋体"/>
        <family val="2"/>
      </rPr>
      <t>消毒药费（元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2"/>
      </rPr>
      <t>只）</t>
    </r>
  </si>
  <si>
    <r>
      <rPr>
        <sz val="10"/>
        <color theme="1"/>
        <rFont val="宋体"/>
        <family val="2"/>
      </rPr>
      <t>饲料（元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2"/>
      </rPr>
      <t>只）</t>
    </r>
  </si>
  <si>
    <r>
      <rPr>
        <sz val="10"/>
        <color theme="1"/>
        <rFont val="宋体"/>
        <family val="2"/>
      </rPr>
      <t>用电（元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2"/>
      </rPr>
      <t>只）</t>
    </r>
  </si>
  <si>
    <r>
      <rPr>
        <sz val="10"/>
        <color theme="1"/>
        <rFont val="宋体"/>
        <family val="2"/>
      </rPr>
      <t>燃气（元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2"/>
      </rPr>
      <t>只）</t>
    </r>
  </si>
  <si>
    <r>
      <rPr>
        <sz val="10"/>
        <color theme="1"/>
        <rFont val="宋体"/>
        <family val="2"/>
      </rPr>
      <t>人工（元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2"/>
      </rPr>
      <t>只）</t>
    </r>
  </si>
  <si>
    <r>
      <rPr>
        <sz val="10"/>
        <color theme="1"/>
        <rFont val="宋体"/>
        <family val="2"/>
      </rPr>
      <t>低值易耗品（元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2"/>
      </rPr>
      <t>只）</t>
    </r>
  </si>
  <si>
    <r>
      <rPr>
        <sz val="10"/>
        <color theme="1"/>
        <rFont val="宋体"/>
        <family val="3"/>
        <charset val="134"/>
      </rPr>
      <t>折旧费（元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3"/>
        <charset val="134"/>
      </rPr>
      <t>只）</t>
    </r>
    <phoneticPr fontId="1" type="noConversion"/>
  </si>
  <si>
    <r>
      <rPr>
        <sz val="10"/>
        <color theme="1"/>
        <rFont val="宋体"/>
        <family val="3"/>
        <charset val="134"/>
      </rPr>
      <t>雏鸡成本（元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3"/>
        <charset val="134"/>
      </rPr>
      <t>元）</t>
    </r>
    <phoneticPr fontId="1" type="noConversion"/>
  </si>
  <si>
    <r>
      <rPr>
        <sz val="10"/>
        <color theme="1"/>
        <rFont val="宋体"/>
        <family val="2"/>
      </rPr>
      <t>每只鸡成本（元）</t>
    </r>
  </si>
  <si>
    <r>
      <rPr>
        <b/>
        <sz val="11"/>
        <color theme="1"/>
        <rFont val="宋体"/>
        <family val="3"/>
        <charset val="134"/>
      </rPr>
      <t>标准</t>
    </r>
    <phoneticPr fontId="1" type="noConversion"/>
  </si>
  <si>
    <t>M</t>
    <phoneticPr fontId="1" type="noConversion"/>
  </si>
  <si>
    <t>F</t>
    <phoneticPr fontId="1" type="noConversion"/>
  </si>
  <si>
    <t>M&amp;F</t>
    <phoneticPr fontId="1" type="noConversion"/>
  </si>
  <si>
    <r>
      <rPr>
        <b/>
        <sz val="11"/>
        <color theme="1"/>
        <rFont val="宋体"/>
        <family val="3"/>
        <charset val="134"/>
      </rPr>
      <t>日龄</t>
    </r>
    <phoneticPr fontId="1" type="noConversion"/>
  </si>
  <si>
    <r>
      <rPr>
        <b/>
        <sz val="11"/>
        <color theme="1"/>
        <rFont val="宋体"/>
        <family val="3"/>
        <charset val="134"/>
      </rPr>
      <t>均重</t>
    </r>
    <phoneticPr fontId="1" type="noConversion"/>
  </si>
  <si>
    <r>
      <rPr>
        <b/>
        <sz val="11"/>
        <color theme="1"/>
        <rFont val="宋体"/>
        <family val="3"/>
        <charset val="134"/>
      </rPr>
      <t>料肉比</t>
    </r>
    <phoneticPr fontId="1" type="noConversion"/>
  </si>
  <si>
    <r>
      <rPr>
        <b/>
        <sz val="11"/>
        <color theme="1"/>
        <rFont val="宋体"/>
        <family val="3"/>
        <charset val="134"/>
      </rPr>
      <t>名称</t>
    </r>
    <phoneticPr fontId="1" type="noConversion"/>
  </si>
  <si>
    <r>
      <rPr>
        <b/>
        <sz val="11"/>
        <color theme="1"/>
        <rFont val="宋体"/>
        <family val="3"/>
        <charset val="134"/>
      </rPr>
      <t>单价</t>
    </r>
    <phoneticPr fontId="1" type="noConversion"/>
  </si>
  <si>
    <r>
      <rPr>
        <b/>
        <sz val="11"/>
        <color theme="1"/>
        <rFont val="宋体"/>
        <family val="3"/>
        <charset val="134"/>
      </rPr>
      <t>单位</t>
    </r>
    <phoneticPr fontId="1" type="noConversion"/>
  </si>
  <si>
    <r>
      <rPr>
        <b/>
        <sz val="11"/>
        <color theme="1"/>
        <rFont val="宋体"/>
        <family val="2"/>
      </rPr>
      <t>饲料均价</t>
    </r>
    <phoneticPr fontId="1" type="noConversion"/>
  </si>
  <si>
    <r>
      <rPr>
        <sz val="11"/>
        <color theme="1"/>
        <rFont val="宋体"/>
        <family val="2"/>
      </rPr>
      <t>元</t>
    </r>
    <r>
      <rPr>
        <sz val="11"/>
        <color theme="1"/>
        <rFont val="Arial"/>
        <family val="2"/>
      </rPr>
      <t>/</t>
    </r>
    <r>
      <rPr>
        <sz val="11"/>
        <color theme="1"/>
        <rFont val="宋体"/>
        <family val="2"/>
      </rPr>
      <t>吨</t>
    </r>
    <phoneticPr fontId="1" type="noConversion"/>
  </si>
  <si>
    <r>
      <rPr>
        <b/>
        <sz val="11"/>
        <color theme="1"/>
        <rFont val="宋体"/>
        <family val="2"/>
      </rPr>
      <t>电费</t>
    </r>
    <phoneticPr fontId="1" type="noConversion"/>
  </si>
  <si>
    <r>
      <rPr>
        <sz val="11"/>
        <color theme="1"/>
        <rFont val="宋体"/>
        <family val="2"/>
      </rPr>
      <t>元</t>
    </r>
    <r>
      <rPr>
        <sz val="11"/>
        <color theme="1"/>
        <rFont val="Arial"/>
        <family val="2"/>
      </rPr>
      <t>/</t>
    </r>
    <r>
      <rPr>
        <sz val="11"/>
        <color theme="1"/>
        <rFont val="宋体"/>
        <family val="2"/>
      </rPr>
      <t>度</t>
    </r>
    <phoneticPr fontId="1" type="noConversion"/>
  </si>
  <si>
    <r>
      <rPr>
        <b/>
        <sz val="11"/>
        <color theme="1"/>
        <rFont val="宋体"/>
        <family val="2"/>
      </rPr>
      <t>燃气费用</t>
    </r>
    <phoneticPr fontId="1" type="noConversion"/>
  </si>
  <si>
    <r>
      <rPr>
        <sz val="11"/>
        <color theme="1"/>
        <rFont val="宋体"/>
        <family val="2"/>
      </rPr>
      <t>元</t>
    </r>
    <r>
      <rPr>
        <sz val="11"/>
        <color theme="1"/>
        <rFont val="Arial"/>
        <family val="2"/>
      </rPr>
      <t>/m</t>
    </r>
    <r>
      <rPr>
        <vertAlign val="superscript"/>
        <sz val="11"/>
        <color theme="1"/>
        <rFont val="Arial"/>
        <family val="2"/>
      </rPr>
      <t>3</t>
    </r>
    <phoneticPr fontId="1" type="noConversion"/>
  </si>
  <si>
    <r>
      <rPr>
        <b/>
        <sz val="11"/>
        <color theme="1"/>
        <rFont val="宋体"/>
        <family val="2"/>
      </rPr>
      <t>人工费用</t>
    </r>
    <phoneticPr fontId="1" type="noConversion"/>
  </si>
  <si>
    <r>
      <rPr>
        <sz val="11"/>
        <color theme="1"/>
        <rFont val="宋体"/>
        <family val="2"/>
      </rPr>
      <t>人</t>
    </r>
    <r>
      <rPr>
        <sz val="11"/>
        <color theme="1"/>
        <rFont val="Arial"/>
        <family val="2"/>
      </rPr>
      <t>/</t>
    </r>
    <r>
      <rPr>
        <sz val="11"/>
        <color theme="1"/>
        <rFont val="宋体"/>
        <family val="2"/>
      </rPr>
      <t>栋</t>
    </r>
    <r>
      <rPr>
        <sz val="11"/>
        <color theme="1"/>
        <rFont val="Arial"/>
        <family val="2"/>
      </rPr>
      <t>/2</t>
    </r>
    <r>
      <rPr>
        <sz val="11"/>
        <color theme="1"/>
        <rFont val="宋体"/>
        <family val="2"/>
      </rPr>
      <t>月</t>
    </r>
    <phoneticPr fontId="1" type="noConversion"/>
  </si>
  <si>
    <r>
      <rPr>
        <b/>
        <sz val="11"/>
        <color theme="1"/>
        <rFont val="宋体"/>
        <family val="2"/>
      </rPr>
      <t>毛鸡价格</t>
    </r>
    <phoneticPr fontId="1" type="noConversion"/>
  </si>
  <si>
    <r>
      <rPr>
        <sz val="11"/>
        <color theme="1"/>
        <rFont val="宋体"/>
        <family val="2"/>
      </rPr>
      <t>元</t>
    </r>
    <r>
      <rPr>
        <sz val="11"/>
        <color theme="1"/>
        <rFont val="Arial"/>
        <family val="2"/>
      </rPr>
      <t>/kg</t>
    </r>
    <phoneticPr fontId="1" type="noConversion"/>
  </si>
  <si>
    <t>M&amp;V
费用</t>
    <phoneticPr fontId="4" type="noConversion"/>
  </si>
  <si>
    <t>消毒药费用
Disinfectant</t>
    <phoneticPr fontId="4" type="noConversion"/>
  </si>
  <si>
    <t>折旧费
Depreciation</t>
    <phoneticPr fontId="1" type="noConversion"/>
  </si>
  <si>
    <t>鸡雏费用
Chicks</t>
    <phoneticPr fontId="1" type="noConversion"/>
  </si>
  <si>
    <t>低值易耗品
Consumables</t>
    <phoneticPr fontId="1" type="noConversion"/>
  </si>
  <si>
    <r>
      <rPr>
        <b/>
        <sz val="10"/>
        <color theme="0"/>
        <rFont val="宋体"/>
        <family val="3"/>
        <charset val="134"/>
      </rPr>
      <t>通风系数
（</t>
    </r>
    <r>
      <rPr>
        <b/>
        <sz val="10"/>
        <color theme="0"/>
        <rFont val="Arial"/>
        <family val="2"/>
      </rPr>
      <t>CFM/kg)</t>
    </r>
    <phoneticPr fontId="1" type="noConversion"/>
  </si>
  <si>
    <t>冷温系数</t>
    <phoneticPr fontId="1" type="noConversion"/>
  </si>
  <si>
    <t>暖和系数</t>
    <phoneticPr fontId="1" type="noConversion"/>
  </si>
  <si>
    <t>Cobb 500</t>
    <phoneticPr fontId="1" type="noConversion"/>
  </si>
  <si>
    <t>变异系数  CV%</t>
    <phoneticPr fontId="4" type="noConversion"/>
  </si>
  <si>
    <r>
      <rPr>
        <b/>
        <sz val="10"/>
        <color theme="0"/>
        <rFont val="宋体"/>
        <family val="3"/>
        <charset val="134"/>
      </rPr>
      <t xml:space="preserve">最高外温
</t>
    </r>
    <r>
      <rPr>
        <b/>
        <sz val="10"/>
        <color theme="0"/>
        <rFont val="Arial"/>
        <family val="2"/>
      </rPr>
      <t>Highest Tem. Outside</t>
    </r>
    <phoneticPr fontId="1" type="noConversion"/>
  </si>
  <si>
    <r>
      <rPr>
        <b/>
        <sz val="10"/>
        <color theme="0"/>
        <rFont val="宋体"/>
        <family val="3"/>
        <charset val="134"/>
      </rPr>
      <t xml:space="preserve">最低外温
</t>
    </r>
    <r>
      <rPr>
        <b/>
        <sz val="10"/>
        <color theme="0"/>
        <rFont val="Arial"/>
        <family val="2"/>
      </rPr>
      <t>Lowest Temp. Outside</t>
    </r>
    <phoneticPr fontId="1" type="noConversion"/>
  </si>
  <si>
    <r>
      <t xml:space="preserve">pH needs to be between 4 and 6, use of acidifyer reduces bacterial presence 
</t>
    </r>
    <r>
      <rPr>
        <sz val="10"/>
        <color theme="1"/>
        <rFont val="微软雅黑"/>
        <family val="2"/>
        <charset val="134"/>
      </rPr>
      <t>酸性处理后的</t>
    </r>
    <r>
      <rPr>
        <sz val="10"/>
        <color theme="1"/>
        <rFont val="Arial"/>
        <family val="2"/>
      </rPr>
      <t>pH</t>
    </r>
    <r>
      <rPr>
        <sz val="10"/>
        <color theme="1"/>
        <rFont val="微软雅黑"/>
        <family val="2"/>
        <charset val="134"/>
      </rPr>
      <t>标准为</t>
    </r>
    <r>
      <rPr>
        <sz val="10"/>
        <color theme="1"/>
        <rFont val="Arial"/>
        <family val="2"/>
      </rPr>
      <t>4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6</t>
    </r>
    <r>
      <rPr>
        <sz val="10"/>
        <color theme="1"/>
        <rFont val="微软雅黑"/>
        <family val="2"/>
        <charset val="134"/>
      </rPr>
      <t>，以减少细菌含量</t>
    </r>
    <r>
      <rPr>
        <sz val="10"/>
        <color theme="1"/>
        <rFont val="Arial"/>
        <family val="2"/>
      </rPr>
      <t xml:space="preserve">
0=  less than 4 and more that 10 pH, 4= 8 to 9.9 pH,  7= 6 to 8 pH, 10= 4 to 6pH
0= pH</t>
    </r>
    <r>
      <rPr>
        <sz val="10"/>
        <color theme="1"/>
        <rFont val="微软雅黑"/>
        <family val="2"/>
        <charset val="134"/>
      </rPr>
      <t>低于</t>
    </r>
    <r>
      <rPr>
        <sz val="10"/>
        <color theme="1"/>
        <rFont val="Arial"/>
        <family val="2"/>
      </rPr>
      <t>4</t>
    </r>
    <r>
      <rPr>
        <sz val="10"/>
        <color theme="1"/>
        <rFont val="微软雅黑"/>
        <family val="2"/>
        <charset val="134"/>
      </rPr>
      <t>或高于</t>
    </r>
    <r>
      <rPr>
        <sz val="10"/>
        <color theme="1"/>
        <rFont val="Arial"/>
        <family val="2"/>
      </rPr>
      <t xml:space="preserve">10;  4= pH </t>
    </r>
    <r>
      <rPr>
        <sz val="10"/>
        <color theme="1"/>
        <rFont val="微软雅黑"/>
        <family val="2"/>
        <charset val="134"/>
      </rPr>
      <t>为</t>
    </r>
    <r>
      <rPr>
        <sz val="10"/>
        <color theme="1"/>
        <rFont val="Arial"/>
        <family val="2"/>
      </rPr>
      <t>8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 xml:space="preserve">9.9;   7= pH </t>
    </r>
    <r>
      <rPr>
        <sz val="10"/>
        <color theme="1"/>
        <rFont val="微软雅黑"/>
        <family val="2"/>
        <charset val="134"/>
      </rPr>
      <t>为</t>
    </r>
    <r>
      <rPr>
        <sz val="10"/>
        <color theme="1"/>
        <rFont val="Arial"/>
        <family val="2"/>
      </rPr>
      <t xml:space="preserve">6 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8;  10= pH</t>
    </r>
    <r>
      <rPr>
        <sz val="10"/>
        <color theme="1"/>
        <rFont val="微软雅黑"/>
        <family val="2"/>
        <charset val="134"/>
      </rPr>
      <t>为</t>
    </r>
    <r>
      <rPr>
        <sz val="10"/>
        <color theme="1"/>
        <rFont val="Arial"/>
        <family val="2"/>
      </rPr>
      <t>4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6</t>
    </r>
    <phoneticPr fontId="1" type="noConversion"/>
  </si>
  <si>
    <t>平均</t>
    <phoneticPr fontId="1" type="noConversion"/>
  </si>
  <si>
    <t>体重</t>
    <phoneticPr fontId="1" type="noConversion"/>
  </si>
  <si>
    <t>温度</t>
    <phoneticPr fontId="1" type="noConversion"/>
  </si>
  <si>
    <t>湿度</t>
    <phoneticPr fontId="1" type="noConversion"/>
  </si>
  <si>
    <t>Cobb 500M&amp;F</t>
    <phoneticPr fontId="1" type="noConversion"/>
  </si>
  <si>
    <r>
      <rPr>
        <b/>
        <sz val="10"/>
        <rFont val="宋体"/>
        <family val="3"/>
        <charset val="134"/>
      </rPr>
      <t>日增重</t>
    </r>
    <r>
      <rPr>
        <b/>
        <sz val="10"/>
        <rFont val="Arial"/>
        <family val="2"/>
      </rPr>
      <t xml:space="preserve"> Daily Weight Gain</t>
    </r>
    <phoneticPr fontId="1" type="noConversion"/>
  </si>
  <si>
    <t>日增重 Daily Weight Gain</t>
  </si>
  <si>
    <r>
      <rPr>
        <sz val="8"/>
        <color theme="1"/>
        <rFont val="宋体"/>
        <family val="2"/>
      </rPr>
      <t>日龄</t>
    </r>
    <phoneticPr fontId="1" type="noConversion"/>
  </si>
  <si>
    <t>标准</t>
    <phoneticPr fontId="1" type="noConversion"/>
  </si>
  <si>
    <t>实际</t>
    <phoneticPr fontId="1" type="noConversion"/>
  </si>
  <si>
    <t>体重（每周）</t>
    <phoneticPr fontId="1" type="noConversion"/>
  </si>
  <si>
    <t>FCR（每周）</t>
    <phoneticPr fontId="1" type="noConversion"/>
  </si>
  <si>
    <t>死淘（每周）</t>
    <phoneticPr fontId="1" type="noConversion"/>
  </si>
  <si>
    <t>耗料（每日）</t>
    <phoneticPr fontId="1" type="noConversion"/>
  </si>
  <si>
    <t>耗料</t>
    <phoneticPr fontId="1" type="noConversion"/>
  </si>
  <si>
    <t>死淘</t>
    <phoneticPr fontId="1" type="noConversion"/>
  </si>
  <si>
    <t>FCR</t>
    <phoneticPr fontId="1" type="noConversion"/>
  </si>
  <si>
    <t>Ross 308M</t>
    <phoneticPr fontId="1" type="noConversion"/>
  </si>
  <si>
    <t xml:space="preserve">
</t>
    <phoneticPr fontId="1" type="noConversion"/>
  </si>
  <si>
    <r>
      <t>1</t>
    </r>
    <r>
      <rPr>
        <b/>
        <sz val="10"/>
        <rFont val="宋体"/>
        <family val="3"/>
        <charset val="134"/>
      </rPr>
      <t xml:space="preserve">周
</t>
    </r>
    <r>
      <rPr>
        <b/>
        <sz val="10"/>
        <rFont val="Arial"/>
        <family val="2"/>
      </rPr>
      <t>Week 1</t>
    </r>
    <phoneticPr fontId="1" type="noConversion"/>
  </si>
  <si>
    <r>
      <t xml:space="preserve">Crumble quality at internal silos
</t>
    </r>
    <r>
      <rPr>
        <sz val="10"/>
        <color theme="1"/>
        <rFont val="宋体"/>
        <family val="3"/>
        <charset val="134"/>
      </rPr>
      <t>鸡舍料斗饲料破碎程度</t>
    </r>
    <phoneticPr fontId="1" type="noConversion"/>
  </si>
  <si>
    <r>
      <t xml:space="preserve">Crumble quality at internal silos
</t>
    </r>
    <r>
      <rPr>
        <sz val="10"/>
        <color theme="1"/>
        <rFont val="微软雅黑"/>
        <family val="2"/>
        <charset val="134"/>
      </rPr>
      <t>鸡舍料斗饲料破碎程度</t>
    </r>
    <phoneticPr fontId="1" type="noConversion"/>
  </si>
  <si>
    <r>
      <t>0= less than 60%, 4= between 61 and 70%, 7= between 71 and 80%, 
10= above 80% crumble with more than 1000 microns (farm needs to have the sieve)
0=</t>
    </r>
    <r>
      <rPr>
        <sz val="10"/>
        <color theme="1"/>
        <rFont val="微软雅黑"/>
        <family val="2"/>
        <charset val="134"/>
      </rPr>
      <t>小于</t>
    </r>
    <r>
      <rPr>
        <sz val="10"/>
        <color theme="1"/>
        <rFont val="Arial"/>
        <family val="2"/>
      </rPr>
      <t>60%;    4=61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70%;   7= 71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80%; 10=</t>
    </r>
    <r>
      <rPr>
        <sz val="10"/>
        <color theme="1"/>
        <rFont val="微软雅黑"/>
        <family val="2"/>
        <charset val="134"/>
      </rPr>
      <t>大于</t>
    </r>
    <r>
      <rPr>
        <sz val="10"/>
        <color theme="1"/>
        <rFont val="Arial"/>
        <family val="2"/>
      </rPr>
      <t xml:space="preserve">80% </t>
    </r>
    <r>
      <rPr>
        <sz val="10"/>
        <color theme="1"/>
        <rFont val="微软雅黑"/>
        <family val="2"/>
        <charset val="134"/>
      </rPr>
      <t>料粒直径大于</t>
    </r>
    <r>
      <rPr>
        <sz val="10"/>
        <color theme="1"/>
        <rFont val="Arial"/>
        <family val="2"/>
      </rPr>
      <t>1mm(</t>
    </r>
    <r>
      <rPr>
        <sz val="10"/>
        <color theme="1"/>
        <rFont val="微软雅黑"/>
        <family val="2"/>
        <charset val="134"/>
      </rPr>
      <t>农场需要使用料筛）</t>
    </r>
    <phoneticPr fontId="1" type="noConversion"/>
  </si>
  <si>
    <r>
      <t>0= less than 60%, 4= between 61 and 70%, 7= between 71 and 80%, 
10= above 80% crumble with more than 1000 micron (farm needs to have the sieve)
0=</t>
    </r>
    <r>
      <rPr>
        <sz val="10"/>
        <color theme="1"/>
        <rFont val="微软雅黑"/>
        <family val="2"/>
        <charset val="134"/>
      </rPr>
      <t>小于</t>
    </r>
    <r>
      <rPr>
        <sz val="10"/>
        <color theme="1"/>
        <rFont val="Arial"/>
        <family val="2"/>
      </rPr>
      <t>60%;    4=61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70%;   7= 71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80%; 10=</t>
    </r>
    <r>
      <rPr>
        <sz val="10"/>
        <color theme="1"/>
        <rFont val="微软雅黑"/>
        <family val="2"/>
        <charset val="134"/>
      </rPr>
      <t>大于</t>
    </r>
    <r>
      <rPr>
        <sz val="10"/>
        <color theme="1"/>
        <rFont val="Arial"/>
        <family val="2"/>
      </rPr>
      <t xml:space="preserve">80% </t>
    </r>
    <r>
      <rPr>
        <sz val="10"/>
        <color theme="1"/>
        <rFont val="微软雅黑"/>
        <family val="2"/>
        <charset val="134"/>
      </rPr>
      <t>料粒直径大于</t>
    </r>
    <r>
      <rPr>
        <sz val="10"/>
        <color theme="1"/>
        <rFont val="Arial"/>
        <family val="2"/>
      </rPr>
      <t>1mm(</t>
    </r>
    <r>
      <rPr>
        <sz val="10"/>
        <color theme="1"/>
        <rFont val="微软雅黑"/>
        <family val="2"/>
        <charset val="134"/>
      </rPr>
      <t>农场需要使用料筛）</t>
    </r>
    <phoneticPr fontId="1" type="noConversion"/>
  </si>
  <si>
    <r>
      <t>0= less than 60%, 4= between 61 and 70%, 7= between 71 and 80%, 
10= above 80% crumble with more than 1000 micron (farm needs to have the sieve)
0=</t>
    </r>
    <r>
      <rPr>
        <sz val="10"/>
        <color theme="1"/>
        <rFont val="微软雅黑"/>
        <family val="2"/>
        <charset val="134"/>
      </rPr>
      <t>小于</t>
    </r>
    <r>
      <rPr>
        <sz val="10"/>
        <color theme="1"/>
        <rFont val="Arial"/>
        <family val="2"/>
      </rPr>
      <t>60%;    4=61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70%;   7= 71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80%; 10=</t>
    </r>
    <r>
      <rPr>
        <sz val="10"/>
        <color theme="1"/>
        <rFont val="微软雅黑"/>
        <family val="2"/>
        <charset val="134"/>
      </rPr>
      <t>大于</t>
    </r>
    <r>
      <rPr>
        <sz val="10"/>
        <color theme="1"/>
        <rFont val="Arial"/>
        <family val="2"/>
      </rPr>
      <t>80%</t>
    </r>
    <r>
      <rPr>
        <sz val="10"/>
        <color theme="1"/>
        <rFont val="微软雅黑"/>
        <family val="2"/>
        <charset val="134"/>
      </rPr>
      <t>料粒直径大于</t>
    </r>
    <r>
      <rPr>
        <sz val="10"/>
        <color theme="1"/>
        <rFont val="Arial"/>
        <family val="2"/>
      </rPr>
      <t>1mm(</t>
    </r>
    <r>
      <rPr>
        <sz val="10"/>
        <color theme="1"/>
        <rFont val="微软雅黑"/>
        <family val="2"/>
        <charset val="134"/>
      </rPr>
      <t>农场需要使用料筛）</t>
    </r>
    <phoneticPr fontId="1" type="noConversion"/>
  </si>
  <si>
    <r>
      <t xml:space="preserve">Crumble quality at the internal silos
</t>
    </r>
    <r>
      <rPr>
        <sz val="10"/>
        <color theme="1"/>
        <rFont val="微软雅黑"/>
        <family val="2"/>
        <charset val="134"/>
      </rPr>
      <t>鸡舍料斗饲料破碎程度</t>
    </r>
    <phoneticPr fontId="1" type="noConversion"/>
  </si>
  <si>
    <r>
      <t>0= no paper, 4= with paper but not enough, 10= paper close to the feeders and waterers - 
15-20% of the total area should have paper and it need to stay until the third day
0=</t>
    </r>
    <r>
      <rPr>
        <sz val="10"/>
        <color theme="1"/>
        <rFont val="宋体"/>
        <family val="3"/>
        <charset val="134"/>
      </rPr>
      <t>无开食纸</t>
    </r>
    <r>
      <rPr>
        <sz val="10"/>
        <color theme="1"/>
        <rFont val="Arial"/>
        <family val="2"/>
      </rPr>
      <t>;  4=</t>
    </r>
    <r>
      <rPr>
        <sz val="10"/>
        <color theme="1"/>
        <rFont val="宋体"/>
        <family val="3"/>
        <charset val="134"/>
      </rPr>
      <t>开食纸不足</t>
    </r>
    <r>
      <rPr>
        <sz val="10"/>
        <color theme="1"/>
        <rFont val="Arial"/>
        <family val="2"/>
      </rPr>
      <t>;  10=</t>
    </r>
    <r>
      <rPr>
        <sz val="10"/>
        <color theme="1"/>
        <rFont val="宋体"/>
        <family val="3"/>
        <charset val="134"/>
      </rPr>
      <t xml:space="preserve">开食纸接近水料线
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开食纸的总面积占鸡舍面积的</t>
    </r>
    <r>
      <rPr>
        <sz val="10"/>
        <color theme="1"/>
        <rFont val="Arial"/>
        <family val="2"/>
      </rPr>
      <t xml:space="preserve">15-20% </t>
    </r>
    <r>
      <rPr>
        <sz val="10"/>
        <color theme="1"/>
        <rFont val="宋体"/>
        <family val="3"/>
        <charset val="134"/>
      </rPr>
      <t>且能够持续使用到雏鸡入场第三天。</t>
    </r>
    <r>
      <rPr>
        <sz val="10"/>
        <color theme="1"/>
        <rFont val="Arial"/>
        <family val="2"/>
      </rPr>
      <t>)</t>
    </r>
    <phoneticPr fontId="1" type="noConversion"/>
  </si>
  <si>
    <t xml:space="preserve">At baby chicks' arrival, % of panting baby chicks入场鸡苗脱水的百分比
</t>
    <phoneticPr fontId="1" type="noConversion"/>
  </si>
  <si>
    <t xml:space="preserve">EU:  0= &gt; 6cm, 10= between 4 and 5 cm (with floor heating optimum is 2cm to reduce foot pad dermatitis)  
欧洲标准:  0=大于6cm;  10=4～5cm(如果采用的是地暖，减少足垫的最佳垫料厚度为2cm)                                                                                                 Brazil: 0= &lt; 5 cm, 4= between 5 and 6 cm,  10= more than 6cm
巴西标准:  0=小于5cm;   4=5～6cm;  10=大于6cm
Cargill: Winter&amp; Spring 0=&lt;5cm;4=5～6cm;10=&gt;6cm; Summer&amp;Autumn 0＝&lt;5cm;10=5~6cm 
嘉吉标准：冬春0=&lt;5cm;4=5～6cm;10=&gt;6cm ；    夏秋0＝&lt;5cm;10=5~6cm     </t>
    <phoneticPr fontId="1" type="noConversion"/>
  </si>
  <si>
    <t>0=  less than 4 and more that 10 pH, 4= 4.1 to 5 or 9 to 9.9 pH, 7= 5.1 to 6 or 8 to 8.9 pH, 10= 6.1 to 7 pH
0= pH低于4或高于10;  4= pH 为4.1～5 或 9～9.9;  7= pH 为5.1～6 或 8～8.9; 10= pH为6.1～7</t>
    <phoneticPr fontId="1" type="noConversion"/>
  </si>
  <si>
    <r>
      <t>0=temperature above 40.5</t>
    </r>
    <r>
      <rPr>
        <vertAlign val="superscript"/>
        <sz val="10"/>
        <color theme="1"/>
        <rFont val="微软雅黑"/>
        <family val="2"/>
        <charset val="134"/>
      </rPr>
      <t>o</t>
    </r>
    <r>
      <rPr>
        <sz val="10"/>
        <color theme="1"/>
        <rFont val="微软雅黑"/>
        <family val="2"/>
        <charset val="134"/>
      </rPr>
      <t>C or below 39.5</t>
    </r>
    <r>
      <rPr>
        <vertAlign val="superscript"/>
        <sz val="10"/>
        <color theme="1"/>
        <rFont val="微软雅黑"/>
        <family val="2"/>
        <charset val="134"/>
      </rPr>
      <t>o</t>
    </r>
    <r>
      <rPr>
        <sz val="10"/>
        <color theme="1"/>
        <rFont val="微软雅黑"/>
        <family val="2"/>
        <charset val="134"/>
      </rPr>
      <t>C , 10= 39.5 to 40.5</t>
    </r>
    <r>
      <rPr>
        <vertAlign val="superscript"/>
        <sz val="10"/>
        <color theme="1"/>
        <rFont val="微软雅黑"/>
        <family val="2"/>
        <charset val="134"/>
      </rPr>
      <t>o</t>
    </r>
    <r>
      <rPr>
        <sz val="10"/>
        <color theme="1"/>
        <rFont val="微软雅黑"/>
        <family val="2"/>
        <charset val="134"/>
      </rPr>
      <t>C ; test 20 baby chicks from different boxes
0=高于40.5℃或低于39.5℃        10=39.5℃～40.5℃    （从不同的盒子抽检20只雏鸡）</t>
    </r>
    <phoneticPr fontId="1" type="noConversion"/>
  </si>
  <si>
    <t>0= more than 10%, 4= 5-9.9%, 7=  1-4.9%, 10= 0%; check five to 10 boxes of baby chicks
0= 大于10%;     4=5～9.9%;    7=1～4.9%;    10=0% (抽检5～10框鸡苗)</t>
    <phoneticPr fontId="1" type="noConversion"/>
  </si>
  <si>
    <t>0= 6 positive, 4= 4 positive, 7= 2 positive, 10= zero positive; 
Necropsy 6 chicks to see involution of yolk sac. Check for presence of duodenites
0=6只阳性;    4=4只阳性;    7= 2只阳性;  10= 0只阳性 (剖检6只鸡，观察卵黄囊是否退化，是否有肠炎）</t>
    <phoneticPr fontId="1" type="noConversion"/>
  </si>
  <si>
    <r>
      <t>0= above 30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C, 4= between 29.9 and 28.5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C, 7= between 28.4 and 25.1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C, 10= below 25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
0=</t>
    </r>
    <r>
      <rPr>
        <sz val="10"/>
        <color theme="1"/>
        <rFont val="微软雅黑"/>
        <family val="2"/>
        <charset val="134"/>
      </rPr>
      <t>高于</t>
    </r>
    <r>
      <rPr>
        <sz val="10"/>
        <color theme="1"/>
        <rFont val="Arial"/>
        <family val="2"/>
      </rPr>
      <t>30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C;   4=29.9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28.5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C;  7= 28.4</t>
    </r>
    <r>
      <rPr>
        <sz val="10"/>
        <color theme="1"/>
        <rFont val="微软雅黑"/>
        <family val="2"/>
        <charset val="134"/>
      </rPr>
      <t>～</t>
    </r>
    <r>
      <rPr>
        <sz val="10"/>
        <color theme="1"/>
        <rFont val="Arial"/>
        <family val="2"/>
      </rPr>
      <t>25.1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C;  10=</t>
    </r>
    <r>
      <rPr>
        <sz val="10"/>
        <color theme="1"/>
        <rFont val="微软雅黑"/>
        <family val="2"/>
        <charset val="134"/>
      </rPr>
      <t>低于</t>
    </r>
    <r>
      <rPr>
        <sz val="10"/>
        <color theme="1"/>
        <rFont val="Arial"/>
        <family val="2"/>
      </rPr>
      <t>25</t>
    </r>
    <r>
      <rPr>
        <vertAlign val="superscript"/>
        <sz val="10"/>
        <color theme="1"/>
        <rFont val="Arial"/>
        <family val="2"/>
      </rPr>
      <t>o</t>
    </r>
    <r>
      <rPr>
        <sz val="10"/>
        <color theme="1"/>
        <rFont val="Arial"/>
        <family val="2"/>
      </rPr>
      <t>C</t>
    </r>
    <phoneticPr fontId="1" type="noConversion"/>
  </si>
  <si>
    <t>0=  less than 4 and more that 10 pH, 4= 4.1 to 5 or 9 to 9.9 pH, 7= 5.1 to 6 or 8 to 8.9 pH, 10= 6.1 to 7 pH
0=小于4/大于10pH;  4=4.1～5 /9～9.9pH;   7= 5.1～6 /8～ 8.9 pH;   10= 6.1～7 pH</t>
    <phoneticPr fontId="1" type="noConversion"/>
  </si>
  <si>
    <t>0= twice/day, 4= three times/day, 7= six times/day, 10= eight or more times/day
0= 2次/天;    4= 3次/天;      7= 6次/天;    10= 8次/天</t>
    <phoneticPr fontId="1" type="noConversion"/>
  </si>
  <si>
    <t>差距
Difference</t>
  </si>
  <si>
    <r>
      <rPr>
        <b/>
        <sz val="10"/>
        <color theme="0"/>
        <rFont val="宋体"/>
        <family val="2"/>
      </rPr>
      <t xml:space="preserve">差距
</t>
    </r>
    <r>
      <rPr>
        <b/>
        <sz val="10"/>
        <color theme="0"/>
        <rFont val="Arial"/>
        <family val="2"/>
      </rPr>
      <t>Difference</t>
    </r>
    <phoneticPr fontId="1" type="noConversion"/>
  </si>
  <si>
    <r>
      <rPr>
        <b/>
        <sz val="10"/>
        <color theme="0"/>
        <rFont val="宋体"/>
        <family val="2"/>
      </rPr>
      <t xml:space="preserve">标准
</t>
    </r>
    <r>
      <rPr>
        <b/>
        <sz val="10"/>
        <color theme="0"/>
        <rFont val="Arial"/>
        <family val="2"/>
      </rPr>
      <t>Standard</t>
    </r>
    <phoneticPr fontId="1" type="noConversion"/>
  </si>
  <si>
    <t>M</t>
    <phoneticPr fontId="1" type="noConversion"/>
  </si>
  <si>
    <t>Ross</t>
  </si>
  <si>
    <t>Ross</t>
    <phoneticPr fontId="1" type="noConversion"/>
  </si>
  <si>
    <t>F</t>
    <phoneticPr fontId="1" type="noConversion"/>
  </si>
  <si>
    <t>M&amp;F</t>
    <phoneticPr fontId="1" type="noConversion"/>
  </si>
  <si>
    <t>Cobb</t>
    <phoneticPr fontId="1" type="noConversion"/>
  </si>
  <si>
    <t>Cobb</t>
    <phoneticPr fontId="1" type="noConversion"/>
  </si>
  <si>
    <r>
      <rPr>
        <b/>
        <sz val="10"/>
        <color theme="0"/>
        <rFont val="宋体"/>
        <family val="2"/>
      </rPr>
      <t xml:space="preserve">标准
</t>
    </r>
    <r>
      <rPr>
        <b/>
        <sz val="10"/>
        <color theme="0"/>
        <rFont val="Arial"/>
        <family val="2"/>
      </rPr>
      <t>Standard</t>
    </r>
  </si>
  <si>
    <r>
      <rPr>
        <b/>
        <sz val="18"/>
        <rFont val="宋体"/>
        <family val="7"/>
        <charset val="134"/>
      </rPr>
      <t>燃气</t>
    </r>
    <r>
      <rPr>
        <b/>
        <sz val="18"/>
        <rFont val="Arial"/>
        <family val="2"/>
      </rPr>
      <t xml:space="preserve"> Gas Consumption -</t>
    </r>
    <r>
      <rPr>
        <b/>
        <sz val="18"/>
        <color indexed="10"/>
        <rFont val="Arial"/>
        <family val="2"/>
      </rPr>
      <t>-</t>
    </r>
    <r>
      <rPr>
        <b/>
        <sz val="18"/>
        <color indexed="10"/>
        <rFont val="宋体"/>
        <family val="7"/>
        <charset val="134"/>
      </rPr>
      <t>按日龄统计</t>
    </r>
    <r>
      <rPr>
        <b/>
        <sz val="18"/>
        <color indexed="10"/>
        <rFont val="Arial"/>
        <family val="2"/>
      </rPr>
      <t xml:space="preserve">By age </t>
    </r>
    <phoneticPr fontId="1" type="noConversion"/>
  </si>
  <si>
    <r>
      <rPr>
        <b/>
        <sz val="18"/>
        <rFont val="宋体"/>
        <family val="7"/>
        <charset val="134"/>
      </rPr>
      <t>燃气</t>
    </r>
    <r>
      <rPr>
        <b/>
        <sz val="18"/>
        <rFont val="Arial"/>
        <family val="2"/>
      </rPr>
      <t xml:space="preserve"> Gas Consumption -</t>
    </r>
    <r>
      <rPr>
        <b/>
        <sz val="18"/>
        <color indexed="10"/>
        <rFont val="Arial"/>
        <family val="2"/>
      </rPr>
      <t>-</t>
    </r>
    <r>
      <rPr>
        <b/>
        <sz val="18"/>
        <color indexed="10"/>
        <rFont val="宋体"/>
        <family val="7"/>
        <charset val="134"/>
      </rPr>
      <t>按日期统计</t>
    </r>
    <r>
      <rPr>
        <b/>
        <sz val="18"/>
        <color indexed="10"/>
        <rFont val="Arial"/>
        <family val="2"/>
      </rPr>
      <t xml:space="preserve">By Date </t>
    </r>
    <phoneticPr fontId="1" type="noConversion"/>
  </si>
  <si>
    <r>
      <rPr>
        <b/>
        <sz val="9"/>
        <color theme="0"/>
        <rFont val="宋体"/>
        <family val="7"/>
        <charset val="134"/>
      </rPr>
      <t xml:space="preserve">合计
</t>
    </r>
    <r>
      <rPr>
        <b/>
        <sz val="9"/>
        <color theme="0"/>
        <rFont val="Arial"/>
        <family val="2"/>
      </rPr>
      <t>Sum</t>
    </r>
    <phoneticPr fontId="1" type="noConversion"/>
  </si>
  <si>
    <t>合计
Sum</t>
  </si>
  <si>
    <t xml:space="preserve">合计死淘率（% Total dead &amp; cull） </t>
  </si>
  <si>
    <r>
      <rPr>
        <b/>
        <sz val="18"/>
        <rFont val="宋体"/>
        <family val="7"/>
        <charset val="134"/>
      </rPr>
      <t>用电</t>
    </r>
    <r>
      <rPr>
        <b/>
        <sz val="18"/>
        <rFont val="Arial"/>
        <family val="2"/>
      </rPr>
      <t xml:space="preserve"> Power Consumption -</t>
    </r>
    <r>
      <rPr>
        <b/>
        <sz val="18"/>
        <color indexed="10"/>
        <rFont val="Arial"/>
        <family val="2"/>
      </rPr>
      <t>-</t>
    </r>
    <r>
      <rPr>
        <b/>
        <sz val="18"/>
        <color indexed="10"/>
        <rFont val="宋体"/>
        <family val="7"/>
        <charset val="134"/>
      </rPr>
      <t>按日龄统计</t>
    </r>
    <r>
      <rPr>
        <b/>
        <sz val="18"/>
        <color indexed="10"/>
        <rFont val="Arial"/>
        <family val="2"/>
      </rPr>
      <t xml:space="preserve">By age </t>
    </r>
    <phoneticPr fontId="1" type="noConversion"/>
  </si>
  <si>
    <r>
      <rPr>
        <b/>
        <sz val="18"/>
        <rFont val="宋体"/>
        <family val="7"/>
        <charset val="134"/>
      </rPr>
      <t>用电</t>
    </r>
    <r>
      <rPr>
        <b/>
        <sz val="18"/>
        <rFont val="Arial"/>
        <family val="2"/>
      </rPr>
      <t xml:space="preserve"> Power Consumption -</t>
    </r>
    <r>
      <rPr>
        <b/>
        <sz val="18"/>
        <color indexed="10"/>
        <rFont val="Arial"/>
        <family val="2"/>
      </rPr>
      <t>-</t>
    </r>
    <r>
      <rPr>
        <b/>
        <sz val="18"/>
        <color indexed="10"/>
        <rFont val="宋体"/>
        <family val="7"/>
        <charset val="134"/>
      </rPr>
      <t>按日期统计</t>
    </r>
    <r>
      <rPr>
        <b/>
        <sz val="18"/>
        <color indexed="10"/>
        <rFont val="Arial"/>
        <family val="2"/>
      </rPr>
      <t xml:space="preserve">By Date </t>
    </r>
    <phoneticPr fontId="1" type="noConversion"/>
  </si>
  <si>
    <t>抽样日期Sampling Date</t>
    <phoneticPr fontId="4" type="noConversion"/>
  </si>
  <si>
    <t>抽样日期 Sampling Date</t>
    <phoneticPr fontId="4" type="noConversion"/>
  </si>
  <si>
    <t>本周工作总结 (以事实与数据说话) / This week work summary (Give the facts and related Data)</t>
    <phoneticPr fontId="1" type="noConversion"/>
  </si>
  <si>
    <t>改善措施(注意使用SMART原则)/ Improvement measures (Use SMART Principle)</t>
    <phoneticPr fontId="1" type="noConversion"/>
  </si>
  <si>
    <t>工作中困难及建议 (注意使用SMART原则) / Work hard and suggestion(Use SMART Principle)</t>
    <phoneticPr fontId="1" type="noConversion"/>
  </si>
  <si>
    <t>第二周工作汇报 First Week Work Report</t>
    <phoneticPr fontId="4" type="noConversion"/>
  </si>
  <si>
    <t>第三周工作汇报 First Week Work Report</t>
    <phoneticPr fontId="4" type="noConversion"/>
  </si>
  <si>
    <t>第四周工作汇报 First Week Work Report</t>
    <phoneticPr fontId="4" type="noConversion"/>
  </si>
  <si>
    <t>第五周工作汇报 First Week Work Report</t>
    <phoneticPr fontId="4" type="noConversion"/>
  </si>
  <si>
    <t>第六周工作汇报 First Week Work Report</t>
    <phoneticPr fontId="4" type="noConversion"/>
  </si>
  <si>
    <t>第七周工作汇报 First Week Work Report</t>
    <phoneticPr fontId="4" type="noConversion"/>
  </si>
  <si>
    <r>
      <rPr>
        <sz val="9"/>
        <rFont val="宋体"/>
        <family val="3"/>
        <charset val="134"/>
      </rPr>
      <t>小于</t>
    </r>
    <r>
      <rPr>
        <sz val="9"/>
        <rFont val="Arial"/>
        <family val="2"/>
      </rPr>
      <t>50%</t>
    </r>
    <r>
      <rPr>
        <sz val="9"/>
        <rFont val="宋体"/>
        <family val="3"/>
        <charset val="134"/>
      </rPr>
      <t>或大于</t>
    </r>
    <r>
      <rPr>
        <sz val="9"/>
        <rFont val="Arial"/>
        <family val="2"/>
      </rPr>
      <t>65%  above 65% or  below50%</t>
    </r>
    <phoneticPr fontId="1" type="noConversion"/>
  </si>
  <si>
    <r>
      <t>PP</t>
    </r>
    <r>
      <rPr>
        <sz val="10"/>
        <color theme="1"/>
        <rFont val="宋体"/>
        <family val="3"/>
        <charset val="134"/>
      </rPr>
      <t>反馈出栏数据</t>
    </r>
    <phoneticPr fontId="1" type="noConversion"/>
  </si>
  <si>
    <t xml:space="preserve"> </t>
    <phoneticPr fontId="13" type="noConversion"/>
  </si>
  <si>
    <t>序号</t>
    <phoneticPr fontId="147" type="noConversion"/>
  </si>
  <si>
    <t>日龄</t>
    <phoneticPr fontId="147" type="noConversion"/>
  </si>
  <si>
    <t>栋</t>
    <phoneticPr fontId="147" type="noConversion"/>
  </si>
  <si>
    <t>栋名称</t>
    <phoneticPr fontId="147" type="noConversion"/>
  </si>
  <si>
    <t>体重</t>
    <phoneticPr fontId="1" type="noConversion"/>
  </si>
  <si>
    <t>Growout Farm_01 肉鸡一场第一栋</t>
    <phoneticPr fontId="147" type="noConversion"/>
  </si>
  <si>
    <r>
      <rPr>
        <sz val="11"/>
        <color theme="1"/>
        <rFont val="宋体"/>
        <family val="3"/>
        <charset val="134"/>
        <scheme val="minor"/>
      </rPr>
      <t>肉鸡场基本信息</t>
    </r>
    <r>
      <rPr>
        <sz val="11"/>
        <color theme="1"/>
        <rFont val="宋体"/>
        <family val="2"/>
        <scheme val="minor"/>
      </rPr>
      <t xml:space="preserve"> Basic Information Of Broilers</t>
    </r>
    <phoneticPr fontId="4" type="noConversion"/>
  </si>
  <si>
    <r>
      <rPr>
        <sz val="11"/>
        <color theme="1"/>
        <rFont val="Arial Unicode MS"/>
        <family val="2"/>
        <charset val="134"/>
      </rPr>
      <t>农场名称</t>
    </r>
    <r>
      <rPr>
        <sz val="11"/>
        <color theme="1"/>
        <rFont val="宋体"/>
        <family val="2"/>
        <scheme val="minor"/>
      </rPr>
      <t xml:space="preserve"> Farm Name:</t>
    </r>
    <phoneticPr fontId="4" type="noConversion"/>
  </si>
  <si>
    <r>
      <rPr>
        <sz val="11"/>
        <color theme="1"/>
        <rFont val="宋体"/>
        <family val="3"/>
        <charset val="134"/>
        <scheme val="minor"/>
      </rPr>
      <t>鸡舍数量</t>
    </r>
    <r>
      <rPr>
        <sz val="11"/>
        <color theme="1"/>
        <rFont val="宋体"/>
        <family val="2"/>
        <scheme val="minor"/>
      </rPr>
      <t xml:space="preserve"> House Amount:</t>
    </r>
    <phoneticPr fontId="4" type="noConversion"/>
  </si>
  <si>
    <r>
      <rPr>
        <sz val="11"/>
        <color theme="1"/>
        <rFont val="宋体"/>
        <family val="3"/>
        <charset val="134"/>
        <scheme val="minor"/>
      </rPr>
      <t>场长</t>
    </r>
    <r>
      <rPr>
        <sz val="11"/>
        <color theme="1"/>
        <rFont val="宋体"/>
        <family val="2"/>
        <scheme val="minor"/>
      </rPr>
      <t xml:space="preserve"> Farm Supervisor:</t>
    </r>
    <phoneticPr fontId="4" type="noConversion"/>
  </si>
  <si>
    <r>
      <rPr>
        <sz val="11"/>
        <color theme="1"/>
        <rFont val="宋体"/>
        <family val="3"/>
        <charset val="134"/>
        <scheme val="minor"/>
      </rPr>
      <t>饲养批次</t>
    </r>
    <r>
      <rPr>
        <sz val="11"/>
        <color theme="1"/>
        <rFont val="宋体"/>
        <family val="2"/>
        <scheme val="minor"/>
      </rPr>
      <t xml:space="preserve"> Batch:</t>
    </r>
    <phoneticPr fontId="4" type="noConversion"/>
  </si>
  <si>
    <t>HouseNo</t>
    <phoneticPr fontId="2" type="noConversion"/>
  </si>
  <si>
    <t>FarmName</t>
    <phoneticPr fontId="2" type="noConversion"/>
  </si>
  <si>
    <t>FarmSupervisor</t>
    <phoneticPr fontId="2" type="noConversion"/>
  </si>
  <si>
    <t>Date</t>
  </si>
  <si>
    <t>HighestTemOutside</t>
    <phoneticPr fontId="2" type="noConversion"/>
  </si>
  <si>
    <t>LowestTemOutside</t>
    <phoneticPr fontId="2" type="noConversion"/>
  </si>
  <si>
    <t>Day</t>
    <phoneticPr fontId="2" type="noConversion"/>
  </si>
  <si>
    <t>Dead</t>
  </si>
  <si>
    <t>Cull</t>
    <phoneticPr fontId="2" type="noConversion"/>
  </si>
  <si>
    <t>Water</t>
    <phoneticPr fontId="2" type="noConversion"/>
  </si>
  <si>
    <t>Feed</t>
  </si>
  <si>
    <t>Fuel</t>
  </si>
  <si>
    <t>Power</t>
  </si>
  <si>
    <t>HighestHmidity</t>
    <phoneticPr fontId="2" type="noConversion"/>
  </si>
  <si>
    <t>LowestHumidity</t>
    <phoneticPr fontId="2" type="noConversion"/>
  </si>
  <si>
    <t>HighestTemp</t>
    <phoneticPr fontId="2" type="noConversion"/>
  </si>
  <si>
    <t>LowestTemp</t>
    <phoneticPr fontId="2" type="noConversion"/>
  </si>
  <si>
    <t>ColdNo</t>
    <phoneticPr fontId="2" type="noConversion"/>
  </si>
  <si>
    <t>HotNo</t>
    <phoneticPr fontId="2" type="noConversion"/>
  </si>
  <si>
    <t>Fan36Max</t>
    <phoneticPr fontId="2" type="noConversion"/>
  </si>
  <si>
    <t>Fan36Min</t>
    <phoneticPr fontId="2" type="noConversion"/>
  </si>
  <si>
    <t>Fan50Max</t>
    <phoneticPr fontId="2" type="noConversion"/>
  </si>
  <si>
    <t>Fan50Min</t>
    <phoneticPr fontId="2" type="noConversion"/>
  </si>
  <si>
    <t>Date1</t>
  </si>
  <si>
    <t>Gender</t>
  </si>
  <si>
    <t>BirdsPlaced</t>
    <phoneticPr fontId="2" type="noConversion"/>
  </si>
  <si>
    <t>Density</t>
  </si>
  <si>
    <t>BirdsSupplier</t>
    <phoneticPr fontId="2" type="noConversion"/>
  </si>
  <si>
    <t>Batch</t>
  </si>
  <si>
    <t>H2</t>
  </si>
  <si>
    <t>H4</t>
  </si>
  <si>
    <t>M&amp;F</t>
  </si>
  <si>
    <t>H5</t>
  </si>
  <si>
    <r>
      <rPr>
        <b/>
        <sz val="10"/>
        <color theme="0" tint="-4.9989318521683403E-2"/>
        <rFont val="宋体"/>
        <family val="3"/>
        <charset val="134"/>
      </rPr>
      <t>栋舍代码</t>
    </r>
    <phoneticPr fontId="1" type="noConversion"/>
  </si>
  <si>
    <r>
      <rPr>
        <b/>
        <sz val="10"/>
        <color theme="0" tint="-4.9989318521683403E-2"/>
        <rFont val="宋体"/>
        <family val="3"/>
        <charset val="134"/>
      </rPr>
      <t>栋舍名称</t>
    </r>
    <phoneticPr fontId="1" type="noConversion"/>
  </si>
  <si>
    <r>
      <rPr>
        <b/>
        <sz val="10"/>
        <color theme="0" tint="-4.9989318521683403E-2"/>
        <rFont val="宋体"/>
        <family val="3"/>
        <charset val="134"/>
      </rPr>
      <t>地面蛋数量</t>
    </r>
    <phoneticPr fontId="1" type="noConversion"/>
  </si>
  <si>
    <r>
      <rPr>
        <b/>
        <sz val="11"/>
        <color theme="0" tint="-4.9989318521683403E-2"/>
        <rFont val="宋体"/>
        <family val="3"/>
        <charset val="134"/>
      </rPr>
      <t xml:space="preserve">鸡舍号
</t>
    </r>
    <r>
      <rPr>
        <b/>
        <sz val="11"/>
        <color theme="0" tint="-4.9989318521683403E-2"/>
        <rFont val="Arial"/>
        <family val="2"/>
      </rPr>
      <t>House No</t>
    </r>
    <phoneticPr fontId="4" type="noConversion"/>
  </si>
  <si>
    <r>
      <rPr>
        <b/>
        <sz val="11"/>
        <color theme="0" tint="-4.9989318521683403E-2"/>
        <rFont val="宋体"/>
        <family val="3"/>
        <charset val="134"/>
      </rPr>
      <t xml:space="preserve">鸡舍面积
</t>
    </r>
    <r>
      <rPr>
        <b/>
        <sz val="11"/>
        <color theme="0" tint="-4.9989318521683403E-2"/>
        <rFont val="Arial"/>
        <family val="2"/>
      </rPr>
      <t>House Area</t>
    </r>
    <phoneticPr fontId="4" type="noConversion"/>
  </si>
  <si>
    <r>
      <rPr>
        <b/>
        <sz val="11"/>
        <color theme="0" tint="-4.9989318521683403E-2"/>
        <rFont val="宋体"/>
        <family val="3"/>
        <charset val="134"/>
      </rPr>
      <t xml:space="preserve">饲养密度
</t>
    </r>
    <r>
      <rPr>
        <b/>
        <sz val="11"/>
        <color theme="0" tint="-4.9989318521683403E-2"/>
        <rFont val="Arial"/>
        <family val="2"/>
      </rPr>
      <t>Density</t>
    </r>
    <phoneticPr fontId="4" type="noConversion"/>
  </si>
  <si>
    <r>
      <rPr>
        <b/>
        <sz val="11"/>
        <color theme="0" tint="-4.9989318521683403E-2"/>
        <rFont val="宋体"/>
        <family val="3"/>
        <charset val="134"/>
      </rPr>
      <t xml:space="preserve">公母
</t>
    </r>
    <r>
      <rPr>
        <b/>
        <sz val="11"/>
        <color theme="0" tint="-4.9989318521683403E-2"/>
        <rFont val="Arial"/>
        <family val="2"/>
      </rPr>
      <t>Gender</t>
    </r>
    <phoneticPr fontId="4" type="noConversion"/>
  </si>
  <si>
    <r>
      <rPr>
        <b/>
        <sz val="11"/>
        <color theme="0" tint="-4.9989318521683403E-2"/>
        <rFont val="宋体"/>
        <family val="3"/>
        <charset val="134"/>
      </rPr>
      <t xml:space="preserve">雏源
</t>
    </r>
    <r>
      <rPr>
        <b/>
        <sz val="11"/>
        <color theme="0" tint="-4.9989318521683403E-2"/>
        <rFont val="Arial"/>
        <family val="2"/>
      </rPr>
      <t>Birds Variety</t>
    </r>
    <phoneticPr fontId="4" type="noConversion"/>
  </si>
  <si>
    <r>
      <rPr>
        <b/>
        <sz val="11"/>
        <color theme="0" tint="-4.9989318521683403E-2"/>
        <rFont val="宋体"/>
        <family val="3"/>
        <charset val="134"/>
      </rPr>
      <t xml:space="preserve">种蛋源
</t>
    </r>
    <r>
      <rPr>
        <b/>
        <sz val="11"/>
        <color theme="0" tint="-4.9989318521683403E-2"/>
        <rFont val="Arial"/>
        <family val="2"/>
      </rPr>
      <t>HE Source</t>
    </r>
    <phoneticPr fontId="1" type="noConversion"/>
  </si>
  <si>
    <r>
      <rPr>
        <b/>
        <sz val="11"/>
        <color theme="0" tint="-4.9989318521683403E-2"/>
        <rFont val="宋体"/>
        <family val="3"/>
        <charset val="134"/>
      </rPr>
      <t xml:space="preserve">日龄
</t>
    </r>
    <r>
      <rPr>
        <b/>
        <sz val="11"/>
        <color theme="0" tint="-4.9989318521683403E-2"/>
        <rFont val="Arial"/>
        <family val="2"/>
      </rPr>
      <t>Age</t>
    </r>
    <phoneticPr fontId="1" type="noConversion"/>
  </si>
  <si>
    <r>
      <rPr>
        <b/>
        <sz val="9"/>
        <color theme="0" tint="-4.9989318521683403E-2"/>
        <rFont val="宋体"/>
        <family val="3"/>
        <charset val="134"/>
      </rPr>
      <t xml:space="preserve">出栏日期
</t>
    </r>
    <r>
      <rPr>
        <b/>
        <sz val="9"/>
        <color theme="0" tint="-4.9989318521683403E-2"/>
        <rFont val="Arial"/>
        <family val="2"/>
      </rPr>
      <t>Harvest status</t>
    </r>
    <phoneticPr fontId="1" type="noConversion"/>
  </si>
  <si>
    <r>
      <rPr>
        <b/>
        <sz val="11"/>
        <color theme="0" tint="-4.9989318521683403E-2"/>
        <rFont val="宋体"/>
        <family val="3"/>
        <charset val="134"/>
      </rPr>
      <t xml:space="preserve">入雏日期
</t>
    </r>
    <r>
      <rPr>
        <b/>
        <sz val="11"/>
        <color theme="0" tint="-4.9989318521683403E-2"/>
        <rFont val="Arial"/>
        <family val="2"/>
      </rPr>
      <t>DOC date</t>
    </r>
    <phoneticPr fontId="4" type="noConversion"/>
  </si>
  <si>
    <r>
      <rPr>
        <b/>
        <sz val="11"/>
        <color theme="0" tint="-4.9989318521683403E-2"/>
        <rFont val="宋体"/>
        <family val="3"/>
        <charset val="134"/>
      </rPr>
      <t xml:space="preserve">入雏数量
</t>
    </r>
    <r>
      <rPr>
        <b/>
        <sz val="11"/>
        <color theme="0" tint="-4.9989318521683403E-2"/>
        <rFont val="Arial"/>
        <family val="2"/>
      </rPr>
      <t>DOC Amount</t>
    </r>
    <phoneticPr fontId="4" type="noConversion"/>
  </si>
  <si>
    <t>预计出栏日期</t>
    <phoneticPr fontId="1" type="noConversion"/>
  </si>
  <si>
    <t>G02</t>
  </si>
  <si>
    <t>G03</t>
  </si>
  <si>
    <t>G06</t>
  </si>
  <si>
    <t>G07</t>
  </si>
  <si>
    <t>G08</t>
  </si>
  <si>
    <t>G09</t>
  </si>
  <si>
    <t>G10</t>
  </si>
  <si>
    <t>G11</t>
  </si>
  <si>
    <t>G12</t>
  </si>
  <si>
    <t>G13</t>
  </si>
  <si>
    <t>G14</t>
  </si>
  <si>
    <t>G15</t>
  </si>
  <si>
    <t>G16</t>
  </si>
  <si>
    <t>G17</t>
  </si>
  <si>
    <t>G21</t>
  </si>
  <si>
    <t>G1A</t>
    <phoneticPr fontId="1" type="noConversion"/>
  </si>
  <si>
    <t>G1B</t>
    <phoneticPr fontId="1" type="noConversion"/>
  </si>
  <si>
    <t>G23</t>
    <phoneticPr fontId="1" type="noConversion"/>
  </si>
  <si>
    <t>G30</t>
    <phoneticPr fontId="1" type="noConversion"/>
  </si>
  <si>
    <t>G31</t>
  </si>
  <si>
    <t>G32</t>
  </si>
  <si>
    <t>GTF</t>
    <phoneticPr fontId="1" type="noConversion"/>
  </si>
  <si>
    <t>H3</t>
  </si>
  <si>
    <t>\</t>
    <phoneticPr fontId="1" type="noConversion"/>
  </si>
  <si>
    <t>\</t>
  </si>
  <si>
    <r>
      <rPr>
        <b/>
        <sz val="10"/>
        <color theme="0" tint="-4.9989318521683403E-2"/>
        <rFont val="宋体"/>
        <family val="3"/>
        <charset val="134"/>
      </rPr>
      <t xml:space="preserve">种鸡周龄
</t>
    </r>
    <r>
      <rPr>
        <b/>
        <sz val="11"/>
        <color theme="0" tint="-4.9989318521683403E-2"/>
        <rFont val="Arial"/>
        <family val="2"/>
      </rPr>
      <t>HE Age(W)</t>
    </r>
    <phoneticPr fontId="1" type="noConversion"/>
  </si>
  <si>
    <r>
      <rPr>
        <b/>
        <sz val="9"/>
        <color theme="0"/>
        <rFont val="宋体"/>
        <family val="2"/>
        <charset val="134"/>
      </rPr>
      <t>种鸡周龄</t>
    </r>
    <r>
      <rPr>
        <b/>
        <sz val="9"/>
        <color theme="0"/>
        <rFont val="Arial"/>
        <family val="2"/>
      </rPr>
      <t xml:space="preserve">
HE Age(W)</t>
    </r>
    <phoneticPr fontId="1" type="noConversion"/>
  </si>
  <si>
    <r>
      <rPr>
        <b/>
        <sz val="9"/>
        <color theme="0"/>
        <rFont val="宋体"/>
        <family val="7"/>
        <charset val="134"/>
      </rPr>
      <t>种蛋源</t>
    </r>
    <r>
      <rPr>
        <b/>
        <sz val="9"/>
        <color theme="0"/>
        <rFont val="Arial"/>
        <family val="7"/>
      </rPr>
      <t xml:space="preserve">
HE Source</t>
    </r>
    <phoneticPr fontId="1" type="noConversion"/>
  </si>
  <si>
    <t>H25</t>
    <phoneticPr fontId="1" type="noConversion"/>
  </si>
  <si>
    <t>H26</t>
    <phoneticPr fontId="1" type="noConversion"/>
  </si>
  <si>
    <t>种源 Breeder :</t>
  </si>
  <si>
    <t>种鸡周龄 Age :</t>
  </si>
  <si>
    <t>Date</t>
    <phoneticPr fontId="1" type="noConversion"/>
  </si>
  <si>
    <t>肿头</t>
    <phoneticPr fontId="1" type="noConversion"/>
  </si>
  <si>
    <t>弱小鸡</t>
    <phoneticPr fontId="1" type="noConversion"/>
  </si>
  <si>
    <t>脐炎</t>
    <phoneticPr fontId="1" type="noConversion"/>
  </si>
  <si>
    <t>糊肛</t>
    <phoneticPr fontId="1" type="noConversion"/>
  </si>
  <si>
    <t>腿病</t>
    <phoneticPr fontId="1" type="noConversion"/>
  </si>
  <si>
    <t>死淘率</t>
  </si>
  <si>
    <t>备注</t>
    <phoneticPr fontId="1" type="noConversion"/>
  </si>
  <si>
    <t>Dead</t>
    <phoneticPr fontId="1" type="noConversion"/>
  </si>
  <si>
    <t>Swollen Head</t>
    <phoneticPr fontId="1" type="noConversion"/>
  </si>
  <si>
    <t>Weak</t>
    <phoneticPr fontId="1" type="noConversion"/>
  </si>
  <si>
    <t>Navel Disease</t>
    <phoneticPr fontId="1" type="noConversion"/>
  </si>
  <si>
    <t>Stick  Anus</t>
    <phoneticPr fontId="1" type="noConversion"/>
  </si>
  <si>
    <t>Lame &amp;  Paralysis</t>
    <phoneticPr fontId="1" type="noConversion"/>
  </si>
  <si>
    <t>Mortality</t>
    <phoneticPr fontId="1" type="noConversion"/>
  </si>
  <si>
    <t>Mortality rate</t>
  </si>
  <si>
    <t xml:space="preserve">
Remark</t>
    <phoneticPr fontId="1" type="noConversion"/>
  </si>
  <si>
    <t xml:space="preserve">
用药
 Medication
</t>
  </si>
  <si>
    <r>
      <rPr>
        <sz val="8"/>
        <rFont val="Arial Unicode MS"/>
        <family val="2"/>
        <charset val="134"/>
      </rPr>
      <t>死鸡</t>
    </r>
    <phoneticPr fontId="1" type="noConversion"/>
  </si>
  <si>
    <t>Total birds placed:</t>
  </si>
  <si>
    <t>Items</t>
    <phoneticPr fontId="1" type="noConversion"/>
  </si>
  <si>
    <t>Amount</t>
    <phoneticPr fontId="1" type="noConversion"/>
  </si>
  <si>
    <t>Percentage</t>
    <phoneticPr fontId="1" type="noConversion"/>
  </si>
  <si>
    <t>死亡</t>
    <phoneticPr fontId="1" type="noConversion"/>
  </si>
  <si>
    <t>Cull</t>
    <phoneticPr fontId="1" type="noConversion"/>
  </si>
  <si>
    <t>淘汰</t>
    <phoneticPr fontId="1" type="noConversion"/>
  </si>
  <si>
    <t>Dead &amp; Cull</t>
    <phoneticPr fontId="1" type="noConversion"/>
  </si>
  <si>
    <r>
      <t xml:space="preserve"> </t>
    </r>
    <r>
      <rPr>
        <b/>
        <sz val="8"/>
        <color rgb="FFFF0000"/>
        <rFont val="Calibri"/>
        <family val="2"/>
      </rPr>
      <t xml:space="preserve"> </t>
    </r>
    <phoneticPr fontId="1" type="noConversion"/>
  </si>
  <si>
    <r>
      <t xml:space="preserve">  </t>
    </r>
    <r>
      <rPr>
        <b/>
        <sz val="8"/>
        <color rgb="FF000000"/>
        <rFont val="宋体"/>
        <family val="3"/>
        <charset val="134"/>
      </rPr>
      <t>死淘分类统计</t>
    </r>
    <r>
      <rPr>
        <b/>
        <sz val="8"/>
        <color rgb="FF000000"/>
        <rFont val="Arial"/>
        <family val="2"/>
      </rPr>
      <t xml:space="preserve"> Mortality Classification Report          </t>
    </r>
    <phoneticPr fontId="1" type="noConversion"/>
  </si>
  <si>
    <r>
      <rPr>
        <sz val="8"/>
        <rFont val="微软雅黑"/>
        <family val="2"/>
        <charset val="134"/>
      </rPr>
      <t>鸡舍号</t>
    </r>
    <r>
      <rPr>
        <sz val="8"/>
        <rFont val="Arial"/>
        <family val="2"/>
      </rPr>
      <t>House No.:</t>
    </r>
    <phoneticPr fontId="1" type="noConversion"/>
  </si>
  <si>
    <r>
      <rPr>
        <sz val="8"/>
        <rFont val="微软雅黑"/>
        <family val="2"/>
        <charset val="134"/>
      </rPr>
      <t>公母</t>
    </r>
    <r>
      <rPr>
        <sz val="8"/>
        <rFont val="Arial"/>
        <family val="2"/>
      </rPr>
      <t>Gender :</t>
    </r>
    <phoneticPr fontId="1" type="noConversion"/>
  </si>
  <si>
    <r>
      <rPr>
        <sz val="8"/>
        <rFont val="微软雅黑"/>
        <family val="2"/>
        <charset val="134"/>
      </rPr>
      <t>进雏数量</t>
    </r>
    <r>
      <rPr>
        <sz val="8"/>
        <rFont val="Arial"/>
        <family val="2"/>
      </rPr>
      <t>Birds placed</t>
    </r>
    <r>
      <rPr>
        <sz val="8"/>
        <rFont val="微软雅黑"/>
        <family val="2"/>
        <charset val="134"/>
      </rPr>
      <t>：</t>
    </r>
    <phoneticPr fontId="1" type="noConversion"/>
  </si>
  <si>
    <r>
      <rPr>
        <sz val="8"/>
        <rFont val="微软雅黑"/>
        <family val="2"/>
        <charset val="134"/>
      </rPr>
      <t>种源</t>
    </r>
    <r>
      <rPr>
        <sz val="8"/>
        <rFont val="Arial"/>
        <family val="2"/>
      </rPr>
      <t xml:space="preserve"> Breeder :</t>
    </r>
    <phoneticPr fontId="1" type="noConversion"/>
  </si>
  <si>
    <r>
      <rPr>
        <sz val="8"/>
        <rFont val="微软雅黑"/>
        <family val="2"/>
        <charset val="134"/>
      </rPr>
      <t>进雏日期</t>
    </r>
    <r>
      <rPr>
        <sz val="8"/>
        <rFont val="Arial"/>
        <family val="2"/>
      </rPr>
      <t xml:space="preserve"> DOC Date :</t>
    </r>
    <phoneticPr fontId="1" type="noConversion"/>
  </si>
  <si>
    <r>
      <rPr>
        <sz val="8"/>
        <rFont val="微软雅黑"/>
        <family val="2"/>
        <charset val="134"/>
      </rPr>
      <t>种鸡周龄</t>
    </r>
    <r>
      <rPr>
        <sz val="8"/>
        <rFont val="Arial"/>
        <family val="2"/>
      </rPr>
      <t xml:space="preserve"> Age :</t>
    </r>
    <phoneticPr fontId="1" type="noConversion"/>
  </si>
  <si>
    <r>
      <rPr>
        <b/>
        <sz val="8"/>
        <color theme="0"/>
        <rFont val="Arial Unicode MS"/>
        <family val="2"/>
        <charset val="134"/>
      </rPr>
      <t>死鸡</t>
    </r>
    <phoneticPr fontId="1" type="noConversion"/>
  </si>
  <si>
    <r>
      <rPr>
        <b/>
        <sz val="8"/>
        <color theme="0"/>
        <rFont val="Arial Unicode MS"/>
        <family val="2"/>
        <charset val="134"/>
      </rPr>
      <t xml:space="preserve">日龄
</t>
    </r>
    <r>
      <rPr>
        <b/>
        <sz val="8"/>
        <color theme="0"/>
        <rFont val="Arial"/>
        <family val="2"/>
      </rPr>
      <t>Age</t>
    </r>
    <phoneticPr fontId="1" type="noConversion"/>
  </si>
  <si>
    <r>
      <t xml:space="preserve">
</t>
    </r>
    <r>
      <rPr>
        <b/>
        <sz val="8"/>
        <color theme="0"/>
        <rFont val="宋体"/>
        <family val="3"/>
        <charset val="134"/>
      </rPr>
      <t xml:space="preserve">用药
</t>
    </r>
    <r>
      <rPr>
        <b/>
        <sz val="8"/>
        <color theme="0"/>
        <rFont val="Arial"/>
        <family val="2"/>
      </rPr>
      <t xml:space="preserve"> Medication
</t>
    </r>
    <phoneticPr fontId="1" type="noConversion"/>
  </si>
  <si>
    <r>
      <t xml:space="preserve">
</t>
    </r>
    <r>
      <rPr>
        <b/>
        <sz val="8"/>
        <color theme="0"/>
        <rFont val="宋体"/>
        <family val="3"/>
        <charset val="134"/>
      </rPr>
      <t>用药</t>
    </r>
    <r>
      <rPr>
        <b/>
        <sz val="8"/>
        <color theme="0"/>
        <rFont val="Arial"/>
        <family val="2"/>
      </rPr>
      <t xml:space="preserve"> Medication
</t>
    </r>
    <phoneticPr fontId="1" type="noConversion"/>
  </si>
  <si>
    <r>
      <rPr>
        <b/>
        <sz val="8"/>
        <rFont val="微软雅黑"/>
        <family val="2"/>
        <charset val="134"/>
      </rPr>
      <t>合计</t>
    </r>
    <phoneticPr fontId="1" type="noConversion"/>
  </si>
  <si>
    <t xml:space="preserve">
用药
 Medication
</t>
    <phoneticPr fontId="1" type="noConversion"/>
  </si>
  <si>
    <t>进雏数量Birds placed：</t>
  </si>
  <si>
    <t>进雏日期 DOC Date :</t>
  </si>
  <si>
    <t>公母Gender :</t>
  </si>
  <si>
    <t>鸡舍号House No.:</t>
  </si>
  <si>
    <t>日龄</t>
    <phoneticPr fontId="1" type="noConversion"/>
  </si>
  <si>
    <t>G27</t>
    <phoneticPr fontId="1" type="noConversion"/>
  </si>
  <si>
    <t>G28</t>
    <phoneticPr fontId="1" type="noConversion"/>
  </si>
  <si>
    <t>G27</t>
  </si>
  <si>
    <t>戈兆康</t>
  </si>
  <si>
    <t>戈兆康</t>
    <phoneticPr fontId="1" type="noConversion"/>
  </si>
  <si>
    <t>H6</t>
  </si>
  <si>
    <t>H7</t>
  </si>
  <si>
    <t>H8</t>
  </si>
  <si>
    <t>H9</t>
  </si>
  <si>
    <t>Cobb</t>
  </si>
  <si>
    <t>901plus</t>
  </si>
  <si>
    <t>L3</t>
  </si>
  <si>
    <t>L4</t>
  </si>
  <si>
    <t>L7</t>
  </si>
  <si>
    <t>53-54</t>
  </si>
  <si>
    <t>37-38</t>
  </si>
  <si>
    <t>Growout Farm_27肉鸡二十七场第一栋</t>
  </si>
  <si>
    <t>Growout Farm_27肉鸡二十七场第二栋</t>
  </si>
  <si>
    <t>Growout Farm_27肉鸡二十七场第三栋</t>
  </si>
  <si>
    <t>Growout Farm_27肉鸡二十七场第四栋</t>
  </si>
  <si>
    <t>Growout Farm_27肉鸡二十七场第五栋</t>
  </si>
  <si>
    <t>Growout Farm_27肉鸡二十七场第六栋</t>
  </si>
  <si>
    <t>Growout Farm_27肉鸡二十七场第七栋</t>
  </si>
  <si>
    <t>Growout Farm_27肉鸡二十七场第八栋</t>
  </si>
  <si>
    <t>Growout Farm_27肉鸡二十七场第九栋</t>
  </si>
  <si>
    <r>
      <rPr>
        <b/>
        <sz val="28"/>
        <color rgb="FF0070C0"/>
        <rFont val="宋体"/>
        <family val="2"/>
      </rPr>
      <t>合计</t>
    </r>
    <r>
      <rPr>
        <b/>
        <sz val="28"/>
        <color rgb="FF0070C0"/>
        <rFont val="arial"/>
        <family val="2"/>
      </rPr>
      <t xml:space="preserve"> Total</t>
    </r>
  </si>
  <si>
    <t>L3</t>
    <phoneticPr fontId="1" type="noConversion"/>
  </si>
  <si>
    <t>H2</t>
    <phoneticPr fontId="1" type="noConversion"/>
  </si>
  <si>
    <t>H2</t>
    <phoneticPr fontId="4" type="noConversion"/>
  </si>
  <si>
    <t>L4</t>
    <phoneticPr fontId="1" type="noConversion"/>
  </si>
  <si>
    <t>H3</t>
    <phoneticPr fontId="1" type="noConversion"/>
  </si>
  <si>
    <t>H3</t>
    <phoneticPr fontId="4" type="noConversion"/>
  </si>
  <si>
    <t>H4</t>
    <phoneticPr fontId="1" type="noConversion"/>
  </si>
  <si>
    <t>H4</t>
    <phoneticPr fontId="4" type="noConversion"/>
  </si>
  <si>
    <t>H5</t>
    <phoneticPr fontId="4" type="noConversion"/>
  </si>
  <si>
    <t>H6</t>
    <phoneticPr fontId="1" type="noConversion"/>
  </si>
  <si>
    <t>H6</t>
    <phoneticPr fontId="4" type="noConversion"/>
  </si>
  <si>
    <t>L7</t>
    <phoneticPr fontId="1" type="noConversion"/>
  </si>
  <si>
    <t>H7</t>
    <phoneticPr fontId="1" type="noConversion"/>
  </si>
  <si>
    <t>H7</t>
    <phoneticPr fontId="4" type="noConversion"/>
  </si>
  <si>
    <t>H8</t>
    <phoneticPr fontId="1" type="noConversion"/>
  </si>
  <si>
    <t>H8</t>
    <phoneticPr fontId="4" type="noConversion"/>
  </si>
  <si>
    <t>H9</t>
    <phoneticPr fontId="1" type="noConversion"/>
  </si>
  <si>
    <t>H9</t>
    <phoneticPr fontId="4" type="noConversion"/>
  </si>
  <si>
    <r>
      <t xml:space="preserve">7日增重率 7 days weight ratio
</t>
    </r>
    <r>
      <rPr>
        <b/>
        <sz val="8"/>
        <color rgb="FF0000FF"/>
        <rFont val="Arial"/>
        <family val="2"/>
      </rPr>
      <t>(Std: &gt; 380%    Obj:  &gt; 420% 
Goal :  &gt; 450%)</t>
    </r>
  </si>
  <si>
    <t>PP不合格淘汰鸡
PP Cull</t>
    <phoneticPr fontId="1" type="noConversion"/>
  </si>
  <si>
    <t>PP淘汰鸡总重
PP Cull bird Weight</t>
    <phoneticPr fontId="1" type="noConversion"/>
  </si>
  <si>
    <t>注意：填写当前日龄状态，另外风机长转时请在风机数量处标红</t>
    <phoneticPr fontId="1" type="noConversion"/>
  </si>
  <si>
    <t>CO2浓度</t>
    <phoneticPr fontId="1" type="noConversion"/>
  </si>
  <si>
    <t>死淘率</t>
    <phoneticPr fontId="1" type="noConversion"/>
  </si>
  <si>
    <t>日期</t>
    <phoneticPr fontId="1" type="noConversion"/>
  </si>
  <si>
    <t>农场</t>
    <phoneticPr fontId="1" type="noConversion"/>
  </si>
  <si>
    <t>入雏总数</t>
    <phoneticPr fontId="1" type="noConversion"/>
  </si>
  <si>
    <t>现存栏量</t>
    <phoneticPr fontId="1" type="noConversion"/>
  </si>
  <si>
    <t>日龄区间</t>
    <phoneticPr fontId="1" type="noConversion"/>
  </si>
  <si>
    <t>当天死淘数</t>
    <phoneticPr fontId="1" type="noConversion"/>
  </si>
  <si>
    <t>累积死淘率</t>
    <phoneticPr fontId="1" type="noConversion"/>
  </si>
  <si>
    <t>风机数量（台）</t>
    <phoneticPr fontId="1" type="noConversion"/>
  </si>
  <si>
    <t>进隧道温度</t>
    <phoneticPr fontId="1" type="noConversion"/>
  </si>
  <si>
    <t>高温静压</t>
    <phoneticPr fontId="1" type="noConversion"/>
  </si>
  <si>
    <t>12:00-1300</t>
    <phoneticPr fontId="1" type="noConversion"/>
  </si>
  <si>
    <r>
      <rPr>
        <b/>
        <sz val="12"/>
        <rFont val="宋体"/>
        <family val="3"/>
        <charset val="134"/>
      </rPr>
      <t xml:space="preserve">介于
</t>
    </r>
    <r>
      <rPr>
        <b/>
        <sz val="12"/>
        <rFont val="Arial"/>
        <family val="2"/>
      </rPr>
      <t>Between</t>
    </r>
    <phoneticPr fontId="1" type="noConversion"/>
  </si>
  <si>
    <t>级别差距（s）</t>
    <phoneticPr fontId="1" type="noConversion"/>
  </si>
  <si>
    <t>进隧道风机数</t>
    <phoneticPr fontId="1" type="noConversion"/>
  </si>
  <si>
    <t>低温静压</t>
    <phoneticPr fontId="1" type="noConversion"/>
  </si>
  <si>
    <t>23:00-2400</t>
    <phoneticPr fontId="1" type="noConversion"/>
  </si>
  <si>
    <t>燃气</t>
    <phoneticPr fontId="1" type="noConversion"/>
  </si>
  <si>
    <t>级别温差（℃）</t>
    <phoneticPr fontId="1" type="noConversion"/>
  </si>
  <si>
    <t>水帘开启温度</t>
    <phoneticPr fontId="1" type="noConversion"/>
  </si>
  <si>
    <t>隧道静压</t>
    <phoneticPr fontId="1" type="noConversion"/>
  </si>
  <si>
    <r>
      <rPr>
        <b/>
        <sz val="12"/>
        <color indexed="9"/>
        <rFont val="宋体"/>
        <family val="3"/>
        <charset val="134"/>
      </rPr>
      <t xml:space="preserve">超过
</t>
    </r>
    <r>
      <rPr>
        <b/>
        <sz val="12"/>
        <color indexed="9"/>
        <rFont val="Arial"/>
        <family val="2"/>
      </rPr>
      <t>Above</t>
    </r>
    <phoneticPr fontId="1" type="noConversion"/>
  </si>
  <si>
    <r>
      <rPr>
        <b/>
        <sz val="12"/>
        <color rgb="FFFF0000"/>
        <rFont val="微软雅黑"/>
        <family val="2"/>
        <charset val="134"/>
      </rPr>
      <t>风机数量</t>
    </r>
    <phoneticPr fontId="1" type="noConversion"/>
  </si>
  <si>
    <r>
      <rPr>
        <sz val="12"/>
        <color rgb="FFFF0000"/>
        <rFont val="微软雅黑"/>
        <family val="2"/>
        <charset val="134"/>
      </rPr>
      <t>体重小于标准显示红色</t>
    </r>
    <phoneticPr fontId="1" type="noConversion"/>
  </si>
  <si>
    <t>最小级别</t>
    <phoneticPr fontId="1" type="noConversion"/>
  </si>
  <si>
    <t>最大级别</t>
    <phoneticPr fontId="1" type="noConversion"/>
  </si>
  <si>
    <t>温度（℃）</t>
    <phoneticPr fontId="1" type="noConversion"/>
  </si>
  <si>
    <t>湿度（%）</t>
    <phoneticPr fontId="1" type="noConversion"/>
  </si>
  <si>
    <r>
      <rPr>
        <sz val="12"/>
        <color theme="1"/>
        <rFont val="微软雅黑"/>
        <family val="2"/>
        <charset val="134"/>
      </rPr>
      <t>体重</t>
    </r>
    <phoneticPr fontId="1" type="noConversion"/>
  </si>
  <si>
    <r>
      <rPr>
        <sz val="12"/>
        <color theme="1"/>
        <rFont val="微软雅黑"/>
        <family val="2"/>
        <charset val="134"/>
      </rPr>
      <t>倍数</t>
    </r>
    <phoneticPr fontId="1" type="noConversion"/>
  </si>
  <si>
    <r>
      <rPr>
        <sz val="12"/>
        <color theme="1"/>
        <rFont val="微软雅黑"/>
        <family val="2"/>
        <charset val="134"/>
      </rPr>
      <t>栋舍</t>
    </r>
    <phoneticPr fontId="1" type="noConversion"/>
  </si>
  <si>
    <r>
      <rPr>
        <sz val="11"/>
        <color theme="1"/>
        <rFont val="微软雅黑"/>
        <family val="2"/>
        <charset val="134"/>
      </rPr>
      <t>种源</t>
    </r>
    <r>
      <rPr>
        <sz val="11"/>
        <color theme="1"/>
        <rFont val="Arial"/>
        <family val="2"/>
      </rPr>
      <t>-</t>
    </r>
    <r>
      <rPr>
        <sz val="11"/>
        <color theme="1"/>
        <rFont val="等线"/>
        <family val="2"/>
        <charset val="134"/>
      </rPr>
      <t>周龄</t>
    </r>
    <phoneticPr fontId="1" type="noConversion"/>
  </si>
  <si>
    <r>
      <rPr>
        <sz val="12"/>
        <color theme="1"/>
        <rFont val="微软雅黑"/>
        <family val="2"/>
        <charset val="134"/>
      </rPr>
      <t>死亡数</t>
    </r>
    <phoneticPr fontId="1" type="noConversion"/>
  </si>
  <si>
    <r>
      <rPr>
        <sz val="12"/>
        <color theme="1"/>
        <rFont val="微软雅黑"/>
        <family val="2"/>
        <charset val="134"/>
      </rPr>
      <t>淘汰数</t>
    </r>
    <phoneticPr fontId="1" type="noConversion"/>
  </si>
  <si>
    <r>
      <rPr>
        <sz val="11"/>
        <color theme="1"/>
        <rFont val="微软雅黑"/>
        <family val="2"/>
        <charset val="134"/>
      </rPr>
      <t>死淘率</t>
    </r>
    <phoneticPr fontId="1" type="noConversion"/>
  </si>
  <si>
    <t>累计死淘率</t>
    <phoneticPr fontId="1" type="noConversion"/>
  </si>
  <si>
    <t>累计腿病率</t>
    <phoneticPr fontId="1" type="noConversion"/>
  </si>
  <si>
    <t>只耗料</t>
    <phoneticPr fontId="1" type="noConversion"/>
  </si>
  <si>
    <r>
      <rPr>
        <sz val="11"/>
        <color theme="1"/>
        <rFont val="微软雅黑"/>
        <family val="2"/>
        <charset val="134"/>
      </rPr>
      <t>只饮水</t>
    </r>
    <r>
      <rPr>
        <sz val="11"/>
        <color theme="1"/>
        <rFont val="宋体"/>
        <family val="2"/>
        <charset val="134"/>
      </rPr>
      <t>升降</t>
    </r>
    <phoneticPr fontId="1" type="noConversion"/>
  </si>
  <si>
    <r>
      <rPr>
        <sz val="12"/>
        <color rgb="FFFF0000"/>
        <rFont val="微软雅黑"/>
        <family val="2"/>
        <charset val="134"/>
      </rPr>
      <t>3</t>
    </r>
    <r>
      <rPr>
        <sz val="12"/>
        <color rgb="FFFF0000"/>
        <rFont val="Arial"/>
        <family val="2"/>
      </rPr>
      <t>6#</t>
    </r>
    <phoneticPr fontId="1" type="noConversion"/>
  </si>
  <si>
    <r>
      <rPr>
        <sz val="12"/>
        <color rgb="FFFF0000"/>
        <rFont val="微软雅黑"/>
        <family val="2"/>
        <charset val="134"/>
      </rPr>
      <t>50</t>
    </r>
    <r>
      <rPr>
        <sz val="12"/>
        <color rgb="FFFF0000"/>
        <rFont val="Arial"/>
        <family val="2"/>
      </rPr>
      <t>#</t>
    </r>
    <phoneticPr fontId="1" type="noConversion"/>
  </si>
  <si>
    <t>36#</t>
    <phoneticPr fontId="1" type="noConversion"/>
  </si>
  <si>
    <t>50#</t>
    <phoneticPr fontId="1" type="noConversion"/>
  </si>
  <si>
    <r>
      <rPr>
        <sz val="11"/>
        <color theme="1"/>
        <rFont val="微软雅黑"/>
        <family val="2"/>
        <charset val="134"/>
      </rPr>
      <t>通风模式</t>
    </r>
    <phoneticPr fontId="1" type="noConversion"/>
  </si>
  <si>
    <t>最小通风系数</t>
    <phoneticPr fontId="1" type="noConversion"/>
  </si>
  <si>
    <t>最大通风系数</t>
    <phoneticPr fontId="1" type="noConversion"/>
  </si>
  <si>
    <t>水料比</t>
    <phoneticPr fontId="1" type="noConversion"/>
  </si>
  <si>
    <t>最高温度</t>
    <phoneticPr fontId="1" type="noConversion"/>
  </si>
  <si>
    <r>
      <rPr>
        <sz val="12"/>
        <color theme="1"/>
        <rFont val="微软雅黑"/>
        <family val="2"/>
        <charset val="134"/>
      </rPr>
      <t>最低温度</t>
    </r>
    <phoneticPr fontId="1" type="noConversion"/>
  </si>
  <si>
    <r>
      <rPr>
        <sz val="12"/>
        <color theme="1"/>
        <rFont val="微软雅黑"/>
        <family val="2"/>
        <charset val="134"/>
      </rPr>
      <t>最高湿度</t>
    </r>
    <phoneticPr fontId="1" type="noConversion"/>
  </si>
  <si>
    <r>
      <rPr>
        <sz val="12"/>
        <color theme="1"/>
        <rFont val="微软雅黑"/>
        <family val="2"/>
        <charset val="134"/>
      </rPr>
      <t>最低湿度</t>
    </r>
    <phoneticPr fontId="1" type="noConversion"/>
  </si>
  <si>
    <r>
      <t>0</t>
    </r>
    <r>
      <rPr>
        <sz val="12"/>
        <color theme="1"/>
        <rFont val="微软雅黑"/>
        <family val="2"/>
        <charset val="134"/>
      </rPr>
      <t>日龄</t>
    </r>
    <phoneticPr fontId="1" type="noConversion"/>
  </si>
  <si>
    <r>
      <rPr>
        <sz val="9"/>
        <color theme="1"/>
        <rFont val="Arial"/>
        <family val="2"/>
      </rPr>
      <t>7</t>
    </r>
    <r>
      <rPr>
        <sz val="9"/>
        <color theme="1"/>
        <rFont val="微软雅黑"/>
        <family val="2"/>
        <charset val="134"/>
      </rPr>
      <t>天增倍</t>
    </r>
    <r>
      <rPr>
        <sz val="10"/>
        <color theme="1"/>
        <rFont val="Arial"/>
        <family val="2"/>
      </rPr>
      <t xml:space="preserve">
</t>
    </r>
    <r>
      <rPr>
        <sz val="10"/>
        <color rgb="FFFF0000"/>
        <rFont val="Arial"/>
        <family val="2"/>
      </rPr>
      <t>4.35</t>
    </r>
    <phoneticPr fontId="1" type="noConversion"/>
  </si>
  <si>
    <r>
      <t>7</t>
    </r>
    <r>
      <rPr>
        <sz val="10"/>
        <color theme="1"/>
        <rFont val="宋体"/>
        <family val="2"/>
        <charset val="134"/>
      </rPr>
      <t>天</t>
    </r>
    <r>
      <rPr>
        <sz val="12"/>
        <color theme="1"/>
        <rFont val="Arial"/>
        <family val="2"/>
      </rPr>
      <t xml:space="preserve">
</t>
    </r>
    <r>
      <rPr>
        <sz val="12"/>
        <color rgb="FFFF0000"/>
        <rFont val="Arial"/>
        <family val="2"/>
      </rPr>
      <t>193g</t>
    </r>
    <phoneticPr fontId="1" type="noConversion"/>
  </si>
  <si>
    <r>
      <t>14</t>
    </r>
    <r>
      <rPr>
        <sz val="12"/>
        <color theme="1"/>
        <rFont val="微软雅黑"/>
        <family val="2"/>
        <charset val="134"/>
      </rPr>
      <t>天</t>
    </r>
    <r>
      <rPr>
        <sz val="12"/>
        <color theme="1"/>
        <rFont val="Arial"/>
        <family val="2"/>
      </rPr>
      <t xml:space="preserve"> 
</t>
    </r>
    <r>
      <rPr>
        <sz val="12"/>
        <color rgb="FFFF0000"/>
        <rFont val="Arial"/>
        <family val="2"/>
      </rPr>
      <t>465g</t>
    </r>
    <phoneticPr fontId="1" type="noConversion"/>
  </si>
  <si>
    <r>
      <t>21</t>
    </r>
    <r>
      <rPr>
        <sz val="12"/>
        <color theme="1"/>
        <rFont val="微软雅黑"/>
        <family val="2"/>
        <charset val="134"/>
      </rPr>
      <t xml:space="preserve">天
</t>
    </r>
    <r>
      <rPr>
        <sz val="12"/>
        <color rgb="FFFF0000"/>
        <rFont val="Arial"/>
        <family val="2"/>
      </rPr>
      <t>943g</t>
    </r>
    <phoneticPr fontId="1" type="noConversion"/>
  </si>
  <si>
    <r>
      <t>28</t>
    </r>
    <r>
      <rPr>
        <sz val="12"/>
        <color theme="1"/>
        <rFont val="微软雅黑"/>
        <family val="2"/>
        <charset val="134"/>
      </rPr>
      <t xml:space="preserve">天
</t>
    </r>
    <r>
      <rPr>
        <sz val="12"/>
        <color rgb="FFFF0000"/>
        <rFont val="Arial"/>
        <family val="2"/>
      </rPr>
      <t>1524g</t>
    </r>
    <phoneticPr fontId="1" type="noConversion"/>
  </si>
  <si>
    <r>
      <t>35</t>
    </r>
    <r>
      <rPr>
        <sz val="12"/>
        <color theme="1"/>
        <rFont val="微软雅黑"/>
        <family val="2"/>
        <charset val="134"/>
      </rPr>
      <t xml:space="preserve">天
</t>
    </r>
    <r>
      <rPr>
        <sz val="12"/>
        <color rgb="FFFF0000"/>
        <rFont val="Arial"/>
        <family val="2"/>
      </rPr>
      <t>2191g</t>
    </r>
    <phoneticPr fontId="1" type="noConversion"/>
  </si>
  <si>
    <t>饲料</t>
    <phoneticPr fontId="1" type="noConversion"/>
  </si>
  <si>
    <t>水</t>
    <phoneticPr fontId="1" type="noConversion"/>
  </si>
  <si>
    <t>燃料</t>
  </si>
  <si>
    <t>电量</t>
    <phoneticPr fontId="1" type="noConversion"/>
  </si>
  <si>
    <t>昨天</t>
    <phoneticPr fontId="1" type="noConversion"/>
  </si>
  <si>
    <t>今天</t>
    <phoneticPr fontId="1" type="noConversion"/>
  </si>
  <si>
    <t>最小</t>
    <phoneticPr fontId="1" type="noConversion"/>
  </si>
  <si>
    <t>Average</t>
    <phoneticPr fontId="1" type="noConversion"/>
  </si>
  <si>
    <t>当日小结：</t>
    <phoneticPr fontId="1" type="noConversion"/>
  </si>
  <si>
    <t xml:space="preserve"> </t>
    <phoneticPr fontId="1" type="noConversion"/>
  </si>
  <si>
    <t>料</t>
    <phoneticPr fontId="1" type="noConversion"/>
  </si>
  <si>
    <t>淘汰瘫鸡，蔫鸡，肿头，闭眼</t>
    <phoneticPr fontId="1" type="noConversion"/>
  </si>
  <si>
    <t>合计
Total</t>
  </si>
  <si>
    <t>F</t>
  </si>
  <si>
    <t>单位</t>
  </si>
  <si>
    <t>元/吨</t>
  </si>
  <si>
    <t>元/度</t>
  </si>
  <si>
    <t>元/m3</t>
  </si>
  <si>
    <t>人/栋/2月</t>
  </si>
  <si>
    <t>元/kg</t>
  </si>
  <si>
    <r>
      <rPr>
        <b/>
        <sz val="10"/>
        <color theme="0"/>
        <rFont val="等线"/>
        <family val="2"/>
        <charset val="134"/>
      </rPr>
      <t>出栏</t>
    </r>
    <r>
      <rPr>
        <b/>
        <sz val="10"/>
        <color theme="0"/>
        <rFont val="宋体"/>
        <family val="2"/>
      </rPr>
      <t>密度</t>
    </r>
    <r>
      <rPr>
        <b/>
        <sz val="10"/>
        <color theme="0"/>
        <rFont val="Arial"/>
        <family val="2"/>
      </rPr>
      <t xml:space="preserve">
Density</t>
    </r>
    <phoneticPr fontId="1" type="noConversion"/>
  </si>
  <si>
    <t xml:space="preserve">Adjust FCR (base 2.45KG)              </t>
    <phoneticPr fontId="1" type="noConversion"/>
  </si>
  <si>
    <t>Medicine Usage 
(mg/kg liveweight)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</si>
</sst>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1">
    <numFmt numFmtId="176" formatCode="_(* #,##0.00_);_(* \(#,##0.00\);_(* &quot;-&quot;??_);_(@_)"/>
    <numFmt numFmtId="177" formatCode="dd\-mmm\-yyyy"/>
    <numFmt numFmtId="178" formatCode="#,##0_ "/>
    <numFmt numFmtId="179" formatCode="0.00_ "/>
    <numFmt numFmtId="180" formatCode="0.00_);[Red]\(0.00\)"/>
    <numFmt numFmtId="181" formatCode="dd/mmm/yyyy"/>
    <numFmt numFmtId="182" formatCode="#,##0.00_ "/>
    <numFmt numFmtId="183" formatCode="0_);[Red]\(0\)"/>
    <numFmt numFmtId="184" formatCode="#,##0_);[Red]\(#,##0\)"/>
    <numFmt numFmtId="185" formatCode="0.00_ ;[Red]\-0.00\ "/>
    <numFmt numFmtId="186" formatCode="#,##0.00_);[Red]\(#,##0.00\)"/>
    <numFmt numFmtId="187" formatCode="#,##0.00_ ;[Red]\-#,##0.00\ "/>
    <numFmt numFmtId="188" formatCode="#,##0_ ;[Red]\-#,##0\ "/>
    <numFmt numFmtId="189" formatCode="0.0_ ;[Red]\-0.0\ "/>
    <numFmt numFmtId="190" formatCode="0_ "/>
    <numFmt numFmtId="191" formatCode="0.000"/>
    <numFmt numFmtId="192" formatCode="0.000_ "/>
    <numFmt numFmtId="193" formatCode="0.0"/>
    <numFmt numFmtId="194" formatCode="0.0_ "/>
    <numFmt numFmtId="195" formatCode="0.0%"/>
    <numFmt numFmtId="196" formatCode="\L@\W"/>
  </numFmts>
  <fonts count="230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name val="Arial"/>
      <family val="2"/>
    </font>
    <font>
      <sz val="10"/>
      <name val="宋体"/>
      <family val="3"/>
      <charset val="134"/>
    </font>
    <font>
      <sz val="9"/>
      <name val="宋体"/>
      <family val="7"/>
      <charset val="134"/>
    </font>
    <font>
      <sz val="10"/>
      <name val="Arial Unicode MS"/>
      <family val="2"/>
      <charset val="134"/>
    </font>
    <font>
      <b/>
      <sz val="10"/>
      <color theme="0"/>
      <name val="Arial"/>
      <family val="2"/>
    </font>
    <font>
      <b/>
      <sz val="10"/>
      <color theme="0"/>
      <name val="Arial Unicode MS"/>
      <family val="2"/>
      <charset val="134"/>
    </font>
    <font>
      <b/>
      <vertAlign val="superscript"/>
      <sz val="10"/>
      <color theme="0"/>
      <name val="Arial"/>
      <family val="2"/>
    </font>
    <font>
      <sz val="10"/>
      <color indexed="8"/>
      <name val="Arial"/>
      <family val="38"/>
    </font>
    <font>
      <sz val="9"/>
      <name val="Arial"/>
      <family val="2"/>
    </font>
    <font>
      <sz val="12"/>
      <name val="宋体"/>
      <family val="7"/>
      <charset val="134"/>
    </font>
    <font>
      <b/>
      <sz val="10"/>
      <color theme="1"/>
      <name val="Calibri"/>
      <family val="2"/>
    </font>
    <font>
      <sz val="9"/>
      <name val="宋体"/>
      <family val="3"/>
      <charset val="134"/>
    </font>
    <font>
      <b/>
      <sz val="10"/>
      <name val="Arial"/>
      <family val="2"/>
    </font>
    <font>
      <b/>
      <sz val="10"/>
      <name val="宋体"/>
      <family val="3"/>
      <charset val="134"/>
    </font>
    <font>
      <b/>
      <sz val="10"/>
      <color theme="0"/>
      <name val="宋体"/>
      <family val="7"/>
      <charset val="134"/>
    </font>
    <font>
      <sz val="8"/>
      <name val="Arial"/>
      <family val="2"/>
    </font>
    <font>
      <b/>
      <sz val="8"/>
      <color rgb="FF0000FF"/>
      <name val="Arial"/>
      <family val="2"/>
    </font>
    <font>
      <sz val="10"/>
      <color indexed="8"/>
      <name val="Arial"/>
      <family val="2"/>
    </font>
    <font>
      <sz val="11"/>
      <color indexed="8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color indexed="20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sz val="12"/>
      <name val="宋体"/>
      <family val="3"/>
      <charset val="134"/>
    </font>
    <font>
      <sz val="11"/>
      <color theme="1"/>
      <name val="宋体"/>
      <family val="2"/>
      <charset val="134"/>
      <scheme val="minor"/>
    </font>
    <font>
      <i/>
      <sz val="11"/>
      <color indexed="23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62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8"/>
      <name val="宋体"/>
      <family val="2"/>
    </font>
    <font>
      <b/>
      <sz val="11"/>
      <color indexed="63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8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8"/>
      <color theme="1"/>
      <name val="Arial"/>
      <family val="2"/>
    </font>
    <font>
      <b/>
      <sz val="18"/>
      <color theme="1"/>
      <name val="宋体"/>
      <family val="3"/>
      <charset val="134"/>
    </font>
    <font>
      <b/>
      <sz val="14"/>
      <color theme="0"/>
      <name val="微软雅黑"/>
      <family val="2"/>
      <charset val="134"/>
    </font>
    <font>
      <b/>
      <sz val="14"/>
      <color rgb="FF00B050"/>
      <name val="宋体"/>
      <family val="7"/>
      <charset val="134"/>
    </font>
    <font>
      <b/>
      <sz val="14"/>
      <name val="微软雅黑"/>
      <family val="2"/>
      <charset val="134"/>
    </font>
    <font>
      <b/>
      <sz val="10"/>
      <color indexed="8"/>
      <name val="微软雅黑"/>
      <family val="2"/>
      <charset val="134"/>
    </font>
    <font>
      <sz val="10"/>
      <color indexed="8"/>
      <name val="微软雅黑"/>
      <family val="2"/>
      <charset val="134"/>
    </font>
    <font>
      <b/>
      <sz val="18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8"/>
      <color theme="1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i/>
      <u/>
      <sz val="11"/>
      <color theme="1"/>
      <name val="微软雅黑"/>
      <family val="2"/>
      <charset val="134"/>
    </font>
    <font>
      <sz val="11"/>
      <color indexed="8"/>
      <name val="微软雅黑"/>
      <family val="2"/>
      <charset val="134"/>
    </font>
    <font>
      <b/>
      <i/>
      <u/>
      <sz val="11"/>
      <color indexed="8"/>
      <name val="微软雅黑"/>
      <family val="2"/>
      <charset val="134"/>
    </font>
    <font>
      <b/>
      <sz val="20"/>
      <color indexed="8"/>
      <name val="微软雅黑"/>
      <family val="2"/>
      <charset val="134"/>
    </font>
    <font>
      <b/>
      <sz val="10"/>
      <color rgb="FF0000FF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10"/>
      <color theme="2" tint="-0.89999084444715716"/>
      <name val="微软雅黑"/>
      <family val="2"/>
      <charset val="134"/>
    </font>
    <font>
      <b/>
      <sz val="18"/>
      <color indexed="8"/>
      <name val="宋体"/>
      <family val="3"/>
      <charset val="134"/>
    </font>
    <font>
      <sz val="9"/>
      <name val="宋体"/>
      <family val="2"/>
      <charset val="134"/>
    </font>
    <font>
      <b/>
      <sz val="11"/>
      <color indexed="8"/>
      <name val="微软雅黑"/>
      <family val="2"/>
      <charset val="134"/>
    </font>
    <font>
      <b/>
      <sz val="9"/>
      <color rgb="FF0000FF"/>
      <name val="微软雅黑"/>
      <family val="2"/>
      <charset val="134"/>
    </font>
    <font>
      <sz val="8"/>
      <color indexed="8"/>
      <name val="微软雅黑"/>
      <family val="2"/>
      <charset val="134"/>
    </font>
    <font>
      <b/>
      <sz val="8"/>
      <color rgb="FF0000FF"/>
      <name val="微软雅黑"/>
      <family val="2"/>
      <charset val="134"/>
    </font>
    <font>
      <b/>
      <sz val="18"/>
      <color indexed="8"/>
      <name val="Arial"/>
      <family val="2"/>
    </font>
    <font>
      <sz val="11"/>
      <color indexed="8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9"/>
      <color rgb="FF0000FF"/>
      <name val="Arial"/>
      <family val="2"/>
    </font>
    <font>
      <b/>
      <sz val="8"/>
      <color indexed="8"/>
      <name val="Arial"/>
      <family val="2"/>
    </font>
    <font>
      <b/>
      <sz val="9"/>
      <name val="Arial"/>
      <family val="2"/>
    </font>
    <font>
      <b/>
      <sz val="10"/>
      <color theme="1"/>
      <name val="宋体"/>
      <family val="3"/>
      <charset val="134"/>
    </font>
    <font>
      <b/>
      <sz val="8"/>
      <color theme="0"/>
      <name val="Arial"/>
      <family val="2"/>
    </font>
    <font>
      <b/>
      <sz val="8"/>
      <color theme="0"/>
      <name val="宋体"/>
      <family val="3"/>
      <charset val="134"/>
    </font>
    <font>
      <b/>
      <sz val="9"/>
      <color theme="0"/>
      <name val="Arial"/>
      <family val="2"/>
    </font>
    <font>
      <b/>
      <sz val="8"/>
      <color theme="0"/>
      <name val="宋体"/>
      <family val="7"/>
      <charset val="134"/>
    </font>
    <font>
      <sz val="11"/>
      <color theme="1"/>
      <name val="宋体"/>
      <family val="2"/>
      <scheme val="minor"/>
    </font>
    <font>
      <b/>
      <sz val="9"/>
      <name val="Calibri"/>
      <family val="38"/>
    </font>
    <font>
      <b/>
      <sz val="12"/>
      <name val="Calibri"/>
      <family val="38"/>
    </font>
    <font>
      <sz val="9"/>
      <name val="Calibri"/>
      <family val="38"/>
    </font>
    <font>
      <b/>
      <sz val="9"/>
      <color theme="0"/>
      <name val="宋体"/>
      <family val="7"/>
      <charset val="134"/>
    </font>
    <font>
      <b/>
      <sz val="9"/>
      <color theme="0"/>
      <name val="宋体"/>
      <family val="3"/>
      <charset val="134"/>
    </font>
    <font>
      <b/>
      <sz val="11"/>
      <color theme="1"/>
      <name val="Arial"/>
      <family val="2"/>
    </font>
    <font>
      <b/>
      <sz val="10"/>
      <color indexed="9"/>
      <name val="Arial"/>
      <family val="2"/>
    </font>
    <font>
      <b/>
      <sz val="10"/>
      <color indexed="9"/>
      <name val="宋体"/>
      <family val="3"/>
      <charset val="134"/>
    </font>
    <font>
      <b/>
      <sz val="9"/>
      <name val="Calibri"/>
      <family val="2"/>
    </font>
    <font>
      <b/>
      <sz val="18"/>
      <name val="Arial"/>
      <family val="2"/>
    </font>
    <font>
      <b/>
      <sz val="18"/>
      <name val="宋体"/>
      <family val="7"/>
      <charset val="134"/>
    </font>
    <font>
      <b/>
      <sz val="18"/>
      <color indexed="10"/>
      <name val="Arial"/>
      <family val="2"/>
    </font>
    <font>
      <b/>
      <sz val="18"/>
      <color indexed="10"/>
      <name val="宋体"/>
      <family val="7"/>
      <charset val="134"/>
    </font>
    <font>
      <b/>
      <sz val="10"/>
      <color theme="0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20"/>
      <color theme="1"/>
      <name val="Arial"/>
      <family val="2"/>
    </font>
    <font>
      <b/>
      <sz val="20"/>
      <color theme="1"/>
      <name val="宋体"/>
      <family val="3"/>
      <charset val="134"/>
    </font>
    <font>
      <b/>
      <sz val="22"/>
      <color theme="1"/>
      <name val="Arial"/>
      <family val="2"/>
    </font>
    <font>
      <b/>
      <sz val="10"/>
      <color rgb="FF0000FF"/>
      <name val="Arial"/>
      <family val="2"/>
    </font>
    <font>
      <b/>
      <sz val="10"/>
      <name val="宋体"/>
      <family val="2"/>
    </font>
    <font>
      <b/>
      <sz val="10"/>
      <color theme="0"/>
      <name val="宋体"/>
      <family val="2"/>
    </font>
    <font>
      <sz val="8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宋体"/>
      <family val="3"/>
      <charset val="134"/>
    </font>
    <font>
      <b/>
      <sz val="12"/>
      <color theme="0"/>
      <name val="Arial"/>
      <family val="2"/>
    </font>
    <font>
      <sz val="11"/>
      <color theme="0"/>
      <name val="宋体"/>
      <family val="2"/>
      <scheme val="minor"/>
    </font>
    <font>
      <b/>
      <sz val="20"/>
      <color theme="0"/>
      <name val="Arial"/>
      <family val="2"/>
    </font>
    <font>
      <b/>
      <sz val="20"/>
      <color theme="0"/>
      <name val="宋体"/>
      <family val="3"/>
      <charset val="134"/>
    </font>
    <font>
      <b/>
      <sz val="8"/>
      <color theme="1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0"/>
      <color rgb="FFFF0000"/>
      <name val="宋体"/>
      <family val="2"/>
    </font>
    <font>
      <sz val="10"/>
      <name val="微软雅黑"/>
      <family val="2"/>
      <charset val="134"/>
    </font>
    <font>
      <sz val="10"/>
      <color theme="1"/>
      <name val="宋体"/>
      <family val="3"/>
      <charset val="134"/>
    </font>
    <font>
      <sz val="11"/>
      <color theme="1"/>
      <name val="Arial"/>
      <family val="2"/>
    </font>
    <font>
      <b/>
      <sz val="14"/>
      <color theme="1"/>
      <name val="Arial"/>
      <family val="2"/>
    </font>
    <font>
      <b/>
      <sz val="14"/>
      <color theme="1"/>
      <name val="宋体"/>
      <family val="2"/>
    </font>
    <font>
      <sz val="11"/>
      <color theme="1"/>
      <name val="宋体"/>
      <family val="2"/>
    </font>
    <font>
      <b/>
      <sz val="16"/>
      <color theme="0"/>
      <name val="Arial"/>
      <family val="2"/>
    </font>
    <font>
      <b/>
      <sz val="14"/>
      <color theme="0"/>
      <name val="Arial"/>
      <family val="2"/>
    </font>
    <font>
      <sz val="13"/>
      <color theme="1"/>
      <name val="Arial"/>
      <family val="2"/>
    </font>
    <font>
      <b/>
      <sz val="13"/>
      <color theme="1"/>
      <name val="Arial"/>
      <family val="2"/>
    </font>
    <font>
      <b/>
      <sz val="13"/>
      <color theme="1"/>
      <name val="宋体"/>
      <family val="3"/>
      <charset val="134"/>
    </font>
    <font>
      <b/>
      <sz val="12"/>
      <color theme="1"/>
      <name val="宋体"/>
      <family val="2"/>
    </font>
    <font>
      <b/>
      <sz val="10"/>
      <color theme="1"/>
      <name val="宋体"/>
      <family val="2"/>
    </font>
    <font>
      <sz val="9"/>
      <color theme="1"/>
      <name val="Arial"/>
      <family val="2"/>
    </font>
    <font>
      <sz val="9"/>
      <color theme="1"/>
      <name val="宋体"/>
      <family val="2"/>
    </font>
    <font>
      <vertAlign val="superscript"/>
      <sz val="10"/>
      <color theme="1"/>
      <name val="Arial"/>
      <family val="2"/>
    </font>
    <font>
      <sz val="26"/>
      <color theme="1"/>
      <name val="Arial"/>
      <family val="2"/>
    </font>
    <font>
      <b/>
      <sz val="14"/>
      <color theme="0"/>
      <name val="宋体"/>
      <family val="3"/>
      <charset val="134"/>
    </font>
    <font>
      <b/>
      <u/>
      <sz val="14"/>
      <color theme="0"/>
      <name val="Arial"/>
      <family val="2"/>
    </font>
    <font>
      <sz val="9"/>
      <color rgb="FFFF0000"/>
      <name val="Arial"/>
      <family val="2"/>
    </font>
    <font>
      <sz val="10"/>
      <color theme="1"/>
      <name val="宋体"/>
      <family val="2"/>
    </font>
    <font>
      <sz val="11"/>
      <name val="Arial"/>
      <family val="2"/>
    </font>
    <font>
      <b/>
      <sz val="11"/>
      <color theme="1"/>
      <name val="宋体"/>
      <family val="3"/>
      <charset val="134"/>
    </font>
    <font>
      <b/>
      <sz val="11"/>
      <color theme="1"/>
      <name val="宋体"/>
      <family val="2"/>
    </font>
    <font>
      <vertAlign val="superscript"/>
      <sz val="11"/>
      <color theme="1"/>
      <name val="Arial"/>
      <family val="2"/>
    </font>
    <font>
      <b/>
      <sz val="14"/>
      <color theme="1"/>
      <name val="宋体"/>
      <family val="3"/>
      <charset val="134"/>
      <scheme val="minor"/>
    </font>
    <font>
      <sz val="8"/>
      <color rgb="FFFF0000"/>
      <name val="Arial"/>
      <family val="2"/>
    </font>
    <font>
      <sz val="8"/>
      <color theme="1"/>
      <name val="宋体"/>
      <family val="2"/>
      <scheme val="minor"/>
    </font>
    <font>
      <sz val="8"/>
      <color theme="1"/>
      <name val="宋体"/>
      <family val="2"/>
    </font>
    <font>
      <b/>
      <sz val="36"/>
      <color theme="1"/>
      <name val="宋体"/>
      <family val="3"/>
      <charset val="134"/>
      <scheme val="minor"/>
    </font>
    <font>
      <vertAlign val="superscript"/>
      <sz val="10"/>
      <color theme="1"/>
      <name val="微软雅黑"/>
      <family val="2"/>
      <charset val="134"/>
    </font>
    <font>
      <sz val="11"/>
      <color theme="1"/>
      <name val="楷体"/>
      <family val="3"/>
      <charset val="134"/>
    </font>
    <font>
      <sz val="9"/>
      <name val="宋体"/>
      <family val="2"/>
      <charset val="134"/>
      <scheme val="minor"/>
    </font>
    <font>
      <b/>
      <sz val="10"/>
      <color indexed="8"/>
      <name val="宋体"/>
      <family val="3"/>
      <charset val="134"/>
    </font>
    <font>
      <b/>
      <sz val="10"/>
      <color indexed="8"/>
      <name val="Calibri"/>
      <family val="2"/>
    </font>
    <font>
      <sz val="12"/>
      <name val="宋体"/>
      <family val="7"/>
      <charset val="134"/>
    </font>
    <font>
      <b/>
      <sz val="16"/>
      <name val="Arial"/>
      <family val="2"/>
    </font>
    <font>
      <sz val="11"/>
      <color theme="1"/>
      <name val="宋体"/>
      <family val="3"/>
      <charset val="134"/>
      <scheme val="minor"/>
    </font>
    <font>
      <b/>
      <sz val="10"/>
      <name val="Arial"/>
      <family val="2"/>
    </font>
    <font>
      <sz val="11"/>
      <color theme="1"/>
      <name val="Arial Unicode MS"/>
      <family val="2"/>
      <charset val="134"/>
    </font>
    <font>
      <b/>
      <sz val="10"/>
      <name val="宋体"/>
      <family val="3"/>
      <charset val="134"/>
    </font>
    <font>
      <sz val="8"/>
      <name val="Arial"/>
      <family val="2"/>
    </font>
    <font>
      <b/>
      <sz val="8"/>
      <name val="Arial"/>
      <family val="2"/>
    </font>
    <font>
      <b/>
      <sz val="8"/>
      <color rgb="FF0000FF"/>
      <name val="Arial"/>
      <family val="2"/>
    </font>
    <font>
      <b/>
      <sz val="10"/>
      <name val="微软雅黑"/>
      <family val="2"/>
      <charset val="134"/>
    </font>
    <font>
      <sz val="11"/>
      <color rgb="FF006100"/>
      <name val="宋体"/>
      <family val="2"/>
      <charset val="134"/>
      <scheme val="minor"/>
    </font>
    <font>
      <b/>
      <sz val="11"/>
      <color rgb="FF006100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8"/>
      <color rgb="FFFF0000"/>
      <name val="宋体"/>
      <family val="3"/>
      <charset val="134"/>
    </font>
    <font>
      <b/>
      <sz val="10"/>
      <color theme="0" tint="-4.9989318521683403E-2"/>
      <name val="宋体"/>
      <family val="3"/>
      <charset val="134"/>
    </font>
    <font>
      <b/>
      <sz val="11"/>
      <color theme="0" tint="-4.9989318521683403E-2"/>
      <name val="宋体"/>
      <family val="3"/>
      <charset val="134"/>
    </font>
    <font>
      <b/>
      <sz val="9"/>
      <color theme="0" tint="-4.9989318521683403E-2"/>
      <name val="宋体"/>
      <family val="3"/>
      <charset val="134"/>
    </font>
    <font>
      <b/>
      <sz val="10"/>
      <color theme="0" tint="-4.9989318521683403E-2"/>
      <name val="Arial"/>
      <family val="2"/>
    </font>
    <font>
      <b/>
      <sz val="11"/>
      <color theme="0" tint="-4.9989318521683403E-2"/>
      <name val="Arial"/>
      <family val="2"/>
    </font>
    <font>
      <b/>
      <sz val="9"/>
      <color theme="0" tint="-4.9989318521683403E-2"/>
      <name val="Arial"/>
      <family val="2"/>
    </font>
    <font>
      <b/>
      <sz val="11"/>
      <color theme="0" tint="-4.9989318521683403E-2"/>
      <name val="Arial"/>
      <family val="3"/>
      <charset val="134"/>
    </font>
    <font>
      <b/>
      <sz val="10"/>
      <color theme="0" tint="-4.9989318521683403E-2"/>
      <name val="宋体"/>
      <family val="2"/>
      <charset val="134"/>
    </font>
    <font>
      <b/>
      <sz val="10"/>
      <color theme="0" tint="-4.9989318521683403E-2"/>
      <name val="Arial"/>
      <family val="3"/>
      <charset val="134"/>
    </font>
    <font>
      <b/>
      <sz val="9"/>
      <color theme="0"/>
      <name val="宋体"/>
      <family val="2"/>
      <charset val="134"/>
    </font>
    <font>
      <b/>
      <sz val="9"/>
      <color theme="0"/>
      <name val="Arial"/>
      <family val="2"/>
      <charset val="134"/>
    </font>
    <font>
      <b/>
      <sz val="9"/>
      <color theme="0"/>
      <name val="Arial"/>
      <family val="7"/>
    </font>
    <font>
      <b/>
      <sz val="9"/>
      <color theme="0"/>
      <name val="Arial"/>
      <family val="7"/>
      <charset val="134"/>
    </font>
    <font>
      <sz val="8"/>
      <color theme="1"/>
      <name val="微软雅黑"/>
      <family val="2"/>
      <charset val="134"/>
    </font>
    <font>
      <sz val="8"/>
      <name val="微软雅黑"/>
      <family val="2"/>
      <charset val="134"/>
    </font>
    <font>
      <b/>
      <sz val="8"/>
      <name val="宋体"/>
      <family val="3"/>
      <charset val="134"/>
    </font>
    <font>
      <b/>
      <sz val="8"/>
      <color theme="0"/>
      <name val="Arial Unicode MS"/>
      <family val="2"/>
      <charset val="134"/>
    </font>
    <font>
      <sz val="8"/>
      <color theme="1"/>
      <name val="Arial"/>
      <family val="2"/>
      <charset val="134"/>
    </font>
    <font>
      <sz val="8"/>
      <color theme="1"/>
      <name val="宋体"/>
      <family val="2"/>
      <charset val="134"/>
    </font>
    <font>
      <sz val="8"/>
      <color theme="1"/>
      <name val="Calibri"/>
      <family val="2"/>
    </font>
    <font>
      <sz val="8"/>
      <name val="Arial Unicode MS"/>
      <family val="2"/>
      <charset val="134"/>
    </font>
    <font>
      <sz val="8"/>
      <color rgb="FF0033CC"/>
      <name val="Calibri"/>
      <family val="2"/>
    </font>
    <font>
      <sz val="8"/>
      <name val="宋体"/>
      <family val="3"/>
      <charset val="134"/>
    </font>
    <font>
      <b/>
      <sz val="8"/>
      <color rgb="FF000000"/>
      <name val="Calibri"/>
      <family val="2"/>
    </font>
    <font>
      <b/>
      <sz val="8"/>
      <color rgb="FFFF0000"/>
      <name val="Calibri"/>
      <family val="2"/>
    </font>
    <font>
      <b/>
      <sz val="8"/>
      <color rgb="FF000000"/>
      <name val="Arial"/>
      <family val="2"/>
    </font>
    <font>
      <b/>
      <sz val="8"/>
      <color rgb="FF000000"/>
      <name val="宋体"/>
      <family val="3"/>
      <charset val="134"/>
    </font>
    <font>
      <b/>
      <sz val="8"/>
      <color theme="0"/>
      <name val="微软雅黑"/>
      <family val="2"/>
      <charset val="134"/>
    </font>
    <font>
      <b/>
      <sz val="8"/>
      <color rgb="FF3333FF"/>
      <name val="Arial"/>
      <family val="2"/>
    </font>
    <font>
      <b/>
      <sz val="8"/>
      <color theme="1"/>
      <name val="Calibri"/>
      <family val="2"/>
    </font>
    <font>
      <b/>
      <sz val="8"/>
      <color indexed="8"/>
      <name val="Calibri"/>
      <family val="2"/>
    </font>
    <font>
      <sz val="8"/>
      <color theme="1"/>
      <name val="Calibri"/>
      <family val="2"/>
      <charset val="134"/>
    </font>
    <font>
      <b/>
      <sz val="8"/>
      <name val="微软雅黑"/>
      <family val="2"/>
      <charset val="134"/>
    </font>
    <font>
      <b/>
      <sz val="8"/>
      <name val="Arial Unicode MS"/>
      <family val="2"/>
      <charset val="134"/>
    </font>
    <font>
      <b/>
      <sz val="28"/>
      <color rgb="FF0070C0"/>
      <name val="arial"/>
      <family val="2"/>
    </font>
    <font>
      <b/>
      <sz val="28"/>
      <color rgb="FF0070C0"/>
      <name val="宋体"/>
      <family val="2"/>
    </font>
    <font>
      <sz val="11"/>
      <color theme="1"/>
      <name val="宋体"/>
      <family val="2"/>
      <charset val="134"/>
    </font>
    <font>
      <sz val="12"/>
      <color theme="1"/>
      <name val="微软雅黑"/>
      <family val="2"/>
      <charset val="134"/>
    </font>
    <font>
      <sz val="12"/>
      <color rgb="FFFF0000"/>
      <name val="微软雅黑"/>
      <family val="2"/>
      <charset val="134"/>
    </font>
    <font>
      <sz val="12"/>
      <name val="微软雅黑"/>
      <family val="2"/>
      <charset val="134"/>
    </font>
    <font>
      <sz val="14"/>
      <color theme="1"/>
      <name val="微软雅黑"/>
      <family val="2"/>
      <charset val="134"/>
    </font>
    <font>
      <b/>
      <sz val="12"/>
      <name val="Arial"/>
      <family val="2"/>
    </font>
    <font>
      <b/>
      <sz val="12"/>
      <name val="宋体"/>
      <family val="3"/>
      <charset val="134"/>
    </font>
    <font>
      <sz val="12"/>
      <color theme="1"/>
      <name val="Cambria Math"/>
      <family val="2"/>
    </font>
    <font>
      <b/>
      <sz val="12"/>
      <color indexed="9"/>
      <name val="Arial"/>
      <family val="2"/>
    </font>
    <font>
      <b/>
      <sz val="12"/>
      <color indexed="9"/>
      <name val="宋体"/>
      <family val="3"/>
      <charset val="134"/>
    </font>
    <font>
      <sz val="12"/>
      <color theme="1"/>
      <name val="Arial"/>
      <family val="2"/>
    </font>
    <font>
      <b/>
      <sz val="12"/>
      <color rgb="FFFF0000"/>
      <name val="Arial"/>
      <family val="2"/>
    </font>
    <font>
      <b/>
      <sz val="12"/>
      <color rgb="FFFF0000"/>
      <name val="微软雅黑"/>
      <family val="2"/>
      <charset val="134"/>
    </font>
    <font>
      <sz val="12"/>
      <color rgb="FFFF0000"/>
      <name val="Arial"/>
      <family val="2"/>
    </font>
    <font>
      <b/>
      <i/>
      <sz val="12"/>
      <color theme="1"/>
      <name val="微软雅黑"/>
      <family val="2"/>
      <charset val="134"/>
    </font>
    <font>
      <b/>
      <i/>
      <sz val="12"/>
      <color theme="1"/>
      <name val="Arial"/>
      <family val="2"/>
    </font>
    <font>
      <sz val="11"/>
      <color theme="1"/>
      <name val="Arial"/>
      <family val="2"/>
      <charset val="134"/>
    </font>
    <font>
      <sz val="11"/>
      <color theme="1"/>
      <name val="等线"/>
      <family val="2"/>
      <charset val="134"/>
    </font>
    <font>
      <sz val="12"/>
      <color rgb="FFFF0000"/>
      <name val="Arial"/>
      <family val="2"/>
      <charset val="134"/>
    </font>
    <font>
      <sz val="10"/>
      <color rgb="FFFF0000"/>
      <name val="微软雅黑"/>
      <family val="2"/>
      <charset val="134"/>
    </font>
    <font>
      <sz val="10"/>
      <color theme="1"/>
      <name val="宋体"/>
      <family val="2"/>
      <charset val="134"/>
    </font>
    <font>
      <sz val="10"/>
      <name val="宋体"/>
      <family val="2"/>
      <charset val="134"/>
    </font>
    <font>
      <b/>
      <u/>
      <sz val="12"/>
      <color rgb="FFFF0000"/>
      <name val="微软雅黑"/>
      <family val="2"/>
      <charset val="134"/>
    </font>
    <font>
      <b/>
      <sz val="8"/>
      <color rgb="FF000000"/>
      <name val="微软雅黑"/>
      <family val="2"/>
      <charset val="134"/>
    </font>
    <font>
      <sz val="9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theme="0"/>
      <name val="等线"/>
      <family val="2"/>
      <charset val="134"/>
    </font>
    <font>
      <b/>
      <sz val="10"/>
      <color theme="0"/>
      <name val="Arial"/>
      <family val="2"/>
      <charset val="134"/>
    </font>
    <font>
      <b/>
      <sz val="9"/>
      <color theme="1"/>
      <name val="Trebuchet MS"/>
      <family val="2"/>
    </font>
    <font>
      <sz val="10"/>
      <color rgb="FF000000"/>
      <name val="Arial"/>
      <family val="2"/>
    </font>
  </fonts>
  <fills count="6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lightUp">
        <bgColor theme="0" tint="-0.14996795556505021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lightUp">
        <bgColor theme="0"/>
      </patternFill>
    </fill>
    <fill>
      <patternFill patternType="solid">
        <fgColor rgb="FF00B0F0"/>
        <bgColor indexed="64"/>
      </patternFill>
    </fill>
    <fill>
      <patternFill patternType="darkTrellis">
        <bgColor theme="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lightUp"/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lightUp">
        <bgColor rgb="FF00B050"/>
      </patternFill>
    </fill>
    <fill>
      <patternFill patternType="solid">
        <fgColor theme="3" tint="0.79998168889431442"/>
        <bgColor indexed="64"/>
      </patternFill>
    </fill>
    <fill>
      <patternFill patternType="lightVertical">
        <bgColor theme="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theme="0" tint="-4.9989318521683403E-2"/>
        <bgColor indexed="64"/>
      </patternFill>
    </fill>
  </fills>
  <borders count="19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hair">
        <color auto="1"/>
      </top>
      <bottom style="medium">
        <color auto="1"/>
      </bottom>
      <diagonal/>
    </border>
    <border>
      <left style="hair">
        <color indexed="64"/>
      </left>
      <right style="medium">
        <color indexed="64"/>
      </right>
      <top style="hair">
        <color auto="1"/>
      </top>
      <bottom style="medium">
        <color auto="1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auto="1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indexed="64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hair">
        <color indexed="64"/>
      </right>
      <top style="hair">
        <color auto="1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auto="1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auto="1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indexed="64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hair">
        <color indexed="64"/>
      </right>
      <top style="hair">
        <color auto="1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auto="1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hair">
        <color indexed="64"/>
      </left>
      <right style="medium">
        <color auto="1"/>
      </right>
      <top style="medium">
        <color indexed="64"/>
      </top>
      <bottom/>
      <diagonal/>
    </border>
    <border>
      <left style="medium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</borders>
  <cellStyleXfs count="104">
    <xf numFmtId="0" fontId="0" fillId="0" borderId="0"/>
    <xf numFmtId="0" fontId="9" fillId="0" borderId="0">
      <alignment vertical="top"/>
      <protection locked="0"/>
    </xf>
    <xf numFmtId="0" fontId="11" fillId="0" borderId="0">
      <alignment vertical="center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0" fontId="20" fillId="6" borderId="0" applyProtection="0">
      <alignment vertical="center"/>
    </xf>
    <xf numFmtId="0" fontId="20" fillId="7" borderId="0" applyProtection="0">
      <alignment vertical="center"/>
    </xf>
    <xf numFmtId="0" fontId="20" fillId="8" borderId="0" applyProtection="0">
      <alignment vertical="center"/>
    </xf>
    <xf numFmtId="0" fontId="20" fillId="9" borderId="0" applyProtection="0">
      <alignment vertical="center"/>
    </xf>
    <xf numFmtId="0" fontId="20" fillId="10" borderId="0" applyProtection="0">
      <alignment vertical="center"/>
    </xf>
    <xf numFmtId="0" fontId="20" fillId="11" borderId="0" applyProtection="0">
      <alignment vertical="center"/>
    </xf>
    <xf numFmtId="0" fontId="20" fillId="12" borderId="0" applyProtection="0">
      <alignment vertical="center"/>
    </xf>
    <xf numFmtId="0" fontId="20" fillId="13" borderId="0" applyProtection="0">
      <alignment vertical="center"/>
    </xf>
    <xf numFmtId="0" fontId="20" fillId="14" borderId="0" applyProtection="0">
      <alignment vertical="center"/>
    </xf>
    <xf numFmtId="0" fontId="20" fillId="9" borderId="0" applyProtection="0">
      <alignment vertical="center"/>
    </xf>
    <xf numFmtId="0" fontId="20" fillId="12" borderId="0" applyProtection="0">
      <alignment vertical="center"/>
    </xf>
    <xf numFmtId="0" fontId="20" fillId="15" borderId="0" applyProtection="0">
      <alignment vertical="center"/>
    </xf>
    <xf numFmtId="0" fontId="21" fillId="16" borderId="0" applyProtection="0">
      <alignment vertical="center"/>
    </xf>
    <xf numFmtId="0" fontId="21" fillId="13" borderId="0" applyProtection="0">
      <alignment vertical="center"/>
    </xf>
    <xf numFmtId="0" fontId="21" fillId="14" borderId="0" applyProtection="0">
      <alignment vertical="center"/>
    </xf>
    <xf numFmtId="0" fontId="21" fillId="17" borderId="0" applyProtection="0">
      <alignment vertical="center"/>
    </xf>
    <xf numFmtId="0" fontId="21" fillId="18" borderId="0" applyProtection="0">
      <alignment vertical="center"/>
    </xf>
    <xf numFmtId="0" fontId="21" fillId="19" borderId="0" applyProtection="0">
      <alignment vertical="center"/>
    </xf>
    <xf numFmtId="0" fontId="21" fillId="20" borderId="0" applyProtection="0">
      <alignment vertical="center"/>
    </xf>
    <xf numFmtId="0" fontId="21" fillId="21" borderId="0" applyProtection="0">
      <alignment vertical="center"/>
    </xf>
    <xf numFmtId="0" fontId="21" fillId="22" borderId="0" applyProtection="0">
      <alignment vertical="center"/>
    </xf>
    <xf numFmtId="0" fontId="21" fillId="17" borderId="0" applyProtection="0">
      <alignment vertical="center"/>
    </xf>
    <xf numFmtId="0" fontId="21" fillId="18" borderId="0" applyProtection="0">
      <alignment vertical="center"/>
    </xf>
    <xf numFmtId="0" fontId="21" fillId="23" borderId="0" applyProtection="0">
      <alignment vertical="center"/>
    </xf>
    <xf numFmtId="0" fontId="22" fillId="7" borderId="0" applyProtection="0">
      <alignment vertical="center"/>
    </xf>
    <xf numFmtId="0" fontId="23" fillId="24" borderId="41" applyProtection="0">
      <alignment vertical="center"/>
    </xf>
    <xf numFmtId="0" fontId="24" fillId="25" borderId="42" applyProtection="0">
      <alignment vertical="center"/>
    </xf>
    <xf numFmtId="176" fontId="25" fillId="0" borderId="0" applyFont="0" applyFill="0" applyBorder="0" applyAlignment="0" applyProtection="0">
      <alignment vertical="center"/>
    </xf>
    <xf numFmtId="176" fontId="25" fillId="0" borderId="0" applyProtection="0">
      <alignment vertical="center"/>
    </xf>
    <xf numFmtId="176" fontId="25" fillId="0" borderId="0" applyFont="0" applyFill="0" applyBorder="0" applyAlignment="0" applyProtection="0">
      <alignment vertical="center"/>
    </xf>
    <xf numFmtId="176" fontId="26" fillId="0" borderId="0" applyFont="0" applyFill="0" applyBorder="0" applyAlignment="0" applyProtection="0">
      <alignment vertical="center"/>
    </xf>
    <xf numFmtId="0" fontId="27" fillId="0" borderId="0" applyProtection="0">
      <alignment vertical="center"/>
    </xf>
    <xf numFmtId="0" fontId="28" fillId="8" borderId="0" applyProtection="0">
      <alignment vertical="center"/>
    </xf>
    <xf numFmtId="0" fontId="29" fillId="0" borderId="43" applyProtection="0">
      <alignment vertical="center"/>
    </xf>
    <xf numFmtId="0" fontId="30" fillId="0" borderId="44" applyProtection="0">
      <alignment vertical="center"/>
    </xf>
    <xf numFmtId="0" fontId="31" fillId="0" borderId="45" applyProtection="0">
      <alignment vertical="center"/>
    </xf>
    <xf numFmtId="0" fontId="31" fillId="0" borderId="0" applyProtection="0">
      <alignment vertical="center"/>
    </xf>
    <xf numFmtId="0" fontId="32" fillId="11" borderId="41" applyProtection="0">
      <alignment vertical="center"/>
    </xf>
    <xf numFmtId="0" fontId="33" fillId="0" borderId="46" applyProtection="0">
      <alignment vertical="center"/>
    </xf>
    <xf numFmtId="0" fontId="34" fillId="26" borderId="0" applyProtection="0">
      <alignment vertical="center"/>
    </xf>
    <xf numFmtId="0" fontId="25" fillId="0" borderId="0">
      <alignment vertical="center"/>
    </xf>
    <xf numFmtId="0" fontId="35" fillId="0" borderId="0">
      <alignment vertical="center"/>
    </xf>
    <xf numFmtId="0" fontId="26" fillId="0" borderId="0">
      <alignment vertical="center"/>
    </xf>
    <xf numFmtId="0" fontId="25" fillId="27" borderId="47" applyProtection="0">
      <alignment vertical="center"/>
    </xf>
    <xf numFmtId="0" fontId="36" fillId="24" borderId="48" applyProtection="0">
      <alignment vertical="center"/>
    </xf>
    <xf numFmtId="9" fontId="25" fillId="0" borderId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37" fillId="0" borderId="0" applyProtection="0">
      <alignment vertical="center"/>
    </xf>
    <xf numFmtId="0" fontId="38" fillId="0" borderId="49" applyProtection="0">
      <alignment vertical="center"/>
    </xf>
    <xf numFmtId="0" fontId="39" fillId="0" borderId="0" applyProtection="0">
      <alignment vertical="center"/>
    </xf>
    <xf numFmtId="0" fontId="20" fillId="0" borderId="0"/>
    <xf numFmtId="0" fontId="9" fillId="0" borderId="0">
      <alignment vertical="top"/>
      <protection locked="0"/>
    </xf>
    <xf numFmtId="0" fontId="19" fillId="0" borderId="0">
      <alignment vertical="top"/>
      <protection locked="0"/>
    </xf>
    <xf numFmtId="176" fontId="25" fillId="0" borderId="0" applyProtection="0">
      <alignment vertical="center"/>
    </xf>
    <xf numFmtId="0" fontId="25" fillId="0" borderId="0">
      <alignment vertical="center"/>
    </xf>
    <xf numFmtId="0" fontId="25" fillId="27" borderId="47" applyProtection="0">
      <alignment vertical="center"/>
    </xf>
    <xf numFmtId="9" fontId="25" fillId="0" borderId="0" applyProtection="0">
      <alignment vertical="center"/>
    </xf>
    <xf numFmtId="176" fontId="79" fillId="0" borderId="0" applyFont="0" applyFill="0" applyBorder="0" applyAlignment="0" applyProtection="0">
      <alignment vertical="center"/>
    </xf>
    <xf numFmtId="0" fontId="160" fillId="51" borderId="0" applyNumberFormat="0" applyBorder="0" applyAlignment="0" applyProtection="0"/>
    <xf numFmtId="0" fontId="152" fillId="0" borderId="0"/>
    <xf numFmtId="9" fontId="79" fillId="0" borderId="0" applyFont="0" applyFill="0" applyBorder="0" applyAlignment="0" applyProtection="0">
      <alignment vertical="center"/>
    </xf>
  </cellStyleXfs>
  <cellXfs count="1308">
    <xf numFmtId="0" fontId="0" fillId="0" borderId="0" xfId="0"/>
    <xf numFmtId="0" fontId="0" fillId="2" borderId="0" xfId="0" applyFill="1"/>
    <xf numFmtId="0" fontId="6" fillId="3" borderId="4" xfId="0" applyFont="1" applyFill="1" applyBorder="1" applyAlignment="1">
      <alignment horizontal="center" vertical="center"/>
    </xf>
    <xf numFmtId="10" fontId="6" fillId="3" borderId="7" xfId="0" applyNumberFormat="1" applyFont="1" applyFill="1" applyBorder="1" applyAlignment="1">
      <alignment horizontal="center" vertical="center"/>
    </xf>
    <xf numFmtId="0" fontId="6" fillId="3" borderId="10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180" fontId="10" fillId="2" borderId="17" xfId="1" applyNumberFormat="1" applyFont="1" applyFill="1" applyBorder="1" applyAlignment="1">
      <alignment horizontal="center" vertical="center" wrapText="1"/>
      <protection locked="0"/>
    </xf>
    <xf numFmtId="180" fontId="10" fillId="2" borderId="18" xfId="1" applyNumberFormat="1" applyFont="1" applyFill="1" applyBorder="1" applyAlignment="1">
      <alignment horizontal="center" vertical="center" wrapText="1"/>
      <protection locked="0"/>
    </xf>
    <xf numFmtId="0" fontId="10" fillId="2" borderId="17" xfId="1" applyFont="1" applyFill="1" applyBorder="1" applyAlignment="1">
      <alignment horizontal="center" vertical="center" wrapText="1"/>
      <protection locked="0"/>
    </xf>
    <xf numFmtId="0" fontId="2" fillId="2" borderId="21" xfId="0" applyFont="1" applyFill="1" applyBorder="1" applyAlignment="1">
      <alignment horizontal="center" vertical="center"/>
    </xf>
    <xf numFmtId="0" fontId="2" fillId="2" borderId="24" xfId="0" applyFont="1" applyFill="1" applyBorder="1" applyAlignment="1">
      <alignment horizontal="center" vertical="center"/>
    </xf>
    <xf numFmtId="0" fontId="2" fillId="2" borderId="25" xfId="0" applyFont="1" applyFill="1" applyBorder="1" applyAlignment="1">
      <alignment horizontal="center" vertical="center"/>
    </xf>
    <xf numFmtId="0" fontId="2" fillId="2" borderId="26" xfId="0" applyFont="1" applyFill="1" applyBorder="1" applyAlignment="1">
      <alignment horizontal="center" vertical="center"/>
    </xf>
    <xf numFmtId="0" fontId="2" fillId="2" borderId="27" xfId="0" applyFont="1" applyFill="1" applyBorder="1" applyAlignment="1">
      <alignment horizontal="center" vertical="center"/>
    </xf>
    <xf numFmtId="0" fontId="2" fillId="2" borderId="28" xfId="0" applyFont="1" applyFill="1" applyBorder="1" applyAlignment="1">
      <alignment horizontal="center" vertical="center"/>
    </xf>
    <xf numFmtId="0" fontId="2" fillId="2" borderId="29" xfId="0" applyFont="1" applyFill="1" applyBorder="1" applyAlignment="1">
      <alignment horizontal="center" vertical="center"/>
    </xf>
    <xf numFmtId="0" fontId="11" fillId="2" borderId="0" xfId="2" applyFill="1" applyAlignment="1"/>
    <xf numFmtId="0" fontId="11" fillId="2" borderId="0" xfId="2" applyFill="1">
      <alignment vertical="center"/>
    </xf>
    <xf numFmtId="0" fontId="43" fillId="2" borderId="0" xfId="2" applyFont="1" applyFill="1" applyAlignment="1"/>
    <xf numFmtId="0" fontId="44" fillId="2" borderId="0" xfId="2" applyFont="1" applyFill="1">
      <alignment vertical="center"/>
    </xf>
    <xf numFmtId="179" fontId="46" fillId="8" borderId="35" xfId="2" applyNumberFormat="1" applyFont="1" applyFill="1" applyBorder="1" applyAlignment="1">
      <alignment horizontal="center" vertical="center"/>
    </xf>
    <xf numFmtId="179" fontId="46" fillId="8" borderId="8" xfId="2" applyNumberFormat="1" applyFont="1" applyFill="1" applyBorder="1" applyAlignment="1">
      <alignment horizontal="center" vertical="center"/>
    </xf>
    <xf numFmtId="0" fontId="46" fillId="8" borderId="8" xfId="2" applyFont="1" applyFill="1" applyBorder="1" applyAlignment="1">
      <alignment horizontal="center" vertical="center"/>
    </xf>
    <xf numFmtId="177" fontId="11" fillId="2" borderId="0" xfId="2" applyNumberFormat="1" applyFill="1" applyAlignment="1"/>
    <xf numFmtId="179" fontId="46" fillId="2" borderId="0" xfId="2" applyNumberFormat="1" applyFont="1" applyFill="1" applyAlignment="1">
      <alignment horizontal="center" vertical="center"/>
    </xf>
    <xf numFmtId="179" fontId="46" fillId="2" borderId="0" xfId="2" applyNumberFormat="1" applyFont="1" applyFill="1">
      <alignment vertical="center"/>
    </xf>
    <xf numFmtId="179" fontId="46" fillId="8" borderId="5" xfId="2" applyNumberFormat="1" applyFont="1" applyFill="1" applyBorder="1" applyAlignment="1">
      <alignment horizontal="center" vertical="center"/>
    </xf>
    <xf numFmtId="0" fontId="48" fillId="2" borderId="0" xfId="2" applyFont="1" applyFill="1">
      <alignment vertical="center"/>
    </xf>
    <xf numFmtId="0" fontId="51" fillId="2" borderId="0" xfId="2" applyFont="1" applyFill="1">
      <alignment vertical="center"/>
    </xf>
    <xf numFmtId="0" fontId="50" fillId="2" borderId="0" xfId="2" applyFont="1" applyFill="1">
      <alignment vertical="center"/>
    </xf>
    <xf numFmtId="0" fontId="52" fillId="2" borderId="0" xfId="2" applyFont="1" applyFill="1">
      <alignment vertical="center"/>
    </xf>
    <xf numFmtId="0" fontId="52" fillId="2" borderId="1" xfId="2" applyFont="1" applyFill="1" applyBorder="1">
      <alignment vertical="center"/>
    </xf>
    <xf numFmtId="0" fontId="52" fillId="2" borderId="1" xfId="2" applyFont="1" applyFill="1" applyBorder="1" applyAlignment="1">
      <alignment horizontal="left" vertical="center"/>
    </xf>
    <xf numFmtId="0" fontId="52" fillId="2" borderId="0" xfId="2" applyFont="1" applyFill="1" applyAlignment="1">
      <alignment horizontal="right" vertical="center"/>
    </xf>
    <xf numFmtId="0" fontId="52" fillId="2" borderId="0" xfId="2" applyFont="1" applyFill="1" applyAlignment="1">
      <alignment horizontal="left" vertical="center"/>
    </xf>
    <xf numFmtId="181" fontId="52" fillId="2" borderId="0" xfId="2" applyNumberFormat="1" applyFont="1" applyFill="1" applyAlignment="1">
      <alignment horizontal="left" vertical="center"/>
    </xf>
    <xf numFmtId="0" fontId="53" fillId="2" borderId="0" xfId="2" applyFont="1" applyFill="1">
      <alignment vertical="center"/>
    </xf>
    <xf numFmtId="0" fontId="54" fillId="2" borderId="50" xfId="2" applyFont="1" applyFill="1" applyBorder="1">
      <alignment vertical="center"/>
    </xf>
    <xf numFmtId="0" fontId="53" fillId="2" borderId="58" xfId="2" applyFont="1" applyFill="1" applyBorder="1">
      <alignment vertical="center"/>
    </xf>
    <xf numFmtId="0" fontId="53" fillId="2" borderId="59" xfId="2" applyFont="1" applyFill="1" applyBorder="1">
      <alignment vertical="center"/>
    </xf>
    <xf numFmtId="0" fontId="53" fillId="2" borderId="60" xfId="2" applyFont="1" applyFill="1" applyBorder="1">
      <alignment vertical="center"/>
    </xf>
    <xf numFmtId="0" fontId="54" fillId="2" borderId="60" xfId="2" applyFont="1" applyFill="1" applyBorder="1">
      <alignment vertical="center"/>
    </xf>
    <xf numFmtId="0" fontId="53" fillId="2" borderId="62" xfId="2" applyFont="1" applyFill="1" applyBorder="1">
      <alignment vertical="center"/>
    </xf>
    <xf numFmtId="0" fontId="53" fillId="2" borderId="1" xfId="2" applyFont="1" applyFill="1" applyBorder="1" applyAlignment="1">
      <alignment horizontal="left" vertical="center"/>
    </xf>
    <xf numFmtId="0" fontId="53" fillId="2" borderId="61" xfId="2" applyFont="1" applyFill="1" applyBorder="1" applyAlignment="1">
      <alignment horizontal="left" vertical="center"/>
    </xf>
    <xf numFmtId="0" fontId="53" fillId="2" borderId="38" xfId="2" applyFont="1" applyFill="1" applyBorder="1">
      <alignment vertical="center"/>
    </xf>
    <xf numFmtId="0" fontId="53" fillId="2" borderId="39" xfId="2" applyFont="1" applyFill="1" applyBorder="1">
      <alignment vertical="center"/>
    </xf>
    <xf numFmtId="0" fontId="53" fillId="2" borderId="40" xfId="2" applyFont="1" applyFill="1" applyBorder="1">
      <alignment vertical="center"/>
    </xf>
    <xf numFmtId="0" fontId="55" fillId="2" borderId="0" xfId="93" applyFont="1" applyFill="1" applyAlignment="1">
      <alignment horizontal="center" vertical="center"/>
    </xf>
    <xf numFmtId="179" fontId="55" fillId="2" borderId="0" xfId="93" applyNumberFormat="1" applyFont="1" applyFill="1" applyAlignment="1">
      <alignment horizontal="center" vertical="center"/>
    </xf>
    <xf numFmtId="0" fontId="46" fillId="29" borderId="0" xfId="93" applyFont="1" applyFill="1" applyAlignment="1">
      <alignment horizontal="center" vertical="center" wrapText="1"/>
    </xf>
    <xf numFmtId="0" fontId="46" fillId="2" borderId="0" xfId="93" applyFont="1" applyFill="1" applyAlignment="1">
      <alignment horizontal="center" vertical="center" wrapText="1"/>
    </xf>
    <xf numFmtId="0" fontId="46" fillId="2" borderId="7" xfId="93" applyFont="1" applyFill="1" applyBorder="1" applyAlignment="1">
      <alignment horizontal="center" vertical="center" wrapText="1"/>
    </xf>
    <xf numFmtId="0" fontId="45" fillId="29" borderId="0" xfId="93" applyFont="1" applyFill="1" applyAlignment="1">
      <alignment horizontal="center" vertical="center" wrapText="1"/>
    </xf>
    <xf numFmtId="0" fontId="45" fillId="2" borderId="0" xfId="93" applyFont="1" applyFill="1" applyAlignment="1">
      <alignment horizontal="center" vertical="center" wrapText="1"/>
    </xf>
    <xf numFmtId="0" fontId="45" fillId="30" borderId="7" xfId="93" applyFont="1" applyFill="1" applyBorder="1" applyAlignment="1">
      <alignment horizontal="center" vertical="center" wrapText="1"/>
    </xf>
    <xf numFmtId="0" fontId="56" fillId="29" borderId="0" xfId="93" applyFont="1" applyFill="1" applyAlignment="1">
      <alignment horizontal="center" vertical="center"/>
    </xf>
    <xf numFmtId="0" fontId="56" fillId="2" borderId="0" xfId="93" applyFont="1" applyFill="1" applyAlignment="1">
      <alignment horizontal="center" vertical="center"/>
    </xf>
    <xf numFmtId="0" fontId="46" fillId="29" borderId="0" xfId="93" applyFont="1" applyFill="1" applyAlignment="1">
      <alignment horizontal="center" vertical="center"/>
    </xf>
    <xf numFmtId="0" fontId="46" fillId="2" borderId="0" xfId="93" applyFont="1" applyFill="1" applyAlignment="1">
      <alignment horizontal="center" vertical="center"/>
    </xf>
    <xf numFmtId="179" fontId="46" fillId="2" borderId="0" xfId="93" applyNumberFormat="1" applyFont="1" applyFill="1" applyAlignment="1">
      <alignment horizontal="center" vertical="center"/>
    </xf>
    <xf numFmtId="0" fontId="56" fillId="2" borderId="0" xfId="93" applyFont="1" applyFill="1" applyAlignment="1">
      <alignment horizontal="left" vertical="center"/>
    </xf>
    <xf numFmtId="0" fontId="11" fillId="31" borderId="0" xfId="2" applyFill="1">
      <alignment vertical="center"/>
    </xf>
    <xf numFmtId="0" fontId="46" fillId="31" borderId="0" xfId="93" applyFont="1" applyFill="1" applyAlignment="1">
      <alignment horizontal="center" vertical="center"/>
    </xf>
    <xf numFmtId="179" fontId="46" fillId="31" borderId="0" xfId="93" applyNumberFormat="1" applyFont="1" applyFill="1" applyAlignment="1">
      <alignment horizontal="center" vertical="center"/>
    </xf>
    <xf numFmtId="0" fontId="56" fillId="31" borderId="0" xfId="93" applyFont="1" applyFill="1" applyAlignment="1">
      <alignment horizontal="left" vertical="center"/>
    </xf>
    <xf numFmtId="0" fontId="11" fillId="29" borderId="0" xfId="2" applyFill="1">
      <alignment vertical="center"/>
    </xf>
    <xf numFmtId="179" fontId="45" fillId="30" borderId="7" xfId="93" applyNumberFormat="1" applyFont="1" applyFill="1" applyBorder="1" applyAlignment="1">
      <alignment horizontal="center" vertical="center" wrapText="1"/>
    </xf>
    <xf numFmtId="0" fontId="56" fillId="2" borderId="1" xfId="93" applyFont="1" applyFill="1" applyBorder="1" applyAlignment="1">
      <alignment horizontal="left" vertical="center"/>
    </xf>
    <xf numFmtId="0" fontId="56" fillId="2" borderId="1" xfId="93" applyFont="1" applyFill="1" applyBorder="1" applyAlignment="1">
      <alignment vertical="center"/>
    </xf>
    <xf numFmtId="2" fontId="58" fillId="29" borderId="0" xfId="93" applyNumberFormat="1" applyFont="1" applyFill="1" applyAlignment="1">
      <alignment horizontal="center" vertical="center"/>
    </xf>
    <xf numFmtId="2" fontId="58" fillId="2" borderId="0" xfId="93" applyNumberFormat="1" applyFont="1" applyFill="1" applyAlignment="1">
      <alignment horizontal="center" vertical="center"/>
    </xf>
    <xf numFmtId="2" fontId="46" fillId="29" borderId="0" xfId="93" applyNumberFormat="1" applyFont="1" applyFill="1" applyAlignment="1">
      <alignment horizontal="center" vertical="center"/>
    </xf>
    <xf numFmtId="2" fontId="46" fillId="2" borderId="0" xfId="93" applyNumberFormat="1" applyFont="1" applyFill="1" applyAlignment="1">
      <alignment horizontal="center" vertical="center"/>
    </xf>
    <xf numFmtId="0" fontId="60" fillId="29" borderId="0" xfId="93" applyFont="1" applyFill="1" applyAlignment="1">
      <alignment horizontal="center" vertical="center" wrapText="1"/>
    </xf>
    <xf numFmtId="0" fontId="60" fillId="2" borderId="0" xfId="93" applyFont="1" applyFill="1" applyAlignment="1">
      <alignment horizontal="center" vertical="center" wrapText="1"/>
    </xf>
    <xf numFmtId="0" fontId="60" fillId="30" borderId="7" xfId="93" applyFont="1" applyFill="1" applyBorder="1" applyAlignment="1">
      <alignment horizontal="center" vertical="center" wrapText="1"/>
    </xf>
    <xf numFmtId="179" fontId="60" fillId="30" borderId="7" xfId="93" applyNumberFormat="1" applyFont="1" applyFill="1" applyBorder="1" applyAlignment="1">
      <alignment horizontal="center" vertical="center" wrapText="1"/>
    </xf>
    <xf numFmtId="0" fontId="56" fillId="2" borderId="0" xfId="93" applyFont="1" applyFill="1" applyAlignment="1">
      <alignment vertical="center"/>
    </xf>
    <xf numFmtId="0" fontId="59" fillId="29" borderId="0" xfId="93" applyFont="1" applyFill="1" applyAlignment="1">
      <alignment horizontal="center" vertical="center"/>
    </xf>
    <xf numFmtId="0" fontId="59" fillId="2" borderId="0" xfId="93" applyFont="1" applyFill="1" applyAlignment="1">
      <alignment horizontal="center" vertical="center"/>
    </xf>
    <xf numFmtId="179" fontId="59" fillId="2" borderId="0" xfId="93" applyNumberFormat="1" applyFont="1" applyFill="1" applyAlignment="1">
      <alignment horizontal="center" vertical="center"/>
    </xf>
    <xf numFmtId="0" fontId="59" fillId="2" borderId="0" xfId="93" applyFont="1" applyFill="1" applyAlignment="1">
      <alignment vertical="center"/>
    </xf>
    <xf numFmtId="181" fontId="52" fillId="29" borderId="0" xfId="2" applyNumberFormat="1" applyFont="1" applyFill="1" applyAlignment="1">
      <alignment horizontal="left" vertical="center"/>
    </xf>
    <xf numFmtId="0" fontId="52" fillId="2" borderId="0" xfId="2" applyFont="1" applyFill="1" applyAlignment="1">
      <alignment horizontal="center" vertical="center"/>
    </xf>
    <xf numFmtId="0" fontId="42" fillId="29" borderId="0" xfId="93" applyFont="1" applyFill="1" applyAlignment="1">
      <alignment horizontal="center" vertical="center"/>
    </xf>
    <xf numFmtId="0" fontId="42" fillId="2" borderId="0" xfId="93" applyFont="1" applyFill="1" applyAlignment="1">
      <alignment horizontal="center" vertical="center"/>
    </xf>
    <xf numFmtId="10" fontId="46" fillId="8" borderId="8" xfId="2" applyNumberFormat="1" applyFont="1" applyFill="1" applyBorder="1" applyAlignment="1">
      <alignment horizontal="center" vertical="center"/>
    </xf>
    <xf numFmtId="0" fontId="65" fillId="2" borderId="7" xfId="93" applyFont="1" applyFill="1" applyBorder="1" applyAlignment="1">
      <alignment horizontal="center" vertical="center"/>
    </xf>
    <xf numFmtId="178" fontId="65" fillId="2" borderId="7" xfId="93" applyNumberFormat="1" applyFont="1" applyFill="1" applyBorder="1" applyAlignment="1">
      <alignment horizontal="center" vertical="center"/>
    </xf>
    <xf numFmtId="0" fontId="66" fillId="2" borderId="7" xfId="93" applyFont="1" applyFill="1" applyBorder="1" applyAlignment="1">
      <alignment horizontal="center" vertical="center"/>
    </xf>
    <xf numFmtId="178" fontId="66" fillId="2" borderId="7" xfId="93" applyNumberFormat="1" applyFont="1" applyFill="1" applyBorder="1" applyAlignment="1">
      <alignment horizontal="center" vertical="center"/>
    </xf>
    <xf numFmtId="177" fontId="2" fillId="4" borderId="16" xfId="0" applyNumberFormat="1" applyFont="1" applyFill="1" applyBorder="1" applyAlignment="1">
      <alignment horizontal="center" vertical="center"/>
    </xf>
    <xf numFmtId="177" fontId="2" fillId="4" borderId="20" xfId="0" applyNumberFormat="1" applyFont="1" applyFill="1" applyBorder="1" applyAlignment="1">
      <alignment horizontal="center" vertical="center"/>
    </xf>
    <xf numFmtId="0" fontId="69" fillId="32" borderId="57" xfId="2" applyFont="1" applyFill="1" applyBorder="1" applyAlignment="1">
      <alignment horizontal="right" vertical="center"/>
    </xf>
    <xf numFmtId="0" fontId="69" fillId="32" borderId="52" xfId="2" applyFont="1" applyFill="1" applyBorder="1">
      <alignment vertical="center"/>
    </xf>
    <xf numFmtId="0" fontId="69" fillId="32" borderId="36" xfId="2" applyFont="1" applyFill="1" applyBorder="1" applyAlignment="1">
      <alignment horizontal="right" vertical="center"/>
    </xf>
    <xf numFmtId="0" fontId="72" fillId="0" borderId="28" xfId="2" applyFont="1" applyBorder="1" applyAlignment="1">
      <alignment horizontal="center" vertical="center"/>
    </xf>
    <xf numFmtId="0" fontId="72" fillId="0" borderId="17" xfId="2" applyFont="1" applyBorder="1" applyAlignment="1">
      <alignment horizontal="center" vertical="center"/>
    </xf>
    <xf numFmtId="0" fontId="72" fillId="0" borderId="19" xfId="2" applyFont="1" applyBorder="1" applyAlignment="1">
      <alignment horizontal="center" vertical="center"/>
    </xf>
    <xf numFmtId="0" fontId="72" fillId="0" borderId="64" xfId="2" applyFont="1" applyBorder="1" applyAlignment="1">
      <alignment horizontal="center" vertical="center"/>
    </xf>
    <xf numFmtId="0" fontId="72" fillId="0" borderId="65" xfId="2" applyFont="1" applyBorder="1" applyAlignment="1">
      <alignment horizontal="center" vertical="center"/>
    </xf>
    <xf numFmtId="0" fontId="69" fillId="33" borderId="10" xfId="2" applyFont="1" applyFill="1" applyBorder="1" applyAlignment="1">
      <alignment horizontal="center" vertical="center"/>
    </xf>
    <xf numFmtId="0" fontId="69" fillId="33" borderId="11" xfId="2" applyFont="1" applyFill="1" applyBorder="1" applyAlignment="1">
      <alignment horizontal="center" vertical="center"/>
    </xf>
    <xf numFmtId="10" fontId="72" fillId="0" borderId="17" xfId="2" applyNumberFormat="1" applyFont="1" applyBorder="1" applyAlignment="1">
      <alignment horizontal="center" vertical="center"/>
    </xf>
    <xf numFmtId="10" fontId="72" fillId="0" borderId="19" xfId="2" applyNumberFormat="1" applyFont="1" applyBorder="1" applyAlignment="1">
      <alignment horizontal="center" vertical="center"/>
    </xf>
    <xf numFmtId="10" fontId="72" fillId="0" borderId="65" xfId="2" applyNumberFormat="1" applyFont="1" applyBorder="1" applyAlignment="1">
      <alignment horizontal="center" vertical="center"/>
    </xf>
    <xf numFmtId="10" fontId="72" fillId="0" borderId="66" xfId="2" applyNumberFormat="1" applyFont="1" applyBorder="1" applyAlignment="1">
      <alignment horizontal="center" vertical="center"/>
    </xf>
    <xf numFmtId="0" fontId="72" fillId="0" borderId="70" xfId="2" applyFont="1" applyBorder="1" applyAlignment="1">
      <alignment horizontal="center" vertical="center"/>
    </xf>
    <xf numFmtId="0" fontId="72" fillId="0" borderId="71" xfId="2" applyFont="1" applyBorder="1" applyAlignment="1">
      <alignment horizontal="center" vertical="center"/>
    </xf>
    <xf numFmtId="10" fontId="72" fillId="0" borderId="71" xfId="2" applyNumberFormat="1" applyFont="1" applyBorder="1" applyAlignment="1">
      <alignment horizontal="center" vertical="center"/>
    </xf>
    <xf numFmtId="10" fontId="72" fillId="0" borderId="72" xfId="2" applyNumberFormat="1" applyFont="1" applyBorder="1" applyAlignment="1">
      <alignment horizontal="center" vertical="center"/>
    </xf>
    <xf numFmtId="0" fontId="71" fillId="0" borderId="73" xfId="2" applyFont="1" applyBorder="1" applyAlignment="1">
      <alignment horizontal="center" vertical="center"/>
    </xf>
    <xf numFmtId="0" fontId="71" fillId="0" borderId="74" xfId="2" applyFont="1" applyBorder="1" applyAlignment="1">
      <alignment horizontal="center" vertical="center"/>
    </xf>
    <xf numFmtId="10" fontId="71" fillId="0" borderId="74" xfId="2" applyNumberFormat="1" applyFont="1" applyBorder="1" applyAlignment="1">
      <alignment horizontal="center" vertical="center"/>
    </xf>
    <xf numFmtId="10" fontId="71" fillId="0" borderId="75" xfId="2" applyNumberFormat="1" applyFont="1" applyBorder="1" applyAlignment="1">
      <alignment horizontal="center" vertical="center"/>
    </xf>
    <xf numFmtId="0" fontId="72" fillId="0" borderId="27" xfId="2" applyFont="1" applyBorder="1" applyAlignment="1">
      <alignment horizontal="center" vertical="center"/>
    </xf>
    <xf numFmtId="0" fontId="72" fillId="0" borderId="13" xfId="2" applyFont="1" applyBorder="1" applyAlignment="1">
      <alignment horizontal="center" vertical="center"/>
    </xf>
    <xf numFmtId="0" fontId="72" fillId="0" borderId="15" xfId="2" applyFont="1" applyBorder="1" applyAlignment="1">
      <alignment horizontal="center" vertical="center"/>
    </xf>
    <xf numFmtId="0" fontId="72" fillId="0" borderId="72" xfId="2" applyFont="1" applyBorder="1" applyAlignment="1">
      <alignment horizontal="center" vertical="center"/>
    </xf>
    <xf numFmtId="0" fontId="18" fillId="0" borderId="73" xfId="2" applyFont="1" applyBorder="1" applyAlignment="1">
      <alignment horizontal="center" vertical="center"/>
    </xf>
    <xf numFmtId="0" fontId="18" fillId="0" borderId="74" xfId="2" applyFont="1" applyBorder="1" applyAlignment="1">
      <alignment horizontal="center" vertical="center"/>
    </xf>
    <xf numFmtId="0" fontId="18" fillId="0" borderId="75" xfId="2" applyFont="1" applyBorder="1" applyAlignment="1">
      <alignment horizontal="center" vertical="center"/>
    </xf>
    <xf numFmtId="178" fontId="69" fillId="32" borderId="54" xfId="2" applyNumberFormat="1" applyFont="1" applyFill="1" applyBorder="1" applyAlignment="1">
      <alignment horizontal="left" vertical="center"/>
    </xf>
    <xf numFmtId="0" fontId="10" fillId="35" borderId="0" xfId="2" applyFont="1" applyFill="1" applyAlignment="1">
      <alignment horizontal="center" vertical="center"/>
    </xf>
    <xf numFmtId="0" fontId="10" fillId="2" borderId="0" xfId="2" applyFont="1" applyFill="1">
      <alignment vertical="center"/>
    </xf>
    <xf numFmtId="0" fontId="10" fillId="36" borderId="0" xfId="2" applyFont="1" applyFill="1" applyAlignment="1">
      <alignment vertical="center" wrapText="1"/>
    </xf>
    <xf numFmtId="0" fontId="10" fillId="2" borderId="0" xfId="2" applyFont="1" applyFill="1" applyAlignment="1">
      <alignment horizontal="center" vertical="center"/>
    </xf>
    <xf numFmtId="0" fontId="10" fillId="2" borderId="0" xfId="2" applyFont="1" applyFill="1" applyAlignment="1">
      <alignment horizontal="left" vertical="center"/>
    </xf>
    <xf numFmtId="0" fontId="73" fillId="2" borderId="33" xfId="2" applyFont="1" applyFill="1" applyBorder="1" applyAlignment="1">
      <alignment horizontal="center" vertical="center"/>
    </xf>
    <xf numFmtId="0" fontId="73" fillId="2" borderId="35" xfId="2" applyFont="1" applyFill="1" applyBorder="1" applyAlignment="1">
      <alignment horizontal="center" vertical="center"/>
    </xf>
    <xf numFmtId="0" fontId="73" fillId="2" borderId="36" xfId="2" applyFont="1" applyFill="1" applyBorder="1" applyAlignment="1">
      <alignment horizontal="center" vertical="center"/>
    </xf>
    <xf numFmtId="10" fontId="65" fillId="4" borderId="7" xfId="93" applyNumberFormat="1" applyFont="1" applyFill="1" applyBorder="1" applyAlignment="1">
      <alignment horizontal="center" vertical="center"/>
    </xf>
    <xf numFmtId="10" fontId="66" fillId="4" borderId="7" xfId="93" applyNumberFormat="1" applyFont="1" applyFill="1" applyBorder="1" applyAlignment="1">
      <alignment horizontal="center" vertical="center"/>
    </xf>
    <xf numFmtId="2" fontId="65" fillId="4" borderId="7" xfId="93" applyNumberFormat="1" applyFont="1" applyFill="1" applyBorder="1" applyAlignment="1">
      <alignment horizontal="center" vertical="center"/>
    </xf>
    <xf numFmtId="2" fontId="66" fillId="4" borderId="7" xfId="93" applyNumberFormat="1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left"/>
    </xf>
    <xf numFmtId="178" fontId="14" fillId="2" borderId="1" xfId="0" applyNumberFormat="1" applyFont="1" applyFill="1" applyBorder="1" applyAlignment="1">
      <alignment horizontal="left"/>
    </xf>
    <xf numFmtId="0" fontId="67" fillId="2" borderId="0" xfId="2" applyFont="1" applyFill="1">
      <alignment vertical="center"/>
    </xf>
    <xf numFmtId="0" fontId="61" fillId="2" borderId="0" xfId="2" applyFont="1" applyFill="1">
      <alignment vertical="center"/>
    </xf>
    <xf numFmtId="0" fontId="68" fillId="2" borderId="39" xfId="2" applyFont="1" applyFill="1" applyBorder="1" applyAlignment="1"/>
    <xf numFmtId="0" fontId="68" fillId="2" borderId="0" xfId="2" applyFont="1" applyFill="1" applyAlignment="1"/>
    <xf numFmtId="0" fontId="55" fillId="2" borderId="0" xfId="2" applyFont="1" applyFill="1" applyAlignment="1"/>
    <xf numFmtId="0" fontId="38" fillId="2" borderId="0" xfId="2" applyFont="1" applyFill="1">
      <alignment vertical="center"/>
    </xf>
    <xf numFmtId="0" fontId="55" fillId="2" borderId="0" xfId="2" applyFont="1" applyFill="1">
      <alignment vertical="center"/>
    </xf>
    <xf numFmtId="0" fontId="12" fillId="2" borderId="1" xfId="2" applyFont="1" applyFill="1" applyBorder="1" applyAlignment="1">
      <alignment wrapText="1"/>
    </xf>
    <xf numFmtId="177" fontId="14" fillId="2" borderId="1" xfId="0" applyNumberFormat="1" applyFont="1" applyFill="1" applyBorder="1"/>
    <xf numFmtId="0" fontId="14" fillId="2" borderId="2" xfId="0" applyFont="1" applyFill="1" applyBorder="1"/>
    <xf numFmtId="0" fontId="2" fillId="2" borderId="15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2" borderId="19" xfId="1" applyFont="1" applyFill="1" applyBorder="1" applyAlignment="1">
      <alignment horizontal="center" vertical="center" wrapText="1"/>
      <protection locked="0"/>
    </xf>
    <xf numFmtId="0" fontId="2" fillId="2" borderId="23" xfId="0" applyFont="1" applyFill="1" applyBorder="1" applyAlignment="1">
      <alignment horizontal="center" vertical="center"/>
    </xf>
    <xf numFmtId="179" fontId="14" fillId="2" borderId="2" xfId="0" applyNumberFormat="1" applyFont="1" applyFill="1" applyBorder="1" applyAlignment="1">
      <alignment horizontal="left"/>
    </xf>
    <xf numFmtId="179" fontId="2" fillId="2" borderId="13" xfId="0" applyNumberFormat="1" applyFont="1" applyFill="1" applyBorder="1" applyAlignment="1">
      <alignment horizontal="center" vertical="center"/>
    </xf>
    <xf numFmtId="179" fontId="2" fillId="2" borderId="17" xfId="0" applyNumberFormat="1" applyFont="1" applyFill="1" applyBorder="1" applyAlignment="1">
      <alignment horizontal="center" vertical="center"/>
    </xf>
    <xf numFmtId="179" fontId="2" fillId="2" borderId="21" xfId="0" applyNumberFormat="1" applyFont="1" applyFill="1" applyBorder="1" applyAlignment="1">
      <alignment horizontal="center" vertical="center"/>
    </xf>
    <xf numFmtId="0" fontId="80" fillId="2" borderId="0" xfId="1" applyFont="1" applyFill="1" applyAlignment="1">
      <alignment horizontal="center" vertical="center" wrapText="1"/>
      <protection locked="0"/>
    </xf>
    <xf numFmtId="180" fontId="82" fillId="2" borderId="0" xfId="100" applyNumberFormat="1" applyFont="1" applyFill="1" applyBorder="1" applyAlignment="1">
      <alignment horizontal="center" vertical="center"/>
    </xf>
    <xf numFmtId="179" fontId="80" fillId="2" borderId="0" xfId="1" applyNumberFormat="1" applyFont="1" applyFill="1" applyAlignment="1">
      <alignment horizontal="center" vertical="center"/>
      <protection locked="0"/>
    </xf>
    <xf numFmtId="0" fontId="85" fillId="2" borderId="0" xfId="0" applyFont="1" applyFill="1"/>
    <xf numFmtId="0" fontId="77" fillId="3" borderId="36" xfId="1" applyFont="1" applyFill="1" applyBorder="1" applyAlignment="1">
      <alignment horizontal="center" vertical="center" wrapText="1"/>
      <protection locked="0"/>
    </xf>
    <xf numFmtId="0" fontId="77" fillId="3" borderId="37" xfId="1" applyFont="1" applyFill="1" applyBorder="1" applyAlignment="1">
      <alignment horizontal="center" vertical="center" wrapText="1"/>
      <protection locked="0"/>
    </xf>
    <xf numFmtId="0" fontId="6" fillId="3" borderId="57" xfId="2" applyFont="1" applyFill="1" applyBorder="1" applyAlignment="1">
      <alignment horizontal="center" vertical="center" wrapText="1"/>
    </xf>
    <xf numFmtId="0" fontId="6" fillId="3" borderId="79" xfId="2" applyFont="1" applyFill="1" applyBorder="1" applyAlignment="1">
      <alignment horizontal="center" vertical="center" wrapText="1"/>
    </xf>
    <xf numFmtId="0" fontId="77" fillId="3" borderId="80" xfId="1" applyFont="1" applyFill="1" applyBorder="1" applyAlignment="1">
      <alignment horizontal="center" vertical="center" wrapText="1"/>
      <protection locked="0"/>
    </xf>
    <xf numFmtId="0" fontId="77" fillId="3" borderId="81" xfId="1" applyFont="1" applyFill="1" applyBorder="1" applyAlignment="1">
      <alignment horizontal="center" vertical="center" wrapText="1"/>
      <protection locked="0"/>
    </xf>
    <xf numFmtId="183" fontId="77" fillId="3" borderId="12" xfId="1" applyNumberFormat="1" applyFont="1" applyFill="1" applyBorder="1" applyAlignment="1">
      <alignment horizontal="center" vertical="center"/>
      <protection locked="0"/>
    </xf>
    <xf numFmtId="183" fontId="77" fillId="3" borderId="16" xfId="1" applyNumberFormat="1" applyFont="1" applyFill="1" applyBorder="1" applyAlignment="1">
      <alignment horizontal="center" vertical="center"/>
      <protection locked="0"/>
    </xf>
    <xf numFmtId="0" fontId="14" fillId="2" borderId="7" xfId="1" applyFont="1" applyFill="1" applyBorder="1" applyAlignment="1">
      <alignment horizontal="center" vertical="center" wrapText="1"/>
      <protection locked="0"/>
    </xf>
    <xf numFmtId="0" fontId="14" fillId="2" borderId="7" xfId="1" applyFont="1" applyFill="1" applyBorder="1" applyAlignment="1">
      <alignment horizontal="center" vertical="center"/>
      <protection locked="0"/>
    </xf>
    <xf numFmtId="0" fontId="14" fillId="26" borderId="7" xfId="1" applyFont="1" applyFill="1" applyBorder="1" applyAlignment="1">
      <alignment horizontal="center" vertical="center" wrapText="1"/>
      <protection locked="0"/>
    </xf>
    <xf numFmtId="0" fontId="14" fillId="26" borderId="7" xfId="1" applyFont="1" applyFill="1" applyBorder="1" applyAlignment="1">
      <alignment horizontal="center" vertical="center"/>
      <protection locked="0"/>
    </xf>
    <xf numFmtId="0" fontId="14" fillId="37" borderId="7" xfId="1" applyFont="1" applyFill="1" applyBorder="1" applyAlignment="1">
      <alignment horizontal="center" vertical="center" wrapText="1"/>
      <protection locked="0"/>
    </xf>
    <xf numFmtId="0" fontId="14" fillId="37" borderId="7" xfId="1" applyFont="1" applyFill="1" applyBorder="1" applyAlignment="1">
      <alignment horizontal="center" vertical="center"/>
      <protection locked="0"/>
    </xf>
    <xf numFmtId="0" fontId="86" fillId="21" borderId="7" xfId="1" applyFont="1" applyFill="1" applyBorder="1" applyAlignment="1">
      <alignment horizontal="center" vertical="center" wrapText="1"/>
      <protection locked="0"/>
    </xf>
    <xf numFmtId="0" fontId="86" fillId="21" borderId="7" xfId="1" applyFont="1" applyFill="1" applyBorder="1" applyAlignment="1">
      <alignment horizontal="center" vertical="center"/>
      <protection locked="0"/>
    </xf>
    <xf numFmtId="0" fontId="10" fillId="2" borderId="7" xfId="1" applyFont="1" applyFill="1" applyBorder="1" applyAlignment="1">
      <alignment horizontal="center" vertical="center"/>
      <protection locked="0"/>
    </xf>
    <xf numFmtId="0" fontId="10" fillId="38" borderId="7" xfId="1" applyFont="1" applyFill="1" applyBorder="1" applyAlignment="1">
      <alignment horizontal="center" vertical="center"/>
      <protection locked="0"/>
    </xf>
    <xf numFmtId="0" fontId="10" fillId="2" borderId="7" xfId="1" applyFont="1" applyFill="1" applyBorder="1" applyAlignment="1">
      <alignment horizontal="center" vertical="center" wrapText="1"/>
      <protection locked="0"/>
    </xf>
    <xf numFmtId="10" fontId="81" fillId="2" borderId="0" xfId="1" applyNumberFormat="1" applyFont="1" applyFill="1" applyAlignment="1">
      <alignment vertical="center"/>
      <protection locked="0"/>
    </xf>
    <xf numFmtId="10" fontId="0" fillId="2" borderId="0" xfId="0" applyNumberFormat="1" applyFill="1"/>
    <xf numFmtId="0" fontId="89" fillId="2" borderId="0" xfId="1" applyFont="1" applyFill="1" applyAlignment="1">
      <alignment vertical="center"/>
      <protection locked="0"/>
    </xf>
    <xf numFmtId="0" fontId="0" fillId="39" borderId="0" xfId="0" applyFill="1"/>
    <xf numFmtId="0" fontId="0" fillId="2" borderId="0" xfId="0" applyFill="1" applyAlignment="1">
      <alignment horizontal="center" vertical="center"/>
    </xf>
    <xf numFmtId="0" fontId="77" fillId="3" borderId="91" xfId="1" applyFont="1" applyFill="1" applyBorder="1" applyAlignment="1">
      <alignment horizontal="center" vertical="center" wrapText="1"/>
      <protection locked="0"/>
    </xf>
    <xf numFmtId="0" fontId="86" fillId="21" borderId="0" xfId="1" applyFont="1" applyFill="1" applyAlignment="1">
      <alignment horizontal="center" vertical="center" wrapText="1"/>
      <protection locked="0"/>
    </xf>
    <xf numFmtId="0" fontId="86" fillId="21" borderId="0" xfId="1" applyFont="1" applyFill="1" applyAlignment="1">
      <alignment horizontal="center" vertical="center"/>
      <protection locked="0"/>
    </xf>
    <xf numFmtId="0" fontId="77" fillId="3" borderId="67" xfId="1" applyFont="1" applyFill="1" applyBorder="1" applyAlignment="1">
      <alignment horizontal="center" vertical="center" wrapText="1"/>
      <protection locked="0"/>
    </xf>
    <xf numFmtId="177" fontId="75" fillId="3" borderId="69" xfId="100" applyNumberFormat="1" applyFont="1" applyFill="1" applyBorder="1" applyAlignment="1">
      <alignment horizontal="center" vertical="center"/>
    </xf>
    <xf numFmtId="177" fontId="77" fillId="3" borderId="16" xfId="1" applyNumberFormat="1" applyFont="1" applyFill="1" applyBorder="1" applyAlignment="1">
      <alignment horizontal="center" vertical="center"/>
      <protection locked="0"/>
    </xf>
    <xf numFmtId="182" fontId="14" fillId="2" borderId="0" xfId="0" applyNumberFormat="1" applyFont="1" applyFill="1"/>
    <xf numFmtId="0" fontId="5" fillId="2" borderId="0" xfId="0" applyFont="1" applyFill="1"/>
    <xf numFmtId="179" fontId="46" fillId="8" borderId="87" xfId="2" applyNumberFormat="1" applyFont="1" applyFill="1" applyBorder="1" applyAlignment="1">
      <alignment horizontal="center" vertical="center"/>
    </xf>
    <xf numFmtId="0" fontId="46" fillId="8" borderId="87" xfId="2" applyFont="1" applyFill="1" applyBorder="1" applyAlignment="1">
      <alignment horizontal="center" vertical="center"/>
    </xf>
    <xf numFmtId="10" fontId="46" fillId="8" borderId="87" xfId="2" applyNumberFormat="1" applyFont="1" applyFill="1" applyBorder="1" applyAlignment="1">
      <alignment horizontal="center" vertical="center"/>
    </xf>
    <xf numFmtId="0" fontId="96" fillId="0" borderId="0" xfId="0" applyFont="1"/>
    <xf numFmtId="0" fontId="96" fillId="0" borderId="0" xfId="0" applyFont="1" applyAlignment="1">
      <alignment vertical="center"/>
    </xf>
    <xf numFmtId="14" fontId="73" fillId="40" borderId="12" xfId="1" applyNumberFormat="1" applyFont="1" applyFill="1" applyBorder="1" applyAlignment="1">
      <alignment horizontal="center" vertical="center"/>
      <protection locked="0"/>
    </xf>
    <xf numFmtId="14" fontId="73" fillId="40" borderId="16" xfId="1" applyNumberFormat="1" applyFont="1" applyFill="1" applyBorder="1" applyAlignment="1">
      <alignment horizontal="center" vertical="center"/>
      <protection locked="0"/>
    </xf>
    <xf numFmtId="14" fontId="73" fillId="40" borderId="20" xfId="1" applyNumberFormat="1" applyFont="1" applyFill="1" applyBorder="1" applyAlignment="1">
      <alignment horizontal="center" vertical="center"/>
      <protection locked="0"/>
    </xf>
    <xf numFmtId="0" fontId="80" fillId="40" borderId="12" xfId="1" applyFont="1" applyFill="1" applyBorder="1" applyAlignment="1">
      <alignment horizontal="center" vertical="center"/>
      <protection locked="0"/>
    </xf>
    <xf numFmtId="0" fontId="80" fillId="40" borderId="16" xfId="1" applyFont="1" applyFill="1" applyBorder="1" applyAlignment="1">
      <alignment horizontal="center" vertical="center"/>
      <protection locked="0"/>
    </xf>
    <xf numFmtId="0" fontId="80" fillId="40" borderId="20" xfId="1" applyFont="1" applyFill="1" applyBorder="1" applyAlignment="1">
      <alignment horizontal="center" vertical="center"/>
      <protection locked="0"/>
    </xf>
    <xf numFmtId="0" fontId="82" fillId="2" borderId="85" xfId="100" applyNumberFormat="1" applyFont="1" applyFill="1" applyBorder="1" applyAlignment="1">
      <alignment horizontal="center" vertical="center"/>
    </xf>
    <xf numFmtId="0" fontId="82" fillId="2" borderId="86" xfId="100" applyNumberFormat="1" applyFont="1" applyFill="1" applyBorder="1" applyAlignment="1">
      <alignment horizontal="center" vertical="center"/>
    </xf>
    <xf numFmtId="0" fontId="77" fillId="3" borderId="20" xfId="100" applyNumberFormat="1" applyFont="1" applyFill="1" applyBorder="1" applyAlignment="1">
      <alignment horizontal="center" vertical="center"/>
    </xf>
    <xf numFmtId="0" fontId="10" fillId="2" borderId="16" xfId="100" applyNumberFormat="1" applyFont="1" applyFill="1" applyBorder="1" applyAlignment="1">
      <alignment horizontal="center" vertical="center"/>
    </xf>
    <xf numFmtId="0" fontId="10" fillId="2" borderId="20" xfId="100" applyNumberFormat="1" applyFont="1" applyFill="1" applyBorder="1" applyAlignment="1">
      <alignment horizontal="center" vertical="center"/>
    </xf>
    <xf numFmtId="0" fontId="96" fillId="2" borderId="0" xfId="0" applyFont="1" applyFill="1" applyAlignment="1">
      <alignment vertical="center"/>
    </xf>
    <xf numFmtId="184" fontId="96" fillId="2" borderId="0" xfId="0" applyNumberFormat="1" applyFont="1" applyFill="1" applyAlignment="1">
      <alignment vertical="center"/>
    </xf>
    <xf numFmtId="0" fontId="97" fillId="2" borderId="0" xfId="0" applyFont="1" applyFill="1"/>
    <xf numFmtId="0" fontId="96" fillId="2" borderId="0" xfId="0" applyFont="1" applyFill="1"/>
    <xf numFmtId="182" fontId="96" fillId="2" borderId="0" xfId="0" applyNumberFormat="1" applyFont="1" applyFill="1" applyAlignment="1">
      <alignment horizontal="center"/>
    </xf>
    <xf numFmtId="0" fontId="100" fillId="2" borderId="39" xfId="0" applyFont="1" applyFill="1" applyBorder="1" applyAlignment="1">
      <alignment vertical="center"/>
    </xf>
    <xf numFmtId="0" fontId="98" fillId="2" borderId="39" xfId="0" applyFont="1" applyFill="1" applyBorder="1" applyAlignment="1">
      <alignment horizontal="left" vertical="center"/>
    </xf>
    <xf numFmtId="184" fontId="97" fillId="2" borderId="25" xfId="0" applyNumberFormat="1" applyFont="1" applyFill="1" applyBorder="1" applyAlignment="1">
      <alignment horizontal="center" vertical="center"/>
    </xf>
    <xf numFmtId="184" fontId="97" fillId="2" borderId="99" xfId="0" applyNumberFormat="1" applyFont="1" applyFill="1" applyBorder="1" applyAlignment="1">
      <alignment horizontal="center" vertical="center"/>
    </xf>
    <xf numFmtId="185" fontId="97" fillId="2" borderId="100" xfId="0" applyNumberFormat="1" applyFont="1" applyFill="1" applyBorder="1" applyAlignment="1">
      <alignment horizontal="center" vertical="center"/>
    </xf>
    <xf numFmtId="184" fontId="97" fillId="2" borderId="24" xfId="0" applyNumberFormat="1" applyFont="1" applyFill="1" applyBorder="1" applyAlignment="1">
      <alignment horizontal="center" vertical="center"/>
    </xf>
    <xf numFmtId="184" fontId="97" fillId="2" borderId="13" xfId="0" applyNumberFormat="1" applyFont="1" applyFill="1" applyBorder="1" applyAlignment="1">
      <alignment horizontal="center" vertical="center"/>
    </xf>
    <xf numFmtId="185" fontId="97" fillId="2" borderId="15" xfId="0" applyNumberFormat="1" applyFont="1" applyFill="1" applyBorder="1" applyAlignment="1">
      <alignment horizontal="center" vertical="center"/>
    </xf>
    <xf numFmtId="0" fontId="97" fillId="2" borderId="25" xfId="0" applyFont="1" applyFill="1" applyBorder="1" applyAlignment="1">
      <alignment horizontal="center" vertical="center"/>
    </xf>
    <xf numFmtId="0" fontId="97" fillId="2" borderId="99" xfId="0" applyFont="1" applyFill="1" applyBorder="1" applyAlignment="1">
      <alignment horizontal="center" vertical="center"/>
    </xf>
    <xf numFmtId="0" fontId="97" fillId="2" borderId="26" xfId="0" applyFont="1" applyFill="1" applyBorder="1" applyAlignment="1">
      <alignment horizontal="center" vertical="center"/>
    </xf>
    <xf numFmtId="0" fontId="97" fillId="2" borderId="101" xfId="0" applyFont="1" applyFill="1" applyBorder="1" applyAlignment="1">
      <alignment horizontal="center" vertical="center"/>
    </xf>
    <xf numFmtId="185" fontId="97" fillId="2" borderId="102" xfId="0" applyNumberFormat="1" applyFont="1" applyFill="1" applyBorder="1" applyAlignment="1">
      <alignment horizontal="center" vertical="center"/>
    </xf>
    <xf numFmtId="184" fontId="101" fillId="2" borderId="96" xfId="0" applyNumberFormat="1" applyFont="1" applyFill="1" applyBorder="1" applyAlignment="1">
      <alignment horizontal="center" vertical="center"/>
    </xf>
    <xf numFmtId="184" fontId="101" fillId="2" borderId="94" xfId="0" applyNumberFormat="1" applyFont="1" applyFill="1" applyBorder="1" applyAlignment="1">
      <alignment horizontal="center" vertical="center"/>
    </xf>
    <xf numFmtId="182" fontId="101" fillId="2" borderId="96" xfId="0" applyNumberFormat="1" applyFont="1" applyFill="1" applyBorder="1" applyAlignment="1">
      <alignment horizontal="center" vertical="center"/>
    </xf>
    <xf numFmtId="184" fontId="96" fillId="2" borderId="113" xfId="0" applyNumberFormat="1" applyFont="1" applyFill="1" applyBorder="1" applyAlignment="1">
      <alignment horizontal="center" vertical="center"/>
    </xf>
    <xf numFmtId="184" fontId="96" fillId="2" borderId="112" xfId="0" applyNumberFormat="1" applyFont="1" applyFill="1" applyBorder="1" applyAlignment="1">
      <alignment horizontal="center" vertical="center"/>
    </xf>
    <xf numFmtId="182" fontId="96" fillId="2" borderId="113" xfId="0" applyNumberFormat="1" applyFont="1" applyFill="1" applyBorder="1" applyAlignment="1">
      <alignment horizontal="center" vertical="center"/>
    </xf>
    <xf numFmtId="182" fontId="96" fillId="2" borderId="114" xfId="0" applyNumberFormat="1" applyFont="1" applyFill="1" applyBorder="1" applyAlignment="1">
      <alignment horizontal="center" vertical="center"/>
    </xf>
    <xf numFmtId="10" fontId="96" fillId="2" borderId="113" xfId="0" applyNumberFormat="1" applyFont="1" applyFill="1" applyBorder="1" applyAlignment="1">
      <alignment horizontal="center" vertical="center"/>
    </xf>
    <xf numFmtId="10" fontId="101" fillId="2" borderId="96" xfId="0" applyNumberFormat="1" applyFont="1" applyFill="1" applyBorder="1" applyAlignment="1">
      <alignment horizontal="center" vertical="center"/>
    </xf>
    <xf numFmtId="184" fontId="97" fillId="2" borderId="105" xfId="0" applyNumberFormat="1" applyFont="1" applyFill="1" applyBorder="1" applyAlignment="1">
      <alignment horizontal="center" vertical="center"/>
    </xf>
    <xf numFmtId="184" fontId="97" fillId="2" borderId="65" xfId="0" applyNumberFormat="1" applyFont="1" applyFill="1" applyBorder="1" applyAlignment="1">
      <alignment horizontal="center" vertical="center"/>
    </xf>
    <xf numFmtId="185" fontId="97" fillId="2" borderId="66" xfId="0" applyNumberFormat="1" applyFont="1" applyFill="1" applyBorder="1" applyAlignment="1">
      <alignment horizontal="center" vertical="center"/>
    </xf>
    <xf numFmtId="182" fontId="6" fillId="3" borderId="94" xfId="0" applyNumberFormat="1" applyFont="1" applyFill="1" applyBorder="1" applyAlignment="1">
      <alignment horizontal="center" vertical="center"/>
    </xf>
    <xf numFmtId="0" fontId="6" fillId="3" borderId="24" xfId="0" applyFont="1" applyFill="1" applyBorder="1" applyAlignment="1">
      <alignment horizontal="center" vertical="center" wrapText="1"/>
    </xf>
    <xf numFmtId="0" fontId="6" fillId="3" borderId="13" xfId="0" applyFont="1" applyFill="1" applyBorder="1" applyAlignment="1">
      <alignment horizontal="center" vertical="center" wrapText="1"/>
    </xf>
    <xf numFmtId="184" fontId="6" fillId="3" borderId="96" xfId="0" applyNumberFormat="1" applyFont="1" applyFill="1" applyBorder="1" applyAlignment="1">
      <alignment horizontal="center" vertical="center"/>
    </xf>
    <xf numFmtId="182" fontId="6" fillId="3" borderId="104" xfId="0" applyNumberFormat="1" applyFont="1" applyFill="1" applyBorder="1" applyAlignment="1">
      <alignment horizontal="center" vertical="center"/>
    </xf>
    <xf numFmtId="0" fontId="6" fillId="3" borderId="103" xfId="0" applyFont="1" applyFill="1" applyBorder="1" applyAlignment="1">
      <alignment horizontal="center" vertical="center"/>
    </xf>
    <xf numFmtId="0" fontId="6" fillId="3" borderId="71" xfId="0" applyFont="1" applyFill="1" applyBorder="1" applyAlignment="1">
      <alignment horizontal="center" vertical="center"/>
    </xf>
    <xf numFmtId="185" fontId="6" fillId="3" borderId="72" xfId="0" applyNumberFormat="1" applyFont="1" applyFill="1" applyBorder="1" applyAlignment="1">
      <alignment horizontal="center" vertical="center"/>
    </xf>
    <xf numFmtId="184" fontId="14" fillId="2" borderId="107" xfId="0" applyNumberFormat="1" applyFont="1" applyFill="1" applyBorder="1" applyAlignment="1">
      <alignment vertical="center"/>
    </xf>
    <xf numFmtId="184" fontId="14" fillId="2" borderId="108" xfId="0" applyNumberFormat="1" applyFont="1" applyFill="1" applyBorder="1" applyAlignment="1">
      <alignment vertical="center"/>
    </xf>
    <xf numFmtId="0" fontId="14" fillId="2" borderId="108" xfId="0" applyFont="1" applyFill="1" applyBorder="1" applyAlignment="1">
      <alignment vertical="center"/>
    </xf>
    <xf numFmtId="0" fontId="14" fillId="2" borderId="110" xfId="0" applyFont="1" applyFill="1" applyBorder="1" applyAlignment="1">
      <alignment vertical="center"/>
    </xf>
    <xf numFmtId="0" fontId="14" fillId="2" borderId="108" xfId="0" applyFont="1" applyFill="1" applyBorder="1" applyAlignment="1">
      <alignment vertical="center" wrapText="1"/>
    </xf>
    <xf numFmtId="184" fontId="14" fillId="2" borderId="111" xfId="0" applyNumberFormat="1" applyFont="1" applyFill="1" applyBorder="1" applyAlignment="1">
      <alignment vertical="center"/>
    </xf>
    <xf numFmtId="184" fontId="14" fillId="4" borderId="107" xfId="0" applyNumberFormat="1" applyFont="1" applyFill="1" applyBorder="1" applyAlignment="1">
      <alignment vertical="center"/>
    </xf>
    <xf numFmtId="184" fontId="96" fillId="4" borderId="112" xfId="0" applyNumberFormat="1" applyFont="1" applyFill="1" applyBorder="1" applyAlignment="1">
      <alignment horizontal="center" vertical="center"/>
    </xf>
    <xf numFmtId="184" fontId="101" fillId="4" borderId="94" xfId="0" applyNumberFormat="1" applyFont="1" applyFill="1" applyBorder="1" applyAlignment="1">
      <alignment horizontal="center" vertical="center"/>
    </xf>
    <xf numFmtId="184" fontId="97" fillId="4" borderId="24" xfId="0" applyNumberFormat="1" applyFont="1" applyFill="1" applyBorder="1" applyAlignment="1">
      <alignment horizontal="center" vertical="center"/>
    </xf>
    <xf numFmtId="184" fontId="97" fillId="4" borderId="13" xfId="0" applyNumberFormat="1" applyFont="1" applyFill="1" applyBorder="1" applyAlignment="1">
      <alignment horizontal="center" vertical="center"/>
    </xf>
    <xf numFmtId="185" fontId="97" fillId="4" borderId="15" xfId="0" applyNumberFormat="1" applyFont="1" applyFill="1" applyBorder="1" applyAlignment="1">
      <alignment horizontal="center" vertical="center"/>
    </xf>
    <xf numFmtId="184" fontId="14" fillId="4" borderId="108" xfId="0" applyNumberFormat="1" applyFont="1" applyFill="1" applyBorder="1" applyAlignment="1">
      <alignment vertical="center"/>
    </xf>
    <xf numFmtId="184" fontId="96" fillId="4" borderId="113" xfId="0" applyNumberFormat="1" applyFont="1" applyFill="1" applyBorder="1" applyAlignment="1">
      <alignment horizontal="center" vertical="center"/>
    </xf>
    <xf numFmtId="184" fontId="101" fillId="4" borderId="96" xfId="0" applyNumberFormat="1" applyFont="1" applyFill="1" applyBorder="1" applyAlignment="1">
      <alignment horizontal="center" vertical="center"/>
    </xf>
    <xf numFmtId="184" fontId="97" fillId="4" borderId="25" xfId="0" applyNumberFormat="1" applyFont="1" applyFill="1" applyBorder="1" applyAlignment="1">
      <alignment horizontal="center" vertical="center"/>
    </xf>
    <xf numFmtId="184" fontId="97" fillId="4" borderId="99" xfId="0" applyNumberFormat="1" applyFont="1" applyFill="1" applyBorder="1" applyAlignment="1">
      <alignment horizontal="center" vertical="center"/>
    </xf>
    <xf numFmtId="185" fontId="97" fillId="4" borderId="100" xfId="0" applyNumberFormat="1" applyFont="1" applyFill="1" applyBorder="1" applyAlignment="1">
      <alignment horizontal="center" vertical="center"/>
    </xf>
    <xf numFmtId="0" fontId="14" fillId="4" borderId="108" xfId="0" applyFont="1" applyFill="1" applyBorder="1" applyAlignment="1">
      <alignment vertical="center"/>
    </xf>
    <xf numFmtId="10" fontId="96" fillId="4" borderId="113" xfId="0" applyNumberFormat="1" applyFont="1" applyFill="1" applyBorder="1" applyAlignment="1">
      <alignment horizontal="center" vertical="center"/>
    </xf>
    <xf numFmtId="10" fontId="101" fillId="4" borderId="96" xfId="0" applyNumberFormat="1" applyFont="1" applyFill="1" applyBorder="1" applyAlignment="1">
      <alignment horizontal="center" vertical="center"/>
    </xf>
    <xf numFmtId="0" fontId="97" fillId="4" borderId="25" xfId="0" applyFont="1" applyFill="1" applyBorder="1" applyAlignment="1">
      <alignment horizontal="center" vertical="center"/>
    </xf>
    <xf numFmtId="0" fontId="97" fillId="4" borderId="99" xfId="0" applyFont="1" applyFill="1" applyBorder="1" applyAlignment="1">
      <alignment horizontal="center" vertical="center"/>
    </xf>
    <xf numFmtId="182" fontId="96" fillId="4" borderId="113" xfId="0" applyNumberFormat="1" applyFont="1" applyFill="1" applyBorder="1" applyAlignment="1">
      <alignment horizontal="center" vertical="center"/>
    </xf>
    <xf numFmtId="182" fontId="101" fillId="4" borderId="96" xfId="0" applyNumberFormat="1" applyFont="1" applyFill="1" applyBorder="1" applyAlignment="1">
      <alignment horizontal="center" vertical="center"/>
    </xf>
    <xf numFmtId="0" fontId="14" fillId="4" borderId="108" xfId="0" applyFont="1" applyFill="1" applyBorder="1" applyAlignment="1">
      <alignment vertical="center" wrapText="1"/>
    </xf>
    <xf numFmtId="0" fontId="14" fillId="4" borderId="110" xfId="0" applyFont="1" applyFill="1" applyBorder="1" applyAlignment="1">
      <alignment vertical="center"/>
    </xf>
    <xf numFmtId="182" fontId="96" fillId="4" borderId="114" xfId="0" applyNumberFormat="1" applyFont="1" applyFill="1" applyBorder="1" applyAlignment="1">
      <alignment horizontal="center" vertical="center"/>
    </xf>
    <xf numFmtId="0" fontId="97" fillId="4" borderId="26" xfId="0" applyFont="1" applyFill="1" applyBorder="1" applyAlignment="1">
      <alignment horizontal="center" vertical="center"/>
    </xf>
    <xf numFmtId="0" fontId="97" fillId="4" borderId="101" xfId="0" applyFont="1" applyFill="1" applyBorder="1" applyAlignment="1">
      <alignment horizontal="center" vertical="center"/>
    </xf>
    <xf numFmtId="185" fontId="97" fillId="4" borderId="102" xfId="0" applyNumberFormat="1" applyFont="1" applyFill="1" applyBorder="1" applyAlignment="1">
      <alignment horizontal="center" vertical="center"/>
    </xf>
    <xf numFmtId="184" fontId="101" fillId="2" borderId="98" xfId="0" applyNumberFormat="1" applyFont="1" applyFill="1" applyBorder="1" applyAlignment="1">
      <alignment horizontal="center" vertical="center"/>
    </xf>
    <xf numFmtId="0" fontId="6" fillId="3" borderId="107" xfId="0" applyFont="1" applyFill="1" applyBorder="1" applyAlignment="1">
      <alignment horizontal="center" vertical="center"/>
    </xf>
    <xf numFmtId="184" fontId="6" fillId="3" borderId="108" xfId="0" applyNumberFormat="1" applyFont="1" applyFill="1" applyBorder="1" applyAlignment="1">
      <alignment horizontal="center" vertical="center"/>
    </xf>
    <xf numFmtId="0" fontId="6" fillId="3" borderId="109" xfId="0" applyFont="1" applyFill="1" applyBorder="1" applyAlignment="1">
      <alignment horizontal="center" vertical="center"/>
    </xf>
    <xf numFmtId="184" fontId="6" fillId="3" borderId="109" xfId="0" applyNumberFormat="1" applyFont="1" applyFill="1" applyBorder="1" applyAlignment="1">
      <alignment horizontal="center" vertical="center"/>
    </xf>
    <xf numFmtId="184" fontId="6" fillId="3" borderId="104" xfId="0" applyNumberFormat="1" applyFont="1" applyFill="1" applyBorder="1" applyAlignment="1">
      <alignment horizontal="center" vertical="center"/>
    </xf>
    <xf numFmtId="0" fontId="0" fillId="39" borderId="0" xfId="0" applyFill="1" applyAlignment="1">
      <alignment horizontal="right"/>
    </xf>
    <xf numFmtId="0" fontId="97" fillId="0" borderId="106" xfId="0" applyFont="1" applyBorder="1" applyAlignment="1">
      <alignment horizontal="center" vertical="center"/>
    </xf>
    <xf numFmtId="0" fontId="97" fillId="0" borderId="96" xfId="0" applyFont="1" applyBorder="1" applyAlignment="1">
      <alignment horizontal="center"/>
    </xf>
    <xf numFmtId="0" fontId="97" fillId="0" borderId="98" xfId="0" applyFont="1" applyBorder="1" applyAlignment="1">
      <alignment horizontal="center"/>
    </xf>
    <xf numFmtId="0" fontId="104" fillId="28" borderId="64" xfId="0" applyFont="1" applyFill="1" applyBorder="1" applyAlignment="1">
      <alignment horizontal="center" vertical="center"/>
    </xf>
    <xf numFmtId="178" fontId="104" fillId="28" borderId="66" xfId="0" applyNumberFormat="1" applyFont="1" applyFill="1" applyBorder="1" applyAlignment="1">
      <alignment horizontal="center" vertical="center"/>
    </xf>
    <xf numFmtId="0" fontId="6" fillId="3" borderId="57" xfId="0" applyFont="1" applyFill="1" applyBorder="1" applyAlignment="1">
      <alignment horizontal="center" vertical="center" wrapText="1"/>
    </xf>
    <xf numFmtId="0" fontId="6" fillId="3" borderId="36" xfId="0" applyFont="1" applyFill="1" applyBorder="1" applyAlignment="1">
      <alignment horizontal="center" vertical="center" wrapText="1"/>
    </xf>
    <xf numFmtId="0" fontId="6" fillId="3" borderId="37" xfId="0" applyFont="1" applyFill="1" applyBorder="1" applyAlignment="1">
      <alignment horizontal="center" vertical="center" wrapText="1"/>
    </xf>
    <xf numFmtId="0" fontId="0" fillId="41" borderId="83" xfId="0" applyFill="1" applyBorder="1"/>
    <xf numFmtId="0" fontId="0" fillId="41" borderId="84" xfId="0" applyFill="1" applyBorder="1"/>
    <xf numFmtId="178" fontId="6" fillId="3" borderId="36" xfId="0" applyNumberFormat="1" applyFont="1" applyFill="1" applyBorder="1" applyAlignment="1">
      <alignment horizontal="center" vertical="center" wrapText="1"/>
    </xf>
    <xf numFmtId="177" fontId="6" fillId="3" borderId="36" xfId="0" applyNumberFormat="1" applyFont="1" applyFill="1" applyBorder="1" applyAlignment="1">
      <alignment horizontal="center" vertical="center" wrapText="1"/>
    </xf>
    <xf numFmtId="182" fontId="6" fillId="3" borderId="93" xfId="0" applyNumberFormat="1" applyFont="1" applyFill="1" applyBorder="1" applyAlignment="1">
      <alignment horizontal="center" vertical="center"/>
    </xf>
    <xf numFmtId="184" fontId="6" fillId="3" borderId="95" xfId="0" applyNumberFormat="1" applyFont="1" applyFill="1" applyBorder="1" applyAlignment="1">
      <alignment horizontal="center" vertical="center"/>
    </xf>
    <xf numFmtId="184" fontId="6" fillId="3" borderId="118" xfId="0" applyNumberFormat="1" applyFont="1" applyFill="1" applyBorder="1" applyAlignment="1">
      <alignment horizontal="center" vertical="center"/>
    </xf>
    <xf numFmtId="177" fontId="6" fillId="3" borderId="118" xfId="0" applyNumberFormat="1" applyFont="1" applyFill="1" applyBorder="1" applyAlignment="1">
      <alignment horizontal="center" vertical="center"/>
    </xf>
    <xf numFmtId="182" fontId="6" fillId="3" borderId="118" xfId="0" applyNumberFormat="1" applyFont="1" applyFill="1" applyBorder="1" applyAlignment="1">
      <alignment horizontal="center" vertical="center"/>
    </xf>
    <xf numFmtId="177" fontId="6" fillId="3" borderId="104" xfId="0" applyNumberFormat="1" applyFont="1" applyFill="1" applyBorder="1" applyAlignment="1">
      <alignment horizontal="center" vertical="center"/>
    </xf>
    <xf numFmtId="182" fontId="6" fillId="3" borderId="98" xfId="0" applyNumberFormat="1" applyFont="1" applyFill="1" applyBorder="1" applyAlignment="1">
      <alignment horizontal="center" vertical="center"/>
    </xf>
    <xf numFmtId="0" fontId="108" fillId="29" borderId="58" xfId="0" applyFont="1" applyFill="1" applyBorder="1"/>
    <xf numFmtId="0" fontId="108" fillId="29" borderId="0" xfId="0" applyFont="1" applyFill="1"/>
    <xf numFmtId="178" fontId="6" fillId="3" borderId="7" xfId="0" applyNumberFormat="1" applyFont="1" applyFill="1" applyBorder="1" applyAlignment="1">
      <alignment horizontal="center" vertical="center" wrapText="1"/>
    </xf>
    <xf numFmtId="177" fontId="6" fillId="3" borderId="7" xfId="0" applyNumberFormat="1" applyFont="1" applyFill="1" applyBorder="1" applyAlignment="1">
      <alignment horizontal="center" vertical="center" wrapText="1"/>
    </xf>
    <xf numFmtId="0" fontId="0" fillId="0" borderId="58" xfId="0" applyBorder="1"/>
    <xf numFmtId="182" fontId="65" fillId="2" borderId="7" xfId="93" applyNumberFormat="1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 wrapText="1"/>
    </xf>
    <xf numFmtId="0" fontId="6" fillId="3" borderId="116" xfId="0" applyFont="1" applyFill="1" applyBorder="1" applyAlignment="1">
      <alignment horizontal="center" vertical="center" wrapText="1"/>
    </xf>
    <xf numFmtId="0" fontId="12" fillId="2" borderId="0" xfId="2" applyFont="1" applyFill="1" applyAlignment="1">
      <alignment wrapText="1"/>
    </xf>
    <xf numFmtId="0" fontId="2" fillId="2" borderId="93" xfId="0" applyFont="1" applyFill="1" applyBorder="1" applyAlignment="1">
      <alignment horizontal="center" vertical="center"/>
    </xf>
    <xf numFmtId="0" fontId="2" fillId="2" borderId="94" xfId="0" applyFont="1" applyFill="1" applyBorder="1" applyAlignment="1">
      <alignment horizontal="center" vertical="center"/>
    </xf>
    <xf numFmtId="0" fontId="2" fillId="2" borderId="95" xfId="0" applyFont="1" applyFill="1" applyBorder="1" applyAlignment="1">
      <alignment horizontal="center" vertical="center"/>
    </xf>
    <xf numFmtId="0" fontId="2" fillId="2" borderId="96" xfId="0" applyFont="1" applyFill="1" applyBorder="1" applyAlignment="1">
      <alignment horizontal="center" vertical="center"/>
    </xf>
    <xf numFmtId="0" fontId="2" fillId="2" borderId="97" xfId="0" applyFont="1" applyFill="1" applyBorder="1" applyAlignment="1">
      <alignment horizontal="center" vertical="center"/>
    </xf>
    <xf numFmtId="0" fontId="2" fillId="2" borderId="98" xfId="0" applyFont="1" applyFill="1" applyBorder="1" applyAlignment="1">
      <alignment horizontal="center" vertical="center"/>
    </xf>
    <xf numFmtId="179" fontId="6" fillId="3" borderId="10" xfId="0" applyNumberFormat="1" applyFont="1" applyFill="1" applyBorder="1" applyAlignment="1">
      <alignment horizontal="center" vertical="center"/>
    </xf>
    <xf numFmtId="0" fontId="75" fillId="3" borderId="97" xfId="2" applyFont="1" applyFill="1" applyBorder="1" applyAlignment="1">
      <alignment horizontal="center" vertical="center" wrapText="1"/>
    </xf>
    <xf numFmtId="9" fontId="2" fillId="2" borderId="13" xfId="0" applyNumberFormat="1" applyFont="1" applyFill="1" applyBorder="1" applyAlignment="1">
      <alignment horizontal="center" vertical="center"/>
    </xf>
    <xf numFmtId="9" fontId="2" fillId="2" borderId="17" xfId="0" applyNumberFormat="1" applyFont="1" applyFill="1" applyBorder="1" applyAlignment="1">
      <alignment horizontal="center" vertical="center"/>
    </xf>
    <xf numFmtId="9" fontId="2" fillId="2" borderId="89" xfId="0" applyNumberFormat="1" applyFont="1" applyFill="1" applyBorder="1" applyAlignment="1">
      <alignment horizontal="center" vertical="center"/>
    </xf>
    <xf numFmtId="9" fontId="10" fillId="2" borderId="17" xfId="1" applyNumberFormat="1" applyFont="1" applyFill="1" applyBorder="1" applyAlignment="1">
      <alignment horizontal="center" vertical="center" wrapText="1"/>
      <protection locked="0"/>
    </xf>
    <xf numFmtId="9" fontId="10" fillId="2" borderId="89" xfId="1" applyNumberFormat="1" applyFont="1" applyFill="1" applyBorder="1" applyAlignment="1">
      <alignment horizontal="center" vertical="center" wrapText="1"/>
      <protection locked="0"/>
    </xf>
    <xf numFmtId="9" fontId="2" fillId="2" borderId="21" xfId="0" applyNumberFormat="1" applyFont="1" applyFill="1" applyBorder="1" applyAlignment="1">
      <alignment horizontal="center" vertical="center"/>
    </xf>
    <xf numFmtId="9" fontId="2" fillId="2" borderId="90" xfId="0" applyNumberFormat="1" applyFont="1" applyFill="1" applyBorder="1" applyAlignment="1">
      <alignment horizontal="center" vertical="center"/>
    </xf>
    <xf numFmtId="186" fontId="6" fillId="3" borderId="37" xfId="0" applyNumberFormat="1" applyFont="1" applyFill="1" applyBorder="1" applyAlignment="1">
      <alignment horizontal="center" vertical="center" wrapText="1"/>
    </xf>
    <xf numFmtId="186" fontId="6" fillId="3" borderId="10" xfId="0" applyNumberFormat="1" applyFont="1" applyFill="1" applyBorder="1" applyAlignment="1">
      <alignment horizontal="center" vertical="center" wrapText="1"/>
    </xf>
    <xf numFmtId="186" fontId="6" fillId="3" borderId="117" xfId="0" applyNumberFormat="1" applyFont="1" applyFill="1" applyBorder="1" applyAlignment="1">
      <alignment horizontal="center" vertical="center" wrapText="1"/>
    </xf>
    <xf numFmtId="186" fontId="104" fillId="0" borderId="106" xfId="0" applyNumberFormat="1" applyFont="1" applyBorder="1" applyAlignment="1">
      <alignment horizontal="center" vertical="center"/>
    </xf>
    <xf numFmtId="186" fontId="111" fillId="0" borderId="106" xfId="0" applyNumberFormat="1" applyFont="1" applyBorder="1" applyAlignment="1">
      <alignment horizontal="center" vertical="center"/>
    </xf>
    <xf numFmtId="186" fontId="104" fillId="0" borderId="96" xfId="0" applyNumberFormat="1" applyFont="1" applyBorder="1" applyAlignment="1">
      <alignment horizontal="center" vertical="center"/>
    </xf>
    <xf numFmtId="186" fontId="111" fillId="0" borderId="96" xfId="0" applyNumberFormat="1" applyFont="1" applyBorder="1" applyAlignment="1">
      <alignment horizontal="center" vertical="center"/>
    </xf>
    <xf numFmtId="0" fontId="112" fillId="0" borderId="0" xfId="0" applyFont="1" applyAlignment="1">
      <alignment horizontal="center"/>
    </xf>
    <xf numFmtId="0" fontId="112" fillId="0" borderId="0" xfId="0" applyFont="1"/>
    <xf numFmtId="180" fontId="2" fillId="2" borderId="13" xfId="0" applyNumberFormat="1" applyFont="1" applyFill="1" applyBorder="1" applyAlignment="1">
      <alignment horizontal="center" vertical="center"/>
    </xf>
    <xf numFmtId="180" fontId="2" fillId="2" borderId="17" xfId="0" applyNumberFormat="1" applyFont="1" applyFill="1" applyBorder="1" applyAlignment="1">
      <alignment horizontal="center" vertical="center"/>
    </xf>
    <xf numFmtId="180" fontId="2" fillId="2" borderId="21" xfId="0" applyNumberFormat="1" applyFont="1" applyFill="1" applyBorder="1" applyAlignment="1">
      <alignment horizontal="center" vertical="center"/>
    </xf>
    <xf numFmtId="186" fontId="2" fillId="2" borderId="13" xfId="0" applyNumberFormat="1" applyFont="1" applyFill="1" applyBorder="1" applyAlignment="1">
      <alignment horizontal="center" vertical="center"/>
    </xf>
    <xf numFmtId="186" fontId="2" fillId="2" borderId="17" xfId="0" applyNumberFormat="1" applyFont="1" applyFill="1" applyBorder="1" applyAlignment="1">
      <alignment horizontal="center" vertical="center"/>
    </xf>
    <xf numFmtId="186" fontId="10" fillId="2" borderId="17" xfId="1" applyNumberFormat="1" applyFont="1" applyFill="1" applyBorder="1" applyAlignment="1">
      <alignment horizontal="center" vertical="center" wrapText="1"/>
      <protection locked="0"/>
    </xf>
    <xf numFmtId="186" fontId="2" fillId="2" borderId="21" xfId="0" applyNumberFormat="1" applyFont="1" applyFill="1" applyBorder="1" applyAlignment="1">
      <alignment horizontal="center" vertical="center"/>
    </xf>
    <xf numFmtId="180" fontId="2" fillId="2" borderId="14" xfId="0" applyNumberFormat="1" applyFont="1" applyFill="1" applyBorder="1" applyAlignment="1">
      <alignment horizontal="center" vertical="center"/>
    </xf>
    <xf numFmtId="180" fontId="2" fillId="2" borderId="18" xfId="0" applyNumberFormat="1" applyFont="1" applyFill="1" applyBorder="1" applyAlignment="1">
      <alignment horizontal="center" vertical="center"/>
    </xf>
    <xf numFmtId="180" fontId="2" fillId="2" borderId="22" xfId="0" applyNumberFormat="1" applyFont="1" applyFill="1" applyBorder="1" applyAlignment="1">
      <alignment horizontal="center" vertical="center"/>
    </xf>
    <xf numFmtId="180" fontId="77" fillId="3" borderId="20" xfId="100" applyNumberFormat="1" applyFont="1" applyFill="1" applyBorder="1" applyAlignment="1">
      <alignment horizontal="center" vertical="center"/>
    </xf>
    <xf numFmtId="180" fontId="80" fillId="2" borderId="0" xfId="1" applyNumberFormat="1" applyFont="1" applyFill="1" applyAlignment="1">
      <alignment horizontal="center" vertical="center" wrapText="1"/>
      <protection locked="0"/>
    </xf>
    <xf numFmtId="180" fontId="77" fillId="3" borderId="12" xfId="1" applyNumberFormat="1" applyFont="1" applyFill="1" applyBorder="1" applyAlignment="1">
      <alignment horizontal="center" vertical="center"/>
      <protection locked="0"/>
    </xf>
    <xf numFmtId="180" fontId="77" fillId="3" borderId="16" xfId="1" applyNumberFormat="1" applyFont="1" applyFill="1" applyBorder="1" applyAlignment="1">
      <alignment horizontal="center" vertical="center"/>
      <protection locked="0"/>
    </xf>
    <xf numFmtId="180" fontId="82" fillId="2" borderId="12" xfId="100" applyNumberFormat="1" applyFont="1" applyFill="1" applyBorder="1" applyAlignment="1">
      <alignment horizontal="center" vertical="center"/>
    </xf>
    <xf numFmtId="180" fontId="82" fillId="2" borderId="16" xfId="100" applyNumberFormat="1" applyFont="1" applyFill="1" applyBorder="1" applyAlignment="1">
      <alignment horizontal="center" vertical="center"/>
    </xf>
    <xf numFmtId="180" fontId="82" fillId="2" borderId="20" xfId="100" applyNumberFormat="1" applyFont="1" applyFill="1" applyBorder="1" applyAlignment="1">
      <alignment horizontal="center" vertical="center"/>
    </xf>
    <xf numFmtId="180" fontId="82" fillId="2" borderId="57" xfId="100" applyNumberFormat="1" applyFont="1" applyFill="1" applyBorder="1" applyAlignment="1">
      <alignment horizontal="center" vertical="center"/>
    </xf>
    <xf numFmtId="180" fontId="82" fillId="2" borderId="115" xfId="100" applyNumberFormat="1" applyFont="1" applyFill="1" applyBorder="1" applyAlignment="1">
      <alignment horizontal="center" vertical="center"/>
    </xf>
    <xf numFmtId="180" fontId="82" fillId="2" borderId="36" xfId="100" applyNumberFormat="1" applyFont="1" applyFill="1" applyBorder="1" applyAlignment="1">
      <alignment horizontal="center" vertical="center"/>
    </xf>
    <xf numFmtId="180" fontId="82" fillId="2" borderId="116" xfId="100" applyNumberFormat="1" applyFont="1" applyFill="1" applyBorder="1" applyAlignment="1">
      <alignment horizontal="center" vertical="center"/>
    </xf>
    <xf numFmtId="180" fontId="82" fillId="2" borderId="37" xfId="100" applyNumberFormat="1" applyFont="1" applyFill="1" applyBorder="1" applyAlignment="1">
      <alignment horizontal="center" vertical="center"/>
    </xf>
    <xf numFmtId="180" fontId="82" fillId="2" borderId="117" xfId="100" applyNumberFormat="1" applyFont="1" applyFill="1" applyBorder="1" applyAlignment="1">
      <alignment horizontal="center" vertical="center"/>
    </xf>
    <xf numFmtId="179" fontId="81" fillId="2" borderId="0" xfId="1" applyNumberFormat="1" applyFont="1" applyFill="1" applyAlignment="1">
      <alignment vertical="center"/>
      <protection locked="0"/>
    </xf>
    <xf numFmtId="179" fontId="88" fillId="40" borderId="12" xfId="100" applyNumberFormat="1" applyFont="1" applyFill="1" applyBorder="1" applyAlignment="1">
      <alignment horizontal="center" vertical="center"/>
    </xf>
    <xf numFmtId="179" fontId="80" fillId="40" borderId="12" xfId="1" applyNumberFormat="1" applyFont="1" applyFill="1" applyBorder="1" applyAlignment="1">
      <alignment horizontal="center" vertical="center"/>
      <protection locked="0"/>
    </xf>
    <xf numFmtId="179" fontId="88" fillId="40" borderId="16" xfId="100" applyNumberFormat="1" applyFont="1" applyFill="1" applyBorder="1" applyAlignment="1">
      <alignment horizontal="center" vertical="center"/>
    </xf>
    <xf numFmtId="179" fontId="80" fillId="40" borderId="16" xfId="1" applyNumberFormat="1" applyFont="1" applyFill="1" applyBorder="1" applyAlignment="1">
      <alignment horizontal="center" vertical="center"/>
      <protection locked="0"/>
    </xf>
    <xf numFmtId="179" fontId="88" fillId="40" borderId="20" xfId="100" applyNumberFormat="1" applyFont="1" applyFill="1" applyBorder="1" applyAlignment="1">
      <alignment horizontal="center" vertical="center"/>
    </xf>
    <xf numFmtId="179" fontId="80" fillId="40" borderId="20" xfId="1" applyNumberFormat="1" applyFont="1" applyFill="1" applyBorder="1" applyAlignment="1">
      <alignment horizontal="center" vertical="center"/>
      <protection locked="0"/>
    </xf>
    <xf numFmtId="179" fontId="80" fillId="40" borderId="53" xfId="1" applyNumberFormat="1" applyFont="1" applyFill="1" applyBorder="1" applyAlignment="1">
      <alignment horizontal="center" vertical="center"/>
      <protection locked="0"/>
    </xf>
    <xf numFmtId="179" fontId="80" fillId="40" borderId="85" xfId="1" applyNumberFormat="1" applyFont="1" applyFill="1" applyBorder="1" applyAlignment="1">
      <alignment horizontal="center" vertical="center"/>
      <protection locked="0"/>
    </xf>
    <xf numFmtId="179" fontId="80" fillId="40" borderId="86" xfId="1" applyNumberFormat="1" applyFont="1" applyFill="1" applyBorder="1" applyAlignment="1">
      <alignment horizontal="center" vertical="center"/>
      <protection locked="0"/>
    </xf>
    <xf numFmtId="179" fontId="77" fillId="2" borderId="60" xfId="1" applyNumberFormat="1" applyFont="1" applyFill="1" applyBorder="1" applyAlignment="1">
      <alignment vertical="center" wrapText="1"/>
      <protection locked="0"/>
    </xf>
    <xf numFmtId="179" fontId="77" fillId="2" borderId="0" xfId="1" applyNumberFormat="1" applyFont="1" applyFill="1" applyAlignment="1">
      <alignment vertical="center" wrapText="1"/>
      <protection locked="0"/>
    </xf>
    <xf numFmtId="179" fontId="10" fillId="2" borderId="12" xfId="100" applyNumberFormat="1" applyFont="1" applyFill="1" applyBorder="1" applyAlignment="1">
      <alignment horizontal="center" vertical="center"/>
    </xf>
    <xf numFmtId="179" fontId="10" fillId="2" borderId="16" xfId="100" applyNumberFormat="1" applyFont="1" applyFill="1" applyBorder="1" applyAlignment="1">
      <alignment horizontal="center" vertical="center"/>
    </xf>
    <xf numFmtId="179" fontId="10" fillId="2" borderId="20" xfId="100" applyNumberFormat="1" applyFont="1" applyFill="1" applyBorder="1" applyAlignment="1">
      <alignment horizontal="center" vertical="center"/>
    </xf>
    <xf numFmtId="180" fontId="77" fillId="3" borderId="117" xfId="100" applyNumberFormat="1" applyFont="1" applyFill="1" applyBorder="1" applyAlignment="1">
      <alignment horizontal="center" vertical="center"/>
    </xf>
    <xf numFmtId="0" fontId="40" fillId="2" borderId="50" xfId="0" applyFont="1" applyFill="1" applyBorder="1" applyAlignment="1">
      <alignment vertical="center"/>
    </xf>
    <xf numFmtId="0" fontId="40" fillId="2" borderId="58" xfId="0" applyFont="1" applyFill="1" applyBorder="1" applyAlignment="1">
      <alignment vertical="center"/>
    </xf>
    <xf numFmtId="0" fontId="40" fillId="2" borderId="59" xfId="0" applyFont="1" applyFill="1" applyBorder="1" applyAlignment="1">
      <alignment vertical="center"/>
    </xf>
    <xf numFmtId="0" fontId="0" fillId="2" borderId="60" xfId="0" applyFill="1" applyBorder="1"/>
    <xf numFmtId="0" fontId="2" fillId="2" borderId="0" xfId="0" applyFont="1" applyFill="1" applyAlignment="1">
      <alignment horizontal="right"/>
    </xf>
    <xf numFmtId="182" fontId="14" fillId="2" borderId="62" xfId="0" applyNumberFormat="1" applyFont="1" applyFill="1" applyBorder="1"/>
    <xf numFmtId="0" fontId="5" fillId="2" borderId="62" xfId="0" applyFont="1" applyFill="1" applyBorder="1"/>
    <xf numFmtId="0" fontId="2" fillId="2" borderId="38" xfId="0" applyFont="1" applyFill="1" applyBorder="1" applyAlignment="1">
      <alignment horizontal="right"/>
    </xf>
    <xf numFmtId="0" fontId="2" fillId="2" borderId="126" xfId="0" applyFont="1" applyFill="1" applyBorder="1" applyAlignment="1">
      <alignment horizontal="right"/>
    </xf>
    <xf numFmtId="0" fontId="0" fillId="2" borderId="126" xfId="0" applyFill="1" applyBorder="1"/>
    <xf numFmtId="0" fontId="5" fillId="2" borderId="126" xfId="0" applyFont="1" applyFill="1" applyBorder="1"/>
    <xf numFmtId="0" fontId="0" fillId="2" borderId="125" xfId="0" applyFill="1" applyBorder="1"/>
    <xf numFmtId="186" fontId="104" fillId="0" borderId="83" xfId="0" applyNumberFormat="1" applyFont="1" applyBorder="1" applyAlignment="1">
      <alignment horizontal="center" vertical="center"/>
    </xf>
    <xf numFmtId="186" fontId="104" fillId="0" borderId="104" xfId="0" applyNumberFormat="1" applyFont="1" applyBorder="1" applyAlignment="1">
      <alignment horizontal="center" vertical="center"/>
    </xf>
    <xf numFmtId="186" fontId="111" fillId="0" borderId="104" xfId="0" applyNumberFormat="1" applyFont="1" applyBorder="1" applyAlignment="1">
      <alignment horizontal="center" vertical="center"/>
    </xf>
    <xf numFmtId="9" fontId="73" fillId="2" borderId="64" xfId="2" applyNumberFormat="1" applyFont="1" applyFill="1" applyBorder="1" applyAlignment="1">
      <alignment horizontal="center" vertical="center"/>
    </xf>
    <xf numFmtId="9" fontId="73" fillId="2" borderId="65" xfId="2" applyNumberFormat="1" applyFont="1" applyFill="1" applyBorder="1" applyAlignment="1">
      <alignment horizontal="center" vertical="center"/>
    </xf>
    <xf numFmtId="0" fontId="73" fillId="2" borderId="65" xfId="2" applyFont="1" applyFill="1" applyBorder="1" applyAlignment="1">
      <alignment horizontal="center" vertical="center"/>
    </xf>
    <xf numFmtId="183" fontId="77" fillId="3" borderId="121" xfId="1" applyNumberFormat="1" applyFont="1" applyFill="1" applyBorder="1" applyAlignment="1">
      <alignment horizontal="center" vertical="center"/>
      <protection locked="0"/>
    </xf>
    <xf numFmtId="183" fontId="77" fillId="3" borderId="122" xfId="1" applyNumberFormat="1" applyFont="1" applyFill="1" applyBorder="1" applyAlignment="1">
      <alignment horizontal="center" vertical="center"/>
      <protection locked="0"/>
    </xf>
    <xf numFmtId="180" fontId="75" fillId="3" borderId="122" xfId="100" applyNumberFormat="1" applyFont="1" applyFill="1" applyBorder="1" applyAlignment="1">
      <alignment horizontal="center" vertical="center"/>
    </xf>
    <xf numFmtId="0" fontId="77" fillId="3" borderId="123" xfId="100" applyNumberFormat="1" applyFont="1" applyFill="1" applyBorder="1" applyAlignment="1">
      <alignment horizontal="center" vertical="center"/>
    </xf>
    <xf numFmtId="0" fontId="82" fillId="2" borderId="127" xfId="100" applyNumberFormat="1" applyFont="1" applyFill="1" applyBorder="1" applyAlignment="1">
      <alignment horizontal="center" vertical="center"/>
    </xf>
    <xf numFmtId="0" fontId="80" fillId="40" borderId="127" xfId="1" applyFont="1" applyFill="1" applyBorder="1" applyAlignment="1">
      <alignment horizontal="center" vertical="center"/>
      <protection locked="0"/>
    </xf>
    <xf numFmtId="0" fontId="10" fillId="2" borderId="127" xfId="100" applyNumberFormat="1" applyFont="1" applyFill="1" applyBorder="1" applyAlignment="1">
      <alignment horizontal="center" vertical="center"/>
    </xf>
    <xf numFmtId="14" fontId="73" fillId="40" borderId="127" xfId="1" applyNumberFormat="1" applyFont="1" applyFill="1" applyBorder="1" applyAlignment="1">
      <alignment horizontal="center" vertical="center"/>
      <protection locked="0"/>
    </xf>
    <xf numFmtId="0" fontId="2" fillId="2" borderId="0" xfId="0" applyFont="1" applyFill="1"/>
    <xf numFmtId="0" fontId="2" fillId="0" borderId="68" xfId="0" applyFont="1" applyBorder="1" applyAlignment="1">
      <alignment horizontal="center" vertical="center"/>
    </xf>
    <xf numFmtId="179" fontId="2" fillId="0" borderId="7" xfId="0" applyNumberFormat="1" applyFont="1" applyBorder="1" applyAlignment="1">
      <alignment horizontal="center" vertical="center"/>
    </xf>
    <xf numFmtId="0" fontId="112" fillId="0" borderId="7" xfId="0" applyFont="1" applyBorder="1" applyAlignment="1">
      <alignment horizontal="center" vertical="center"/>
    </xf>
    <xf numFmtId="179" fontId="112" fillId="0" borderId="7" xfId="0" applyNumberFormat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4" borderId="7" xfId="0" applyFont="1" applyFill="1" applyBorder="1" applyAlignment="1">
      <alignment vertical="center"/>
    </xf>
    <xf numFmtId="0" fontId="112" fillId="4" borderId="7" xfId="0" applyFont="1" applyFill="1" applyBorder="1" applyAlignment="1">
      <alignment vertical="center"/>
    </xf>
    <xf numFmtId="0" fontId="113" fillId="4" borderId="7" xfId="0" applyFont="1" applyFill="1" applyBorder="1" applyAlignment="1">
      <alignment vertical="center"/>
    </xf>
    <xf numFmtId="0" fontId="113" fillId="4" borderId="7" xfId="0" applyFont="1" applyFill="1" applyBorder="1" applyAlignment="1">
      <alignment horizontal="center" vertical="center"/>
    </xf>
    <xf numFmtId="179" fontId="113" fillId="4" borderId="7" xfId="0" applyNumberFormat="1" applyFont="1" applyFill="1" applyBorder="1" applyAlignment="1">
      <alignment horizontal="center" vertical="center"/>
    </xf>
    <xf numFmtId="0" fontId="96" fillId="0" borderId="7" xfId="0" applyFont="1" applyBorder="1" applyAlignment="1">
      <alignment horizontal="center"/>
    </xf>
    <xf numFmtId="0" fontId="96" fillId="42" borderId="7" xfId="0" applyFont="1" applyFill="1" applyBorder="1" applyAlignment="1">
      <alignment horizontal="center"/>
    </xf>
    <xf numFmtId="0" fontId="104" fillId="43" borderId="64" xfId="0" applyFont="1" applyFill="1" applyBorder="1" applyAlignment="1">
      <alignment horizontal="center" vertical="center"/>
    </xf>
    <xf numFmtId="178" fontId="104" fillId="43" borderId="66" xfId="0" applyNumberFormat="1" applyFont="1" applyFill="1" applyBorder="1" applyAlignment="1">
      <alignment horizontal="center" vertical="center"/>
    </xf>
    <xf numFmtId="0" fontId="117" fillId="2" borderId="0" xfId="0" applyFont="1" applyFill="1" applyAlignment="1">
      <alignment vertical="center" wrapText="1"/>
    </xf>
    <xf numFmtId="0" fontId="96" fillId="2" borderId="128" xfId="0" applyFont="1" applyFill="1" applyBorder="1" applyAlignment="1">
      <alignment vertical="center" wrapText="1"/>
    </xf>
    <xf numFmtId="0" fontId="117" fillId="2" borderId="0" xfId="0" applyFont="1" applyFill="1"/>
    <xf numFmtId="0" fontId="131" fillId="2" borderId="0" xfId="0" applyFont="1" applyFill="1" applyAlignment="1">
      <alignment horizontal="center" vertical="center"/>
    </xf>
    <xf numFmtId="0" fontId="117" fillId="2" borderId="36" xfId="0" applyFont="1" applyFill="1" applyBorder="1" applyAlignment="1">
      <alignment horizontal="center" vertical="center" wrapText="1"/>
    </xf>
    <xf numFmtId="0" fontId="96" fillId="2" borderId="128" xfId="0" applyFont="1" applyFill="1" applyBorder="1" applyAlignment="1">
      <alignment horizontal="left" vertical="top" wrapText="1"/>
    </xf>
    <xf numFmtId="0" fontId="110" fillId="3" borderId="126" xfId="0" applyFont="1" applyFill="1" applyBorder="1" applyAlignment="1">
      <alignment vertical="center" wrapText="1"/>
    </xf>
    <xf numFmtId="0" fontId="122" fillId="44" borderId="131" xfId="0" applyFont="1" applyFill="1" applyBorder="1" applyAlignment="1">
      <alignment horizontal="center" vertical="center" wrapText="1"/>
    </xf>
    <xf numFmtId="0" fontId="105" fillId="2" borderId="12" xfId="0" applyFont="1" applyFill="1" applyBorder="1" applyAlignment="1">
      <alignment horizontal="center" vertical="center" wrapText="1"/>
    </xf>
    <xf numFmtId="0" fontId="122" fillId="44" borderId="77" xfId="0" applyFont="1" applyFill="1" applyBorder="1" applyAlignment="1">
      <alignment horizontal="center" vertical="center" wrapText="1"/>
    </xf>
    <xf numFmtId="0" fontId="121" fillId="44" borderId="58" xfId="0" applyFont="1" applyFill="1" applyBorder="1" applyAlignment="1">
      <alignment horizontal="center" vertical="center" wrapText="1"/>
    </xf>
    <xf numFmtId="0" fontId="121" fillId="44" borderId="59" xfId="0" applyFont="1" applyFill="1" applyBorder="1" applyAlignment="1">
      <alignment horizontal="center" vertical="center" wrapText="1"/>
    </xf>
    <xf numFmtId="0" fontId="117" fillId="2" borderId="9" xfId="0" applyFont="1" applyFill="1" applyBorder="1" applyAlignment="1">
      <alignment vertical="center" wrapText="1"/>
    </xf>
    <xf numFmtId="0" fontId="105" fillId="2" borderId="132" xfId="0" applyFont="1" applyFill="1" applyBorder="1" applyAlignment="1">
      <alignment vertical="center" wrapText="1"/>
    </xf>
    <xf numFmtId="0" fontId="97" fillId="2" borderId="132" xfId="0" applyFont="1" applyFill="1" applyBorder="1" applyAlignment="1">
      <alignment vertical="center" wrapText="1"/>
    </xf>
    <xf numFmtId="0" fontId="124" fillId="2" borderId="133" xfId="0" applyFont="1" applyFill="1" applyBorder="1" applyAlignment="1">
      <alignment horizontal="right" vertical="center" wrapText="1"/>
    </xf>
    <xf numFmtId="1" fontId="118" fillId="2" borderId="84" xfId="0" applyNumberFormat="1" applyFont="1" applyFill="1" applyBorder="1" applyAlignment="1">
      <alignment horizontal="center" vertical="center" wrapText="1"/>
    </xf>
    <xf numFmtId="0" fontId="123" fillId="2" borderId="57" xfId="0" applyFont="1" applyFill="1" applyBorder="1" applyAlignment="1">
      <alignment horizontal="center" vertical="center" wrapText="1"/>
    </xf>
    <xf numFmtId="0" fontId="124" fillId="2" borderId="4" xfId="0" applyFont="1" applyFill="1" applyBorder="1" applyAlignment="1">
      <alignment vertical="center" wrapText="1"/>
    </xf>
    <xf numFmtId="0" fontId="96" fillId="2" borderId="10" xfId="0" applyFont="1" applyFill="1" applyBorder="1" applyAlignment="1">
      <alignment vertical="center" wrapText="1"/>
    </xf>
    <xf numFmtId="0" fontId="2" fillId="0" borderId="128" xfId="0" applyFont="1" applyBorder="1" applyAlignment="1">
      <alignment vertical="top" wrapText="1"/>
    </xf>
    <xf numFmtId="0" fontId="96" fillId="0" borderId="10" xfId="0" applyFont="1" applyBorder="1" applyAlignment="1">
      <alignment vertical="center" wrapText="1"/>
    </xf>
    <xf numFmtId="0" fontId="96" fillId="0" borderId="128" xfId="0" applyFont="1" applyBorder="1" applyAlignment="1">
      <alignment vertical="center" wrapText="1"/>
    </xf>
    <xf numFmtId="0" fontId="134" fillId="45" borderId="0" xfId="2" applyFont="1" applyFill="1" applyAlignment="1">
      <alignment vertical="center" wrapText="1"/>
    </xf>
    <xf numFmtId="0" fontId="134" fillId="45" borderId="0" xfId="2" applyFont="1" applyFill="1" applyAlignment="1">
      <alignment horizontal="center" vertical="center"/>
    </xf>
    <xf numFmtId="0" fontId="117" fillId="2" borderId="0" xfId="0" applyFont="1" applyFill="1" applyAlignment="1">
      <alignment wrapText="1"/>
    </xf>
    <xf numFmtId="0" fontId="117" fillId="2" borderId="0" xfId="0" applyFont="1" applyFill="1" applyAlignment="1">
      <alignment horizontal="right" vertical="center"/>
    </xf>
    <xf numFmtId="0" fontId="6" fillId="3" borderId="52" xfId="0" applyFont="1" applyFill="1" applyBorder="1" applyAlignment="1">
      <alignment horizontal="right" vertical="center"/>
    </xf>
    <xf numFmtId="0" fontId="6" fillId="3" borderId="121" xfId="0" applyFont="1" applyFill="1" applyBorder="1" applyAlignment="1">
      <alignment horizontal="center" vertical="center" wrapText="1"/>
    </xf>
    <xf numFmtId="0" fontId="85" fillId="2" borderId="0" xfId="0" applyFont="1" applyFill="1" applyAlignment="1">
      <alignment horizontal="center" vertical="center"/>
    </xf>
    <xf numFmtId="0" fontId="6" fillId="3" borderId="129" xfId="0" applyFont="1" applyFill="1" applyBorder="1" applyAlignment="1">
      <alignment horizontal="right" vertical="center" wrapText="1"/>
    </xf>
    <xf numFmtId="178" fontId="6" fillId="3" borderId="36" xfId="0" applyNumberFormat="1" applyFont="1" applyFill="1" applyBorder="1" applyAlignment="1">
      <alignment horizontal="center" vertical="center"/>
    </xf>
    <xf numFmtId="178" fontId="6" fillId="3" borderId="128" xfId="0" applyNumberFormat="1" applyFont="1" applyFill="1" applyBorder="1" applyAlignment="1">
      <alignment horizontal="center" vertical="center"/>
    </xf>
    <xf numFmtId="178" fontId="6" fillId="3" borderId="122" xfId="0" applyNumberFormat="1" applyFont="1" applyFill="1" applyBorder="1" applyAlignment="1">
      <alignment horizontal="center" vertical="center"/>
    </xf>
    <xf numFmtId="0" fontId="6" fillId="46" borderId="80" xfId="0" applyFont="1" applyFill="1" applyBorder="1" applyAlignment="1">
      <alignment vertical="center"/>
    </xf>
    <xf numFmtId="0" fontId="6" fillId="46" borderId="2" xfId="0" applyFont="1" applyFill="1" applyBorder="1" applyAlignment="1">
      <alignment vertical="center"/>
    </xf>
    <xf numFmtId="0" fontId="6" fillId="46" borderId="85" xfId="0" applyFont="1" applyFill="1" applyBorder="1" applyAlignment="1">
      <alignment vertical="center"/>
    </xf>
    <xf numFmtId="179" fontId="6" fillId="3" borderId="120" xfId="0" applyNumberFormat="1" applyFont="1" applyFill="1" applyBorder="1" applyAlignment="1">
      <alignment horizontal="right" vertical="center" wrapText="1"/>
    </xf>
    <xf numFmtId="179" fontId="6" fillId="3" borderId="37" xfId="0" applyNumberFormat="1" applyFont="1" applyFill="1" applyBorder="1" applyAlignment="1">
      <alignment horizontal="center" vertical="center"/>
    </xf>
    <xf numFmtId="179" fontId="6" fillId="3" borderId="123" xfId="0" applyNumberFormat="1" applyFont="1" applyFill="1" applyBorder="1" applyAlignment="1">
      <alignment horizontal="center" vertical="center"/>
    </xf>
    <xf numFmtId="179" fontId="117" fillId="2" borderId="0" xfId="0" applyNumberFormat="1" applyFont="1" applyFill="1"/>
    <xf numFmtId="0" fontId="96" fillId="2" borderId="0" xfId="0" applyFont="1" applyFill="1" applyAlignment="1">
      <alignment vertical="center" wrapText="1"/>
    </xf>
    <xf numFmtId="0" fontId="96" fillId="2" borderId="0" xfId="0" applyFont="1" applyFill="1" applyAlignment="1">
      <alignment horizontal="right" vertical="center"/>
    </xf>
    <xf numFmtId="0" fontId="96" fillId="2" borderId="0" xfId="0" applyFont="1" applyFill="1" applyAlignment="1">
      <alignment horizontal="center" vertical="center"/>
    </xf>
    <xf numFmtId="0" fontId="117" fillId="2" borderId="0" xfId="0" applyFont="1" applyFill="1" applyAlignment="1">
      <alignment vertical="center"/>
    </xf>
    <xf numFmtId="0" fontId="96" fillId="2" borderId="4" xfId="0" applyFont="1" applyFill="1" applyBorder="1" applyAlignment="1">
      <alignment horizontal="right" vertical="center" wrapText="1"/>
    </xf>
    <xf numFmtId="178" fontId="96" fillId="47" borderId="4" xfId="0" applyNumberFormat="1" applyFont="1" applyFill="1" applyBorder="1" applyAlignment="1">
      <alignment horizontal="center" vertical="center"/>
    </xf>
    <xf numFmtId="0" fontId="96" fillId="2" borderId="128" xfId="0" applyFont="1" applyFill="1" applyBorder="1" applyAlignment="1">
      <alignment horizontal="right" vertical="center" wrapText="1"/>
    </xf>
    <xf numFmtId="178" fontId="96" fillId="47" borderId="128" xfId="0" applyNumberFormat="1" applyFont="1" applyFill="1" applyBorder="1" applyAlignment="1">
      <alignment horizontal="center" vertical="center"/>
    </xf>
    <xf numFmtId="179" fontId="96" fillId="47" borderId="128" xfId="0" applyNumberFormat="1" applyFont="1" applyFill="1" applyBorder="1" applyAlignment="1">
      <alignment horizontal="center" vertical="center"/>
    </xf>
    <xf numFmtId="184" fontId="96" fillId="47" borderId="128" xfId="0" applyNumberFormat="1" applyFont="1" applyFill="1" applyBorder="1" applyAlignment="1">
      <alignment horizontal="center" vertical="center"/>
    </xf>
    <xf numFmtId="187" fontId="96" fillId="47" borderId="128" xfId="0" applyNumberFormat="1" applyFont="1" applyFill="1" applyBorder="1" applyAlignment="1">
      <alignment horizontal="center" vertical="center"/>
    </xf>
    <xf numFmtId="0" fontId="96" fillId="2" borderId="10" xfId="0" applyFont="1" applyFill="1" applyBorder="1" applyAlignment="1">
      <alignment horizontal="right" vertical="center" wrapText="1"/>
    </xf>
    <xf numFmtId="185" fontId="96" fillId="47" borderId="10" xfId="0" applyNumberFormat="1" applyFont="1" applyFill="1" applyBorder="1" applyAlignment="1">
      <alignment horizontal="center" vertical="center"/>
    </xf>
    <xf numFmtId="179" fontId="96" fillId="2" borderId="0" xfId="0" applyNumberFormat="1" applyFont="1" applyFill="1" applyAlignment="1">
      <alignment wrapText="1"/>
    </xf>
    <xf numFmtId="179" fontId="96" fillId="2" borderId="0" xfId="0" applyNumberFormat="1" applyFont="1" applyFill="1" applyAlignment="1">
      <alignment horizontal="right" vertical="center" wrapText="1"/>
    </xf>
    <xf numFmtId="179" fontId="96" fillId="2" borderId="0" xfId="0" applyNumberFormat="1" applyFont="1" applyFill="1" applyAlignment="1">
      <alignment horizontal="center" vertical="center"/>
    </xf>
    <xf numFmtId="0" fontId="96" fillId="2" borderId="52" xfId="0" applyFont="1" applyFill="1" applyBorder="1" applyAlignment="1">
      <alignment horizontal="right" vertical="center" wrapText="1"/>
    </xf>
    <xf numFmtId="178" fontId="96" fillId="47" borderId="57" xfId="0" applyNumberFormat="1" applyFont="1" applyFill="1" applyBorder="1" applyAlignment="1">
      <alignment horizontal="center" vertical="center"/>
    </xf>
    <xf numFmtId="178" fontId="96" fillId="47" borderId="121" xfId="0" applyNumberFormat="1" applyFont="1" applyFill="1" applyBorder="1" applyAlignment="1">
      <alignment horizontal="center" vertical="center"/>
    </xf>
    <xf numFmtId="0" fontId="96" fillId="2" borderId="129" xfId="0" applyFont="1" applyFill="1" applyBorder="1" applyAlignment="1">
      <alignment horizontal="right" vertical="center" wrapText="1"/>
    </xf>
    <xf numFmtId="178" fontId="96" fillId="47" borderId="36" xfId="0" applyNumberFormat="1" applyFont="1" applyFill="1" applyBorder="1" applyAlignment="1">
      <alignment horizontal="center" vertical="center"/>
    </xf>
    <xf numFmtId="178" fontId="96" fillId="47" borderId="122" xfId="0" applyNumberFormat="1" applyFont="1" applyFill="1" applyBorder="1" applyAlignment="1">
      <alignment horizontal="center" vertical="center"/>
    </xf>
    <xf numFmtId="10" fontId="96" fillId="47" borderId="36" xfId="0" applyNumberFormat="1" applyFont="1" applyFill="1" applyBorder="1" applyAlignment="1">
      <alignment horizontal="center" vertical="center"/>
    </xf>
    <xf numFmtId="10" fontId="96" fillId="47" borderId="128" xfId="0" applyNumberFormat="1" applyFont="1" applyFill="1" applyBorder="1" applyAlignment="1">
      <alignment horizontal="center" vertical="center"/>
    </xf>
    <xf numFmtId="10" fontId="96" fillId="47" borderId="122" xfId="0" applyNumberFormat="1" applyFont="1" applyFill="1" applyBorder="1" applyAlignment="1">
      <alignment horizontal="center" vertical="center"/>
    </xf>
    <xf numFmtId="179" fontId="96" fillId="2" borderId="129" xfId="0" applyNumberFormat="1" applyFont="1" applyFill="1" applyBorder="1" applyAlignment="1">
      <alignment horizontal="right" vertical="center" wrapText="1"/>
    </xf>
    <xf numFmtId="179" fontId="96" fillId="47" borderId="36" xfId="0" applyNumberFormat="1" applyFont="1" applyFill="1" applyBorder="1" applyAlignment="1">
      <alignment horizontal="center" vertical="center"/>
    </xf>
    <xf numFmtId="179" fontId="96" fillId="47" borderId="122" xfId="0" applyNumberFormat="1" applyFont="1" applyFill="1" applyBorder="1" applyAlignment="1">
      <alignment horizontal="center" vertical="center"/>
    </xf>
    <xf numFmtId="0" fontId="96" fillId="2" borderId="129" xfId="0" applyFont="1" applyFill="1" applyBorder="1" applyAlignment="1">
      <alignment horizontal="right" vertical="center"/>
    </xf>
    <xf numFmtId="0" fontId="96" fillId="2" borderId="120" xfId="0" applyFont="1" applyFill="1" applyBorder="1" applyAlignment="1">
      <alignment horizontal="right" vertical="center"/>
    </xf>
    <xf numFmtId="185" fontId="96" fillId="47" borderId="37" xfId="0" applyNumberFormat="1" applyFont="1" applyFill="1" applyBorder="1" applyAlignment="1">
      <alignment horizontal="center" vertical="center"/>
    </xf>
    <xf numFmtId="185" fontId="96" fillId="47" borderId="123" xfId="0" applyNumberFormat="1" applyFont="1" applyFill="1" applyBorder="1" applyAlignment="1">
      <alignment horizontal="center" vertical="center"/>
    </xf>
    <xf numFmtId="0" fontId="96" fillId="2" borderId="0" xfId="0" applyFont="1" applyFill="1" applyAlignment="1">
      <alignment wrapText="1"/>
    </xf>
    <xf numFmtId="0" fontId="96" fillId="2" borderId="0" xfId="0" applyFont="1" applyFill="1" applyAlignment="1">
      <alignment horizontal="right" vertical="center" wrapText="1"/>
    </xf>
    <xf numFmtId="187" fontId="96" fillId="2" borderId="0" xfId="0" applyNumberFormat="1" applyFont="1" applyFill="1" applyAlignment="1">
      <alignment horizontal="center" vertical="center"/>
    </xf>
    <xf numFmtId="0" fontId="96" fillId="2" borderId="52" xfId="0" applyFont="1" applyFill="1" applyBorder="1" applyAlignment="1">
      <alignment horizontal="right" vertical="center"/>
    </xf>
    <xf numFmtId="188" fontId="96" fillId="47" borderId="57" xfId="0" applyNumberFormat="1" applyFont="1" applyFill="1" applyBorder="1" applyAlignment="1">
      <alignment horizontal="center" vertical="center"/>
    </xf>
    <xf numFmtId="188" fontId="96" fillId="47" borderId="4" xfId="0" applyNumberFormat="1" applyFont="1" applyFill="1" applyBorder="1" applyAlignment="1">
      <alignment horizontal="center" vertical="center"/>
    </xf>
    <xf numFmtId="188" fontId="96" fillId="47" borderId="121" xfId="0" applyNumberFormat="1" applyFont="1" applyFill="1" applyBorder="1" applyAlignment="1">
      <alignment horizontal="center" vertical="center"/>
    </xf>
    <xf numFmtId="188" fontId="96" fillId="47" borderId="36" xfId="0" applyNumberFormat="1" applyFont="1" applyFill="1" applyBorder="1" applyAlignment="1">
      <alignment horizontal="center" vertical="center"/>
    </xf>
    <xf numFmtId="188" fontId="96" fillId="47" borderId="128" xfId="0" applyNumberFormat="1" applyFont="1" applyFill="1" applyBorder="1" applyAlignment="1">
      <alignment horizontal="center" vertical="center"/>
    </xf>
    <xf numFmtId="188" fontId="96" fillId="47" borderId="122" xfId="0" applyNumberFormat="1" applyFont="1" applyFill="1" applyBorder="1" applyAlignment="1">
      <alignment horizontal="center" vertical="center"/>
    </xf>
    <xf numFmtId="0" fontId="135" fillId="2" borderId="129" xfId="0" applyFont="1" applyFill="1" applyBorder="1" applyAlignment="1">
      <alignment horizontal="right" vertical="center"/>
    </xf>
    <xf numFmtId="188" fontId="101" fillId="47" borderId="36" xfId="0" applyNumberFormat="1" applyFont="1" applyFill="1" applyBorder="1" applyAlignment="1">
      <alignment horizontal="center" vertical="center"/>
    </xf>
    <xf numFmtId="188" fontId="101" fillId="47" borderId="128" xfId="0" applyNumberFormat="1" applyFont="1" applyFill="1" applyBorder="1" applyAlignment="1">
      <alignment horizontal="center" vertical="center"/>
    </xf>
    <xf numFmtId="188" fontId="101" fillId="47" borderId="122" xfId="0" applyNumberFormat="1" applyFont="1" applyFill="1" applyBorder="1" applyAlignment="1">
      <alignment horizontal="center" vertical="center"/>
    </xf>
    <xf numFmtId="189" fontId="96" fillId="47" borderId="36" xfId="0" applyNumberFormat="1" applyFont="1" applyFill="1" applyBorder="1" applyAlignment="1">
      <alignment horizontal="center" vertical="center"/>
    </xf>
    <xf numFmtId="189" fontId="96" fillId="47" borderId="128" xfId="0" applyNumberFormat="1" applyFont="1" applyFill="1" applyBorder="1" applyAlignment="1">
      <alignment horizontal="center" vertical="center"/>
    </xf>
    <xf numFmtId="189" fontId="96" fillId="47" borderId="122" xfId="0" applyNumberFormat="1" applyFont="1" applyFill="1" applyBorder="1" applyAlignment="1">
      <alignment horizontal="center" vertical="center"/>
    </xf>
    <xf numFmtId="188" fontId="101" fillId="47" borderId="37" xfId="0" applyNumberFormat="1" applyFont="1" applyFill="1" applyBorder="1" applyAlignment="1">
      <alignment horizontal="center" vertical="center"/>
    </xf>
    <xf numFmtId="188" fontId="101" fillId="47" borderId="10" xfId="0" applyNumberFormat="1" applyFont="1" applyFill="1" applyBorder="1" applyAlignment="1">
      <alignment horizontal="center" vertical="center"/>
    </xf>
    <xf numFmtId="188" fontId="101" fillId="47" borderId="123" xfId="0" applyNumberFormat="1" applyFont="1" applyFill="1" applyBorder="1" applyAlignment="1">
      <alignment horizontal="center" vertical="center"/>
    </xf>
    <xf numFmtId="179" fontId="96" fillId="47" borderId="57" xfId="0" applyNumberFormat="1" applyFont="1" applyFill="1" applyBorder="1" applyAlignment="1">
      <alignment horizontal="center" vertical="center"/>
    </xf>
    <xf numFmtId="179" fontId="96" fillId="47" borderId="4" xfId="0" applyNumberFormat="1" applyFont="1" applyFill="1" applyBorder="1" applyAlignment="1">
      <alignment horizontal="center" vertical="center"/>
    </xf>
    <xf numFmtId="179" fontId="96" fillId="47" borderId="121" xfId="0" applyNumberFormat="1" applyFont="1" applyFill="1" applyBorder="1" applyAlignment="1">
      <alignment horizontal="center" vertical="center"/>
    </xf>
    <xf numFmtId="179" fontId="101" fillId="47" borderId="36" xfId="0" applyNumberFormat="1" applyFont="1" applyFill="1" applyBorder="1" applyAlignment="1">
      <alignment horizontal="center" vertical="center"/>
    </xf>
    <xf numFmtId="179" fontId="101" fillId="47" borderId="128" xfId="0" applyNumberFormat="1" applyFont="1" applyFill="1" applyBorder="1" applyAlignment="1">
      <alignment horizontal="center" vertical="center"/>
    </xf>
    <xf numFmtId="179" fontId="101" fillId="47" borderId="122" xfId="0" applyNumberFormat="1" applyFont="1" applyFill="1" applyBorder="1" applyAlignment="1">
      <alignment horizontal="center" vertical="center"/>
    </xf>
    <xf numFmtId="0" fontId="96" fillId="2" borderId="136" xfId="0" applyFont="1" applyFill="1" applyBorder="1" applyAlignment="1">
      <alignment horizontal="right" vertical="center"/>
    </xf>
    <xf numFmtId="179" fontId="96" fillId="47" borderId="67" xfId="0" applyNumberFormat="1" applyFont="1" applyFill="1" applyBorder="1" applyAlignment="1">
      <alignment horizontal="center" vertical="center"/>
    </xf>
    <xf numFmtId="179" fontId="96" fillId="47" borderId="137" xfId="0" applyNumberFormat="1" applyFont="1" applyFill="1" applyBorder="1" applyAlignment="1">
      <alignment horizontal="center" vertical="center"/>
    </xf>
    <xf numFmtId="179" fontId="96" fillId="47" borderId="138" xfId="0" applyNumberFormat="1" applyFont="1" applyFill="1" applyBorder="1" applyAlignment="1">
      <alignment horizontal="center" vertical="center"/>
    </xf>
    <xf numFmtId="179" fontId="101" fillId="47" borderId="37" xfId="0" applyNumberFormat="1" applyFont="1" applyFill="1" applyBorder="1" applyAlignment="1">
      <alignment horizontal="center" vertical="center"/>
    </xf>
    <xf numFmtId="179" fontId="101" fillId="47" borderId="10" xfId="0" applyNumberFormat="1" applyFont="1" applyFill="1" applyBorder="1" applyAlignment="1">
      <alignment horizontal="center" vertical="center"/>
    </xf>
    <xf numFmtId="179" fontId="101" fillId="47" borderId="123" xfId="0" applyNumberFormat="1" applyFont="1" applyFill="1" applyBorder="1" applyAlignment="1">
      <alignment horizontal="center" vertical="center"/>
    </xf>
    <xf numFmtId="0" fontId="85" fillId="2" borderId="128" xfId="0" applyFont="1" applyFill="1" applyBorder="1" applyAlignment="1">
      <alignment horizontal="center" vertical="center" wrapText="1"/>
    </xf>
    <xf numFmtId="0" fontId="85" fillId="2" borderId="128" xfId="0" applyFont="1" applyFill="1" applyBorder="1" applyAlignment="1">
      <alignment horizontal="center" vertical="center"/>
    </xf>
    <xf numFmtId="2" fontId="68" fillId="2" borderId="128" xfId="0" applyNumberFormat="1" applyFont="1" applyFill="1" applyBorder="1" applyAlignment="1">
      <alignment horizontal="center" vertical="center"/>
    </xf>
    <xf numFmtId="0" fontId="68" fillId="2" borderId="128" xfId="0" applyFont="1" applyFill="1" applyBorder="1" applyAlignment="1">
      <alignment horizontal="center" vertical="center"/>
    </xf>
    <xf numFmtId="0" fontId="117" fillId="2" borderId="56" xfId="0" applyFont="1" applyFill="1" applyBorder="1" applyAlignment="1">
      <alignment horizontal="center" vertical="center"/>
    </xf>
    <xf numFmtId="0" fontId="117" fillId="2" borderId="0" xfId="0" applyFont="1" applyFill="1" applyAlignment="1">
      <alignment horizontal="center" vertical="center"/>
    </xf>
    <xf numFmtId="0" fontId="85" fillId="2" borderId="128" xfId="0" applyFont="1" applyFill="1" applyBorder="1" applyAlignment="1">
      <alignment horizontal="right" vertical="center" wrapText="1"/>
    </xf>
    <xf numFmtId="0" fontId="117" fillId="2" borderId="128" xfId="0" applyFont="1" applyFill="1" applyBorder="1" applyAlignment="1">
      <alignment horizontal="center" vertical="center"/>
    </xf>
    <xf numFmtId="178" fontId="96" fillId="47" borderId="52" xfId="0" applyNumberFormat="1" applyFont="1" applyFill="1" applyBorder="1" applyAlignment="1">
      <alignment horizontal="center" vertical="center"/>
    </xf>
    <xf numFmtId="178" fontId="96" fillId="47" borderId="129" xfId="0" applyNumberFormat="1" applyFont="1" applyFill="1" applyBorder="1" applyAlignment="1">
      <alignment horizontal="center" vertical="center"/>
    </xf>
    <xf numFmtId="179" fontId="96" fillId="47" borderId="129" xfId="0" applyNumberFormat="1" applyFont="1" applyFill="1" applyBorder="1" applyAlignment="1">
      <alignment horizontal="center" vertical="center"/>
    </xf>
    <xf numFmtId="184" fontId="96" fillId="47" borderId="129" xfId="0" applyNumberFormat="1" applyFont="1" applyFill="1" applyBorder="1" applyAlignment="1">
      <alignment horizontal="center" vertical="center"/>
    </xf>
    <xf numFmtId="187" fontId="96" fillId="47" borderId="129" xfId="0" applyNumberFormat="1" applyFont="1" applyFill="1" applyBorder="1" applyAlignment="1">
      <alignment horizontal="center" vertical="center"/>
    </xf>
    <xf numFmtId="185" fontId="96" fillId="47" borderId="120" xfId="0" applyNumberFormat="1" applyFont="1" applyFill="1" applyBorder="1" applyAlignment="1">
      <alignment horizontal="center" vertical="center"/>
    </xf>
    <xf numFmtId="0" fontId="6" fillId="3" borderId="139" xfId="0" applyFont="1" applyFill="1" applyBorder="1" applyAlignment="1">
      <alignment horizontal="center" vertical="center"/>
    </xf>
    <xf numFmtId="178" fontId="6" fillId="3" borderId="2" xfId="0" applyNumberFormat="1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179" fontId="6" fillId="3" borderId="119" xfId="0" applyNumberFormat="1" applyFont="1" applyFill="1" applyBorder="1" applyAlignment="1">
      <alignment horizontal="center" vertical="center"/>
    </xf>
    <xf numFmtId="178" fontId="96" fillId="2" borderId="2" xfId="0" applyNumberFormat="1" applyFont="1" applyFill="1" applyBorder="1" applyAlignment="1">
      <alignment horizontal="center" vertical="center"/>
    </xf>
    <xf numFmtId="0" fontId="96" fillId="2" borderId="2" xfId="0" applyFont="1" applyFill="1" applyBorder="1" applyAlignment="1">
      <alignment horizontal="center" vertical="center"/>
    </xf>
    <xf numFmtId="10" fontId="96" fillId="4" borderId="2" xfId="0" applyNumberFormat="1" applyFont="1" applyFill="1" applyBorder="1" applyAlignment="1">
      <alignment horizontal="center" vertical="center"/>
    </xf>
    <xf numFmtId="179" fontId="96" fillId="4" borderId="2" xfId="0" applyNumberFormat="1" applyFont="1" applyFill="1" applyBorder="1" applyAlignment="1">
      <alignment horizontal="center" vertical="center"/>
    </xf>
    <xf numFmtId="185" fontId="96" fillId="4" borderId="119" xfId="0" applyNumberFormat="1" applyFont="1" applyFill="1" applyBorder="1" applyAlignment="1">
      <alignment horizontal="center" vertical="center"/>
    </xf>
    <xf numFmtId="179" fontId="96" fillId="4" borderId="12" xfId="0" applyNumberFormat="1" applyFont="1" applyFill="1" applyBorder="1" applyAlignment="1">
      <alignment horizontal="center" vertical="center"/>
    </xf>
    <xf numFmtId="179" fontId="96" fillId="4" borderId="16" xfId="0" applyNumberFormat="1" applyFont="1" applyFill="1" applyBorder="1" applyAlignment="1">
      <alignment horizontal="center" vertical="center"/>
    </xf>
    <xf numFmtId="179" fontId="101" fillId="4" borderId="16" xfId="0" applyNumberFormat="1" applyFont="1" applyFill="1" applyBorder="1" applyAlignment="1">
      <alignment horizontal="center" vertical="center"/>
    </xf>
    <xf numFmtId="179" fontId="96" fillId="4" borderId="140" xfId="0" applyNumberFormat="1" applyFont="1" applyFill="1" applyBorder="1" applyAlignment="1">
      <alignment horizontal="center" vertical="center"/>
    </xf>
    <xf numFmtId="179" fontId="101" fillId="4" borderId="20" xfId="0" applyNumberFormat="1" applyFont="1" applyFill="1" applyBorder="1" applyAlignment="1">
      <alignment horizontal="center" vertical="center"/>
    </xf>
    <xf numFmtId="188" fontId="96" fillId="2" borderId="12" xfId="0" applyNumberFormat="1" applyFont="1" applyFill="1" applyBorder="1" applyAlignment="1">
      <alignment horizontal="center" vertical="center"/>
    </xf>
    <xf numFmtId="188" fontId="96" fillId="2" borderId="16" xfId="0" applyNumberFormat="1" applyFont="1" applyFill="1" applyBorder="1" applyAlignment="1">
      <alignment horizontal="center" vertical="center"/>
    </xf>
    <xf numFmtId="188" fontId="96" fillId="4" borderId="16" xfId="0" applyNumberFormat="1" applyFont="1" applyFill="1" applyBorder="1" applyAlignment="1">
      <alignment horizontal="center" vertical="center"/>
    </xf>
    <xf numFmtId="188" fontId="101" fillId="4" borderId="16" xfId="0" applyNumberFormat="1" applyFont="1" applyFill="1" applyBorder="1" applyAlignment="1">
      <alignment horizontal="center" vertical="center"/>
    </xf>
    <xf numFmtId="189" fontId="96" fillId="4" borderId="16" xfId="0" applyNumberFormat="1" applyFont="1" applyFill="1" applyBorder="1" applyAlignment="1">
      <alignment horizontal="center" vertical="center"/>
    </xf>
    <xf numFmtId="188" fontId="101" fillId="4" borderId="20" xfId="0" applyNumberFormat="1" applyFont="1" applyFill="1" applyBorder="1" applyAlignment="1">
      <alignment horizontal="center" vertical="center"/>
    </xf>
    <xf numFmtId="0" fontId="96" fillId="2" borderId="16" xfId="0" applyFont="1" applyFill="1" applyBorder="1" applyAlignment="1">
      <alignment horizontal="center" vertical="center"/>
    </xf>
    <xf numFmtId="10" fontId="96" fillId="4" borderId="16" xfId="0" applyNumberFormat="1" applyFont="1" applyFill="1" applyBorder="1" applyAlignment="1">
      <alignment horizontal="center" vertical="center"/>
    </xf>
    <xf numFmtId="178" fontId="96" fillId="2" borderId="16" xfId="0" applyNumberFormat="1" applyFont="1" applyFill="1" applyBorder="1" applyAlignment="1">
      <alignment horizontal="center" vertical="center"/>
    </xf>
    <xf numFmtId="185" fontId="96" fillId="4" borderId="20" xfId="0" applyNumberFormat="1" applyFont="1" applyFill="1" applyBorder="1" applyAlignment="1">
      <alignment horizontal="center" vertical="center"/>
    </xf>
    <xf numFmtId="178" fontId="96" fillId="2" borderId="79" xfId="0" applyNumberFormat="1" applyFont="1" applyFill="1" applyBorder="1" applyAlignment="1">
      <alignment horizontal="center" vertical="center"/>
    </xf>
    <xf numFmtId="178" fontId="96" fillId="2" borderId="80" xfId="0" applyNumberFormat="1" applyFont="1" applyFill="1" applyBorder="1" applyAlignment="1">
      <alignment horizontal="center" vertical="center"/>
    </xf>
    <xf numFmtId="184" fontId="96" fillId="2" borderId="80" xfId="0" applyNumberFormat="1" applyFont="1" applyFill="1" applyBorder="1" applyAlignment="1">
      <alignment horizontal="center" vertical="center"/>
    </xf>
    <xf numFmtId="187" fontId="96" fillId="2" borderId="80" xfId="0" applyNumberFormat="1" applyFont="1" applyFill="1" applyBorder="1" applyAlignment="1">
      <alignment horizontal="center" vertical="center"/>
    </xf>
    <xf numFmtId="185" fontId="96" fillId="2" borderId="81" xfId="0" applyNumberFormat="1" applyFont="1" applyFill="1" applyBorder="1" applyAlignment="1">
      <alignment horizontal="center" vertical="center"/>
    </xf>
    <xf numFmtId="178" fontId="96" fillId="2" borderId="12" xfId="0" applyNumberFormat="1" applyFont="1" applyFill="1" applyBorder="1" applyAlignment="1">
      <alignment horizontal="center" vertical="center"/>
    </xf>
    <xf numFmtId="184" fontId="96" fillId="2" borderId="16" xfId="0" applyNumberFormat="1" applyFont="1" applyFill="1" applyBorder="1" applyAlignment="1">
      <alignment horizontal="center" vertical="center"/>
    </xf>
    <xf numFmtId="187" fontId="96" fillId="2" borderId="16" xfId="0" applyNumberFormat="1" applyFont="1" applyFill="1" applyBorder="1" applyAlignment="1">
      <alignment horizontal="center" vertical="center"/>
    </xf>
    <xf numFmtId="185" fontId="96" fillId="2" borderId="20" xfId="0" applyNumberFormat="1" applyFont="1" applyFill="1" applyBorder="1" applyAlignment="1">
      <alignment horizontal="center" vertical="center"/>
    </xf>
    <xf numFmtId="0" fontId="6" fillId="3" borderId="12" xfId="0" applyFont="1" applyFill="1" applyBorder="1" applyAlignment="1">
      <alignment horizontal="center" vertical="center"/>
    </xf>
    <xf numFmtId="178" fontId="6" fillId="3" borderId="16" xfId="0" applyNumberFormat="1" applyFont="1" applyFill="1" applyBorder="1" applyAlignment="1">
      <alignment horizontal="center" vertical="center"/>
    </xf>
    <xf numFmtId="0" fontId="6" fillId="3" borderId="16" xfId="0" applyFont="1" applyFill="1" applyBorder="1" applyAlignment="1">
      <alignment horizontal="center" vertical="center"/>
    </xf>
    <xf numFmtId="179" fontId="6" fillId="3" borderId="20" xfId="0" applyNumberFormat="1" applyFont="1" applyFill="1" applyBorder="1" applyAlignment="1">
      <alignment horizontal="center" vertical="center"/>
    </xf>
    <xf numFmtId="190" fontId="136" fillId="2" borderId="128" xfId="0" applyNumberFormat="1" applyFont="1" applyFill="1" applyBorder="1" applyAlignment="1">
      <alignment horizontal="center" vertical="center" wrapText="1"/>
    </xf>
    <xf numFmtId="190" fontId="68" fillId="2" borderId="128" xfId="0" applyNumberFormat="1" applyFont="1" applyFill="1" applyBorder="1" applyAlignment="1">
      <alignment horizontal="center" vertical="center" wrapText="1"/>
    </xf>
    <xf numFmtId="181" fontId="77" fillId="3" borderId="16" xfId="1" applyNumberFormat="1" applyFont="1" applyFill="1" applyBorder="1" applyAlignment="1">
      <alignment horizontal="center" vertical="center"/>
      <protection locked="0"/>
    </xf>
    <xf numFmtId="180" fontId="2" fillId="2" borderId="99" xfId="0" applyNumberFormat="1" applyFont="1" applyFill="1" applyBorder="1" applyAlignment="1">
      <alignment horizontal="center" vertical="center"/>
    </xf>
    <xf numFmtId="180" fontId="10" fillId="2" borderId="99" xfId="1" applyNumberFormat="1" applyFont="1" applyFill="1" applyBorder="1" applyAlignment="1">
      <alignment horizontal="center" vertical="center" wrapText="1"/>
      <protection locked="0"/>
    </xf>
    <xf numFmtId="180" fontId="2" fillId="2" borderId="101" xfId="0" applyNumberFormat="1" applyFont="1" applyFill="1" applyBorder="1" applyAlignment="1">
      <alignment horizontal="center" vertical="center"/>
    </xf>
    <xf numFmtId="182" fontId="14" fillId="2" borderId="1" xfId="0" applyNumberFormat="1" applyFont="1" applyFill="1" applyBorder="1"/>
    <xf numFmtId="0" fontId="5" fillId="2" borderId="2" xfId="0" applyFont="1" applyFill="1" applyBorder="1"/>
    <xf numFmtId="0" fontId="73" fillId="2" borderId="66" xfId="2" applyFont="1" applyFill="1" applyBorder="1" applyAlignment="1">
      <alignment horizontal="center" vertical="center"/>
    </xf>
    <xf numFmtId="0" fontId="73" fillId="2" borderId="37" xfId="2" applyFont="1" applyFill="1" applyBorder="1" applyAlignment="1">
      <alignment horizontal="center" vertical="center"/>
    </xf>
    <xf numFmtId="10" fontId="46" fillId="8" borderId="88" xfId="2" applyNumberFormat="1" applyFont="1" applyFill="1" applyBorder="1" applyAlignment="1">
      <alignment horizontal="center" vertical="center"/>
    </xf>
    <xf numFmtId="0" fontId="46" fillId="2" borderId="0" xfId="2" applyFont="1" applyFill="1" applyAlignment="1">
      <alignment horizontal="center" vertical="center"/>
    </xf>
    <xf numFmtId="0" fontId="75" fillId="3" borderId="151" xfId="2" applyFont="1" applyFill="1" applyBorder="1" applyAlignment="1">
      <alignment horizontal="center" vertical="center" wrapText="1"/>
    </xf>
    <xf numFmtId="0" fontId="75" fillId="3" borderId="152" xfId="2" applyFont="1" applyFill="1" applyBorder="1" applyAlignment="1">
      <alignment horizontal="center" vertical="center" wrapText="1"/>
    </xf>
    <xf numFmtId="0" fontId="73" fillId="2" borderId="142" xfId="2" applyFont="1" applyFill="1" applyBorder="1" applyAlignment="1">
      <alignment horizontal="center" vertical="center"/>
    </xf>
    <xf numFmtId="9" fontId="73" fillId="2" borderId="147" xfId="2" applyNumberFormat="1" applyFont="1" applyFill="1" applyBorder="1" applyAlignment="1">
      <alignment horizontal="center" vertical="center"/>
    </xf>
    <xf numFmtId="9" fontId="73" fillId="2" borderId="148" xfId="2" applyNumberFormat="1" applyFont="1" applyFill="1" applyBorder="1" applyAlignment="1">
      <alignment horizontal="center" vertical="center"/>
    </xf>
    <xf numFmtId="0" fontId="73" fillId="2" borderId="148" xfId="2" applyFont="1" applyFill="1" applyBorder="1" applyAlignment="1">
      <alignment horizontal="center" vertical="center"/>
    </xf>
    <xf numFmtId="0" fontId="73" fillId="2" borderId="149" xfId="2" applyFont="1" applyFill="1" applyBorder="1" applyAlignment="1">
      <alignment horizontal="center" vertical="center"/>
    </xf>
    <xf numFmtId="0" fontId="73" fillId="2" borderId="143" xfId="2" applyFont="1" applyFill="1" applyBorder="1" applyAlignment="1">
      <alignment horizontal="center" vertical="center"/>
    </xf>
    <xf numFmtId="9" fontId="73" fillId="2" borderId="150" xfId="2" applyNumberFormat="1" applyFont="1" applyFill="1" applyBorder="1" applyAlignment="1">
      <alignment horizontal="center" vertical="center"/>
    </xf>
    <xf numFmtId="9" fontId="73" fillId="2" borderId="151" xfId="2" applyNumberFormat="1" applyFont="1" applyFill="1" applyBorder="1" applyAlignment="1">
      <alignment horizontal="center" vertical="center"/>
    </xf>
    <xf numFmtId="0" fontId="73" fillId="2" borderId="151" xfId="2" applyFont="1" applyFill="1" applyBorder="1" applyAlignment="1">
      <alignment horizontal="center" vertical="center"/>
    </xf>
    <xf numFmtId="0" fontId="73" fillId="2" borderId="152" xfId="2" applyFont="1" applyFill="1" applyBorder="1" applyAlignment="1">
      <alignment horizontal="center" vertical="center"/>
    </xf>
    <xf numFmtId="0" fontId="0" fillId="2" borderId="58" xfId="0" applyFill="1" applyBorder="1"/>
    <xf numFmtId="0" fontId="96" fillId="2" borderId="16" xfId="0" applyFont="1" applyFill="1" applyBorder="1" applyAlignment="1">
      <alignment horizontal="center" vertical="center" wrapText="1"/>
    </xf>
    <xf numFmtId="0" fontId="96" fillId="2" borderId="20" xfId="0" applyFont="1" applyFill="1" applyBorder="1" applyAlignment="1">
      <alignment horizontal="center" vertical="center" wrapText="1"/>
    </xf>
    <xf numFmtId="0" fontId="132" fillId="44" borderId="77" xfId="0" applyFont="1" applyFill="1" applyBorder="1" applyAlignment="1">
      <alignment horizontal="center" vertical="center" wrapText="1"/>
    </xf>
    <xf numFmtId="0" fontId="96" fillId="2" borderId="140" xfId="0" applyFont="1" applyFill="1" applyBorder="1" applyAlignment="1">
      <alignment horizontal="center" vertical="center" wrapText="1"/>
    </xf>
    <xf numFmtId="1" fontId="118" fillId="2" borderId="154" xfId="0" applyNumberFormat="1" applyFont="1" applyFill="1" applyBorder="1" applyAlignment="1">
      <alignment horizontal="center" vertical="center" wrapText="1"/>
    </xf>
    <xf numFmtId="0" fontId="17" fillId="4" borderId="158" xfId="0" applyFont="1" applyFill="1" applyBorder="1" applyAlignment="1">
      <alignment horizontal="center" vertical="center"/>
    </xf>
    <xf numFmtId="0" fontId="17" fillId="4" borderId="159" xfId="0" applyFont="1" applyFill="1" applyBorder="1" applyAlignment="1">
      <alignment horizontal="center" vertical="center"/>
    </xf>
    <xf numFmtId="0" fontId="17" fillId="4" borderId="160" xfId="0" applyFont="1" applyFill="1" applyBorder="1" applyAlignment="1">
      <alignment horizontal="center" vertical="center"/>
    </xf>
    <xf numFmtId="0" fontId="17" fillId="4" borderId="96" xfId="0" applyFont="1" applyFill="1" applyBorder="1" applyAlignment="1">
      <alignment horizontal="center" vertical="center"/>
    </xf>
    <xf numFmtId="0" fontId="140" fillId="2" borderId="94" xfId="0" applyFont="1" applyFill="1" applyBorder="1" applyAlignment="1">
      <alignment horizontal="center" vertical="center"/>
    </xf>
    <xf numFmtId="0" fontId="140" fillId="2" borderId="0" xfId="0" applyFont="1" applyFill="1"/>
    <xf numFmtId="0" fontId="142" fillId="2" borderId="0" xfId="0" applyFont="1" applyFill="1" applyAlignment="1">
      <alignment horizontal="center"/>
    </xf>
    <xf numFmtId="0" fontId="104" fillId="2" borderId="96" xfId="0" applyFont="1" applyFill="1" applyBorder="1" applyAlignment="1">
      <alignment horizontal="center" vertical="center"/>
    </xf>
    <xf numFmtId="0" fontId="104" fillId="2" borderId="98" xfId="0" applyFont="1" applyFill="1" applyBorder="1" applyAlignment="1">
      <alignment horizontal="center" vertical="center"/>
    </xf>
    <xf numFmtId="0" fontId="112" fillId="2" borderId="0" xfId="0" applyFont="1" applyFill="1" applyAlignment="1">
      <alignment horizontal="center"/>
    </xf>
    <xf numFmtId="0" fontId="112" fillId="2" borderId="0" xfId="0" applyFont="1" applyFill="1"/>
    <xf numFmtId="0" fontId="97" fillId="2" borderId="159" xfId="0" applyFont="1" applyFill="1" applyBorder="1" applyAlignment="1">
      <alignment horizontal="center" vertical="center"/>
    </xf>
    <xf numFmtId="185" fontId="97" fillId="2" borderId="160" xfId="0" applyNumberFormat="1" applyFont="1" applyFill="1" applyBorder="1" applyAlignment="1">
      <alignment horizontal="center" vertical="center"/>
    </xf>
    <xf numFmtId="0" fontId="97" fillId="4" borderId="159" xfId="0" applyFont="1" applyFill="1" applyBorder="1" applyAlignment="1">
      <alignment horizontal="center" vertical="center"/>
    </xf>
    <xf numFmtId="185" fontId="97" fillId="4" borderId="160" xfId="0" applyNumberFormat="1" applyFont="1" applyFill="1" applyBorder="1" applyAlignment="1">
      <alignment horizontal="center" vertical="center"/>
    </xf>
    <xf numFmtId="0" fontId="104" fillId="2" borderId="0" xfId="0" applyFont="1" applyFill="1" applyAlignment="1">
      <alignment horizontal="center" vertical="center"/>
    </xf>
    <xf numFmtId="0" fontId="140" fillId="48" borderId="0" xfId="0" applyFont="1" applyFill="1"/>
    <xf numFmtId="0" fontId="142" fillId="48" borderId="0" xfId="0" applyFont="1" applyFill="1" applyAlignment="1">
      <alignment horizontal="center"/>
    </xf>
    <xf numFmtId="0" fontId="0" fillId="48" borderId="0" xfId="0" applyFill="1"/>
    <xf numFmtId="0" fontId="111" fillId="2" borderId="94" xfId="0" applyFont="1" applyFill="1" applyBorder="1" applyAlignment="1">
      <alignment horizontal="center" vertical="center"/>
    </xf>
    <xf numFmtId="0" fontId="104" fillId="4" borderId="96" xfId="0" applyFont="1" applyFill="1" applyBorder="1" applyAlignment="1">
      <alignment horizontal="center" vertical="center"/>
    </xf>
    <xf numFmtId="0" fontId="140" fillId="2" borderId="155" xfId="0" applyFont="1" applyFill="1" applyBorder="1" applyAlignment="1">
      <alignment horizontal="center" vertical="center"/>
    </xf>
    <xf numFmtId="0" fontId="144" fillId="2" borderId="126" xfId="0" applyFont="1" applyFill="1" applyBorder="1"/>
    <xf numFmtId="0" fontId="17" fillId="2" borderId="158" xfId="0" applyFont="1" applyFill="1" applyBorder="1" applyAlignment="1">
      <alignment horizontal="center" vertical="center"/>
    </xf>
    <xf numFmtId="0" fontId="104" fillId="2" borderId="158" xfId="0" applyFont="1" applyFill="1" applyBorder="1" applyAlignment="1">
      <alignment horizontal="center" vertical="center"/>
    </xf>
    <xf numFmtId="0" fontId="104" fillId="2" borderId="161" xfId="0" applyFont="1" applyFill="1" applyBorder="1" applyAlignment="1">
      <alignment horizontal="center" vertical="center"/>
    </xf>
    <xf numFmtId="0" fontId="17" fillId="2" borderId="161" xfId="0" applyFont="1" applyFill="1" applyBorder="1" applyAlignment="1">
      <alignment horizontal="center" vertical="center"/>
    </xf>
    <xf numFmtId="0" fontId="17" fillId="2" borderId="159" xfId="0" applyFont="1" applyFill="1" applyBorder="1" applyAlignment="1">
      <alignment horizontal="center" vertical="center"/>
    </xf>
    <xf numFmtId="0" fontId="17" fillId="2" borderId="160" xfId="0" applyFont="1" applyFill="1" applyBorder="1" applyAlignment="1">
      <alignment horizontal="center" vertical="center"/>
    </xf>
    <xf numFmtId="0" fontId="104" fillId="2" borderId="159" xfId="0" applyFont="1" applyFill="1" applyBorder="1" applyAlignment="1">
      <alignment horizontal="center" vertical="center"/>
    </xf>
    <xf numFmtId="0" fontId="141" fillId="2" borderId="159" xfId="0" applyFont="1" applyFill="1" applyBorder="1" applyAlignment="1">
      <alignment horizontal="center" vertical="center"/>
    </xf>
    <xf numFmtId="0" fontId="141" fillId="2" borderId="160" xfId="0" applyFont="1" applyFill="1" applyBorder="1" applyAlignment="1">
      <alignment horizontal="center" vertical="center"/>
    </xf>
    <xf numFmtId="0" fontId="104" fillId="2" borderId="160" xfId="0" applyFont="1" applyFill="1" applyBorder="1" applyAlignment="1">
      <alignment horizontal="center" vertical="center"/>
    </xf>
    <xf numFmtId="0" fontId="104" fillId="2" borderId="162" xfId="0" applyFont="1" applyFill="1" applyBorder="1" applyAlignment="1">
      <alignment horizontal="center" vertical="center"/>
    </xf>
    <xf numFmtId="0" fontId="104" fillId="2" borderId="163" xfId="0" applyFont="1" applyFill="1" applyBorder="1" applyAlignment="1">
      <alignment horizontal="center" vertical="center"/>
    </xf>
    <xf numFmtId="0" fontId="14" fillId="2" borderId="82" xfId="0" applyFont="1" applyFill="1" applyBorder="1" applyAlignment="1">
      <alignment vertical="center" wrapText="1"/>
    </xf>
    <xf numFmtId="0" fontId="14" fillId="2" borderId="83" xfId="0" applyFont="1" applyFill="1" applyBorder="1" applyAlignment="1">
      <alignment vertical="center" wrapText="1"/>
    </xf>
    <xf numFmtId="0" fontId="14" fillId="2" borderId="84" xfId="0" applyFont="1" applyFill="1" applyBorder="1" applyAlignment="1">
      <alignment vertical="center" wrapText="1"/>
    </xf>
    <xf numFmtId="0" fontId="14" fillId="2" borderId="83" xfId="0" applyFont="1" applyFill="1" applyBorder="1" applyAlignment="1">
      <alignment horizontal="center" vertical="center" wrapText="1"/>
    </xf>
    <xf numFmtId="0" fontId="53" fillId="2" borderId="128" xfId="0" applyFont="1" applyFill="1" applyBorder="1" applyAlignment="1">
      <alignment vertical="center" wrapText="1"/>
    </xf>
    <xf numFmtId="0" fontId="104" fillId="28" borderId="155" xfId="0" applyFont="1" applyFill="1" applyBorder="1" applyAlignment="1">
      <alignment horizontal="center" vertical="center"/>
    </xf>
    <xf numFmtId="178" fontId="104" fillId="28" borderId="157" xfId="0" applyNumberFormat="1" applyFont="1" applyFill="1" applyBorder="1" applyAlignment="1">
      <alignment horizontal="center" vertical="center"/>
    </xf>
    <xf numFmtId="0" fontId="104" fillId="43" borderId="155" xfId="0" applyFont="1" applyFill="1" applyBorder="1" applyAlignment="1">
      <alignment horizontal="center" vertical="center"/>
    </xf>
    <xf numFmtId="178" fontId="104" fillId="43" borderId="157" xfId="0" applyNumberFormat="1" applyFont="1" applyFill="1" applyBorder="1" applyAlignment="1">
      <alignment horizontal="center" vertical="center"/>
    </xf>
    <xf numFmtId="0" fontId="104" fillId="28" borderId="158" xfId="0" applyFont="1" applyFill="1" applyBorder="1" applyAlignment="1">
      <alignment horizontal="center"/>
    </xf>
    <xf numFmtId="178" fontId="104" fillId="28" borderId="160" xfId="0" applyNumberFormat="1" applyFont="1" applyFill="1" applyBorder="1" applyAlignment="1">
      <alignment horizontal="center"/>
    </xf>
    <xf numFmtId="178" fontId="104" fillId="43" borderId="160" xfId="0" applyNumberFormat="1" applyFont="1" applyFill="1" applyBorder="1" applyAlignment="1">
      <alignment horizontal="center"/>
    </xf>
    <xf numFmtId="0" fontId="104" fillId="28" borderId="161" xfId="0" applyFont="1" applyFill="1" applyBorder="1" applyAlignment="1">
      <alignment horizontal="center"/>
    </xf>
    <xf numFmtId="178" fontId="104" fillId="28" borderId="163" xfId="0" applyNumberFormat="1" applyFont="1" applyFill="1" applyBorder="1" applyAlignment="1">
      <alignment horizontal="center"/>
    </xf>
    <xf numFmtId="0" fontId="104" fillId="43" borderId="165" xfId="0" applyFont="1" applyFill="1" applyBorder="1" applyAlignment="1">
      <alignment horizontal="center" vertical="center"/>
    </xf>
    <xf numFmtId="178" fontId="104" fillId="43" borderId="163" xfId="0" applyNumberFormat="1" applyFont="1" applyFill="1" applyBorder="1" applyAlignment="1">
      <alignment horizontal="center"/>
    </xf>
    <xf numFmtId="0" fontId="104" fillId="34" borderId="155" xfId="0" applyFont="1" applyFill="1" applyBorder="1" applyAlignment="1">
      <alignment horizontal="center" vertical="center"/>
    </xf>
    <xf numFmtId="178" fontId="104" fillId="34" borderId="157" xfId="0" applyNumberFormat="1" applyFont="1" applyFill="1" applyBorder="1" applyAlignment="1">
      <alignment horizontal="center" vertical="center"/>
    </xf>
    <xf numFmtId="0" fontId="104" fillId="34" borderId="64" xfId="0" applyFont="1" applyFill="1" applyBorder="1" applyAlignment="1">
      <alignment horizontal="center" vertical="center"/>
    </xf>
    <xf numFmtId="178" fontId="104" fillId="34" borderId="66" xfId="0" applyNumberFormat="1" applyFont="1" applyFill="1" applyBorder="1" applyAlignment="1">
      <alignment horizontal="center" vertical="center"/>
    </xf>
    <xf numFmtId="178" fontId="104" fillId="34" borderId="160" xfId="0" applyNumberFormat="1" applyFont="1" applyFill="1" applyBorder="1" applyAlignment="1">
      <alignment horizontal="center"/>
    </xf>
    <xf numFmtId="178" fontId="104" fillId="34" borderId="163" xfId="0" applyNumberFormat="1" applyFont="1" applyFill="1" applyBorder="1" applyAlignment="1">
      <alignment horizontal="center"/>
    </xf>
    <xf numFmtId="0" fontId="104" fillId="49" borderId="155" xfId="0" applyFont="1" applyFill="1" applyBorder="1" applyAlignment="1">
      <alignment horizontal="center" vertical="center"/>
    </xf>
    <xf numFmtId="178" fontId="104" fillId="49" borderId="157" xfId="0" applyNumberFormat="1" applyFont="1" applyFill="1" applyBorder="1" applyAlignment="1">
      <alignment horizontal="center" vertical="center"/>
    </xf>
    <xf numFmtId="0" fontId="104" fillId="49" borderId="64" xfId="0" applyFont="1" applyFill="1" applyBorder="1" applyAlignment="1">
      <alignment horizontal="center" vertical="center"/>
    </xf>
    <xf numFmtId="178" fontId="104" fillId="49" borderId="66" xfId="0" applyNumberFormat="1" applyFont="1" applyFill="1" applyBorder="1" applyAlignment="1">
      <alignment horizontal="center" vertical="center"/>
    </xf>
    <xf numFmtId="0" fontId="104" fillId="49" borderId="158" xfId="0" applyFont="1" applyFill="1" applyBorder="1" applyAlignment="1">
      <alignment horizontal="center"/>
    </xf>
    <xf numFmtId="178" fontId="104" fillId="49" borderId="160" xfId="0" applyNumberFormat="1" applyFont="1" applyFill="1" applyBorder="1" applyAlignment="1">
      <alignment horizontal="center"/>
    </xf>
    <xf numFmtId="0" fontId="104" fillId="49" borderId="161" xfId="0" applyFont="1" applyFill="1" applyBorder="1" applyAlignment="1">
      <alignment horizontal="center"/>
    </xf>
    <xf numFmtId="178" fontId="104" fillId="49" borderId="163" xfId="0" applyNumberFormat="1" applyFont="1" applyFill="1" applyBorder="1" applyAlignment="1">
      <alignment horizontal="center"/>
    </xf>
    <xf numFmtId="0" fontId="104" fillId="32" borderId="155" xfId="0" applyFont="1" applyFill="1" applyBorder="1" applyAlignment="1">
      <alignment horizontal="center" vertical="center"/>
    </xf>
    <xf numFmtId="178" fontId="104" fillId="32" borderId="157" xfId="0" applyNumberFormat="1" applyFont="1" applyFill="1" applyBorder="1" applyAlignment="1">
      <alignment horizontal="center" vertical="center"/>
    </xf>
    <xf numFmtId="0" fontId="104" fillId="32" borderId="64" xfId="0" applyFont="1" applyFill="1" applyBorder="1" applyAlignment="1">
      <alignment horizontal="center" vertical="center"/>
    </xf>
    <xf numFmtId="178" fontId="104" fillId="32" borderId="66" xfId="0" applyNumberFormat="1" applyFont="1" applyFill="1" applyBorder="1" applyAlignment="1">
      <alignment horizontal="center" vertical="center"/>
    </xf>
    <xf numFmtId="0" fontId="104" fillId="32" borderId="158" xfId="0" applyFont="1" applyFill="1" applyBorder="1" applyAlignment="1">
      <alignment horizontal="center"/>
    </xf>
    <xf numFmtId="178" fontId="104" fillId="32" borderId="160" xfId="0" applyNumberFormat="1" applyFont="1" applyFill="1" applyBorder="1" applyAlignment="1">
      <alignment horizontal="center"/>
    </xf>
    <xf numFmtId="0" fontId="104" fillId="32" borderId="161" xfId="0" applyFont="1" applyFill="1" applyBorder="1" applyAlignment="1">
      <alignment horizontal="center"/>
    </xf>
    <xf numFmtId="178" fontId="104" fillId="32" borderId="163" xfId="0" applyNumberFormat="1" applyFont="1" applyFill="1" applyBorder="1" applyAlignment="1">
      <alignment horizontal="center"/>
    </xf>
    <xf numFmtId="0" fontId="104" fillId="50" borderId="165" xfId="0" applyFont="1" applyFill="1" applyBorder="1" applyAlignment="1">
      <alignment horizontal="center" vertical="center"/>
    </xf>
    <xf numFmtId="178" fontId="104" fillId="50" borderId="163" xfId="0" applyNumberFormat="1" applyFont="1" applyFill="1" applyBorder="1" applyAlignment="1">
      <alignment horizontal="center"/>
    </xf>
    <xf numFmtId="0" fontId="104" fillId="34" borderId="165" xfId="0" applyFont="1" applyFill="1" applyBorder="1" applyAlignment="1">
      <alignment horizontal="center" vertical="center"/>
    </xf>
    <xf numFmtId="0" fontId="104" fillId="50" borderId="155" xfId="0" applyFont="1" applyFill="1" applyBorder="1" applyAlignment="1">
      <alignment horizontal="center" vertical="center"/>
    </xf>
    <xf numFmtId="178" fontId="104" fillId="50" borderId="157" xfId="0" applyNumberFormat="1" applyFont="1" applyFill="1" applyBorder="1" applyAlignment="1">
      <alignment horizontal="center" vertical="center"/>
    </xf>
    <xf numFmtId="0" fontId="104" fillId="50" borderId="64" xfId="0" applyFont="1" applyFill="1" applyBorder="1" applyAlignment="1">
      <alignment horizontal="center" vertical="center"/>
    </xf>
    <xf numFmtId="178" fontId="104" fillId="50" borderId="66" xfId="0" applyNumberFormat="1" applyFont="1" applyFill="1" applyBorder="1" applyAlignment="1">
      <alignment horizontal="center" vertical="center"/>
    </xf>
    <xf numFmtId="178" fontId="104" fillId="50" borderId="160" xfId="0" applyNumberFormat="1" applyFont="1" applyFill="1" applyBorder="1" applyAlignment="1">
      <alignment horizontal="center"/>
    </xf>
    <xf numFmtId="0" fontId="6" fillId="3" borderId="14" xfId="0" applyFont="1" applyFill="1" applyBorder="1" applyAlignment="1">
      <alignment horizontal="center" vertical="center" wrapText="1"/>
    </xf>
    <xf numFmtId="185" fontId="6" fillId="3" borderId="172" xfId="0" applyNumberFormat="1" applyFont="1" applyFill="1" applyBorder="1" applyAlignment="1">
      <alignment horizontal="center" vertical="center"/>
    </xf>
    <xf numFmtId="185" fontId="97" fillId="2" borderId="14" xfId="0" applyNumberFormat="1" applyFont="1" applyFill="1" applyBorder="1" applyAlignment="1">
      <alignment horizontal="center" vertical="center"/>
    </xf>
    <xf numFmtId="185" fontId="97" fillId="2" borderId="18" xfId="0" applyNumberFormat="1" applyFont="1" applyFill="1" applyBorder="1" applyAlignment="1">
      <alignment horizontal="center" vertical="center"/>
    </xf>
    <xf numFmtId="185" fontId="97" fillId="2" borderId="22" xfId="0" applyNumberFormat="1" applyFont="1" applyFill="1" applyBorder="1" applyAlignment="1">
      <alignment horizontal="center" vertical="center"/>
    </xf>
    <xf numFmtId="185" fontId="97" fillId="4" borderId="14" xfId="0" applyNumberFormat="1" applyFont="1" applyFill="1" applyBorder="1" applyAlignment="1">
      <alignment horizontal="center" vertical="center"/>
    </xf>
    <xf numFmtId="185" fontId="97" fillId="4" borderId="18" xfId="0" applyNumberFormat="1" applyFont="1" applyFill="1" applyBorder="1" applyAlignment="1">
      <alignment horizontal="center" vertical="center"/>
    </xf>
    <xf numFmtId="185" fontId="97" fillId="4" borderId="22" xfId="0" applyNumberFormat="1" applyFont="1" applyFill="1" applyBorder="1" applyAlignment="1">
      <alignment horizontal="center" vertical="center"/>
    </xf>
    <xf numFmtId="185" fontId="97" fillId="2" borderId="173" xfId="0" applyNumberFormat="1" applyFont="1" applyFill="1" applyBorder="1" applyAlignment="1">
      <alignment horizontal="center" vertical="center"/>
    </xf>
    <xf numFmtId="0" fontId="6" fillId="3" borderId="155" xfId="0" applyFont="1" applyFill="1" applyBorder="1" applyAlignment="1">
      <alignment horizontal="center" vertical="center" wrapText="1"/>
    </xf>
    <xf numFmtId="0" fontId="6" fillId="3" borderId="157" xfId="0" applyFont="1" applyFill="1" applyBorder="1" applyAlignment="1">
      <alignment horizontal="center" vertical="center" wrapText="1"/>
    </xf>
    <xf numFmtId="0" fontId="6" fillId="3" borderId="70" xfId="0" applyFont="1" applyFill="1" applyBorder="1" applyAlignment="1">
      <alignment horizontal="center" vertical="center"/>
    </xf>
    <xf numFmtId="184" fontId="97" fillId="2" borderId="155" xfId="0" applyNumberFormat="1" applyFont="1" applyFill="1" applyBorder="1" applyAlignment="1">
      <alignment horizontal="center" vertical="center"/>
    </xf>
    <xf numFmtId="185" fontId="97" fillId="2" borderId="157" xfId="0" applyNumberFormat="1" applyFont="1" applyFill="1" applyBorder="1" applyAlignment="1">
      <alignment horizontal="center" vertical="center"/>
    </xf>
    <xf numFmtId="184" fontId="97" fillId="2" borderId="158" xfId="0" applyNumberFormat="1" applyFont="1" applyFill="1" applyBorder="1" applyAlignment="1">
      <alignment horizontal="center" vertical="center"/>
    </xf>
    <xf numFmtId="0" fontId="97" fillId="2" borderId="158" xfId="0" applyFont="1" applyFill="1" applyBorder="1" applyAlignment="1">
      <alignment horizontal="center" vertical="center"/>
    </xf>
    <xf numFmtId="0" fontId="97" fillId="2" borderId="161" xfId="0" applyFont="1" applyFill="1" applyBorder="1" applyAlignment="1">
      <alignment horizontal="center" vertical="center"/>
    </xf>
    <xf numFmtId="185" fontId="97" fillId="2" borderId="163" xfId="0" applyNumberFormat="1" applyFont="1" applyFill="1" applyBorder="1" applyAlignment="1">
      <alignment horizontal="center" vertical="center"/>
    </xf>
    <xf numFmtId="184" fontId="97" fillId="4" borderId="155" xfId="0" applyNumberFormat="1" applyFont="1" applyFill="1" applyBorder="1" applyAlignment="1">
      <alignment horizontal="center" vertical="center"/>
    </xf>
    <xf numFmtId="185" fontId="97" fillId="4" borderId="157" xfId="0" applyNumberFormat="1" applyFont="1" applyFill="1" applyBorder="1" applyAlignment="1">
      <alignment horizontal="center" vertical="center"/>
    </xf>
    <xf numFmtId="184" fontId="97" fillId="4" borderId="158" xfId="0" applyNumberFormat="1" applyFont="1" applyFill="1" applyBorder="1" applyAlignment="1">
      <alignment horizontal="center" vertical="center"/>
    </xf>
    <xf numFmtId="0" fontId="97" fillId="4" borderId="158" xfId="0" applyFont="1" applyFill="1" applyBorder="1" applyAlignment="1">
      <alignment horizontal="center" vertical="center"/>
    </xf>
    <xf numFmtId="0" fontId="97" fillId="4" borderId="161" xfId="0" applyFont="1" applyFill="1" applyBorder="1" applyAlignment="1">
      <alignment horizontal="center" vertical="center"/>
    </xf>
    <xf numFmtId="185" fontId="97" fillId="4" borderId="163" xfId="0" applyNumberFormat="1" applyFont="1" applyFill="1" applyBorder="1" applyAlignment="1">
      <alignment horizontal="center" vertical="center"/>
    </xf>
    <xf numFmtId="184" fontId="97" fillId="2" borderId="64" xfId="0" applyNumberFormat="1" applyFont="1" applyFill="1" applyBorder="1" applyAlignment="1">
      <alignment horizontal="center" vertical="center"/>
    </xf>
    <xf numFmtId="182" fontId="66" fillId="2" borderId="7" xfId="93" applyNumberFormat="1" applyFont="1" applyFill="1" applyBorder="1" applyAlignment="1">
      <alignment horizontal="center" vertical="center"/>
    </xf>
    <xf numFmtId="185" fontId="46" fillId="2" borderId="7" xfId="93" applyNumberFormat="1" applyFont="1" applyFill="1" applyBorder="1" applyAlignment="1">
      <alignment horizontal="center" vertical="center" wrapText="1"/>
    </xf>
    <xf numFmtId="0" fontId="96" fillId="4" borderId="139" xfId="0" applyFont="1" applyFill="1" applyBorder="1" applyAlignment="1">
      <alignment horizontal="center" vertical="center"/>
    </xf>
    <xf numFmtId="0" fontId="96" fillId="4" borderId="12" xfId="0" applyFont="1" applyFill="1" applyBorder="1" applyAlignment="1">
      <alignment horizontal="center" vertical="center"/>
    </xf>
    <xf numFmtId="179" fontId="96" fillId="4" borderId="80" xfId="0" applyNumberFormat="1" applyFont="1" applyFill="1" applyBorder="1" applyAlignment="1">
      <alignment horizontal="center" vertical="center"/>
    </xf>
    <xf numFmtId="178" fontId="19" fillId="2" borderId="2" xfId="0" applyNumberFormat="1" applyFont="1" applyFill="1" applyBorder="1" applyAlignment="1">
      <alignment horizontal="center" vertical="center"/>
    </xf>
    <xf numFmtId="178" fontId="2" fillId="2" borderId="16" xfId="0" applyNumberFormat="1" applyFont="1" applyFill="1" applyBorder="1" applyAlignment="1">
      <alignment horizontal="center" vertical="center"/>
    </xf>
    <xf numFmtId="190" fontId="88" fillId="40" borderId="127" xfId="100" applyNumberFormat="1" applyFont="1" applyFill="1" applyBorder="1" applyAlignment="1">
      <alignment horizontal="center" vertical="center"/>
    </xf>
    <xf numFmtId="190" fontId="88" fillId="40" borderId="16" xfId="100" applyNumberFormat="1" applyFont="1" applyFill="1" applyBorder="1" applyAlignment="1">
      <alignment horizontal="center" vertical="center"/>
    </xf>
    <xf numFmtId="190" fontId="88" fillId="40" borderId="20" xfId="100" applyNumberFormat="1" applyFont="1" applyFill="1" applyBorder="1" applyAlignment="1">
      <alignment horizontal="center" vertical="center"/>
    </xf>
    <xf numFmtId="14" fontId="46" fillId="8" borderId="8" xfId="2" applyNumberFormat="1" applyFont="1" applyFill="1" applyBorder="1" applyAlignment="1">
      <alignment horizontal="center" vertical="center"/>
    </xf>
    <xf numFmtId="0" fontId="53" fillId="2" borderId="1" xfId="2" applyFont="1" applyFill="1" applyBorder="1">
      <alignment vertical="center"/>
    </xf>
    <xf numFmtId="0" fontId="53" fillId="2" borderId="61" xfId="2" applyFont="1" applyFill="1" applyBorder="1">
      <alignment vertical="center"/>
    </xf>
    <xf numFmtId="0" fontId="53" fillId="2" borderId="2" xfId="2" applyFont="1" applyFill="1" applyBorder="1">
      <alignment vertical="center"/>
    </xf>
    <xf numFmtId="0" fontId="53" fillId="2" borderId="85" xfId="2" applyFont="1" applyFill="1" applyBorder="1">
      <alignment vertical="center"/>
    </xf>
    <xf numFmtId="0" fontId="96" fillId="2" borderId="3" xfId="0" applyFont="1" applyFill="1" applyBorder="1" applyAlignment="1">
      <alignment vertical="center" wrapText="1"/>
    </xf>
    <xf numFmtId="0" fontId="96" fillId="2" borderId="6" xfId="0" applyFont="1" applyFill="1" applyBorder="1" applyAlignment="1">
      <alignment vertical="center" wrapText="1"/>
    </xf>
    <xf numFmtId="0" fontId="96" fillId="2" borderId="9" xfId="0" applyFont="1" applyFill="1" applyBorder="1" applyAlignment="1">
      <alignment vertical="center" wrapText="1"/>
    </xf>
    <xf numFmtId="2" fontId="97" fillId="2" borderId="25" xfId="0" applyNumberFormat="1" applyFont="1" applyFill="1" applyBorder="1" applyAlignment="1">
      <alignment horizontal="center" vertical="center"/>
    </xf>
    <xf numFmtId="2" fontId="97" fillId="2" borderId="158" xfId="0" applyNumberFormat="1" applyFont="1" applyFill="1" applyBorder="1" applyAlignment="1">
      <alignment horizontal="center" vertical="center"/>
    </xf>
    <xf numFmtId="179" fontId="97" fillId="2" borderId="99" xfId="0" applyNumberFormat="1" applyFont="1" applyFill="1" applyBorder="1" applyAlignment="1">
      <alignment horizontal="center" vertical="center"/>
    </xf>
    <xf numFmtId="179" fontId="97" fillId="4" borderId="25" xfId="0" applyNumberFormat="1" applyFont="1" applyFill="1" applyBorder="1" applyAlignment="1">
      <alignment horizontal="center" vertical="center"/>
    </xf>
    <xf numFmtId="179" fontId="97" fillId="4" borderId="158" xfId="0" applyNumberFormat="1" applyFont="1" applyFill="1" applyBorder="1" applyAlignment="1">
      <alignment horizontal="center" vertical="center"/>
    </xf>
    <xf numFmtId="179" fontId="97" fillId="4" borderId="99" xfId="0" applyNumberFormat="1" applyFont="1" applyFill="1" applyBorder="1" applyAlignment="1">
      <alignment horizontal="center" vertical="center"/>
    </xf>
    <xf numFmtId="192" fontId="97" fillId="2" borderId="99" xfId="0" applyNumberFormat="1" applyFont="1" applyFill="1" applyBorder="1" applyAlignment="1">
      <alignment horizontal="center" vertical="center"/>
    </xf>
    <xf numFmtId="192" fontId="97" fillId="2" borderId="25" xfId="0" applyNumberFormat="1" applyFont="1" applyFill="1" applyBorder="1" applyAlignment="1">
      <alignment horizontal="center" vertical="center"/>
    </xf>
    <xf numFmtId="192" fontId="97" fillId="2" borderId="158" xfId="0" applyNumberFormat="1" applyFont="1" applyFill="1" applyBorder="1" applyAlignment="1">
      <alignment horizontal="center" vertical="center"/>
    </xf>
    <xf numFmtId="192" fontId="97" fillId="4" borderId="99" xfId="0" applyNumberFormat="1" applyFont="1" applyFill="1" applyBorder="1" applyAlignment="1">
      <alignment horizontal="center" vertical="center"/>
    </xf>
    <xf numFmtId="192" fontId="97" fillId="4" borderId="25" xfId="0" applyNumberFormat="1" applyFont="1" applyFill="1" applyBorder="1" applyAlignment="1">
      <alignment horizontal="center" vertical="center"/>
    </xf>
    <xf numFmtId="192" fontId="97" fillId="4" borderId="158" xfId="0" applyNumberFormat="1" applyFont="1" applyFill="1" applyBorder="1" applyAlignment="1">
      <alignment horizontal="center" vertical="center"/>
    </xf>
    <xf numFmtId="192" fontId="17" fillId="2" borderId="158" xfId="0" applyNumberFormat="1" applyFont="1" applyFill="1" applyBorder="1" applyAlignment="1">
      <alignment horizontal="center" vertical="center"/>
    </xf>
    <xf numFmtId="192" fontId="17" fillId="2" borderId="159" xfId="0" applyNumberFormat="1" applyFont="1" applyFill="1" applyBorder="1" applyAlignment="1">
      <alignment horizontal="center" vertical="center"/>
    </xf>
    <xf numFmtId="192" fontId="17" fillId="2" borderId="160" xfId="0" applyNumberFormat="1" applyFont="1" applyFill="1" applyBorder="1" applyAlignment="1">
      <alignment horizontal="center" vertical="center"/>
    </xf>
    <xf numFmtId="191" fontId="17" fillId="2" borderId="158" xfId="0" applyNumberFormat="1" applyFont="1" applyFill="1" applyBorder="1" applyAlignment="1">
      <alignment horizontal="center" vertical="center"/>
    </xf>
    <xf numFmtId="191" fontId="17" fillId="2" borderId="159" xfId="0" applyNumberFormat="1" applyFont="1" applyFill="1" applyBorder="1" applyAlignment="1">
      <alignment horizontal="center" vertical="center"/>
    </xf>
    <xf numFmtId="191" fontId="17" fillId="2" borderId="160" xfId="0" applyNumberFormat="1" applyFont="1" applyFill="1" applyBorder="1" applyAlignment="1">
      <alignment horizontal="center" vertical="center"/>
    </xf>
    <xf numFmtId="191" fontId="17" fillId="2" borderId="161" xfId="0" applyNumberFormat="1" applyFont="1" applyFill="1" applyBorder="1" applyAlignment="1">
      <alignment horizontal="center" vertical="center"/>
    </xf>
    <xf numFmtId="191" fontId="17" fillId="2" borderId="162" xfId="0" applyNumberFormat="1" applyFont="1" applyFill="1" applyBorder="1" applyAlignment="1">
      <alignment horizontal="center" vertical="center"/>
    </xf>
    <xf numFmtId="191" fontId="17" fillId="2" borderId="163" xfId="0" applyNumberFormat="1" applyFont="1" applyFill="1" applyBorder="1" applyAlignment="1">
      <alignment horizontal="center" vertical="center"/>
    </xf>
    <xf numFmtId="0" fontId="14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149" fillId="0" borderId="0" xfId="2" applyFont="1" applyAlignment="1">
      <alignment horizontal="right" wrapText="1"/>
    </xf>
    <xf numFmtId="0" fontId="150" fillId="2" borderId="0" xfId="2" applyFont="1" applyFill="1" applyAlignment="1"/>
    <xf numFmtId="0" fontId="151" fillId="2" borderId="0" xfId="2" applyFont="1" applyFill="1" applyAlignment="1">
      <alignment horizontal="center" vertical="center"/>
    </xf>
    <xf numFmtId="0" fontId="153" fillId="4" borderId="1" xfId="2" applyFont="1" applyFill="1" applyBorder="1" applyAlignment="1">
      <alignment horizontal="center" vertical="center"/>
    </xf>
    <xf numFmtId="0" fontId="155" fillId="2" borderId="0" xfId="2" applyFont="1" applyFill="1" applyAlignment="1"/>
    <xf numFmtId="0" fontId="150" fillId="2" borderId="0" xfId="2" applyFont="1" applyFill="1">
      <alignment vertical="center"/>
    </xf>
    <xf numFmtId="180" fontId="150" fillId="2" borderId="0" xfId="2" applyNumberFormat="1" applyFont="1" applyFill="1">
      <alignment vertical="center"/>
    </xf>
    <xf numFmtId="0" fontId="157" fillId="4" borderId="34" xfId="2" applyFont="1" applyFill="1" applyBorder="1" applyAlignment="1">
      <alignment horizontal="center" vertical="center"/>
    </xf>
    <xf numFmtId="0" fontId="156" fillId="2" borderId="167" xfId="2" applyFont="1" applyFill="1" applyBorder="1" applyAlignment="1">
      <alignment horizontal="center" vertical="center"/>
    </xf>
    <xf numFmtId="177" fontId="156" fillId="2" borderId="168" xfId="2" applyNumberFormat="1" applyFont="1" applyFill="1" applyBorder="1" applyAlignment="1">
      <alignment horizontal="center" vertical="center"/>
    </xf>
    <xf numFmtId="178" fontId="156" fillId="2" borderId="168" xfId="2" applyNumberFormat="1" applyFont="1" applyFill="1" applyBorder="1" applyAlignment="1">
      <alignment horizontal="center" vertical="center"/>
    </xf>
    <xf numFmtId="180" fontId="156" fillId="2" borderId="168" xfId="2" applyNumberFormat="1" applyFont="1" applyFill="1" applyBorder="1" applyAlignment="1">
      <alignment horizontal="center" vertical="center"/>
    </xf>
    <xf numFmtId="179" fontId="156" fillId="4" borderId="168" xfId="2" applyNumberFormat="1" applyFont="1" applyFill="1" applyBorder="1" applyAlignment="1">
      <alignment horizontal="center" vertical="center"/>
    </xf>
    <xf numFmtId="0" fontId="156" fillId="2" borderId="168" xfId="2" applyFont="1" applyFill="1" applyBorder="1" applyAlignment="1">
      <alignment horizontal="center" vertical="center"/>
    </xf>
    <xf numFmtId="177" fontId="156" fillId="2" borderId="169" xfId="2" applyNumberFormat="1" applyFont="1" applyFill="1" applyBorder="1" applyAlignment="1">
      <alignment horizontal="center" vertical="center"/>
    </xf>
    <xf numFmtId="0" fontId="156" fillId="2" borderId="169" xfId="2" applyFont="1" applyFill="1" applyBorder="1" applyAlignment="1">
      <alignment horizontal="center" vertical="center"/>
    </xf>
    <xf numFmtId="0" fontId="156" fillId="2" borderId="170" xfId="2" applyFont="1" applyFill="1" applyBorder="1" applyAlignment="1">
      <alignment horizontal="center" vertical="center"/>
    </xf>
    <xf numFmtId="177" fontId="156" fillId="2" borderId="166" xfId="2" applyNumberFormat="1" applyFont="1" applyFill="1" applyBorder="1" applyAlignment="1">
      <alignment horizontal="center" vertical="center"/>
    </xf>
    <xf numFmtId="178" fontId="156" fillId="2" borderId="166" xfId="2" applyNumberFormat="1" applyFont="1" applyFill="1" applyBorder="1" applyAlignment="1">
      <alignment horizontal="center" vertical="center"/>
    </xf>
    <xf numFmtId="180" fontId="156" fillId="2" borderId="166" xfId="2" applyNumberFormat="1" applyFont="1" applyFill="1" applyBorder="1" applyAlignment="1">
      <alignment horizontal="center" vertical="center"/>
    </xf>
    <xf numFmtId="179" fontId="156" fillId="4" borderId="166" xfId="2" applyNumberFormat="1" applyFont="1" applyFill="1" applyBorder="1" applyAlignment="1">
      <alignment horizontal="center" vertical="center"/>
    </xf>
    <xf numFmtId="0" fontId="156" fillId="2" borderId="166" xfId="2" applyFont="1" applyFill="1" applyBorder="1" applyAlignment="1">
      <alignment horizontal="center" vertical="center"/>
    </xf>
    <xf numFmtId="177" fontId="156" fillId="2" borderId="171" xfId="2" applyNumberFormat="1" applyFont="1" applyFill="1" applyBorder="1" applyAlignment="1">
      <alignment horizontal="center" vertical="center"/>
    </xf>
    <xf numFmtId="0" fontId="156" fillId="2" borderId="171" xfId="2" applyFont="1" applyFill="1" applyBorder="1" applyAlignment="1">
      <alignment horizontal="center" vertical="center"/>
    </xf>
    <xf numFmtId="178" fontId="158" fillId="4" borderId="31" xfId="2" applyNumberFormat="1" applyFont="1" applyFill="1" applyBorder="1" applyAlignment="1">
      <alignment horizontal="center" vertical="center"/>
    </xf>
    <xf numFmtId="180" fontId="158" fillId="4" borderId="31" xfId="2" applyNumberFormat="1" applyFont="1" applyFill="1" applyBorder="1" applyAlignment="1">
      <alignment horizontal="center" vertical="center"/>
    </xf>
    <xf numFmtId="179" fontId="156" fillId="4" borderId="31" xfId="2" applyNumberFormat="1" applyFont="1" applyFill="1" applyBorder="1" applyAlignment="1">
      <alignment horizontal="center" vertical="center"/>
    </xf>
    <xf numFmtId="0" fontId="158" fillId="29" borderId="31" xfId="2" applyFont="1" applyFill="1" applyBorder="1" applyAlignment="1">
      <alignment horizontal="center" vertical="center"/>
    </xf>
    <xf numFmtId="0" fontId="158" fillId="29" borderId="32" xfId="2" applyFont="1" applyFill="1" applyBorder="1" applyAlignment="1">
      <alignment horizontal="center" vertical="center"/>
    </xf>
    <xf numFmtId="180" fontId="150" fillId="2" borderId="0" xfId="2" applyNumberFormat="1" applyFont="1" applyFill="1" applyAlignment="1"/>
    <xf numFmtId="0" fontId="14" fillId="2" borderId="1" xfId="2" applyFont="1" applyFill="1" applyBorder="1" applyAlignment="1">
      <alignment horizontal="center" vertical="center"/>
    </xf>
    <xf numFmtId="0" fontId="159" fillId="2" borderId="1" xfId="2" applyFont="1" applyFill="1" applyBorder="1" applyAlignment="1">
      <alignment horizontal="center" vertical="center"/>
    </xf>
    <xf numFmtId="14" fontId="161" fillId="51" borderId="168" xfId="101" applyNumberFormat="1" applyFont="1" applyBorder="1" applyAlignment="1">
      <alignment horizontal="center" vertical="center"/>
    </xf>
    <xf numFmtId="2" fontId="161" fillId="51" borderId="168" xfId="101" applyNumberFormat="1" applyFont="1" applyBorder="1" applyAlignment="1">
      <alignment horizontal="center" vertical="center" wrapText="1"/>
    </xf>
    <xf numFmtId="0" fontId="161" fillId="51" borderId="168" xfId="101" applyFont="1" applyBorder="1" applyAlignment="1">
      <alignment horizontal="center" vertical="center" wrapText="1"/>
    </xf>
    <xf numFmtId="14" fontId="161" fillId="51" borderId="168" xfId="101" applyNumberFormat="1" applyFont="1" applyBorder="1" applyAlignment="1">
      <alignment horizontal="center" vertical="center" wrapText="1"/>
    </xf>
    <xf numFmtId="0" fontId="162" fillId="2" borderId="0" xfId="2" applyFont="1" applyFill="1" applyAlignment="1"/>
    <xf numFmtId="14" fontId="0" fillId="0" borderId="0" xfId="0" applyNumberFormat="1"/>
    <xf numFmtId="0" fontId="14" fillId="4" borderId="34" xfId="2" applyFont="1" applyFill="1" applyBorder="1" applyAlignment="1">
      <alignment horizontal="center" vertical="center"/>
    </xf>
    <xf numFmtId="0" fontId="14" fillId="2" borderId="33" xfId="2" applyFont="1" applyFill="1" applyBorder="1" applyAlignment="1">
      <alignment horizontal="center" vertical="center"/>
    </xf>
    <xf numFmtId="179" fontId="14" fillId="4" borderId="34" xfId="2" applyNumberFormat="1" applyFont="1" applyFill="1" applyBorder="1" applyAlignment="1">
      <alignment horizontal="center" vertical="center"/>
    </xf>
    <xf numFmtId="0" fontId="14" fillId="2" borderId="34" xfId="2" applyFont="1" applyFill="1" applyBorder="1" applyAlignment="1">
      <alignment horizontal="center" vertical="center"/>
    </xf>
    <xf numFmtId="180" fontId="14" fillId="2" borderId="168" xfId="2" applyNumberFormat="1" applyFont="1" applyFill="1" applyBorder="1" applyAlignment="1">
      <alignment horizontal="center" vertical="center"/>
    </xf>
    <xf numFmtId="179" fontId="14" fillId="4" borderId="168" xfId="2" applyNumberFormat="1" applyFont="1" applyFill="1" applyBorder="1" applyAlignment="1">
      <alignment horizontal="center" vertical="center"/>
    </xf>
    <xf numFmtId="0" fontId="14" fillId="2" borderId="168" xfId="2" applyFont="1" applyFill="1" applyBorder="1" applyAlignment="1">
      <alignment horizontal="center" vertical="center"/>
    </xf>
    <xf numFmtId="0" fontId="14" fillId="2" borderId="169" xfId="2" applyFont="1" applyFill="1" applyBorder="1" applyAlignment="1">
      <alignment horizontal="center" vertical="center"/>
    </xf>
    <xf numFmtId="0" fontId="73" fillId="2" borderId="167" xfId="2" applyFont="1" applyFill="1" applyBorder="1" applyAlignment="1">
      <alignment horizontal="center" vertical="center"/>
    </xf>
    <xf numFmtId="179" fontId="73" fillId="4" borderId="168" xfId="2" applyNumberFormat="1" applyFont="1" applyFill="1" applyBorder="1" applyAlignment="1">
      <alignment horizontal="center" vertical="center"/>
    </xf>
    <xf numFmtId="0" fontId="73" fillId="2" borderId="168" xfId="2" applyFont="1" applyFill="1" applyBorder="1" applyAlignment="1">
      <alignment horizontal="center" vertical="center"/>
    </xf>
    <xf numFmtId="0" fontId="73" fillId="4" borderId="34" xfId="2" applyFont="1" applyFill="1" applyBorder="1" applyAlignment="1">
      <alignment horizontal="center" vertical="center"/>
    </xf>
    <xf numFmtId="0" fontId="14" fillId="2" borderId="169" xfId="2" applyFont="1" applyFill="1" applyBorder="1" applyAlignment="1">
      <alignment horizontal="left" vertical="center"/>
    </xf>
    <xf numFmtId="177" fontId="17" fillId="2" borderId="35" xfId="2" applyNumberFormat="1" applyFont="1" applyFill="1" applyBorder="1" applyAlignment="1">
      <alignment horizontal="center" vertical="center"/>
    </xf>
    <xf numFmtId="14" fontId="48" fillId="2" borderId="34" xfId="0" applyNumberFormat="1" applyFont="1" applyFill="1" applyBorder="1" applyAlignment="1">
      <alignment horizontal="center"/>
    </xf>
    <xf numFmtId="0" fontId="48" fillId="2" borderId="34" xfId="0" applyFont="1" applyFill="1" applyBorder="1" applyAlignment="1">
      <alignment horizontal="center" wrapText="1"/>
    </xf>
    <xf numFmtId="0" fontId="17" fillId="2" borderId="176" xfId="2" applyFont="1" applyFill="1" applyBorder="1" applyAlignment="1">
      <alignment horizontal="center" vertical="center"/>
    </xf>
    <xf numFmtId="0" fontId="17" fillId="2" borderId="171" xfId="2" applyFont="1" applyFill="1" applyBorder="1" applyAlignment="1">
      <alignment horizontal="center" vertical="center"/>
    </xf>
    <xf numFmtId="0" fontId="18" fillId="29" borderId="32" xfId="2" applyFont="1" applyFill="1" applyBorder="1" applyAlignment="1">
      <alignment horizontal="center" vertical="center"/>
    </xf>
    <xf numFmtId="0" fontId="167" fillId="3" borderId="30" xfId="2" applyFont="1" applyFill="1" applyBorder="1" applyAlignment="1">
      <alignment horizontal="center" vertical="center" wrapText="1"/>
    </xf>
    <xf numFmtId="0" fontId="167" fillId="3" borderId="31" xfId="2" applyFont="1" applyFill="1" applyBorder="1" applyAlignment="1">
      <alignment horizontal="center" vertical="center" wrapText="1"/>
    </xf>
    <xf numFmtId="0" fontId="167" fillId="3" borderId="31" xfId="1" applyFont="1" applyFill="1" applyBorder="1" applyAlignment="1">
      <alignment horizontal="center" vertical="center" wrapText="1"/>
      <protection locked="0"/>
    </xf>
    <xf numFmtId="0" fontId="169" fillId="3" borderId="32" xfId="1" applyFont="1" applyFill="1" applyBorder="1" applyAlignment="1">
      <alignment horizontal="center" vertical="center" wrapText="1"/>
      <protection locked="0"/>
    </xf>
    <xf numFmtId="0" fontId="167" fillId="3" borderId="32" xfId="1" applyFont="1" applyFill="1" applyBorder="1" applyAlignment="1">
      <alignment horizontal="center" vertical="center" wrapText="1"/>
      <protection locked="0"/>
    </xf>
    <xf numFmtId="0" fontId="170" fillId="3" borderId="31" xfId="2" applyFont="1" applyFill="1" applyBorder="1" applyAlignment="1">
      <alignment horizontal="center" vertical="center" wrapText="1"/>
    </xf>
    <xf numFmtId="14" fontId="150" fillId="2" borderId="0" xfId="2" applyNumberFormat="1" applyFont="1" applyFill="1" applyAlignment="1"/>
    <xf numFmtId="14" fontId="171" fillId="3" borderId="32" xfId="1" applyNumberFormat="1" applyFont="1" applyFill="1" applyBorder="1" applyAlignment="1">
      <alignment horizontal="center" vertical="center" wrapText="1"/>
      <protection locked="0"/>
    </xf>
    <xf numFmtId="14" fontId="17" fillId="2" borderId="175" xfId="2" applyNumberFormat="1" applyFont="1" applyFill="1" applyBorder="1" applyAlignment="1">
      <alignment horizontal="center" vertical="center"/>
    </xf>
    <xf numFmtId="14" fontId="17" fillId="2" borderId="176" xfId="2" applyNumberFormat="1" applyFont="1" applyFill="1" applyBorder="1" applyAlignment="1">
      <alignment horizontal="center" vertical="center"/>
    </xf>
    <xf numFmtId="14" fontId="17" fillId="2" borderId="171" xfId="2" applyNumberFormat="1" applyFont="1" applyFill="1" applyBorder="1" applyAlignment="1">
      <alignment horizontal="center" vertical="center"/>
    </xf>
    <xf numFmtId="14" fontId="18" fillId="29" borderId="32" xfId="2" applyNumberFormat="1" applyFont="1" applyFill="1" applyBorder="1" applyAlignment="1">
      <alignment horizontal="center" vertical="center"/>
    </xf>
    <xf numFmtId="180" fontId="170" fillId="3" borderId="31" xfId="2" applyNumberFormat="1" applyFont="1" applyFill="1" applyBorder="1" applyAlignment="1">
      <alignment horizontal="center" vertical="center" wrapText="1"/>
    </xf>
    <xf numFmtId="0" fontId="17" fillId="2" borderId="33" xfId="2" applyFont="1" applyFill="1" applyBorder="1" applyAlignment="1">
      <alignment horizontal="center" vertical="center"/>
    </xf>
    <xf numFmtId="177" fontId="17" fillId="2" borderId="34" xfId="2" applyNumberFormat="1" applyFont="1" applyFill="1" applyBorder="1" applyAlignment="1">
      <alignment horizontal="center" vertical="center"/>
    </xf>
    <xf numFmtId="180" fontId="17" fillId="2" borderId="34" xfId="2" applyNumberFormat="1" applyFont="1" applyFill="1" applyBorder="1" applyAlignment="1">
      <alignment horizontal="center" vertical="center"/>
    </xf>
    <xf numFmtId="178" fontId="17" fillId="2" borderId="168" xfId="2" applyNumberFormat="1" applyFont="1" applyFill="1" applyBorder="1" applyAlignment="1">
      <alignment horizontal="center" vertical="center"/>
    </xf>
    <xf numFmtId="0" fontId="17" fillId="2" borderId="4" xfId="2" applyFont="1" applyFill="1" applyBorder="1" applyAlignment="1">
      <alignment horizontal="center" vertical="center"/>
    </xf>
    <xf numFmtId="0" fontId="17" fillId="2" borderId="168" xfId="2" applyFont="1" applyFill="1" applyBorder="1" applyAlignment="1">
      <alignment horizontal="center" vertical="center"/>
    </xf>
    <xf numFmtId="0" fontId="17" fillId="2" borderId="35" xfId="2" applyFont="1" applyFill="1" applyBorder="1" applyAlignment="1">
      <alignment horizontal="center" vertical="center"/>
    </xf>
    <xf numFmtId="0" fontId="17" fillId="2" borderId="175" xfId="2" applyFont="1" applyFill="1" applyBorder="1" applyAlignment="1">
      <alignment horizontal="center" vertical="center"/>
    </xf>
    <xf numFmtId="0" fontId="172" fillId="3" borderId="31" xfId="1" applyFont="1" applyFill="1" applyBorder="1" applyAlignment="1">
      <alignment horizontal="center" vertical="center" wrapText="1"/>
      <protection locked="0"/>
    </xf>
    <xf numFmtId="0" fontId="174" fillId="3" borderId="36" xfId="1" applyFont="1" applyFill="1" applyBorder="1" applyAlignment="1">
      <alignment horizontal="center" vertical="center" wrapText="1"/>
      <protection locked="0"/>
    </xf>
    <xf numFmtId="0" fontId="176" fillId="3" borderId="36" xfId="1" applyFont="1" applyFill="1" applyBorder="1" applyAlignment="1">
      <alignment horizontal="center" vertical="center" wrapText="1"/>
      <protection locked="0"/>
    </xf>
    <xf numFmtId="0" fontId="104" fillId="0" borderId="0" xfId="0" applyFont="1" applyAlignment="1">
      <alignment horizontal="center" vertical="center"/>
    </xf>
    <xf numFmtId="0" fontId="183" fillId="2" borderId="0" xfId="0" applyFont="1" applyFill="1" applyAlignment="1">
      <alignment horizontal="center" vertical="center"/>
    </xf>
    <xf numFmtId="0" fontId="183" fillId="0" borderId="0" xfId="0" applyFont="1" applyAlignment="1">
      <alignment horizontal="center" vertical="center"/>
    </xf>
    <xf numFmtId="14" fontId="17" fillId="2" borderId="0" xfId="0" applyNumberFormat="1" applyFont="1" applyFill="1" applyAlignment="1">
      <alignment horizontal="center" vertical="center" wrapText="1"/>
    </xf>
    <xf numFmtId="0" fontId="17" fillId="2" borderId="0" xfId="0" applyFont="1" applyFill="1" applyAlignment="1">
      <alignment horizontal="center" vertical="center"/>
    </xf>
    <xf numFmtId="0" fontId="185" fillId="2" borderId="0" xfId="0" applyFont="1" applyFill="1" applyAlignment="1">
      <alignment horizontal="center" vertical="center"/>
    </xf>
    <xf numFmtId="0" fontId="17" fillId="2" borderId="0" xfId="0" applyFont="1" applyFill="1" applyAlignment="1">
      <alignment horizontal="center" vertical="center" wrapText="1"/>
    </xf>
    <xf numFmtId="0" fontId="186" fillId="2" borderId="0" xfId="0" applyFont="1" applyFill="1" applyAlignment="1">
      <alignment horizontal="center" vertical="center"/>
    </xf>
    <xf numFmtId="0" fontId="186" fillId="2" borderId="0" xfId="0" applyFont="1" applyFill="1" applyAlignment="1">
      <alignment horizontal="center" vertical="center" wrapText="1"/>
    </xf>
    <xf numFmtId="14" fontId="187" fillId="2" borderId="50" xfId="0" applyNumberFormat="1" applyFont="1" applyFill="1" applyBorder="1" applyAlignment="1">
      <alignment vertical="center" wrapText="1"/>
    </xf>
    <xf numFmtId="0" fontId="189" fillId="2" borderId="58" xfId="0" applyFont="1" applyFill="1" applyBorder="1" applyAlignment="1">
      <alignment vertical="center"/>
    </xf>
    <xf numFmtId="0" fontId="187" fillId="2" borderId="58" xfId="0" applyFont="1" applyFill="1" applyBorder="1" applyAlignment="1">
      <alignment vertical="center"/>
    </xf>
    <xf numFmtId="180" fontId="104" fillId="2" borderId="50" xfId="0" applyNumberFormat="1" applyFont="1" applyFill="1" applyBorder="1" applyAlignment="1">
      <alignment horizontal="left"/>
    </xf>
    <xf numFmtId="180" fontId="17" fillId="2" borderId="58" xfId="0" applyNumberFormat="1" applyFont="1" applyFill="1" applyBorder="1" applyAlignment="1">
      <alignment horizontal="left"/>
    </xf>
    <xf numFmtId="180" fontId="104" fillId="2" borderId="58" xfId="0" applyNumberFormat="1" applyFont="1" applyFill="1" applyBorder="1" applyAlignment="1">
      <alignment horizontal="left"/>
    </xf>
    <xf numFmtId="180" fontId="17" fillId="2" borderId="58" xfId="0" applyNumberFormat="1" applyFont="1" applyFill="1" applyBorder="1"/>
    <xf numFmtId="180" fontId="104" fillId="2" borderId="0" xfId="0" applyNumberFormat="1" applyFont="1" applyFill="1" applyAlignment="1">
      <alignment horizontal="left"/>
    </xf>
    <xf numFmtId="184" fontId="104" fillId="2" borderId="60" xfId="0" applyNumberFormat="1" applyFont="1" applyFill="1" applyBorder="1" applyAlignment="1">
      <alignment horizontal="left"/>
    </xf>
    <xf numFmtId="184" fontId="17" fillId="2" borderId="0" xfId="0" applyNumberFormat="1" applyFont="1" applyFill="1" applyAlignment="1">
      <alignment horizontal="left"/>
    </xf>
    <xf numFmtId="184" fontId="104" fillId="2" borderId="0" xfId="0" applyNumberFormat="1" applyFont="1" applyFill="1" applyAlignment="1">
      <alignment horizontal="left"/>
    </xf>
    <xf numFmtId="184" fontId="17" fillId="2" borderId="0" xfId="0" applyNumberFormat="1" applyFont="1" applyFill="1"/>
    <xf numFmtId="183" fontId="104" fillId="2" borderId="60" xfId="0" applyNumberFormat="1" applyFont="1" applyFill="1" applyBorder="1" applyAlignment="1">
      <alignment horizontal="left"/>
    </xf>
    <xf numFmtId="180" fontId="17" fillId="2" borderId="0" xfId="0" applyNumberFormat="1" applyFont="1" applyFill="1" applyAlignment="1">
      <alignment horizontal="left"/>
    </xf>
    <xf numFmtId="180" fontId="17" fillId="2" borderId="0" xfId="0" applyNumberFormat="1" applyFont="1" applyFill="1"/>
    <xf numFmtId="180" fontId="104" fillId="2" borderId="60" xfId="0" applyNumberFormat="1" applyFont="1" applyFill="1" applyBorder="1" applyAlignment="1">
      <alignment horizontal="left"/>
    </xf>
    <xf numFmtId="14" fontId="157" fillId="2" borderId="0" xfId="0" applyNumberFormat="1" applyFont="1" applyFill="1" applyAlignment="1">
      <alignment horizontal="left"/>
    </xf>
    <xf numFmtId="0" fontId="104" fillId="2" borderId="38" xfId="0" applyFont="1" applyFill="1" applyBorder="1" applyAlignment="1">
      <alignment horizontal="left"/>
    </xf>
    <xf numFmtId="0" fontId="157" fillId="2" borderId="126" xfId="0" applyFont="1" applyFill="1" applyBorder="1" applyAlignment="1">
      <alignment horizontal="left"/>
    </xf>
    <xf numFmtId="0" fontId="157" fillId="2" borderId="125" xfId="0" applyFont="1" applyFill="1" applyBorder="1" applyAlignment="1">
      <alignment horizontal="left"/>
    </xf>
    <xf numFmtId="0" fontId="157" fillId="2" borderId="0" xfId="0" applyFont="1" applyFill="1" applyAlignment="1">
      <alignment horizontal="left"/>
    </xf>
    <xf numFmtId="0" fontId="157" fillId="2" borderId="62" xfId="0" applyFont="1" applyFill="1" applyBorder="1" applyAlignment="1">
      <alignment horizontal="left"/>
    </xf>
    <xf numFmtId="0" fontId="104" fillId="2" borderId="0" xfId="0" applyFont="1" applyFill="1" applyAlignment="1">
      <alignment horizontal="left"/>
    </xf>
    <xf numFmtId="0" fontId="75" fillId="3" borderId="6" xfId="0" applyFont="1" applyFill="1" applyBorder="1" applyAlignment="1">
      <alignment vertical="center"/>
    </xf>
    <xf numFmtId="0" fontId="75" fillId="3" borderId="130" xfId="0" applyFont="1" applyFill="1" applyBorder="1" applyAlignment="1">
      <alignment horizontal="center" vertical="center"/>
    </xf>
    <xf numFmtId="0" fontId="76" fillId="3" borderId="92" xfId="0" applyFont="1" applyFill="1" applyBorder="1" applyAlignment="1">
      <alignment horizontal="center" vertical="center"/>
    </xf>
    <xf numFmtId="0" fontId="76" fillId="3" borderId="56" xfId="0" applyFont="1" applyFill="1" applyBorder="1" applyAlignment="1">
      <alignment horizontal="center" vertical="center"/>
    </xf>
    <xf numFmtId="0" fontId="76" fillId="3" borderId="92" xfId="0" applyFont="1" applyFill="1" applyBorder="1" applyAlignment="1">
      <alignment horizontal="center" vertical="center" wrapText="1"/>
    </xf>
    <xf numFmtId="0" fontId="76" fillId="3" borderId="179" xfId="0" applyFont="1" applyFill="1" applyBorder="1" applyAlignment="1">
      <alignment horizontal="center" vertical="center" wrapText="1"/>
    </xf>
    <xf numFmtId="0" fontId="75" fillId="3" borderId="92" xfId="0" applyFont="1" applyFill="1" applyBorder="1" applyAlignment="1">
      <alignment horizontal="center" vertical="center"/>
    </xf>
    <xf numFmtId="0" fontId="76" fillId="3" borderId="166" xfId="0" applyFont="1" applyFill="1" applyBorder="1" applyAlignment="1">
      <alignment horizontal="center" vertical="center"/>
    </xf>
    <xf numFmtId="0" fontId="76" fillId="3" borderId="166" xfId="0" applyFont="1" applyFill="1" applyBorder="1" applyAlignment="1">
      <alignment horizontal="center" vertical="center" wrapText="1"/>
    </xf>
    <xf numFmtId="0" fontId="76" fillId="3" borderId="171" xfId="0" applyFont="1" applyFill="1" applyBorder="1" applyAlignment="1">
      <alignment horizontal="center" vertical="center" wrapText="1"/>
    </xf>
    <xf numFmtId="0" fontId="75" fillId="3" borderId="6" xfId="0" applyFont="1" applyFill="1" applyBorder="1" applyAlignment="1">
      <alignment horizontal="center" vertical="center" wrapText="1"/>
    </xf>
    <xf numFmtId="14" fontId="75" fillId="3" borderId="141" xfId="0" applyNumberFormat="1" applyFont="1" applyFill="1" applyBorder="1" applyAlignment="1">
      <alignment horizontal="center" vertical="center" wrapText="1"/>
    </xf>
    <xf numFmtId="0" fontId="75" fillId="3" borderId="34" xfId="0" applyFont="1" applyFill="1" applyBorder="1" applyAlignment="1">
      <alignment horizontal="center" vertical="center" wrapText="1"/>
    </xf>
    <xf numFmtId="0" fontId="75" fillId="3" borderId="135" xfId="0" applyFont="1" applyFill="1" applyBorder="1" applyAlignment="1">
      <alignment horizontal="center" vertical="center" wrapText="1"/>
    </xf>
    <xf numFmtId="14" fontId="75" fillId="3" borderId="35" xfId="0" applyNumberFormat="1" applyFont="1" applyFill="1" applyBorder="1" applyAlignment="1">
      <alignment horizontal="center" vertical="center" wrapText="1"/>
    </xf>
    <xf numFmtId="14" fontId="75" fillId="3" borderId="34" xfId="0" applyNumberFormat="1" applyFont="1" applyFill="1" applyBorder="1" applyAlignment="1">
      <alignment horizontal="center" vertical="center" wrapText="1"/>
    </xf>
    <xf numFmtId="0" fontId="75" fillId="3" borderId="9" xfId="0" applyFont="1" applyFill="1" applyBorder="1" applyAlignment="1">
      <alignment vertical="center" wrapText="1"/>
    </xf>
    <xf numFmtId="10" fontId="192" fillId="3" borderId="180" xfId="0" applyNumberFormat="1" applyFont="1" applyFill="1" applyBorder="1" applyAlignment="1">
      <alignment horizontal="center" vertical="center"/>
    </xf>
    <xf numFmtId="195" fontId="192" fillId="3" borderId="132" xfId="0" applyNumberFormat="1" applyFont="1" applyFill="1" applyBorder="1" applyAlignment="1">
      <alignment horizontal="center" vertical="center"/>
    </xf>
    <xf numFmtId="10" fontId="192" fillId="3" borderId="132" xfId="0" applyNumberFormat="1" applyFont="1" applyFill="1" applyBorder="1" applyAlignment="1">
      <alignment horizontal="center" vertical="center"/>
    </xf>
    <xf numFmtId="0" fontId="192" fillId="3" borderId="132" xfId="0" applyFont="1" applyFill="1" applyBorder="1" applyAlignment="1">
      <alignment horizontal="center" vertical="center"/>
    </xf>
    <xf numFmtId="14" fontId="75" fillId="3" borderId="78" xfId="0" applyNumberFormat="1" applyFont="1" applyFill="1" applyBorder="1" applyAlignment="1">
      <alignment horizontal="center" vertical="center" wrapText="1"/>
    </xf>
    <xf numFmtId="0" fontId="193" fillId="2" borderId="0" xfId="0" applyFont="1" applyFill="1" applyAlignment="1">
      <alignment horizontal="center" vertical="center"/>
    </xf>
    <xf numFmtId="0" fontId="193" fillId="0" borderId="0" xfId="0" applyFont="1" applyAlignment="1">
      <alignment horizontal="center" vertical="center"/>
    </xf>
    <xf numFmtId="14" fontId="183" fillId="0" borderId="181" xfId="0" applyNumberFormat="1" applyFont="1" applyBorder="1" applyAlignment="1">
      <alignment horizontal="center" vertical="center"/>
    </xf>
    <xf numFmtId="0" fontId="183" fillId="0" borderId="64" xfId="0" applyFont="1" applyBorder="1" applyAlignment="1">
      <alignment horizontal="center" vertical="center"/>
    </xf>
    <xf numFmtId="190" fontId="183" fillId="0" borderId="65" xfId="0" applyNumberFormat="1" applyFont="1" applyBorder="1" applyAlignment="1">
      <alignment horizontal="center" vertical="center"/>
    </xf>
    <xf numFmtId="190" fontId="194" fillId="0" borderId="65" xfId="2" applyNumberFormat="1" applyFont="1" applyBorder="1" applyAlignment="1">
      <alignment horizontal="center" vertical="center"/>
    </xf>
    <xf numFmtId="0" fontId="183" fillId="0" borderId="105" xfId="0" applyFont="1" applyBorder="1" applyAlignment="1">
      <alignment horizontal="center" vertical="center"/>
    </xf>
    <xf numFmtId="10" fontId="183" fillId="0" borderId="65" xfId="0" applyNumberFormat="1" applyFont="1" applyBorder="1" applyAlignment="1">
      <alignment horizontal="center" vertical="center"/>
    </xf>
    <xf numFmtId="0" fontId="183" fillId="0" borderId="66" xfId="0" applyFont="1" applyBorder="1" applyAlignment="1">
      <alignment horizontal="center" vertical="center"/>
    </xf>
    <xf numFmtId="0" fontId="183" fillId="0" borderId="65" xfId="0" applyFont="1" applyBorder="1" applyAlignment="1">
      <alignment horizontal="center" vertical="center"/>
    </xf>
    <xf numFmtId="0" fontId="194" fillId="0" borderId="65" xfId="2" applyFont="1" applyBorder="1" applyAlignment="1">
      <alignment horizontal="center" vertical="center"/>
    </xf>
    <xf numFmtId="0" fontId="183" fillId="0" borderId="158" xfId="0" applyFont="1" applyBorder="1" applyAlignment="1">
      <alignment horizontal="center" vertical="center"/>
    </xf>
    <xf numFmtId="190" fontId="183" fillId="0" borderId="164" xfId="0" applyNumberFormat="1" applyFont="1" applyBorder="1" applyAlignment="1">
      <alignment horizontal="center" vertical="center"/>
    </xf>
    <xf numFmtId="190" fontId="194" fillId="0" borderId="164" xfId="2" applyNumberFormat="1" applyFont="1" applyBorder="1" applyAlignment="1">
      <alignment horizontal="center" vertical="center"/>
    </xf>
    <xf numFmtId="0" fontId="182" fillId="0" borderId="160" xfId="0" applyFont="1" applyBorder="1" applyAlignment="1">
      <alignment horizontal="center" vertical="center"/>
    </xf>
    <xf numFmtId="0" fontId="183" fillId="0" borderId="164" xfId="0" applyFont="1" applyBorder="1" applyAlignment="1">
      <alignment horizontal="center" vertical="center"/>
    </xf>
    <xf numFmtId="0" fontId="194" fillId="0" borderId="164" xfId="2" applyFont="1" applyBorder="1" applyAlignment="1">
      <alignment horizontal="center" vertical="center"/>
    </xf>
    <xf numFmtId="0" fontId="182" fillId="0" borderId="160" xfId="0" applyFont="1" applyBorder="1" applyAlignment="1">
      <alignment horizontal="center" vertical="center" wrapText="1"/>
    </xf>
    <xf numFmtId="0" fontId="183" fillId="0" borderId="160" xfId="0" applyFont="1" applyBorder="1" applyAlignment="1">
      <alignment horizontal="center" vertical="center" wrapText="1"/>
    </xf>
    <xf numFmtId="0" fontId="183" fillId="0" borderId="160" xfId="0" applyFont="1" applyBorder="1" applyAlignment="1">
      <alignment horizontal="center" vertical="center"/>
    </xf>
    <xf numFmtId="190" fontId="194" fillId="0" borderId="71" xfId="2" applyNumberFormat="1" applyFont="1" applyBorder="1" applyAlignment="1">
      <alignment horizontal="center" vertical="center"/>
    </xf>
    <xf numFmtId="0" fontId="194" fillId="0" borderId="71" xfId="2" applyFont="1" applyBorder="1" applyAlignment="1">
      <alignment horizontal="center" vertical="center"/>
    </xf>
    <xf numFmtId="0" fontId="195" fillId="0" borderId="160" xfId="0" applyFont="1" applyBorder="1" applyAlignment="1">
      <alignment horizontal="center" vertical="center"/>
    </xf>
    <xf numFmtId="0" fontId="177" fillId="0" borderId="160" xfId="0" applyFont="1" applyBorder="1" applyAlignment="1">
      <alignment horizontal="center" vertical="center"/>
    </xf>
    <xf numFmtId="190" fontId="183" fillId="2" borderId="164" xfId="0" applyNumberFormat="1" applyFont="1" applyFill="1" applyBorder="1" applyAlignment="1">
      <alignment horizontal="center" vertical="center"/>
    </xf>
    <xf numFmtId="0" fontId="183" fillId="2" borderId="105" xfId="0" applyFont="1" applyFill="1" applyBorder="1" applyAlignment="1">
      <alignment horizontal="center" vertical="center"/>
    </xf>
    <xf numFmtId="190" fontId="104" fillId="0" borderId="164" xfId="0" applyNumberFormat="1" applyFont="1" applyBorder="1" applyAlignment="1">
      <alignment horizontal="center" vertical="center"/>
    </xf>
    <xf numFmtId="0" fontId="104" fillId="0" borderId="164" xfId="0" applyFont="1" applyBorder="1" applyAlignment="1">
      <alignment horizontal="center" vertical="center"/>
    </xf>
    <xf numFmtId="0" fontId="104" fillId="0" borderId="160" xfId="0" applyFont="1" applyBorder="1" applyAlignment="1">
      <alignment horizontal="center" vertical="center"/>
    </xf>
    <xf numFmtId="0" fontId="104" fillId="0" borderId="158" xfId="0" applyFont="1" applyBorder="1" applyAlignment="1">
      <alignment horizontal="center" vertical="center"/>
    </xf>
    <xf numFmtId="190" fontId="104" fillId="2" borderId="164" xfId="0" applyNumberFormat="1" applyFont="1" applyFill="1" applyBorder="1" applyAlignment="1">
      <alignment horizontal="center" vertical="center"/>
    </xf>
    <xf numFmtId="0" fontId="181" fillId="0" borderId="160" xfId="0" applyFont="1" applyBorder="1" applyAlignment="1">
      <alignment horizontal="center" vertical="center"/>
    </xf>
    <xf numFmtId="14" fontId="157" fillId="0" borderId="97" xfId="0" applyNumberFormat="1" applyFont="1" applyBorder="1" applyAlignment="1">
      <alignment horizontal="center" vertical="center"/>
    </xf>
    <xf numFmtId="0" fontId="183" fillId="0" borderId="161" xfId="0" applyFont="1" applyBorder="1" applyAlignment="1">
      <alignment horizontal="center" vertical="center"/>
    </xf>
    <xf numFmtId="190" fontId="18" fillId="0" borderId="182" xfId="0" applyNumberFormat="1" applyFont="1" applyBorder="1" applyAlignment="1">
      <alignment horizontal="center" vertical="center"/>
    </xf>
    <xf numFmtId="0" fontId="18" fillId="0" borderId="182" xfId="0" applyFont="1" applyBorder="1" applyAlignment="1">
      <alignment horizontal="center" vertical="center"/>
    </xf>
    <xf numFmtId="10" fontId="18" fillId="0" borderId="162" xfId="0" applyNumberFormat="1" applyFont="1" applyBorder="1" applyAlignment="1">
      <alignment horizontal="center" vertical="center"/>
    </xf>
    <xf numFmtId="0" fontId="157" fillId="0" borderId="183" xfId="0" applyFont="1" applyBorder="1" applyAlignment="1">
      <alignment horizontal="center" vertical="center"/>
    </xf>
    <xf numFmtId="0" fontId="157" fillId="0" borderId="165" xfId="0" applyFont="1" applyBorder="1" applyAlignment="1">
      <alignment horizontal="center" vertical="center"/>
    </xf>
    <xf numFmtId="0" fontId="157" fillId="2" borderId="0" xfId="0" applyFont="1" applyFill="1" applyAlignment="1">
      <alignment horizontal="center" vertical="center"/>
    </xf>
    <xf numFmtId="0" fontId="157" fillId="0" borderId="0" xfId="0" applyFont="1" applyAlignment="1">
      <alignment horizontal="center" vertical="center"/>
    </xf>
    <xf numFmtId="14" fontId="183" fillId="2" borderId="0" xfId="0" applyNumberFormat="1" applyFont="1" applyFill="1" applyAlignment="1">
      <alignment horizontal="center" vertical="center"/>
    </xf>
    <xf numFmtId="0" fontId="193" fillId="2" borderId="0" xfId="0" applyFont="1" applyFill="1"/>
    <xf numFmtId="0" fontId="183" fillId="2" borderId="0" xfId="0" applyFont="1" applyFill="1" applyAlignment="1">
      <alignment horizontal="center"/>
    </xf>
    <xf numFmtId="14" fontId="157" fillId="2" borderId="168" xfId="0" applyNumberFormat="1" applyFont="1" applyFill="1" applyBorder="1" applyAlignment="1">
      <alignment horizontal="center" vertical="center" wrapText="1"/>
    </xf>
    <xf numFmtId="0" fontId="197" fillId="2" borderId="168" xfId="0" applyFont="1" applyFill="1" applyBorder="1" applyAlignment="1">
      <alignment horizontal="center" vertical="center"/>
    </xf>
    <xf numFmtId="0" fontId="157" fillId="2" borderId="168" xfId="0" applyFont="1" applyFill="1" applyBorder="1" applyAlignment="1">
      <alignment horizontal="center" vertical="center" wrapText="1"/>
    </xf>
    <xf numFmtId="0" fontId="179" fillId="2" borderId="168" xfId="0" applyFont="1" applyFill="1" applyBorder="1" applyAlignment="1">
      <alignment horizontal="center" vertical="center"/>
    </xf>
    <xf numFmtId="0" fontId="179" fillId="2" borderId="168" xfId="0" applyFont="1" applyFill="1" applyBorder="1" applyAlignment="1">
      <alignment horizontal="center" vertical="center" wrapText="1"/>
    </xf>
    <xf numFmtId="180" fontId="17" fillId="2" borderId="0" xfId="0" applyNumberFormat="1" applyFont="1" applyFill="1" applyAlignment="1">
      <alignment horizontal="left" wrapText="1"/>
    </xf>
    <xf numFmtId="180" fontId="17" fillId="2" borderId="139" xfId="0" applyNumberFormat="1" applyFont="1" applyFill="1" applyBorder="1" applyAlignment="1">
      <alignment horizontal="left"/>
    </xf>
    <xf numFmtId="180" fontId="17" fillId="2" borderId="139" xfId="0" applyNumberFormat="1" applyFont="1" applyFill="1" applyBorder="1"/>
    <xf numFmtId="180" fontId="17" fillId="2" borderId="59" xfId="0" applyNumberFormat="1" applyFont="1" applyFill="1" applyBorder="1"/>
    <xf numFmtId="184" fontId="17" fillId="2" borderId="1" xfId="0" applyNumberFormat="1" applyFont="1" applyFill="1" applyBorder="1" applyAlignment="1">
      <alignment horizontal="left"/>
    </xf>
    <xf numFmtId="184" fontId="17" fillId="2" borderId="1" xfId="0" applyNumberFormat="1" applyFont="1" applyFill="1" applyBorder="1"/>
    <xf numFmtId="184" fontId="17" fillId="2" borderId="62" xfId="0" applyNumberFormat="1" applyFont="1" applyFill="1" applyBorder="1"/>
    <xf numFmtId="14" fontId="17" fillId="2" borderId="1" xfId="0" applyNumberFormat="1" applyFont="1" applyFill="1" applyBorder="1" applyAlignment="1">
      <alignment horizontal="left"/>
    </xf>
    <xf numFmtId="183" fontId="17" fillId="2" borderId="1" xfId="0" applyNumberFormat="1" applyFont="1" applyFill="1" applyBorder="1"/>
    <xf numFmtId="180" fontId="17" fillId="2" borderId="62" xfId="0" applyNumberFormat="1" applyFont="1" applyFill="1" applyBorder="1"/>
    <xf numFmtId="180" fontId="17" fillId="2" borderId="139" xfId="0" applyNumberFormat="1" applyFont="1" applyFill="1" applyBorder="1" applyAlignment="1">
      <alignment horizontal="center" vertical="center"/>
    </xf>
    <xf numFmtId="184" fontId="17" fillId="2" borderId="1" xfId="0" applyNumberFormat="1" applyFont="1" applyFill="1" applyBorder="1" applyAlignment="1">
      <alignment horizontal="center" vertical="center"/>
    </xf>
    <xf numFmtId="183" fontId="17" fillId="2" borderId="1" xfId="0" applyNumberFormat="1" applyFont="1" applyFill="1" applyBorder="1" applyAlignment="1">
      <alignment horizontal="center" vertical="center"/>
    </xf>
    <xf numFmtId="180" fontId="17" fillId="2" borderId="139" xfId="0" applyNumberFormat="1" applyFont="1" applyFill="1" applyBorder="1" applyAlignment="1">
      <alignment horizontal="left" vertical="center"/>
    </xf>
    <xf numFmtId="184" fontId="17" fillId="2" borderId="1" xfId="0" applyNumberFormat="1" applyFont="1" applyFill="1" applyBorder="1" applyAlignment="1">
      <alignment horizontal="left" vertical="center"/>
    </xf>
    <xf numFmtId="14" fontId="17" fillId="2" borderId="1" xfId="0" applyNumberFormat="1" applyFont="1" applyFill="1" applyBorder="1" applyAlignment="1">
      <alignment horizontal="left" vertical="center"/>
    </xf>
    <xf numFmtId="178" fontId="53" fillId="2" borderId="168" xfId="0" applyNumberFormat="1" applyFont="1" applyFill="1" applyBorder="1" applyAlignment="1">
      <alignment horizontal="center" wrapText="1"/>
    </xf>
    <xf numFmtId="178" fontId="53" fillId="0" borderId="168" xfId="0" applyNumberFormat="1" applyFont="1" applyBorder="1" applyAlignment="1">
      <alignment horizontal="center" vertical="center" wrapText="1"/>
    </xf>
    <xf numFmtId="179" fontId="14" fillId="2" borderId="1" xfId="0" applyNumberFormat="1" applyFont="1" applyFill="1" applyBorder="1" applyAlignment="1">
      <alignment horizontal="left"/>
    </xf>
    <xf numFmtId="0" fontId="6" fillId="3" borderId="57" xfId="0" applyFont="1" applyFill="1" applyBorder="1" applyAlignment="1">
      <alignment horizontal="center" vertical="center"/>
    </xf>
    <xf numFmtId="10" fontId="6" fillId="3" borderId="167" xfId="0" applyNumberFormat="1" applyFont="1" applyFill="1" applyBorder="1" applyAlignment="1">
      <alignment horizontal="center" vertical="center"/>
    </xf>
    <xf numFmtId="10" fontId="6" fillId="3" borderId="168" xfId="0" applyNumberFormat="1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3" borderId="186" xfId="0" applyFont="1" applyFill="1" applyBorder="1" applyAlignment="1">
      <alignment horizontal="center" vertical="center"/>
    </xf>
    <xf numFmtId="0" fontId="2" fillId="2" borderId="187" xfId="0" applyFont="1" applyFill="1" applyBorder="1" applyAlignment="1">
      <alignment horizontal="center" vertical="center"/>
    </xf>
    <xf numFmtId="0" fontId="2" fillId="2" borderId="188" xfId="0" applyFont="1" applyFill="1" applyBorder="1" applyAlignment="1">
      <alignment horizontal="center" vertical="center"/>
    </xf>
    <xf numFmtId="180" fontId="2" fillId="2" borderId="189" xfId="0" applyNumberFormat="1" applyFont="1" applyFill="1" applyBorder="1" applyAlignment="1">
      <alignment horizontal="center" vertical="center"/>
    </xf>
    <xf numFmtId="179" fontId="2" fillId="2" borderId="188" xfId="0" applyNumberFormat="1" applyFont="1" applyFill="1" applyBorder="1" applyAlignment="1">
      <alignment horizontal="center" vertical="center"/>
    </xf>
    <xf numFmtId="186" fontId="2" fillId="2" borderId="188" xfId="0" applyNumberFormat="1" applyFont="1" applyFill="1" applyBorder="1" applyAlignment="1">
      <alignment horizontal="center" vertical="center"/>
    </xf>
    <xf numFmtId="186" fontId="2" fillId="2" borderId="190" xfId="0" applyNumberFormat="1" applyFont="1" applyFill="1" applyBorder="1" applyAlignment="1">
      <alignment horizontal="center" vertical="center"/>
    </xf>
    <xf numFmtId="0" fontId="2" fillId="2" borderId="191" xfId="0" applyFont="1" applyFill="1" applyBorder="1" applyAlignment="1">
      <alignment horizontal="center" vertical="center"/>
    </xf>
    <xf numFmtId="0" fontId="2" fillId="2" borderId="192" xfId="0" applyFont="1" applyFill="1" applyBorder="1" applyAlignment="1">
      <alignment horizontal="center" vertical="center"/>
    </xf>
    <xf numFmtId="180" fontId="2" fillId="2" borderId="192" xfId="0" applyNumberFormat="1" applyFont="1" applyFill="1" applyBorder="1" applyAlignment="1">
      <alignment horizontal="center" vertical="center"/>
    </xf>
    <xf numFmtId="179" fontId="2" fillId="2" borderId="192" xfId="0" applyNumberFormat="1" applyFont="1" applyFill="1" applyBorder="1" applyAlignment="1">
      <alignment horizontal="center" vertical="center"/>
    </xf>
    <xf numFmtId="186" fontId="2" fillId="2" borderId="192" xfId="0" applyNumberFormat="1" applyFont="1" applyFill="1" applyBorder="1" applyAlignment="1">
      <alignment horizontal="center" vertical="center"/>
    </xf>
    <xf numFmtId="186" fontId="2" fillId="2" borderId="193" xfId="0" applyNumberFormat="1" applyFont="1" applyFill="1" applyBorder="1" applyAlignment="1">
      <alignment horizontal="center" vertical="center"/>
    </xf>
    <xf numFmtId="0" fontId="2" fillId="2" borderId="194" xfId="0" applyFont="1" applyFill="1" applyBorder="1" applyAlignment="1">
      <alignment horizontal="center" vertical="center"/>
    </xf>
    <xf numFmtId="0" fontId="2" fillId="2" borderId="195" xfId="0" applyFont="1" applyFill="1" applyBorder="1" applyAlignment="1">
      <alignment horizontal="center" vertical="center"/>
    </xf>
    <xf numFmtId="180" fontId="2" fillId="2" borderId="195" xfId="0" applyNumberFormat="1" applyFont="1" applyFill="1" applyBorder="1" applyAlignment="1">
      <alignment horizontal="center" vertical="center"/>
    </xf>
    <xf numFmtId="179" fontId="2" fillId="2" borderId="195" xfId="0" applyNumberFormat="1" applyFont="1" applyFill="1" applyBorder="1" applyAlignment="1">
      <alignment horizontal="center" vertical="center"/>
    </xf>
    <xf numFmtId="186" fontId="2" fillId="2" borderId="195" xfId="0" applyNumberFormat="1" applyFont="1" applyFill="1" applyBorder="1" applyAlignment="1">
      <alignment horizontal="center" vertical="center"/>
    </xf>
    <xf numFmtId="186" fontId="2" fillId="2" borderId="196" xfId="0" applyNumberFormat="1" applyFont="1" applyFill="1" applyBorder="1" applyAlignment="1">
      <alignment horizontal="center" vertical="center"/>
    </xf>
    <xf numFmtId="0" fontId="97" fillId="2" borderId="164" xfId="0" applyFont="1" applyFill="1" applyBorder="1" applyAlignment="1">
      <alignment horizontal="center" vertical="center"/>
    </xf>
    <xf numFmtId="0" fontId="2" fillId="2" borderId="196" xfId="0" applyFont="1" applyFill="1" applyBorder="1" applyAlignment="1">
      <alignment horizontal="center" vertical="center"/>
    </xf>
    <xf numFmtId="9" fontId="2" fillId="2" borderId="195" xfId="0" applyNumberFormat="1" applyFont="1" applyFill="1" applyBorder="1" applyAlignment="1">
      <alignment horizontal="center" vertical="center"/>
    </xf>
    <xf numFmtId="0" fontId="2" fillId="2" borderId="193" xfId="0" applyFont="1" applyFill="1" applyBorder="1" applyAlignment="1">
      <alignment horizontal="center" vertical="center"/>
    </xf>
    <xf numFmtId="9" fontId="2" fillId="2" borderId="192" xfId="0" applyNumberFormat="1" applyFont="1" applyFill="1" applyBorder="1" applyAlignment="1">
      <alignment horizontal="center" vertical="center"/>
    </xf>
    <xf numFmtId="0" fontId="2" fillId="2" borderId="157" xfId="0" applyFont="1" applyFill="1" applyBorder="1" applyAlignment="1">
      <alignment horizontal="center" vertical="center"/>
    </xf>
    <xf numFmtId="0" fontId="2" fillId="2" borderId="156" xfId="0" applyFont="1" applyFill="1" applyBorder="1" applyAlignment="1">
      <alignment horizontal="center" vertical="center"/>
    </xf>
    <xf numFmtId="180" fontId="2" fillId="2" borderId="156" xfId="0" applyNumberFormat="1" applyFont="1" applyFill="1" applyBorder="1" applyAlignment="1">
      <alignment horizontal="center" vertical="center"/>
    </xf>
    <xf numFmtId="9" fontId="2" fillId="2" borderId="156" xfId="0" applyNumberFormat="1" applyFont="1" applyFill="1" applyBorder="1" applyAlignment="1">
      <alignment horizontal="center" vertical="center"/>
    </xf>
    <xf numFmtId="186" fontId="2" fillId="2" borderId="156" xfId="0" applyNumberFormat="1" applyFont="1" applyFill="1" applyBorder="1" applyAlignment="1">
      <alignment horizontal="center" vertical="center"/>
    </xf>
    <xf numFmtId="179" fontId="2" fillId="2" borderId="156" xfId="0" applyNumberFormat="1" applyFont="1" applyFill="1" applyBorder="1" applyAlignment="1">
      <alignment horizontal="center" vertical="center"/>
    </xf>
    <xf numFmtId="0" fontId="2" fillId="2" borderId="155" xfId="0" applyFont="1" applyFill="1" applyBorder="1" applyAlignment="1">
      <alignment horizontal="center" vertical="center"/>
    </xf>
    <xf numFmtId="0" fontId="53" fillId="0" borderId="0" xfId="0" applyFont="1" applyAlignment="1">
      <alignment horizontal="center" vertical="center"/>
    </xf>
    <xf numFmtId="0" fontId="201" fillId="0" borderId="0" xfId="0" applyFont="1" applyAlignment="1">
      <alignment horizontal="center" vertical="center"/>
    </xf>
    <xf numFmtId="0" fontId="202" fillId="0" borderId="0" xfId="0" applyFont="1" applyAlignment="1">
      <alignment horizontal="center" vertical="center"/>
    </xf>
    <xf numFmtId="0" fontId="202" fillId="0" borderId="0" xfId="0" applyFont="1" applyAlignment="1">
      <alignment horizontal="left" vertical="center"/>
    </xf>
    <xf numFmtId="0" fontId="203" fillId="0" borderId="0" xfId="0" applyFont="1" applyAlignment="1">
      <alignment horizontal="center" vertical="center"/>
    </xf>
    <xf numFmtId="0" fontId="115" fillId="0" borderId="0" xfId="0" applyFont="1" applyAlignment="1">
      <alignment horizontal="center" vertical="center"/>
    </xf>
    <xf numFmtId="0" fontId="201" fillId="32" borderId="168" xfId="0" applyFont="1" applyFill="1" applyBorder="1" applyAlignment="1">
      <alignment horizontal="center" vertical="center" wrapText="1"/>
    </xf>
    <xf numFmtId="0" fontId="53" fillId="32" borderId="168" xfId="0" applyFont="1" applyFill="1" applyBorder="1" applyAlignment="1">
      <alignment horizontal="center" vertical="center" wrapText="1"/>
    </xf>
    <xf numFmtId="0" fontId="53" fillId="32" borderId="55" xfId="0" applyFont="1" applyFill="1" applyBorder="1" applyAlignment="1">
      <alignment horizontal="center" vertical="center" wrapText="1"/>
    </xf>
    <xf numFmtId="0" fontId="52" fillId="32" borderId="168" xfId="0" applyFont="1" applyFill="1" applyBorder="1" applyAlignment="1">
      <alignment horizontal="center" vertical="center" wrapText="1"/>
    </xf>
    <xf numFmtId="10" fontId="201" fillId="0" borderId="0" xfId="103" applyNumberFormat="1" applyFont="1" applyBorder="1" applyAlignment="1">
      <alignment horizontal="center" vertical="center"/>
    </xf>
    <xf numFmtId="0" fontId="201" fillId="50" borderId="168" xfId="0" applyFont="1" applyFill="1" applyBorder="1" applyAlignment="1">
      <alignment horizontal="center" vertical="center" wrapText="1"/>
    </xf>
    <xf numFmtId="49" fontId="201" fillId="0" borderId="168" xfId="0" applyNumberFormat="1" applyFont="1" applyBorder="1" applyAlignment="1">
      <alignment horizontal="center" vertical="center"/>
    </xf>
    <xf numFmtId="0" fontId="201" fillId="0" borderId="168" xfId="0" applyFont="1" applyBorder="1" applyAlignment="1">
      <alignment horizontal="center" vertical="center"/>
    </xf>
    <xf numFmtId="0" fontId="201" fillId="0" borderId="168" xfId="0" applyFont="1" applyBorder="1" applyAlignment="1">
      <alignment horizontal="center" vertical="center" wrapText="1"/>
    </xf>
    <xf numFmtId="0" fontId="52" fillId="0" borderId="168" xfId="0" applyFont="1" applyBorder="1" applyAlignment="1">
      <alignment horizontal="center" vertical="center" wrapText="1"/>
    </xf>
    <xf numFmtId="0" fontId="205" fillId="26" borderId="168" xfId="1" applyFont="1" applyFill="1" applyBorder="1" applyAlignment="1">
      <alignment horizontal="center" vertical="center" wrapText="1"/>
      <protection locked="0"/>
    </xf>
    <xf numFmtId="0" fontId="205" fillId="26" borderId="168" xfId="1" applyFont="1" applyFill="1" applyBorder="1" applyAlignment="1">
      <alignment horizontal="center" vertical="center"/>
      <protection locked="0"/>
    </xf>
    <xf numFmtId="0" fontId="53" fillId="0" borderId="168" xfId="0" applyFont="1" applyBorder="1" applyAlignment="1">
      <alignment horizontal="center" vertical="center"/>
    </xf>
    <xf numFmtId="0" fontId="53" fillId="0" borderId="2" xfId="0" applyFont="1" applyBorder="1" applyAlignment="1">
      <alignment horizontal="center" vertical="center"/>
    </xf>
    <xf numFmtId="0" fontId="201" fillId="0" borderId="55" xfId="0" applyFont="1" applyBorder="1" applyAlignment="1">
      <alignment horizontal="center" vertical="center"/>
    </xf>
    <xf numFmtId="10" fontId="201" fillId="0" borderId="168" xfId="103" applyNumberFormat="1" applyFont="1" applyBorder="1" applyAlignment="1">
      <alignment horizontal="center" vertical="center"/>
    </xf>
    <xf numFmtId="0" fontId="201" fillId="53" borderId="168" xfId="0" applyFont="1" applyFill="1" applyBorder="1" applyAlignment="1">
      <alignment horizontal="center" vertical="center" wrapText="1"/>
    </xf>
    <xf numFmtId="0" fontId="205" fillId="37" borderId="168" xfId="1" applyFont="1" applyFill="1" applyBorder="1" applyAlignment="1">
      <alignment horizontal="center" vertical="center" wrapText="1"/>
      <protection locked="0"/>
    </xf>
    <xf numFmtId="0" fontId="205" fillId="37" borderId="168" xfId="1" applyFont="1" applyFill="1" applyBorder="1" applyAlignment="1">
      <alignment horizontal="center" vertical="center"/>
      <protection locked="0"/>
    </xf>
    <xf numFmtId="14" fontId="201" fillId="0" borderId="0" xfId="0" applyNumberFormat="1" applyFont="1" applyAlignment="1">
      <alignment vertical="center"/>
    </xf>
    <xf numFmtId="0" fontId="201" fillId="0" borderId="177" xfId="0" applyFont="1" applyBorder="1" applyAlignment="1">
      <alignment vertical="center"/>
    </xf>
    <xf numFmtId="0" fontId="201" fillId="0" borderId="0" xfId="0" applyFont="1" applyAlignment="1">
      <alignment vertical="center"/>
    </xf>
    <xf numFmtId="0" fontId="201" fillId="43" borderId="168" xfId="0" applyFont="1" applyFill="1" applyBorder="1" applyAlignment="1">
      <alignment horizontal="center" vertical="center" wrapText="1"/>
    </xf>
    <xf numFmtId="0" fontId="207" fillId="0" borderId="168" xfId="0" applyFont="1" applyBorder="1" applyAlignment="1">
      <alignment horizontal="center" vertical="center"/>
    </xf>
    <xf numFmtId="0" fontId="208" fillId="21" borderId="168" xfId="1" applyFont="1" applyFill="1" applyBorder="1" applyAlignment="1">
      <alignment horizontal="center" vertical="center" wrapText="1"/>
      <protection locked="0"/>
    </xf>
    <xf numFmtId="0" fontId="208" fillId="21" borderId="168" xfId="1" applyFont="1" applyFill="1" applyBorder="1" applyAlignment="1">
      <alignment horizontal="center" vertical="center"/>
      <protection locked="0"/>
    </xf>
    <xf numFmtId="0" fontId="115" fillId="0" borderId="168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210" fillId="0" borderId="0" xfId="0" applyFont="1" applyAlignment="1">
      <alignment horizontal="center" vertical="center"/>
    </xf>
    <xf numFmtId="14" fontId="210" fillId="0" borderId="0" xfId="0" applyNumberFormat="1" applyFont="1" applyAlignment="1">
      <alignment vertical="center"/>
    </xf>
    <xf numFmtId="0" fontId="210" fillId="0" borderId="0" xfId="0" applyFont="1" applyAlignment="1">
      <alignment vertical="center"/>
    </xf>
    <xf numFmtId="0" fontId="213" fillId="0" borderId="0" xfId="0" applyFont="1" applyAlignment="1">
      <alignment horizontal="center" vertical="center"/>
    </xf>
    <xf numFmtId="0" fontId="210" fillId="43" borderId="168" xfId="0" applyFont="1" applyFill="1" applyBorder="1" applyAlignment="1">
      <alignment horizontal="center" vertical="center"/>
    </xf>
    <xf numFmtId="0" fontId="210" fillId="43" borderId="129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 wrapText="1"/>
    </xf>
    <xf numFmtId="0" fontId="210" fillId="0" borderId="168" xfId="0" applyFont="1" applyBorder="1" applyAlignment="1">
      <alignment horizontal="center" vertical="center" wrapText="1"/>
    </xf>
    <xf numFmtId="0" fontId="216" fillId="0" borderId="168" xfId="0" applyFont="1" applyBorder="1" applyAlignment="1">
      <alignment horizontal="center" vertical="center" wrapText="1"/>
    </xf>
    <xf numFmtId="0" fontId="117" fillId="0" borderId="168" xfId="0" applyFont="1" applyBorder="1" applyAlignment="1">
      <alignment horizontal="center" vertical="center" wrapText="1"/>
    </xf>
    <xf numFmtId="0" fontId="200" fillId="0" borderId="168" xfId="0" applyFont="1" applyBorder="1" applyAlignment="1">
      <alignment horizontal="center" vertical="center" wrapText="1"/>
    </xf>
    <xf numFmtId="0" fontId="48" fillId="0" borderId="168" xfId="0" applyFont="1" applyBorder="1" applyAlignment="1">
      <alignment horizontal="center" vertical="center" wrapText="1"/>
    </xf>
    <xf numFmtId="0" fontId="218" fillId="0" borderId="168" xfId="0" applyFont="1" applyBorder="1" applyAlignment="1">
      <alignment horizontal="center" vertical="center" wrapText="1"/>
    </xf>
    <xf numFmtId="0" fontId="213" fillId="0" borderId="168" xfId="0" applyFont="1" applyBorder="1" applyAlignment="1">
      <alignment horizontal="center" vertical="center" wrapText="1"/>
    </xf>
    <xf numFmtId="0" fontId="117" fillId="0" borderId="55" xfId="0" applyFont="1" applyBorder="1" applyAlignment="1">
      <alignment horizontal="center" vertical="center" wrapText="1"/>
    </xf>
    <xf numFmtId="0" fontId="53" fillId="56" borderId="55" xfId="0" applyFont="1" applyFill="1" applyBorder="1" applyAlignment="1">
      <alignment horizontal="center" vertical="center" wrapText="1"/>
    </xf>
    <xf numFmtId="0" fontId="219" fillId="54" borderId="55" xfId="0" applyFont="1" applyFill="1" applyBorder="1" applyAlignment="1">
      <alignment horizontal="center" vertical="center" wrapText="1"/>
    </xf>
    <xf numFmtId="0" fontId="115" fillId="56" borderId="55" xfId="0" applyFont="1" applyFill="1" applyBorder="1" applyAlignment="1">
      <alignment horizontal="center" vertical="center" wrapText="1"/>
    </xf>
    <xf numFmtId="0" fontId="210" fillId="0" borderId="55" xfId="0" applyFont="1" applyBorder="1" applyAlignment="1">
      <alignment horizontal="center" vertical="center" wrapText="1"/>
    </xf>
    <xf numFmtId="0" fontId="96" fillId="0" borderId="168" xfId="0" applyFont="1" applyBorder="1" applyAlignment="1">
      <alignment horizontal="center" vertical="center" wrapText="1"/>
    </xf>
    <xf numFmtId="0" fontId="221" fillId="0" borderId="168" xfId="0" applyFont="1" applyBorder="1" applyAlignment="1">
      <alignment horizontal="center" vertical="center" wrapText="1"/>
    </xf>
    <xf numFmtId="0" fontId="220" fillId="0" borderId="168" xfId="0" applyFont="1" applyBorder="1" applyAlignment="1">
      <alignment horizontal="center" vertical="center" wrapText="1"/>
    </xf>
    <xf numFmtId="0" fontId="6" fillId="3" borderId="34" xfId="0" applyFont="1" applyFill="1" applyBorder="1" applyAlignment="1">
      <alignment vertical="center" wrapText="1"/>
    </xf>
    <xf numFmtId="0" fontId="6" fillId="3" borderId="135" xfId="0" applyFont="1" applyFill="1" applyBorder="1" applyAlignment="1">
      <alignment vertical="center" wrapText="1"/>
    </xf>
    <xf numFmtId="14" fontId="53" fillId="0" borderId="0" xfId="0" applyNumberFormat="1" applyFont="1" applyAlignment="1">
      <alignment horizontal="center" vertical="center"/>
    </xf>
    <xf numFmtId="196" fontId="128" fillId="0" borderId="168" xfId="0" applyNumberFormat="1" applyFont="1" applyBorder="1" applyAlignment="1">
      <alignment horizontal="center" vertical="center"/>
    </xf>
    <xf numFmtId="2" fontId="210" fillId="0" borderId="129" xfId="103" applyNumberFormat="1" applyFont="1" applyBorder="1" applyAlignment="1">
      <alignment horizontal="center" vertical="center"/>
    </xf>
    <xf numFmtId="10" fontId="117" fillId="0" borderId="129" xfId="103" applyNumberFormat="1" applyFont="1" applyBorder="1" applyAlignment="1">
      <alignment horizontal="center" vertical="center"/>
    </xf>
    <xf numFmtId="2" fontId="48" fillId="0" borderId="168" xfId="0" applyNumberFormat="1" applyFont="1" applyBorder="1" applyAlignment="1">
      <alignment horizontal="center" vertical="center"/>
    </xf>
    <xf numFmtId="0" fontId="117" fillId="0" borderId="168" xfId="103" applyNumberFormat="1" applyFont="1" applyBorder="1" applyAlignment="1">
      <alignment horizontal="center" vertical="center"/>
    </xf>
    <xf numFmtId="0" fontId="220" fillId="0" borderId="55" xfId="0" applyFont="1" applyBorder="1" applyAlignment="1">
      <alignment horizontal="center" vertical="center"/>
    </xf>
    <xf numFmtId="2" fontId="117" fillId="0" borderId="55" xfId="0" applyNumberFormat="1" applyFont="1" applyBorder="1" applyAlignment="1">
      <alignment horizontal="center" vertical="center"/>
    </xf>
    <xf numFmtId="193" fontId="117" fillId="0" borderId="55" xfId="102" applyNumberFormat="1" applyFont="1" applyBorder="1" applyAlignment="1">
      <alignment horizontal="center" vertical="center"/>
    </xf>
    <xf numFmtId="9" fontId="117" fillId="0" borderId="55" xfId="103" applyFont="1" applyBorder="1" applyAlignment="1">
      <alignment horizontal="center" vertical="center"/>
    </xf>
    <xf numFmtId="194" fontId="96" fillId="2" borderId="168" xfId="0" applyNumberFormat="1" applyFont="1" applyFill="1" applyBorder="1" applyAlignment="1">
      <alignment horizontal="center" vertical="center"/>
    </xf>
    <xf numFmtId="179" fontId="96" fillId="2" borderId="168" xfId="0" applyNumberFormat="1" applyFont="1" applyFill="1" applyBorder="1" applyAlignment="1">
      <alignment horizontal="center" vertical="center"/>
    </xf>
    <xf numFmtId="2" fontId="53" fillId="0" borderId="168" xfId="0" applyNumberFormat="1" applyFont="1" applyBorder="1" applyAlignment="1">
      <alignment horizontal="center" vertical="center"/>
    </xf>
    <xf numFmtId="1" fontId="53" fillId="0" borderId="168" xfId="0" applyNumberFormat="1" applyFont="1" applyBorder="1" applyAlignment="1">
      <alignment horizontal="center" vertical="center"/>
    </xf>
    <xf numFmtId="0" fontId="53" fillId="0" borderId="129" xfId="0" applyFont="1" applyBorder="1" applyAlignment="1">
      <alignment horizontal="center" vertical="center"/>
    </xf>
    <xf numFmtId="10" fontId="201" fillId="0" borderId="0" xfId="103" applyNumberFormat="1" applyFont="1" applyAlignment="1">
      <alignment horizontal="center" vertical="center"/>
    </xf>
    <xf numFmtId="2" fontId="201" fillId="0" borderId="0" xfId="103" applyNumberFormat="1" applyFont="1" applyAlignment="1">
      <alignment horizontal="center" vertical="center"/>
    </xf>
    <xf numFmtId="193" fontId="48" fillId="0" borderId="0" xfId="103" applyNumberFormat="1" applyFont="1" applyAlignment="1">
      <alignment horizontal="center" vertical="center"/>
    </xf>
    <xf numFmtId="2" fontId="48" fillId="0" borderId="0" xfId="103" applyNumberFormat="1" applyFont="1" applyAlignment="1">
      <alignment horizontal="center" vertical="center"/>
    </xf>
    <xf numFmtId="194" fontId="48" fillId="0" borderId="0" xfId="103" applyNumberFormat="1" applyFont="1" applyAlignment="1">
      <alignment horizontal="center" vertical="center"/>
    </xf>
    <xf numFmtId="1" fontId="115" fillId="0" borderId="0" xfId="0" applyNumberFormat="1" applyFont="1" applyAlignment="1">
      <alignment horizontal="center" vertical="center"/>
    </xf>
    <xf numFmtId="0" fontId="53" fillId="0" borderId="0" xfId="103" applyNumberFormat="1" applyFont="1" applyAlignment="1">
      <alignment horizontal="center" vertical="center"/>
    </xf>
    <xf numFmtId="10" fontId="53" fillId="0" borderId="0" xfId="103" applyNumberFormat="1" applyFont="1" applyAlignment="1">
      <alignment horizontal="center" vertical="center"/>
    </xf>
    <xf numFmtId="0" fontId="223" fillId="57" borderId="154" xfId="0" applyFont="1" applyFill="1" applyBorder="1" applyAlignment="1">
      <alignment horizontal="center" vertical="center"/>
    </xf>
    <xf numFmtId="0" fontId="223" fillId="57" borderId="178" xfId="0" applyFont="1" applyFill="1" applyBorder="1" applyAlignment="1">
      <alignment horizontal="center" vertical="center"/>
    </xf>
    <xf numFmtId="0" fontId="224" fillId="58" borderId="125" xfId="0" applyFont="1" applyFill="1" applyBorder="1" applyAlignment="1">
      <alignment horizontal="center" vertical="center"/>
    </xf>
    <xf numFmtId="0" fontId="225" fillId="58" borderId="125" xfId="0" applyFont="1" applyFill="1" applyBorder="1" applyAlignment="1">
      <alignment horizontal="center" vertical="center"/>
    </xf>
    <xf numFmtId="0" fontId="225" fillId="57" borderId="125" xfId="0" applyFont="1" applyFill="1" applyBorder="1" applyAlignment="1">
      <alignment horizontal="center" vertical="center"/>
    </xf>
    <xf numFmtId="0" fontId="223" fillId="2" borderId="178" xfId="0" applyFont="1" applyFill="1" applyBorder="1" applyAlignment="1">
      <alignment horizontal="center" vertical="center"/>
    </xf>
    <xf numFmtId="0" fontId="53" fillId="0" borderId="0" xfId="0" applyFont="1" applyAlignment="1">
      <alignment vertical="center"/>
    </xf>
    <xf numFmtId="1" fontId="48" fillId="0" borderId="168" xfId="0" applyNumberFormat="1" applyFont="1" applyBorder="1" applyAlignment="1">
      <alignment horizontal="center" vertical="center"/>
    </xf>
    <xf numFmtId="1" fontId="203" fillId="0" borderId="0" xfId="0" applyNumberFormat="1" applyFont="1" applyAlignment="1">
      <alignment horizontal="center" vertical="center"/>
    </xf>
    <xf numFmtId="179" fontId="96" fillId="47" borderId="170" xfId="0" applyNumberFormat="1" applyFont="1" applyFill="1" applyBorder="1" applyAlignment="1">
      <alignment horizontal="center" vertical="center"/>
    </xf>
    <xf numFmtId="179" fontId="227" fillId="3" borderId="120" xfId="0" applyNumberFormat="1" applyFont="1" applyFill="1" applyBorder="1" applyAlignment="1">
      <alignment horizontal="right" vertical="center" wrapText="1"/>
    </xf>
    <xf numFmtId="0" fontId="228" fillId="59" borderId="0" xfId="2" applyFont="1" applyFill="1" applyAlignment="1">
      <alignment horizontal="right" vertical="center" wrapText="1"/>
    </xf>
    <xf numFmtId="0" fontId="229" fillId="0" borderId="168" xfId="0" applyFont="1" applyBorder="1" applyAlignment="1">
      <alignment horizontal="center" vertical="center" wrapText="1"/>
    </xf>
    <xf numFmtId="2" fontId="0" fillId="0" borderId="168" xfId="0" applyNumberFormat="1" applyBorder="1" applyAlignment="1">
      <alignment horizontal="right"/>
    </xf>
    <xf numFmtId="178" fontId="183" fillId="2" borderId="168" xfId="0" applyNumberFormat="1" applyFont="1" applyFill="1" applyBorder="1" applyAlignment="1">
      <alignment horizontal="center" vertical="center"/>
    </xf>
    <xf numFmtId="10" fontId="183" fillId="2" borderId="168" xfId="0" applyNumberFormat="1" applyFont="1" applyFill="1" applyBorder="1" applyAlignment="1">
      <alignment horizontal="center" vertical="center"/>
    </xf>
    <xf numFmtId="14" fontId="191" fillId="3" borderId="58" xfId="0" applyNumberFormat="1" applyFont="1" applyFill="1" applyBorder="1" applyAlignment="1">
      <alignment horizontal="center" vertical="center"/>
    </xf>
    <xf numFmtId="14" fontId="191" fillId="3" borderId="0" xfId="0" applyNumberFormat="1" applyFont="1" applyFill="1" applyAlignment="1">
      <alignment horizontal="center" vertical="center"/>
    </xf>
    <xf numFmtId="14" fontId="191" fillId="3" borderId="1" xfId="0" applyNumberFormat="1" applyFont="1" applyFill="1" applyBorder="1" applyAlignment="1">
      <alignment horizontal="center" vertical="center"/>
    </xf>
    <xf numFmtId="184" fontId="183" fillId="2" borderId="0" xfId="0" applyNumberFormat="1" applyFont="1" applyFill="1" applyAlignment="1">
      <alignment horizontal="center"/>
    </xf>
    <xf numFmtId="14" fontId="193" fillId="2" borderId="1" xfId="0" applyNumberFormat="1" applyFont="1" applyFill="1" applyBorder="1" applyAlignment="1">
      <alignment horizontal="center"/>
    </xf>
    <xf numFmtId="0" fontId="193" fillId="2" borderId="1" xfId="0" applyFont="1" applyFill="1" applyBorder="1" applyAlignment="1">
      <alignment horizontal="center"/>
    </xf>
    <xf numFmtId="184" fontId="183" fillId="2" borderId="1" xfId="0" applyNumberFormat="1" applyFont="1" applyFill="1" applyBorder="1" applyAlignment="1">
      <alignment horizontal="center"/>
    </xf>
    <xf numFmtId="178" fontId="183" fillId="2" borderId="129" xfId="0" applyNumberFormat="1" applyFont="1" applyFill="1" applyBorder="1" applyAlignment="1">
      <alignment horizontal="center" vertical="center"/>
    </xf>
    <xf numFmtId="178" fontId="183" fillId="2" borderId="55" xfId="0" applyNumberFormat="1" applyFont="1" applyFill="1" applyBorder="1" applyAlignment="1">
      <alignment horizontal="center" vertical="center"/>
    </xf>
    <xf numFmtId="10" fontId="183" fillId="2" borderId="129" xfId="0" applyNumberFormat="1" applyFont="1" applyFill="1" applyBorder="1" applyAlignment="1">
      <alignment horizontal="center" vertical="center"/>
    </xf>
    <xf numFmtId="10" fontId="183" fillId="2" borderId="55" xfId="0" applyNumberFormat="1" applyFont="1" applyFill="1" applyBorder="1" applyAlignment="1">
      <alignment horizontal="center" vertical="center"/>
    </xf>
    <xf numFmtId="0" fontId="201" fillId="52" borderId="1" xfId="0" applyFont="1" applyFill="1" applyBorder="1" applyAlignment="1">
      <alignment horizontal="center" vertical="center"/>
    </xf>
    <xf numFmtId="0" fontId="204" fillId="32" borderId="168" xfId="0" applyFont="1" applyFill="1" applyBorder="1" applyAlignment="1">
      <alignment horizontal="center" vertical="center" wrapText="1"/>
    </xf>
    <xf numFmtId="0" fontId="201" fillId="32" borderId="129" xfId="0" applyFont="1" applyFill="1" applyBorder="1" applyAlignment="1">
      <alignment horizontal="center" vertical="center" wrapText="1"/>
    </xf>
    <xf numFmtId="0" fontId="201" fillId="32" borderId="55" xfId="0" applyFont="1" applyFill="1" applyBorder="1" applyAlignment="1">
      <alignment horizontal="center" vertical="center" wrapText="1"/>
    </xf>
    <xf numFmtId="14" fontId="48" fillId="0" borderId="168" xfId="0" applyNumberFormat="1" applyFont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184" xfId="0" applyFont="1" applyFill="1" applyBorder="1" applyAlignment="1">
      <alignment horizontal="center" vertical="center"/>
    </xf>
    <xf numFmtId="0" fontId="6" fillId="3" borderId="168" xfId="0" applyFont="1" applyFill="1" applyBorder="1" applyAlignment="1">
      <alignment horizontal="center" vertical="center" wrapText="1"/>
    </xf>
    <xf numFmtId="0" fontId="6" fillId="3" borderId="10" xfId="0" applyFont="1" applyFill="1" applyBorder="1" applyAlignment="1">
      <alignment horizontal="center" vertical="center"/>
    </xf>
    <xf numFmtId="0" fontId="6" fillId="3" borderId="185" xfId="0" applyFont="1" applyFill="1" applyBorder="1" applyAlignment="1">
      <alignment horizontal="center" vertical="center" wrapText="1"/>
    </xf>
    <xf numFmtId="0" fontId="6" fillId="3" borderId="186" xfId="0" applyFont="1" applyFill="1" applyBorder="1" applyAlignment="1">
      <alignment horizontal="center" vertical="center"/>
    </xf>
    <xf numFmtId="0" fontId="212" fillId="54" borderId="168" xfId="0" applyFont="1" applyFill="1" applyBorder="1" applyAlignment="1">
      <alignment horizontal="center" vertical="center"/>
    </xf>
    <xf numFmtId="0" fontId="211" fillId="54" borderId="168" xfId="0" applyFont="1" applyFill="1" applyBorder="1" applyAlignment="1">
      <alignment horizontal="center" vertical="center"/>
    </xf>
    <xf numFmtId="0" fontId="214" fillId="33" borderId="168" xfId="0" applyFont="1" applyFill="1" applyBorder="1" applyAlignment="1">
      <alignment horizontal="center" vertical="center"/>
    </xf>
    <xf numFmtId="0" fontId="215" fillId="33" borderId="168" xfId="0" applyFont="1" applyFill="1" applyBorder="1" applyAlignment="1">
      <alignment horizontal="center" vertical="center"/>
    </xf>
    <xf numFmtId="0" fontId="214" fillId="55" borderId="168" xfId="0" applyFont="1" applyFill="1" applyBorder="1" applyAlignment="1">
      <alignment horizontal="center" vertical="center"/>
    </xf>
    <xf numFmtId="0" fontId="215" fillId="55" borderId="168" xfId="0" applyFont="1" applyFill="1" applyBorder="1" applyAlignment="1">
      <alignment horizontal="center" vertical="center"/>
    </xf>
    <xf numFmtId="0" fontId="210" fillId="43" borderId="129" xfId="0" applyFont="1" applyFill="1" applyBorder="1" applyAlignment="1">
      <alignment horizontal="center" vertical="center"/>
    </xf>
    <xf numFmtId="0" fontId="210" fillId="43" borderId="2" xfId="0" applyFont="1" applyFill="1" applyBorder="1" applyAlignment="1">
      <alignment horizontal="center" vertical="center"/>
    </xf>
    <xf numFmtId="0" fontId="210" fillId="43" borderId="55" xfId="0" applyFont="1" applyFill="1" applyBorder="1" applyAlignment="1">
      <alignment horizontal="center" vertical="center"/>
    </xf>
    <xf numFmtId="193" fontId="115" fillId="0" borderId="168" xfId="0" applyNumberFormat="1" applyFont="1" applyBorder="1" applyAlignment="1">
      <alignment horizontal="center" vertical="center"/>
    </xf>
    <xf numFmtId="0" fontId="6" fillId="3" borderId="168" xfId="0" applyFont="1" applyFill="1" applyBorder="1" applyAlignment="1">
      <alignment horizontal="center" vertical="center"/>
    </xf>
    <xf numFmtId="0" fontId="6" fillId="3" borderId="185" xfId="0" applyFont="1" applyFill="1" applyBorder="1" applyAlignment="1">
      <alignment horizontal="center" vertical="center"/>
    </xf>
    <xf numFmtId="0" fontId="212" fillId="32" borderId="177" xfId="0" applyFont="1" applyFill="1" applyBorder="1" applyAlignment="1">
      <alignment horizontal="center" vertical="center"/>
    </xf>
    <xf numFmtId="0" fontId="222" fillId="36" borderId="0" xfId="0" applyFont="1" applyFill="1" applyAlignment="1">
      <alignment horizontal="center" vertical="center"/>
    </xf>
    <xf numFmtId="0" fontId="222" fillId="36" borderId="0" xfId="0" applyFont="1" applyFill="1" applyAlignment="1">
      <alignment horizontal="left" vertical="center"/>
    </xf>
    <xf numFmtId="0" fontId="12" fillId="2" borderId="0" xfId="2" applyFont="1" applyFill="1" applyAlignment="1">
      <alignment horizontal="right" wrapText="1"/>
    </xf>
    <xf numFmtId="0" fontId="2" fillId="2" borderId="0" xfId="0" applyFont="1" applyFill="1" applyAlignment="1">
      <alignment horizontal="right"/>
    </xf>
    <xf numFmtId="0" fontId="6" fillId="3" borderId="4" xfId="0" applyFont="1" applyFill="1" applyBorder="1" applyAlignment="1">
      <alignment horizontal="center" vertical="center" wrapText="1"/>
    </xf>
    <xf numFmtId="0" fontId="6" fillId="3" borderId="131" xfId="0" applyFont="1" applyFill="1" applyBorder="1" applyAlignment="1">
      <alignment horizontal="center" vertical="center" wrapText="1"/>
    </xf>
    <xf numFmtId="0" fontId="6" fillId="3" borderId="51" xfId="0" applyFont="1" applyFill="1" applyBorder="1" applyAlignment="1">
      <alignment horizontal="center" vertical="center" wrapText="1"/>
    </xf>
    <xf numFmtId="0" fontId="6" fillId="3" borderId="135" xfId="0" applyFont="1" applyFill="1" applyBorder="1" applyAlignment="1">
      <alignment horizontal="center" vertical="center" wrapText="1"/>
    </xf>
    <xf numFmtId="0" fontId="6" fillId="3" borderId="141" xfId="0" applyFont="1" applyFill="1" applyBorder="1" applyAlignment="1">
      <alignment horizontal="center" vertical="center" wrapText="1"/>
    </xf>
    <xf numFmtId="0" fontId="5" fillId="2" borderId="0" xfId="0" applyFont="1" applyFill="1" applyAlignment="1">
      <alignment horizontal="right" wrapText="1"/>
    </xf>
    <xf numFmtId="0" fontId="6" fillId="3" borderId="3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6" fillId="3" borderId="9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 wrapText="1"/>
    </xf>
    <xf numFmtId="0" fontId="6" fillId="3" borderId="82" xfId="0" applyFont="1" applyFill="1" applyBorder="1" applyAlignment="1">
      <alignment horizontal="center" vertical="center" wrapText="1"/>
    </xf>
    <xf numFmtId="0" fontId="6" fillId="3" borderId="83" xfId="0" applyFont="1" applyFill="1" applyBorder="1" applyAlignment="1">
      <alignment horizontal="center" vertical="center"/>
    </xf>
    <xf numFmtId="0" fontId="6" fillId="3" borderId="84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 wrapText="1"/>
    </xf>
    <xf numFmtId="0" fontId="6" fillId="3" borderId="9" xfId="0" applyFont="1" applyFill="1" applyBorder="1" applyAlignment="1">
      <alignment horizontal="center" vertical="center" wrapText="1"/>
    </xf>
    <xf numFmtId="10" fontId="6" fillId="3" borderId="168" xfId="0" applyNumberFormat="1" applyFont="1" applyFill="1" applyBorder="1" applyAlignment="1">
      <alignment horizontal="center" vertical="center"/>
    </xf>
    <xf numFmtId="0" fontId="93" fillId="3" borderId="166" xfId="0" applyFont="1" applyFill="1" applyBorder="1" applyAlignment="1">
      <alignment horizontal="center" vertical="center" wrapText="1"/>
    </xf>
    <xf numFmtId="0" fontId="6" fillId="3" borderId="132" xfId="0" applyFont="1" applyFill="1" applyBorder="1" applyAlignment="1">
      <alignment horizontal="center" vertical="center" wrapText="1"/>
    </xf>
    <xf numFmtId="0" fontId="6" fillId="3" borderId="184" xfId="0" applyFont="1" applyFill="1" applyBorder="1" applyAlignment="1">
      <alignment horizontal="center" vertical="center" wrapText="1"/>
    </xf>
    <xf numFmtId="10" fontId="6" fillId="3" borderId="167" xfId="0" applyNumberFormat="1" applyFont="1" applyFill="1" applyBorder="1" applyAlignment="1">
      <alignment horizontal="center" vertical="center"/>
    </xf>
    <xf numFmtId="0" fontId="198" fillId="0" borderId="60" xfId="0" applyFont="1" applyBorder="1" applyAlignment="1">
      <alignment horizontal="center" vertical="center"/>
    </xf>
    <xf numFmtId="0" fontId="198" fillId="0" borderId="0" xfId="0" applyFont="1" applyAlignment="1">
      <alignment horizontal="center" vertical="center"/>
    </xf>
    <xf numFmtId="0" fontId="12" fillId="2" borderId="1" xfId="2" applyFont="1" applyFill="1" applyBorder="1" applyAlignment="1">
      <alignment horizontal="right" wrapText="1"/>
    </xf>
    <xf numFmtId="0" fontId="6" fillId="3" borderId="94" xfId="0" applyFont="1" applyFill="1" applyBorder="1" applyAlignment="1">
      <alignment horizontal="center" vertical="center"/>
    </xf>
    <xf numFmtId="0" fontId="6" fillId="3" borderId="96" xfId="0" applyFont="1" applyFill="1" applyBorder="1" applyAlignment="1">
      <alignment horizontal="center" vertical="center"/>
    </xf>
    <xf numFmtId="0" fontId="6" fillId="3" borderId="104" xfId="0" applyFont="1" applyFill="1" applyBorder="1" applyAlignment="1">
      <alignment horizontal="center" vertical="center"/>
    </xf>
    <xf numFmtId="184" fontId="6" fillId="3" borderId="95" xfId="0" applyNumberFormat="1" applyFont="1" applyFill="1" applyBorder="1" applyAlignment="1">
      <alignment horizontal="center" vertical="center"/>
    </xf>
    <xf numFmtId="184" fontId="6" fillId="3" borderId="174" xfId="0" applyNumberFormat="1" applyFont="1" applyFill="1" applyBorder="1" applyAlignment="1">
      <alignment horizontal="center" vertical="center"/>
    </xf>
    <xf numFmtId="0" fontId="14" fillId="2" borderId="106" xfId="0" applyFont="1" applyFill="1" applyBorder="1" applyAlignment="1">
      <alignment horizontal="center" vertical="center" wrapText="1"/>
    </xf>
    <xf numFmtId="0" fontId="14" fillId="2" borderId="96" xfId="0" applyFont="1" applyFill="1" applyBorder="1" applyAlignment="1">
      <alignment horizontal="center" vertical="center" wrapText="1"/>
    </xf>
    <xf numFmtId="0" fontId="14" fillId="2" borderId="98" xfId="0" applyFont="1" applyFill="1" applyBorder="1" applyAlignment="1">
      <alignment horizontal="center" vertical="center" wrapText="1"/>
    </xf>
    <xf numFmtId="0" fontId="14" fillId="4" borderId="94" xfId="0" applyFont="1" applyFill="1" applyBorder="1" applyAlignment="1">
      <alignment horizontal="center" vertical="center" wrapText="1"/>
    </xf>
    <xf numFmtId="0" fontId="14" fillId="4" borderId="96" xfId="0" applyFont="1" applyFill="1" applyBorder="1" applyAlignment="1">
      <alignment horizontal="center" vertical="center" wrapText="1"/>
    </xf>
    <xf numFmtId="0" fontId="14" fillId="4" borderId="98" xfId="0" applyFont="1" applyFill="1" applyBorder="1" applyAlignment="1">
      <alignment horizontal="center" vertical="center" wrapText="1"/>
    </xf>
    <xf numFmtId="0" fontId="14" fillId="2" borderId="94" xfId="0" applyFont="1" applyFill="1" applyBorder="1" applyAlignment="1">
      <alignment horizontal="center" vertical="center" wrapText="1"/>
    </xf>
    <xf numFmtId="0" fontId="46" fillId="2" borderId="91" xfId="2" applyFont="1" applyFill="1" applyBorder="1" applyAlignment="1">
      <alignment horizontal="center" vertical="top" wrapText="1"/>
    </xf>
    <xf numFmtId="0" fontId="46" fillId="2" borderId="153" xfId="2" applyFont="1" applyFill="1" applyBorder="1" applyAlignment="1">
      <alignment horizontal="center" vertical="top" wrapText="1"/>
    </xf>
    <xf numFmtId="0" fontId="46" fillId="2" borderId="129" xfId="2" applyFont="1" applyFill="1" applyBorder="1" applyAlignment="1">
      <alignment horizontal="center" vertical="center"/>
    </xf>
    <xf numFmtId="0" fontId="46" fillId="2" borderId="85" xfId="2" applyFont="1" applyFill="1" applyBorder="1" applyAlignment="1">
      <alignment horizontal="center" vertical="center"/>
    </xf>
    <xf numFmtId="177" fontId="45" fillId="8" borderId="37" xfId="2" applyNumberFormat="1" applyFont="1" applyFill="1" applyBorder="1" applyAlignment="1">
      <alignment horizontal="right" vertical="center"/>
    </xf>
    <xf numFmtId="177" fontId="45" fillId="8" borderId="10" xfId="2" applyNumberFormat="1" applyFont="1" applyFill="1" applyBorder="1" applyAlignment="1">
      <alignment horizontal="right" vertical="center"/>
    </xf>
    <xf numFmtId="179" fontId="45" fillId="28" borderId="50" xfId="2" applyNumberFormat="1" applyFont="1" applyFill="1" applyBorder="1" applyAlignment="1">
      <alignment horizontal="center" vertical="center" wrapText="1"/>
    </xf>
    <xf numFmtId="179" fontId="45" fillId="28" borderId="51" xfId="2" applyNumberFormat="1" applyFont="1" applyFill="1" applyBorder="1" applyAlignment="1">
      <alignment horizontal="center" vertical="center" wrapText="1"/>
    </xf>
    <xf numFmtId="179" fontId="45" fillId="28" borderId="52" xfId="2" applyNumberFormat="1" applyFont="1" applyFill="1" applyBorder="1" applyAlignment="1">
      <alignment horizontal="center" vertical="center" wrapText="1"/>
    </xf>
    <xf numFmtId="179" fontId="45" fillId="28" borderId="53" xfId="2" applyNumberFormat="1" applyFont="1" applyFill="1" applyBorder="1" applyAlignment="1">
      <alignment horizontal="center" vertical="center" wrapText="1"/>
    </xf>
    <xf numFmtId="179" fontId="45" fillId="8" borderId="36" xfId="2" applyNumberFormat="1" applyFont="1" applyFill="1" applyBorder="1" applyAlignment="1">
      <alignment horizontal="right" vertical="center"/>
    </xf>
    <xf numFmtId="179" fontId="45" fillId="8" borderId="7" xfId="2" applyNumberFormat="1" applyFont="1" applyFill="1" applyBorder="1" applyAlignment="1">
      <alignment horizontal="right" vertical="center"/>
    </xf>
    <xf numFmtId="179" fontId="45" fillId="8" borderId="36" xfId="2" applyNumberFormat="1" applyFont="1" applyFill="1" applyBorder="1" applyAlignment="1">
      <alignment horizontal="right" vertical="center" wrapText="1"/>
    </xf>
    <xf numFmtId="179" fontId="42" fillId="3" borderId="0" xfId="2" applyNumberFormat="1" applyFont="1" applyFill="1" applyAlignment="1">
      <alignment horizontal="center" vertical="center"/>
    </xf>
    <xf numFmtId="0" fontId="44" fillId="2" borderId="1" xfId="2" applyFont="1" applyFill="1" applyBorder="1" applyAlignment="1">
      <alignment horizontal="center" vertical="center"/>
    </xf>
    <xf numFmtId="179" fontId="45" fillId="8" borderId="33" xfId="2" applyNumberFormat="1" applyFont="1" applyFill="1" applyBorder="1" applyAlignment="1">
      <alignment horizontal="right" vertical="center" wrapText="1"/>
    </xf>
    <xf numFmtId="179" fontId="45" fillId="8" borderId="34" xfId="2" applyNumberFormat="1" applyFont="1" applyFill="1" applyBorder="1" applyAlignment="1">
      <alignment horizontal="right" vertical="center"/>
    </xf>
    <xf numFmtId="179" fontId="45" fillId="8" borderId="57" xfId="2" applyNumberFormat="1" applyFont="1" applyFill="1" applyBorder="1" applyAlignment="1">
      <alignment horizontal="right" vertical="center"/>
    </xf>
    <xf numFmtId="179" fontId="45" fillId="8" borderId="4" xfId="2" applyNumberFormat="1" applyFont="1" applyFill="1" applyBorder="1" applyAlignment="1">
      <alignment horizontal="right" vertical="center"/>
    </xf>
    <xf numFmtId="0" fontId="46" fillId="2" borderId="81" xfId="2" applyFont="1" applyFill="1" applyBorder="1" applyAlignment="1">
      <alignment horizontal="center" vertical="top" wrapText="1"/>
    </xf>
    <xf numFmtId="0" fontId="46" fillId="2" borderId="124" xfId="2" applyFont="1" applyFill="1" applyBorder="1" applyAlignment="1">
      <alignment horizontal="center" vertical="top" wrapText="1"/>
    </xf>
    <xf numFmtId="0" fontId="46" fillId="2" borderId="120" xfId="2" applyFont="1" applyFill="1" applyBorder="1" applyAlignment="1">
      <alignment horizontal="center" vertical="center"/>
    </xf>
    <xf numFmtId="0" fontId="46" fillId="2" borderId="86" xfId="2" applyFont="1" applyFill="1" applyBorder="1" applyAlignment="1">
      <alignment horizontal="center" vertical="center"/>
    </xf>
    <xf numFmtId="0" fontId="148" fillId="0" borderId="1" xfId="2" applyFont="1" applyBorder="1" applyAlignment="1">
      <alignment horizontal="right" wrapText="1"/>
    </xf>
    <xf numFmtId="0" fontId="149" fillId="0" borderId="1" xfId="2" applyFont="1" applyBorder="1" applyAlignment="1">
      <alignment horizontal="right" wrapText="1"/>
    </xf>
    <xf numFmtId="0" fontId="158" fillId="4" borderId="30" xfId="2" applyFont="1" applyFill="1" applyBorder="1" applyAlignment="1">
      <alignment horizontal="center" vertical="center"/>
    </xf>
    <xf numFmtId="0" fontId="158" fillId="4" borderId="31" xfId="2" applyFont="1" applyFill="1" applyBorder="1" applyAlignment="1">
      <alignment horizontal="center" vertical="center"/>
    </xf>
    <xf numFmtId="0" fontId="158" fillId="5" borderId="31" xfId="2" applyFont="1" applyFill="1" applyBorder="1" applyAlignment="1">
      <alignment horizontal="center" vertical="center"/>
    </xf>
    <xf numFmtId="0" fontId="152" fillId="2" borderId="0" xfId="2" applyFont="1" applyFill="1" applyAlignment="1">
      <alignment horizontal="center" vertical="center"/>
    </xf>
    <xf numFmtId="0" fontId="151" fillId="2" borderId="0" xfId="2" applyFont="1" applyFill="1" applyAlignment="1">
      <alignment horizontal="center" vertical="center"/>
    </xf>
    <xf numFmtId="0" fontId="153" fillId="2" borderId="0" xfId="2" applyFont="1" applyFill="1" applyAlignment="1">
      <alignment horizontal="right" vertical="center"/>
    </xf>
    <xf numFmtId="0" fontId="6" fillId="3" borderId="36" xfId="0" applyFont="1" applyFill="1" applyBorder="1" applyAlignment="1">
      <alignment horizontal="center" vertical="center" wrapText="1"/>
    </xf>
    <xf numFmtId="0" fontId="6" fillId="3" borderId="37" xfId="0" applyFont="1" applyFill="1" applyBorder="1" applyAlignment="1">
      <alignment horizontal="center" vertical="center" wrapText="1"/>
    </xf>
    <xf numFmtId="0" fontId="96" fillId="2" borderId="3" xfId="0" applyFont="1" applyFill="1" applyBorder="1" applyAlignment="1">
      <alignment horizontal="center" vertical="center" wrapText="1"/>
    </xf>
    <xf numFmtId="0" fontId="96" fillId="2" borderId="6" xfId="0" applyFont="1" applyFill="1" applyBorder="1" applyAlignment="1">
      <alignment horizontal="center" vertical="center" wrapText="1"/>
    </xf>
    <xf numFmtId="0" fontId="96" fillId="2" borderId="9" xfId="0" applyFont="1" applyFill="1" applyBorder="1" applyAlignment="1">
      <alignment horizontal="center" vertical="center" wrapText="1"/>
    </xf>
    <xf numFmtId="0" fontId="77" fillId="3" borderId="144" xfId="2" applyFont="1" applyFill="1" applyBorder="1" applyAlignment="1">
      <alignment horizontal="center" vertical="center"/>
    </xf>
    <xf numFmtId="0" fontId="77" fillId="3" borderId="24" xfId="2" applyFont="1" applyFill="1" applyBorder="1" applyAlignment="1">
      <alignment horizontal="center" vertical="center"/>
    </xf>
    <xf numFmtId="0" fontId="77" fillId="3" borderId="145" xfId="2" applyFont="1" applyFill="1" applyBorder="1" applyAlignment="1">
      <alignment horizontal="center" vertical="center"/>
    </xf>
    <xf numFmtId="0" fontId="77" fillId="3" borderId="146" xfId="2" applyFont="1" applyFill="1" applyBorder="1" applyAlignment="1">
      <alignment horizontal="center" vertical="center"/>
    </xf>
    <xf numFmtId="0" fontId="10" fillId="2" borderId="0" xfId="2" applyFont="1" applyFill="1" applyAlignment="1">
      <alignment horizontal="left" vertical="center" wrapText="1"/>
    </xf>
    <xf numFmtId="0" fontId="75" fillId="3" borderId="3" xfId="2" applyFont="1" applyFill="1" applyBorder="1" applyAlignment="1">
      <alignment horizontal="center" vertical="center" wrapText="1"/>
    </xf>
    <xf numFmtId="0" fontId="75" fillId="3" borderId="9" xfId="2" applyFont="1" applyFill="1" applyBorder="1" applyAlignment="1">
      <alignment horizontal="center" vertical="center"/>
    </xf>
    <xf numFmtId="0" fontId="75" fillId="3" borderId="77" xfId="2" applyFont="1" applyFill="1" applyBorder="1" applyAlignment="1">
      <alignment horizontal="center" vertical="center" wrapText="1"/>
    </xf>
    <xf numFmtId="0" fontId="75" fillId="3" borderId="78" xfId="2" applyFont="1" applyFill="1" applyBorder="1" applyAlignment="1">
      <alignment horizontal="center" vertical="center" wrapText="1"/>
    </xf>
    <xf numFmtId="179" fontId="88" fillId="2" borderId="0" xfId="100" applyNumberFormat="1" applyFont="1" applyFill="1" applyBorder="1" applyAlignment="1">
      <alignment horizontal="center" vertical="center"/>
    </xf>
    <xf numFmtId="10" fontId="77" fillId="3" borderId="50" xfId="1" applyNumberFormat="1" applyFont="1" applyFill="1" applyBorder="1" applyAlignment="1">
      <alignment horizontal="center" vertical="center" wrapText="1"/>
      <protection locked="0"/>
    </xf>
    <xf numFmtId="10" fontId="77" fillId="3" borderId="60" xfId="1" applyNumberFormat="1" applyFont="1" applyFill="1" applyBorder="1" applyAlignment="1">
      <alignment horizontal="center" vertical="center" wrapText="1"/>
      <protection locked="0"/>
    </xf>
    <xf numFmtId="10" fontId="77" fillId="3" borderId="38" xfId="1" applyNumberFormat="1" applyFont="1" applyFill="1" applyBorder="1" applyAlignment="1">
      <alignment horizontal="center" vertical="center" wrapText="1"/>
      <protection locked="0"/>
    </xf>
    <xf numFmtId="10" fontId="77" fillId="3" borderId="82" xfId="1" applyNumberFormat="1" applyFont="1" applyFill="1" applyBorder="1" applyAlignment="1">
      <alignment horizontal="center" vertical="center" wrapText="1"/>
      <protection locked="0"/>
    </xf>
    <xf numFmtId="10" fontId="77" fillId="3" borderId="83" xfId="1" applyNumberFormat="1" applyFont="1" applyFill="1" applyBorder="1" applyAlignment="1">
      <alignment horizontal="center" vertical="center" wrapText="1"/>
      <protection locked="0"/>
    </xf>
    <xf numFmtId="10" fontId="77" fillId="3" borderId="84" xfId="1" applyNumberFormat="1" applyFont="1" applyFill="1" applyBorder="1" applyAlignment="1">
      <alignment horizontal="center" vertical="center" wrapText="1"/>
      <protection locked="0"/>
    </xf>
    <xf numFmtId="10" fontId="77" fillId="3" borderId="58" xfId="1" applyNumberFormat="1" applyFont="1" applyFill="1" applyBorder="1" applyAlignment="1">
      <alignment horizontal="center" vertical="center" wrapText="1"/>
      <protection locked="0"/>
    </xf>
    <xf numFmtId="10" fontId="77" fillId="3" borderId="0" xfId="1" applyNumberFormat="1" applyFont="1" applyFill="1" applyAlignment="1">
      <alignment horizontal="center" vertical="center" wrapText="1"/>
      <protection locked="0"/>
    </xf>
    <xf numFmtId="10" fontId="77" fillId="3" borderId="126" xfId="1" applyNumberFormat="1" applyFont="1" applyFill="1" applyBorder="1" applyAlignment="1">
      <alignment horizontal="center" vertical="center" wrapText="1"/>
      <protection locked="0"/>
    </xf>
    <xf numFmtId="0" fontId="6" fillId="3" borderId="7" xfId="0" applyFont="1" applyFill="1" applyBorder="1" applyAlignment="1">
      <alignment horizontal="center" vertical="center" wrapText="1"/>
    </xf>
    <xf numFmtId="0" fontId="6" fillId="3" borderId="116" xfId="0" applyFont="1" applyFill="1" applyBorder="1" applyAlignment="1">
      <alignment horizontal="center" vertical="center" wrapText="1"/>
    </xf>
    <xf numFmtId="0" fontId="6" fillId="3" borderId="120" xfId="0" applyFont="1" applyFill="1" applyBorder="1" applyAlignment="1">
      <alignment horizontal="center" vertical="center"/>
    </xf>
    <xf numFmtId="0" fontId="6" fillId="3" borderId="119" xfId="0" applyFont="1" applyFill="1" applyBorder="1" applyAlignment="1">
      <alignment horizontal="center" vertical="center"/>
    </xf>
    <xf numFmtId="0" fontId="6" fillId="3" borderId="86" xfId="0" applyFont="1" applyFill="1" applyBorder="1" applyAlignment="1">
      <alignment horizontal="center" vertical="center"/>
    </xf>
    <xf numFmtId="0" fontId="105" fillId="0" borderId="60" xfId="0" applyFont="1" applyBorder="1" applyAlignment="1">
      <alignment horizontal="center" vertical="center"/>
    </xf>
    <xf numFmtId="0" fontId="105" fillId="0" borderId="0" xfId="0" applyFont="1" applyAlignment="1">
      <alignment horizontal="center" vertical="center"/>
    </xf>
    <xf numFmtId="0" fontId="107" fillId="3" borderId="4" xfId="0" applyFont="1" applyFill="1" applyBorder="1" applyAlignment="1">
      <alignment horizontal="center" vertical="center"/>
    </xf>
    <xf numFmtId="0" fontId="107" fillId="3" borderId="115" xfId="0" applyFont="1" applyFill="1" applyBorder="1" applyAlignment="1">
      <alignment horizontal="center" vertical="center"/>
    </xf>
    <xf numFmtId="0" fontId="109" fillId="3" borderId="4" xfId="0" applyFont="1" applyFill="1" applyBorder="1" applyAlignment="1">
      <alignment horizontal="center" vertical="center" wrapText="1"/>
    </xf>
    <xf numFmtId="0" fontId="109" fillId="3" borderId="115" xfId="0" applyFont="1" applyFill="1" applyBorder="1" applyAlignment="1">
      <alignment horizontal="center" vertical="center" wrapText="1"/>
    </xf>
    <xf numFmtId="0" fontId="109" fillId="3" borderId="7" xfId="0" applyFont="1" applyFill="1" applyBorder="1" applyAlignment="1">
      <alignment horizontal="center" vertical="center" wrapText="1"/>
    </xf>
    <xf numFmtId="0" fontId="109" fillId="3" borderId="116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/>
    </xf>
    <xf numFmtId="0" fontId="6" fillId="3" borderId="116" xfId="0" applyFont="1" applyFill="1" applyBorder="1" applyAlignment="1">
      <alignment horizontal="center" vertical="center"/>
    </xf>
    <xf numFmtId="0" fontId="70" fillId="2" borderId="76" xfId="2" applyFont="1" applyFill="1" applyBorder="1" applyAlignment="1">
      <alignment horizontal="center"/>
    </xf>
    <xf numFmtId="0" fontId="69" fillId="34" borderId="57" xfId="2" applyFont="1" applyFill="1" applyBorder="1" applyAlignment="1">
      <alignment horizontal="center" vertical="center"/>
    </xf>
    <xf numFmtId="0" fontId="69" fillId="34" borderId="37" xfId="2" applyFont="1" applyFill="1" applyBorder="1" applyAlignment="1">
      <alignment horizontal="center" vertical="center"/>
    </xf>
    <xf numFmtId="0" fontId="45" fillId="34" borderId="4" xfId="2" applyFont="1" applyFill="1" applyBorder="1" applyAlignment="1">
      <alignment horizontal="center" vertical="center"/>
    </xf>
    <xf numFmtId="0" fontId="69" fillId="34" borderId="10" xfId="2" applyFont="1" applyFill="1" applyBorder="1" applyAlignment="1">
      <alignment horizontal="center" vertical="center"/>
    </xf>
    <xf numFmtId="0" fontId="69" fillId="34" borderId="4" xfId="2" applyFont="1" applyFill="1" applyBorder="1" applyAlignment="1">
      <alignment horizontal="center" vertical="center"/>
    </xf>
    <xf numFmtId="0" fontId="69" fillId="34" borderId="5" xfId="2" applyFont="1" applyFill="1" applyBorder="1" applyAlignment="1">
      <alignment horizontal="center" vertical="center"/>
    </xf>
    <xf numFmtId="0" fontId="69" fillId="34" borderId="11" xfId="2" applyFont="1" applyFill="1" applyBorder="1" applyAlignment="1">
      <alignment horizontal="center" vertical="center"/>
    </xf>
    <xf numFmtId="0" fontId="68" fillId="2" borderId="39" xfId="2" applyFont="1" applyFill="1" applyBorder="1" applyAlignment="1">
      <alignment horizontal="right"/>
    </xf>
    <xf numFmtId="0" fontId="69" fillId="32" borderId="52" xfId="2" applyFont="1" applyFill="1" applyBorder="1" applyAlignment="1">
      <alignment horizontal="right" vertical="center"/>
    </xf>
    <xf numFmtId="0" fontId="69" fillId="32" borderId="63" xfId="2" applyFont="1" applyFill="1" applyBorder="1" applyAlignment="1">
      <alignment horizontal="right" vertical="center"/>
    </xf>
    <xf numFmtId="0" fontId="69" fillId="32" borderId="52" xfId="2" applyFont="1" applyFill="1" applyBorder="1" applyAlignment="1">
      <alignment horizontal="left" vertical="center"/>
    </xf>
    <xf numFmtId="0" fontId="69" fillId="32" borderId="53" xfId="2" applyFont="1" applyFill="1" applyBorder="1" applyAlignment="1">
      <alignment horizontal="left" vertical="center"/>
    </xf>
    <xf numFmtId="0" fontId="69" fillId="32" borderId="54" xfId="2" applyFont="1" applyFill="1" applyBorder="1" applyAlignment="1">
      <alignment horizontal="right" vertical="center"/>
    </xf>
    <xf numFmtId="0" fontId="69" fillId="32" borderId="55" xfId="2" applyFont="1" applyFill="1" applyBorder="1" applyAlignment="1">
      <alignment horizontal="right" vertical="center"/>
    </xf>
    <xf numFmtId="177" fontId="69" fillId="32" borderId="7" xfId="2" applyNumberFormat="1" applyFont="1" applyFill="1" applyBorder="1" applyAlignment="1">
      <alignment horizontal="left" vertical="center"/>
    </xf>
    <xf numFmtId="177" fontId="69" fillId="32" borderId="8" xfId="2" applyNumberFormat="1" applyFont="1" applyFill="1" applyBorder="1" applyAlignment="1">
      <alignment horizontal="left" vertical="center"/>
    </xf>
    <xf numFmtId="0" fontId="69" fillId="33" borderId="36" xfId="2" applyFont="1" applyFill="1" applyBorder="1" applyAlignment="1">
      <alignment horizontal="center" vertical="center"/>
    </xf>
    <xf numFmtId="0" fontId="69" fillId="33" borderId="37" xfId="2" applyFont="1" applyFill="1" applyBorder="1">
      <alignment vertical="center"/>
    </xf>
    <xf numFmtId="0" fontId="69" fillId="33" borderId="7" xfId="2" applyFont="1" applyFill="1" applyBorder="1" applyAlignment="1">
      <alignment horizontal="center" vertical="center"/>
    </xf>
    <xf numFmtId="0" fontId="69" fillId="33" borderId="8" xfId="2" applyFont="1" applyFill="1" applyBorder="1" applyAlignment="1">
      <alignment horizontal="center" vertical="center"/>
    </xf>
    <xf numFmtId="0" fontId="42" fillId="3" borderId="0" xfId="93" applyFont="1" applyFill="1" applyAlignment="1">
      <alignment horizontal="center" vertical="center"/>
    </xf>
    <xf numFmtId="0" fontId="57" fillId="2" borderId="0" xfId="93" applyFont="1" applyFill="1" applyAlignment="1">
      <alignment horizontal="left" vertical="center"/>
    </xf>
    <xf numFmtId="0" fontId="45" fillId="30" borderId="54" xfId="93" applyFont="1" applyFill="1" applyBorder="1" applyAlignment="1">
      <alignment horizontal="center" vertical="center" wrapText="1"/>
    </xf>
    <xf numFmtId="0" fontId="45" fillId="30" borderId="55" xfId="93" applyFont="1" applyFill="1" applyBorder="1" applyAlignment="1">
      <alignment horizontal="center" vertical="center" wrapText="1"/>
    </xf>
    <xf numFmtId="0" fontId="45" fillId="30" borderId="2" xfId="93" applyFont="1" applyFill="1" applyBorder="1" applyAlignment="1">
      <alignment horizontal="center" vertical="center" wrapText="1"/>
    </xf>
    <xf numFmtId="181" fontId="52" fillId="2" borderId="1" xfId="2" applyNumberFormat="1" applyFont="1" applyFill="1" applyBorder="1" applyAlignment="1">
      <alignment horizontal="left" vertical="center"/>
    </xf>
    <xf numFmtId="0" fontId="52" fillId="2" borderId="0" xfId="2" applyFont="1" applyFill="1" applyAlignment="1">
      <alignment horizontal="right" vertical="center"/>
    </xf>
    <xf numFmtId="0" fontId="46" fillId="2" borderId="7" xfId="93" applyFont="1" applyFill="1" applyBorder="1" applyAlignment="1">
      <alignment horizontal="center" vertical="center" wrapText="1"/>
    </xf>
    <xf numFmtId="0" fontId="53" fillId="2" borderId="1" xfId="2" applyFont="1" applyFill="1" applyBorder="1" applyAlignment="1">
      <alignment horizontal="left" vertical="center"/>
    </xf>
    <xf numFmtId="0" fontId="53" fillId="2" borderId="61" xfId="2" applyFont="1" applyFill="1" applyBorder="1" applyAlignment="1">
      <alignment horizontal="left" vertical="center"/>
    </xf>
    <xf numFmtId="0" fontId="47" fillId="3" borderId="0" xfId="2" applyFont="1" applyFill="1" applyAlignment="1">
      <alignment horizontal="center" vertical="center"/>
    </xf>
    <xf numFmtId="0" fontId="49" fillId="2" borderId="1" xfId="2" applyFont="1" applyFill="1" applyBorder="1" applyAlignment="1">
      <alignment horizontal="left" vertical="center"/>
    </xf>
    <xf numFmtId="0" fontId="50" fillId="2" borderId="0" xfId="2" applyFont="1" applyFill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center" vertical="center" wrapText="1"/>
    </xf>
    <xf numFmtId="0" fontId="6" fillId="3" borderId="11" xfId="0" applyFont="1" applyFill="1" applyBorder="1" applyAlignment="1">
      <alignment horizontal="center" vertical="center"/>
    </xf>
    <xf numFmtId="0" fontId="93" fillId="3" borderId="137" xfId="0" applyFont="1" applyFill="1" applyBorder="1" applyAlignment="1">
      <alignment horizontal="center" vertical="center" wrapText="1"/>
    </xf>
    <xf numFmtId="10" fontId="6" fillId="3" borderId="7" xfId="0" applyNumberFormat="1" applyFont="1" applyFill="1" applyBorder="1" applyAlignment="1">
      <alignment horizontal="center" vertical="center"/>
    </xf>
    <xf numFmtId="0" fontId="96" fillId="0" borderId="68" xfId="0" applyFont="1" applyBorder="1" applyAlignment="1">
      <alignment horizontal="center" vertical="center"/>
    </xf>
    <xf numFmtId="0" fontId="96" fillId="0" borderId="92" xfId="0" applyFont="1" applyBorder="1" applyAlignment="1">
      <alignment horizontal="center" vertical="center"/>
    </xf>
    <xf numFmtId="0" fontId="96" fillId="0" borderId="34" xfId="0" applyFont="1" applyBorder="1" applyAlignment="1">
      <alignment horizontal="center" vertical="center"/>
    </xf>
    <xf numFmtId="0" fontId="96" fillId="0" borderId="7" xfId="0" applyFont="1" applyBorder="1" applyAlignment="1">
      <alignment horizontal="center" vertical="center"/>
    </xf>
    <xf numFmtId="0" fontId="96" fillId="2" borderId="128" xfId="0" applyFont="1" applyFill="1" applyBorder="1" applyAlignment="1">
      <alignment horizontal="left" vertical="center" wrapText="1"/>
    </xf>
    <xf numFmtId="0" fontId="96" fillId="2" borderId="129" xfId="0" applyFont="1" applyFill="1" applyBorder="1" applyAlignment="1">
      <alignment horizontal="left" vertical="center" wrapText="1"/>
    </xf>
    <xf numFmtId="0" fontId="124" fillId="2" borderId="4" xfId="0" applyFont="1" applyFill="1" applyBorder="1" applyAlignment="1">
      <alignment horizontal="left" vertical="center" wrapText="1"/>
    </xf>
    <xf numFmtId="0" fontId="124" fillId="2" borderId="52" xfId="0" applyFont="1" applyFill="1" applyBorder="1" applyAlignment="1">
      <alignment horizontal="left" vertical="center" wrapText="1"/>
    </xf>
    <xf numFmtId="0" fontId="118" fillId="4" borderId="0" xfId="0" applyFont="1" applyFill="1" applyAlignment="1">
      <alignment horizontal="left" vertical="center" wrapText="1"/>
    </xf>
    <xf numFmtId="0" fontId="122" fillId="44" borderId="0" xfId="0" applyFont="1" applyFill="1" applyAlignment="1">
      <alignment horizontal="left" vertical="center" wrapText="1"/>
    </xf>
    <xf numFmtId="0" fontId="122" fillId="44" borderId="130" xfId="0" applyFont="1" applyFill="1" applyBorder="1" applyAlignment="1">
      <alignment horizontal="left" vertical="center" wrapText="1"/>
    </xf>
    <xf numFmtId="0" fontId="96" fillId="2" borderId="129" xfId="0" applyFont="1" applyFill="1" applyBorder="1" applyAlignment="1">
      <alignment horizontal="left" vertical="top" wrapText="1"/>
    </xf>
    <xf numFmtId="0" fontId="96" fillId="2" borderId="2" xfId="0" applyFont="1" applyFill="1" applyBorder="1" applyAlignment="1">
      <alignment horizontal="left" vertical="top" wrapText="1"/>
    </xf>
    <xf numFmtId="0" fontId="53" fillId="2" borderId="10" xfId="0" applyFont="1" applyFill="1" applyBorder="1" applyAlignment="1">
      <alignment horizontal="left" vertical="center" wrapText="1"/>
    </xf>
    <xf numFmtId="0" fontId="53" fillId="2" borderId="120" xfId="0" applyFont="1" applyFill="1" applyBorder="1" applyAlignment="1">
      <alignment horizontal="left" vertical="center" wrapText="1"/>
    </xf>
    <xf numFmtId="0" fontId="96" fillId="2" borderId="128" xfId="0" applyFont="1" applyFill="1" applyBorder="1" applyAlignment="1">
      <alignment vertical="center" wrapText="1"/>
    </xf>
    <xf numFmtId="0" fontId="96" fillId="2" borderId="129" xfId="0" applyFont="1" applyFill="1" applyBorder="1" applyAlignment="1">
      <alignment vertical="center" wrapText="1"/>
    </xf>
    <xf numFmtId="0" fontId="96" fillId="2" borderId="2" xfId="0" applyFont="1" applyFill="1" applyBorder="1" applyAlignment="1">
      <alignment horizontal="left" vertical="center" wrapText="1"/>
    </xf>
    <xf numFmtId="0" fontId="53" fillId="2" borderId="128" xfId="0" applyFont="1" applyFill="1" applyBorder="1" applyAlignment="1">
      <alignment vertical="center" wrapText="1"/>
    </xf>
    <xf numFmtId="0" fontId="53" fillId="2" borderId="129" xfId="0" applyFont="1" applyFill="1" applyBorder="1" applyAlignment="1">
      <alignment vertical="center" wrapText="1"/>
    </xf>
    <xf numFmtId="0" fontId="122" fillId="44" borderId="50" xfId="0" applyFont="1" applyFill="1" applyBorder="1" applyAlignment="1">
      <alignment horizontal="left" vertical="center" wrapText="1"/>
    </xf>
    <xf numFmtId="0" fontId="122" fillId="44" borderId="58" xfId="0" applyFont="1" applyFill="1" applyBorder="1" applyAlignment="1">
      <alignment horizontal="left" vertical="center" wrapText="1"/>
    </xf>
    <xf numFmtId="0" fontId="122" fillId="44" borderId="51" xfId="0" applyFont="1" applyFill="1" applyBorder="1" applyAlignment="1">
      <alignment horizontal="left" vertical="center" wrapText="1"/>
    </xf>
    <xf numFmtId="0" fontId="2" fillId="2" borderId="128" xfId="0" applyFont="1" applyFill="1" applyBorder="1" applyAlignment="1">
      <alignment vertical="center" wrapText="1"/>
    </xf>
    <xf numFmtId="0" fontId="122" fillId="44" borderId="3" xfId="0" applyFont="1" applyFill="1" applyBorder="1" applyAlignment="1">
      <alignment horizontal="left" vertical="center" wrapText="1"/>
    </xf>
    <xf numFmtId="0" fontId="122" fillId="44" borderId="134" xfId="0" applyFont="1" applyFill="1" applyBorder="1" applyAlignment="1">
      <alignment horizontal="left" vertical="center" wrapText="1"/>
    </xf>
    <xf numFmtId="0" fontId="96" fillId="2" borderId="10" xfId="0" applyFont="1" applyFill="1" applyBorder="1" applyAlignment="1">
      <alignment vertical="center" wrapText="1"/>
    </xf>
    <xf numFmtId="0" fontId="96" fillId="2" borderId="120" xfId="0" applyFont="1" applyFill="1" applyBorder="1" applyAlignment="1">
      <alignment vertical="center" wrapText="1"/>
    </xf>
    <xf numFmtId="0" fontId="128" fillId="2" borderId="130" xfId="0" applyFont="1" applyFill="1" applyBorder="1" applyAlignment="1">
      <alignment vertical="center" wrapText="1"/>
    </xf>
    <xf numFmtId="0" fontId="128" fillId="2" borderId="92" xfId="0" applyFont="1" applyFill="1" applyBorder="1" applyAlignment="1">
      <alignment vertical="center" wrapText="1"/>
    </xf>
    <xf numFmtId="0" fontId="128" fillId="2" borderId="56" xfId="0" applyFont="1" applyFill="1" applyBorder="1" applyAlignment="1">
      <alignment vertical="center" wrapText="1"/>
    </xf>
    <xf numFmtId="0" fontId="144" fillId="2" borderId="126" xfId="0" applyFont="1" applyFill="1" applyBorder="1" applyAlignment="1">
      <alignment horizontal="center"/>
    </xf>
    <xf numFmtId="0" fontId="140" fillId="2" borderId="155" xfId="0" applyFont="1" applyFill="1" applyBorder="1" applyAlignment="1">
      <alignment horizontal="center" vertical="center"/>
    </xf>
    <xf numFmtId="0" fontId="140" fillId="2" borderId="156" xfId="0" applyFont="1" applyFill="1" applyBorder="1" applyAlignment="1">
      <alignment horizontal="center" vertical="center"/>
    </xf>
    <xf numFmtId="0" fontId="140" fillId="2" borderId="157" xfId="0" applyFont="1" applyFill="1" applyBorder="1" applyAlignment="1">
      <alignment horizontal="center" vertical="center"/>
    </xf>
  </cellXfs>
  <cellStyles count="104">
    <cellStyle name="_ET_STYLE_NoName_00_" xfId="3" xr:uid="{00000000-0005-0000-0000-000000000000}"/>
    <cellStyle name="_ET_STYLE_NoName_00_ 2" xfId="4" xr:uid="{00000000-0005-0000-0000-000001000000}"/>
    <cellStyle name="_ET_STYLE_NoName_00__%e4%b8%89%e5%8e%82%e6%97%a5%e6%8a%a5%e8%a1%a8(1)" xfId="5" xr:uid="{00000000-0005-0000-0000-000002000000}"/>
    <cellStyle name="_ET_STYLE_NoName_00__%e4%b8%89%e5%8e%82%e6%97%a5%e6%8a%a5%e8%a1%a8(1) 2" xfId="6" xr:uid="{00000000-0005-0000-0000-000003000000}"/>
    <cellStyle name="_ET_STYLE_NoName_00__%e8%82%89%e9%b8%a1%e4%b9%9d%e5%8e%82%e7%94%9f%e4%ba%a7%e6%8a%a5%e8%a1%a83Broilers Daily Report(2)" xfId="7" xr:uid="{00000000-0005-0000-0000-000004000000}"/>
    <cellStyle name="_ET_STYLE_NoName_00__%e8%82%89%e9%b8%a1%e4%b9%9d%e5%8e%82%e7%94%9f%e4%ba%a7%e6%8a%a5%e8%a1%a83Broilers Daily Report(2) 2" xfId="8" xr:uid="{00000000-0005-0000-0000-000005000000}"/>
    <cellStyle name="_ET_STYLE_NoName_00__8f展有限公司自养五场生产报表0720Broilers Daily Report" xfId="9" xr:uid="{00000000-0005-0000-0000-000006000000}"/>
    <cellStyle name="_ET_STYLE_NoName_00__8f展有限公司自养五场生产报表0720Broilers Daily Report 2" xfId="10" xr:uid="{00000000-0005-0000-0000-000007000000}"/>
    <cellStyle name="_ET_STYLE_NoName_00__8f展有限公司自养五场生产报表0720Broilers Daily Report_养一20111026批次生产报表__Broilers_Daily_Report_(2)" xfId="11" xr:uid="{00000000-0005-0000-0000-000008000000}"/>
    <cellStyle name="_ET_STYLE_NoName_00__8f展有限公司自养五场生产报表0720Broilers Daily Report_养一20111026批次生产报表__Broilers_Daily_Report_(2) 2" xfId="12" xr:uid="{00000000-0005-0000-0000-000009000000}"/>
    <cellStyle name="_ET_STYLE_NoName_00__Sheet3" xfId="13" xr:uid="{00000000-0005-0000-0000-00000A000000}"/>
    <cellStyle name="_ET_STYLE_NoName_00__Sheet3 2" xfId="14" xr:uid="{00000000-0005-0000-0000-00000B000000}"/>
    <cellStyle name="_ET_STYLE_NoName_00__第一、二、六、九厂生产报表__Broilers_Daily_Report_(2)" xfId="15" xr:uid="{00000000-0005-0000-0000-00000C000000}"/>
    <cellStyle name="_ET_STYLE_NoName_00__第一、二、六、九厂生产报表__Broilers_Daily_Report_(2) 2" xfId="16" xr:uid="{00000000-0005-0000-0000-00000D000000}"/>
    <cellStyle name="_ET_STYLE_NoName_00__福喜（威海）农牧发展有限公司自养五场生产报表0923.roilers Daily Report" xfId="17" xr:uid="{00000000-0005-0000-0000-00000E000000}"/>
    <cellStyle name="_ET_STYLE_NoName_00__福喜（威海）农牧发展有限公司自养五场生产报表0923.roilers Daily Report 2" xfId="18" xr:uid="{00000000-0005-0000-0000-00000F000000}"/>
    <cellStyle name="_ET_STYLE_NoName_00__福喜（威海）农牧发展有限公司自养五场生产报表0924.roilers Daily Report" xfId="19" xr:uid="{00000000-0005-0000-0000-000010000000}"/>
    <cellStyle name="_ET_STYLE_NoName_00__福喜（威海）农牧发展有限公司自养五场生产报表0924.roilers Daily Report 2" xfId="20" xr:uid="{00000000-0005-0000-0000-000011000000}"/>
    <cellStyle name="_ET_STYLE_NoName_00__九场日报表Broilers Daily Report (9)" xfId="21" xr:uid="{00000000-0005-0000-0000-000012000000}"/>
    <cellStyle name="_ET_STYLE_NoName_00__九场日报表Broilers Daily Report (9) 2" xfId="22" xr:uid="{00000000-0005-0000-0000-000013000000}"/>
    <cellStyle name="_ET_STYLE_NoName_00__九场日报表Broilers Daily Report (9)_第一、二、六、九厂生产报表__Broilers_Daily_Report_(2)" xfId="23" xr:uid="{00000000-0005-0000-0000-000014000000}"/>
    <cellStyle name="_ET_STYLE_NoName_00__九场日报表Broilers Daily Report (9)_第一、二、六、九厂生产报表__Broilers_Daily_Report_(2) 2" xfId="24" xr:uid="{00000000-0005-0000-0000-000015000000}"/>
    <cellStyle name="_ET_STYLE_NoName_00__九场用药明细" xfId="25" xr:uid="{00000000-0005-0000-0000-000016000000}"/>
    <cellStyle name="_ET_STYLE_NoName_00__九场用药明细 2" xfId="26" xr:uid="{00000000-0005-0000-0000-000017000000}"/>
    <cellStyle name="_ET_STYLE_NoName_00__六厂日报表" xfId="27" xr:uid="{00000000-0005-0000-0000-000018000000}"/>
    <cellStyle name="_ET_STYLE_NoName_00__六厂日报表 2" xfId="28" xr:uid="{00000000-0005-0000-0000-000019000000}"/>
    <cellStyle name="_ET_STYLE_NoName_00__六厂日报表_养一20111026批次生产报表__Broilers_Daily_Report_(2)" xfId="29" xr:uid="{00000000-0005-0000-0000-00001A000000}"/>
    <cellStyle name="_ET_STYLE_NoName_00__六厂日报表_养一20111026批次生产报表__Broilers_Daily_Report_(2) 2" xfId="30" xr:uid="{00000000-0005-0000-0000-00001B000000}"/>
    <cellStyle name="_ET_STYLE_NoName_00__六厂日报表--110823(1)." xfId="31" xr:uid="{00000000-0005-0000-0000-00001C000000}"/>
    <cellStyle name="_ET_STYLE_NoName_00__六厂日报表--110823(1). 2" xfId="32" xr:uid="{00000000-0005-0000-0000-00001D000000}"/>
    <cellStyle name="_ET_STYLE_NoName_00__肉鸡九厂生产报表Broilers Daily Report" xfId="33" xr:uid="{00000000-0005-0000-0000-00001E000000}"/>
    <cellStyle name="_ET_STYLE_NoName_00__肉鸡九厂生产报表Broilers Daily Report 2" xfId="34" xr:uid="{00000000-0005-0000-0000-00001F000000}"/>
    <cellStyle name="_ET_STYLE_NoName_00__肉鸡九厂生产报表Broilers Daily Report(13)" xfId="35" xr:uid="{00000000-0005-0000-0000-000020000000}"/>
    <cellStyle name="_ET_STYLE_NoName_00__肉鸡九厂生产报表Broilers Daily Report(13) 2" xfId="36" xr:uid="{00000000-0005-0000-0000-000021000000}"/>
    <cellStyle name="_ET_STYLE_NoName_00__三厂日报表" xfId="37" xr:uid="{00000000-0005-0000-0000-000022000000}"/>
    <cellStyle name="_ET_STYLE_NoName_00__三厂日报表 2" xfId="38" xr:uid="{00000000-0005-0000-0000-000023000000}"/>
    <cellStyle name="_ET_STYLE_NoName_00__三厂日报表_%e8%82%89%e9%b8%a1%e4%b9%9d%e5%8e%82%e7%94%9f%e4%ba%a7%e6%8a%a5%e8%a1%a83Broilers Daily Report(2)" xfId="39" xr:uid="{00000000-0005-0000-0000-000024000000}"/>
    <cellStyle name="_ET_STYLE_NoName_00__三厂日报表_%e8%82%89%e9%b8%a1%e4%b9%9d%e5%8e%82%e7%94%9f%e4%ba%a7%e6%8a%a5%e8%a1%a83Broilers Daily Report(2) 2" xfId="40" xr:uid="{00000000-0005-0000-0000-000025000000}"/>
    <cellStyle name="_ET_STYLE_NoName_00__十三厂日报表" xfId="41" xr:uid="{00000000-0005-0000-0000-000026000000}"/>
    <cellStyle name="_ET_STYLE_NoName_00__十三厂日报表 2" xfId="42" xr:uid="{00000000-0005-0000-0000-000027000000}"/>
    <cellStyle name="20% - Accent1 2" xfId="43" xr:uid="{00000000-0005-0000-0000-000028000000}"/>
    <cellStyle name="20% - Accent2 2" xfId="44" xr:uid="{00000000-0005-0000-0000-000029000000}"/>
    <cellStyle name="20% - Accent3 2" xfId="45" xr:uid="{00000000-0005-0000-0000-00002A000000}"/>
    <cellStyle name="20% - Accent4 2" xfId="46" xr:uid="{00000000-0005-0000-0000-00002B000000}"/>
    <cellStyle name="20% - Accent5 2" xfId="47" xr:uid="{00000000-0005-0000-0000-00002C000000}"/>
    <cellStyle name="20% - Accent6 2" xfId="48" xr:uid="{00000000-0005-0000-0000-00002D000000}"/>
    <cellStyle name="40% - Accent1 2" xfId="49" xr:uid="{00000000-0005-0000-0000-00002E000000}"/>
    <cellStyle name="40% - Accent2 2" xfId="50" xr:uid="{00000000-0005-0000-0000-00002F000000}"/>
    <cellStyle name="40% - Accent3 2" xfId="51" xr:uid="{00000000-0005-0000-0000-000030000000}"/>
    <cellStyle name="40% - Accent4 2" xfId="52" xr:uid="{00000000-0005-0000-0000-000031000000}"/>
    <cellStyle name="40% - Accent5 2" xfId="53" xr:uid="{00000000-0005-0000-0000-000032000000}"/>
    <cellStyle name="40% - Accent6 2" xfId="54" xr:uid="{00000000-0005-0000-0000-000033000000}"/>
    <cellStyle name="60% - Accent1 2" xfId="55" xr:uid="{00000000-0005-0000-0000-000034000000}"/>
    <cellStyle name="60% - Accent2 2" xfId="56" xr:uid="{00000000-0005-0000-0000-000035000000}"/>
    <cellStyle name="60% - Accent3 2" xfId="57" xr:uid="{00000000-0005-0000-0000-000036000000}"/>
    <cellStyle name="60% - Accent4 2" xfId="58" xr:uid="{00000000-0005-0000-0000-000037000000}"/>
    <cellStyle name="60% - Accent5 2" xfId="59" xr:uid="{00000000-0005-0000-0000-000038000000}"/>
    <cellStyle name="60% - Accent6 2" xfId="60" xr:uid="{00000000-0005-0000-0000-000039000000}"/>
    <cellStyle name="Accent1 2" xfId="61" xr:uid="{00000000-0005-0000-0000-00003A000000}"/>
    <cellStyle name="Accent2 2" xfId="62" xr:uid="{00000000-0005-0000-0000-00003B000000}"/>
    <cellStyle name="Accent3 2" xfId="63" xr:uid="{00000000-0005-0000-0000-00003C000000}"/>
    <cellStyle name="Accent4 2" xfId="64" xr:uid="{00000000-0005-0000-0000-00003D000000}"/>
    <cellStyle name="Accent5 2" xfId="65" xr:uid="{00000000-0005-0000-0000-00003E000000}"/>
    <cellStyle name="Accent6 2" xfId="66" xr:uid="{00000000-0005-0000-0000-00003F000000}"/>
    <cellStyle name="Bad 2" xfId="67" xr:uid="{00000000-0005-0000-0000-000040000000}"/>
    <cellStyle name="Calculation 2" xfId="68" xr:uid="{00000000-0005-0000-0000-000041000000}"/>
    <cellStyle name="Check Cell 2" xfId="69" xr:uid="{00000000-0005-0000-0000-000042000000}"/>
    <cellStyle name="Comma 2" xfId="70" xr:uid="{00000000-0005-0000-0000-000043000000}"/>
    <cellStyle name="Comma 3" xfId="71" xr:uid="{00000000-0005-0000-0000-000044000000}"/>
    <cellStyle name="Comma 3 2" xfId="96" xr:uid="{00000000-0005-0000-0000-000045000000}"/>
    <cellStyle name="Comma 4" xfId="72" xr:uid="{00000000-0005-0000-0000-000046000000}"/>
    <cellStyle name="Comma 5" xfId="73" xr:uid="{00000000-0005-0000-0000-000047000000}"/>
    <cellStyle name="Explanatory Text 2" xfId="74" xr:uid="{00000000-0005-0000-0000-000048000000}"/>
    <cellStyle name="Good 2" xfId="75" xr:uid="{00000000-0005-0000-0000-000049000000}"/>
    <cellStyle name="Heading 1 2" xfId="76" xr:uid="{00000000-0005-0000-0000-00004A000000}"/>
    <cellStyle name="Heading 2 2" xfId="77" xr:uid="{00000000-0005-0000-0000-00004B000000}"/>
    <cellStyle name="Heading 3 2" xfId="78" xr:uid="{00000000-0005-0000-0000-00004C000000}"/>
    <cellStyle name="Heading 4 2" xfId="79" xr:uid="{00000000-0005-0000-0000-00004D000000}"/>
    <cellStyle name="Input 2" xfId="80" xr:uid="{00000000-0005-0000-0000-00004E000000}"/>
    <cellStyle name="Linked Cell 2" xfId="81" xr:uid="{00000000-0005-0000-0000-00004F000000}"/>
    <cellStyle name="Neutral 2" xfId="82" xr:uid="{00000000-0005-0000-0000-000050000000}"/>
    <cellStyle name="Normal 2" xfId="2" xr:uid="{00000000-0005-0000-0000-000051000000}"/>
    <cellStyle name="Normal 3" xfId="83" xr:uid="{00000000-0005-0000-0000-000052000000}"/>
    <cellStyle name="Normal 3 2" xfId="97" xr:uid="{00000000-0005-0000-0000-000053000000}"/>
    <cellStyle name="Normal 4" xfId="84" xr:uid="{00000000-0005-0000-0000-000054000000}"/>
    <cellStyle name="Normal 5" xfId="85" xr:uid="{00000000-0005-0000-0000-000055000000}"/>
    <cellStyle name="Note 2" xfId="86" xr:uid="{00000000-0005-0000-0000-000056000000}"/>
    <cellStyle name="Note 2 2" xfId="98" xr:uid="{00000000-0005-0000-0000-000057000000}"/>
    <cellStyle name="Output 2" xfId="87" xr:uid="{00000000-0005-0000-0000-000058000000}"/>
    <cellStyle name="Percent 2" xfId="88" xr:uid="{00000000-0005-0000-0000-000059000000}"/>
    <cellStyle name="Percent 2 2" xfId="99" xr:uid="{00000000-0005-0000-0000-00005A000000}"/>
    <cellStyle name="Percent 3" xfId="89" xr:uid="{00000000-0005-0000-0000-00005B000000}"/>
    <cellStyle name="Title 2" xfId="90" xr:uid="{00000000-0005-0000-0000-00005C000000}"/>
    <cellStyle name="Total 2" xfId="91" xr:uid="{00000000-0005-0000-0000-00005D000000}"/>
    <cellStyle name="Warning Text 2" xfId="92" xr:uid="{00000000-0005-0000-0000-00005E000000}"/>
    <cellStyle name="百分比" xfId="103" builtinId="5"/>
    <cellStyle name="常规" xfId="0" builtinId="0"/>
    <cellStyle name="常规 3" xfId="102" xr:uid="{60A3B046-C2F7-404F-9B77-A141688F3B13}"/>
    <cellStyle name="常规_Sheet1" xfId="93" xr:uid="{00000000-0005-0000-0000-000060000000}"/>
    <cellStyle name="常规_肉鸡二厂4批生产报表Broilers Daily Report" xfId="1" xr:uid="{00000000-0005-0000-0000-000061000000}"/>
    <cellStyle name="好" xfId="101" builtinId="26"/>
    <cellStyle name="千位分隔" xfId="100" builtinId="3"/>
    <cellStyle name="样式 1" xfId="94" xr:uid="{00000000-0005-0000-0000-000063000000}"/>
    <cellStyle name="样式 1 2" xfId="95" xr:uid="{00000000-0005-0000-0000-000064000000}"/>
  </cellStyles>
  <dxfs count="344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fgColor indexed="10"/>
          <bgColor indexed="43"/>
        </patternFill>
      </fill>
    </dxf>
    <dxf>
      <fill>
        <patternFill>
          <fgColor indexed="10"/>
          <bgColor indexed="13"/>
        </patternFill>
      </fill>
    </dxf>
    <dxf>
      <fill>
        <patternFill>
          <fgColor indexed="10"/>
          <bgColor indexed="10"/>
        </patternFill>
      </fill>
    </dxf>
    <dxf>
      <fill>
        <patternFill>
          <fgColor indexed="10"/>
          <bgColor indexed="43"/>
        </patternFill>
      </fill>
    </dxf>
    <dxf>
      <fill>
        <patternFill>
          <fgColor indexed="10"/>
          <bgColor indexed="13"/>
        </patternFill>
      </fill>
    </dxf>
    <dxf>
      <fill>
        <patternFill>
          <fgColor indexed="10"/>
          <bgColor indexed="10"/>
        </patternFill>
      </fill>
    </dxf>
    <dxf>
      <fill>
        <patternFill>
          <fgColor indexed="10"/>
          <bgColor indexed="43"/>
        </patternFill>
      </fill>
    </dxf>
    <dxf>
      <fill>
        <patternFill>
          <fgColor indexed="10"/>
          <bgColor indexed="13"/>
        </patternFill>
      </fill>
    </dxf>
    <dxf>
      <fill>
        <patternFill>
          <fgColor indexed="10"/>
          <bgColor indexed="10"/>
        </patternFill>
      </fill>
    </dxf>
    <dxf>
      <fill>
        <patternFill>
          <fgColor indexed="10"/>
          <bgColor indexed="43"/>
        </patternFill>
      </fill>
    </dxf>
    <dxf>
      <fill>
        <patternFill>
          <fgColor indexed="10"/>
          <bgColor indexed="13"/>
        </patternFill>
      </fill>
    </dxf>
    <dxf>
      <fill>
        <patternFill>
          <fgColor indexed="10"/>
          <bgColor indexed="10"/>
        </patternFill>
      </fill>
    </dxf>
    <dxf>
      <fill>
        <patternFill>
          <fgColor indexed="10"/>
          <bgColor indexed="43"/>
        </patternFill>
      </fill>
    </dxf>
    <dxf>
      <fill>
        <patternFill>
          <fgColor indexed="10"/>
          <bgColor indexed="13"/>
        </patternFill>
      </fill>
    </dxf>
    <dxf>
      <fill>
        <patternFill>
          <fgColor indexed="10"/>
          <bgColor indexed="10"/>
        </patternFill>
      </fill>
    </dxf>
    <dxf>
      <fill>
        <patternFill>
          <fgColor indexed="10"/>
          <bgColor indexed="43"/>
        </patternFill>
      </fill>
    </dxf>
    <dxf>
      <fill>
        <patternFill>
          <fgColor indexed="10"/>
          <bgColor indexed="13"/>
        </patternFill>
      </fill>
    </dxf>
    <dxf>
      <fill>
        <patternFill>
          <fgColor indexed="10"/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ont>
        <strike val="0"/>
      </font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fgColor indexed="10"/>
          <bgColor indexed="43"/>
        </patternFill>
      </fill>
    </dxf>
    <dxf>
      <fill>
        <patternFill>
          <fgColor indexed="10"/>
          <bgColor indexed="13"/>
        </patternFill>
      </fill>
    </dxf>
    <dxf>
      <fill>
        <patternFill>
          <fgColor indexed="10"/>
          <bgColor indexed="10"/>
        </patternFill>
      </fill>
    </dxf>
    <dxf>
      <fill>
        <patternFill>
          <fgColor indexed="10"/>
          <bgColor indexed="43"/>
        </patternFill>
      </fill>
    </dxf>
    <dxf>
      <fill>
        <patternFill>
          <fgColor indexed="10"/>
          <bgColor indexed="13"/>
        </patternFill>
      </fill>
    </dxf>
    <dxf>
      <fill>
        <patternFill>
          <fgColor indexed="10"/>
          <bgColor indexed="10"/>
        </patternFill>
      </fill>
    </dxf>
    <dxf>
      <fill>
        <patternFill>
          <fgColor indexed="10"/>
          <bgColor indexed="43"/>
        </patternFill>
      </fill>
    </dxf>
    <dxf>
      <fill>
        <patternFill>
          <fgColor indexed="10"/>
          <bgColor indexed="13"/>
        </patternFill>
      </fill>
    </dxf>
    <dxf>
      <fill>
        <patternFill>
          <fgColor indexed="10"/>
          <bgColor indexed="10"/>
        </patternFill>
      </fill>
    </dxf>
    <dxf>
      <fill>
        <patternFill>
          <fgColor indexed="10"/>
          <bgColor indexed="43"/>
        </patternFill>
      </fill>
    </dxf>
    <dxf>
      <fill>
        <patternFill>
          <fgColor indexed="10"/>
          <bgColor indexed="13"/>
        </patternFill>
      </fill>
    </dxf>
    <dxf>
      <fill>
        <patternFill>
          <fgColor indexed="10"/>
          <bgColor indexed="10"/>
        </patternFill>
      </fill>
    </dxf>
    <dxf>
      <fill>
        <patternFill>
          <fgColor indexed="10"/>
          <bgColor indexed="43"/>
        </patternFill>
      </fill>
    </dxf>
    <dxf>
      <fill>
        <patternFill>
          <fgColor indexed="10"/>
          <bgColor indexed="13"/>
        </patternFill>
      </fill>
    </dxf>
    <dxf>
      <fill>
        <patternFill>
          <fgColor indexed="10"/>
          <bgColor indexed="10"/>
        </patternFill>
      </fill>
    </dxf>
    <dxf>
      <fill>
        <patternFill>
          <fgColor indexed="10"/>
          <bgColor indexed="43"/>
        </patternFill>
      </fill>
    </dxf>
    <dxf>
      <fill>
        <patternFill>
          <fgColor indexed="10"/>
          <bgColor indexed="13"/>
        </patternFill>
      </fill>
    </dxf>
    <dxf>
      <fill>
        <patternFill>
          <fgColor indexed="10"/>
          <bgColor indexed="1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ont>
        <strike val="0"/>
      </font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ont>
        <strike val="0"/>
      </font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ont>
        <strike val="0"/>
      </font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ont>
        <strike val="0"/>
      </font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ont>
        <strike val="0"/>
      </font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ont>
        <strike val="0"/>
      </font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ont>
        <strike val="0"/>
      </font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ont>
        <strike val="0"/>
      </font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ont>
        <strike val="0"/>
      </font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 patternType="solid">
          <bgColor rgb="FFFF0000"/>
        </patternFill>
      </fill>
    </dxf>
    <dxf>
      <fill>
        <patternFill patternType="solid">
          <bgColor rgb="FF01AF12"/>
        </patternFill>
      </fill>
    </dxf>
    <dxf>
      <font>
        <color rgb="FFFF0000"/>
      </font>
    </dxf>
    <dxf>
      <fill>
        <patternFill>
          <bgColor rgb="FFFFFF9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1" defaultTableStyle="TableStyleMedium2" defaultPivotStyle="PivotStyleMedium9">
    <tableStyle name="Invisible" pivot="0" table="0" count="0" xr9:uid="{72A4C7A0-4938-448E-B0C1-88753CD7C7E3}"/>
  </tableStyles>
  <colors>
    <mruColors>
      <color rgb="FF00FFCC"/>
      <color rgb="FFCCCC00"/>
      <color rgb="FF0000FF"/>
      <color rgb="FFFF00FF"/>
      <color rgb="FFFF0000"/>
      <color rgb="FF1FFD24"/>
      <color rgb="FF01890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ysClr val="windowText" lastClr="000000"/>
                </a:solidFill>
                <a:latin typeface="+mn-lt"/>
                <a:ea typeface="微软雅黑" panose="020B0503020204020204" pitchFamily="34" charset="-122"/>
                <a:cs typeface="+mj-cs"/>
              </a:defRPr>
            </a:pPr>
            <a:r>
              <a:rPr lang="en-US" sz="1600" b="1">
                <a:solidFill>
                  <a:sysClr val="windowText" lastClr="000000"/>
                </a:solidFill>
                <a:latin typeface="+mn-lt"/>
                <a:ea typeface="微软雅黑" panose="020B0503020204020204" pitchFamily="34" charset="-122"/>
              </a:rPr>
              <a:t>Mortality(%)  by Farm</a:t>
            </a:r>
          </a:p>
        </c:rich>
      </c:tx>
      <c:layout>
        <c:manualLayout>
          <c:xMode val="edge"/>
          <c:yMode val="edge"/>
          <c:x val="0.3344536954401503"/>
          <c:y val="2.53163553982880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ysClr val="windowText" lastClr="000000"/>
              </a:solidFill>
              <a:latin typeface="+mn-lt"/>
              <a:ea typeface="微软雅黑" panose="020B0503020204020204" pitchFamily="34" charset="-122"/>
              <a:cs typeface="+mj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CAC-4337-9D1C-2EDE6A8632D8}"/>
              </c:ext>
            </c:extLst>
          </c:dPt>
          <c:dPt>
            <c:idx val="5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CAC-4337-9D1C-2EDE6A8632D8}"/>
              </c:ext>
            </c:extLst>
          </c:dPt>
          <c:dPt>
            <c:idx val="6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CAC-4337-9D1C-2EDE6A8632D8}"/>
              </c:ext>
            </c:extLst>
          </c:dPt>
          <c:dPt>
            <c:idx val="7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CAC-4337-9D1C-2EDE6A8632D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'[1]Mortality Classification'!$A$66:$B$73</c:f>
              <c:multiLvlStrCache>
                <c:ptCount val="8"/>
                <c:lvl>
                  <c:pt idx="0">
                    <c:v>死亡</c:v>
                  </c:pt>
                  <c:pt idx="1">
                    <c:v>肿头</c:v>
                  </c:pt>
                  <c:pt idx="2">
                    <c:v>弱小鸡</c:v>
                  </c:pt>
                  <c:pt idx="3">
                    <c:v>脐炎</c:v>
                  </c:pt>
                  <c:pt idx="4">
                    <c:v>糊肛</c:v>
                  </c:pt>
                  <c:pt idx="5">
                    <c:v>腿病</c:v>
                  </c:pt>
                  <c:pt idx="6">
                    <c:v>淘汰</c:v>
                  </c:pt>
                  <c:pt idx="7">
                    <c:v>死淘</c:v>
                  </c:pt>
                </c:lvl>
                <c:lvl>
                  <c:pt idx="0">
                    <c:v>Dead</c:v>
                  </c:pt>
                  <c:pt idx="1">
                    <c:v>Swollen Head</c:v>
                  </c:pt>
                  <c:pt idx="2">
                    <c:v>Weak</c:v>
                  </c:pt>
                  <c:pt idx="3">
                    <c:v>Navel Disease</c:v>
                  </c:pt>
                  <c:pt idx="4">
                    <c:v>Stick  Anus</c:v>
                  </c:pt>
                  <c:pt idx="5">
                    <c:v>Lame &amp;  Paralysis</c:v>
                  </c:pt>
                  <c:pt idx="6">
                    <c:v>Cull</c:v>
                  </c:pt>
                  <c:pt idx="7">
                    <c:v>Dead &amp; Cull</c:v>
                  </c:pt>
                </c:lvl>
              </c:multiLvlStrCache>
            </c:multiLvlStrRef>
          </c:cat>
          <c:val>
            <c:numRef>
              <c:f>'[1]Mortality Classification'!$E$66:$E$73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CAC-4337-9D1C-2EDE6A8632D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'[1]Mortality Classification'!$A$66:$B$73</c:f>
              <c:multiLvlStrCache>
                <c:ptCount val="8"/>
                <c:lvl>
                  <c:pt idx="0">
                    <c:v>死亡</c:v>
                  </c:pt>
                  <c:pt idx="1">
                    <c:v>肿头</c:v>
                  </c:pt>
                  <c:pt idx="2">
                    <c:v>弱小鸡</c:v>
                  </c:pt>
                  <c:pt idx="3">
                    <c:v>脐炎</c:v>
                  </c:pt>
                  <c:pt idx="4">
                    <c:v>糊肛</c:v>
                  </c:pt>
                  <c:pt idx="5">
                    <c:v>腿病</c:v>
                  </c:pt>
                  <c:pt idx="6">
                    <c:v>淘汰</c:v>
                  </c:pt>
                  <c:pt idx="7">
                    <c:v>死淘</c:v>
                  </c:pt>
                </c:lvl>
                <c:lvl>
                  <c:pt idx="0">
                    <c:v>Dead</c:v>
                  </c:pt>
                  <c:pt idx="1">
                    <c:v>Swollen Head</c:v>
                  </c:pt>
                  <c:pt idx="2">
                    <c:v>Weak</c:v>
                  </c:pt>
                  <c:pt idx="3">
                    <c:v>Navel Disease</c:v>
                  </c:pt>
                  <c:pt idx="4">
                    <c:v>Stick  Anus</c:v>
                  </c:pt>
                  <c:pt idx="5">
                    <c:v>Lame &amp;  Paralysis</c:v>
                  </c:pt>
                  <c:pt idx="6">
                    <c:v>Cull</c:v>
                  </c:pt>
                  <c:pt idx="7">
                    <c:v>Dead &amp; Cull</c:v>
                  </c:pt>
                </c:lvl>
              </c:multiLvlStrCache>
            </c:multiLvlStrRef>
          </c:cat>
          <c:val>
            <c:numRef>
              <c:f>'[1]Mortality Classification'!$F$66:$F$73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9-BCAC-4337-9D1C-2EDE6A863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373179608"/>
        <c:axId val="373180000"/>
      </c:barChart>
      <c:catAx>
        <c:axId val="373179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>
            <a:softEdge rad="50800"/>
          </a:effec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cap="none" spc="0" normalizeH="0" baseline="0">
                <a:solidFill>
                  <a:sysClr val="windowText" lastClr="000000"/>
                </a:solidFill>
                <a:latin typeface="Calibri" panose="020F0502020204030204" pitchFamily="34" charset="0"/>
                <a:ea typeface="微软雅黑" panose="020B0503020204020204" pitchFamily="34" charset="-122"/>
                <a:cs typeface="Calibri" panose="020F0502020204030204" pitchFamily="34" charset="0"/>
              </a:defRPr>
            </a:pPr>
            <a:endParaRPr lang="zh-CN"/>
          </a:p>
        </c:txPr>
        <c:crossAx val="373180000"/>
        <c:crosses val="autoZero"/>
        <c:auto val="1"/>
        <c:lblAlgn val="ctr"/>
        <c:lblOffset val="100"/>
        <c:noMultiLvlLbl val="0"/>
      </c:catAx>
      <c:valAx>
        <c:axId val="37318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17960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>
      <a:softEdge rad="31750"/>
    </a:effectLst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r>
              <a:rPr lang="zh-CN" altLang="en-US" sz="1200">
                <a:latin typeface="Arial" panose="020B0604020202020204" pitchFamily="34" charset="0"/>
                <a:cs typeface="Arial" panose="020B0604020202020204" pitchFamily="34" charset="0"/>
              </a:rPr>
              <a:t>费用分析 </a:t>
            </a:r>
            <a:r>
              <a:rPr lang="en-US" altLang="zh-CN" sz="1200">
                <a:latin typeface="Arial" panose="020B0604020202020204" pitchFamily="34" charset="0"/>
                <a:cs typeface="Arial" panose="020B0604020202020204" pitchFamily="34" charset="0"/>
              </a:rPr>
              <a:t>Expenses</a:t>
            </a:r>
            <a:r>
              <a:rPr lang="en-US" altLang="zh-CN" sz="1200" baseline="0">
                <a:latin typeface="Arial" panose="020B0604020202020204" pitchFamily="34" charset="0"/>
                <a:cs typeface="Arial" panose="020B0604020202020204" pitchFamily="34" charset="0"/>
              </a:rPr>
              <a:t> analysis</a:t>
            </a:r>
            <a:endParaRPr lang="zh-CN" altLang="en-US" sz="120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46031796998783198"/>
          <c:y val="3.81680100638307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1950159826477276E-2"/>
          <c:y val="0.11125973711117436"/>
          <c:w val="0.93637176772842967"/>
          <c:h val="0.79081322665992049"/>
        </c:manualLayout>
      </c:layout>
      <c:barChart>
        <c:barDir val="col"/>
        <c:grouping val="clustered"/>
        <c:varyColors val="0"/>
        <c:ser>
          <c:idx val="0"/>
          <c:order val="0"/>
          <c:tx>
            <c:v>电费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Summary!$B$14:$J$14</c:f>
              <c:strCache>
                <c:ptCount val="9"/>
                <c:pt idx="0">
                  <c:v>M&amp;V
费用</c:v>
                </c:pt>
                <c:pt idx="1">
                  <c:v>消毒药费用
Disinfectant</c:v>
                </c:pt>
                <c:pt idx="2">
                  <c:v>饲料费用
Feed</c:v>
                </c:pt>
                <c:pt idx="3">
                  <c:v>电费
Electricity</c:v>
                </c:pt>
                <c:pt idx="4">
                  <c:v>燃气费
Gas</c:v>
                </c:pt>
                <c:pt idx="5">
                  <c:v>人工费
Labor</c:v>
                </c:pt>
                <c:pt idx="6">
                  <c:v>低值易耗品
Consumables</c:v>
                </c:pt>
                <c:pt idx="7">
                  <c:v>折旧费
Depreciation</c:v>
                </c:pt>
                <c:pt idx="8">
                  <c:v>鸡雏费用
Chicks</c:v>
                </c:pt>
              </c:strCache>
            </c:strRef>
          </c:cat>
          <c:val>
            <c:numRef>
              <c:f>Summary!$B$15:$J$15</c:f>
              <c:numCache>
                <c:formatCode>0.00_ ;[Red]\-0.00\ 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EA04-41FF-9DF2-DC095FF39C4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500795640"/>
        <c:axId val="500796032"/>
      </c:barChart>
      <c:catAx>
        <c:axId val="500795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宋体"/>
                    <a:ea typeface="宋体"/>
                    <a:cs typeface="宋体"/>
                  </a:defRPr>
                </a:pPr>
                <a:r>
                  <a:rPr lang="zh-CN" altLang="en-US" sz="800"/>
                  <a:t>元</a:t>
                </a:r>
                <a:r>
                  <a:rPr lang="en-US" altLang="zh-CN" sz="800"/>
                  <a:t>/</a:t>
                </a:r>
                <a:r>
                  <a:rPr lang="zh-CN" altLang="en-US" sz="800"/>
                  <a:t>只</a:t>
                </a:r>
              </a:p>
            </c:rich>
          </c:tx>
          <c:layout>
            <c:manualLayout>
              <c:xMode val="edge"/>
              <c:yMode val="edge"/>
              <c:x val="3.9566730895798166E-3"/>
              <c:y val="5.6993116824252392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endParaRPr lang="zh-CN"/>
          </a:p>
        </c:txPr>
        <c:crossAx val="500796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0796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endParaRPr lang="zh-CN"/>
          </a:p>
        </c:txPr>
        <c:crossAx val="500795640"/>
        <c:crosses val="autoZero"/>
        <c:crossBetween val="between"/>
      </c:valAx>
      <c:spPr>
        <a:solidFill>
          <a:srgbClr val="C0C0C0"/>
        </a:solidFill>
        <a:ln w="3175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r>
              <a:rPr lang="zh-CN" altLang="en-US">
                <a:latin typeface="Arial" panose="020B0604020202020204" pitchFamily="34" charset="0"/>
                <a:cs typeface="Arial" panose="020B0604020202020204" pitchFamily="34" charset="0"/>
              </a:rPr>
              <a:t>出栏日龄 </a:t>
            </a:r>
            <a:r>
              <a:rPr lang="en-US" altLang="zh-CN">
                <a:latin typeface="Arial" panose="020B0604020202020204" pitchFamily="34" charset="0"/>
                <a:cs typeface="Arial" panose="020B0604020202020204" pitchFamily="34" charset="0"/>
              </a:rPr>
              <a:t>Catching day age</a:t>
            </a:r>
            <a:endParaRPr lang="zh-CN" altLang="en-US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9804822324670557"/>
          <c:y val="4.761953668834873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989716591096095E-2"/>
          <c:y val="0.2275144030795464"/>
          <c:w val="0.90258746462675077"/>
          <c:h val="0.53968532823520299"/>
        </c:manualLayout>
      </c:layout>
      <c:lineChart>
        <c:grouping val="standard"/>
        <c:varyColors val="0"/>
        <c:ser>
          <c:idx val="0"/>
          <c:order val="0"/>
          <c:tx>
            <c:v>出栏日龄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Summary!$A$7:$A$8</c:f>
              <c:strCache>
                <c:ptCount val="2"/>
                <c:pt idx="0">
                  <c:v>H1</c:v>
                </c:pt>
                <c:pt idx="1">
                  <c:v>H5</c:v>
                </c:pt>
              </c:strCache>
            </c:strRef>
          </c:cat>
          <c:val>
            <c:numRef>
              <c:f>Summary!$E$7:$E$8</c:f>
              <c:numCache>
                <c:formatCode>#,##0_ 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7B-4C93-8AF6-4CFFCCB02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796816"/>
        <c:axId val="500797208"/>
      </c:lineChart>
      <c:catAx>
        <c:axId val="500796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algn="ctr" rtl="0">
                  <a:defRPr lang="zh-CN" altLang="en-US" sz="75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宋体"/>
                    <a:cs typeface="Arial" panose="020B0604020202020204" pitchFamily="34" charset="0"/>
                  </a:defRPr>
                </a:pPr>
                <a:r>
                  <a:rPr lang="zh-CN" altLang="en-US" sz="75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宋体"/>
                    <a:cs typeface="Arial" panose="020B0604020202020204" pitchFamily="34" charset="0"/>
                  </a:rPr>
                  <a:t>栋舍号 </a:t>
                </a:r>
                <a:r>
                  <a:rPr lang="en-US" altLang="zh-CN" sz="75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宋体"/>
                    <a:cs typeface="Arial" panose="020B0604020202020204" pitchFamily="34" charset="0"/>
                  </a:rPr>
                  <a:t>House No.</a:t>
                </a:r>
                <a:endParaRPr lang="zh-CN" altLang="en-US" sz="75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宋体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39370179652076298"/>
              <c:y val="0.8836024491694008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_);[Red]\(#,##0.00\)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700" b="1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endParaRPr lang="zh-CN"/>
          </a:p>
        </c:txPr>
        <c:crossAx val="500797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0797208"/>
        <c:scaling>
          <c:orientation val="minMax"/>
          <c:max val="4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endParaRPr lang="zh-CN"/>
          </a:p>
        </c:txPr>
        <c:crossAx val="500796816"/>
        <c:crosses val="autoZero"/>
        <c:crossBetween val="between"/>
      </c:valAx>
      <c:spPr>
        <a:solidFill>
          <a:srgbClr val="C0C0C0"/>
        </a:solidFill>
        <a:ln w="3175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75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75" b="1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r>
              <a:rPr lang="zh-CN" altLang="en-US">
                <a:latin typeface="Arial" panose="020B0604020202020204" pitchFamily="34" charset="0"/>
                <a:cs typeface="Arial" panose="020B0604020202020204" pitchFamily="34" charset="0"/>
              </a:rPr>
              <a:t>只均重 </a:t>
            </a:r>
            <a:r>
              <a:rPr lang="en-US" altLang="zh-CN">
                <a:latin typeface="Arial" panose="020B0604020202020204" pitchFamily="34" charset="0"/>
                <a:cs typeface="Arial" panose="020B0604020202020204" pitchFamily="34" charset="0"/>
              </a:rPr>
              <a:t>Average weight/b</a:t>
            </a:r>
            <a:endParaRPr lang="zh-CN" altLang="en-US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4109756097560975"/>
          <c:y val="4.864864864864865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8843064835542898E-2"/>
          <c:y val="0.23243243243243261"/>
          <c:w val="0.90169810742745693"/>
          <c:h val="0.52972972972972976"/>
        </c:manualLayout>
      </c:layout>
      <c:lineChart>
        <c:grouping val="standard"/>
        <c:varyColors val="0"/>
        <c:ser>
          <c:idx val="0"/>
          <c:order val="0"/>
          <c:tx>
            <c:v>只均重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Summary!$A$7:$A$8</c:f>
              <c:strCache>
                <c:ptCount val="2"/>
                <c:pt idx="0">
                  <c:v>H1</c:v>
                </c:pt>
                <c:pt idx="1">
                  <c:v>H5</c:v>
                </c:pt>
              </c:strCache>
            </c:strRef>
          </c:cat>
          <c:val>
            <c:numRef>
              <c:f>Summary!$F$7:$F$8</c:f>
              <c:numCache>
                <c:formatCode>0.00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19-4C14-A56A-89302BDB3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2037904"/>
        <c:axId val="762038296"/>
      </c:lineChart>
      <c:catAx>
        <c:axId val="762037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750" b="1" i="0" u="none" strike="noStrike" baseline="0">
                    <a:solidFill>
                      <a:srgbClr val="000000"/>
                    </a:solidFill>
                    <a:latin typeface="Arial" panose="020B0604020202020204" pitchFamily="34" charset="0"/>
                    <a:ea typeface="宋体"/>
                    <a:cs typeface="Arial" panose="020B0604020202020204" pitchFamily="34" charset="0"/>
                  </a:defRPr>
                </a:pPr>
                <a:r>
                  <a:rPr lang="zh-CN" altLang="en-US">
                    <a:latin typeface="Arial" panose="020B0604020202020204" pitchFamily="34" charset="0"/>
                    <a:cs typeface="Arial" panose="020B0604020202020204" pitchFamily="34" charset="0"/>
                  </a:rPr>
                  <a:t>栋舍号 </a:t>
                </a:r>
                <a:r>
                  <a:rPr lang="en-US" altLang="zh-CN">
                    <a:latin typeface="Arial" panose="020B0604020202020204" pitchFamily="34" charset="0"/>
                    <a:cs typeface="Arial" panose="020B0604020202020204" pitchFamily="34" charset="0"/>
                  </a:rPr>
                  <a:t>House No.</a:t>
                </a:r>
                <a:endParaRPr lang="zh-CN" altLang="en-US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1942191073523732"/>
              <c:y val="0.8810810810810810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700" b="1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endParaRPr lang="zh-CN"/>
          </a:p>
        </c:txPr>
        <c:crossAx val="762038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62038296"/>
        <c:scaling>
          <c:orientation val="minMax"/>
          <c:max val="3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_);[Red]\(#,##0.0\)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endParaRPr lang="zh-CN"/>
          </a:p>
        </c:txPr>
        <c:crossAx val="762037904"/>
        <c:crosses val="autoZero"/>
        <c:crossBetween val="between"/>
      </c:valAx>
      <c:spPr>
        <a:solidFill>
          <a:srgbClr val="C0C0C0"/>
        </a:solidFill>
        <a:ln w="3175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75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r>
              <a:rPr lang="en-US" altLang="en-US">
                <a:latin typeface="Arial" panose="020B0604020202020204" pitchFamily="34" charset="0"/>
                <a:cs typeface="Arial" panose="020B0604020202020204" pitchFamily="34" charset="0"/>
              </a:rPr>
              <a:t>FCR</a:t>
            </a:r>
          </a:p>
        </c:rich>
      </c:tx>
      <c:layout>
        <c:manualLayout>
          <c:xMode val="edge"/>
          <c:yMode val="edge"/>
          <c:x val="0.46475195822454307"/>
          <c:y val="4.838735082404457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605744125326368E-2"/>
          <c:y val="0.23118400949265736"/>
          <c:w val="0.88287933102721605"/>
          <c:h val="0.53226085906449039"/>
        </c:manualLayout>
      </c:layout>
      <c:lineChart>
        <c:grouping val="standard"/>
        <c:varyColors val="0"/>
        <c:ser>
          <c:idx val="0"/>
          <c:order val="0"/>
          <c:tx>
            <c:v>FCR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Summary!$A$7:$A$8</c:f>
              <c:strCache>
                <c:ptCount val="2"/>
                <c:pt idx="0">
                  <c:v>H1</c:v>
                </c:pt>
                <c:pt idx="1">
                  <c:v>H5</c:v>
                </c:pt>
              </c:strCache>
            </c:strRef>
          </c:cat>
          <c:val>
            <c:numRef>
              <c:f>Summary!$I$7:$I$8</c:f>
              <c:numCache>
                <c:formatCode>0.00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25-4E46-A706-BB834BD7C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2039080"/>
        <c:axId val="762801040"/>
      </c:lineChart>
      <c:catAx>
        <c:axId val="762039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algn="ctr" rtl="0">
                  <a:defRPr lang="zh-CN" altLang="en-US" sz="75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宋体"/>
                    <a:cs typeface="Arial" panose="020B0604020202020204" pitchFamily="34" charset="0"/>
                  </a:defRPr>
                </a:pPr>
                <a:r>
                  <a:rPr lang="zh-CN" altLang="en-US" sz="75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宋体"/>
                    <a:cs typeface="Arial" panose="020B0604020202020204" pitchFamily="34" charset="0"/>
                  </a:rPr>
                  <a:t>栋舍号 </a:t>
                </a:r>
                <a:r>
                  <a:rPr lang="en-US" altLang="zh-CN" sz="75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宋体"/>
                    <a:cs typeface="Arial" panose="020B0604020202020204" pitchFamily="34" charset="0"/>
                  </a:rPr>
                  <a:t>House No.</a:t>
                </a:r>
                <a:endParaRPr lang="zh-CN" altLang="en-US" sz="75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宋体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30809399477807"/>
              <c:y val="0.881725059460367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700" b="1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endParaRPr lang="zh-CN"/>
          </a:p>
        </c:txPr>
        <c:crossAx val="762801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62801040"/>
        <c:scaling>
          <c:orientation val="minMax"/>
          <c:max val="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_);[Red]\(#,##0.0\)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endParaRPr lang="zh-CN"/>
          </a:p>
        </c:txPr>
        <c:crossAx val="762039080"/>
        <c:crosses val="autoZero"/>
        <c:crossBetween val="between"/>
      </c:valAx>
      <c:spPr>
        <a:solidFill>
          <a:srgbClr val="C0C0C0"/>
        </a:solidFill>
        <a:ln w="3175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75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75" b="1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r>
              <a:rPr lang="zh-CN" altLang="en-US">
                <a:latin typeface="Arial" panose="020B0604020202020204" pitchFamily="34" charset="0"/>
                <a:cs typeface="Arial" panose="020B0604020202020204" pitchFamily="34" charset="0"/>
              </a:rPr>
              <a:t>成活率 </a:t>
            </a:r>
            <a:r>
              <a:rPr lang="en-US" altLang="zh-CN">
                <a:latin typeface="Arial" panose="020B0604020202020204" pitchFamily="34" charset="0"/>
                <a:cs typeface="Arial" panose="020B0604020202020204" pitchFamily="34" charset="0"/>
              </a:rPr>
              <a:t>Livability </a:t>
            </a:r>
            <a:endParaRPr lang="zh-CN" altLang="en-US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45341706581801938"/>
          <c:y val="4.39560439560439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9027095114953644E-2"/>
          <c:y val="0.23626373626373626"/>
          <c:w val="0.87991580558744742"/>
          <c:h val="0.52747252747252749"/>
        </c:manualLayout>
      </c:layout>
      <c:lineChart>
        <c:grouping val="standard"/>
        <c:varyColors val="0"/>
        <c:ser>
          <c:idx val="0"/>
          <c:order val="0"/>
          <c:tx>
            <c:v>成活率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Summary!$A$7:$A$8</c:f>
              <c:strCache>
                <c:ptCount val="2"/>
                <c:pt idx="0">
                  <c:v>H1</c:v>
                </c:pt>
                <c:pt idx="1">
                  <c:v>H5</c:v>
                </c:pt>
              </c:strCache>
            </c:strRef>
          </c:cat>
          <c:val>
            <c:numRef>
              <c:f>Summary!$J$7:$J$8</c:f>
              <c:numCache>
                <c:formatCode>0.00%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6D-4EBF-9B86-66986BD7D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2801824"/>
        <c:axId val="762802216"/>
      </c:lineChart>
      <c:catAx>
        <c:axId val="762801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algn="ctr" rtl="0">
                  <a:defRPr lang="zh-CN" altLang="en-US" sz="75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宋体"/>
                    <a:cs typeface="Arial" panose="020B0604020202020204" pitchFamily="34" charset="0"/>
                  </a:defRPr>
                </a:pPr>
                <a:r>
                  <a:rPr lang="zh-CN" altLang="en-US" sz="75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宋体"/>
                    <a:cs typeface="Arial" panose="020B0604020202020204" pitchFamily="34" charset="0"/>
                  </a:rPr>
                  <a:t>栋舍号 </a:t>
                </a:r>
                <a:r>
                  <a:rPr lang="en-US" altLang="zh-CN" sz="750" b="1" i="0" u="none" strike="noStrike" kern="1200" baseline="0">
                    <a:solidFill>
                      <a:srgbClr val="000000"/>
                    </a:solidFill>
                    <a:latin typeface="Arial" panose="020B0604020202020204" pitchFamily="34" charset="0"/>
                    <a:ea typeface="宋体"/>
                    <a:cs typeface="Arial" panose="020B0604020202020204" pitchFamily="34" charset="0"/>
                  </a:rPr>
                  <a:t>House No.</a:t>
                </a:r>
                <a:endParaRPr lang="zh-CN" altLang="en-US" sz="750" b="1" i="0" u="none" strike="noStrike" kern="1200" baseline="0">
                  <a:solidFill>
                    <a:srgbClr val="000000"/>
                  </a:solidFill>
                  <a:latin typeface="Arial" panose="020B0604020202020204" pitchFamily="34" charset="0"/>
                  <a:ea typeface="宋体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1822030728420068"/>
              <c:y val="0.8791208791208795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700" b="1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endParaRPr lang="zh-CN"/>
          </a:p>
        </c:txPr>
        <c:crossAx val="762802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62802216"/>
        <c:scaling>
          <c:orientation val="minMax"/>
          <c:max val="0.94000000000000006"/>
          <c:min val="0.860000000000000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endParaRPr lang="zh-CN"/>
          </a:p>
        </c:txPr>
        <c:crossAx val="762801824"/>
        <c:crosses val="autoZero"/>
        <c:crossBetween val="between"/>
      </c:valAx>
      <c:spPr>
        <a:solidFill>
          <a:srgbClr val="C0C0C0"/>
        </a:solidFill>
        <a:ln w="3175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7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30" b="1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r>
              <a:rPr lang="en-US" altLang="en-US">
                <a:latin typeface="Arial" panose="020B0604020202020204" pitchFamily="34" charset="0"/>
                <a:cs typeface="Arial" panose="020B0604020202020204" pitchFamily="34" charset="0"/>
              </a:rPr>
              <a:t>EEF</a:t>
            </a:r>
          </a:p>
        </c:rich>
      </c:tx>
      <c:layout>
        <c:manualLayout>
          <c:xMode val="edge"/>
          <c:yMode val="edge"/>
          <c:x val="0.4822456711833199"/>
          <c:y val="3.91304347826086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7273904110402486E-2"/>
          <c:y val="0.17072116901232273"/>
          <c:w val="0.93252669208204175"/>
          <c:h val="0.56956521739130461"/>
        </c:manualLayout>
      </c:layout>
      <c:lineChart>
        <c:grouping val="standard"/>
        <c:varyColors val="0"/>
        <c:ser>
          <c:idx val="0"/>
          <c:order val="0"/>
          <c:tx>
            <c:v>EEF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Summary!$A$7:$A$8</c:f>
              <c:strCache>
                <c:ptCount val="2"/>
                <c:pt idx="0">
                  <c:v>H1</c:v>
                </c:pt>
                <c:pt idx="1">
                  <c:v>H5</c:v>
                </c:pt>
              </c:strCache>
            </c:strRef>
          </c:cat>
          <c:val>
            <c:numRef>
              <c:f>Summary!$K$7:$K$8</c:f>
              <c:numCache>
                <c:formatCode>0.00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55-4D21-A354-9A76FA23D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528016"/>
        <c:axId val="524528408"/>
      </c:lineChart>
      <c:catAx>
        <c:axId val="524528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30" b="1" i="0" u="none" strike="noStrike" baseline="0">
                    <a:solidFill>
                      <a:srgbClr val="000000"/>
                    </a:solidFill>
                    <a:latin typeface="Arial" panose="020B0604020202020204" pitchFamily="34" charset="0"/>
                    <a:ea typeface="宋体"/>
                    <a:cs typeface="Arial" panose="020B0604020202020204" pitchFamily="34" charset="0"/>
                  </a:defRPr>
                </a:pPr>
                <a:r>
                  <a:rPr lang="zh-CN" altLang="en-US">
                    <a:latin typeface="Arial" panose="020B0604020202020204" pitchFamily="34" charset="0"/>
                    <a:cs typeface="Arial" panose="020B0604020202020204" pitchFamily="34" charset="0"/>
                  </a:rPr>
                  <a:t>栋舍号 </a:t>
                </a:r>
                <a:r>
                  <a:rPr lang="en-US" altLang="zh-CN">
                    <a:latin typeface="Arial" panose="020B0604020202020204" pitchFamily="34" charset="0"/>
                    <a:cs typeface="Arial" panose="020B0604020202020204" pitchFamily="34" charset="0"/>
                  </a:rPr>
                  <a:t>House No.</a:t>
                </a:r>
                <a:endParaRPr lang="zh-CN" altLang="en-US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4138792818794226"/>
              <c:y val="0.877351365981004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1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endParaRPr lang="zh-CN"/>
          </a:p>
        </c:txPr>
        <c:crossAx val="524528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528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宋体"/>
                <a:cs typeface="Arial" panose="020B0604020202020204" pitchFamily="34" charset="0"/>
              </a:defRPr>
            </a:pPr>
            <a:endParaRPr lang="zh-CN"/>
          </a:p>
        </c:txPr>
        <c:crossAx val="524528016"/>
        <c:crosses val="autoZero"/>
        <c:crossBetween val="between"/>
      </c:valAx>
      <c:spPr>
        <a:solidFill>
          <a:srgbClr val="C0C0C0"/>
        </a:solidFill>
        <a:ln w="3175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3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95249</xdr:colOff>
      <xdr:row>55</xdr:row>
      <xdr:rowOff>190500</xdr:rowOff>
    </xdr:from>
    <xdr:to>
      <xdr:col>18</xdr:col>
      <xdr:colOff>200024</xdr:colOff>
      <xdr:row>72</xdr:row>
      <xdr:rowOff>304801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57150</xdr:colOff>
      <xdr:row>3</xdr:row>
      <xdr:rowOff>47625</xdr:rowOff>
    </xdr:from>
    <xdr:to>
      <xdr:col>17</xdr:col>
      <xdr:colOff>476250</xdr:colOff>
      <xdr:row>3</xdr:row>
      <xdr:rowOff>266700</xdr:rowOff>
    </xdr:to>
    <xdr:cxnSp macro="">
      <xdr:nvCxnSpPr>
        <xdr:cNvPr id="2" name="直接连接符 1">
          <a:extLst>
            <a:ext uri="{FF2B5EF4-FFF2-40B4-BE49-F238E27FC236}">
              <a16:creationId xmlns:a16="http://schemas.microsoft.com/office/drawing/2014/main" id="{06DC7E3D-4C34-4FBB-B2DD-04A24A43C07E}"/>
            </a:ext>
          </a:extLst>
        </xdr:cNvPr>
        <xdr:cNvCxnSpPr/>
      </xdr:nvCxnSpPr>
      <xdr:spPr>
        <a:xfrm>
          <a:off x="8582025" y="962025"/>
          <a:ext cx="409575" cy="2190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57150</xdr:colOff>
      <xdr:row>3</xdr:row>
      <xdr:rowOff>47625</xdr:rowOff>
    </xdr:from>
    <xdr:to>
      <xdr:col>18</xdr:col>
      <xdr:colOff>476250</xdr:colOff>
      <xdr:row>3</xdr:row>
      <xdr:rowOff>266700</xdr:rowOff>
    </xdr:to>
    <xdr:cxnSp macro="">
      <xdr:nvCxnSpPr>
        <xdr:cNvPr id="3" name="直接连接符 2">
          <a:extLst>
            <a:ext uri="{FF2B5EF4-FFF2-40B4-BE49-F238E27FC236}">
              <a16:creationId xmlns:a16="http://schemas.microsoft.com/office/drawing/2014/main" id="{61C96E9B-F934-494C-8C0B-F3517AAA1B1D}"/>
            </a:ext>
          </a:extLst>
        </xdr:cNvPr>
        <xdr:cNvCxnSpPr/>
      </xdr:nvCxnSpPr>
      <xdr:spPr>
        <a:xfrm>
          <a:off x="9048750" y="962025"/>
          <a:ext cx="409575" cy="2190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11906</xdr:colOff>
      <xdr:row>1</xdr:row>
      <xdr:rowOff>23813</xdr:rowOff>
    </xdr:from>
    <xdr:to>
      <xdr:col>14</xdr:col>
      <xdr:colOff>523874</xdr:colOff>
      <xdr:row>1</xdr:row>
      <xdr:rowOff>345281</xdr:rowOff>
    </xdr:to>
    <xdr:cxnSp macro="">
      <xdr:nvCxnSpPr>
        <xdr:cNvPr id="4" name="直接连接符 3">
          <a:extLst>
            <a:ext uri="{FF2B5EF4-FFF2-40B4-BE49-F238E27FC236}">
              <a16:creationId xmlns:a16="http://schemas.microsoft.com/office/drawing/2014/main" id="{7FFC1F9E-67DB-4CE2-BC8F-F81C3BD8B676}"/>
            </a:ext>
          </a:extLst>
        </xdr:cNvPr>
        <xdr:cNvCxnSpPr/>
      </xdr:nvCxnSpPr>
      <xdr:spPr>
        <a:xfrm>
          <a:off x="7041356" y="242888"/>
          <a:ext cx="416718" cy="28336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11906</xdr:colOff>
      <xdr:row>2</xdr:row>
      <xdr:rowOff>23813</xdr:rowOff>
    </xdr:from>
    <xdr:to>
      <xdr:col>14</xdr:col>
      <xdr:colOff>523874</xdr:colOff>
      <xdr:row>2</xdr:row>
      <xdr:rowOff>345281</xdr:rowOff>
    </xdr:to>
    <xdr:cxnSp macro="">
      <xdr:nvCxnSpPr>
        <xdr:cNvPr id="5" name="直接连接符 4">
          <a:extLst>
            <a:ext uri="{FF2B5EF4-FFF2-40B4-BE49-F238E27FC236}">
              <a16:creationId xmlns:a16="http://schemas.microsoft.com/office/drawing/2014/main" id="{F7BD5149-480F-488D-A26C-0D54758C0498}"/>
            </a:ext>
          </a:extLst>
        </xdr:cNvPr>
        <xdr:cNvCxnSpPr/>
      </xdr:nvCxnSpPr>
      <xdr:spPr>
        <a:xfrm>
          <a:off x="7041356" y="547688"/>
          <a:ext cx="416718" cy="32146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11906</xdr:colOff>
      <xdr:row>3</xdr:row>
      <xdr:rowOff>23813</xdr:rowOff>
    </xdr:from>
    <xdr:to>
      <xdr:col>14</xdr:col>
      <xdr:colOff>523874</xdr:colOff>
      <xdr:row>3</xdr:row>
      <xdr:rowOff>345281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3C39C812-843D-4760-A6A7-D9E14CB3BD88}"/>
            </a:ext>
          </a:extLst>
        </xdr:cNvPr>
        <xdr:cNvCxnSpPr/>
      </xdr:nvCxnSpPr>
      <xdr:spPr>
        <a:xfrm>
          <a:off x="7041356" y="938213"/>
          <a:ext cx="416718" cy="32146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</xdr:colOff>
      <xdr:row>3</xdr:row>
      <xdr:rowOff>47625</xdr:rowOff>
    </xdr:from>
    <xdr:to>
      <xdr:col>16</xdr:col>
      <xdr:colOff>476250</xdr:colOff>
      <xdr:row>3</xdr:row>
      <xdr:rowOff>266700</xdr:rowOff>
    </xdr:to>
    <xdr:cxnSp macro="">
      <xdr:nvCxnSpPr>
        <xdr:cNvPr id="7" name="直接连接符 6">
          <a:extLst>
            <a:ext uri="{FF2B5EF4-FFF2-40B4-BE49-F238E27FC236}">
              <a16:creationId xmlns:a16="http://schemas.microsoft.com/office/drawing/2014/main" id="{339B5460-F3DF-46A3-9E35-354AF6BB19B0}"/>
            </a:ext>
          </a:extLst>
        </xdr:cNvPr>
        <xdr:cNvCxnSpPr/>
      </xdr:nvCxnSpPr>
      <xdr:spPr>
        <a:xfrm>
          <a:off x="8115300" y="962025"/>
          <a:ext cx="409575" cy="2190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57150</xdr:colOff>
      <xdr:row>3</xdr:row>
      <xdr:rowOff>47625</xdr:rowOff>
    </xdr:from>
    <xdr:to>
      <xdr:col>17</xdr:col>
      <xdr:colOff>476250</xdr:colOff>
      <xdr:row>3</xdr:row>
      <xdr:rowOff>266700</xdr:rowOff>
    </xdr:to>
    <xdr:cxnSp macro="">
      <xdr:nvCxnSpPr>
        <xdr:cNvPr id="8" name="直接连接符 7">
          <a:extLst>
            <a:ext uri="{FF2B5EF4-FFF2-40B4-BE49-F238E27FC236}">
              <a16:creationId xmlns:a16="http://schemas.microsoft.com/office/drawing/2014/main" id="{15C1A39D-B153-4D8E-B2BB-EBCF4618A382}"/>
            </a:ext>
          </a:extLst>
        </xdr:cNvPr>
        <xdr:cNvCxnSpPr/>
      </xdr:nvCxnSpPr>
      <xdr:spPr>
        <a:xfrm>
          <a:off x="8582025" y="962025"/>
          <a:ext cx="409575" cy="2190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57150</xdr:colOff>
      <xdr:row>3</xdr:row>
      <xdr:rowOff>47625</xdr:rowOff>
    </xdr:from>
    <xdr:to>
      <xdr:col>18</xdr:col>
      <xdr:colOff>476250</xdr:colOff>
      <xdr:row>3</xdr:row>
      <xdr:rowOff>266700</xdr:rowOff>
    </xdr:to>
    <xdr:cxnSp macro="">
      <xdr:nvCxnSpPr>
        <xdr:cNvPr id="9" name="直接连接符 8">
          <a:extLst>
            <a:ext uri="{FF2B5EF4-FFF2-40B4-BE49-F238E27FC236}">
              <a16:creationId xmlns:a16="http://schemas.microsoft.com/office/drawing/2014/main" id="{B44AE253-5514-4A9B-A4B9-E6B8FB3BAB99}"/>
            </a:ext>
          </a:extLst>
        </xdr:cNvPr>
        <xdr:cNvCxnSpPr/>
      </xdr:nvCxnSpPr>
      <xdr:spPr>
        <a:xfrm>
          <a:off x="9048750" y="962025"/>
          <a:ext cx="409575" cy="2190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11906</xdr:colOff>
      <xdr:row>1</xdr:row>
      <xdr:rowOff>23813</xdr:rowOff>
    </xdr:from>
    <xdr:to>
      <xdr:col>14</xdr:col>
      <xdr:colOff>523874</xdr:colOff>
      <xdr:row>1</xdr:row>
      <xdr:rowOff>345281</xdr:rowOff>
    </xdr:to>
    <xdr:cxnSp macro="">
      <xdr:nvCxnSpPr>
        <xdr:cNvPr id="10" name="直接连接符 9">
          <a:extLst>
            <a:ext uri="{FF2B5EF4-FFF2-40B4-BE49-F238E27FC236}">
              <a16:creationId xmlns:a16="http://schemas.microsoft.com/office/drawing/2014/main" id="{FE087AD3-9B10-4B5F-BD4E-F5151A408D8D}"/>
            </a:ext>
          </a:extLst>
        </xdr:cNvPr>
        <xdr:cNvCxnSpPr/>
      </xdr:nvCxnSpPr>
      <xdr:spPr>
        <a:xfrm>
          <a:off x="7041356" y="242888"/>
          <a:ext cx="416718" cy="28336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11906</xdr:colOff>
      <xdr:row>2</xdr:row>
      <xdr:rowOff>23813</xdr:rowOff>
    </xdr:from>
    <xdr:to>
      <xdr:col>14</xdr:col>
      <xdr:colOff>523874</xdr:colOff>
      <xdr:row>2</xdr:row>
      <xdr:rowOff>345281</xdr:rowOff>
    </xdr:to>
    <xdr:cxnSp macro="">
      <xdr:nvCxnSpPr>
        <xdr:cNvPr id="11" name="直接连接符 10">
          <a:extLst>
            <a:ext uri="{FF2B5EF4-FFF2-40B4-BE49-F238E27FC236}">
              <a16:creationId xmlns:a16="http://schemas.microsoft.com/office/drawing/2014/main" id="{06E8C819-BCEA-4A27-A501-8B4072D21C27}"/>
            </a:ext>
          </a:extLst>
        </xdr:cNvPr>
        <xdr:cNvCxnSpPr/>
      </xdr:nvCxnSpPr>
      <xdr:spPr>
        <a:xfrm>
          <a:off x="7041356" y="547688"/>
          <a:ext cx="416718" cy="32146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11906</xdr:colOff>
      <xdr:row>3</xdr:row>
      <xdr:rowOff>23813</xdr:rowOff>
    </xdr:from>
    <xdr:to>
      <xdr:col>14</xdr:col>
      <xdr:colOff>523874</xdr:colOff>
      <xdr:row>3</xdr:row>
      <xdr:rowOff>345281</xdr:rowOff>
    </xdr:to>
    <xdr:cxnSp macro="">
      <xdr:nvCxnSpPr>
        <xdr:cNvPr id="12" name="直接连接符 11">
          <a:extLst>
            <a:ext uri="{FF2B5EF4-FFF2-40B4-BE49-F238E27FC236}">
              <a16:creationId xmlns:a16="http://schemas.microsoft.com/office/drawing/2014/main" id="{B778346E-36FA-4B83-B315-C18CFD651A1A}"/>
            </a:ext>
          </a:extLst>
        </xdr:cNvPr>
        <xdr:cNvCxnSpPr/>
      </xdr:nvCxnSpPr>
      <xdr:spPr>
        <a:xfrm>
          <a:off x="7041356" y="938213"/>
          <a:ext cx="416718" cy="32146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</xdr:colOff>
      <xdr:row>3</xdr:row>
      <xdr:rowOff>47625</xdr:rowOff>
    </xdr:from>
    <xdr:to>
      <xdr:col>16</xdr:col>
      <xdr:colOff>476250</xdr:colOff>
      <xdr:row>3</xdr:row>
      <xdr:rowOff>266700</xdr:rowOff>
    </xdr:to>
    <xdr:cxnSp macro="">
      <xdr:nvCxnSpPr>
        <xdr:cNvPr id="13" name="直接连接符 12">
          <a:extLst>
            <a:ext uri="{FF2B5EF4-FFF2-40B4-BE49-F238E27FC236}">
              <a16:creationId xmlns:a16="http://schemas.microsoft.com/office/drawing/2014/main" id="{0A3BC94B-1B08-4BDF-B1C5-12F90B47F183}"/>
            </a:ext>
          </a:extLst>
        </xdr:cNvPr>
        <xdr:cNvCxnSpPr/>
      </xdr:nvCxnSpPr>
      <xdr:spPr>
        <a:xfrm>
          <a:off x="8115300" y="962025"/>
          <a:ext cx="409575" cy="2190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257174</xdr:colOff>
      <xdr:row>1</xdr:row>
      <xdr:rowOff>28575</xdr:rowOff>
    </xdr:from>
    <xdr:to>
      <xdr:col>10</xdr:col>
      <xdr:colOff>830579</xdr:colOff>
      <xdr:row>2</xdr:row>
      <xdr:rowOff>85725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7884645" y="603810"/>
          <a:ext cx="1372758" cy="482974"/>
          <a:chOff x="5981700" y="1038225"/>
          <a:chExt cx="1447800" cy="485775"/>
        </a:xfrm>
      </xdr:grpSpPr>
      <xdr:sp macro="[0]!ThisWorkbook.createnewtemplate" textlink="">
        <xdr:nvSpPr>
          <xdr:cNvPr id="5" name="Rounded Rectangle 4">
            <a:extLst>
              <a:ext uri="{FF2B5EF4-FFF2-40B4-BE49-F238E27FC236}">
                <a16:creationId xmlns:a16="http://schemas.microsoft.com/office/drawing/2014/main" id="{00000000-0008-0000-0300-000005000000}"/>
              </a:ext>
            </a:extLst>
          </xdr:cNvPr>
          <xdr:cNvSpPr/>
        </xdr:nvSpPr>
        <xdr:spPr>
          <a:xfrm>
            <a:off x="5981700" y="1038225"/>
            <a:ext cx="1447800" cy="485775"/>
          </a:xfrm>
          <a:prstGeom prst="roundRect">
            <a:avLst/>
          </a:prstGeom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[0]!ThisWorkbook.createnewtemplate" textlink="">
        <xdr:nvSpPr>
          <xdr:cNvPr id="6" name="Rounded Rectangle 5">
            <a:extLst>
              <a:ext uri="{FF2B5EF4-FFF2-40B4-BE49-F238E27FC236}">
                <a16:creationId xmlns:a16="http://schemas.microsoft.com/office/drawing/2014/main" id="{00000000-0008-0000-0300-000006000000}"/>
              </a:ext>
            </a:extLst>
          </xdr:cNvPr>
          <xdr:cNvSpPr/>
        </xdr:nvSpPr>
        <xdr:spPr>
          <a:xfrm>
            <a:off x="6086476" y="1104899"/>
            <a:ext cx="1238250" cy="342901"/>
          </a:xfrm>
          <a:prstGeom prst="roundRect">
            <a:avLst/>
          </a:prstGeom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 b="1"/>
              <a:t>创建数据表</a:t>
            </a:r>
          </a:p>
        </xdr:txBody>
      </xdr:sp>
    </xdr:grpSp>
    <xdr:clientData/>
  </xdr:twoCellAnchor>
  <xdr:twoCellAnchor editAs="oneCell">
    <xdr:from>
      <xdr:col>9</xdr:col>
      <xdr:colOff>257174</xdr:colOff>
      <xdr:row>2</xdr:row>
      <xdr:rowOff>95250</xdr:rowOff>
    </xdr:from>
    <xdr:to>
      <xdr:col>10</xdr:col>
      <xdr:colOff>830579</xdr:colOff>
      <xdr:row>4</xdr:row>
      <xdr:rowOff>19050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pSpPr/>
      </xdr:nvGrpSpPr>
      <xdr:grpSpPr>
        <a:xfrm>
          <a:off x="7884645" y="1096309"/>
          <a:ext cx="1372758" cy="484094"/>
          <a:chOff x="5981700" y="1038225"/>
          <a:chExt cx="1447800" cy="485775"/>
        </a:xfrm>
        <a:solidFill>
          <a:schemeClr val="bg1">
            <a:lumMod val="50000"/>
          </a:schemeClr>
        </a:solidFill>
      </xdr:grpSpPr>
      <xdr:sp macro="[0]!ThisWorkbook.deletesheets" textlink="">
        <xdr:nvSpPr>
          <xdr:cNvPr id="8" name="Rounded Rectangle 7">
            <a:extLst>
              <a:ext uri="{FF2B5EF4-FFF2-40B4-BE49-F238E27FC236}">
                <a16:creationId xmlns:a16="http://schemas.microsoft.com/office/drawing/2014/main" id="{00000000-0008-0000-0300-000008000000}"/>
              </a:ext>
            </a:extLst>
          </xdr:cNvPr>
          <xdr:cNvSpPr/>
        </xdr:nvSpPr>
        <xdr:spPr>
          <a:xfrm>
            <a:off x="5981700" y="1038225"/>
            <a:ext cx="1447800" cy="485775"/>
          </a:xfrm>
          <a:prstGeom prst="roundRect">
            <a:avLst/>
          </a:prstGeom>
          <a:grpFill/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[0]!ThisWorkbook.deletesheets" textlink="">
        <xdr:nvSpPr>
          <xdr:cNvPr id="9" name="Rounded Rectangle 8">
            <a:extLst>
              <a:ext uri="{FF2B5EF4-FFF2-40B4-BE49-F238E27FC236}">
                <a16:creationId xmlns:a16="http://schemas.microsoft.com/office/drawing/2014/main" id="{00000000-0008-0000-0300-000009000000}"/>
              </a:ext>
            </a:extLst>
          </xdr:cNvPr>
          <xdr:cNvSpPr/>
        </xdr:nvSpPr>
        <xdr:spPr>
          <a:xfrm>
            <a:off x="6086476" y="1104899"/>
            <a:ext cx="1238250" cy="342901"/>
          </a:xfrm>
          <a:prstGeom prst="roundRect">
            <a:avLst/>
          </a:prstGeom>
          <a:grpFill/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 b="1"/>
              <a:t>删除已建数据表</a:t>
            </a:r>
          </a:p>
        </xdr:txBody>
      </xdr:sp>
    </xdr:grpSp>
    <xdr:clientData/>
  </xdr:twoCellAnchor>
  <xdr:twoCellAnchor>
    <xdr:from>
      <xdr:col>12</xdr:col>
      <xdr:colOff>620060</xdr:colOff>
      <xdr:row>1</xdr:row>
      <xdr:rowOff>33990</xdr:rowOff>
    </xdr:from>
    <xdr:to>
      <xdr:col>12</xdr:col>
      <xdr:colOff>1830296</xdr:colOff>
      <xdr:row>4</xdr:row>
      <xdr:rowOff>8590</xdr:rowOff>
    </xdr:to>
    <xdr:sp macro="[0]!ThisWorkbook.updatedata" textlink="">
      <xdr:nvSpPr>
        <xdr:cNvPr id="4" name="Isosceles Triangl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0735236" y="609225"/>
          <a:ext cx="1210236" cy="960718"/>
        </a:xfrm>
        <a:prstGeom prst="triangl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 b="1"/>
            <a:t>更新饲养标准</a:t>
          </a:r>
        </a:p>
      </xdr:txBody>
    </xdr:sp>
    <xdr:clientData/>
  </xdr:twoCellAnchor>
  <xdr:twoCellAnchor>
    <xdr:from>
      <xdr:col>12</xdr:col>
      <xdr:colOff>1310155</xdr:colOff>
      <xdr:row>1</xdr:row>
      <xdr:rowOff>14943</xdr:rowOff>
    </xdr:from>
    <xdr:to>
      <xdr:col>13</xdr:col>
      <xdr:colOff>134471</xdr:colOff>
      <xdr:row>4</xdr:row>
      <xdr:rowOff>14943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pSpPr/>
      </xdr:nvGrpSpPr>
      <xdr:grpSpPr>
        <a:xfrm>
          <a:off x="11425331" y="590178"/>
          <a:ext cx="1207434" cy="986118"/>
          <a:chOff x="8258175" y="666750"/>
          <a:chExt cx="1323975" cy="923925"/>
        </a:xfrm>
      </xdr:grpSpPr>
      <xdr:sp macro="[0]!ThisWorkbook.veryhidden" textlink="">
        <xdr:nvSpPr>
          <xdr:cNvPr id="10" name="Isosceles Triangle 9">
            <a:extLst>
              <a:ext uri="{FF2B5EF4-FFF2-40B4-BE49-F238E27FC236}">
                <a16:creationId xmlns:a16="http://schemas.microsoft.com/office/drawing/2014/main" id="{00000000-0008-0000-0300-00000A000000}"/>
              </a:ext>
            </a:extLst>
          </xdr:cNvPr>
          <xdr:cNvSpPr/>
        </xdr:nvSpPr>
        <xdr:spPr>
          <a:xfrm rot="10800000">
            <a:off x="8258175" y="666750"/>
            <a:ext cx="1323975" cy="923925"/>
          </a:xfrm>
          <a:prstGeom prst="triangle">
            <a:avLst/>
          </a:prstGeom>
        </xdr:spPr>
        <xdr:style>
          <a:lnRef idx="0">
            <a:schemeClr val="accent5"/>
          </a:lnRef>
          <a:fillRef idx="1002">
            <a:schemeClr val="dk1"/>
          </a:fillRef>
          <a:effectRef idx="3">
            <a:schemeClr val="accent5"/>
          </a:effectRef>
          <a:fontRef idx="minor">
            <a:schemeClr val="lt1"/>
          </a:fontRef>
        </xdr:style>
        <xdr:txBody>
          <a:bodyPr vertOverflow="clip" horzOverflow="clip" vert="eaVert" rtlCol="0" anchor="t"/>
          <a:lstStyle/>
          <a:p>
            <a:pPr algn="ctr"/>
            <a:endParaRPr lang="zh-CN" altLang="en-US" sz="1100" b="1"/>
          </a:p>
        </xdr:txBody>
      </xdr:sp>
      <xdr:sp macro="[0]!ThisWorkbook.veryhidden" textlink="">
        <xdr:nvSpPr>
          <xdr:cNvPr id="11" name="Rectangle 10">
            <a:extLst>
              <a:ext uri="{FF2B5EF4-FFF2-40B4-BE49-F238E27FC236}">
                <a16:creationId xmlns:a16="http://schemas.microsoft.com/office/drawing/2014/main" id="{00000000-0008-0000-0300-00000B000000}"/>
              </a:ext>
            </a:extLst>
          </xdr:cNvPr>
          <xdr:cNvSpPr/>
        </xdr:nvSpPr>
        <xdr:spPr>
          <a:xfrm>
            <a:off x="8515351" y="809625"/>
            <a:ext cx="819150" cy="3048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 b="1"/>
              <a:t>更新完毕</a:t>
            </a:r>
          </a:p>
        </xdr:txBody>
      </xdr:sp>
    </xdr:grpSp>
    <xdr:clientData/>
  </xdr:twoCellAnchor>
  <xdr:twoCellAnchor editAs="oneCell">
    <xdr:from>
      <xdr:col>11</xdr:col>
      <xdr:colOff>9524</xdr:colOff>
      <xdr:row>1</xdr:row>
      <xdr:rowOff>9525</xdr:rowOff>
    </xdr:from>
    <xdr:to>
      <xdr:col>12</xdr:col>
      <xdr:colOff>533400</xdr:colOff>
      <xdr:row>2</xdr:row>
      <xdr:rowOff>66675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pSpPr/>
      </xdr:nvGrpSpPr>
      <xdr:grpSpPr>
        <a:xfrm>
          <a:off x="9280524" y="584760"/>
          <a:ext cx="1368052" cy="482974"/>
          <a:chOff x="5981700" y="1038225"/>
          <a:chExt cx="1447800" cy="485775"/>
        </a:xfrm>
      </xdr:grpSpPr>
      <xdr:sp macro="[0]!ThisWorkbook.harveststatus" textlink="">
        <xdr:nvSpPr>
          <xdr:cNvPr id="14" name="Rounded Rectangle 13">
            <a:extLst>
              <a:ext uri="{FF2B5EF4-FFF2-40B4-BE49-F238E27FC236}">
                <a16:creationId xmlns:a16="http://schemas.microsoft.com/office/drawing/2014/main" id="{00000000-0008-0000-0300-00000E000000}"/>
              </a:ext>
            </a:extLst>
          </xdr:cNvPr>
          <xdr:cNvSpPr/>
        </xdr:nvSpPr>
        <xdr:spPr>
          <a:xfrm>
            <a:off x="5981700" y="1038225"/>
            <a:ext cx="1447800" cy="485775"/>
          </a:xfrm>
          <a:prstGeom prst="roundRect">
            <a:avLst/>
          </a:prstGeom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[0]!ThisWorkbook.harveststatus" textlink="">
        <xdr:nvSpPr>
          <xdr:cNvPr id="15" name="Rounded Rectangle 14">
            <a:extLst>
              <a:ext uri="{FF2B5EF4-FFF2-40B4-BE49-F238E27FC236}">
                <a16:creationId xmlns:a16="http://schemas.microsoft.com/office/drawing/2014/main" id="{00000000-0008-0000-0300-00000F000000}"/>
              </a:ext>
            </a:extLst>
          </xdr:cNvPr>
          <xdr:cNvSpPr/>
        </xdr:nvSpPr>
        <xdr:spPr>
          <a:xfrm>
            <a:off x="6086476" y="1104899"/>
            <a:ext cx="1238250" cy="342901"/>
          </a:xfrm>
          <a:prstGeom prst="roundRect">
            <a:avLst/>
          </a:prstGeom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 b="1"/>
              <a:t>标记出栏</a:t>
            </a:r>
          </a:p>
        </xdr:txBody>
      </xdr:sp>
    </xdr:grpSp>
    <xdr:clientData/>
  </xdr:twoCellAnchor>
  <xdr:twoCellAnchor editAs="oneCell">
    <xdr:from>
      <xdr:col>11</xdr:col>
      <xdr:colOff>9524</xdr:colOff>
      <xdr:row>2</xdr:row>
      <xdr:rowOff>104775</xdr:rowOff>
    </xdr:from>
    <xdr:to>
      <xdr:col>12</xdr:col>
      <xdr:colOff>533400</xdr:colOff>
      <xdr:row>4</xdr:row>
      <xdr:rowOff>28575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pSpPr/>
      </xdr:nvGrpSpPr>
      <xdr:grpSpPr>
        <a:xfrm>
          <a:off x="9280524" y="1105834"/>
          <a:ext cx="1368052" cy="484094"/>
          <a:chOff x="5981700" y="1038225"/>
          <a:chExt cx="1447800" cy="485775"/>
        </a:xfrm>
        <a:solidFill>
          <a:schemeClr val="accent6">
            <a:lumMod val="75000"/>
          </a:schemeClr>
        </a:solidFill>
      </xdr:grpSpPr>
      <xdr:sp macro="[0]!ThisWorkbook.SAPUpdate" textlink="">
        <xdr:nvSpPr>
          <xdr:cNvPr id="17" name="Rounded Rectangle 16">
            <a:extLst>
              <a:ext uri="{FF2B5EF4-FFF2-40B4-BE49-F238E27FC236}">
                <a16:creationId xmlns:a16="http://schemas.microsoft.com/office/drawing/2014/main" id="{00000000-0008-0000-0300-000011000000}"/>
              </a:ext>
            </a:extLst>
          </xdr:cNvPr>
          <xdr:cNvSpPr/>
        </xdr:nvSpPr>
        <xdr:spPr>
          <a:xfrm>
            <a:off x="5981700" y="1038225"/>
            <a:ext cx="1447800" cy="485775"/>
          </a:xfrm>
          <a:prstGeom prst="roundRect">
            <a:avLst/>
          </a:prstGeom>
          <a:grpFill/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[0]!ThisWorkbook.SAPUpdate" textlink="">
        <xdr:nvSpPr>
          <xdr:cNvPr id="18" name="Rounded Rectangle 17">
            <a:extLst>
              <a:ext uri="{FF2B5EF4-FFF2-40B4-BE49-F238E27FC236}">
                <a16:creationId xmlns:a16="http://schemas.microsoft.com/office/drawing/2014/main" id="{00000000-0008-0000-0300-000012000000}"/>
              </a:ext>
            </a:extLst>
          </xdr:cNvPr>
          <xdr:cNvSpPr/>
        </xdr:nvSpPr>
        <xdr:spPr>
          <a:xfrm>
            <a:off x="6086476" y="1104899"/>
            <a:ext cx="1238250" cy="342901"/>
          </a:xfrm>
          <a:prstGeom prst="roundRect">
            <a:avLst/>
          </a:prstGeom>
          <a:grpFill/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 b="1"/>
              <a:t>生成体重上传</a:t>
            </a: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184150</xdr:colOff>
          <xdr:row>1</xdr:row>
          <xdr:rowOff>69850</xdr:rowOff>
        </xdr:from>
        <xdr:to>
          <xdr:col>9</xdr:col>
          <xdr:colOff>31750</xdr:colOff>
          <xdr:row>3</xdr:row>
          <xdr:rowOff>260350</xdr:rowOff>
        </xdr:to>
        <xdr:sp macro="" textlink="">
          <xdr:nvSpPr>
            <xdr:cNvPr id="21506" name="Button 2" hidden="1">
              <a:extLst>
                <a:ext uri="{63B3BB69-23CF-44E3-9099-C40C66FF867C}">
                  <a14:compatExt spid="_x0000_s21506"/>
                </a:ext>
                <a:ext uri="{FF2B5EF4-FFF2-40B4-BE49-F238E27FC236}">
                  <a16:creationId xmlns:a16="http://schemas.microsoft.com/office/drawing/2014/main" id="{00000000-0008-0000-0700-00000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54864" tIns="41148" rIns="54864" bIns="41148" anchor="ctr" upright="1"/>
            <a:lstStyle/>
            <a:p>
              <a:pPr algn="ctr" rtl="0">
                <a:defRPr sz="1000"/>
              </a:pPr>
              <a:r>
                <a:rPr lang="zh-CN" altLang="en-US" sz="1800" b="0" i="0" u="none" strike="noStrike" baseline="0">
                  <a:solidFill>
                    <a:srgbClr val="FF0000"/>
                  </a:solidFill>
                  <a:latin typeface="宋体"/>
                  <a:ea typeface="宋体"/>
                </a:rPr>
                <a:t>出栏数据上传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123825</xdr:colOff>
      <xdr:row>11</xdr:row>
      <xdr:rowOff>66675</xdr:rowOff>
    </xdr:from>
    <xdr:to>
      <xdr:col>22</xdr:col>
      <xdr:colOff>598183</xdr:colOff>
      <xdr:row>31</xdr:row>
      <xdr:rowOff>161925</xdr:rowOff>
    </xdr:to>
    <xdr:graphicFrame macro="">
      <xdr:nvGraphicFramePr>
        <xdr:cNvPr id="2" name="Chart 8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absoluteAnchor>
    <xdr:pos x="7772401" y="38100"/>
    <xdr:ext cx="3303198" cy="1762433"/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absoluteAnchor>
    <xdr:pos x="7772401" y="1838057"/>
    <xdr:ext cx="3303198" cy="1762654"/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  <xdr:absoluteAnchor>
    <xdr:pos x="11125201" y="38100"/>
    <xdr:ext cx="3305175" cy="1762433"/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absoluteAnchor>
  <xdr:absoluteAnchor>
    <xdr:pos x="11125199" y="1838058"/>
    <xdr:ext cx="3305175" cy="1762433"/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7772400" y="3647542"/>
    <xdr:ext cx="6656598" cy="1762433"/>
    <xdr:graphicFrame macro="">
      <xdr:nvGraphicFramePr>
        <xdr:cNvPr id="7" name="Chart 4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13</xdr:row>
      <xdr:rowOff>161925</xdr:rowOff>
    </xdr:from>
    <xdr:to>
      <xdr:col>3</xdr:col>
      <xdr:colOff>619125</xdr:colOff>
      <xdr:row>14</xdr:row>
      <xdr:rowOff>209550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pSpPr/>
      </xdr:nvGrpSpPr>
      <xdr:grpSpPr>
        <a:xfrm>
          <a:off x="1416050" y="3514725"/>
          <a:ext cx="504825" cy="276225"/>
          <a:chOff x="3248025" y="3276600"/>
          <a:chExt cx="504825" cy="276225"/>
        </a:xfrm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00000000-0008-0000-0900-000002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" name="Straight Arrow Connector 3">
            <a:extLst>
              <a:ext uri="{FF2B5EF4-FFF2-40B4-BE49-F238E27FC236}">
                <a16:creationId xmlns:a16="http://schemas.microsoft.com/office/drawing/2014/main" id="{00000000-0008-0000-0900-000004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13</xdr:row>
      <xdr:rowOff>161925</xdr:rowOff>
    </xdr:from>
    <xdr:to>
      <xdr:col>5</xdr:col>
      <xdr:colOff>581025</xdr:colOff>
      <xdr:row>14</xdr:row>
      <xdr:rowOff>209550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pSpPr/>
      </xdr:nvGrpSpPr>
      <xdr:grpSpPr>
        <a:xfrm>
          <a:off x="2635250" y="3514725"/>
          <a:ext cx="504825" cy="276225"/>
          <a:chOff x="3248025" y="3276600"/>
          <a:chExt cx="504825" cy="276225"/>
        </a:xfrm>
      </xdr:grpSpPr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00000000-0008-0000-0900-000007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8" name="Straight Arrow Connector 7">
            <a:extLst>
              <a:ext uri="{FF2B5EF4-FFF2-40B4-BE49-F238E27FC236}">
                <a16:creationId xmlns:a16="http://schemas.microsoft.com/office/drawing/2014/main" id="{00000000-0008-0000-0900-000008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13</xdr:row>
      <xdr:rowOff>161925</xdr:rowOff>
    </xdr:from>
    <xdr:to>
      <xdr:col>7</xdr:col>
      <xdr:colOff>590550</xdr:colOff>
      <xdr:row>14</xdr:row>
      <xdr:rowOff>209550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pSpPr/>
      </xdr:nvGrpSpPr>
      <xdr:grpSpPr>
        <a:xfrm>
          <a:off x="3902075" y="3514725"/>
          <a:ext cx="504825" cy="276225"/>
          <a:chOff x="3248025" y="3276600"/>
          <a:chExt cx="504825" cy="276225"/>
        </a:xfrm>
      </xdr:grpSpPr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" name="Straight Arrow Connector 10">
            <a:extLst>
              <a:ext uri="{FF2B5EF4-FFF2-40B4-BE49-F238E27FC236}">
                <a16:creationId xmlns:a16="http://schemas.microsoft.com/office/drawing/2014/main" id="{00000000-0008-0000-0900-00000B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13</xdr:row>
      <xdr:rowOff>161925</xdr:rowOff>
    </xdr:from>
    <xdr:to>
      <xdr:col>9</xdr:col>
      <xdr:colOff>600075</xdr:colOff>
      <xdr:row>14</xdr:row>
      <xdr:rowOff>209550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pSpPr/>
      </xdr:nvGrpSpPr>
      <xdr:grpSpPr>
        <a:xfrm>
          <a:off x="5168900" y="3514725"/>
          <a:ext cx="504825" cy="276225"/>
          <a:chOff x="3248025" y="3276600"/>
          <a:chExt cx="504825" cy="276225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0900-00000D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00000000-0008-0000-0900-00000E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13</xdr:row>
      <xdr:rowOff>161925</xdr:rowOff>
    </xdr:from>
    <xdr:to>
      <xdr:col>11</xdr:col>
      <xdr:colOff>571500</xdr:colOff>
      <xdr:row>14</xdr:row>
      <xdr:rowOff>209550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GrpSpPr/>
      </xdr:nvGrpSpPr>
      <xdr:grpSpPr>
        <a:xfrm>
          <a:off x="6397625" y="3514725"/>
          <a:ext cx="504825" cy="276225"/>
          <a:chOff x="3248025" y="3276600"/>
          <a:chExt cx="504825" cy="276225"/>
        </a:xfrm>
      </xdr:grpSpPr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0900-000010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7" name="Straight Arrow Connector 16">
            <a:extLst>
              <a:ext uri="{FF2B5EF4-FFF2-40B4-BE49-F238E27FC236}">
                <a16:creationId xmlns:a16="http://schemas.microsoft.com/office/drawing/2014/main" id="{00000000-0008-0000-0900-000011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14</xdr:row>
      <xdr:rowOff>171450</xdr:rowOff>
    </xdr:from>
    <xdr:to>
      <xdr:col>3</xdr:col>
      <xdr:colOff>619125</xdr:colOff>
      <xdr:row>15</xdr:row>
      <xdr:rowOff>219075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GrpSpPr/>
      </xdr:nvGrpSpPr>
      <xdr:grpSpPr>
        <a:xfrm>
          <a:off x="1416050" y="3752850"/>
          <a:ext cx="504825" cy="276225"/>
          <a:chOff x="3248025" y="3276600"/>
          <a:chExt cx="504825" cy="276225"/>
        </a:xfrm>
      </xdr:grpSpPr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0900-000013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00000000-0008-0000-0900-000014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14</xdr:row>
      <xdr:rowOff>171450</xdr:rowOff>
    </xdr:from>
    <xdr:to>
      <xdr:col>5</xdr:col>
      <xdr:colOff>581025</xdr:colOff>
      <xdr:row>15</xdr:row>
      <xdr:rowOff>219075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GrpSpPr/>
      </xdr:nvGrpSpPr>
      <xdr:grpSpPr>
        <a:xfrm>
          <a:off x="2635250" y="3752850"/>
          <a:ext cx="504825" cy="276225"/>
          <a:chOff x="3248025" y="3276600"/>
          <a:chExt cx="504825" cy="276225"/>
        </a:xfrm>
      </xdr:grpSpPr>
      <xdr:sp macro="" textlink="">
        <xdr:nvSpPr>
          <xdr:cNvPr id="22" name="Rectangle 21">
            <a:extLst>
              <a:ext uri="{FF2B5EF4-FFF2-40B4-BE49-F238E27FC236}">
                <a16:creationId xmlns:a16="http://schemas.microsoft.com/office/drawing/2014/main" id="{00000000-0008-0000-0900-000016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3" name="Straight Arrow Connector 22">
            <a:extLst>
              <a:ext uri="{FF2B5EF4-FFF2-40B4-BE49-F238E27FC236}">
                <a16:creationId xmlns:a16="http://schemas.microsoft.com/office/drawing/2014/main" id="{00000000-0008-0000-0900-000017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14</xdr:row>
      <xdr:rowOff>171450</xdr:rowOff>
    </xdr:from>
    <xdr:to>
      <xdr:col>7</xdr:col>
      <xdr:colOff>590550</xdr:colOff>
      <xdr:row>15</xdr:row>
      <xdr:rowOff>219075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GrpSpPr/>
      </xdr:nvGrpSpPr>
      <xdr:grpSpPr>
        <a:xfrm>
          <a:off x="3902075" y="3752850"/>
          <a:ext cx="504825" cy="276225"/>
          <a:chOff x="3248025" y="3276600"/>
          <a:chExt cx="504825" cy="276225"/>
        </a:xfrm>
      </xdr:grpSpPr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0900-000019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6" name="Straight Arrow Connector 25">
            <a:extLst>
              <a:ext uri="{FF2B5EF4-FFF2-40B4-BE49-F238E27FC236}">
                <a16:creationId xmlns:a16="http://schemas.microsoft.com/office/drawing/2014/main" id="{00000000-0008-0000-0900-00001A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14</xdr:row>
      <xdr:rowOff>171450</xdr:rowOff>
    </xdr:from>
    <xdr:to>
      <xdr:col>9</xdr:col>
      <xdr:colOff>600075</xdr:colOff>
      <xdr:row>15</xdr:row>
      <xdr:rowOff>219075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GrpSpPr/>
      </xdr:nvGrpSpPr>
      <xdr:grpSpPr>
        <a:xfrm>
          <a:off x="5168900" y="3752850"/>
          <a:ext cx="504825" cy="276225"/>
          <a:chOff x="3248025" y="3276600"/>
          <a:chExt cx="504825" cy="276225"/>
        </a:xfrm>
      </xdr:grpSpPr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0900-00001C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9" name="Straight Arrow Connector 28">
            <a:extLst>
              <a:ext uri="{FF2B5EF4-FFF2-40B4-BE49-F238E27FC236}">
                <a16:creationId xmlns:a16="http://schemas.microsoft.com/office/drawing/2014/main" id="{00000000-0008-0000-0900-00001D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14</xdr:row>
      <xdr:rowOff>171450</xdr:rowOff>
    </xdr:from>
    <xdr:to>
      <xdr:col>11</xdr:col>
      <xdr:colOff>571500</xdr:colOff>
      <xdr:row>15</xdr:row>
      <xdr:rowOff>219075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GrpSpPr/>
      </xdr:nvGrpSpPr>
      <xdr:grpSpPr>
        <a:xfrm>
          <a:off x="6397625" y="3752850"/>
          <a:ext cx="504825" cy="276225"/>
          <a:chOff x="3248025" y="3276600"/>
          <a:chExt cx="504825" cy="276225"/>
        </a:xfrm>
      </xdr:grpSpPr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00000000-0008-0000-0900-00001F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2" name="Straight Arrow Connector 31">
            <a:extLst>
              <a:ext uri="{FF2B5EF4-FFF2-40B4-BE49-F238E27FC236}">
                <a16:creationId xmlns:a16="http://schemas.microsoft.com/office/drawing/2014/main" id="{00000000-0008-0000-0900-000020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15</xdr:row>
      <xdr:rowOff>171450</xdr:rowOff>
    </xdr:from>
    <xdr:to>
      <xdr:col>3</xdr:col>
      <xdr:colOff>619125</xdr:colOff>
      <xdr:row>16</xdr:row>
      <xdr:rowOff>219075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GrpSpPr/>
      </xdr:nvGrpSpPr>
      <xdr:grpSpPr>
        <a:xfrm>
          <a:off x="1416050" y="3981450"/>
          <a:ext cx="504825" cy="276225"/>
          <a:chOff x="3248025" y="3276600"/>
          <a:chExt cx="504825" cy="276225"/>
        </a:xfrm>
      </xdr:grpSpPr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00000000-0008-0000-0900-000022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0900-000023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15</xdr:row>
      <xdr:rowOff>171450</xdr:rowOff>
    </xdr:from>
    <xdr:to>
      <xdr:col>5</xdr:col>
      <xdr:colOff>581025</xdr:colOff>
      <xdr:row>16</xdr:row>
      <xdr:rowOff>219075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GrpSpPr/>
      </xdr:nvGrpSpPr>
      <xdr:grpSpPr>
        <a:xfrm>
          <a:off x="2635250" y="3981450"/>
          <a:ext cx="504825" cy="276225"/>
          <a:chOff x="3248025" y="3276600"/>
          <a:chExt cx="504825" cy="276225"/>
        </a:xfrm>
      </xdr:grpSpPr>
      <xdr:sp macro="" textlink="">
        <xdr:nvSpPr>
          <xdr:cNvPr id="37" name="Rectangle 36">
            <a:extLst>
              <a:ext uri="{FF2B5EF4-FFF2-40B4-BE49-F238E27FC236}">
                <a16:creationId xmlns:a16="http://schemas.microsoft.com/office/drawing/2014/main" id="{00000000-0008-0000-0900-000025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00000000-0008-0000-0900-000026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15</xdr:row>
      <xdr:rowOff>171450</xdr:rowOff>
    </xdr:from>
    <xdr:to>
      <xdr:col>7</xdr:col>
      <xdr:colOff>590550</xdr:colOff>
      <xdr:row>16</xdr:row>
      <xdr:rowOff>219075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GrpSpPr/>
      </xdr:nvGrpSpPr>
      <xdr:grpSpPr>
        <a:xfrm>
          <a:off x="3902075" y="3981450"/>
          <a:ext cx="504825" cy="276225"/>
          <a:chOff x="3248025" y="3276600"/>
          <a:chExt cx="504825" cy="276225"/>
        </a:xfrm>
      </xdr:grpSpPr>
      <xdr:sp macro="" textlink="">
        <xdr:nvSpPr>
          <xdr:cNvPr id="40" name="Rectangle 39">
            <a:extLst>
              <a:ext uri="{FF2B5EF4-FFF2-40B4-BE49-F238E27FC236}">
                <a16:creationId xmlns:a16="http://schemas.microsoft.com/office/drawing/2014/main" id="{00000000-0008-0000-0900-000028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1" name="Straight Arrow Connector 40">
            <a:extLst>
              <a:ext uri="{FF2B5EF4-FFF2-40B4-BE49-F238E27FC236}">
                <a16:creationId xmlns:a16="http://schemas.microsoft.com/office/drawing/2014/main" id="{00000000-0008-0000-0900-000029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15</xdr:row>
      <xdr:rowOff>171450</xdr:rowOff>
    </xdr:from>
    <xdr:to>
      <xdr:col>9</xdr:col>
      <xdr:colOff>600075</xdr:colOff>
      <xdr:row>16</xdr:row>
      <xdr:rowOff>219075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GrpSpPr/>
      </xdr:nvGrpSpPr>
      <xdr:grpSpPr>
        <a:xfrm>
          <a:off x="5168900" y="3981450"/>
          <a:ext cx="504825" cy="276225"/>
          <a:chOff x="3248025" y="3276600"/>
          <a:chExt cx="504825" cy="276225"/>
        </a:xfrm>
      </xdr:grpSpPr>
      <xdr:sp macro="" textlink="">
        <xdr:nvSpPr>
          <xdr:cNvPr id="43" name="Rectangle 42">
            <a:extLst>
              <a:ext uri="{FF2B5EF4-FFF2-40B4-BE49-F238E27FC236}">
                <a16:creationId xmlns:a16="http://schemas.microsoft.com/office/drawing/2014/main" id="{00000000-0008-0000-0900-00002B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00000000-0008-0000-0900-00002C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15</xdr:row>
      <xdr:rowOff>171450</xdr:rowOff>
    </xdr:from>
    <xdr:to>
      <xdr:col>11</xdr:col>
      <xdr:colOff>571500</xdr:colOff>
      <xdr:row>16</xdr:row>
      <xdr:rowOff>219075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GrpSpPr/>
      </xdr:nvGrpSpPr>
      <xdr:grpSpPr>
        <a:xfrm>
          <a:off x="6397625" y="3981450"/>
          <a:ext cx="504825" cy="276225"/>
          <a:chOff x="3248025" y="3276600"/>
          <a:chExt cx="504825" cy="276225"/>
        </a:xfrm>
      </xdr:grpSpPr>
      <xdr:sp macro="" textlink="">
        <xdr:nvSpPr>
          <xdr:cNvPr id="46" name="Rectangle 45">
            <a:extLst>
              <a:ext uri="{FF2B5EF4-FFF2-40B4-BE49-F238E27FC236}">
                <a16:creationId xmlns:a16="http://schemas.microsoft.com/office/drawing/2014/main" id="{00000000-0008-0000-0900-00002E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7" name="Straight Arrow Connector 46">
            <a:extLst>
              <a:ext uri="{FF2B5EF4-FFF2-40B4-BE49-F238E27FC236}">
                <a16:creationId xmlns:a16="http://schemas.microsoft.com/office/drawing/2014/main" id="{00000000-0008-0000-0900-00002F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16</xdr:row>
      <xdr:rowOff>171450</xdr:rowOff>
    </xdr:from>
    <xdr:to>
      <xdr:col>3</xdr:col>
      <xdr:colOff>619125</xdr:colOff>
      <xdr:row>17</xdr:row>
      <xdr:rowOff>219075</xdr:rowOff>
    </xdr:to>
    <xdr:grpSp>
      <xdr:nvGrpSpPr>
        <xdr:cNvPr id="48" name="Group 47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GrpSpPr/>
      </xdr:nvGrpSpPr>
      <xdr:grpSpPr>
        <a:xfrm>
          <a:off x="1416050" y="4210050"/>
          <a:ext cx="504825" cy="276225"/>
          <a:chOff x="3248025" y="3276600"/>
          <a:chExt cx="504825" cy="276225"/>
        </a:xfrm>
      </xdr:grpSpPr>
      <xdr:sp macro="" textlink="">
        <xdr:nvSpPr>
          <xdr:cNvPr id="49" name="Rectangle 48">
            <a:extLst>
              <a:ext uri="{FF2B5EF4-FFF2-40B4-BE49-F238E27FC236}">
                <a16:creationId xmlns:a16="http://schemas.microsoft.com/office/drawing/2014/main" id="{00000000-0008-0000-0900-000031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0" name="Straight Arrow Connector 49">
            <a:extLst>
              <a:ext uri="{FF2B5EF4-FFF2-40B4-BE49-F238E27FC236}">
                <a16:creationId xmlns:a16="http://schemas.microsoft.com/office/drawing/2014/main" id="{00000000-0008-0000-0900-000032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16</xdr:row>
      <xdr:rowOff>171450</xdr:rowOff>
    </xdr:from>
    <xdr:to>
      <xdr:col>5</xdr:col>
      <xdr:colOff>581025</xdr:colOff>
      <xdr:row>17</xdr:row>
      <xdr:rowOff>219075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GrpSpPr/>
      </xdr:nvGrpSpPr>
      <xdr:grpSpPr>
        <a:xfrm>
          <a:off x="2635250" y="4210050"/>
          <a:ext cx="504825" cy="276225"/>
          <a:chOff x="3248025" y="3276600"/>
          <a:chExt cx="504825" cy="276225"/>
        </a:xfrm>
      </xdr:grpSpPr>
      <xdr:sp macro="" textlink="">
        <xdr:nvSpPr>
          <xdr:cNvPr id="52" name="Rectangle 51">
            <a:extLst>
              <a:ext uri="{FF2B5EF4-FFF2-40B4-BE49-F238E27FC236}">
                <a16:creationId xmlns:a16="http://schemas.microsoft.com/office/drawing/2014/main" id="{00000000-0008-0000-0900-000034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3" name="Straight Arrow Connector 52">
            <a:extLst>
              <a:ext uri="{FF2B5EF4-FFF2-40B4-BE49-F238E27FC236}">
                <a16:creationId xmlns:a16="http://schemas.microsoft.com/office/drawing/2014/main" id="{00000000-0008-0000-0900-000035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16</xdr:row>
      <xdr:rowOff>171450</xdr:rowOff>
    </xdr:from>
    <xdr:to>
      <xdr:col>7</xdr:col>
      <xdr:colOff>590550</xdr:colOff>
      <xdr:row>17</xdr:row>
      <xdr:rowOff>219075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GrpSpPr/>
      </xdr:nvGrpSpPr>
      <xdr:grpSpPr>
        <a:xfrm>
          <a:off x="3902075" y="4210050"/>
          <a:ext cx="504825" cy="276225"/>
          <a:chOff x="3248025" y="3276600"/>
          <a:chExt cx="504825" cy="276225"/>
        </a:xfrm>
      </xdr:grpSpPr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0900-000037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6" name="Straight Arrow Connector 55">
            <a:extLst>
              <a:ext uri="{FF2B5EF4-FFF2-40B4-BE49-F238E27FC236}">
                <a16:creationId xmlns:a16="http://schemas.microsoft.com/office/drawing/2014/main" id="{00000000-0008-0000-0900-000038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16</xdr:row>
      <xdr:rowOff>171450</xdr:rowOff>
    </xdr:from>
    <xdr:to>
      <xdr:col>9</xdr:col>
      <xdr:colOff>600075</xdr:colOff>
      <xdr:row>17</xdr:row>
      <xdr:rowOff>219075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GrpSpPr/>
      </xdr:nvGrpSpPr>
      <xdr:grpSpPr>
        <a:xfrm>
          <a:off x="5168900" y="4210050"/>
          <a:ext cx="504825" cy="276225"/>
          <a:chOff x="3248025" y="3276600"/>
          <a:chExt cx="504825" cy="276225"/>
        </a:xfrm>
      </xdr:grpSpPr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0900-00003A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9" name="Straight Arrow Connector 58">
            <a:extLst>
              <a:ext uri="{FF2B5EF4-FFF2-40B4-BE49-F238E27FC236}">
                <a16:creationId xmlns:a16="http://schemas.microsoft.com/office/drawing/2014/main" id="{00000000-0008-0000-0900-00003B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16</xdr:row>
      <xdr:rowOff>171450</xdr:rowOff>
    </xdr:from>
    <xdr:to>
      <xdr:col>11</xdr:col>
      <xdr:colOff>571500</xdr:colOff>
      <xdr:row>17</xdr:row>
      <xdr:rowOff>219075</xdr:rowOff>
    </xdr:to>
    <xdr:grpSp>
      <xdr:nvGrpSpPr>
        <xdr:cNvPr id="60" name="Group 59">
          <a:extLst>
            <a:ext uri="{FF2B5EF4-FFF2-40B4-BE49-F238E27FC236}">
              <a16:creationId xmlns:a16="http://schemas.microsoft.com/office/drawing/2014/main" id="{00000000-0008-0000-0900-00003C000000}"/>
            </a:ext>
          </a:extLst>
        </xdr:cNvPr>
        <xdr:cNvGrpSpPr/>
      </xdr:nvGrpSpPr>
      <xdr:grpSpPr>
        <a:xfrm>
          <a:off x="6397625" y="4210050"/>
          <a:ext cx="504825" cy="276225"/>
          <a:chOff x="3248025" y="3276600"/>
          <a:chExt cx="504825" cy="276225"/>
        </a:xfrm>
      </xdr:grpSpPr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00000000-0008-0000-0900-00003D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0900-00003E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17</xdr:row>
      <xdr:rowOff>171450</xdr:rowOff>
    </xdr:from>
    <xdr:to>
      <xdr:col>3</xdr:col>
      <xdr:colOff>619125</xdr:colOff>
      <xdr:row>18</xdr:row>
      <xdr:rowOff>219075</xdr:rowOff>
    </xdr:to>
    <xdr:grpSp>
      <xdr:nvGrpSpPr>
        <xdr:cNvPr id="63" name="Group 62">
          <a:extLst>
            <a:ext uri="{FF2B5EF4-FFF2-40B4-BE49-F238E27FC236}">
              <a16:creationId xmlns:a16="http://schemas.microsoft.com/office/drawing/2014/main" id="{00000000-0008-0000-0900-00003F000000}"/>
            </a:ext>
          </a:extLst>
        </xdr:cNvPr>
        <xdr:cNvGrpSpPr/>
      </xdr:nvGrpSpPr>
      <xdr:grpSpPr>
        <a:xfrm>
          <a:off x="1416050" y="4438650"/>
          <a:ext cx="504825" cy="276225"/>
          <a:chOff x="3248025" y="3276600"/>
          <a:chExt cx="504825" cy="276225"/>
        </a:xfrm>
      </xdr:grpSpPr>
      <xdr:sp macro="" textlink="">
        <xdr:nvSpPr>
          <xdr:cNvPr id="64" name="Rectangle 63">
            <a:extLst>
              <a:ext uri="{FF2B5EF4-FFF2-40B4-BE49-F238E27FC236}">
                <a16:creationId xmlns:a16="http://schemas.microsoft.com/office/drawing/2014/main" id="{00000000-0008-0000-0900-000040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0900-000041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17</xdr:row>
      <xdr:rowOff>171450</xdr:rowOff>
    </xdr:from>
    <xdr:to>
      <xdr:col>5</xdr:col>
      <xdr:colOff>581025</xdr:colOff>
      <xdr:row>18</xdr:row>
      <xdr:rowOff>219075</xdr:rowOff>
    </xdr:to>
    <xdr:grpSp>
      <xdr:nvGrpSpPr>
        <xdr:cNvPr id="66" name="Group 65">
          <a:extLst>
            <a:ext uri="{FF2B5EF4-FFF2-40B4-BE49-F238E27FC236}">
              <a16:creationId xmlns:a16="http://schemas.microsoft.com/office/drawing/2014/main" id="{00000000-0008-0000-0900-000042000000}"/>
            </a:ext>
          </a:extLst>
        </xdr:cNvPr>
        <xdr:cNvGrpSpPr/>
      </xdr:nvGrpSpPr>
      <xdr:grpSpPr>
        <a:xfrm>
          <a:off x="2635250" y="4438650"/>
          <a:ext cx="504825" cy="276225"/>
          <a:chOff x="3248025" y="3276600"/>
          <a:chExt cx="504825" cy="276225"/>
        </a:xfrm>
      </xdr:grpSpPr>
      <xdr:sp macro="" textlink="">
        <xdr:nvSpPr>
          <xdr:cNvPr id="67" name="Rectangle 66">
            <a:extLst>
              <a:ext uri="{FF2B5EF4-FFF2-40B4-BE49-F238E27FC236}">
                <a16:creationId xmlns:a16="http://schemas.microsoft.com/office/drawing/2014/main" id="{00000000-0008-0000-0900-000043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8" name="Straight Arrow Connector 67">
            <a:extLst>
              <a:ext uri="{FF2B5EF4-FFF2-40B4-BE49-F238E27FC236}">
                <a16:creationId xmlns:a16="http://schemas.microsoft.com/office/drawing/2014/main" id="{00000000-0008-0000-0900-000044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17</xdr:row>
      <xdr:rowOff>171450</xdr:rowOff>
    </xdr:from>
    <xdr:to>
      <xdr:col>7</xdr:col>
      <xdr:colOff>590550</xdr:colOff>
      <xdr:row>18</xdr:row>
      <xdr:rowOff>219075</xdr:rowOff>
    </xdr:to>
    <xdr:grpSp>
      <xdr:nvGrpSpPr>
        <xdr:cNvPr id="69" name="Group 68">
          <a:extLst>
            <a:ext uri="{FF2B5EF4-FFF2-40B4-BE49-F238E27FC236}">
              <a16:creationId xmlns:a16="http://schemas.microsoft.com/office/drawing/2014/main" id="{00000000-0008-0000-0900-000045000000}"/>
            </a:ext>
          </a:extLst>
        </xdr:cNvPr>
        <xdr:cNvGrpSpPr/>
      </xdr:nvGrpSpPr>
      <xdr:grpSpPr>
        <a:xfrm>
          <a:off x="3902075" y="4438650"/>
          <a:ext cx="504825" cy="276225"/>
          <a:chOff x="3248025" y="3276600"/>
          <a:chExt cx="504825" cy="276225"/>
        </a:xfrm>
      </xdr:grpSpPr>
      <xdr:sp macro="" textlink="">
        <xdr:nvSpPr>
          <xdr:cNvPr id="70" name="Rectangle 69">
            <a:extLst>
              <a:ext uri="{FF2B5EF4-FFF2-40B4-BE49-F238E27FC236}">
                <a16:creationId xmlns:a16="http://schemas.microsoft.com/office/drawing/2014/main" id="{00000000-0008-0000-0900-000046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1" name="Straight Arrow Connector 70">
            <a:extLst>
              <a:ext uri="{FF2B5EF4-FFF2-40B4-BE49-F238E27FC236}">
                <a16:creationId xmlns:a16="http://schemas.microsoft.com/office/drawing/2014/main" id="{00000000-0008-0000-0900-000047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17</xdr:row>
      <xdr:rowOff>171450</xdr:rowOff>
    </xdr:from>
    <xdr:to>
      <xdr:col>9</xdr:col>
      <xdr:colOff>600075</xdr:colOff>
      <xdr:row>18</xdr:row>
      <xdr:rowOff>219075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id="{00000000-0008-0000-0900-000048000000}"/>
            </a:ext>
          </a:extLst>
        </xdr:cNvPr>
        <xdr:cNvGrpSpPr/>
      </xdr:nvGrpSpPr>
      <xdr:grpSpPr>
        <a:xfrm>
          <a:off x="5168900" y="4438650"/>
          <a:ext cx="504825" cy="276225"/>
          <a:chOff x="3248025" y="3276600"/>
          <a:chExt cx="504825" cy="276225"/>
        </a:xfrm>
      </xdr:grpSpPr>
      <xdr:sp macro="" textlink="">
        <xdr:nvSpPr>
          <xdr:cNvPr id="73" name="Rectangle 72">
            <a:extLst>
              <a:ext uri="{FF2B5EF4-FFF2-40B4-BE49-F238E27FC236}">
                <a16:creationId xmlns:a16="http://schemas.microsoft.com/office/drawing/2014/main" id="{00000000-0008-0000-0900-000049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4" name="Straight Arrow Connector 73">
            <a:extLst>
              <a:ext uri="{FF2B5EF4-FFF2-40B4-BE49-F238E27FC236}">
                <a16:creationId xmlns:a16="http://schemas.microsoft.com/office/drawing/2014/main" id="{00000000-0008-0000-0900-00004A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17</xdr:row>
      <xdr:rowOff>171450</xdr:rowOff>
    </xdr:from>
    <xdr:to>
      <xdr:col>11</xdr:col>
      <xdr:colOff>571500</xdr:colOff>
      <xdr:row>18</xdr:row>
      <xdr:rowOff>219075</xdr:rowOff>
    </xdr:to>
    <xdr:grpSp>
      <xdr:nvGrpSpPr>
        <xdr:cNvPr id="75" name="Group 74">
          <a:extLst>
            <a:ext uri="{FF2B5EF4-FFF2-40B4-BE49-F238E27FC236}">
              <a16:creationId xmlns:a16="http://schemas.microsoft.com/office/drawing/2014/main" id="{00000000-0008-0000-0900-00004B000000}"/>
            </a:ext>
          </a:extLst>
        </xdr:cNvPr>
        <xdr:cNvGrpSpPr/>
      </xdr:nvGrpSpPr>
      <xdr:grpSpPr>
        <a:xfrm>
          <a:off x="6397625" y="4438650"/>
          <a:ext cx="504825" cy="276225"/>
          <a:chOff x="3248025" y="3276600"/>
          <a:chExt cx="504825" cy="276225"/>
        </a:xfrm>
      </xdr:grpSpPr>
      <xdr:sp macro="" textlink="">
        <xdr:nvSpPr>
          <xdr:cNvPr id="76" name="Rectangle 75">
            <a:extLst>
              <a:ext uri="{FF2B5EF4-FFF2-40B4-BE49-F238E27FC236}">
                <a16:creationId xmlns:a16="http://schemas.microsoft.com/office/drawing/2014/main" id="{00000000-0008-0000-0900-00004C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7" name="Straight Arrow Connector 76">
            <a:extLst>
              <a:ext uri="{FF2B5EF4-FFF2-40B4-BE49-F238E27FC236}">
                <a16:creationId xmlns:a16="http://schemas.microsoft.com/office/drawing/2014/main" id="{00000000-0008-0000-0900-00004D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18</xdr:row>
      <xdr:rowOff>152400</xdr:rowOff>
    </xdr:from>
    <xdr:to>
      <xdr:col>3</xdr:col>
      <xdr:colOff>619125</xdr:colOff>
      <xdr:row>19</xdr:row>
      <xdr:rowOff>200025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00000000-0008-0000-0900-00004E000000}"/>
            </a:ext>
          </a:extLst>
        </xdr:cNvPr>
        <xdr:cNvGrpSpPr/>
      </xdr:nvGrpSpPr>
      <xdr:grpSpPr>
        <a:xfrm>
          <a:off x="1416050" y="4648200"/>
          <a:ext cx="504825" cy="257175"/>
          <a:chOff x="3248025" y="3276600"/>
          <a:chExt cx="504825" cy="276225"/>
        </a:xfrm>
      </xdr:grpSpPr>
      <xdr:sp macro="" textlink="">
        <xdr:nvSpPr>
          <xdr:cNvPr id="79" name="Rectangle 78">
            <a:extLst>
              <a:ext uri="{FF2B5EF4-FFF2-40B4-BE49-F238E27FC236}">
                <a16:creationId xmlns:a16="http://schemas.microsoft.com/office/drawing/2014/main" id="{00000000-0008-0000-0900-00004F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80" name="Straight Arrow Connector 79">
            <a:extLst>
              <a:ext uri="{FF2B5EF4-FFF2-40B4-BE49-F238E27FC236}">
                <a16:creationId xmlns:a16="http://schemas.microsoft.com/office/drawing/2014/main" id="{00000000-0008-0000-0900-000050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18</xdr:row>
      <xdr:rowOff>152400</xdr:rowOff>
    </xdr:from>
    <xdr:to>
      <xdr:col>5</xdr:col>
      <xdr:colOff>581025</xdr:colOff>
      <xdr:row>19</xdr:row>
      <xdr:rowOff>200025</xdr:rowOff>
    </xdr:to>
    <xdr:grpSp>
      <xdr:nvGrpSpPr>
        <xdr:cNvPr id="81" name="Group 80">
          <a:extLst>
            <a:ext uri="{FF2B5EF4-FFF2-40B4-BE49-F238E27FC236}">
              <a16:creationId xmlns:a16="http://schemas.microsoft.com/office/drawing/2014/main" id="{00000000-0008-0000-0900-000051000000}"/>
            </a:ext>
          </a:extLst>
        </xdr:cNvPr>
        <xdr:cNvGrpSpPr/>
      </xdr:nvGrpSpPr>
      <xdr:grpSpPr>
        <a:xfrm>
          <a:off x="2635250" y="4648200"/>
          <a:ext cx="504825" cy="257175"/>
          <a:chOff x="3248025" y="3276600"/>
          <a:chExt cx="504825" cy="276225"/>
        </a:xfrm>
      </xdr:grpSpPr>
      <xdr:sp macro="" textlink="">
        <xdr:nvSpPr>
          <xdr:cNvPr id="82" name="Rectangle 81">
            <a:extLst>
              <a:ext uri="{FF2B5EF4-FFF2-40B4-BE49-F238E27FC236}">
                <a16:creationId xmlns:a16="http://schemas.microsoft.com/office/drawing/2014/main" id="{00000000-0008-0000-0900-000052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83" name="Straight Arrow Connector 82">
            <a:extLst>
              <a:ext uri="{FF2B5EF4-FFF2-40B4-BE49-F238E27FC236}">
                <a16:creationId xmlns:a16="http://schemas.microsoft.com/office/drawing/2014/main" id="{00000000-0008-0000-0900-000053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18</xdr:row>
      <xdr:rowOff>152400</xdr:rowOff>
    </xdr:from>
    <xdr:to>
      <xdr:col>7</xdr:col>
      <xdr:colOff>590550</xdr:colOff>
      <xdr:row>19</xdr:row>
      <xdr:rowOff>200025</xdr:rowOff>
    </xdr:to>
    <xdr:grpSp>
      <xdr:nvGrpSpPr>
        <xdr:cNvPr id="84" name="Group 83">
          <a:extLst>
            <a:ext uri="{FF2B5EF4-FFF2-40B4-BE49-F238E27FC236}">
              <a16:creationId xmlns:a16="http://schemas.microsoft.com/office/drawing/2014/main" id="{00000000-0008-0000-0900-000054000000}"/>
            </a:ext>
          </a:extLst>
        </xdr:cNvPr>
        <xdr:cNvGrpSpPr/>
      </xdr:nvGrpSpPr>
      <xdr:grpSpPr>
        <a:xfrm>
          <a:off x="3902075" y="4648200"/>
          <a:ext cx="504825" cy="257175"/>
          <a:chOff x="3248025" y="3276600"/>
          <a:chExt cx="504825" cy="276225"/>
        </a:xfrm>
      </xdr:grpSpPr>
      <xdr:sp macro="" textlink="">
        <xdr:nvSpPr>
          <xdr:cNvPr id="85" name="Rectangle 84">
            <a:extLst>
              <a:ext uri="{FF2B5EF4-FFF2-40B4-BE49-F238E27FC236}">
                <a16:creationId xmlns:a16="http://schemas.microsoft.com/office/drawing/2014/main" id="{00000000-0008-0000-0900-000055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86" name="Straight Arrow Connector 85">
            <a:extLst>
              <a:ext uri="{FF2B5EF4-FFF2-40B4-BE49-F238E27FC236}">
                <a16:creationId xmlns:a16="http://schemas.microsoft.com/office/drawing/2014/main" id="{00000000-0008-0000-0900-000056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18</xdr:row>
      <xdr:rowOff>152400</xdr:rowOff>
    </xdr:from>
    <xdr:to>
      <xdr:col>9</xdr:col>
      <xdr:colOff>600075</xdr:colOff>
      <xdr:row>19</xdr:row>
      <xdr:rowOff>200025</xdr:rowOff>
    </xdr:to>
    <xdr:grpSp>
      <xdr:nvGrpSpPr>
        <xdr:cNvPr id="87" name="Group 86">
          <a:extLst>
            <a:ext uri="{FF2B5EF4-FFF2-40B4-BE49-F238E27FC236}">
              <a16:creationId xmlns:a16="http://schemas.microsoft.com/office/drawing/2014/main" id="{00000000-0008-0000-0900-000057000000}"/>
            </a:ext>
          </a:extLst>
        </xdr:cNvPr>
        <xdr:cNvGrpSpPr/>
      </xdr:nvGrpSpPr>
      <xdr:grpSpPr>
        <a:xfrm>
          <a:off x="5168900" y="4648200"/>
          <a:ext cx="504825" cy="257175"/>
          <a:chOff x="3248025" y="3276600"/>
          <a:chExt cx="504825" cy="276225"/>
        </a:xfrm>
      </xdr:grpSpPr>
      <xdr:sp macro="" textlink="">
        <xdr:nvSpPr>
          <xdr:cNvPr id="88" name="Rectangle 87">
            <a:extLst>
              <a:ext uri="{FF2B5EF4-FFF2-40B4-BE49-F238E27FC236}">
                <a16:creationId xmlns:a16="http://schemas.microsoft.com/office/drawing/2014/main" id="{00000000-0008-0000-0900-000058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89" name="Straight Arrow Connector 88">
            <a:extLst>
              <a:ext uri="{FF2B5EF4-FFF2-40B4-BE49-F238E27FC236}">
                <a16:creationId xmlns:a16="http://schemas.microsoft.com/office/drawing/2014/main" id="{00000000-0008-0000-0900-000059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18</xdr:row>
      <xdr:rowOff>152400</xdr:rowOff>
    </xdr:from>
    <xdr:to>
      <xdr:col>11</xdr:col>
      <xdr:colOff>571500</xdr:colOff>
      <xdr:row>19</xdr:row>
      <xdr:rowOff>200025</xdr:rowOff>
    </xdr:to>
    <xdr:grpSp>
      <xdr:nvGrpSpPr>
        <xdr:cNvPr id="90" name="Group 89">
          <a:extLst>
            <a:ext uri="{FF2B5EF4-FFF2-40B4-BE49-F238E27FC236}">
              <a16:creationId xmlns:a16="http://schemas.microsoft.com/office/drawing/2014/main" id="{00000000-0008-0000-0900-00005A000000}"/>
            </a:ext>
          </a:extLst>
        </xdr:cNvPr>
        <xdr:cNvGrpSpPr/>
      </xdr:nvGrpSpPr>
      <xdr:grpSpPr>
        <a:xfrm>
          <a:off x="6397625" y="4648200"/>
          <a:ext cx="504825" cy="257175"/>
          <a:chOff x="3248025" y="3276600"/>
          <a:chExt cx="504825" cy="276225"/>
        </a:xfrm>
      </xdr:grpSpPr>
      <xdr:sp macro="" textlink="">
        <xdr:nvSpPr>
          <xdr:cNvPr id="91" name="Rectangle 90">
            <a:extLst>
              <a:ext uri="{FF2B5EF4-FFF2-40B4-BE49-F238E27FC236}">
                <a16:creationId xmlns:a16="http://schemas.microsoft.com/office/drawing/2014/main" id="{00000000-0008-0000-0900-00005B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92" name="Straight Arrow Connector 91">
            <a:extLst>
              <a:ext uri="{FF2B5EF4-FFF2-40B4-BE49-F238E27FC236}">
                <a16:creationId xmlns:a16="http://schemas.microsoft.com/office/drawing/2014/main" id="{00000000-0008-0000-0900-00005C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19</xdr:row>
      <xdr:rowOff>142875</xdr:rowOff>
    </xdr:from>
    <xdr:to>
      <xdr:col>3</xdr:col>
      <xdr:colOff>619125</xdr:colOff>
      <xdr:row>21</xdr:row>
      <xdr:rowOff>0</xdr:rowOff>
    </xdr:to>
    <xdr:grpSp>
      <xdr:nvGrpSpPr>
        <xdr:cNvPr id="93" name="Group 92">
          <a:extLst>
            <a:ext uri="{FF2B5EF4-FFF2-40B4-BE49-F238E27FC236}">
              <a16:creationId xmlns:a16="http://schemas.microsoft.com/office/drawing/2014/main" id="{00000000-0008-0000-0900-00005D000000}"/>
            </a:ext>
          </a:extLst>
        </xdr:cNvPr>
        <xdr:cNvGrpSpPr/>
      </xdr:nvGrpSpPr>
      <xdr:grpSpPr>
        <a:xfrm>
          <a:off x="1416050" y="4867275"/>
          <a:ext cx="504825" cy="225425"/>
          <a:chOff x="3248025" y="3276600"/>
          <a:chExt cx="504825" cy="276225"/>
        </a:xfrm>
      </xdr:grpSpPr>
      <xdr:sp macro="" textlink="">
        <xdr:nvSpPr>
          <xdr:cNvPr id="94" name="Rectangle 93">
            <a:extLst>
              <a:ext uri="{FF2B5EF4-FFF2-40B4-BE49-F238E27FC236}">
                <a16:creationId xmlns:a16="http://schemas.microsoft.com/office/drawing/2014/main" id="{00000000-0008-0000-0900-00005E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95" name="Straight Arrow Connector 94">
            <a:extLst>
              <a:ext uri="{FF2B5EF4-FFF2-40B4-BE49-F238E27FC236}">
                <a16:creationId xmlns:a16="http://schemas.microsoft.com/office/drawing/2014/main" id="{00000000-0008-0000-0900-00005F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19</xdr:row>
      <xdr:rowOff>142875</xdr:rowOff>
    </xdr:from>
    <xdr:to>
      <xdr:col>5</xdr:col>
      <xdr:colOff>581025</xdr:colOff>
      <xdr:row>21</xdr:row>
      <xdr:rowOff>0</xdr:rowOff>
    </xdr:to>
    <xdr:grpSp>
      <xdr:nvGrpSpPr>
        <xdr:cNvPr id="96" name="Group 95">
          <a:extLst>
            <a:ext uri="{FF2B5EF4-FFF2-40B4-BE49-F238E27FC236}">
              <a16:creationId xmlns:a16="http://schemas.microsoft.com/office/drawing/2014/main" id="{00000000-0008-0000-0900-000060000000}"/>
            </a:ext>
          </a:extLst>
        </xdr:cNvPr>
        <xdr:cNvGrpSpPr/>
      </xdr:nvGrpSpPr>
      <xdr:grpSpPr>
        <a:xfrm>
          <a:off x="2635250" y="4867275"/>
          <a:ext cx="504825" cy="225425"/>
          <a:chOff x="3248025" y="3276600"/>
          <a:chExt cx="504825" cy="276225"/>
        </a:xfrm>
      </xdr:grpSpPr>
      <xdr:sp macro="" textlink="">
        <xdr:nvSpPr>
          <xdr:cNvPr id="97" name="Rectangle 96">
            <a:extLst>
              <a:ext uri="{FF2B5EF4-FFF2-40B4-BE49-F238E27FC236}">
                <a16:creationId xmlns:a16="http://schemas.microsoft.com/office/drawing/2014/main" id="{00000000-0008-0000-0900-000061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98" name="Straight Arrow Connector 97">
            <a:extLst>
              <a:ext uri="{FF2B5EF4-FFF2-40B4-BE49-F238E27FC236}">
                <a16:creationId xmlns:a16="http://schemas.microsoft.com/office/drawing/2014/main" id="{00000000-0008-0000-0900-000062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19</xdr:row>
      <xdr:rowOff>142875</xdr:rowOff>
    </xdr:from>
    <xdr:to>
      <xdr:col>7</xdr:col>
      <xdr:colOff>590550</xdr:colOff>
      <xdr:row>21</xdr:row>
      <xdr:rowOff>0</xdr:rowOff>
    </xdr:to>
    <xdr:grpSp>
      <xdr:nvGrpSpPr>
        <xdr:cNvPr id="99" name="Group 98">
          <a:extLst>
            <a:ext uri="{FF2B5EF4-FFF2-40B4-BE49-F238E27FC236}">
              <a16:creationId xmlns:a16="http://schemas.microsoft.com/office/drawing/2014/main" id="{00000000-0008-0000-0900-000063000000}"/>
            </a:ext>
          </a:extLst>
        </xdr:cNvPr>
        <xdr:cNvGrpSpPr/>
      </xdr:nvGrpSpPr>
      <xdr:grpSpPr>
        <a:xfrm>
          <a:off x="3902075" y="4867275"/>
          <a:ext cx="504825" cy="225425"/>
          <a:chOff x="3248025" y="3276600"/>
          <a:chExt cx="504825" cy="276225"/>
        </a:xfrm>
      </xdr:grpSpPr>
      <xdr:sp macro="" textlink="">
        <xdr:nvSpPr>
          <xdr:cNvPr id="100" name="Rectangle 99">
            <a:extLst>
              <a:ext uri="{FF2B5EF4-FFF2-40B4-BE49-F238E27FC236}">
                <a16:creationId xmlns:a16="http://schemas.microsoft.com/office/drawing/2014/main" id="{00000000-0008-0000-0900-000064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01" name="Straight Arrow Connector 100">
            <a:extLst>
              <a:ext uri="{FF2B5EF4-FFF2-40B4-BE49-F238E27FC236}">
                <a16:creationId xmlns:a16="http://schemas.microsoft.com/office/drawing/2014/main" id="{00000000-0008-0000-0900-000065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19</xdr:row>
      <xdr:rowOff>142875</xdr:rowOff>
    </xdr:from>
    <xdr:to>
      <xdr:col>9</xdr:col>
      <xdr:colOff>600075</xdr:colOff>
      <xdr:row>21</xdr:row>
      <xdr:rowOff>0</xdr:rowOff>
    </xdr:to>
    <xdr:grpSp>
      <xdr:nvGrpSpPr>
        <xdr:cNvPr id="102" name="Group 101">
          <a:extLst>
            <a:ext uri="{FF2B5EF4-FFF2-40B4-BE49-F238E27FC236}">
              <a16:creationId xmlns:a16="http://schemas.microsoft.com/office/drawing/2014/main" id="{00000000-0008-0000-0900-000066000000}"/>
            </a:ext>
          </a:extLst>
        </xdr:cNvPr>
        <xdr:cNvGrpSpPr/>
      </xdr:nvGrpSpPr>
      <xdr:grpSpPr>
        <a:xfrm>
          <a:off x="5168900" y="4867275"/>
          <a:ext cx="504825" cy="225425"/>
          <a:chOff x="3248025" y="3276600"/>
          <a:chExt cx="504825" cy="276225"/>
        </a:xfrm>
      </xdr:grpSpPr>
      <xdr:sp macro="" textlink="">
        <xdr:nvSpPr>
          <xdr:cNvPr id="103" name="Rectangle 102">
            <a:extLst>
              <a:ext uri="{FF2B5EF4-FFF2-40B4-BE49-F238E27FC236}">
                <a16:creationId xmlns:a16="http://schemas.microsoft.com/office/drawing/2014/main" id="{00000000-0008-0000-0900-000067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04" name="Straight Arrow Connector 103">
            <a:extLst>
              <a:ext uri="{FF2B5EF4-FFF2-40B4-BE49-F238E27FC236}">
                <a16:creationId xmlns:a16="http://schemas.microsoft.com/office/drawing/2014/main" id="{00000000-0008-0000-0900-000068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19</xdr:row>
      <xdr:rowOff>142875</xdr:rowOff>
    </xdr:from>
    <xdr:to>
      <xdr:col>11</xdr:col>
      <xdr:colOff>571500</xdr:colOff>
      <xdr:row>21</xdr:row>
      <xdr:rowOff>0</xdr:rowOff>
    </xdr:to>
    <xdr:grpSp>
      <xdr:nvGrpSpPr>
        <xdr:cNvPr id="105" name="Group 104">
          <a:extLst>
            <a:ext uri="{FF2B5EF4-FFF2-40B4-BE49-F238E27FC236}">
              <a16:creationId xmlns:a16="http://schemas.microsoft.com/office/drawing/2014/main" id="{00000000-0008-0000-0900-000069000000}"/>
            </a:ext>
          </a:extLst>
        </xdr:cNvPr>
        <xdr:cNvGrpSpPr/>
      </xdr:nvGrpSpPr>
      <xdr:grpSpPr>
        <a:xfrm>
          <a:off x="6397625" y="4867275"/>
          <a:ext cx="504825" cy="225425"/>
          <a:chOff x="3248025" y="3276600"/>
          <a:chExt cx="504825" cy="276225"/>
        </a:xfrm>
      </xdr:grpSpPr>
      <xdr:sp macro="" textlink="">
        <xdr:nvSpPr>
          <xdr:cNvPr id="106" name="Rectangle 105">
            <a:extLst>
              <a:ext uri="{FF2B5EF4-FFF2-40B4-BE49-F238E27FC236}">
                <a16:creationId xmlns:a16="http://schemas.microsoft.com/office/drawing/2014/main" id="{00000000-0008-0000-0900-00006A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07" name="Straight Arrow Connector 106">
            <a:extLst>
              <a:ext uri="{FF2B5EF4-FFF2-40B4-BE49-F238E27FC236}">
                <a16:creationId xmlns:a16="http://schemas.microsoft.com/office/drawing/2014/main" id="{00000000-0008-0000-0900-00006B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50</xdr:row>
      <xdr:rowOff>161925</xdr:rowOff>
    </xdr:from>
    <xdr:to>
      <xdr:col>3</xdr:col>
      <xdr:colOff>619125</xdr:colOff>
      <xdr:row>52</xdr:row>
      <xdr:rowOff>0</xdr:rowOff>
    </xdr:to>
    <xdr:grpSp>
      <xdr:nvGrpSpPr>
        <xdr:cNvPr id="108" name="Group 107">
          <a:extLst>
            <a:ext uri="{FF2B5EF4-FFF2-40B4-BE49-F238E27FC236}">
              <a16:creationId xmlns:a16="http://schemas.microsoft.com/office/drawing/2014/main" id="{00000000-0008-0000-0900-00006C000000}"/>
            </a:ext>
          </a:extLst>
        </xdr:cNvPr>
        <xdr:cNvGrpSpPr/>
      </xdr:nvGrpSpPr>
      <xdr:grpSpPr>
        <a:xfrm>
          <a:off x="1416050" y="11268075"/>
          <a:ext cx="504825" cy="295275"/>
          <a:chOff x="3248025" y="3276600"/>
          <a:chExt cx="504825" cy="276225"/>
        </a:xfrm>
      </xdr:grpSpPr>
      <xdr:sp macro="" textlink="">
        <xdr:nvSpPr>
          <xdr:cNvPr id="109" name="Rectangle 108">
            <a:extLst>
              <a:ext uri="{FF2B5EF4-FFF2-40B4-BE49-F238E27FC236}">
                <a16:creationId xmlns:a16="http://schemas.microsoft.com/office/drawing/2014/main" id="{00000000-0008-0000-0900-00006D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0" name="Straight Arrow Connector 109">
            <a:extLst>
              <a:ext uri="{FF2B5EF4-FFF2-40B4-BE49-F238E27FC236}">
                <a16:creationId xmlns:a16="http://schemas.microsoft.com/office/drawing/2014/main" id="{00000000-0008-0000-0900-00006E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50</xdr:row>
      <xdr:rowOff>161925</xdr:rowOff>
    </xdr:from>
    <xdr:to>
      <xdr:col>5</xdr:col>
      <xdr:colOff>581025</xdr:colOff>
      <xdr:row>52</xdr:row>
      <xdr:rowOff>0</xdr:rowOff>
    </xdr:to>
    <xdr:grpSp>
      <xdr:nvGrpSpPr>
        <xdr:cNvPr id="111" name="Group 110">
          <a:extLst>
            <a:ext uri="{FF2B5EF4-FFF2-40B4-BE49-F238E27FC236}">
              <a16:creationId xmlns:a16="http://schemas.microsoft.com/office/drawing/2014/main" id="{00000000-0008-0000-0900-00006F000000}"/>
            </a:ext>
          </a:extLst>
        </xdr:cNvPr>
        <xdr:cNvGrpSpPr/>
      </xdr:nvGrpSpPr>
      <xdr:grpSpPr>
        <a:xfrm>
          <a:off x="2635250" y="11268075"/>
          <a:ext cx="504825" cy="295275"/>
          <a:chOff x="3248025" y="3276600"/>
          <a:chExt cx="504825" cy="276225"/>
        </a:xfrm>
      </xdr:grpSpPr>
      <xdr:sp macro="" textlink="">
        <xdr:nvSpPr>
          <xdr:cNvPr id="112" name="Rectangle 111">
            <a:extLst>
              <a:ext uri="{FF2B5EF4-FFF2-40B4-BE49-F238E27FC236}">
                <a16:creationId xmlns:a16="http://schemas.microsoft.com/office/drawing/2014/main" id="{00000000-0008-0000-0900-000070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3" name="Straight Arrow Connector 112">
            <a:extLst>
              <a:ext uri="{FF2B5EF4-FFF2-40B4-BE49-F238E27FC236}">
                <a16:creationId xmlns:a16="http://schemas.microsoft.com/office/drawing/2014/main" id="{00000000-0008-0000-0900-000071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50</xdr:row>
      <xdr:rowOff>161925</xdr:rowOff>
    </xdr:from>
    <xdr:to>
      <xdr:col>7</xdr:col>
      <xdr:colOff>590550</xdr:colOff>
      <xdr:row>52</xdr:row>
      <xdr:rowOff>0</xdr:rowOff>
    </xdr:to>
    <xdr:grpSp>
      <xdr:nvGrpSpPr>
        <xdr:cNvPr id="114" name="Group 113">
          <a:extLst>
            <a:ext uri="{FF2B5EF4-FFF2-40B4-BE49-F238E27FC236}">
              <a16:creationId xmlns:a16="http://schemas.microsoft.com/office/drawing/2014/main" id="{00000000-0008-0000-0900-000072000000}"/>
            </a:ext>
          </a:extLst>
        </xdr:cNvPr>
        <xdr:cNvGrpSpPr/>
      </xdr:nvGrpSpPr>
      <xdr:grpSpPr>
        <a:xfrm>
          <a:off x="3902075" y="11268075"/>
          <a:ext cx="504825" cy="295275"/>
          <a:chOff x="3248025" y="3276600"/>
          <a:chExt cx="504825" cy="276225"/>
        </a:xfrm>
      </xdr:grpSpPr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900-000073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6" name="Straight Arrow Connector 115">
            <a:extLst>
              <a:ext uri="{FF2B5EF4-FFF2-40B4-BE49-F238E27FC236}">
                <a16:creationId xmlns:a16="http://schemas.microsoft.com/office/drawing/2014/main" id="{00000000-0008-0000-0900-000074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50</xdr:row>
      <xdr:rowOff>161925</xdr:rowOff>
    </xdr:from>
    <xdr:to>
      <xdr:col>9</xdr:col>
      <xdr:colOff>600075</xdr:colOff>
      <xdr:row>52</xdr:row>
      <xdr:rowOff>0</xdr:rowOff>
    </xdr:to>
    <xdr:grpSp>
      <xdr:nvGrpSpPr>
        <xdr:cNvPr id="117" name="Group 116">
          <a:extLst>
            <a:ext uri="{FF2B5EF4-FFF2-40B4-BE49-F238E27FC236}">
              <a16:creationId xmlns:a16="http://schemas.microsoft.com/office/drawing/2014/main" id="{00000000-0008-0000-0900-000075000000}"/>
            </a:ext>
          </a:extLst>
        </xdr:cNvPr>
        <xdr:cNvGrpSpPr/>
      </xdr:nvGrpSpPr>
      <xdr:grpSpPr>
        <a:xfrm>
          <a:off x="5168900" y="11268075"/>
          <a:ext cx="504825" cy="295275"/>
          <a:chOff x="3248025" y="3276600"/>
          <a:chExt cx="504825" cy="276225"/>
        </a:xfrm>
      </xdr:grpSpPr>
      <xdr:sp macro="" textlink="">
        <xdr:nvSpPr>
          <xdr:cNvPr id="118" name="Rectangle 117">
            <a:extLst>
              <a:ext uri="{FF2B5EF4-FFF2-40B4-BE49-F238E27FC236}">
                <a16:creationId xmlns:a16="http://schemas.microsoft.com/office/drawing/2014/main" id="{00000000-0008-0000-0900-000076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9" name="Straight Arrow Connector 118">
            <a:extLst>
              <a:ext uri="{FF2B5EF4-FFF2-40B4-BE49-F238E27FC236}">
                <a16:creationId xmlns:a16="http://schemas.microsoft.com/office/drawing/2014/main" id="{00000000-0008-0000-0900-000077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50</xdr:row>
      <xdr:rowOff>161925</xdr:rowOff>
    </xdr:from>
    <xdr:to>
      <xdr:col>11</xdr:col>
      <xdr:colOff>571500</xdr:colOff>
      <xdr:row>52</xdr:row>
      <xdr:rowOff>0</xdr:rowOff>
    </xdr:to>
    <xdr:grpSp>
      <xdr:nvGrpSpPr>
        <xdr:cNvPr id="120" name="Group 119">
          <a:extLst>
            <a:ext uri="{FF2B5EF4-FFF2-40B4-BE49-F238E27FC236}">
              <a16:creationId xmlns:a16="http://schemas.microsoft.com/office/drawing/2014/main" id="{00000000-0008-0000-0900-000078000000}"/>
            </a:ext>
          </a:extLst>
        </xdr:cNvPr>
        <xdr:cNvGrpSpPr/>
      </xdr:nvGrpSpPr>
      <xdr:grpSpPr>
        <a:xfrm>
          <a:off x="6397625" y="11268075"/>
          <a:ext cx="504825" cy="295275"/>
          <a:chOff x="3248025" y="3276600"/>
          <a:chExt cx="504825" cy="276225"/>
        </a:xfrm>
      </xdr:grpSpPr>
      <xdr:sp macro="" textlink="">
        <xdr:nvSpPr>
          <xdr:cNvPr id="121" name="Rectangle 120">
            <a:extLst>
              <a:ext uri="{FF2B5EF4-FFF2-40B4-BE49-F238E27FC236}">
                <a16:creationId xmlns:a16="http://schemas.microsoft.com/office/drawing/2014/main" id="{00000000-0008-0000-0900-000079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22" name="Straight Arrow Connector 121">
            <a:extLst>
              <a:ext uri="{FF2B5EF4-FFF2-40B4-BE49-F238E27FC236}">
                <a16:creationId xmlns:a16="http://schemas.microsoft.com/office/drawing/2014/main" id="{00000000-0008-0000-0900-00007A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51</xdr:row>
      <xdr:rowOff>171450</xdr:rowOff>
    </xdr:from>
    <xdr:to>
      <xdr:col>3</xdr:col>
      <xdr:colOff>619125</xdr:colOff>
      <xdr:row>53</xdr:row>
      <xdr:rowOff>0</xdr:rowOff>
    </xdr:to>
    <xdr:grpSp>
      <xdr:nvGrpSpPr>
        <xdr:cNvPr id="123" name="Group 122">
          <a:extLst>
            <a:ext uri="{FF2B5EF4-FFF2-40B4-BE49-F238E27FC236}">
              <a16:creationId xmlns:a16="http://schemas.microsoft.com/office/drawing/2014/main" id="{00000000-0008-0000-0900-00007B000000}"/>
            </a:ext>
          </a:extLst>
        </xdr:cNvPr>
        <xdr:cNvGrpSpPr/>
      </xdr:nvGrpSpPr>
      <xdr:grpSpPr>
        <a:xfrm>
          <a:off x="1416050" y="11506200"/>
          <a:ext cx="504825" cy="285750"/>
          <a:chOff x="3248025" y="3276600"/>
          <a:chExt cx="504825" cy="276225"/>
        </a:xfrm>
      </xdr:grpSpPr>
      <xdr:sp macro="" textlink="">
        <xdr:nvSpPr>
          <xdr:cNvPr id="124" name="Rectangle 123">
            <a:extLst>
              <a:ext uri="{FF2B5EF4-FFF2-40B4-BE49-F238E27FC236}">
                <a16:creationId xmlns:a16="http://schemas.microsoft.com/office/drawing/2014/main" id="{00000000-0008-0000-0900-00007C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25" name="Straight Arrow Connector 124">
            <a:extLst>
              <a:ext uri="{FF2B5EF4-FFF2-40B4-BE49-F238E27FC236}">
                <a16:creationId xmlns:a16="http://schemas.microsoft.com/office/drawing/2014/main" id="{00000000-0008-0000-0900-00007D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51</xdr:row>
      <xdr:rowOff>171450</xdr:rowOff>
    </xdr:from>
    <xdr:to>
      <xdr:col>5</xdr:col>
      <xdr:colOff>581025</xdr:colOff>
      <xdr:row>53</xdr:row>
      <xdr:rowOff>0</xdr:rowOff>
    </xdr:to>
    <xdr:grpSp>
      <xdr:nvGrpSpPr>
        <xdr:cNvPr id="126" name="Group 125">
          <a:extLst>
            <a:ext uri="{FF2B5EF4-FFF2-40B4-BE49-F238E27FC236}">
              <a16:creationId xmlns:a16="http://schemas.microsoft.com/office/drawing/2014/main" id="{00000000-0008-0000-0900-00007E000000}"/>
            </a:ext>
          </a:extLst>
        </xdr:cNvPr>
        <xdr:cNvGrpSpPr/>
      </xdr:nvGrpSpPr>
      <xdr:grpSpPr>
        <a:xfrm>
          <a:off x="2635250" y="11506200"/>
          <a:ext cx="504825" cy="285750"/>
          <a:chOff x="3248025" y="3276600"/>
          <a:chExt cx="504825" cy="276225"/>
        </a:xfrm>
      </xdr:grpSpPr>
      <xdr:sp macro="" textlink="">
        <xdr:nvSpPr>
          <xdr:cNvPr id="127" name="Rectangle 126">
            <a:extLst>
              <a:ext uri="{FF2B5EF4-FFF2-40B4-BE49-F238E27FC236}">
                <a16:creationId xmlns:a16="http://schemas.microsoft.com/office/drawing/2014/main" id="{00000000-0008-0000-0900-00007F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28" name="Straight Arrow Connector 127">
            <a:extLst>
              <a:ext uri="{FF2B5EF4-FFF2-40B4-BE49-F238E27FC236}">
                <a16:creationId xmlns:a16="http://schemas.microsoft.com/office/drawing/2014/main" id="{00000000-0008-0000-0900-000080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51</xdr:row>
      <xdr:rowOff>171450</xdr:rowOff>
    </xdr:from>
    <xdr:to>
      <xdr:col>7</xdr:col>
      <xdr:colOff>590550</xdr:colOff>
      <xdr:row>53</xdr:row>
      <xdr:rowOff>0</xdr:rowOff>
    </xdr:to>
    <xdr:grpSp>
      <xdr:nvGrpSpPr>
        <xdr:cNvPr id="129" name="Group 128">
          <a:extLst>
            <a:ext uri="{FF2B5EF4-FFF2-40B4-BE49-F238E27FC236}">
              <a16:creationId xmlns:a16="http://schemas.microsoft.com/office/drawing/2014/main" id="{00000000-0008-0000-0900-000081000000}"/>
            </a:ext>
          </a:extLst>
        </xdr:cNvPr>
        <xdr:cNvGrpSpPr/>
      </xdr:nvGrpSpPr>
      <xdr:grpSpPr>
        <a:xfrm>
          <a:off x="3902075" y="11506200"/>
          <a:ext cx="504825" cy="285750"/>
          <a:chOff x="3248025" y="3276600"/>
          <a:chExt cx="504825" cy="276225"/>
        </a:xfrm>
      </xdr:grpSpPr>
      <xdr:sp macro="" textlink="">
        <xdr:nvSpPr>
          <xdr:cNvPr id="130" name="Rectangle 129">
            <a:extLst>
              <a:ext uri="{FF2B5EF4-FFF2-40B4-BE49-F238E27FC236}">
                <a16:creationId xmlns:a16="http://schemas.microsoft.com/office/drawing/2014/main" id="{00000000-0008-0000-0900-000082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31" name="Straight Arrow Connector 130">
            <a:extLst>
              <a:ext uri="{FF2B5EF4-FFF2-40B4-BE49-F238E27FC236}">
                <a16:creationId xmlns:a16="http://schemas.microsoft.com/office/drawing/2014/main" id="{00000000-0008-0000-0900-000083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51</xdr:row>
      <xdr:rowOff>171450</xdr:rowOff>
    </xdr:from>
    <xdr:to>
      <xdr:col>9</xdr:col>
      <xdr:colOff>600075</xdr:colOff>
      <xdr:row>53</xdr:row>
      <xdr:rowOff>0</xdr:rowOff>
    </xdr:to>
    <xdr:grpSp>
      <xdr:nvGrpSpPr>
        <xdr:cNvPr id="132" name="Group 131">
          <a:extLst>
            <a:ext uri="{FF2B5EF4-FFF2-40B4-BE49-F238E27FC236}">
              <a16:creationId xmlns:a16="http://schemas.microsoft.com/office/drawing/2014/main" id="{00000000-0008-0000-0900-000084000000}"/>
            </a:ext>
          </a:extLst>
        </xdr:cNvPr>
        <xdr:cNvGrpSpPr/>
      </xdr:nvGrpSpPr>
      <xdr:grpSpPr>
        <a:xfrm>
          <a:off x="5168900" y="11506200"/>
          <a:ext cx="504825" cy="285750"/>
          <a:chOff x="3248025" y="3276600"/>
          <a:chExt cx="504825" cy="276225"/>
        </a:xfrm>
      </xdr:grpSpPr>
      <xdr:sp macro="" textlink="">
        <xdr:nvSpPr>
          <xdr:cNvPr id="133" name="Rectangle 132">
            <a:extLst>
              <a:ext uri="{FF2B5EF4-FFF2-40B4-BE49-F238E27FC236}">
                <a16:creationId xmlns:a16="http://schemas.microsoft.com/office/drawing/2014/main" id="{00000000-0008-0000-0900-000085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34" name="Straight Arrow Connector 133">
            <a:extLst>
              <a:ext uri="{FF2B5EF4-FFF2-40B4-BE49-F238E27FC236}">
                <a16:creationId xmlns:a16="http://schemas.microsoft.com/office/drawing/2014/main" id="{00000000-0008-0000-0900-000086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51</xdr:row>
      <xdr:rowOff>171450</xdr:rowOff>
    </xdr:from>
    <xdr:to>
      <xdr:col>11</xdr:col>
      <xdr:colOff>571500</xdr:colOff>
      <xdr:row>53</xdr:row>
      <xdr:rowOff>0</xdr:rowOff>
    </xdr:to>
    <xdr:grpSp>
      <xdr:nvGrpSpPr>
        <xdr:cNvPr id="135" name="Group 134">
          <a:extLst>
            <a:ext uri="{FF2B5EF4-FFF2-40B4-BE49-F238E27FC236}">
              <a16:creationId xmlns:a16="http://schemas.microsoft.com/office/drawing/2014/main" id="{00000000-0008-0000-0900-000087000000}"/>
            </a:ext>
          </a:extLst>
        </xdr:cNvPr>
        <xdr:cNvGrpSpPr/>
      </xdr:nvGrpSpPr>
      <xdr:grpSpPr>
        <a:xfrm>
          <a:off x="6397625" y="11506200"/>
          <a:ext cx="504825" cy="285750"/>
          <a:chOff x="3248025" y="3276600"/>
          <a:chExt cx="504825" cy="276225"/>
        </a:xfrm>
      </xdr:grpSpPr>
      <xdr:sp macro="" textlink="">
        <xdr:nvSpPr>
          <xdr:cNvPr id="136" name="Rectangle 135">
            <a:extLst>
              <a:ext uri="{FF2B5EF4-FFF2-40B4-BE49-F238E27FC236}">
                <a16:creationId xmlns:a16="http://schemas.microsoft.com/office/drawing/2014/main" id="{00000000-0008-0000-0900-000088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00000000-0008-0000-0900-000089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52</xdr:row>
      <xdr:rowOff>171450</xdr:rowOff>
    </xdr:from>
    <xdr:to>
      <xdr:col>3</xdr:col>
      <xdr:colOff>619125</xdr:colOff>
      <xdr:row>54</xdr:row>
      <xdr:rowOff>0</xdr:rowOff>
    </xdr:to>
    <xdr:grpSp>
      <xdr:nvGrpSpPr>
        <xdr:cNvPr id="138" name="Group 137">
          <a:extLst>
            <a:ext uri="{FF2B5EF4-FFF2-40B4-BE49-F238E27FC236}">
              <a16:creationId xmlns:a16="http://schemas.microsoft.com/office/drawing/2014/main" id="{00000000-0008-0000-0900-00008A000000}"/>
            </a:ext>
          </a:extLst>
        </xdr:cNvPr>
        <xdr:cNvGrpSpPr/>
      </xdr:nvGrpSpPr>
      <xdr:grpSpPr>
        <a:xfrm>
          <a:off x="1416050" y="11734800"/>
          <a:ext cx="504825" cy="285750"/>
          <a:chOff x="3248025" y="3276600"/>
          <a:chExt cx="504825" cy="276225"/>
        </a:xfrm>
      </xdr:grpSpPr>
      <xdr:sp macro="" textlink="">
        <xdr:nvSpPr>
          <xdr:cNvPr id="139" name="Rectangle 138">
            <a:extLst>
              <a:ext uri="{FF2B5EF4-FFF2-40B4-BE49-F238E27FC236}">
                <a16:creationId xmlns:a16="http://schemas.microsoft.com/office/drawing/2014/main" id="{00000000-0008-0000-0900-00008B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0" name="Straight Arrow Connector 139">
            <a:extLst>
              <a:ext uri="{FF2B5EF4-FFF2-40B4-BE49-F238E27FC236}">
                <a16:creationId xmlns:a16="http://schemas.microsoft.com/office/drawing/2014/main" id="{00000000-0008-0000-0900-00008C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52</xdr:row>
      <xdr:rowOff>171450</xdr:rowOff>
    </xdr:from>
    <xdr:to>
      <xdr:col>5</xdr:col>
      <xdr:colOff>581025</xdr:colOff>
      <xdr:row>54</xdr:row>
      <xdr:rowOff>0</xdr:rowOff>
    </xdr:to>
    <xdr:grpSp>
      <xdr:nvGrpSpPr>
        <xdr:cNvPr id="141" name="Group 140">
          <a:extLst>
            <a:ext uri="{FF2B5EF4-FFF2-40B4-BE49-F238E27FC236}">
              <a16:creationId xmlns:a16="http://schemas.microsoft.com/office/drawing/2014/main" id="{00000000-0008-0000-0900-00008D000000}"/>
            </a:ext>
          </a:extLst>
        </xdr:cNvPr>
        <xdr:cNvGrpSpPr/>
      </xdr:nvGrpSpPr>
      <xdr:grpSpPr>
        <a:xfrm>
          <a:off x="2635250" y="11734800"/>
          <a:ext cx="504825" cy="285750"/>
          <a:chOff x="3248025" y="3276600"/>
          <a:chExt cx="504825" cy="276225"/>
        </a:xfrm>
      </xdr:grpSpPr>
      <xdr:sp macro="" textlink="">
        <xdr:nvSpPr>
          <xdr:cNvPr id="142" name="Rectangle 141">
            <a:extLst>
              <a:ext uri="{FF2B5EF4-FFF2-40B4-BE49-F238E27FC236}">
                <a16:creationId xmlns:a16="http://schemas.microsoft.com/office/drawing/2014/main" id="{00000000-0008-0000-0900-00008E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3" name="Straight Arrow Connector 142">
            <a:extLst>
              <a:ext uri="{FF2B5EF4-FFF2-40B4-BE49-F238E27FC236}">
                <a16:creationId xmlns:a16="http://schemas.microsoft.com/office/drawing/2014/main" id="{00000000-0008-0000-0900-00008F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52</xdr:row>
      <xdr:rowOff>171450</xdr:rowOff>
    </xdr:from>
    <xdr:to>
      <xdr:col>7</xdr:col>
      <xdr:colOff>590550</xdr:colOff>
      <xdr:row>54</xdr:row>
      <xdr:rowOff>0</xdr:rowOff>
    </xdr:to>
    <xdr:grpSp>
      <xdr:nvGrpSpPr>
        <xdr:cNvPr id="144" name="Group 143">
          <a:extLst>
            <a:ext uri="{FF2B5EF4-FFF2-40B4-BE49-F238E27FC236}">
              <a16:creationId xmlns:a16="http://schemas.microsoft.com/office/drawing/2014/main" id="{00000000-0008-0000-0900-000090000000}"/>
            </a:ext>
          </a:extLst>
        </xdr:cNvPr>
        <xdr:cNvGrpSpPr/>
      </xdr:nvGrpSpPr>
      <xdr:grpSpPr>
        <a:xfrm>
          <a:off x="3902075" y="11734800"/>
          <a:ext cx="504825" cy="285750"/>
          <a:chOff x="3248025" y="3276600"/>
          <a:chExt cx="504825" cy="276225"/>
        </a:xfrm>
      </xdr:grpSpPr>
      <xdr:sp macro="" textlink="">
        <xdr:nvSpPr>
          <xdr:cNvPr id="145" name="Rectangle 144">
            <a:extLst>
              <a:ext uri="{FF2B5EF4-FFF2-40B4-BE49-F238E27FC236}">
                <a16:creationId xmlns:a16="http://schemas.microsoft.com/office/drawing/2014/main" id="{00000000-0008-0000-0900-000091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6" name="Straight Arrow Connector 145">
            <a:extLst>
              <a:ext uri="{FF2B5EF4-FFF2-40B4-BE49-F238E27FC236}">
                <a16:creationId xmlns:a16="http://schemas.microsoft.com/office/drawing/2014/main" id="{00000000-0008-0000-0900-000092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52</xdr:row>
      <xdr:rowOff>171450</xdr:rowOff>
    </xdr:from>
    <xdr:to>
      <xdr:col>9</xdr:col>
      <xdr:colOff>600075</xdr:colOff>
      <xdr:row>54</xdr:row>
      <xdr:rowOff>0</xdr:rowOff>
    </xdr:to>
    <xdr:grpSp>
      <xdr:nvGrpSpPr>
        <xdr:cNvPr id="147" name="Group 146">
          <a:extLst>
            <a:ext uri="{FF2B5EF4-FFF2-40B4-BE49-F238E27FC236}">
              <a16:creationId xmlns:a16="http://schemas.microsoft.com/office/drawing/2014/main" id="{00000000-0008-0000-0900-000093000000}"/>
            </a:ext>
          </a:extLst>
        </xdr:cNvPr>
        <xdr:cNvGrpSpPr/>
      </xdr:nvGrpSpPr>
      <xdr:grpSpPr>
        <a:xfrm>
          <a:off x="5168900" y="11734800"/>
          <a:ext cx="504825" cy="285750"/>
          <a:chOff x="3248025" y="3276600"/>
          <a:chExt cx="504825" cy="276225"/>
        </a:xfrm>
      </xdr:grpSpPr>
      <xdr:sp macro="" textlink="">
        <xdr:nvSpPr>
          <xdr:cNvPr id="148" name="Rectangle 147">
            <a:extLst>
              <a:ext uri="{FF2B5EF4-FFF2-40B4-BE49-F238E27FC236}">
                <a16:creationId xmlns:a16="http://schemas.microsoft.com/office/drawing/2014/main" id="{00000000-0008-0000-0900-000094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00000000-0008-0000-0900-000095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52</xdr:row>
      <xdr:rowOff>171450</xdr:rowOff>
    </xdr:from>
    <xdr:to>
      <xdr:col>11</xdr:col>
      <xdr:colOff>571500</xdr:colOff>
      <xdr:row>54</xdr:row>
      <xdr:rowOff>0</xdr:rowOff>
    </xdr:to>
    <xdr:grpSp>
      <xdr:nvGrpSpPr>
        <xdr:cNvPr id="150" name="Group 149">
          <a:extLst>
            <a:ext uri="{FF2B5EF4-FFF2-40B4-BE49-F238E27FC236}">
              <a16:creationId xmlns:a16="http://schemas.microsoft.com/office/drawing/2014/main" id="{00000000-0008-0000-0900-000096000000}"/>
            </a:ext>
          </a:extLst>
        </xdr:cNvPr>
        <xdr:cNvGrpSpPr/>
      </xdr:nvGrpSpPr>
      <xdr:grpSpPr>
        <a:xfrm>
          <a:off x="6397625" y="11734800"/>
          <a:ext cx="504825" cy="285750"/>
          <a:chOff x="3248025" y="3276600"/>
          <a:chExt cx="504825" cy="276225"/>
        </a:xfrm>
      </xdr:grpSpPr>
      <xdr:sp macro="" textlink="">
        <xdr:nvSpPr>
          <xdr:cNvPr id="151" name="Rectangle 150">
            <a:extLst>
              <a:ext uri="{FF2B5EF4-FFF2-40B4-BE49-F238E27FC236}">
                <a16:creationId xmlns:a16="http://schemas.microsoft.com/office/drawing/2014/main" id="{00000000-0008-0000-0900-000097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52" name="Straight Arrow Connector 151">
            <a:extLst>
              <a:ext uri="{FF2B5EF4-FFF2-40B4-BE49-F238E27FC236}">
                <a16:creationId xmlns:a16="http://schemas.microsoft.com/office/drawing/2014/main" id="{00000000-0008-0000-0900-000098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53</xdr:row>
      <xdr:rowOff>171450</xdr:rowOff>
    </xdr:from>
    <xdr:to>
      <xdr:col>3</xdr:col>
      <xdr:colOff>619125</xdr:colOff>
      <xdr:row>55</xdr:row>
      <xdr:rowOff>0</xdr:rowOff>
    </xdr:to>
    <xdr:grpSp>
      <xdr:nvGrpSpPr>
        <xdr:cNvPr id="153" name="Group 152">
          <a:extLst>
            <a:ext uri="{FF2B5EF4-FFF2-40B4-BE49-F238E27FC236}">
              <a16:creationId xmlns:a16="http://schemas.microsoft.com/office/drawing/2014/main" id="{00000000-0008-0000-0900-000099000000}"/>
            </a:ext>
          </a:extLst>
        </xdr:cNvPr>
        <xdr:cNvGrpSpPr/>
      </xdr:nvGrpSpPr>
      <xdr:grpSpPr>
        <a:xfrm>
          <a:off x="1416050" y="11963400"/>
          <a:ext cx="504825" cy="285750"/>
          <a:chOff x="3248025" y="3276600"/>
          <a:chExt cx="504825" cy="276225"/>
        </a:xfrm>
      </xdr:grpSpPr>
      <xdr:sp macro="" textlink="">
        <xdr:nvSpPr>
          <xdr:cNvPr id="154" name="Rectangle 153">
            <a:extLst>
              <a:ext uri="{FF2B5EF4-FFF2-40B4-BE49-F238E27FC236}">
                <a16:creationId xmlns:a16="http://schemas.microsoft.com/office/drawing/2014/main" id="{00000000-0008-0000-0900-00009A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55" name="Straight Arrow Connector 154">
            <a:extLst>
              <a:ext uri="{FF2B5EF4-FFF2-40B4-BE49-F238E27FC236}">
                <a16:creationId xmlns:a16="http://schemas.microsoft.com/office/drawing/2014/main" id="{00000000-0008-0000-0900-00009B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53</xdr:row>
      <xdr:rowOff>171450</xdr:rowOff>
    </xdr:from>
    <xdr:to>
      <xdr:col>5</xdr:col>
      <xdr:colOff>581025</xdr:colOff>
      <xdr:row>55</xdr:row>
      <xdr:rowOff>0</xdr:rowOff>
    </xdr:to>
    <xdr:grpSp>
      <xdr:nvGrpSpPr>
        <xdr:cNvPr id="156" name="Group 155">
          <a:extLst>
            <a:ext uri="{FF2B5EF4-FFF2-40B4-BE49-F238E27FC236}">
              <a16:creationId xmlns:a16="http://schemas.microsoft.com/office/drawing/2014/main" id="{00000000-0008-0000-0900-00009C000000}"/>
            </a:ext>
          </a:extLst>
        </xdr:cNvPr>
        <xdr:cNvGrpSpPr/>
      </xdr:nvGrpSpPr>
      <xdr:grpSpPr>
        <a:xfrm>
          <a:off x="2635250" y="11963400"/>
          <a:ext cx="504825" cy="285750"/>
          <a:chOff x="3248025" y="3276600"/>
          <a:chExt cx="504825" cy="276225"/>
        </a:xfrm>
      </xdr:grpSpPr>
      <xdr:sp macro="" textlink="">
        <xdr:nvSpPr>
          <xdr:cNvPr id="157" name="Rectangle 156">
            <a:extLst>
              <a:ext uri="{FF2B5EF4-FFF2-40B4-BE49-F238E27FC236}">
                <a16:creationId xmlns:a16="http://schemas.microsoft.com/office/drawing/2014/main" id="{00000000-0008-0000-0900-00009D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58" name="Straight Arrow Connector 157">
            <a:extLst>
              <a:ext uri="{FF2B5EF4-FFF2-40B4-BE49-F238E27FC236}">
                <a16:creationId xmlns:a16="http://schemas.microsoft.com/office/drawing/2014/main" id="{00000000-0008-0000-0900-00009E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53</xdr:row>
      <xdr:rowOff>171450</xdr:rowOff>
    </xdr:from>
    <xdr:to>
      <xdr:col>7</xdr:col>
      <xdr:colOff>590550</xdr:colOff>
      <xdr:row>55</xdr:row>
      <xdr:rowOff>0</xdr:rowOff>
    </xdr:to>
    <xdr:grpSp>
      <xdr:nvGrpSpPr>
        <xdr:cNvPr id="159" name="Group 158">
          <a:extLst>
            <a:ext uri="{FF2B5EF4-FFF2-40B4-BE49-F238E27FC236}">
              <a16:creationId xmlns:a16="http://schemas.microsoft.com/office/drawing/2014/main" id="{00000000-0008-0000-0900-00009F000000}"/>
            </a:ext>
          </a:extLst>
        </xdr:cNvPr>
        <xdr:cNvGrpSpPr/>
      </xdr:nvGrpSpPr>
      <xdr:grpSpPr>
        <a:xfrm>
          <a:off x="3902075" y="11963400"/>
          <a:ext cx="504825" cy="285750"/>
          <a:chOff x="3248025" y="3276600"/>
          <a:chExt cx="504825" cy="276225"/>
        </a:xfrm>
      </xdr:grpSpPr>
      <xdr:sp macro="" textlink="">
        <xdr:nvSpPr>
          <xdr:cNvPr id="160" name="Rectangle 159">
            <a:extLst>
              <a:ext uri="{FF2B5EF4-FFF2-40B4-BE49-F238E27FC236}">
                <a16:creationId xmlns:a16="http://schemas.microsoft.com/office/drawing/2014/main" id="{00000000-0008-0000-0900-0000A0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1" name="Straight Arrow Connector 160">
            <a:extLst>
              <a:ext uri="{FF2B5EF4-FFF2-40B4-BE49-F238E27FC236}">
                <a16:creationId xmlns:a16="http://schemas.microsoft.com/office/drawing/2014/main" id="{00000000-0008-0000-0900-0000A1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53</xdr:row>
      <xdr:rowOff>171450</xdr:rowOff>
    </xdr:from>
    <xdr:to>
      <xdr:col>9</xdr:col>
      <xdr:colOff>600075</xdr:colOff>
      <xdr:row>55</xdr:row>
      <xdr:rowOff>0</xdr:rowOff>
    </xdr:to>
    <xdr:grpSp>
      <xdr:nvGrpSpPr>
        <xdr:cNvPr id="162" name="Group 161">
          <a:extLst>
            <a:ext uri="{FF2B5EF4-FFF2-40B4-BE49-F238E27FC236}">
              <a16:creationId xmlns:a16="http://schemas.microsoft.com/office/drawing/2014/main" id="{00000000-0008-0000-0900-0000A2000000}"/>
            </a:ext>
          </a:extLst>
        </xdr:cNvPr>
        <xdr:cNvGrpSpPr/>
      </xdr:nvGrpSpPr>
      <xdr:grpSpPr>
        <a:xfrm>
          <a:off x="5168900" y="11963400"/>
          <a:ext cx="504825" cy="285750"/>
          <a:chOff x="3248025" y="3276600"/>
          <a:chExt cx="504825" cy="276225"/>
        </a:xfrm>
      </xdr:grpSpPr>
      <xdr:sp macro="" textlink="">
        <xdr:nvSpPr>
          <xdr:cNvPr id="163" name="Rectangle 162">
            <a:extLst>
              <a:ext uri="{FF2B5EF4-FFF2-40B4-BE49-F238E27FC236}">
                <a16:creationId xmlns:a16="http://schemas.microsoft.com/office/drawing/2014/main" id="{00000000-0008-0000-0900-0000A3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4" name="Straight Arrow Connector 163">
            <a:extLst>
              <a:ext uri="{FF2B5EF4-FFF2-40B4-BE49-F238E27FC236}">
                <a16:creationId xmlns:a16="http://schemas.microsoft.com/office/drawing/2014/main" id="{00000000-0008-0000-0900-0000A4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53</xdr:row>
      <xdr:rowOff>171450</xdr:rowOff>
    </xdr:from>
    <xdr:to>
      <xdr:col>11</xdr:col>
      <xdr:colOff>571500</xdr:colOff>
      <xdr:row>55</xdr:row>
      <xdr:rowOff>0</xdr:rowOff>
    </xdr:to>
    <xdr:grpSp>
      <xdr:nvGrpSpPr>
        <xdr:cNvPr id="165" name="Group 164">
          <a:extLst>
            <a:ext uri="{FF2B5EF4-FFF2-40B4-BE49-F238E27FC236}">
              <a16:creationId xmlns:a16="http://schemas.microsoft.com/office/drawing/2014/main" id="{00000000-0008-0000-0900-0000A5000000}"/>
            </a:ext>
          </a:extLst>
        </xdr:cNvPr>
        <xdr:cNvGrpSpPr/>
      </xdr:nvGrpSpPr>
      <xdr:grpSpPr>
        <a:xfrm>
          <a:off x="6397625" y="11963400"/>
          <a:ext cx="504825" cy="285750"/>
          <a:chOff x="3248025" y="3276600"/>
          <a:chExt cx="504825" cy="276225"/>
        </a:xfrm>
      </xdr:grpSpPr>
      <xdr:sp macro="" textlink="">
        <xdr:nvSpPr>
          <xdr:cNvPr id="166" name="Rectangle 165">
            <a:extLst>
              <a:ext uri="{FF2B5EF4-FFF2-40B4-BE49-F238E27FC236}">
                <a16:creationId xmlns:a16="http://schemas.microsoft.com/office/drawing/2014/main" id="{00000000-0008-0000-0900-0000A6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7" name="Straight Arrow Connector 166">
            <a:extLst>
              <a:ext uri="{FF2B5EF4-FFF2-40B4-BE49-F238E27FC236}">
                <a16:creationId xmlns:a16="http://schemas.microsoft.com/office/drawing/2014/main" id="{00000000-0008-0000-0900-0000A7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54</xdr:row>
      <xdr:rowOff>171450</xdr:rowOff>
    </xdr:from>
    <xdr:to>
      <xdr:col>3</xdr:col>
      <xdr:colOff>619125</xdr:colOff>
      <xdr:row>56</xdr:row>
      <xdr:rowOff>0</xdr:rowOff>
    </xdr:to>
    <xdr:grpSp>
      <xdr:nvGrpSpPr>
        <xdr:cNvPr id="168" name="Group 167">
          <a:extLst>
            <a:ext uri="{FF2B5EF4-FFF2-40B4-BE49-F238E27FC236}">
              <a16:creationId xmlns:a16="http://schemas.microsoft.com/office/drawing/2014/main" id="{00000000-0008-0000-0900-0000A8000000}"/>
            </a:ext>
          </a:extLst>
        </xdr:cNvPr>
        <xdr:cNvGrpSpPr/>
      </xdr:nvGrpSpPr>
      <xdr:grpSpPr>
        <a:xfrm>
          <a:off x="1416050" y="12192000"/>
          <a:ext cx="504825" cy="285750"/>
          <a:chOff x="3248025" y="3276600"/>
          <a:chExt cx="504825" cy="276225"/>
        </a:xfrm>
      </xdr:grpSpPr>
      <xdr:sp macro="" textlink="">
        <xdr:nvSpPr>
          <xdr:cNvPr id="169" name="Rectangle 168">
            <a:extLst>
              <a:ext uri="{FF2B5EF4-FFF2-40B4-BE49-F238E27FC236}">
                <a16:creationId xmlns:a16="http://schemas.microsoft.com/office/drawing/2014/main" id="{00000000-0008-0000-0900-0000A9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70" name="Straight Arrow Connector 169">
            <a:extLst>
              <a:ext uri="{FF2B5EF4-FFF2-40B4-BE49-F238E27FC236}">
                <a16:creationId xmlns:a16="http://schemas.microsoft.com/office/drawing/2014/main" id="{00000000-0008-0000-0900-0000AA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54</xdr:row>
      <xdr:rowOff>171450</xdr:rowOff>
    </xdr:from>
    <xdr:to>
      <xdr:col>5</xdr:col>
      <xdr:colOff>581025</xdr:colOff>
      <xdr:row>56</xdr:row>
      <xdr:rowOff>0</xdr:rowOff>
    </xdr:to>
    <xdr:grpSp>
      <xdr:nvGrpSpPr>
        <xdr:cNvPr id="171" name="Group 170">
          <a:extLst>
            <a:ext uri="{FF2B5EF4-FFF2-40B4-BE49-F238E27FC236}">
              <a16:creationId xmlns:a16="http://schemas.microsoft.com/office/drawing/2014/main" id="{00000000-0008-0000-0900-0000AB000000}"/>
            </a:ext>
          </a:extLst>
        </xdr:cNvPr>
        <xdr:cNvGrpSpPr/>
      </xdr:nvGrpSpPr>
      <xdr:grpSpPr>
        <a:xfrm>
          <a:off x="2635250" y="12192000"/>
          <a:ext cx="504825" cy="285750"/>
          <a:chOff x="3248025" y="3276600"/>
          <a:chExt cx="504825" cy="276225"/>
        </a:xfrm>
      </xdr:grpSpPr>
      <xdr:sp macro="" textlink="">
        <xdr:nvSpPr>
          <xdr:cNvPr id="172" name="Rectangle 171">
            <a:extLst>
              <a:ext uri="{FF2B5EF4-FFF2-40B4-BE49-F238E27FC236}">
                <a16:creationId xmlns:a16="http://schemas.microsoft.com/office/drawing/2014/main" id="{00000000-0008-0000-0900-0000AC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73" name="Straight Arrow Connector 172">
            <a:extLst>
              <a:ext uri="{FF2B5EF4-FFF2-40B4-BE49-F238E27FC236}">
                <a16:creationId xmlns:a16="http://schemas.microsoft.com/office/drawing/2014/main" id="{00000000-0008-0000-0900-0000AD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54</xdr:row>
      <xdr:rowOff>171450</xdr:rowOff>
    </xdr:from>
    <xdr:to>
      <xdr:col>7</xdr:col>
      <xdr:colOff>590550</xdr:colOff>
      <xdr:row>56</xdr:row>
      <xdr:rowOff>0</xdr:rowOff>
    </xdr:to>
    <xdr:grpSp>
      <xdr:nvGrpSpPr>
        <xdr:cNvPr id="174" name="Group 173">
          <a:extLst>
            <a:ext uri="{FF2B5EF4-FFF2-40B4-BE49-F238E27FC236}">
              <a16:creationId xmlns:a16="http://schemas.microsoft.com/office/drawing/2014/main" id="{00000000-0008-0000-0900-0000AE000000}"/>
            </a:ext>
          </a:extLst>
        </xdr:cNvPr>
        <xdr:cNvGrpSpPr/>
      </xdr:nvGrpSpPr>
      <xdr:grpSpPr>
        <a:xfrm>
          <a:off x="3902075" y="12192000"/>
          <a:ext cx="504825" cy="285750"/>
          <a:chOff x="3248025" y="3276600"/>
          <a:chExt cx="504825" cy="276225"/>
        </a:xfrm>
      </xdr:grpSpPr>
      <xdr:sp macro="" textlink="">
        <xdr:nvSpPr>
          <xdr:cNvPr id="175" name="Rectangle 174">
            <a:extLst>
              <a:ext uri="{FF2B5EF4-FFF2-40B4-BE49-F238E27FC236}">
                <a16:creationId xmlns:a16="http://schemas.microsoft.com/office/drawing/2014/main" id="{00000000-0008-0000-0900-0000AF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76" name="Straight Arrow Connector 175">
            <a:extLst>
              <a:ext uri="{FF2B5EF4-FFF2-40B4-BE49-F238E27FC236}">
                <a16:creationId xmlns:a16="http://schemas.microsoft.com/office/drawing/2014/main" id="{00000000-0008-0000-0900-0000B0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54</xdr:row>
      <xdr:rowOff>171450</xdr:rowOff>
    </xdr:from>
    <xdr:to>
      <xdr:col>9</xdr:col>
      <xdr:colOff>600075</xdr:colOff>
      <xdr:row>56</xdr:row>
      <xdr:rowOff>0</xdr:rowOff>
    </xdr:to>
    <xdr:grpSp>
      <xdr:nvGrpSpPr>
        <xdr:cNvPr id="177" name="Group 176">
          <a:extLst>
            <a:ext uri="{FF2B5EF4-FFF2-40B4-BE49-F238E27FC236}">
              <a16:creationId xmlns:a16="http://schemas.microsoft.com/office/drawing/2014/main" id="{00000000-0008-0000-0900-0000B1000000}"/>
            </a:ext>
          </a:extLst>
        </xdr:cNvPr>
        <xdr:cNvGrpSpPr/>
      </xdr:nvGrpSpPr>
      <xdr:grpSpPr>
        <a:xfrm>
          <a:off x="5168900" y="12192000"/>
          <a:ext cx="504825" cy="285750"/>
          <a:chOff x="3248025" y="3276600"/>
          <a:chExt cx="504825" cy="276225"/>
        </a:xfrm>
      </xdr:grpSpPr>
      <xdr:sp macro="" textlink="">
        <xdr:nvSpPr>
          <xdr:cNvPr id="178" name="Rectangle 177">
            <a:extLst>
              <a:ext uri="{FF2B5EF4-FFF2-40B4-BE49-F238E27FC236}">
                <a16:creationId xmlns:a16="http://schemas.microsoft.com/office/drawing/2014/main" id="{00000000-0008-0000-0900-0000B2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79" name="Straight Arrow Connector 178">
            <a:extLst>
              <a:ext uri="{FF2B5EF4-FFF2-40B4-BE49-F238E27FC236}">
                <a16:creationId xmlns:a16="http://schemas.microsoft.com/office/drawing/2014/main" id="{00000000-0008-0000-0900-0000B3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54</xdr:row>
      <xdr:rowOff>171450</xdr:rowOff>
    </xdr:from>
    <xdr:to>
      <xdr:col>11</xdr:col>
      <xdr:colOff>571500</xdr:colOff>
      <xdr:row>56</xdr:row>
      <xdr:rowOff>0</xdr:rowOff>
    </xdr:to>
    <xdr:grpSp>
      <xdr:nvGrpSpPr>
        <xdr:cNvPr id="180" name="Group 179">
          <a:extLst>
            <a:ext uri="{FF2B5EF4-FFF2-40B4-BE49-F238E27FC236}">
              <a16:creationId xmlns:a16="http://schemas.microsoft.com/office/drawing/2014/main" id="{00000000-0008-0000-0900-0000B4000000}"/>
            </a:ext>
          </a:extLst>
        </xdr:cNvPr>
        <xdr:cNvGrpSpPr/>
      </xdr:nvGrpSpPr>
      <xdr:grpSpPr>
        <a:xfrm>
          <a:off x="6397625" y="12192000"/>
          <a:ext cx="504825" cy="285750"/>
          <a:chOff x="3248025" y="3276600"/>
          <a:chExt cx="504825" cy="276225"/>
        </a:xfrm>
      </xdr:grpSpPr>
      <xdr:sp macro="" textlink="">
        <xdr:nvSpPr>
          <xdr:cNvPr id="181" name="Rectangle 180">
            <a:extLst>
              <a:ext uri="{FF2B5EF4-FFF2-40B4-BE49-F238E27FC236}">
                <a16:creationId xmlns:a16="http://schemas.microsoft.com/office/drawing/2014/main" id="{00000000-0008-0000-0900-0000B5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2" name="Straight Arrow Connector 181">
            <a:extLst>
              <a:ext uri="{FF2B5EF4-FFF2-40B4-BE49-F238E27FC236}">
                <a16:creationId xmlns:a16="http://schemas.microsoft.com/office/drawing/2014/main" id="{00000000-0008-0000-0900-0000B6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55</xdr:row>
      <xdr:rowOff>152400</xdr:rowOff>
    </xdr:from>
    <xdr:to>
      <xdr:col>3</xdr:col>
      <xdr:colOff>619125</xdr:colOff>
      <xdr:row>56</xdr:row>
      <xdr:rowOff>200025</xdr:rowOff>
    </xdr:to>
    <xdr:grpSp>
      <xdr:nvGrpSpPr>
        <xdr:cNvPr id="183" name="Group 182">
          <a:extLst>
            <a:ext uri="{FF2B5EF4-FFF2-40B4-BE49-F238E27FC236}">
              <a16:creationId xmlns:a16="http://schemas.microsoft.com/office/drawing/2014/main" id="{00000000-0008-0000-0900-0000B7000000}"/>
            </a:ext>
          </a:extLst>
        </xdr:cNvPr>
        <xdr:cNvGrpSpPr/>
      </xdr:nvGrpSpPr>
      <xdr:grpSpPr>
        <a:xfrm>
          <a:off x="1416050" y="12401550"/>
          <a:ext cx="504825" cy="257175"/>
          <a:chOff x="3248025" y="3276600"/>
          <a:chExt cx="504825" cy="276225"/>
        </a:xfrm>
      </xdr:grpSpPr>
      <xdr:sp macro="" textlink="">
        <xdr:nvSpPr>
          <xdr:cNvPr id="184" name="Rectangle 183">
            <a:extLst>
              <a:ext uri="{FF2B5EF4-FFF2-40B4-BE49-F238E27FC236}">
                <a16:creationId xmlns:a16="http://schemas.microsoft.com/office/drawing/2014/main" id="{00000000-0008-0000-0900-0000B8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5" name="Straight Arrow Connector 184">
            <a:extLst>
              <a:ext uri="{FF2B5EF4-FFF2-40B4-BE49-F238E27FC236}">
                <a16:creationId xmlns:a16="http://schemas.microsoft.com/office/drawing/2014/main" id="{00000000-0008-0000-0900-0000B9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55</xdr:row>
      <xdr:rowOff>152400</xdr:rowOff>
    </xdr:from>
    <xdr:to>
      <xdr:col>5</xdr:col>
      <xdr:colOff>581025</xdr:colOff>
      <xdr:row>56</xdr:row>
      <xdr:rowOff>200025</xdr:rowOff>
    </xdr:to>
    <xdr:grpSp>
      <xdr:nvGrpSpPr>
        <xdr:cNvPr id="186" name="Group 185">
          <a:extLst>
            <a:ext uri="{FF2B5EF4-FFF2-40B4-BE49-F238E27FC236}">
              <a16:creationId xmlns:a16="http://schemas.microsoft.com/office/drawing/2014/main" id="{00000000-0008-0000-0900-0000BA000000}"/>
            </a:ext>
          </a:extLst>
        </xdr:cNvPr>
        <xdr:cNvGrpSpPr/>
      </xdr:nvGrpSpPr>
      <xdr:grpSpPr>
        <a:xfrm>
          <a:off x="2635250" y="12401550"/>
          <a:ext cx="504825" cy="257175"/>
          <a:chOff x="3248025" y="3276600"/>
          <a:chExt cx="504825" cy="276225"/>
        </a:xfrm>
      </xdr:grpSpPr>
      <xdr:sp macro="" textlink="">
        <xdr:nvSpPr>
          <xdr:cNvPr id="187" name="Rectangle 186">
            <a:extLst>
              <a:ext uri="{FF2B5EF4-FFF2-40B4-BE49-F238E27FC236}">
                <a16:creationId xmlns:a16="http://schemas.microsoft.com/office/drawing/2014/main" id="{00000000-0008-0000-0900-0000BB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8" name="Straight Arrow Connector 187">
            <a:extLst>
              <a:ext uri="{FF2B5EF4-FFF2-40B4-BE49-F238E27FC236}">
                <a16:creationId xmlns:a16="http://schemas.microsoft.com/office/drawing/2014/main" id="{00000000-0008-0000-0900-0000BC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55</xdr:row>
      <xdr:rowOff>152400</xdr:rowOff>
    </xdr:from>
    <xdr:to>
      <xdr:col>7</xdr:col>
      <xdr:colOff>590550</xdr:colOff>
      <xdr:row>56</xdr:row>
      <xdr:rowOff>200025</xdr:rowOff>
    </xdr:to>
    <xdr:grpSp>
      <xdr:nvGrpSpPr>
        <xdr:cNvPr id="189" name="Group 188">
          <a:extLst>
            <a:ext uri="{FF2B5EF4-FFF2-40B4-BE49-F238E27FC236}">
              <a16:creationId xmlns:a16="http://schemas.microsoft.com/office/drawing/2014/main" id="{00000000-0008-0000-0900-0000BD000000}"/>
            </a:ext>
          </a:extLst>
        </xdr:cNvPr>
        <xdr:cNvGrpSpPr/>
      </xdr:nvGrpSpPr>
      <xdr:grpSpPr>
        <a:xfrm>
          <a:off x="3902075" y="12401550"/>
          <a:ext cx="504825" cy="257175"/>
          <a:chOff x="3248025" y="3276600"/>
          <a:chExt cx="504825" cy="276225"/>
        </a:xfrm>
      </xdr:grpSpPr>
      <xdr:sp macro="" textlink="">
        <xdr:nvSpPr>
          <xdr:cNvPr id="190" name="Rectangle 189">
            <a:extLst>
              <a:ext uri="{FF2B5EF4-FFF2-40B4-BE49-F238E27FC236}">
                <a16:creationId xmlns:a16="http://schemas.microsoft.com/office/drawing/2014/main" id="{00000000-0008-0000-0900-0000BE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1" name="Straight Arrow Connector 190">
            <a:extLst>
              <a:ext uri="{FF2B5EF4-FFF2-40B4-BE49-F238E27FC236}">
                <a16:creationId xmlns:a16="http://schemas.microsoft.com/office/drawing/2014/main" id="{00000000-0008-0000-0900-0000BF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55</xdr:row>
      <xdr:rowOff>152400</xdr:rowOff>
    </xdr:from>
    <xdr:to>
      <xdr:col>9</xdr:col>
      <xdr:colOff>600075</xdr:colOff>
      <xdr:row>56</xdr:row>
      <xdr:rowOff>200025</xdr:rowOff>
    </xdr:to>
    <xdr:grpSp>
      <xdr:nvGrpSpPr>
        <xdr:cNvPr id="192" name="Group 191">
          <a:extLst>
            <a:ext uri="{FF2B5EF4-FFF2-40B4-BE49-F238E27FC236}">
              <a16:creationId xmlns:a16="http://schemas.microsoft.com/office/drawing/2014/main" id="{00000000-0008-0000-0900-0000C0000000}"/>
            </a:ext>
          </a:extLst>
        </xdr:cNvPr>
        <xdr:cNvGrpSpPr/>
      </xdr:nvGrpSpPr>
      <xdr:grpSpPr>
        <a:xfrm>
          <a:off x="5168900" y="12401550"/>
          <a:ext cx="504825" cy="257175"/>
          <a:chOff x="3248025" y="3276600"/>
          <a:chExt cx="504825" cy="276225"/>
        </a:xfrm>
      </xdr:grpSpPr>
      <xdr:sp macro="" textlink="">
        <xdr:nvSpPr>
          <xdr:cNvPr id="193" name="Rectangle 192">
            <a:extLst>
              <a:ext uri="{FF2B5EF4-FFF2-40B4-BE49-F238E27FC236}">
                <a16:creationId xmlns:a16="http://schemas.microsoft.com/office/drawing/2014/main" id="{00000000-0008-0000-0900-0000C1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4" name="Straight Arrow Connector 193">
            <a:extLst>
              <a:ext uri="{FF2B5EF4-FFF2-40B4-BE49-F238E27FC236}">
                <a16:creationId xmlns:a16="http://schemas.microsoft.com/office/drawing/2014/main" id="{00000000-0008-0000-0900-0000C2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55</xdr:row>
      <xdr:rowOff>152400</xdr:rowOff>
    </xdr:from>
    <xdr:to>
      <xdr:col>11</xdr:col>
      <xdr:colOff>571500</xdr:colOff>
      <xdr:row>56</xdr:row>
      <xdr:rowOff>200025</xdr:rowOff>
    </xdr:to>
    <xdr:grpSp>
      <xdr:nvGrpSpPr>
        <xdr:cNvPr id="195" name="Group 194">
          <a:extLst>
            <a:ext uri="{FF2B5EF4-FFF2-40B4-BE49-F238E27FC236}">
              <a16:creationId xmlns:a16="http://schemas.microsoft.com/office/drawing/2014/main" id="{00000000-0008-0000-0900-0000C3000000}"/>
            </a:ext>
          </a:extLst>
        </xdr:cNvPr>
        <xdr:cNvGrpSpPr/>
      </xdr:nvGrpSpPr>
      <xdr:grpSpPr>
        <a:xfrm>
          <a:off x="6397625" y="12401550"/>
          <a:ext cx="504825" cy="257175"/>
          <a:chOff x="3248025" y="3276600"/>
          <a:chExt cx="504825" cy="276225"/>
        </a:xfrm>
      </xdr:grpSpPr>
      <xdr:sp macro="" textlink="">
        <xdr:nvSpPr>
          <xdr:cNvPr id="196" name="Rectangle 195">
            <a:extLst>
              <a:ext uri="{FF2B5EF4-FFF2-40B4-BE49-F238E27FC236}">
                <a16:creationId xmlns:a16="http://schemas.microsoft.com/office/drawing/2014/main" id="{00000000-0008-0000-0900-0000C4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7" name="Straight Arrow Connector 196">
            <a:extLst>
              <a:ext uri="{FF2B5EF4-FFF2-40B4-BE49-F238E27FC236}">
                <a16:creationId xmlns:a16="http://schemas.microsoft.com/office/drawing/2014/main" id="{00000000-0008-0000-0900-0000C5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56</xdr:row>
      <xdr:rowOff>142875</xdr:rowOff>
    </xdr:from>
    <xdr:to>
      <xdr:col>3</xdr:col>
      <xdr:colOff>619125</xdr:colOff>
      <xdr:row>58</xdr:row>
      <xdr:rowOff>0</xdr:rowOff>
    </xdr:to>
    <xdr:grpSp>
      <xdr:nvGrpSpPr>
        <xdr:cNvPr id="198" name="Group 197">
          <a:extLst>
            <a:ext uri="{FF2B5EF4-FFF2-40B4-BE49-F238E27FC236}">
              <a16:creationId xmlns:a16="http://schemas.microsoft.com/office/drawing/2014/main" id="{00000000-0008-0000-0900-0000C6000000}"/>
            </a:ext>
          </a:extLst>
        </xdr:cNvPr>
        <xdr:cNvGrpSpPr/>
      </xdr:nvGrpSpPr>
      <xdr:grpSpPr>
        <a:xfrm>
          <a:off x="1416050" y="12620625"/>
          <a:ext cx="504825" cy="225425"/>
          <a:chOff x="3248025" y="3276600"/>
          <a:chExt cx="504825" cy="276225"/>
        </a:xfrm>
      </xdr:grpSpPr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0900-0000C7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0900-0000C8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56</xdr:row>
      <xdr:rowOff>142875</xdr:rowOff>
    </xdr:from>
    <xdr:to>
      <xdr:col>5</xdr:col>
      <xdr:colOff>581025</xdr:colOff>
      <xdr:row>58</xdr:row>
      <xdr:rowOff>0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0900-0000C9000000}"/>
            </a:ext>
          </a:extLst>
        </xdr:cNvPr>
        <xdr:cNvGrpSpPr/>
      </xdr:nvGrpSpPr>
      <xdr:grpSpPr>
        <a:xfrm>
          <a:off x="2635250" y="12620625"/>
          <a:ext cx="504825" cy="225425"/>
          <a:chOff x="3248025" y="3276600"/>
          <a:chExt cx="504825" cy="276225"/>
        </a:xfrm>
      </xdr:grpSpPr>
      <xdr:sp macro="" textlink="">
        <xdr:nvSpPr>
          <xdr:cNvPr id="202" name="Rectangle 201">
            <a:extLst>
              <a:ext uri="{FF2B5EF4-FFF2-40B4-BE49-F238E27FC236}">
                <a16:creationId xmlns:a16="http://schemas.microsoft.com/office/drawing/2014/main" id="{00000000-0008-0000-0900-0000CA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3" name="Straight Arrow Connector 202">
            <a:extLst>
              <a:ext uri="{FF2B5EF4-FFF2-40B4-BE49-F238E27FC236}">
                <a16:creationId xmlns:a16="http://schemas.microsoft.com/office/drawing/2014/main" id="{00000000-0008-0000-0900-0000CB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56</xdr:row>
      <xdr:rowOff>142875</xdr:rowOff>
    </xdr:from>
    <xdr:to>
      <xdr:col>7</xdr:col>
      <xdr:colOff>590550</xdr:colOff>
      <xdr:row>58</xdr:row>
      <xdr:rowOff>0</xdr:rowOff>
    </xdr:to>
    <xdr:grpSp>
      <xdr:nvGrpSpPr>
        <xdr:cNvPr id="204" name="Group 203">
          <a:extLst>
            <a:ext uri="{FF2B5EF4-FFF2-40B4-BE49-F238E27FC236}">
              <a16:creationId xmlns:a16="http://schemas.microsoft.com/office/drawing/2014/main" id="{00000000-0008-0000-0900-0000CC000000}"/>
            </a:ext>
          </a:extLst>
        </xdr:cNvPr>
        <xdr:cNvGrpSpPr/>
      </xdr:nvGrpSpPr>
      <xdr:grpSpPr>
        <a:xfrm>
          <a:off x="3902075" y="12620625"/>
          <a:ext cx="504825" cy="225425"/>
          <a:chOff x="3248025" y="3276600"/>
          <a:chExt cx="504825" cy="276225"/>
        </a:xfrm>
      </xdr:grpSpPr>
      <xdr:sp macro="" textlink="">
        <xdr:nvSpPr>
          <xdr:cNvPr id="205" name="Rectangle 204">
            <a:extLst>
              <a:ext uri="{FF2B5EF4-FFF2-40B4-BE49-F238E27FC236}">
                <a16:creationId xmlns:a16="http://schemas.microsoft.com/office/drawing/2014/main" id="{00000000-0008-0000-0900-0000CD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6" name="Straight Arrow Connector 205">
            <a:extLst>
              <a:ext uri="{FF2B5EF4-FFF2-40B4-BE49-F238E27FC236}">
                <a16:creationId xmlns:a16="http://schemas.microsoft.com/office/drawing/2014/main" id="{00000000-0008-0000-0900-0000CE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56</xdr:row>
      <xdr:rowOff>142875</xdr:rowOff>
    </xdr:from>
    <xdr:to>
      <xdr:col>9</xdr:col>
      <xdr:colOff>600075</xdr:colOff>
      <xdr:row>58</xdr:row>
      <xdr:rowOff>0</xdr:rowOff>
    </xdr:to>
    <xdr:grpSp>
      <xdr:nvGrpSpPr>
        <xdr:cNvPr id="207" name="Group 206">
          <a:extLst>
            <a:ext uri="{FF2B5EF4-FFF2-40B4-BE49-F238E27FC236}">
              <a16:creationId xmlns:a16="http://schemas.microsoft.com/office/drawing/2014/main" id="{00000000-0008-0000-0900-0000CF000000}"/>
            </a:ext>
          </a:extLst>
        </xdr:cNvPr>
        <xdr:cNvGrpSpPr/>
      </xdr:nvGrpSpPr>
      <xdr:grpSpPr>
        <a:xfrm>
          <a:off x="5168900" y="12620625"/>
          <a:ext cx="504825" cy="225425"/>
          <a:chOff x="3248025" y="3276600"/>
          <a:chExt cx="504825" cy="276225"/>
        </a:xfrm>
      </xdr:grpSpPr>
      <xdr:sp macro="" textlink="">
        <xdr:nvSpPr>
          <xdr:cNvPr id="208" name="Rectangle 207">
            <a:extLst>
              <a:ext uri="{FF2B5EF4-FFF2-40B4-BE49-F238E27FC236}">
                <a16:creationId xmlns:a16="http://schemas.microsoft.com/office/drawing/2014/main" id="{00000000-0008-0000-0900-0000D0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9" name="Straight Arrow Connector 208">
            <a:extLst>
              <a:ext uri="{FF2B5EF4-FFF2-40B4-BE49-F238E27FC236}">
                <a16:creationId xmlns:a16="http://schemas.microsoft.com/office/drawing/2014/main" id="{00000000-0008-0000-0900-0000D1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56</xdr:row>
      <xdr:rowOff>142875</xdr:rowOff>
    </xdr:from>
    <xdr:to>
      <xdr:col>11</xdr:col>
      <xdr:colOff>571500</xdr:colOff>
      <xdr:row>58</xdr:row>
      <xdr:rowOff>0</xdr:rowOff>
    </xdr:to>
    <xdr:grpSp>
      <xdr:nvGrpSpPr>
        <xdr:cNvPr id="210" name="Group 209">
          <a:extLst>
            <a:ext uri="{FF2B5EF4-FFF2-40B4-BE49-F238E27FC236}">
              <a16:creationId xmlns:a16="http://schemas.microsoft.com/office/drawing/2014/main" id="{00000000-0008-0000-0900-0000D2000000}"/>
            </a:ext>
          </a:extLst>
        </xdr:cNvPr>
        <xdr:cNvGrpSpPr/>
      </xdr:nvGrpSpPr>
      <xdr:grpSpPr>
        <a:xfrm>
          <a:off x="6397625" y="12620625"/>
          <a:ext cx="504825" cy="225425"/>
          <a:chOff x="3248025" y="3276600"/>
          <a:chExt cx="504825" cy="276225"/>
        </a:xfrm>
      </xdr:grpSpPr>
      <xdr:sp macro="" textlink="">
        <xdr:nvSpPr>
          <xdr:cNvPr id="211" name="Rectangle 210">
            <a:extLst>
              <a:ext uri="{FF2B5EF4-FFF2-40B4-BE49-F238E27FC236}">
                <a16:creationId xmlns:a16="http://schemas.microsoft.com/office/drawing/2014/main" id="{00000000-0008-0000-0900-0000D3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12" name="Straight Arrow Connector 211">
            <a:extLst>
              <a:ext uri="{FF2B5EF4-FFF2-40B4-BE49-F238E27FC236}">
                <a16:creationId xmlns:a16="http://schemas.microsoft.com/office/drawing/2014/main" id="{00000000-0008-0000-0900-0000D4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87</xdr:row>
      <xdr:rowOff>161925</xdr:rowOff>
    </xdr:from>
    <xdr:to>
      <xdr:col>3</xdr:col>
      <xdr:colOff>619125</xdr:colOff>
      <xdr:row>89</xdr:row>
      <xdr:rowOff>0</xdr:rowOff>
    </xdr:to>
    <xdr:grpSp>
      <xdr:nvGrpSpPr>
        <xdr:cNvPr id="213" name="Group 212">
          <a:extLst>
            <a:ext uri="{FF2B5EF4-FFF2-40B4-BE49-F238E27FC236}">
              <a16:creationId xmlns:a16="http://schemas.microsoft.com/office/drawing/2014/main" id="{00000000-0008-0000-0900-0000D5000000}"/>
            </a:ext>
          </a:extLst>
        </xdr:cNvPr>
        <xdr:cNvGrpSpPr/>
      </xdr:nvGrpSpPr>
      <xdr:grpSpPr>
        <a:xfrm>
          <a:off x="1416050" y="19021425"/>
          <a:ext cx="504825" cy="295275"/>
          <a:chOff x="3248025" y="3276600"/>
          <a:chExt cx="504825" cy="276225"/>
        </a:xfrm>
      </xdr:grpSpPr>
      <xdr:sp macro="" textlink="">
        <xdr:nvSpPr>
          <xdr:cNvPr id="214" name="Rectangle 213">
            <a:extLst>
              <a:ext uri="{FF2B5EF4-FFF2-40B4-BE49-F238E27FC236}">
                <a16:creationId xmlns:a16="http://schemas.microsoft.com/office/drawing/2014/main" id="{00000000-0008-0000-0900-0000D6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15" name="Straight Arrow Connector 214">
            <a:extLst>
              <a:ext uri="{FF2B5EF4-FFF2-40B4-BE49-F238E27FC236}">
                <a16:creationId xmlns:a16="http://schemas.microsoft.com/office/drawing/2014/main" id="{00000000-0008-0000-0900-0000D7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87</xdr:row>
      <xdr:rowOff>161925</xdr:rowOff>
    </xdr:from>
    <xdr:to>
      <xdr:col>5</xdr:col>
      <xdr:colOff>581025</xdr:colOff>
      <xdr:row>89</xdr:row>
      <xdr:rowOff>0</xdr:rowOff>
    </xdr:to>
    <xdr:grpSp>
      <xdr:nvGrpSpPr>
        <xdr:cNvPr id="216" name="Group 215">
          <a:extLst>
            <a:ext uri="{FF2B5EF4-FFF2-40B4-BE49-F238E27FC236}">
              <a16:creationId xmlns:a16="http://schemas.microsoft.com/office/drawing/2014/main" id="{00000000-0008-0000-0900-0000D8000000}"/>
            </a:ext>
          </a:extLst>
        </xdr:cNvPr>
        <xdr:cNvGrpSpPr/>
      </xdr:nvGrpSpPr>
      <xdr:grpSpPr>
        <a:xfrm>
          <a:off x="2635250" y="19021425"/>
          <a:ext cx="504825" cy="295275"/>
          <a:chOff x="3248025" y="3276600"/>
          <a:chExt cx="504825" cy="276225"/>
        </a:xfrm>
      </xdr:grpSpPr>
      <xdr:sp macro="" textlink="">
        <xdr:nvSpPr>
          <xdr:cNvPr id="217" name="Rectangle 216">
            <a:extLst>
              <a:ext uri="{FF2B5EF4-FFF2-40B4-BE49-F238E27FC236}">
                <a16:creationId xmlns:a16="http://schemas.microsoft.com/office/drawing/2014/main" id="{00000000-0008-0000-0900-0000D9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18" name="Straight Arrow Connector 217">
            <a:extLst>
              <a:ext uri="{FF2B5EF4-FFF2-40B4-BE49-F238E27FC236}">
                <a16:creationId xmlns:a16="http://schemas.microsoft.com/office/drawing/2014/main" id="{00000000-0008-0000-0900-0000DA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87</xdr:row>
      <xdr:rowOff>161925</xdr:rowOff>
    </xdr:from>
    <xdr:to>
      <xdr:col>7</xdr:col>
      <xdr:colOff>590550</xdr:colOff>
      <xdr:row>89</xdr:row>
      <xdr:rowOff>0</xdr:rowOff>
    </xdr:to>
    <xdr:grpSp>
      <xdr:nvGrpSpPr>
        <xdr:cNvPr id="219" name="Group 218">
          <a:extLst>
            <a:ext uri="{FF2B5EF4-FFF2-40B4-BE49-F238E27FC236}">
              <a16:creationId xmlns:a16="http://schemas.microsoft.com/office/drawing/2014/main" id="{00000000-0008-0000-0900-0000DB000000}"/>
            </a:ext>
          </a:extLst>
        </xdr:cNvPr>
        <xdr:cNvGrpSpPr/>
      </xdr:nvGrpSpPr>
      <xdr:grpSpPr>
        <a:xfrm>
          <a:off x="3902075" y="19021425"/>
          <a:ext cx="504825" cy="295275"/>
          <a:chOff x="3248025" y="3276600"/>
          <a:chExt cx="504825" cy="276225"/>
        </a:xfrm>
      </xdr:grpSpPr>
      <xdr:sp macro="" textlink="">
        <xdr:nvSpPr>
          <xdr:cNvPr id="220" name="Rectangle 219">
            <a:extLst>
              <a:ext uri="{FF2B5EF4-FFF2-40B4-BE49-F238E27FC236}">
                <a16:creationId xmlns:a16="http://schemas.microsoft.com/office/drawing/2014/main" id="{00000000-0008-0000-0900-0000DC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21" name="Straight Arrow Connector 220">
            <a:extLst>
              <a:ext uri="{FF2B5EF4-FFF2-40B4-BE49-F238E27FC236}">
                <a16:creationId xmlns:a16="http://schemas.microsoft.com/office/drawing/2014/main" id="{00000000-0008-0000-0900-0000DD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87</xdr:row>
      <xdr:rowOff>161925</xdr:rowOff>
    </xdr:from>
    <xdr:to>
      <xdr:col>9</xdr:col>
      <xdr:colOff>600075</xdr:colOff>
      <xdr:row>89</xdr:row>
      <xdr:rowOff>0</xdr:rowOff>
    </xdr:to>
    <xdr:grpSp>
      <xdr:nvGrpSpPr>
        <xdr:cNvPr id="222" name="Group 221">
          <a:extLst>
            <a:ext uri="{FF2B5EF4-FFF2-40B4-BE49-F238E27FC236}">
              <a16:creationId xmlns:a16="http://schemas.microsoft.com/office/drawing/2014/main" id="{00000000-0008-0000-0900-0000DE000000}"/>
            </a:ext>
          </a:extLst>
        </xdr:cNvPr>
        <xdr:cNvGrpSpPr/>
      </xdr:nvGrpSpPr>
      <xdr:grpSpPr>
        <a:xfrm>
          <a:off x="5168900" y="19021425"/>
          <a:ext cx="504825" cy="295275"/>
          <a:chOff x="3248025" y="3276600"/>
          <a:chExt cx="504825" cy="276225"/>
        </a:xfrm>
      </xdr:grpSpPr>
      <xdr:sp macro="" textlink="">
        <xdr:nvSpPr>
          <xdr:cNvPr id="223" name="Rectangle 222">
            <a:extLst>
              <a:ext uri="{FF2B5EF4-FFF2-40B4-BE49-F238E27FC236}">
                <a16:creationId xmlns:a16="http://schemas.microsoft.com/office/drawing/2014/main" id="{00000000-0008-0000-0900-0000DF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24" name="Straight Arrow Connector 223">
            <a:extLst>
              <a:ext uri="{FF2B5EF4-FFF2-40B4-BE49-F238E27FC236}">
                <a16:creationId xmlns:a16="http://schemas.microsoft.com/office/drawing/2014/main" id="{00000000-0008-0000-0900-0000E0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87</xdr:row>
      <xdr:rowOff>161925</xdr:rowOff>
    </xdr:from>
    <xdr:to>
      <xdr:col>11</xdr:col>
      <xdr:colOff>571500</xdr:colOff>
      <xdr:row>89</xdr:row>
      <xdr:rowOff>0</xdr:rowOff>
    </xdr:to>
    <xdr:grpSp>
      <xdr:nvGrpSpPr>
        <xdr:cNvPr id="225" name="Group 224">
          <a:extLst>
            <a:ext uri="{FF2B5EF4-FFF2-40B4-BE49-F238E27FC236}">
              <a16:creationId xmlns:a16="http://schemas.microsoft.com/office/drawing/2014/main" id="{00000000-0008-0000-0900-0000E1000000}"/>
            </a:ext>
          </a:extLst>
        </xdr:cNvPr>
        <xdr:cNvGrpSpPr/>
      </xdr:nvGrpSpPr>
      <xdr:grpSpPr>
        <a:xfrm>
          <a:off x="6397625" y="19021425"/>
          <a:ext cx="504825" cy="295275"/>
          <a:chOff x="3248025" y="3276600"/>
          <a:chExt cx="504825" cy="276225"/>
        </a:xfrm>
      </xdr:grpSpPr>
      <xdr:sp macro="" textlink="">
        <xdr:nvSpPr>
          <xdr:cNvPr id="226" name="Rectangle 225">
            <a:extLst>
              <a:ext uri="{FF2B5EF4-FFF2-40B4-BE49-F238E27FC236}">
                <a16:creationId xmlns:a16="http://schemas.microsoft.com/office/drawing/2014/main" id="{00000000-0008-0000-0900-0000E2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27" name="Straight Arrow Connector 226">
            <a:extLst>
              <a:ext uri="{FF2B5EF4-FFF2-40B4-BE49-F238E27FC236}">
                <a16:creationId xmlns:a16="http://schemas.microsoft.com/office/drawing/2014/main" id="{00000000-0008-0000-0900-0000E3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88</xdr:row>
      <xdr:rowOff>171450</xdr:rowOff>
    </xdr:from>
    <xdr:to>
      <xdr:col>3</xdr:col>
      <xdr:colOff>619125</xdr:colOff>
      <xdr:row>90</xdr:row>
      <xdr:rowOff>0</xdr:rowOff>
    </xdr:to>
    <xdr:grpSp>
      <xdr:nvGrpSpPr>
        <xdr:cNvPr id="228" name="Group 227">
          <a:extLst>
            <a:ext uri="{FF2B5EF4-FFF2-40B4-BE49-F238E27FC236}">
              <a16:creationId xmlns:a16="http://schemas.microsoft.com/office/drawing/2014/main" id="{00000000-0008-0000-0900-0000E4000000}"/>
            </a:ext>
          </a:extLst>
        </xdr:cNvPr>
        <xdr:cNvGrpSpPr/>
      </xdr:nvGrpSpPr>
      <xdr:grpSpPr>
        <a:xfrm>
          <a:off x="1416050" y="19259550"/>
          <a:ext cx="504825" cy="285750"/>
          <a:chOff x="3248025" y="3276600"/>
          <a:chExt cx="504825" cy="276225"/>
        </a:xfrm>
      </xdr:grpSpPr>
      <xdr:sp macro="" textlink="">
        <xdr:nvSpPr>
          <xdr:cNvPr id="229" name="Rectangle 228">
            <a:extLst>
              <a:ext uri="{FF2B5EF4-FFF2-40B4-BE49-F238E27FC236}">
                <a16:creationId xmlns:a16="http://schemas.microsoft.com/office/drawing/2014/main" id="{00000000-0008-0000-0900-0000E5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30" name="Straight Arrow Connector 229">
            <a:extLst>
              <a:ext uri="{FF2B5EF4-FFF2-40B4-BE49-F238E27FC236}">
                <a16:creationId xmlns:a16="http://schemas.microsoft.com/office/drawing/2014/main" id="{00000000-0008-0000-0900-0000E6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88</xdr:row>
      <xdr:rowOff>171450</xdr:rowOff>
    </xdr:from>
    <xdr:to>
      <xdr:col>5</xdr:col>
      <xdr:colOff>581025</xdr:colOff>
      <xdr:row>90</xdr:row>
      <xdr:rowOff>0</xdr:rowOff>
    </xdr:to>
    <xdr:grpSp>
      <xdr:nvGrpSpPr>
        <xdr:cNvPr id="231" name="Group 230">
          <a:extLst>
            <a:ext uri="{FF2B5EF4-FFF2-40B4-BE49-F238E27FC236}">
              <a16:creationId xmlns:a16="http://schemas.microsoft.com/office/drawing/2014/main" id="{00000000-0008-0000-0900-0000E7000000}"/>
            </a:ext>
          </a:extLst>
        </xdr:cNvPr>
        <xdr:cNvGrpSpPr/>
      </xdr:nvGrpSpPr>
      <xdr:grpSpPr>
        <a:xfrm>
          <a:off x="2635250" y="19259550"/>
          <a:ext cx="504825" cy="285750"/>
          <a:chOff x="3248025" y="3276600"/>
          <a:chExt cx="504825" cy="276225"/>
        </a:xfrm>
      </xdr:grpSpPr>
      <xdr:sp macro="" textlink="">
        <xdr:nvSpPr>
          <xdr:cNvPr id="232" name="Rectangle 231">
            <a:extLst>
              <a:ext uri="{FF2B5EF4-FFF2-40B4-BE49-F238E27FC236}">
                <a16:creationId xmlns:a16="http://schemas.microsoft.com/office/drawing/2014/main" id="{00000000-0008-0000-0900-0000E8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33" name="Straight Arrow Connector 232">
            <a:extLst>
              <a:ext uri="{FF2B5EF4-FFF2-40B4-BE49-F238E27FC236}">
                <a16:creationId xmlns:a16="http://schemas.microsoft.com/office/drawing/2014/main" id="{00000000-0008-0000-0900-0000E9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88</xdr:row>
      <xdr:rowOff>171450</xdr:rowOff>
    </xdr:from>
    <xdr:to>
      <xdr:col>7</xdr:col>
      <xdr:colOff>590550</xdr:colOff>
      <xdr:row>90</xdr:row>
      <xdr:rowOff>0</xdr:rowOff>
    </xdr:to>
    <xdr:grpSp>
      <xdr:nvGrpSpPr>
        <xdr:cNvPr id="234" name="Group 233">
          <a:extLst>
            <a:ext uri="{FF2B5EF4-FFF2-40B4-BE49-F238E27FC236}">
              <a16:creationId xmlns:a16="http://schemas.microsoft.com/office/drawing/2014/main" id="{00000000-0008-0000-0900-0000EA000000}"/>
            </a:ext>
          </a:extLst>
        </xdr:cNvPr>
        <xdr:cNvGrpSpPr/>
      </xdr:nvGrpSpPr>
      <xdr:grpSpPr>
        <a:xfrm>
          <a:off x="3902075" y="19259550"/>
          <a:ext cx="504825" cy="285750"/>
          <a:chOff x="3248025" y="3276600"/>
          <a:chExt cx="504825" cy="276225"/>
        </a:xfrm>
      </xdr:grpSpPr>
      <xdr:sp macro="" textlink="">
        <xdr:nvSpPr>
          <xdr:cNvPr id="235" name="Rectangle 234">
            <a:extLst>
              <a:ext uri="{FF2B5EF4-FFF2-40B4-BE49-F238E27FC236}">
                <a16:creationId xmlns:a16="http://schemas.microsoft.com/office/drawing/2014/main" id="{00000000-0008-0000-0900-0000EB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36" name="Straight Arrow Connector 235">
            <a:extLst>
              <a:ext uri="{FF2B5EF4-FFF2-40B4-BE49-F238E27FC236}">
                <a16:creationId xmlns:a16="http://schemas.microsoft.com/office/drawing/2014/main" id="{00000000-0008-0000-0900-0000EC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88</xdr:row>
      <xdr:rowOff>171450</xdr:rowOff>
    </xdr:from>
    <xdr:to>
      <xdr:col>9</xdr:col>
      <xdr:colOff>600075</xdr:colOff>
      <xdr:row>90</xdr:row>
      <xdr:rowOff>0</xdr:rowOff>
    </xdr:to>
    <xdr:grpSp>
      <xdr:nvGrpSpPr>
        <xdr:cNvPr id="237" name="Group 236">
          <a:extLst>
            <a:ext uri="{FF2B5EF4-FFF2-40B4-BE49-F238E27FC236}">
              <a16:creationId xmlns:a16="http://schemas.microsoft.com/office/drawing/2014/main" id="{00000000-0008-0000-0900-0000ED000000}"/>
            </a:ext>
          </a:extLst>
        </xdr:cNvPr>
        <xdr:cNvGrpSpPr/>
      </xdr:nvGrpSpPr>
      <xdr:grpSpPr>
        <a:xfrm>
          <a:off x="5168900" y="19259550"/>
          <a:ext cx="504825" cy="285750"/>
          <a:chOff x="3248025" y="3276600"/>
          <a:chExt cx="504825" cy="276225"/>
        </a:xfrm>
      </xdr:grpSpPr>
      <xdr:sp macro="" textlink="">
        <xdr:nvSpPr>
          <xdr:cNvPr id="238" name="Rectangle 237">
            <a:extLst>
              <a:ext uri="{FF2B5EF4-FFF2-40B4-BE49-F238E27FC236}">
                <a16:creationId xmlns:a16="http://schemas.microsoft.com/office/drawing/2014/main" id="{00000000-0008-0000-0900-0000EE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39" name="Straight Arrow Connector 238">
            <a:extLst>
              <a:ext uri="{FF2B5EF4-FFF2-40B4-BE49-F238E27FC236}">
                <a16:creationId xmlns:a16="http://schemas.microsoft.com/office/drawing/2014/main" id="{00000000-0008-0000-0900-0000EF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88</xdr:row>
      <xdr:rowOff>171450</xdr:rowOff>
    </xdr:from>
    <xdr:to>
      <xdr:col>11</xdr:col>
      <xdr:colOff>571500</xdr:colOff>
      <xdr:row>90</xdr:row>
      <xdr:rowOff>0</xdr:rowOff>
    </xdr:to>
    <xdr:grpSp>
      <xdr:nvGrpSpPr>
        <xdr:cNvPr id="240" name="Group 239">
          <a:extLst>
            <a:ext uri="{FF2B5EF4-FFF2-40B4-BE49-F238E27FC236}">
              <a16:creationId xmlns:a16="http://schemas.microsoft.com/office/drawing/2014/main" id="{00000000-0008-0000-0900-0000F0000000}"/>
            </a:ext>
          </a:extLst>
        </xdr:cNvPr>
        <xdr:cNvGrpSpPr/>
      </xdr:nvGrpSpPr>
      <xdr:grpSpPr>
        <a:xfrm>
          <a:off x="6397625" y="19259550"/>
          <a:ext cx="504825" cy="285750"/>
          <a:chOff x="3248025" y="3276600"/>
          <a:chExt cx="504825" cy="276225"/>
        </a:xfrm>
      </xdr:grpSpPr>
      <xdr:sp macro="" textlink="">
        <xdr:nvSpPr>
          <xdr:cNvPr id="241" name="Rectangle 240">
            <a:extLst>
              <a:ext uri="{FF2B5EF4-FFF2-40B4-BE49-F238E27FC236}">
                <a16:creationId xmlns:a16="http://schemas.microsoft.com/office/drawing/2014/main" id="{00000000-0008-0000-0900-0000F1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42" name="Straight Arrow Connector 241">
            <a:extLst>
              <a:ext uri="{FF2B5EF4-FFF2-40B4-BE49-F238E27FC236}">
                <a16:creationId xmlns:a16="http://schemas.microsoft.com/office/drawing/2014/main" id="{00000000-0008-0000-0900-0000F2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89</xdr:row>
      <xdr:rowOff>171450</xdr:rowOff>
    </xdr:from>
    <xdr:to>
      <xdr:col>3</xdr:col>
      <xdr:colOff>619125</xdr:colOff>
      <xdr:row>91</xdr:row>
      <xdr:rowOff>0</xdr:rowOff>
    </xdr:to>
    <xdr:grpSp>
      <xdr:nvGrpSpPr>
        <xdr:cNvPr id="243" name="Group 242">
          <a:extLst>
            <a:ext uri="{FF2B5EF4-FFF2-40B4-BE49-F238E27FC236}">
              <a16:creationId xmlns:a16="http://schemas.microsoft.com/office/drawing/2014/main" id="{00000000-0008-0000-0900-0000F3000000}"/>
            </a:ext>
          </a:extLst>
        </xdr:cNvPr>
        <xdr:cNvGrpSpPr/>
      </xdr:nvGrpSpPr>
      <xdr:grpSpPr>
        <a:xfrm>
          <a:off x="1416050" y="19488150"/>
          <a:ext cx="504825" cy="285750"/>
          <a:chOff x="3248025" y="3276600"/>
          <a:chExt cx="504825" cy="276225"/>
        </a:xfrm>
      </xdr:grpSpPr>
      <xdr:sp macro="" textlink="">
        <xdr:nvSpPr>
          <xdr:cNvPr id="244" name="Rectangle 243">
            <a:extLst>
              <a:ext uri="{FF2B5EF4-FFF2-40B4-BE49-F238E27FC236}">
                <a16:creationId xmlns:a16="http://schemas.microsoft.com/office/drawing/2014/main" id="{00000000-0008-0000-0900-0000F4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45" name="Straight Arrow Connector 244">
            <a:extLst>
              <a:ext uri="{FF2B5EF4-FFF2-40B4-BE49-F238E27FC236}">
                <a16:creationId xmlns:a16="http://schemas.microsoft.com/office/drawing/2014/main" id="{00000000-0008-0000-0900-0000F5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89</xdr:row>
      <xdr:rowOff>171450</xdr:rowOff>
    </xdr:from>
    <xdr:to>
      <xdr:col>5</xdr:col>
      <xdr:colOff>581025</xdr:colOff>
      <xdr:row>91</xdr:row>
      <xdr:rowOff>0</xdr:rowOff>
    </xdr:to>
    <xdr:grpSp>
      <xdr:nvGrpSpPr>
        <xdr:cNvPr id="246" name="Group 245">
          <a:extLst>
            <a:ext uri="{FF2B5EF4-FFF2-40B4-BE49-F238E27FC236}">
              <a16:creationId xmlns:a16="http://schemas.microsoft.com/office/drawing/2014/main" id="{00000000-0008-0000-0900-0000F6000000}"/>
            </a:ext>
          </a:extLst>
        </xdr:cNvPr>
        <xdr:cNvGrpSpPr/>
      </xdr:nvGrpSpPr>
      <xdr:grpSpPr>
        <a:xfrm>
          <a:off x="2635250" y="19488150"/>
          <a:ext cx="504825" cy="285750"/>
          <a:chOff x="3248025" y="3276600"/>
          <a:chExt cx="504825" cy="276225"/>
        </a:xfrm>
      </xdr:grpSpPr>
      <xdr:sp macro="" textlink="">
        <xdr:nvSpPr>
          <xdr:cNvPr id="247" name="Rectangle 246">
            <a:extLst>
              <a:ext uri="{FF2B5EF4-FFF2-40B4-BE49-F238E27FC236}">
                <a16:creationId xmlns:a16="http://schemas.microsoft.com/office/drawing/2014/main" id="{00000000-0008-0000-0900-0000F7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48" name="Straight Arrow Connector 247">
            <a:extLst>
              <a:ext uri="{FF2B5EF4-FFF2-40B4-BE49-F238E27FC236}">
                <a16:creationId xmlns:a16="http://schemas.microsoft.com/office/drawing/2014/main" id="{00000000-0008-0000-0900-0000F8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89</xdr:row>
      <xdr:rowOff>171450</xdr:rowOff>
    </xdr:from>
    <xdr:to>
      <xdr:col>7</xdr:col>
      <xdr:colOff>590550</xdr:colOff>
      <xdr:row>91</xdr:row>
      <xdr:rowOff>0</xdr:rowOff>
    </xdr:to>
    <xdr:grpSp>
      <xdr:nvGrpSpPr>
        <xdr:cNvPr id="249" name="Group 248">
          <a:extLst>
            <a:ext uri="{FF2B5EF4-FFF2-40B4-BE49-F238E27FC236}">
              <a16:creationId xmlns:a16="http://schemas.microsoft.com/office/drawing/2014/main" id="{00000000-0008-0000-0900-0000F9000000}"/>
            </a:ext>
          </a:extLst>
        </xdr:cNvPr>
        <xdr:cNvGrpSpPr/>
      </xdr:nvGrpSpPr>
      <xdr:grpSpPr>
        <a:xfrm>
          <a:off x="3902075" y="19488150"/>
          <a:ext cx="504825" cy="285750"/>
          <a:chOff x="3248025" y="3276600"/>
          <a:chExt cx="504825" cy="276225"/>
        </a:xfrm>
      </xdr:grpSpPr>
      <xdr:sp macro="" textlink="">
        <xdr:nvSpPr>
          <xdr:cNvPr id="250" name="Rectangle 249">
            <a:extLst>
              <a:ext uri="{FF2B5EF4-FFF2-40B4-BE49-F238E27FC236}">
                <a16:creationId xmlns:a16="http://schemas.microsoft.com/office/drawing/2014/main" id="{00000000-0008-0000-0900-0000FA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51" name="Straight Arrow Connector 250">
            <a:extLst>
              <a:ext uri="{FF2B5EF4-FFF2-40B4-BE49-F238E27FC236}">
                <a16:creationId xmlns:a16="http://schemas.microsoft.com/office/drawing/2014/main" id="{00000000-0008-0000-0900-0000FB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89</xdr:row>
      <xdr:rowOff>171450</xdr:rowOff>
    </xdr:from>
    <xdr:to>
      <xdr:col>9</xdr:col>
      <xdr:colOff>600075</xdr:colOff>
      <xdr:row>91</xdr:row>
      <xdr:rowOff>0</xdr:rowOff>
    </xdr:to>
    <xdr:grpSp>
      <xdr:nvGrpSpPr>
        <xdr:cNvPr id="252" name="Group 251">
          <a:extLst>
            <a:ext uri="{FF2B5EF4-FFF2-40B4-BE49-F238E27FC236}">
              <a16:creationId xmlns:a16="http://schemas.microsoft.com/office/drawing/2014/main" id="{00000000-0008-0000-0900-0000FC000000}"/>
            </a:ext>
          </a:extLst>
        </xdr:cNvPr>
        <xdr:cNvGrpSpPr/>
      </xdr:nvGrpSpPr>
      <xdr:grpSpPr>
        <a:xfrm>
          <a:off x="5168900" y="19488150"/>
          <a:ext cx="504825" cy="285750"/>
          <a:chOff x="3248025" y="3276600"/>
          <a:chExt cx="504825" cy="276225"/>
        </a:xfrm>
      </xdr:grpSpPr>
      <xdr:sp macro="" textlink="">
        <xdr:nvSpPr>
          <xdr:cNvPr id="253" name="Rectangle 252">
            <a:extLst>
              <a:ext uri="{FF2B5EF4-FFF2-40B4-BE49-F238E27FC236}">
                <a16:creationId xmlns:a16="http://schemas.microsoft.com/office/drawing/2014/main" id="{00000000-0008-0000-0900-0000FD00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54" name="Straight Arrow Connector 253">
            <a:extLst>
              <a:ext uri="{FF2B5EF4-FFF2-40B4-BE49-F238E27FC236}">
                <a16:creationId xmlns:a16="http://schemas.microsoft.com/office/drawing/2014/main" id="{00000000-0008-0000-0900-0000FE00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89</xdr:row>
      <xdr:rowOff>171450</xdr:rowOff>
    </xdr:from>
    <xdr:to>
      <xdr:col>11</xdr:col>
      <xdr:colOff>571500</xdr:colOff>
      <xdr:row>91</xdr:row>
      <xdr:rowOff>0</xdr:rowOff>
    </xdr:to>
    <xdr:grpSp>
      <xdr:nvGrpSpPr>
        <xdr:cNvPr id="255" name="Group 254">
          <a:extLst>
            <a:ext uri="{FF2B5EF4-FFF2-40B4-BE49-F238E27FC236}">
              <a16:creationId xmlns:a16="http://schemas.microsoft.com/office/drawing/2014/main" id="{00000000-0008-0000-0900-0000FF000000}"/>
            </a:ext>
          </a:extLst>
        </xdr:cNvPr>
        <xdr:cNvGrpSpPr/>
      </xdr:nvGrpSpPr>
      <xdr:grpSpPr>
        <a:xfrm>
          <a:off x="6397625" y="19488150"/>
          <a:ext cx="504825" cy="285750"/>
          <a:chOff x="3248025" y="3276600"/>
          <a:chExt cx="504825" cy="276225"/>
        </a:xfrm>
      </xdr:grpSpPr>
      <xdr:sp macro="" textlink="">
        <xdr:nvSpPr>
          <xdr:cNvPr id="256" name="Rectangle 255">
            <a:extLst>
              <a:ext uri="{FF2B5EF4-FFF2-40B4-BE49-F238E27FC236}">
                <a16:creationId xmlns:a16="http://schemas.microsoft.com/office/drawing/2014/main" id="{00000000-0008-0000-0900-000000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57" name="Straight Arrow Connector 256">
            <a:extLst>
              <a:ext uri="{FF2B5EF4-FFF2-40B4-BE49-F238E27FC236}">
                <a16:creationId xmlns:a16="http://schemas.microsoft.com/office/drawing/2014/main" id="{00000000-0008-0000-0900-000001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90</xdr:row>
      <xdr:rowOff>171450</xdr:rowOff>
    </xdr:from>
    <xdr:to>
      <xdr:col>3</xdr:col>
      <xdr:colOff>619125</xdr:colOff>
      <xdr:row>92</xdr:row>
      <xdr:rowOff>0</xdr:rowOff>
    </xdr:to>
    <xdr:grpSp>
      <xdr:nvGrpSpPr>
        <xdr:cNvPr id="258" name="Group 257">
          <a:extLst>
            <a:ext uri="{FF2B5EF4-FFF2-40B4-BE49-F238E27FC236}">
              <a16:creationId xmlns:a16="http://schemas.microsoft.com/office/drawing/2014/main" id="{00000000-0008-0000-0900-000002010000}"/>
            </a:ext>
          </a:extLst>
        </xdr:cNvPr>
        <xdr:cNvGrpSpPr/>
      </xdr:nvGrpSpPr>
      <xdr:grpSpPr>
        <a:xfrm>
          <a:off x="1416050" y="19716750"/>
          <a:ext cx="504825" cy="285750"/>
          <a:chOff x="3248025" y="3276600"/>
          <a:chExt cx="504825" cy="276225"/>
        </a:xfrm>
      </xdr:grpSpPr>
      <xdr:sp macro="" textlink="">
        <xdr:nvSpPr>
          <xdr:cNvPr id="259" name="Rectangle 258">
            <a:extLst>
              <a:ext uri="{FF2B5EF4-FFF2-40B4-BE49-F238E27FC236}">
                <a16:creationId xmlns:a16="http://schemas.microsoft.com/office/drawing/2014/main" id="{00000000-0008-0000-0900-000003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60" name="Straight Arrow Connector 259">
            <a:extLst>
              <a:ext uri="{FF2B5EF4-FFF2-40B4-BE49-F238E27FC236}">
                <a16:creationId xmlns:a16="http://schemas.microsoft.com/office/drawing/2014/main" id="{00000000-0008-0000-0900-000004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90</xdr:row>
      <xdr:rowOff>171450</xdr:rowOff>
    </xdr:from>
    <xdr:to>
      <xdr:col>5</xdr:col>
      <xdr:colOff>581025</xdr:colOff>
      <xdr:row>92</xdr:row>
      <xdr:rowOff>0</xdr:rowOff>
    </xdr:to>
    <xdr:grpSp>
      <xdr:nvGrpSpPr>
        <xdr:cNvPr id="261" name="Group 260">
          <a:extLst>
            <a:ext uri="{FF2B5EF4-FFF2-40B4-BE49-F238E27FC236}">
              <a16:creationId xmlns:a16="http://schemas.microsoft.com/office/drawing/2014/main" id="{00000000-0008-0000-0900-000005010000}"/>
            </a:ext>
          </a:extLst>
        </xdr:cNvPr>
        <xdr:cNvGrpSpPr/>
      </xdr:nvGrpSpPr>
      <xdr:grpSpPr>
        <a:xfrm>
          <a:off x="2635250" y="19716750"/>
          <a:ext cx="504825" cy="285750"/>
          <a:chOff x="3248025" y="3276600"/>
          <a:chExt cx="504825" cy="276225"/>
        </a:xfrm>
      </xdr:grpSpPr>
      <xdr:sp macro="" textlink="">
        <xdr:nvSpPr>
          <xdr:cNvPr id="262" name="Rectangle 261">
            <a:extLst>
              <a:ext uri="{FF2B5EF4-FFF2-40B4-BE49-F238E27FC236}">
                <a16:creationId xmlns:a16="http://schemas.microsoft.com/office/drawing/2014/main" id="{00000000-0008-0000-0900-000006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63" name="Straight Arrow Connector 262">
            <a:extLst>
              <a:ext uri="{FF2B5EF4-FFF2-40B4-BE49-F238E27FC236}">
                <a16:creationId xmlns:a16="http://schemas.microsoft.com/office/drawing/2014/main" id="{00000000-0008-0000-0900-000007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90</xdr:row>
      <xdr:rowOff>171450</xdr:rowOff>
    </xdr:from>
    <xdr:to>
      <xdr:col>7</xdr:col>
      <xdr:colOff>590550</xdr:colOff>
      <xdr:row>92</xdr:row>
      <xdr:rowOff>0</xdr:rowOff>
    </xdr:to>
    <xdr:grpSp>
      <xdr:nvGrpSpPr>
        <xdr:cNvPr id="264" name="Group 263">
          <a:extLst>
            <a:ext uri="{FF2B5EF4-FFF2-40B4-BE49-F238E27FC236}">
              <a16:creationId xmlns:a16="http://schemas.microsoft.com/office/drawing/2014/main" id="{00000000-0008-0000-0900-000008010000}"/>
            </a:ext>
          </a:extLst>
        </xdr:cNvPr>
        <xdr:cNvGrpSpPr/>
      </xdr:nvGrpSpPr>
      <xdr:grpSpPr>
        <a:xfrm>
          <a:off x="3902075" y="19716750"/>
          <a:ext cx="504825" cy="285750"/>
          <a:chOff x="3248025" y="3276600"/>
          <a:chExt cx="504825" cy="276225"/>
        </a:xfrm>
      </xdr:grpSpPr>
      <xdr:sp macro="" textlink="">
        <xdr:nvSpPr>
          <xdr:cNvPr id="265" name="Rectangle 264">
            <a:extLst>
              <a:ext uri="{FF2B5EF4-FFF2-40B4-BE49-F238E27FC236}">
                <a16:creationId xmlns:a16="http://schemas.microsoft.com/office/drawing/2014/main" id="{00000000-0008-0000-0900-000009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66" name="Straight Arrow Connector 265">
            <a:extLst>
              <a:ext uri="{FF2B5EF4-FFF2-40B4-BE49-F238E27FC236}">
                <a16:creationId xmlns:a16="http://schemas.microsoft.com/office/drawing/2014/main" id="{00000000-0008-0000-0900-00000A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90</xdr:row>
      <xdr:rowOff>171450</xdr:rowOff>
    </xdr:from>
    <xdr:to>
      <xdr:col>9</xdr:col>
      <xdr:colOff>600075</xdr:colOff>
      <xdr:row>92</xdr:row>
      <xdr:rowOff>0</xdr:rowOff>
    </xdr:to>
    <xdr:grpSp>
      <xdr:nvGrpSpPr>
        <xdr:cNvPr id="267" name="Group 266">
          <a:extLst>
            <a:ext uri="{FF2B5EF4-FFF2-40B4-BE49-F238E27FC236}">
              <a16:creationId xmlns:a16="http://schemas.microsoft.com/office/drawing/2014/main" id="{00000000-0008-0000-0900-00000B010000}"/>
            </a:ext>
          </a:extLst>
        </xdr:cNvPr>
        <xdr:cNvGrpSpPr/>
      </xdr:nvGrpSpPr>
      <xdr:grpSpPr>
        <a:xfrm>
          <a:off x="5168900" y="19716750"/>
          <a:ext cx="504825" cy="285750"/>
          <a:chOff x="3248025" y="3276600"/>
          <a:chExt cx="504825" cy="276225"/>
        </a:xfrm>
      </xdr:grpSpPr>
      <xdr:sp macro="" textlink="">
        <xdr:nvSpPr>
          <xdr:cNvPr id="268" name="Rectangle 267">
            <a:extLst>
              <a:ext uri="{FF2B5EF4-FFF2-40B4-BE49-F238E27FC236}">
                <a16:creationId xmlns:a16="http://schemas.microsoft.com/office/drawing/2014/main" id="{00000000-0008-0000-0900-00000C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69" name="Straight Arrow Connector 268">
            <a:extLst>
              <a:ext uri="{FF2B5EF4-FFF2-40B4-BE49-F238E27FC236}">
                <a16:creationId xmlns:a16="http://schemas.microsoft.com/office/drawing/2014/main" id="{00000000-0008-0000-0900-00000D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90</xdr:row>
      <xdr:rowOff>171450</xdr:rowOff>
    </xdr:from>
    <xdr:to>
      <xdr:col>11</xdr:col>
      <xdr:colOff>571500</xdr:colOff>
      <xdr:row>92</xdr:row>
      <xdr:rowOff>0</xdr:rowOff>
    </xdr:to>
    <xdr:grpSp>
      <xdr:nvGrpSpPr>
        <xdr:cNvPr id="270" name="Group 269">
          <a:extLst>
            <a:ext uri="{FF2B5EF4-FFF2-40B4-BE49-F238E27FC236}">
              <a16:creationId xmlns:a16="http://schemas.microsoft.com/office/drawing/2014/main" id="{00000000-0008-0000-0900-00000E010000}"/>
            </a:ext>
          </a:extLst>
        </xdr:cNvPr>
        <xdr:cNvGrpSpPr/>
      </xdr:nvGrpSpPr>
      <xdr:grpSpPr>
        <a:xfrm>
          <a:off x="6397625" y="19716750"/>
          <a:ext cx="504825" cy="285750"/>
          <a:chOff x="3248025" y="3276600"/>
          <a:chExt cx="504825" cy="276225"/>
        </a:xfrm>
      </xdr:grpSpPr>
      <xdr:sp macro="" textlink="">
        <xdr:nvSpPr>
          <xdr:cNvPr id="271" name="Rectangle 270">
            <a:extLst>
              <a:ext uri="{FF2B5EF4-FFF2-40B4-BE49-F238E27FC236}">
                <a16:creationId xmlns:a16="http://schemas.microsoft.com/office/drawing/2014/main" id="{00000000-0008-0000-0900-00000F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72" name="Straight Arrow Connector 271">
            <a:extLst>
              <a:ext uri="{FF2B5EF4-FFF2-40B4-BE49-F238E27FC236}">
                <a16:creationId xmlns:a16="http://schemas.microsoft.com/office/drawing/2014/main" id="{00000000-0008-0000-0900-000010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91</xdr:row>
      <xdr:rowOff>171450</xdr:rowOff>
    </xdr:from>
    <xdr:to>
      <xdr:col>3</xdr:col>
      <xdr:colOff>619125</xdr:colOff>
      <xdr:row>93</xdr:row>
      <xdr:rowOff>0</xdr:rowOff>
    </xdr:to>
    <xdr:grpSp>
      <xdr:nvGrpSpPr>
        <xdr:cNvPr id="273" name="Group 272">
          <a:extLst>
            <a:ext uri="{FF2B5EF4-FFF2-40B4-BE49-F238E27FC236}">
              <a16:creationId xmlns:a16="http://schemas.microsoft.com/office/drawing/2014/main" id="{00000000-0008-0000-0900-000011010000}"/>
            </a:ext>
          </a:extLst>
        </xdr:cNvPr>
        <xdr:cNvGrpSpPr/>
      </xdr:nvGrpSpPr>
      <xdr:grpSpPr>
        <a:xfrm>
          <a:off x="1416050" y="19945350"/>
          <a:ext cx="504825" cy="285750"/>
          <a:chOff x="3248025" y="3276600"/>
          <a:chExt cx="504825" cy="276225"/>
        </a:xfrm>
      </xdr:grpSpPr>
      <xdr:sp macro="" textlink="">
        <xdr:nvSpPr>
          <xdr:cNvPr id="274" name="Rectangle 273">
            <a:extLst>
              <a:ext uri="{FF2B5EF4-FFF2-40B4-BE49-F238E27FC236}">
                <a16:creationId xmlns:a16="http://schemas.microsoft.com/office/drawing/2014/main" id="{00000000-0008-0000-0900-000012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75" name="Straight Arrow Connector 274">
            <a:extLst>
              <a:ext uri="{FF2B5EF4-FFF2-40B4-BE49-F238E27FC236}">
                <a16:creationId xmlns:a16="http://schemas.microsoft.com/office/drawing/2014/main" id="{00000000-0008-0000-0900-000013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91</xdr:row>
      <xdr:rowOff>171450</xdr:rowOff>
    </xdr:from>
    <xdr:to>
      <xdr:col>5</xdr:col>
      <xdr:colOff>581025</xdr:colOff>
      <xdr:row>93</xdr:row>
      <xdr:rowOff>0</xdr:rowOff>
    </xdr:to>
    <xdr:grpSp>
      <xdr:nvGrpSpPr>
        <xdr:cNvPr id="276" name="Group 275">
          <a:extLst>
            <a:ext uri="{FF2B5EF4-FFF2-40B4-BE49-F238E27FC236}">
              <a16:creationId xmlns:a16="http://schemas.microsoft.com/office/drawing/2014/main" id="{00000000-0008-0000-0900-000014010000}"/>
            </a:ext>
          </a:extLst>
        </xdr:cNvPr>
        <xdr:cNvGrpSpPr/>
      </xdr:nvGrpSpPr>
      <xdr:grpSpPr>
        <a:xfrm>
          <a:off x="2635250" y="19945350"/>
          <a:ext cx="504825" cy="285750"/>
          <a:chOff x="3248025" y="3276600"/>
          <a:chExt cx="504825" cy="276225"/>
        </a:xfrm>
      </xdr:grpSpPr>
      <xdr:sp macro="" textlink="">
        <xdr:nvSpPr>
          <xdr:cNvPr id="277" name="Rectangle 276">
            <a:extLst>
              <a:ext uri="{FF2B5EF4-FFF2-40B4-BE49-F238E27FC236}">
                <a16:creationId xmlns:a16="http://schemas.microsoft.com/office/drawing/2014/main" id="{00000000-0008-0000-0900-000015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78" name="Straight Arrow Connector 277">
            <a:extLst>
              <a:ext uri="{FF2B5EF4-FFF2-40B4-BE49-F238E27FC236}">
                <a16:creationId xmlns:a16="http://schemas.microsoft.com/office/drawing/2014/main" id="{00000000-0008-0000-0900-000016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91</xdr:row>
      <xdr:rowOff>171450</xdr:rowOff>
    </xdr:from>
    <xdr:to>
      <xdr:col>7</xdr:col>
      <xdr:colOff>590550</xdr:colOff>
      <xdr:row>93</xdr:row>
      <xdr:rowOff>0</xdr:rowOff>
    </xdr:to>
    <xdr:grpSp>
      <xdr:nvGrpSpPr>
        <xdr:cNvPr id="279" name="Group 278">
          <a:extLst>
            <a:ext uri="{FF2B5EF4-FFF2-40B4-BE49-F238E27FC236}">
              <a16:creationId xmlns:a16="http://schemas.microsoft.com/office/drawing/2014/main" id="{00000000-0008-0000-0900-000017010000}"/>
            </a:ext>
          </a:extLst>
        </xdr:cNvPr>
        <xdr:cNvGrpSpPr/>
      </xdr:nvGrpSpPr>
      <xdr:grpSpPr>
        <a:xfrm>
          <a:off x="3902075" y="19945350"/>
          <a:ext cx="504825" cy="285750"/>
          <a:chOff x="3248025" y="3276600"/>
          <a:chExt cx="504825" cy="276225"/>
        </a:xfrm>
      </xdr:grpSpPr>
      <xdr:sp macro="" textlink="">
        <xdr:nvSpPr>
          <xdr:cNvPr id="280" name="Rectangle 279">
            <a:extLst>
              <a:ext uri="{FF2B5EF4-FFF2-40B4-BE49-F238E27FC236}">
                <a16:creationId xmlns:a16="http://schemas.microsoft.com/office/drawing/2014/main" id="{00000000-0008-0000-0900-000018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81" name="Straight Arrow Connector 280">
            <a:extLst>
              <a:ext uri="{FF2B5EF4-FFF2-40B4-BE49-F238E27FC236}">
                <a16:creationId xmlns:a16="http://schemas.microsoft.com/office/drawing/2014/main" id="{00000000-0008-0000-0900-000019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91</xdr:row>
      <xdr:rowOff>171450</xdr:rowOff>
    </xdr:from>
    <xdr:to>
      <xdr:col>9</xdr:col>
      <xdr:colOff>600075</xdr:colOff>
      <xdr:row>93</xdr:row>
      <xdr:rowOff>0</xdr:rowOff>
    </xdr:to>
    <xdr:grpSp>
      <xdr:nvGrpSpPr>
        <xdr:cNvPr id="282" name="Group 281">
          <a:extLst>
            <a:ext uri="{FF2B5EF4-FFF2-40B4-BE49-F238E27FC236}">
              <a16:creationId xmlns:a16="http://schemas.microsoft.com/office/drawing/2014/main" id="{00000000-0008-0000-0900-00001A010000}"/>
            </a:ext>
          </a:extLst>
        </xdr:cNvPr>
        <xdr:cNvGrpSpPr/>
      </xdr:nvGrpSpPr>
      <xdr:grpSpPr>
        <a:xfrm>
          <a:off x="5168900" y="19945350"/>
          <a:ext cx="504825" cy="285750"/>
          <a:chOff x="3248025" y="3276600"/>
          <a:chExt cx="504825" cy="276225"/>
        </a:xfrm>
      </xdr:grpSpPr>
      <xdr:sp macro="" textlink="">
        <xdr:nvSpPr>
          <xdr:cNvPr id="283" name="Rectangle 282">
            <a:extLst>
              <a:ext uri="{FF2B5EF4-FFF2-40B4-BE49-F238E27FC236}">
                <a16:creationId xmlns:a16="http://schemas.microsoft.com/office/drawing/2014/main" id="{00000000-0008-0000-0900-00001B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84" name="Straight Arrow Connector 283">
            <a:extLst>
              <a:ext uri="{FF2B5EF4-FFF2-40B4-BE49-F238E27FC236}">
                <a16:creationId xmlns:a16="http://schemas.microsoft.com/office/drawing/2014/main" id="{00000000-0008-0000-0900-00001C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91</xdr:row>
      <xdr:rowOff>171450</xdr:rowOff>
    </xdr:from>
    <xdr:to>
      <xdr:col>11</xdr:col>
      <xdr:colOff>571500</xdr:colOff>
      <xdr:row>93</xdr:row>
      <xdr:rowOff>0</xdr:rowOff>
    </xdr:to>
    <xdr:grpSp>
      <xdr:nvGrpSpPr>
        <xdr:cNvPr id="285" name="Group 284">
          <a:extLst>
            <a:ext uri="{FF2B5EF4-FFF2-40B4-BE49-F238E27FC236}">
              <a16:creationId xmlns:a16="http://schemas.microsoft.com/office/drawing/2014/main" id="{00000000-0008-0000-0900-00001D010000}"/>
            </a:ext>
          </a:extLst>
        </xdr:cNvPr>
        <xdr:cNvGrpSpPr/>
      </xdr:nvGrpSpPr>
      <xdr:grpSpPr>
        <a:xfrm>
          <a:off x="6397625" y="19945350"/>
          <a:ext cx="504825" cy="285750"/>
          <a:chOff x="3248025" y="3276600"/>
          <a:chExt cx="504825" cy="276225"/>
        </a:xfrm>
      </xdr:grpSpPr>
      <xdr:sp macro="" textlink="">
        <xdr:nvSpPr>
          <xdr:cNvPr id="286" name="Rectangle 285">
            <a:extLst>
              <a:ext uri="{FF2B5EF4-FFF2-40B4-BE49-F238E27FC236}">
                <a16:creationId xmlns:a16="http://schemas.microsoft.com/office/drawing/2014/main" id="{00000000-0008-0000-0900-00001E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87" name="Straight Arrow Connector 286">
            <a:extLst>
              <a:ext uri="{FF2B5EF4-FFF2-40B4-BE49-F238E27FC236}">
                <a16:creationId xmlns:a16="http://schemas.microsoft.com/office/drawing/2014/main" id="{00000000-0008-0000-0900-00001F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92</xdr:row>
      <xdr:rowOff>152400</xdr:rowOff>
    </xdr:from>
    <xdr:to>
      <xdr:col>3</xdr:col>
      <xdr:colOff>619125</xdr:colOff>
      <xdr:row>93</xdr:row>
      <xdr:rowOff>200025</xdr:rowOff>
    </xdr:to>
    <xdr:grpSp>
      <xdr:nvGrpSpPr>
        <xdr:cNvPr id="288" name="Group 287">
          <a:extLst>
            <a:ext uri="{FF2B5EF4-FFF2-40B4-BE49-F238E27FC236}">
              <a16:creationId xmlns:a16="http://schemas.microsoft.com/office/drawing/2014/main" id="{00000000-0008-0000-0900-000020010000}"/>
            </a:ext>
          </a:extLst>
        </xdr:cNvPr>
        <xdr:cNvGrpSpPr/>
      </xdr:nvGrpSpPr>
      <xdr:grpSpPr>
        <a:xfrm>
          <a:off x="1416050" y="20154900"/>
          <a:ext cx="504825" cy="257175"/>
          <a:chOff x="3248025" y="3276600"/>
          <a:chExt cx="504825" cy="276225"/>
        </a:xfrm>
      </xdr:grpSpPr>
      <xdr:sp macro="" textlink="">
        <xdr:nvSpPr>
          <xdr:cNvPr id="289" name="Rectangle 288">
            <a:extLst>
              <a:ext uri="{FF2B5EF4-FFF2-40B4-BE49-F238E27FC236}">
                <a16:creationId xmlns:a16="http://schemas.microsoft.com/office/drawing/2014/main" id="{00000000-0008-0000-0900-000021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90" name="Straight Arrow Connector 289">
            <a:extLst>
              <a:ext uri="{FF2B5EF4-FFF2-40B4-BE49-F238E27FC236}">
                <a16:creationId xmlns:a16="http://schemas.microsoft.com/office/drawing/2014/main" id="{00000000-0008-0000-0900-000022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92</xdr:row>
      <xdr:rowOff>152400</xdr:rowOff>
    </xdr:from>
    <xdr:to>
      <xdr:col>5</xdr:col>
      <xdr:colOff>581025</xdr:colOff>
      <xdr:row>93</xdr:row>
      <xdr:rowOff>200025</xdr:rowOff>
    </xdr:to>
    <xdr:grpSp>
      <xdr:nvGrpSpPr>
        <xdr:cNvPr id="291" name="Group 290">
          <a:extLst>
            <a:ext uri="{FF2B5EF4-FFF2-40B4-BE49-F238E27FC236}">
              <a16:creationId xmlns:a16="http://schemas.microsoft.com/office/drawing/2014/main" id="{00000000-0008-0000-0900-000023010000}"/>
            </a:ext>
          </a:extLst>
        </xdr:cNvPr>
        <xdr:cNvGrpSpPr/>
      </xdr:nvGrpSpPr>
      <xdr:grpSpPr>
        <a:xfrm>
          <a:off x="2635250" y="20154900"/>
          <a:ext cx="504825" cy="257175"/>
          <a:chOff x="3248025" y="3276600"/>
          <a:chExt cx="504825" cy="276225"/>
        </a:xfrm>
      </xdr:grpSpPr>
      <xdr:sp macro="" textlink="">
        <xdr:nvSpPr>
          <xdr:cNvPr id="292" name="Rectangle 291">
            <a:extLst>
              <a:ext uri="{FF2B5EF4-FFF2-40B4-BE49-F238E27FC236}">
                <a16:creationId xmlns:a16="http://schemas.microsoft.com/office/drawing/2014/main" id="{00000000-0008-0000-0900-000024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93" name="Straight Arrow Connector 292">
            <a:extLst>
              <a:ext uri="{FF2B5EF4-FFF2-40B4-BE49-F238E27FC236}">
                <a16:creationId xmlns:a16="http://schemas.microsoft.com/office/drawing/2014/main" id="{00000000-0008-0000-0900-000025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92</xdr:row>
      <xdr:rowOff>152400</xdr:rowOff>
    </xdr:from>
    <xdr:to>
      <xdr:col>7</xdr:col>
      <xdr:colOff>590550</xdr:colOff>
      <xdr:row>93</xdr:row>
      <xdr:rowOff>200025</xdr:rowOff>
    </xdr:to>
    <xdr:grpSp>
      <xdr:nvGrpSpPr>
        <xdr:cNvPr id="294" name="Group 293">
          <a:extLst>
            <a:ext uri="{FF2B5EF4-FFF2-40B4-BE49-F238E27FC236}">
              <a16:creationId xmlns:a16="http://schemas.microsoft.com/office/drawing/2014/main" id="{00000000-0008-0000-0900-000026010000}"/>
            </a:ext>
          </a:extLst>
        </xdr:cNvPr>
        <xdr:cNvGrpSpPr/>
      </xdr:nvGrpSpPr>
      <xdr:grpSpPr>
        <a:xfrm>
          <a:off x="3902075" y="20154900"/>
          <a:ext cx="504825" cy="257175"/>
          <a:chOff x="3248025" y="3276600"/>
          <a:chExt cx="504825" cy="276225"/>
        </a:xfrm>
      </xdr:grpSpPr>
      <xdr:sp macro="" textlink="">
        <xdr:nvSpPr>
          <xdr:cNvPr id="295" name="Rectangle 294">
            <a:extLst>
              <a:ext uri="{FF2B5EF4-FFF2-40B4-BE49-F238E27FC236}">
                <a16:creationId xmlns:a16="http://schemas.microsoft.com/office/drawing/2014/main" id="{00000000-0008-0000-0900-000027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96" name="Straight Arrow Connector 295">
            <a:extLst>
              <a:ext uri="{FF2B5EF4-FFF2-40B4-BE49-F238E27FC236}">
                <a16:creationId xmlns:a16="http://schemas.microsoft.com/office/drawing/2014/main" id="{00000000-0008-0000-0900-000028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92</xdr:row>
      <xdr:rowOff>152400</xdr:rowOff>
    </xdr:from>
    <xdr:to>
      <xdr:col>9</xdr:col>
      <xdr:colOff>600075</xdr:colOff>
      <xdr:row>93</xdr:row>
      <xdr:rowOff>200025</xdr:rowOff>
    </xdr:to>
    <xdr:grpSp>
      <xdr:nvGrpSpPr>
        <xdr:cNvPr id="297" name="Group 296">
          <a:extLst>
            <a:ext uri="{FF2B5EF4-FFF2-40B4-BE49-F238E27FC236}">
              <a16:creationId xmlns:a16="http://schemas.microsoft.com/office/drawing/2014/main" id="{00000000-0008-0000-0900-000029010000}"/>
            </a:ext>
          </a:extLst>
        </xdr:cNvPr>
        <xdr:cNvGrpSpPr/>
      </xdr:nvGrpSpPr>
      <xdr:grpSpPr>
        <a:xfrm>
          <a:off x="5168900" y="20154900"/>
          <a:ext cx="504825" cy="257175"/>
          <a:chOff x="3248025" y="3276600"/>
          <a:chExt cx="504825" cy="276225"/>
        </a:xfrm>
      </xdr:grpSpPr>
      <xdr:sp macro="" textlink="">
        <xdr:nvSpPr>
          <xdr:cNvPr id="298" name="Rectangle 297">
            <a:extLst>
              <a:ext uri="{FF2B5EF4-FFF2-40B4-BE49-F238E27FC236}">
                <a16:creationId xmlns:a16="http://schemas.microsoft.com/office/drawing/2014/main" id="{00000000-0008-0000-0900-00002A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99" name="Straight Arrow Connector 298">
            <a:extLst>
              <a:ext uri="{FF2B5EF4-FFF2-40B4-BE49-F238E27FC236}">
                <a16:creationId xmlns:a16="http://schemas.microsoft.com/office/drawing/2014/main" id="{00000000-0008-0000-0900-00002B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92</xdr:row>
      <xdr:rowOff>152400</xdr:rowOff>
    </xdr:from>
    <xdr:to>
      <xdr:col>11</xdr:col>
      <xdr:colOff>571500</xdr:colOff>
      <xdr:row>93</xdr:row>
      <xdr:rowOff>200025</xdr:rowOff>
    </xdr:to>
    <xdr:grpSp>
      <xdr:nvGrpSpPr>
        <xdr:cNvPr id="300" name="Group 299">
          <a:extLst>
            <a:ext uri="{FF2B5EF4-FFF2-40B4-BE49-F238E27FC236}">
              <a16:creationId xmlns:a16="http://schemas.microsoft.com/office/drawing/2014/main" id="{00000000-0008-0000-0900-00002C010000}"/>
            </a:ext>
          </a:extLst>
        </xdr:cNvPr>
        <xdr:cNvGrpSpPr/>
      </xdr:nvGrpSpPr>
      <xdr:grpSpPr>
        <a:xfrm>
          <a:off x="6397625" y="20154900"/>
          <a:ext cx="504825" cy="257175"/>
          <a:chOff x="3248025" y="3276600"/>
          <a:chExt cx="504825" cy="276225"/>
        </a:xfrm>
      </xdr:grpSpPr>
      <xdr:sp macro="" textlink="">
        <xdr:nvSpPr>
          <xdr:cNvPr id="301" name="Rectangle 300">
            <a:extLst>
              <a:ext uri="{FF2B5EF4-FFF2-40B4-BE49-F238E27FC236}">
                <a16:creationId xmlns:a16="http://schemas.microsoft.com/office/drawing/2014/main" id="{00000000-0008-0000-0900-00002D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02" name="Straight Arrow Connector 301">
            <a:extLst>
              <a:ext uri="{FF2B5EF4-FFF2-40B4-BE49-F238E27FC236}">
                <a16:creationId xmlns:a16="http://schemas.microsoft.com/office/drawing/2014/main" id="{00000000-0008-0000-0900-00002E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93</xdr:row>
      <xdr:rowOff>142875</xdr:rowOff>
    </xdr:from>
    <xdr:to>
      <xdr:col>3</xdr:col>
      <xdr:colOff>619125</xdr:colOff>
      <xdr:row>95</xdr:row>
      <xdr:rowOff>0</xdr:rowOff>
    </xdr:to>
    <xdr:grpSp>
      <xdr:nvGrpSpPr>
        <xdr:cNvPr id="303" name="Group 302">
          <a:extLst>
            <a:ext uri="{FF2B5EF4-FFF2-40B4-BE49-F238E27FC236}">
              <a16:creationId xmlns:a16="http://schemas.microsoft.com/office/drawing/2014/main" id="{00000000-0008-0000-0900-00002F010000}"/>
            </a:ext>
          </a:extLst>
        </xdr:cNvPr>
        <xdr:cNvGrpSpPr/>
      </xdr:nvGrpSpPr>
      <xdr:grpSpPr>
        <a:xfrm>
          <a:off x="1416050" y="20373975"/>
          <a:ext cx="504825" cy="225425"/>
          <a:chOff x="3248025" y="3276600"/>
          <a:chExt cx="504825" cy="276225"/>
        </a:xfrm>
      </xdr:grpSpPr>
      <xdr:sp macro="" textlink="">
        <xdr:nvSpPr>
          <xdr:cNvPr id="304" name="Rectangle 303">
            <a:extLst>
              <a:ext uri="{FF2B5EF4-FFF2-40B4-BE49-F238E27FC236}">
                <a16:creationId xmlns:a16="http://schemas.microsoft.com/office/drawing/2014/main" id="{00000000-0008-0000-0900-000030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05" name="Straight Arrow Connector 304">
            <a:extLst>
              <a:ext uri="{FF2B5EF4-FFF2-40B4-BE49-F238E27FC236}">
                <a16:creationId xmlns:a16="http://schemas.microsoft.com/office/drawing/2014/main" id="{00000000-0008-0000-0900-000031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93</xdr:row>
      <xdr:rowOff>142875</xdr:rowOff>
    </xdr:from>
    <xdr:to>
      <xdr:col>5</xdr:col>
      <xdr:colOff>581025</xdr:colOff>
      <xdr:row>95</xdr:row>
      <xdr:rowOff>0</xdr:rowOff>
    </xdr:to>
    <xdr:grpSp>
      <xdr:nvGrpSpPr>
        <xdr:cNvPr id="306" name="Group 305">
          <a:extLst>
            <a:ext uri="{FF2B5EF4-FFF2-40B4-BE49-F238E27FC236}">
              <a16:creationId xmlns:a16="http://schemas.microsoft.com/office/drawing/2014/main" id="{00000000-0008-0000-0900-000032010000}"/>
            </a:ext>
          </a:extLst>
        </xdr:cNvPr>
        <xdr:cNvGrpSpPr/>
      </xdr:nvGrpSpPr>
      <xdr:grpSpPr>
        <a:xfrm>
          <a:off x="2635250" y="20373975"/>
          <a:ext cx="504825" cy="225425"/>
          <a:chOff x="3248025" y="3276600"/>
          <a:chExt cx="504825" cy="276225"/>
        </a:xfrm>
      </xdr:grpSpPr>
      <xdr:sp macro="" textlink="">
        <xdr:nvSpPr>
          <xdr:cNvPr id="307" name="Rectangle 306">
            <a:extLst>
              <a:ext uri="{FF2B5EF4-FFF2-40B4-BE49-F238E27FC236}">
                <a16:creationId xmlns:a16="http://schemas.microsoft.com/office/drawing/2014/main" id="{00000000-0008-0000-0900-000033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08" name="Straight Arrow Connector 307">
            <a:extLst>
              <a:ext uri="{FF2B5EF4-FFF2-40B4-BE49-F238E27FC236}">
                <a16:creationId xmlns:a16="http://schemas.microsoft.com/office/drawing/2014/main" id="{00000000-0008-0000-0900-000034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93</xdr:row>
      <xdr:rowOff>142875</xdr:rowOff>
    </xdr:from>
    <xdr:to>
      <xdr:col>7</xdr:col>
      <xdr:colOff>590550</xdr:colOff>
      <xdr:row>95</xdr:row>
      <xdr:rowOff>0</xdr:rowOff>
    </xdr:to>
    <xdr:grpSp>
      <xdr:nvGrpSpPr>
        <xdr:cNvPr id="309" name="Group 308">
          <a:extLst>
            <a:ext uri="{FF2B5EF4-FFF2-40B4-BE49-F238E27FC236}">
              <a16:creationId xmlns:a16="http://schemas.microsoft.com/office/drawing/2014/main" id="{00000000-0008-0000-0900-000035010000}"/>
            </a:ext>
          </a:extLst>
        </xdr:cNvPr>
        <xdr:cNvGrpSpPr/>
      </xdr:nvGrpSpPr>
      <xdr:grpSpPr>
        <a:xfrm>
          <a:off x="3902075" y="20373975"/>
          <a:ext cx="504825" cy="225425"/>
          <a:chOff x="3248025" y="3276600"/>
          <a:chExt cx="504825" cy="276225"/>
        </a:xfrm>
      </xdr:grpSpPr>
      <xdr:sp macro="" textlink="">
        <xdr:nvSpPr>
          <xdr:cNvPr id="310" name="Rectangle 309">
            <a:extLst>
              <a:ext uri="{FF2B5EF4-FFF2-40B4-BE49-F238E27FC236}">
                <a16:creationId xmlns:a16="http://schemas.microsoft.com/office/drawing/2014/main" id="{00000000-0008-0000-0900-000036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11" name="Straight Arrow Connector 310">
            <a:extLst>
              <a:ext uri="{FF2B5EF4-FFF2-40B4-BE49-F238E27FC236}">
                <a16:creationId xmlns:a16="http://schemas.microsoft.com/office/drawing/2014/main" id="{00000000-0008-0000-0900-000037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93</xdr:row>
      <xdr:rowOff>142875</xdr:rowOff>
    </xdr:from>
    <xdr:to>
      <xdr:col>9</xdr:col>
      <xdr:colOff>600075</xdr:colOff>
      <xdr:row>95</xdr:row>
      <xdr:rowOff>0</xdr:rowOff>
    </xdr:to>
    <xdr:grpSp>
      <xdr:nvGrpSpPr>
        <xdr:cNvPr id="312" name="Group 311">
          <a:extLst>
            <a:ext uri="{FF2B5EF4-FFF2-40B4-BE49-F238E27FC236}">
              <a16:creationId xmlns:a16="http://schemas.microsoft.com/office/drawing/2014/main" id="{00000000-0008-0000-0900-000038010000}"/>
            </a:ext>
          </a:extLst>
        </xdr:cNvPr>
        <xdr:cNvGrpSpPr/>
      </xdr:nvGrpSpPr>
      <xdr:grpSpPr>
        <a:xfrm>
          <a:off x="5168900" y="20373975"/>
          <a:ext cx="504825" cy="225425"/>
          <a:chOff x="3248025" y="3276600"/>
          <a:chExt cx="504825" cy="276225"/>
        </a:xfrm>
      </xdr:grpSpPr>
      <xdr:sp macro="" textlink="">
        <xdr:nvSpPr>
          <xdr:cNvPr id="313" name="Rectangle 312">
            <a:extLst>
              <a:ext uri="{FF2B5EF4-FFF2-40B4-BE49-F238E27FC236}">
                <a16:creationId xmlns:a16="http://schemas.microsoft.com/office/drawing/2014/main" id="{00000000-0008-0000-0900-000039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14" name="Straight Arrow Connector 313">
            <a:extLst>
              <a:ext uri="{FF2B5EF4-FFF2-40B4-BE49-F238E27FC236}">
                <a16:creationId xmlns:a16="http://schemas.microsoft.com/office/drawing/2014/main" id="{00000000-0008-0000-0900-00003A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93</xdr:row>
      <xdr:rowOff>142875</xdr:rowOff>
    </xdr:from>
    <xdr:to>
      <xdr:col>11</xdr:col>
      <xdr:colOff>571500</xdr:colOff>
      <xdr:row>95</xdr:row>
      <xdr:rowOff>0</xdr:rowOff>
    </xdr:to>
    <xdr:grpSp>
      <xdr:nvGrpSpPr>
        <xdr:cNvPr id="315" name="Group 314">
          <a:extLst>
            <a:ext uri="{FF2B5EF4-FFF2-40B4-BE49-F238E27FC236}">
              <a16:creationId xmlns:a16="http://schemas.microsoft.com/office/drawing/2014/main" id="{00000000-0008-0000-0900-00003B010000}"/>
            </a:ext>
          </a:extLst>
        </xdr:cNvPr>
        <xdr:cNvGrpSpPr/>
      </xdr:nvGrpSpPr>
      <xdr:grpSpPr>
        <a:xfrm>
          <a:off x="6397625" y="20373975"/>
          <a:ext cx="504825" cy="225425"/>
          <a:chOff x="3248025" y="3276600"/>
          <a:chExt cx="504825" cy="276225"/>
        </a:xfrm>
      </xdr:grpSpPr>
      <xdr:sp macro="" textlink="">
        <xdr:nvSpPr>
          <xdr:cNvPr id="316" name="Rectangle 315">
            <a:extLst>
              <a:ext uri="{FF2B5EF4-FFF2-40B4-BE49-F238E27FC236}">
                <a16:creationId xmlns:a16="http://schemas.microsoft.com/office/drawing/2014/main" id="{00000000-0008-0000-0900-00003C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17" name="Straight Arrow Connector 316">
            <a:extLst>
              <a:ext uri="{FF2B5EF4-FFF2-40B4-BE49-F238E27FC236}">
                <a16:creationId xmlns:a16="http://schemas.microsoft.com/office/drawing/2014/main" id="{00000000-0008-0000-0900-00003D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124</xdr:row>
      <xdr:rowOff>161925</xdr:rowOff>
    </xdr:from>
    <xdr:to>
      <xdr:col>3</xdr:col>
      <xdr:colOff>619125</xdr:colOff>
      <xdr:row>126</xdr:row>
      <xdr:rowOff>0</xdr:rowOff>
    </xdr:to>
    <xdr:grpSp>
      <xdr:nvGrpSpPr>
        <xdr:cNvPr id="318" name="Group 317">
          <a:extLst>
            <a:ext uri="{FF2B5EF4-FFF2-40B4-BE49-F238E27FC236}">
              <a16:creationId xmlns:a16="http://schemas.microsoft.com/office/drawing/2014/main" id="{00000000-0008-0000-0900-00003E010000}"/>
            </a:ext>
          </a:extLst>
        </xdr:cNvPr>
        <xdr:cNvGrpSpPr/>
      </xdr:nvGrpSpPr>
      <xdr:grpSpPr>
        <a:xfrm>
          <a:off x="1416050" y="26774775"/>
          <a:ext cx="504825" cy="295275"/>
          <a:chOff x="3248025" y="3276600"/>
          <a:chExt cx="504825" cy="276225"/>
        </a:xfrm>
      </xdr:grpSpPr>
      <xdr:sp macro="" textlink="">
        <xdr:nvSpPr>
          <xdr:cNvPr id="319" name="Rectangle 318">
            <a:extLst>
              <a:ext uri="{FF2B5EF4-FFF2-40B4-BE49-F238E27FC236}">
                <a16:creationId xmlns:a16="http://schemas.microsoft.com/office/drawing/2014/main" id="{00000000-0008-0000-0900-00003F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20" name="Straight Arrow Connector 319">
            <a:extLst>
              <a:ext uri="{FF2B5EF4-FFF2-40B4-BE49-F238E27FC236}">
                <a16:creationId xmlns:a16="http://schemas.microsoft.com/office/drawing/2014/main" id="{00000000-0008-0000-0900-000040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124</xdr:row>
      <xdr:rowOff>161925</xdr:rowOff>
    </xdr:from>
    <xdr:to>
      <xdr:col>5</xdr:col>
      <xdr:colOff>581025</xdr:colOff>
      <xdr:row>126</xdr:row>
      <xdr:rowOff>0</xdr:rowOff>
    </xdr:to>
    <xdr:grpSp>
      <xdr:nvGrpSpPr>
        <xdr:cNvPr id="321" name="Group 320">
          <a:extLst>
            <a:ext uri="{FF2B5EF4-FFF2-40B4-BE49-F238E27FC236}">
              <a16:creationId xmlns:a16="http://schemas.microsoft.com/office/drawing/2014/main" id="{00000000-0008-0000-0900-000041010000}"/>
            </a:ext>
          </a:extLst>
        </xdr:cNvPr>
        <xdr:cNvGrpSpPr/>
      </xdr:nvGrpSpPr>
      <xdr:grpSpPr>
        <a:xfrm>
          <a:off x="2635250" y="26774775"/>
          <a:ext cx="504825" cy="295275"/>
          <a:chOff x="3248025" y="3276600"/>
          <a:chExt cx="504825" cy="276225"/>
        </a:xfrm>
      </xdr:grpSpPr>
      <xdr:sp macro="" textlink="">
        <xdr:nvSpPr>
          <xdr:cNvPr id="322" name="Rectangle 321">
            <a:extLst>
              <a:ext uri="{FF2B5EF4-FFF2-40B4-BE49-F238E27FC236}">
                <a16:creationId xmlns:a16="http://schemas.microsoft.com/office/drawing/2014/main" id="{00000000-0008-0000-0900-000042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23" name="Straight Arrow Connector 322">
            <a:extLst>
              <a:ext uri="{FF2B5EF4-FFF2-40B4-BE49-F238E27FC236}">
                <a16:creationId xmlns:a16="http://schemas.microsoft.com/office/drawing/2014/main" id="{00000000-0008-0000-0900-000043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124</xdr:row>
      <xdr:rowOff>161925</xdr:rowOff>
    </xdr:from>
    <xdr:to>
      <xdr:col>7</xdr:col>
      <xdr:colOff>590550</xdr:colOff>
      <xdr:row>126</xdr:row>
      <xdr:rowOff>0</xdr:rowOff>
    </xdr:to>
    <xdr:grpSp>
      <xdr:nvGrpSpPr>
        <xdr:cNvPr id="324" name="Group 323">
          <a:extLst>
            <a:ext uri="{FF2B5EF4-FFF2-40B4-BE49-F238E27FC236}">
              <a16:creationId xmlns:a16="http://schemas.microsoft.com/office/drawing/2014/main" id="{00000000-0008-0000-0900-000044010000}"/>
            </a:ext>
          </a:extLst>
        </xdr:cNvPr>
        <xdr:cNvGrpSpPr/>
      </xdr:nvGrpSpPr>
      <xdr:grpSpPr>
        <a:xfrm>
          <a:off x="3902075" y="26774775"/>
          <a:ext cx="504825" cy="295275"/>
          <a:chOff x="3248025" y="3276600"/>
          <a:chExt cx="504825" cy="276225"/>
        </a:xfrm>
      </xdr:grpSpPr>
      <xdr:sp macro="" textlink="">
        <xdr:nvSpPr>
          <xdr:cNvPr id="325" name="Rectangle 324">
            <a:extLst>
              <a:ext uri="{FF2B5EF4-FFF2-40B4-BE49-F238E27FC236}">
                <a16:creationId xmlns:a16="http://schemas.microsoft.com/office/drawing/2014/main" id="{00000000-0008-0000-0900-000045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26" name="Straight Arrow Connector 325">
            <a:extLst>
              <a:ext uri="{FF2B5EF4-FFF2-40B4-BE49-F238E27FC236}">
                <a16:creationId xmlns:a16="http://schemas.microsoft.com/office/drawing/2014/main" id="{00000000-0008-0000-0900-000046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124</xdr:row>
      <xdr:rowOff>161925</xdr:rowOff>
    </xdr:from>
    <xdr:to>
      <xdr:col>9</xdr:col>
      <xdr:colOff>600075</xdr:colOff>
      <xdr:row>126</xdr:row>
      <xdr:rowOff>0</xdr:rowOff>
    </xdr:to>
    <xdr:grpSp>
      <xdr:nvGrpSpPr>
        <xdr:cNvPr id="327" name="Group 326">
          <a:extLst>
            <a:ext uri="{FF2B5EF4-FFF2-40B4-BE49-F238E27FC236}">
              <a16:creationId xmlns:a16="http://schemas.microsoft.com/office/drawing/2014/main" id="{00000000-0008-0000-0900-000047010000}"/>
            </a:ext>
          </a:extLst>
        </xdr:cNvPr>
        <xdr:cNvGrpSpPr/>
      </xdr:nvGrpSpPr>
      <xdr:grpSpPr>
        <a:xfrm>
          <a:off x="5168900" y="26774775"/>
          <a:ext cx="504825" cy="295275"/>
          <a:chOff x="3248025" y="3276600"/>
          <a:chExt cx="504825" cy="276225"/>
        </a:xfrm>
      </xdr:grpSpPr>
      <xdr:sp macro="" textlink="">
        <xdr:nvSpPr>
          <xdr:cNvPr id="328" name="Rectangle 327">
            <a:extLst>
              <a:ext uri="{FF2B5EF4-FFF2-40B4-BE49-F238E27FC236}">
                <a16:creationId xmlns:a16="http://schemas.microsoft.com/office/drawing/2014/main" id="{00000000-0008-0000-0900-000048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29" name="Straight Arrow Connector 328">
            <a:extLst>
              <a:ext uri="{FF2B5EF4-FFF2-40B4-BE49-F238E27FC236}">
                <a16:creationId xmlns:a16="http://schemas.microsoft.com/office/drawing/2014/main" id="{00000000-0008-0000-0900-000049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124</xdr:row>
      <xdr:rowOff>161925</xdr:rowOff>
    </xdr:from>
    <xdr:to>
      <xdr:col>11</xdr:col>
      <xdr:colOff>571500</xdr:colOff>
      <xdr:row>126</xdr:row>
      <xdr:rowOff>0</xdr:rowOff>
    </xdr:to>
    <xdr:grpSp>
      <xdr:nvGrpSpPr>
        <xdr:cNvPr id="330" name="Group 329">
          <a:extLst>
            <a:ext uri="{FF2B5EF4-FFF2-40B4-BE49-F238E27FC236}">
              <a16:creationId xmlns:a16="http://schemas.microsoft.com/office/drawing/2014/main" id="{00000000-0008-0000-0900-00004A010000}"/>
            </a:ext>
          </a:extLst>
        </xdr:cNvPr>
        <xdr:cNvGrpSpPr/>
      </xdr:nvGrpSpPr>
      <xdr:grpSpPr>
        <a:xfrm>
          <a:off x="6397625" y="26774775"/>
          <a:ext cx="504825" cy="295275"/>
          <a:chOff x="3248025" y="3276600"/>
          <a:chExt cx="504825" cy="276225"/>
        </a:xfrm>
      </xdr:grpSpPr>
      <xdr:sp macro="" textlink="">
        <xdr:nvSpPr>
          <xdr:cNvPr id="331" name="Rectangle 330">
            <a:extLst>
              <a:ext uri="{FF2B5EF4-FFF2-40B4-BE49-F238E27FC236}">
                <a16:creationId xmlns:a16="http://schemas.microsoft.com/office/drawing/2014/main" id="{00000000-0008-0000-0900-00004B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32" name="Straight Arrow Connector 331">
            <a:extLst>
              <a:ext uri="{FF2B5EF4-FFF2-40B4-BE49-F238E27FC236}">
                <a16:creationId xmlns:a16="http://schemas.microsoft.com/office/drawing/2014/main" id="{00000000-0008-0000-0900-00004C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125</xdr:row>
      <xdr:rowOff>171450</xdr:rowOff>
    </xdr:from>
    <xdr:to>
      <xdr:col>3</xdr:col>
      <xdr:colOff>619125</xdr:colOff>
      <xdr:row>127</xdr:row>
      <xdr:rowOff>0</xdr:rowOff>
    </xdr:to>
    <xdr:grpSp>
      <xdr:nvGrpSpPr>
        <xdr:cNvPr id="333" name="Group 332">
          <a:extLst>
            <a:ext uri="{FF2B5EF4-FFF2-40B4-BE49-F238E27FC236}">
              <a16:creationId xmlns:a16="http://schemas.microsoft.com/office/drawing/2014/main" id="{00000000-0008-0000-0900-00004D010000}"/>
            </a:ext>
          </a:extLst>
        </xdr:cNvPr>
        <xdr:cNvGrpSpPr/>
      </xdr:nvGrpSpPr>
      <xdr:grpSpPr>
        <a:xfrm>
          <a:off x="1416050" y="27012900"/>
          <a:ext cx="504825" cy="285750"/>
          <a:chOff x="3248025" y="3276600"/>
          <a:chExt cx="504825" cy="276225"/>
        </a:xfrm>
      </xdr:grpSpPr>
      <xdr:sp macro="" textlink="">
        <xdr:nvSpPr>
          <xdr:cNvPr id="334" name="Rectangle 333">
            <a:extLst>
              <a:ext uri="{FF2B5EF4-FFF2-40B4-BE49-F238E27FC236}">
                <a16:creationId xmlns:a16="http://schemas.microsoft.com/office/drawing/2014/main" id="{00000000-0008-0000-0900-00004E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35" name="Straight Arrow Connector 334">
            <a:extLst>
              <a:ext uri="{FF2B5EF4-FFF2-40B4-BE49-F238E27FC236}">
                <a16:creationId xmlns:a16="http://schemas.microsoft.com/office/drawing/2014/main" id="{00000000-0008-0000-0900-00004F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125</xdr:row>
      <xdr:rowOff>171450</xdr:rowOff>
    </xdr:from>
    <xdr:to>
      <xdr:col>5</xdr:col>
      <xdr:colOff>581025</xdr:colOff>
      <xdr:row>127</xdr:row>
      <xdr:rowOff>0</xdr:rowOff>
    </xdr:to>
    <xdr:grpSp>
      <xdr:nvGrpSpPr>
        <xdr:cNvPr id="336" name="Group 335">
          <a:extLst>
            <a:ext uri="{FF2B5EF4-FFF2-40B4-BE49-F238E27FC236}">
              <a16:creationId xmlns:a16="http://schemas.microsoft.com/office/drawing/2014/main" id="{00000000-0008-0000-0900-000050010000}"/>
            </a:ext>
          </a:extLst>
        </xdr:cNvPr>
        <xdr:cNvGrpSpPr/>
      </xdr:nvGrpSpPr>
      <xdr:grpSpPr>
        <a:xfrm>
          <a:off x="2635250" y="27012900"/>
          <a:ext cx="504825" cy="285750"/>
          <a:chOff x="3248025" y="3276600"/>
          <a:chExt cx="504825" cy="276225"/>
        </a:xfrm>
      </xdr:grpSpPr>
      <xdr:sp macro="" textlink="">
        <xdr:nvSpPr>
          <xdr:cNvPr id="337" name="Rectangle 336">
            <a:extLst>
              <a:ext uri="{FF2B5EF4-FFF2-40B4-BE49-F238E27FC236}">
                <a16:creationId xmlns:a16="http://schemas.microsoft.com/office/drawing/2014/main" id="{00000000-0008-0000-0900-000051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38" name="Straight Arrow Connector 337">
            <a:extLst>
              <a:ext uri="{FF2B5EF4-FFF2-40B4-BE49-F238E27FC236}">
                <a16:creationId xmlns:a16="http://schemas.microsoft.com/office/drawing/2014/main" id="{00000000-0008-0000-0900-000052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125</xdr:row>
      <xdr:rowOff>171450</xdr:rowOff>
    </xdr:from>
    <xdr:to>
      <xdr:col>7</xdr:col>
      <xdr:colOff>590550</xdr:colOff>
      <xdr:row>127</xdr:row>
      <xdr:rowOff>0</xdr:rowOff>
    </xdr:to>
    <xdr:grpSp>
      <xdr:nvGrpSpPr>
        <xdr:cNvPr id="339" name="Group 338">
          <a:extLst>
            <a:ext uri="{FF2B5EF4-FFF2-40B4-BE49-F238E27FC236}">
              <a16:creationId xmlns:a16="http://schemas.microsoft.com/office/drawing/2014/main" id="{00000000-0008-0000-0900-000053010000}"/>
            </a:ext>
          </a:extLst>
        </xdr:cNvPr>
        <xdr:cNvGrpSpPr/>
      </xdr:nvGrpSpPr>
      <xdr:grpSpPr>
        <a:xfrm>
          <a:off x="3902075" y="27012900"/>
          <a:ext cx="504825" cy="285750"/>
          <a:chOff x="3248025" y="3276600"/>
          <a:chExt cx="504825" cy="276225"/>
        </a:xfrm>
      </xdr:grpSpPr>
      <xdr:sp macro="" textlink="">
        <xdr:nvSpPr>
          <xdr:cNvPr id="340" name="Rectangle 339">
            <a:extLst>
              <a:ext uri="{FF2B5EF4-FFF2-40B4-BE49-F238E27FC236}">
                <a16:creationId xmlns:a16="http://schemas.microsoft.com/office/drawing/2014/main" id="{00000000-0008-0000-0900-000054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41" name="Straight Arrow Connector 340">
            <a:extLst>
              <a:ext uri="{FF2B5EF4-FFF2-40B4-BE49-F238E27FC236}">
                <a16:creationId xmlns:a16="http://schemas.microsoft.com/office/drawing/2014/main" id="{00000000-0008-0000-0900-000055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125</xdr:row>
      <xdr:rowOff>171450</xdr:rowOff>
    </xdr:from>
    <xdr:to>
      <xdr:col>9</xdr:col>
      <xdr:colOff>600075</xdr:colOff>
      <xdr:row>127</xdr:row>
      <xdr:rowOff>0</xdr:rowOff>
    </xdr:to>
    <xdr:grpSp>
      <xdr:nvGrpSpPr>
        <xdr:cNvPr id="342" name="Group 341">
          <a:extLst>
            <a:ext uri="{FF2B5EF4-FFF2-40B4-BE49-F238E27FC236}">
              <a16:creationId xmlns:a16="http://schemas.microsoft.com/office/drawing/2014/main" id="{00000000-0008-0000-0900-000056010000}"/>
            </a:ext>
          </a:extLst>
        </xdr:cNvPr>
        <xdr:cNvGrpSpPr/>
      </xdr:nvGrpSpPr>
      <xdr:grpSpPr>
        <a:xfrm>
          <a:off x="5168900" y="27012900"/>
          <a:ext cx="504825" cy="285750"/>
          <a:chOff x="3248025" y="3276600"/>
          <a:chExt cx="504825" cy="276225"/>
        </a:xfrm>
      </xdr:grpSpPr>
      <xdr:sp macro="" textlink="">
        <xdr:nvSpPr>
          <xdr:cNvPr id="343" name="Rectangle 342">
            <a:extLst>
              <a:ext uri="{FF2B5EF4-FFF2-40B4-BE49-F238E27FC236}">
                <a16:creationId xmlns:a16="http://schemas.microsoft.com/office/drawing/2014/main" id="{00000000-0008-0000-0900-000057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44" name="Straight Arrow Connector 343">
            <a:extLst>
              <a:ext uri="{FF2B5EF4-FFF2-40B4-BE49-F238E27FC236}">
                <a16:creationId xmlns:a16="http://schemas.microsoft.com/office/drawing/2014/main" id="{00000000-0008-0000-0900-000058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125</xdr:row>
      <xdr:rowOff>171450</xdr:rowOff>
    </xdr:from>
    <xdr:to>
      <xdr:col>11</xdr:col>
      <xdr:colOff>571500</xdr:colOff>
      <xdr:row>127</xdr:row>
      <xdr:rowOff>0</xdr:rowOff>
    </xdr:to>
    <xdr:grpSp>
      <xdr:nvGrpSpPr>
        <xdr:cNvPr id="345" name="Group 344">
          <a:extLst>
            <a:ext uri="{FF2B5EF4-FFF2-40B4-BE49-F238E27FC236}">
              <a16:creationId xmlns:a16="http://schemas.microsoft.com/office/drawing/2014/main" id="{00000000-0008-0000-0900-000059010000}"/>
            </a:ext>
          </a:extLst>
        </xdr:cNvPr>
        <xdr:cNvGrpSpPr/>
      </xdr:nvGrpSpPr>
      <xdr:grpSpPr>
        <a:xfrm>
          <a:off x="6397625" y="27012900"/>
          <a:ext cx="504825" cy="285750"/>
          <a:chOff x="3248025" y="3276600"/>
          <a:chExt cx="504825" cy="276225"/>
        </a:xfrm>
      </xdr:grpSpPr>
      <xdr:sp macro="" textlink="">
        <xdr:nvSpPr>
          <xdr:cNvPr id="346" name="Rectangle 345">
            <a:extLst>
              <a:ext uri="{FF2B5EF4-FFF2-40B4-BE49-F238E27FC236}">
                <a16:creationId xmlns:a16="http://schemas.microsoft.com/office/drawing/2014/main" id="{00000000-0008-0000-0900-00005A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47" name="Straight Arrow Connector 346">
            <a:extLst>
              <a:ext uri="{FF2B5EF4-FFF2-40B4-BE49-F238E27FC236}">
                <a16:creationId xmlns:a16="http://schemas.microsoft.com/office/drawing/2014/main" id="{00000000-0008-0000-0900-00005B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126</xdr:row>
      <xdr:rowOff>171450</xdr:rowOff>
    </xdr:from>
    <xdr:to>
      <xdr:col>3</xdr:col>
      <xdr:colOff>619125</xdr:colOff>
      <xdr:row>128</xdr:row>
      <xdr:rowOff>0</xdr:rowOff>
    </xdr:to>
    <xdr:grpSp>
      <xdr:nvGrpSpPr>
        <xdr:cNvPr id="348" name="Group 347">
          <a:extLst>
            <a:ext uri="{FF2B5EF4-FFF2-40B4-BE49-F238E27FC236}">
              <a16:creationId xmlns:a16="http://schemas.microsoft.com/office/drawing/2014/main" id="{00000000-0008-0000-0900-00005C010000}"/>
            </a:ext>
          </a:extLst>
        </xdr:cNvPr>
        <xdr:cNvGrpSpPr/>
      </xdr:nvGrpSpPr>
      <xdr:grpSpPr>
        <a:xfrm>
          <a:off x="1416050" y="27241500"/>
          <a:ext cx="504825" cy="285750"/>
          <a:chOff x="3248025" y="3276600"/>
          <a:chExt cx="504825" cy="276225"/>
        </a:xfrm>
      </xdr:grpSpPr>
      <xdr:sp macro="" textlink="">
        <xdr:nvSpPr>
          <xdr:cNvPr id="349" name="Rectangle 348">
            <a:extLst>
              <a:ext uri="{FF2B5EF4-FFF2-40B4-BE49-F238E27FC236}">
                <a16:creationId xmlns:a16="http://schemas.microsoft.com/office/drawing/2014/main" id="{00000000-0008-0000-0900-00005D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50" name="Straight Arrow Connector 349">
            <a:extLst>
              <a:ext uri="{FF2B5EF4-FFF2-40B4-BE49-F238E27FC236}">
                <a16:creationId xmlns:a16="http://schemas.microsoft.com/office/drawing/2014/main" id="{00000000-0008-0000-0900-00005E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126</xdr:row>
      <xdr:rowOff>171450</xdr:rowOff>
    </xdr:from>
    <xdr:to>
      <xdr:col>5</xdr:col>
      <xdr:colOff>581025</xdr:colOff>
      <xdr:row>128</xdr:row>
      <xdr:rowOff>0</xdr:rowOff>
    </xdr:to>
    <xdr:grpSp>
      <xdr:nvGrpSpPr>
        <xdr:cNvPr id="351" name="Group 350">
          <a:extLst>
            <a:ext uri="{FF2B5EF4-FFF2-40B4-BE49-F238E27FC236}">
              <a16:creationId xmlns:a16="http://schemas.microsoft.com/office/drawing/2014/main" id="{00000000-0008-0000-0900-00005F010000}"/>
            </a:ext>
          </a:extLst>
        </xdr:cNvPr>
        <xdr:cNvGrpSpPr/>
      </xdr:nvGrpSpPr>
      <xdr:grpSpPr>
        <a:xfrm>
          <a:off x="2635250" y="27241500"/>
          <a:ext cx="504825" cy="285750"/>
          <a:chOff x="3248025" y="3276600"/>
          <a:chExt cx="504825" cy="276225"/>
        </a:xfrm>
      </xdr:grpSpPr>
      <xdr:sp macro="" textlink="">
        <xdr:nvSpPr>
          <xdr:cNvPr id="352" name="Rectangle 351">
            <a:extLst>
              <a:ext uri="{FF2B5EF4-FFF2-40B4-BE49-F238E27FC236}">
                <a16:creationId xmlns:a16="http://schemas.microsoft.com/office/drawing/2014/main" id="{00000000-0008-0000-0900-000060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53" name="Straight Arrow Connector 352">
            <a:extLst>
              <a:ext uri="{FF2B5EF4-FFF2-40B4-BE49-F238E27FC236}">
                <a16:creationId xmlns:a16="http://schemas.microsoft.com/office/drawing/2014/main" id="{00000000-0008-0000-0900-000061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126</xdr:row>
      <xdr:rowOff>171450</xdr:rowOff>
    </xdr:from>
    <xdr:to>
      <xdr:col>7</xdr:col>
      <xdr:colOff>590550</xdr:colOff>
      <xdr:row>128</xdr:row>
      <xdr:rowOff>0</xdr:rowOff>
    </xdr:to>
    <xdr:grpSp>
      <xdr:nvGrpSpPr>
        <xdr:cNvPr id="354" name="Group 353">
          <a:extLst>
            <a:ext uri="{FF2B5EF4-FFF2-40B4-BE49-F238E27FC236}">
              <a16:creationId xmlns:a16="http://schemas.microsoft.com/office/drawing/2014/main" id="{00000000-0008-0000-0900-000062010000}"/>
            </a:ext>
          </a:extLst>
        </xdr:cNvPr>
        <xdr:cNvGrpSpPr/>
      </xdr:nvGrpSpPr>
      <xdr:grpSpPr>
        <a:xfrm>
          <a:off x="3902075" y="27241500"/>
          <a:ext cx="504825" cy="285750"/>
          <a:chOff x="3248025" y="3276600"/>
          <a:chExt cx="504825" cy="276225"/>
        </a:xfrm>
      </xdr:grpSpPr>
      <xdr:sp macro="" textlink="">
        <xdr:nvSpPr>
          <xdr:cNvPr id="355" name="Rectangle 354">
            <a:extLst>
              <a:ext uri="{FF2B5EF4-FFF2-40B4-BE49-F238E27FC236}">
                <a16:creationId xmlns:a16="http://schemas.microsoft.com/office/drawing/2014/main" id="{00000000-0008-0000-0900-000063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56" name="Straight Arrow Connector 355">
            <a:extLst>
              <a:ext uri="{FF2B5EF4-FFF2-40B4-BE49-F238E27FC236}">
                <a16:creationId xmlns:a16="http://schemas.microsoft.com/office/drawing/2014/main" id="{00000000-0008-0000-0900-000064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126</xdr:row>
      <xdr:rowOff>171450</xdr:rowOff>
    </xdr:from>
    <xdr:to>
      <xdr:col>9</xdr:col>
      <xdr:colOff>600075</xdr:colOff>
      <xdr:row>128</xdr:row>
      <xdr:rowOff>0</xdr:rowOff>
    </xdr:to>
    <xdr:grpSp>
      <xdr:nvGrpSpPr>
        <xdr:cNvPr id="357" name="Group 356">
          <a:extLst>
            <a:ext uri="{FF2B5EF4-FFF2-40B4-BE49-F238E27FC236}">
              <a16:creationId xmlns:a16="http://schemas.microsoft.com/office/drawing/2014/main" id="{00000000-0008-0000-0900-000065010000}"/>
            </a:ext>
          </a:extLst>
        </xdr:cNvPr>
        <xdr:cNvGrpSpPr/>
      </xdr:nvGrpSpPr>
      <xdr:grpSpPr>
        <a:xfrm>
          <a:off x="5168900" y="27241500"/>
          <a:ext cx="504825" cy="285750"/>
          <a:chOff x="3248025" y="3276600"/>
          <a:chExt cx="504825" cy="276225"/>
        </a:xfrm>
      </xdr:grpSpPr>
      <xdr:sp macro="" textlink="">
        <xdr:nvSpPr>
          <xdr:cNvPr id="358" name="Rectangle 357">
            <a:extLst>
              <a:ext uri="{FF2B5EF4-FFF2-40B4-BE49-F238E27FC236}">
                <a16:creationId xmlns:a16="http://schemas.microsoft.com/office/drawing/2014/main" id="{00000000-0008-0000-0900-000066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59" name="Straight Arrow Connector 358">
            <a:extLst>
              <a:ext uri="{FF2B5EF4-FFF2-40B4-BE49-F238E27FC236}">
                <a16:creationId xmlns:a16="http://schemas.microsoft.com/office/drawing/2014/main" id="{00000000-0008-0000-0900-000067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126</xdr:row>
      <xdr:rowOff>171450</xdr:rowOff>
    </xdr:from>
    <xdr:to>
      <xdr:col>11</xdr:col>
      <xdr:colOff>571500</xdr:colOff>
      <xdr:row>128</xdr:row>
      <xdr:rowOff>0</xdr:rowOff>
    </xdr:to>
    <xdr:grpSp>
      <xdr:nvGrpSpPr>
        <xdr:cNvPr id="360" name="Group 359">
          <a:extLst>
            <a:ext uri="{FF2B5EF4-FFF2-40B4-BE49-F238E27FC236}">
              <a16:creationId xmlns:a16="http://schemas.microsoft.com/office/drawing/2014/main" id="{00000000-0008-0000-0900-000068010000}"/>
            </a:ext>
          </a:extLst>
        </xdr:cNvPr>
        <xdr:cNvGrpSpPr/>
      </xdr:nvGrpSpPr>
      <xdr:grpSpPr>
        <a:xfrm>
          <a:off x="6397625" y="27241500"/>
          <a:ext cx="504825" cy="285750"/>
          <a:chOff x="3248025" y="3276600"/>
          <a:chExt cx="504825" cy="276225"/>
        </a:xfrm>
      </xdr:grpSpPr>
      <xdr:sp macro="" textlink="">
        <xdr:nvSpPr>
          <xdr:cNvPr id="361" name="Rectangle 360">
            <a:extLst>
              <a:ext uri="{FF2B5EF4-FFF2-40B4-BE49-F238E27FC236}">
                <a16:creationId xmlns:a16="http://schemas.microsoft.com/office/drawing/2014/main" id="{00000000-0008-0000-0900-000069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62" name="Straight Arrow Connector 361">
            <a:extLst>
              <a:ext uri="{FF2B5EF4-FFF2-40B4-BE49-F238E27FC236}">
                <a16:creationId xmlns:a16="http://schemas.microsoft.com/office/drawing/2014/main" id="{00000000-0008-0000-0900-00006A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127</xdr:row>
      <xdr:rowOff>171450</xdr:rowOff>
    </xdr:from>
    <xdr:to>
      <xdr:col>3</xdr:col>
      <xdr:colOff>619125</xdr:colOff>
      <xdr:row>129</xdr:row>
      <xdr:rowOff>0</xdr:rowOff>
    </xdr:to>
    <xdr:grpSp>
      <xdr:nvGrpSpPr>
        <xdr:cNvPr id="363" name="Group 362">
          <a:extLst>
            <a:ext uri="{FF2B5EF4-FFF2-40B4-BE49-F238E27FC236}">
              <a16:creationId xmlns:a16="http://schemas.microsoft.com/office/drawing/2014/main" id="{00000000-0008-0000-0900-00006B010000}"/>
            </a:ext>
          </a:extLst>
        </xdr:cNvPr>
        <xdr:cNvGrpSpPr/>
      </xdr:nvGrpSpPr>
      <xdr:grpSpPr>
        <a:xfrm>
          <a:off x="1416050" y="27470100"/>
          <a:ext cx="504825" cy="285750"/>
          <a:chOff x="3248025" y="3276600"/>
          <a:chExt cx="504825" cy="276225"/>
        </a:xfrm>
      </xdr:grpSpPr>
      <xdr:sp macro="" textlink="">
        <xdr:nvSpPr>
          <xdr:cNvPr id="364" name="Rectangle 363">
            <a:extLst>
              <a:ext uri="{FF2B5EF4-FFF2-40B4-BE49-F238E27FC236}">
                <a16:creationId xmlns:a16="http://schemas.microsoft.com/office/drawing/2014/main" id="{00000000-0008-0000-0900-00006C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65" name="Straight Arrow Connector 364">
            <a:extLst>
              <a:ext uri="{FF2B5EF4-FFF2-40B4-BE49-F238E27FC236}">
                <a16:creationId xmlns:a16="http://schemas.microsoft.com/office/drawing/2014/main" id="{00000000-0008-0000-0900-00006D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127</xdr:row>
      <xdr:rowOff>171450</xdr:rowOff>
    </xdr:from>
    <xdr:to>
      <xdr:col>5</xdr:col>
      <xdr:colOff>581025</xdr:colOff>
      <xdr:row>129</xdr:row>
      <xdr:rowOff>0</xdr:rowOff>
    </xdr:to>
    <xdr:grpSp>
      <xdr:nvGrpSpPr>
        <xdr:cNvPr id="366" name="Group 365">
          <a:extLst>
            <a:ext uri="{FF2B5EF4-FFF2-40B4-BE49-F238E27FC236}">
              <a16:creationId xmlns:a16="http://schemas.microsoft.com/office/drawing/2014/main" id="{00000000-0008-0000-0900-00006E010000}"/>
            </a:ext>
          </a:extLst>
        </xdr:cNvPr>
        <xdr:cNvGrpSpPr/>
      </xdr:nvGrpSpPr>
      <xdr:grpSpPr>
        <a:xfrm>
          <a:off x="2635250" y="27470100"/>
          <a:ext cx="504825" cy="285750"/>
          <a:chOff x="3248025" y="3276600"/>
          <a:chExt cx="504825" cy="276225"/>
        </a:xfrm>
      </xdr:grpSpPr>
      <xdr:sp macro="" textlink="">
        <xdr:nvSpPr>
          <xdr:cNvPr id="367" name="Rectangle 366">
            <a:extLst>
              <a:ext uri="{FF2B5EF4-FFF2-40B4-BE49-F238E27FC236}">
                <a16:creationId xmlns:a16="http://schemas.microsoft.com/office/drawing/2014/main" id="{00000000-0008-0000-0900-00006F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68" name="Straight Arrow Connector 367">
            <a:extLst>
              <a:ext uri="{FF2B5EF4-FFF2-40B4-BE49-F238E27FC236}">
                <a16:creationId xmlns:a16="http://schemas.microsoft.com/office/drawing/2014/main" id="{00000000-0008-0000-0900-000070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127</xdr:row>
      <xdr:rowOff>171450</xdr:rowOff>
    </xdr:from>
    <xdr:to>
      <xdr:col>7</xdr:col>
      <xdr:colOff>590550</xdr:colOff>
      <xdr:row>129</xdr:row>
      <xdr:rowOff>0</xdr:rowOff>
    </xdr:to>
    <xdr:grpSp>
      <xdr:nvGrpSpPr>
        <xdr:cNvPr id="369" name="Group 368">
          <a:extLst>
            <a:ext uri="{FF2B5EF4-FFF2-40B4-BE49-F238E27FC236}">
              <a16:creationId xmlns:a16="http://schemas.microsoft.com/office/drawing/2014/main" id="{00000000-0008-0000-0900-000071010000}"/>
            </a:ext>
          </a:extLst>
        </xdr:cNvPr>
        <xdr:cNvGrpSpPr/>
      </xdr:nvGrpSpPr>
      <xdr:grpSpPr>
        <a:xfrm>
          <a:off x="3902075" y="27470100"/>
          <a:ext cx="504825" cy="285750"/>
          <a:chOff x="3248025" y="3276600"/>
          <a:chExt cx="504825" cy="276225"/>
        </a:xfrm>
      </xdr:grpSpPr>
      <xdr:sp macro="" textlink="">
        <xdr:nvSpPr>
          <xdr:cNvPr id="370" name="Rectangle 369">
            <a:extLst>
              <a:ext uri="{FF2B5EF4-FFF2-40B4-BE49-F238E27FC236}">
                <a16:creationId xmlns:a16="http://schemas.microsoft.com/office/drawing/2014/main" id="{00000000-0008-0000-0900-000072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71" name="Straight Arrow Connector 370">
            <a:extLst>
              <a:ext uri="{FF2B5EF4-FFF2-40B4-BE49-F238E27FC236}">
                <a16:creationId xmlns:a16="http://schemas.microsoft.com/office/drawing/2014/main" id="{00000000-0008-0000-0900-000073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127</xdr:row>
      <xdr:rowOff>171450</xdr:rowOff>
    </xdr:from>
    <xdr:to>
      <xdr:col>9</xdr:col>
      <xdr:colOff>600075</xdr:colOff>
      <xdr:row>129</xdr:row>
      <xdr:rowOff>0</xdr:rowOff>
    </xdr:to>
    <xdr:grpSp>
      <xdr:nvGrpSpPr>
        <xdr:cNvPr id="372" name="Group 371">
          <a:extLst>
            <a:ext uri="{FF2B5EF4-FFF2-40B4-BE49-F238E27FC236}">
              <a16:creationId xmlns:a16="http://schemas.microsoft.com/office/drawing/2014/main" id="{00000000-0008-0000-0900-000074010000}"/>
            </a:ext>
          </a:extLst>
        </xdr:cNvPr>
        <xdr:cNvGrpSpPr/>
      </xdr:nvGrpSpPr>
      <xdr:grpSpPr>
        <a:xfrm>
          <a:off x="5168900" y="27470100"/>
          <a:ext cx="504825" cy="285750"/>
          <a:chOff x="3248025" y="3276600"/>
          <a:chExt cx="504825" cy="276225"/>
        </a:xfrm>
      </xdr:grpSpPr>
      <xdr:sp macro="" textlink="">
        <xdr:nvSpPr>
          <xdr:cNvPr id="373" name="Rectangle 372">
            <a:extLst>
              <a:ext uri="{FF2B5EF4-FFF2-40B4-BE49-F238E27FC236}">
                <a16:creationId xmlns:a16="http://schemas.microsoft.com/office/drawing/2014/main" id="{00000000-0008-0000-0900-000075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74" name="Straight Arrow Connector 373">
            <a:extLst>
              <a:ext uri="{FF2B5EF4-FFF2-40B4-BE49-F238E27FC236}">
                <a16:creationId xmlns:a16="http://schemas.microsoft.com/office/drawing/2014/main" id="{00000000-0008-0000-0900-000076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127</xdr:row>
      <xdr:rowOff>171450</xdr:rowOff>
    </xdr:from>
    <xdr:to>
      <xdr:col>11</xdr:col>
      <xdr:colOff>571500</xdr:colOff>
      <xdr:row>129</xdr:row>
      <xdr:rowOff>0</xdr:rowOff>
    </xdr:to>
    <xdr:grpSp>
      <xdr:nvGrpSpPr>
        <xdr:cNvPr id="375" name="Group 374">
          <a:extLst>
            <a:ext uri="{FF2B5EF4-FFF2-40B4-BE49-F238E27FC236}">
              <a16:creationId xmlns:a16="http://schemas.microsoft.com/office/drawing/2014/main" id="{00000000-0008-0000-0900-000077010000}"/>
            </a:ext>
          </a:extLst>
        </xdr:cNvPr>
        <xdr:cNvGrpSpPr/>
      </xdr:nvGrpSpPr>
      <xdr:grpSpPr>
        <a:xfrm>
          <a:off x="6397625" y="27470100"/>
          <a:ext cx="504825" cy="285750"/>
          <a:chOff x="3248025" y="3276600"/>
          <a:chExt cx="504825" cy="276225"/>
        </a:xfrm>
      </xdr:grpSpPr>
      <xdr:sp macro="" textlink="">
        <xdr:nvSpPr>
          <xdr:cNvPr id="376" name="Rectangle 375">
            <a:extLst>
              <a:ext uri="{FF2B5EF4-FFF2-40B4-BE49-F238E27FC236}">
                <a16:creationId xmlns:a16="http://schemas.microsoft.com/office/drawing/2014/main" id="{00000000-0008-0000-0900-000078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77" name="Straight Arrow Connector 376">
            <a:extLst>
              <a:ext uri="{FF2B5EF4-FFF2-40B4-BE49-F238E27FC236}">
                <a16:creationId xmlns:a16="http://schemas.microsoft.com/office/drawing/2014/main" id="{00000000-0008-0000-0900-000079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128</xdr:row>
      <xdr:rowOff>171450</xdr:rowOff>
    </xdr:from>
    <xdr:to>
      <xdr:col>3</xdr:col>
      <xdr:colOff>619125</xdr:colOff>
      <xdr:row>130</xdr:row>
      <xdr:rowOff>0</xdr:rowOff>
    </xdr:to>
    <xdr:grpSp>
      <xdr:nvGrpSpPr>
        <xdr:cNvPr id="378" name="Group 377">
          <a:extLst>
            <a:ext uri="{FF2B5EF4-FFF2-40B4-BE49-F238E27FC236}">
              <a16:creationId xmlns:a16="http://schemas.microsoft.com/office/drawing/2014/main" id="{00000000-0008-0000-0900-00007A010000}"/>
            </a:ext>
          </a:extLst>
        </xdr:cNvPr>
        <xdr:cNvGrpSpPr/>
      </xdr:nvGrpSpPr>
      <xdr:grpSpPr>
        <a:xfrm>
          <a:off x="1416050" y="27698700"/>
          <a:ext cx="504825" cy="285750"/>
          <a:chOff x="3248025" y="3276600"/>
          <a:chExt cx="504825" cy="276225"/>
        </a:xfrm>
      </xdr:grpSpPr>
      <xdr:sp macro="" textlink="">
        <xdr:nvSpPr>
          <xdr:cNvPr id="379" name="Rectangle 378">
            <a:extLst>
              <a:ext uri="{FF2B5EF4-FFF2-40B4-BE49-F238E27FC236}">
                <a16:creationId xmlns:a16="http://schemas.microsoft.com/office/drawing/2014/main" id="{00000000-0008-0000-0900-00007B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80" name="Straight Arrow Connector 379">
            <a:extLst>
              <a:ext uri="{FF2B5EF4-FFF2-40B4-BE49-F238E27FC236}">
                <a16:creationId xmlns:a16="http://schemas.microsoft.com/office/drawing/2014/main" id="{00000000-0008-0000-0900-00007C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128</xdr:row>
      <xdr:rowOff>171450</xdr:rowOff>
    </xdr:from>
    <xdr:to>
      <xdr:col>5</xdr:col>
      <xdr:colOff>581025</xdr:colOff>
      <xdr:row>130</xdr:row>
      <xdr:rowOff>0</xdr:rowOff>
    </xdr:to>
    <xdr:grpSp>
      <xdr:nvGrpSpPr>
        <xdr:cNvPr id="381" name="Group 380">
          <a:extLst>
            <a:ext uri="{FF2B5EF4-FFF2-40B4-BE49-F238E27FC236}">
              <a16:creationId xmlns:a16="http://schemas.microsoft.com/office/drawing/2014/main" id="{00000000-0008-0000-0900-00007D010000}"/>
            </a:ext>
          </a:extLst>
        </xdr:cNvPr>
        <xdr:cNvGrpSpPr/>
      </xdr:nvGrpSpPr>
      <xdr:grpSpPr>
        <a:xfrm>
          <a:off x="2635250" y="27698700"/>
          <a:ext cx="504825" cy="285750"/>
          <a:chOff x="3248025" y="3276600"/>
          <a:chExt cx="504825" cy="276225"/>
        </a:xfrm>
      </xdr:grpSpPr>
      <xdr:sp macro="" textlink="">
        <xdr:nvSpPr>
          <xdr:cNvPr id="382" name="Rectangle 381">
            <a:extLst>
              <a:ext uri="{FF2B5EF4-FFF2-40B4-BE49-F238E27FC236}">
                <a16:creationId xmlns:a16="http://schemas.microsoft.com/office/drawing/2014/main" id="{00000000-0008-0000-0900-00007E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83" name="Straight Arrow Connector 382">
            <a:extLst>
              <a:ext uri="{FF2B5EF4-FFF2-40B4-BE49-F238E27FC236}">
                <a16:creationId xmlns:a16="http://schemas.microsoft.com/office/drawing/2014/main" id="{00000000-0008-0000-0900-00007F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128</xdr:row>
      <xdr:rowOff>171450</xdr:rowOff>
    </xdr:from>
    <xdr:to>
      <xdr:col>7</xdr:col>
      <xdr:colOff>590550</xdr:colOff>
      <xdr:row>130</xdr:row>
      <xdr:rowOff>0</xdr:rowOff>
    </xdr:to>
    <xdr:grpSp>
      <xdr:nvGrpSpPr>
        <xdr:cNvPr id="384" name="Group 383">
          <a:extLst>
            <a:ext uri="{FF2B5EF4-FFF2-40B4-BE49-F238E27FC236}">
              <a16:creationId xmlns:a16="http://schemas.microsoft.com/office/drawing/2014/main" id="{00000000-0008-0000-0900-000080010000}"/>
            </a:ext>
          </a:extLst>
        </xdr:cNvPr>
        <xdr:cNvGrpSpPr/>
      </xdr:nvGrpSpPr>
      <xdr:grpSpPr>
        <a:xfrm>
          <a:off x="3902075" y="27698700"/>
          <a:ext cx="504825" cy="285750"/>
          <a:chOff x="3248025" y="3276600"/>
          <a:chExt cx="504825" cy="276225"/>
        </a:xfrm>
      </xdr:grpSpPr>
      <xdr:sp macro="" textlink="">
        <xdr:nvSpPr>
          <xdr:cNvPr id="385" name="Rectangle 384">
            <a:extLst>
              <a:ext uri="{FF2B5EF4-FFF2-40B4-BE49-F238E27FC236}">
                <a16:creationId xmlns:a16="http://schemas.microsoft.com/office/drawing/2014/main" id="{00000000-0008-0000-0900-000081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86" name="Straight Arrow Connector 385">
            <a:extLst>
              <a:ext uri="{FF2B5EF4-FFF2-40B4-BE49-F238E27FC236}">
                <a16:creationId xmlns:a16="http://schemas.microsoft.com/office/drawing/2014/main" id="{00000000-0008-0000-0900-000082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128</xdr:row>
      <xdr:rowOff>171450</xdr:rowOff>
    </xdr:from>
    <xdr:to>
      <xdr:col>9</xdr:col>
      <xdr:colOff>600075</xdr:colOff>
      <xdr:row>130</xdr:row>
      <xdr:rowOff>0</xdr:rowOff>
    </xdr:to>
    <xdr:grpSp>
      <xdr:nvGrpSpPr>
        <xdr:cNvPr id="387" name="Group 386">
          <a:extLst>
            <a:ext uri="{FF2B5EF4-FFF2-40B4-BE49-F238E27FC236}">
              <a16:creationId xmlns:a16="http://schemas.microsoft.com/office/drawing/2014/main" id="{00000000-0008-0000-0900-000083010000}"/>
            </a:ext>
          </a:extLst>
        </xdr:cNvPr>
        <xdr:cNvGrpSpPr/>
      </xdr:nvGrpSpPr>
      <xdr:grpSpPr>
        <a:xfrm>
          <a:off x="5168900" y="27698700"/>
          <a:ext cx="504825" cy="285750"/>
          <a:chOff x="3248025" y="3276600"/>
          <a:chExt cx="504825" cy="276225"/>
        </a:xfrm>
      </xdr:grpSpPr>
      <xdr:sp macro="" textlink="">
        <xdr:nvSpPr>
          <xdr:cNvPr id="388" name="Rectangle 387">
            <a:extLst>
              <a:ext uri="{FF2B5EF4-FFF2-40B4-BE49-F238E27FC236}">
                <a16:creationId xmlns:a16="http://schemas.microsoft.com/office/drawing/2014/main" id="{00000000-0008-0000-0900-000084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89" name="Straight Arrow Connector 388">
            <a:extLst>
              <a:ext uri="{FF2B5EF4-FFF2-40B4-BE49-F238E27FC236}">
                <a16:creationId xmlns:a16="http://schemas.microsoft.com/office/drawing/2014/main" id="{00000000-0008-0000-0900-000085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128</xdr:row>
      <xdr:rowOff>171450</xdr:rowOff>
    </xdr:from>
    <xdr:to>
      <xdr:col>11</xdr:col>
      <xdr:colOff>571500</xdr:colOff>
      <xdr:row>130</xdr:row>
      <xdr:rowOff>0</xdr:rowOff>
    </xdr:to>
    <xdr:grpSp>
      <xdr:nvGrpSpPr>
        <xdr:cNvPr id="390" name="Group 389">
          <a:extLst>
            <a:ext uri="{FF2B5EF4-FFF2-40B4-BE49-F238E27FC236}">
              <a16:creationId xmlns:a16="http://schemas.microsoft.com/office/drawing/2014/main" id="{00000000-0008-0000-0900-000086010000}"/>
            </a:ext>
          </a:extLst>
        </xdr:cNvPr>
        <xdr:cNvGrpSpPr/>
      </xdr:nvGrpSpPr>
      <xdr:grpSpPr>
        <a:xfrm>
          <a:off x="6397625" y="27698700"/>
          <a:ext cx="504825" cy="285750"/>
          <a:chOff x="3248025" y="3276600"/>
          <a:chExt cx="504825" cy="276225"/>
        </a:xfrm>
      </xdr:grpSpPr>
      <xdr:sp macro="" textlink="">
        <xdr:nvSpPr>
          <xdr:cNvPr id="391" name="Rectangle 390">
            <a:extLst>
              <a:ext uri="{FF2B5EF4-FFF2-40B4-BE49-F238E27FC236}">
                <a16:creationId xmlns:a16="http://schemas.microsoft.com/office/drawing/2014/main" id="{00000000-0008-0000-0900-000087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92" name="Straight Arrow Connector 391">
            <a:extLst>
              <a:ext uri="{FF2B5EF4-FFF2-40B4-BE49-F238E27FC236}">
                <a16:creationId xmlns:a16="http://schemas.microsoft.com/office/drawing/2014/main" id="{00000000-0008-0000-0900-000088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129</xdr:row>
      <xdr:rowOff>152400</xdr:rowOff>
    </xdr:from>
    <xdr:to>
      <xdr:col>3</xdr:col>
      <xdr:colOff>619125</xdr:colOff>
      <xdr:row>130</xdr:row>
      <xdr:rowOff>200025</xdr:rowOff>
    </xdr:to>
    <xdr:grpSp>
      <xdr:nvGrpSpPr>
        <xdr:cNvPr id="393" name="Group 392">
          <a:extLst>
            <a:ext uri="{FF2B5EF4-FFF2-40B4-BE49-F238E27FC236}">
              <a16:creationId xmlns:a16="http://schemas.microsoft.com/office/drawing/2014/main" id="{00000000-0008-0000-0900-000089010000}"/>
            </a:ext>
          </a:extLst>
        </xdr:cNvPr>
        <xdr:cNvGrpSpPr/>
      </xdr:nvGrpSpPr>
      <xdr:grpSpPr>
        <a:xfrm>
          <a:off x="1416050" y="27908250"/>
          <a:ext cx="504825" cy="257175"/>
          <a:chOff x="3248025" y="3276600"/>
          <a:chExt cx="504825" cy="276225"/>
        </a:xfrm>
      </xdr:grpSpPr>
      <xdr:sp macro="" textlink="">
        <xdr:nvSpPr>
          <xdr:cNvPr id="394" name="Rectangle 393">
            <a:extLst>
              <a:ext uri="{FF2B5EF4-FFF2-40B4-BE49-F238E27FC236}">
                <a16:creationId xmlns:a16="http://schemas.microsoft.com/office/drawing/2014/main" id="{00000000-0008-0000-0900-00008A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95" name="Straight Arrow Connector 394">
            <a:extLst>
              <a:ext uri="{FF2B5EF4-FFF2-40B4-BE49-F238E27FC236}">
                <a16:creationId xmlns:a16="http://schemas.microsoft.com/office/drawing/2014/main" id="{00000000-0008-0000-0900-00008B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129</xdr:row>
      <xdr:rowOff>152400</xdr:rowOff>
    </xdr:from>
    <xdr:to>
      <xdr:col>5</xdr:col>
      <xdr:colOff>581025</xdr:colOff>
      <xdr:row>130</xdr:row>
      <xdr:rowOff>200025</xdr:rowOff>
    </xdr:to>
    <xdr:grpSp>
      <xdr:nvGrpSpPr>
        <xdr:cNvPr id="396" name="Group 395">
          <a:extLst>
            <a:ext uri="{FF2B5EF4-FFF2-40B4-BE49-F238E27FC236}">
              <a16:creationId xmlns:a16="http://schemas.microsoft.com/office/drawing/2014/main" id="{00000000-0008-0000-0900-00008C010000}"/>
            </a:ext>
          </a:extLst>
        </xdr:cNvPr>
        <xdr:cNvGrpSpPr/>
      </xdr:nvGrpSpPr>
      <xdr:grpSpPr>
        <a:xfrm>
          <a:off x="2635250" y="27908250"/>
          <a:ext cx="504825" cy="257175"/>
          <a:chOff x="3248025" y="3276600"/>
          <a:chExt cx="504825" cy="276225"/>
        </a:xfrm>
      </xdr:grpSpPr>
      <xdr:sp macro="" textlink="">
        <xdr:nvSpPr>
          <xdr:cNvPr id="397" name="Rectangle 396">
            <a:extLst>
              <a:ext uri="{FF2B5EF4-FFF2-40B4-BE49-F238E27FC236}">
                <a16:creationId xmlns:a16="http://schemas.microsoft.com/office/drawing/2014/main" id="{00000000-0008-0000-0900-00008D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98" name="Straight Arrow Connector 397">
            <a:extLst>
              <a:ext uri="{FF2B5EF4-FFF2-40B4-BE49-F238E27FC236}">
                <a16:creationId xmlns:a16="http://schemas.microsoft.com/office/drawing/2014/main" id="{00000000-0008-0000-0900-00008E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129</xdr:row>
      <xdr:rowOff>152400</xdr:rowOff>
    </xdr:from>
    <xdr:to>
      <xdr:col>7</xdr:col>
      <xdr:colOff>590550</xdr:colOff>
      <xdr:row>130</xdr:row>
      <xdr:rowOff>200025</xdr:rowOff>
    </xdr:to>
    <xdr:grpSp>
      <xdr:nvGrpSpPr>
        <xdr:cNvPr id="399" name="Group 398">
          <a:extLst>
            <a:ext uri="{FF2B5EF4-FFF2-40B4-BE49-F238E27FC236}">
              <a16:creationId xmlns:a16="http://schemas.microsoft.com/office/drawing/2014/main" id="{00000000-0008-0000-0900-00008F010000}"/>
            </a:ext>
          </a:extLst>
        </xdr:cNvPr>
        <xdr:cNvGrpSpPr/>
      </xdr:nvGrpSpPr>
      <xdr:grpSpPr>
        <a:xfrm>
          <a:off x="3902075" y="27908250"/>
          <a:ext cx="504825" cy="257175"/>
          <a:chOff x="3248025" y="3276600"/>
          <a:chExt cx="504825" cy="276225"/>
        </a:xfrm>
      </xdr:grpSpPr>
      <xdr:sp macro="" textlink="">
        <xdr:nvSpPr>
          <xdr:cNvPr id="400" name="Rectangle 399">
            <a:extLst>
              <a:ext uri="{FF2B5EF4-FFF2-40B4-BE49-F238E27FC236}">
                <a16:creationId xmlns:a16="http://schemas.microsoft.com/office/drawing/2014/main" id="{00000000-0008-0000-0900-000090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01" name="Straight Arrow Connector 400">
            <a:extLst>
              <a:ext uri="{FF2B5EF4-FFF2-40B4-BE49-F238E27FC236}">
                <a16:creationId xmlns:a16="http://schemas.microsoft.com/office/drawing/2014/main" id="{00000000-0008-0000-0900-000091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129</xdr:row>
      <xdr:rowOff>152400</xdr:rowOff>
    </xdr:from>
    <xdr:to>
      <xdr:col>9</xdr:col>
      <xdr:colOff>600075</xdr:colOff>
      <xdr:row>130</xdr:row>
      <xdr:rowOff>200025</xdr:rowOff>
    </xdr:to>
    <xdr:grpSp>
      <xdr:nvGrpSpPr>
        <xdr:cNvPr id="402" name="Group 401">
          <a:extLst>
            <a:ext uri="{FF2B5EF4-FFF2-40B4-BE49-F238E27FC236}">
              <a16:creationId xmlns:a16="http://schemas.microsoft.com/office/drawing/2014/main" id="{00000000-0008-0000-0900-000092010000}"/>
            </a:ext>
          </a:extLst>
        </xdr:cNvPr>
        <xdr:cNvGrpSpPr/>
      </xdr:nvGrpSpPr>
      <xdr:grpSpPr>
        <a:xfrm>
          <a:off x="5168900" y="27908250"/>
          <a:ext cx="504825" cy="257175"/>
          <a:chOff x="3248025" y="3276600"/>
          <a:chExt cx="504825" cy="276225"/>
        </a:xfrm>
      </xdr:grpSpPr>
      <xdr:sp macro="" textlink="">
        <xdr:nvSpPr>
          <xdr:cNvPr id="403" name="Rectangle 402">
            <a:extLst>
              <a:ext uri="{FF2B5EF4-FFF2-40B4-BE49-F238E27FC236}">
                <a16:creationId xmlns:a16="http://schemas.microsoft.com/office/drawing/2014/main" id="{00000000-0008-0000-0900-000093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04" name="Straight Arrow Connector 403">
            <a:extLst>
              <a:ext uri="{FF2B5EF4-FFF2-40B4-BE49-F238E27FC236}">
                <a16:creationId xmlns:a16="http://schemas.microsoft.com/office/drawing/2014/main" id="{00000000-0008-0000-0900-000094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129</xdr:row>
      <xdr:rowOff>152400</xdr:rowOff>
    </xdr:from>
    <xdr:to>
      <xdr:col>11</xdr:col>
      <xdr:colOff>571500</xdr:colOff>
      <xdr:row>130</xdr:row>
      <xdr:rowOff>200025</xdr:rowOff>
    </xdr:to>
    <xdr:grpSp>
      <xdr:nvGrpSpPr>
        <xdr:cNvPr id="405" name="Group 404">
          <a:extLst>
            <a:ext uri="{FF2B5EF4-FFF2-40B4-BE49-F238E27FC236}">
              <a16:creationId xmlns:a16="http://schemas.microsoft.com/office/drawing/2014/main" id="{00000000-0008-0000-0900-000095010000}"/>
            </a:ext>
          </a:extLst>
        </xdr:cNvPr>
        <xdr:cNvGrpSpPr/>
      </xdr:nvGrpSpPr>
      <xdr:grpSpPr>
        <a:xfrm>
          <a:off x="6397625" y="27908250"/>
          <a:ext cx="504825" cy="257175"/>
          <a:chOff x="3248025" y="3276600"/>
          <a:chExt cx="504825" cy="276225"/>
        </a:xfrm>
      </xdr:grpSpPr>
      <xdr:sp macro="" textlink="">
        <xdr:nvSpPr>
          <xdr:cNvPr id="406" name="Rectangle 405">
            <a:extLst>
              <a:ext uri="{FF2B5EF4-FFF2-40B4-BE49-F238E27FC236}">
                <a16:creationId xmlns:a16="http://schemas.microsoft.com/office/drawing/2014/main" id="{00000000-0008-0000-0900-000096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07" name="Straight Arrow Connector 406">
            <a:extLst>
              <a:ext uri="{FF2B5EF4-FFF2-40B4-BE49-F238E27FC236}">
                <a16:creationId xmlns:a16="http://schemas.microsoft.com/office/drawing/2014/main" id="{00000000-0008-0000-0900-000097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130</xdr:row>
      <xdr:rowOff>142875</xdr:rowOff>
    </xdr:from>
    <xdr:to>
      <xdr:col>3</xdr:col>
      <xdr:colOff>619125</xdr:colOff>
      <xdr:row>132</xdr:row>
      <xdr:rowOff>0</xdr:rowOff>
    </xdr:to>
    <xdr:grpSp>
      <xdr:nvGrpSpPr>
        <xdr:cNvPr id="408" name="Group 407">
          <a:extLst>
            <a:ext uri="{FF2B5EF4-FFF2-40B4-BE49-F238E27FC236}">
              <a16:creationId xmlns:a16="http://schemas.microsoft.com/office/drawing/2014/main" id="{00000000-0008-0000-0900-000098010000}"/>
            </a:ext>
          </a:extLst>
        </xdr:cNvPr>
        <xdr:cNvGrpSpPr/>
      </xdr:nvGrpSpPr>
      <xdr:grpSpPr>
        <a:xfrm>
          <a:off x="1416050" y="28127325"/>
          <a:ext cx="504825" cy="225425"/>
          <a:chOff x="3248025" y="3276600"/>
          <a:chExt cx="504825" cy="276225"/>
        </a:xfrm>
      </xdr:grpSpPr>
      <xdr:sp macro="" textlink="">
        <xdr:nvSpPr>
          <xdr:cNvPr id="409" name="Rectangle 408">
            <a:extLst>
              <a:ext uri="{FF2B5EF4-FFF2-40B4-BE49-F238E27FC236}">
                <a16:creationId xmlns:a16="http://schemas.microsoft.com/office/drawing/2014/main" id="{00000000-0008-0000-0900-000099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10" name="Straight Arrow Connector 409">
            <a:extLst>
              <a:ext uri="{FF2B5EF4-FFF2-40B4-BE49-F238E27FC236}">
                <a16:creationId xmlns:a16="http://schemas.microsoft.com/office/drawing/2014/main" id="{00000000-0008-0000-0900-00009A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130</xdr:row>
      <xdr:rowOff>142875</xdr:rowOff>
    </xdr:from>
    <xdr:to>
      <xdr:col>5</xdr:col>
      <xdr:colOff>581025</xdr:colOff>
      <xdr:row>132</xdr:row>
      <xdr:rowOff>0</xdr:rowOff>
    </xdr:to>
    <xdr:grpSp>
      <xdr:nvGrpSpPr>
        <xdr:cNvPr id="411" name="Group 410">
          <a:extLst>
            <a:ext uri="{FF2B5EF4-FFF2-40B4-BE49-F238E27FC236}">
              <a16:creationId xmlns:a16="http://schemas.microsoft.com/office/drawing/2014/main" id="{00000000-0008-0000-0900-00009B010000}"/>
            </a:ext>
          </a:extLst>
        </xdr:cNvPr>
        <xdr:cNvGrpSpPr/>
      </xdr:nvGrpSpPr>
      <xdr:grpSpPr>
        <a:xfrm>
          <a:off x="2635250" y="28127325"/>
          <a:ext cx="504825" cy="225425"/>
          <a:chOff x="3248025" y="3276600"/>
          <a:chExt cx="504825" cy="276225"/>
        </a:xfrm>
      </xdr:grpSpPr>
      <xdr:sp macro="" textlink="">
        <xdr:nvSpPr>
          <xdr:cNvPr id="412" name="Rectangle 411">
            <a:extLst>
              <a:ext uri="{FF2B5EF4-FFF2-40B4-BE49-F238E27FC236}">
                <a16:creationId xmlns:a16="http://schemas.microsoft.com/office/drawing/2014/main" id="{00000000-0008-0000-0900-00009C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13" name="Straight Arrow Connector 412">
            <a:extLst>
              <a:ext uri="{FF2B5EF4-FFF2-40B4-BE49-F238E27FC236}">
                <a16:creationId xmlns:a16="http://schemas.microsoft.com/office/drawing/2014/main" id="{00000000-0008-0000-0900-00009D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130</xdr:row>
      <xdr:rowOff>142875</xdr:rowOff>
    </xdr:from>
    <xdr:to>
      <xdr:col>7</xdr:col>
      <xdr:colOff>590550</xdr:colOff>
      <xdr:row>132</xdr:row>
      <xdr:rowOff>0</xdr:rowOff>
    </xdr:to>
    <xdr:grpSp>
      <xdr:nvGrpSpPr>
        <xdr:cNvPr id="414" name="Group 413">
          <a:extLst>
            <a:ext uri="{FF2B5EF4-FFF2-40B4-BE49-F238E27FC236}">
              <a16:creationId xmlns:a16="http://schemas.microsoft.com/office/drawing/2014/main" id="{00000000-0008-0000-0900-00009E010000}"/>
            </a:ext>
          </a:extLst>
        </xdr:cNvPr>
        <xdr:cNvGrpSpPr/>
      </xdr:nvGrpSpPr>
      <xdr:grpSpPr>
        <a:xfrm>
          <a:off x="3902075" y="28127325"/>
          <a:ext cx="504825" cy="225425"/>
          <a:chOff x="3248025" y="3276600"/>
          <a:chExt cx="504825" cy="276225"/>
        </a:xfrm>
      </xdr:grpSpPr>
      <xdr:sp macro="" textlink="">
        <xdr:nvSpPr>
          <xdr:cNvPr id="415" name="Rectangle 414">
            <a:extLst>
              <a:ext uri="{FF2B5EF4-FFF2-40B4-BE49-F238E27FC236}">
                <a16:creationId xmlns:a16="http://schemas.microsoft.com/office/drawing/2014/main" id="{00000000-0008-0000-0900-00009F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16" name="Straight Arrow Connector 415">
            <a:extLst>
              <a:ext uri="{FF2B5EF4-FFF2-40B4-BE49-F238E27FC236}">
                <a16:creationId xmlns:a16="http://schemas.microsoft.com/office/drawing/2014/main" id="{00000000-0008-0000-0900-0000A0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130</xdr:row>
      <xdr:rowOff>142875</xdr:rowOff>
    </xdr:from>
    <xdr:to>
      <xdr:col>9</xdr:col>
      <xdr:colOff>600075</xdr:colOff>
      <xdr:row>132</xdr:row>
      <xdr:rowOff>0</xdr:rowOff>
    </xdr:to>
    <xdr:grpSp>
      <xdr:nvGrpSpPr>
        <xdr:cNvPr id="417" name="Group 416">
          <a:extLst>
            <a:ext uri="{FF2B5EF4-FFF2-40B4-BE49-F238E27FC236}">
              <a16:creationId xmlns:a16="http://schemas.microsoft.com/office/drawing/2014/main" id="{00000000-0008-0000-0900-0000A1010000}"/>
            </a:ext>
          </a:extLst>
        </xdr:cNvPr>
        <xdr:cNvGrpSpPr/>
      </xdr:nvGrpSpPr>
      <xdr:grpSpPr>
        <a:xfrm>
          <a:off x="5168900" y="28127325"/>
          <a:ext cx="504825" cy="225425"/>
          <a:chOff x="3248025" y="3276600"/>
          <a:chExt cx="504825" cy="276225"/>
        </a:xfrm>
      </xdr:grpSpPr>
      <xdr:sp macro="" textlink="">
        <xdr:nvSpPr>
          <xdr:cNvPr id="418" name="Rectangle 417">
            <a:extLst>
              <a:ext uri="{FF2B5EF4-FFF2-40B4-BE49-F238E27FC236}">
                <a16:creationId xmlns:a16="http://schemas.microsoft.com/office/drawing/2014/main" id="{00000000-0008-0000-0900-0000A2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19" name="Straight Arrow Connector 418">
            <a:extLst>
              <a:ext uri="{FF2B5EF4-FFF2-40B4-BE49-F238E27FC236}">
                <a16:creationId xmlns:a16="http://schemas.microsoft.com/office/drawing/2014/main" id="{00000000-0008-0000-0900-0000A3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130</xdr:row>
      <xdr:rowOff>142875</xdr:rowOff>
    </xdr:from>
    <xdr:to>
      <xdr:col>11</xdr:col>
      <xdr:colOff>571500</xdr:colOff>
      <xdr:row>132</xdr:row>
      <xdr:rowOff>0</xdr:rowOff>
    </xdr:to>
    <xdr:grpSp>
      <xdr:nvGrpSpPr>
        <xdr:cNvPr id="420" name="Group 419">
          <a:extLst>
            <a:ext uri="{FF2B5EF4-FFF2-40B4-BE49-F238E27FC236}">
              <a16:creationId xmlns:a16="http://schemas.microsoft.com/office/drawing/2014/main" id="{00000000-0008-0000-0900-0000A4010000}"/>
            </a:ext>
          </a:extLst>
        </xdr:cNvPr>
        <xdr:cNvGrpSpPr/>
      </xdr:nvGrpSpPr>
      <xdr:grpSpPr>
        <a:xfrm>
          <a:off x="6397625" y="28127325"/>
          <a:ext cx="504825" cy="225425"/>
          <a:chOff x="3248025" y="3276600"/>
          <a:chExt cx="504825" cy="276225"/>
        </a:xfrm>
      </xdr:grpSpPr>
      <xdr:sp macro="" textlink="">
        <xdr:nvSpPr>
          <xdr:cNvPr id="421" name="Rectangle 420">
            <a:extLst>
              <a:ext uri="{FF2B5EF4-FFF2-40B4-BE49-F238E27FC236}">
                <a16:creationId xmlns:a16="http://schemas.microsoft.com/office/drawing/2014/main" id="{00000000-0008-0000-0900-0000A5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22" name="Straight Arrow Connector 421">
            <a:extLst>
              <a:ext uri="{FF2B5EF4-FFF2-40B4-BE49-F238E27FC236}">
                <a16:creationId xmlns:a16="http://schemas.microsoft.com/office/drawing/2014/main" id="{00000000-0008-0000-0900-0000A6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161</xdr:row>
      <xdr:rowOff>161925</xdr:rowOff>
    </xdr:from>
    <xdr:to>
      <xdr:col>3</xdr:col>
      <xdr:colOff>619125</xdr:colOff>
      <xdr:row>163</xdr:row>
      <xdr:rowOff>0</xdr:rowOff>
    </xdr:to>
    <xdr:grpSp>
      <xdr:nvGrpSpPr>
        <xdr:cNvPr id="423" name="Group 422">
          <a:extLst>
            <a:ext uri="{FF2B5EF4-FFF2-40B4-BE49-F238E27FC236}">
              <a16:creationId xmlns:a16="http://schemas.microsoft.com/office/drawing/2014/main" id="{00000000-0008-0000-0900-0000A7010000}"/>
            </a:ext>
          </a:extLst>
        </xdr:cNvPr>
        <xdr:cNvGrpSpPr/>
      </xdr:nvGrpSpPr>
      <xdr:grpSpPr>
        <a:xfrm>
          <a:off x="1416050" y="34528125"/>
          <a:ext cx="504825" cy="295275"/>
          <a:chOff x="3248025" y="3276600"/>
          <a:chExt cx="504825" cy="276225"/>
        </a:xfrm>
      </xdr:grpSpPr>
      <xdr:sp macro="" textlink="">
        <xdr:nvSpPr>
          <xdr:cNvPr id="424" name="Rectangle 423">
            <a:extLst>
              <a:ext uri="{FF2B5EF4-FFF2-40B4-BE49-F238E27FC236}">
                <a16:creationId xmlns:a16="http://schemas.microsoft.com/office/drawing/2014/main" id="{00000000-0008-0000-0900-0000A8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25" name="Straight Arrow Connector 424">
            <a:extLst>
              <a:ext uri="{FF2B5EF4-FFF2-40B4-BE49-F238E27FC236}">
                <a16:creationId xmlns:a16="http://schemas.microsoft.com/office/drawing/2014/main" id="{00000000-0008-0000-0900-0000A9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161</xdr:row>
      <xdr:rowOff>161925</xdr:rowOff>
    </xdr:from>
    <xdr:to>
      <xdr:col>5</xdr:col>
      <xdr:colOff>581025</xdr:colOff>
      <xdr:row>163</xdr:row>
      <xdr:rowOff>0</xdr:rowOff>
    </xdr:to>
    <xdr:grpSp>
      <xdr:nvGrpSpPr>
        <xdr:cNvPr id="426" name="Group 425">
          <a:extLst>
            <a:ext uri="{FF2B5EF4-FFF2-40B4-BE49-F238E27FC236}">
              <a16:creationId xmlns:a16="http://schemas.microsoft.com/office/drawing/2014/main" id="{00000000-0008-0000-0900-0000AA010000}"/>
            </a:ext>
          </a:extLst>
        </xdr:cNvPr>
        <xdr:cNvGrpSpPr/>
      </xdr:nvGrpSpPr>
      <xdr:grpSpPr>
        <a:xfrm>
          <a:off x="2635250" y="34528125"/>
          <a:ext cx="504825" cy="295275"/>
          <a:chOff x="3248025" y="3276600"/>
          <a:chExt cx="504825" cy="276225"/>
        </a:xfrm>
      </xdr:grpSpPr>
      <xdr:sp macro="" textlink="">
        <xdr:nvSpPr>
          <xdr:cNvPr id="427" name="Rectangle 426">
            <a:extLst>
              <a:ext uri="{FF2B5EF4-FFF2-40B4-BE49-F238E27FC236}">
                <a16:creationId xmlns:a16="http://schemas.microsoft.com/office/drawing/2014/main" id="{00000000-0008-0000-0900-0000AB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28" name="Straight Arrow Connector 427">
            <a:extLst>
              <a:ext uri="{FF2B5EF4-FFF2-40B4-BE49-F238E27FC236}">
                <a16:creationId xmlns:a16="http://schemas.microsoft.com/office/drawing/2014/main" id="{00000000-0008-0000-0900-0000AC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161</xdr:row>
      <xdr:rowOff>161925</xdr:rowOff>
    </xdr:from>
    <xdr:to>
      <xdr:col>7</xdr:col>
      <xdr:colOff>590550</xdr:colOff>
      <xdr:row>163</xdr:row>
      <xdr:rowOff>0</xdr:rowOff>
    </xdr:to>
    <xdr:grpSp>
      <xdr:nvGrpSpPr>
        <xdr:cNvPr id="429" name="Group 428">
          <a:extLst>
            <a:ext uri="{FF2B5EF4-FFF2-40B4-BE49-F238E27FC236}">
              <a16:creationId xmlns:a16="http://schemas.microsoft.com/office/drawing/2014/main" id="{00000000-0008-0000-0900-0000AD010000}"/>
            </a:ext>
          </a:extLst>
        </xdr:cNvPr>
        <xdr:cNvGrpSpPr/>
      </xdr:nvGrpSpPr>
      <xdr:grpSpPr>
        <a:xfrm>
          <a:off x="3902075" y="34528125"/>
          <a:ext cx="504825" cy="295275"/>
          <a:chOff x="3248025" y="3276600"/>
          <a:chExt cx="504825" cy="276225"/>
        </a:xfrm>
      </xdr:grpSpPr>
      <xdr:sp macro="" textlink="">
        <xdr:nvSpPr>
          <xdr:cNvPr id="430" name="Rectangle 429">
            <a:extLst>
              <a:ext uri="{FF2B5EF4-FFF2-40B4-BE49-F238E27FC236}">
                <a16:creationId xmlns:a16="http://schemas.microsoft.com/office/drawing/2014/main" id="{00000000-0008-0000-0900-0000AE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31" name="Straight Arrow Connector 430">
            <a:extLst>
              <a:ext uri="{FF2B5EF4-FFF2-40B4-BE49-F238E27FC236}">
                <a16:creationId xmlns:a16="http://schemas.microsoft.com/office/drawing/2014/main" id="{00000000-0008-0000-0900-0000AF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161</xdr:row>
      <xdr:rowOff>161925</xdr:rowOff>
    </xdr:from>
    <xdr:to>
      <xdr:col>9</xdr:col>
      <xdr:colOff>600075</xdr:colOff>
      <xdr:row>163</xdr:row>
      <xdr:rowOff>0</xdr:rowOff>
    </xdr:to>
    <xdr:grpSp>
      <xdr:nvGrpSpPr>
        <xdr:cNvPr id="432" name="Group 431">
          <a:extLst>
            <a:ext uri="{FF2B5EF4-FFF2-40B4-BE49-F238E27FC236}">
              <a16:creationId xmlns:a16="http://schemas.microsoft.com/office/drawing/2014/main" id="{00000000-0008-0000-0900-0000B0010000}"/>
            </a:ext>
          </a:extLst>
        </xdr:cNvPr>
        <xdr:cNvGrpSpPr/>
      </xdr:nvGrpSpPr>
      <xdr:grpSpPr>
        <a:xfrm>
          <a:off x="5168900" y="34528125"/>
          <a:ext cx="504825" cy="295275"/>
          <a:chOff x="3248025" y="3276600"/>
          <a:chExt cx="504825" cy="276225"/>
        </a:xfrm>
      </xdr:grpSpPr>
      <xdr:sp macro="" textlink="">
        <xdr:nvSpPr>
          <xdr:cNvPr id="433" name="Rectangle 432">
            <a:extLst>
              <a:ext uri="{FF2B5EF4-FFF2-40B4-BE49-F238E27FC236}">
                <a16:creationId xmlns:a16="http://schemas.microsoft.com/office/drawing/2014/main" id="{00000000-0008-0000-0900-0000B1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34" name="Straight Arrow Connector 433">
            <a:extLst>
              <a:ext uri="{FF2B5EF4-FFF2-40B4-BE49-F238E27FC236}">
                <a16:creationId xmlns:a16="http://schemas.microsoft.com/office/drawing/2014/main" id="{00000000-0008-0000-0900-0000B2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161</xdr:row>
      <xdr:rowOff>161925</xdr:rowOff>
    </xdr:from>
    <xdr:to>
      <xdr:col>11</xdr:col>
      <xdr:colOff>571500</xdr:colOff>
      <xdr:row>163</xdr:row>
      <xdr:rowOff>0</xdr:rowOff>
    </xdr:to>
    <xdr:grpSp>
      <xdr:nvGrpSpPr>
        <xdr:cNvPr id="435" name="Group 434">
          <a:extLst>
            <a:ext uri="{FF2B5EF4-FFF2-40B4-BE49-F238E27FC236}">
              <a16:creationId xmlns:a16="http://schemas.microsoft.com/office/drawing/2014/main" id="{00000000-0008-0000-0900-0000B3010000}"/>
            </a:ext>
          </a:extLst>
        </xdr:cNvPr>
        <xdr:cNvGrpSpPr/>
      </xdr:nvGrpSpPr>
      <xdr:grpSpPr>
        <a:xfrm>
          <a:off x="6397625" y="34528125"/>
          <a:ext cx="504825" cy="295275"/>
          <a:chOff x="3248025" y="3276600"/>
          <a:chExt cx="504825" cy="276225"/>
        </a:xfrm>
      </xdr:grpSpPr>
      <xdr:sp macro="" textlink="">
        <xdr:nvSpPr>
          <xdr:cNvPr id="436" name="Rectangle 435">
            <a:extLst>
              <a:ext uri="{FF2B5EF4-FFF2-40B4-BE49-F238E27FC236}">
                <a16:creationId xmlns:a16="http://schemas.microsoft.com/office/drawing/2014/main" id="{00000000-0008-0000-0900-0000B4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37" name="Straight Arrow Connector 436">
            <a:extLst>
              <a:ext uri="{FF2B5EF4-FFF2-40B4-BE49-F238E27FC236}">
                <a16:creationId xmlns:a16="http://schemas.microsoft.com/office/drawing/2014/main" id="{00000000-0008-0000-0900-0000B5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162</xdr:row>
      <xdr:rowOff>171450</xdr:rowOff>
    </xdr:from>
    <xdr:to>
      <xdr:col>3</xdr:col>
      <xdr:colOff>619125</xdr:colOff>
      <xdr:row>164</xdr:row>
      <xdr:rowOff>0</xdr:rowOff>
    </xdr:to>
    <xdr:grpSp>
      <xdr:nvGrpSpPr>
        <xdr:cNvPr id="438" name="Group 437">
          <a:extLst>
            <a:ext uri="{FF2B5EF4-FFF2-40B4-BE49-F238E27FC236}">
              <a16:creationId xmlns:a16="http://schemas.microsoft.com/office/drawing/2014/main" id="{00000000-0008-0000-0900-0000B6010000}"/>
            </a:ext>
          </a:extLst>
        </xdr:cNvPr>
        <xdr:cNvGrpSpPr/>
      </xdr:nvGrpSpPr>
      <xdr:grpSpPr>
        <a:xfrm>
          <a:off x="1416050" y="34766250"/>
          <a:ext cx="504825" cy="285750"/>
          <a:chOff x="3248025" y="3276600"/>
          <a:chExt cx="504825" cy="276225"/>
        </a:xfrm>
      </xdr:grpSpPr>
      <xdr:sp macro="" textlink="">
        <xdr:nvSpPr>
          <xdr:cNvPr id="439" name="Rectangle 438">
            <a:extLst>
              <a:ext uri="{FF2B5EF4-FFF2-40B4-BE49-F238E27FC236}">
                <a16:creationId xmlns:a16="http://schemas.microsoft.com/office/drawing/2014/main" id="{00000000-0008-0000-0900-0000B7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40" name="Straight Arrow Connector 439">
            <a:extLst>
              <a:ext uri="{FF2B5EF4-FFF2-40B4-BE49-F238E27FC236}">
                <a16:creationId xmlns:a16="http://schemas.microsoft.com/office/drawing/2014/main" id="{00000000-0008-0000-0900-0000B8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162</xdr:row>
      <xdr:rowOff>171450</xdr:rowOff>
    </xdr:from>
    <xdr:to>
      <xdr:col>5</xdr:col>
      <xdr:colOff>581025</xdr:colOff>
      <xdr:row>164</xdr:row>
      <xdr:rowOff>0</xdr:rowOff>
    </xdr:to>
    <xdr:grpSp>
      <xdr:nvGrpSpPr>
        <xdr:cNvPr id="441" name="Group 440">
          <a:extLst>
            <a:ext uri="{FF2B5EF4-FFF2-40B4-BE49-F238E27FC236}">
              <a16:creationId xmlns:a16="http://schemas.microsoft.com/office/drawing/2014/main" id="{00000000-0008-0000-0900-0000B9010000}"/>
            </a:ext>
          </a:extLst>
        </xdr:cNvPr>
        <xdr:cNvGrpSpPr/>
      </xdr:nvGrpSpPr>
      <xdr:grpSpPr>
        <a:xfrm>
          <a:off x="2635250" y="34766250"/>
          <a:ext cx="504825" cy="285750"/>
          <a:chOff x="3248025" y="3276600"/>
          <a:chExt cx="504825" cy="276225"/>
        </a:xfrm>
      </xdr:grpSpPr>
      <xdr:sp macro="" textlink="">
        <xdr:nvSpPr>
          <xdr:cNvPr id="442" name="Rectangle 441">
            <a:extLst>
              <a:ext uri="{FF2B5EF4-FFF2-40B4-BE49-F238E27FC236}">
                <a16:creationId xmlns:a16="http://schemas.microsoft.com/office/drawing/2014/main" id="{00000000-0008-0000-0900-0000BA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43" name="Straight Arrow Connector 442">
            <a:extLst>
              <a:ext uri="{FF2B5EF4-FFF2-40B4-BE49-F238E27FC236}">
                <a16:creationId xmlns:a16="http://schemas.microsoft.com/office/drawing/2014/main" id="{00000000-0008-0000-0900-0000BB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162</xdr:row>
      <xdr:rowOff>171450</xdr:rowOff>
    </xdr:from>
    <xdr:to>
      <xdr:col>7</xdr:col>
      <xdr:colOff>590550</xdr:colOff>
      <xdr:row>164</xdr:row>
      <xdr:rowOff>0</xdr:rowOff>
    </xdr:to>
    <xdr:grpSp>
      <xdr:nvGrpSpPr>
        <xdr:cNvPr id="444" name="Group 443">
          <a:extLst>
            <a:ext uri="{FF2B5EF4-FFF2-40B4-BE49-F238E27FC236}">
              <a16:creationId xmlns:a16="http://schemas.microsoft.com/office/drawing/2014/main" id="{00000000-0008-0000-0900-0000BC010000}"/>
            </a:ext>
          </a:extLst>
        </xdr:cNvPr>
        <xdr:cNvGrpSpPr/>
      </xdr:nvGrpSpPr>
      <xdr:grpSpPr>
        <a:xfrm>
          <a:off x="3902075" y="34766250"/>
          <a:ext cx="504825" cy="285750"/>
          <a:chOff x="3248025" y="3276600"/>
          <a:chExt cx="504825" cy="276225"/>
        </a:xfrm>
      </xdr:grpSpPr>
      <xdr:sp macro="" textlink="">
        <xdr:nvSpPr>
          <xdr:cNvPr id="445" name="Rectangle 444">
            <a:extLst>
              <a:ext uri="{FF2B5EF4-FFF2-40B4-BE49-F238E27FC236}">
                <a16:creationId xmlns:a16="http://schemas.microsoft.com/office/drawing/2014/main" id="{00000000-0008-0000-0900-0000BD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46" name="Straight Arrow Connector 445">
            <a:extLst>
              <a:ext uri="{FF2B5EF4-FFF2-40B4-BE49-F238E27FC236}">
                <a16:creationId xmlns:a16="http://schemas.microsoft.com/office/drawing/2014/main" id="{00000000-0008-0000-0900-0000BE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162</xdr:row>
      <xdr:rowOff>171450</xdr:rowOff>
    </xdr:from>
    <xdr:to>
      <xdr:col>9</xdr:col>
      <xdr:colOff>600075</xdr:colOff>
      <xdr:row>164</xdr:row>
      <xdr:rowOff>0</xdr:rowOff>
    </xdr:to>
    <xdr:grpSp>
      <xdr:nvGrpSpPr>
        <xdr:cNvPr id="447" name="Group 446">
          <a:extLst>
            <a:ext uri="{FF2B5EF4-FFF2-40B4-BE49-F238E27FC236}">
              <a16:creationId xmlns:a16="http://schemas.microsoft.com/office/drawing/2014/main" id="{00000000-0008-0000-0900-0000BF010000}"/>
            </a:ext>
          </a:extLst>
        </xdr:cNvPr>
        <xdr:cNvGrpSpPr/>
      </xdr:nvGrpSpPr>
      <xdr:grpSpPr>
        <a:xfrm>
          <a:off x="5168900" y="34766250"/>
          <a:ext cx="504825" cy="285750"/>
          <a:chOff x="3248025" y="3276600"/>
          <a:chExt cx="504825" cy="276225"/>
        </a:xfrm>
      </xdr:grpSpPr>
      <xdr:sp macro="" textlink="">
        <xdr:nvSpPr>
          <xdr:cNvPr id="448" name="Rectangle 447">
            <a:extLst>
              <a:ext uri="{FF2B5EF4-FFF2-40B4-BE49-F238E27FC236}">
                <a16:creationId xmlns:a16="http://schemas.microsoft.com/office/drawing/2014/main" id="{00000000-0008-0000-0900-0000C0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49" name="Straight Arrow Connector 448">
            <a:extLst>
              <a:ext uri="{FF2B5EF4-FFF2-40B4-BE49-F238E27FC236}">
                <a16:creationId xmlns:a16="http://schemas.microsoft.com/office/drawing/2014/main" id="{00000000-0008-0000-0900-0000C1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162</xdr:row>
      <xdr:rowOff>171450</xdr:rowOff>
    </xdr:from>
    <xdr:to>
      <xdr:col>11</xdr:col>
      <xdr:colOff>571500</xdr:colOff>
      <xdr:row>164</xdr:row>
      <xdr:rowOff>0</xdr:rowOff>
    </xdr:to>
    <xdr:grpSp>
      <xdr:nvGrpSpPr>
        <xdr:cNvPr id="450" name="Group 449">
          <a:extLst>
            <a:ext uri="{FF2B5EF4-FFF2-40B4-BE49-F238E27FC236}">
              <a16:creationId xmlns:a16="http://schemas.microsoft.com/office/drawing/2014/main" id="{00000000-0008-0000-0900-0000C2010000}"/>
            </a:ext>
          </a:extLst>
        </xdr:cNvPr>
        <xdr:cNvGrpSpPr/>
      </xdr:nvGrpSpPr>
      <xdr:grpSpPr>
        <a:xfrm>
          <a:off x="6397625" y="34766250"/>
          <a:ext cx="504825" cy="285750"/>
          <a:chOff x="3248025" y="3276600"/>
          <a:chExt cx="504825" cy="276225"/>
        </a:xfrm>
      </xdr:grpSpPr>
      <xdr:sp macro="" textlink="">
        <xdr:nvSpPr>
          <xdr:cNvPr id="451" name="Rectangle 450">
            <a:extLst>
              <a:ext uri="{FF2B5EF4-FFF2-40B4-BE49-F238E27FC236}">
                <a16:creationId xmlns:a16="http://schemas.microsoft.com/office/drawing/2014/main" id="{00000000-0008-0000-0900-0000C3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52" name="Straight Arrow Connector 451">
            <a:extLst>
              <a:ext uri="{FF2B5EF4-FFF2-40B4-BE49-F238E27FC236}">
                <a16:creationId xmlns:a16="http://schemas.microsoft.com/office/drawing/2014/main" id="{00000000-0008-0000-0900-0000C4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163</xdr:row>
      <xdr:rowOff>171450</xdr:rowOff>
    </xdr:from>
    <xdr:to>
      <xdr:col>3</xdr:col>
      <xdr:colOff>619125</xdr:colOff>
      <xdr:row>165</xdr:row>
      <xdr:rowOff>0</xdr:rowOff>
    </xdr:to>
    <xdr:grpSp>
      <xdr:nvGrpSpPr>
        <xdr:cNvPr id="453" name="Group 452">
          <a:extLst>
            <a:ext uri="{FF2B5EF4-FFF2-40B4-BE49-F238E27FC236}">
              <a16:creationId xmlns:a16="http://schemas.microsoft.com/office/drawing/2014/main" id="{00000000-0008-0000-0900-0000C5010000}"/>
            </a:ext>
          </a:extLst>
        </xdr:cNvPr>
        <xdr:cNvGrpSpPr/>
      </xdr:nvGrpSpPr>
      <xdr:grpSpPr>
        <a:xfrm>
          <a:off x="1416050" y="34994850"/>
          <a:ext cx="504825" cy="285750"/>
          <a:chOff x="3248025" y="3276600"/>
          <a:chExt cx="504825" cy="276225"/>
        </a:xfrm>
      </xdr:grpSpPr>
      <xdr:sp macro="" textlink="">
        <xdr:nvSpPr>
          <xdr:cNvPr id="454" name="Rectangle 453">
            <a:extLst>
              <a:ext uri="{FF2B5EF4-FFF2-40B4-BE49-F238E27FC236}">
                <a16:creationId xmlns:a16="http://schemas.microsoft.com/office/drawing/2014/main" id="{00000000-0008-0000-0900-0000C6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55" name="Straight Arrow Connector 454">
            <a:extLst>
              <a:ext uri="{FF2B5EF4-FFF2-40B4-BE49-F238E27FC236}">
                <a16:creationId xmlns:a16="http://schemas.microsoft.com/office/drawing/2014/main" id="{00000000-0008-0000-0900-0000C7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163</xdr:row>
      <xdr:rowOff>171450</xdr:rowOff>
    </xdr:from>
    <xdr:to>
      <xdr:col>5</xdr:col>
      <xdr:colOff>581025</xdr:colOff>
      <xdr:row>165</xdr:row>
      <xdr:rowOff>0</xdr:rowOff>
    </xdr:to>
    <xdr:grpSp>
      <xdr:nvGrpSpPr>
        <xdr:cNvPr id="456" name="Group 455">
          <a:extLst>
            <a:ext uri="{FF2B5EF4-FFF2-40B4-BE49-F238E27FC236}">
              <a16:creationId xmlns:a16="http://schemas.microsoft.com/office/drawing/2014/main" id="{00000000-0008-0000-0900-0000C8010000}"/>
            </a:ext>
          </a:extLst>
        </xdr:cNvPr>
        <xdr:cNvGrpSpPr/>
      </xdr:nvGrpSpPr>
      <xdr:grpSpPr>
        <a:xfrm>
          <a:off x="2635250" y="34994850"/>
          <a:ext cx="504825" cy="285750"/>
          <a:chOff x="3248025" y="3276600"/>
          <a:chExt cx="504825" cy="276225"/>
        </a:xfrm>
      </xdr:grpSpPr>
      <xdr:sp macro="" textlink="">
        <xdr:nvSpPr>
          <xdr:cNvPr id="457" name="Rectangle 456">
            <a:extLst>
              <a:ext uri="{FF2B5EF4-FFF2-40B4-BE49-F238E27FC236}">
                <a16:creationId xmlns:a16="http://schemas.microsoft.com/office/drawing/2014/main" id="{00000000-0008-0000-0900-0000C9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58" name="Straight Arrow Connector 457">
            <a:extLst>
              <a:ext uri="{FF2B5EF4-FFF2-40B4-BE49-F238E27FC236}">
                <a16:creationId xmlns:a16="http://schemas.microsoft.com/office/drawing/2014/main" id="{00000000-0008-0000-0900-0000CA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163</xdr:row>
      <xdr:rowOff>171450</xdr:rowOff>
    </xdr:from>
    <xdr:to>
      <xdr:col>7</xdr:col>
      <xdr:colOff>590550</xdr:colOff>
      <xdr:row>165</xdr:row>
      <xdr:rowOff>0</xdr:rowOff>
    </xdr:to>
    <xdr:grpSp>
      <xdr:nvGrpSpPr>
        <xdr:cNvPr id="459" name="Group 458">
          <a:extLst>
            <a:ext uri="{FF2B5EF4-FFF2-40B4-BE49-F238E27FC236}">
              <a16:creationId xmlns:a16="http://schemas.microsoft.com/office/drawing/2014/main" id="{00000000-0008-0000-0900-0000CB010000}"/>
            </a:ext>
          </a:extLst>
        </xdr:cNvPr>
        <xdr:cNvGrpSpPr/>
      </xdr:nvGrpSpPr>
      <xdr:grpSpPr>
        <a:xfrm>
          <a:off x="3902075" y="34994850"/>
          <a:ext cx="504825" cy="285750"/>
          <a:chOff x="3248025" y="3276600"/>
          <a:chExt cx="504825" cy="276225"/>
        </a:xfrm>
      </xdr:grpSpPr>
      <xdr:sp macro="" textlink="">
        <xdr:nvSpPr>
          <xdr:cNvPr id="460" name="Rectangle 459">
            <a:extLst>
              <a:ext uri="{FF2B5EF4-FFF2-40B4-BE49-F238E27FC236}">
                <a16:creationId xmlns:a16="http://schemas.microsoft.com/office/drawing/2014/main" id="{00000000-0008-0000-0900-0000CC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61" name="Straight Arrow Connector 460">
            <a:extLst>
              <a:ext uri="{FF2B5EF4-FFF2-40B4-BE49-F238E27FC236}">
                <a16:creationId xmlns:a16="http://schemas.microsoft.com/office/drawing/2014/main" id="{00000000-0008-0000-0900-0000CD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163</xdr:row>
      <xdr:rowOff>171450</xdr:rowOff>
    </xdr:from>
    <xdr:to>
      <xdr:col>9</xdr:col>
      <xdr:colOff>600075</xdr:colOff>
      <xdr:row>165</xdr:row>
      <xdr:rowOff>0</xdr:rowOff>
    </xdr:to>
    <xdr:grpSp>
      <xdr:nvGrpSpPr>
        <xdr:cNvPr id="462" name="Group 461">
          <a:extLst>
            <a:ext uri="{FF2B5EF4-FFF2-40B4-BE49-F238E27FC236}">
              <a16:creationId xmlns:a16="http://schemas.microsoft.com/office/drawing/2014/main" id="{00000000-0008-0000-0900-0000CE010000}"/>
            </a:ext>
          </a:extLst>
        </xdr:cNvPr>
        <xdr:cNvGrpSpPr/>
      </xdr:nvGrpSpPr>
      <xdr:grpSpPr>
        <a:xfrm>
          <a:off x="5168900" y="34994850"/>
          <a:ext cx="504825" cy="285750"/>
          <a:chOff x="3248025" y="3276600"/>
          <a:chExt cx="504825" cy="276225"/>
        </a:xfrm>
      </xdr:grpSpPr>
      <xdr:sp macro="" textlink="">
        <xdr:nvSpPr>
          <xdr:cNvPr id="463" name="Rectangle 462">
            <a:extLst>
              <a:ext uri="{FF2B5EF4-FFF2-40B4-BE49-F238E27FC236}">
                <a16:creationId xmlns:a16="http://schemas.microsoft.com/office/drawing/2014/main" id="{00000000-0008-0000-0900-0000CF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64" name="Straight Arrow Connector 463">
            <a:extLst>
              <a:ext uri="{FF2B5EF4-FFF2-40B4-BE49-F238E27FC236}">
                <a16:creationId xmlns:a16="http://schemas.microsoft.com/office/drawing/2014/main" id="{00000000-0008-0000-0900-0000D0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163</xdr:row>
      <xdr:rowOff>171450</xdr:rowOff>
    </xdr:from>
    <xdr:to>
      <xdr:col>11</xdr:col>
      <xdr:colOff>571500</xdr:colOff>
      <xdr:row>165</xdr:row>
      <xdr:rowOff>0</xdr:rowOff>
    </xdr:to>
    <xdr:grpSp>
      <xdr:nvGrpSpPr>
        <xdr:cNvPr id="465" name="Group 464">
          <a:extLst>
            <a:ext uri="{FF2B5EF4-FFF2-40B4-BE49-F238E27FC236}">
              <a16:creationId xmlns:a16="http://schemas.microsoft.com/office/drawing/2014/main" id="{00000000-0008-0000-0900-0000D1010000}"/>
            </a:ext>
          </a:extLst>
        </xdr:cNvPr>
        <xdr:cNvGrpSpPr/>
      </xdr:nvGrpSpPr>
      <xdr:grpSpPr>
        <a:xfrm>
          <a:off x="6397625" y="34994850"/>
          <a:ext cx="504825" cy="285750"/>
          <a:chOff x="3248025" y="3276600"/>
          <a:chExt cx="504825" cy="276225"/>
        </a:xfrm>
      </xdr:grpSpPr>
      <xdr:sp macro="" textlink="">
        <xdr:nvSpPr>
          <xdr:cNvPr id="466" name="Rectangle 465">
            <a:extLst>
              <a:ext uri="{FF2B5EF4-FFF2-40B4-BE49-F238E27FC236}">
                <a16:creationId xmlns:a16="http://schemas.microsoft.com/office/drawing/2014/main" id="{00000000-0008-0000-0900-0000D2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67" name="Straight Arrow Connector 466">
            <a:extLst>
              <a:ext uri="{FF2B5EF4-FFF2-40B4-BE49-F238E27FC236}">
                <a16:creationId xmlns:a16="http://schemas.microsoft.com/office/drawing/2014/main" id="{00000000-0008-0000-0900-0000D3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164</xdr:row>
      <xdr:rowOff>171450</xdr:rowOff>
    </xdr:from>
    <xdr:to>
      <xdr:col>3</xdr:col>
      <xdr:colOff>619125</xdr:colOff>
      <xdr:row>166</xdr:row>
      <xdr:rowOff>0</xdr:rowOff>
    </xdr:to>
    <xdr:grpSp>
      <xdr:nvGrpSpPr>
        <xdr:cNvPr id="468" name="Group 467">
          <a:extLst>
            <a:ext uri="{FF2B5EF4-FFF2-40B4-BE49-F238E27FC236}">
              <a16:creationId xmlns:a16="http://schemas.microsoft.com/office/drawing/2014/main" id="{00000000-0008-0000-0900-0000D4010000}"/>
            </a:ext>
          </a:extLst>
        </xdr:cNvPr>
        <xdr:cNvGrpSpPr/>
      </xdr:nvGrpSpPr>
      <xdr:grpSpPr>
        <a:xfrm>
          <a:off x="1416050" y="35223450"/>
          <a:ext cx="504825" cy="285750"/>
          <a:chOff x="3248025" y="3276600"/>
          <a:chExt cx="504825" cy="276225"/>
        </a:xfrm>
      </xdr:grpSpPr>
      <xdr:sp macro="" textlink="">
        <xdr:nvSpPr>
          <xdr:cNvPr id="469" name="Rectangle 468">
            <a:extLst>
              <a:ext uri="{FF2B5EF4-FFF2-40B4-BE49-F238E27FC236}">
                <a16:creationId xmlns:a16="http://schemas.microsoft.com/office/drawing/2014/main" id="{00000000-0008-0000-0900-0000D5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70" name="Straight Arrow Connector 469">
            <a:extLst>
              <a:ext uri="{FF2B5EF4-FFF2-40B4-BE49-F238E27FC236}">
                <a16:creationId xmlns:a16="http://schemas.microsoft.com/office/drawing/2014/main" id="{00000000-0008-0000-0900-0000D6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164</xdr:row>
      <xdr:rowOff>171450</xdr:rowOff>
    </xdr:from>
    <xdr:to>
      <xdr:col>5</xdr:col>
      <xdr:colOff>581025</xdr:colOff>
      <xdr:row>166</xdr:row>
      <xdr:rowOff>0</xdr:rowOff>
    </xdr:to>
    <xdr:grpSp>
      <xdr:nvGrpSpPr>
        <xdr:cNvPr id="471" name="Group 470">
          <a:extLst>
            <a:ext uri="{FF2B5EF4-FFF2-40B4-BE49-F238E27FC236}">
              <a16:creationId xmlns:a16="http://schemas.microsoft.com/office/drawing/2014/main" id="{00000000-0008-0000-0900-0000D7010000}"/>
            </a:ext>
          </a:extLst>
        </xdr:cNvPr>
        <xdr:cNvGrpSpPr/>
      </xdr:nvGrpSpPr>
      <xdr:grpSpPr>
        <a:xfrm>
          <a:off x="2635250" y="35223450"/>
          <a:ext cx="504825" cy="285750"/>
          <a:chOff x="3248025" y="3276600"/>
          <a:chExt cx="504825" cy="276225"/>
        </a:xfrm>
      </xdr:grpSpPr>
      <xdr:sp macro="" textlink="">
        <xdr:nvSpPr>
          <xdr:cNvPr id="472" name="Rectangle 471">
            <a:extLst>
              <a:ext uri="{FF2B5EF4-FFF2-40B4-BE49-F238E27FC236}">
                <a16:creationId xmlns:a16="http://schemas.microsoft.com/office/drawing/2014/main" id="{00000000-0008-0000-0900-0000D8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73" name="Straight Arrow Connector 472">
            <a:extLst>
              <a:ext uri="{FF2B5EF4-FFF2-40B4-BE49-F238E27FC236}">
                <a16:creationId xmlns:a16="http://schemas.microsoft.com/office/drawing/2014/main" id="{00000000-0008-0000-0900-0000D9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164</xdr:row>
      <xdr:rowOff>171450</xdr:rowOff>
    </xdr:from>
    <xdr:to>
      <xdr:col>7</xdr:col>
      <xdr:colOff>590550</xdr:colOff>
      <xdr:row>166</xdr:row>
      <xdr:rowOff>0</xdr:rowOff>
    </xdr:to>
    <xdr:grpSp>
      <xdr:nvGrpSpPr>
        <xdr:cNvPr id="474" name="Group 473">
          <a:extLst>
            <a:ext uri="{FF2B5EF4-FFF2-40B4-BE49-F238E27FC236}">
              <a16:creationId xmlns:a16="http://schemas.microsoft.com/office/drawing/2014/main" id="{00000000-0008-0000-0900-0000DA010000}"/>
            </a:ext>
          </a:extLst>
        </xdr:cNvPr>
        <xdr:cNvGrpSpPr/>
      </xdr:nvGrpSpPr>
      <xdr:grpSpPr>
        <a:xfrm>
          <a:off x="3902075" y="35223450"/>
          <a:ext cx="504825" cy="285750"/>
          <a:chOff x="3248025" y="3276600"/>
          <a:chExt cx="504825" cy="276225"/>
        </a:xfrm>
      </xdr:grpSpPr>
      <xdr:sp macro="" textlink="">
        <xdr:nvSpPr>
          <xdr:cNvPr id="475" name="Rectangle 474">
            <a:extLst>
              <a:ext uri="{FF2B5EF4-FFF2-40B4-BE49-F238E27FC236}">
                <a16:creationId xmlns:a16="http://schemas.microsoft.com/office/drawing/2014/main" id="{00000000-0008-0000-0900-0000DB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76" name="Straight Arrow Connector 475">
            <a:extLst>
              <a:ext uri="{FF2B5EF4-FFF2-40B4-BE49-F238E27FC236}">
                <a16:creationId xmlns:a16="http://schemas.microsoft.com/office/drawing/2014/main" id="{00000000-0008-0000-0900-0000DC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164</xdr:row>
      <xdr:rowOff>171450</xdr:rowOff>
    </xdr:from>
    <xdr:to>
      <xdr:col>9</xdr:col>
      <xdr:colOff>600075</xdr:colOff>
      <xdr:row>166</xdr:row>
      <xdr:rowOff>0</xdr:rowOff>
    </xdr:to>
    <xdr:grpSp>
      <xdr:nvGrpSpPr>
        <xdr:cNvPr id="477" name="Group 476">
          <a:extLst>
            <a:ext uri="{FF2B5EF4-FFF2-40B4-BE49-F238E27FC236}">
              <a16:creationId xmlns:a16="http://schemas.microsoft.com/office/drawing/2014/main" id="{00000000-0008-0000-0900-0000DD010000}"/>
            </a:ext>
          </a:extLst>
        </xdr:cNvPr>
        <xdr:cNvGrpSpPr/>
      </xdr:nvGrpSpPr>
      <xdr:grpSpPr>
        <a:xfrm>
          <a:off x="5168900" y="35223450"/>
          <a:ext cx="504825" cy="285750"/>
          <a:chOff x="3248025" y="3276600"/>
          <a:chExt cx="504825" cy="276225"/>
        </a:xfrm>
      </xdr:grpSpPr>
      <xdr:sp macro="" textlink="">
        <xdr:nvSpPr>
          <xdr:cNvPr id="478" name="Rectangle 477">
            <a:extLst>
              <a:ext uri="{FF2B5EF4-FFF2-40B4-BE49-F238E27FC236}">
                <a16:creationId xmlns:a16="http://schemas.microsoft.com/office/drawing/2014/main" id="{00000000-0008-0000-0900-0000DE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79" name="Straight Arrow Connector 478">
            <a:extLst>
              <a:ext uri="{FF2B5EF4-FFF2-40B4-BE49-F238E27FC236}">
                <a16:creationId xmlns:a16="http://schemas.microsoft.com/office/drawing/2014/main" id="{00000000-0008-0000-0900-0000DF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164</xdr:row>
      <xdr:rowOff>171450</xdr:rowOff>
    </xdr:from>
    <xdr:to>
      <xdr:col>11</xdr:col>
      <xdr:colOff>571500</xdr:colOff>
      <xdr:row>166</xdr:row>
      <xdr:rowOff>0</xdr:rowOff>
    </xdr:to>
    <xdr:grpSp>
      <xdr:nvGrpSpPr>
        <xdr:cNvPr id="480" name="Group 479">
          <a:extLst>
            <a:ext uri="{FF2B5EF4-FFF2-40B4-BE49-F238E27FC236}">
              <a16:creationId xmlns:a16="http://schemas.microsoft.com/office/drawing/2014/main" id="{00000000-0008-0000-0900-0000E0010000}"/>
            </a:ext>
          </a:extLst>
        </xdr:cNvPr>
        <xdr:cNvGrpSpPr/>
      </xdr:nvGrpSpPr>
      <xdr:grpSpPr>
        <a:xfrm>
          <a:off x="6397625" y="35223450"/>
          <a:ext cx="504825" cy="285750"/>
          <a:chOff x="3248025" y="3276600"/>
          <a:chExt cx="504825" cy="276225"/>
        </a:xfrm>
      </xdr:grpSpPr>
      <xdr:sp macro="" textlink="">
        <xdr:nvSpPr>
          <xdr:cNvPr id="481" name="Rectangle 480">
            <a:extLst>
              <a:ext uri="{FF2B5EF4-FFF2-40B4-BE49-F238E27FC236}">
                <a16:creationId xmlns:a16="http://schemas.microsoft.com/office/drawing/2014/main" id="{00000000-0008-0000-0900-0000E1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82" name="Straight Arrow Connector 481">
            <a:extLst>
              <a:ext uri="{FF2B5EF4-FFF2-40B4-BE49-F238E27FC236}">
                <a16:creationId xmlns:a16="http://schemas.microsoft.com/office/drawing/2014/main" id="{00000000-0008-0000-0900-0000E2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165</xdr:row>
      <xdr:rowOff>171450</xdr:rowOff>
    </xdr:from>
    <xdr:to>
      <xdr:col>3</xdr:col>
      <xdr:colOff>619125</xdr:colOff>
      <xdr:row>167</xdr:row>
      <xdr:rowOff>0</xdr:rowOff>
    </xdr:to>
    <xdr:grpSp>
      <xdr:nvGrpSpPr>
        <xdr:cNvPr id="483" name="Group 482">
          <a:extLst>
            <a:ext uri="{FF2B5EF4-FFF2-40B4-BE49-F238E27FC236}">
              <a16:creationId xmlns:a16="http://schemas.microsoft.com/office/drawing/2014/main" id="{00000000-0008-0000-0900-0000E3010000}"/>
            </a:ext>
          </a:extLst>
        </xdr:cNvPr>
        <xdr:cNvGrpSpPr/>
      </xdr:nvGrpSpPr>
      <xdr:grpSpPr>
        <a:xfrm>
          <a:off x="1416050" y="35452050"/>
          <a:ext cx="504825" cy="285750"/>
          <a:chOff x="3248025" y="3276600"/>
          <a:chExt cx="504825" cy="276225"/>
        </a:xfrm>
      </xdr:grpSpPr>
      <xdr:sp macro="" textlink="">
        <xdr:nvSpPr>
          <xdr:cNvPr id="484" name="Rectangle 483">
            <a:extLst>
              <a:ext uri="{FF2B5EF4-FFF2-40B4-BE49-F238E27FC236}">
                <a16:creationId xmlns:a16="http://schemas.microsoft.com/office/drawing/2014/main" id="{00000000-0008-0000-0900-0000E4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85" name="Straight Arrow Connector 484">
            <a:extLst>
              <a:ext uri="{FF2B5EF4-FFF2-40B4-BE49-F238E27FC236}">
                <a16:creationId xmlns:a16="http://schemas.microsoft.com/office/drawing/2014/main" id="{00000000-0008-0000-0900-0000E5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165</xdr:row>
      <xdr:rowOff>171450</xdr:rowOff>
    </xdr:from>
    <xdr:to>
      <xdr:col>5</xdr:col>
      <xdr:colOff>581025</xdr:colOff>
      <xdr:row>167</xdr:row>
      <xdr:rowOff>0</xdr:rowOff>
    </xdr:to>
    <xdr:grpSp>
      <xdr:nvGrpSpPr>
        <xdr:cNvPr id="486" name="Group 485">
          <a:extLst>
            <a:ext uri="{FF2B5EF4-FFF2-40B4-BE49-F238E27FC236}">
              <a16:creationId xmlns:a16="http://schemas.microsoft.com/office/drawing/2014/main" id="{00000000-0008-0000-0900-0000E6010000}"/>
            </a:ext>
          </a:extLst>
        </xdr:cNvPr>
        <xdr:cNvGrpSpPr/>
      </xdr:nvGrpSpPr>
      <xdr:grpSpPr>
        <a:xfrm>
          <a:off x="2635250" y="35452050"/>
          <a:ext cx="504825" cy="285750"/>
          <a:chOff x="3248025" y="3276600"/>
          <a:chExt cx="504825" cy="276225"/>
        </a:xfrm>
      </xdr:grpSpPr>
      <xdr:sp macro="" textlink="">
        <xdr:nvSpPr>
          <xdr:cNvPr id="487" name="Rectangle 486">
            <a:extLst>
              <a:ext uri="{FF2B5EF4-FFF2-40B4-BE49-F238E27FC236}">
                <a16:creationId xmlns:a16="http://schemas.microsoft.com/office/drawing/2014/main" id="{00000000-0008-0000-0900-0000E7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88" name="Straight Arrow Connector 487">
            <a:extLst>
              <a:ext uri="{FF2B5EF4-FFF2-40B4-BE49-F238E27FC236}">
                <a16:creationId xmlns:a16="http://schemas.microsoft.com/office/drawing/2014/main" id="{00000000-0008-0000-0900-0000E8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165</xdr:row>
      <xdr:rowOff>171450</xdr:rowOff>
    </xdr:from>
    <xdr:to>
      <xdr:col>7</xdr:col>
      <xdr:colOff>590550</xdr:colOff>
      <xdr:row>167</xdr:row>
      <xdr:rowOff>0</xdr:rowOff>
    </xdr:to>
    <xdr:grpSp>
      <xdr:nvGrpSpPr>
        <xdr:cNvPr id="489" name="Group 488">
          <a:extLst>
            <a:ext uri="{FF2B5EF4-FFF2-40B4-BE49-F238E27FC236}">
              <a16:creationId xmlns:a16="http://schemas.microsoft.com/office/drawing/2014/main" id="{00000000-0008-0000-0900-0000E9010000}"/>
            </a:ext>
          </a:extLst>
        </xdr:cNvPr>
        <xdr:cNvGrpSpPr/>
      </xdr:nvGrpSpPr>
      <xdr:grpSpPr>
        <a:xfrm>
          <a:off x="3902075" y="35452050"/>
          <a:ext cx="504825" cy="285750"/>
          <a:chOff x="3248025" y="3276600"/>
          <a:chExt cx="504825" cy="276225"/>
        </a:xfrm>
      </xdr:grpSpPr>
      <xdr:sp macro="" textlink="">
        <xdr:nvSpPr>
          <xdr:cNvPr id="490" name="Rectangle 489">
            <a:extLst>
              <a:ext uri="{FF2B5EF4-FFF2-40B4-BE49-F238E27FC236}">
                <a16:creationId xmlns:a16="http://schemas.microsoft.com/office/drawing/2014/main" id="{00000000-0008-0000-0900-0000EA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91" name="Straight Arrow Connector 490">
            <a:extLst>
              <a:ext uri="{FF2B5EF4-FFF2-40B4-BE49-F238E27FC236}">
                <a16:creationId xmlns:a16="http://schemas.microsoft.com/office/drawing/2014/main" id="{00000000-0008-0000-0900-0000EB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165</xdr:row>
      <xdr:rowOff>171450</xdr:rowOff>
    </xdr:from>
    <xdr:to>
      <xdr:col>9</xdr:col>
      <xdr:colOff>600075</xdr:colOff>
      <xdr:row>167</xdr:row>
      <xdr:rowOff>0</xdr:rowOff>
    </xdr:to>
    <xdr:grpSp>
      <xdr:nvGrpSpPr>
        <xdr:cNvPr id="492" name="Group 491">
          <a:extLst>
            <a:ext uri="{FF2B5EF4-FFF2-40B4-BE49-F238E27FC236}">
              <a16:creationId xmlns:a16="http://schemas.microsoft.com/office/drawing/2014/main" id="{00000000-0008-0000-0900-0000EC010000}"/>
            </a:ext>
          </a:extLst>
        </xdr:cNvPr>
        <xdr:cNvGrpSpPr/>
      </xdr:nvGrpSpPr>
      <xdr:grpSpPr>
        <a:xfrm>
          <a:off x="5168900" y="35452050"/>
          <a:ext cx="504825" cy="285750"/>
          <a:chOff x="3248025" y="3276600"/>
          <a:chExt cx="504825" cy="276225"/>
        </a:xfrm>
      </xdr:grpSpPr>
      <xdr:sp macro="" textlink="">
        <xdr:nvSpPr>
          <xdr:cNvPr id="493" name="Rectangle 492">
            <a:extLst>
              <a:ext uri="{FF2B5EF4-FFF2-40B4-BE49-F238E27FC236}">
                <a16:creationId xmlns:a16="http://schemas.microsoft.com/office/drawing/2014/main" id="{00000000-0008-0000-0900-0000ED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94" name="Straight Arrow Connector 493">
            <a:extLst>
              <a:ext uri="{FF2B5EF4-FFF2-40B4-BE49-F238E27FC236}">
                <a16:creationId xmlns:a16="http://schemas.microsoft.com/office/drawing/2014/main" id="{00000000-0008-0000-0900-0000EE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165</xdr:row>
      <xdr:rowOff>171450</xdr:rowOff>
    </xdr:from>
    <xdr:to>
      <xdr:col>11</xdr:col>
      <xdr:colOff>571500</xdr:colOff>
      <xdr:row>167</xdr:row>
      <xdr:rowOff>0</xdr:rowOff>
    </xdr:to>
    <xdr:grpSp>
      <xdr:nvGrpSpPr>
        <xdr:cNvPr id="495" name="Group 494">
          <a:extLst>
            <a:ext uri="{FF2B5EF4-FFF2-40B4-BE49-F238E27FC236}">
              <a16:creationId xmlns:a16="http://schemas.microsoft.com/office/drawing/2014/main" id="{00000000-0008-0000-0900-0000EF010000}"/>
            </a:ext>
          </a:extLst>
        </xdr:cNvPr>
        <xdr:cNvGrpSpPr/>
      </xdr:nvGrpSpPr>
      <xdr:grpSpPr>
        <a:xfrm>
          <a:off x="6397625" y="35452050"/>
          <a:ext cx="504825" cy="285750"/>
          <a:chOff x="3248025" y="3276600"/>
          <a:chExt cx="504825" cy="276225"/>
        </a:xfrm>
      </xdr:grpSpPr>
      <xdr:sp macro="" textlink="">
        <xdr:nvSpPr>
          <xdr:cNvPr id="496" name="Rectangle 495">
            <a:extLst>
              <a:ext uri="{FF2B5EF4-FFF2-40B4-BE49-F238E27FC236}">
                <a16:creationId xmlns:a16="http://schemas.microsoft.com/office/drawing/2014/main" id="{00000000-0008-0000-0900-0000F0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97" name="Straight Arrow Connector 496">
            <a:extLst>
              <a:ext uri="{FF2B5EF4-FFF2-40B4-BE49-F238E27FC236}">
                <a16:creationId xmlns:a16="http://schemas.microsoft.com/office/drawing/2014/main" id="{00000000-0008-0000-0900-0000F1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166</xdr:row>
      <xdr:rowOff>152400</xdr:rowOff>
    </xdr:from>
    <xdr:to>
      <xdr:col>3</xdr:col>
      <xdr:colOff>619125</xdr:colOff>
      <xdr:row>167</xdr:row>
      <xdr:rowOff>200025</xdr:rowOff>
    </xdr:to>
    <xdr:grpSp>
      <xdr:nvGrpSpPr>
        <xdr:cNvPr id="498" name="Group 497">
          <a:extLst>
            <a:ext uri="{FF2B5EF4-FFF2-40B4-BE49-F238E27FC236}">
              <a16:creationId xmlns:a16="http://schemas.microsoft.com/office/drawing/2014/main" id="{00000000-0008-0000-0900-0000F2010000}"/>
            </a:ext>
          </a:extLst>
        </xdr:cNvPr>
        <xdr:cNvGrpSpPr/>
      </xdr:nvGrpSpPr>
      <xdr:grpSpPr>
        <a:xfrm>
          <a:off x="1416050" y="35661600"/>
          <a:ext cx="504825" cy="257175"/>
          <a:chOff x="3248025" y="3276600"/>
          <a:chExt cx="504825" cy="276225"/>
        </a:xfrm>
      </xdr:grpSpPr>
      <xdr:sp macro="" textlink="">
        <xdr:nvSpPr>
          <xdr:cNvPr id="499" name="Rectangle 498">
            <a:extLst>
              <a:ext uri="{FF2B5EF4-FFF2-40B4-BE49-F238E27FC236}">
                <a16:creationId xmlns:a16="http://schemas.microsoft.com/office/drawing/2014/main" id="{00000000-0008-0000-0900-0000F3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00" name="Straight Arrow Connector 499">
            <a:extLst>
              <a:ext uri="{FF2B5EF4-FFF2-40B4-BE49-F238E27FC236}">
                <a16:creationId xmlns:a16="http://schemas.microsoft.com/office/drawing/2014/main" id="{00000000-0008-0000-0900-0000F4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166</xdr:row>
      <xdr:rowOff>152400</xdr:rowOff>
    </xdr:from>
    <xdr:to>
      <xdr:col>5</xdr:col>
      <xdr:colOff>581025</xdr:colOff>
      <xdr:row>167</xdr:row>
      <xdr:rowOff>200025</xdr:rowOff>
    </xdr:to>
    <xdr:grpSp>
      <xdr:nvGrpSpPr>
        <xdr:cNvPr id="501" name="Group 500">
          <a:extLst>
            <a:ext uri="{FF2B5EF4-FFF2-40B4-BE49-F238E27FC236}">
              <a16:creationId xmlns:a16="http://schemas.microsoft.com/office/drawing/2014/main" id="{00000000-0008-0000-0900-0000F5010000}"/>
            </a:ext>
          </a:extLst>
        </xdr:cNvPr>
        <xdr:cNvGrpSpPr/>
      </xdr:nvGrpSpPr>
      <xdr:grpSpPr>
        <a:xfrm>
          <a:off x="2635250" y="35661600"/>
          <a:ext cx="504825" cy="257175"/>
          <a:chOff x="3248025" y="3276600"/>
          <a:chExt cx="504825" cy="276225"/>
        </a:xfrm>
      </xdr:grpSpPr>
      <xdr:sp macro="" textlink="">
        <xdr:nvSpPr>
          <xdr:cNvPr id="502" name="Rectangle 501">
            <a:extLst>
              <a:ext uri="{FF2B5EF4-FFF2-40B4-BE49-F238E27FC236}">
                <a16:creationId xmlns:a16="http://schemas.microsoft.com/office/drawing/2014/main" id="{00000000-0008-0000-0900-0000F6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03" name="Straight Arrow Connector 502">
            <a:extLst>
              <a:ext uri="{FF2B5EF4-FFF2-40B4-BE49-F238E27FC236}">
                <a16:creationId xmlns:a16="http://schemas.microsoft.com/office/drawing/2014/main" id="{00000000-0008-0000-0900-0000F7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166</xdr:row>
      <xdr:rowOff>152400</xdr:rowOff>
    </xdr:from>
    <xdr:to>
      <xdr:col>7</xdr:col>
      <xdr:colOff>590550</xdr:colOff>
      <xdr:row>167</xdr:row>
      <xdr:rowOff>200025</xdr:rowOff>
    </xdr:to>
    <xdr:grpSp>
      <xdr:nvGrpSpPr>
        <xdr:cNvPr id="504" name="Group 503">
          <a:extLst>
            <a:ext uri="{FF2B5EF4-FFF2-40B4-BE49-F238E27FC236}">
              <a16:creationId xmlns:a16="http://schemas.microsoft.com/office/drawing/2014/main" id="{00000000-0008-0000-0900-0000F8010000}"/>
            </a:ext>
          </a:extLst>
        </xdr:cNvPr>
        <xdr:cNvGrpSpPr/>
      </xdr:nvGrpSpPr>
      <xdr:grpSpPr>
        <a:xfrm>
          <a:off x="3902075" y="35661600"/>
          <a:ext cx="504825" cy="257175"/>
          <a:chOff x="3248025" y="3276600"/>
          <a:chExt cx="504825" cy="276225"/>
        </a:xfrm>
      </xdr:grpSpPr>
      <xdr:sp macro="" textlink="">
        <xdr:nvSpPr>
          <xdr:cNvPr id="505" name="Rectangle 504">
            <a:extLst>
              <a:ext uri="{FF2B5EF4-FFF2-40B4-BE49-F238E27FC236}">
                <a16:creationId xmlns:a16="http://schemas.microsoft.com/office/drawing/2014/main" id="{00000000-0008-0000-0900-0000F9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06" name="Straight Arrow Connector 505">
            <a:extLst>
              <a:ext uri="{FF2B5EF4-FFF2-40B4-BE49-F238E27FC236}">
                <a16:creationId xmlns:a16="http://schemas.microsoft.com/office/drawing/2014/main" id="{00000000-0008-0000-0900-0000FA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166</xdr:row>
      <xdr:rowOff>152400</xdr:rowOff>
    </xdr:from>
    <xdr:to>
      <xdr:col>9</xdr:col>
      <xdr:colOff>600075</xdr:colOff>
      <xdr:row>167</xdr:row>
      <xdr:rowOff>200025</xdr:rowOff>
    </xdr:to>
    <xdr:grpSp>
      <xdr:nvGrpSpPr>
        <xdr:cNvPr id="507" name="Group 506">
          <a:extLst>
            <a:ext uri="{FF2B5EF4-FFF2-40B4-BE49-F238E27FC236}">
              <a16:creationId xmlns:a16="http://schemas.microsoft.com/office/drawing/2014/main" id="{00000000-0008-0000-0900-0000FB010000}"/>
            </a:ext>
          </a:extLst>
        </xdr:cNvPr>
        <xdr:cNvGrpSpPr/>
      </xdr:nvGrpSpPr>
      <xdr:grpSpPr>
        <a:xfrm>
          <a:off x="5168900" y="35661600"/>
          <a:ext cx="504825" cy="257175"/>
          <a:chOff x="3248025" y="3276600"/>
          <a:chExt cx="504825" cy="276225"/>
        </a:xfrm>
      </xdr:grpSpPr>
      <xdr:sp macro="" textlink="">
        <xdr:nvSpPr>
          <xdr:cNvPr id="508" name="Rectangle 507">
            <a:extLst>
              <a:ext uri="{FF2B5EF4-FFF2-40B4-BE49-F238E27FC236}">
                <a16:creationId xmlns:a16="http://schemas.microsoft.com/office/drawing/2014/main" id="{00000000-0008-0000-0900-0000FC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09" name="Straight Arrow Connector 508">
            <a:extLst>
              <a:ext uri="{FF2B5EF4-FFF2-40B4-BE49-F238E27FC236}">
                <a16:creationId xmlns:a16="http://schemas.microsoft.com/office/drawing/2014/main" id="{00000000-0008-0000-0900-0000FD01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166</xdr:row>
      <xdr:rowOff>152400</xdr:rowOff>
    </xdr:from>
    <xdr:to>
      <xdr:col>11</xdr:col>
      <xdr:colOff>571500</xdr:colOff>
      <xdr:row>167</xdr:row>
      <xdr:rowOff>200025</xdr:rowOff>
    </xdr:to>
    <xdr:grpSp>
      <xdr:nvGrpSpPr>
        <xdr:cNvPr id="510" name="Group 509">
          <a:extLst>
            <a:ext uri="{FF2B5EF4-FFF2-40B4-BE49-F238E27FC236}">
              <a16:creationId xmlns:a16="http://schemas.microsoft.com/office/drawing/2014/main" id="{00000000-0008-0000-0900-0000FE010000}"/>
            </a:ext>
          </a:extLst>
        </xdr:cNvPr>
        <xdr:cNvGrpSpPr/>
      </xdr:nvGrpSpPr>
      <xdr:grpSpPr>
        <a:xfrm>
          <a:off x="6397625" y="35661600"/>
          <a:ext cx="504825" cy="257175"/>
          <a:chOff x="3248025" y="3276600"/>
          <a:chExt cx="504825" cy="276225"/>
        </a:xfrm>
      </xdr:grpSpPr>
      <xdr:sp macro="" textlink="">
        <xdr:nvSpPr>
          <xdr:cNvPr id="511" name="Rectangle 510">
            <a:extLst>
              <a:ext uri="{FF2B5EF4-FFF2-40B4-BE49-F238E27FC236}">
                <a16:creationId xmlns:a16="http://schemas.microsoft.com/office/drawing/2014/main" id="{00000000-0008-0000-0900-0000FF01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12" name="Straight Arrow Connector 511">
            <a:extLst>
              <a:ext uri="{FF2B5EF4-FFF2-40B4-BE49-F238E27FC236}">
                <a16:creationId xmlns:a16="http://schemas.microsoft.com/office/drawing/2014/main" id="{00000000-0008-0000-0900-000000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167</xdr:row>
      <xdr:rowOff>142875</xdr:rowOff>
    </xdr:from>
    <xdr:to>
      <xdr:col>3</xdr:col>
      <xdr:colOff>619125</xdr:colOff>
      <xdr:row>169</xdr:row>
      <xdr:rowOff>0</xdr:rowOff>
    </xdr:to>
    <xdr:grpSp>
      <xdr:nvGrpSpPr>
        <xdr:cNvPr id="513" name="Group 512">
          <a:extLst>
            <a:ext uri="{FF2B5EF4-FFF2-40B4-BE49-F238E27FC236}">
              <a16:creationId xmlns:a16="http://schemas.microsoft.com/office/drawing/2014/main" id="{00000000-0008-0000-0900-000001020000}"/>
            </a:ext>
          </a:extLst>
        </xdr:cNvPr>
        <xdr:cNvGrpSpPr/>
      </xdr:nvGrpSpPr>
      <xdr:grpSpPr>
        <a:xfrm>
          <a:off x="1416050" y="35880675"/>
          <a:ext cx="504825" cy="225425"/>
          <a:chOff x="3248025" y="3276600"/>
          <a:chExt cx="504825" cy="276225"/>
        </a:xfrm>
      </xdr:grpSpPr>
      <xdr:sp macro="" textlink="">
        <xdr:nvSpPr>
          <xdr:cNvPr id="514" name="Rectangle 513">
            <a:extLst>
              <a:ext uri="{FF2B5EF4-FFF2-40B4-BE49-F238E27FC236}">
                <a16:creationId xmlns:a16="http://schemas.microsoft.com/office/drawing/2014/main" id="{00000000-0008-0000-0900-000002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15" name="Straight Arrow Connector 514">
            <a:extLst>
              <a:ext uri="{FF2B5EF4-FFF2-40B4-BE49-F238E27FC236}">
                <a16:creationId xmlns:a16="http://schemas.microsoft.com/office/drawing/2014/main" id="{00000000-0008-0000-0900-000003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167</xdr:row>
      <xdr:rowOff>142875</xdr:rowOff>
    </xdr:from>
    <xdr:to>
      <xdr:col>5</xdr:col>
      <xdr:colOff>581025</xdr:colOff>
      <xdr:row>169</xdr:row>
      <xdr:rowOff>0</xdr:rowOff>
    </xdr:to>
    <xdr:grpSp>
      <xdr:nvGrpSpPr>
        <xdr:cNvPr id="516" name="Group 515">
          <a:extLst>
            <a:ext uri="{FF2B5EF4-FFF2-40B4-BE49-F238E27FC236}">
              <a16:creationId xmlns:a16="http://schemas.microsoft.com/office/drawing/2014/main" id="{00000000-0008-0000-0900-000004020000}"/>
            </a:ext>
          </a:extLst>
        </xdr:cNvPr>
        <xdr:cNvGrpSpPr/>
      </xdr:nvGrpSpPr>
      <xdr:grpSpPr>
        <a:xfrm>
          <a:off x="2635250" y="35880675"/>
          <a:ext cx="504825" cy="225425"/>
          <a:chOff x="3248025" y="3276600"/>
          <a:chExt cx="504825" cy="276225"/>
        </a:xfrm>
      </xdr:grpSpPr>
      <xdr:sp macro="" textlink="">
        <xdr:nvSpPr>
          <xdr:cNvPr id="517" name="Rectangle 516">
            <a:extLst>
              <a:ext uri="{FF2B5EF4-FFF2-40B4-BE49-F238E27FC236}">
                <a16:creationId xmlns:a16="http://schemas.microsoft.com/office/drawing/2014/main" id="{00000000-0008-0000-0900-000005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18" name="Straight Arrow Connector 517">
            <a:extLst>
              <a:ext uri="{FF2B5EF4-FFF2-40B4-BE49-F238E27FC236}">
                <a16:creationId xmlns:a16="http://schemas.microsoft.com/office/drawing/2014/main" id="{00000000-0008-0000-0900-000006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167</xdr:row>
      <xdr:rowOff>142875</xdr:rowOff>
    </xdr:from>
    <xdr:to>
      <xdr:col>7</xdr:col>
      <xdr:colOff>590550</xdr:colOff>
      <xdr:row>169</xdr:row>
      <xdr:rowOff>0</xdr:rowOff>
    </xdr:to>
    <xdr:grpSp>
      <xdr:nvGrpSpPr>
        <xdr:cNvPr id="519" name="Group 518">
          <a:extLst>
            <a:ext uri="{FF2B5EF4-FFF2-40B4-BE49-F238E27FC236}">
              <a16:creationId xmlns:a16="http://schemas.microsoft.com/office/drawing/2014/main" id="{00000000-0008-0000-0900-000007020000}"/>
            </a:ext>
          </a:extLst>
        </xdr:cNvPr>
        <xdr:cNvGrpSpPr/>
      </xdr:nvGrpSpPr>
      <xdr:grpSpPr>
        <a:xfrm>
          <a:off x="3902075" y="35880675"/>
          <a:ext cx="504825" cy="225425"/>
          <a:chOff x="3248025" y="3276600"/>
          <a:chExt cx="504825" cy="276225"/>
        </a:xfrm>
      </xdr:grpSpPr>
      <xdr:sp macro="" textlink="">
        <xdr:nvSpPr>
          <xdr:cNvPr id="520" name="Rectangle 519">
            <a:extLst>
              <a:ext uri="{FF2B5EF4-FFF2-40B4-BE49-F238E27FC236}">
                <a16:creationId xmlns:a16="http://schemas.microsoft.com/office/drawing/2014/main" id="{00000000-0008-0000-0900-000008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21" name="Straight Arrow Connector 520">
            <a:extLst>
              <a:ext uri="{FF2B5EF4-FFF2-40B4-BE49-F238E27FC236}">
                <a16:creationId xmlns:a16="http://schemas.microsoft.com/office/drawing/2014/main" id="{00000000-0008-0000-0900-000009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167</xdr:row>
      <xdr:rowOff>142875</xdr:rowOff>
    </xdr:from>
    <xdr:to>
      <xdr:col>9</xdr:col>
      <xdr:colOff>600075</xdr:colOff>
      <xdr:row>169</xdr:row>
      <xdr:rowOff>0</xdr:rowOff>
    </xdr:to>
    <xdr:grpSp>
      <xdr:nvGrpSpPr>
        <xdr:cNvPr id="522" name="Group 521">
          <a:extLst>
            <a:ext uri="{FF2B5EF4-FFF2-40B4-BE49-F238E27FC236}">
              <a16:creationId xmlns:a16="http://schemas.microsoft.com/office/drawing/2014/main" id="{00000000-0008-0000-0900-00000A020000}"/>
            </a:ext>
          </a:extLst>
        </xdr:cNvPr>
        <xdr:cNvGrpSpPr/>
      </xdr:nvGrpSpPr>
      <xdr:grpSpPr>
        <a:xfrm>
          <a:off x="5168900" y="35880675"/>
          <a:ext cx="504825" cy="225425"/>
          <a:chOff x="3248025" y="3276600"/>
          <a:chExt cx="504825" cy="276225"/>
        </a:xfrm>
      </xdr:grpSpPr>
      <xdr:sp macro="" textlink="">
        <xdr:nvSpPr>
          <xdr:cNvPr id="523" name="Rectangle 522">
            <a:extLst>
              <a:ext uri="{FF2B5EF4-FFF2-40B4-BE49-F238E27FC236}">
                <a16:creationId xmlns:a16="http://schemas.microsoft.com/office/drawing/2014/main" id="{00000000-0008-0000-0900-00000B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24" name="Straight Arrow Connector 523">
            <a:extLst>
              <a:ext uri="{FF2B5EF4-FFF2-40B4-BE49-F238E27FC236}">
                <a16:creationId xmlns:a16="http://schemas.microsoft.com/office/drawing/2014/main" id="{00000000-0008-0000-0900-00000C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167</xdr:row>
      <xdr:rowOff>142875</xdr:rowOff>
    </xdr:from>
    <xdr:to>
      <xdr:col>11</xdr:col>
      <xdr:colOff>571500</xdr:colOff>
      <xdr:row>169</xdr:row>
      <xdr:rowOff>0</xdr:rowOff>
    </xdr:to>
    <xdr:grpSp>
      <xdr:nvGrpSpPr>
        <xdr:cNvPr id="525" name="Group 524">
          <a:extLst>
            <a:ext uri="{FF2B5EF4-FFF2-40B4-BE49-F238E27FC236}">
              <a16:creationId xmlns:a16="http://schemas.microsoft.com/office/drawing/2014/main" id="{00000000-0008-0000-0900-00000D020000}"/>
            </a:ext>
          </a:extLst>
        </xdr:cNvPr>
        <xdr:cNvGrpSpPr/>
      </xdr:nvGrpSpPr>
      <xdr:grpSpPr>
        <a:xfrm>
          <a:off x="6397625" y="35880675"/>
          <a:ext cx="504825" cy="225425"/>
          <a:chOff x="3248025" y="3276600"/>
          <a:chExt cx="504825" cy="276225"/>
        </a:xfrm>
      </xdr:grpSpPr>
      <xdr:sp macro="" textlink="">
        <xdr:nvSpPr>
          <xdr:cNvPr id="526" name="Rectangle 525">
            <a:extLst>
              <a:ext uri="{FF2B5EF4-FFF2-40B4-BE49-F238E27FC236}">
                <a16:creationId xmlns:a16="http://schemas.microsoft.com/office/drawing/2014/main" id="{00000000-0008-0000-0900-00000E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27" name="Straight Arrow Connector 526">
            <a:extLst>
              <a:ext uri="{FF2B5EF4-FFF2-40B4-BE49-F238E27FC236}">
                <a16:creationId xmlns:a16="http://schemas.microsoft.com/office/drawing/2014/main" id="{00000000-0008-0000-0900-00000F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198</xdr:row>
      <xdr:rowOff>161925</xdr:rowOff>
    </xdr:from>
    <xdr:to>
      <xdr:col>3</xdr:col>
      <xdr:colOff>619125</xdr:colOff>
      <xdr:row>200</xdr:row>
      <xdr:rowOff>0</xdr:rowOff>
    </xdr:to>
    <xdr:grpSp>
      <xdr:nvGrpSpPr>
        <xdr:cNvPr id="528" name="Group 527">
          <a:extLst>
            <a:ext uri="{FF2B5EF4-FFF2-40B4-BE49-F238E27FC236}">
              <a16:creationId xmlns:a16="http://schemas.microsoft.com/office/drawing/2014/main" id="{00000000-0008-0000-0900-000010020000}"/>
            </a:ext>
          </a:extLst>
        </xdr:cNvPr>
        <xdr:cNvGrpSpPr/>
      </xdr:nvGrpSpPr>
      <xdr:grpSpPr>
        <a:xfrm>
          <a:off x="1416050" y="42281475"/>
          <a:ext cx="504825" cy="295275"/>
          <a:chOff x="3248025" y="3276600"/>
          <a:chExt cx="504825" cy="276225"/>
        </a:xfrm>
      </xdr:grpSpPr>
      <xdr:sp macro="" textlink="">
        <xdr:nvSpPr>
          <xdr:cNvPr id="529" name="Rectangle 528">
            <a:extLst>
              <a:ext uri="{FF2B5EF4-FFF2-40B4-BE49-F238E27FC236}">
                <a16:creationId xmlns:a16="http://schemas.microsoft.com/office/drawing/2014/main" id="{00000000-0008-0000-0900-000011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30" name="Straight Arrow Connector 529">
            <a:extLst>
              <a:ext uri="{FF2B5EF4-FFF2-40B4-BE49-F238E27FC236}">
                <a16:creationId xmlns:a16="http://schemas.microsoft.com/office/drawing/2014/main" id="{00000000-0008-0000-0900-000012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198</xdr:row>
      <xdr:rowOff>161925</xdr:rowOff>
    </xdr:from>
    <xdr:to>
      <xdr:col>5</xdr:col>
      <xdr:colOff>581025</xdr:colOff>
      <xdr:row>200</xdr:row>
      <xdr:rowOff>0</xdr:rowOff>
    </xdr:to>
    <xdr:grpSp>
      <xdr:nvGrpSpPr>
        <xdr:cNvPr id="531" name="Group 530">
          <a:extLst>
            <a:ext uri="{FF2B5EF4-FFF2-40B4-BE49-F238E27FC236}">
              <a16:creationId xmlns:a16="http://schemas.microsoft.com/office/drawing/2014/main" id="{00000000-0008-0000-0900-000013020000}"/>
            </a:ext>
          </a:extLst>
        </xdr:cNvPr>
        <xdr:cNvGrpSpPr/>
      </xdr:nvGrpSpPr>
      <xdr:grpSpPr>
        <a:xfrm>
          <a:off x="2635250" y="42281475"/>
          <a:ext cx="504825" cy="295275"/>
          <a:chOff x="3248025" y="3276600"/>
          <a:chExt cx="504825" cy="276225"/>
        </a:xfrm>
      </xdr:grpSpPr>
      <xdr:sp macro="" textlink="">
        <xdr:nvSpPr>
          <xdr:cNvPr id="532" name="Rectangle 531">
            <a:extLst>
              <a:ext uri="{FF2B5EF4-FFF2-40B4-BE49-F238E27FC236}">
                <a16:creationId xmlns:a16="http://schemas.microsoft.com/office/drawing/2014/main" id="{00000000-0008-0000-0900-000014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33" name="Straight Arrow Connector 532">
            <a:extLst>
              <a:ext uri="{FF2B5EF4-FFF2-40B4-BE49-F238E27FC236}">
                <a16:creationId xmlns:a16="http://schemas.microsoft.com/office/drawing/2014/main" id="{00000000-0008-0000-0900-000015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198</xdr:row>
      <xdr:rowOff>161925</xdr:rowOff>
    </xdr:from>
    <xdr:to>
      <xdr:col>7</xdr:col>
      <xdr:colOff>590550</xdr:colOff>
      <xdr:row>200</xdr:row>
      <xdr:rowOff>0</xdr:rowOff>
    </xdr:to>
    <xdr:grpSp>
      <xdr:nvGrpSpPr>
        <xdr:cNvPr id="534" name="Group 533">
          <a:extLst>
            <a:ext uri="{FF2B5EF4-FFF2-40B4-BE49-F238E27FC236}">
              <a16:creationId xmlns:a16="http://schemas.microsoft.com/office/drawing/2014/main" id="{00000000-0008-0000-0900-000016020000}"/>
            </a:ext>
          </a:extLst>
        </xdr:cNvPr>
        <xdr:cNvGrpSpPr/>
      </xdr:nvGrpSpPr>
      <xdr:grpSpPr>
        <a:xfrm>
          <a:off x="3902075" y="42281475"/>
          <a:ext cx="504825" cy="295275"/>
          <a:chOff x="3248025" y="3276600"/>
          <a:chExt cx="504825" cy="276225"/>
        </a:xfrm>
      </xdr:grpSpPr>
      <xdr:sp macro="" textlink="">
        <xdr:nvSpPr>
          <xdr:cNvPr id="535" name="Rectangle 534">
            <a:extLst>
              <a:ext uri="{FF2B5EF4-FFF2-40B4-BE49-F238E27FC236}">
                <a16:creationId xmlns:a16="http://schemas.microsoft.com/office/drawing/2014/main" id="{00000000-0008-0000-0900-000017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36" name="Straight Arrow Connector 535">
            <a:extLst>
              <a:ext uri="{FF2B5EF4-FFF2-40B4-BE49-F238E27FC236}">
                <a16:creationId xmlns:a16="http://schemas.microsoft.com/office/drawing/2014/main" id="{00000000-0008-0000-0900-000018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198</xdr:row>
      <xdr:rowOff>161925</xdr:rowOff>
    </xdr:from>
    <xdr:to>
      <xdr:col>9</xdr:col>
      <xdr:colOff>600075</xdr:colOff>
      <xdr:row>200</xdr:row>
      <xdr:rowOff>0</xdr:rowOff>
    </xdr:to>
    <xdr:grpSp>
      <xdr:nvGrpSpPr>
        <xdr:cNvPr id="537" name="Group 536">
          <a:extLst>
            <a:ext uri="{FF2B5EF4-FFF2-40B4-BE49-F238E27FC236}">
              <a16:creationId xmlns:a16="http://schemas.microsoft.com/office/drawing/2014/main" id="{00000000-0008-0000-0900-000019020000}"/>
            </a:ext>
          </a:extLst>
        </xdr:cNvPr>
        <xdr:cNvGrpSpPr/>
      </xdr:nvGrpSpPr>
      <xdr:grpSpPr>
        <a:xfrm>
          <a:off x="5168900" y="42281475"/>
          <a:ext cx="504825" cy="295275"/>
          <a:chOff x="3248025" y="3276600"/>
          <a:chExt cx="504825" cy="276225"/>
        </a:xfrm>
      </xdr:grpSpPr>
      <xdr:sp macro="" textlink="">
        <xdr:nvSpPr>
          <xdr:cNvPr id="538" name="Rectangle 537">
            <a:extLst>
              <a:ext uri="{FF2B5EF4-FFF2-40B4-BE49-F238E27FC236}">
                <a16:creationId xmlns:a16="http://schemas.microsoft.com/office/drawing/2014/main" id="{00000000-0008-0000-0900-00001A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39" name="Straight Arrow Connector 538">
            <a:extLst>
              <a:ext uri="{FF2B5EF4-FFF2-40B4-BE49-F238E27FC236}">
                <a16:creationId xmlns:a16="http://schemas.microsoft.com/office/drawing/2014/main" id="{00000000-0008-0000-0900-00001B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198</xdr:row>
      <xdr:rowOff>161925</xdr:rowOff>
    </xdr:from>
    <xdr:to>
      <xdr:col>11</xdr:col>
      <xdr:colOff>571500</xdr:colOff>
      <xdr:row>200</xdr:row>
      <xdr:rowOff>0</xdr:rowOff>
    </xdr:to>
    <xdr:grpSp>
      <xdr:nvGrpSpPr>
        <xdr:cNvPr id="540" name="Group 539">
          <a:extLst>
            <a:ext uri="{FF2B5EF4-FFF2-40B4-BE49-F238E27FC236}">
              <a16:creationId xmlns:a16="http://schemas.microsoft.com/office/drawing/2014/main" id="{00000000-0008-0000-0900-00001C020000}"/>
            </a:ext>
          </a:extLst>
        </xdr:cNvPr>
        <xdr:cNvGrpSpPr/>
      </xdr:nvGrpSpPr>
      <xdr:grpSpPr>
        <a:xfrm>
          <a:off x="6397625" y="42281475"/>
          <a:ext cx="504825" cy="295275"/>
          <a:chOff x="3248025" y="3276600"/>
          <a:chExt cx="504825" cy="276225"/>
        </a:xfrm>
      </xdr:grpSpPr>
      <xdr:sp macro="" textlink="">
        <xdr:nvSpPr>
          <xdr:cNvPr id="541" name="Rectangle 540">
            <a:extLst>
              <a:ext uri="{FF2B5EF4-FFF2-40B4-BE49-F238E27FC236}">
                <a16:creationId xmlns:a16="http://schemas.microsoft.com/office/drawing/2014/main" id="{00000000-0008-0000-0900-00001D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42" name="Straight Arrow Connector 541">
            <a:extLst>
              <a:ext uri="{FF2B5EF4-FFF2-40B4-BE49-F238E27FC236}">
                <a16:creationId xmlns:a16="http://schemas.microsoft.com/office/drawing/2014/main" id="{00000000-0008-0000-0900-00001E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199</xdr:row>
      <xdr:rowOff>171450</xdr:rowOff>
    </xdr:from>
    <xdr:to>
      <xdr:col>3</xdr:col>
      <xdr:colOff>619125</xdr:colOff>
      <xdr:row>201</xdr:row>
      <xdr:rowOff>0</xdr:rowOff>
    </xdr:to>
    <xdr:grpSp>
      <xdr:nvGrpSpPr>
        <xdr:cNvPr id="543" name="Group 542">
          <a:extLst>
            <a:ext uri="{FF2B5EF4-FFF2-40B4-BE49-F238E27FC236}">
              <a16:creationId xmlns:a16="http://schemas.microsoft.com/office/drawing/2014/main" id="{00000000-0008-0000-0900-00001F020000}"/>
            </a:ext>
          </a:extLst>
        </xdr:cNvPr>
        <xdr:cNvGrpSpPr/>
      </xdr:nvGrpSpPr>
      <xdr:grpSpPr>
        <a:xfrm>
          <a:off x="1416050" y="42519600"/>
          <a:ext cx="504825" cy="285750"/>
          <a:chOff x="3248025" y="3276600"/>
          <a:chExt cx="504825" cy="276225"/>
        </a:xfrm>
      </xdr:grpSpPr>
      <xdr:sp macro="" textlink="">
        <xdr:nvSpPr>
          <xdr:cNvPr id="544" name="Rectangle 543">
            <a:extLst>
              <a:ext uri="{FF2B5EF4-FFF2-40B4-BE49-F238E27FC236}">
                <a16:creationId xmlns:a16="http://schemas.microsoft.com/office/drawing/2014/main" id="{00000000-0008-0000-0900-000020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45" name="Straight Arrow Connector 544">
            <a:extLst>
              <a:ext uri="{FF2B5EF4-FFF2-40B4-BE49-F238E27FC236}">
                <a16:creationId xmlns:a16="http://schemas.microsoft.com/office/drawing/2014/main" id="{00000000-0008-0000-0900-000021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199</xdr:row>
      <xdr:rowOff>171450</xdr:rowOff>
    </xdr:from>
    <xdr:to>
      <xdr:col>5</xdr:col>
      <xdr:colOff>581025</xdr:colOff>
      <xdr:row>201</xdr:row>
      <xdr:rowOff>0</xdr:rowOff>
    </xdr:to>
    <xdr:grpSp>
      <xdr:nvGrpSpPr>
        <xdr:cNvPr id="546" name="Group 545">
          <a:extLst>
            <a:ext uri="{FF2B5EF4-FFF2-40B4-BE49-F238E27FC236}">
              <a16:creationId xmlns:a16="http://schemas.microsoft.com/office/drawing/2014/main" id="{00000000-0008-0000-0900-000022020000}"/>
            </a:ext>
          </a:extLst>
        </xdr:cNvPr>
        <xdr:cNvGrpSpPr/>
      </xdr:nvGrpSpPr>
      <xdr:grpSpPr>
        <a:xfrm>
          <a:off x="2635250" y="42519600"/>
          <a:ext cx="504825" cy="285750"/>
          <a:chOff x="3248025" y="3276600"/>
          <a:chExt cx="504825" cy="276225"/>
        </a:xfrm>
      </xdr:grpSpPr>
      <xdr:sp macro="" textlink="">
        <xdr:nvSpPr>
          <xdr:cNvPr id="547" name="Rectangle 546">
            <a:extLst>
              <a:ext uri="{FF2B5EF4-FFF2-40B4-BE49-F238E27FC236}">
                <a16:creationId xmlns:a16="http://schemas.microsoft.com/office/drawing/2014/main" id="{00000000-0008-0000-0900-000023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48" name="Straight Arrow Connector 547">
            <a:extLst>
              <a:ext uri="{FF2B5EF4-FFF2-40B4-BE49-F238E27FC236}">
                <a16:creationId xmlns:a16="http://schemas.microsoft.com/office/drawing/2014/main" id="{00000000-0008-0000-0900-000024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199</xdr:row>
      <xdr:rowOff>171450</xdr:rowOff>
    </xdr:from>
    <xdr:to>
      <xdr:col>7</xdr:col>
      <xdr:colOff>590550</xdr:colOff>
      <xdr:row>201</xdr:row>
      <xdr:rowOff>0</xdr:rowOff>
    </xdr:to>
    <xdr:grpSp>
      <xdr:nvGrpSpPr>
        <xdr:cNvPr id="549" name="Group 548">
          <a:extLst>
            <a:ext uri="{FF2B5EF4-FFF2-40B4-BE49-F238E27FC236}">
              <a16:creationId xmlns:a16="http://schemas.microsoft.com/office/drawing/2014/main" id="{00000000-0008-0000-0900-000025020000}"/>
            </a:ext>
          </a:extLst>
        </xdr:cNvPr>
        <xdr:cNvGrpSpPr/>
      </xdr:nvGrpSpPr>
      <xdr:grpSpPr>
        <a:xfrm>
          <a:off x="3902075" y="42519600"/>
          <a:ext cx="504825" cy="285750"/>
          <a:chOff x="3248025" y="3276600"/>
          <a:chExt cx="504825" cy="276225"/>
        </a:xfrm>
      </xdr:grpSpPr>
      <xdr:sp macro="" textlink="">
        <xdr:nvSpPr>
          <xdr:cNvPr id="550" name="Rectangle 549">
            <a:extLst>
              <a:ext uri="{FF2B5EF4-FFF2-40B4-BE49-F238E27FC236}">
                <a16:creationId xmlns:a16="http://schemas.microsoft.com/office/drawing/2014/main" id="{00000000-0008-0000-0900-000026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51" name="Straight Arrow Connector 550">
            <a:extLst>
              <a:ext uri="{FF2B5EF4-FFF2-40B4-BE49-F238E27FC236}">
                <a16:creationId xmlns:a16="http://schemas.microsoft.com/office/drawing/2014/main" id="{00000000-0008-0000-0900-000027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199</xdr:row>
      <xdr:rowOff>171450</xdr:rowOff>
    </xdr:from>
    <xdr:to>
      <xdr:col>9</xdr:col>
      <xdr:colOff>600075</xdr:colOff>
      <xdr:row>201</xdr:row>
      <xdr:rowOff>0</xdr:rowOff>
    </xdr:to>
    <xdr:grpSp>
      <xdr:nvGrpSpPr>
        <xdr:cNvPr id="552" name="Group 551">
          <a:extLst>
            <a:ext uri="{FF2B5EF4-FFF2-40B4-BE49-F238E27FC236}">
              <a16:creationId xmlns:a16="http://schemas.microsoft.com/office/drawing/2014/main" id="{00000000-0008-0000-0900-000028020000}"/>
            </a:ext>
          </a:extLst>
        </xdr:cNvPr>
        <xdr:cNvGrpSpPr/>
      </xdr:nvGrpSpPr>
      <xdr:grpSpPr>
        <a:xfrm>
          <a:off x="5168900" y="42519600"/>
          <a:ext cx="504825" cy="285750"/>
          <a:chOff x="3248025" y="3276600"/>
          <a:chExt cx="504825" cy="276225"/>
        </a:xfrm>
      </xdr:grpSpPr>
      <xdr:sp macro="" textlink="">
        <xdr:nvSpPr>
          <xdr:cNvPr id="553" name="Rectangle 552">
            <a:extLst>
              <a:ext uri="{FF2B5EF4-FFF2-40B4-BE49-F238E27FC236}">
                <a16:creationId xmlns:a16="http://schemas.microsoft.com/office/drawing/2014/main" id="{00000000-0008-0000-0900-000029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54" name="Straight Arrow Connector 553">
            <a:extLst>
              <a:ext uri="{FF2B5EF4-FFF2-40B4-BE49-F238E27FC236}">
                <a16:creationId xmlns:a16="http://schemas.microsoft.com/office/drawing/2014/main" id="{00000000-0008-0000-0900-00002A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199</xdr:row>
      <xdr:rowOff>171450</xdr:rowOff>
    </xdr:from>
    <xdr:to>
      <xdr:col>11</xdr:col>
      <xdr:colOff>571500</xdr:colOff>
      <xdr:row>201</xdr:row>
      <xdr:rowOff>0</xdr:rowOff>
    </xdr:to>
    <xdr:grpSp>
      <xdr:nvGrpSpPr>
        <xdr:cNvPr id="555" name="Group 554">
          <a:extLst>
            <a:ext uri="{FF2B5EF4-FFF2-40B4-BE49-F238E27FC236}">
              <a16:creationId xmlns:a16="http://schemas.microsoft.com/office/drawing/2014/main" id="{00000000-0008-0000-0900-00002B020000}"/>
            </a:ext>
          </a:extLst>
        </xdr:cNvPr>
        <xdr:cNvGrpSpPr/>
      </xdr:nvGrpSpPr>
      <xdr:grpSpPr>
        <a:xfrm>
          <a:off x="6397625" y="42519600"/>
          <a:ext cx="504825" cy="285750"/>
          <a:chOff x="3248025" y="3276600"/>
          <a:chExt cx="504825" cy="276225"/>
        </a:xfrm>
      </xdr:grpSpPr>
      <xdr:sp macro="" textlink="">
        <xdr:nvSpPr>
          <xdr:cNvPr id="556" name="Rectangle 555">
            <a:extLst>
              <a:ext uri="{FF2B5EF4-FFF2-40B4-BE49-F238E27FC236}">
                <a16:creationId xmlns:a16="http://schemas.microsoft.com/office/drawing/2014/main" id="{00000000-0008-0000-0900-00002C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57" name="Straight Arrow Connector 556">
            <a:extLst>
              <a:ext uri="{FF2B5EF4-FFF2-40B4-BE49-F238E27FC236}">
                <a16:creationId xmlns:a16="http://schemas.microsoft.com/office/drawing/2014/main" id="{00000000-0008-0000-0900-00002D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200</xdr:row>
      <xdr:rowOff>171450</xdr:rowOff>
    </xdr:from>
    <xdr:to>
      <xdr:col>3</xdr:col>
      <xdr:colOff>619125</xdr:colOff>
      <xdr:row>202</xdr:row>
      <xdr:rowOff>0</xdr:rowOff>
    </xdr:to>
    <xdr:grpSp>
      <xdr:nvGrpSpPr>
        <xdr:cNvPr id="558" name="Group 557">
          <a:extLst>
            <a:ext uri="{FF2B5EF4-FFF2-40B4-BE49-F238E27FC236}">
              <a16:creationId xmlns:a16="http://schemas.microsoft.com/office/drawing/2014/main" id="{00000000-0008-0000-0900-00002E020000}"/>
            </a:ext>
          </a:extLst>
        </xdr:cNvPr>
        <xdr:cNvGrpSpPr/>
      </xdr:nvGrpSpPr>
      <xdr:grpSpPr>
        <a:xfrm>
          <a:off x="1416050" y="42748200"/>
          <a:ext cx="504825" cy="285750"/>
          <a:chOff x="3248025" y="3276600"/>
          <a:chExt cx="504825" cy="276225"/>
        </a:xfrm>
      </xdr:grpSpPr>
      <xdr:sp macro="" textlink="">
        <xdr:nvSpPr>
          <xdr:cNvPr id="559" name="Rectangle 558">
            <a:extLst>
              <a:ext uri="{FF2B5EF4-FFF2-40B4-BE49-F238E27FC236}">
                <a16:creationId xmlns:a16="http://schemas.microsoft.com/office/drawing/2014/main" id="{00000000-0008-0000-0900-00002F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60" name="Straight Arrow Connector 559">
            <a:extLst>
              <a:ext uri="{FF2B5EF4-FFF2-40B4-BE49-F238E27FC236}">
                <a16:creationId xmlns:a16="http://schemas.microsoft.com/office/drawing/2014/main" id="{00000000-0008-0000-0900-000030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200</xdr:row>
      <xdr:rowOff>171450</xdr:rowOff>
    </xdr:from>
    <xdr:to>
      <xdr:col>5</xdr:col>
      <xdr:colOff>581025</xdr:colOff>
      <xdr:row>202</xdr:row>
      <xdr:rowOff>0</xdr:rowOff>
    </xdr:to>
    <xdr:grpSp>
      <xdr:nvGrpSpPr>
        <xdr:cNvPr id="561" name="Group 560">
          <a:extLst>
            <a:ext uri="{FF2B5EF4-FFF2-40B4-BE49-F238E27FC236}">
              <a16:creationId xmlns:a16="http://schemas.microsoft.com/office/drawing/2014/main" id="{00000000-0008-0000-0900-000031020000}"/>
            </a:ext>
          </a:extLst>
        </xdr:cNvPr>
        <xdr:cNvGrpSpPr/>
      </xdr:nvGrpSpPr>
      <xdr:grpSpPr>
        <a:xfrm>
          <a:off x="2635250" y="42748200"/>
          <a:ext cx="504825" cy="285750"/>
          <a:chOff x="3248025" y="3276600"/>
          <a:chExt cx="504825" cy="276225"/>
        </a:xfrm>
      </xdr:grpSpPr>
      <xdr:sp macro="" textlink="">
        <xdr:nvSpPr>
          <xdr:cNvPr id="562" name="Rectangle 561">
            <a:extLst>
              <a:ext uri="{FF2B5EF4-FFF2-40B4-BE49-F238E27FC236}">
                <a16:creationId xmlns:a16="http://schemas.microsoft.com/office/drawing/2014/main" id="{00000000-0008-0000-0900-000032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63" name="Straight Arrow Connector 562">
            <a:extLst>
              <a:ext uri="{FF2B5EF4-FFF2-40B4-BE49-F238E27FC236}">
                <a16:creationId xmlns:a16="http://schemas.microsoft.com/office/drawing/2014/main" id="{00000000-0008-0000-0900-000033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200</xdr:row>
      <xdr:rowOff>171450</xdr:rowOff>
    </xdr:from>
    <xdr:to>
      <xdr:col>7</xdr:col>
      <xdr:colOff>590550</xdr:colOff>
      <xdr:row>202</xdr:row>
      <xdr:rowOff>0</xdr:rowOff>
    </xdr:to>
    <xdr:grpSp>
      <xdr:nvGrpSpPr>
        <xdr:cNvPr id="564" name="Group 563">
          <a:extLst>
            <a:ext uri="{FF2B5EF4-FFF2-40B4-BE49-F238E27FC236}">
              <a16:creationId xmlns:a16="http://schemas.microsoft.com/office/drawing/2014/main" id="{00000000-0008-0000-0900-000034020000}"/>
            </a:ext>
          </a:extLst>
        </xdr:cNvPr>
        <xdr:cNvGrpSpPr/>
      </xdr:nvGrpSpPr>
      <xdr:grpSpPr>
        <a:xfrm>
          <a:off x="3902075" y="42748200"/>
          <a:ext cx="504825" cy="285750"/>
          <a:chOff x="3248025" y="3276600"/>
          <a:chExt cx="504825" cy="276225"/>
        </a:xfrm>
      </xdr:grpSpPr>
      <xdr:sp macro="" textlink="">
        <xdr:nvSpPr>
          <xdr:cNvPr id="565" name="Rectangle 564">
            <a:extLst>
              <a:ext uri="{FF2B5EF4-FFF2-40B4-BE49-F238E27FC236}">
                <a16:creationId xmlns:a16="http://schemas.microsoft.com/office/drawing/2014/main" id="{00000000-0008-0000-0900-000035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66" name="Straight Arrow Connector 565">
            <a:extLst>
              <a:ext uri="{FF2B5EF4-FFF2-40B4-BE49-F238E27FC236}">
                <a16:creationId xmlns:a16="http://schemas.microsoft.com/office/drawing/2014/main" id="{00000000-0008-0000-0900-000036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200</xdr:row>
      <xdr:rowOff>171450</xdr:rowOff>
    </xdr:from>
    <xdr:to>
      <xdr:col>9</xdr:col>
      <xdr:colOff>600075</xdr:colOff>
      <xdr:row>202</xdr:row>
      <xdr:rowOff>0</xdr:rowOff>
    </xdr:to>
    <xdr:grpSp>
      <xdr:nvGrpSpPr>
        <xdr:cNvPr id="567" name="Group 566">
          <a:extLst>
            <a:ext uri="{FF2B5EF4-FFF2-40B4-BE49-F238E27FC236}">
              <a16:creationId xmlns:a16="http://schemas.microsoft.com/office/drawing/2014/main" id="{00000000-0008-0000-0900-000037020000}"/>
            </a:ext>
          </a:extLst>
        </xdr:cNvPr>
        <xdr:cNvGrpSpPr/>
      </xdr:nvGrpSpPr>
      <xdr:grpSpPr>
        <a:xfrm>
          <a:off x="5168900" y="42748200"/>
          <a:ext cx="504825" cy="285750"/>
          <a:chOff x="3248025" y="3276600"/>
          <a:chExt cx="504825" cy="276225"/>
        </a:xfrm>
      </xdr:grpSpPr>
      <xdr:sp macro="" textlink="">
        <xdr:nvSpPr>
          <xdr:cNvPr id="568" name="Rectangle 567">
            <a:extLst>
              <a:ext uri="{FF2B5EF4-FFF2-40B4-BE49-F238E27FC236}">
                <a16:creationId xmlns:a16="http://schemas.microsoft.com/office/drawing/2014/main" id="{00000000-0008-0000-0900-000038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69" name="Straight Arrow Connector 568">
            <a:extLst>
              <a:ext uri="{FF2B5EF4-FFF2-40B4-BE49-F238E27FC236}">
                <a16:creationId xmlns:a16="http://schemas.microsoft.com/office/drawing/2014/main" id="{00000000-0008-0000-0900-000039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200</xdr:row>
      <xdr:rowOff>171450</xdr:rowOff>
    </xdr:from>
    <xdr:to>
      <xdr:col>11</xdr:col>
      <xdr:colOff>571500</xdr:colOff>
      <xdr:row>202</xdr:row>
      <xdr:rowOff>0</xdr:rowOff>
    </xdr:to>
    <xdr:grpSp>
      <xdr:nvGrpSpPr>
        <xdr:cNvPr id="570" name="Group 569">
          <a:extLst>
            <a:ext uri="{FF2B5EF4-FFF2-40B4-BE49-F238E27FC236}">
              <a16:creationId xmlns:a16="http://schemas.microsoft.com/office/drawing/2014/main" id="{00000000-0008-0000-0900-00003A020000}"/>
            </a:ext>
          </a:extLst>
        </xdr:cNvPr>
        <xdr:cNvGrpSpPr/>
      </xdr:nvGrpSpPr>
      <xdr:grpSpPr>
        <a:xfrm>
          <a:off x="6397625" y="42748200"/>
          <a:ext cx="504825" cy="285750"/>
          <a:chOff x="3248025" y="3276600"/>
          <a:chExt cx="504825" cy="276225"/>
        </a:xfrm>
      </xdr:grpSpPr>
      <xdr:sp macro="" textlink="">
        <xdr:nvSpPr>
          <xdr:cNvPr id="571" name="Rectangle 570">
            <a:extLst>
              <a:ext uri="{FF2B5EF4-FFF2-40B4-BE49-F238E27FC236}">
                <a16:creationId xmlns:a16="http://schemas.microsoft.com/office/drawing/2014/main" id="{00000000-0008-0000-0900-00003B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72" name="Straight Arrow Connector 571">
            <a:extLst>
              <a:ext uri="{FF2B5EF4-FFF2-40B4-BE49-F238E27FC236}">
                <a16:creationId xmlns:a16="http://schemas.microsoft.com/office/drawing/2014/main" id="{00000000-0008-0000-0900-00003C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201</xdr:row>
      <xdr:rowOff>171450</xdr:rowOff>
    </xdr:from>
    <xdr:to>
      <xdr:col>3</xdr:col>
      <xdr:colOff>619125</xdr:colOff>
      <xdr:row>203</xdr:row>
      <xdr:rowOff>0</xdr:rowOff>
    </xdr:to>
    <xdr:grpSp>
      <xdr:nvGrpSpPr>
        <xdr:cNvPr id="573" name="Group 572">
          <a:extLst>
            <a:ext uri="{FF2B5EF4-FFF2-40B4-BE49-F238E27FC236}">
              <a16:creationId xmlns:a16="http://schemas.microsoft.com/office/drawing/2014/main" id="{00000000-0008-0000-0900-00003D020000}"/>
            </a:ext>
          </a:extLst>
        </xdr:cNvPr>
        <xdr:cNvGrpSpPr/>
      </xdr:nvGrpSpPr>
      <xdr:grpSpPr>
        <a:xfrm>
          <a:off x="1416050" y="42976800"/>
          <a:ext cx="504825" cy="285750"/>
          <a:chOff x="3248025" y="3276600"/>
          <a:chExt cx="504825" cy="276225"/>
        </a:xfrm>
      </xdr:grpSpPr>
      <xdr:sp macro="" textlink="">
        <xdr:nvSpPr>
          <xdr:cNvPr id="574" name="Rectangle 573">
            <a:extLst>
              <a:ext uri="{FF2B5EF4-FFF2-40B4-BE49-F238E27FC236}">
                <a16:creationId xmlns:a16="http://schemas.microsoft.com/office/drawing/2014/main" id="{00000000-0008-0000-0900-00003E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75" name="Straight Arrow Connector 574">
            <a:extLst>
              <a:ext uri="{FF2B5EF4-FFF2-40B4-BE49-F238E27FC236}">
                <a16:creationId xmlns:a16="http://schemas.microsoft.com/office/drawing/2014/main" id="{00000000-0008-0000-0900-00003F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201</xdr:row>
      <xdr:rowOff>171450</xdr:rowOff>
    </xdr:from>
    <xdr:to>
      <xdr:col>5</xdr:col>
      <xdr:colOff>581025</xdr:colOff>
      <xdr:row>203</xdr:row>
      <xdr:rowOff>0</xdr:rowOff>
    </xdr:to>
    <xdr:grpSp>
      <xdr:nvGrpSpPr>
        <xdr:cNvPr id="576" name="Group 575">
          <a:extLst>
            <a:ext uri="{FF2B5EF4-FFF2-40B4-BE49-F238E27FC236}">
              <a16:creationId xmlns:a16="http://schemas.microsoft.com/office/drawing/2014/main" id="{00000000-0008-0000-0900-000040020000}"/>
            </a:ext>
          </a:extLst>
        </xdr:cNvPr>
        <xdr:cNvGrpSpPr/>
      </xdr:nvGrpSpPr>
      <xdr:grpSpPr>
        <a:xfrm>
          <a:off x="2635250" y="42976800"/>
          <a:ext cx="504825" cy="285750"/>
          <a:chOff x="3248025" y="3276600"/>
          <a:chExt cx="504825" cy="276225"/>
        </a:xfrm>
      </xdr:grpSpPr>
      <xdr:sp macro="" textlink="">
        <xdr:nvSpPr>
          <xdr:cNvPr id="577" name="Rectangle 576">
            <a:extLst>
              <a:ext uri="{FF2B5EF4-FFF2-40B4-BE49-F238E27FC236}">
                <a16:creationId xmlns:a16="http://schemas.microsoft.com/office/drawing/2014/main" id="{00000000-0008-0000-0900-000041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78" name="Straight Arrow Connector 577">
            <a:extLst>
              <a:ext uri="{FF2B5EF4-FFF2-40B4-BE49-F238E27FC236}">
                <a16:creationId xmlns:a16="http://schemas.microsoft.com/office/drawing/2014/main" id="{00000000-0008-0000-0900-000042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201</xdr:row>
      <xdr:rowOff>171450</xdr:rowOff>
    </xdr:from>
    <xdr:to>
      <xdr:col>7</xdr:col>
      <xdr:colOff>590550</xdr:colOff>
      <xdr:row>203</xdr:row>
      <xdr:rowOff>0</xdr:rowOff>
    </xdr:to>
    <xdr:grpSp>
      <xdr:nvGrpSpPr>
        <xdr:cNvPr id="579" name="Group 578">
          <a:extLst>
            <a:ext uri="{FF2B5EF4-FFF2-40B4-BE49-F238E27FC236}">
              <a16:creationId xmlns:a16="http://schemas.microsoft.com/office/drawing/2014/main" id="{00000000-0008-0000-0900-000043020000}"/>
            </a:ext>
          </a:extLst>
        </xdr:cNvPr>
        <xdr:cNvGrpSpPr/>
      </xdr:nvGrpSpPr>
      <xdr:grpSpPr>
        <a:xfrm>
          <a:off x="3902075" y="42976800"/>
          <a:ext cx="504825" cy="285750"/>
          <a:chOff x="3248025" y="3276600"/>
          <a:chExt cx="504825" cy="276225"/>
        </a:xfrm>
      </xdr:grpSpPr>
      <xdr:sp macro="" textlink="">
        <xdr:nvSpPr>
          <xdr:cNvPr id="580" name="Rectangle 579">
            <a:extLst>
              <a:ext uri="{FF2B5EF4-FFF2-40B4-BE49-F238E27FC236}">
                <a16:creationId xmlns:a16="http://schemas.microsoft.com/office/drawing/2014/main" id="{00000000-0008-0000-0900-000044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81" name="Straight Arrow Connector 580">
            <a:extLst>
              <a:ext uri="{FF2B5EF4-FFF2-40B4-BE49-F238E27FC236}">
                <a16:creationId xmlns:a16="http://schemas.microsoft.com/office/drawing/2014/main" id="{00000000-0008-0000-0900-000045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201</xdr:row>
      <xdr:rowOff>171450</xdr:rowOff>
    </xdr:from>
    <xdr:to>
      <xdr:col>9</xdr:col>
      <xdr:colOff>600075</xdr:colOff>
      <xdr:row>203</xdr:row>
      <xdr:rowOff>0</xdr:rowOff>
    </xdr:to>
    <xdr:grpSp>
      <xdr:nvGrpSpPr>
        <xdr:cNvPr id="582" name="Group 581">
          <a:extLst>
            <a:ext uri="{FF2B5EF4-FFF2-40B4-BE49-F238E27FC236}">
              <a16:creationId xmlns:a16="http://schemas.microsoft.com/office/drawing/2014/main" id="{00000000-0008-0000-0900-000046020000}"/>
            </a:ext>
          </a:extLst>
        </xdr:cNvPr>
        <xdr:cNvGrpSpPr/>
      </xdr:nvGrpSpPr>
      <xdr:grpSpPr>
        <a:xfrm>
          <a:off x="5168900" y="42976800"/>
          <a:ext cx="504825" cy="285750"/>
          <a:chOff x="3248025" y="3276600"/>
          <a:chExt cx="504825" cy="276225"/>
        </a:xfrm>
      </xdr:grpSpPr>
      <xdr:sp macro="" textlink="">
        <xdr:nvSpPr>
          <xdr:cNvPr id="583" name="Rectangle 582">
            <a:extLst>
              <a:ext uri="{FF2B5EF4-FFF2-40B4-BE49-F238E27FC236}">
                <a16:creationId xmlns:a16="http://schemas.microsoft.com/office/drawing/2014/main" id="{00000000-0008-0000-0900-000047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84" name="Straight Arrow Connector 583">
            <a:extLst>
              <a:ext uri="{FF2B5EF4-FFF2-40B4-BE49-F238E27FC236}">
                <a16:creationId xmlns:a16="http://schemas.microsoft.com/office/drawing/2014/main" id="{00000000-0008-0000-0900-000048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201</xdr:row>
      <xdr:rowOff>171450</xdr:rowOff>
    </xdr:from>
    <xdr:to>
      <xdr:col>11</xdr:col>
      <xdr:colOff>571500</xdr:colOff>
      <xdr:row>203</xdr:row>
      <xdr:rowOff>0</xdr:rowOff>
    </xdr:to>
    <xdr:grpSp>
      <xdr:nvGrpSpPr>
        <xdr:cNvPr id="585" name="Group 584">
          <a:extLst>
            <a:ext uri="{FF2B5EF4-FFF2-40B4-BE49-F238E27FC236}">
              <a16:creationId xmlns:a16="http://schemas.microsoft.com/office/drawing/2014/main" id="{00000000-0008-0000-0900-000049020000}"/>
            </a:ext>
          </a:extLst>
        </xdr:cNvPr>
        <xdr:cNvGrpSpPr/>
      </xdr:nvGrpSpPr>
      <xdr:grpSpPr>
        <a:xfrm>
          <a:off x="6397625" y="42976800"/>
          <a:ext cx="504825" cy="285750"/>
          <a:chOff x="3248025" y="3276600"/>
          <a:chExt cx="504825" cy="276225"/>
        </a:xfrm>
      </xdr:grpSpPr>
      <xdr:sp macro="" textlink="">
        <xdr:nvSpPr>
          <xdr:cNvPr id="586" name="Rectangle 585">
            <a:extLst>
              <a:ext uri="{FF2B5EF4-FFF2-40B4-BE49-F238E27FC236}">
                <a16:creationId xmlns:a16="http://schemas.microsoft.com/office/drawing/2014/main" id="{00000000-0008-0000-0900-00004A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87" name="Straight Arrow Connector 586">
            <a:extLst>
              <a:ext uri="{FF2B5EF4-FFF2-40B4-BE49-F238E27FC236}">
                <a16:creationId xmlns:a16="http://schemas.microsoft.com/office/drawing/2014/main" id="{00000000-0008-0000-0900-00004B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202</xdr:row>
      <xdr:rowOff>171450</xdr:rowOff>
    </xdr:from>
    <xdr:to>
      <xdr:col>3</xdr:col>
      <xdr:colOff>619125</xdr:colOff>
      <xdr:row>204</xdr:row>
      <xdr:rowOff>0</xdr:rowOff>
    </xdr:to>
    <xdr:grpSp>
      <xdr:nvGrpSpPr>
        <xdr:cNvPr id="588" name="Group 587">
          <a:extLst>
            <a:ext uri="{FF2B5EF4-FFF2-40B4-BE49-F238E27FC236}">
              <a16:creationId xmlns:a16="http://schemas.microsoft.com/office/drawing/2014/main" id="{00000000-0008-0000-0900-00004C020000}"/>
            </a:ext>
          </a:extLst>
        </xdr:cNvPr>
        <xdr:cNvGrpSpPr/>
      </xdr:nvGrpSpPr>
      <xdr:grpSpPr>
        <a:xfrm>
          <a:off x="1416050" y="43205400"/>
          <a:ext cx="504825" cy="285750"/>
          <a:chOff x="3248025" y="3276600"/>
          <a:chExt cx="504825" cy="276225"/>
        </a:xfrm>
      </xdr:grpSpPr>
      <xdr:sp macro="" textlink="">
        <xdr:nvSpPr>
          <xdr:cNvPr id="589" name="Rectangle 588">
            <a:extLst>
              <a:ext uri="{FF2B5EF4-FFF2-40B4-BE49-F238E27FC236}">
                <a16:creationId xmlns:a16="http://schemas.microsoft.com/office/drawing/2014/main" id="{00000000-0008-0000-0900-00004D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90" name="Straight Arrow Connector 589">
            <a:extLst>
              <a:ext uri="{FF2B5EF4-FFF2-40B4-BE49-F238E27FC236}">
                <a16:creationId xmlns:a16="http://schemas.microsoft.com/office/drawing/2014/main" id="{00000000-0008-0000-0900-00004E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202</xdr:row>
      <xdr:rowOff>171450</xdr:rowOff>
    </xdr:from>
    <xdr:to>
      <xdr:col>5</xdr:col>
      <xdr:colOff>581025</xdr:colOff>
      <xdr:row>204</xdr:row>
      <xdr:rowOff>0</xdr:rowOff>
    </xdr:to>
    <xdr:grpSp>
      <xdr:nvGrpSpPr>
        <xdr:cNvPr id="591" name="Group 590">
          <a:extLst>
            <a:ext uri="{FF2B5EF4-FFF2-40B4-BE49-F238E27FC236}">
              <a16:creationId xmlns:a16="http://schemas.microsoft.com/office/drawing/2014/main" id="{00000000-0008-0000-0900-00004F020000}"/>
            </a:ext>
          </a:extLst>
        </xdr:cNvPr>
        <xdr:cNvGrpSpPr/>
      </xdr:nvGrpSpPr>
      <xdr:grpSpPr>
        <a:xfrm>
          <a:off x="2635250" y="43205400"/>
          <a:ext cx="504825" cy="285750"/>
          <a:chOff x="3248025" y="3276600"/>
          <a:chExt cx="504825" cy="276225"/>
        </a:xfrm>
      </xdr:grpSpPr>
      <xdr:sp macro="" textlink="">
        <xdr:nvSpPr>
          <xdr:cNvPr id="592" name="Rectangle 591">
            <a:extLst>
              <a:ext uri="{FF2B5EF4-FFF2-40B4-BE49-F238E27FC236}">
                <a16:creationId xmlns:a16="http://schemas.microsoft.com/office/drawing/2014/main" id="{00000000-0008-0000-0900-000050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93" name="Straight Arrow Connector 592">
            <a:extLst>
              <a:ext uri="{FF2B5EF4-FFF2-40B4-BE49-F238E27FC236}">
                <a16:creationId xmlns:a16="http://schemas.microsoft.com/office/drawing/2014/main" id="{00000000-0008-0000-0900-000051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202</xdr:row>
      <xdr:rowOff>171450</xdr:rowOff>
    </xdr:from>
    <xdr:to>
      <xdr:col>7</xdr:col>
      <xdr:colOff>590550</xdr:colOff>
      <xdr:row>204</xdr:row>
      <xdr:rowOff>0</xdr:rowOff>
    </xdr:to>
    <xdr:grpSp>
      <xdr:nvGrpSpPr>
        <xdr:cNvPr id="594" name="Group 593">
          <a:extLst>
            <a:ext uri="{FF2B5EF4-FFF2-40B4-BE49-F238E27FC236}">
              <a16:creationId xmlns:a16="http://schemas.microsoft.com/office/drawing/2014/main" id="{00000000-0008-0000-0900-000052020000}"/>
            </a:ext>
          </a:extLst>
        </xdr:cNvPr>
        <xdr:cNvGrpSpPr/>
      </xdr:nvGrpSpPr>
      <xdr:grpSpPr>
        <a:xfrm>
          <a:off x="3902075" y="43205400"/>
          <a:ext cx="504825" cy="285750"/>
          <a:chOff x="3248025" y="3276600"/>
          <a:chExt cx="504825" cy="276225"/>
        </a:xfrm>
      </xdr:grpSpPr>
      <xdr:sp macro="" textlink="">
        <xdr:nvSpPr>
          <xdr:cNvPr id="595" name="Rectangle 594">
            <a:extLst>
              <a:ext uri="{FF2B5EF4-FFF2-40B4-BE49-F238E27FC236}">
                <a16:creationId xmlns:a16="http://schemas.microsoft.com/office/drawing/2014/main" id="{00000000-0008-0000-0900-000053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96" name="Straight Arrow Connector 595">
            <a:extLst>
              <a:ext uri="{FF2B5EF4-FFF2-40B4-BE49-F238E27FC236}">
                <a16:creationId xmlns:a16="http://schemas.microsoft.com/office/drawing/2014/main" id="{00000000-0008-0000-0900-000054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202</xdr:row>
      <xdr:rowOff>171450</xdr:rowOff>
    </xdr:from>
    <xdr:to>
      <xdr:col>9</xdr:col>
      <xdr:colOff>600075</xdr:colOff>
      <xdr:row>204</xdr:row>
      <xdr:rowOff>0</xdr:rowOff>
    </xdr:to>
    <xdr:grpSp>
      <xdr:nvGrpSpPr>
        <xdr:cNvPr id="597" name="Group 596">
          <a:extLst>
            <a:ext uri="{FF2B5EF4-FFF2-40B4-BE49-F238E27FC236}">
              <a16:creationId xmlns:a16="http://schemas.microsoft.com/office/drawing/2014/main" id="{00000000-0008-0000-0900-000055020000}"/>
            </a:ext>
          </a:extLst>
        </xdr:cNvPr>
        <xdr:cNvGrpSpPr/>
      </xdr:nvGrpSpPr>
      <xdr:grpSpPr>
        <a:xfrm>
          <a:off x="5168900" y="43205400"/>
          <a:ext cx="504825" cy="285750"/>
          <a:chOff x="3248025" y="3276600"/>
          <a:chExt cx="504825" cy="276225"/>
        </a:xfrm>
      </xdr:grpSpPr>
      <xdr:sp macro="" textlink="">
        <xdr:nvSpPr>
          <xdr:cNvPr id="598" name="Rectangle 597">
            <a:extLst>
              <a:ext uri="{FF2B5EF4-FFF2-40B4-BE49-F238E27FC236}">
                <a16:creationId xmlns:a16="http://schemas.microsoft.com/office/drawing/2014/main" id="{00000000-0008-0000-0900-000056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99" name="Straight Arrow Connector 598">
            <a:extLst>
              <a:ext uri="{FF2B5EF4-FFF2-40B4-BE49-F238E27FC236}">
                <a16:creationId xmlns:a16="http://schemas.microsoft.com/office/drawing/2014/main" id="{00000000-0008-0000-0900-000057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202</xdr:row>
      <xdr:rowOff>171450</xdr:rowOff>
    </xdr:from>
    <xdr:to>
      <xdr:col>11</xdr:col>
      <xdr:colOff>571500</xdr:colOff>
      <xdr:row>204</xdr:row>
      <xdr:rowOff>0</xdr:rowOff>
    </xdr:to>
    <xdr:grpSp>
      <xdr:nvGrpSpPr>
        <xdr:cNvPr id="600" name="Group 599">
          <a:extLst>
            <a:ext uri="{FF2B5EF4-FFF2-40B4-BE49-F238E27FC236}">
              <a16:creationId xmlns:a16="http://schemas.microsoft.com/office/drawing/2014/main" id="{00000000-0008-0000-0900-000058020000}"/>
            </a:ext>
          </a:extLst>
        </xdr:cNvPr>
        <xdr:cNvGrpSpPr/>
      </xdr:nvGrpSpPr>
      <xdr:grpSpPr>
        <a:xfrm>
          <a:off x="6397625" y="43205400"/>
          <a:ext cx="504825" cy="285750"/>
          <a:chOff x="3248025" y="3276600"/>
          <a:chExt cx="504825" cy="276225"/>
        </a:xfrm>
      </xdr:grpSpPr>
      <xdr:sp macro="" textlink="">
        <xdr:nvSpPr>
          <xdr:cNvPr id="601" name="Rectangle 600">
            <a:extLst>
              <a:ext uri="{FF2B5EF4-FFF2-40B4-BE49-F238E27FC236}">
                <a16:creationId xmlns:a16="http://schemas.microsoft.com/office/drawing/2014/main" id="{00000000-0008-0000-0900-000059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02" name="Straight Arrow Connector 601">
            <a:extLst>
              <a:ext uri="{FF2B5EF4-FFF2-40B4-BE49-F238E27FC236}">
                <a16:creationId xmlns:a16="http://schemas.microsoft.com/office/drawing/2014/main" id="{00000000-0008-0000-0900-00005A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203</xdr:row>
      <xdr:rowOff>152400</xdr:rowOff>
    </xdr:from>
    <xdr:to>
      <xdr:col>3</xdr:col>
      <xdr:colOff>619125</xdr:colOff>
      <xdr:row>204</xdr:row>
      <xdr:rowOff>200025</xdr:rowOff>
    </xdr:to>
    <xdr:grpSp>
      <xdr:nvGrpSpPr>
        <xdr:cNvPr id="603" name="Group 602">
          <a:extLst>
            <a:ext uri="{FF2B5EF4-FFF2-40B4-BE49-F238E27FC236}">
              <a16:creationId xmlns:a16="http://schemas.microsoft.com/office/drawing/2014/main" id="{00000000-0008-0000-0900-00005B020000}"/>
            </a:ext>
          </a:extLst>
        </xdr:cNvPr>
        <xdr:cNvGrpSpPr/>
      </xdr:nvGrpSpPr>
      <xdr:grpSpPr>
        <a:xfrm>
          <a:off x="1416050" y="43414950"/>
          <a:ext cx="504825" cy="257175"/>
          <a:chOff x="3248025" y="3276600"/>
          <a:chExt cx="504825" cy="276225"/>
        </a:xfrm>
      </xdr:grpSpPr>
      <xdr:sp macro="" textlink="">
        <xdr:nvSpPr>
          <xdr:cNvPr id="604" name="Rectangle 603">
            <a:extLst>
              <a:ext uri="{FF2B5EF4-FFF2-40B4-BE49-F238E27FC236}">
                <a16:creationId xmlns:a16="http://schemas.microsoft.com/office/drawing/2014/main" id="{00000000-0008-0000-0900-00005C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05" name="Straight Arrow Connector 604">
            <a:extLst>
              <a:ext uri="{FF2B5EF4-FFF2-40B4-BE49-F238E27FC236}">
                <a16:creationId xmlns:a16="http://schemas.microsoft.com/office/drawing/2014/main" id="{00000000-0008-0000-0900-00005D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203</xdr:row>
      <xdr:rowOff>152400</xdr:rowOff>
    </xdr:from>
    <xdr:to>
      <xdr:col>5</xdr:col>
      <xdr:colOff>581025</xdr:colOff>
      <xdr:row>204</xdr:row>
      <xdr:rowOff>200025</xdr:rowOff>
    </xdr:to>
    <xdr:grpSp>
      <xdr:nvGrpSpPr>
        <xdr:cNvPr id="606" name="Group 605">
          <a:extLst>
            <a:ext uri="{FF2B5EF4-FFF2-40B4-BE49-F238E27FC236}">
              <a16:creationId xmlns:a16="http://schemas.microsoft.com/office/drawing/2014/main" id="{00000000-0008-0000-0900-00005E020000}"/>
            </a:ext>
          </a:extLst>
        </xdr:cNvPr>
        <xdr:cNvGrpSpPr/>
      </xdr:nvGrpSpPr>
      <xdr:grpSpPr>
        <a:xfrm>
          <a:off x="2635250" y="43414950"/>
          <a:ext cx="504825" cy="257175"/>
          <a:chOff x="3248025" y="3276600"/>
          <a:chExt cx="504825" cy="276225"/>
        </a:xfrm>
      </xdr:grpSpPr>
      <xdr:sp macro="" textlink="">
        <xdr:nvSpPr>
          <xdr:cNvPr id="607" name="Rectangle 606">
            <a:extLst>
              <a:ext uri="{FF2B5EF4-FFF2-40B4-BE49-F238E27FC236}">
                <a16:creationId xmlns:a16="http://schemas.microsoft.com/office/drawing/2014/main" id="{00000000-0008-0000-0900-00005F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08" name="Straight Arrow Connector 607">
            <a:extLst>
              <a:ext uri="{FF2B5EF4-FFF2-40B4-BE49-F238E27FC236}">
                <a16:creationId xmlns:a16="http://schemas.microsoft.com/office/drawing/2014/main" id="{00000000-0008-0000-0900-000060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203</xdr:row>
      <xdr:rowOff>152400</xdr:rowOff>
    </xdr:from>
    <xdr:to>
      <xdr:col>7</xdr:col>
      <xdr:colOff>590550</xdr:colOff>
      <xdr:row>204</xdr:row>
      <xdr:rowOff>200025</xdr:rowOff>
    </xdr:to>
    <xdr:grpSp>
      <xdr:nvGrpSpPr>
        <xdr:cNvPr id="609" name="Group 608">
          <a:extLst>
            <a:ext uri="{FF2B5EF4-FFF2-40B4-BE49-F238E27FC236}">
              <a16:creationId xmlns:a16="http://schemas.microsoft.com/office/drawing/2014/main" id="{00000000-0008-0000-0900-000061020000}"/>
            </a:ext>
          </a:extLst>
        </xdr:cNvPr>
        <xdr:cNvGrpSpPr/>
      </xdr:nvGrpSpPr>
      <xdr:grpSpPr>
        <a:xfrm>
          <a:off x="3902075" y="43414950"/>
          <a:ext cx="504825" cy="257175"/>
          <a:chOff x="3248025" y="3276600"/>
          <a:chExt cx="504825" cy="276225"/>
        </a:xfrm>
      </xdr:grpSpPr>
      <xdr:sp macro="" textlink="">
        <xdr:nvSpPr>
          <xdr:cNvPr id="610" name="Rectangle 609">
            <a:extLst>
              <a:ext uri="{FF2B5EF4-FFF2-40B4-BE49-F238E27FC236}">
                <a16:creationId xmlns:a16="http://schemas.microsoft.com/office/drawing/2014/main" id="{00000000-0008-0000-0900-000062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11" name="Straight Arrow Connector 610">
            <a:extLst>
              <a:ext uri="{FF2B5EF4-FFF2-40B4-BE49-F238E27FC236}">
                <a16:creationId xmlns:a16="http://schemas.microsoft.com/office/drawing/2014/main" id="{00000000-0008-0000-0900-000063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203</xdr:row>
      <xdr:rowOff>152400</xdr:rowOff>
    </xdr:from>
    <xdr:to>
      <xdr:col>9</xdr:col>
      <xdr:colOff>600075</xdr:colOff>
      <xdr:row>204</xdr:row>
      <xdr:rowOff>200025</xdr:rowOff>
    </xdr:to>
    <xdr:grpSp>
      <xdr:nvGrpSpPr>
        <xdr:cNvPr id="612" name="Group 611">
          <a:extLst>
            <a:ext uri="{FF2B5EF4-FFF2-40B4-BE49-F238E27FC236}">
              <a16:creationId xmlns:a16="http://schemas.microsoft.com/office/drawing/2014/main" id="{00000000-0008-0000-0900-000064020000}"/>
            </a:ext>
          </a:extLst>
        </xdr:cNvPr>
        <xdr:cNvGrpSpPr/>
      </xdr:nvGrpSpPr>
      <xdr:grpSpPr>
        <a:xfrm>
          <a:off x="5168900" y="43414950"/>
          <a:ext cx="504825" cy="257175"/>
          <a:chOff x="3248025" y="3276600"/>
          <a:chExt cx="504825" cy="276225"/>
        </a:xfrm>
      </xdr:grpSpPr>
      <xdr:sp macro="" textlink="">
        <xdr:nvSpPr>
          <xdr:cNvPr id="613" name="Rectangle 612">
            <a:extLst>
              <a:ext uri="{FF2B5EF4-FFF2-40B4-BE49-F238E27FC236}">
                <a16:creationId xmlns:a16="http://schemas.microsoft.com/office/drawing/2014/main" id="{00000000-0008-0000-0900-000065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14" name="Straight Arrow Connector 613">
            <a:extLst>
              <a:ext uri="{FF2B5EF4-FFF2-40B4-BE49-F238E27FC236}">
                <a16:creationId xmlns:a16="http://schemas.microsoft.com/office/drawing/2014/main" id="{00000000-0008-0000-0900-000066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203</xdr:row>
      <xdr:rowOff>152400</xdr:rowOff>
    </xdr:from>
    <xdr:to>
      <xdr:col>11</xdr:col>
      <xdr:colOff>571500</xdr:colOff>
      <xdr:row>204</xdr:row>
      <xdr:rowOff>200025</xdr:rowOff>
    </xdr:to>
    <xdr:grpSp>
      <xdr:nvGrpSpPr>
        <xdr:cNvPr id="615" name="Group 614">
          <a:extLst>
            <a:ext uri="{FF2B5EF4-FFF2-40B4-BE49-F238E27FC236}">
              <a16:creationId xmlns:a16="http://schemas.microsoft.com/office/drawing/2014/main" id="{00000000-0008-0000-0900-000067020000}"/>
            </a:ext>
          </a:extLst>
        </xdr:cNvPr>
        <xdr:cNvGrpSpPr/>
      </xdr:nvGrpSpPr>
      <xdr:grpSpPr>
        <a:xfrm>
          <a:off x="6397625" y="43414950"/>
          <a:ext cx="504825" cy="257175"/>
          <a:chOff x="3248025" y="3276600"/>
          <a:chExt cx="504825" cy="276225"/>
        </a:xfrm>
      </xdr:grpSpPr>
      <xdr:sp macro="" textlink="">
        <xdr:nvSpPr>
          <xdr:cNvPr id="616" name="Rectangle 615">
            <a:extLst>
              <a:ext uri="{FF2B5EF4-FFF2-40B4-BE49-F238E27FC236}">
                <a16:creationId xmlns:a16="http://schemas.microsoft.com/office/drawing/2014/main" id="{00000000-0008-0000-0900-000068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17" name="Straight Arrow Connector 616">
            <a:extLst>
              <a:ext uri="{FF2B5EF4-FFF2-40B4-BE49-F238E27FC236}">
                <a16:creationId xmlns:a16="http://schemas.microsoft.com/office/drawing/2014/main" id="{00000000-0008-0000-0900-000069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204</xdr:row>
      <xdr:rowOff>142875</xdr:rowOff>
    </xdr:from>
    <xdr:to>
      <xdr:col>3</xdr:col>
      <xdr:colOff>619125</xdr:colOff>
      <xdr:row>206</xdr:row>
      <xdr:rowOff>0</xdr:rowOff>
    </xdr:to>
    <xdr:grpSp>
      <xdr:nvGrpSpPr>
        <xdr:cNvPr id="618" name="Group 617">
          <a:extLst>
            <a:ext uri="{FF2B5EF4-FFF2-40B4-BE49-F238E27FC236}">
              <a16:creationId xmlns:a16="http://schemas.microsoft.com/office/drawing/2014/main" id="{00000000-0008-0000-0900-00006A020000}"/>
            </a:ext>
          </a:extLst>
        </xdr:cNvPr>
        <xdr:cNvGrpSpPr/>
      </xdr:nvGrpSpPr>
      <xdr:grpSpPr>
        <a:xfrm>
          <a:off x="1416050" y="43634025"/>
          <a:ext cx="504825" cy="225425"/>
          <a:chOff x="3248025" y="3276600"/>
          <a:chExt cx="504825" cy="276225"/>
        </a:xfrm>
      </xdr:grpSpPr>
      <xdr:sp macro="" textlink="">
        <xdr:nvSpPr>
          <xdr:cNvPr id="619" name="Rectangle 618">
            <a:extLst>
              <a:ext uri="{FF2B5EF4-FFF2-40B4-BE49-F238E27FC236}">
                <a16:creationId xmlns:a16="http://schemas.microsoft.com/office/drawing/2014/main" id="{00000000-0008-0000-0900-00006B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20" name="Straight Arrow Connector 619">
            <a:extLst>
              <a:ext uri="{FF2B5EF4-FFF2-40B4-BE49-F238E27FC236}">
                <a16:creationId xmlns:a16="http://schemas.microsoft.com/office/drawing/2014/main" id="{00000000-0008-0000-0900-00006C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204</xdr:row>
      <xdr:rowOff>142875</xdr:rowOff>
    </xdr:from>
    <xdr:to>
      <xdr:col>5</xdr:col>
      <xdr:colOff>581025</xdr:colOff>
      <xdr:row>206</xdr:row>
      <xdr:rowOff>0</xdr:rowOff>
    </xdr:to>
    <xdr:grpSp>
      <xdr:nvGrpSpPr>
        <xdr:cNvPr id="621" name="Group 620">
          <a:extLst>
            <a:ext uri="{FF2B5EF4-FFF2-40B4-BE49-F238E27FC236}">
              <a16:creationId xmlns:a16="http://schemas.microsoft.com/office/drawing/2014/main" id="{00000000-0008-0000-0900-00006D020000}"/>
            </a:ext>
          </a:extLst>
        </xdr:cNvPr>
        <xdr:cNvGrpSpPr/>
      </xdr:nvGrpSpPr>
      <xdr:grpSpPr>
        <a:xfrm>
          <a:off x="2635250" y="43634025"/>
          <a:ext cx="504825" cy="225425"/>
          <a:chOff x="3248025" y="3276600"/>
          <a:chExt cx="504825" cy="276225"/>
        </a:xfrm>
      </xdr:grpSpPr>
      <xdr:sp macro="" textlink="">
        <xdr:nvSpPr>
          <xdr:cNvPr id="622" name="Rectangle 621">
            <a:extLst>
              <a:ext uri="{FF2B5EF4-FFF2-40B4-BE49-F238E27FC236}">
                <a16:creationId xmlns:a16="http://schemas.microsoft.com/office/drawing/2014/main" id="{00000000-0008-0000-0900-00006E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23" name="Straight Arrow Connector 622">
            <a:extLst>
              <a:ext uri="{FF2B5EF4-FFF2-40B4-BE49-F238E27FC236}">
                <a16:creationId xmlns:a16="http://schemas.microsoft.com/office/drawing/2014/main" id="{00000000-0008-0000-0900-00006F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204</xdr:row>
      <xdr:rowOff>142875</xdr:rowOff>
    </xdr:from>
    <xdr:to>
      <xdr:col>7</xdr:col>
      <xdr:colOff>590550</xdr:colOff>
      <xdr:row>206</xdr:row>
      <xdr:rowOff>0</xdr:rowOff>
    </xdr:to>
    <xdr:grpSp>
      <xdr:nvGrpSpPr>
        <xdr:cNvPr id="624" name="Group 623">
          <a:extLst>
            <a:ext uri="{FF2B5EF4-FFF2-40B4-BE49-F238E27FC236}">
              <a16:creationId xmlns:a16="http://schemas.microsoft.com/office/drawing/2014/main" id="{00000000-0008-0000-0900-000070020000}"/>
            </a:ext>
          </a:extLst>
        </xdr:cNvPr>
        <xdr:cNvGrpSpPr/>
      </xdr:nvGrpSpPr>
      <xdr:grpSpPr>
        <a:xfrm>
          <a:off x="3902075" y="43634025"/>
          <a:ext cx="504825" cy="225425"/>
          <a:chOff x="3248025" y="3276600"/>
          <a:chExt cx="504825" cy="276225"/>
        </a:xfrm>
      </xdr:grpSpPr>
      <xdr:sp macro="" textlink="">
        <xdr:nvSpPr>
          <xdr:cNvPr id="625" name="Rectangle 624">
            <a:extLst>
              <a:ext uri="{FF2B5EF4-FFF2-40B4-BE49-F238E27FC236}">
                <a16:creationId xmlns:a16="http://schemas.microsoft.com/office/drawing/2014/main" id="{00000000-0008-0000-0900-000071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26" name="Straight Arrow Connector 625">
            <a:extLst>
              <a:ext uri="{FF2B5EF4-FFF2-40B4-BE49-F238E27FC236}">
                <a16:creationId xmlns:a16="http://schemas.microsoft.com/office/drawing/2014/main" id="{00000000-0008-0000-0900-000072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204</xdr:row>
      <xdr:rowOff>142875</xdr:rowOff>
    </xdr:from>
    <xdr:to>
      <xdr:col>9</xdr:col>
      <xdr:colOff>600075</xdr:colOff>
      <xdr:row>206</xdr:row>
      <xdr:rowOff>0</xdr:rowOff>
    </xdr:to>
    <xdr:grpSp>
      <xdr:nvGrpSpPr>
        <xdr:cNvPr id="627" name="Group 626">
          <a:extLst>
            <a:ext uri="{FF2B5EF4-FFF2-40B4-BE49-F238E27FC236}">
              <a16:creationId xmlns:a16="http://schemas.microsoft.com/office/drawing/2014/main" id="{00000000-0008-0000-0900-000073020000}"/>
            </a:ext>
          </a:extLst>
        </xdr:cNvPr>
        <xdr:cNvGrpSpPr/>
      </xdr:nvGrpSpPr>
      <xdr:grpSpPr>
        <a:xfrm>
          <a:off x="5168900" y="43634025"/>
          <a:ext cx="504825" cy="225425"/>
          <a:chOff x="3248025" y="3276600"/>
          <a:chExt cx="504825" cy="276225"/>
        </a:xfrm>
      </xdr:grpSpPr>
      <xdr:sp macro="" textlink="">
        <xdr:nvSpPr>
          <xdr:cNvPr id="628" name="Rectangle 627">
            <a:extLst>
              <a:ext uri="{FF2B5EF4-FFF2-40B4-BE49-F238E27FC236}">
                <a16:creationId xmlns:a16="http://schemas.microsoft.com/office/drawing/2014/main" id="{00000000-0008-0000-0900-000074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29" name="Straight Arrow Connector 628">
            <a:extLst>
              <a:ext uri="{FF2B5EF4-FFF2-40B4-BE49-F238E27FC236}">
                <a16:creationId xmlns:a16="http://schemas.microsoft.com/office/drawing/2014/main" id="{00000000-0008-0000-0900-000075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204</xdr:row>
      <xdr:rowOff>142875</xdr:rowOff>
    </xdr:from>
    <xdr:to>
      <xdr:col>11</xdr:col>
      <xdr:colOff>571500</xdr:colOff>
      <xdr:row>206</xdr:row>
      <xdr:rowOff>0</xdr:rowOff>
    </xdr:to>
    <xdr:grpSp>
      <xdr:nvGrpSpPr>
        <xdr:cNvPr id="630" name="Group 629">
          <a:extLst>
            <a:ext uri="{FF2B5EF4-FFF2-40B4-BE49-F238E27FC236}">
              <a16:creationId xmlns:a16="http://schemas.microsoft.com/office/drawing/2014/main" id="{00000000-0008-0000-0900-000076020000}"/>
            </a:ext>
          </a:extLst>
        </xdr:cNvPr>
        <xdr:cNvGrpSpPr/>
      </xdr:nvGrpSpPr>
      <xdr:grpSpPr>
        <a:xfrm>
          <a:off x="6397625" y="43634025"/>
          <a:ext cx="504825" cy="225425"/>
          <a:chOff x="3248025" y="3276600"/>
          <a:chExt cx="504825" cy="276225"/>
        </a:xfrm>
      </xdr:grpSpPr>
      <xdr:sp macro="" textlink="">
        <xdr:nvSpPr>
          <xdr:cNvPr id="631" name="Rectangle 630">
            <a:extLst>
              <a:ext uri="{FF2B5EF4-FFF2-40B4-BE49-F238E27FC236}">
                <a16:creationId xmlns:a16="http://schemas.microsoft.com/office/drawing/2014/main" id="{00000000-0008-0000-0900-000077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32" name="Straight Arrow Connector 631">
            <a:extLst>
              <a:ext uri="{FF2B5EF4-FFF2-40B4-BE49-F238E27FC236}">
                <a16:creationId xmlns:a16="http://schemas.microsoft.com/office/drawing/2014/main" id="{00000000-0008-0000-0900-000078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235</xdr:row>
      <xdr:rowOff>161925</xdr:rowOff>
    </xdr:from>
    <xdr:to>
      <xdr:col>3</xdr:col>
      <xdr:colOff>619125</xdr:colOff>
      <xdr:row>237</xdr:row>
      <xdr:rowOff>0</xdr:rowOff>
    </xdr:to>
    <xdr:grpSp>
      <xdr:nvGrpSpPr>
        <xdr:cNvPr id="633" name="Group 632">
          <a:extLst>
            <a:ext uri="{FF2B5EF4-FFF2-40B4-BE49-F238E27FC236}">
              <a16:creationId xmlns:a16="http://schemas.microsoft.com/office/drawing/2014/main" id="{00000000-0008-0000-0900-000079020000}"/>
            </a:ext>
          </a:extLst>
        </xdr:cNvPr>
        <xdr:cNvGrpSpPr/>
      </xdr:nvGrpSpPr>
      <xdr:grpSpPr>
        <a:xfrm>
          <a:off x="1416050" y="50034825"/>
          <a:ext cx="504825" cy="295275"/>
          <a:chOff x="3248025" y="3276600"/>
          <a:chExt cx="504825" cy="276225"/>
        </a:xfrm>
      </xdr:grpSpPr>
      <xdr:sp macro="" textlink="">
        <xdr:nvSpPr>
          <xdr:cNvPr id="634" name="Rectangle 633">
            <a:extLst>
              <a:ext uri="{FF2B5EF4-FFF2-40B4-BE49-F238E27FC236}">
                <a16:creationId xmlns:a16="http://schemas.microsoft.com/office/drawing/2014/main" id="{00000000-0008-0000-0900-00007A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35" name="Straight Arrow Connector 634">
            <a:extLst>
              <a:ext uri="{FF2B5EF4-FFF2-40B4-BE49-F238E27FC236}">
                <a16:creationId xmlns:a16="http://schemas.microsoft.com/office/drawing/2014/main" id="{00000000-0008-0000-0900-00007B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235</xdr:row>
      <xdr:rowOff>161925</xdr:rowOff>
    </xdr:from>
    <xdr:to>
      <xdr:col>5</xdr:col>
      <xdr:colOff>581025</xdr:colOff>
      <xdr:row>237</xdr:row>
      <xdr:rowOff>0</xdr:rowOff>
    </xdr:to>
    <xdr:grpSp>
      <xdr:nvGrpSpPr>
        <xdr:cNvPr id="636" name="Group 635">
          <a:extLst>
            <a:ext uri="{FF2B5EF4-FFF2-40B4-BE49-F238E27FC236}">
              <a16:creationId xmlns:a16="http://schemas.microsoft.com/office/drawing/2014/main" id="{00000000-0008-0000-0900-00007C020000}"/>
            </a:ext>
          </a:extLst>
        </xdr:cNvPr>
        <xdr:cNvGrpSpPr/>
      </xdr:nvGrpSpPr>
      <xdr:grpSpPr>
        <a:xfrm>
          <a:off x="2635250" y="50034825"/>
          <a:ext cx="504825" cy="295275"/>
          <a:chOff x="3248025" y="3276600"/>
          <a:chExt cx="504825" cy="276225"/>
        </a:xfrm>
      </xdr:grpSpPr>
      <xdr:sp macro="" textlink="">
        <xdr:nvSpPr>
          <xdr:cNvPr id="637" name="Rectangle 636">
            <a:extLst>
              <a:ext uri="{FF2B5EF4-FFF2-40B4-BE49-F238E27FC236}">
                <a16:creationId xmlns:a16="http://schemas.microsoft.com/office/drawing/2014/main" id="{00000000-0008-0000-0900-00007D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38" name="Straight Arrow Connector 637">
            <a:extLst>
              <a:ext uri="{FF2B5EF4-FFF2-40B4-BE49-F238E27FC236}">
                <a16:creationId xmlns:a16="http://schemas.microsoft.com/office/drawing/2014/main" id="{00000000-0008-0000-0900-00007E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235</xdr:row>
      <xdr:rowOff>161925</xdr:rowOff>
    </xdr:from>
    <xdr:to>
      <xdr:col>7</xdr:col>
      <xdr:colOff>590550</xdr:colOff>
      <xdr:row>237</xdr:row>
      <xdr:rowOff>0</xdr:rowOff>
    </xdr:to>
    <xdr:grpSp>
      <xdr:nvGrpSpPr>
        <xdr:cNvPr id="639" name="Group 638">
          <a:extLst>
            <a:ext uri="{FF2B5EF4-FFF2-40B4-BE49-F238E27FC236}">
              <a16:creationId xmlns:a16="http://schemas.microsoft.com/office/drawing/2014/main" id="{00000000-0008-0000-0900-00007F020000}"/>
            </a:ext>
          </a:extLst>
        </xdr:cNvPr>
        <xdr:cNvGrpSpPr/>
      </xdr:nvGrpSpPr>
      <xdr:grpSpPr>
        <a:xfrm>
          <a:off x="3902075" y="50034825"/>
          <a:ext cx="504825" cy="295275"/>
          <a:chOff x="3248025" y="3276600"/>
          <a:chExt cx="504825" cy="276225"/>
        </a:xfrm>
      </xdr:grpSpPr>
      <xdr:sp macro="" textlink="">
        <xdr:nvSpPr>
          <xdr:cNvPr id="640" name="Rectangle 639">
            <a:extLst>
              <a:ext uri="{FF2B5EF4-FFF2-40B4-BE49-F238E27FC236}">
                <a16:creationId xmlns:a16="http://schemas.microsoft.com/office/drawing/2014/main" id="{00000000-0008-0000-0900-000080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41" name="Straight Arrow Connector 640">
            <a:extLst>
              <a:ext uri="{FF2B5EF4-FFF2-40B4-BE49-F238E27FC236}">
                <a16:creationId xmlns:a16="http://schemas.microsoft.com/office/drawing/2014/main" id="{00000000-0008-0000-0900-000081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235</xdr:row>
      <xdr:rowOff>161925</xdr:rowOff>
    </xdr:from>
    <xdr:to>
      <xdr:col>9</xdr:col>
      <xdr:colOff>600075</xdr:colOff>
      <xdr:row>237</xdr:row>
      <xdr:rowOff>0</xdr:rowOff>
    </xdr:to>
    <xdr:grpSp>
      <xdr:nvGrpSpPr>
        <xdr:cNvPr id="642" name="Group 641">
          <a:extLst>
            <a:ext uri="{FF2B5EF4-FFF2-40B4-BE49-F238E27FC236}">
              <a16:creationId xmlns:a16="http://schemas.microsoft.com/office/drawing/2014/main" id="{00000000-0008-0000-0900-000082020000}"/>
            </a:ext>
          </a:extLst>
        </xdr:cNvPr>
        <xdr:cNvGrpSpPr/>
      </xdr:nvGrpSpPr>
      <xdr:grpSpPr>
        <a:xfrm>
          <a:off x="5168900" y="50034825"/>
          <a:ext cx="504825" cy="295275"/>
          <a:chOff x="3248025" y="3276600"/>
          <a:chExt cx="504825" cy="276225"/>
        </a:xfrm>
      </xdr:grpSpPr>
      <xdr:sp macro="" textlink="">
        <xdr:nvSpPr>
          <xdr:cNvPr id="643" name="Rectangle 642">
            <a:extLst>
              <a:ext uri="{FF2B5EF4-FFF2-40B4-BE49-F238E27FC236}">
                <a16:creationId xmlns:a16="http://schemas.microsoft.com/office/drawing/2014/main" id="{00000000-0008-0000-0900-000083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44" name="Straight Arrow Connector 643">
            <a:extLst>
              <a:ext uri="{FF2B5EF4-FFF2-40B4-BE49-F238E27FC236}">
                <a16:creationId xmlns:a16="http://schemas.microsoft.com/office/drawing/2014/main" id="{00000000-0008-0000-0900-000084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235</xdr:row>
      <xdr:rowOff>161925</xdr:rowOff>
    </xdr:from>
    <xdr:to>
      <xdr:col>11</xdr:col>
      <xdr:colOff>571500</xdr:colOff>
      <xdr:row>237</xdr:row>
      <xdr:rowOff>0</xdr:rowOff>
    </xdr:to>
    <xdr:grpSp>
      <xdr:nvGrpSpPr>
        <xdr:cNvPr id="645" name="Group 644">
          <a:extLst>
            <a:ext uri="{FF2B5EF4-FFF2-40B4-BE49-F238E27FC236}">
              <a16:creationId xmlns:a16="http://schemas.microsoft.com/office/drawing/2014/main" id="{00000000-0008-0000-0900-000085020000}"/>
            </a:ext>
          </a:extLst>
        </xdr:cNvPr>
        <xdr:cNvGrpSpPr/>
      </xdr:nvGrpSpPr>
      <xdr:grpSpPr>
        <a:xfrm>
          <a:off x="6397625" y="50034825"/>
          <a:ext cx="504825" cy="295275"/>
          <a:chOff x="3248025" y="3276600"/>
          <a:chExt cx="504825" cy="276225"/>
        </a:xfrm>
      </xdr:grpSpPr>
      <xdr:sp macro="" textlink="">
        <xdr:nvSpPr>
          <xdr:cNvPr id="646" name="Rectangle 645">
            <a:extLst>
              <a:ext uri="{FF2B5EF4-FFF2-40B4-BE49-F238E27FC236}">
                <a16:creationId xmlns:a16="http://schemas.microsoft.com/office/drawing/2014/main" id="{00000000-0008-0000-0900-000086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47" name="Straight Arrow Connector 646">
            <a:extLst>
              <a:ext uri="{FF2B5EF4-FFF2-40B4-BE49-F238E27FC236}">
                <a16:creationId xmlns:a16="http://schemas.microsoft.com/office/drawing/2014/main" id="{00000000-0008-0000-0900-000087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236</xdr:row>
      <xdr:rowOff>171450</xdr:rowOff>
    </xdr:from>
    <xdr:to>
      <xdr:col>3</xdr:col>
      <xdr:colOff>619125</xdr:colOff>
      <xdr:row>238</xdr:row>
      <xdr:rowOff>0</xdr:rowOff>
    </xdr:to>
    <xdr:grpSp>
      <xdr:nvGrpSpPr>
        <xdr:cNvPr id="648" name="Group 647">
          <a:extLst>
            <a:ext uri="{FF2B5EF4-FFF2-40B4-BE49-F238E27FC236}">
              <a16:creationId xmlns:a16="http://schemas.microsoft.com/office/drawing/2014/main" id="{00000000-0008-0000-0900-000088020000}"/>
            </a:ext>
          </a:extLst>
        </xdr:cNvPr>
        <xdr:cNvGrpSpPr/>
      </xdr:nvGrpSpPr>
      <xdr:grpSpPr>
        <a:xfrm>
          <a:off x="1416050" y="50272950"/>
          <a:ext cx="504825" cy="285750"/>
          <a:chOff x="3248025" y="3276600"/>
          <a:chExt cx="504825" cy="276225"/>
        </a:xfrm>
      </xdr:grpSpPr>
      <xdr:sp macro="" textlink="">
        <xdr:nvSpPr>
          <xdr:cNvPr id="649" name="Rectangle 648">
            <a:extLst>
              <a:ext uri="{FF2B5EF4-FFF2-40B4-BE49-F238E27FC236}">
                <a16:creationId xmlns:a16="http://schemas.microsoft.com/office/drawing/2014/main" id="{00000000-0008-0000-0900-000089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50" name="Straight Arrow Connector 649">
            <a:extLst>
              <a:ext uri="{FF2B5EF4-FFF2-40B4-BE49-F238E27FC236}">
                <a16:creationId xmlns:a16="http://schemas.microsoft.com/office/drawing/2014/main" id="{00000000-0008-0000-0900-00008A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236</xdr:row>
      <xdr:rowOff>171450</xdr:rowOff>
    </xdr:from>
    <xdr:to>
      <xdr:col>5</xdr:col>
      <xdr:colOff>581025</xdr:colOff>
      <xdr:row>238</xdr:row>
      <xdr:rowOff>0</xdr:rowOff>
    </xdr:to>
    <xdr:grpSp>
      <xdr:nvGrpSpPr>
        <xdr:cNvPr id="651" name="Group 650">
          <a:extLst>
            <a:ext uri="{FF2B5EF4-FFF2-40B4-BE49-F238E27FC236}">
              <a16:creationId xmlns:a16="http://schemas.microsoft.com/office/drawing/2014/main" id="{00000000-0008-0000-0900-00008B020000}"/>
            </a:ext>
          </a:extLst>
        </xdr:cNvPr>
        <xdr:cNvGrpSpPr/>
      </xdr:nvGrpSpPr>
      <xdr:grpSpPr>
        <a:xfrm>
          <a:off x="2635250" y="50272950"/>
          <a:ext cx="504825" cy="285750"/>
          <a:chOff x="3248025" y="3276600"/>
          <a:chExt cx="504825" cy="276225"/>
        </a:xfrm>
      </xdr:grpSpPr>
      <xdr:sp macro="" textlink="">
        <xdr:nvSpPr>
          <xdr:cNvPr id="652" name="Rectangle 651">
            <a:extLst>
              <a:ext uri="{FF2B5EF4-FFF2-40B4-BE49-F238E27FC236}">
                <a16:creationId xmlns:a16="http://schemas.microsoft.com/office/drawing/2014/main" id="{00000000-0008-0000-0900-00008C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53" name="Straight Arrow Connector 652">
            <a:extLst>
              <a:ext uri="{FF2B5EF4-FFF2-40B4-BE49-F238E27FC236}">
                <a16:creationId xmlns:a16="http://schemas.microsoft.com/office/drawing/2014/main" id="{00000000-0008-0000-0900-00008D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236</xdr:row>
      <xdr:rowOff>171450</xdr:rowOff>
    </xdr:from>
    <xdr:to>
      <xdr:col>7</xdr:col>
      <xdr:colOff>590550</xdr:colOff>
      <xdr:row>238</xdr:row>
      <xdr:rowOff>0</xdr:rowOff>
    </xdr:to>
    <xdr:grpSp>
      <xdr:nvGrpSpPr>
        <xdr:cNvPr id="654" name="Group 653">
          <a:extLst>
            <a:ext uri="{FF2B5EF4-FFF2-40B4-BE49-F238E27FC236}">
              <a16:creationId xmlns:a16="http://schemas.microsoft.com/office/drawing/2014/main" id="{00000000-0008-0000-0900-00008E020000}"/>
            </a:ext>
          </a:extLst>
        </xdr:cNvPr>
        <xdr:cNvGrpSpPr/>
      </xdr:nvGrpSpPr>
      <xdr:grpSpPr>
        <a:xfrm>
          <a:off x="3902075" y="50272950"/>
          <a:ext cx="504825" cy="285750"/>
          <a:chOff x="3248025" y="3276600"/>
          <a:chExt cx="504825" cy="276225"/>
        </a:xfrm>
      </xdr:grpSpPr>
      <xdr:sp macro="" textlink="">
        <xdr:nvSpPr>
          <xdr:cNvPr id="655" name="Rectangle 654">
            <a:extLst>
              <a:ext uri="{FF2B5EF4-FFF2-40B4-BE49-F238E27FC236}">
                <a16:creationId xmlns:a16="http://schemas.microsoft.com/office/drawing/2014/main" id="{00000000-0008-0000-0900-00008F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56" name="Straight Arrow Connector 655">
            <a:extLst>
              <a:ext uri="{FF2B5EF4-FFF2-40B4-BE49-F238E27FC236}">
                <a16:creationId xmlns:a16="http://schemas.microsoft.com/office/drawing/2014/main" id="{00000000-0008-0000-0900-000090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236</xdr:row>
      <xdr:rowOff>171450</xdr:rowOff>
    </xdr:from>
    <xdr:to>
      <xdr:col>9</xdr:col>
      <xdr:colOff>600075</xdr:colOff>
      <xdr:row>238</xdr:row>
      <xdr:rowOff>0</xdr:rowOff>
    </xdr:to>
    <xdr:grpSp>
      <xdr:nvGrpSpPr>
        <xdr:cNvPr id="657" name="Group 656">
          <a:extLst>
            <a:ext uri="{FF2B5EF4-FFF2-40B4-BE49-F238E27FC236}">
              <a16:creationId xmlns:a16="http://schemas.microsoft.com/office/drawing/2014/main" id="{00000000-0008-0000-0900-000091020000}"/>
            </a:ext>
          </a:extLst>
        </xdr:cNvPr>
        <xdr:cNvGrpSpPr/>
      </xdr:nvGrpSpPr>
      <xdr:grpSpPr>
        <a:xfrm>
          <a:off x="5168900" y="50272950"/>
          <a:ext cx="504825" cy="285750"/>
          <a:chOff x="3248025" y="3276600"/>
          <a:chExt cx="504825" cy="276225"/>
        </a:xfrm>
      </xdr:grpSpPr>
      <xdr:sp macro="" textlink="">
        <xdr:nvSpPr>
          <xdr:cNvPr id="658" name="Rectangle 657">
            <a:extLst>
              <a:ext uri="{FF2B5EF4-FFF2-40B4-BE49-F238E27FC236}">
                <a16:creationId xmlns:a16="http://schemas.microsoft.com/office/drawing/2014/main" id="{00000000-0008-0000-0900-000092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59" name="Straight Arrow Connector 658">
            <a:extLst>
              <a:ext uri="{FF2B5EF4-FFF2-40B4-BE49-F238E27FC236}">
                <a16:creationId xmlns:a16="http://schemas.microsoft.com/office/drawing/2014/main" id="{00000000-0008-0000-0900-000093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236</xdr:row>
      <xdr:rowOff>171450</xdr:rowOff>
    </xdr:from>
    <xdr:to>
      <xdr:col>11</xdr:col>
      <xdr:colOff>571500</xdr:colOff>
      <xdr:row>238</xdr:row>
      <xdr:rowOff>0</xdr:rowOff>
    </xdr:to>
    <xdr:grpSp>
      <xdr:nvGrpSpPr>
        <xdr:cNvPr id="660" name="Group 659">
          <a:extLst>
            <a:ext uri="{FF2B5EF4-FFF2-40B4-BE49-F238E27FC236}">
              <a16:creationId xmlns:a16="http://schemas.microsoft.com/office/drawing/2014/main" id="{00000000-0008-0000-0900-000094020000}"/>
            </a:ext>
          </a:extLst>
        </xdr:cNvPr>
        <xdr:cNvGrpSpPr/>
      </xdr:nvGrpSpPr>
      <xdr:grpSpPr>
        <a:xfrm>
          <a:off x="6397625" y="50272950"/>
          <a:ext cx="504825" cy="285750"/>
          <a:chOff x="3248025" y="3276600"/>
          <a:chExt cx="504825" cy="276225"/>
        </a:xfrm>
      </xdr:grpSpPr>
      <xdr:sp macro="" textlink="">
        <xdr:nvSpPr>
          <xdr:cNvPr id="661" name="Rectangle 660">
            <a:extLst>
              <a:ext uri="{FF2B5EF4-FFF2-40B4-BE49-F238E27FC236}">
                <a16:creationId xmlns:a16="http://schemas.microsoft.com/office/drawing/2014/main" id="{00000000-0008-0000-0900-000095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62" name="Straight Arrow Connector 661">
            <a:extLst>
              <a:ext uri="{FF2B5EF4-FFF2-40B4-BE49-F238E27FC236}">
                <a16:creationId xmlns:a16="http://schemas.microsoft.com/office/drawing/2014/main" id="{00000000-0008-0000-0900-000096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237</xdr:row>
      <xdr:rowOff>171450</xdr:rowOff>
    </xdr:from>
    <xdr:to>
      <xdr:col>3</xdr:col>
      <xdr:colOff>619125</xdr:colOff>
      <xdr:row>239</xdr:row>
      <xdr:rowOff>0</xdr:rowOff>
    </xdr:to>
    <xdr:grpSp>
      <xdr:nvGrpSpPr>
        <xdr:cNvPr id="663" name="Group 662">
          <a:extLst>
            <a:ext uri="{FF2B5EF4-FFF2-40B4-BE49-F238E27FC236}">
              <a16:creationId xmlns:a16="http://schemas.microsoft.com/office/drawing/2014/main" id="{00000000-0008-0000-0900-000097020000}"/>
            </a:ext>
          </a:extLst>
        </xdr:cNvPr>
        <xdr:cNvGrpSpPr/>
      </xdr:nvGrpSpPr>
      <xdr:grpSpPr>
        <a:xfrm>
          <a:off x="1416050" y="50501550"/>
          <a:ext cx="504825" cy="285750"/>
          <a:chOff x="3248025" y="3276600"/>
          <a:chExt cx="504825" cy="276225"/>
        </a:xfrm>
      </xdr:grpSpPr>
      <xdr:sp macro="" textlink="">
        <xdr:nvSpPr>
          <xdr:cNvPr id="664" name="Rectangle 663">
            <a:extLst>
              <a:ext uri="{FF2B5EF4-FFF2-40B4-BE49-F238E27FC236}">
                <a16:creationId xmlns:a16="http://schemas.microsoft.com/office/drawing/2014/main" id="{00000000-0008-0000-0900-000098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65" name="Straight Arrow Connector 664">
            <a:extLst>
              <a:ext uri="{FF2B5EF4-FFF2-40B4-BE49-F238E27FC236}">
                <a16:creationId xmlns:a16="http://schemas.microsoft.com/office/drawing/2014/main" id="{00000000-0008-0000-0900-000099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237</xdr:row>
      <xdr:rowOff>171450</xdr:rowOff>
    </xdr:from>
    <xdr:to>
      <xdr:col>5</xdr:col>
      <xdr:colOff>581025</xdr:colOff>
      <xdr:row>239</xdr:row>
      <xdr:rowOff>0</xdr:rowOff>
    </xdr:to>
    <xdr:grpSp>
      <xdr:nvGrpSpPr>
        <xdr:cNvPr id="666" name="Group 665">
          <a:extLst>
            <a:ext uri="{FF2B5EF4-FFF2-40B4-BE49-F238E27FC236}">
              <a16:creationId xmlns:a16="http://schemas.microsoft.com/office/drawing/2014/main" id="{00000000-0008-0000-0900-00009A020000}"/>
            </a:ext>
          </a:extLst>
        </xdr:cNvPr>
        <xdr:cNvGrpSpPr/>
      </xdr:nvGrpSpPr>
      <xdr:grpSpPr>
        <a:xfrm>
          <a:off x="2635250" y="50501550"/>
          <a:ext cx="504825" cy="285750"/>
          <a:chOff x="3248025" y="3276600"/>
          <a:chExt cx="504825" cy="276225"/>
        </a:xfrm>
      </xdr:grpSpPr>
      <xdr:sp macro="" textlink="">
        <xdr:nvSpPr>
          <xdr:cNvPr id="667" name="Rectangle 666">
            <a:extLst>
              <a:ext uri="{FF2B5EF4-FFF2-40B4-BE49-F238E27FC236}">
                <a16:creationId xmlns:a16="http://schemas.microsoft.com/office/drawing/2014/main" id="{00000000-0008-0000-0900-00009B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68" name="Straight Arrow Connector 667">
            <a:extLst>
              <a:ext uri="{FF2B5EF4-FFF2-40B4-BE49-F238E27FC236}">
                <a16:creationId xmlns:a16="http://schemas.microsoft.com/office/drawing/2014/main" id="{00000000-0008-0000-0900-00009C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237</xdr:row>
      <xdr:rowOff>171450</xdr:rowOff>
    </xdr:from>
    <xdr:to>
      <xdr:col>7</xdr:col>
      <xdr:colOff>590550</xdr:colOff>
      <xdr:row>239</xdr:row>
      <xdr:rowOff>0</xdr:rowOff>
    </xdr:to>
    <xdr:grpSp>
      <xdr:nvGrpSpPr>
        <xdr:cNvPr id="669" name="Group 668">
          <a:extLst>
            <a:ext uri="{FF2B5EF4-FFF2-40B4-BE49-F238E27FC236}">
              <a16:creationId xmlns:a16="http://schemas.microsoft.com/office/drawing/2014/main" id="{00000000-0008-0000-0900-00009D020000}"/>
            </a:ext>
          </a:extLst>
        </xdr:cNvPr>
        <xdr:cNvGrpSpPr/>
      </xdr:nvGrpSpPr>
      <xdr:grpSpPr>
        <a:xfrm>
          <a:off x="3902075" y="50501550"/>
          <a:ext cx="504825" cy="285750"/>
          <a:chOff x="3248025" y="3276600"/>
          <a:chExt cx="504825" cy="276225"/>
        </a:xfrm>
      </xdr:grpSpPr>
      <xdr:sp macro="" textlink="">
        <xdr:nvSpPr>
          <xdr:cNvPr id="670" name="Rectangle 669">
            <a:extLst>
              <a:ext uri="{FF2B5EF4-FFF2-40B4-BE49-F238E27FC236}">
                <a16:creationId xmlns:a16="http://schemas.microsoft.com/office/drawing/2014/main" id="{00000000-0008-0000-0900-00009E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71" name="Straight Arrow Connector 670">
            <a:extLst>
              <a:ext uri="{FF2B5EF4-FFF2-40B4-BE49-F238E27FC236}">
                <a16:creationId xmlns:a16="http://schemas.microsoft.com/office/drawing/2014/main" id="{00000000-0008-0000-0900-00009F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237</xdr:row>
      <xdr:rowOff>171450</xdr:rowOff>
    </xdr:from>
    <xdr:to>
      <xdr:col>9</xdr:col>
      <xdr:colOff>600075</xdr:colOff>
      <xdr:row>239</xdr:row>
      <xdr:rowOff>0</xdr:rowOff>
    </xdr:to>
    <xdr:grpSp>
      <xdr:nvGrpSpPr>
        <xdr:cNvPr id="672" name="Group 671">
          <a:extLst>
            <a:ext uri="{FF2B5EF4-FFF2-40B4-BE49-F238E27FC236}">
              <a16:creationId xmlns:a16="http://schemas.microsoft.com/office/drawing/2014/main" id="{00000000-0008-0000-0900-0000A0020000}"/>
            </a:ext>
          </a:extLst>
        </xdr:cNvPr>
        <xdr:cNvGrpSpPr/>
      </xdr:nvGrpSpPr>
      <xdr:grpSpPr>
        <a:xfrm>
          <a:off x="5168900" y="50501550"/>
          <a:ext cx="504825" cy="285750"/>
          <a:chOff x="3248025" y="3276600"/>
          <a:chExt cx="504825" cy="276225"/>
        </a:xfrm>
      </xdr:grpSpPr>
      <xdr:sp macro="" textlink="">
        <xdr:nvSpPr>
          <xdr:cNvPr id="673" name="Rectangle 672">
            <a:extLst>
              <a:ext uri="{FF2B5EF4-FFF2-40B4-BE49-F238E27FC236}">
                <a16:creationId xmlns:a16="http://schemas.microsoft.com/office/drawing/2014/main" id="{00000000-0008-0000-0900-0000A1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74" name="Straight Arrow Connector 673">
            <a:extLst>
              <a:ext uri="{FF2B5EF4-FFF2-40B4-BE49-F238E27FC236}">
                <a16:creationId xmlns:a16="http://schemas.microsoft.com/office/drawing/2014/main" id="{00000000-0008-0000-0900-0000A2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237</xdr:row>
      <xdr:rowOff>171450</xdr:rowOff>
    </xdr:from>
    <xdr:to>
      <xdr:col>11</xdr:col>
      <xdr:colOff>571500</xdr:colOff>
      <xdr:row>239</xdr:row>
      <xdr:rowOff>0</xdr:rowOff>
    </xdr:to>
    <xdr:grpSp>
      <xdr:nvGrpSpPr>
        <xdr:cNvPr id="675" name="Group 674">
          <a:extLst>
            <a:ext uri="{FF2B5EF4-FFF2-40B4-BE49-F238E27FC236}">
              <a16:creationId xmlns:a16="http://schemas.microsoft.com/office/drawing/2014/main" id="{00000000-0008-0000-0900-0000A3020000}"/>
            </a:ext>
          </a:extLst>
        </xdr:cNvPr>
        <xdr:cNvGrpSpPr/>
      </xdr:nvGrpSpPr>
      <xdr:grpSpPr>
        <a:xfrm>
          <a:off x="6397625" y="50501550"/>
          <a:ext cx="504825" cy="285750"/>
          <a:chOff x="3248025" y="3276600"/>
          <a:chExt cx="504825" cy="276225"/>
        </a:xfrm>
      </xdr:grpSpPr>
      <xdr:sp macro="" textlink="">
        <xdr:nvSpPr>
          <xdr:cNvPr id="676" name="Rectangle 675">
            <a:extLst>
              <a:ext uri="{FF2B5EF4-FFF2-40B4-BE49-F238E27FC236}">
                <a16:creationId xmlns:a16="http://schemas.microsoft.com/office/drawing/2014/main" id="{00000000-0008-0000-0900-0000A4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77" name="Straight Arrow Connector 676">
            <a:extLst>
              <a:ext uri="{FF2B5EF4-FFF2-40B4-BE49-F238E27FC236}">
                <a16:creationId xmlns:a16="http://schemas.microsoft.com/office/drawing/2014/main" id="{00000000-0008-0000-0900-0000A5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238</xdr:row>
      <xdr:rowOff>171450</xdr:rowOff>
    </xdr:from>
    <xdr:to>
      <xdr:col>3</xdr:col>
      <xdr:colOff>619125</xdr:colOff>
      <xdr:row>240</xdr:row>
      <xdr:rowOff>0</xdr:rowOff>
    </xdr:to>
    <xdr:grpSp>
      <xdr:nvGrpSpPr>
        <xdr:cNvPr id="678" name="Group 677">
          <a:extLst>
            <a:ext uri="{FF2B5EF4-FFF2-40B4-BE49-F238E27FC236}">
              <a16:creationId xmlns:a16="http://schemas.microsoft.com/office/drawing/2014/main" id="{00000000-0008-0000-0900-0000A6020000}"/>
            </a:ext>
          </a:extLst>
        </xdr:cNvPr>
        <xdr:cNvGrpSpPr/>
      </xdr:nvGrpSpPr>
      <xdr:grpSpPr>
        <a:xfrm>
          <a:off x="1416050" y="50730150"/>
          <a:ext cx="504825" cy="285750"/>
          <a:chOff x="3248025" y="3276600"/>
          <a:chExt cx="504825" cy="276225"/>
        </a:xfrm>
      </xdr:grpSpPr>
      <xdr:sp macro="" textlink="">
        <xdr:nvSpPr>
          <xdr:cNvPr id="679" name="Rectangle 678">
            <a:extLst>
              <a:ext uri="{FF2B5EF4-FFF2-40B4-BE49-F238E27FC236}">
                <a16:creationId xmlns:a16="http://schemas.microsoft.com/office/drawing/2014/main" id="{00000000-0008-0000-0900-0000A7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80" name="Straight Arrow Connector 679">
            <a:extLst>
              <a:ext uri="{FF2B5EF4-FFF2-40B4-BE49-F238E27FC236}">
                <a16:creationId xmlns:a16="http://schemas.microsoft.com/office/drawing/2014/main" id="{00000000-0008-0000-0900-0000A8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238</xdr:row>
      <xdr:rowOff>171450</xdr:rowOff>
    </xdr:from>
    <xdr:to>
      <xdr:col>5</xdr:col>
      <xdr:colOff>581025</xdr:colOff>
      <xdr:row>240</xdr:row>
      <xdr:rowOff>0</xdr:rowOff>
    </xdr:to>
    <xdr:grpSp>
      <xdr:nvGrpSpPr>
        <xdr:cNvPr id="681" name="Group 680">
          <a:extLst>
            <a:ext uri="{FF2B5EF4-FFF2-40B4-BE49-F238E27FC236}">
              <a16:creationId xmlns:a16="http://schemas.microsoft.com/office/drawing/2014/main" id="{00000000-0008-0000-0900-0000A9020000}"/>
            </a:ext>
          </a:extLst>
        </xdr:cNvPr>
        <xdr:cNvGrpSpPr/>
      </xdr:nvGrpSpPr>
      <xdr:grpSpPr>
        <a:xfrm>
          <a:off x="2635250" y="50730150"/>
          <a:ext cx="504825" cy="285750"/>
          <a:chOff x="3248025" y="3276600"/>
          <a:chExt cx="504825" cy="276225"/>
        </a:xfrm>
      </xdr:grpSpPr>
      <xdr:sp macro="" textlink="">
        <xdr:nvSpPr>
          <xdr:cNvPr id="682" name="Rectangle 681">
            <a:extLst>
              <a:ext uri="{FF2B5EF4-FFF2-40B4-BE49-F238E27FC236}">
                <a16:creationId xmlns:a16="http://schemas.microsoft.com/office/drawing/2014/main" id="{00000000-0008-0000-0900-0000AA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83" name="Straight Arrow Connector 682">
            <a:extLst>
              <a:ext uri="{FF2B5EF4-FFF2-40B4-BE49-F238E27FC236}">
                <a16:creationId xmlns:a16="http://schemas.microsoft.com/office/drawing/2014/main" id="{00000000-0008-0000-0900-0000AB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238</xdr:row>
      <xdr:rowOff>171450</xdr:rowOff>
    </xdr:from>
    <xdr:to>
      <xdr:col>7</xdr:col>
      <xdr:colOff>590550</xdr:colOff>
      <xdr:row>240</xdr:row>
      <xdr:rowOff>0</xdr:rowOff>
    </xdr:to>
    <xdr:grpSp>
      <xdr:nvGrpSpPr>
        <xdr:cNvPr id="684" name="Group 683">
          <a:extLst>
            <a:ext uri="{FF2B5EF4-FFF2-40B4-BE49-F238E27FC236}">
              <a16:creationId xmlns:a16="http://schemas.microsoft.com/office/drawing/2014/main" id="{00000000-0008-0000-0900-0000AC020000}"/>
            </a:ext>
          </a:extLst>
        </xdr:cNvPr>
        <xdr:cNvGrpSpPr/>
      </xdr:nvGrpSpPr>
      <xdr:grpSpPr>
        <a:xfrm>
          <a:off x="3902075" y="50730150"/>
          <a:ext cx="504825" cy="285750"/>
          <a:chOff x="3248025" y="3276600"/>
          <a:chExt cx="504825" cy="276225"/>
        </a:xfrm>
      </xdr:grpSpPr>
      <xdr:sp macro="" textlink="">
        <xdr:nvSpPr>
          <xdr:cNvPr id="685" name="Rectangle 684">
            <a:extLst>
              <a:ext uri="{FF2B5EF4-FFF2-40B4-BE49-F238E27FC236}">
                <a16:creationId xmlns:a16="http://schemas.microsoft.com/office/drawing/2014/main" id="{00000000-0008-0000-0900-0000AD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86" name="Straight Arrow Connector 685">
            <a:extLst>
              <a:ext uri="{FF2B5EF4-FFF2-40B4-BE49-F238E27FC236}">
                <a16:creationId xmlns:a16="http://schemas.microsoft.com/office/drawing/2014/main" id="{00000000-0008-0000-0900-0000AE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238</xdr:row>
      <xdr:rowOff>171450</xdr:rowOff>
    </xdr:from>
    <xdr:to>
      <xdr:col>9</xdr:col>
      <xdr:colOff>600075</xdr:colOff>
      <xdr:row>240</xdr:row>
      <xdr:rowOff>0</xdr:rowOff>
    </xdr:to>
    <xdr:grpSp>
      <xdr:nvGrpSpPr>
        <xdr:cNvPr id="687" name="Group 686">
          <a:extLst>
            <a:ext uri="{FF2B5EF4-FFF2-40B4-BE49-F238E27FC236}">
              <a16:creationId xmlns:a16="http://schemas.microsoft.com/office/drawing/2014/main" id="{00000000-0008-0000-0900-0000AF020000}"/>
            </a:ext>
          </a:extLst>
        </xdr:cNvPr>
        <xdr:cNvGrpSpPr/>
      </xdr:nvGrpSpPr>
      <xdr:grpSpPr>
        <a:xfrm>
          <a:off x="5168900" y="50730150"/>
          <a:ext cx="504825" cy="285750"/>
          <a:chOff x="3248025" y="3276600"/>
          <a:chExt cx="504825" cy="276225"/>
        </a:xfrm>
      </xdr:grpSpPr>
      <xdr:sp macro="" textlink="">
        <xdr:nvSpPr>
          <xdr:cNvPr id="688" name="Rectangle 687">
            <a:extLst>
              <a:ext uri="{FF2B5EF4-FFF2-40B4-BE49-F238E27FC236}">
                <a16:creationId xmlns:a16="http://schemas.microsoft.com/office/drawing/2014/main" id="{00000000-0008-0000-0900-0000B0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89" name="Straight Arrow Connector 688">
            <a:extLst>
              <a:ext uri="{FF2B5EF4-FFF2-40B4-BE49-F238E27FC236}">
                <a16:creationId xmlns:a16="http://schemas.microsoft.com/office/drawing/2014/main" id="{00000000-0008-0000-0900-0000B1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238</xdr:row>
      <xdr:rowOff>171450</xdr:rowOff>
    </xdr:from>
    <xdr:to>
      <xdr:col>11</xdr:col>
      <xdr:colOff>571500</xdr:colOff>
      <xdr:row>240</xdr:row>
      <xdr:rowOff>0</xdr:rowOff>
    </xdr:to>
    <xdr:grpSp>
      <xdr:nvGrpSpPr>
        <xdr:cNvPr id="690" name="Group 689">
          <a:extLst>
            <a:ext uri="{FF2B5EF4-FFF2-40B4-BE49-F238E27FC236}">
              <a16:creationId xmlns:a16="http://schemas.microsoft.com/office/drawing/2014/main" id="{00000000-0008-0000-0900-0000B2020000}"/>
            </a:ext>
          </a:extLst>
        </xdr:cNvPr>
        <xdr:cNvGrpSpPr/>
      </xdr:nvGrpSpPr>
      <xdr:grpSpPr>
        <a:xfrm>
          <a:off x="6397625" y="50730150"/>
          <a:ext cx="504825" cy="285750"/>
          <a:chOff x="3248025" y="3276600"/>
          <a:chExt cx="504825" cy="276225"/>
        </a:xfrm>
      </xdr:grpSpPr>
      <xdr:sp macro="" textlink="">
        <xdr:nvSpPr>
          <xdr:cNvPr id="691" name="Rectangle 690">
            <a:extLst>
              <a:ext uri="{FF2B5EF4-FFF2-40B4-BE49-F238E27FC236}">
                <a16:creationId xmlns:a16="http://schemas.microsoft.com/office/drawing/2014/main" id="{00000000-0008-0000-0900-0000B3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92" name="Straight Arrow Connector 691">
            <a:extLst>
              <a:ext uri="{FF2B5EF4-FFF2-40B4-BE49-F238E27FC236}">
                <a16:creationId xmlns:a16="http://schemas.microsoft.com/office/drawing/2014/main" id="{00000000-0008-0000-0900-0000B4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239</xdr:row>
      <xdr:rowOff>171450</xdr:rowOff>
    </xdr:from>
    <xdr:to>
      <xdr:col>3</xdr:col>
      <xdr:colOff>619125</xdr:colOff>
      <xdr:row>241</xdr:row>
      <xdr:rowOff>0</xdr:rowOff>
    </xdr:to>
    <xdr:grpSp>
      <xdr:nvGrpSpPr>
        <xdr:cNvPr id="693" name="Group 692">
          <a:extLst>
            <a:ext uri="{FF2B5EF4-FFF2-40B4-BE49-F238E27FC236}">
              <a16:creationId xmlns:a16="http://schemas.microsoft.com/office/drawing/2014/main" id="{00000000-0008-0000-0900-0000B5020000}"/>
            </a:ext>
          </a:extLst>
        </xdr:cNvPr>
        <xdr:cNvGrpSpPr/>
      </xdr:nvGrpSpPr>
      <xdr:grpSpPr>
        <a:xfrm>
          <a:off x="1416050" y="50958750"/>
          <a:ext cx="504825" cy="285750"/>
          <a:chOff x="3248025" y="3276600"/>
          <a:chExt cx="504825" cy="276225"/>
        </a:xfrm>
      </xdr:grpSpPr>
      <xdr:sp macro="" textlink="">
        <xdr:nvSpPr>
          <xdr:cNvPr id="694" name="Rectangle 693">
            <a:extLst>
              <a:ext uri="{FF2B5EF4-FFF2-40B4-BE49-F238E27FC236}">
                <a16:creationId xmlns:a16="http://schemas.microsoft.com/office/drawing/2014/main" id="{00000000-0008-0000-0900-0000B6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95" name="Straight Arrow Connector 694">
            <a:extLst>
              <a:ext uri="{FF2B5EF4-FFF2-40B4-BE49-F238E27FC236}">
                <a16:creationId xmlns:a16="http://schemas.microsoft.com/office/drawing/2014/main" id="{00000000-0008-0000-0900-0000B7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239</xdr:row>
      <xdr:rowOff>171450</xdr:rowOff>
    </xdr:from>
    <xdr:to>
      <xdr:col>5</xdr:col>
      <xdr:colOff>581025</xdr:colOff>
      <xdr:row>241</xdr:row>
      <xdr:rowOff>0</xdr:rowOff>
    </xdr:to>
    <xdr:grpSp>
      <xdr:nvGrpSpPr>
        <xdr:cNvPr id="696" name="Group 695">
          <a:extLst>
            <a:ext uri="{FF2B5EF4-FFF2-40B4-BE49-F238E27FC236}">
              <a16:creationId xmlns:a16="http://schemas.microsoft.com/office/drawing/2014/main" id="{00000000-0008-0000-0900-0000B8020000}"/>
            </a:ext>
          </a:extLst>
        </xdr:cNvPr>
        <xdr:cNvGrpSpPr/>
      </xdr:nvGrpSpPr>
      <xdr:grpSpPr>
        <a:xfrm>
          <a:off x="2635250" y="50958750"/>
          <a:ext cx="504825" cy="285750"/>
          <a:chOff x="3248025" y="3276600"/>
          <a:chExt cx="504825" cy="276225"/>
        </a:xfrm>
      </xdr:grpSpPr>
      <xdr:sp macro="" textlink="">
        <xdr:nvSpPr>
          <xdr:cNvPr id="697" name="Rectangle 696">
            <a:extLst>
              <a:ext uri="{FF2B5EF4-FFF2-40B4-BE49-F238E27FC236}">
                <a16:creationId xmlns:a16="http://schemas.microsoft.com/office/drawing/2014/main" id="{00000000-0008-0000-0900-0000B9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98" name="Straight Arrow Connector 697">
            <a:extLst>
              <a:ext uri="{FF2B5EF4-FFF2-40B4-BE49-F238E27FC236}">
                <a16:creationId xmlns:a16="http://schemas.microsoft.com/office/drawing/2014/main" id="{00000000-0008-0000-0900-0000BA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239</xdr:row>
      <xdr:rowOff>171450</xdr:rowOff>
    </xdr:from>
    <xdr:to>
      <xdr:col>7</xdr:col>
      <xdr:colOff>590550</xdr:colOff>
      <xdr:row>241</xdr:row>
      <xdr:rowOff>0</xdr:rowOff>
    </xdr:to>
    <xdr:grpSp>
      <xdr:nvGrpSpPr>
        <xdr:cNvPr id="699" name="Group 698">
          <a:extLst>
            <a:ext uri="{FF2B5EF4-FFF2-40B4-BE49-F238E27FC236}">
              <a16:creationId xmlns:a16="http://schemas.microsoft.com/office/drawing/2014/main" id="{00000000-0008-0000-0900-0000BB020000}"/>
            </a:ext>
          </a:extLst>
        </xdr:cNvPr>
        <xdr:cNvGrpSpPr/>
      </xdr:nvGrpSpPr>
      <xdr:grpSpPr>
        <a:xfrm>
          <a:off x="3902075" y="50958750"/>
          <a:ext cx="504825" cy="285750"/>
          <a:chOff x="3248025" y="3276600"/>
          <a:chExt cx="504825" cy="276225"/>
        </a:xfrm>
      </xdr:grpSpPr>
      <xdr:sp macro="" textlink="">
        <xdr:nvSpPr>
          <xdr:cNvPr id="700" name="Rectangle 699">
            <a:extLst>
              <a:ext uri="{FF2B5EF4-FFF2-40B4-BE49-F238E27FC236}">
                <a16:creationId xmlns:a16="http://schemas.microsoft.com/office/drawing/2014/main" id="{00000000-0008-0000-0900-0000BC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01" name="Straight Arrow Connector 700">
            <a:extLst>
              <a:ext uri="{FF2B5EF4-FFF2-40B4-BE49-F238E27FC236}">
                <a16:creationId xmlns:a16="http://schemas.microsoft.com/office/drawing/2014/main" id="{00000000-0008-0000-0900-0000BD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239</xdr:row>
      <xdr:rowOff>171450</xdr:rowOff>
    </xdr:from>
    <xdr:to>
      <xdr:col>9</xdr:col>
      <xdr:colOff>600075</xdr:colOff>
      <xdr:row>241</xdr:row>
      <xdr:rowOff>0</xdr:rowOff>
    </xdr:to>
    <xdr:grpSp>
      <xdr:nvGrpSpPr>
        <xdr:cNvPr id="702" name="Group 701">
          <a:extLst>
            <a:ext uri="{FF2B5EF4-FFF2-40B4-BE49-F238E27FC236}">
              <a16:creationId xmlns:a16="http://schemas.microsoft.com/office/drawing/2014/main" id="{00000000-0008-0000-0900-0000BE020000}"/>
            </a:ext>
          </a:extLst>
        </xdr:cNvPr>
        <xdr:cNvGrpSpPr/>
      </xdr:nvGrpSpPr>
      <xdr:grpSpPr>
        <a:xfrm>
          <a:off x="5168900" y="50958750"/>
          <a:ext cx="504825" cy="285750"/>
          <a:chOff x="3248025" y="3276600"/>
          <a:chExt cx="504825" cy="276225"/>
        </a:xfrm>
      </xdr:grpSpPr>
      <xdr:sp macro="" textlink="">
        <xdr:nvSpPr>
          <xdr:cNvPr id="703" name="Rectangle 702">
            <a:extLst>
              <a:ext uri="{FF2B5EF4-FFF2-40B4-BE49-F238E27FC236}">
                <a16:creationId xmlns:a16="http://schemas.microsoft.com/office/drawing/2014/main" id="{00000000-0008-0000-0900-0000BF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04" name="Straight Arrow Connector 703">
            <a:extLst>
              <a:ext uri="{FF2B5EF4-FFF2-40B4-BE49-F238E27FC236}">
                <a16:creationId xmlns:a16="http://schemas.microsoft.com/office/drawing/2014/main" id="{00000000-0008-0000-0900-0000C0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239</xdr:row>
      <xdr:rowOff>171450</xdr:rowOff>
    </xdr:from>
    <xdr:to>
      <xdr:col>11</xdr:col>
      <xdr:colOff>571500</xdr:colOff>
      <xdr:row>241</xdr:row>
      <xdr:rowOff>0</xdr:rowOff>
    </xdr:to>
    <xdr:grpSp>
      <xdr:nvGrpSpPr>
        <xdr:cNvPr id="705" name="Group 704">
          <a:extLst>
            <a:ext uri="{FF2B5EF4-FFF2-40B4-BE49-F238E27FC236}">
              <a16:creationId xmlns:a16="http://schemas.microsoft.com/office/drawing/2014/main" id="{00000000-0008-0000-0900-0000C1020000}"/>
            </a:ext>
          </a:extLst>
        </xdr:cNvPr>
        <xdr:cNvGrpSpPr/>
      </xdr:nvGrpSpPr>
      <xdr:grpSpPr>
        <a:xfrm>
          <a:off x="6397625" y="50958750"/>
          <a:ext cx="504825" cy="285750"/>
          <a:chOff x="3248025" y="3276600"/>
          <a:chExt cx="504825" cy="276225"/>
        </a:xfrm>
      </xdr:grpSpPr>
      <xdr:sp macro="" textlink="">
        <xdr:nvSpPr>
          <xdr:cNvPr id="706" name="Rectangle 705">
            <a:extLst>
              <a:ext uri="{FF2B5EF4-FFF2-40B4-BE49-F238E27FC236}">
                <a16:creationId xmlns:a16="http://schemas.microsoft.com/office/drawing/2014/main" id="{00000000-0008-0000-0900-0000C2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07" name="Straight Arrow Connector 706">
            <a:extLst>
              <a:ext uri="{FF2B5EF4-FFF2-40B4-BE49-F238E27FC236}">
                <a16:creationId xmlns:a16="http://schemas.microsoft.com/office/drawing/2014/main" id="{00000000-0008-0000-0900-0000C3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240</xdr:row>
      <xdr:rowOff>152400</xdr:rowOff>
    </xdr:from>
    <xdr:to>
      <xdr:col>3</xdr:col>
      <xdr:colOff>619125</xdr:colOff>
      <xdr:row>241</xdr:row>
      <xdr:rowOff>200025</xdr:rowOff>
    </xdr:to>
    <xdr:grpSp>
      <xdr:nvGrpSpPr>
        <xdr:cNvPr id="708" name="Group 707">
          <a:extLst>
            <a:ext uri="{FF2B5EF4-FFF2-40B4-BE49-F238E27FC236}">
              <a16:creationId xmlns:a16="http://schemas.microsoft.com/office/drawing/2014/main" id="{00000000-0008-0000-0900-0000C4020000}"/>
            </a:ext>
          </a:extLst>
        </xdr:cNvPr>
        <xdr:cNvGrpSpPr/>
      </xdr:nvGrpSpPr>
      <xdr:grpSpPr>
        <a:xfrm>
          <a:off x="1416050" y="51168300"/>
          <a:ext cx="504825" cy="257175"/>
          <a:chOff x="3248025" y="3276600"/>
          <a:chExt cx="504825" cy="276225"/>
        </a:xfrm>
      </xdr:grpSpPr>
      <xdr:sp macro="" textlink="">
        <xdr:nvSpPr>
          <xdr:cNvPr id="709" name="Rectangle 708">
            <a:extLst>
              <a:ext uri="{FF2B5EF4-FFF2-40B4-BE49-F238E27FC236}">
                <a16:creationId xmlns:a16="http://schemas.microsoft.com/office/drawing/2014/main" id="{00000000-0008-0000-0900-0000C5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10" name="Straight Arrow Connector 709">
            <a:extLst>
              <a:ext uri="{FF2B5EF4-FFF2-40B4-BE49-F238E27FC236}">
                <a16:creationId xmlns:a16="http://schemas.microsoft.com/office/drawing/2014/main" id="{00000000-0008-0000-0900-0000C6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240</xdr:row>
      <xdr:rowOff>152400</xdr:rowOff>
    </xdr:from>
    <xdr:to>
      <xdr:col>5</xdr:col>
      <xdr:colOff>581025</xdr:colOff>
      <xdr:row>241</xdr:row>
      <xdr:rowOff>200025</xdr:rowOff>
    </xdr:to>
    <xdr:grpSp>
      <xdr:nvGrpSpPr>
        <xdr:cNvPr id="711" name="Group 710">
          <a:extLst>
            <a:ext uri="{FF2B5EF4-FFF2-40B4-BE49-F238E27FC236}">
              <a16:creationId xmlns:a16="http://schemas.microsoft.com/office/drawing/2014/main" id="{00000000-0008-0000-0900-0000C7020000}"/>
            </a:ext>
          </a:extLst>
        </xdr:cNvPr>
        <xdr:cNvGrpSpPr/>
      </xdr:nvGrpSpPr>
      <xdr:grpSpPr>
        <a:xfrm>
          <a:off x="2635250" y="51168300"/>
          <a:ext cx="504825" cy="257175"/>
          <a:chOff x="3248025" y="3276600"/>
          <a:chExt cx="504825" cy="276225"/>
        </a:xfrm>
      </xdr:grpSpPr>
      <xdr:sp macro="" textlink="">
        <xdr:nvSpPr>
          <xdr:cNvPr id="712" name="Rectangle 711">
            <a:extLst>
              <a:ext uri="{FF2B5EF4-FFF2-40B4-BE49-F238E27FC236}">
                <a16:creationId xmlns:a16="http://schemas.microsoft.com/office/drawing/2014/main" id="{00000000-0008-0000-0900-0000C8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13" name="Straight Arrow Connector 712">
            <a:extLst>
              <a:ext uri="{FF2B5EF4-FFF2-40B4-BE49-F238E27FC236}">
                <a16:creationId xmlns:a16="http://schemas.microsoft.com/office/drawing/2014/main" id="{00000000-0008-0000-0900-0000C9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240</xdr:row>
      <xdr:rowOff>152400</xdr:rowOff>
    </xdr:from>
    <xdr:to>
      <xdr:col>7</xdr:col>
      <xdr:colOff>590550</xdr:colOff>
      <xdr:row>241</xdr:row>
      <xdr:rowOff>200025</xdr:rowOff>
    </xdr:to>
    <xdr:grpSp>
      <xdr:nvGrpSpPr>
        <xdr:cNvPr id="714" name="Group 713">
          <a:extLst>
            <a:ext uri="{FF2B5EF4-FFF2-40B4-BE49-F238E27FC236}">
              <a16:creationId xmlns:a16="http://schemas.microsoft.com/office/drawing/2014/main" id="{00000000-0008-0000-0900-0000CA020000}"/>
            </a:ext>
          </a:extLst>
        </xdr:cNvPr>
        <xdr:cNvGrpSpPr/>
      </xdr:nvGrpSpPr>
      <xdr:grpSpPr>
        <a:xfrm>
          <a:off x="3902075" y="51168300"/>
          <a:ext cx="504825" cy="257175"/>
          <a:chOff x="3248025" y="3276600"/>
          <a:chExt cx="504825" cy="276225"/>
        </a:xfrm>
      </xdr:grpSpPr>
      <xdr:sp macro="" textlink="">
        <xdr:nvSpPr>
          <xdr:cNvPr id="715" name="Rectangle 714">
            <a:extLst>
              <a:ext uri="{FF2B5EF4-FFF2-40B4-BE49-F238E27FC236}">
                <a16:creationId xmlns:a16="http://schemas.microsoft.com/office/drawing/2014/main" id="{00000000-0008-0000-0900-0000CB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16" name="Straight Arrow Connector 715">
            <a:extLst>
              <a:ext uri="{FF2B5EF4-FFF2-40B4-BE49-F238E27FC236}">
                <a16:creationId xmlns:a16="http://schemas.microsoft.com/office/drawing/2014/main" id="{00000000-0008-0000-0900-0000CC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240</xdr:row>
      <xdr:rowOff>152400</xdr:rowOff>
    </xdr:from>
    <xdr:to>
      <xdr:col>9</xdr:col>
      <xdr:colOff>600075</xdr:colOff>
      <xdr:row>241</xdr:row>
      <xdr:rowOff>200025</xdr:rowOff>
    </xdr:to>
    <xdr:grpSp>
      <xdr:nvGrpSpPr>
        <xdr:cNvPr id="717" name="Group 716">
          <a:extLst>
            <a:ext uri="{FF2B5EF4-FFF2-40B4-BE49-F238E27FC236}">
              <a16:creationId xmlns:a16="http://schemas.microsoft.com/office/drawing/2014/main" id="{00000000-0008-0000-0900-0000CD020000}"/>
            </a:ext>
          </a:extLst>
        </xdr:cNvPr>
        <xdr:cNvGrpSpPr/>
      </xdr:nvGrpSpPr>
      <xdr:grpSpPr>
        <a:xfrm>
          <a:off x="5168900" y="51168300"/>
          <a:ext cx="504825" cy="257175"/>
          <a:chOff x="3248025" y="3276600"/>
          <a:chExt cx="504825" cy="276225"/>
        </a:xfrm>
      </xdr:grpSpPr>
      <xdr:sp macro="" textlink="">
        <xdr:nvSpPr>
          <xdr:cNvPr id="718" name="Rectangle 717">
            <a:extLst>
              <a:ext uri="{FF2B5EF4-FFF2-40B4-BE49-F238E27FC236}">
                <a16:creationId xmlns:a16="http://schemas.microsoft.com/office/drawing/2014/main" id="{00000000-0008-0000-0900-0000CE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19" name="Straight Arrow Connector 718">
            <a:extLst>
              <a:ext uri="{FF2B5EF4-FFF2-40B4-BE49-F238E27FC236}">
                <a16:creationId xmlns:a16="http://schemas.microsoft.com/office/drawing/2014/main" id="{00000000-0008-0000-0900-0000CF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240</xdr:row>
      <xdr:rowOff>152400</xdr:rowOff>
    </xdr:from>
    <xdr:to>
      <xdr:col>11</xdr:col>
      <xdr:colOff>571500</xdr:colOff>
      <xdr:row>241</xdr:row>
      <xdr:rowOff>200025</xdr:rowOff>
    </xdr:to>
    <xdr:grpSp>
      <xdr:nvGrpSpPr>
        <xdr:cNvPr id="720" name="Group 719">
          <a:extLst>
            <a:ext uri="{FF2B5EF4-FFF2-40B4-BE49-F238E27FC236}">
              <a16:creationId xmlns:a16="http://schemas.microsoft.com/office/drawing/2014/main" id="{00000000-0008-0000-0900-0000D0020000}"/>
            </a:ext>
          </a:extLst>
        </xdr:cNvPr>
        <xdr:cNvGrpSpPr/>
      </xdr:nvGrpSpPr>
      <xdr:grpSpPr>
        <a:xfrm>
          <a:off x="6397625" y="51168300"/>
          <a:ext cx="504825" cy="257175"/>
          <a:chOff x="3248025" y="3276600"/>
          <a:chExt cx="504825" cy="276225"/>
        </a:xfrm>
      </xdr:grpSpPr>
      <xdr:sp macro="" textlink="">
        <xdr:nvSpPr>
          <xdr:cNvPr id="721" name="Rectangle 720">
            <a:extLst>
              <a:ext uri="{FF2B5EF4-FFF2-40B4-BE49-F238E27FC236}">
                <a16:creationId xmlns:a16="http://schemas.microsoft.com/office/drawing/2014/main" id="{00000000-0008-0000-0900-0000D1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22" name="Straight Arrow Connector 721">
            <a:extLst>
              <a:ext uri="{FF2B5EF4-FFF2-40B4-BE49-F238E27FC236}">
                <a16:creationId xmlns:a16="http://schemas.microsoft.com/office/drawing/2014/main" id="{00000000-0008-0000-0900-0000D2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241</xdr:row>
      <xdr:rowOff>142875</xdr:rowOff>
    </xdr:from>
    <xdr:to>
      <xdr:col>3</xdr:col>
      <xdr:colOff>619125</xdr:colOff>
      <xdr:row>243</xdr:row>
      <xdr:rowOff>0</xdr:rowOff>
    </xdr:to>
    <xdr:grpSp>
      <xdr:nvGrpSpPr>
        <xdr:cNvPr id="723" name="Group 722">
          <a:extLst>
            <a:ext uri="{FF2B5EF4-FFF2-40B4-BE49-F238E27FC236}">
              <a16:creationId xmlns:a16="http://schemas.microsoft.com/office/drawing/2014/main" id="{00000000-0008-0000-0900-0000D3020000}"/>
            </a:ext>
          </a:extLst>
        </xdr:cNvPr>
        <xdr:cNvGrpSpPr/>
      </xdr:nvGrpSpPr>
      <xdr:grpSpPr>
        <a:xfrm>
          <a:off x="1416050" y="51387375"/>
          <a:ext cx="504825" cy="225425"/>
          <a:chOff x="3248025" y="3276600"/>
          <a:chExt cx="504825" cy="276225"/>
        </a:xfrm>
      </xdr:grpSpPr>
      <xdr:sp macro="" textlink="">
        <xdr:nvSpPr>
          <xdr:cNvPr id="724" name="Rectangle 723">
            <a:extLst>
              <a:ext uri="{FF2B5EF4-FFF2-40B4-BE49-F238E27FC236}">
                <a16:creationId xmlns:a16="http://schemas.microsoft.com/office/drawing/2014/main" id="{00000000-0008-0000-0900-0000D4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25" name="Straight Arrow Connector 724">
            <a:extLst>
              <a:ext uri="{FF2B5EF4-FFF2-40B4-BE49-F238E27FC236}">
                <a16:creationId xmlns:a16="http://schemas.microsoft.com/office/drawing/2014/main" id="{00000000-0008-0000-0900-0000D5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241</xdr:row>
      <xdr:rowOff>142875</xdr:rowOff>
    </xdr:from>
    <xdr:to>
      <xdr:col>5</xdr:col>
      <xdr:colOff>581025</xdr:colOff>
      <xdr:row>243</xdr:row>
      <xdr:rowOff>0</xdr:rowOff>
    </xdr:to>
    <xdr:grpSp>
      <xdr:nvGrpSpPr>
        <xdr:cNvPr id="726" name="Group 725">
          <a:extLst>
            <a:ext uri="{FF2B5EF4-FFF2-40B4-BE49-F238E27FC236}">
              <a16:creationId xmlns:a16="http://schemas.microsoft.com/office/drawing/2014/main" id="{00000000-0008-0000-0900-0000D6020000}"/>
            </a:ext>
          </a:extLst>
        </xdr:cNvPr>
        <xdr:cNvGrpSpPr/>
      </xdr:nvGrpSpPr>
      <xdr:grpSpPr>
        <a:xfrm>
          <a:off x="2635250" y="51387375"/>
          <a:ext cx="504825" cy="225425"/>
          <a:chOff x="3248025" y="3276600"/>
          <a:chExt cx="504825" cy="276225"/>
        </a:xfrm>
      </xdr:grpSpPr>
      <xdr:sp macro="" textlink="">
        <xdr:nvSpPr>
          <xdr:cNvPr id="727" name="Rectangle 726">
            <a:extLst>
              <a:ext uri="{FF2B5EF4-FFF2-40B4-BE49-F238E27FC236}">
                <a16:creationId xmlns:a16="http://schemas.microsoft.com/office/drawing/2014/main" id="{00000000-0008-0000-0900-0000D7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28" name="Straight Arrow Connector 727">
            <a:extLst>
              <a:ext uri="{FF2B5EF4-FFF2-40B4-BE49-F238E27FC236}">
                <a16:creationId xmlns:a16="http://schemas.microsoft.com/office/drawing/2014/main" id="{00000000-0008-0000-0900-0000D8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85725</xdr:colOff>
      <xdr:row>241</xdr:row>
      <xdr:rowOff>142875</xdr:rowOff>
    </xdr:from>
    <xdr:to>
      <xdr:col>7</xdr:col>
      <xdr:colOff>590550</xdr:colOff>
      <xdr:row>243</xdr:row>
      <xdr:rowOff>0</xdr:rowOff>
    </xdr:to>
    <xdr:grpSp>
      <xdr:nvGrpSpPr>
        <xdr:cNvPr id="729" name="Group 728">
          <a:extLst>
            <a:ext uri="{FF2B5EF4-FFF2-40B4-BE49-F238E27FC236}">
              <a16:creationId xmlns:a16="http://schemas.microsoft.com/office/drawing/2014/main" id="{00000000-0008-0000-0900-0000D9020000}"/>
            </a:ext>
          </a:extLst>
        </xdr:cNvPr>
        <xdr:cNvGrpSpPr/>
      </xdr:nvGrpSpPr>
      <xdr:grpSpPr>
        <a:xfrm>
          <a:off x="3902075" y="51387375"/>
          <a:ext cx="504825" cy="225425"/>
          <a:chOff x="3248025" y="3276600"/>
          <a:chExt cx="504825" cy="276225"/>
        </a:xfrm>
      </xdr:grpSpPr>
      <xdr:sp macro="" textlink="">
        <xdr:nvSpPr>
          <xdr:cNvPr id="730" name="Rectangle 729">
            <a:extLst>
              <a:ext uri="{FF2B5EF4-FFF2-40B4-BE49-F238E27FC236}">
                <a16:creationId xmlns:a16="http://schemas.microsoft.com/office/drawing/2014/main" id="{00000000-0008-0000-0900-0000DA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31" name="Straight Arrow Connector 730">
            <a:extLst>
              <a:ext uri="{FF2B5EF4-FFF2-40B4-BE49-F238E27FC236}">
                <a16:creationId xmlns:a16="http://schemas.microsoft.com/office/drawing/2014/main" id="{00000000-0008-0000-0900-0000DB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95250</xdr:colOff>
      <xdr:row>241</xdr:row>
      <xdr:rowOff>142875</xdr:rowOff>
    </xdr:from>
    <xdr:to>
      <xdr:col>9</xdr:col>
      <xdr:colOff>600075</xdr:colOff>
      <xdr:row>243</xdr:row>
      <xdr:rowOff>0</xdr:rowOff>
    </xdr:to>
    <xdr:grpSp>
      <xdr:nvGrpSpPr>
        <xdr:cNvPr id="732" name="Group 731">
          <a:extLst>
            <a:ext uri="{FF2B5EF4-FFF2-40B4-BE49-F238E27FC236}">
              <a16:creationId xmlns:a16="http://schemas.microsoft.com/office/drawing/2014/main" id="{00000000-0008-0000-0900-0000DC020000}"/>
            </a:ext>
          </a:extLst>
        </xdr:cNvPr>
        <xdr:cNvGrpSpPr/>
      </xdr:nvGrpSpPr>
      <xdr:grpSpPr>
        <a:xfrm>
          <a:off x="5168900" y="51387375"/>
          <a:ext cx="504825" cy="225425"/>
          <a:chOff x="3248025" y="3276600"/>
          <a:chExt cx="504825" cy="276225"/>
        </a:xfrm>
      </xdr:grpSpPr>
      <xdr:sp macro="" textlink="">
        <xdr:nvSpPr>
          <xdr:cNvPr id="733" name="Rectangle 732">
            <a:extLst>
              <a:ext uri="{FF2B5EF4-FFF2-40B4-BE49-F238E27FC236}">
                <a16:creationId xmlns:a16="http://schemas.microsoft.com/office/drawing/2014/main" id="{00000000-0008-0000-0900-0000DD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34" name="Straight Arrow Connector 733">
            <a:extLst>
              <a:ext uri="{FF2B5EF4-FFF2-40B4-BE49-F238E27FC236}">
                <a16:creationId xmlns:a16="http://schemas.microsoft.com/office/drawing/2014/main" id="{00000000-0008-0000-0900-0000DE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66675</xdr:colOff>
      <xdr:row>241</xdr:row>
      <xdr:rowOff>142875</xdr:rowOff>
    </xdr:from>
    <xdr:to>
      <xdr:col>11</xdr:col>
      <xdr:colOff>571500</xdr:colOff>
      <xdr:row>243</xdr:row>
      <xdr:rowOff>0</xdr:rowOff>
    </xdr:to>
    <xdr:grpSp>
      <xdr:nvGrpSpPr>
        <xdr:cNvPr id="735" name="Group 734">
          <a:extLst>
            <a:ext uri="{FF2B5EF4-FFF2-40B4-BE49-F238E27FC236}">
              <a16:creationId xmlns:a16="http://schemas.microsoft.com/office/drawing/2014/main" id="{00000000-0008-0000-0900-0000DF020000}"/>
            </a:ext>
          </a:extLst>
        </xdr:cNvPr>
        <xdr:cNvGrpSpPr/>
      </xdr:nvGrpSpPr>
      <xdr:grpSpPr>
        <a:xfrm>
          <a:off x="6397625" y="51387375"/>
          <a:ext cx="504825" cy="225425"/>
          <a:chOff x="3248025" y="3276600"/>
          <a:chExt cx="504825" cy="276225"/>
        </a:xfrm>
      </xdr:grpSpPr>
      <xdr:sp macro="" textlink="">
        <xdr:nvSpPr>
          <xdr:cNvPr id="736" name="Rectangle 735">
            <a:extLst>
              <a:ext uri="{FF2B5EF4-FFF2-40B4-BE49-F238E27FC236}">
                <a16:creationId xmlns:a16="http://schemas.microsoft.com/office/drawing/2014/main" id="{00000000-0008-0000-0900-0000E0020000}"/>
              </a:ext>
            </a:extLst>
          </xdr:cNvPr>
          <xdr:cNvSpPr/>
        </xdr:nvSpPr>
        <xdr:spPr>
          <a:xfrm>
            <a:off x="3267075" y="3276600"/>
            <a:ext cx="485775" cy="2762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>
                <a:solidFill>
                  <a:sysClr val="windowText" lastClr="000000"/>
                </a:solidFill>
              </a:rPr>
              <a:t>Why</a:t>
            </a:r>
            <a:endParaRPr lang="zh-CN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37" name="Straight Arrow Connector 736">
            <a:extLst>
              <a:ext uri="{FF2B5EF4-FFF2-40B4-BE49-F238E27FC236}">
                <a16:creationId xmlns:a16="http://schemas.microsoft.com/office/drawing/2014/main" id="{00000000-0008-0000-0900-0000E1020000}"/>
              </a:ext>
            </a:extLst>
          </xdr:cNvPr>
          <xdr:cNvCxnSpPr/>
        </xdr:nvCxnSpPr>
        <xdr:spPr>
          <a:xfrm>
            <a:off x="3248025" y="3495675"/>
            <a:ext cx="504825" cy="0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AG\04%20Growout%20farm\03_%20Daily%20Report\G11\Level2-&#20892;&#22330;&#26085;&#27515;&#28120;&#20998;&#31867;&#27719;&#24635;&#34920;Mortality%20classification%20report@16010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Mortality Classification"/>
    </sheetNames>
    <sheetDataSet>
      <sheetData sheetId="0"/>
      <sheetData sheetId="1">
        <row r="66">
          <cell r="A66" t="str">
            <v>Dead</v>
          </cell>
          <cell r="B66" t="str">
            <v>死亡</v>
          </cell>
          <cell r="E66" t="e">
            <v>#REF!</v>
          </cell>
        </row>
        <row r="67">
          <cell r="A67" t="str">
            <v>Swollen Head</v>
          </cell>
          <cell r="B67" t="str">
            <v>肿头</v>
          </cell>
          <cell r="E67" t="e">
            <v>#REF!</v>
          </cell>
        </row>
        <row r="68">
          <cell r="A68" t="str">
            <v>Weak</v>
          </cell>
          <cell r="B68" t="str">
            <v>弱小鸡</v>
          </cell>
          <cell r="E68" t="e">
            <v>#REF!</v>
          </cell>
        </row>
        <row r="69">
          <cell r="A69" t="str">
            <v>Navel Disease</v>
          </cell>
          <cell r="B69" t="str">
            <v>脐炎</v>
          </cell>
          <cell r="E69" t="e">
            <v>#REF!</v>
          </cell>
        </row>
        <row r="70">
          <cell r="A70" t="str">
            <v>Stick  Anus</v>
          </cell>
          <cell r="B70" t="str">
            <v>糊肛</v>
          </cell>
          <cell r="E70" t="e">
            <v>#REF!</v>
          </cell>
        </row>
        <row r="71">
          <cell r="A71" t="str">
            <v>Lame &amp;  Paralysis</v>
          </cell>
          <cell r="B71" t="str">
            <v>腿病</v>
          </cell>
          <cell r="E71" t="e">
            <v>#REF!</v>
          </cell>
        </row>
        <row r="72">
          <cell r="A72" t="str">
            <v>Cull</v>
          </cell>
          <cell r="B72" t="str">
            <v>淘汰</v>
          </cell>
          <cell r="E72" t="e">
            <v>#REF!</v>
          </cell>
        </row>
        <row r="73">
          <cell r="A73" t="str">
            <v>Dead &amp; Cull</v>
          </cell>
          <cell r="B73" t="str">
            <v>死淘</v>
          </cell>
          <cell r="E73" t="e">
            <v>#REF!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trlProp" Target="../ctrlProps/ctrlProp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8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163C4-27D5-4EA9-9954-4525895869E9}">
  <sheetPr codeName="Sheet9"/>
  <dimension ref="A1:AC1225"/>
  <sheetViews>
    <sheetView workbookViewId="0">
      <selection activeCell="A2" sqref="A2:D256"/>
    </sheetView>
  </sheetViews>
  <sheetFormatPr defaultRowHeight="14"/>
  <cols>
    <col min="1" max="1" width="15.08984375" customWidth="1"/>
    <col min="22" max="22" width="13.6328125" customWidth="1"/>
  </cols>
  <sheetData>
    <row r="1" spans="1:29" ht="41.5" customHeight="1">
      <c r="A1" s="785" t="s">
        <v>493</v>
      </c>
      <c r="B1" s="786" t="s">
        <v>494</v>
      </c>
      <c r="C1" s="786" t="s">
        <v>495</v>
      </c>
      <c r="D1" s="786" t="s">
        <v>496</v>
      </c>
      <c r="E1" s="786" t="s">
        <v>497</v>
      </c>
      <c r="F1" s="786" t="s">
        <v>498</v>
      </c>
      <c r="G1" s="786" t="s">
        <v>499</v>
      </c>
      <c r="H1" s="786" t="s">
        <v>500</v>
      </c>
      <c r="I1" s="786" t="s">
        <v>501</v>
      </c>
      <c r="J1" s="786" t="s">
        <v>502</v>
      </c>
      <c r="K1" s="786" t="s">
        <v>503</v>
      </c>
      <c r="L1" s="786" t="s">
        <v>504</v>
      </c>
      <c r="M1" s="786" t="s">
        <v>505</v>
      </c>
      <c r="N1" s="786" t="s">
        <v>506</v>
      </c>
      <c r="O1" s="786" t="s">
        <v>507</v>
      </c>
      <c r="P1" s="786" t="s">
        <v>508</v>
      </c>
      <c r="Q1" s="786" t="s">
        <v>509</v>
      </c>
      <c r="R1" s="786" t="s">
        <v>510</v>
      </c>
      <c r="S1" s="786" t="s">
        <v>511</v>
      </c>
      <c r="T1" s="786" t="s">
        <v>512</v>
      </c>
      <c r="U1" s="787" t="s">
        <v>490</v>
      </c>
      <c r="V1" s="788" t="s">
        <v>513</v>
      </c>
      <c r="W1" s="787" t="s">
        <v>514</v>
      </c>
      <c r="X1" s="786" t="s">
        <v>515</v>
      </c>
      <c r="Y1" s="786" t="s">
        <v>516</v>
      </c>
      <c r="Z1" s="787" t="s">
        <v>517</v>
      </c>
      <c r="AA1" s="787" t="s">
        <v>491</v>
      </c>
      <c r="AB1" s="787" t="s">
        <v>492</v>
      </c>
      <c r="AC1" s="787" t="s">
        <v>518</v>
      </c>
    </row>
    <row r="2" spans="1:29">
      <c r="A2" s="790">
        <v>45679</v>
      </c>
      <c r="D2">
        <v>0</v>
      </c>
      <c r="H2">
        <v>0</v>
      </c>
      <c r="U2" t="s">
        <v>325</v>
      </c>
      <c r="V2" s="790">
        <v>45679</v>
      </c>
      <c r="W2" t="s">
        <v>521</v>
      </c>
      <c r="X2">
        <v>28000</v>
      </c>
      <c r="Y2">
        <v>15.625</v>
      </c>
      <c r="Z2" t="s">
        <v>626</v>
      </c>
      <c r="AA2" t="s">
        <v>617</v>
      </c>
      <c r="AB2" t="s">
        <v>618</v>
      </c>
      <c r="AC2">
        <v>25</v>
      </c>
    </row>
    <row r="3" spans="1:29">
      <c r="A3" s="790">
        <v>45680</v>
      </c>
      <c r="D3">
        <v>1</v>
      </c>
      <c r="H3">
        <v>0</v>
      </c>
      <c r="U3" t="s">
        <v>325</v>
      </c>
      <c r="V3" s="790">
        <v>45679</v>
      </c>
      <c r="W3" t="s">
        <v>521</v>
      </c>
      <c r="X3">
        <v>28000</v>
      </c>
      <c r="Y3">
        <v>15.625</v>
      </c>
      <c r="Z3" t="s">
        <v>626</v>
      </c>
      <c r="AA3" t="s">
        <v>617</v>
      </c>
      <c r="AB3" t="s">
        <v>618</v>
      </c>
      <c r="AC3">
        <v>25</v>
      </c>
    </row>
    <row r="4" spans="1:29">
      <c r="A4" s="790">
        <v>45681</v>
      </c>
      <c r="D4">
        <v>2</v>
      </c>
      <c r="H4">
        <v>0</v>
      </c>
      <c r="U4" t="s">
        <v>325</v>
      </c>
      <c r="V4" s="790">
        <v>45679</v>
      </c>
      <c r="W4" t="s">
        <v>521</v>
      </c>
      <c r="X4">
        <v>28000</v>
      </c>
      <c r="Y4">
        <v>15.625</v>
      </c>
      <c r="Z4" t="s">
        <v>626</v>
      </c>
      <c r="AA4" t="s">
        <v>617</v>
      </c>
      <c r="AB4" t="s">
        <v>618</v>
      </c>
      <c r="AC4">
        <v>25</v>
      </c>
    </row>
    <row r="5" spans="1:29">
      <c r="A5" s="790">
        <v>45682</v>
      </c>
      <c r="D5">
        <v>3</v>
      </c>
      <c r="H5">
        <v>0</v>
      </c>
      <c r="U5" t="s">
        <v>325</v>
      </c>
      <c r="V5" s="790">
        <v>45679</v>
      </c>
      <c r="W5" t="s">
        <v>521</v>
      </c>
      <c r="X5">
        <v>28000</v>
      </c>
      <c r="Y5">
        <v>15.625</v>
      </c>
      <c r="Z5" t="s">
        <v>626</v>
      </c>
      <c r="AA5" t="s">
        <v>617</v>
      </c>
      <c r="AB5" t="s">
        <v>618</v>
      </c>
      <c r="AC5">
        <v>25</v>
      </c>
    </row>
    <row r="6" spans="1:29">
      <c r="A6" s="790">
        <v>45683</v>
      </c>
      <c r="D6">
        <v>4</v>
      </c>
      <c r="H6">
        <v>0</v>
      </c>
      <c r="U6" t="s">
        <v>325</v>
      </c>
      <c r="V6" s="790">
        <v>45679</v>
      </c>
      <c r="W6" t="s">
        <v>521</v>
      </c>
      <c r="X6">
        <v>28000</v>
      </c>
      <c r="Y6">
        <v>15.625</v>
      </c>
      <c r="Z6" t="s">
        <v>626</v>
      </c>
      <c r="AA6" t="s">
        <v>617</v>
      </c>
      <c r="AB6" t="s">
        <v>618</v>
      </c>
      <c r="AC6">
        <v>25</v>
      </c>
    </row>
    <row r="7" spans="1:29">
      <c r="A7" s="790">
        <v>45684</v>
      </c>
      <c r="D7">
        <v>5</v>
      </c>
      <c r="H7">
        <v>0</v>
      </c>
      <c r="U7" t="s">
        <v>325</v>
      </c>
      <c r="V7" s="790">
        <v>45679</v>
      </c>
      <c r="W7" t="s">
        <v>521</v>
      </c>
      <c r="X7">
        <v>28000</v>
      </c>
      <c r="Y7">
        <v>15.625</v>
      </c>
      <c r="Z7" t="s">
        <v>626</v>
      </c>
      <c r="AA7" t="s">
        <v>617</v>
      </c>
      <c r="AB7" t="s">
        <v>618</v>
      </c>
      <c r="AC7">
        <v>25</v>
      </c>
    </row>
    <row r="8" spans="1:29">
      <c r="A8" s="790">
        <v>45685</v>
      </c>
      <c r="D8">
        <v>6</v>
      </c>
      <c r="H8">
        <v>0</v>
      </c>
      <c r="U8" t="s">
        <v>325</v>
      </c>
      <c r="V8" s="790">
        <v>45679</v>
      </c>
      <c r="W8" t="s">
        <v>521</v>
      </c>
      <c r="X8">
        <v>28000</v>
      </c>
      <c r="Y8">
        <v>15.625</v>
      </c>
      <c r="Z8" t="s">
        <v>626</v>
      </c>
      <c r="AA8" t="s">
        <v>617</v>
      </c>
      <c r="AB8" t="s">
        <v>618</v>
      </c>
      <c r="AC8">
        <v>25</v>
      </c>
    </row>
    <row r="9" spans="1:29">
      <c r="A9" s="790">
        <v>45686</v>
      </c>
      <c r="D9">
        <v>7</v>
      </c>
      <c r="H9">
        <v>0</v>
      </c>
      <c r="U9" t="s">
        <v>325</v>
      </c>
      <c r="V9" s="790">
        <v>45679</v>
      </c>
      <c r="W9" t="s">
        <v>521</v>
      </c>
      <c r="X9">
        <v>28000</v>
      </c>
      <c r="Y9">
        <v>15.625</v>
      </c>
      <c r="Z9" t="s">
        <v>626</v>
      </c>
      <c r="AA9" t="s">
        <v>617</v>
      </c>
      <c r="AB9" t="s">
        <v>618</v>
      </c>
      <c r="AC9">
        <v>25</v>
      </c>
    </row>
    <row r="10" spans="1:29">
      <c r="A10" s="790">
        <v>45687</v>
      </c>
      <c r="D10">
        <v>8</v>
      </c>
      <c r="H10">
        <v>0</v>
      </c>
      <c r="U10" t="s">
        <v>325</v>
      </c>
      <c r="V10" s="790">
        <v>45679</v>
      </c>
      <c r="W10" t="s">
        <v>521</v>
      </c>
      <c r="X10">
        <v>28000</v>
      </c>
      <c r="Y10">
        <v>15.625</v>
      </c>
      <c r="Z10" t="s">
        <v>626</v>
      </c>
      <c r="AA10" t="s">
        <v>617</v>
      </c>
      <c r="AB10" t="s">
        <v>618</v>
      </c>
      <c r="AC10">
        <v>25</v>
      </c>
    </row>
    <row r="11" spans="1:29">
      <c r="A11" s="790">
        <v>45688</v>
      </c>
      <c r="D11">
        <v>9</v>
      </c>
      <c r="H11">
        <v>0</v>
      </c>
      <c r="U11" t="s">
        <v>325</v>
      </c>
      <c r="V11" s="790">
        <v>45679</v>
      </c>
      <c r="W11" t="s">
        <v>521</v>
      </c>
      <c r="X11">
        <v>28000</v>
      </c>
      <c r="Y11">
        <v>15.625</v>
      </c>
      <c r="Z11" t="s">
        <v>626</v>
      </c>
      <c r="AA11" t="s">
        <v>617</v>
      </c>
      <c r="AB11" t="s">
        <v>618</v>
      </c>
      <c r="AC11">
        <v>25</v>
      </c>
    </row>
    <row r="12" spans="1:29">
      <c r="A12" s="790">
        <v>45689</v>
      </c>
      <c r="D12">
        <v>10</v>
      </c>
      <c r="H12">
        <v>0</v>
      </c>
      <c r="U12" t="s">
        <v>325</v>
      </c>
      <c r="V12" s="790">
        <v>45679</v>
      </c>
      <c r="W12" t="s">
        <v>521</v>
      </c>
      <c r="X12">
        <v>28000</v>
      </c>
      <c r="Y12">
        <v>15.625</v>
      </c>
      <c r="Z12" t="s">
        <v>626</v>
      </c>
      <c r="AA12" t="s">
        <v>617</v>
      </c>
      <c r="AB12" t="s">
        <v>618</v>
      </c>
      <c r="AC12">
        <v>25</v>
      </c>
    </row>
    <row r="13" spans="1:29">
      <c r="A13" s="790">
        <v>45690</v>
      </c>
      <c r="D13">
        <v>11</v>
      </c>
      <c r="H13">
        <v>0</v>
      </c>
      <c r="U13" t="s">
        <v>325</v>
      </c>
      <c r="V13" s="790">
        <v>45679</v>
      </c>
      <c r="W13" t="s">
        <v>521</v>
      </c>
      <c r="X13">
        <v>28000</v>
      </c>
      <c r="Y13">
        <v>15.625</v>
      </c>
      <c r="Z13" t="s">
        <v>626</v>
      </c>
      <c r="AA13" t="s">
        <v>617</v>
      </c>
      <c r="AB13" t="s">
        <v>618</v>
      </c>
      <c r="AC13">
        <v>25</v>
      </c>
    </row>
    <row r="14" spans="1:29">
      <c r="A14" s="790">
        <v>45691</v>
      </c>
      <c r="D14">
        <v>12</v>
      </c>
      <c r="H14">
        <v>0</v>
      </c>
      <c r="U14" t="s">
        <v>325</v>
      </c>
      <c r="V14" s="790">
        <v>45679</v>
      </c>
      <c r="W14" t="s">
        <v>521</v>
      </c>
      <c r="X14">
        <v>28000</v>
      </c>
      <c r="Y14">
        <v>15.625</v>
      </c>
      <c r="Z14" t="s">
        <v>626</v>
      </c>
      <c r="AA14" t="s">
        <v>617</v>
      </c>
      <c r="AB14" t="s">
        <v>618</v>
      </c>
      <c r="AC14">
        <v>25</v>
      </c>
    </row>
    <row r="15" spans="1:29">
      <c r="A15" s="790">
        <v>45692</v>
      </c>
      <c r="D15">
        <v>13</v>
      </c>
      <c r="H15">
        <v>0</v>
      </c>
      <c r="U15" t="s">
        <v>325</v>
      </c>
      <c r="V15" s="790">
        <v>45679</v>
      </c>
      <c r="W15" t="s">
        <v>521</v>
      </c>
      <c r="X15">
        <v>28000</v>
      </c>
      <c r="Y15">
        <v>15.625</v>
      </c>
      <c r="Z15" t="s">
        <v>626</v>
      </c>
      <c r="AA15" t="s">
        <v>617</v>
      </c>
      <c r="AB15" t="s">
        <v>618</v>
      </c>
      <c r="AC15">
        <v>25</v>
      </c>
    </row>
    <row r="16" spans="1:29">
      <c r="A16" s="790">
        <v>45693</v>
      </c>
      <c r="D16">
        <v>14</v>
      </c>
      <c r="H16">
        <v>0</v>
      </c>
      <c r="U16" t="s">
        <v>325</v>
      </c>
      <c r="V16" s="790">
        <v>45679</v>
      </c>
      <c r="W16" t="s">
        <v>521</v>
      </c>
      <c r="X16">
        <v>28000</v>
      </c>
      <c r="Y16">
        <v>15.625</v>
      </c>
      <c r="Z16" t="s">
        <v>626</v>
      </c>
      <c r="AA16" t="s">
        <v>617</v>
      </c>
      <c r="AB16" t="s">
        <v>618</v>
      </c>
      <c r="AC16">
        <v>25</v>
      </c>
    </row>
    <row r="17" spans="1:29">
      <c r="A17" s="790">
        <v>45694</v>
      </c>
      <c r="D17">
        <v>15</v>
      </c>
      <c r="H17">
        <v>0</v>
      </c>
      <c r="U17" t="s">
        <v>325</v>
      </c>
      <c r="V17" s="790">
        <v>45679</v>
      </c>
      <c r="W17" t="s">
        <v>521</v>
      </c>
      <c r="X17">
        <v>28000</v>
      </c>
      <c r="Y17">
        <v>15.625</v>
      </c>
      <c r="Z17" t="s">
        <v>626</v>
      </c>
      <c r="AA17" t="s">
        <v>617</v>
      </c>
      <c r="AB17" t="s">
        <v>618</v>
      </c>
      <c r="AC17">
        <v>25</v>
      </c>
    </row>
    <row r="18" spans="1:29">
      <c r="A18" s="790">
        <v>45695</v>
      </c>
      <c r="D18">
        <v>16</v>
      </c>
      <c r="H18">
        <v>0</v>
      </c>
      <c r="U18" t="s">
        <v>325</v>
      </c>
      <c r="V18" s="790">
        <v>45679</v>
      </c>
      <c r="W18" t="s">
        <v>521</v>
      </c>
      <c r="X18">
        <v>28000</v>
      </c>
      <c r="Y18">
        <v>15.625</v>
      </c>
      <c r="Z18" t="s">
        <v>626</v>
      </c>
      <c r="AA18" t="s">
        <v>617</v>
      </c>
      <c r="AB18" t="s">
        <v>618</v>
      </c>
      <c r="AC18">
        <v>25</v>
      </c>
    </row>
    <row r="19" spans="1:29">
      <c r="A19" s="790">
        <v>45696</v>
      </c>
      <c r="D19">
        <v>17</v>
      </c>
      <c r="H19">
        <v>0</v>
      </c>
      <c r="U19" t="s">
        <v>325</v>
      </c>
      <c r="V19" s="790">
        <v>45679</v>
      </c>
      <c r="W19" t="s">
        <v>521</v>
      </c>
      <c r="X19">
        <v>28000</v>
      </c>
      <c r="Y19">
        <v>15.625</v>
      </c>
      <c r="Z19" t="s">
        <v>626</v>
      </c>
      <c r="AA19" t="s">
        <v>617</v>
      </c>
      <c r="AB19" t="s">
        <v>618</v>
      </c>
      <c r="AC19">
        <v>25</v>
      </c>
    </row>
    <row r="20" spans="1:29">
      <c r="A20" s="790">
        <v>45697</v>
      </c>
      <c r="D20">
        <v>18</v>
      </c>
      <c r="H20">
        <v>0</v>
      </c>
      <c r="U20" t="s">
        <v>325</v>
      </c>
      <c r="V20" s="790">
        <v>45679</v>
      </c>
      <c r="W20" t="s">
        <v>521</v>
      </c>
      <c r="X20">
        <v>28000</v>
      </c>
      <c r="Y20">
        <v>15.625</v>
      </c>
      <c r="Z20" t="s">
        <v>626</v>
      </c>
      <c r="AA20" t="s">
        <v>617</v>
      </c>
      <c r="AB20" t="s">
        <v>618</v>
      </c>
      <c r="AC20">
        <v>25</v>
      </c>
    </row>
    <row r="21" spans="1:29">
      <c r="A21" s="790">
        <v>45698</v>
      </c>
      <c r="D21">
        <v>19</v>
      </c>
      <c r="H21">
        <v>0</v>
      </c>
      <c r="U21" t="s">
        <v>325</v>
      </c>
      <c r="V21" s="790">
        <v>45679</v>
      </c>
      <c r="W21" t="s">
        <v>521</v>
      </c>
      <c r="X21">
        <v>28000</v>
      </c>
      <c r="Y21">
        <v>15.625</v>
      </c>
      <c r="Z21" t="s">
        <v>626</v>
      </c>
      <c r="AA21" t="s">
        <v>617</v>
      </c>
      <c r="AB21" t="s">
        <v>618</v>
      </c>
      <c r="AC21">
        <v>25</v>
      </c>
    </row>
    <row r="22" spans="1:29">
      <c r="A22" s="790">
        <v>45699</v>
      </c>
      <c r="D22">
        <v>20</v>
      </c>
      <c r="H22">
        <v>0</v>
      </c>
      <c r="U22" t="s">
        <v>325</v>
      </c>
      <c r="V22" s="790">
        <v>45679</v>
      </c>
      <c r="W22" t="s">
        <v>521</v>
      </c>
      <c r="X22">
        <v>28000</v>
      </c>
      <c r="Y22">
        <v>15.625</v>
      </c>
      <c r="Z22" t="s">
        <v>626</v>
      </c>
      <c r="AA22" t="s">
        <v>617</v>
      </c>
      <c r="AB22" t="s">
        <v>618</v>
      </c>
      <c r="AC22">
        <v>25</v>
      </c>
    </row>
    <row r="23" spans="1:29">
      <c r="A23" s="790">
        <v>45700</v>
      </c>
      <c r="D23">
        <v>21</v>
      </c>
      <c r="H23">
        <v>0</v>
      </c>
      <c r="U23" t="s">
        <v>325</v>
      </c>
      <c r="V23" s="790">
        <v>45679</v>
      </c>
      <c r="W23" t="s">
        <v>521</v>
      </c>
      <c r="X23">
        <v>28000</v>
      </c>
      <c r="Y23">
        <v>15.625</v>
      </c>
      <c r="Z23" t="s">
        <v>626</v>
      </c>
      <c r="AA23" t="s">
        <v>617</v>
      </c>
      <c r="AB23" t="s">
        <v>618</v>
      </c>
      <c r="AC23">
        <v>25</v>
      </c>
    </row>
    <row r="24" spans="1:29">
      <c r="A24" s="790">
        <v>45701</v>
      </c>
      <c r="D24">
        <v>22</v>
      </c>
      <c r="H24">
        <v>0</v>
      </c>
      <c r="U24" t="s">
        <v>325</v>
      </c>
      <c r="V24" s="790">
        <v>45679</v>
      </c>
      <c r="W24" t="s">
        <v>521</v>
      </c>
      <c r="X24">
        <v>28000</v>
      </c>
      <c r="Y24">
        <v>15.625</v>
      </c>
      <c r="Z24" t="s">
        <v>626</v>
      </c>
      <c r="AA24" t="s">
        <v>617</v>
      </c>
      <c r="AB24" t="s">
        <v>618</v>
      </c>
      <c r="AC24">
        <v>25</v>
      </c>
    </row>
    <row r="25" spans="1:29">
      <c r="A25" s="790">
        <v>45702</v>
      </c>
      <c r="D25">
        <v>23</v>
      </c>
      <c r="H25">
        <v>0</v>
      </c>
      <c r="U25" t="s">
        <v>325</v>
      </c>
      <c r="V25" s="790">
        <v>45679</v>
      </c>
      <c r="W25" t="s">
        <v>521</v>
      </c>
      <c r="X25">
        <v>28000</v>
      </c>
      <c r="Y25">
        <v>15.625</v>
      </c>
      <c r="Z25" t="s">
        <v>626</v>
      </c>
      <c r="AA25" t="s">
        <v>617</v>
      </c>
      <c r="AB25" t="s">
        <v>618</v>
      </c>
      <c r="AC25">
        <v>25</v>
      </c>
    </row>
    <row r="26" spans="1:29">
      <c r="A26" s="790">
        <v>45703</v>
      </c>
      <c r="D26">
        <v>24</v>
      </c>
      <c r="H26">
        <v>0</v>
      </c>
      <c r="U26" t="s">
        <v>325</v>
      </c>
      <c r="V26" s="790">
        <v>45679</v>
      </c>
      <c r="W26" t="s">
        <v>521</v>
      </c>
      <c r="X26">
        <v>28000</v>
      </c>
      <c r="Y26">
        <v>15.625</v>
      </c>
      <c r="Z26" t="s">
        <v>626</v>
      </c>
      <c r="AA26" t="s">
        <v>617</v>
      </c>
      <c r="AB26" t="s">
        <v>618</v>
      </c>
      <c r="AC26">
        <v>25</v>
      </c>
    </row>
    <row r="27" spans="1:29">
      <c r="A27" s="790">
        <v>45704</v>
      </c>
      <c r="D27">
        <v>25</v>
      </c>
      <c r="H27">
        <v>0</v>
      </c>
      <c r="U27" t="s">
        <v>325</v>
      </c>
      <c r="V27" s="790">
        <v>45679</v>
      </c>
      <c r="W27" t="s">
        <v>521</v>
      </c>
      <c r="X27">
        <v>28000</v>
      </c>
      <c r="Y27">
        <v>15.625</v>
      </c>
      <c r="Z27" t="s">
        <v>626</v>
      </c>
      <c r="AA27" t="s">
        <v>617</v>
      </c>
      <c r="AB27" t="s">
        <v>618</v>
      </c>
      <c r="AC27">
        <v>25</v>
      </c>
    </row>
    <row r="28" spans="1:29">
      <c r="A28" s="790">
        <v>45705</v>
      </c>
      <c r="D28">
        <v>26</v>
      </c>
      <c r="H28">
        <v>0</v>
      </c>
      <c r="U28" t="s">
        <v>325</v>
      </c>
      <c r="V28" s="790">
        <v>45679</v>
      </c>
      <c r="W28" t="s">
        <v>521</v>
      </c>
      <c r="X28">
        <v>28000</v>
      </c>
      <c r="Y28">
        <v>15.625</v>
      </c>
      <c r="Z28" t="s">
        <v>626</v>
      </c>
      <c r="AA28" t="s">
        <v>617</v>
      </c>
      <c r="AB28" t="s">
        <v>618</v>
      </c>
      <c r="AC28">
        <v>25</v>
      </c>
    </row>
    <row r="29" spans="1:29">
      <c r="A29" s="790">
        <v>45706</v>
      </c>
      <c r="D29">
        <v>27</v>
      </c>
      <c r="H29">
        <v>0</v>
      </c>
      <c r="U29" t="s">
        <v>325</v>
      </c>
      <c r="V29" s="790">
        <v>45679</v>
      </c>
      <c r="W29" t="s">
        <v>521</v>
      </c>
      <c r="X29">
        <v>28000</v>
      </c>
      <c r="Y29">
        <v>15.625</v>
      </c>
      <c r="Z29" t="s">
        <v>626</v>
      </c>
      <c r="AA29" t="s">
        <v>617</v>
      </c>
      <c r="AB29" t="s">
        <v>618</v>
      </c>
      <c r="AC29">
        <v>25</v>
      </c>
    </row>
    <row r="30" spans="1:29">
      <c r="A30" s="790">
        <v>45707</v>
      </c>
      <c r="D30">
        <v>28</v>
      </c>
      <c r="H30">
        <v>0</v>
      </c>
      <c r="U30" t="s">
        <v>325</v>
      </c>
      <c r="V30" s="790">
        <v>45679</v>
      </c>
      <c r="W30" t="s">
        <v>521</v>
      </c>
      <c r="X30">
        <v>28000</v>
      </c>
      <c r="Y30">
        <v>15.625</v>
      </c>
      <c r="Z30" t="s">
        <v>626</v>
      </c>
      <c r="AA30" t="s">
        <v>617</v>
      </c>
      <c r="AB30" t="s">
        <v>618</v>
      </c>
      <c r="AC30">
        <v>25</v>
      </c>
    </row>
    <row r="31" spans="1:29">
      <c r="A31" s="790">
        <v>45708</v>
      </c>
      <c r="D31">
        <v>29</v>
      </c>
      <c r="H31">
        <v>0</v>
      </c>
      <c r="U31" t="s">
        <v>325</v>
      </c>
      <c r="V31" s="790">
        <v>45679</v>
      </c>
      <c r="W31" t="s">
        <v>521</v>
      </c>
      <c r="X31">
        <v>28000</v>
      </c>
      <c r="Y31">
        <v>15.625</v>
      </c>
      <c r="Z31" t="s">
        <v>626</v>
      </c>
      <c r="AA31" t="s">
        <v>617</v>
      </c>
      <c r="AB31" t="s">
        <v>618</v>
      </c>
      <c r="AC31">
        <v>25</v>
      </c>
    </row>
    <row r="32" spans="1:29">
      <c r="A32" s="790">
        <v>45709</v>
      </c>
      <c r="D32">
        <v>30</v>
      </c>
      <c r="H32">
        <v>0</v>
      </c>
      <c r="U32" t="s">
        <v>325</v>
      </c>
      <c r="V32" s="790">
        <v>45679</v>
      </c>
      <c r="W32" t="s">
        <v>521</v>
      </c>
      <c r="X32">
        <v>28000</v>
      </c>
      <c r="Y32">
        <v>15.625</v>
      </c>
      <c r="Z32" t="s">
        <v>626</v>
      </c>
      <c r="AA32" t="s">
        <v>617</v>
      </c>
      <c r="AB32" t="s">
        <v>618</v>
      </c>
      <c r="AC32">
        <v>25</v>
      </c>
    </row>
    <row r="33" spans="1:29">
      <c r="A33" s="790">
        <v>45710</v>
      </c>
      <c r="D33">
        <v>31</v>
      </c>
      <c r="H33">
        <v>0</v>
      </c>
      <c r="U33" t="s">
        <v>325</v>
      </c>
      <c r="V33" s="790">
        <v>45679</v>
      </c>
      <c r="W33" t="s">
        <v>521</v>
      </c>
      <c r="X33">
        <v>28000</v>
      </c>
      <c r="Y33">
        <v>15.625</v>
      </c>
      <c r="Z33" t="s">
        <v>626</v>
      </c>
      <c r="AA33" t="s">
        <v>617</v>
      </c>
      <c r="AB33" t="s">
        <v>618</v>
      </c>
      <c r="AC33">
        <v>25</v>
      </c>
    </row>
    <row r="34" spans="1:29">
      <c r="A34" s="790">
        <v>45711</v>
      </c>
      <c r="D34">
        <v>32</v>
      </c>
      <c r="H34">
        <v>0</v>
      </c>
      <c r="U34" t="s">
        <v>325</v>
      </c>
      <c r="V34" s="790">
        <v>45679</v>
      </c>
      <c r="W34" t="s">
        <v>521</v>
      </c>
      <c r="X34">
        <v>28000</v>
      </c>
      <c r="Y34">
        <v>15.625</v>
      </c>
      <c r="Z34" t="s">
        <v>626</v>
      </c>
      <c r="AA34" t="s">
        <v>617</v>
      </c>
      <c r="AB34" t="s">
        <v>618</v>
      </c>
      <c r="AC34">
        <v>25</v>
      </c>
    </row>
    <row r="35" spans="1:29">
      <c r="A35" s="790">
        <v>45712</v>
      </c>
      <c r="D35">
        <v>33</v>
      </c>
      <c r="H35">
        <v>0</v>
      </c>
      <c r="U35" t="s">
        <v>325</v>
      </c>
      <c r="V35" s="790">
        <v>45679</v>
      </c>
      <c r="W35" t="s">
        <v>521</v>
      </c>
      <c r="X35">
        <v>28000</v>
      </c>
      <c r="Y35">
        <v>15.625</v>
      </c>
      <c r="Z35" t="s">
        <v>626</v>
      </c>
      <c r="AA35" t="s">
        <v>617</v>
      </c>
      <c r="AB35" t="s">
        <v>618</v>
      </c>
      <c r="AC35">
        <v>25</v>
      </c>
    </row>
    <row r="36" spans="1:29">
      <c r="A36" s="790">
        <v>45713</v>
      </c>
      <c r="D36">
        <v>34</v>
      </c>
      <c r="H36">
        <v>0</v>
      </c>
      <c r="U36" t="s">
        <v>325</v>
      </c>
      <c r="V36" s="790">
        <v>45679</v>
      </c>
      <c r="W36" t="s">
        <v>521</v>
      </c>
      <c r="X36">
        <v>28000</v>
      </c>
      <c r="Y36">
        <v>15.625</v>
      </c>
      <c r="Z36" t="s">
        <v>626</v>
      </c>
      <c r="AA36" t="s">
        <v>617</v>
      </c>
      <c r="AB36" t="s">
        <v>618</v>
      </c>
      <c r="AC36">
        <v>25</v>
      </c>
    </row>
    <row r="37" spans="1:29">
      <c r="A37" s="790">
        <v>45714</v>
      </c>
      <c r="D37">
        <v>35</v>
      </c>
      <c r="H37">
        <v>0</v>
      </c>
      <c r="U37" t="s">
        <v>325</v>
      </c>
      <c r="V37" s="790">
        <v>45679</v>
      </c>
      <c r="W37" t="s">
        <v>521</v>
      </c>
      <c r="X37">
        <v>28000</v>
      </c>
      <c r="Y37">
        <v>15.625</v>
      </c>
      <c r="Z37" t="s">
        <v>626</v>
      </c>
      <c r="AA37" t="s">
        <v>617</v>
      </c>
      <c r="AB37" t="s">
        <v>618</v>
      </c>
      <c r="AC37">
        <v>25</v>
      </c>
    </row>
    <row r="38" spans="1:29">
      <c r="A38" s="790">
        <v>45715</v>
      </c>
      <c r="D38">
        <v>36</v>
      </c>
      <c r="H38">
        <v>0</v>
      </c>
      <c r="U38" t="s">
        <v>325</v>
      </c>
      <c r="V38" s="790">
        <v>45679</v>
      </c>
      <c r="W38" t="s">
        <v>521</v>
      </c>
      <c r="X38">
        <v>28000</v>
      </c>
      <c r="Y38">
        <v>15.625</v>
      </c>
      <c r="Z38" t="s">
        <v>626</v>
      </c>
      <c r="AA38" t="s">
        <v>617</v>
      </c>
      <c r="AB38" t="s">
        <v>618</v>
      </c>
      <c r="AC38">
        <v>25</v>
      </c>
    </row>
    <row r="39" spans="1:29">
      <c r="A39" s="790">
        <v>45716</v>
      </c>
      <c r="D39">
        <v>37</v>
      </c>
      <c r="H39">
        <v>0</v>
      </c>
      <c r="U39" t="s">
        <v>325</v>
      </c>
      <c r="V39" s="790">
        <v>45679</v>
      </c>
      <c r="W39" t="s">
        <v>521</v>
      </c>
      <c r="X39">
        <v>28000</v>
      </c>
      <c r="Y39">
        <v>15.625</v>
      </c>
      <c r="Z39" t="s">
        <v>626</v>
      </c>
      <c r="AA39" t="s">
        <v>617</v>
      </c>
      <c r="AB39" t="s">
        <v>618</v>
      </c>
      <c r="AC39">
        <v>25</v>
      </c>
    </row>
    <row r="40" spans="1:29">
      <c r="A40" s="790">
        <v>45717</v>
      </c>
      <c r="D40">
        <v>38</v>
      </c>
      <c r="H40">
        <v>0</v>
      </c>
      <c r="U40" t="s">
        <v>325</v>
      </c>
      <c r="V40" s="790">
        <v>45679</v>
      </c>
      <c r="W40" t="s">
        <v>521</v>
      </c>
      <c r="X40">
        <v>28000</v>
      </c>
      <c r="Y40">
        <v>15.625</v>
      </c>
      <c r="Z40" t="s">
        <v>626</v>
      </c>
      <c r="AA40" t="s">
        <v>617</v>
      </c>
      <c r="AB40" t="s">
        <v>618</v>
      </c>
      <c r="AC40">
        <v>25</v>
      </c>
    </row>
    <row r="41" spans="1:29">
      <c r="A41" s="790">
        <v>45718</v>
      </c>
      <c r="D41">
        <v>39</v>
      </c>
      <c r="H41">
        <v>0</v>
      </c>
      <c r="U41" t="s">
        <v>325</v>
      </c>
      <c r="V41" s="790">
        <v>45679</v>
      </c>
      <c r="W41" t="s">
        <v>521</v>
      </c>
      <c r="X41">
        <v>28000</v>
      </c>
      <c r="Y41">
        <v>15.625</v>
      </c>
      <c r="Z41" t="s">
        <v>626</v>
      </c>
      <c r="AA41" t="s">
        <v>617</v>
      </c>
      <c r="AB41" t="s">
        <v>618</v>
      </c>
      <c r="AC41">
        <v>25</v>
      </c>
    </row>
    <row r="42" spans="1:29">
      <c r="A42" s="790">
        <v>45719</v>
      </c>
      <c r="D42">
        <v>40</v>
      </c>
      <c r="H42">
        <v>0</v>
      </c>
      <c r="U42" t="s">
        <v>325</v>
      </c>
      <c r="V42" s="790">
        <v>45679</v>
      </c>
      <c r="W42" t="s">
        <v>521</v>
      </c>
      <c r="X42">
        <v>28000</v>
      </c>
      <c r="Y42">
        <v>15.625</v>
      </c>
      <c r="Z42" t="s">
        <v>626</v>
      </c>
      <c r="AA42" t="s">
        <v>617</v>
      </c>
      <c r="AB42" t="s">
        <v>618</v>
      </c>
      <c r="AC42">
        <v>25</v>
      </c>
    </row>
    <row r="43" spans="1:29">
      <c r="A43" s="790">
        <v>45720</v>
      </c>
      <c r="D43">
        <v>41</v>
      </c>
      <c r="H43">
        <v>0</v>
      </c>
      <c r="U43" t="s">
        <v>325</v>
      </c>
      <c r="V43" s="790">
        <v>45679</v>
      </c>
      <c r="W43" t="s">
        <v>521</v>
      </c>
      <c r="X43">
        <v>28000</v>
      </c>
      <c r="Y43">
        <v>15.625</v>
      </c>
      <c r="Z43" t="s">
        <v>626</v>
      </c>
      <c r="AA43" t="s">
        <v>617</v>
      </c>
      <c r="AB43" t="s">
        <v>618</v>
      </c>
      <c r="AC43">
        <v>25</v>
      </c>
    </row>
    <row r="44" spans="1:29">
      <c r="A44" s="790">
        <v>45721</v>
      </c>
      <c r="D44">
        <v>42</v>
      </c>
      <c r="H44">
        <v>0</v>
      </c>
      <c r="U44" t="s">
        <v>325</v>
      </c>
      <c r="V44" s="790">
        <v>45679</v>
      </c>
      <c r="W44" t="s">
        <v>521</v>
      </c>
      <c r="X44">
        <v>28000</v>
      </c>
      <c r="Y44">
        <v>15.625</v>
      </c>
      <c r="Z44" t="s">
        <v>626</v>
      </c>
      <c r="AA44" t="s">
        <v>617</v>
      </c>
      <c r="AB44" t="s">
        <v>618</v>
      </c>
      <c r="AC44">
        <v>25</v>
      </c>
    </row>
    <row r="45" spans="1:29">
      <c r="A45" s="790">
        <v>45722</v>
      </c>
      <c r="D45">
        <v>43</v>
      </c>
      <c r="H45">
        <v>0</v>
      </c>
      <c r="U45" t="s">
        <v>325</v>
      </c>
      <c r="V45" s="790">
        <v>45679</v>
      </c>
      <c r="W45" t="s">
        <v>521</v>
      </c>
      <c r="X45">
        <v>28000</v>
      </c>
      <c r="Y45">
        <v>15.625</v>
      </c>
      <c r="Z45" t="s">
        <v>626</v>
      </c>
      <c r="AA45" t="s">
        <v>617</v>
      </c>
      <c r="AB45" t="s">
        <v>618</v>
      </c>
      <c r="AC45">
        <v>25</v>
      </c>
    </row>
    <row r="46" spans="1:29">
      <c r="A46" s="790">
        <v>45723</v>
      </c>
      <c r="D46">
        <v>44</v>
      </c>
      <c r="H46">
        <v>0</v>
      </c>
      <c r="U46" t="s">
        <v>325</v>
      </c>
      <c r="V46" s="790">
        <v>45679</v>
      </c>
      <c r="W46" t="s">
        <v>521</v>
      </c>
      <c r="X46">
        <v>28000</v>
      </c>
      <c r="Y46">
        <v>15.625</v>
      </c>
      <c r="Z46" t="s">
        <v>626</v>
      </c>
      <c r="AA46" t="s">
        <v>617</v>
      </c>
      <c r="AB46" t="s">
        <v>618</v>
      </c>
      <c r="AC46">
        <v>25</v>
      </c>
    </row>
    <row r="47" spans="1:29">
      <c r="A47" s="790">
        <v>45724</v>
      </c>
      <c r="D47">
        <v>45</v>
      </c>
      <c r="H47">
        <v>0</v>
      </c>
      <c r="U47" t="s">
        <v>325</v>
      </c>
      <c r="V47" s="790">
        <v>45679</v>
      </c>
      <c r="W47" t="s">
        <v>521</v>
      </c>
      <c r="X47">
        <v>28000</v>
      </c>
      <c r="Y47">
        <v>15.625</v>
      </c>
      <c r="Z47" t="s">
        <v>626</v>
      </c>
      <c r="AA47" t="s">
        <v>617</v>
      </c>
      <c r="AB47" t="s">
        <v>618</v>
      </c>
      <c r="AC47">
        <v>25</v>
      </c>
    </row>
    <row r="48" spans="1:29">
      <c r="A48" s="790">
        <v>45725</v>
      </c>
      <c r="D48">
        <v>46</v>
      </c>
      <c r="H48">
        <v>0</v>
      </c>
      <c r="U48" t="s">
        <v>325</v>
      </c>
      <c r="V48" s="790">
        <v>45679</v>
      </c>
      <c r="W48" t="s">
        <v>521</v>
      </c>
      <c r="X48">
        <v>28000</v>
      </c>
      <c r="Y48">
        <v>15.625</v>
      </c>
      <c r="Z48" t="s">
        <v>626</v>
      </c>
      <c r="AA48" t="s">
        <v>617</v>
      </c>
      <c r="AB48" t="s">
        <v>618</v>
      </c>
      <c r="AC48">
        <v>25</v>
      </c>
    </row>
    <row r="49" spans="1:29">
      <c r="A49" s="790">
        <v>45726</v>
      </c>
      <c r="D49">
        <v>47</v>
      </c>
      <c r="H49">
        <v>0</v>
      </c>
      <c r="U49" t="s">
        <v>325</v>
      </c>
      <c r="V49" s="790">
        <v>45679</v>
      </c>
      <c r="W49" t="s">
        <v>521</v>
      </c>
      <c r="X49">
        <v>28000</v>
      </c>
      <c r="Y49">
        <v>15.625</v>
      </c>
      <c r="Z49" t="s">
        <v>626</v>
      </c>
      <c r="AA49" t="s">
        <v>617</v>
      </c>
      <c r="AB49" t="s">
        <v>618</v>
      </c>
      <c r="AC49">
        <v>25</v>
      </c>
    </row>
    <row r="50" spans="1:29">
      <c r="A50" s="790">
        <v>45727</v>
      </c>
      <c r="D50">
        <v>48</v>
      </c>
      <c r="H50">
        <v>0</v>
      </c>
      <c r="U50" t="s">
        <v>325</v>
      </c>
      <c r="V50" s="790">
        <v>45679</v>
      </c>
      <c r="W50" t="s">
        <v>521</v>
      </c>
      <c r="X50">
        <v>28000</v>
      </c>
      <c r="Y50">
        <v>15.625</v>
      </c>
      <c r="Z50" t="s">
        <v>626</v>
      </c>
      <c r="AA50" t="s">
        <v>617</v>
      </c>
      <c r="AB50" t="s">
        <v>618</v>
      </c>
      <c r="AC50">
        <v>25</v>
      </c>
    </row>
    <row r="51" spans="1:29">
      <c r="A51" s="790">
        <v>45728</v>
      </c>
      <c r="D51">
        <v>49</v>
      </c>
      <c r="H51">
        <v>0</v>
      </c>
      <c r="U51" t="s">
        <v>325</v>
      </c>
      <c r="V51" s="790">
        <v>45679</v>
      </c>
      <c r="W51" t="s">
        <v>521</v>
      </c>
      <c r="X51">
        <v>28000</v>
      </c>
      <c r="Y51">
        <v>15.625</v>
      </c>
      <c r="Z51" t="s">
        <v>626</v>
      </c>
      <c r="AA51" t="s">
        <v>617</v>
      </c>
      <c r="AB51" t="s">
        <v>618</v>
      </c>
      <c r="AC51">
        <v>25</v>
      </c>
    </row>
    <row r="52" spans="1:29">
      <c r="A52" s="790">
        <v>45729</v>
      </c>
      <c r="D52">
        <v>50</v>
      </c>
      <c r="H52">
        <v>0</v>
      </c>
      <c r="U52" t="s">
        <v>325</v>
      </c>
      <c r="V52" s="790">
        <v>45679</v>
      </c>
      <c r="W52" t="s">
        <v>521</v>
      </c>
      <c r="X52">
        <v>28000</v>
      </c>
      <c r="Y52">
        <v>15.625</v>
      </c>
      <c r="Z52" t="s">
        <v>626</v>
      </c>
      <c r="AA52" t="s">
        <v>617</v>
      </c>
      <c r="AB52" t="s">
        <v>618</v>
      </c>
      <c r="AC52">
        <v>25</v>
      </c>
    </row>
    <row r="53" spans="1:29">
      <c r="A53" s="790">
        <v>45679</v>
      </c>
      <c r="D53">
        <v>0</v>
      </c>
      <c r="H53">
        <v>0</v>
      </c>
      <c r="U53" t="s">
        <v>519</v>
      </c>
      <c r="V53" s="790">
        <v>45679</v>
      </c>
      <c r="W53" t="s">
        <v>521</v>
      </c>
      <c r="X53">
        <v>26500</v>
      </c>
      <c r="Y53">
        <v>14.787946428571429</v>
      </c>
      <c r="Z53" t="s">
        <v>627</v>
      </c>
      <c r="AA53" t="s">
        <v>617</v>
      </c>
      <c r="AB53" t="s">
        <v>618</v>
      </c>
      <c r="AC53">
        <v>25</v>
      </c>
    </row>
    <row r="54" spans="1:29">
      <c r="A54" s="790">
        <v>45680</v>
      </c>
      <c r="D54">
        <v>1</v>
      </c>
      <c r="H54">
        <v>0</v>
      </c>
      <c r="U54" t="s">
        <v>519</v>
      </c>
      <c r="V54" s="790">
        <v>45679</v>
      </c>
      <c r="W54" t="s">
        <v>521</v>
      </c>
      <c r="X54">
        <v>26500</v>
      </c>
      <c r="Y54">
        <v>14.787946428571429</v>
      </c>
      <c r="Z54" t="s">
        <v>627</v>
      </c>
      <c r="AA54" t="s">
        <v>617</v>
      </c>
      <c r="AB54" t="s">
        <v>618</v>
      </c>
      <c r="AC54">
        <v>25</v>
      </c>
    </row>
    <row r="55" spans="1:29">
      <c r="A55" s="790">
        <v>45681</v>
      </c>
      <c r="D55">
        <v>2</v>
      </c>
      <c r="H55">
        <v>0</v>
      </c>
      <c r="U55" t="s">
        <v>519</v>
      </c>
      <c r="V55" s="790">
        <v>45679</v>
      </c>
      <c r="W55" t="s">
        <v>521</v>
      </c>
      <c r="X55">
        <v>26500</v>
      </c>
      <c r="Y55">
        <v>14.787946428571429</v>
      </c>
      <c r="Z55" t="s">
        <v>627</v>
      </c>
      <c r="AA55" t="s">
        <v>617</v>
      </c>
      <c r="AB55" t="s">
        <v>618</v>
      </c>
      <c r="AC55">
        <v>25</v>
      </c>
    </row>
    <row r="56" spans="1:29">
      <c r="A56" s="790">
        <v>45682</v>
      </c>
      <c r="D56">
        <v>3</v>
      </c>
      <c r="H56">
        <v>0</v>
      </c>
      <c r="U56" t="s">
        <v>519</v>
      </c>
      <c r="V56" s="790">
        <v>45679</v>
      </c>
      <c r="W56" t="s">
        <v>521</v>
      </c>
      <c r="X56">
        <v>26500</v>
      </c>
      <c r="Y56">
        <v>14.787946428571429</v>
      </c>
      <c r="Z56" t="s">
        <v>627</v>
      </c>
      <c r="AA56" t="s">
        <v>617</v>
      </c>
      <c r="AB56" t="s">
        <v>618</v>
      </c>
      <c r="AC56">
        <v>25</v>
      </c>
    </row>
    <row r="57" spans="1:29">
      <c r="A57" s="790">
        <v>45683</v>
      </c>
      <c r="D57">
        <v>4</v>
      </c>
      <c r="H57">
        <v>0</v>
      </c>
      <c r="U57" t="s">
        <v>519</v>
      </c>
      <c r="V57" s="790">
        <v>45679</v>
      </c>
      <c r="W57" t="s">
        <v>521</v>
      </c>
      <c r="X57">
        <v>26500</v>
      </c>
      <c r="Y57">
        <v>14.787946428571429</v>
      </c>
      <c r="Z57" t="s">
        <v>627</v>
      </c>
      <c r="AA57" t="s">
        <v>617</v>
      </c>
      <c r="AB57" t="s">
        <v>618</v>
      </c>
      <c r="AC57">
        <v>25</v>
      </c>
    </row>
    <row r="58" spans="1:29">
      <c r="A58" s="790">
        <v>45684</v>
      </c>
      <c r="D58">
        <v>5</v>
      </c>
      <c r="H58">
        <v>0</v>
      </c>
      <c r="U58" t="s">
        <v>519</v>
      </c>
      <c r="V58" s="790">
        <v>45679</v>
      </c>
      <c r="W58" t="s">
        <v>521</v>
      </c>
      <c r="X58">
        <v>26500</v>
      </c>
      <c r="Y58">
        <v>14.787946428571429</v>
      </c>
      <c r="Z58" t="s">
        <v>627</v>
      </c>
      <c r="AA58" t="s">
        <v>617</v>
      </c>
      <c r="AB58" t="s">
        <v>618</v>
      </c>
      <c r="AC58">
        <v>25</v>
      </c>
    </row>
    <row r="59" spans="1:29">
      <c r="A59" s="790">
        <v>45685</v>
      </c>
      <c r="D59">
        <v>6</v>
      </c>
      <c r="H59">
        <v>0</v>
      </c>
      <c r="U59" t="s">
        <v>519</v>
      </c>
      <c r="V59" s="790">
        <v>45679</v>
      </c>
      <c r="W59" t="s">
        <v>521</v>
      </c>
      <c r="X59">
        <v>26500</v>
      </c>
      <c r="Y59">
        <v>14.787946428571429</v>
      </c>
      <c r="Z59" t="s">
        <v>627</v>
      </c>
      <c r="AA59" t="s">
        <v>617</v>
      </c>
      <c r="AB59" t="s">
        <v>618</v>
      </c>
      <c r="AC59">
        <v>25</v>
      </c>
    </row>
    <row r="60" spans="1:29">
      <c r="A60" s="790">
        <v>45686</v>
      </c>
      <c r="D60">
        <v>7</v>
      </c>
      <c r="H60">
        <v>0</v>
      </c>
      <c r="U60" t="s">
        <v>519</v>
      </c>
      <c r="V60" s="790">
        <v>45679</v>
      </c>
      <c r="W60" t="s">
        <v>521</v>
      </c>
      <c r="X60">
        <v>26500</v>
      </c>
      <c r="Y60">
        <v>14.787946428571429</v>
      </c>
      <c r="Z60" t="s">
        <v>627</v>
      </c>
      <c r="AA60" t="s">
        <v>617</v>
      </c>
      <c r="AB60" t="s">
        <v>618</v>
      </c>
      <c r="AC60">
        <v>25</v>
      </c>
    </row>
    <row r="61" spans="1:29">
      <c r="A61" s="790">
        <v>45687</v>
      </c>
      <c r="D61">
        <v>8</v>
      </c>
      <c r="H61">
        <v>0</v>
      </c>
      <c r="U61" t="s">
        <v>519</v>
      </c>
      <c r="V61" s="790">
        <v>45679</v>
      </c>
      <c r="W61" t="s">
        <v>521</v>
      </c>
      <c r="X61">
        <v>26500</v>
      </c>
      <c r="Y61">
        <v>14.787946428571429</v>
      </c>
      <c r="Z61" t="s">
        <v>627</v>
      </c>
      <c r="AA61" t="s">
        <v>617</v>
      </c>
      <c r="AB61" t="s">
        <v>618</v>
      </c>
      <c r="AC61">
        <v>25</v>
      </c>
    </row>
    <row r="62" spans="1:29">
      <c r="A62" s="790">
        <v>45688</v>
      </c>
      <c r="D62">
        <v>9</v>
      </c>
      <c r="H62">
        <v>0</v>
      </c>
      <c r="U62" t="s">
        <v>519</v>
      </c>
      <c r="V62" s="790">
        <v>45679</v>
      </c>
      <c r="W62" t="s">
        <v>521</v>
      </c>
      <c r="X62">
        <v>26500</v>
      </c>
      <c r="Y62">
        <v>14.787946428571429</v>
      </c>
      <c r="Z62" t="s">
        <v>627</v>
      </c>
      <c r="AA62" t="s">
        <v>617</v>
      </c>
      <c r="AB62" t="s">
        <v>618</v>
      </c>
      <c r="AC62">
        <v>25</v>
      </c>
    </row>
    <row r="63" spans="1:29">
      <c r="A63" s="790">
        <v>45689</v>
      </c>
      <c r="D63">
        <v>10</v>
      </c>
      <c r="H63">
        <v>0</v>
      </c>
      <c r="U63" t="s">
        <v>519</v>
      </c>
      <c r="V63" s="790">
        <v>45679</v>
      </c>
      <c r="W63" t="s">
        <v>521</v>
      </c>
      <c r="X63">
        <v>26500</v>
      </c>
      <c r="Y63">
        <v>14.787946428571429</v>
      </c>
      <c r="Z63" t="s">
        <v>627</v>
      </c>
      <c r="AA63" t="s">
        <v>617</v>
      </c>
      <c r="AB63" t="s">
        <v>618</v>
      </c>
      <c r="AC63">
        <v>25</v>
      </c>
    </row>
    <row r="64" spans="1:29">
      <c r="A64" s="790">
        <v>45690</v>
      </c>
      <c r="D64">
        <v>11</v>
      </c>
      <c r="H64">
        <v>0</v>
      </c>
      <c r="U64" t="s">
        <v>519</v>
      </c>
      <c r="V64" s="790">
        <v>45679</v>
      </c>
      <c r="W64" t="s">
        <v>521</v>
      </c>
      <c r="X64">
        <v>26500</v>
      </c>
      <c r="Y64">
        <v>14.787946428571429</v>
      </c>
      <c r="Z64" t="s">
        <v>627</v>
      </c>
      <c r="AA64" t="s">
        <v>617</v>
      </c>
      <c r="AB64" t="s">
        <v>618</v>
      </c>
      <c r="AC64">
        <v>25</v>
      </c>
    </row>
    <row r="65" spans="1:29">
      <c r="A65" s="790">
        <v>45691</v>
      </c>
      <c r="D65">
        <v>12</v>
      </c>
      <c r="H65">
        <v>0</v>
      </c>
      <c r="U65" t="s">
        <v>519</v>
      </c>
      <c r="V65" s="790">
        <v>45679</v>
      </c>
      <c r="W65" t="s">
        <v>521</v>
      </c>
      <c r="X65">
        <v>26500</v>
      </c>
      <c r="Y65">
        <v>14.787946428571429</v>
      </c>
      <c r="Z65" t="s">
        <v>627</v>
      </c>
      <c r="AA65" t="s">
        <v>617</v>
      </c>
      <c r="AB65" t="s">
        <v>618</v>
      </c>
      <c r="AC65">
        <v>25</v>
      </c>
    </row>
    <row r="66" spans="1:29">
      <c r="A66" s="790">
        <v>45692</v>
      </c>
      <c r="D66">
        <v>13</v>
      </c>
      <c r="H66">
        <v>0</v>
      </c>
      <c r="U66" t="s">
        <v>519</v>
      </c>
      <c r="V66" s="790">
        <v>45679</v>
      </c>
      <c r="W66" t="s">
        <v>521</v>
      </c>
      <c r="X66">
        <v>26500</v>
      </c>
      <c r="Y66">
        <v>14.787946428571429</v>
      </c>
      <c r="Z66" t="s">
        <v>627</v>
      </c>
      <c r="AA66" t="s">
        <v>617</v>
      </c>
      <c r="AB66" t="s">
        <v>618</v>
      </c>
      <c r="AC66">
        <v>25</v>
      </c>
    </row>
    <row r="67" spans="1:29">
      <c r="A67" s="790">
        <v>45693</v>
      </c>
      <c r="D67">
        <v>14</v>
      </c>
      <c r="H67">
        <v>0</v>
      </c>
      <c r="U67" t="s">
        <v>519</v>
      </c>
      <c r="V67" s="790">
        <v>45679</v>
      </c>
      <c r="W67" t="s">
        <v>521</v>
      </c>
      <c r="X67">
        <v>26500</v>
      </c>
      <c r="Y67">
        <v>14.787946428571429</v>
      </c>
      <c r="Z67" t="s">
        <v>627</v>
      </c>
      <c r="AA67" t="s">
        <v>617</v>
      </c>
      <c r="AB67" t="s">
        <v>618</v>
      </c>
      <c r="AC67">
        <v>25</v>
      </c>
    </row>
    <row r="68" spans="1:29">
      <c r="A68" s="790">
        <v>45694</v>
      </c>
      <c r="D68">
        <v>15</v>
      </c>
      <c r="H68">
        <v>0</v>
      </c>
      <c r="U68" t="s">
        <v>519</v>
      </c>
      <c r="V68" s="790">
        <v>45679</v>
      </c>
      <c r="W68" t="s">
        <v>521</v>
      </c>
      <c r="X68">
        <v>26500</v>
      </c>
      <c r="Y68">
        <v>14.787946428571429</v>
      </c>
      <c r="Z68" t="s">
        <v>627</v>
      </c>
      <c r="AA68" t="s">
        <v>617</v>
      </c>
      <c r="AB68" t="s">
        <v>618</v>
      </c>
      <c r="AC68">
        <v>25</v>
      </c>
    </row>
    <row r="69" spans="1:29">
      <c r="A69" s="790">
        <v>45695</v>
      </c>
      <c r="D69">
        <v>16</v>
      </c>
      <c r="H69">
        <v>0</v>
      </c>
      <c r="U69" t="s">
        <v>519</v>
      </c>
      <c r="V69" s="790">
        <v>45679</v>
      </c>
      <c r="W69" t="s">
        <v>521</v>
      </c>
      <c r="X69">
        <v>26500</v>
      </c>
      <c r="Y69">
        <v>14.787946428571429</v>
      </c>
      <c r="Z69" t="s">
        <v>627</v>
      </c>
      <c r="AA69" t="s">
        <v>617</v>
      </c>
      <c r="AB69" t="s">
        <v>618</v>
      </c>
      <c r="AC69">
        <v>25</v>
      </c>
    </row>
    <row r="70" spans="1:29">
      <c r="A70" s="790">
        <v>45696</v>
      </c>
      <c r="D70">
        <v>17</v>
      </c>
      <c r="H70">
        <v>0</v>
      </c>
      <c r="U70" t="s">
        <v>519</v>
      </c>
      <c r="V70" s="790">
        <v>45679</v>
      </c>
      <c r="W70" t="s">
        <v>521</v>
      </c>
      <c r="X70">
        <v>26500</v>
      </c>
      <c r="Y70">
        <v>14.787946428571429</v>
      </c>
      <c r="Z70" t="s">
        <v>627</v>
      </c>
      <c r="AA70" t="s">
        <v>617</v>
      </c>
      <c r="AB70" t="s">
        <v>618</v>
      </c>
      <c r="AC70">
        <v>25</v>
      </c>
    </row>
    <row r="71" spans="1:29">
      <c r="A71" s="790">
        <v>45697</v>
      </c>
      <c r="D71">
        <v>18</v>
      </c>
      <c r="H71">
        <v>0</v>
      </c>
      <c r="U71" t="s">
        <v>519</v>
      </c>
      <c r="V71" s="790">
        <v>45679</v>
      </c>
      <c r="W71" t="s">
        <v>521</v>
      </c>
      <c r="X71">
        <v>26500</v>
      </c>
      <c r="Y71">
        <v>14.787946428571429</v>
      </c>
      <c r="Z71" t="s">
        <v>627</v>
      </c>
      <c r="AA71" t="s">
        <v>617</v>
      </c>
      <c r="AB71" t="s">
        <v>618</v>
      </c>
      <c r="AC71">
        <v>25</v>
      </c>
    </row>
    <row r="72" spans="1:29">
      <c r="A72" s="790">
        <v>45698</v>
      </c>
      <c r="D72">
        <v>19</v>
      </c>
      <c r="H72">
        <v>0</v>
      </c>
      <c r="U72" t="s">
        <v>519</v>
      </c>
      <c r="V72" s="790">
        <v>45679</v>
      </c>
      <c r="W72" t="s">
        <v>521</v>
      </c>
      <c r="X72">
        <v>26500</v>
      </c>
      <c r="Y72">
        <v>14.787946428571429</v>
      </c>
      <c r="Z72" t="s">
        <v>627</v>
      </c>
      <c r="AA72" t="s">
        <v>617</v>
      </c>
      <c r="AB72" t="s">
        <v>618</v>
      </c>
      <c r="AC72">
        <v>25</v>
      </c>
    </row>
    <row r="73" spans="1:29">
      <c r="A73" s="790">
        <v>45699</v>
      </c>
      <c r="D73">
        <v>20</v>
      </c>
      <c r="H73">
        <v>0</v>
      </c>
      <c r="U73" t="s">
        <v>519</v>
      </c>
      <c r="V73" s="790">
        <v>45679</v>
      </c>
      <c r="W73" t="s">
        <v>521</v>
      </c>
      <c r="X73">
        <v>26500</v>
      </c>
      <c r="Y73">
        <v>14.787946428571429</v>
      </c>
      <c r="Z73" t="s">
        <v>627</v>
      </c>
      <c r="AA73" t="s">
        <v>617</v>
      </c>
      <c r="AB73" t="s">
        <v>618</v>
      </c>
      <c r="AC73">
        <v>25</v>
      </c>
    </row>
    <row r="74" spans="1:29">
      <c r="A74" s="790">
        <v>45700</v>
      </c>
      <c r="D74">
        <v>21</v>
      </c>
      <c r="H74">
        <v>0</v>
      </c>
      <c r="U74" t="s">
        <v>519</v>
      </c>
      <c r="V74" s="790">
        <v>45679</v>
      </c>
      <c r="W74" t="s">
        <v>521</v>
      </c>
      <c r="X74">
        <v>26500</v>
      </c>
      <c r="Y74">
        <v>14.787946428571429</v>
      </c>
      <c r="Z74" t="s">
        <v>627</v>
      </c>
      <c r="AA74" t="s">
        <v>617</v>
      </c>
      <c r="AB74" t="s">
        <v>618</v>
      </c>
      <c r="AC74">
        <v>25</v>
      </c>
    </row>
    <row r="75" spans="1:29">
      <c r="A75" s="790">
        <v>45701</v>
      </c>
      <c r="D75">
        <v>22</v>
      </c>
      <c r="H75">
        <v>0</v>
      </c>
      <c r="U75" t="s">
        <v>519</v>
      </c>
      <c r="V75" s="790">
        <v>45679</v>
      </c>
      <c r="W75" t="s">
        <v>521</v>
      </c>
      <c r="X75">
        <v>26500</v>
      </c>
      <c r="Y75">
        <v>14.787946428571429</v>
      </c>
      <c r="Z75" t="s">
        <v>627</v>
      </c>
      <c r="AA75" t="s">
        <v>617</v>
      </c>
      <c r="AB75" t="s">
        <v>618</v>
      </c>
      <c r="AC75">
        <v>25</v>
      </c>
    </row>
    <row r="76" spans="1:29">
      <c r="A76" s="790">
        <v>45702</v>
      </c>
      <c r="D76">
        <v>23</v>
      </c>
      <c r="H76">
        <v>0</v>
      </c>
      <c r="U76" t="s">
        <v>519</v>
      </c>
      <c r="V76" s="790">
        <v>45679</v>
      </c>
      <c r="W76" t="s">
        <v>521</v>
      </c>
      <c r="X76">
        <v>26500</v>
      </c>
      <c r="Y76">
        <v>14.787946428571429</v>
      </c>
      <c r="Z76" t="s">
        <v>627</v>
      </c>
      <c r="AA76" t="s">
        <v>617</v>
      </c>
      <c r="AB76" t="s">
        <v>618</v>
      </c>
      <c r="AC76">
        <v>25</v>
      </c>
    </row>
    <row r="77" spans="1:29">
      <c r="A77" s="790">
        <v>45703</v>
      </c>
      <c r="D77">
        <v>24</v>
      </c>
      <c r="H77">
        <v>0</v>
      </c>
      <c r="U77" t="s">
        <v>519</v>
      </c>
      <c r="V77" s="790">
        <v>45679</v>
      </c>
      <c r="W77" t="s">
        <v>521</v>
      </c>
      <c r="X77">
        <v>26500</v>
      </c>
      <c r="Y77">
        <v>14.787946428571429</v>
      </c>
      <c r="Z77" t="s">
        <v>627</v>
      </c>
      <c r="AA77" t="s">
        <v>617</v>
      </c>
      <c r="AB77" t="s">
        <v>618</v>
      </c>
      <c r="AC77">
        <v>25</v>
      </c>
    </row>
    <row r="78" spans="1:29">
      <c r="A78" s="790">
        <v>45704</v>
      </c>
      <c r="D78">
        <v>25</v>
      </c>
      <c r="H78">
        <v>0</v>
      </c>
      <c r="U78" t="s">
        <v>519</v>
      </c>
      <c r="V78" s="790">
        <v>45679</v>
      </c>
      <c r="W78" t="s">
        <v>521</v>
      </c>
      <c r="X78">
        <v>26500</v>
      </c>
      <c r="Y78">
        <v>14.787946428571429</v>
      </c>
      <c r="Z78" t="s">
        <v>627</v>
      </c>
      <c r="AA78" t="s">
        <v>617</v>
      </c>
      <c r="AB78" t="s">
        <v>618</v>
      </c>
      <c r="AC78">
        <v>25</v>
      </c>
    </row>
    <row r="79" spans="1:29">
      <c r="A79" s="790">
        <v>45705</v>
      </c>
      <c r="D79">
        <v>26</v>
      </c>
      <c r="H79">
        <v>0</v>
      </c>
      <c r="U79" t="s">
        <v>519</v>
      </c>
      <c r="V79" s="790">
        <v>45679</v>
      </c>
      <c r="W79" t="s">
        <v>521</v>
      </c>
      <c r="X79">
        <v>26500</v>
      </c>
      <c r="Y79">
        <v>14.787946428571429</v>
      </c>
      <c r="Z79" t="s">
        <v>627</v>
      </c>
      <c r="AA79" t="s">
        <v>617</v>
      </c>
      <c r="AB79" t="s">
        <v>618</v>
      </c>
      <c r="AC79">
        <v>25</v>
      </c>
    </row>
    <row r="80" spans="1:29">
      <c r="A80" s="790">
        <v>45706</v>
      </c>
      <c r="D80">
        <v>27</v>
      </c>
      <c r="H80">
        <v>0</v>
      </c>
      <c r="U80" t="s">
        <v>519</v>
      </c>
      <c r="V80" s="790">
        <v>45679</v>
      </c>
      <c r="W80" t="s">
        <v>521</v>
      </c>
      <c r="X80">
        <v>26500</v>
      </c>
      <c r="Y80">
        <v>14.787946428571429</v>
      </c>
      <c r="Z80" t="s">
        <v>627</v>
      </c>
      <c r="AA80" t="s">
        <v>617</v>
      </c>
      <c r="AB80" t="s">
        <v>618</v>
      </c>
      <c r="AC80">
        <v>25</v>
      </c>
    </row>
    <row r="81" spans="1:29">
      <c r="A81" s="790">
        <v>45707</v>
      </c>
      <c r="D81">
        <v>28</v>
      </c>
      <c r="H81">
        <v>0</v>
      </c>
      <c r="U81" t="s">
        <v>519</v>
      </c>
      <c r="V81" s="790">
        <v>45679</v>
      </c>
      <c r="W81" t="s">
        <v>521</v>
      </c>
      <c r="X81">
        <v>26500</v>
      </c>
      <c r="Y81">
        <v>14.787946428571429</v>
      </c>
      <c r="Z81" t="s">
        <v>627</v>
      </c>
      <c r="AA81" t="s">
        <v>617</v>
      </c>
      <c r="AB81" t="s">
        <v>618</v>
      </c>
      <c r="AC81">
        <v>25</v>
      </c>
    </row>
    <row r="82" spans="1:29">
      <c r="A82" s="790">
        <v>45708</v>
      </c>
      <c r="D82">
        <v>29</v>
      </c>
      <c r="H82">
        <v>0</v>
      </c>
      <c r="U82" t="s">
        <v>519</v>
      </c>
      <c r="V82" s="790">
        <v>45679</v>
      </c>
      <c r="W82" t="s">
        <v>521</v>
      </c>
      <c r="X82">
        <v>26500</v>
      </c>
      <c r="Y82">
        <v>14.787946428571429</v>
      </c>
      <c r="Z82" t="s">
        <v>627</v>
      </c>
      <c r="AA82" t="s">
        <v>617</v>
      </c>
      <c r="AB82" t="s">
        <v>618</v>
      </c>
      <c r="AC82">
        <v>25</v>
      </c>
    </row>
    <row r="83" spans="1:29">
      <c r="A83" s="790">
        <v>45709</v>
      </c>
      <c r="D83">
        <v>30</v>
      </c>
      <c r="H83">
        <v>0</v>
      </c>
      <c r="U83" t="s">
        <v>519</v>
      </c>
      <c r="V83" s="790">
        <v>45679</v>
      </c>
      <c r="W83" t="s">
        <v>521</v>
      </c>
      <c r="X83">
        <v>26500</v>
      </c>
      <c r="Y83">
        <v>14.787946428571429</v>
      </c>
      <c r="Z83" t="s">
        <v>627</v>
      </c>
      <c r="AA83" t="s">
        <v>617</v>
      </c>
      <c r="AB83" t="s">
        <v>618</v>
      </c>
      <c r="AC83">
        <v>25</v>
      </c>
    </row>
    <row r="84" spans="1:29">
      <c r="A84" s="790">
        <v>45710</v>
      </c>
      <c r="D84">
        <v>31</v>
      </c>
      <c r="H84">
        <v>0</v>
      </c>
      <c r="U84" t="s">
        <v>519</v>
      </c>
      <c r="V84" s="790">
        <v>45679</v>
      </c>
      <c r="W84" t="s">
        <v>521</v>
      </c>
      <c r="X84">
        <v>26500</v>
      </c>
      <c r="Y84">
        <v>14.787946428571429</v>
      </c>
      <c r="Z84" t="s">
        <v>627</v>
      </c>
      <c r="AA84" t="s">
        <v>617</v>
      </c>
      <c r="AB84" t="s">
        <v>618</v>
      </c>
      <c r="AC84">
        <v>25</v>
      </c>
    </row>
    <row r="85" spans="1:29">
      <c r="A85" s="790">
        <v>45711</v>
      </c>
      <c r="D85">
        <v>32</v>
      </c>
      <c r="H85">
        <v>0</v>
      </c>
      <c r="U85" t="s">
        <v>519</v>
      </c>
      <c r="V85" s="790">
        <v>45679</v>
      </c>
      <c r="W85" t="s">
        <v>521</v>
      </c>
      <c r="X85">
        <v>26500</v>
      </c>
      <c r="Y85">
        <v>14.787946428571429</v>
      </c>
      <c r="Z85" t="s">
        <v>627</v>
      </c>
      <c r="AA85" t="s">
        <v>617</v>
      </c>
      <c r="AB85" t="s">
        <v>618</v>
      </c>
      <c r="AC85">
        <v>25</v>
      </c>
    </row>
    <row r="86" spans="1:29">
      <c r="A86" s="790">
        <v>45712</v>
      </c>
      <c r="D86">
        <v>33</v>
      </c>
      <c r="H86">
        <v>0</v>
      </c>
      <c r="U86" t="s">
        <v>519</v>
      </c>
      <c r="V86" s="790">
        <v>45679</v>
      </c>
      <c r="W86" t="s">
        <v>521</v>
      </c>
      <c r="X86">
        <v>26500</v>
      </c>
      <c r="Y86">
        <v>14.787946428571429</v>
      </c>
      <c r="Z86" t="s">
        <v>627</v>
      </c>
      <c r="AA86" t="s">
        <v>617</v>
      </c>
      <c r="AB86" t="s">
        <v>618</v>
      </c>
      <c r="AC86">
        <v>25</v>
      </c>
    </row>
    <row r="87" spans="1:29">
      <c r="A87" s="790">
        <v>45713</v>
      </c>
      <c r="D87">
        <v>34</v>
      </c>
      <c r="H87">
        <v>0</v>
      </c>
      <c r="U87" t="s">
        <v>519</v>
      </c>
      <c r="V87" s="790">
        <v>45679</v>
      </c>
      <c r="W87" t="s">
        <v>521</v>
      </c>
      <c r="X87">
        <v>26500</v>
      </c>
      <c r="Y87">
        <v>14.787946428571429</v>
      </c>
      <c r="Z87" t="s">
        <v>627</v>
      </c>
      <c r="AA87" t="s">
        <v>617</v>
      </c>
      <c r="AB87" t="s">
        <v>618</v>
      </c>
      <c r="AC87">
        <v>25</v>
      </c>
    </row>
    <row r="88" spans="1:29">
      <c r="A88" s="790">
        <v>45714</v>
      </c>
      <c r="D88">
        <v>35</v>
      </c>
      <c r="H88">
        <v>0</v>
      </c>
      <c r="U88" t="s">
        <v>519</v>
      </c>
      <c r="V88" s="790">
        <v>45679</v>
      </c>
      <c r="W88" t="s">
        <v>521</v>
      </c>
      <c r="X88">
        <v>26500</v>
      </c>
      <c r="Y88">
        <v>14.787946428571429</v>
      </c>
      <c r="Z88" t="s">
        <v>627</v>
      </c>
      <c r="AA88" t="s">
        <v>617</v>
      </c>
      <c r="AB88" t="s">
        <v>618</v>
      </c>
      <c r="AC88">
        <v>25</v>
      </c>
    </row>
    <row r="89" spans="1:29">
      <c r="A89" s="790">
        <v>45715</v>
      </c>
      <c r="D89">
        <v>36</v>
      </c>
      <c r="H89">
        <v>0</v>
      </c>
      <c r="U89" t="s">
        <v>519</v>
      </c>
      <c r="V89" s="790">
        <v>45679</v>
      </c>
      <c r="W89" t="s">
        <v>521</v>
      </c>
      <c r="X89">
        <v>26500</v>
      </c>
      <c r="Y89">
        <v>14.787946428571429</v>
      </c>
      <c r="Z89" t="s">
        <v>627</v>
      </c>
      <c r="AA89" t="s">
        <v>617</v>
      </c>
      <c r="AB89" t="s">
        <v>618</v>
      </c>
      <c r="AC89">
        <v>25</v>
      </c>
    </row>
    <row r="90" spans="1:29">
      <c r="A90" s="790">
        <v>45716</v>
      </c>
      <c r="D90">
        <v>37</v>
      </c>
      <c r="H90">
        <v>0</v>
      </c>
      <c r="U90" t="s">
        <v>519</v>
      </c>
      <c r="V90" s="790">
        <v>45679</v>
      </c>
      <c r="W90" t="s">
        <v>521</v>
      </c>
      <c r="X90">
        <v>26500</v>
      </c>
      <c r="Y90">
        <v>14.787946428571429</v>
      </c>
      <c r="Z90" t="s">
        <v>627</v>
      </c>
      <c r="AA90" t="s">
        <v>617</v>
      </c>
      <c r="AB90" t="s">
        <v>618</v>
      </c>
      <c r="AC90">
        <v>25</v>
      </c>
    </row>
    <row r="91" spans="1:29">
      <c r="A91" s="790">
        <v>45717</v>
      </c>
      <c r="D91">
        <v>38</v>
      </c>
      <c r="H91">
        <v>0</v>
      </c>
      <c r="U91" t="s">
        <v>519</v>
      </c>
      <c r="V91" s="790">
        <v>45679</v>
      </c>
      <c r="W91" t="s">
        <v>521</v>
      </c>
      <c r="X91">
        <v>26500</v>
      </c>
      <c r="Y91">
        <v>14.787946428571429</v>
      </c>
      <c r="Z91" t="s">
        <v>627</v>
      </c>
      <c r="AA91" t="s">
        <v>617</v>
      </c>
      <c r="AB91" t="s">
        <v>618</v>
      </c>
      <c r="AC91">
        <v>25</v>
      </c>
    </row>
    <row r="92" spans="1:29">
      <c r="A92" s="790">
        <v>45718</v>
      </c>
      <c r="D92">
        <v>39</v>
      </c>
      <c r="H92">
        <v>0</v>
      </c>
      <c r="U92" t="s">
        <v>519</v>
      </c>
      <c r="V92" s="790">
        <v>45679</v>
      </c>
      <c r="W92" t="s">
        <v>521</v>
      </c>
      <c r="X92">
        <v>26500</v>
      </c>
      <c r="Y92">
        <v>14.787946428571429</v>
      </c>
      <c r="Z92" t="s">
        <v>627</v>
      </c>
      <c r="AA92" t="s">
        <v>617</v>
      </c>
      <c r="AB92" t="s">
        <v>618</v>
      </c>
      <c r="AC92">
        <v>25</v>
      </c>
    </row>
    <row r="93" spans="1:29">
      <c r="A93" s="790">
        <v>45719</v>
      </c>
      <c r="D93">
        <v>40</v>
      </c>
      <c r="H93">
        <v>0</v>
      </c>
      <c r="U93" t="s">
        <v>519</v>
      </c>
      <c r="V93" s="790">
        <v>45679</v>
      </c>
      <c r="W93" t="s">
        <v>521</v>
      </c>
      <c r="X93">
        <v>26500</v>
      </c>
      <c r="Y93">
        <v>14.787946428571429</v>
      </c>
      <c r="Z93" t="s">
        <v>627</v>
      </c>
      <c r="AA93" t="s">
        <v>617</v>
      </c>
      <c r="AB93" t="s">
        <v>618</v>
      </c>
      <c r="AC93">
        <v>25</v>
      </c>
    </row>
    <row r="94" spans="1:29">
      <c r="A94" s="790">
        <v>45720</v>
      </c>
      <c r="D94">
        <v>41</v>
      </c>
      <c r="H94">
        <v>0</v>
      </c>
      <c r="U94" t="s">
        <v>519</v>
      </c>
      <c r="V94" s="790">
        <v>45679</v>
      </c>
      <c r="W94" t="s">
        <v>521</v>
      </c>
      <c r="X94">
        <v>26500</v>
      </c>
      <c r="Y94">
        <v>14.787946428571429</v>
      </c>
      <c r="Z94" t="s">
        <v>627</v>
      </c>
      <c r="AA94" t="s">
        <v>617</v>
      </c>
      <c r="AB94" t="s">
        <v>618</v>
      </c>
      <c r="AC94">
        <v>25</v>
      </c>
    </row>
    <row r="95" spans="1:29">
      <c r="A95" s="790">
        <v>45721</v>
      </c>
      <c r="D95">
        <v>42</v>
      </c>
      <c r="H95">
        <v>0</v>
      </c>
      <c r="U95" t="s">
        <v>519</v>
      </c>
      <c r="V95" s="790">
        <v>45679</v>
      </c>
      <c r="W95" t="s">
        <v>521</v>
      </c>
      <c r="X95">
        <v>26500</v>
      </c>
      <c r="Y95">
        <v>14.787946428571429</v>
      </c>
      <c r="Z95" t="s">
        <v>627</v>
      </c>
      <c r="AA95" t="s">
        <v>617</v>
      </c>
      <c r="AB95" t="s">
        <v>618</v>
      </c>
      <c r="AC95">
        <v>25</v>
      </c>
    </row>
    <row r="96" spans="1:29">
      <c r="A96" s="790">
        <v>45722</v>
      </c>
      <c r="D96">
        <v>43</v>
      </c>
      <c r="H96">
        <v>0</v>
      </c>
      <c r="U96" t="s">
        <v>519</v>
      </c>
      <c r="V96" s="790">
        <v>45679</v>
      </c>
      <c r="W96" t="s">
        <v>521</v>
      </c>
      <c r="X96">
        <v>26500</v>
      </c>
      <c r="Y96">
        <v>14.787946428571429</v>
      </c>
      <c r="Z96" t="s">
        <v>627</v>
      </c>
      <c r="AA96" t="s">
        <v>617</v>
      </c>
      <c r="AB96" t="s">
        <v>618</v>
      </c>
      <c r="AC96">
        <v>25</v>
      </c>
    </row>
    <row r="97" spans="1:29">
      <c r="A97" s="790">
        <v>45723</v>
      </c>
      <c r="D97">
        <v>44</v>
      </c>
      <c r="H97">
        <v>0</v>
      </c>
      <c r="U97" t="s">
        <v>519</v>
      </c>
      <c r="V97" s="790">
        <v>45679</v>
      </c>
      <c r="W97" t="s">
        <v>521</v>
      </c>
      <c r="X97">
        <v>26500</v>
      </c>
      <c r="Y97">
        <v>14.787946428571429</v>
      </c>
      <c r="Z97" t="s">
        <v>627</v>
      </c>
      <c r="AA97" t="s">
        <v>617</v>
      </c>
      <c r="AB97" t="s">
        <v>618</v>
      </c>
      <c r="AC97">
        <v>25</v>
      </c>
    </row>
    <row r="98" spans="1:29">
      <c r="A98" s="790">
        <v>45724</v>
      </c>
      <c r="D98">
        <v>45</v>
      </c>
      <c r="H98">
        <v>0</v>
      </c>
      <c r="U98" t="s">
        <v>519</v>
      </c>
      <c r="V98" s="790">
        <v>45679</v>
      </c>
      <c r="W98" t="s">
        <v>521</v>
      </c>
      <c r="X98">
        <v>26500</v>
      </c>
      <c r="Y98">
        <v>14.787946428571429</v>
      </c>
      <c r="Z98" t="s">
        <v>627</v>
      </c>
      <c r="AA98" t="s">
        <v>617</v>
      </c>
      <c r="AB98" t="s">
        <v>618</v>
      </c>
      <c r="AC98">
        <v>25</v>
      </c>
    </row>
    <row r="99" spans="1:29">
      <c r="A99" s="790">
        <v>45725</v>
      </c>
      <c r="D99">
        <v>46</v>
      </c>
      <c r="H99">
        <v>0</v>
      </c>
      <c r="U99" t="s">
        <v>519</v>
      </c>
      <c r="V99" s="790">
        <v>45679</v>
      </c>
      <c r="W99" t="s">
        <v>521</v>
      </c>
      <c r="X99">
        <v>26500</v>
      </c>
      <c r="Y99">
        <v>14.787946428571429</v>
      </c>
      <c r="Z99" t="s">
        <v>627</v>
      </c>
      <c r="AA99" t="s">
        <v>617</v>
      </c>
      <c r="AB99" t="s">
        <v>618</v>
      </c>
      <c r="AC99">
        <v>25</v>
      </c>
    </row>
    <row r="100" spans="1:29">
      <c r="A100" s="790">
        <v>45726</v>
      </c>
      <c r="D100">
        <v>47</v>
      </c>
      <c r="H100">
        <v>0</v>
      </c>
      <c r="U100" t="s">
        <v>519</v>
      </c>
      <c r="V100" s="790">
        <v>45679</v>
      </c>
      <c r="W100" t="s">
        <v>521</v>
      </c>
      <c r="X100">
        <v>26500</v>
      </c>
      <c r="Y100">
        <v>14.787946428571429</v>
      </c>
      <c r="Z100" t="s">
        <v>627</v>
      </c>
      <c r="AA100" t="s">
        <v>617</v>
      </c>
      <c r="AB100" t="s">
        <v>618</v>
      </c>
      <c r="AC100">
        <v>25</v>
      </c>
    </row>
    <row r="101" spans="1:29">
      <c r="A101" s="790">
        <v>45727</v>
      </c>
      <c r="D101">
        <v>48</v>
      </c>
      <c r="H101">
        <v>0</v>
      </c>
      <c r="U101" t="s">
        <v>519</v>
      </c>
      <c r="V101" s="790">
        <v>45679</v>
      </c>
      <c r="W101" t="s">
        <v>521</v>
      </c>
      <c r="X101">
        <v>26500</v>
      </c>
      <c r="Y101">
        <v>14.787946428571429</v>
      </c>
      <c r="Z101" t="s">
        <v>627</v>
      </c>
      <c r="AA101" t="s">
        <v>617</v>
      </c>
      <c r="AB101" t="s">
        <v>618</v>
      </c>
      <c r="AC101">
        <v>25</v>
      </c>
    </row>
    <row r="102" spans="1:29">
      <c r="A102" s="790">
        <v>45728</v>
      </c>
      <c r="D102">
        <v>49</v>
      </c>
      <c r="H102">
        <v>0</v>
      </c>
      <c r="U102" t="s">
        <v>519</v>
      </c>
      <c r="V102" s="790">
        <v>45679</v>
      </c>
      <c r="W102" t="s">
        <v>521</v>
      </c>
      <c r="X102">
        <v>26500</v>
      </c>
      <c r="Y102">
        <v>14.787946428571429</v>
      </c>
      <c r="Z102" t="s">
        <v>627</v>
      </c>
      <c r="AA102" t="s">
        <v>617</v>
      </c>
      <c r="AB102" t="s">
        <v>618</v>
      </c>
      <c r="AC102">
        <v>25</v>
      </c>
    </row>
    <row r="103" spans="1:29">
      <c r="A103" s="790">
        <v>45729</v>
      </c>
      <c r="D103">
        <v>50</v>
      </c>
      <c r="H103">
        <v>0</v>
      </c>
      <c r="U103" t="s">
        <v>519</v>
      </c>
      <c r="V103" s="790">
        <v>45679</v>
      </c>
      <c r="W103" t="s">
        <v>521</v>
      </c>
      <c r="X103">
        <v>26500</v>
      </c>
      <c r="Y103">
        <v>14.787946428571429</v>
      </c>
      <c r="Z103" t="s">
        <v>627</v>
      </c>
      <c r="AA103" t="s">
        <v>617</v>
      </c>
      <c r="AB103" t="s">
        <v>618</v>
      </c>
      <c r="AC103">
        <v>25</v>
      </c>
    </row>
    <row r="104" spans="1:29">
      <c r="A104" s="790">
        <v>45679</v>
      </c>
      <c r="D104">
        <v>0</v>
      </c>
      <c r="H104">
        <v>0</v>
      </c>
      <c r="U104" t="s">
        <v>559</v>
      </c>
      <c r="V104" s="790">
        <v>45679</v>
      </c>
      <c r="W104" t="s">
        <v>521</v>
      </c>
      <c r="X104">
        <v>26400</v>
      </c>
      <c r="Y104">
        <v>14.732142857142858</v>
      </c>
      <c r="Z104" t="s">
        <v>627</v>
      </c>
      <c r="AA104" t="s">
        <v>617</v>
      </c>
      <c r="AB104" t="s">
        <v>618</v>
      </c>
      <c r="AC104">
        <v>25</v>
      </c>
    </row>
    <row r="105" spans="1:29">
      <c r="A105" s="790">
        <v>45680</v>
      </c>
      <c r="D105">
        <v>1</v>
      </c>
      <c r="H105">
        <v>0</v>
      </c>
      <c r="U105" t="s">
        <v>559</v>
      </c>
      <c r="V105" s="790">
        <v>45679</v>
      </c>
      <c r="W105" t="s">
        <v>521</v>
      </c>
      <c r="X105">
        <v>26400</v>
      </c>
      <c r="Y105">
        <v>14.732142857142858</v>
      </c>
      <c r="Z105" t="s">
        <v>627</v>
      </c>
      <c r="AA105" t="s">
        <v>617</v>
      </c>
      <c r="AB105" t="s">
        <v>618</v>
      </c>
      <c r="AC105">
        <v>25</v>
      </c>
    </row>
    <row r="106" spans="1:29">
      <c r="A106" s="790">
        <v>45681</v>
      </c>
      <c r="D106">
        <v>2</v>
      </c>
      <c r="H106">
        <v>0</v>
      </c>
      <c r="U106" t="s">
        <v>559</v>
      </c>
      <c r="V106" s="790">
        <v>45679</v>
      </c>
      <c r="W106" t="s">
        <v>521</v>
      </c>
      <c r="X106">
        <v>26400</v>
      </c>
      <c r="Y106">
        <v>14.732142857142858</v>
      </c>
      <c r="Z106" t="s">
        <v>627</v>
      </c>
      <c r="AA106" t="s">
        <v>617</v>
      </c>
      <c r="AB106" t="s">
        <v>618</v>
      </c>
      <c r="AC106">
        <v>25</v>
      </c>
    </row>
    <row r="107" spans="1:29">
      <c r="A107" s="790">
        <v>45682</v>
      </c>
      <c r="D107">
        <v>3</v>
      </c>
      <c r="H107">
        <v>0</v>
      </c>
      <c r="U107" t="s">
        <v>559</v>
      </c>
      <c r="V107" s="790">
        <v>45679</v>
      </c>
      <c r="W107" t="s">
        <v>521</v>
      </c>
      <c r="X107">
        <v>26400</v>
      </c>
      <c r="Y107">
        <v>14.732142857142858</v>
      </c>
      <c r="Z107" t="s">
        <v>627</v>
      </c>
      <c r="AA107" t="s">
        <v>617</v>
      </c>
      <c r="AB107" t="s">
        <v>618</v>
      </c>
      <c r="AC107">
        <v>25</v>
      </c>
    </row>
    <row r="108" spans="1:29">
      <c r="A108" s="790">
        <v>45683</v>
      </c>
      <c r="D108">
        <v>4</v>
      </c>
      <c r="H108">
        <v>0</v>
      </c>
      <c r="U108" t="s">
        <v>559</v>
      </c>
      <c r="V108" s="790">
        <v>45679</v>
      </c>
      <c r="W108" t="s">
        <v>521</v>
      </c>
      <c r="X108">
        <v>26400</v>
      </c>
      <c r="Y108">
        <v>14.732142857142858</v>
      </c>
      <c r="Z108" t="s">
        <v>627</v>
      </c>
      <c r="AA108" t="s">
        <v>617</v>
      </c>
      <c r="AB108" t="s">
        <v>618</v>
      </c>
      <c r="AC108">
        <v>25</v>
      </c>
    </row>
    <row r="109" spans="1:29">
      <c r="A109" s="790">
        <v>45684</v>
      </c>
      <c r="D109">
        <v>5</v>
      </c>
      <c r="H109">
        <v>0</v>
      </c>
      <c r="U109" t="s">
        <v>559</v>
      </c>
      <c r="V109" s="790">
        <v>45679</v>
      </c>
      <c r="W109" t="s">
        <v>521</v>
      </c>
      <c r="X109">
        <v>26400</v>
      </c>
      <c r="Y109">
        <v>14.732142857142858</v>
      </c>
      <c r="Z109" t="s">
        <v>627</v>
      </c>
      <c r="AA109" t="s">
        <v>617</v>
      </c>
      <c r="AB109" t="s">
        <v>618</v>
      </c>
      <c r="AC109">
        <v>25</v>
      </c>
    </row>
    <row r="110" spans="1:29">
      <c r="A110" s="790">
        <v>45685</v>
      </c>
      <c r="D110">
        <v>6</v>
      </c>
      <c r="H110">
        <v>0</v>
      </c>
      <c r="U110" t="s">
        <v>559</v>
      </c>
      <c r="V110" s="790">
        <v>45679</v>
      </c>
      <c r="W110" t="s">
        <v>521</v>
      </c>
      <c r="X110">
        <v>26400</v>
      </c>
      <c r="Y110">
        <v>14.732142857142858</v>
      </c>
      <c r="Z110" t="s">
        <v>627</v>
      </c>
      <c r="AA110" t="s">
        <v>617</v>
      </c>
      <c r="AB110" t="s">
        <v>618</v>
      </c>
      <c r="AC110">
        <v>25</v>
      </c>
    </row>
    <row r="111" spans="1:29">
      <c r="A111" s="790">
        <v>45686</v>
      </c>
      <c r="D111">
        <v>7</v>
      </c>
      <c r="H111">
        <v>0</v>
      </c>
      <c r="U111" t="s">
        <v>559</v>
      </c>
      <c r="V111" s="790">
        <v>45679</v>
      </c>
      <c r="W111" t="s">
        <v>521</v>
      </c>
      <c r="X111">
        <v>26400</v>
      </c>
      <c r="Y111">
        <v>14.732142857142858</v>
      </c>
      <c r="Z111" t="s">
        <v>627</v>
      </c>
      <c r="AA111" t="s">
        <v>617</v>
      </c>
      <c r="AB111" t="s">
        <v>618</v>
      </c>
      <c r="AC111">
        <v>25</v>
      </c>
    </row>
    <row r="112" spans="1:29">
      <c r="A112" s="790">
        <v>45687</v>
      </c>
      <c r="D112">
        <v>8</v>
      </c>
      <c r="H112">
        <v>0</v>
      </c>
      <c r="U112" t="s">
        <v>559</v>
      </c>
      <c r="V112" s="790">
        <v>45679</v>
      </c>
      <c r="W112" t="s">
        <v>521</v>
      </c>
      <c r="X112">
        <v>26400</v>
      </c>
      <c r="Y112">
        <v>14.732142857142858</v>
      </c>
      <c r="Z112" t="s">
        <v>627</v>
      </c>
      <c r="AA112" t="s">
        <v>617</v>
      </c>
      <c r="AB112" t="s">
        <v>618</v>
      </c>
      <c r="AC112">
        <v>25</v>
      </c>
    </row>
    <row r="113" spans="1:29">
      <c r="A113" s="790">
        <v>45688</v>
      </c>
      <c r="D113">
        <v>9</v>
      </c>
      <c r="H113">
        <v>0</v>
      </c>
      <c r="U113" t="s">
        <v>559</v>
      </c>
      <c r="V113" s="790">
        <v>45679</v>
      </c>
      <c r="W113" t="s">
        <v>521</v>
      </c>
      <c r="X113">
        <v>26400</v>
      </c>
      <c r="Y113">
        <v>14.732142857142858</v>
      </c>
      <c r="Z113" t="s">
        <v>627</v>
      </c>
      <c r="AA113" t="s">
        <v>617</v>
      </c>
      <c r="AB113" t="s">
        <v>618</v>
      </c>
      <c r="AC113">
        <v>25</v>
      </c>
    </row>
    <row r="114" spans="1:29">
      <c r="A114" s="790">
        <v>45689</v>
      </c>
      <c r="D114">
        <v>10</v>
      </c>
      <c r="H114">
        <v>0</v>
      </c>
      <c r="U114" t="s">
        <v>559</v>
      </c>
      <c r="V114" s="790">
        <v>45679</v>
      </c>
      <c r="W114" t="s">
        <v>521</v>
      </c>
      <c r="X114">
        <v>26400</v>
      </c>
      <c r="Y114">
        <v>14.732142857142858</v>
      </c>
      <c r="Z114" t="s">
        <v>627</v>
      </c>
      <c r="AA114" t="s">
        <v>617</v>
      </c>
      <c r="AB114" t="s">
        <v>618</v>
      </c>
      <c r="AC114">
        <v>25</v>
      </c>
    </row>
    <row r="115" spans="1:29">
      <c r="A115" s="790">
        <v>45690</v>
      </c>
      <c r="D115">
        <v>11</v>
      </c>
      <c r="H115">
        <v>0</v>
      </c>
      <c r="U115" t="s">
        <v>559</v>
      </c>
      <c r="V115" s="790">
        <v>45679</v>
      </c>
      <c r="W115" t="s">
        <v>521</v>
      </c>
      <c r="X115">
        <v>26400</v>
      </c>
      <c r="Y115">
        <v>14.732142857142858</v>
      </c>
      <c r="Z115" t="s">
        <v>627</v>
      </c>
      <c r="AA115" t="s">
        <v>617</v>
      </c>
      <c r="AB115" t="s">
        <v>618</v>
      </c>
      <c r="AC115">
        <v>25</v>
      </c>
    </row>
    <row r="116" spans="1:29">
      <c r="A116" s="790">
        <v>45691</v>
      </c>
      <c r="D116">
        <v>12</v>
      </c>
      <c r="H116">
        <v>0</v>
      </c>
      <c r="U116" t="s">
        <v>559</v>
      </c>
      <c r="V116" s="790">
        <v>45679</v>
      </c>
      <c r="W116" t="s">
        <v>521</v>
      </c>
      <c r="X116">
        <v>26400</v>
      </c>
      <c r="Y116">
        <v>14.732142857142858</v>
      </c>
      <c r="Z116" t="s">
        <v>627</v>
      </c>
      <c r="AA116" t="s">
        <v>617</v>
      </c>
      <c r="AB116" t="s">
        <v>618</v>
      </c>
      <c r="AC116">
        <v>25</v>
      </c>
    </row>
    <row r="117" spans="1:29">
      <c r="A117" s="790">
        <v>45692</v>
      </c>
      <c r="D117">
        <v>13</v>
      </c>
      <c r="H117">
        <v>0</v>
      </c>
      <c r="U117" t="s">
        <v>559</v>
      </c>
      <c r="V117" s="790">
        <v>45679</v>
      </c>
      <c r="W117" t="s">
        <v>521</v>
      </c>
      <c r="X117">
        <v>26400</v>
      </c>
      <c r="Y117">
        <v>14.732142857142858</v>
      </c>
      <c r="Z117" t="s">
        <v>627</v>
      </c>
      <c r="AA117" t="s">
        <v>617</v>
      </c>
      <c r="AB117" t="s">
        <v>618</v>
      </c>
      <c r="AC117">
        <v>25</v>
      </c>
    </row>
    <row r="118" spans="1:29">
      <c r="A118" s="790">
        <v>45693</v>
      </c>
      <c r="D118">
        <v>14</v>
      </c>
      <c r="H118">
        <v>0</v>
      </c>
      <c r="U118" t="s">
        <v>559</v>
      </c>
      <c r="V118" s="790">
        <v>45679</v>
      </c>
      <c r="W118" t="s">
        <v>521</v>
      </c>
      <c r="X118">
        <v>26400</v>
      </c>
      <c r="Y118">
        <v>14.732142857142858</v>
      </c>
      <c r="Z118" t="s">
        <v>627</v>
      </c>
      <c r="AA118" t="s">
        <v>617</v>
      </c>
      <c r="AB118" t="s">
        <v>618</v>
      </c>
      <c r="AC118">
        <v>25</v>
      </c>
    </row>
    <row r="119" spans="1:29">
      <c r="A119" s="790">
        <v>45694</v>
      </c>
      <c r="D119">
        <v>15</v>
      </c>
      <c r="H119">
        <v>0</v>
      </c>
      <c r="U119" t="s">
        <v>559</v>
      </c>
      <c r="V119" s="790">
        <v>45679</v>
      </c>
      <c r="W119" t="s">
        <v>521</v>
      </c>
      <c r="X119">
        <v>26400</v>
      </c>
      <c r="Y119">
        <v>14.732142857142858</v>
      </c>
      <c r="Z119" t="s">
        <v>627</v>
      </c>
      <c r="AA119" t="s">
        <v>617</v>
      </c>
      <c r="AB119" t="s">
        <v>618</v>
      </c>
      <c r="AC119">
        <v>25</v>
      </c>
    </row>
    <row r="120" spans="1:29">
      <c r="A120" s="790">
        <v>45695</v>
      </c>
      <c r="D120">
        <v>16</v>
      </c>
      <c r="H120">
        <v>0</v>
      </c>
      <c r="U120" t="s">
        <v>559</v>
      </c>
      <c r="V120" s="790">
        <v>45679</v>
      </c>
      <c r="W120" t="s">
        <v>521</v>
      </c>
      <c r="X120">
        <v>26400</v>
      </c>
      <c r="Y120">
        <v>14.732142857142858</v>
      </c>
      <c r="Z120" t="s">
        <v>627</v>
      </c>
      <c r="AA120" t="s">
        <v>617</v>
      </c>
      <c r="AB120" t="s">
        <v>618</v>
      </c>
      <c r="AC120">
        <v>25</v>
      </c>
    </row>
    <row r="121" spans="1:29">
      <c r="A121" s="790">
        <v>45696</v>
      </c>
      <c r="D121">
        <v>17</v>
      </c>
      <c r="H121">
        <v>0</v>
      </c>
      <c r="U121" t="s">
        <v>559</v>
      </c>
      <c r="V121" s="790">
        <v>45679</v>
      </c>
      <c r="W121" t="s">
        <v>521</v>
      </c>
      <c r="X121">
        <v>26400</v>
      </c>
      <c r="Y121">
        <v>14.732142857142858</v>
      </c>
      <c r="Z121" t="s">
        <v>627</v>
      </c>
      <c r="AA121" t="s">
        <v>617</v>
      </c>
      <c r="AB121" t="s">
        <v>618</v>
      </c>
      <c r="AC121">
        <v>25</v>
      </c>
    </row>
    <row r="122" spans="1:29">
      <c r="A122" s="790">
        <v>45697</v>
      </c>
      <c r="D122">
        <v>18</v>
      </c>
      <c r="H122">
        <v>0</v>
      </c>
      <c r="U122" t="s">
        <v>559</v>
      </c>
      <c r="V122" s="790">
        <v>45679</v>
      </c>
      <c r="W122" t="s">
        <v>521</v>
      </c>
      <c r="X122">
        <v>26400</v>
      </c>
      <c r="Y122">
        <v>14.732142857142858</v>
      </c>
      <c r="Z122" t="s">
        <v>627</v>
      </c>
      <c r="AA122" t="s">
        <v>617</v>
      </c>
      <c r="AB122" t="s">
        <v>618</v>
      </c>
      <c r="AC122">
        <v>25</v>
      </c>
    </row>
    <row r="123" spans="1:29">
      <c r="A123" s="790">
        <v>45698</v>
      </c>
      <c r="D123">
        <v>19</v>
      </c>
      <c r="H123">
        <v>0</v>
      </c>
      <c r="U123" t="s">
        <v>559</v>
      </c>
      <c r="V123" s="790">
        <v>45679</v>
      </c>
      <c r="W123" t="s">
        <v>521</v>
      </c>
      <c r="X123">
        <v>26400</v>
      </c>
      <c r="Y123">
        <v>14.732142857142858</v>
      </c>
      <c r="Z123" t="s">
        <v>627</v>
      </c>
      <c r="AA123" t="s">
        <v>617</v>
      </c>
      <c r="AB123" t="s">
        <v>618</v>
      </c>
      <c r="AC123">
        <v>25</v>
      </c>
    </row>
    <row r="124" spans="1:29">
      <c r="A124" s="790">
        <v>45699</v>
      </c>
      <c r="D124">
        <v>20</v>
      </c>
      <c r="H124">
        <v>0</v>
      </c>
      <c r="U124" t="s">
        <v>559</v>
      </c>
      <c r="V124" s="790">
        <v>45679</v>
      </c>
      <c r="W124" t="s">
        <v>521</v>
      </c>
      <c r="X124">
        <v>26400</v>
      </c>
      <c r="Y124">
        <v>14.732142857142858</v>
      </c>
      <c r="Z124" t="s">
        <v>627</v>
      </c>
      <c r="AA124" t="s">
        <v>617</v>
      </c>
      <c r="AB124" t="s">
        <v>618</v>
      </c>
      <c r="AC124">
        <v>25</v>
      </c>
    </row>
    <row r="125" spans="1:29">
      <c r="A125" s="790">
        <v>45700</v>
      </c>
      <c r="D125">
        <v>21</v>
      </c>
      <c r="H125">
        <v>0</v>
      </c>
      <c r="U125" t="s">
        <v>559</v>
      </c>
      <c r="V125" s="790">
        <v>45679</v>
      </c>
      <c r="W125" t="s">
        <v>521</v>
      </c>
      <c r="X125">
        <v>26400</v>
      </c>
      <c r="Y125">
        <v>14.732142857142858</v>
      </c>
      <c r="Z125" t="s">
        <v>627</v>
      </c>
      <c r="AA125" t="s">
        <v>617</v>
      </c>
      <c r="AB125" t="s">
        <v>618</v>
      </c>
      <c r="AC125">
        <v>25</v>
      </c>
    </row>
    <row r="126" spans="1:29">
      <c r="A126" s="790">
        <v>45701</v>
      </c>
      <c r="D126">
        <v>22</v>
      </c>
      <c r="H126">
        <v>0</v>
      </c>
      <c r="U126" t="s">
        <v>559</v>
      </c>
      <c r="V126" s="790">
        <v>45679</v>
      </c>
      <c r="W126" t="s">
        <v>521</v>
      </c>
      <c r="X126">
        <v>26400</v>
      </c>
      <c r="Y126">
        <v>14.732142857142858</v>
      </c>
      <c r="Z126" t="s">
        <v>627</v>
      </c>
      <c r="AA126" t="s">
        <v>617</v>
      </c>
      <c r="AB126" t="s">
        <v>618</v>
      </c>
      <c r="AC126">
        <v>25</v>
      </c>
    </row>
    <row r="127" spans="1:29">
      <c r="A127" s="790">
        <v>45702</v>
      </c>
      <c r="D127">
        <v>23</v>
      </c>
      <c r="H127">
        <v>0</v>
      </c>
      <c r="U127" t="s">
        <v>559</v>
      </c>
      <c r="V127" s="790">
        <v>45679</v>
      </c>
      <c r="W127" t="s">
        <v>521</v>
      </c>
      <c r="X127">
        <v>26400</v>
      </c>
      <c r="Y127">
        <v>14.732142857142858</v>
      </c>
      <c r="Z127" t="s">
        <v>627</v>
      </c>
      <c r="AA127" t="s">
        <v>617</v>
      </c>
      <c r="AB127" t="s">
        <v>618</v>
      </c>
      <c r="AC127">
        <v>25</v>
      </c>
    </row>
    <row r="128" spans="1:29">
      <c r="A128" s="790">
        <v>45703</v>
      </c>
      <c r="D128">
        <v>24</v>
      </c>
      <c r="H128">
        <v>0</v>
      </c>
      <c r="U128" t="s">
        <v>559</v>
      </c>
      <c r="V128" s="790">
        <v>45679</v>
      </c>
      <c r="W128" t="s">
        <v>521</v>
      </c>
      <c r="X128">
        <v>26400</v>
      </c>
      <c r="Y128">
        <v>14.732142857142858</v>
      </c>
      <c r="Z128" t="s">
        <v>627</v>
      </c>
      <c r="AA128" t="s">
        <v>617</v>
      </c>
      <c r="AB128" t="s">
        <v>618</v>
      </c>
      <c r="AC128">
        <v>25</v>
      </c>
    </row>
    <row r="129" spans="1:29">
      <c r="A129" s="790">
        <v>45704</v>
      </c>
      <c r="D129">
        <v>25</v>
      </c>
      <c r="H129">
        <v>0</v>
      </c>
      <c r="U129" t="s">
        <v>559</v>
      </c>
      <c r="V129" s="790">
        <v>45679</v>
      </c>
      <c r="W129" t="s">
        <v>521</v>
      </c>
      <c r="X129">
        <v>26400</v>
      </c>
      <c r="Y129">
        <v>14.732142857142858</v>
      </c>
      <c r="Z129" t="s">
        <v>627</v>
      </c>
      <c r="AA129" t="s">
        <v>617</v>
      </c>
      <c r="AB129" t="s">
        <v>618</v>
      </c>
      <c r="AC129">
        <v>25</v>
      </c>
    </row>
    <row r="130" spans="1:29">
      <c r="A130" s="790">
        <v>45705</v>
      </c>
      <c r="D130">
        <v>26</v>
      </c>
      <c r="H130">
        <v>0</v>
      </c>
      <c r="U130" t="s">
        <v>559</v>
      </c>
      <c r="V130" s="790">
        <v>45679</v>
      </c>
      <c r="W130" t="s">
        <v>521</v>
      </c>
      <c r="X130">
        <v>26400</v>
      </c>
      <c r="Y130">
        <v>14.732142857142858</v>
      </c>
      <c r="Z130" t="s">
        <v>627</v>
      </c>
      <c r="AA130" t="s">
        <v>617</v>
      </c>
      <c r="AB130" t="s">
        <v>618</v>
      </c>
      <c r="AC130">
        <v>25</v>
      </c>
    </row>
    <row r="131" spans="1:29">
      <c r="A131" s="790">
        <v>45706</v>
      </c>
      <c r="D131">
        <v>27</v>
      </c>
      <c r="H131">
        <v>0</v>
      </c>
      <c r="U131" t="s">
        <v>559</v>
      </c>
      <c r="V131" s="790">
        <v>45679</v>
      </c>
      <c r="W131" t="s">
        <v>521</v>
      </c>
      <c r="X131">
        <v>26400</v>
      </c>
      <c r="Y131">
        <v>14.732142857142858</v>
      </c>
      <c r="Z131" t="s">
        <v>627</v>
      </c>
      <c r="AA131" t="s">
        <v>617</v>
      </c>
      <c r="AB131" t="s">
        <v>618</v>
      </c>
      <c r="AC131">
        <v>25</v>
      </c>
    </row>
    <row r="132" spans="1:29">
      <c r="A132" s="790">
        <v>45707</v>
      </c>
      <c r="D132">
        <v>28</v>
      </c>
      <c r="H132">
        <v>0</v>
      </c>
      <c r="U132" t="s">
        <v>559</v>
      </c>
      <c r="V132" s="790">
        <v>45679</v>
      </c>
      <c r="W132" t="s">
        <v>521</v>
      </c>
      <c r="X132">
        <v>26400</v>
      </c>
      <c r="Y132">
        <v>14.732142857142858</v>
      </c>
      <c r="Z132" t="s">
        <v>627</v>
      </c>
      <c r="AA132" t="s">
        <v>617</v>
      </c>
      <c r="AB132" t="s">
        <v>618</v>
      </c>
      <c r="AC132">
        <v>25</v>
      </c>
    </row>
    <row r="133" spans="1:29">
      <c r="A133" s="790">
        <v>45708</v>
      </c>
      <c r="D133">
        <v>29</v>
      </c>
      <c r="H133">
        <v>0</v>
      </c>
      <c r="U133" t="s">
        <v>559</v>
      </c>
      <c r="V133" s="790">
        <v>45679</v>
      </c>
      <c r="W133" t="s">
        <v>521</v>
      </c>
      <c r="X133">
        <v>26400</v>
      </c>
      <c r="Y133">
        <v>14.732142857142858</v>
      </c>
      <c r="Z133" t="s">
        <v>627</v>
      </c>
      <c r="AA133" t="s">
        <v>617</v>
      </c>
      <c r="AB133" t="s">
        <v>618</v>
      </c>
      <c r="AC133">
        <v>25</v>
      </c>
    </row>
    <row r="134" spans="1:29">
      <c r="A134" s="790">
        <v>45709</v>
      </c>
      <c r="D134">
        <v>30</v>
      </c>
      <c r="H134">
        <v>0</v>
      </c>
      <c r="U134" t="s">
        <v>559</v>
      </c>
      <c r="V134" s="790">
        <v>45679</v>
      </c>
      <c r="W134" t="s">
        <v>521</v>
      </c>
      <c r="X134">
        <v>26400</v>
      </c>
      <c r="Y134">
        <v>14.732142857142858</v>
      </c>
      <c r="Z134" t="s">
        <v>627</v>
      </c>
      <c r="AA134" t="s">
        <v>617</v>
      </c>
      <c r="AB134" t="s">
        <v>618</v>
      </c>
      <c r="AC134">
        <v>25</v>
      </c>
    </row>
    <row r="135" spans="1:29">
      <c r="A135" s="790">
        <v>45710</v>
      </c>
      <c r="D135">
        <v>31</v>
      </c>
      <c r="H135">
        <v>0</v>
      </c>
      <c r="U135" t="s">
        <v>559</v>
      </c>
      <c r="V135" s="790">
        <v>45679</v>
      </c>
      <c r="W135" t="s">
        <v>521</v>
      </c>
      <c r="X135">
        <v>26400</v>
      </c>
      <c r="Y135">
        <v>14.732142857142858</v>
      </c>
      <c r="Z135" t="s">
        <v>627</v>
      </c>
      <c r="AA135" t="s">
        <v>617</v>
      </c>
      <c r="AB135" t="s">
        <v>618</v>
      </c>
      <c r="AC135">
        <v>25</v>
      </c>
    </row>
    <row r="136" spans="1:29">
      <c r="A136" s="790">
        <v>45711</v>
      </c>
      <c r="D136">
        <v>32</v>
      </c>
      <c r="H136">
        <v>0</v>
      </c>
      <c r="U136" t="s">
        <v>559</v>
      </c>
      <c r="V136" s="790">
        <v>45679</v>
      </c>
      <c r="W136" t="s">
        <v>521</v>
      </c>
      <c r="X136">
        <v>26400</v>
      </c>
      <c r="Y136">
        <v>14.732142857142858</v>
      </c>
      <c r="Z136" t="s">
        <v>627</v>
      </c>
      <c r="AA136" t="s">
        <v>617</v>
      </c>
      <c r="AB136" t="s">
        <v>618</v>
      </c>
      <c r="AC136">
        <v>25</v>
      </c>
    </row>
    <row r="137" spans="1:29">
      <c r="A137" s="790">
        <v>45712</v>
      </c>
      <c r="D137">
        <v>33</v>
      </c>
      <c r="H137">
        <v>0</v>
      </c>
      <c r="U137" t="s">
        <v>559</v>
      </c>
      <c r="V137" s="790">
        <v>45679</v>
      </c>
      <c r="W137" t="s">
        <v>521</v>
      </c>
      <c r="X137">
        <v>26400</v>
      </c>
      <c r="Y137">
        <v>14.732142857142858</v>
      </c>
      <c r="Z137" t="s">
        <v>627</v>
      </c>
      <c r="AA137" t="s">
        <v>617</v>
      </c>
      <c r="AB137" t="s">
        <v>618</v>
      </c>
      <c r="AC137">
        <v>25</v>
      </c>
    </row>
    <row r="138" spans="1:29">
      <c r="A138" s="790">
        <v>45713</v>
      </c>
      <c r="D138">
        <v>34</v>
      </c>
      <c r="H138">
        <v>0</v>
      </c>
      <c r="U138" t="s">
        <v>559</v>
      </c>
      <c r="V138" s="790">
        <v>45679</v>
      </c>
      <c r="W138" t="s">
        <v>521</v>
      </c>
      <c r="X138">
        <v>26400</v>
      </c>
      <c r="Y138">
        <v>14.732142857142858</v>
      </c>
      <c r="Z138" t="s">
        <v>627</v>
      </c>
      <c r="AA138" t="s">
        <v>617</v>
      </c>
      <c r="AB138" t="s">
        <v>618</v>
      </c>
      <c r="AC138">
        <v>25</v>
      </c>
    </row>
    <row r="139" spans="1:29">
      <c r="A139" s="790">
        <v>45714</v>
      </c>
      <c r="D139">
        <v>35</v>
      </c>
      <c r="H139">
        <v>0</v>
      </c>
      <c r="U139" t="s">
        <v>559</v>
      </c>
      <c r="V139" s="790">
        <v>45679</v>
      </c>
      <c r="W139" t="s">
        <v>521</v>
      </c>
      <c r="X139">
        <v>26400</v>
      </c>
      <c r="Y139">
        <v>14.732142857142858</v>
      </c>
      <c r="Z139" t="s">
        <v>627</v>
      </c>
      <c r="AA139" t="s">
        <v>617</v>
      </c>
      <c r="AB139" t="s">
        <v>618</v>
      </c>
      <c r="AC139">
        <v>25</v>
      </c>
    </row>
    <row r="140" spans="1:29">
      <c r="A140" s="790">
        <v>45715</v>
      </c>
      <c r="D140">
        <v>36</v>
      </c>
      <c r="H140">
        <v>0</v>
      </c>
      <c r="U140" t="s">
        <v>559</v>
      </c>
      <c r="V140" s="790">
        <v>45679</v>
      </c>
      <c r="W140" t="s">
        <v>521</v>
      </c>
      <c r="X140">
        <v>26400</v>
      </c>
      <c r="Y140">
        <v>14.732142857142858</v>
      </c>
      <c r="Z140" t="s">
        <v>627</v>
      </c>
      <c r="AA140" t="s">
        <v>617</v>
      </c>
      <c r="AB140" t="s">
        <v>618</v>
      </c>
      <c r="AC140">
        <v>25</v>
      </c>
    </row>
    <row r="141" spans="1:29">
      <c r="A141" s="790">
        <v>45716</v>
      </c>
      <c r="D141">
        <v>37</v>
      </c>
      <c r="H141">
        <v>0</v>
      </c>
      <c r="U141" t="s">
        <v>559</v>
      </c>
      <c r="V141" s="790">
        <v>45679</v>
      </c>
      <c r="W141" t="s">
        <v>521</v>
      </c>
      <c r="X141">
        <v>26400</v>
      </c>
      <c r="Y141">
        <v>14.732142857142858</v>
      </c>
      <c r="Z141" t="s">
        <v>627</v>
      </c>
      <c r="AA141" t="s">
        <v>617</v>
      </c>
      <c r="AB141" t="s">
        <v>618</v>
      </c>
      <c r="AC141">
        <v>25</v>
      </c>
    </row>
    <row r="142" spans="1:29">
      <c r="A142" s="790">
        <v>45717</v>
      </c>
      <c r="D142">
        <v>38</v>
      </c>
      <c r="H142">
        <v>0</v>
      </c>
      <c r="U142" t="s">
        <v>559</v>
      </c>
      <c r="V142" s="790">
        <v>45679</v>
      </c>
      <c r="W142" t="s">
        <v>521</v>
      </c>
      <c r="X142">
        <v>26400</v>
      </c>
      <c r="Y142">
        <v>14.732142857142858</v>
      </c>
      <c r="Z142" t="s">
        <v>627</v>
      </c>
      <c r="AA142" t="s">
        <v>617</v>
      </c>
      <c r="AB142" t="s">
        <v>618</v>
      </c>
      <c r="AC142">
        <v>25</v>
      </c>
    </row>
    <row r="143" spans="1:29">
      <c r="A143" s="790">
        <v>45718</v>
      </c>
      <c r="D143">
        <v>39</v>
      </c>
      <c r="H143">
        <v>0</v>
      </c>
      <c r="U143" t="s">
        <v>559</v>
      </c>
      <c r="V143" s="790">
        <v>45679</v>
      </c>
      <c r="W143" t="s">
        <v>521</v>
      </c>
      <c r="X143">
        <v>26400</v>
      </c>
      <c r="Y143">
        <v>14.732142857142858</v>
      </c>
      <c r="Z143" t="s">
        <v>627</v>
      </c>
      <c r="AA143" t="s">
        <v>617</v>
      </c>
      <c r="AB143" t="s">
        <v>618</v>
      </c>
      <c r="AC143">
        <v>25</v>
      </c>
    </row>
    <row r="144" spans="1:29">
      <c r="A144" s="790">
        <v>45719</v>
      </c>
      <c r="D144">
        <v>40</v>
      </c>
      <c r="H144">
        <v>0</v>
      </c>
      <c r="U144" t="s">
        <v>559</v>
      </c>
      <c r="V144" s="790">
        <v>45679</v>
      </c>
      <c r="W144" t="s">
        <v>521</v>
      </c>
      <c r="X144">
        <v>26400</v>
      </c>
      <c r="Y144">
        <v>14.732142857142858</v>
      </c>
      <c r="Z144" t="s">
        <v>627</v>
      </c>
      <c r="AA144" t="s">
        <v>617</v>
      </c>
      <c r="AB144" t="s">
        <v>618</v>
      </c>
      <c r="AC144">
        <v>25</v>
      </c>
    </row>
    <row r="145" spans="1:29">
      <c r="A145" s="790">
        <v>45720</v>
      </c>
      <c r="D145">
        <v>41</v>
      </c>
      <c r="H145">
        <v>0</v>
      </c>
      <c r="U145" t="s">
        <v>559</v>
      </c>
      <c r="V145" s="790">
        <v>45679</v>
      </c>
      <c r="W145" t="s">
        <v>521</v>
      </c>
      <c r="X145">
        <v>26400</v>
      </c>
      <c r="Y145">
        <v>14.732142857142858</v>
      </c>
      <c r="Z145" t="s">
        <v>627</v>
      </c>
      <c r="AA145" t="s">
        <v>617</v>
      </c>
      <c r="AB145" t="s">
        <v>618</v>
      </c>
      <c r="AC145">
        <v>25</v>
      </c>
    </row>
    <row r="146" spans="1:29">
      <c r="A146" s="790">
        <v>45721</v>
      </c>
      <c r="D146">
        <v>42</v>
      </c>
      <c r="H146">
        <v>0</v>
      </c>
      <c r="U146" t="s">
        <v>559</v>
      </c>
      <c r="V146" s="790">
        <v>45679</v>
      </c>
      <c r="W146" t="s">
        <v>521</v>
      </c>
      <c r="X146">
        <v>26400</v>
      </c>
      <c r="Y146">
        <v>14.732142857142858</v>
      </c>
      <c r="Z146" t="s">
        <v>627</v>
      </c>
      <c r="AA146" t="s">
        <v>617</v>
      </c>
      <c r="AB146" t="s">
        <v>618</v>
      </c>
      <c r="AC146">
        <v>25</v>
      </c>
    </row>
    <row r="147" spans="1:29">
      <c r="A147" s="790">
        <v>45722</v>
      </c>
      <c r="D147">
        <v>43</v>
      </c>
      <c r="H147">
        <v>0</v>
      </c>
      <c r="U147" t="s">
        <v>559</v>
      </c>
      <c r="V147" s="790">
        <v>45679</v>
      </c>
      <c r="W147" t="s">
        <v>521</v>
      </c>
      <c r="X147">
        <v>26400</v>
      </c>
      <c r="Y147">
        <v>14.732142857142858</v>
      </c>
      <c r="Z147" t="s">
        <v>627</v>
      </c>
      <c r="AA147" t="s">
        <v>617</v>
      </c>
      <c r="AB147" t="s">
        <v>618</v>
      </c>
      <c r="AC147">
        <v>25</v>
      </c>
    </row>
    <row r="148" spans="1:29">
      <c r="A148" s="790">
        <v>45723</v>
      </c>
      <c r="D148">
        <v>44</v>
      </c>
      <c r="H148">
        <v>0</v>
      </c>
      <c r="U148" t="s">
        <v>559</v>
      </c>
      <c r="V148" s="790">
        <v>45679</v>
      </c>
      <c r="W148" t="s">
        <v>521</v>
      </c>
      <c r="X148">
        <v>26400</v>
      </c>
      <c r="Y148">
        <v>14.732142857142858</v>
      </c>
      <c r="Z148" t="s">
        <v>627</v>
      </c>
      <c r="AA148" t="s">
        <v>617</v>
      </c>
      <c r="AB148" t="s">
        <v>618</v>
      </c>
      <c r="AC148">
        <v>25</v>
      </c>
    </row>
    <row r="149" spans="1:29">
      <c r="A149" s="790">
        <v>45724</v>
      </c>
      <c r="D149">
        <v>45</v>
      </c>
      <c r="H149">
        <v>0</v>
      </c>
      <c r="U149" t="s">
        <v>559</v>
      </c>
      <c r="V149" s="790">
        <v>45679</v>
      </c>
      <c r="W149" t="s">
        <v>521</v>
      </c>
      <c r="X149">
        <v>26400</v>
      </c>
      <c r="Y149">
        <v>14.732142857142858</v>
      </c>
      <c r="Z149" t="s">
        <v>627</v>
      </c>
      <c r="AA149" t="s">
        <v>617</v>
      </c>
      <c r="AB149" t="s">
        <v>618</v>
      </c>
      <c r="AC149">
        <v>25</v>
      </c>
    </row>
    <row r="150" spans="1:29">
      <c r="A150" s="790">
        <v>45725</v>
      </c>
      <c r="D150">
        <v>46</v>
      </c>
      <c r="H150">
        <v>0</v>
      </c>
      <c r="U150" t="s">
        <v>559</v>
      </c>
      <c r="V150" s="790">
        <v>45679</v>
      </c>
      <c r="W150" t="s">
        <v>521</v>
      </c>
      <c r="X150">
        <v>26400</v>
      </c>
      <c r="Y150">
        <v>14.732142857142858</v>
      </c>
      <c r="Z150" t="s">
        <v>627</v>
      </c>
      <c r="AA150" t="s">
        <v>617</v>
      </c>
      <c r="AB150" t="s">
        <v>618</v>
      </c>
      <c r="AC150">
        <v>25</v>
      </c>
    </row>
    <row r="151" spans="1:29">
      <c r="A151" s="790">
        <v>45726</v>
      </c>
      <c r="D151">
        <v>47</v>
      </c>
      <c r="H151">
        <v>0</v>
      </c>
      <c r="U151" t="s">
        <v>559</v>
      </c>
      <c r="V151" s="790">
        <v>45679</v>
      </c>
      <c r="W151" t="s">
        <v>521</v>
      </c>
      <c r="X151">
        <v>26400</v>
      </c>
      <c r="Y151">
        <v>14.732142857142858</v>
      </c>
      <c r="Z151" t="s">
        <v>627</v>
      </c>
      <c r="AA151" t="s">
        <v>617</v>
      </c>
      <c r="AB151" t="s">
        <v>618</v>
      </c>
      <c r="AC151">
        <v>25</v>
      </c>
    </row>
    <row r="152" spans="1:29">
      <c r="A152" s="790">
        <v>45727</v>
      </c>
      <c r="D152">
        <v>48</v>
      </c>
      <c r="H152">
        <v>0</v>
      </c>
      <c r="U152" t="s">
        <v>559</v>
      </c>
      <c r="V152" s="790">
        <v>45679</v>
      </c>
      <c r="W152" t="s">
        <v>521</v>
      </c>
      <c r="X152">
        <v>26400</v>
      </c>
      <c r="Y152">
        <v>14.732142857142858</v>
      </c>
      <c r="Z152" t="s">
        <v>627</v>
      </c>
      <c r="AA152" t="s">
        <v>617</v>
      </c>
      <c r="AB152" t="s">
        <v>618</v>
      </c>
      <c r="AC152">
        <v>25</v>
      </c>
    </row>
    <row r="153" spans="1:29">
      <c r="A153" s="790">
        <v>45728</v>
      </c>
      <c r="D153">
        <v>49</v>
      </c>
      <c r="H153">
        <v>0</v>
      </c>
      <c r="U153" t="s">
        <v>559</v>
      </c>
      <c r="V153" s="790">
        <v>45679</v>
      </c>
      <c r="W153" t="s">
        <v>521</v>
      </c>
      <c r="X153">
        <v>26400</v>
      </c>
      <c r="Y153">
        <v>14.732142857142858</v>
      </c>
      <c r="Z153" t="s">
        <v>627</v>
      </c>
      <c r="AA153" t="s">
        <v>617</v>
      </c>
      <c r="AB153" t="s">
        <v>618</v>
      </c>
      <c r="AC153">
        <v>25</v>
      </c>
    </row>
    <row r="154" spans="1:29">
      <c r="A154" s="790">
        <v>45729</v>
      </c>
      <c r="D154">
        <v>50</v>
      </c>
      <c r="H154">
        <v>0</v>
      </c>
      <c r="U154" t="s">
        <v>559</v>
      </c>
      <c r="V154" s="790">
        <v>45679</v>
      </c>
      <c r="W154" t="s">
        <v>521</v>
      </c>
      <c r="X154">
        <v>26400</v>
      </c>
      <c r="Y154">
        <v>14.732142857142858</v>
      </c>
      <c r="Z154" t="s">
        <v>627</v>
      </c>
      <c r="AA154" t="s">
        <v>617</v>
      </c>
      <c r="AB154" t="s">
        <v>618</v>
      </c>
      <c r="AC154">
        <v>25</v>
      </c>
    </row>
    <row r="155" spans="1:29">
      <c r="A155" s="790">
        <v>45679</v>
      </c>
      <c r="D155">
        <v>0</v>
      </c>
      <c r="H155">
        <v>0</v>
      </c>
      <c r="U155" t="s">
        <v>520</v>
      </c>
      <c r="V155" s="790">
        <v>45679</v>
      </c>
      <c r="W155" t="s">
        <v>521</v>
      </c>
      <c r="X155">
        <v>26400</v>
      </c>
      <c r="Y155">
        <v>14.732142857142858</v>
      </c>
      <c r="Z155" t="s">
        <v>627</v>
      </c>
      <c r="AA155" t="s">
        <v>617</v>
      </c>
      <c r="AB155" t="s">
        <v>618</v>
      </c>
      <c r="AC155">
        <v>25</v>
      </c>
    </row>
    <row r="156" spans="1:29">
      <c r="A156" s="790">
        <v>45680</v>
      </c>
      <c r="D156">
        <v>1</v>
      </c>
      <c r="H156">
        <v>0</v>
      </c>
      <c r="U156" t="s">
        <v>520</v>
      </c>
      <c r="V156" s="790">
        <v>45679</v>
      </c>
      <c r="W156" t="s">
        <v>521</v>
      </c>
      <c r="X156">
        <v>26400</v>
      </c>
      <c r="Y156">
        <v>14.732142857142858</v>
      </c>
      <c r="Z156" t="s">
        <v>627</v>
      </c>
      <c r="AA156" t="s">
        <v>617</v>
      </c>
      <c r="AB156" t="s">
        <v>618</v>
      </c>
      <c r="AC156">
        <v>25</v>
      </c>
    </row>
    <row r="157" spans="1:29">
      <c r="A157" s="790">
        <v>45681</v>
      </c>
      <c r="D157">
        <v>2</v>
      </c>
      <c r="H157">
        <v>0</v>
      </c>
      <c r="U157" t="s">
        <v>520</v>
      </c>
      <c r="V157" s="790">
        <v>45679</v>
      </c>
      <c r="W157" t="s">
        <v>521</v>
      </c>
      <c r="X157">
        <v>26400</v>
      </c>
      <c r="Y157">
        <v>14.732142857142858</v>
      </c>
      <c r="Z157" t="s">
        <v>627</v>
      </c>
      <c r="AA157" t="s">
        <v>617</v>
      </c>
      <c r="AB157" t="s">
        <v>618</v>
      </c>
      <c r="AC157">
        <v>25</v>
      </c>
    </row>
    <row r="158" spans="1:29">
      <c r="A158" s="790">
        <v>45682</v>
      </c>
      <c r="D158">
        <v>3</v>
      </c>
      <c r="H158">
        <v>0</v>
      </c>
      <c r="U158" t="s">
        <v>520</v>
      </c>
      <c r="V158" s="790">
        <v>45679</v>
      </c>
      <c r="W158" t="s">
        <v>521</v>
      </c>
      <c r="X158">
        <v>26400</v>
      </c>
      <c r="Y158">
        <v>14.732142857142858</v>
      </c>
      <c r="Z158" t="s">
        <v>627</v>
      </c>
      <c r="AA158" t="s">
        <v>617</v>
      </c>
      <c r="AB158" t="s">
        <v>618</v>
      </c>
      <c r="AC158">
        <v>25</v>
      </c>
    </row>
    <row r="159" spans="1:29">
      <c r="A159" s="790">
        <v>45683</v>
      </c>
      <c r="D159">
        <v>4</v>
      </c>
      <c r="H159">
        <v>0</v>
      </c>
      <c r="U159" t="s">
        <v>520</v>
      </c>
      <c r="V159" s="790">
        <v>45679</v>
      </c>
      <c r="W159" t="s">
        <v>521</v>
      </c>
      <c r="X159">
        <v>26400</v>
      </c>
      <c r="Y159">
        <v>14.732142857142858</v>
      </c>
      <c r="Z159" t="s">
        <v>627</v>
      </c>
      <c r="AA159" t="s">
        <v>617</v>
      </c>
      <c r="AB159" t="s">
        <v>618</v>
      </c>
      <c r="AC159">
        <v>25</v>
      </c>
    </row>
    <row r="160" spans="1:29">
      <c r="A160" s="790">
        <v>45684</v>
      </c>
      <c r="D160">
        <v>5</v>
      </c>
      <c r="H160">
        <v>0</v>
      </c>
      <c r="U160" t="s">
        <v>520</v>
      </c>
      <c r="V160" s="790">
        <v>45679</v>
      </c>
      <c r="W160" t="s">
        <v>521</v>
      </c>
      <c r="X160">
        <v>26400</v>
      </c>
      <c r="Y160">
        <v>14.732142857142858</v>
      </c>
      <c r="Z160" t="s">
        <v>627</v>
      </c>
      <c r="AA160" t="s">
        <v>617</v>
      </c>
      <c r="AB160" t="s">
        <v>618</v>
      </c>
      <c r="AC160">
        <v>25</v>
      </c>
    </row>
    <row r="161" spans="1:29">
      <c r="A161" s="790">
        <v>45685</v>
      </c>
      <c r="D161">
        <v>6</v>
      </c>
      <c r="H161">
        <v>0</v>
      </c>
      <c r="U161" t="s">
        <v>520</v>
      </c>
      <c r="V161" s="790">
        <v>45679</v>
      </c>
      <c r="W161" t="s">
        <v>521</v>
      </c>
      <c r="X161">
        <v>26400</v>
      </c>
      <c r="Y161">
        <v>14.732142857142858</v>
      </c>
      <c r="Z161" t="s">
        <v>627</v>
      </c>
      <c r="AA161" t="s">
        <v>617</v>
      </c>
      <c r="AB161" t="s">
        <v>618</v>
      </c>
      <c r="AC161">
        <v>25</v>
      </c>
    </row>
    <row r="162" spans="1:29">
      <c r="A162" s="790">
        <v>45686</v>
      </c>
      <c r="D162">
        <v>7</v>
      </c>
      <c r="H162">
        <v>0</v>
      </c>
      <c r="U162" t="s">
        <v>520</v>
      </c>
      <c r="V162" s="790">
        <v>45679</v>
      </c>
      <c r="W162" t="s">
        <v>521</v>
      </c>
      <c r="X162">
        <v>26400</v>
      </c>
      <c r="Y162">
        <v>14.732142857142858</v>
      </c>
      <c r="Z162" t="s">
        <v>627</v>
      </c>
      <c r="AA162" t="s">
        <v>617</v>
      </c>
      <c r="AB162" t="s">
        <v>618</v>
      </c>
      <c r="AC162">
        <v>25</v>
      </c>
    </row>
    <row r="163" spans="1:29">
      <c r="A163" s="790">
        <v>45687</v>
      </c>
      <c r="D163">
        <v>8</v>
      </c>
      <c r="H163">
        <v>0</v>
      </c>
      <c r="U163" t="s">
        <v>520</v>
      </c>
      <c r="V163" s="790">
        <v>45679</v>
      </c>
      <c r="W163" t="s">
        <v>521</v>
      </c>
      <c r="X163">
        <v>26400</v>
      </c>
      <c r="Y163">
        <v>14.732142857142858</v>
      </c>
      <c r="Z163" t="s">
        <v>627</v>
      </c>
      <c r="AA163" t="s">
        <v>617</v>
      </c>
      <c r="AB163" t="s">
        <v>618</v>
      </c>
      <c r="AC163">
        <v>25</v>
      </c>
    </row>
    <row r="164" spans="1:29">
      <c r="A164" s="790">
        <v>45688</v>
      </c>
      <c r="D164">
        <v>9</v>
      </c>
      <c r="H164">
        <v>0</v>
      </c>
      <c r="U164" t="s">
        <v>520</v>
      </c>
      <c r="V164" s="790">
        <v>45679</v>
      </c>
      <c r="W164" t="s">
        <v>521</v>
      </c>
      <c r="X164">
        <v>26400</v>
      </c>
      <c r="Y164">
        <v>14.732142857142858</v>
      </c>
      <c r="Z164" t="s">
        <v>627</v>
      </c>
      <c r="AA164" t="s">
        <v>617</v>
      </c>
      <c r="AB164" t="s">
        <v>618</v>
      </c>
      <c r="AC164">
        <v>25</v>
      </c>
    </row>
    <row r="165" spans="1:29">
      <c r="A165" s="790">
        <v>45689</v>
      </c>
      <c r="D165">
        <v>10</v>
      </c>
      <c r="H165">
        <v>0</v>
      </c>
      <c r="U165" t="s">
        <v>520</v>
      </c>
      <c r="V165" s="790">
        <v>45679</v>
      </c>
      <c r="W165" t="s">
        <v>521</v>
      </c>
      <c r="X165">
        <v>26400</v>
      </c>
      <c r="Y165">
        <v>14.732142857142858</v>
      </c>
      <c r="Z165" t="s">
        <v>627</v>
      </c>
      <c r="AA165" t="s">
        <v>617</v>
      </c>
      <c r="AB165" t="s">
        <v>618</v>
      </c>
      <c r="AC165">
        <v>25</v>
      </c>
    </row>
    <row r="166" spans="1:29">
      <c r="A166" s="790">
        <v>45690</v>
      </c>
      <c r="D166">
        <v>11</v>
      </c>
      <c r="H166">
        <v>0</v>
      </c>
      <c r="U166" t="s">
        <v>520</v>
      </c>
      <c r="V166" s="790">
        <v>45679</v>
      </c>
      <c r="W166" t="s">
        <v>521</v>
      </c>
      <c r="X166">
        <v>26400</v>
      </c>
      <c r="Y166">
        <v>14.732142857142858</v>
      </c>
      <c r="Z166" t="s">
        <v>627</v>
      </c>
      <c r="AA166" t="s">
        <v>617</v>
      </c>
      <c r="AB166" t="s">
        <v>618</v>
      </c>
      <c r="AC166">
        <v>25</v>
      </c>
    </row>
    <row r="167" spans="1:29">
      <c r="A167" s="790">
        <v>45691</v>
      </c>
      <c r="D167">
        <v>12</v>
      </c>
      <c r="H167">
        <v>0</v>
      </c>
      <c r="U167" t="s">
        <v>520</v>
      </c>
      <c r="V167" s="790">
        <v>45679</v>
      </c>
      <c r="W167" t="s">
        <v>521</v>
      </c>
      <c r="X167">
        <v>26400</v>
      </c>
      <c r="Y167">
        <v>14.732142857142858</v>
      </c>
      <c r="Z167" t="s">
        <v>627</v>
      </c>
      <c r="AA167" t="s">
        <v>617</v>
      </c>
      <c r="AB167" t="s">
        <v>618</v>
      </c>
      <c r="AC167">
        <v>25</v>
      </c>
    </row>
    <row r="168" spans="1:29">
      <c r="A168" s="790">
        <v>45692</v>
      </c>
      <c r="D168">
        <v>13</v>
      </c>
      <c r="H168">
        <v>0</v>
      </c>
      <c r="U168" t="s">
        <v>520</v>
      </c>
      <c r="V168" s="790">
        <v>45679</v>
      </c>
      <c r="W168" t="s">
        <v>521</v>
      </c>
      <c r="X168">
        <v>26400</v>
      </c>
      <c r="Y168">
        <v>14.732142857142858</v>
      </c>
      <c r="Z168" t="s">
        <v>627</v>
      </c>
      <c r="AA168" t="s">
        <v>617</v>
      </c>
      <c r="AB168" t="s">
        <v>618</v>
      </c>
      <c r="AC168">
        <v>25</v>
      </c>
    </row>
    <row r="169" spans="1:29">
      <c r="A169" s="790">
        <v>45693</v>
      </c>
      <c r="D169">
        <v>14</v>
      </c>
      <c r="H169">
        <v>0</v>
      </c>
      <c r="U169" t="s">
        <v>520</v>
      </c>
      <c r="V169" s="790">
        <v>45679</v>
      </c>
      <c r="W169" t="s">
        <v>521</v>
      </c>
      <c r="X169">
        <v>26400</v>
      </c>
      <c r="Y169">
        <v>14.732142857142858</v>
      </c>
      <c r="Z169" t="s">
        <v>627</v>
      </c>
      <c r="AA169" t="s">
        <v>617</v>
      </c>
      <c r="AB169" t="s">
        <v>618</v>
      </c>
      <c r="AC169">
        <v>25</v>
      </c>
    </row>
    <row r="170" spans="1:29">
      <c r="A170" s="790">
        <v>45694</v>
      </c>
      <c r="D170">
        <v>15</v>
      </c>
      <c r="H170">
        <v>0</v>
      </c>
      <c r="U170" t="s">
        <v>520</v>
      </c>
      <c r="V170" s="790">
        <v>45679</v>
      </c>
      <c r="W170" t="s">
        <v>521</v>
      </c>
      <c r="X170">
        <v>26400</v>
      </c>
      <c r="Y170">
        <v>14.732142857142858</v>
      </c>
      <c r="Z170" t="s">
        <v>627</v>
      </c>
      <c r="AA170" t="s">
        <v>617</v>
      </c>
      <c r="AB170" t="s">
        <v>618</v>
      </c>
      <c r="AC170">
        <v>25</v>
      </c>
    </row>
    <row r="171" spans="1:29">
      <c r="A171" s="790">
        <v>45695</v>
      </c>
      <c r="D171">
        <v>16</v>
      </c>
      <c r="H171">
        <v>0</v>
      </c>
      <c r="U171" t="s">
        <v>520</v>
      </c>
      <c r="V171" s="790">
        <v>45679</v>
      </c>
      <c r="W171" t="s">
        <v>521</v>
      </c>
      <c r="X171">
        <v>26400</v>
      </c>
      <c r="Y171">
        <v>14.732142857142858</v>
      </c>
      <c r="Z171" t="s">
        <v>627</v>
      </c>
      <c r="AA171" t="s">
        <v>617</v>
      </c>
      <c r="AB171" t="s">
        <v>618</v>
      </c>
      <c r="AC171">
        <v>25</v>
      </c>
    </row>
    <row r="172" spans="1:29">
      <c r="A172" s="790">
        <v>45696</v>
      </c>
      <c r="D172">
        <v>17</v>
      </c>
      <c r="H172">
        <v>0</v>
      </c>
      <c r="U172" t="s">
        <v>520</v>
      </c>
      <c r="V172" s="790">
        <v>45679</v>
      </c>
      <c r="W172" t="s">
        <v>521</v>
      </c>
      <c r="X172">
        <v>26400</v>
      </c>
      <c r="Y172">
        <v>14.732142857142858</v>
      </c>
      <c r="Z172" t="s">
        <v>627</v>
      </c>
      <c r="AA172" t="s">
        <v>617</v>
      </c>
      <c r="AB172" t="s">
        <v>618</v>
      </c>
      <c r="AC172">
        <v>25</v>
      </c>
    </row>
    <row r="173" spans="1:29">
      <c r="A173" s="790">
        <v>45697</v>
      </c>
      <c r="D173">
        <v>18</v>
      </c>
      <c r="H173">
        <v>0</v>
      </c>
      <c r="U173" t="s">
        <v>520</v>
      </c>
      <c r="V173" s="790">
        <v>45679</v>
      </c>
      <c r="W173" t="s">
        <v>521</v>
      </c>
      <c r="X173">
        <v>26400</v>
      </c>
      <c r="Y173">
        <v>14.732142857142858</v>
      </c>
      <c r="Z173" t="s">
        <v>627</v>
      </c>
      <c r="AA173" t="s">
        <v>617</v>
      </c>
      <c r="AB173" t="s">
        <v>618</v>
      </c>
      <c r="AC173">
        <v>25</v>
      </c>
    </row>
    <row r="174" spans="1:29">
      <c r="A174" s="790">
        <v>45698</v>
      </c>
      <c r="D174">
        <v>19</v>
      </c>
      <c r="H174">
        <v>0</v>
      </c>
      <c r="U174" t="s">
        <v>520</v>
      </c>
      <c r="V174" s="790">
        <v>45679</v>
      </c>
      <c r="W174" t="s">
        <v>521</v>
      </c>
      <c r="X174">
        <v>26400</v>
      </c>
      <c r="Y174">
        <v>14.732142857142858</v>
      </c>
      <c r="Z174" t="s">
        <v>627</v>
      </c>
      <c r="AA174" t="s">
        <v>617</v>
      </c>
      <c r="AB174" t="s">
        <v>618</v>
      </c>
      <c r="AC174">
        <v>25</v>
      </c>
    </row>
    <row r="175" spans="1:29">
      <c r="A175" s="790">
        <v>45699</v>
      </c>
      <c r="D175">
        <v>20</v>
      </c>
      <c r="H175">
        <v>0</v>
      </c>
      <c r="U175" t="s">
        <v>520</v>
      </c>
      <c r="V175" s="790">
        <v>45679</v>
      </c>
      <c r="W175" t="s">
        <v>521</v>
      </c>
      <c r="X175">
        <v>26400</v>
      </c>
      <c r="Y175">
        <v>14.732142857142858</v>
      </c>
      <c r="Z175" t="s">
        <v>627</v>
      </c>
      <c r="AA175" t="s">
        <v>617</v>
      </c>
      <c r="AB175" t="s">
        <v>618</v>
      </c>
      <c r="AC175">
        <v>25</v>
      </c>
    </row>
    <row r="176" spans="1:29">
      <c r="A176" s="790">
        <v>45700</v>
      </c>
      <c r="D176">
        <v>21</v>
      </c>
      <c r="H176">
        <v>0</v>
      </c>
      <c r="U176" t="s">
        <v>520</v>
      </c>
      <c r="V176" s="790">
        <v>45679</v>
      </c>
      <c r="W176" t="s">
        <v>521</v>
      </c>
      <c r="X176">
        <v>26400</v>
      </c>
      <c r="Y176">
        <v>14.732142857142858</v>
      </c>
      <c r="Z176" t="s">
        <v>627</v>
      </c>
      <c r="AA176" t="s">
        <v>617</v>
      </c>
      <c r="AB176" t="s">
        <v>618</v>
      </c>
      <c r="AC176">
        <v>25</v>
      </c>
    </row>
    <row r="177" spans="1:29">
      <c r="A177" s="790">
        <v>45701</v>
      </c>
      <c r="D177">
        <v>22</v>
      </c>
      <c r="H177">
        <v>0</v>
      </c>
      <c r="U177" t="s">
        <v>520</v>
      </c>
      <c r="V177" s="790">
        <v>45679</v>
      </c>
      <c r="W177" t="s">
        <v>521</v>
      </c>
      <c r="X177">
        <v>26400</v>
      </c>
      <c r="Y177">
        <v>14.732142857142858</v>
      </c>
      <c r="Z177" t="s">
        <v>627</v>
      </c>
      <c r="AA177" t="s">
        <v>617</v>
      </c>
      <c r="AB177" t="s">
        <v>618</v>
      </c>
      <c r="AC177">
        <v>25</v>
      </c>
    </row>
    <row r="178" spans="1:29">
      <c r="A178" s="790">
        <v>45702</v>
      </c>
      <c r="D178">
        <v>23</v>
      </c>
      <c r="H178">
        <v>0</v>
      </c>
      <c r="U178" t="s">
        <v>520</v>
      </c>
      <c r="V178" s="790">
        <v>45679</v>
      </c>
      <c r="W178" t="s">
        <v>521</v>
      </c>
      <c r="X178">
        <v>26400</v>
      </c>
      <c r="Y178">
        <v>14.732142857142858</v>
      </c>
      <c r="Z178" t="s">
        <v>627</v>
      </c>
      <c r="AA178" t="s">
        <v>617</v>
      </c>
      <c r="AB178" t="s">
        <v>618</v>
      </c>
      <c r="AC178">
        <v>25</v>
      </c>
    </row>
    <row r="179" spans="1:29">
      <c r="A179" s="790">
        <v>45703</v>
      </c>
      <c r="D179">
        <v>24</v>
      </c>
      <c r="H179">
        <v>0</v>
      </c>
      <c r="U179" t="s">
        <v>520</v>
      </c>
      <c r="V179" s="790">
        <v>45679</v>
      </c>
      <c r="W179" t="s">
        <v>521</v>
      </c>
      <c r="X179">
        <v>26400</v>
      </c>
      <c r="Y179">
        <v>14.732142857142858</v>
      </c>
      <c r="Z179" t="s">
        <v>627</v>
      </c>
      <c r="AA179" t="s">
        <v>617</v>
      </c>
      <c r="AB179" t="s">
        <v>618</v>
      </c>
      <c r="AC179">
        <v>25</v>
      </c>
    </row>
    <row r="180" spans="1:29">
      <c r="A180" s="790">
        <v>45704</v>
      </c>
      <c r="D180">
        <v>25</v>
      </c>
      <c r="H180">
        <v>0</v>
      </c>
      <c r="U180" t="s">
        <v>520</v>
      </c>
      <c r="V180" s="790">
        <v>45679</v>
      </c>
      <c r="W180" t="s">
        <v>521</v>
      </c>
      <c r="X180">
        <v>26400</v>
      </c>
      <c r="Y180">
        <v>14.732142857142858</v>
      </c>
      <c r="Z180" t="s">
        <v>627</v>
      </c>
      <c r="AA180" t="s">
        <v>617</v>
      </c>
      <c r="AB180" t="s">
        <v>618</v>
      </c>
      <c r="AC180">
        <v>25</v>
      </c>
    </row>
    <row r="181" spans="1:29">
      <c r="A181" s="790">
        <v>45705</v>
      </c>
      <c r="D181">
        <v>26</v>
      </c>
      <c r="H181">
        <v>0</v>
      </c>
      <c r="U181" t="s">
        <v>520</v>
      </c>
      <c r="V181" s="790">
        <v>45679</v>
      </c>
      <c r="W181" t="s">
        <v>521</v>
      </c>
      <c r="X181">
        <v>26400</v>
      </c>
      <c r="Y181">
        <v>14.732142857142858</v>
      </c>
      <c r="Z181" t="s">
        <v>627</v>
      </c>
      <c r="AA181" t="s">
        <v>617</v>
      </c>
      <c r="AB181" t="s">
        <v>618</v>
      </c>
      <c r="AC181">
        <v>25</v>
      </c>
    </row>
    <row r="182" spans="1:29">
      <c r="A182" s="790">
        <v>45706</v>
      </c>
      <c r="D182">
        <v>27</v>
      </c>
      <c r="H182">
        <v>0</v>
      </c>
      <c r="U182" t="s">
        <v>520</v>
      </c>
      <c r="V182" s="790">
        <v>45679</v>
      </c>
      <c r="W182" t="s">
        <v>521</v>
      </c>
      <c r="X182">
        <v>26400</v>
      </c>
      <c r="Y182">
        <v>14.732142857142858</v>
      </c>
      <c r="Z182" t="s">
        <v>627</v>
      </c>
      <c r="AA182" t="s">
        <v>617</v>
      </c>
      <c r="AB182" t="s">
        <v>618</v>
      </c>
      <c r="AC182">
        <v>25</v>
      </c>
    </row>
    <row r="183" spans="1:29">
      <c r="A183" s="790">
        <v>45707</v>
      </c>
      <c r="D183">
        <v>28</v>
      </c>
      <c r="H183">
        <v>0</v>
      </c>
      <c r="U183" t="s">
        <v>520</v>
      </c>
      <c r="V183" s="790">
        <v>45679</v>
      </c>
      <c r="W183" t="s">
        <v>521</v>
      </c>
      <c r="X183">
        <v>26400</v>
      </c>
      <c r="Y183">
        <v>14.732142857142858</v>
      </c>
      <c r="Z183" t="s">
        <v>627</v>
      </c>
      <c r="AA183" t="s">
        <v>617</v>
      </c>
      <c r="AB183" t="s">
        <v>618</v>
      </c>
      <c r="AC183">
        <v>25</v>
      </c>
    </row>
    <row r="184" spans="1:29">
      <c r="A184" s="790">
        <v>45708</v>
      </c>
      <c r="D184">
        <v>29</v>
      </c>
      <c r="H184">
        <v>0</v>
      </c>
      <c r="U184" t="s">
        <v>520</v>
      </c>
      <c r="V184" s="790">
        <v>45679</v>
      </c>
      <c r="W184" t="s">
        <v>521</v>
      </c>
      <c r="X184">
        <v>26400</v>
      </c>
      <c r="Y184">
        <v>14.732142857142858</v>
      </c>
      <c r="Z184" t="s">
        <v>627</v>
      </c>
      <c r="AA184" t="s">
        <v>617</v>
      </c>
      <c r="AB184" t="s">
        <v>618</v>
      </c>
      <c r="AC184">
        <v>25</v>
      </c>
    </row>
    <row r="185" spans="1:29">
      <c r="A185" s="790">
        <v>45709</v>
      </c>
      <c r="D185">
        <v>30</v>
      </c>
      <c r="H185">
        <v>0</v>
      </c>
      <c r="U185" t="s">
        <v>520</v>
      </c>
      <c r="V185" s="790">
        <v>45679</v>
      </c>
      <c r="W185" t="s">
        <v>521</v>
      </c>
      <c r="X185">
        <v>26400</v>
      </c>
      <c r="Y185">
        <v>14.732142857142858</v>
      </c>
      <c r="Z185" t="s">
        <v>627</v>
      </c>
      <c r="AA185" t="s">
        <v>617</v>
      </c>
      <c r="AB185" t="s">
        <v>618</v>
      </c>
      <c r="AC185">
        <v>25</v>
      </c>
    </row>
    <row r="186" spans="1:29">
      <c r="A186" s="790">
        <v>45710</v>
      </c>
      <c r="D186">
        <v>31</v>
      </c>
      <c r="H186">
        <v>0</v>
      </c>
      <c r="U186" t="s">
        <v>520</v>
      </c>
      <c r="V186" s="790">
        <v>45679</v>
      </c>
      <c r="W186" t="s">
        <v>521</v>
      </c>
      <c r="X186">
        <v>26400</v>
      </c>
      <c r="Y186">
        <v>14.732142857142858</v>
      </c>
      <c r="Z186" t="s">
        <v>627</v>
      </c>
      <c r="AA186" t="s">
        <v>617</v>
      </c>
      <c r="AB186" t="s">
        <v>618</v>
      </c>
      <c r="AC186">
        <v>25</v>
      </c>
    </row>
    <row r="187" spans="1:29">
      <c r="A187" s="790">
        <v>45711</v>
      </c>
      <c r="D187">
        <v>32</v>
      </c>
      <c r="H187">
        <v>0</v>
      </c>
      <c r="U187" t="s">
        <v>520</v>
      </c>
      <c r="V187" s="790">
        <v>45679</v>
      </c>
      <c r="W187" t="s">
        <v>521</v>
      </c>
      <c r="X187">
        <v>26400</v>
      </c>
      <c r="Y187">
        <v>14.732142857142858</v>
      </c>
      <c r="Z187" t="s">
        <v>627</v>
      </c>
      <c r="AA187" t="s">
        <v>617</v>
      </c>
      <c r="AB187" t="s">
        <v>618</v>
      </c>
      <c r="AC187">
        <v>25</v>
      </c>
    </row>
    <row r="188" spans="1:29">
      <c r="A188" s="790">
        <v>45712</v>
      </c>
      <c r="D188">
        <v>33</v>
      </c>
      <c r="H188">
        <v>0</v>
      </c>
      <c r="U188" t="s">
        <v>520</v>
      </c>
      <c r="V188" s="790">
        <v>45679</v>
      </c>
      <c r="W188" t="s">
        <v>521</v>
      </c>
      <c r="X188">
        <v>26400</v>
      </c>
      <c r="Y188">
        <v>14.732142857142858</v>
      </c>
      <c r="Z188" t="s">
        <v>627</v>
      </c>
      <c r="AA188" t="s">
        <v>617</v>
      </c>
      <c r="AB188" t="s">
        <v>618</v>
      </c>
      <c r="AC188">
        <v>25</v>
      </c>
    </row>
    <row r="189" spans="1:29">
      <c r="A189" s="790">
        <v>45713</v>
      </c>
      <c r="D189">
        <v>34</v>
      </c>
      <c r="H189">
        <v>0</v>
      </c>
      <c r="U189" t="s">
        <v>520</v>
      </c>
      <c r="V189" s="790">
        <v>45679</v>
      </c>
      <c r="W189" t="s">
        <v>521</v>
      </c>
      <c r="X189">
        <v>26400</v>
      </c>
      <c r="Y189">
        <v>14.732142857142858</v>
      </c>
      <c r="Z189" t="s">
        <v>627</v>
      </c>
      <c r="AA189" t="s">
        <v>617</v>
      </c>
      <c r="AB189" t="s">
        <v>618</v>
      </c>
      <c r="AC189">
        <v>25</v>
      </c>
    </row>
    <row r="190" spans="1:29">
      <c r="A190" s="790">
        <v>45714</v>
      </c>
      <c r="D190">
        <v>35</v>
      </c>
      <c r="H190">
        <v>0</v>
      </c>
      <c r="U190" t="s">
        <v>520</v>
      </c>
      <c r="V190" s="790">
        <v>45679</v>
      </c>
      <c r="W190" t="s">
        <v>521</v>
      </c>
      <c r="X190">
        <v>26400</v>
      </c>
      <c r="Y190">
        <v>14.732142857142858</v>
      </c>
      <c r="Z190" t="s">
        <v>627</v>
      </c>
      <c r="AA190" t="s">
        <v>617</v>
      </c>
      <c r="AB190" t="s">
        <v>618</v>
      </c>
      <c r="AC190">
        <v>25</v>
      </c>
    </row>
    <row r="191" spans="1:29">
      <c r="A191" s="790">
        <v>45715</v>
      </c>
      <c r="D191">
        <v>36</v>
      </c>
      <c r="H191">
        <v>0</v>
      </c>
      <c r="U191" t="s">
        <v>520</v>
      </c>
      <c r="V191" s="790">
        <v>45679</v>
      </c>
      <c r="W191" t="s">
        <v>521</v>
      </c>
      <c r="X191">
        <v>26400</v>
      </c>
      <c r="Y191">
        <v>14.732142857142858</v>
      </c>
      <c r="Z191" t="s">
        <v>627</v>
      </c>
      <c r="AA191" t="s">
        <v>617</v>
      </c>
      <c r="AB191" t="s">
        <v>618</v>
      </c>
      <c r="AC191">
        <v>25</v>
      </c>
    </row>
    <row r="192" spans="1:29">
      <c r="A192" s="790">
        <v>45716</v>
      </c>
      <c r="D192">
        <v>37</v>
      </c>
      <c r="H192">
        <v>0</v>
      </c>
      <c r="U192" t="s">
        <v>520</v>
      </c>
      <c r="V192" s="790">
        <v>45679</v>
      </c>
      <c r="W192" t="s">
        <v>521</v>
      </c>
      <c r="X192">
        <v>26400</v>
      </c>
      <c r="Y192">
        <v>14.732142857142858</v>
      </c>
      <c r="Z192" t="s">
        <v>627</v>
      </c>
      <c r="AA192" t="s">
        <v>617</v>
      </c>
      <c r="AB192" t="s">
        <v>618</v>
      </c>
      <c r="AC192">
        <v>25</v>
      </c>
    </row>
    <row r="193" spans="1:29">
      <c r="A193" s="790">
        <v>45717</v>
      </c>
      <c r="D193">
        <v>38</v>
      </c>
      <c r="H193">
        <v>0</v>
      </c>
      <c r="U193" t="s">
        <v>520</v>
      </c>
      <c r="V193" s="790">
        <v>45679</v>
      </c>
      <c r="W193" t="s">
        <v>521</v>
      </c>
      <c r="X193">
        <v>26400</v>
      </c>
      <c r="Y193">
        <v>14.732142857142858</v>
      </c>
      <c r="Z193" t="s">
        <v>627</v>
      </c>
      <c r="AA193" t="s">
        <v>617</v>
      </c>
      <c r="AB193" t="s">
        <v>618</v>
      </c>
      <c r="AC193">
        <v>25</v>
      </c>
    </row>
    <row r="194" spans="1:29">
      <c r="A194" s="790">
        <v>45718</v>
      </c>
      <c r="D194">
        <v>39</v>
      </c>
      <c r="H194">
        <v>0</v>
      </c>
      <c r="U194" t="s">
        <v>520</v>
      </c>
      <c r="V194" s="790">
        <v>45679</v>
      </c>
      <c r="W194" t="s">
        <v>521</v>
      </c>
      <c r="X194">
        <v>26400</v>
      </c>
      <c r="Y194">
        <v>14.732142857142858</v>
      </c>
      <c r="Z194" t="s">
        <v>627</v>
      </c>
      <c r="AA194" t="s">
        <v>617</v>
      </c>
      <c r="AB194" t="s">
        <v>618</v>
      </c>
      <c r="AC194">
        <v>25</v>
      </c>
    </row>
    <row r="195" spans="1:29">
      <c r="A195" s="790">
        <v>45719</v>
      </c>
      <c r="D195">
        <v>40</v>
      </c>
      <c r="H195">
        <v>0</v>
      </c>
      <c r="U195" t="s">
        <v>520</v>
      </c>
      <c r="V195" s="790">
        <v>45679</v>
      </c>
      <c r="W195" t="s">
        <v>521</v>
      </c>
      <c r="X195">
        <v>26400</v>
      </c>
      <c r="Y195">
        <v>14.732142857142858</v>
      </c>
      <c r="Z195" t="s">
        <v>627</v>
      </c>
      <c r="AA195" t="s">
        <v>617</v>
      </c>
      <c r="AB195" t="s">
        <v>618</v>
      </c>
      <c r="AC195">
        <v>25</v>
      </c>
    </row>
    <row r="196" spans="1:29">
      <c r="A196" s="790">
        <v>45720</v>
      </c>
      <c r="D196">
        <v>41</v>
      </c>
      <c r="H196">
        <v>0</v>
      </c>
      <c r="U196" t="s">
        <v>520</v>
      </c>
      <c r="V196" s="790">
        <v>45679</v>
      </c>
      <c r="W196" t="s">
        <v>521</v>
      </c>
      <c r="X196">
        <v>26400</v>
      </c>
      <c r="Y196">
        <v>14.732142857142858</v>
      </c>
      <c r="Z196" t="s">
        <v>627</v>
      </c>
      <c r="AA196" t="s">
        <v>617</v>
      </c>
      <c r="AB196" t="s">
        <v>618</v>
      </c>
      <c r="AC196">
        <v>25</v>
      </c>
    </row>
    <row r="197" spans="1:29">
      <c r="A197" s="790">
        <v>45721</v>
      </c>
      <c r="D197">
        <v>42</v>
      </c>
      <c r="H197">
        <v>0</v>
      </c>
      <c r="U197" t="s">
        <v>520</v>
      </c>
      <c r="V197" s="790">
        <v>45679</v>
      </c>
      <c r="W197" t="s">
        <v>521</v>
      </c>
      <c r="X197">
        <v>26400</v>
      </c>
      <c r="Y197">
        <v>14.732142857142858</v>
      </c>
      <c r="Z197" t="s">
        <v>627</v>
      </c>
      <c r="AA197" t="s">
        <v>617</v>
      </c>
      <c r="AB197" t="s">
        <v>618</v>
      </c>
      <c r="AC197">
        <v>25</v>
      </c>
    </row>
    <row r="198" spans="1:29">
      <c r="A198" s="790">
        <v>45722</v>
      </c>
      <c r="D198">
        <v>43</v>
      </c>
      <c r="H198">
        <v>0</v>
      </c>
      <c r="U198" t="s">
        <v>520</v>
      </c>
      <c r="V198" s="790">
        <v>45679</v>
      </c>
      <c r="W198" t="s">
        <v>521</v>
      </c>
      <c r="X198">
        <v>26400</v>
      </c>
      <c r="Y198">
        <v>14.732142857142858</v>
      </c>
      <c r="Z198" t="s">
        <v>627</v>
      </c>
      <c r="AA198" t="s">
        <v>617</v>
      </c>
      <c r="AB198" t="s">
        <v>618</v>
      </c>
      <c r="AC198">
        <v>25</v>
      </c>
    </row>
    <row r="199" spans="1:29">
      <c r="A199" s="790">
        <v>45723</v>
      </c>
      <c r="D199">
        <v>44</v>
      </c>
      <c r="H199">
        <v>0</v>
      </c>
      <c r="U199" t="s">
        <v>520</v>
      </c>
      <c r="V199" s="790">
        <v>45679</v>
      </c>
      <c r="W199" t="s">
        <v>521</v>
      </c>
      <c r="X199">
        <v>26400</v>
      </c>
      <c r="Y199">
        <v>14.732142857142858</v>
      </c>
      <c r="Z199" t="s">
        <v>627</v>
      </c>
      <c r="AA199" t="s">
        <v>617</v>
      </c>
      <c r="AB199" t="s">
        <v>618</v>
      </c>
      <c r="AC199">
        <v>25</v>
      </c>
    </row>
    <row r="200" spans="1:29">
      <c r="A200" s="790">
        <v>45724</v>
      </c>
      <c r="D200">
        <v>45</v>
      </c>
      <c r="H200">
        <v>0</v>
      </c>
      <c r="U200" t="s">
        <v>520</v>
      </c>
      <c r="V200" s="790">
        <v>45679</v>
      </c>
      <c r="W200" t="s">
        <v>521</v>
      </c>
      <c r="X200">
        <v>26400</v>
      </c>
      <c r="Y200">
        <v>14.732142857142858</v>
      </c>
      <c r="Z200" t="s">
        <v>627</v>
      </c>
      <c r="AA200" t="s">
        <v>617</v>
      </c>
      <c r="AB200" t="s">
        <v>618</v>
      </c>
      <c r="AC200">
        <v>25</v>
      </c>
    </row>
    <row r="201" spans="1:29">
      <c r="A201" s="790">
        <v>45725</v>
      </c>
      <c r="D201">
        <v>46</v>
      </c>
      <c r="H201">
        <v>0</v>
      </c>
      <c r="U201" t="s">
        <v>520</v>
      </c>
      <c r="V201" s="790">
        <v>45679</v>
      </c>
      <c r="W201" t="s">
        <v>521</v>
      </c>
      <c r="X201">
        <v>26400</v>
      </c>
      <c r="Y201">
        <v>14.732142857142858</v>
      </c>
      <c r="Z201" t="s">
        <v>627</v>
      </c>
      <c r="AA201" t="s">
        <v>617</v>
      </c>
      <c r="AB201" t="s">
        <v>618</v>
      </c>
      <c r="AC201">
        <v>25</v>
      </c>
    </row>
    <row r="202" spans="1:29">
      <c r="A202" s="790">
        <v>45726</v>
      </c>
      <c r="D202">
        <v>47</v>
      </c>
      <c r="H202">
        <v>0</v>
      </c>
      <c r="U202" t="s">
        <v>520</v>
      </c>
      <c r="V202" s="790">
        <v>45679</v>
      </c>
      <c r="W202" t="s">
        <v>521</v>
      </c>
      <c r="X202">
        <v>26400</v>
      </c>
      <c r="Y202">
        <v>14.732142857142858</v>
      </c>
      <c r="Z202" t="s">
        <v>627</v>
      </c>
      <c r="AA202" t="s">
        <v>617</v>
      </c>
      <c r="AB202" t="s">
        <v>618</v>
      </c>
      <c r="AC202">
        <v>25</v>
      </c>
    </row>
    <row r="203" spans="1:29">
      <c r="A203" s="790">
        <v>45727</v>
      </c>
      <c r="D203">
        <v>48</v>
      </c>
      <c r="H203">
        <v>0</v>
      </c>
      <c r="U203" t="s">
        <v>520</v>
      </c>
      <c r="V203" s="790">
        <v>45679</v>
      </c>
      <c r="W203" t="s">
        <v>521</v>
      </c>
      <c r="X203">
        <v>26400</v>
      </c>
      <c r="Y203">
        <v>14.732142857142858</v>
      </c>
      <c r="Z203" t="s">
        <v>627</v>
      </c>
      <c r="AA203" t="s">
        <v>617</v>
      </c>
      <c r="AB203" t="s">
        <v>618</v>
      </c>
      <c r="AC203">
        <v>25</v>
      </c>
    </row>
    <row r="204" spans="1:29">
      <c r="A204" s="790">
        <v>45728</v>
      </c>
      <c r="D204">
        <v>49</v>
      </c>
      <c r="H204">
        <v>0</v>
      </c>
      <c r="U204" t="s">
        <v>520</v>
      </c>
      <c r="V204" s="790">
        <v>45679</v>
      </c>
      <c r="W204" t="s">
        <v>521</v>
      </c>
      <c r="X204">
        <v>26400</v>
      </c>
      <c r="Y204">
        <v>14.732142857142858</v>
      </c>
      <c r="Z204" t="s">
        <v>627</v>
      </c>
      <c r="AA204" t="s">
        <v>617</v>
      </c>
      <c r="AB204" t="s">
        <v>618</v>
      </c>
      <c r="AC204">
        <v>25</v>
      </c>
    </row>
    <row r="205" spans="1:29">
      <c r="A205" s="790">
        <v>45729</v>
      </c>
      <c r="D205">
        <v>50</v>
      </c>
      <c r="H205">
        <v>0</v>
      </c>
      <c r="U205" t="s">
        <v>520</v>
      </c>
      <c r="V205" s="790">
        <v>45679</v>
      </c>
      <c r="W205" t="s">
        <v>521</v>
      </c>
      <c r="X205">
        <v>26400</v>
      </c>
      <c r="Y205">
        <v>14.732142857142858</v>
      </c>
      <c r="Z205" t="s">
        <v>627</v>
      </c>
      <c r="AA205" t="s">
        <v>617</v>
      </c>
      <c r="AB205" t="s">
        <v>618</v>
      </c>
      <c r="AC205">
        <v>25</v>
      </c>
    </row>
    <row r="206" spans="1:29">
      <c r="A206" s="790">
        <v>45679</v>
      </c>
      <c r="D206">
        <v>0</v>
      </c>
      <c r="H206">
        <v>0</v>
      </c>
      <c r="U206" t="s">
        <v>522</v>
      </c>
      <c r="V206" s="790">
        <v>45679</v>
      </c>
      <c r="W206" t="s">
        <v>521</v>
      </c>
      <c r="X206">
        <v>26400</v>
      </c>
      <c r="Y206">
        <v>14.732142857142858</v>
      </c>
      <c r="Z206" t="s">
        <v>627</v>
      </c>
      <c r="AA206" t="s">
        <v>617</v>
      </c>
      <c r="AB206" t="s">
        <v>618</v>
      </c>
      <c r="AC206">
        <v>25</v>
      </c>
    </row>
    <row r="207" spans="1:29">
      <c r="A207" s="790">
        <v>45680</v>
      </c>
      <c r="D207">
        <v>1</v>
      </c>
      <c r="H207">
        <v>0</v>
      </c>
      <c r="U207" t="s">
        <v>522</v>
      </c>
      <c r="V207" s="790">
        <v>45679</v>
      </c>
      <c r="W207" t="s">
        <v>521</v>
      </c>
      <c r="X207">
        <v>26400</v>
      </c>
      <c r="Y207">
        <v>14.732142857142858</v>
      </c>
      <c r="Z207" t="s">
        <v>627</v>
      </c>
      <c r="AA207" t="s">
        <v>617</v>
      </c>
      <c r="AB207" t="s">
        <v>618</v>
      </c>
      <c r="AC207">
        <v>25</v>
      </c>
    </row>
    <row r="208" spans="1:29">
      <c r="A208" s="790">
        <v>45681</v>
      </c>
      <c r="D208">
        <v>2</v>
      </c>
      <c r="H208">
        <v>0</v>
      </c>
      <c r="U208" t="s">
        <v>522</v>
      </c>
      <c r="V208" s="790">
        <v>45679</v>
      </c>
      <c r="W208" t="s">
        <v>521</v>
      </c>
      <c r="X208">
        <v>26400</v>
      </c>
      <c r="Y208">
        <v>14.732142857142858</v>
      </c>
      <c r="Z208" t="s">
        <v>627</v>
      </c>
      <c r="AA208" t="s">
        <v>617</v>
      </c>
      <c r="AB208" t="s">
        <v>618</v>
      </c>
      <c r="AC208">
        <v>25</v>
      </c>
    </row>
    <row r="209" spans="1:29">
      <c r="A209" s="790">
        <v>45682</v>
      </c>
      <c r="D209">
        <v>3</v>
      </c>
      <c r="H209">
        <v>0</v>
      </c>
      <c r="U209" t="s">
        <v>522</v>
      </c>
      <c r="V209" s="790">
        <v>45679</v>
      </c>
      <c r="W209" t="s">
        <v>521</v>
      </c>
      <c r="X209">
        <v>26400</v>
      </c>
      <c r="Y209">
        <v>14.732142857142858</v>
      </c>
      <c r="Z209" t="s">
        <v>627</v>
      </c>
      <c r="AA209" t="s">
        <v>617</v>
      </c>
      <c r="AB209" t="s">
        <v>618</v>
      </c>
      <c r="AC209">
        <v>25</v>
      </c>
    </row>
    <row r="210" spans="1:29">
      <c r="A210" s="790">
        <v>45683</v>
      </c>
      <c r="D210">
        <v>4</v>
      </c>
      <c r="H210">
        <v>0</v>
      </c>
      <c r="U210" t="s">
        <v>522</v>
      </c>
      <c r="V210" s="790">
        <v>45679</v>
      </c>
      <c r="W210" t="s">
        <v>521</v>
      </c>
      <c r="X210">
        <v>26400</v>
      </c>
      <c r="Y210">
        <v>14.732142857142858</v>
      </c>
      <c r="Z210" t="s">
        <v>627</v>
      </c>
      <c r="AA210" t="s">
        <v>617</v>
      </c>
      <c r="AB210" t="s">
        <v>618</v>
      </c>
      <c r="AC210">
        <v>25</v>
      </c>
    </row>
    <row r="211" spans="1:29">
      <c r="A211" s="790">
        <v>45684</v>
      </c>
      <c r="D211">
        <v>5</v>
      </c>
      <c r="H211">
        <v>0</v>
      </c>
      <c r="U211" t="s">
        <v>522</v>
      </c>
      <c r="V211" s="790">
        <v>45679</v>
      </c>
      <c r="W211" t="s">
        <v>521</v>
      </c>
      <c r="X211">
        <v>26400</v>
      </c>
      <c r="Y211">
        <v>14.732142857142858</v>
      </c>
      <c r="Z211" t="s">
        <v>627</v>
      </c>
      <c r="AA211" t="s">
        <v>617</v>
      </c>
      <c r="AB211" t="s">
        <v>618</v>
      </c>
      <c r="AC211">
        <v>25</v>
      </c>
    </row>
    <row r="212" spans="1:29">
      <c r="A212" s="790">
        <v>45685</v>
      </c>
      <c r="D212">
        <v>6</v>
      </c>
      <c r="H212">
        <v>0</v>
      </c>
      <c r="U212" t="s">
        <v>522</v>
      </c>
      <c r="V212" s="790">
        <v>45679</v>
      </c>
      <c r="W212" t="s">
        <v>521</v>
      </c>
      <c r="X212">
        <v>26400</v>
      </c>
      <c r="Y212">
        <v>14.732142857142858</v>
      </c>
      <c r="Z212" t="s">
        <v>627</v>
      </c>
      <c r="AA212" t="s">
        <v>617</v>
      </c>
      <c r="AB212" t="s">
        <v>618</v>
      </c>
      <c r="AC212">
        <v>25</v>
      </c>
    </row>
    <row r="213" spans="1:29">
      <c r="A213" s="790">
        <v>45686</v>
      </c>
      <c r="D213">
        <v>7</v>
      </c>
      <c r="H213">
        <v>0</v>
      </c>
      <c r="U213" t="s">
        <v>522</v>
      </c>
      <c r="V213" s="790">
        <v>45679</v>
      </c>
      <c r="W213" t="s">
        <v>521</v>
      </c>
      <c r="X213">
        <v>26400</v>
      </c>
      <c r="Y213">
        <v>14.732142857142858</v>
      </c>
      <c r="Z213" t="s">
        <v>627</v>
      </c>
      <c r="AA213" t="s">
        <v>617</v>
      </c>
      <c r="AB213" t="s">
        <v>618</v>
      </c>
      <c r="AC213">
        <v>25</v>
      </c>
    </row>
    <row r="214" spans="1:29">
      <c r="A214" s="790">
        <v>45687</v>
      </c>
      <c r="D214">
        <v>8</v>
      </c>
      <c r="H214">
        <v>0</v>
      </c>
      <c r="U214" t="s">
        <v>522</v>
      </c>
      <c r="V214" s="790">
        <v>45679</v>
      </c>
      <c r="W214" t="s">
        <v>521</v>
      </c>
      <c r="X214">
        <v>26400</v>
      </c>
      <c r="Y214">
        <v>14.732142857142858</v>
      </c>
      <c r="Z214" t="s">
        <v>627</v>
      </c>
      <c r="AA214" t="s">
        <v>617</v>
      </c>
      <c r="AB214" t="s">
        <v>618</v>
      </c>
      <c r="AC214">
        <v>25</v>
      </c>
    </row>
    <row r="215" spans="1:29">
      <c r="A215" s="790">
        <v>45688</v>
      </c>
      <c r="D215">
        <v>9</v>
      </c>
      <c r="H215">
        <v>0</v>
      </c>
      <c r="U215" t="s">
        <v>522</v>
      </c>
      <c r="V215" s="790">
        <v>45679</v>
      </c>
      <c r="W215" t="s">
        <v>521</v>
      </c>
      <c r="X215">
        <v>26400</v>
      </c>
      <c r="Y215">
        <v>14.732142857142858</v>
      </c>
      <c r="Z215" t="s">
        <v>627</v>
      </c>
      <c r="AA215" t="s">
        <v>617</v>
      </c>
      <c r="AB215" t="s">
        <v>618</v>
      </c>
      <c r="AC215">
        <v>25</v>
      </c>
    </row>
    <row r="216" spans="1:29">
      <c r="A216" s="790">
        <v>45689</v>
      </c>
      <c r="D216">
        <v>10</v>
      </c>
      <c r="H216">
        <v>0</v>
      </c>
      <c r="U216" t="s">
        <v>522</v>
      </c>
      <c r="V216" s="790">
        <v>45679</v>
      </c>
      <c r="W216" t="s">
        <v>521</v>
      </c>
      <c r="X216">
        <v>26400</v>
      </c>
      <c r="Y216">
        <v>14.732142857142858</v>
      </c>
      <c r="Z216" t="s">
        <v>627</v>
      </c>
      <c r="AA216" t="s">
        <v>617</v>
      </c>
      <c r="AB216" t="s">
        <v>618</v>
      </c>
      <c r="AC216">
        <v>25</v>
      </c>
    </row>
    <row r="217" spans="1:29">
      <c r="A217" s="790">
        <v>45690</v>
      </c>
      <c r="D217">
        <v>11</v>
      </c>
      <c r="H217">
        <v>0</v>
      </c>
      <c r="U217" t="s">
        <v>522</v>
      </c>
      <c r="V217" s="790">
        <v>45679</v>
      </c>
      <c r="W217" t="s">
        <v>521</v>
      </c>
      <c r="X217">
        <v>26400</v>
      </c>
      <c r="Y217">
        <v>14.732142857142858</v>
      </c>
      <c r="Z217" t="s">
        <v>627</v>
      </c>
      <c r="AA217" t="s">
        <v>617</v>
      </c>
      <c r="AB217" t="s">
        <v>618</v>
      </c>
      <c r="AC217">
        <v>25</v>
      </c>
    </row>
    <row r="218" spans="1:29">
      <c r="A218" s="790">
        <v>45691</v>
      </c>
      <c r="D218">
        <v>12</v>
      </c>
      <c r="H218">
        <v>0</v>
      </c>
      <c r="U218" t="s">
        <v>522</v>
      </c>
      <c r="V218" s="790">
        <v>45679</v>
      </c>
      <c r="W218" t="s">
        <v>521</v>
      </c>
      <c r="X218">
        <v>26400</v>
      </c>
      <c r="Y218">
        <v>14.732142857142858</v>
      </c>
      <c r="Z218" t="s">
        <v>627</v>
      </c>
      <c r="AA218" t="s">
        <v>617</v>
      </c>
      <c r="AB218" t="s">
        <v>618</v>
      </c>
      <c r="AC218">
        <v>25</v>
      </c>
    </row>
    <row r="219" spans="1:29">
      <c r="A219" s="790">
        <v>45692</v>
      </c>
      <c r="D219">
        <v>13</v>
      </c>
      <c r="H219">
        <v>0</v>
      </c>
      <c r="U219" t="s">
        <v>522</v>
      </c>
      <c r="V219" s="790">
        <v>45679</v>
      </c>
      <c r="W219" t="s">
        <v>521</v>
      </c>
      <c r="X219">
        <v>26400</v>
      </c>
      <c r="Y219">
        <v>14.732142857142858</v>
      </c>
      <c r="Z219" t="s">
        <v>627</v>
      </c>
      <c r="AA219" t="s">
        <v>617</v>
      </c>
      <c r="AB219" t="s">
        <v>618</v>
      </c>
      <c r="AC219">
        <v>25</v>
      </c>
    </row>
    <row r="220" spans="1:29">
      <c r="A220" s="790">
        <v>45693</v>
      </c>
      <c r="D220">
        <v>14</v>
      </c>
      <c r="H220">
        <v>0</v>
      </c>
      <c r="U220" t="s">
        <v>522</v>
      </c>
      <c r="V220" s="790">
        <v>45679</v>
      </c>
      <c r="W220" t="s">
        <v>521</v>
      </c>
      <c r="X220">
        <v>26400</v>
      </c>
      <c r="Y220">
        <v>14.732142857142858</v>
      </c>
      <c r="Z220" t="s">
        <v>627</v>
      </c>
      <c r="AA220" t="s">
        <v>617</v>
      </c>
      <c r="AB220" t="s">
        <v>618</v>
      </c>
      <c r="AC220">
        <v>25</v>
      </c>
    </row>
    <row r="221" spans="1:29">
      <c r="A221" s="790">
        <v>45694</v>
      </c>
      <c r="D221">
        <v>15</v>
      </c>
      <c r="H221">
        <v>0</v>
      </c>
      <c r="U221" t="s">
        <v>522</v>
      </c>
      <c r="V221" s="790">
        <v>45679</v>
      </c>
      <c r="W221" t="s">
        <v>521</v>
      </c>
      <c r="X221">
        <v>26400</v>
      </c>
      <c r="Y221">
        <v>14.732142857142858</v>
      </c>
      <c r="Z221" t="s">
        <v>627</v>
      </c>
      <c r="AA221" t="s">
        <v>617</v>
      </c>
      <c r="AB221" t="s">
        <v>618</v>
      </c>
      <c r="AC221">
        <v>25</v>
      </c>
    </row>
    <row r="222" spans="1:29">
      <c r="A222" s="790">
        <v>45695</v>
      </c>
      <c r="D222">
        <v>16</v>
      </c>
      <c r="H222">
        <v>0</v>
      </c>
      <c r="U222" t="s">
        <v>522</v>
      </c>
      <c r="V222" s="790">
        <v>45679</v>
      </c>
      <c r="W222" t="s">
        <v>521</v>
      </c>
      <c r="X222">
        <v>26400</v>
      </c>
      <c r="Y222">
        <v>14.732142857142858</v>
      </c>
      <c r="Z222" t="s">
        <v>627</v>
      </c>
      <c r="AA222" t="s">
        <v>617</v>
      </c>
      <c r="AB222" t="s">
        <v>618</v>
      </c>
      <c r="AC222">
        <v>25</v>
      </c>
    </row>
    <row r="223" spans="1:29">
      <c r="A223" s="790">
        <v>45696</v>
      </c>
      <c r="D223">
        <v>17</v>
      </c>
      <c r="H223">
        <v>0</v>
      </c>
      <c r="U223" t="s">
        <v>522</v>
      </c>
      <c r="V223" s="790">
        <v>45679</v>
      </c>
      <c r="W223" t="s">
        <v>521</v>
      </c>
      <c r="X223">
        <v>26400</v>
      </c>
      <c r="Y223">
        <v>14.732142857142858</v>
      </c>
      <c r="Z223" t="s">
        <v>627</v>
      </c>
      <c r="AA223" t="s">
        <v>617</v>
      </c>
      <c r="AB223" t="s">
        <v>618</v>
      </c>
      <c r="AC223">
        <v>25</v>
      </c>
    </row>
    <row r="224" spans="1:29">
      <c r="A224" s="790">
        <v>45697</v>
      </c>
      <c r="D224">
        <v>18</v>
      </c>
      <c r="H224">
        <v>0</v>
      </c>
      <c r="U224" t="s">
        <v>522</v>
      </c>
      <c r="V224" s="790">
        <v>45679</v>
      </c>
      <c r="W224" t="s">
        <v>521</v>
      </c>
      <c r="X224">
        <v>26400</v>
      </c>
      <c r="Y224">
        <v>14.732142857142858</v>
      </c>
      <c r="Z224" t="s">
        <v>627</v>
      </c>
      <c r="AA224" t="s">
        <v>617</v>
      </c>
      <c r="AB224" t="s">
        <v>618</v>
      </c>
      <c r="AC224">
        <v>25</v>
      </c>
    </row>
    <row r="225" spans="1:29">
      <c r="A225" s="790">
        <v>45698</v>
      </c>
      <c r="D225">
        <v>19</v>
      </c>
      <c r="H225">
        <v>0</v>
      </c>
      <c r="U225" t="s">
        <v>522</v>
      </c>
      <c r="V225" s="790">
        <v>45679</v>
      </c>
      <c r="W225" t="s">
        <v>521</v>
      </c>
      <c r="X225">
        <v>26400</v>
      </c>
      <c r="Y225">
        <v>14.732142857142858</v>
      </c>
      <c r="Z225" t="s">
        <v>627</v>
      </c>
      <c r="AA225" t="s">
        <v>617</v>
      </c>
      <c r="AB225" t="s">
        <v>618</v>
      </c>
      <c r="AC225">
        <v>25</v>
      </c>
    </row>
    <row r="226" spans="1:29">
      <c r="A226" s="790">
        <v>45699</v>
      </c>
      <c r="D226">
        <v>20</v>
      </c>
      <c r="H226">
        <v>0</v>
      </c>
      <c r="U226" t="s">
        <v>522</v>
      </c>
      <c r="V226" s="790">
        <v>45679</v>
      </c>
      <c r="W226" t="s">
        <v>521</v>
      </c>
      <c r="X226">
        <v>26400</v>
      </c>
      <c r="Y226">
        <v>14.732142857142858</v>
      </c>
      <c r="Z226" t="s">
        <v>627</v>
      </c>
      <c r="AA226" t="s">
        <v>617</v>
      </c>
      <c r="AB226" t="s">
        <v>618</v>
      </c>
      <c r="AC226">
        <v>25</v>
      </c>
    </row>
    <row r="227" spans="1:29">
      <c r="A227" s="790">
        <v>45700</v>
      </c>
      <c r="D227">
        <v>21</v>
      </c>
      <c r="H227">
        <v>0</v>
      </c>
      <c r="U227" t="s">
        <v>522</v>
      </c>
      <c r="V227" s="790">
        <v>45679</v>
      </c>
      <c r="W227" t="s">
        <v>521</v>
      </c>
      <c r="X227">
        <v>26400</v>
      </c>
      <c r="Y227">
        <v>14.732142857142858</v>
      </c>
      <c r="Z227" t="s">
        <v>627</v>
      </c>
      <c r="AA227" t="s">
        <v>617</v>
      </c>
      <c r="AB227" t="s">
        <v>618</v>
      </c>
      <c r="AC227">
        <v>25</v>
      </c>
    </row>
    <row r="228" spans="1:29">
      <c r="A228" s="790">
        <v>45701</v>
      </c>
      <c r="D228">
        <v>22</v>
      </c>
      <c r="H228">
        <v>0</v>
      </c>
      <c r="U228" t="s">
        <v>522</v>
      </c>
      <c r="V228" s="790">
        <v>45679</v>
      </c>
      <c r="W228" t="s">
        <v>521</v>
      </c>
      <c r="X228">
        <v>26400</v>
      </c>
      <c r="Y228">
        <v>14.732142857142858</v>
      </c>
      <c r="Z228" t="s">
        <v>627</v>
      </c>
      <c r="AA228" t="s">
        <v>617</v>
      </c>
      <c r="AB228" t="s">
        <v>618</v>
      </c>
      <c r="AC228">
        <v>25</v>
      </c>
    </row>
    <row r="229" spans="1:29">
      <c r="A229" s="790">
        <v>45702</v>
      </c>
      <c r="D229">
        <v>23</v>
      </c>
      <c r="H229">
        <v>0</v>
      </c>
      <c r="U229" t="s">
        <v>522</v>
      </c>
      <c r="V229" s="790">
        <v>45679</v>
      </c>
      <c r="W229" t="s">
        <v>521</v>
      </c>
      <c r="X229">
        <v>26400</v>
      </c>
      <c r="Y229">
        <v>14.732142857142858</v>
      </c>
      <c r="Z229" t="s">
        <v>627</v>
      </c>
      <c r="AA229" t="s">
        <v>617</v>
      </c>
      <c r="AB229" t="s">
        <v>618</v>
      </c>
      <c r="AC229">
        <v>25</v>
      </c>
    </row>
    <row r="230" spans="1:29">
      <c r="A230" s="790">
        <v>45703</v>
      </c>
      <c r="D230">
        <v>24</v>
      </c>
      <c r="H230">
        <v>0</v>
      </c>
      <c r="U230" t="s">
        <v>522</v>
      </c>
      <c r="V230" s="790">
        <v>45679</v>
      </c>
      <c r="W230" t="s">
        <v>521</v>
      </c>
      <c r="X230">
        <v>26400</v>
      </c>
      <c r="Y230">
        <v>14.732142857142858</v>
      </c>
      <c r="Z230" t="s">
        <v>627</v>
      </c>
      <c r="AA230" t="s">
        <v>617</v>
      </c>
      <c r="AB230" t="s">
        <v>618</v>
      </c>
      <c r="AC230">
        <v>25</v>
      </c>
    </row>
    <row r="231" spans="1:29">
      <c r="A231" s="790">
        <v>45704</v>
      </c>
      <c r="D231">
        <v>25</v>
      </c>
      <c r="H231">
        <v>0</v>
      </c>
      <c r="U231" t="s">
        <v>522</v>
      </c>
      <c r="V231" s="790">
        <v>45679</v>
      </c>
      <c r="W231" t="s">
        <v>521</v>
      </c>
      <c r="X231">
        <v>26400</v>
      </c>
      <c r="Y231">
        <v>14.732142857142858</v>
      </c>
      <c r="Z231" t="s">
        <v>627</v>
      </c>
      <c r="AA231" t="s">
        <v>617</v>
      </c>
      <c r="AB231" t="s">
        <v>618</v>
      </c>
      <c r="AC231">
        <v>25</v>
      </c>
    </row>
    <row r="232" spans="1:29">
      <c r="A232" s="790">
        <v>45705</v>
      </c>
      <c r="D232">
        <v>26</v>
      </c>
      <c r="H232">
        <v>0</v>
      </c>
      <c r="U232" t="s">
        <v>522</v>
      </c>
      <c r="V232" s="790">
        <v>45679</v>
      </c>
      <c r="W232" t="s">
        <v>521</v>
      </c>
      <c r="X232">
        <v>26400</v>
      </c>
      <c r="Y232">
        <v>14.732142857142858</v>
      </c>
      <c r="Z232" t="s">
        <v>627</v>
      </c>
      <c r="AA232" t="s">
        <v>617</v>
      </c>
      <c r="AB232" t="s">
        <v>618</v>
      </c>
      <c r="AC232">
        <v>25</v>
      </c>
    </row>
    <row r="233" spans="1:29">
      <c r="A233" s="790">
        <v>45706</v>
      </c>
      <c r="D233">
        <v>27</v>
      </c>
      <c r="H233">
        <v>0</v>
      </c>
      <c r="U233" t="s">
        <v>522</v>
      </c>
      <c r="V233" s="790">
        <v>45679</v>
      </c>
      <c r="W233" t="s">
        <v>521</v>
      </c>
      <c r="X233">
        <v>26400</v>
      </c>
      <c r="Y233">
        <v>14.732142857142858</v>
      </c>
      <c r="Z233" t="s">
        <v>627</v>
      </c>
      <c r="AA233" t="s">
        <v>617</v>
      </c>
      <c r="AB233" t="s">
        <v>618</v>
      </c>
      <c r="AC233">
        <v>25</v>
      </c>
    </row>
    <row r="234" spans="1:29">
      <c r="A234" s="790">
        <v>45707</v>
      </c>
      <c r="D234">
        <v>28</v>
      </c>
      <c r="H234">
        <v>0</v>
      </c>
      <c r="U234" t="s">
        <v>522</v>
      </c>
      <c r="V234" s="790">
        <v>45679</v>
      </c>
      <c r="W234" t="s">
        <v>521</v>
      </c>
      <c r="X234">
        <v>26400</v>
      </c>
      <c r="Y234">
        <v>14.732142857142858</v>
      </c>
      <c r="Z234" t="s">
        <v>627</v>
      </c>
      <c r="AA234" t="s">
        <v>617</v>
      </c>
      <c r="AB234" t="s">
        <v>618</v>
      </c>
      <c r="AC234">
        <v>25</v>
      </c>
    </row>
    <row r="235" spans="1:29">
      <c r="A235" s="790">
        <v>45708</v>
      </c>
      <c r="D235">
        <v>29</v>
      </c>
      <c r="H235">
        <v>0</v>
      </c>
      <c r="U235" t="s">
        <v>522</v>
      </c>
      <c r="V235" s="790">
        <v>45679</v>
      </c>
      <c r="W235" t="s">
        <v>521</v>
      </c>
      <c r="X235">
        <v>26400</v>
      </c>
      <c r="Y235">
        <v>14.732142857142858</v>
      </c>
      <c r="Z235" t="s">
        <v>627</v>
      </c>
      <c r="AA235" t="s">
        <v>617</v>
      </c>
      <c r="AB235" t="s">
        <v>618</v>
      </c>
      <c r="AC235">
        <v>25</v>
      </c>
    </row>
    <row r="236" spans="1:29">
      <c r="A236" s="790">
        <v>45709</v>
      </c>
      <c r="D236">
        <v>30</v>
      </c>
      <c r="H236">
        <v>0</v>
      </c>
      <c r="U236" t="s">
        <v>522</v>
      </c>
      <c r="V236" s="790">
        <v>45679</v>
      </c>
      <c r="W236" t="s">
        <v>521</v>
      </c>
      <c r="X236">
        <v>26400</v>
      </c>
      <c r="Y236">
        <v>14.732142857142858</v>
      </c>
      <c r="Z236" t="s">
        <v>627</v>
      </c>
      <c r="AA236" t="s">
        <v>617</v>
      </c>
      <c r="AB236" t="s">
        <v>618</v>
      </c>
      <c r="AC236">
        <v>25</v>
      </c>
    </row>
    <row r="237" spans="1:29">
      <c r="A237" s="790">
        <v>45710</v>
      </c>
      <c r="D237">
        <v>31</v>
      </c>
      <c r="H237">
        <v>0</v>
      </c>
      <c r="U237" t="s">
        <v>522</v>
      </c>
      <c r="V237" s="790">
        <v>45679</v>
      </c>
      <c r="W237" t="s">
        <v>521</v>
      </c>
      <c r="X237">
        <v>26400</v>
      </c>
      <c r="Y237">
        <v>14.732142857142858</v>
      </c>
      <c r="Z237" t="s">
        <v>627</v>
      </c>
      <c r="AA237" t="s">
        <v>617</v>
      </c>
      <c r="AB237" t="s">
        <v>618</v>
      </c>
      <c r="AC237">
        <v>25</v>
      </c>
    </row>
    <row r="238" spans="1:29">
      <c r="A238" s="790">
        <v>45711</v>
      </c>
      <c r="D238">
        <v>32</v>
      </c>
      <c r="H238">
        <v>0</v>
      </c>
      <c r="U238" t="s">
        <v>522</v>
      </c>
      <c r="V238" s="790">
        <v>45679</v>
      </c>
      <c r="W238" t="s">
        <v>521</v>
      </c>
      <c r="X238">
        <v>26400</v>
      </c>
      <c r="Y238">
        <v>14.732142857142858</v>
      </c>
      <c r="Z238" t="s">
        <v>627</v>
      </c>
      <c r="AA238" t="s">
        <v>617</v>
      </c>
      <c r="AB238" t="s">
        <v>618</v>
      </c>
      <c r="AC238">
        <v>25</v>
      </c>
    </row>
    <row r="239" spans="1:29">
      <c r="A239" s="790">
        <v>45712</v>
      </c>
      <c r="D239">
        <v>33</v>
      </c>
      <c r="H239">
        <v>0</v>
      </c>
      <c r="U239" t="s">
        <v>522</v>
      </c>
      <c r="V239" s="790">
        <v>45679</v>
      </c>
      <c r="W239" t="s">
        <v>521</v>
      </c>
      <c r="X239">
        <v>26400</v>
      </c>
      <c r="Y239">
        <v>14.732142857142858</v>
      </c>
      <c r="Z239" t="s">
        <v>627</v>
      </c>
      <c r="AA239" t="s">
        <v>617</v>
      </c>
      <c r="AB239" t="s">
        <v>618</v>
      </c>
      <c r="AC239">
        <v>25</v>
      </c>
    </row>
    <row r="240" spans="1:29">
      <c r="A240" s="790">
        <v>45713</v>
      </c>
      <c r="D240">
        <v>34</v>
      </c>
      <c r="H240">
        <v>0</v>
      </c>
      <c r="U240" t="s">
        <v>522</v>
      </c>
      <c r="V240" s="790">
        <v>45679</v>
      </c>
      <c r="W240" t="s">
        <v>521</v>
      </c>
      <c r="X240">
        <v>26400</v>
      </c>
      <c r="Y240">
        <v>14.732142857142858</v>
      </c>
      <c r="Z240" t="s">
        <v>627</v>
      </c>
      <c r="AA240" t="s">
        <v>617</v>
      </c>
      <c r="AB240" t="s">
        <v>618</v>
      </c>
      <c r="AC240">
        <v>25</v>
      </c>
    </row>
    <row r="241" spans="1:29">
      <c r="A241" s="790">
        <v>45714</v>
      </c>
      <c r="D241">
        <v>35</v>
      </c>
      <c r="H241">
        <v>0</v>
      </c>
      <c r="U241" t="s">
        <v>522</v>
      </c>
      <c r="V241" s="790">
        <v>45679</v>
      </c>
      <c r="W241" t="s">
        <v>521</v>
      </c>
      <c r="X241">
        <v>26400</v>
      </c>
      <c r="Y241">
        <v>14.732142857142858</v>
      </c>
      <c r="Z241" t="s">
        <v>627</v>
      </c>
      <c r="AA241" t="s">
        <v>617</v>
      </c>
      <c r="AB241" t="s">
        <v>618</v>
      </c>
      <c r="AC241">
        <v>25</v>
      </c>
    </row>
    <row r="242" spans="1:29">
      <c r="A242" s="790">
        <v>45715</v>
      </c>
      <c r="D242">
        <v>36</v>
      </c>
      <c r="H242">
        <v>0</v>
      </c>
      <c r="U242" t="s">
        <v>522</v>
      </c>
      <c r="V242" s="790">
        <v>45679</v>
      </c>
      <c r="W242" t="s">
        <v>521</v>
      </c>
      <c r="X242">
        <v>26400</v>
      </c>
      <c r="Y242">
        <v>14.732142857142858</v>
      </c>
      <c r="Z242" t="s">
        <v>627</v>
      </c>
      <c r="AA242" t="s">
        <v>617</v>
      </c>
      <c r="AB242" t="s">
        <v>618</v>
      </c>
      <c r="AC242">
        <v>25</v>
      </c>
    </row>
    <row r="243" spans="1:29">
      <c r="A243" s="790">
        <v>45716</v>
      </c>
      <c r="D243">
        <v>37</v>
      </c>
      <c r="H243">
        <v>0</v>
      </c>
      <c r="U243" t="s">
        <v>522</v>
      </c>
      <c r="V243" s="790">
        <v>45679</v>
      </c>
      <c r="W243" t="s">
        <v>521</v>
      </c>
      <c r="X243">
        <v>26400</v>
      </c>
      <c r="Y243">
        <v>14.732142857142858</v>
      </c>
      <c r="Z243" t="s">
        <v>627</v>
      </c>
      <c r="AA243" t="s">
        <v>617</v>
      </c>
      <c r="AB243" t="s">
        <v>618</v>
      </c>
      <c r="AC243">
        <v>25</v>
      </c>
    </row>
    <row r="244" spans="1:29">
      <c r="A244" s="790">
        <v>45717</v>
      </c>
      <c r="D244">
        <v>38</v>
      </c>
      <c r="H244">
        <v>0</v>
      </c>
      <c r="U244" t="s">
        <v>522</v>
      </c>
      <c r="V244" s="790">
        <v>45679</v>
      </c>
      <c r="W244" t="s">
        <v>521</v>
      </c>
      <c r="X244">
        <v>26400</v>
      </c>
      <c r="Y244">
        <v>14.732142857142858</v>
      </c>
      <c r="Z244" t="s">
        <v>627</v>
      </c>
      <c r="AA244" t="s">
        <v>617</v>
      </c>
      <c r="AB244" t="s">
        <v>618</v>
      </c>
      <c r="AC244">
        <v>25</v>
      </c>
    </row>
    <row r="245" spans="1:29">
      <c r="A245" s="790">
        <v>45718</v>
      </c>
      <c r="D245">
        <v>39</v>
      </c>
      <c r="H245">
        <v>0</v>
      </c>
      <c r="U245" t="s">
        <v>522</v>
      </c>
      <c r="V245" s="790">
        <v>45679</v>
      </c>
      <c r="W245" t="s">
        <v>521</v>
      </c>
      <c r="X245">
        <v>26400</v>
      </c>
      <c r="Y245">
        <v>14.732142857142858</v>
      </c>
      <c r="Z245" t="s">
        <v>627</v>
      </c>
      <c r="AA245" t="s">
        <v>617</v>
      </c>
      <c r="AB245" t="s">
        <v>618</v>
      </c>
      <c r="AC245">
        <v>25</v>
      </c>
    </row>
    <row r="246" spans="1:29">
      <c r="A246" s="790">
        <v>45719</v>
      </c>
      <c r="D246">
        <v>40</v>
      </c>
      <c r="H246">
        <v>0</v>
      </c>
      <c r="U246" t="s">
        <v>522</v>
      </c>
      <c r="V246" s="790">
        <v>45679</v>
      </c>
      <c r="W246" t="s">
        <v>521</v>
      </c>
      <c r="X246">
        <v>26400</v>
      </c>
      <c r="Y246">
        <v>14.732142857142858</v>
      </c>
      <c r="Z246" t="s">
        <v>627</v>
      </c>
      <c r="AA246" t="s">
        <v>617</v>
      </c>
      <c r="AB246" t="s">
        <v>618</v>
      </c>
      <c r="AC246">
        <v>25</v>
      </c>
    </row>
    <row r="247" spans="1:29">
      <c r="A247" s="790">
        <v>45720</v>
      </c>
      <c r="D247">
        <v>41</v>
      </c>
      <c r="H247">
        <v>0</v>
      </c>
      <c r="U247" t="s">
        <v>522</v>
      </c>
      <c r="V247" s="790">
        <v>45679</v>
      </c>
      <c r="W247" t="s">
        <v>521</v>
      </c>
      <c r="X247">
        <v>26400</v>
      </c>
      <c r="Y247">
        <v>14.732142857142858</v>
      </c>
      <c r="Z247" t="s">
        <v>627</v>
      </c>
      <c r="AA247" t="s">
        <v>617</v>
      </c>
      <c r="AB247" t="s">
        <v>618</v>
      </c>
      <c r="AC247">
        <v>25</v>
      </c>
    </row>
    <row r="248" spans="1:29">
      <c r="A248" s="790">
        <v>45721</v>
      </c>
      <c r="D248">
        <v>42</v>
      </c>
      <c r="H248">
        <v>0</v>
      </c>
      <c r="U248" t="s">
        <v>522</v>
      </c>
      <c r="V248" s="790">
        <v>45679</v>
      </c>
      <c r="W248" t="s">
        <v>521</v>
      </c>
      <c r="X248">
        <v>26400</v>
      </c>
      <c r="Y248">
        <v>14.732142857142858</v>
      </c>
      <c r="Z248" t="s">
        <v>627</v>
      </c>
      <c r="AA248" t="s">
        <v>617</v>
      </c>
      <c r="AB248" t="s">
        <v>618</v>
      </c>
      <c r="AC248">
        <v>25</v>
      </c>
    </row>
    <row r="249" spans="1:29">
      <c r="A249" s="790">
        <v>45722</v>
      </c>
      <c r="D249">
        <v>43</v>
      </c>
      <c r="H249">
        <v>0</v>
      </c>
      <c r="U249" t="s">
        <v>522</v>
      </c>
      <c r="V249" s="790">
        <v>45679</v>
      </c>
      <c r="W249" t="s">
        <v>521</v>
      </c>
      <c r="X249">
        <v>26400</v>
      </c>
      <c r="Y249">
        <v>14.732142857142858</v>
      </c>
      <c r="Z249" t="s">
        <v>627</v>
      </c>
      <c r="AA249" t="s">
        <v>617</v>
      </c>
      <c r="AB249" t="s">
        <v>618</v>
      </c>
      <c r="AC249">
        <v>25</v>
      </c>
    </row>
    <row r="250" spans="1:29">
      <c r="A250" s="790">
        <v>45723</v>
      </c>
      <c r="D250">
        <v>44</v>
      </c>
      <c r="H250">
        <v>0</v>
      </c>
      <c r="U250" t="s">
        <v>522</v>
      </c>
      <c r="V250" s="790">
        <v>45679</v>
      </c>
      <c r="W250" t="s">
        <v>521</v>
      </c>
      <c r="X250">
        <v>26400</v>
      </c>
      <c r="Y250">
        <v>14.732142857142858</v>
      </c>
      <c r="Z250" t="s">
        <v>627</v>
      </c>
      <c r="AA250" t="s">
        <v>617</v>
      </c>
      <c r="AB250" t="s">
        <v>618</v>
      </c>
      <c r="AC250">
        <v>25</v>
      </c>
    </row>
    <row r="251" spans="1:29">
      <c r="A251" s="790">
        <v>45724</v>
      </c>
      <c r="D251">
        <v>45</v>
      </c>
      <c r="H251">
        <v>0</v>
      </c>
      <c r="U251" t="s">
        <v>522</v>
      </c>
      <c r="V251" s="790">
        <v>45679</v>
      </c>
      <c r="W251" t="s">
        <v>521</v>
      </c>
      <c r="X251">
        <v>26400</v>
      </c>
      <c r="Y251">
        <v>14.732142857142858</v>
      </c>
      <c r="Z251" t="s">
        <v>627</v>
      </c>
      <c r="AA251" t="s">
        <v>617</v>
      </c>
      <c r="AB251" t="s">
        <v>618</v>
      </c>
      <c r="AC251">
        <v>25</v>
      </c>
    </row>
    <row r="252" spans="1:29">
      <c r="A252" s="790">
        <v>45725</v>
      </c>
      <c r="D252">
        <v>46</v>
      </c>
      <c r="H252">
        <v>0</v>
      </c>
      <c r="U252" t="s">
        <v>522</v>
      </c>
      <c r="V252" s="790">
        <v>45679</v>
      </c>
      <c r="W252" t="s">
        <v>521</v>
      </c>
      <c r="X252">
        <v>26400</v>
      </c>
      <c r="Y252">
        <v>14.732142857142858</v>
      </c>
      <c r="Z252" t="s">
        <v>627</v>
      </c>
      <c r="AA252" t="s">
        <v>617</v>
      </c>
      <c r="AB252" t="s">
        <v>618</v>
      </c>
      <c r="AC252">
        <v>25</v>
      </c>
    </row>
    <row r="253" spans="1:29">
      <c r="A253" s="790">
        <v>45726</v>
      </c>
      <c r="D253">
        <v>47</v>
      </c>
      <c r="H253">
        <v>0</v>
      </c>
      <c r="U253" t="s">
        <v>522</v>
      </c>
      <c r="V253" s="790">
        <v>45679</v>
      </c>
      <c r="W253" t="s">
        <v>521</v>
      </c>
      <c r="X253">
        <v>26400</v>
      </c>
      <c r="Y253">
        <v>14.732142857142858</v>
      </c>
      <c r="Z253" t="s">
        <v>627</v>
      </c>
      <c r="AA253" t="s">
        <v>617</v>
      </c>
      <c r="AB253" t="s">
        <v>618</v>
      </c>
      <c r="AC253">
        <v>25</v>
      </c>
    </row>
    <row r="254" spans="1:29">
      <c r="A254" s="790">
        <v>45727</v>
      </c>
      <c r="D254">
        <v>48</v>
      </c>
      <c r="H254">
        <v>0</v>
      </c>
      <c r="U254" t="s">
        <v>522</v>
      </c>
      <c r="V254" s="790">
        <v>45679</v>
      </c>
      <c r="W254" t="s">
        <v>521</v>
      </c>
      <c r="X254">
        <v>26400</v>
      </c>
      <c r="Y254">
        <v>14.732142857142858</v>
      </c>
      <c r="Z254" t="s">
        <v>627</v>
      </c>
      <c r="AA254" t="s">
        <v>617</v>
      </c>
      <c r="AB254" t="s">
        <v>618</v>
      </c>
      <c r="AC254">
        <v>25</v>
      </c>
    </row>
    <row r="255" spans="1:29">
      <c r="A255" s="790">
        <v>45728</v>
      </c>
      <c r="D255">
        <v>49</v>
      </c>
      <c r="H255">
        <v>0</v>
      </c>
      <c r="U255" t="s">
        <v>522</v>
      </c>
      <c r="V255" s="790">
        <v>45679</v>
      </c>
      <c r="W255" t="s">
        <v>521</v>
      </c>
      <c r="X255">
        <v>26400</v>
      </c>
      <c r="Y255">
        <v>14.732142857142858</v>
      </c>
      <c r="Z255" t="s">
        <v>627</v>
      </c>
      <c r="AA255" t="s">
        <v>617</v>
      </c>
      <c r="AB255" t="s">
        <v>618</v>
      </c>
      <c r="AC255">
        <v>25</v>
      </c>
    </row>
    <row r="256" spans="1:29">
      <c r="A256" s="790">
        <v>45729</v>
      </c>
      <c r="D256">
        <v>50</v>
      </c>
      <c r="H256">
        <v>0</v>
      </c>
      <c r="U256" t="s">
        <v>522</v>
      </c>
      <c r="V256" s="790">
        <v>45679</v>
      </c>
      <c r="W256" t="s">
        <v>521</v>
      </c>
      <c r="X256">
        <v>26400</v>
      </c>
      <c r="Y256">
        <v>14.732142857142858</v>
      </c>
      <c r="Z256" t="s">
        <v>627</v>
      </c>
      <c r="AA256" t="s">
        <v>617</v>
      </c>
      <c r="AB256" t="s">
        <v>618</v>
      </c>
      <c r="AC256">
        <v>25</v>
      </c>
    </row>
    <row r="257" spans="1:29">
      <c r="A257" s="790">
        <v>45679</v>
      </c>
      <c r="H257">
        <v>0</v>
      </c>
      <c r="U257" t="s">
        <v>620</v>
      </c>
      <c r="V257" s="790">
        <v>45680</v>
      </c>
      <c r="W257" t="s">
        <v>521</v>
      </c>
      <c r="X257">
        <v>29500</v>
      </c>
      <c r="Y257">
        <v>16.462053571428573</v>
      </c>
      <c r="Z257" t="s">
        <v>628</v>
      </c>
      <c r="AA257" t="s">
        <v>617</v>
      </c>
      <c r="AB257" t="s">
        <v>618</v>
      </c>
      <c r="AC257">
        <v>25</v>
      </c>
    </row>
    <row r="258" spans="1:29">
      <c r="A258" s="790">
        <v>45680</v>
      </c>
      <c r="D258">
        <v>0</v>
      </c>
      <c r="H258">
        <v>0</v>
      </c>
      <c r="U258" t="s">
        <v>620</v>
      </c>
      <c r="V258" s="790">
        <v>45680</v>
      </c>
      <c r="W258" t="s">
        <v>521</v>
      </c>
      <c r="X258">
        <v>29500</v>
      </c>
      <c r="Y258">
        <v>16.462053571428573</v>
      </c>
      <c r="Z258" t="s">
        <v>628</v>
      </c>
      <c r="AA258" t="s">
        <v>617</v>
      </c>
      <c r="AB258" t="s">
        <v>618</v>
      </c>
      <c r="AC258">
        <v>25</v>
      </c>
    </row>
    <row r="259" spans="1:29">
      <c r="A259" s="790">
        <v>45681</v>
      </c>
      <c r="D259">
        <v>1</v>
      </c>
      <c r="H259">
        <v>0</v>
      </c>
      <c r="U259" t="s">
        <v>620</v>
      </c>
      <c r="V259" s="790">
        <v>45680</v>
      </c>
      <c r="W259" t="s">
        <v>521</v>
      </c>
      <c r="X259">
        <v>29500</v>
      </c>
      <c r="Y259">
        <v>16.462053571428573</v>
      </c>
      <c r="Z259" t="s">
        <v>628</v>
      </c>
      <c r="AA259" t="s">
        <v>617</v>
      </c>
      <c r="AB259" t="s">
        <v>618</v>
      </c>
      <c r="AC259">
        <v>25</v>
      </c>
    </row>
    <row r="260" spans="1:29">
      <c r="A260" s="790">
        <v>45682</v>
      </c>
      <c r="D260">
        <v>2</v>
      </c>
      <c r="H260">
        <v>0</v>
      </c>
      <c r="U260" t="s">
        <v>620</v>
      </c>
      <c r="V260" s="790">
        <v>45680</v>
      </c>
      <c r="W260" t="s">
        <v>521</v>
      </c>
      <c r="X260">
        <v>29500</v>
      </c>
      <c r="Y260">
        <v>16.462053571428573</v>
      </c>
      <c r="Z260" t="s">
        <v>628</v>
      </c>
      <c r="AA260" t="s">
        <v>617</v>
      </c>
      <c r="AB260" t="s">
        <v>618</v>
      </c>
      <c r="AC260">
        <v>25</v>
      </c>
    </row>
    <row r="261" spans="1:29">
      <c r="A261" s="790">
        <v>45683</v>
      </c>
      <c r="D261">
        <v>3</v>
      </c>
      <c r="H261">
        <v>0</v>
      </c>
      <c r="U261" t="s">
        <v>620</v>
      </c>
      <c r="V261" s="790">
        <v>45680</v>
      </c>
      <c r="W261" t="s">
        <v>521</v>
      </c>
      <c r="X261">
        <v>29500</v>
      </c>
      <c r="Y261">
        <v>16.462053571428573</v>
      </c>
      <c r="Z261" t="s">
        <v>628</v>
      </c>
      <c r="AA261" t="s">
        <v>617</v>
      </c>
      <c r="AB261" t="s">
        <v>618</v>
      </c>
      <c r="AC261">
        <v>25</v>
      </c>
    </row>
    <row r="262" spans="1:29">
      <c r="A262" s="790">
        <v>45684</v>
      </c>
      <c r="D262">
        <v>4</v>
      </c>
      <c r="H262">
        <v>0</v>
      </c>
      <c r="U262" t="s">
        <v>620</v>
      </c>
      <c r="V262" s="790">
        <v>45680</v>
      </c>
      <c r="W262" t="s">
        <v>521</v>
      </c>
      <c r="X262">
        <v>29500</v>
      </c>
      <c r="Y262">
        <v>16.462053571428573</v>
      </c>
      <c r="Z262" t="s">
        <v>628</v>
      </c>
      <c r="AA262" t="s">
        <v>617</v>
      </c>
      <c r="AB262" t="s">
        <v>618</v>
      </c>
      <c r="AC262">
        <v>25</v>
      </c>
    </row>
    <row r="263" spans="1:29">
      <c r="A263" s="790">
        <v>45685</v>
      </c>
      <c r="D263">
        <v>5</v>
      </c>
      <c r="H263">
        <v>0</v>
      </c>
      <c r="U263" t="s">
        <v>620</v>
      </c>
      <c r="V263" s="790">
        <v>45680</v>
      </c>
      <c r="W263" t="s">
        <v>521</v>
      </c>
      <c r="X263">
        <v>29500</v>
      </c>
      <c r="Y263">
        <v>16.462053571428573</v>
      </c>
      <c r="Z263" t="s">
        <v>628</v>
      </c>
      <c r="AA263" t="s">
        <v>617</v>
      </c>
      <c r="AB263" t="s">
        <v>618</v>
      </c>
      <c r="AC263">
        <v>25</v>
      </c>
    </row>
    <row r="264" spans="1:29">
      <c r="A264" s="790">
        <v>45686</v>
      </c>
      <c r="D264">
        <v>6</v>
      </c>
      <c r="H264">
        <v>0</v>
      </c>
      <c r="U264" t="s">
        <v>620</v>
      </c>
      <c r="V264" s="790">
        <v>45680</v>
      </c>
      <c r="W264" t="s">
        <v>521</v>
      </c>
      <c r="X264">
        <v>29500</v>
      </c>
      <c r="Y264">
        <v>16.462053571428573</v>
      </c>
      <c r="Z264" t="s">
        <v>628</v>
      </c>
      <c r="AA264" t="s">
        <v>617</v>
      </c>
      <c r="AB264" t="s">
        <v>618</v>
      </c>
      <c r="AC264">
        <v>25</v>
      </c>
    </row>
    <row r="265" spans="1:29">
      <c r="A265" s="790">
        <v>45687</v>
      </c>
      <c r="D265">
        <v>7</v>
      </c>
      <c r="H265">
        <v>0</v>
      </c>
      <c r="U265" t="s">
        <v>620</v>
      </c>
      <c r="V265" s="790">
        <v>45680</v>
      </c>
      <c r="W265" t="s">
        <v>521</v>
      </c>
      <c r="X265">
        <v>29500</v>
      </c>
      <c r="Y265">
        <v>16.462053571428573</v>
      </c>
      <c r="Z265" t="s">
        <v>628</v>
      </c>
      <c r="AA265" t="s">
        <v>617</v>
      </c>
      <c r="AB265" t="s">
        <v>618</v>
      </c>
      <c r="AC265">
        <v>25</v>
      </c>
    </row>
    <row r="266" spans="1:29">
      <c r="A266" s="790">
        <v>45688</v>
      </c>
      <c r="D266">
        <v>8</v>
      </c>
      <c r="H266">
        <v>0</v>
      </c>
      <c r="U266" t="s">
        <v>620</v>
      </c>
      <c r="V266" s="790">
        <v>45680</v>
      </c>
      <c r="W266" t="s">
        <v>521</v>
      </c>
      <c r="X266">
        <v>29500</v>
      </c>
      <c r="Y266">
        <v>16.462053571428573</v>
      </c>
      <c r="Z266" t="s">
        <v>628</v>
      </c>
      <c r="AA266" t="s">
        <v>617</v>
      </c>
      <c r="AB266" t="s">
        <v>618</v>
      </c>
      <c r="AC266">
        <v>25</v>
      </c>
    </row>
    <row r="267" spans="1:29">
      <c r="A267" s="790">
        <v>45689</v>
      </c>
      <c r="D267">
        <v>9</v>
      </c>
      <c r="H267">
        <v>0</v>
      </c>
      <c r="U267" t="s">
        <v>620</v>
      </c>
      <c r="V267" s="790">
        <v>45680</v>
      </c>
      <c r="W267" t="s">
        <v>521</v>
      </c>
      <c r="X267">
        <v>29500</v>
      </c>
      <c r="Y267">
        <v>16.462053571428573</v>
      </c>
      <c r="Z267" t="s">
        <v>628</v>
      </c>
      <c r="AA267" t="s">
        <v>617</v>
      </c>
      <c r="AB267" t="s">
        <v>618</v>
      </c>
      <c r="AC267">
        <v>25</v>
      </c>
    </row>
    <row r="268" spans="1:29">
      <c r="A268" s="790">
        <v>45690</v>
      </c>
      <c r="D268">
        <v>10</v>
      </c>
      <c r="H268">
        <v>0</v>
      </c>
      <c r="U268" t="s">
        <v>620</v>
      </c>
      <c r="V268" s="790">
        <v>45680</v>
      </c>
      <c r="W268" t="s">
        <v>521</v>
      </c>
      <c r="X268">
        <v>29500</v>
      </c>
      <c r="Y268">
        <v>16.462053571428573</v>
      </c>
      <c r="Z268" t="s">
        <v>628</v>
      </c>
      <c r="AA268" t="s">
        <v>617</v>
      </c>
      <c r="AB268" t="s">
        <v>618</v>
      </c>
      <c r="AC268">
        <v>25</v>
      </c>
    </row>
    <row r="269" spans="1:29">
      <c r="A269" s="790">
        <v>45691</v>
      </c>
      <c r="D269">
        <v>11</v>
      </c>
      <c r="H269">
        <v>0</v>
      </c>
      <c r="U269" t="s">
        <v>620</v>
      </c>
      <c r="V269" s="790">
        <v>45680</v>
      </c>
      <c r="W269" t="s">
        <v>521</v>
      </c>
      <c r="X269">
        <v>29500</v>
      </c>
      <c r="Y269">
        <v>16.462053571428573</v>
      </c>
      <c r="Z269" t="s">
        <v>628</v>
      </c>
      <c r="AA269" t="s">
        <v>617</v>
      </c>
      <c r="AB269" t="s">
        <v>618</v>
      </c>
      <c r="AC269">
        <v>25</v>
      </c>
    </row>
    <row r="270" spans="1:29">
      <c r="A270" s="790">
        <v>45692</v>
      </c>
      <c r="D270">
        <v>12</v>
      </c>
      <c r="H270">
        <v>0</v>
      </c>
      <c r="U270" t="s">
        <v>620</v>
      </c>
      <c r="V270" s="790">
        <v>45680</v>
      </c>
      <c r="W270" t="s">
        <v>521</v>
      </c>
      <c r="X270">
        <v>29500</v>
      </c>
      <c r="Y270">
        <v>16.462053571428573</v>
      </c>
      <c r="Z270" t="s">
        <v>628</v>
      </c>
      <c r="AA270" t="s">
        <v>617</v>
      </c>
      <c r="AB270" t="s">
        <v>618</v>
      </c>
      <c r="AC270">
        <v>25</v>
      </c>
    </row>
    <row r="271" spans="1:29">
      <c r="A271" s="790">
        <v>45693</v>
      </c>
      <c r="D271">
        <v>13</v>
      </c>
      <c r="H271">
        <v>0</v>
      </c>
      <c r="U271" t="s">
        <v>620</v>
      </c>
      <c r="V271" s="790">
        <v>45680</v>
      </c>
      <c r="W271" t="s">
        <v>521</v>
      </c>
      <c r="X271">
        <v>29500</v>
      </c>
      <c r="Y271">
        <v>16.462053571428573</v>
      </c>
      <c r="Z271" t="s">
        <v>628</v>
      </c>
      <c r="AA271" t="s">
        <v>617</v>
      </c>
      <c r="AB271" t="s">
        <v>618</v>
      </c>
      <c r="AC271">
        <v>25</v>
      </c>
    </row>
    <row r="272" spans="1:29">
      <c r="A272" s="790">
        <v>45694</v>
      </c>
      <c r="D272">
        <v>14</v>
      </c>
      <c r="H272">
        <v>0</v>
      </c>
      <c r="U272" t="s">
        <v>620</v>
      </c>
      <c r="V272" s="790">
        <v>45680</v>
      </c>
      <c r="W272" t="s">
        <v>521</v>
      </c>
      <c r="X272">
        <v>29500</v>
      </c>
      <c r="Y272">
        <v>16.462053571428573</v>
      </c>
      <c r="Z272" t="s">
        <v>628</v>
      </c>
      <c r="AA272" t="s">
        <v>617</v>
      </c>
      <c r="AB272" t="s">
        <v>618</v>
      </c>
      <c r="AC272">
        <v>25</v>
      </c>
    </row>
    <row r="273" spans="1:29">
      <c r="A273" s="790">
        <v>45695</v>
      </c>
      <c r="D273">
        <v>15</v>
      </c>
      <c r="H273">
        <v>0</v>
      </c>
      <c r="U273" t="s">
        <v>620</v>
      </c>
      <c r="V273" s="790">
        <v>45680</v>
      </c>
      <c r="W273" t="s">
        <v>521</v>
      </c>
      <c r="X273">
        <v>29500</v>
      </c>
      <c r="Y273">
        <v>16.462053571428573</v>
      </c>
      <c r="Z273" t="s">
        <v>628</v>
      </c>
      <c r="AA273" t="s">
        <v>617</v>
      </c>
      <c r="AB273" t="s">
        <v>618</v>
      </c>
      <c r="AC273">
        <v>25</v>
      </c>
    </row>
    <row r="274" spans="1:29">
      <c r="A274" s="790">
        <v>45696</v>
      </c>
      <c r="D274">
        <v>16</v>
      </c>
      <c r="H274">
        <v>0</v>
      </c>
      <c r="U274" t="s">
        <v>620</v>
      </c>
      <c r="V274" s="790">
        <v>45680</v>
      </c>
      <c r="W274" t="s">
        <v>521</v>
      </c>
      <c r="X274">
        <v>29500</v>
      </c>
      <c r="Y274">
        <v>16.462053571428573</v>
      </c>
      <c r="Z274" t="s">
        <v>628</v>
      </c>
      <c r="AA274" t="s">
        <v>617</v>
      </c>
      <c r="AB274" t="s">
        <v>618</v>
      </c>
      <c r="AC274">
        <v>25</v>
      </c>
    </row>
    <row r="275" spans="1:29">
      <c r="A275" s="790">
        <v>45697</v>
      </c>
      <c r="D275">
        <v>17</v>
      </c>
      <c r="H275">
        <v>0</v>
      </c>
      <c r="U275" t="s">
        <v>620</v>
      </c>
      <c r="V275" s="790">
        <v>45680</v>
      </c>
      <c r="W275" t="s">
        <v>521</v>
      </c>
      <c r="X275">
        <v>29500</v>
      </c>
      <c r="Y275">
        <v>16.462053571428573</v>
      </c>
      <c r="Z275" t="s">
        <v>628</v>
      </c>
      <c r="AA275" t="s">
        <v>617</v>
      </c>
      <c r="AB275" t="s">
        <v>618</v>
      </c>
      <c r="AC275">
        <v>25</v>
      </c>
    </row>
    <row r="276" spans="1:29">
      <c r="A276" s="790">
        <v>45698</v>
      </c>
      <c r="D276">
        <v>18</v>
      </c>
      <c r="H276">
        <v>0</v>
      </c>
      <c r="U276" t="s">
        <v>620</v>
      </c>
      <c r="V276" s="790">
        <v>45680</v>
      </c>
      <c r="W276" t="s">
        <v>521</v>
      </c>
      <c r="X276">
        <v>29500</v>
      </c>
      <c r="Y276">
        <v>16.462053571428573</v>
      </c>
      <c r="Z276" t="s">
        <v>628</v>
      </c>
      <c r="AA276" t="s">
        <v>617</v>
      </c>
      <c r="AB276" t="s">
        <v>618</v>
      </c>
      <c r="AC276">
        <v>25</v>
      </c>
    </row>
    <row r="277" spans="1:29">
      <c r="A277" s="790">
        <v>45699</v>
      </c>
      <c r="D277">
        <v>19</v>
      </c>
      <c r="H277">
        <v>0</v>
      </c>
      <c r="U277" t="s">
        <v>620</v>
      </c>
      <c r="V277" s="790">
        <v>45680</v>
      </c>
      <c r="W277" t="s">
        <v>521</v>
      </c>
      <c r="X277">
        <v>29500</v>
      </c>
      <c r="Y277">
        <v>16.462053571428573</v>
      </c>
      <c r="Z277" t="s">
        <v>628</v>
      </c>
      <c r="AA277" t="s">
        <v>617</v>
      </c>
      <c r="AB277" t="s">
        <v>618</v>
      </c>
      <c r="AC277">
        <v>25</v>
      </c>
    </row>
    <row r="278" spans="1:29">
      <c r="A278" s="790">
        <v>45700</v>
      </c>
      <c r="D278">
        <v>20</v>
      </c>
      <c r="H278">
        <v>0</v>
      </c>
      <c r="U278" t="s">
        <v>620</v>
      </c>
      <c r="V278" s="790">
        <v>45680</v>
      </c>
      <c r="W278" t="s">
        <v>521</v>
      </c>
      <c r="X278">
        <v>29500</v>
      </c>
      <c r="Y278">
        <v>16.462053571428573</v>
      </c>
      <c r="Z278" t="s">
        <v>628</v>
      </c>
      <c r="AA278" t="s">
        <v>617</v>
      </c>
      <c r="AB278" t="s">
        <v>618</v>
      </c>
      <c r="AC278">
        <v>25</v>
      </c>
    </row>
    <row r="279" spans="1:29">
      <c r="A279" s="790">
        <v>45701</v>
      </c>
      <c r="D279">
        <v>21</v>
      </c>
      <c r="H279">
        <v>0</v>
      </c>
      <c r="U279" t="s">
        <v>620</v>
      </c>
      <c r="V279" s="790">
        <v>45680</v>
      </c>
      <c r="W279" t="s">
        <v>521</v>
      </c>
      <c r="X279">
        <v>29500</v>
      </c>
      <c r="Y279">
        <v>16.462053571428573</v>
      </c>
      <c r="Z279" t="s">
        <v>628</v>
      </c>
      <c r="AA279" t="s">
        <v>617</v>
      </c>
      <c r="AB279" t="s">
        <v>618</v>
      </c>
      <c r="AC279">
        <v>25</v>
      </c>
    </row>
    <row r="280" spans="1:29">
      <c r="A280" s="790">
        <v>45702</v>
      </c>
      <c r="D280">
        <v>22</v>
      </c>
      <c r="H280">
        <v>0</v>
      </c>
      <c r="U280" t="s">
        <v>620</v>
      </c>
      <c r="V280" s="790">
        <v>45680</v>
      </c>
      <c r="W280" t="s">
        <v>521</v>
      </c>
      <c r="X280">
        <v>29500</v>
      </c>
      <c r="Y280">
        <v>16.462053571428573</v>
      </c>
      <c r="Z280" t="s">
        <v>628</v>
      </c>
      <c r="AA280" t="s">
        <v>617</v>
      </c>
      <c r="AB280" t="s">
        <v>618</v>
      </c>
      <c r="AC280">
        <v>25</v>
      </c>
    </row>
    <row r="281" spans="1:29">
      <c r="A281" s="790">
        <v>45703</v>
      </c>
      <c r="D281">
        <v>23</v>
      </c>
      <c r="H281">
        <v>0</v>
      </c>
      <c r="U281" t="s">
        <v>620</v>
      </c>
      <c r="V281" s="790">
        <v>45680</v>
      </c>
      <c r="W281" t="s">
        <v>521</v>
      </c>
      <c r="X281">
        <v>29500</v>
      </c>
      <c r="Y281">
        <v>16.462053571428573</v>
      </c>
      <c r="Z281" t="s">
        <v>628</v>
      </c>
      <c r="AA281" t="s">
        <v>617</v>
      </c>
      <c r="AB281" t="s">
        <v>618</v>
      </c>
      <c r="AC281">
        <v>25</v>
      </c>
    </row>
    <row r="282" spans="1:29">
      <c r="A282" s="790">
        <v>45704</v>
      </c>
      <c r="D282">
        <v>24</v>
      </c>
      <c r="H282">
        <v>0</v>
      </c>
      <c r="U282" t="s">
        <v>620</v>
      </c>
      <c r="V282" s="790">
        <v>45680</v>
      </c>
      <c r="W282" t="s">
        <v>521</v>
      </c>
      <c r="X282">
        <v>29500</v>
      </c>
      <c r="Y282">
        <v>16.462053571428573</v>
      </c>
      <c r="Z282" t="s">
        <v>628</v>
      </c>
      <c r="AA282" t="s">
        <v>617</v>
      </c>
      <c r="AB282" t="s">
        <v>618</v>
      </c>
      <c r="AC282">
        <v>25</v>
      </c>
    </row>
    <row r="283" spans="1:29">
      <c r="A283" s="790">
        <v>45705</v>
      </c>
      <c r="D283">
        <v>25</v>
      </c>
      <c r="H283">
        <v>0</v>
      </c>
      <c r="U283" t="s">
        <v>620</v>
      </c>
      <c r="V283" s="790">
        <v>45680</v>
      </c>
      <c r="W283" t="s">
        <v>521</v>
      </c>
      <c r="X283">
        <v>29500</v>
      </c>
      <c r="Y283">
        <v>16.462053571428573</v>
      </c>
      <c r="Z283" t="s">
        <v>628</v>
      </c>
      <c r="AA283" t="s">
        <v>617</v>
      </c>
      <c r="AB283" t="s">
        <v>618</v>
      </c>
      <c r="AC283">
        <v>25</v>
      </c>
    </row>
    <row r="284" spans="1:29">
      <c r="A284" s="790">
        <v>45706</v>
      </c>
      <c r="D284">
        <v>26</v>
      </c>
      <c r="H284">
        <v>0</v>
      </c>
      <c r="U284" t="s">
        <v>620</v>
      </c>
      <c r="V284" s="790">
        <v>45680</v>
      </c>
      <c r="W284" t="s">
        <v>521</v>
      </c>
      <c r="X284">
        <v>29500</v>
      </c>
      <c r="Y284">
        <v>16.462053571428573</v>
      </c>
      <c r="Z284" t="s">
        <v>628</v>
      </c>
      <c r="AA284" t="s">
        <v>617</v>
      </c>
      <c r="AB284" t="s">
        <v>618</v>
      </c>
      <c r="AC284">
        <v>25</v>
      </c>
    </row>
    <row r="285" spans="1:29">
      <c r="A285" s="790">
        <v>45707</v>
      </c>
      <c r="D285">
        <v>27</v>
      </c>
      <c r="H285">
        <v>0</v>
      </c>
      <c r="U285" t="s">
        <v>620</v>
      </c>
      <c r="V285" s="790">
        <v>45680</v>
      </c>
      <c r="W285" t="s">
        <v>521</v>
      </c>
      <c r="X285">
        <v>29500</v>
      </c>
      <c r="Y285">
        <v>16.462053571428573</v>
      </c>
      <c r="Z285" t="s">
        <v>628</v>
      </c>
      <c r="AA285" t="s">
        <v>617</v>
      </c>
      <c r="AB285" t="s">
        <v>618</v>
      </c>
      <c r="AC285">
        <v>25</v>
      </c>
    </row>
    <row r="286" spans="1:29">
      <c r="A286" s="790">
        <v>45708</v>
      </c>
      <c r="D286">
        <v>28</v>
      </c>
      <c r="H286">
        <v>0</v>
      </c>
      <c r="U286" t="s">
        <v>620</v>
      </c>
      <c r="V286" s="790">
        <v>45680</v>
      </c>
      <c r="W286" t="s">
        <v>521</v>
      </c>
      <c r="X286">
        <v>29500</v>
      </c>
      <c r="Y286">
        <v>16.462053571428573</v>
      </c>
      <c r="Z286" t="s">
        <v>628</v>
      </c>
      <c r="AA286" t="s">
        <v>617</v>
      </c>
      <c r="AB286" t="s">
        <v>618</v>
      </c>
      <c r="AC286">
        <v>25</v>
      </c>
    </row>
    <row r="287" spans="1:29">
      <c r="A287" s="790">
        <v>45709</v>
      </c>
      <c r="D287">
        <v>29</v>
      </c>
      <c r="H287">
        <v>0</v>
      </c>
      <c r="U287" t="s">
        <v>620</v>
      </c>
      <c r="V287" s="790">
        <v>45680</v>
      </c>
      <c r="W287" t="s">
        <v>521</v>
      </c>
      <c r="X287">
        <v>29500</v>
      </c>
      <c r="Y287">
        <v>16.462053571428573</v>
      </c>
      <c r="Z287" t="s">
        <v>628</v>
      </c>
      <c r="AA287" t="s">
        <v>617</v>
      </c>
      <c r="AB287" t="s">
        <v>618</v>
      </c>
      <c r="AC287">
        <v>25</v>
      </c>
    </row>
    <row r="288" spans="1:29">
      <c r="A288" s="790">
        <v>45710</v>
      </c>
      <c r="D288">
        <v>30</v>
      </c>
      <c r="H288">
        <v>0</v>
      </c>
      <c r="U288" t="s">
        <v>620</v>
      </c>
      <c r="V288" s="790">
        <v>45680</v>
      </c>
      <c r="W288" t="s">
        <v>521</v>
      </c>
      <c r="X288">
        <v>29500</v>
      </c>
      <c r="Y288">
        <v>16.462053571428573</v>
      </c>
      <c r="Z288" t="s">
        <v>628</v>
      </c>
      <c r="AA288" t="s">
        <v>617</v>
      </c>
      <c r="AB288" t="s">
        <v>618</v>
      </c>
      <c r="AC288">
        <v>25</v>
      </c>
    </row>
    <row r="289" spans="1:29">
      <c r="A289" s="790">
        <v>45711</v>
      </c>
      <c r="D289">
        <v>31</v>
      </c>
      <c r="H289">
        <v>0</v>
      </c>
      <c r="U289" t="s">
        <v>620</v>
      </c>
      <c r="V289" s="790">
        <v>45680</v>
      </c>
      <c r="W289" t="s">
        <v>521</v>
      </c>
      <c r="X289">
        <v>29500</v>
      </c>
      <c r="Y289">
        <v>16.462053571428573</v>
      </c>
      <c r="Z289" t="s">
        <v>628</v>
      </c>
      <c r="AA289" t="s">
        <v>617</v>
      </c>
      <c r="AB289" t="s">
        <v>618</v>
      </c>
      <c r="AC289">
        <v>25</v>
      </c>
    </row>
    <row r="290" spans="1:29">
      <c r="A290" s="790">
        <v>45712</v>
      </c>
      <c r="D290">
        <v>32</v>
      </c>
      <c r="H290">
        <v>0</v>
      </c>
      <c r="U290" t="s">
        <v>620</v>
      </c>
      <c r="V290" s="790">
        <v>45680</v>
      </c>
      <c r="W290" t="s">
        <v>521</v>
      </c>
      <c r="X290">
        <v>29500</v>
      </c>
      <c r="Y290">
        <v>16.462053571428573</v>
      </c>
      <c r="Z290" t="s">
        <v>628</v>
      </c>
      <c r="AA290" t="s">
        <v>617</v>
      </c>
      <c r="AB290" t="s">
        <v>618</v>
      </c>
      <c r="AC290">
        <v>25</v>
      </c>
    </row>
    <row r="291" spans="1:29">
      <c r="A291" s="790">
        <v>45713</v>
      </c>
      <c r="D291">
        <v>33</v>
      </c>
      <c r="H291">
        <v>0</v>
      </c>
      <c r="U291" t="s">
        <v>620</v>
      </c>
      <c r="V291" s="790">
        <v>45680</v>
      </c>
      <c r="W291" t="s">
        <v>521</v>
      </c>
      <c r="X291">
        <v>29500</v>
      </c>
      <c r="Y291">
        <v>16.462053571428573</v>
      </c>
      <c r="Z291" t="s">
        <v>628</v>
      </c>
      <c r="AA291" t="s">
        <v>617</v>
      </c>
      <c r="AB291" t="s">
        <v>618</v>
      </c>
      <c r="AC291">
        <v>25</v>
      </c>
    </row>
    <row r="292" spans="1:29">
      <c r="A292" s="790">
        <v>45714</v>
      </c>
      <c r="D292">
        <v>34</v>
      </c>
      <c r="H292">
        <v>0</v>
      </c>
      <c r="U292" t="s">
        <v>620</v>
      </c>
      <c r="V292" s="790">
        <v>45680</v>
      </c>
      <c r="W292" t="s">
        <v>521</v>
      </c>
      <c r="X292">
        <v>29500</v>
      </c>
      <c r="Y292">
        <v>16.462053571428573</v>
      </c>
      <c r="Z292" t="s">
        <v>628</v>
      </c>
      <c r="AA292" t="s">
        <v>617</v>
      </c>
      <c r="AB292" t="s">
        <v>618</v>
      </c>
      <c r="AC292">
        <v>25</v>
      </c>
    </row>
    <row r="293" spans="1:29">
      <c r="A293" s="790">
        <v>45715</v>
      </c>
      <c r="D293">
        <v>35</v>
      </c>
      <c r="H293">
        <v>0</v>
      </c>
      <c r="U293" t="s">
        <v>620</v>
      </c>
      <c r="V293" s="790">
        <v>45680</v>
      </c>
      <c r="W293" t="s">
        <v>521</v>
      </c>
      <c r="X293">
        <v>29500</v>
      </c>
      <c r="Y293">
        <v>16.462053571428573</v>
      </c>
      <c r="Z293" t="s">
        <v>628</v>
      </c>
      <c r="AA293" t="s">
        <v>617</v>
      </c>
      <c r="AB293" t="s">
        <v>618</v>
      </c>
      <c r="AC293">
        <v>25</v>
      </c>
    </row>
    <row r="294" spans="1:29">
      <c r="A294" s="790">
        <v>45716</v>
      </c>
      <c r="D294">
        <v>36</v>
      </c>
      <c r="H294">
        <v>0</v>
      </c>
      <c r="U294" t="s">
        <v>620</v>
      </c>
      <c r="V294" s="790">
        <v>45680</v>
      </c>
      <c r="W294" t="s">
        <v>521</v>
      </c>
      <c r="X294">
        <v>29500</v>
      </c>
      <c r="Y294">
        <v>16.462053571428573</v>
      </c>
      <c r="Z294" t="s">
        <v>628</v>
      </c>
      <c r="AA294" t="s">
        <v>617</v>
      </c>
      <c r="AB294" t="s">
        <v>618</v>
      </c>
      <c r="AC294">
        <v>25</v>
      </c>
    </row>
    <row r="295" spans="1:29">
      <c r="A295" s="790">
        <v>45717</v>
      </c>
      <c r="D295">
        <v>37</v>
      </c>
      <c r="H295">
        <v>0</v>
      </c>
      <c r="U295" t="s">
        <v>620</v>
      </c>
      <c r="V295" s="790">
        <v>45680</v>
      </c>
      <c r="W295" t="s">
        <v>521</v>
      </c>
      <c r="X295">
        <v>29500</v>
      </c>
      <c r="Y295">
        <v>16.462053571428573</v>
      </c>
      <c r="Z295" t="s">
        <v>628</v>
      </c>
      <c r="AA295" t="s">
        <v>617</v>
      </c>
      <c r="AB295" t="s">
        <v>618</v>
      </c>
      <c r="AC295">
        <v>25</v>
      </c>
    </row>
    <row r="296" spans="1:29">
      <c r="A296" s="790">
        <v>45718</v>
      </c>
      <c r="D296">
        <v>38</v>
      </c>
      <c r="H296">
        <v>0</v>
      </c>
      <c r="U296" t="s">
        <v>620</v>
      </c>
      <c r="V296" s="790">
        <v>45680</v>
      </c>
      <c r="W296" t="s">
        <v>521</v>
      </c>
      <c r="X296">
        <v>29500</v>
      </c>
      <c r="Y296">
        <v>16.462053571428573</v>
      </c>
      <c r="Z296" t="s">
        <v>628</v>
      </c>
      <c r="AA296" t="s">
        <v>617</v>
      </c>
      <c r="AB296" t="s">
        <v>618</v>
      </c>
      <c r="AC296">
        <v>25</v>
      </c>
    </row>
    <row r="297" spans="1:29">
      <c r="A297" s="790">
        <v>45719</v>
      </c>
      <c r="D297">
        <v>39</v>
      </c>
      <c r="H297">
        <v>0</v>
      </c>
      <c r="U297" t="s">
        <v>620</v>
      </c>
      <c r="V297" s="790">
        <v>45680</v>
      </c>
      <c r="W297" t="s">
        <v>521</v>
      </c>
      <c r="X297">
        <v>29500</v>
      </c>
      <c r="Y297">
        <v>16.462053571428573</v>
      </c>
      <c r="Z297" t="s">
        <v>628</v>
      </c>
      <c r="AA297" t="s">
        <v>617</v>
      </c>
      <c r="AB297" t="s">
        <v>618</v>
      </c>
      <c r="AC297">
        <v>25</v>
      </c>
    </row>
    <row r="298" spans="1:29">
      <c r="A298" s="790">
        <v>45720</v>
      </c>
      <c r="D298">
        <v>40</v>
      </c>
      <c r="H298">
        <v>0</v>
      </c>
      <c r="U298" t="s">
        <v>620</v>
      </c>
      <c r="V298" s="790">
        <v>45680</v>
      </c>
      <c r="W298" t="s">
        <v>521</v>
      </c>
      <c r="X298">
        <v>29500</v>
      </c>
      <c r="Y298">
        <v>16.462053571428573</v>
      </c>
      <c r="Z298" t="s">
        <v>628</v>
      </c>
      <c r="AA298" t="s">
        <v>617</v>
      </c>
      <c r="AB298" t="s">
        <v>618</v>
      </c>
      <c r="AC298">
        <v>25</v>
      </c>
    </row>
    <row r="299" spans="1:29">
      <c r="A299" s="790">
        <v>45721</v>
      </c>
      <c r="D299">
        <v>41</v>
      </c>
      <c r="H299">
        <v>0</v>
      </c>
      <c r="U299" t="s">
        <v>620</v>
      </c>
      <c r="V299" s="790">
        <v>45680</v>
      </c>
      <c r="W299" t="s">
        <v>521</v>
      </c>
      <c r="X299">
        <v>29500</v>
      </c>
      <c r="Y299">
        <v>16.462053571428573</v>
      </c>
      <c r="Z299" t="s">
        <v>628</v>
      </c>
      <c r="AA299" t="s">
        <v>617</v>
      </c>
      <c r="AB299" t="s">
        <v>618</v>
      </c>
      <c r="AC299">
        <v>25</v>
      </c>
    </row>
    <row r="300" spans="1:29">
      <c r="A300" s="790">
        <v>45722</v>
      </c>
      <c r="D300">
        <v>42</v>
      </c>
      <c r="H300">
        <v>0</v>
      </c>
      <c r="U300" t="s">
        <v>620</v>
      </c>
      <c r="V300" s="790">
        <v>45680</v>
      </c>
      <c r="W300" t="s">
        <v>521</v>
      </c>
      <c r="X300">
        <v>29500</v>
      </c>
      <c r="Y300">
        <v>16.462053571428573</v>
      </c>
      <c r="Z300" t="s">
        <v>628</v>
      </c>
      <c r="AA300" t="s">
        <v>617</v>
      </c>
      <c r="AB300" t="s">
        <v>618</v>
      </c>
      <c r="AC300">
        <v>25</v>
      </c>
    </row>
    <row r="301" spans="1:29">
      <c r="A301" s="790">
        <v>45723</v>
      </c>
      <c r="D301">
        <v>43</v>
      </c>
      <c r="H301">
        <v>0</v>
      </c>
      <c r="U301" t="s">
        <v>620</v>
      </c>
      <c r="V301" s="790">
        <v>45680</v>
      </c>
      <c r="W301" t="s">
        <v>521</v>
      </c>
      <c r="X301">
        <v>29500</v>
      </c>
      <c r="Y301">
        <v>16.462053571428573</v>
      </c>
      <c r="Z301" t="s">
        <v>628</v>
      </c>
      <c r="AA301" t="s">
        <v>617</v>
      </c>
      <c r="AB301" t="s">
        <v>618</v>
      </c>
      <c r="AC301">
        <v>25</v>
      </c>
    </row>
    <row r="302" spans="1:29">
      <c r="A302" s="790">
        <v>45724</v>
      </c>
      <c r="D302">
        <v>44</v>
      </c>
      <c r="H302">
        <v>0</v>
      </c>
      <c r="U302" t="s">
        <v>620</v>
      </c>
      <c r="V302" s="790">
        <v>45680</v>
      </c>
      <c r="W302" t="s">
        <v>521</v>
      </c>
      <c r="X302">
        <v>29500</v>
      </c>
      <c r="Y302">
        <v>16.462053571428573</v>
      </c>
      <c r="Z302" t="s">
        <v>628</v>
      </c>
      <c r="AA302" t="s">
        <v>617</v>
      </c>
      <c r="AB302" t="s">
        <v>618</v>
      </c>
      <c r="AC302">
        <v>25</v>
      </c>
    </row>
    <row r="303" spans="1:29">
      <c r="A303" s="790">
        <v>45725</v>
      </c>
      <c r="D303">
        <v>45</v>
      </c>
      <c r="H303">
        <v>0</v>
      </c>
      <c r="U303" t="s">
        <v>620</v>
      </c>
      <c r="V303" s="790">
        <v>45680</v>
      </c>
      <c r="W303" t="s">
        <v>521</v>
      </c>
      <c r="X303">
        <v>29500</v>
      </c>
      <c r="Y303">
        <v>16.462053571428573</v>
      </c>
      <c r="Z303" t="s">
        <v>628</v>
      </c>
      <c r="AA303" t="s">
        <v>617</v>
      </c>
      <c r="AB303" t="s">
        <v>618</v>
      </c>
      <c r="AC303">
        <v>25</v>
      </c>
    </row>
    <row r="304" spans="1:29">
      <c r="A304" s="790">
        <v>45726</v>
      </c>
      <c r="D304">
        <v>46</v>
      </c>
      <c r="H304">
        <v>0</v>
      </c>
      <c r="U304" t="s">
        <v>620</v>
      </c>
      <c r="V304" s="790">
        <v>45680</v>
      </c>
      <c r="W304" t="s">
        <v>521</v>
      </c>
      <c r="X304">
        <v>29500</v>
      </c>
      <c r="Y304">
        <v>16.462053571428573</v>
      </c>
      <c r="Z304" t="s">
        <v>628</v>
      </c>
      <c r="AA304" t="s">
        <v>617</v>
      </c>
      <c r="AB304" t="s">
        <v>618</v>
      </c>
      <c r="AC304">
        <v>25</v>
      </c>
    </row>
    <row r="305" spans="1:29">
      <c r="A305" s="790">
        <v>45727</v>
      </c>
      <c r="D305">
        <v>47</v>
      </c>
      <c r="H305">
        <v>0</v>
      </c>
      <c r="U305" t="s">
        <v>620</v>
      </c>
      <c r="V305" s="790">
        <v>45680</v>
      </c>
      <c r="W305" t="s">
        <v>521</v>
      </c>
      <c r="X305">
        <v>29500</v>
      </c>
      <c r="Y305">
        <v>16.462053571428573</v>
      </c>
      <c r="Z305" t="s">
        <v>628</v>
      </c>
      <c r="AA305" t="s">
        <v>617</v>
      </c>
      <c r="AB305" t="s">
        <v>618</v>
      </c>
      <c r="AC305">
        <v>25</v>
      </c>
    </row>
    <row r="306" spans="1:29">
      <c r="A306" s="790">
        <v>45728</v>
      </c>
      <c r="D306">
        <v>48</v>
      </c>
      <c r="H306">
        <v>0</v>
      </c>
      <c r="U306" t="s">
        <v>620</v>
      </c>
      <c r="V306" s="790">
        <v>45680</v>
      </c>
      <c r="W306" t="s">
        <v>521</v>
      </c>
      <c r="X306">
        <v>29500</v>
      </c>
      <c r="Y306">
        <v>16.462053571428573</v>
      </c>
      <c r="Z306" t="s">
        <v>628</v>
      </c>
      <c r="AA306" t="s">
        <v>617</v>
      </c>
      <c r="AB306" t="s">
        <v>618</v>
      </c>
      <c r="AC306">
        <v>25</v>
      </c>
    </row>
    <row r="307" spans="1:29">
      <c r="A307" s="790">
        <v>45729</v>
      </c>
      <c r="D307">
        <v>49</v>
      </c>
      <c r="H307">
        <v>0</v>
      </c>
      <c r="U307" t="s">
        <v>620</v>
      </c>
      <c r="V307" s="790">
        <v>45680</v>
      </c>
      <c r="W307" t="s">
        <v>521</v>
      </c>
      <c r="X307">
        <v>29500</v>
      </c>
      <c r="Y307">
        <v>16.462053571428573</v>
      </c>
      <c r="Z307" t="s">
        <v>628</v>
      </c>
      <c r="AA307" t="s">
        <v>617</v>
      </c>
      <c r="AB307" t="s">
        <v>618</v>
      </c>
      <c r="AC307">
        <v>25</v>
      </c>
    </row>
    <row r="308" spans="1:29">
      <c r="A308" s="790">
        <v>45679</v>
      </c>
      <c r="H308">
        <v>0</v>
      </c>
      <c r="U308" t="s">
        <v>621</v>
      </c>
      <c r="V308" s="790">
        <v>45680</v>
      </c>
      <c r="W308" t="s">
        <v>521</v>
      </c>
      <c r="X308">
        <v>29600</v>
      </c>
      <c r="Y308">
        <v>16.517857142857142</v>
      </c>
      <c r="Z308" t="s">
        <v>628</v>
      </c>
      <c r="AA308" t="s">
        <v>617</v>
      </c>
      <c r="AB308" t="s">
        <v>618</v>
      </c>
      <c r="AC308">
        <v>25</v>
      </c>
    </row>
    <row r="309" spans="1:29">
      <c r="A309" s="790">
        <v>45680</v>
      </c>
      <c r="D309">
        <v>0</v>
      </c>
      <c r="H309">
        <v>0</v>
      </c>
      <c r="U309" t="s">
        <v>621</v>
      </c>
      <c r="V309" s="790">
        <v>45680</v>
      </c>
      <c r="W309" t="s">
        <v>521</v>
      </c>
      <c r="X309">
        <v>29600</v>
      </c>
      <c r="Y309">
        <v>16.517857142857142</v>
      </c>
      <c r="Z309" t="s">
        <v>628</v>
      </c>
      <c r="AA309" t="s">
        <v>617</v>
      </c>
      <c r="AB309" t="s">
        <v>618</v>
      </c>
      <c r="AC309">
        <v>25</v>
      </c>
    </row>
    <row r="310" spans="1:29">
      <c r="A310" s="790">
        <v>45681</v>
      </c>
      <c r="D310">
        <v>1</v>
      </c>
      <c r="H310">
        <v>0</v>
      </c>
      <c r="U310" t="s">
        <v>621</v>
      </c>
      <c r="V310" s="790">
        <v>45680</v>
      </c>
      <c r="W310" t="s">
        <v>521</v>
      </c>
      <c r="X310">
        <v>29600</v>
      </c>
      <c r="Y310">
        <v>16.517857142857142</v>
      </c>
      <c r="Z310" t="s">
        <v>628</v>
      </c>
      <c r="AA310" t="s">
        <v>617</v>
      </c>
      <c r="AB310" t="s">
        <v>618</v>
      </c>
      <c r="AC310">
        <v>25</v>
      </c>
    </row>
    <row r="311" spans="1:29">
      <c r="A311" s="790">
        <v>45682</v>
      </c>
      <c r="D311">
        <v>2</v>
      </c>
      <c r="H311">
        <v>0</v>
      </c>
      <c r="U311" t="s">
        <v>621</v>
      </c>
      <c r="V311" s="790">
        <v>45680</v>
      </c>
      <c r="W311" t="s">
        <v>521</v>
      </c>
      <c r="X311">
        <v>29600</v>
      </c>
      <c r="Y311">
        <v>16.517857142857142</v>
      </c>
      <c r="Z311" t="s">
        <v>628</v>
      </c>
      <c r="AA311" t="s">
        <v>617</v>
      </c>
      <c r="AB311" t="s">
        <v>618</v>
      </c>
      <c r="AC311">
        <v>25</v>
      </c>
    </row>
    <row r="312" spans="1:29">
      <c r="A312" s="790">
        <v>45683</v>
      </c>
      <c r="D312">
        <v>3</v>
      </c>
      <c r="H312">
        <v>0</v>
      </c>
      <c r="U312" t="s">
        <v>621</v>
      </c>
      <c r="V312" s="790">
        <v>45680</v>
      </c>
      <c r="W312" t="s">
        <v>521</v>
      </c>
      <c r="X312">
        <v>29600</v>
      </c>
      <c r="Y312">
        <v>16.517857142857142</v>
      </c>
      <c r="Z312" t="s">
        <v>628</v>
      </c>
      <c r="AA312" t="s">
        <v>617</v>
      </c>
      <c r="AB312" t="s">
        <v>618</v>
      </c>
      <c r="AC312">
        <v>25</v>
      </c>
    </row>
    <row r="313" spans="1:29">
      <c r="A313" s="790">
        <v>45684</v>
      </c>
      <c r="D313">
        <v>4</v>
      </c>
      <c r="H313">
        <v>0</v>
      </c>
      <c r="U313" t="s">
        <v>621</v>
      </c>
      <c r="V313" s="790">
        <v>45680</v>
      </c>
      <c r="W313" t="s">
        <v>521</v>
      </c>
      <c r="X313">
        <v>29600</v>
      </c>
      <c r="Y313">
        <v>16.517857142857142</v>
      </c>
      <c r="Z313" t="s">
        <v>628</v>
      </c>
      <c r="AA313" t="s">
        <v>617</v>
      </c>
      <c r="AB313" t="s">
        <v>618</v>
      </c>
      <c r="AC313">
        <v>25</v>
      </c>
    </row>
    <row r="314" spans="1:29">
      <c r="A314" s="790">
        <v>45685</v>
      </c>
      <c r="D314">
        <v>5</v>
      </c>
      <c r="H314">
        <v>0</v>
      </c>
      <c r="U314" t="s">
        <v>621</v>
      </c>
      <c r="V314" s="790">
        <v>45680</v>
      </c>
      <c r="W314" t="s">
        <v>521</v>
      </c>
      <c r="X314">
        <v>29600</v>
      </c>
      <c r="Y314">
        <v>16.517857142857142</v>
      </c>
      <c r="Z314" t="s">
        <v>628</v>
      </c>
      <c r="AA314" t="s">
        <v>617</v>
      </c>
      <c r="AB314" t="s">
        <v>618</v>
      </c>
      <c r="AC314">
        <v>25</v>
      </c>
    </row>
    <row r="315" spans="1:29">
      <c r="A315" s="790">
        <v>45686</v>
      </c>
      <c r="D315">
        <v>6</v>
      </c>
      <c r="H315">
        <v>0</v>
      </c>
      <c r="U315" t="s">
        <v>621</v>
      </c>
      <c r="V315" s="790">
        <v>45680</v>
      </c>
      <c r="W315" t="s">
        <v>521</v>
      </c>
      <c r="X315">
        <v>29600</v>
      </c>
      <c r="Y315">
        <v>16.517857142857142</v>
      </c>
      <c r="Z315" t="s">
        <v>628</v>
      </c>
      <c r="AA315" t="s">
        <v>617</v>
      </c>
      <c r="AB315" t="s">
        <v>618</v>
      </c>
      <c r="AC315">
        <v>25</v>
      </c>
    </row>
    <row r="316" spans="1:29">
      <c r="A316" s="790">
        <v>45687</v>
      </c>
      <c r="D316">
        <v>7</v>
      </c>
      <c r="H316">
        <v>0</v>
      </c>
      <c r="U316" t="s">
        <v>621</v>
      </c>
      <c r="V316" s="790">
        <v>45680</v>
      </c>
      <c r="W316" t="s">
        <v>521</v>
      </c>
      <c r="X316">
        <v>29600</v>
      </c>
      <c r="Y316">
        <v>16.517857142857142</v>
      </c>
      <c r="Z316" t="s">
        <v>628</v>
      </c>
      <c r="AA316" t="s">
        <v>617</v>
      </c>
      <c r="AB316" t="s">
        <v>618</v>
      </c>
      <c r="AC316">
        <v>25</v>
      </c>
    </row>
    <row r="317" spans="1:29">
      <c r="A317" s="790">
        <v>45688</v>
      </c>
      <c r="D317">
        <v>8</v>
      </c>
      <c r="H317">
        <v>0</v>
      </c>
      <c r="U317" t="s">
        <v>621</v>
      </c>
      <c r="V317" s="790">
        <v>45680</v>
      </c>
      <c r="W317" t="s">
        <v>521</v>
      </c>
      <c r="X317">
        <v>29600</v>
      </c>
      <c r="Y317">
        <v>16.517857142857142</v>
      </c>
      <c r="Z317" t="s">
        <v>628</v>
      </c>
      <c r="AA317" t="s">
        <v>617</v>
      </c>
      <c r="AB317" t="s">
        <v>618</v>
      </c>
      <c r="AC317">
        <v>25</v>
      </c>
    </row>
    <row r="318" spans="1:29">
      <c r="A318" s="790">
        <v>45689</v>
      </c>
      <c r="D318">
        <v>9</v>
      </c>
      <c r="H318">
        <v>0</v>
      </c>
      <c r="U318" t="s">
        <v>621</v>
      </c>
      <c r="V318" s="790">
        <v>45680</v>
      </c>
      <c r="W318" t="s">
        <v>521</v>
      </c>
      <c r="X318">
        <v>29600</v>
      </c>
      <c r="Y318">
        <v>16.517857142857142</v>
      </c>
      <c r="Z318" t="s">
        <v>628</v>
      </c>
      <c r="AA318" t="s">
        <v>617</v>
      </c>
      <c r="AB318" t="s">
        <v>618</v>
      </c>
      <c r="AC318">
        <v>25</v>
      </c>
    </row>
    <row r="319" spans="1:29">
      <c r="A319" s="790">
        <v>45690</v>
      </c>
      <c r="D319">
        <v>10</v>
      </c>
      <c r="H319">
        <v>0</v>
      </c>
      <c r="U319" t="s">
        <v>621</v>
      </c>
      <c r="V319" s="790">
        <v>45680</v>
      </c>
      <c r="W319" t="s">
        <v>521</v>
      </c>
      <c r="X319">
        <v>29600</v>
      </c>
      <c r="Y319">
        <v>16.517857142857142</v>
      </c>
      <c r="Z319" t="s">
        <v>628</v>
      </c>
      <c r="AA319" t="s">
        <v>617</v>
      </c>
      <c r="AB319" t="s">
        <v>618</v>
      </c>
      <c r="AC319">
        <v>25</v>
      </c>
    </row>
    <row r="320" spans="1:29">
      <c r="A320" s="790">
        <v>45691</v>
      </c>
      <c r="D320">
        <v>11</v>
      </c>
      <c r="H320">
        <v>0</v>
      </c>
      <c r="U320" t="s">
        <v>621</v>
      </c>
      <c r="V320" s="790">
        <v>45680</v>
      </c>
      <c r="W320" t="s">
        <v>521</v>
      </c>
      <c r="X320">
        <v>29600</v>
      </c>
      <c r="Y320">
        <v>16.517857142857142</v>
      </c>
      <c r="Z320" t="s">
        <v>628</v>
      </c>
      <c r="AA320" t="s">
        <v>617</v>
      </c>
      <c r="AB320" t="s">
        <v>618</v>
      </c>
      <c r="AC320">
        <v>25</v>
      </c>
    </row>
    <row r="321" spans="1:29">
      <c r="A321" s="790">
        <v>45692</v>
      </c>
      <c r="D321">
        <v>12</v>
      </c>
      <c r="H321">
        <v>0</v>
      </c>
      <c r="U321" t="s">
        <v>621</v>
      </c>
      <c r="V321" s="790">
        <v>45680</v>
      </c>
      <c r="W321" t="s">
        <v>521</v>
      </c>
      <c r="X321">
        <v>29600</v>
      </c>
      <c r="Y321">
        <v>16.517857142857142</v>
      </c>
      <c r="Z321" t="s">
        <v>628</v>
      </c>
      <c r="AA321" t="s">
        <v>617</v>
      </c>
      <c r="AB321" t="s">
        <v>618</v>
      </c>
      <c r="AC321">
        <v>25</v>
      </c>
    </row>
    <row r="322" spans="1:29">
      <c r="A322" s="790">
        <v>45693</v>
      </c>
      <c r="D322">
        <v>13</v>
      </c>
      <c r="H322">
        <v>0</v>
      </c>
      <c r="U322" t="s">
        <v>621</v>
      </c>
      <c r="V322" s="790">
        <v>45680</v>
      </c>
      <c r="W322" t="s">
        <v>521</v>
      </c>
      <c r="X322">
        <v>29600</v>
      </c>
      <c r="Y322">
        <v>16.517857142857142</v>
      </c>
      <c r="Z322" t="s">
        <v>628</v>
      </c>
      <c r="AA322" t="s">
        <v>617</v>
      </c>
      <c r="AB322" t="s">
        <v>618</v>
      </c>
      <c r="AC322">
        <v>25</v>
      </c>
    </row>
    <row r="323" spans="1:29">
      <c r="A323" s="790">
        <v>45694</v>
      </c>
      <c r="D323">
        <v>14</v>
      </c>
      <c r="H323">
        <v>0</v>
      </c>
      <c r="U323" t="s">
        <v>621</v>
      </c>
      <c r="V323" s="790">
        <v>45680</v>
      </c>
      <c r="W323" t="s">
        <v>521</v>
      </c>
      <c r="X323">
        <v>29600</v>
      </c>
      <c r="Y323">
        <v>16.517857142857142</v>
      </c>
      <c r="Z323" t="s">
        <v>628</v>
      </c>
      <c r="AA323" t="s">
        <v>617</v>
      </c>
      <c r="AB323" t="s">
        <v>618</v>
      </c>
      <c r="AC323">
        <v>25</v>
      </c>
    </row>
    <row r="324" spans="1:29">
      <c r="A324" s="790">
        <v>45695</v>
      </c>
      <c r="D324">
        <v>15</v>
      </c>
      <c r="H324">
        <v>0</v>
      </c>
      <c r="U324" t="s">
        <v>621</v>
      </c>
      <c r="V324" s="790">
        <v>45680</v>
      </c>
      <c r="W324" t="s">
        <v>521</v>
      </c>
      <c r="X324">
        <v>29600</v>
      </c>
      <c r="Y324">
        <v>16.517857142857142</v>
      </c>
      <c r="Z324" t="s">
        <v>628</v>
      </c>
      <c r="AA324" t="s">
        <v>617</v>
      </c>
      <c r="AB324" t="s">
        <v>618</v>
      </c>
      <c r="AC324">
        <v>25</v>
      </c>
    </row>
    <row r="325" spans="1:29">
      <c r="A325" s="790">
        <v>45696</v>
      </c>
      <c r="D325">
        <v>16</v>
      </c>
      <c r="H325">
        <v>0</v>
      </c>
      <c r="U325" t="s">
        <v>621</v>
      </c>
      <c r="V325" s="790">
        <v>45680</v>
      </c>
      <c r="W325" t="s">
        <v>521</v>
      </c>
      <c r="X325">
        <v>29600</v>
      </c>
      <c r="Y325">
        <v>16.517857142857142</v>
      </c>
      <c r="Z325" t="s">
        <v>628</v>
      </c>
      <c r="AA325" t="s">
        <v>617</v>
      </c>
      <c r="AB325" t="s">
        <v>618</v>
      </c>
      <c r="AC325">
        <v>25</v>
      </c>
    </row>
    <row r="326" spans="1:29">
      <c r="A326" s="790">
        <v>45697</v>
      </c>
      <c r="D326">
        <v>17</v>
      </c>
      <c r="H326">
        <v>0</v>
      </c>
      <c r="U326" t="s">
        <v>621</v>
      </c>
      <c r="V326" s="790">
        <v>45680</v>
      </c>
      <c r="W326" t="s">
        <v>521</v>
      </c>
      <c r="X326">
        <v>29600</v>
      </c>
      <c r="Y326">
        <v>16.517857142857142</v>
      </c>
      <c r="Z326" t="s">
        <v>628</v>
      </c>
      <c r="AA326" t="s">
        <v>617</v>
      </c>
      <c r="AB326" t="s">
        <v>618</v>
      </c>
      <c r="AC326">
        <v>25</v>
      </c>
    </row>
    <row r="327" spans="1:29">
      <c r="A327" s="790">
        <v>45698</v>
      </c>
      <c r="D327">
        <v>18</v>
      </c>
      <c r="H327">
        <v>0</v>
      </c>
      <c r="U327" t="s">
        <v>621</v>
      </c>
      <c r="V327" s="790">
        <v>45680</v>
      </c>
      <c r="W327" t="s">
        <v>521</v>
      </c>
      <c r="X327">
        <v>29600</v>
      </c>
      <c r="Y327">
        <v>16.517857142857142</v>
      </c>
      <c r="Z327" t="s">
        <v>628</v>
      </c>
      <c r="AA327" t="s">
        <v>617</v>
      </c>
      <c r="AB327" t="s">
        <v>618</v>
      </c>
      <c r="AC327">
        <v>25</v>
      </c>
    </row>
    <row r="328" spans="1:29">
      <c r="A328" s="790">
        <v>45699</v>
      </c>
      <c r="D328">
        <v>19</v>
      </c>
      <c r="H328">
        <v>0</v>
      </c>
      <c r="U328" t="s">
        <v>621</v>
      </c>
      <c r="V328" s="790">
        <v>45680</v>
      </c>
      <c r="W328" t="s">
        <v>521</v>
      </c>
      <c r="X328">
        <v>29600</v>
      </c>
      <c r="Y328">
        <v>16.517857142857142</v>
      </c>
      <c r="Z328" t="s">
        <v>628</v>
      </c>
      <c r="AA328" t="s">
        <v>617</v>
      </c>
      <c r="AB328" t="s">
        <v>618</v>
      </c>
      <c r="AC328">
        <v>25</v>
      </c>
    </row>
    <row r="329" spans="1:29">
      <c r="A329" s="790">
        <v>45700</v>
      </c>
      <c r="D329">
        <v>20</v>
      </c>
      <c r="H329">
        <v>0</v>
      </c>
      <c r="U329" t="s">
        <v>621</v>
      </c>
      <c r="V329" s="790">
        <v>45680</v>
      </c>
      <c r="W329" t="s">
        <v>521</v>
      </c>
      <c r="X329">
        <v>29600</v>
      </c>
      <c r="Y329">
        <v>16.517857142857142</v>
      </c>
      <c r="Z329" t="s">
        <v>628</v>
      </c>
      <c r="AA329" t="s">
        <v>617</v>
      </c>
      <c r="AB329" t="s">
        <v>618</v>
      </c>
      <c r="AC329">
        <v>25</v>
      </c>
    </row>
    <row r="330" spans="1:29">
      <c r="A330" s="790">
        <v>45701</v>
      </c>
      <c r="D330">
        <v>21</v>
      </c>
      <c r="H330">
        <v>0</v>
      </c>
      <c r="U330" t="s">
        <v>621</v>
      </c>
      <c r="V330" s="790">
        <v>45680</v>
      </c>
      <c r="W330" t="s">
        <v>521</v>
      </c>
      <c r="X330">
        <v>29600</v>
      </c>
      <c r="Y330">
        <v>16.517857142857142</v>
      </c>
      <c r="Z330" t="s">
        <v>628</v>
      </c>
      <c r="AA330" t="s">
        <v>617</v>
      </c>
      <c r="AB330" t="s">
        <v>618</v>
      </c>
      <c r="AC330">
        <v>25</v>
      </c>
    </row>
    <row r="331" spans="1:29">
      <c r="A331" s="790">
        <v>45702</v>
      </c>
      <c r="D331">
        <v>22</v>
      </c>
      <c r="H331">
        <v>0</v>
      </c>
      <c r="U331" t="s">
        <v>621</v>
      </c>
      <c r="V331" s="790">
        <v>45680</v>
      </c>
      <c r="W331" t="s">
        <v>521</v>
      </c>
      <c r="X331">
        <v>29600</v>
      </c>
      <c r="Y331">
        <v>16.517857142857142</v>
      </c>
      <c r="Z331" t="s">
        <v>628</v>
      </c>
      <c r="AA331" t="s">
        <v>617</v>
      </c>
      <c r="AB331" t="s">
        <v>618</v>
      </c>
      <c r="AC331">
        <v>25</v>
      </c>
    </row>
    <row r="332" spans="1:29">
      <c r="A332" s="790">
        <v>45703</v>
      </c>
      <c r="D332">
        <v>23</v>
      </c>
      <c r="H332">
        <v>0</v>
      </c>
      <c r="U332" t="s">
        <v>621</v>
      </c>
      <c r="V332" s="790">
        <v>45680</v>
      </c>
      <c r="W332" t="s">
        <v>521</v>
      </c>
      <c r="X332">
        <v>29600</v>
      </c>
      <c r="Y332">
        <v>16.517857142857142</v>
      </c>
      <c r="Z332" t="s">
        <v>628</v>
      </c>
      <c r="AA332" t="s">
        <v>617</v>
      </c>
      <c r="AB332" t="s">
        <v>618</v>
      </c>
      <c r="AC332">
        <v>25</v>
      </c>
    </row>
    <row r="333" spans="1:29">
      <c r="A333" s="790">
        <v>45704</v>
      </c>
      <c r="D333">
        <v>24</v>
      </c>
      <c r="H333">
        <v>0</v>
      </c>
      <c r="U333" t="s">
        <v>621</v>
      </c>
      <c r="V333" s="790">
        <v>45680</v>
      </c>
      <c r="W333" t="s">
        <v>521</v>
      </c>
      <c r="X333">
        <v>29600</v>
      </c>
      <c r="Y333">
        <v>16.517857142857142</v>
      </c>
      <c r="Z333" t="s">
        <v>628</v>
      </c>
      <c r="AA333" t="s">
        <v>617</v>
      </c>
      <c r="AB333" t="s">
        <v>618</v>
      </c>
      <c r="AC333">
        <v>25</v>
      </c>
    </row>
    <row r="334" spans="1:29">
      <c r="A334" s="790">
        <v>45705</v>
      </c>
      <c r="D334">
        <v>25</v>
      </c>
      <c r="H334">
        <v>0</v>
      </c>
      <c r="U334" t="s">
        <v>621</v>
      </c>
      <c r="V334" s="790">
        <v>45680</v>
      </c>
      <c r="W334" t="s">
        <v>521</v>
      </c>
      <c r="X334">
        <v>29600</v>
      </c>
      <c r="Y334">
        <v>16.517857142857142</v>
      </c>
      <c r="Z334" t="s">
        <v>628</v>
      </c>
      <c r="AA334" t="s">
        <v>617</v>
      </c>
      <c r="AB334" t="s">
        <v>618</v>
      </c>
      <c r="AC334">
        <v>25</v>
      </c>
    </row>
    <row r="335" spans="1:29">
      <c r="A335" s="790">
        <v>45706</v>
      </c>
      <c r="D335">
        <v>26</v>
      </c>
      <c r="H335">
        <v>0</v>
      </c>
      <c r="U335" t="s">
        <v>621</v>
      </c>
      <c r="V335" s="790">
        <v>45680</v>
      </c>
      <c r="W335" t="s">
        <v>521</v>
      </c>
      <c r="X335">
        <v>29600</v>
      </c>
      <c r="Y335">
        <v>16.517857142857142</v>
      </c>
      <c r="Z335" t="s">
        <v>628</v>
      </c>
      <c r="AA335" t="s">
        <v>617</v>
      </c>
      <c r="AB335" t="s">
        <v>618</v>
      </c>
      <c r="AC335">
        <v>25</v>
      </c>
    </row>
    <row r="336" spans="1:29">
      <c r="A336" s="790">
        <v>45707</v>
      </c>
      <c r="D336">
        <v>27</v>
      </c>
      <c r="H336">
        <v>0</v>
      </c>
      <c r="U336" t="s">
        <v>621</v>
      </c>
      <c r="V336" s="790">
        <v>45680</v>
      </c>
      <c r="W336" t="s">
        <v>521</v>
      </c>
      <c r="X336">
        <v>29600</v>
      </c>
      <c r="Y336">
        <v>16.517857142857142</v>
      </c>
      <c r="Z336" t="s">
        <v>628</v>
      </c>
      <c r="AA336" t="s">
        <v>617</v>
      </c>
      <c r="AB336" t="s">
        <v>618</v>
      </c>
      <c r="AC336">
        <v>25</v>
      </c>
    </row>
    <row r="337" spans="1:29">
      <c r="A337" s="790">
        <v>45708</v>
      </c>
      <c r="D337">
        <v>28</v>
      </c>
      <c r="H337">
        <v>0</v>
      </c>
      <c r="U337" t="s">
        <v>621</v>
      </c>
      <c r="V337" s="790">
        <v>45680</v>
      </c>
      <c r="W337" t="s">
        <v>521</v>
      </c>
      <c r="X337">
        <v>29600</v>
      </c>
      <c r="Y337">
        <v>16.517857142857142</v>
      </c>
      <c r="Z337" t="s">
        <v>628</v>
      </c>
      <c r="AA337" t="s">
        <v>617</v>
      </c>
      <c r="AB337" t="s">
        <v>618</v>
      </c>
      <c r="AC337">
        <v>25</v>
      </c>
    </row>
    <row r="338" spans="1:29">
      <c r="A338" s="790">
        <v>45709</v>
      </c>
      <c r="D338">
        <v>29</v>
      </c>
      <c r="H338">
        <v>0</v>
      </c>
      <c r="U338" t="s">
        <v>621</v>
      </c>
      <c r="V338" s="790">
        <v>45680</v>
      </c>
      <c r="W338" t="s">
        <v>521</v>
      </c>
      <c r="X338">
        <v>29600</v>
      </c>
      <c r="Y338">
        <v>16.517857142857142</v>
      </c>
      <c r="Z338" t="s">
        <v>628</v>
      </c>
      <c r="AA338" t="s">
        <v>617</v>
      </c>
      <c r="AB338" t="s">
        <v>618</v>
      </c>
      <c r="AC338">
        <v>25</v>
      </c>
    </row>
    <row r="339" spans="1:29">
      <c r="A339" s="790">
        <v>45710</v>
      </c>
      <c r="D339">
        <v>30</v>
      </c>
      <c r="H339">
        <v>0</v>
      </c>
      <c r="U339" t="s">
        <v>621</v>
      </c>
      <c r="V339" s="790">
        <v>45680</v>
      </c>
      <c r="W339" t="s">
        <v>521</v>
      </c>
      <c r="X339">
        <v>29600</v>
      </c>
      <c r="Y339">
        <v>16.517857142857142</v>
      </c>
      <c r="Z339" t="s">
        <v>628</v>
      </c>
      <c r="AA339" t="s">
        <v>617</v>
      </c>
      <c r="AB339" t="s">
        <v>618</v>
      </c>
      <c r="AC339">
        <v>25</v>
      </c>
    </row>
    <row r="340" spans="1:29">
      <c r="A340" s="790">
        <v>45711</v>
      </c>
      <c r="D340">
        <v>31</v>
      </c>
      <c r="H340">
        <v>0</v>
      </c>
      <c r="U340" t="s">
        <v>621</v>
      </c>
      <c r="V340" s="790">
        <v>45680</v>
      </c>
      <c r="W340" t="s">
        <v>521</v>
      </c>
      <c r="X340">
        <v>29600</v>
      </c>
      <c r="Y340">
        <v>16.517857142857142</v>
      </c>
      <c r="Z340" t="s">
        <v>628</v>
      </c>
      <c r="AA340" t="s">
        <v>617</v>
      </c>
      <c r="AB340" t="s">
        <v>618</v>
      </c>
      <c r="AC340">
        <v>25</v>
      </c>
    </row>
    <row r="341" spans="1:29">
      <c r="A341" s="790">
        <v>45712</v>
      </c>
      <c r="D341">
        <v>32</v>
      </c>
      <c r="H341">
        <v>0</v>
      </c>
      <c r="U341" t="s">
        <v>621</v>
      </c>
      <c r="V341" s="790">
        <v>45680</v>
      </c>
      <c r="W341" t="s">
        <v>521</v>
      </c>
      <c r="X341">
        <v>29600</v>
      </c>
      <c r="Y341">
        <v>16.517857142857142</v>
      </c>
      <c r="Z341" t="s">
        <v>628</v>
      </c>
      <c r="AA341" t="s">
        <v>617</v>
      </c>
      <c r="AB341" t="s">
        <v>618</v>
      </c>
      <c r="AC341">
        <v>25</v>
      </c>
    </row>
    <row r="342" spans="1:29">
      <c r="A342" s="790">
        <v>45713</v>
      </c>
      <c r="D342">
        <v>33</v>
      </c>
      <c r="H342">
        <v>0</v>
      </c>
      <c r="U342" t="s">
        <v>621</v>
      </c>
      <c r="V342" s="790">
        <v>45680</v>
      </c>
      <c r="W342" t="s">
        <v>521</v>
      </c>
      <c r="X342">
        <v>29600</v>
      </c>
      <c r="Y342">
        <v>16.517857142857142</v>
      </c>
      <c r="Z342" t="s">
        <v>628</v>
      </c>
      <c r="AA342" t="s">
        <v>617</v>
      </c>
      <c r="AB342" t="s">
        <v>618</v>
      </c>
      <c r="AC342">
        <v>25</v>
      </c>
    </row>
    <row r="343" spans="1:29">
      <c r="A343" s="790">
        <v>45714</v>
      </c>
      <c r="D343">
        <v>34</v>
      </c>
      <c r="H343">
        <v>0</v>
      </c>
      <c r="U343" t="s">
        <v>621</v>
      </c>
      <c r="V343" s="790">
        <v>45680</v>
      </c>
      <c r="W343" t="s">
        <v>521</v>
      </c>
      <c r="X343">
        <v>29600</v>
      </c>
      <c r="Y343">
        <v>16.517857142857142</v>
      </c>
      <c r="Z343" t="s">
        <v>628</v>
      </c>
      <c r="AA343" t="s">
        <v>617</v>
      </c>
      <c r="AB343" t="s">
        <v>618</v>
      </c>
      <c r="AC343">
        <v>25</v>
      </c>
    </row>
    <row r="344" spans="1:29">
      <c r="A344" s="790">
        <v>45715</v>
      </c>
      <c r="D344">
        <v>35</v>
      </c>
      <c r="H344">
        <v>0</v>
      </c>
      <c r="U344" t="s">
        <v>621</v>
      </c>
      <c r="V344" s="790">
        <v>45680</v>
      </c>
      <c r="W344" t="s">
        <v>521</v>
      </c>
      <c r="X344">
        <v>29600</v>
      </c>
      <c r="Y344">
        <v>16.517857142857142</v>
      </c>
      <c r="Z344" t="s">
        <v>628</v>
      </c>
      <c r="AA344" t="s">
        <v>617</v>
      </c>
      <c r="AB344" t="s">
        <v>618</v>
      </c>
      <c r="AC344">
        <v>25</v>
      </c>
    </row>
    <row r="345" spans="1:29">
      <c r="A345" s="790">
        <v>45716</v>
      </c>
      <c r="D345">
        <v>36</v>
      </c>
      <c r="H345">
        <v>0</v>
      </c>
      <c r="U345" t="s">
        <v>621</v>
      </c>
      <c r="V345" s="790">
        <v>45680</v>
      </c>
      <c r="W345" t="s">
        <v>521</v>
      </c>
      <c r="X345">
        <v>29600</v>
      </c>
      <c r="Y345">
        <v>16.517857142857142</v>
      </c>
      <c r="Z345" t="s">
        <v>628</v>
      </c>
      <c r="AA345" t="s">
        <v>617</v>
      </c>
      <c r="AB345" t="s">
        <v>618</v>
      </c>
      <c r="AC345">
        <v>25</v>
      </c>
    </row>
    <row r="346" spans="1:29">
      <c r="A346" s="790">
        <v>45717</v>
      </c>
      <c r="D346">
        <v>37</v>
      </c>
      <c r="H346">
        <v>0</v>
      </c>
      <c r="U346" t="s">
        <v>621</v>
      </c>
      <c r="V346" s="790">
        <v>45680</v>
      </c>
      <c r="W346" t="s">
        <v>521</v>
      </c>
      <c r="X346">
        <v>29600</v>
      </c>
      <c r="Y346">
        <v>16.517857142857142</v>
      </c>
      <c r="Z346" t="s">
        <v>628</v>
      </c>
      <c r="AA346" t="s">
        <v>617</v>
      </c>
      <c r="AB346" t="s">
        <v>618</v>
      </c>
      <c r="AC346">
        <v>25</v>
      </c>
    </row>
    <row r="347" spans="1:29">
      <c r="A347" s="790">
        <v>45718</v>
      </c>
      <c r="D347">
        <v>38</v>
      </c>
      <c r="H347">
        <v>0</v>
      </c>
      <c r="U347" t="s">
        <v>621</v>
      </c>
      <c r="V347" s="790">
        <v>45680</v>
      </c>
      <c r="W347" t="s">
        <v>521</v>
      </c>
      <c r="X347">
        <v>29600</v>
      </c>
      <c r="Y347">
        <v>16.517857142857142</v>
      </c>
      <c r="Z347" t="s">
        <v>628</v>
      </c>
      <c r="AA347" t="s">
        <v>617</v>
      </c>
      <c r="AB347" t="s">
        <v>618</v>
      </c>
      <c r="AC347">
        <v>25</v>
      </c>
    </row>
    <row r="348" spans="1:29">
      <c r="A348" s="790">
        <v>45719</v>
      </c>
      <c r="D348">
        <v>39</v>
      </c>
      <c r="H348">
        <v>0</v>
      </c>
      <c r="U348" t="s">
        <v>621</v>
      </c>
      <c r="V348" s="790">
        <v>45680</v>
      </c>
      <c r="W348" t="s">
        <v>521</v>
      </c>
      <c r="X348">
        <v>29600</v>
      </c>
      <c r="Y348">
        <v>16.517857142857142</v>
      </c>
      <c r="Z348" t="s">
        <v>628</v>
      </c>
      <c r="AA348" t="s">
        <v>617</v>
      </c>
      <c r="AB348" t="s">
        <v>618</v>
      </c>
      <c r="AC348">
        <v>25</v>
      </c>
    </row>
    <row r="349" spans="1:29">
      <c r="A349" s="790">
        <v>45720</v>
      </c>
      <c r="D349">
        <v>40</v>
      </c>
      <c r="H349">
        <v>0</v>
      </c>
      <c r="U349" t="s">
        <v>621</v>
      </c>
      <c r="V349" s="790">
        <v>45680</v>
      </c>
      <c r="W349" t="s">
        <v>521</v>
      </c>
      <c r="X349">
        <v>29600</v>
      </c>
      <c r="Y349">
        <v>16.517857142857142</v>
      </c>
      <c r="Z349" t="s">
        <v>628</v>
      </c>
      <c r="AA349" t="s">
        <v>617</v>
      </c>
      <c r="AB349" t="s">
        <v>618</v>
      </c>
      <c r="AC349">
        <v>25</v>
      </c>
    </row>
    <row r="350" spans="1:29">
      <c r="A350" s="790">
        <v>45721</v>
      </c>
      <c r="D350">
        <v>41</v>
      </c>
      <c r="H350">
        <v>0</v>
      </c>
      <c r="U350" t="s">
        <v>621</v>
      </c>
      <c r="V350" s="790">
        <v>45680</v>
      </c>
      <c r="W350" t="s">
        <v>521</v>
      </c>
      <c r="X350">
        <v>29600</v>
      </c>
      <c r="Y350">
        <v>16.517857142857142</v>
      </c>
      <c r="Z350" t="s">
        <v>628</v>
      </c>
      <c r="AA350" t="s">
        <v>617</v>
      </c>
      <c r="AB350" t="s">
        <v>618</v>
      </c>
      <c r="AC350">
        <v>25</v>
      </c>
    </row>
    <row r="351" spans="1:29">
      <c r="A351" s="790">
        <v>45722</v>
      </c>
      <c r="D351">
        <v>42</v>
      </c>
      <c r="H351">
        <v>0</v>
      </c>
      <c r="U351" t="s">
        <v>621</v>
      </c>
      <c r="V351" s="790">
        <v>45680</v>
      </c>
      <c r="W351" t="s">
        <v>521</v>
      </c>
      <c r="X351">
        <v>29600</v>
      </c>
      <c r="Y351">
        <v>16.517857142857142</v>
      </c>
      <c r="Z351" t="s">
        <v>628</v>
      </c>
      <c r="AA351" t="s">
        <v>617</v>
      </c>
      <c r="AB351" t="s">
        <v>618</v>
      </c>
      <c r="AC351">
        <v>25</v>
      </c>
    </row>
    <row r="352" spans="1:29">
      <c r="A352" s="790">
        <v>45723</v>
      </c>
      <c r="D352">
        <v>43</v>
      </c>
      <c r="H352">
        <v>0</v>
      </c>
      <c r="U352" t="s">
        <v>621</v>
      </c>
      <c r="V352" s="790">
        <v>45680</v>
      </c>
      <c r="W352" t="s">
        <v>521</v>
      </c>
      <c r="X352">
        <v>29600</v>
      </c>
      <c r="Y352">
        <v>16.517857142857142</v>
      </c>
      <c r="Z352" t="s">
        <v>628</v>
      </c>
      <c r="AA352" t="s">
        <v>617</v>
      </c>
      <c r="AB352" t="s">
        <v>618</v>
      </c>
      <c r="AC352">
        <v>25</v>
      </c>
    </row>
    <row r="353" spans="1:29">
      <c r="A353" s="790">
        <v>45724</v>
      </c>
      <c r="D353">
        <v>44</v>
      </c>
      <c r="H353">
        <v>0</v>
      </c>
      <c r="U353" t="s">
        <v>621</v>
      </c>
      <c r="V353" s="790">
        <v>45680</v>
      </c>
      <c r="W353" t="s">
        <v>521</v>
      </c>
      <c r="X353">
        <v>29600</v>
      </c>
      <c r="Y353">
        <v>16.517857142857142</v>
      </c>
      <c r="Z353" t="s">
        <v>628</v>
      </c>
      <c r="AA353" t="s">
        <v>617</v>
      </c>
      <c r="AB353" t="s">
        <v>618</v>
      </c>
      <c r="AC353">
        <v>25</v>
      </c>
    </row>
    <row r="354" spans="1:29">
      <c r="A354" s="790">
        <v>45725</v>
      </c>
      <c r="D354">
        <v>45</v>
      </c>
      <c r="H354">
        <v>0</v>
      </c>
      <c r="U354" t="s">
        <v>621</v>
      </c>
      <c r="V354" s="790">
        <v>45680</v>
      </c>
      <c r="W354" t="s">
        <v>521</v>
      </c>
      <c r="X354">
        <v>29600</v>
      </c>
      <c r="Y354">
        <v>16.517857142857142</v>
      </c>
      <c r="Z354" t="s">
        <v>628</v>
      </c>
      <c r="AA354" t="s">
        <v>617</v>
      </c>
      <c r="AB354" t="s">
        <v>618</v>
      </c>
      <c r="AC354">
        <v>25</v>
      </c>
    </row>
    <row r="355" spans="1:29">
      <c r="A355" s="790">
        <v>45726</v>
      </c>
      <c r="D355">
        <v>46</v>
      </c>
      <c r="H355">
        <v>0</v>
      </c>
      <c r="U355" t="s">
        <v>621</v>
      </c>
      <c r="V355" s="790">
        <v>45680</v>
      </c>
      <c r="W355" t="s">
        <v>521</v>
      </c>
      <c r="X355">
        <v>29600</v>
      </c>
      <c r="Y355">
        <v>16.517857142857142</v>
      </c>
      <c r="Z355" t="s">
        <v>628</v>
      </c>
      <c r="AA355" t="s">
        <v>617</v>
      </c>
      <c r="AB355" t="s">
        <v>618</v>
      </c>
      <c r="AC355">
        <v>25</v>
      </c>
    </row>
    <row r="356" spans="1:29">
      <c r="A356" s="790">
        <v>45727</v>
      </c>
      <c r="D356">
        <v>47</v>
      </c>
      <c r="H356">
        <v>0</v>
      </c>
      <c r="U356" t="s">
        <v>621</v>
      </c>
      <c r="V356" s="790">
        <v>45680</v>
      </c>
      <c r="W356" t="s">
        <v>521</v>
      </c>
      <c r="X356">
        <v>29600</v>
      </c>
      <c r="Y356">
        <v>16.517857142857142</v>
      </c>
      <c r="Z356" t="s">
        <v>628</v>
      </c>
      <c r="AA356" t="s">
        <v>617</v>
      </c>
      <c r="AB356" t="s">
        <v>618</v>
      </c>
      <c r="AC356">
        <v>25</v>
      </c>
    </row>
    <row r="357" spans="1:29">
      <c r="A357" s="790">
        <v>45728</v>
      </c>
      <c r="D357">
        <v>48</v>
      </c>
      <c r="H357">
        <v>0</v>
      </c>
      <c r="U357" t="s">
        <v>621</v>
      </c>
      <c r="V357" s="790">
        <v>45680</v>
      </c>
      <c r="W357" t="s">
        <v>521</v>
      </c>
      <c r="X357">
        <v>29600</v>
      </c>
      <c r="Y357">
        <v>16.517857142857142</v>
      </c>
      <c r="Z357" t="s">
        <v>628</v>
      </c>
      <c r="AA357" t="s">
        <v>617</v>
      </c>
      <c r="AB357" t="s">
        <v>618</v>
      </c>
      <c r="AC357">
        <v>25</v>
      </c>
    </row>
    <row r="358" spans="1:29">
      <c r="A358" s="790">
        <v>45729</v>
      </c>
      <c r="D358">
        <v>49</v>
      </c>
      <c r="H358">
        <v>0</v>
      </c>
      <c r="U358" t="s">
        <v>621</v>
      </c>
      <c r="V358" s="790">
        <v>45680</v>
      </c>
      <c r="W358" t="s">
        <v>521</v>
      </c>
      <c r="X358">
        <v>29600</v>
      </c>
      <c r="Y358">
        <v>16.517857142857142</v>
      </c>
      <c r="Z358" t="s">
        <v>628</v>
      </c>
      <c r="AA358" t="s">
        <v>617</v>
      </c>
      <c r="AB358" t="s">
        <v>618</v>
      </c>
      <c r="AC358">
        <v>25</v>
      </c>
    </row>
    <row r="359" spans="1:29">
      <c r="A359" s="790">
        <v>45679</v>
      </c>
      <c r="H359">
        <v>0</v>
      </c>
      <c r="U359" t="s">
        <v>622</v>
      </c>
      <c r="V359" s="790">
        <v>45680</v>
      </c>
      <c r="W359" t="s">
        <v>521</v>
      </c>
      <c r="X359">
        <v>29500</v>
      </c>
      <c r="Y359">
        <v>16.462053571428573</v>
      </c>
      <c r="Z359" t="s">
        <v>628</v>
      </c>
      <c r="AA359" t="s">
        <v>617</v>
      </c>
      <c r="AB359" t="s">
        <v>618</v>
      </c>
      <c r="AC359">
        <v>25</v>
      </c>
    </row>
    <row r="360" spans="1:29">
      <c r="A360" s="790">
        <v>45680</v>
      </c>
      <c r="D360">
        <v>0</v>
      </c>
      <c r="H360">
        <v>0</v>
      </c>
      <c r="U360" t="s">
        <v>622</v>
      </c>
      <c r="V360" s="790">
        <v>45680</v>
      </c>
      <c r="W360" t="s">
        <v>521</v>
      </c>
      <c r="X360">
        <v>29500</v>
      </c>
      <c r="Y360">
        <v>16.462053571428573</v>
      </c>
      <c r="Z360" t="s">
        <v>628</v>
      </c>
      <c r="AA360" t="s">
        <v>617</v>
      </c>
      <c r="AB360" t="s">
        <v>618</v>
      </c>
      <c r="AC360">
        <v>25</v>
      </c>
    </row>
    <row r="361" spans="1:29">
      <c r="A361" s="790">
        <v>45681</v>
      </c>
      <c r="D361">
        <v>1</v>
      </c>
      <c r="H361">
        <v>0</v>
      </c>
      <c r="U361" t="s">
        <v>622</v>
      </c>
      <c r="V361" s="790">
        <v>45680</v>
      </c>
      <c r="W361" t="s">
        <v>521</v>
      </c>
      <c r="X361">
        <v>29500</v>
      </c>
      <c r="Y361">
        <v>16.462053571428573</v>
      </c>
      <c r="Z361" t="s">
        <v>628</v>
      </c>
      <c r="AA361" t="s">
        <v>617</v>
      </c>
      <c r="AB361" t="s">
        <v>618</v>
      </c>
      <c r="AC361">
        <v>25</v>
      </c>
    </row>
    <row r="362" spans="1:29">
      <c r="A362" s="790">
        <v>45682</v>
      </c>
      <c r="D362">
        <v>2</v>
      </c>
      <c r="H362">
        <v>0</v>
      </c>
      <c r="U362" t="s">
        <v>622</v>
      </c>
      <c r="V362" s="790">
        <v>45680</v>
      </c>
      <c r="W362" t="s">
        <v>521</v>
      </c>
      <c r="X362">
        <v>29500</v>
      </c>
      <c r="Y362">
        <v>16.462053571428573</v>
      </c>
      <c r="Z362" t="s">
        <v>628</v>
      </c>
      <c r="AA362" t="s">
        <v>617</v>
      </c>
      <c r="AB362" t="s">
        <v>618</v>
      </c>
      <c r="AC362">
        <v>25</v>
      </c>
    </row>
    <row r="363" spans="1:29">
      <c r="A363" s="790">
        <v>45683</v>
      </c>
      <c r="D363">
        <v>3</v>
      </c>
      <c r="H363">
        <v>0</v>
      </c>
      <c r="U363" t="s">
        <v>622</v>
      </c>
      <c r="V363" s="790">
        <v>45680</v>
      </c>
      <c r="W363" t="s">
        <v>521</v>
      </c>
      <c r="X363">
        <v>29500</v>
      </c>
      <c r="Y363">
        <v>16.462053571428573</v>
      </c>
      <c r="Z363" t="s">
        <v>628</v>
      </c>
      <c r="AA363" t="s">
        <v>617</v>
      </c>
      <c r="AB363" t="s">
        <v>618</v>
      </c>
      <c r="AC363">
        <v>25</v>
      </c>
    </row>
    <row r="364" spans="1:29">
      <c r="A364" s="790">
        <v>45684</v>
      </c>
      <c r="D364">
        <v>4</v>
      </c>
      <c r="H364">
        <v>0</v>
      </c>
      <c r="U364" t="s">
        <v>622</v>
      </c>
      <c r="V364" s="790">
        <v>45680</v>
      </c>
      <c r="W364" t="s">
        <v>521</v>
      </c>
      <c r="X364">
        <v>29500</v>
      </c>
      <c r="Y364">
        <v>16.462053571428573</v>
      </c>
      <c r="Z364" t="s">
        <v>628</v>
      </c>
      <c r="AA364" t="s">
        <v>617</v>
      </c>
      <c r="AB364" t="s">
        <v>618</v>
      </c>
      <c r="AC364">
        <v>25</v>
      </c>
    </row>
    <row r="365" spans="1:29">
      <c r="A365" s="790">
        <v>45685</v>
      </c>
      <c r="D365">
        <v>5</v>
      </c>
      <c r="H365">
        <v>0</v>
      </c>
      <c r="U365" t="s">
        <v>622</v>
      </c>
      <c r="V365" s="790">
        <v>45680</v>
      </c>
      <c r="W365" t="s">
        <v>521</v>
      </c>
      <c r="X365">
        <v>29500</v>
      </c>
      <c r="Y365">
        <v>16.462053571428573</v>
      </c>
      <c r="Z365" t="s">
        <v>628</v>
      </c>
      <c r="AA365" t="s">
        <v>617</v>
      </c>
      <c r="AB365" t="s">
        <v>618</v>
      </c>
      <c r="AC365">
        <v>25</v>
      </c>
    </row>
    <row r="366" spans="1:29">
      <c r="A366" s="790">
        <v>45686</v>
      </c>
      <c r="D366">
        <v>6</v>
      </c>
      <c r="H366">
        <v>0</v>
      </c>
      <c r="U366" t="s">
        <v>622</v>
      </c>
      <c r="V366" s="790">
        <v>45680</v>
      </c>
      <c r="W366" t="s">
        <v>521</v>
      </c>
      <c r="X366">
        <v>29500</v>
      </c>
      <c r="Y366">
        <v>16.462053571428573</v>
      </c>
      <c r="Z366" t="s">
        <v>628</v>
      </c>
      <c r="AA366" t="s">
        <v>617</v>
      </c>
      <c r="AB366" t="s">
        <v>618</v>
      </c>
      <c r="AC366">
        <v>25</v>
      </c>
    </row>
    <row r="367" spans="1:29">
      <c r="A367" s="790">
        <v>45687</v>
      </c>
      <c r="D367">
        <v>7</v>
      </c>
      <c r="H367">
        <v>0</v>
      </c>
      <c r="U367" t="s">
        <v>622</v>
      </c>
      <c r="V367" s="790">
        <v>45680</v>
      </c>
      <c r="W367" t="s">
        <v>521</v>
      </c>
      <c r="X367">
        <v>29500</v>
      </c>
      <c r="Y367">
        <v>16.462053571428573</v>
      </c>
      <c r="Z367" t="s">
        <v>628</v>
      </c>
      <c r="AA367" t="s">
        <v>617</v>
      </c>
      <c r="AB367" t="s">
        <v>618</v>
      </c>
      <c r="AC367">
        <v>25</v>
      </c>
    </row>
    <row r="368" spans="1:29">
      <c r="A368" s="790">
        <v>45688</v>
      </c>
      <c r="D368">
        <v>8</v>
      </c>
      <c r="H368">
        <v>0</v>
      </c>
      <c r="U368" t="s">
        <v>622</v>
      </c>
      <c r="V368" s="790">
        <v>45680</v>
      </c>
      <c r="W368" t="s">
        <v>521</v>
      </c>
      <c r="X368">
        <v>29500</v>
      </c>
      <c r="Y368">
        <v>16.462053571428573</v>
      </c>
      <c r="Z368" t="s">
        <v>628</v>
      </c>
      <c r="AA368" t="s">
        <v>617</v>
      </c>
      <c r="AB368" t="s">
        <v>618</v>
      </c>
      <c r="AC368">
        <v>25</v>
      </c>
    </row>
    <row r="369" spans="1:29">
      <c r="A369" s="790">
        <v>45689</v>
      </c>
      <c r="D369">
        <v>9</v>
      </c>
      <c r="H369">
        <v>0</v>
      </c>
      <c r="U369" t="s">
        <v>622</v>
      </c>
      <c r="V369" s="790">
        <v>45680</v>
      </c>
      <c r="W369" t="s">
        <v>521</v>
      </c>
      <c r="X369">
        <v>29500</v>
      </c>
      <c r="Y369">
        <v>16.462053571428573</v>
      </c>
      <c r="Z369" t="s">
        <v>628</v>
      </c>
      <c r="AA369" t="s">
        <v>617</v>
      </c>
      <c r="AB369" t="s">
        <v>618</v>
      </c>
      <c r="AC369">
        <v>25</v>
      </c>
    </row>
    <row r="370" spans="1:29">
      <c r="A370" s="790">
        <v>45690</v>
      </c>
      <c r="D370">
        <v>10</v>
      </c>
      <c r="H370">
        <v>0</v>
      </c>
      <c r="U370" t="s">
        <v>622</v>
      </c>
      <c r="V370" s="790">
        <v>45680</v>
      </c>
      <c r="W370" t="s">
        <v>521</v>
      </c>
      <c r="X370">
        <v>29500</v>
      </c>
      <c r="Y370">
        <v>16.462053571428573</v>
      </c>
      <c r="Z370" t="s">
        <v>628</v>
      </c>
      <c r="AA370" t="s">
        <v>617</v>
      </c>
      <c r="AB370" t="s">
        <v>618</v>
      </c>
      <c r="AC370">
        <v>25</v>
      </c>
    </row>
    <row r="371" spans="1:29">
      <c r="A371" s="790">
        <v>45691</v>
      </c>
      <c r="D371">
        <v>11</v>
      </c>
      <c r="H371">
        <v>0</v>
      </c>
      <c r="U371" t="s">
        <v>622</v>
      </c>
      <c r="V371" s="790">
        <v>45680</v>
      </c>
      <c r="W371" t="s">
        <v>521</v>
      </c>
      <c r="X371">
        <v>29500</v>
      </c>
      <c r="Y371">
        <v>16.462053571428573</v>
      </c>
      <c r="Z371" t="s">
        <v>628</v>
      </c>
      <c r="AA371" t="s">
        <v>617</v>
      </c>
      <c r="AB371" t="s">
        <v>618</v>
      </c>
      <c r="AC371">
        <v>25</v>
      </c>
    </row>
    <row r="372" spans="1:29">
      <c r="A372" s="790">
        <v>45692</v>
      </c>
      <c r="D372">
        <v>12</v>
      </c>
      <c r="H372">
        <v>0</v>
      </c>
      <c r="U372" t="s">
        <v>622</v>
      </c>
      <c r="V372" s="790">
        <v>45680</v>
      </c>
      <c r="W372" t="s">
        <v>521</v>
      </c>
      <c r="X372">
        <v>29500</v>
      </c>
      <c r="Y372">
        <v>16.462053571428573</v>
      </c>
      <c r="Z372" t="s">
        <v>628</v>
      </c>
      <c r="AA372" t="s">
        <v>617</v>
      </c>
      <c r="AB372" t="s">
        <v>618</v>
      </c>
      <c r="AC372">
        <v>25</v>
      </c>
    </row>
    <row r="373" spans="1:29">
      <c r="A373" s="790">
        <v>45693</v>
      </c>
      <c r="D373">
        <v>13</v>
      </c>
      <c r="H373">
        <v>0</v>
      </c>
      <c r="U373" t="s">
        <v>622</v>
      </c>
      <c r="V373" s="790">
        <v>45680</v>
      </c>
      <c r="W373" t="s">
        <v>521</v>
      </c>
      <c r="X373">
        <v>29500</v>
      </c>
      <c r="Y373">
        <v>16.462053571428573</v>
      </c>
      <c r="Z373" t="s">
        <v>628</v>
      </c>
      <c r="AA373" t="s">
        <v>617</v>
      </c>
      <c r="AB373" t="s">
        <v>618</v>
      </c>
      <c r="AC373">
        <v>25</v>
      </c>
    </row>
    <row r="374" spans="1:29">
      <c r="A374" s="790">
        <v>45694</v>
      </c>
      <c r="D374">
        <v>14</v>
      </c>
      <c r="H374">
        <v>0</v>
      </c>
      <c r="U374" t="s">
        <v>622</v>
      </c>
      <c r="V374" s="790">
        <v>45680</v>
      </c>
      <c r="W374" t="s">
        <v>521</v>
      </c>
      <c r="X374">
        <v>29500</v>
      </c>
      <c r="Y374">
        <v>16.462053571428573</v>
      </c>
      <c r="Z374" t="s">
        <v>628</v>
      </c>
      <c r="AA374" t="s">
        <v>617</v>
      </c>
      <c r="AB374" t="s">
        <v>618</v>
      </c>
      <c r="AC374">
        <v>25</v>
      </c>
    </row>
    <row r="375" spans="1:29">
      <c r="A375" s="790">
        <v>45695</v>
      </c>
      <c r="D375">
        <v>15</v>
      </c>
      <c r="H375">
        <v>0</v>
      </c>
      <c r="U375" t="s">
        <v>622</v>
      </c>
      <c r="V375" s="790">
        <v>45680</v>
      </c>
      <c r="W375" t="s">
        <v>521</v>
      </c>
      <c r="X375">
        <v>29500</v>
      </c>
      <c r="Y375">
        <v>16.462053571428573</v>
      </c>
      <c r="Z375" t="s">
        <v>628</v>
      </c>
      <c r="AA375" t="s">
        <v>617</v>
      </c>
      <c r="AB375" t="s">
        <v>618</v>
      </c>
      <c r="AC375">
        <v>25</v>
      </c>
    </row>
    <row r="376" spans="1:29">
      <c r="A376" s="790">
        <v>45696</v>
      </c>
      <c r="D376">
        <v>16</v>
      </c>
      <c r="H376">
        <v>0</v>
      </c>
      <c r="U376" t="s">
        <v>622</v>
      </c>
      <c r="V376" s="790">
        <v>45680</v>
      </c>
      <c r="W376" t="s">
        <v>521</v>
      </c>
      <c r="X376">
        <v>29500</v>
      </c>
      <c r="Y376">
        <v>16.462053571428573</v>
      </c>
      <c r="Z376" t="s">
        <v>628</v>
      </c>
      <c r="AA376" t="s">
        <v>617</v>
      </c>
      <c r="AB376" t="s">
        <v>618</v>
      </c>
      <c r="AC376">
        <v>25</v>
      </c>
    </row>
    <row r="377" spans="1:29">
      <c r="A377" s="790">
        <v>45697</v>
      </c>
      <c r="D377">
        <v>17</v>
      </c>
      <c r="H377">
        <v>0</v>
      </c>
      <c r="U377" t="s">
        <v>622</v>
      </c>
      <c r="V377" s="790">
        <v>45680</v>
      </c>
      <c r="W377" t="s">
        <v>521</v>
      </c>
      <c r="X377">
        <v>29500</v>
      </c>
      <c r="Y377">
        <v>16.462053571428573</v>
      </c>
      <c r="Z377" t="s">
        <v>628</v>
      </c>
      <c r="AA377" t="s">
        <v>617</v>
      </c>
      <c r="AB377" t="s">
        <v>618</v>
      </c>
      <c r="AC377">
        <v>25</v>
      </c>
    </row>
    <row r="378" spans="1:29">
      <c r="A378" s="790">
        <v>45698</v>
      </c>
      <c r="D378">
        <v>18</v>
      </c>
      <c r="H378">
        <v>0</v>
      </c>
      <c r="U378" t="s">
        <v>622</v>
      </c>
      <c r="V378" s="790">
        <v>45680</v>
      </c>
      <c r="W378" t="s">
        <v>521</v>
      </c>
      <c r="X378">
        <v>29500</v>
      </c>
      <c r="Y378">
        <v>16.462053571428573</v>
      </c>
      <c r="Z378" t="s">
        <v>628</v>
      </c>
      <c r="AA378" t="s">
        <v>617</v>
      </c>
      <c r="AB378" t="s">
        <v>618</v>
      </c>
      <c r="AC378">
        <v>25</v>
      </c>
    </row>
    <row r="379" spans="1:29">
      <c r="A379" s="790">
        <v>45699</v>
      </c>
      <c r="D379">
        <v>19</v>
      </c>
      <c r="H379">
        <v>0</v>
      </c>
      <c r="U379" t="s">
        <v>622</v>
      </c>
      <c r="V379" s="790">
        <v>45680</v>
      </c>
      <c r="W379" t="s">
        <v>521</v>
      </c>
      <c r="X379">
        <v>29500</v>
      </c>
      <c r="Y379">
        <v>16.462053571428573</v>
      </c>
      <c r="Z379" t="s">
        <v>628</v>
      </c>
      <c r="AA379" t="s">
        <v>617</v>
      </c>
      <c r="AB379" t="s">
        <v>618</v>
      </c>
      <c r="AC379">
        <v>25</v>
      </c>
    </row>
    <row r="380" spans="1:29">
      <c r="A380" s="790">
        <v>45700</v>
      </c>
      <c r="D380">
        <v>20</v>
      </c>
      <c r="H380">
        <v>0</v>
      </c>
      <c r="U380" t="s">
        <v>622</v>
      </c>
      <c r="V380" s="790">
        <v>45680</v>
      </c>
      <c r="W380" t="s">
        <v>521</v>
      </c>
      <c r="X380">
        <v>29500</v>
      </c>
      <c r="Y380">
        <v>16.462053571428573</v>
      </c>
      <c r="Z380" t="s">
        <v>628</v>
      </c>
      <c r="AA380" t="s">
        <v>617</v>
      </c>
      <c r="AB380" t="s">
        <v>618</v>
      </c>
      <c r="AC380">
        <v>25</v>
      </c>
    </row>
    <row r="381" spans="1:29">
      <c r="A381" s="790">
        <v>45701</v>
      </c>
      <c r="D381">
        <v>21</v>
      </c>
      <c r="H381">
        <v>0</v>
      </c>
      <c r="U381" t="s">
        <v>622</v>
      </c>
      <c r="V381" s="790">
        <v>45680</v>
      </c>
      <c r="W381" t="s">
        <v>521</v>
      </c>
      <c r="X381">
        <v>29500</v>
      </c>
      <c r="Y381">
        <v>16.462053571428573</v>
      </c>
      <c r="Z381" t="s">
        <v>628</v>
      </c>
      <c r="AA381" t="s">
        <v>617</v>
      </c>
      <c r="AB381" t="s">
        <v>618</v>
      </c>
      <c r="AC381">
        <v>25</v>
      </c>
    </row>
    <row r="382" spans="1:29">
      <c r="A382" s="790">
        <v>45702</v>
      </c>
      <c r="D382">
        <v>22</v>
      </c>
      <c r="H382">
        <v>0</v>
      </c>
      <c r="U382" t="s">
        <v>622</v>
      </c>
      <c r="V382" s="790">
        <v>45680</v>
      </c>
      <c r="W382" t="s">
        <v>521</v>
      </c>
      <c r="X382">
        <v>29500</v>
      </c>
      <c r="Y382">
        <v>16.462053571428573</v>
      </c>
      <c r="Z382" t="s">
        <v>628</v>
      </c>
      <c r="AA382" t="s">
        <v>617</v>
      </c>
      <c r="AB382" t="s">
        <v>618</v>
      </c>
      <c r="AC382">
        <v>25</v>
      </c>
    </row>
    <row r="383" spans="1:29">
      <c r="A383" s="790">
        <v>45703</v>
      </c>
      <c r="D383">
        <v>23</v>
      </c>
      <c r="H383">
        <v>0</v>
      </c>
      <c r="U383" t="s">
        <v>622</v>
      </c>
      <c r="V383" s="790">
        <v>45680</v>
      </c>
      <c r="W383" t="s">
        <v>521</v>
      </c>
      <c r="X383">
        <v>29500</v>
      </c>
      <c r="Y383">
        <v>16.462053571428573</v>
      </c>
      <c r="Z383" t="s">
        <v>628</v>
      </c>
      <c r="AA383" t="s">
        <v>617</v>
      </c>
      <c r="AB383" t="s">
        <v>618</v>
      </c>
      <c r="AC383">
        <v>25</v>
      </c>
    </row>
    <row r="384" spans="1:29">
      <c r="A384" s="790">
        <v>45704</v>
      </c>
      <c r="D384">
        <v>24</v>
      </c>
      <c r="H384">
        <v>0</v>
      </c>
      <c r="U384" t="s">
        <v>622</v>
      </c>
      <c r="V384" s="790">
        <v>45680</v>
      </c>
      <c r="W384" t="s">
        <v>521</v>
      </c>
      <c r="X384">
        <v>29500</v>
      </c>
      <c r="Y384">
        <v>16.462053571428573</v>
      </c>
      <c r="Z384" t="s">
        <v>628</v>
      </c>
      <c r="AA384" t="s">
        <v>617</v>
      </c>
      <c r="AB384" t="s">
        <v>618</v>
      </c>
      <c r="AC384">
        <v>25</v>
      </c>
    </row>
    <row r="385" spans="1:29">
      <c r="A385" s="790">
        <v>45705</v>
      </c>
      <c r="D385">
        <v>25</v>
      </c>
      <c r="H385">
        <v>0</v>
      </c>
      <c r="U385" t="s">
        <v>622</v>
      </c>
      <c r="V385" s="790">
        <v>45680</v>
      </c>
      <c r="W385" t="s">
        <v>521</v>
      </c>
      <c r="X385">
        <v>29500</v>
      </c>
      <c r="Y385">
        <v>16.462053571428573</v>
      </c>
      <c r="Z385" t="s">
        <v>628</v>
      </c>
      <c r="AA385" t="s">
        <v>617</v>
      </c>
      <c r="AB385" t="s">
        <v>618</v>
      </c>
      <c r="AC385">
        <v>25</v>
      </c>
    </row>
    <row r="386" spans="1:29">
      <c r="A386" s="790">
        <v>45706</v>
      </c>
      <c r="D386">
        <v>26</v>
      </c>
      <c r="H386">
        <v>0</v>
      </c>
      <c r="U386" t="s">
        <v>622</v>
      </c>
      <c r="V386" s="790">
        <v>45680</v>
      </c>
      <c r="W386" t="s">
        <v>521</v>
      </c>
      <c r="X386">
        <v>29500</v>
      </c>
      <c r="Y386">
        <v>16.462053571428573</v>
      </c>
      <c r="Z386" t="s">
        <v>628</v>
      </c>
      <c r="AA386" t="s">
        <v>617</v>
      </c>
      <c r="AB386" t="s">
        <v>618</v>
      </c>
      <c r="AC386">
        <v>25</v>
      </c>
    </row>
    <row r="387" spans="1:29">
      <c r="A387" s="790">
        <v>45707</v>
      </c>
      <c r="D387">
        <v>27</v>
      </c>
      <c r="H387">
        <v>0</v>
      </c>
      <c r="U387" t="s">
        <v>622</v>
      </c>
      <c r="V387" s="790">
        <v>45680</v>
      </c>
      <c r="W387" t="s">
        <v>521</v>
      </c>
      <c r="X387">
        <v>29500</v>
      </c>
      <c r="Y387">
        <v>16.462053571428573</v>
      </c>
      <c r="Z387" t="s">
        <v>628</v>
      </c>
      <c r="AA387" t="s">
        <v>617</v>
      </c>
      <c r="AB387" t="s">
        <v>618</v>
      </c>
      <c r="AC387">
        <v>25</v>
      </c>
    </row>
    <row r="388" spans="1:29">
      <c r="A388" s="790">
        <v>45708</v>
      </c>
      <c r="D388">
        <v>28</v>
      </c>
      <c r="H388">
        <v>0</v>
      </c>
      <c r="U388" t="s">
        <v>622</v>
      </c>
      <c r="V388" s="790">
        <v>45680</v>
      </c>
      <c r="W388" t="s">
        <v>521</v>
      </c>
      <c r="X388">
        <v>29500</v>
      </c>
      <c r="Y388">
        <v>16.462053571428573</v>
      </c>
      <c r="Z388" t="s">
        <v>628</v>
      </c>
      <c r="AA388" t="s">
        <v>617</v>
      </c>
      <c r="AB388" t="s">
        <v>618</v>
      </c>
      <c r="AC388">
        <v>25</v>
      </c>
    </row>
    <row r="389" spans="1:29">
      <c r="A389" s="790">
        <v>45709</v>
      </c>
      <c r="D389">
        <v>29</v>
      </c>
      <c r="H389">
        <v>0</v>
      </c>
      <c r="U389" t="s">
        <v>622</v>
      </c>
      <c r="V389" s="790">
        <v>45680</v>
      </c>
      <c r="W389" t="s">
        <v>521</v>
      </c>
      <c r="X389">
        <v>29500</v>
      </c>
      <c r="Y389">
        <v>16.462053571428573</v>
      </c>
      <c r="Z389" t="s">
        <v>628</v>
      </c>
      <c r="AA389" t="s">
        <v>617</v>
      </c>
      <c r="AB389" t="s">
        <v>618</v>
      </c>
      <c r="AC389">
        <v>25</v>
      </c>
    </row>
    <row r="390" spans="1:29">
      <c r="A390" s="790">
        <v>45710</v>
      </c>
      <c r="D390">
        <v>30</v>
      </c>
      <c r="H390">
        <v>0</v>
      </c>
      <c r="U390" t="s">
        <v>622</v>
      </c>
      <c r="V390" s="790">
        <v>45680</v>
      </c>
      <c r="W390" t="s">
        <v>521</v>
      </c>
      <c r="X390">
        <v>29500</v>
      </c>
      <c r="Y390">
        <v>16.462053571428573</v>
      </c>
      <c r="Z390" t="s">
        <v>628</v>
      </c>
      <c r="AA390" t="s">
        <v>617</v>
      </c>
      <c r="AB390" t="s">
        <v>618</v>
      </c>
      <c r="AC390">
        <v>25</v>
      </c>
    </row>
    <row r="391" spans="1:29">
      <c r="A391" s="790">
        <v>45711</v>
      </c>
      <c r="D391">
        <v>31</v>
      </c>
      <c r="H391">
        <v>0</v>
      </c>
      <c r="U391" t="s">
        <v>622</v>
      </c>
      <c r="V391" s="790">
        <v>45680</v>
      </c>
      <c r="W391" t="s">
        <v>521</v>
      </c>
      <c r="X391">
        <v>29500</v>
      </c>
      <c r="Y391">
        <v>16.462053571428573</v>
      </c>
      <c r="Z391" t="s">
        <v>628</v>
      </c>
      <c r="AA391" t="s">
        <v>617</v>
      </c>
      <c r="AB391" t="s">
        <v>618</v>
      </c>
      <c r="AC391">
        <v>25</v>
      </c>
    </row>
    <row r="392" spans="1:29">
      <c r="A392" s="790">
        <v>45712</v>
      </c>
      <c r="D392">
        <v>32</v>
      </c>
      <c r="H392">
        <v>0</v>
      </c>
      <c r="U392" t="s">
        <v>622</v>
      </c>
      <c r="V392" s="790">
        <v>45680</v>
      </c>
      <c r="W392" t="s">
        <v>521</v>
      </c>
      <c r="X392">
        <v>29500</v>
      </c>
      <c r="Y392">
        <v>16.462053571428573</v>
      </c>
      <c r="Z392" t="s">
        <v>628</v>
      </c>
      <c r="AA392" t="s">
        <v>617</v>
      </c>
      <c r="AB392" t="s">
        <v>618</v>
      </c>
      <c r="AC392">
        <v>25</v>
      </c>
    </row>
    <row r="393" spans="1:29">
      <c r="A393" s="790">
        <v>45713</v>
      </c>
      <c r="D393">
        <v>33</v>
      </c>
      <c r="H393">
        <v>0</v>
      </c>
      <c r="U393" t="s">
        <v>622</v>
      </c>
      <c r="V393" s="790">
        <v>45680</v>
      </c>
      <c r="W393" t="s">
        <v>521</v>
      </c>
      <c r="X393">
        <v>29500</v>
      </c>
      <c r="Y393">
        <v>16.462053571428573</v>
      </c>
      <c r="Z393" t="s">
        <v>628</v>
      </c>
      <c r="AA393" t="s">
        <v>617</v>
      </c>
      <c r="AB393" t="s">
        <v>618</v>
      </c>
      <c r="AC393">
        <v>25</v>
      </c>
    </row>
    <row r="394" spans="1:29">
      <c r="A394" s="790">
        <v>45714</v>
      </c>
      <c r="D394">
        <v>34</v>
      </c>
      <c r="H394">
        <v>0</v>
      </c>
      <c r="U394" t="s">
        <v>622</v>
      </c>
      <c r="V394" s="790">
        <v>45680</v>
      </c>
      <c r="W394" t="s">
        <v>521</v>
      </c>
      <c r="X394">
        <v>29500</v>
      </c>
      <c r="Y394">
        <v>16.462053571428573</v>
      </c>
      <c r="Z394" t="s">
        <v>628</v>
      </c>
      <c r="AA394" t="s">
        <v>617</v>
      </c>
      <c r="AB394" t="s">
        <v>618</v>
      </c>
      <c r="AC394">
        <v>25</v>
      </c>
    </row>
    <row r="395" spans="1:29">
      <c r="A395" s="790">
        <v>45715</v>
      </c>
      <c r="D395">
        <v>35</v>
      </c>
      <c r="H395">
        <v>0</v>
      </c>
      <c r="U395" t="s">
        <v>622</v>
      </c>
      <c r="V395" s="790">
        <v>45680</v>
      </c>
      <c r="W395" t="s">
        <v>521</v>
      </c>
      <c r="X395">
        <v>29500</v>
      </c>
      <c r="Y395">
        <v>16.462053571428573</v>
      </c>
      <c r="Z395" t="s">
        <v>628</v>
      </c>
      <c r="AA395" t="s">
        <v>617</v>
      </c>
      <c r="AB395" t="s">
        <v>618</v>
      </c>
      <c r="AC395">
        <v>25</v>
      </c>
    </row>
    <row r="396" spans="1:29">
      <c r="A396" s="790">
        <v>45716</v>
      </c>
      <c r="D396">
        <v>36</v>
      </c>
      <c r="H396">
        <v>0</v>
      </c>
      <c r="U396" t="s">
        <v>622</v>
      </c>
      <c r="V396" s="790">
        <v>45680</v>
      </c>
      <c r="W396" t="s">
        <v>521</v>
      </c>
      <c r="X396">
        <v>29500</v>
      </c>
      <c r="Y396">
        <v>16.462053571428573</v>
      </c>
      <c r="Z396" t="s">
        <v>628</v>
      </c>
      <c r="AA396" t="s">
        <v>617</v>
      </c>
      <c r="AB396" t="s">
        <v>618</v>
      </c>
      <c r="AC396">
        <v>25</v>
      </c>
    </row>
    <row r="397" spans="1:29">
      <c r="A397" s="790">
        <v>45717</v>
      </c>
      <c r="D397">
        <v>37</v>
      </c>
      <c r="H397">
        <v>0</v>
      </c>
      <c r="U397" t="s">
        <v>622</v>
      </c>
      <c r="V397" s="790">
        <v>45680</v>
      </c>
      <c r="W397" t="s">
        <v>521</v>
      </c>
      <c r="X397">
        <v>29500</v>
      </c>
      <c r="Y397">
        <v>16.462053571428573</v>
      </c>
      <c r="Z397" t="s">
        <v>628</v>
      </c>
      <c r="AA397" t="s">
        <v>617</v>
      </c>
      <c r="AB397" t="s">
        <v>618</v>
      </c>
      <c r="AC397">
        <v>25</v>
      </c>
    </row>
    <row r="398" spans="1:29">
      <c r="A398" s="790">
        <v>45718</v>
      </c>
      <c r="D398">
        <v>38</v>
      </c>
      <c r="H398">
        <v>0</v>
      </c>
      <c r="U398" t="s">
        <v>622</v>
      </c>
      <c r="V398" s="790">
        <v>45680</v>
      </c>
      <c r="W398" t="s">
        <v>521</v>
      </c>
      <c r="X398">
        <v>29500</v>
      </c>
      <c r="Y398">
        <v>16.462053571428573</v>
      </c>
      <c r="Z398" t="s">
        <v>628</v>
      </c>
      <c r="AA398" t="s">
        <v>617</v>
      </c>
      <c r="AB398" t="s">
        <v>618</v>
      </c>
      <c r="AC398">
        <v>25</v>
      </c>
    </row>
    <row r="399" spans="1:29">
      <c r="A399" s="790">
        <v>45719</v>
      </c>
      <c r="D399">
        <v>39</v>
      </c>
      <c r="H399">
        <v>0</v>
      </c>
      <c r="U399" t="s">
        <v>622</v>
      </c>
      <c r="V399" s="790">
        <v>45680</v>
      </c>
      <c r="W399" t="s">
        <v>521</v>
      </c>
      <c r="X399">
        <v>29500</v>
      </c>
      <c r="Y399">
        <v>16.462053571428573</v>
      </c>
      <c r="Z399" t="s">
        <v>628</v>
      </c>
      <c r="AA399" t="s">
        <v>617</v>
      </c>
      <c r="AB399" t="s">
        <v>618</v>
      </c>
      <c r="AC399">
        <v>25</v>
      </c>
    </row>
    <row r="400" spans="1:29">
      <c r="A400" s="790">
        <v>45720</v>
      </c>
      <c r="D400">
        <v>40</v>
      </c>
      <c r="H400">
        <v>0</v>
      </c>
      <c r="U400" t="s">
        <v>622</v>
      </c>
      <c r="V400" s="790">
        <v>45680</v>
      </c>
      <c r="W400" t="s">
        <v>521</v>
      </c>
      <c r="X400">
        <v>29500</v>
      </c>
      <c r="Y400">
        <v>16.462053571428573</v>
      </c>
      <c r="Z400" t="s">
        <v>628</v>
      </c>
      <c r="AA400" t="s">
        <v>617</v>
      </c>
      <c r="AB400" t="s">
        <v>618</v>
      </c>
      <c r="AC400">
        <v>25</v>
      </c>
    </row>
    <row r="401" spans="1:29">
      <c r="A401" s="790">
        <v>45721</v>
      </c>
      <c r="D401">
        <v>41</v>
      </c>
      <c r="H401">
        <v>0</v>
      </c>
      <c r="U401" t="s">
        <v>622</v>
      </c>
      <c r="V401" s="790">
        <v>45680</v>
      </c>
      <c r="W401" t="s">
        <v>521</v>
      </c>
      <c r="X401">
        <v>29500</v>
      </c>
      <c r="Y401">
        <v>16.462053571428573</v>
      </c>
      <c r="Z401" t="s">
        <v>628</v>
      </c>
      <c r="AA401" t="s">
        <v>617</v>
      </c>
      <c r="AB401" t="s">
        <v>618</v>
      </c>
      <c r="AC401">
        <v>25</v>
      </c>
    </row>
    <row r="402" spans="1:29">
      <c r="A402" s="790">
        <v>45722</v>
      </c>
      <c r="D402">
        <v>42</v>
      </c>
      <c r="H402">
        <v>0</v>
      </c>
      <c r="U402" t="s">
        <v>622</v>
      </c>
      <c r="V402" s="790">
        <v>45680</v>
      </c>
      <c r="W402" t="s">
        <v>521</v>
      </c>
      <c r="X402">
        <v>29500</v>
      </c>
      <c r="Y402">
        <v>16.462053571428573</v>
      </c>
      <c r="Z402" t="s">
        <v>628</v>
      </c>
      <c r="AA402" t="s">
        <v>617</v>
      </c>
      <c r="AB402" t="s">
        <v>618</v>
      </c>
      <c r="AC402">
        <v>25</v>
      </c>
    </row>
    <row r="403" spans="1:29">
      <c r="A403" s="790">
        <v>45723</v>
      </c>
      <c r="D403">
        <v>43</v>
      </c>
      <c r="H403">
        <v>0</v>
      </c>
      <c r="U403" t="s">
        <v>622</v>
      </c>
      <c r="V403" s="790">
        <v>45680</v>
      </c>
      <c r="W403" t="s">
        <v>521</v>
      </c>
      <c r="X403">
        <v>29500</v>
      </c>
      <c r="Y403">
        <v>16.462053571428573</v>
      </c>
      <c r="Z403" t="s">
        <v>628</v>
      </c>
      <c r="AA403" t="s">
        <v>617</v>
      </c>
      <c r="AB403" t="s">
        <v>618</v>
      </c>
      <c r="AC403">
        <v>25</v>
      </c>
    </row>
    <row r="404" spans="1:29">
      <c r="A404" s="790">
        <v>45724</v>
      </c>
      <c r="D404">
        <v>44</v>
      </c>
      <c r="H404">
        <v>0</v>
      </c>
      <c r="U404" t="s">
        <v>622</v>
      </c>
      <c r="V404" s="790">
        <v>45680</v>
      </c>
      <c r="W404" t="s">
        <v>521</v>
      </c>
      <c r="X404">
        <v>29500</v>
      </c>
      <c r="Y404">
        <v>16.462053571428573</v>
      </c>
      <c r="Z404" t="s">
        <v>628</v>
      </c>
      <c r="AA404" t="s">
        <v>617</v>
      </c>
      <c r="AB404" t="s">
        <v>618</v>
      </c>
      <c r="AC404">
        <v>25</v>
      </c>
    </row>
    <row r="405" spans="1:29">
      <c r="A405" s="790">
        <v>45725</v>
      </c>
      <c r="D405">
        <v>45</v>
      </c>
      <c r="H405">
        <v>0</v>
      </c>
      <c r="U405" t="s">
        <v>622</v>
      </c>
      <c r="V405" s="790">
        <v>45680</v>
      </c>
      <c r="W405" t="s">
        <v>521</v>
      </c>
      <c r="X405">
        <v>29500</v>
      </c>
      <c r="Y405">
        <v>16.462053571428573</v>
      </c>
      <c r="Z405" t="s">
        <v>628</v>
      </c>
      <c r="AA405" t="s">
        <v>617</v>
      </c>
      <c r="AB405" t="s">
        <v>618</v>
      </c>
      <c r="AC405">
        <v>25</v>
      </c>
    </row>
    <row r="406" spans="1:29">
      <c r="A406" s="790">
        <v>45726</v>
      </c>
      <c r="D406">
        <v>46</v>
      </c>
      <c r="H406">
        <v>0</v>
      </c>
      <c r="U406" t="s">
        <v>622</v>
      </c>
      <c r="V406" s="790">
        <v>45680</v>
      </c>
      <c r="W406" t="s">
        <v>521</v>
      </c>
      <c r="X406">
        <v>29500</v>
      </c>
      <c r="Y406">
        <v>16.462053571428573</v>
      </c>
      <c r="Z406" t="s">
        <v>628</v>
      </c>
      <c r="AA406" t="s">
        <v>617</v>
      </c>
      <c r="AB406" t="s">
        <v>618</v>
      </c>
      <c r="AC406">
        <v>25</v>
      </c>
    </row>
    <row r="407" spans="1:29">
      <c r="A407" s="790">
        <v>45727</v>
      </c>
      <c r="D407">
        <v>47</v>
      </c>
      <c r="H407">
        <v>0</v>
      </c>
      <c r="U407" t="s">
        <v>622</v>
      </c>
      <c r="V407" s="790">
        <v>45680</v>
      </c>
      <c r="W407" t="s">
        <v>521</v>
      </c>
      <c r="X407">
        <v>29500</v>
      </c>
      <c r="Y407">
        <v>16.462053571428573</v>
      </c>
      <c r="Z407" t="s">
        <v>628</v>
      </c>
      <c r="AA407" t="s">
        <v>617</v>
      </c>
      <c r="AB407" t="s">
        <v>618</v>
      </c>
      <c r="AC407">
        <v>25</v>
      </c>
    </row>
    <row r="408" spans="1:29">
      <c r="A408" s="790">
        <v>45728</v>
      </c>
      <c r="D408">
        <v>48</v>
      </c>
      <c r="H408">
        <v>0</v>
      </c>
      <c r="U408" t="s">
        <v>622</v>
      </c>
      <c r="V408" s="790">
        <v>45680</v>
      </c>
      <c r="W408" t="s">
        <v>521</v>
      </c>
      <c r="X408">
        <v>29500</v>
      </c>
      <c r="Y408">
        <v>16.462053571428573</v>
      </c>
      <c r="Z408" t="s">
        <v>628</v>
      </c>
      <c r="AA408" t="s">
        <v>617</v>
      </c>
      <c r="AB408" t="s">
        <v>618</v>
      </c>
      <c r="AC408">
        <v>25</v>
      </c>
    </row>
    <row r="409" spans="1:29">
      <c r="A409" s="790">
        <v>45729</v>
      </c>
      <c r="D409">
        <v>49</v>
      </c>
      <c r="H409">
        <v>0</v>
      </c>
      <c r="U409" t="s">
        <v>622</v>
      </c>
      <c r="V409" s="790">
        <v>45680</v>
      </c>
      <c r="W409" t="s">
        <v>521</v>
      </c>
      <c r="X409">
        <v>29500</v>
      </c>
      <c r="Y409">
        <v>16.462053571428573</v>
      </c>
      <c r="Z409" t="s">
        <v>628</v>
      </c>
      <c r="AA409" t="s">
        <v>617</v>
      </c>
      <c r="AB409" t="s">
        <v>618</v>
      </c>
      <c r="AC409">
        <v>25</v>
      </c>
    </row>
    <row r="410" spans="1:29">
      <c r="A410" s="790">
        <v>45679</v>
      </c>
      <c r="H410">
        <v>0</v>
      </c>
      <c r="U410" t="s">
        <v>623</v>
      </c>
      <c r="V410" s="790">
        <v>45680</v>
      </c>
      <c r="W410" t="s">
        <v>521</v>
      </c>
      <c r="X410">
        <v>29600</v>
      </c>
      <c r="Y410">
        <v>16.517857142857142</v>
      </c>
      <c r="Z410" t="s">
        <v>628</v>
      </c>
      <c r="AA410" t="s">
        <v>617</v>
      </c>
      <c r="AB410" t="s">
        <v>618</v>
      </c>
      <c r="AC410">
        <v>25</v>
      </c>
    </row>
    <row r="411" spans="1:29">
      <c r="A411" s="790">
        <v>45680</v>
      </c>
      <c r="D411">
        <v>0</v>
      </c>
      <c r="H411">
        <v>0</v>
      </c>
      <c r="U411" t="s">
        <v>623</v>
      </c>
      <c r="V411" s="790">
        <v>45680</v>
      </c>
      <c r="W411" t="s">
        <v>521</v>
      </c>
      <c r="X411">
        <v>29600</v>
      </c>
      <c r="Y411">
        <v>16.517857142857142</v>
      </c>
      <c r="Z411" t="s">
        <v>628</v>
      </c>
      <c r="AA411" t="s">
        <v>617</v>
      </c>
      <c r="AB411" t="s">
        <v>618</v>
      </c>
      <c r="AC411">
        <v>25</v>
      </c>
    </row>
    <row r="412" spans="1:29">
      <c r="A412" s="790">
        <v>45681</v>
      </c>
      <c r="D412">
        <v>1</v>
      </c>
      <c r="H412">
        <v>0</v>
      </c>
      <c r="U412" t="s">
        <v>623</v>
      </c>
      <c r="V412" s="790">
        <v>45680</v>
      </c>
      <c r="W412" t="s">
        <v>521</v>
      </c>
      <c r="X412">
        <v>29600</v>
      </c>
      <c r="Y412">
        <v>16.517857142857142</v>
      </c>
      <c r="Z412" t="s">
        <v>628</v>
      </c>
      <c r="AA412" t="s">
        <v>617</v>
      </c>
      <c r="AB412" t="s">
        <v>618</v>
      </c>
      <c r="AC412">
        <v>25</v>
      </c>
    </row>
    <row r="413" spans="1:29">
      <c r="A413" s="790">
        <v>45682</v>
      </c>
      <c r="D413">
        <v>2</v>
      </c>
      <c r="H413">
        <v>0</v>
      </c>
      <c r="U413" t="s">
        <v>623</v>
      </c>
      <c r="V413" s="790">
        <v>45680</v>
      </c>
      <c r="W413" t="s">
        <v>521</v>
      </c>
      <c r="X413">
        <v>29600</v>
      </c>
      <c r="Y413">
        <v>16.517857142857142</v>
      </c>
      <c r="Z413" t="s">
        <v>628</v>
      </c>
      <c r="AA413" t="s">
        <v>617</v>
      </c>
      <c r="AB413" t="s">
        <v>618</v>
      </c>
      <c r="AC413">
        <v>25</v>
      </c>
    </row>
    <row r="414" spans="1:29">
      <c r="A414" s="790">
        <v>45683</v>
      </c>
      <c r="D414">
        <v>3</v>
      </c>
      <c r="H414">
        <v>0</v>
      </c>
      <c r="U414" t="s">
        <v>623</v>
      </c>
      <c r="V414" s="790">
        <v>45680</v>
      </c>
      <c r="W414" t="s">
        <v>521</v>
      </c>
      <c r="X414">
        <v>29600</v>
      </c>
      <c r="Y414">
        <v>16.517857142857142</v>
      </c>
      <c r="Z414" t="s">
        <v>628</v>
      </c>
      <c r="AA414" t="s">
        <v>617</v>
      </c>
      <c r="AB414" t="s">
        <v>618</v>
      </c>
      <c r="AC414">
        <v>25</v>
      </c>
    </row>
    <row r="415" spans="1:29">
      <c r="A415" s="790">
        <v>45684</v>
      </c>
      <c r="D415">
        <v>4</v>
      </c>
      <c r="H415">
        <v>0</v>
      </c>
      <c r="U415" t="s">
        <v>623</v>
      </c>
      <c r="V415" s="790">
        <v>45680</v>
      </c>
      <c r="W415" t="s">
        <v>521</v>
      </c>
      <c r="X415">
        <v>29600</v>
      </c>
      <c r="Y415">
        <v>16.517857142857142</v>
      </c>
      <c r="Z415" t="s">
        <v>628</v>
      </c>
      <c r="AA415" t="s">
        <v>617</v>
      </c>
      <c r="AB415" t="s">
        <v>618</v>
      </c>
      <c r="AC415">
        <v>25</v>
      </c>
    </row>
    <row r="416" spans="1:29">
      <c r="A416" s="790">
        <v>45685</v>
      </c>
      <c r="D416">
        <v>5</v>
      </c>
      <c r="H416">
        <v>0</v>
      </c>
      <c r="U416" t="s">
        <v>623</v>
      </c>
      <c r="V416" s="790">
        <v>45680</v>
      </c>
      <c r="W416" t="s">
        <v>521</v>
      </c>
      <c r="X416">
        <v>29600</v>
      </c>
      <c r="Y416">
        <v>16.517857142857142</v>
      </c>
      <c r="Z416" t="s">
        <v>628</v>
      </c>
      <c r="AA416" t="s">
        <v>617</v>
      </c>
      <c r="AB416" t="s">
        <v>618</v>
      </c>
      <c r="AC416">
        <v>25</v>
      </c>
    </row>
    <row r="417" spans="1:29">
      <c r="A417" s="790">
        <v>45686</v>
      </c>
      <c r="D417">
        <v>6</v>
      </c>
      <c r="H417">
        <v>0</v>
      </c>
      <c r="U417" t="s">
        <v>623</v>
      </c>
      <c r="V417" s="790">
        <v>45680</v>
      </c>
      <c r="W417" t="s">
        <v>521</v>
      </c>
      <c r="X417">
        <v>29600</v>
      </c>
      <c r="Y417">
        <v>16.517857142857142</v>
      </c>
      <c r="Z417" t="s">
        <v>628</v>
      </c>
      <c r="AA417" t="s">
        <v>617</v>
      </c>
      <c r="AB417" t="s">
        <v>618</v>
      </c>
      <c r="AC417">
        <v>25</v>
      </c>
    </row>
    <row r="418" spans="1:29">
      <c r="A418" s="790">
        <v>45687</v>
      </c>
      <c r="D418">
        <v>7</v>
      </c>
      <c r="H418">
        <v>0</v>
      </c>
      <c r="U418" t="s">
        <v>623</v>
      </c>
      <c r="V418" s="790">
        <v>45680</v>
      </c>
      <c r="W418" t="s">
        <v>521</v>
      </c>
      <c r="X418">
        <v>29600</v>
      </c>
      <c r="Y418">
        <v>16.517857142857142</v>
      </c>
      <c r="Z418" t="s">
        <v>628</v>
      </c>
      <c r="AA418" t="s">
        <v>617</v>
      </c>
      <c r="AB418" t="s">
        <v>618</v>
      </c>
      <c r="AC418">
        <v>25</v>
      </c>
    </row>
    <row r="419" spans="1:29">
      <c r="A419" s="790">
        <v>45688</v>
      </c>
      <c r="D419">
        <v>8</v>
      </c>
      <c r="H419">
        <v>0</v>
      </c>
      <c r="U419" t="s">
        <v>623</v>
      </c>
      <c r="V419" s="790">
        <v>45680</v>
      </c>
      <c r="W419" t="s">
        <v>521</v>
      </c>
      <c r="X419">
        <v>29600</v>
      </c>
      <c r="Y419">
        <v>16.517857142857142</v>
      </c>
      <c r="Z419" t="s">
        <v>628</v>
      </c>
      <c r="AA419" t="s">
        <v>617</v>
      </c>
      <c r="AB419" t="s">
        <v>618</v>
      </c>
      <c r="AC419">
        <v>25</v>
      </c>
    </row>
    <row r="420" spans="1:29">
      <c r="A420" s="790">
        <v>45689</v>
      </c>
      <c r="D420">
        <v>9</v>
      </c>
      <c r="H420">
        <v>0</v>
      </c>
      <c r="U420" t="s">
        <v>623</v>
      </c>
      <c r="V420" s="790">
        <v>45680</v>
      </c>
      <c r="W420" t="s">
        <v>521</v>
      </c>
      <c r="X420">
        <v>29600</v>
      </c>
      <c r="Y420">
        <v>16.517857142857142</v>
      </c>
      <c r="Z420" t="s">
        <v>628</v>
      </c>
      <c r="AA420" t="s">
        <v>617</v>
      </c>
      <c r="AB420" t="s">
        <v>618</v>
      </c>
      <c r="AC420">
        <v>25</v>
      </c>
    </row>
    <row r="421" spans="1:29">
      <c r="A421" s="790">
        <v>45690</v>
      </c>
      <c r="D421">
        <v>10</v>
      </c>
      <c r="H421">
        <v>0</v>
      </c>
      <c r="U421" t="s">
        <v>623</v>
      </c>
      <c r="V421" s="790">
        <v>45680</v>
      </c>
      <c r="W421" t="s">
        <v>521</v>
      </c>
      <c r="X421">
        <v>29600</v>
      </c>
      <c r="Y421">
        <v>16.517857142857142</v>
      </c>
      <c r="Z421" t="s">
        <v>628</v>
      </c>
      <c r="AA421" t="s">
        <v>617</v>
      </c>
      <c r="AB421" t="s">
        <v>618</v>
      </c>
      <c r="AC421">
        <v>25</v>
      </c>
    </row>
    <row r="422" spans="1:29">
      <c r="A422" s="790">
        <v>45691</v>
      </c>
      <c r="D422">
        <v>11</v>
      </c>
      <c r="H422">
        <v>0</v>
      </c>
      <c r="U422" t="s">
        <v>623</v>
      </c>
      <c r="V422" s="790">
        <v>45680</v>
      </c>
      <c r="W422" t="s">
        <v>521</v>
      </c>
      <c r="X422">
        <v>29600</v>
      </c>
      <c r="Y422">
        <v>16.517857142857142</v>
      </c>
      <c r="Z422" t="s">
        <v>628</v>
      </c>
      <c r="AA422" t="s">
        <v>617</v>
      </c>
      <c r="AB422" t="s">
        <v>618</v>
      </c>
      <c r="AC422">
        <v>25</v>
      </c>
    </row>
    <row r="423" spans="1:29">
      <c r="A423" s="790">
        <v>45692</v>
      </c>
      <c r="D423">
        <v>12</v>
      </c>
      <c r="H423">
        <v>0</v>
      </c>
      <c r="U423" t="s">
        <v>623</v>
      </c>
      <c r="V423" s="790">
        <v>45680</v>
      </c>
      <c r="W423" t="s">
        <v>521</v>
      </c>
      <c r="X423">
        <v>29600</v>
      </c>
      <c r="Y423">
        <v>16.517857142857142</v>
      </c>
      <c r="Z423" t="s">
        <v>628</v>
      </c>
      <c r="AA423" t="s">
        <v>617</v>
      </c>
      <c r="AB423" t="s">
        <v>618</v>
      </c>
      <c r="AC423">
        <v>25</v>
      </c>
    </row>
    <row r="424" spans="1:29">
      <c r="A424" s="790">
        <v>45693</v>
      </c>
      <c r="D424">
        <v>13</v>
      </c>
      <c r="H424">
        <v>0</v>
      </c>
      <c r="U424" t="s">
        <v>623</v>
      </c>
      <c r="V424" s="790">
        <v>45680</v>
      </c>
      <c r="W424" t="s">
        <v>521</v>
      </c>
      <c r="X424">
        <v>29600</v>
      </c>
      <c r="Y424">
        <v>16.517857142857142</v>
      </c>
      <c r="Z424" t="s">
        <v>628</v>
      </c>
      <c r="AA424" t="s">
        <v>617</v>
      </c>
      <c r="AB424" t="s">
        <v>618</v>
      </c>
      <c r="AC424">
        <v>25</v>
      </c>
    </row>
    <row r="425" spans="1:29">
      <c r="A425" s="790">
        <v>45694</v>
      </c>
      <c r="D425">
        <v>14</v>
      </c>
      <c r="H425">
        <v>0</v>
      </c>
      <c r="U425" t="s">
        <v>623</v>
      </c>
      <c r="V425" s="790">
        <v>45680</v>
      </c>
      <c r="W425" t="s">
        <v>521</v>
      </c>
      <c r="X425">
        <v>29600</v>
      </c>
      <c r="Y425">
        <v>16.517857142857142</v>
      </c>
      <c r="Z425" t="s">
        <v>628</v>
      </c>
      <c r="AA425" t="s">
        <v>617</v>
      </c>
      <c r="AB425" t="s">
        <v>618</v>
      </c>
      <c r="AC425">
        <v>25</v>
      </c>
    </row>
    <row r="426" spans="1:29">
      <c r="A426" s="790">
        <v>45695</v>
      </c>
      <c r="D426">
        <v>15</v>
      </c>
      <c r="H426">
        <v>0</v>
      </c>
      <c r="U426" t="s">
        <v>623</v>
      </c>
      <c r="V426" s="790">
        <v>45680</v>
      </c>
      <c r="W426" t="s">
        <v>521</v>
      </c>
      <c r="X426">
        <v>29600</v>
      </c>
      <c r="Y426">
        <v>16.517857142857142</v>
      </c>
      <c r="Z426" t="s">
        <v>628</v>
      </c>
      <c r="AA426" t="s">
        <v>617</v>
      </c>
      <c r="AB426" t="s">
        <v>618</v>
      </c>
      <c r="AC426">
        <v>25</v>
      </c>
    </row>
    <row r="427" spans="1:29">
      <c r="A427" s="790">
        <v>45696</v>
      </c>
      <c r="D427">
        <v>16</v>
      </c>
      <c r="H427">
        <v>0</v>
      </c>
      <c r="U427" t="s">
        <v>623</v>
      </c>
      <c r="V427" s="790">
        <v>45680</v>
      </c>
      <c r="W427" t="s">
        <v>521</v>
      </c>
      <c r="X427">
        <v>29600</v>
      </c>
      <c r="Y427">
        <v>16.517857142857142</v>
      </c>
      <c r="Z427" t="s">
        <v>628</v>
      </c>
      <c r="AA427" t="s">
        <v>617</v>
      </c>
      <c r="AB427" t="s">
        <v>618</v>
      </c>
      <c r="AC427">
        <v>25</v>
      </c>
    </row>
    <row r="428" spans="1:29">
      <c r="A428" s="790">
        <v>45697</v>
      </c>
      <c r="D428">
        <v>17</v>
      </c>
      <c r="H428">
        <v>0</v>
      </c>
      <c r="U428" t="s">
        <v>623</v>
      </c>
      <c r="V428" s="790">
        <v>45680</v>
      </c>
      <c r="W428" t="s">
        <v>521</v>
      </c>
      <c r="X428">
        <v>29600</v>
      </c>
      <c r="Y428">
        <v>16.517857142857142</v>
      </c>
      <c r="Z428" t="s">
        <v>628</v>
      </c>
      <c r="AA428" t="s">
        <v>617</v>
      </c>
      <c r="AB428" t="s">
        <v>618</v>
      </c>
      <c r="AC428">
        <v>25</v>
      </c>
    </row>
    <row r="429" spans="1:29">
      <c r="A429" s="790">
        <v>45698</v>
      </c>
      <c r="D429">
        <v>18</v>
      </c>
      <c r="H429">
        <v>0</v>
      </c>
      <c r="U429" t="s">
        <v>623</v>
      </c>
      <c r="V429" s="790">
        <v>45680</v>
      </c>
      <c r="W429" t="s">
        <v>521</v>
      </c>
      <c r="X429">
        <v>29600</v>
      </c>
      <c r="Y429">
        <v>16.517857142857142</v>
      </c>
      <c r="Z429" t="s">
        <v>628</v>
      </c>
      <c r="AA429" t="s">
        <v>617</v>
      </c>
      <c r="AB429" t="s">
        <v>618</v>
      </c>
      <c r="AC429">
        <v>25</v>
      </c>
    </row>
    <row r="430" spans="1:29">
      <c r="A430" s="790">
        <v>45699</v>
      </c>
      <c r="D430">
        <v>19</v>
      </c>
      <c r="H430">
        <v>0</v>
      </c>
      <c r="U430" t="s">
        <v>623</v>
      </c>
      <c r="V430" s="790">
        <v>45680</v>
      </c>
      <c r="W430" t="s">
        <v>521</v>
      </c>
      <c r="X430">
        <v>29600</v>
      </c>
      <c r="Y430">
        <v>16.517857142857142</v>
      </c>
      <c r="Z430" t="s">
        <v>628</v>
      </c>
      <c r="AA430" t="s">
        <v>617</v>
      </c>
      <c r="AB430" t="s">
        <v>618</v>
      </c>
      <c r="AC430">
        <v>25</v>
      </c>
    </row>
    <row r="431" spans="1:29">
      <c r="A431" s="790">
        <v>45700</v>
      </c>
      <c r="D431">
        <v>20</v>
      </c>
      <c r="H431">
        <v>0</v>
      </c>
      <c r="U431" t="s">
        <v>623</v>
      </c>
      <c r="V431" s="790">
        <v>45680</v>
      </c>
      <c r="W431" t="s">
        <v>521</v>
      </c>
      <c r="X431">
        <v>29600</v>
      </c>
      <c r="Y431">
        <v>16.517857142857142</v>
      </c>
      <c r="Z431" t="s">
        <v>628</v>
      </c>
      <c r="AA431" t="s">
        <v>617</v>
      </c>
      <c r="AB431" t="s">
        <v>618</v>
      </c>
      <c r="AC431">
        <v>25</v>
      </c>
    </row>
    <row r="432" spans="1:29">
      <c r="A432" s="790">
        <v>45701</v>
      </c>
      <c r="D432">
        <v>21</v>
      </c>
      <c r="H432">
        <v>0</v>
      </c>
      <c r="U432" t="s">
        <v>623</v>
      </c>
      <c r="V432" s="790">
        <v>45680</v>
      </c>
      <c r="W432" t="s">
        <v>521</v>
      </c>
      <c r="X432">
        <v>29600</v>
      </c>
      <c r="Y432">
        <v>16.517857142857142</v>
      </c>
      <c r="Z432" t="s">
        <v>628</v>
      </c>
      <c r="AA432" t="s">
        <v>617</v>
      </c>
      <c r="AB432" t="s">
        <v>618</v>
      </c>
      <c r="AC432">
        <v>25</v>
      </c>
    </row>
    <row r="433" spans="1:29">
      <c r="A433" s="790">
        <v>45702</v>
      </c>
      <c r="D433">
        <v>22</v>
      </c>
      <c r="H433">
        <v>0</v>
      </c>
      <c r="U433" t="s">
        <v>623</v>
      </c>
      <c r="V433" s="790">
        <v>45680</v>
      </c>
      <c r="W433" t="s">
        <v>521</v>
      </c>
      <c r="X433">
        <v>29600</v>
      </c>
      <c r="Y433">
        <v>16.517857142857142</v>
      </c>
      <c r="Z433" t="s">
        <v>628</v>
      </c>
      <c r="AA433" t="s">
        <v>617</v>
      </c>
      <c r="AB433" t="s">
        <v>618</v>
      </c>
      <c r="AC433">
        <v>25</v>
      </c>
    </row>
    <row r="434" spans="1:29">
      <c r="A434" s="790">
        <v>45703</v>
      </c>
      <c r="D434">
        <v>23</v>
      </c>
      <c r="H434">
        <v>0</v>
      </c>
      <c r="U434" t="s">
        <v>623</v>
      </c>
      <c r="V434" s="790">
        <v>45680</v>
      </c>
      <c r="W434" t="s">
        <v>521</v>
      </c>
      <c r="X434">
        <v>29600</v>
      </c>
      <c r="Y434">
        <v>16.517857142857142</v>
      </c>
      <c r="Z434" t="s">
        <v>628</v>
      </c>
      <c r="AA434" t="s">
        <v>617</v>
      </c>
      <c r="AB434" t="s">
        <v>618</v>
      </c>
      <c r="AC434">
        <v>25</v>
      </c>
    </row>
    <row r="435" spans="1:29">
      <c r="A435" s="790">
        <v>45704</v>
      </c>
      <c r="D435">
        <v>24</v>
      </c>
      <c r="H435">
        <v>0</v>
      </c>
      <c r="U435" t="s">
        <v>623</v>
      </c>
      <c r="V435" s="790">
        <v>45680</v>
      </c>
      <c r="W435" t="s">
        <v>521</v>
      </c>
      <c r="X435">
        <v>29600</v>
      </c>
      <c r="Y435">
        <v>16.517857142857142</v>
      </c>
      <c r="Z435" t="s">
        <v>628</v>
      </c>
      <c r="AA435" t="s">
        <v>617</v>
      </c>
      <c r="AB435" t="s">
        <v>618</v>
      </c>
      <c r="AC435">
        <v>25</v>
      </c>
    </row>
    <row r="436" spans="1:29">
      <c r="A436" s="790">
        <v>45705</v>
      </c>
      <c r="D436">
        <v>25</v>
      </c>
      <c r="H436">
        <v>0</v>
      </c>
      <c r="U436" t="s">
        <v>623</v>
      </c>
      <c r="V436" s="790">
        <v>45680</v>
      </c>
      <c r="W436" t="s">
        <v>521</v>
      </c>
      <c r="X436">
        <v>29600</v>
      </c>
      <c r="Y436">
        <v>16.517857142857142</v>
      </c>
      <c r="Z436" t="s">
        <v>628</v>
      </c>
      <c r="AA436" t="s">
        <v>617</v>
      </c>
      <c r="AB436" t="s">
        <v>618</v>
      </c>
      <c r="AC436">
        <v>25</v>
      </c>
    </row>
    <row r="437" spans="1:29">
      <c r="A437" s="790">
        <v>45706</v>
      </c>
      <c r="D437">
        <v>26</v>
      </c>
      <c r="H437">
        <v>0</v>
      </c>
      <c r="U437" t="s">
        <v>623</v>
      </c>
      <c r="V437" s="790">
        <v>45680</v>
      </c>
      <c r="W437" t="s">
        <v>521</v>
      </c>
      <c r="X437">
        <v>29600</v>
      </c>
      <c r="Y437">
        <v>16.517857142857142</v>
      </c>
      <c r="Z437" t="s">
        <v>628</v>
      </c>
      <c r="AA437" t="s">
        <v>617</v>
      </c>
      <c r="AB437" t="s">
        <v>618</v>
      </c>
      <c r="AC437">
        <v>25</v>
      </c>
    </row>
    <row r="438" spans="1:29">
      <c r="A438" s="790">
        <v>45707</v>
      </c>
      <c r="D438">
        <v>27</v>
      </c>
      <c r="H438">
        <v>0</v>
      </c>
      <c r="U438" t="s">
        <v>623</v>
      </c>
      <c r="V438" s="790">
        <v>45680</v>
      </c>
      <c r="W438" t="s">
        <v>521</v>
      </c>
      <c r="X438">
        <v>29600</v>
      </c>
      <c r="Y438">
        <v>16.517857142857142</v>
      </c>
      <c r="Z438" t="s">
        <v>628</v>
      </c>
      <c r="AA438" t="s">
        <v>617</v>
      </c>
      <c r="AB438" t="s">
        <v>618</v>
      </c>
      <c r="AC438">
        <v>25</v>
      </c>
    </row>
    <row r="439" spans="1:29">
      <c r="A439" s="790">
        <v>45708</v>
      </c>
      <c r="D439">
        <v>28</v>
      </c>
      <c r="H439">
        <v>0</v>
      </c>
      <c r="U439" t="s">
        <v>623</v>
      </c>
      <c r="V439" s="790">
        <v>45680</v>
      </c>
      <c r="W439" t="s">
        <v>521</v>
      </c>
      <c r="X439">
        <v>29600</v>
      </c>
      <c r="Y439">
        <v>16.517857142857142</v>
      </c>
      <c r="Z439" t="s">
        <v>628</v>
      </c>
      <c r="AA439" t="s">
        <v>617</v>
      </c>
      <c r="AB439" t="s">
        <v>618</v>
      </c>
      <c r="AC439">
        <v>25</v>
      </c>
    </row>
    <row r="440" spans="1:29">
      <c r="A440" s="790">
        <v>45709</v>
      </c>
      <c r="D440">
        <v>29</v>
      </c>
      <c r="H440">
        <v>0</v>
      </c>
      <c r="U440" t="s">
        <v>623</v>
      </c>
      <c r="V440" s="790">
        <v>45680</v>
      </c>
      <c r="W440" t="s">
        <v>521</v>
      </c>
      <c r="X440">
        <v>29600</v>
      </c>
      <c r="Y440">
        <v>16.517857142857142</v>
      </c>
      <c r="Z440" t="s">
        <v>628</v>
      </c>
      <c r="AA440" t="s">
        <v>617</v>
      </c>
      <c r="AB440" t="s">
        <v>618</v>
      </c>
      <c r="AC440">
        <v>25</v>
      </c>
    </row>
    <row r="441" spans="1:29">
      <c r="A441" s="790">
        <v>45710</v>
      </c>
      <c r="D441">
        <v>30</v>
      </c>
      <c r="H441">
        <v>0</v>
      </c>
      <c r="U441" t="s">
        <v>623</v>
      </c>
      <c r="V441" s="790">
        <v>45680</v>
      </c>
      <c r="W441" t="s">
        <v>521</v>
      </c>
      <c r="X441">
        <v>29600</v>
      </c>
      <c r="Y441">
        <v>16.517857142857142</v>
      </c>
      <c r="Z441" t="s">
        <v>628</v>
      </c>
      <c r="AA441" t="s">
        <v>617</v>
      </c>
      <c r="AB441" t="s">
        <v>618</v>
      </c>
      <c r="AC441">
        <v>25</v>
      </c>
    </row>
    <row r="442" spans="1:29">
      <c r="A442" s="790">
        <v>45711</v>
      </c>
      <c r="D442">
        <v>31</v>
      </c>
      <c r="H442">
        <v>0</v>
      </c>
      <c r="U442" t="s">
        <v>623</v>
      </c>
      <c r="V442" s="790">
        <v>45680</v>
      </c>
      <c r="W442" t="s">
        <v>521</v>
      </c>
      <c r="X442">
        <v>29600</v>
      </c>
      <c r="Y442">
        <v>16.517857142857142</v>
      </c>
      <c r="Z442" t="s">
        <v>628</v>
      </c>
      <c r="AA442" t="s">
        <v>617</v>
      </c>
      <c r="AB442" t="s">
        <v>618</v>
      </c>
      <c r="AC442">
        <v>25</v>
      </c>
    </row>
    <row r="443" spans="1:29">
      <c r="A443" s="790">
        <v>45712</v>
      </c>
      <c r="D443">
        <v>32</v>
      </c>
      <c r="H443">
        <v>0</v>
      </c>
      <c r="U443" t="s">
        <v>623</v>
      </c>
      <c r="V443" s="790">
        <v>45680</v>
      </c>
      <c r="W443" t="s">
        <v>521</v>
      </c>
      <c r="X443">
        <v>29600</v>
      </c>
      <c r="Y443">
        <v>16.517857142857142</v>
      </c>
      <c r="Z443" t="s">
        <v>628</v>
      </c>
      <c r="AA443" t="s">
        <v>617</v>
      </c>
      <c r="AB443" t="s">
        <v>618</v>
      </c>
      <c r="AC443">
        <v>25</v>
      </c>
    </row>
    <row r="444" spans="1:29">
      <c r="A444" s="790">
        <v>45713</v>
      </c>
      <c r="D444">
        <v>33</v>
      </c>
      <c r="H444">
        <v>0</v>
      </c>
      <c r="U444" t="s">
        <v>623</v>
      </c>
      <c r="V444" s="790">
        <v>45680</v>
      </c>
      <c r="W444" t="s">
        <v>521</v>
      </c>
      <c r="X444">
        <v>29600</v>
      </c>
      <c r="Y444">
        <v>16.517857142857142</v>
      </c>
      <c r="Z444" t="s">
        <v>628</v>
      </c>
      <c r="AA444" t="s">
        <v>617</v>
      </c>
      <c r="AB444" t="s">
        <v>618</v>
      </c>
      <c r="AC444">
        <v>25</v>
      </c>
    </row>
    <row r="445" spans="1:29">
      <c r="A445" s="790">
        <v>45714</v>
      </c>
      <c r="D445">
        <v>34</v>
      </c>
      <c r="H445">
        <v>0</v>
      </c>
      <c r="U445" t="s">
        <v>623</v>
      </c>
      <c r="V445" s="790">
        <v>45680</v>
      </c>
      <c r="W445" t="s">
        <v>521</v>
      </c>
      <c r="X445">
        <v>29600</v>
      </c>
      <c r="Y445">
        <v>16.517857142857142</v>
      </c>
      <c r="Z445" t="s">
        <v>628</v>
      </c>
      <c r="AA445" t="s">
        <v>617</v>
      </c>
      <c r="AB445" t="s">
        <v>618</v>
      </c>
      <c r="AC445">
        <v>25</v>
      </c>
    </row>
    <row r="446" spans="1:29">
      <c r="A446" s="790">
        <v>45715</v>
      </c>
      <c r="D446">
        <v>35</v>
      </c>
      <c r="H446">
        <v>0</v>
      </c>
      <c r="U446" t="s">
        <v>623</v>
      </c>
      <c r="V446" s="790">
        <v>45680</v>
      </c>
      <c r="W446" t="s">
        <v>521</v>
      </c>
      <c r="X446">
        <v>29600</v>
      </c>
      <c r="Y446">
        <v>16.517857142857142</v>
      </c>
      <c r="Z446" t="s">
        <v>628</v>
      </c>
      <c r="AA446" t="s">
        <v>617</v>
      </c>
      <c r="AB446" t="s">
        <v>618</v>
      </c>
      <c r="AC446">
        <v>25</v>
      </c>
    </row>
    <row r="447" spans="1:29">
      <c r="A447" s="790">
        <v>45716</v>
      </c>
      <c r="D447">
        <v>36</v>
      </c>
      <c r="H447">
        <v>0</v>
      </c>
      <c r="U447" t="s">
        <v>623</v>
      </c>
      <c r="V447" s="790">
        <v>45680</v>
      </c>
      <c r="W447" t="s">
        <v>521</v>
      </c>
      <c r="X447">
        <v>29600</v>
      </c>
      <c r="Y447">
        <v>16.517857142857142</v>
      </c>
      <c r="Z447" t="s">
        <v>628</v>
      </c>
      <c r="AA447" t="s">
        <v>617</v>
      </c>
      <c r="AB447" t="s">
        <v>618</v>
      </c>
      <c r="AC447">
        <v>25</v>
      </c>
    </row>
    <row r="448" spans="1:29">
      <c r="A448" s="790">
        <v>45717</v>
      </c>
      <c r="D448">
        <v>37</v>
      </c>
      <c r="H448">
        <v>0</v>
      </c>
      <c r="U448" t="s">
        <v>623</v>
      </c>
      <c r="V448" s="790">
        <v>45680</v>
      </c>
      <c r="W448" t="s">
        <v>521</v>
      </c>
      <c r="X448">
        <v>29600</v>
      </c>
      <c r="Y448">
        <v>16.517857142857142</v>
      </c>
      <c r="Z448" t="s">
        <v>628</v>
      </c>
      <c r="AA448" t="s">
        <v>617</v>
      </c>
      <c r="AB448" t="s">
        <v>618</v>
      </c>
      <c r="AC448">
        <v>25</v>
      </c>
    </row>
    <row r="449" spans="1:29">
      <c r="A449" s="790">
        <v>45718</v>
      </c>
      <c r="D449">
        <v>38</v>
      </c>
      <c r="H449">
        <v>0</v>
      </c>
      <c r="U449" t="s">
        <v>623</v>
      </c>
      <c r="V449" s="790">
        <v>45680</v>
      </c>
      <c r="W449" t="s">
        <v>521</v>
      </c>
      <c r="X449">
        <v>29600</v>
      </c>
      <c r="Y449">
        <v>16.517857142857142</v>
      </c>
      <c r="Z449" t="s">
        <v>628</v>
      </c>
      <c r="AA449" t="s">
        <v>617</v>
      </c>
      <c r="AB449" t="s">
        <v>618</v>
      </c>
      <c r="AC449">
        <v>25</v>
      </c>
    </row>
    <row r="450" spans="1:29">
      <c r="A450" s="790">
        <v>45719</v>
      </c>
      <c r="D450">
        <v>39</v>
      </c>
      <c r="H450">
        <v>0</v>
      </c>
      <c r="U450" t="s">
        <v>623</v>
      </c>
      <c r="V450" s="790">
        <v>45680</v>
      </c>
      <c r="W450" t="s">
        <v>521</v>
      </c>
      <c r="X450">
        <v>29600</v>
      </c>
      <c r="Y450">
        <v>16.517857142857142</v>
      </c>
      <c r="Z450" t="s">
        <v>628</v>
      </c>
      <c r="AA450" t="s">
        <v>617</v>
      </c>
      <c r="AB450" t="s">
        <v>618</v>
      </c>
      <c r="AC450">
        <v>25</v>
      </c>
    </row>
    <row r="451" spans="1:29">
      <c r="A451" s="790">
        <v>45720</v>
      </c>
      <c r="D451">
        <v>40</v>
      </c>
      <c r="H451">
        <v>0</v>
      </c>
      <c r="U451" t="s">
        <v>623</v>
      </c>
      <c r="V451" s="790">
        <v>45680</v>
      </c>
      <c r="W451" t="s">
        <v>521</v>
      </c>
      <c r="X451">
        <v>29600</v>
      </c>
      <c r="Y451">
        <v>16.517857142857142</v>
      </c>
      <c r="Z451" t="s">
        <v>628</v>
      </c>
      <c r="AA451" t="s">
        <v>617</v>
      </c>
      <c r="AB451" t="s">
        <v>618</v>
      </c>
      <c r="AC451">
        <v>25</v>
      </c>
    </row>
    <row r="452" spans="1:29">
      <c r="A452" s="790">
        <v>45721</v>
      </c>
      <c r="D452">
        <v>41</v>
      </c>
      <c r="H452">
        <v>0</v>
      </c>
      <c r="U452" t="s">
        <v>623</v>
      </c>
      <c r="V452" s="790">
        <v>45680</v>
      </c>
      <c r="W452" t="s">
        <v>521</v>
      </c>
      <c r="X452">
        <v>29600</v>
      </c>
      <c r="Y452">
        <v>16.517857142857142</v>
      </c>
      <c r="Z452" t="s">
        <v>628</v>
      </c>
      <c r="AA452" t="s">
        <v>617</v>
      </c>
      <c r="AB452" t="s">
        <v>618</v>
      </c>
      <c r="AC452">
        <v>25</v>
      </c>
    </row>
    <row r="453" spans="1:29">
      <c r="A453" s="790">
        <v>45722</v>
      </c>
      <c r="D453">
        <v>42</v>
      </c>
      <c r="H453">
        <v>0</v>
      </c>
      <c r="U453" t="s">
        <v>623</v>
      </c>
      <c r="V453" s="790">
        <v>45680</v>
      </c>
      <c r="W453" t="s">
        <v>521</v>
      </c>
      <c r="X453">
        <v>29600</v>
      </c>
      <c r="Y453">
        <v>16.517857142857142</v>
      </c>
      <c r="Z453" t="s">
        <v>628</v>
      </c>
      <c r="AA453" t="s">
        <v>617</v>
      </c>
      <c r="AB453" t="s">
        <v>618</v>
      </c>
      <c r="AC453">
        <v>25</v>
      </c>
    </row>
    <row r="454" spans="1:29">
      <c r="A454" s="790">
        <v>45723</v>
      </c>
      <c r="D454">
        <v>43</v>
      </c>
      <c r="H454">
        <v>0</v>
      </c>
      <c r="U454" t="s">
        <v>623</v>
      </c>
      <c r="V454" s="790">
        <v>45680</v>
      </c>
      <c r="W454" t="s">
        <v>521</v>
      </c>
      <c r="X454">
        <v>29600</v>
      </c>
      <c r="Y454">
        <v>16.517857142857142</v>
      </c>
      <c r="Z454" t="s">
        <v>628</v>
      </c>
      <c r="AA454" t="s">
        <v>617</v>
      </c>
      <c r="AB454" t="s">
        <v>618</v>
      </c>
      <c r="AC454">
        <v>25</v>
      </c>
    </row>
    <row r="455" spans="1:29">
      <c r="A455" s="790">
        <v>45724</v>
      </c>
      <c r="D455">
        <v>44</v>
      </c>
      <c r="H455">
        <v>0</v>
      </c>
      <c r="U455" t="s">
        <v>623</v>
      </c>
      <c r="V455" s="790">
        <v>45680</v>
      </c>
      <c r="W455" t="s">
        <v>521</v>
      </c>
      <c r="X455">
        <v>29600</v>
      </c>
      <c r="Y455">
        <v>16.517857142857142</v>
      </c>
      <c r="Z455" t="s">
        <v>628</v>
      </c>
      <c r="AA455" t="s">
        <v>617</v>
      </c>
      <c r="AB455" t="s">
        <v>618</v>
      </c>
      <c r="AC455">
        <v>25</v>
      </c>
    </row>
    <row r="456" spans="1:29">
      <c r="A456" s="790">
        <v>45725</v>
      </c>
      <c r="D456">
        <v>45</v>
      </c>
      <c r="H456">
        <v>0</v>
      </c>
      <c r="U456" t="s">
        <v>623</v>
      </c>
      <c r="V456" s="790">
        <v>45680</v>
      </c>
      <c r="W456" t="s">
        <v>521</v>
      </c>
      <c r="X456">
        <v>29600</v>
      </c>
      <c r="Y456">
        <v>16.517857142857142</v>
      </c>
      <c r="Z456" t="s">
        <v>628</v>
      </c>
      <c r="AA456" t="s">
        <v>617</v>
      </c>
      <c r="AB456" t="s">
        <v>618</v>
      </c>
      <c r="AC456">
        <v>25</v>
      </c>
    </row>
    <row r="457" spans="1:29">
      <c r="A457" s="790">
        <v>45726</v>
      </c>
      <c r="D457">
        <v>46</v>
      </c>
      <c r="H457">
        <v>0</v>
      </c>
      <c r="U457" t="s">
        <v>623</v>
      </c>
      <c r="V457" s="790">
        <v>45680</v>
      </c>
      <c r="W457" t="s">
        <v>521</v>
      </c>
      <c r="X457">
        <v>29600</v>
      </c>
      <c r="Y457">
        <v>16.517857142857142</v>
      </c>
      <c r="Z457" t="s">
        <v>628</v>
      </c>
      <c r="AA457" t="s">
        <v>617</v>
      </c>
      <c r="AB457" t="s">
        <v>618</v>
      </c>
      <c r="AC457">
        <v>25</v>
      </c>
    </row>
    <row r="458" spans="1:29">
      <c r="A458" s="790">
        <v>45727</v>
      </c>
      <c r="D458">
        <v>47</v>
      </c>
      <c r="H458">
        <v>0</v>
      </c>
      <c r="U458" t="s">
        <v>623</v>
      </c>
      <c r="V458" s="790">
        <v>45680</v>
      </c>
      <c r="W458" t="s">
        <v>521</v>
      </c>
      <c r="X458">
        <v>29600</v>
      </c>
      <c r="Y458">
        <v>16.517857142857142</v>
      </c>
      <c r="Z458" t="s">
        <v>628</v>
      </c>
      <c r="AA458" t="s">
        <v>617</v>
      </c>
      <c r="AB458" t="s">
        <v>618</v>
      </c>
      <c r="AC458">
        <v>25</v>
      </c>
    </row>
    <row r="459" spans="1:29">
      <c r="A459" s="790">
        <v>45728</v>
      </c>
      <c r="D459">
        <v>48</v>
      </c>
      <c r="H459">
        <v>0</v>
      </c>
      <c r="U459" t="s">
        <v>623</v>
      </c>
      <c r="V459" s="790">
        <v>45680</v>
      </c>
      <c r="W459" t="s">
        <v>521</v>
      </c>
      <c r="X459">
        <v>29600</v>
      </c>
      <c r="Y459">
        <v>16.517857142857142</v>
      </c>
      <c r="Z459" t="s">
        <v>628</v>
      </c>
      <c r="AA459" t="s">
        <v>617</v>
      </c>
      <c r="AB459" t="s">
        <v>618</v>
      </c>
      <c r="AC459">
        <v>25</v>
      </c>
    </row>
    <row r="460" spans="1:29">
      <c r="A460" s="790">
        <v>45729</v>
      </c>
      <c r="D460">
        <v>49</v>
      </c>
      <c r="H460">
        <v>0</v>
      </c>
      <c r="U460" t="s">
        <v>623</v>
      </c>
      <c r="V460" s="790">
        <v>45680</v>
      </c>
      <c r="W460" t="s">
        <v>521</v>
      </c>
      <c r="X460">
        <v>29600</v>
      </c>
      <c r="Y460">
        <v>16.517857142857142</v>
      </c>
      <c r="Z460" t="s">
        <v>628</v>
      </c>
      <c r="AA460" t="s">
        <v>617</v>
      </c>
      <c r="AB460" t="s">
        <v>618</v>
      </c>
      <c r="AC460">
        <v>25</v>
      </c>
    </row>
    <row r="461" spans="1:29">
      <c r="A461" s="790"/>
      <c r="V461" s="790"/>
    </row>
    <row r="462" spans="1:29">
      <c r="A462" s="790"/>
      <c r="V462" s="790"/>
    </row>
    <row r="463" spans="1:29">
      <c r="A463" s="790"/>
      <c r="V463" s="790"/>
    </row>
    <row r="464" spans="1:29">
      <c r="A464" s="790"/>
      <c r="V464" s="790"/>
    </row>
    <row r="465" spans="1:22">
      <c r="A465" s="790"/>
      <c r="V465" s="790"/>
    </row>
    <row r="466" spans="1:22">
      <c r="A466" s="790"/>
      <c r="V466" s="790"/>
    </row>
    <row r="467" spans="1:22">
      <c r="A467" s="790"/>
      <c r="V467" s="790"/>
    </row>
    <row r="468" spans="1:22">
      <c r="A468" s="790"/>
      <c r="V468" s="790"/>
    </row>
    <row r="469" spans="1:22">
      <c r="A469" s="790"/>
      <c r="V469" s="790"/>
    </row>
    <row r="470" spans="1:22">
      <c r="A470" s="790"/>
      <c r="V470" s="790"/>
    </row>
    <row r="471" spans="1:22">
      <c r="A471" s="790"/>
      <c r="V471" s="790"/>
    </row>
    <row r="472" spans="1:22">
      <c r="A472" s="790"/>
      <c r="V472" s="790"/>
    </row>
    <row r="473" spans="1:22">
      <c r="A473" s="790"/>
      <c r="V473" s="790"/>
    </row>
    <row r="474" spans="1:22">
      <c r="A474" s="790"/>
      <c r="V474" s="790"/>
    </row>
    <row r="475" spans="1:22">
      <c r="A475" s="790"/>
      <c r="V475" s="790"/>
    </row>
    <row r="476" spans="1:22">
      <c r="A476" s="790"/>
      <c r="V476" s="790"/>
    </row>
    <row r="477" spans="1:22">
      <c r="A477" s="790"/>
      <c r="V477" s="790"/>
    </row>
    <row r="478" spans="1:22">
      <c r="A478" s="790"/>
      <c r="V478" s="790"/>
    </row>
    <row r="479" spans="1:22">
      <c r="A479" s="790"/>
      <c r="V479" s="790"/>
    </row>
    <row r="480" spans="1:22">
      <c r="A480" s="790"/>
      <c r="V480" s="790"/>
    </row>
    <row r="481" spans="1:22">
      <c r="A481" s="790"/>
      <c r="V481" s="790"/>
    </row>
    <row r="482" spans="1:22">
      <c r="A482" s="790"/>
      <c r="V482" s="790"/>
    </row>
    <row r="483" spans="1:22">
      <c r="A483" s="790"/>
      <c r="V483" s="790"/>
    </row>
    <row r="484" spans="1:22">
      <c r="A484" s="790"/>
      <c r="V484" s="790"/>
    </row>
    <row r="485" spans="1:22">
      <c r="A485" s="790"/>
      <c r="V485" s="790"/>
    </row>
    <row r="486" spans="1:22">
      <c r="A486" s="790"/>
      <c r="V486" s="790"/>
    </row>
    <row r="487" spans="1:22">
      <c r="A487" s="790"/>
      <c r="V487" s="790"/>
    </row>
    <row r="488" spans="1:22">
      <c r="A488" s="790"/>
      <c r="V488" s="790"/>
    </row>
    <row r="489" spans="1:22">
      <c r="A489" s="790"/>
      <c r="V489" s="790"/>
    </row>
    <row r="490" spans="1:22">
      <c r="A490" s="790"/>
      <c r="V490" s="790"/>
    </row>
    <row r="491" spans="1:22">
      <c r="A491" s="790"/>
      <c r="V491" s="790"/>
    </row>
    <row r="492" spans="1:22">
      <c r="A492" s="790"/>
      <c r="V492" s="790"/>
    </row>
    <row r="493" spans="1:22">
      <c r="A493" s="790"/>
      <c r="V493" s="790"/>
    </row>
    <row r="494" spans="1:22">
      <c r="A494" s="790"/>
      <c r="V494" s="790"/>
    </row>
    <row r="495" spans="1:22">
      <c r="A495" s="790"/>
      <c r="V495" s="790"/>
    </row>
    <row r="496" spans="1:22">
      <c r="A496" s="790"/>
      <c r="V496" s="790"/>
    </row>
    <row r="497" spans="1:22">
      <c r="A497" s="790"/>
      <c r="V497" s="790"/>
    </row>
    <row r="498" spans="1:22">
      <c r="A498" s="790"/>
      <c r="V498" s="790"/>
    </row>
    <row r="499" spans="1:22">
      <c r="A499" s="790"/>
      <c r="V499" s="790"/>
    </row>
    <row r="500" spans="1:22">
      <c r="A500" s="790"/>
      <c r="V500" s="790"/>
    </row>
    <row r="501" spans="1:22">
      <c r="A501" s="790"/>
      <c r="V501" s="790"/>
    </row>
    <row r="502" spans="1:22">
      <c r="A502" s="790"/>
      <c r="V502" s="790"/>
    </row>
    <row r="503" spans="1:22">
      <c r="A503" s="790"/>
      <c r="V503" s="790"/>
    </row>
    <row r="504" spans="1:22">
      <c r="A504" s="790"/>
      <c r="V504" s="790"/>
    </row>
    <row r="505" spans="1:22">
      <c r="A505" s="790"/>
      <c r="V505" s="790"/>
    </row>
    <row r="506" spans="1:22">
      <c r="A506" s="790"/>
      <c r="V506" s="790"/>
    </row>
    <row r="507" spans="1:22">
      <c r="A507" s="790"/>
      <c r="V507" s="790"/>
    </row>
    <row r="508" spans="1:22">
      <c r="A508" s="790"/>
      <c r="V508" s="790"/>
    </row>
    <row r="509" spans="1:22">
      <c r="A509" s="790"/>
      <c r="V509" s="790"/>
    </row>
    <row r="510" spans="1:22">
      <c r="A510" s="790"/>
      <c r="V510" s="790"/>
    </row>
    <row r="511" spans="1:22">
      <c r="A511" s="790"/>
      <c r="V511" s="790"/>
    </row>
    <row r="512" spans="1:22">
      <c r="A512" s="790"/>
      <c r="V512" s="790"/>
    </row>
    <row r="513" spans="1:22">
      <c r="A513" s="790"/>
      <c r="V513" s="790"/>
    </row>
    <row r="514" spans="1:22">
      <c r="A514" s="790"/>
      <c r="V514" s="790"/>
    </row>
    <row r="515" spans="1:22">
      <c r="A515" s="790"/>
      <c r="V515" s="790"/>
    </row>
    <row r="516" spans="1:22">
      <c r="A516" s="790"/>
      <c r="V516" s="790"/>
    </row>
    <row r="517" spans="1:22">
      <c r="A517" s="790"/>
      <c r="V517" s="790"/>
    </row>
    <row r="518" spans="1:22">
      <c r="A518" s="790"/>
      <c r="V518" s="790"/>
    </row>
    <row r="519" spans="1:22">
      <c r="A519" s="790"/>
      <c r="V519" s="790"/>
    </row>
    <row r="520" spans="1:22">
      <c r="A520" s="790"/>
      <c r="V520" s="790"/>
    </row>
    <row r="521" spans="1:22">
      <c r="A521" s="790"/>
      <c r="V521" s="790"/>
    </row>
    <row r="522" spans="1:22">
      <c r="A522" s="790"/>
      <c r="V522" s="790"/>
    </row>
    <row r="523" spans="1:22">
      <c r="A523" s="790"/>
      <c r="V523" s="790"/>
    </row>
    <row r="524" spans="1:22">
      <c r="A524" s="790"/>
      <c r="V524" s="790"/>
    </row>
    <row r="525" spans="1:22">
      <c r="A525" s="790"/>
      <c r="V525" s="790"/>
    </row>
    <row r="526" spans="1:22">
      <c r="A526" s="790"/>
      <c r="V526" s="790"/>
    </row>
    <row r="527" spans="1:22">
      <c r="A527" s="790"/>
      <c r="V527" s="790"/>
    </row>
    <row r="528" spans="1:22">
      <c r="A528" s="790"/>
      <c r="V528" s="790"/>
    </row>
    <row r="529" spans="1:22">
      <c r="A529" s="790"/>
      <c r="V529" s="790"/>
    </row>
    <row r="530" spans="1:22">
      <c r="A530" s="790"/>
      <c r="V530" s="790"/>
    </row>
    <row r="531" spans="1:22">
      <c r="A531" s="790"/>
      <c r="V531" s="790"/>
    </row>
    <row r="532" spans="1:22">
      <c r="A532" s="790"/>
      <c r="V532" s="790"/>
    </row>
    <row r="533" spans="1:22">
      <c r="A533" s="790"/>
      <c r="V533" s="790"/>
    </row>
    <row r="534" spans="1:22">
      <c r="A534" s="790"/>
      <c r="V534" s="790"/>
    </row>
    <row r="535" spans="1:22">
      <c r="A535" s="790"/>
      <c r="V535" s="790"/>
    </row>
    <row r="536" spans="1:22">
      <c r="A536" s="790"/>
      <c r="V536" s="790"/>
    </row>
    <row r="537" spans="1:22">
      <c r="A537" s="790"/>
      <c r="V537" s="790"/>
    </row>
    <row r="538" spans="1:22">
      <c r="A538" s="790"/>
      <c r="V538" s="790"/>
    </row>
    <row r="539" spans="1:22">
      <c r="A539" s="790"/>
      <c r="V539" s="790"/>
    </row>
    <row r="540" spans="1:22">
      <c r="A540" s="790"/>
      <c r="V540" s="790"/>
    </row>
    <row r="541" spans="1:22">
      <c r="A541" s="790"/>
      <c r="V541" s="790"/>
    </row>
    <row r="542" spans="1:22">
      <c r="A542" s="790"/>
      <c r="V542" s="790"/>
    </row>
    <row r="543" spans="1:22">
      <c r="A543" s="790"/>
      <c r="V543" s="790"/>
    </row>
    <row r="544" spans="1:22">
      <c r="A544" s="790"/>
      <c r="V544" s="790"/>
    </row>
    <row r="545" spans="1:22">
      <c r="A545" s="790"/>
      <c r="V545" s="790"/>
    </row>
    <row r="546" spans="1:22">
      <c r="A546" s="790"/>
      <c r="V546" s="790"/>
    </row>
    <row r="547" spans="1:22">
      <c r="A547" s="790"/>
      <c r="V547" s="790"/>
    </row>
    <row r="548" spans="1:22">
      <c r="A548" s="790"/>
      <c r="V548" s="790"/>
    </row>
    <row r="549" spans="1:22">
      <c r="A549" s="790"/>
      <c r="V549" s="790"/>
    </row>
    <row r="550" spans="1:22">
      <c r="A550" s="790"/>
      <c r="V550" s="790"/>
    </row>
    <row r="551" spans="1:22">
      <c r="A551" s="790"/>
      <c r="V551" s="790"/>
    </row>
    <row r="552" spans="1:22">
      <c r="A552" s="790"/>
      <c r="V552" s="790"/>
    </row>
    <row r="553" spans="1:22">
      <c r="A553" s="790"/>
      <c r="V553" s="790"/>
    </row>
    <row r="554" spans="1:22">
      <c r="A554" s="790"/>
      <c r="V554" s="790"/>
    </row>
    <row r="555" spans="1:22">
      <c r="A555" s="790"/>
      <c r="V555" s="790"/>
    </row>
    <row r="556" spans="1:22">
      <c r="A556" s="790"/>
      <c r="V556" s="790"/>
    </row>
    <row r="557" spans="1:22">
      <c r="A557" s="790"/>
      <c r="V557" s="790"/>
    </row>
    <row r="558" spans="1:22">
      <c r="A558" s="790"/>
      <c r="V558" s="790"/>
    </row>
    <row r="559" spans="1:22">
      <c r="A559" s="790"/>
      <c r="V559" s="790"/>
    </row>
    <row r="560" spans="1:22">
      <c r="A560" s="790"/>
      <c r="V560" s="790"/>
    </row>
    <row r="561" spans="1:22">
      <c r="A561" s="790"/>
      <c r="V561" s="790"/>
    </row>
    <row r="562" spans="1:22">
      <c r="A562" s="790"/>
      <c r="V562" s="790"/>
    </row>
    <row r="563" spans="1:22">
      <c r="A563" s="790"/>
      <c r="V563" s="790"/>
    </row>
    <row r="564" spans="1:22">
      <c r="A564" s="790"/>
      <c r="V564" s="790"/>
    </row>
    <row r="565" spans="1:22">
      <c r="A565" s="790"/>
      <c r="V565" s="790"/>
    </row>
    <row r="566" spans="1:22">
      <c r="A566" s="790"/>
      <c r="V566" s="790"/>
    </row>
    <row r="567" spans="1:22">
      <c r="A567" s="790"/>
      <c r="V567" s="790"/>
    </row>
    <row r="568" spans="1:22">
      <c r="A568" s="790"/>
      <c r="V568" s="790"/>
    </row>
    <row r="569" spans="1:22">
      <c r="A569" s="790"/>
      <c r="V569" s="790"/>
    </row>
    <row r="570" spans="1:22">
      <c r="A570" s="790"/>
      <c r="V570" s="790"/>
    </row>
    <row r="571" spans="1:22">
      <c r="A571" s="790"/>
      <c r="V571" s="790"/>
    </row>
    <row r="572" spans="1:22">
      <c r="A572" s="790"/>
      <c r="V572" s="790"/>
    </row>
    <row r="573" spans="1:22">
      <c r="A573" s="790"/>
      <c r="V573" s="790"/>
    </row>
    <row r="574" spans="1:22">
      <c r="A574" s="790"/>
      <c r="V574" s="790"/>
    </row>
    <row r="575" spans="1:22">
      <c r="A575" s="790"/>
      <c r="V575" s="790"/>
    </row>
    <row r="576" spans="1:22">
      <c r="A576" s="790"/>
      <c r="V576" s="790"/>
    </row>
    <row r="577" spans="1:22">
      <c r="A577" s="790"/>
      <c r="V577" s="790"/>
    </row>
    <row r="578" spans="1:22">
      <c r="A578" s="790"/>
      <c r="V578" s="790"/>
    </row>
    <row r="579" spans="1:22">
      <c r="A579" s="790"/>
      <c r="V579" s="790"/>
    </row>
    <row r="580" spans="1:22">
      <c r="A580" s="790"/>
      <c r="V580" s="790"/>
    </row>
    <row r="581" spans="1:22">
      <c r="A581" s="790"/>
      <c r="V581" s="790"/>
    </row>
    <row r="582" spans="1:22">
      <c r="A582" s="790"/>
      <c r="V582" s="790"/>
    </row>
    <row r="583" spans="1:22">
      <c r="A583" s="790"/>
      <c r="V583" s="790"/>
    </row>
    <row r="584" spans="1:22">
      <c r="A584" s="790"/>
      <c r="V584" s="790"/>
    </row>
    <row r="585" spans="1:22">
      <c r="A585" s="790"/>
      <c r="V585" s="790"/>
    </row>
    <row r="586" spans="1:22">
      <c r="A586" s="790"/>
      <c r="V586" s="790"/>
    </row>
    <row r="587" spans="1:22">
      <c r="A587" s="790"/>
      <c r="V587" s="790"/>
    </row>
    <row r="588" spans="1:22">
      <c r="A588" s="790"/>
      <c r="V588" s="790"/>
    </row>
    <row r="589" spans="1:22">
      <c r="A589" s="790"/>
      <c r="V589" s="790"/>
    </row>
    <row r="590" spans="1:22">
      <c r="A590" s="790"/>
      <c r="V590" s="790"/>
    </row>
    <row r="591" spans="1:22">
      <c r="A591" s="790"/>
      <c r="V591" s="790"/>
    </row>
    <row r="592" spans="1:22">
      <c r="A592" s="790"/>
      <c r="V592" s="790"/>
    </row>
    <row r="593" spans="1:22">
      <c r="A593" s="790"/>
      <c r="V593" s="790"/>
    </row>
    <row r="594" spans="1:22">
      <c r="A594" s="790"/>
      <c r="V594" s="790"/>
    </row>
    <row r="595" spans="1:22">
      <c r="A595" s="790"/>
      <c r="V595" s="790"/>
    </row>
    <row r="596" spans="1:22">
      <c r="A596" s="790"/>
      <c r="V596" s="790"/>
    </row>
    <row r="597" spans="1:22">
      <c r="A597" s="790"/>
      <c r="V597" s="790"/>
    </row>
    <row r="598" spans="1:22">
      <c r="A598" s="790"/>
      <c r="V598" s="790"/>
    </row>
    <row r="599" spans="1:22">
      <c r="A599" s="790"/>
      <c r="V599" s="790"/>
    </row>
    <row r="600" spans="1:22">
      <c r="A600" s="790"/>
      <c r="V600" s="790"/>
    </row>
    <row r="601" spans="1:22">
      <c r="A601" s="790"/>
      <c r="V601" s="790"/>
    </row>
    <row r="602" spans="1:22">
      <c r="A602" s="790"/>
      <c r="V602" s="790"/>
    </row>
    <row r="603" spans="1:22">
      <c r="A603" s="790"/>
      <c r="V603" s="790"/>
    </row>
    <row r="604" spans="1:22">
      <c r="A604" s="790"/>
      <c r="V604" s="790"/>
    </row>
    <row r="605" spans="1:22">
      <c r="A605" s="790"/>
      <c r="V605" s="790"/>
    </row>
    <row r="606" spans="1:22">
      <c r="A606" s="790"/>
      <c r="V606" s="790"/>
    </row>
    <row r="607" spans="1:22">
      <c r="A607" s="790"/>
      <c r="V607" s="790"/>
    </row>
    <row r="608" spans="1:22">
      <c r="A608" s="790"/>
      <c r="V608" s="790"/>
    </row>
    <row r="609" spans="1:22">
      <c r="A609" s="790"/>
      <c r="V609" s="790"/>
    </row>
    <row r="610" spans="1:22">
      <c r="A610" s="790"/>
      <c r="V610" s="790"/>
    </row>
    <row r="611" spans="1:22">
      <c r="A611" s="790"/>
      <c r="V611" s="790"/>
    </row>
    <row r="612" spans="1:22">
      <c r="A612" s="790"/>
      <c r="V612" s="790"/>
    </row>
    <row r="613" spans="1:22">
      <c r="A613" s="790"/>
      <c r="V613" s="790"/>
    </row>
    <row r="614" spans="1:22">
      <c r="A614" s="790"/>
      <c r="V614" s="790"/>
    </row>
    <row r="615" spans="1:22">
      <c r="A615" s="790"/>
      <c r="V615" s="790"/>
    </row>
    <row r="616" spans="1:22">
      <c r="A616" s="790"/>
      <c r="V616" s="790"/>
    </row>
    <row r="617" spans="1:22">
      <c r="A617" s="790"/>
      <c r="V617" s="790"/>
    </row>
    <row r="618" spans="1:22">
      <c r="A618" s="790"/>
      <c r="V618" s="790"/>
    </row>
    <row r="619" spans="1:22">
      <c r="A619" s="790"/>
      <c r="V619" s="790"/>
    </row>
    <row r="620" spans="1:22">
      <c r="A620" s="790"/>
      <c r="V620" s="790"/>
    </row>
    <row r="621" spans="1:22">
      <c r="A621" s="790"/>
      <c r="V621" s="790"/>
    </row>
    <row r="622" spans="1:22">
      <c r="A622" s="790"/>
      <c r="V622" s="790"/>
    </row>
    <row r="623" spans="1:22">
      <c r="A623" s="790"/>
      <c r="V623" s="790"/>
    </row>
    <row r="624" spans="1:22">
      <c r="A624" s="790"/>
      <c r="V624" s="790"/>
    </row>
    <row r="625" spans="1:22">
      <c r="A625" s="790"/>
      <c r="V625" s="790"/>
    </row>
    <row r="626" spans="1:22">
      <c r="A626" s="790"/>
      <c r="V626" s="790"/>
    </row>
    <row r="627" spans="1:22">
      <c r="A627" s="790"/>
      <c r="V627" s="790"/>
    </row>
    <row r="628" spans="1:22">
      <c r="A628" s="790"/>
      <c r="V628" s="790"/>
    </row>
    <row r="629" spans="1:22">
      <c r="A629" s="790"/>
      <c r="V629" s="790"/>
    </row>
    <row r="630" spans="1:22">
      <c r="A630" s="790"/>
      <c r="V630" s="790"/>
    </row>
    <row r="631" spans="1:22">
      <c r="A631" s="790"/>
      <c r="V631" s="790"/>
    </row>
    <row r="632" spans="1:22">
      <c r="A632" s="790"/>
      <c r="V632" s="790"/>
    </row>
    <row r="633" spans="1:22">
      <c r="A633" s="790"/>
      <c r="V633" s="790"/>
    </row>
    <row r="634" spans="1:22">
      <c r="A634" s="790"/>
      <c r="V634" s="790"/>
    </row>
    <row r="635" spans="1:22">
      <c r="A635" s="790"/>
      <c r="V635" s="790"/>
    </row>
    <row r="636" spans="1:22">
      <c r="A636" s="790"/>
      <c r="V636" s="790"/>
    </row>
    <row r="637" spans="1:22">
      <c r="A637" s="790"/>
      <c r="V637" s="790"/>
    </row>
    <row r="638" spans="1:22">
      <c r="A638" s="790"/>
      <c r="V638" s="790"/>
    </row>
    <row r="639" spans="1:22">
      <c r="A639" s="790"/>
      <c r="V639" s="790"/>
    </row>
    <row r="640" spans="1:22">
      <c r="A640" s="790"/>
      <c r="V640" s="790"/>
    </row>
    <row r="641" spans="1:22">
      <c r="A641" s="790"/>
      <c r="V641" s="790"/>
    </row>
    <row r="642" spans="1:22">
      <c r="A642" s="790"/>
      <c r="V642" s="790"/>
    </row>
    <row r="643" spans="1:22">
      <c r="A643" s="790"/>
      <c r="V643" s="790"/>
    </row>
    <row r="644" spans="1:22">
      <c r="A644" s="790"/>
      <c r="V644" s="790"/>
    </row>
    <row r="645" spans="1:22">
      <c r="A645" s="790"/>
      <c r="V645" s="790"/>
    </row>
    <row r="646" spans="1:22">
      <c r="A646" s="790"/>
      <c r="V646" s="790"/>
    </row>
    <row r="647" spans="1:22">
      <c r="A647" s="790"/>
      <c r="V647" s="790"/>
    </row>
    <row r="648" spans="1:22">
      <c r="A648" s="790"/>
      <c r="V648" s="790"/>
    </row>
    <row r="649" spans="1:22">
      <c r="A649" s="790"/>
      <c r="V649" s="790"/>
    </row>
    <row r="650" spans="1:22">
      <c r="A650" s="790"/>
      <c r="V650" s="790"/>
    </row>
    <row r="651" spans="1:22">
      <c r="A651" s="790"/>
      <c r="V651" s="790"/>
    </row>
    <row r="652" spans="1:22">
      <c r="A652" s="790"/>
      <c r="V652" s="790"/>
    </row>
    <row r="653" spans="1:22">
      <c r="A653" s="790"/>
      <c r="V653" s="790"/>
    </row>
    <row r="654" spans="1:22">
      <c r="A654" s="790"/>
      <c r="V654" s="790"/>
    </row>
    <row r="655" spans="1:22">
      <c r="A655" s="790"/>
      <c r="V655" s="790"/>
    </row>
    <row r="656" spans="1:22">
      <c r="A656" s="790"/>
      <c r="V656" s="790"/>
    </row>
    <row r="657" spans="1:22">
      <c r="A657" s="790"/>
      <c r="V657" s="790"/>
    </row>
    <row r="658" spans="1:22">
      <c r="A658" s="790"/>
      <c r="V658" s="790"/>
    </row>
    <row r="659" spans="1:22">
      <c r="A659" s="790"/>
      <c r="V659" s="790"/>
    </row>
    <row r="660" spans="1:22">
      <c r="A660" s="790"/>
      <c r="V660" s="790"/>
    </row>
    <row r="661" spans="1:22">
      <c r="A661" s="790"/>
      <c r="V661" s="790"/>
    </row>
    <row r="662" spans="1:22">
      <c r="A662" s="790"/>
      <c r="V662" s="790"/>
    </row>
    <row r="663" spans="1:22">
      <c r="A663" s="790"/>
      <c r="V663" s="790"/>
    </row>
    <row r="664" spans="1:22">
      <c r="A664" s="790"/>
      <c r="V664" s="790"/>
    </row>
    <row r="665" spans="1:22">
      <c r="A665" s="790"/>
      <c r="V665" s="790"/>
    </row>
    <row r="666" spans="1:22">
      <c r="A666" s="790"/>
      <c r="V666" s="790"/>
    </row>
    <row r="667" spans="1:22">
      <c r="A667" s="790"/>
      <c r="V667" s="790"/>
    </row>
    <row r="668" spans="1:22">
      <c r="A668" s="790"/>
      <c r="V668" s="790"/>
    </row>
    <row r="669" spans="1:22">
      <c r="A669" s="790"/>
      <c r="V669" s="790"/>
    </row>
    <row r="670" spans="1:22">
      <c r="A670" s="790"/>
      <c r="V670" s="790"/>
    </row>
    <row r="671" spans="1:22">
      <c r="A671" s="790"/>
      <c r="V671" s="790"/>
    </row>
    <row r="672" spans="1:22">
      <c r="A672" s="790"/>
      <c r="V672" s="790"/>
    </row>
    <row r="673" spans="1:22">
      <c r="A673" s="790"/>
      <c r="V673" s="790"/>
    </row>
    <row r="674" spans="1:22">
      <c r="A674" s="790"/>
      <c r="V674" s="790"/>
    </row>
    <row r="675" spans="1:22">
      <c r="A675" s="790"/>
      <c r="V675" s="790"/>
    </row>
    <row r="676" spans="1:22">
      <c r="A676" s="790"/>
      <c r="V676" s="790"/>
    </row>
    <row r="677" spans="1:22">
      <c r="A677" s="790"/>
      <c r="V677" s="790"/>
    </row>
    <row r="678" spans="1:22">
      <c r="A678" s="790"/>
      <c r="V678" s="790"/>
    </row>
    <row r="679" spans="1:22">
      <c r="A679" s="790"/>
      <c r="V679" s="790"/>
    </row>
    <row r="680" spans="1:22">
      <c r="A680" s="790"/>
      <c r="V680" s="790"/>
    </row>
    <row r="681" spans="1:22">
      <c r="A681" s="790"/>
      <c r="V681" s="790"/>
    </row>
    <row r="682" spans="1:22">
      <c r="A682" s="790"/>
      <c r="V682" s="790"/>
    </row>
    <row r="683" spans="1:22">
      <c r="A683" s="790"/>
      <c r="V683" s="790"/>
    </row>
    <row r="684" spans="1:22">
      <c r="A684" s="790"/>
      <c r="V684" s="790"/>
    </row>
    <row r="685" spans="1:22">
      <c r="A685" s="790"/>
      <c r="V685" s="790"/>
    </row>
    <row r="686" spans="1:22">
      <c r="A686" s="790"/>
      <c r="V686" s="790"/>
    </row>
    <row r="687" spans="1:22">
      <c r="A687" s="790"/>
      <c r="V687" s="790"/>
    </row>
    <row r="688" spans="1:22">
      <c r="A688" s="790"/>
      <c r="V688" s="790"/>
    </row>
    <row r="689" spans="1:22">
      <c r="A689" s="790"/>
      <c r="V689" s="790"/>
    </row>
    <row r="690" spans="1:22">
      <c r="A690" s="790"/>
      <c r="V690" s="790"/>
    </row>
    <row r="691" spans="1:22">
      <c r="A691" s="790"/>
      <c r="V691" s="790"/>
    </row>
    <row r="692" spans="1:22">
      <c r="A692" s="790"/>
      <c r="V692" s="790"/>
    </row>
    <row r="693" spans="1:22">
      <c r="A693" s="790"/>
      <c r="V693" s="790"/>
    </row>
    <row r="694" spans="1:22">
      <c r="A694" s="790"/>
      <c r="V694" s="790"/>
    </row>
    <row r="695" spans="1:22">
      <c r="A695" s="790"/>
      <c r="V695" s="790"/>
    </row>
    <row r="696" spans="1:22">
      <c r="A696" s="790"/>
      <c r="V696" s="790"/>
    </row>
    <row r="697" spans="1:22">
      <c r="A697" s="790"/>
      <c r="V697" s="790"/>
    </row>
    <row r="698" spans="1:22">
      <c r="A698" s="790"/>
      <c r="V698" s="790"/>
    </row>
    <row r="699" spans="1:22">
      <c r="A699" s="790"/>
      <c r="V699" s="790"/>
    </row>
    <row r="700" spans="1:22">
      <c r="A700" s="790"/>
      <c r="V700" s="790"/>
    </row>
    <row r="701" spans="1:22">
      <c r="A701" s="790"/>
      <c r="V701" s="790"/>
    </row>
    <row r="702" spans="1:22">
      <c r="A702" s="790"/>
      <c r="V702" s="790"/>
    </row>
    <row r="703" spans="1:22">
      <c r="A703" s="790"/>
      <c r="V703" s="790"/>
    </row>
    <row r="704" spans="1:22">
      <c r="A704" s="790"/>
      <c r="V704" s="790"/>
    </row>
    <row r="705" spans="1:22">
      <c r="A705" s="790"/>
      <c r="V705" s="790"/>
    </row>
    <row r="706" spans="1:22">
      <c r="A706" s="790"/>
      <c r="V706" s="790"/>
    </row>
    <row r="707" spans="1:22">
      <c r="A707" s="790"/>
      <c r="V707" s="790"/>
    </row>
    <row r="708" spans="1:22">
      <c r="A708" s="790"/>
      <c r="V708" s="790"/>
    </row>
    <row r="709" spans="1:22">
      <c r="A709" s="790"/>
      <c r="V709" s="790"/>
    </row>
    <row r="710" spans="1:22">
      <c r="A710" s="790"/>
      <c r="V710" s="790"/>
    </row>
    <row r="711" spans="1:22">
      <c r="A711" s="790"/>
      <c r="V711" s="790"/>
    </row>
    <row r="712" spans="1:22">
      <c r="A712" s="790"/>
      <c r="V712" s="790"/>
    </row>
    <row r="713" spans="1:22">
      <c r="A713" s="790"/>
      <c r="V713" s="790"/>
    </row>
    <row r="714" spans="1:22">
      <c r="A714" s="790"/>
      <c r="V714" s="790"/>
    </row>
    <row r="715" spans="1:22">
      <c r="A715" s="790"/>
      <c r="V715" s="790"/>
    </row>
    <row r="716" spans="1:22">
      <c r="A716" s="790"/>
      <c r="V716" s="790"/>
    </row>
    <row r="717" spans="1:22">
      <c r="A717" s="790"/>
      <c r="V717" s="790"/>
    </row>
    <row r="718" spans="1:22">
      <c r="A718" s="790"/>
      <c r="V718" s="790"/>
    </row>
    <row r="719" spans="1:22">
      <c r="A719" s="790"/>
      <c r="V719" s="790"/>
    </row>
    <row r="720" spans="1:22">
      <c r="A720" s="790"/>
      <c r="V720" s="790"/>
    </row>
    <row r="721" spans="1:22">
      <c r="A721" s="790"/>
      <c r="V721" s="790"/>
    </row>
    <row r="722" spans="1:22">
      <c r="A722" s="790"/>
      <c r="V722" s="790"/>
    </row>
    <row r="723" spans="1:22">
      <c r="A723" s="790"/>
      <c r="V723" s="790"/>
    </row>
    <row r="724" spans="1:22">
      <c r="A724" s="790"/>
      <c r="V724" s="790"/>
    </row>
    <row r="725" spans="1:22">
      <c r="A725" s="790"/>
      <c r="V725" s="790"/>
    </row>
    <row r="726" spans="1:22">
      <c r="A726" s="790"/>
      <c r="V726" s="790"/>
    </row>
    <row r="727" spans="1:22">
      <c r="A727" s="790"/>
      <c r="V727" s="790"/>
    </row>
    <row r="728" spans="1:22">
      <c r="A728" s="790"/>
      <c r="V728" s="790"/>
    </row>
    <row r="729" spans="1:22">
      <c r="A729" s="790"/>
      <c r="V729" s="790"/>
    </row>
    <row r="730" spans="1:22">
      <c r="A730" s="790"/>
      <c r="V730" s="790"/>
    </row>
    <row r="731" spans="1:22">
      <c r="A731" s="790"/>
      <c r="V731" s="790"/>
    </row>
    <row r="732" spans="1:22">
      <c r="A732" s="790"/>
      <c r="V732" s="790"/>
    </row>
    <row r="733" spans="1:22">
      <c r="A733" s="790"/>
      <c r="V733" s="790"/>
    </row>
    <row r="734" spans="1:22">
      <c r="A734" s="790"/>
      <c r="V734" s="790"/>
    </row>
    <row r="735" spans="1:22">
      <c r="A735" s="790"/>
      <c r="V735" s="790"/>
    </row>
    <row r="736" spans="1:22">
      <c r="A736" s="790"/>
      <c r="V736" s="790"/>
    </row>
    <row r="737" spans="1:22">
      <c r="A737" s="790"/>
      <c r="V737" s="790"/>
    </row>
    <row r="738" spans="1:22">
      <c r="A738" s="790"/>
      <c r="V738" s="790"/>
    </row>
    <row r="739" spans="1:22">
      <c r="A739" s="790"/>
      <c r="V739" s="790"/>
    </row>
    <row r="740" spans="1:22">
      <c r="A740" s="790"/>
      <c r="V740" s="790"/>
    </row>
    <row r="741" spans="1:22">
      <c r="A741" s="790"/>
      <c r="V741" s="790"/>
    </row>
    <row r="742" spans="1:22">
      <c r="A742" s="790"/>
      <c r="V742" s="790"/>
    </row>
    <row r="743" spans="1:22">
      <c r="A743" s="790"/>
      <c r="V743" s="790"/>
    </row>
    <row r="744" spans="1:22">
      <c r="A744" s="790"/>
      <c r="V744" s="790"/>
    </row>
    <row r="745" spans="1:22">
      <c r="A745" s="790"/>
      <c r="V745" s="790"/>
    </row>
    <row r="746" spans="1:22">
      <c r="A746" s="790"/>
      <c r="V746" s="790"/>
    </row>
    <row r="747" spans="1:22">
      <c r="A747" s="790"/>
      <c r="V747" s="790"/>
    </row>
    <row r="748" spans="1:22">
      <c r="A748" s="790"/>
      <c r="V748" s="790"/>
    </row>
    <row r="749" spans="1:22">
      <c r="A749" s="790"/>
      <c r="V749" s="790"/>
    </row>
    <row r="750" spans="1:22">
      <c r="A750" s="790"/>
      <c r="V750" s="790"/>
    </row>
    <row r="751" spans="1:22">
      <c r="A751" s="790"/>
      <c r="V751" s="790"/>
    </row>
    <row r="752" spans="1:22">
      <c r="A752" s="790"/>
      <c r="V752" s="790"/>
    </row>
    <row r="753" spans="1:22">
      <c r="A753" s="790"/>
      <c r="V753" s="790"/>
    </row>
    <row r="754" spans="1:22">
      <c r="A754" s="790"/>
      <c r="V754" s="790"/>
    </row>
    <row r="755" spans="1:22">
      <c r="A755" s="790"/>
      <c r="V755" s="790"/>
    </row>
    <row r="756" spans="1:22">
      <c r="A756" s="790"/>
      <c r="V756" s="790"/>
    </row>
    <row r="757" spans="1:22">
      <c r="A757" s="790"/>
      <c r="V757" s="790"/>
    </row>
    <row r="758" spans="1:22">
      <c r="A758" s="790"/>
      <c r="V758" s="790"/>
    </row>
    <row r="759" spans="1:22">
      <c r="A759" s="790"/>
      <c r="V759" s="790"/>
    </row>
    <row r="760" spans="1:22">
      <c r="A760" s="790"/>
      <c r="V760" s="790"/>
    </row>
    <row r="761" spans="1:22">
      <c r="A761" s="790"/>
      <c r="V761" s="790"/>
    </row>
    <row r="762" spans="1:22">
      <c r="A762" s="790"/>
      <c r="V762" s="790"/>
    </row>
    <row r="763" spans="1:22">
      <c r="A763" s="790"/>
      <c r="V763" s="790"/>
    </row>
    <row r="764" spans="1:22">
      <c r="A764" s="790"/>
      <c r="V764" s="790"/>
    </row>
    <row r="765" spans="1:22">
      <c r="A765" s="790"/>
      <c r="V765" s="790"/>
    </row>
    <row r="766" spans="1:22">
      <c r="A766" s="790"/>
      <c r="V766" s="790"/>
    </row>
    <row r="767" spans="1:22">
      <c r="A767" s="790"/>
      <c r="V767" s="790"/>
    </row>
    <row r="768" spans="1:22">
      <c r="A768" s="790"/>
      <c r="V768" s="790"/>
    </row>
    <row r="769" spans="1:22">
      <c r="A769" s="790"/>
      <c r="V769" s="790"/>
    </row>
    <row r="770" spans="1:22">
      <c r="A770" s="790"/>
      <c r="V770" s="790"/>
    </row>
    <row r="771" spans="1:22">
      <c r="A771" s="790"/>
      <c r="V771" s="790"/>
    </row>
    <row r="772" spans="1:22">
      <c r="A772" s="790"/>
      <c r="V772" s="790"/>
    </row>
    <row r="773" spans="1:22">
      <c r="A773" s="790"/>
      <c r="V773" s="790"/>
    </row>
    <row r="774" spans="1:22">
      <c r="A774" s="790"/>
      <c r="V774" s="790"/>
    </row>
    <row r="775" spans="1:22">
      <c r="A775" s="790"/>
      <c r="V775" s="790"/>
    </row>
    <row r="776" spans="1:22">
      <c r="A776" s="790"/>
      <c r="V776" s="790"/>
    </row>
    <row r="777" spans="1:22">
      <c r="A777" s="790"/>
      <c r="V777" s="790"/>
    </row>
    <row r="778" spans="1:22">
      <c r="A778" s="790"/>
      <c r="V778" s="790"/>
    </row>
    <row r="779" spans="1:22">
      <c r="A779" s="790"/>
      <c r="V779" s="790"/>
    </row>
    <row r="780" spans="1:22">
      <c r="A780" s="790"/>
      <c r="V780" s="790"/>
    </row>
    <row r="781" spans="1:22">
      <c r="A781" s="790"/>
      <c r="V781" s="790"/>
    </row>
    <row r="782" spans="1:22">
      <c r="A782" s="790"/>
      <c r="V782" s="790"/>
    </row>
    <row r="783" spans="1:22">
      <c r="A783" s="790"/>
      <c r="V783" s="790"/>
    </row>
    <row r="784" spans="1:22">
      <c r="A784" s="790"/>
      <c r="V784" s="790"/>
    </row>
    <row r="785" spans="1:22">
      <c r="A785" s="790"/>
      <c r="V785" s="790"/>
    </row>
    <row r="786" spans="1:22">
      <c r="A786" s="790"/>
      <c r="V786" s="790"/>
    </row>
    <row r="787" spans="1:22">
      <c r="A787" s="790"/>
      <c r="V787" s="790"/>
    </row>
    <row r="788" spans="1:22">
      <c r="A788" s="790"/>
      <c r="V788" s="790"/>
    </row>
    <row r="789" spans="1:22">
      <c r="A789" s="790"/>
      <c r="V789" s="790"/>
    </row>
    <row r="790" spans="1:22">
      <c r="A790" s="790"/>
      <c r="V790" s="790"/>
    </row>
    <row r="791" spans="1:22">
      <c r="A791" s="790"/>
      <c r="V791" s="790"/>
    </row>
    <row r="792" spans="1:22">
      <c r="A792" s="790"/>
      <c r="V792" s="790"/>
    </row>
    <row r="793" spans="1:22">
      <c r="A793" s="790"/>
      <c r="V793" s="790"/>
    </row>
    <row r="794" spans="1:22">
      <c r="A794" s="790"/>
      <c r="V794" s="790"/>
    </row>
    <row r="795" spans="1:22">
      <c r="A795" s="790"/>
      <c r="V795" s="790"/>
    </row>
    <row r="796" spans="1:22">
      <c r="A796" s="790"/>
      <c r="V796" s="790"/>
    </row>
    <row r="797" spans="1:22">
      <c r="A797" s="790"/>
      <c r="V797" s="790"/>
    </row>
    <row r="798" spans="1:22">
      <c r="A798" s="790"/>
      <c r="V798" s="790"/>
    </row>
    <row r="799" spans="1:22">
      <c r="A799" s="790"/>
      <c r="V799" s="790"/>
    </row>
    <row r="800" spans="1:22">
      <c r="A800" s="790"/>
      <c r="V800" s="790"/>
    </row>
    <row r="801" spans="1:22">
      <c r="A801" s="790"/>
      <c r="V801" s="790"/>
    </row>
    <row r="802" spans="1:22">
      <c r="A802" s="790"/>
      <c r="V802" s="790"/>
    </row>
    <row r="803" spans="1:22">
      <c r="A803" s="790"/>
      <c r="V803" s="790"/>
    </row>
    <row r="804" spans="1:22">
      <c r="A804" s="790"/>
      <c r="V804" s="790"/>
    </row>
    <row r="805" spans="1:22">
      <c r="A805" s="790"/>
      <c r="V805" s="790"/>
    </row>
    <row r="806" spans="1:22">
      <c r="A806" s="790"/>
      <c r="V806" s="790"/>
    </row>
    <row r="807" spans="1:22">
      <c r="A807" s="790"/>
      <c r="V807" s="790"/>
    </row>
    <row r="808" spans="1:22">
      <c r="A808" s="790"/>
      <c r="V808" s="790"/>
    </row>
    <row r="809" spans="1:22">
      <c r="A809" s="790"/>
      <c r="V809" s="790"/>
    </row>
    <row r="810" spans="1:22">
      <c r="A810" s="790"/>
      <c r="V810" s="790"/>
    </row>
    <row r="811" spans="1:22">
      <c r="A811" s="790"/>
      <c r="V811" s="790"/>
    </row>
    <row r="812" spans="1:22">
      <c r="A812" s="790"/>
      <c r="V812" s="790"/>
    </row>
    <row r="813" spans="1:22">
      <c r="A813" s="790"/>
      <c r="V813" s="790"/>
    </row>
    <row r="814" spans="1:22">
      <c r="A814" s="790"/>
      <c r="V814" s="790"/>
    </row>
    <row r="815" spans="1:22">
      <c r="A815" s="790"/>
      <c r="V815" s="790"/>
    </row>
    <row r="816" spans="1:22">
      <c r="A816" s="790"/>
      <c r="V816" s="790"/>
    </row>
    <row r="817" spans="1:22">
      <c r="A817" s="790"/>
      <c r="V817" s="790"/>
    </row>
    <row r="818" spans="1:22">
      <c r="A818" s="790"/>
      <c r="V818" s="790"/>
    </row>
    <row r="819" spans="1:22">
      <c r="A819" s="790"/>
      <c r="V819" s="790"/>
    </row>
    <row r="820" spans="1:22">
      <c r="A820" s="790"/>
      <c r="V820" s="790"/>
    </row>
    <row r="821" spans="1:22">
      <c r="A821" s="790"/>
      <c r="V821" s="790"/>
    </row>
    <row r="822" spans="1:22">
      <c r="A822" s="790"/>
      <c r="V822" s="790"/>
    </row>
    <row r="823" spans="1:22">
      <c r="A823" s="790"/>
      <c r="V823" s="790"/>
    </row>
    <row r="824" spans="1:22">
      <c r="A824" s="790"/>
      <c r="V824" s="790"/>
    </row>
    <row r="825" spans="1:22">
      <c r="A825" s="790"/>
      <c r="V825" s="790"/>
    </row>
    <row r="826" spans="1:22">
      <c r="A826" s="790"/>
      <c r="V826" s="790"/>
    </row>
    <row r="827" spans="1:22">
      <c r="A827" s="790"/>
      <c r="V827" s="790"/>
    </row>
    <row r="828" spans="1:22">
      <c r="A828" s="790"/>
      <c r="V828" s="790"/>
    </row>
    <row r="829" spans="1:22">
      <c r="A829" s="790"/>
      <c r="V829" s="790"/>
    </row>
    <row r="830" spans="1:22">
      <c r="A830" s="790"/>
      <c r="V830" s="790"/>
    </row>
    <row r="831" spans="1:22">
      <c r="A831" s="790"/>
      <c r="V831" s="790"/>
    </row>
    <row r="832" spans="1:22">
      <c r="A832" s="790"/>
      <c r="V832" s="790"/>
    </row>
    <row r="833" spans="1:22">
      <c r="A833" s="790"/>
      <c r="V833" s="790"/>
    </row>
    <row r="834" spans="1:22">
      <c r="A834" s="790"/>
      <c r="V834" s="790"/>
    </row>
    <row r="835" spans="1:22">
      <c r="A835" s="790"/>
      <c r="V835" s="790"/>
    </row>
    <row r="836" spans="1:22">
      <c r="A836" s="790"/>
      <c r="V836" s="790"/>
    </row>
    <row r="837" spans="1:22">
      <c r="A837" s="790"/>
      <c r="V837" s="790"/>
    </row>
    <row r="838" spans="1:22">
      <c r="A838" s="790"/>
      <c r="V838" s="790"/>
    </row>
    <row r="839" spans="1:22">
      <c r="A839" s="790"/>
      <c r="V839" s="790"/>
    </row>
    <row r="840" spans="1:22">
      <c r="A840" s="790"/>
      <c r="V840" s="790"/>
    </row>
    <row r="841" spans="1:22">
      <c r="A841" s="790"/>
      <c r="V841" s="790"/>
    </row>
    <row r="842" spans="1:22">
      <c r="A842" s="790"/>
      <c r="V842" s="790"/>
    </row>
    <row r="843" spans="1:22">
      <c r="A843" s="790"/>
      <c r="V843" s="790"/>
    </row>
    <row r="844" spans="1:22">
      <c r="A844" s="790"/>
      <c r="V844" s="790"/>
    </row>
    <row r="845" spans="1:22">
      <c r="A845" s="790"/>
      <c r="V845" s="790"/>
    </row>
    <row r="846" spans="1:22">
      <c r="A846" s="790"/>
      <c r="V846" s="790"/>
    </row>
    <row r="847" spans="1:22">
      <c r="A847" s="790"/>
      <c r="V847" s="790"/>
    </row>
    <row r="848" spans="1:22">
      <c r="A848" s="790"/>
      <c r="V848" s="790"/>
    </row>
    <row r="849" spans="1:22">
      <c r="A849" s="790"/>
      <c r="V849" s="790"/>
    </row>
    <row r="850" spans="1:22">
      <c r="A850" s="790"/>
      <c r="V850" s="790"/>
    </row>
    <row r="851" spans="1:22">
      <c r="A851" s="790"/>
      <c r="V851" s="790"/>
    </row>
    <row r="852" spans="1:22">
      <c r="A852" s="790"/>
      <c r="V852" s="790"/>
    </row>
    <row r="853" spans="1:22">
      <c r="A853" s="790"/>
      <c r="V853" s="790"/>
    </row>
    <row r="854" spans="1:22">
      <c r="A854" s="790"/>
      <c r="V854" s="790"/>
    </row>
    <row r="855" spans="1:22">
      <c r="A855" s="790"/>
      <c r="V855" s="790"/>
    </row>
    <row r="856" spans="1:22">
      <c r="A856" s="790"/>
      <c r="V856" s="790"/>
    </row>
    <row r="857" spans="1:22">
      <c r="A857" s="790"/>
      <c r="V857" s="790"/>
    </row>
    <row r="858" spans="1:22">
      <c r="A858" s="790"/>
      <c r="V858" s="790"/>
    </row>
    <row r="859" spans="1:22">
      <c r="A859" s="790"/>
      <c r="V859" s="790"/>
    </row>
    <row r="860" spans="1:22">
      <c r="A860" s="790"/>
      <c r="V860" s="790"/>
    </row>
    <row r="861" spans="1:22">
      <c r="A861" s="790"/>
      <c r="V861" s="790"/>
    </row>
    <row r="862" spans="1:22">
      <c r="A862" s="790"/>
      <c r="V862" s="790"/>
    </row>
    <row r="863" spans="1:22">
      <c r="A863" s="790"/>
      <c r="V863" s="790"/>
    </row>
    <row r="864" spans="1:22">
      <c r="A864" s="790"/>
      <c r="V864" s="790"/>
    </row>
    <row r="865" spans="1:22">
      <c r="A865" s="790"/>
      <c r="V865" s="790"/>
    </row>
    <row r="866" spans="1:22">
      <c r="A866" s="790"/>
      <c r="V866" s="790"/>
    </row>
    <row r="867" spans="1:22">
      <c r="A867" s="790"/>
      <c r="V867" s="790"/>
    </row>
    <row r="868" spans="1:22">
      <c r="A868" s="790"/>
      <c r="V868" s="790"/>
    </row>
    <row r="869" spans="1:22">
      <c r="A869" s="790"/>
      <c r="V869" s="790"/>
    </row>
    <row r="870" spans="1:22">
      <c r="A870" s="790"/>
      <c r="V870" s="790"/>
    </row>
    <row r="871" spans="1:22">
      <c r="A871" s="790"/>
      <c r="V871" s="790"/>
    </row>
    <row r="872" spans="1:22">
      <c r="A872" s="790"/>
      <c r="V872" s="790"/>
    </row>
    <row r="873" spans="1:22">
      <c r="A873" s="790"/>
      <c r="V873" s="790"/>
    </row>
    <row r="874" spans="1:22">
      <c r="A874" s="790"/>
      <c r="V874" s="790"/>
    </row>
    <row r="875" spans="1:22">
      <c r="A875" s="790"/>
      <c r="V875" s="790"/>
    </row>
    <row r="876" spans="1:22">
      <c r="A876" s="790"/>
      <c r="V876" s="790"/>
    </row>
    <row r="877" spans="1:22">
      <c r="A877" s="790"/>
      <c r="V877" s="790"/>
    </row>
    <row r="878" spans="1:22">
      <c r="A878" s="790"/>
      <c r="V878" s="790"/>
    </row>
    <row r="879" spans="1:22">
      <c r="A879" s="790"/>
      <c r="V879" s="790"/>
    </row>
    <row r="880" spans="1:22">
      <c r="A880" s="790"/>
      <c r="V880" s="790"/>
    </row>
    <row r="881" spans="1:22">
      <c r="A881" s="790"/>
      <c r="V881" s="790"/>
    </row>
    <row r="882" spans="1:22">
      <c r="A882" s="790"/>
      <c r="V882" s="790"/>
    </row>
    <row r="883" spans="1:22">
      <c r="A883" s="790"/>
      <c r="V883" s="790"/>
    </row>
    <row r="884" spans="1:22">
      <c r="A884" s="790"/>
      <c r="V884" s="790"/>
    </row>
    <row r="885" spans="1:22">
      <c r="A885" s="790"/>
      <c r="V885" s="790"/>
    </row>
    <row r="886" spans="1:22">
      <c r="A886" s="790"/>
      <c r="V886" s="790"/>
    </row>
    <row r="887" spans="1:22">
      <c r="A887" s="790"/>
      <c r="V887" s="790"/>
    </row>
    <row r="888" spans="1:22">
      <c r="A888" s="790"/>
      <c r="V888" s="790"/>
    </row>
    <row r="889" spans="1:22">
      <c r="A889" s="790"/>
      <c r="V889" s="790"/>
    </row>
    <row r="890" spans="1:22">
      <c r="A890" s="790"/>
      <c r="V890" s="790"/>
    </row>
    <row r="891" spans="1:22">
      <c r="A891" s="790"/>
      <c r="V891" s="790"/>
    </row>
    <row r="892" spans="1:22">
      <c r="A892" s="790"/>
      <c r="V892" s="790"/>
    </row>
    <row r="893" spans="1:22">
      <c r="A893" s="790"/>
      <c r="V893" s="790"/>
    </row>
    <row r="894" spans="1:22">
      <c r="A894" s="790"/>
      <c r="V894" s="790"/>
    </row>
    <row r="895" spans="1:22">
      <c r="A895" s="790"/>
      <c r="V895" s="790"/>
    </row>
    <row r="896" spans="1:22">
      <c r="A896" s="790"/>
      <c r="V896" s="790"/>
    </row>
    <row r="897" spans="1:22">
      <c r="A897" s="790"/>
      <c r="V897" s="790"/>
    </row>
    <row r="898" spans="1:22">
      <c r="A898" s="790"/>
      <c r="V898" s="790"/>
    </row>
    <row r="899" spans="1:22">
      <c r="A899" s="790"/>
      <c r="V899" s="790"/>
    </row>
    <row r="900" spans="1:22">
      <c r="A900" s="790"/>
      <c r="V900" s="790"/>
    </row>
    <row r="901" spans="1:22">
      <c r="A901" s="790"/>
      <c r="V901" s="790"/>
    </row>
    <row r="902" spans="1:22">
      <c r="A902" s="790"/>
      <c r="V902" s="790"/>
    </row>
    <row r="903" spans="1:22">
      <c r="A903" s="790"/>
      <c r="V903" s="790"/>
    </row>
    <row r="904" spans="1:22">
      <c r="A904" s="790"/>
      <c r="V904" s="790"/>
    </row>
    <row r="905" spans="1:22">
      <c r="A905" s="790"/>
      <c r="V905" s="790"/>
    </row>
    <row r="906" spans="1:22">
      <c r="A906" s="790"/>
      <c r="V906" s="790"/>
    </row>
    <row r="907" spans="1:22">
      <c r="A907" s="790"/>
      <c r="V907" s="790"/>
    </row>
    <row r="908" spans="1:22">
      <c r="A908" s="790"/>
      <c r="V908" s="790"/>
    </row>
    <row r="909" spans="1:22">
      <c r="A909" s="790"/>
      <c r="V909" s="790"/>
    </row>
    <row r="910" spans="1:22">
      <c r="A910" s="790"/>
      <c r="V910" s="790"/>
    </row>
    <row r="911" spans="1:22">
      <c r="A911" s="790"/>
      <c r="V911" s="790"/>
    </row>
    <row r="912" spans="1:22">
      <c r="A912" s="790"/>
      <c r="V912" s="790"/>
    </row>
    <row r="913" spans="1:22">
      <c r="A913" s="790"/>
      <c r="V913" s="790"/>
    </row>
    <row r="914" spans="1:22">
      <c r="A914" s="790"/>
      <c r="V914" s="790"/>
    </row>
    <row r="915" spans="1:22">
      <c r="A915" s="790"/>
      <c r="V915" s="790"/>
    </row>
    <row r="916" spans="1:22">
      <c r="A916" s="790"/>
      <c r="V916" s="790"/>
    </row>
    <row r="917" spans="1:22">
      <c r="A917" s="790"/>
      <c r="V917" s="790"/>
    </row>
    <row r="918" spans="1:22">
      <c r="A918" s="790"/>
      <c r="V918" s="790"/>
    </row>
    <row r="919" spans="1:22">
      <c r="A919" s="790"/>
      <c r="V919" s="790"/>
    </row>
    <row r="920" spans="1:22">
      <c r="A920" s="790"/>
      <c r="V920" s="790"/>
    </row>
    <row r="921" spans="1:22">
      <c r="A921" s="790"/>
      <c r="V921" s="790"/>
    </row>
    <row r="922" spans="1:22">
      <c r="A922" s="790"/>
      <c r="V922" s="790"/>
    </row>
    <row r="923" spans="1:22">
      <c r="A923" s="790"/>
      <c r="V923" s="790"/>
    </row>
    <row r="924" spans="1:22">
      <c r="A924" s="790"/>
      <c r="V924" s="790"/>
    </row>
    <row r="925" spans="1:22">
      <c r="A925" s="790"/>
      <c r="V925" s="790"/>
    </row>
    <row r="926" spans="1:22">
      <c r="A926" s="790"/>
      <c r="V926" s="790"/>
    </row>
    <row r="927" spans="1:22">
      <c r="A927" s="790"/>
      <c r="V927" s="790"/>
    </row>
    <row r="928" spans="1:22">
      <c r="A928" s="790"/>
      <c r="V928" s="790"/>
    </row>
    <row r="929" spans="1:22">
      <c r="A929" s="790"/>
      <c r="V929" s="790"/>
    </row>
    <row r="930" spans="1:22">
      <c r="A930" s="790"/>
      <c r="V930" s="790"/>
    </row>
    <row r="931" spans="1:22">
      <c r="A931" s="790"/>
      <c r="V931" s="790"/>
    </row>
    <row r="932" spans="1:22">
      <c r="A932" s="790"/>
      <c r="V932" s="790"/>
    </row>
    <row r="933" spans="1:22">
      <c r="A933" s="790"/>
      <c r="V933" s="790"/>
    </row>
    <row r="934" spans="1:22">
      <c r="A934" s="790"/>
      <c r="V934" s="790"/>
    </row>
    <row r="935" spans="1:22">
      <c r="A935" s="790"/>
      <c r="V935" s="790"/>
    </row>
    <row r="936" spans="1:22">
      <c r="A936" s="790"/>
      <c r="V936" s="790"/>
    </row>
    <row r="937" spans="1:22">
      <c r="A937" s="790"/>
      <c r="V937" s="790"/>
    </row>
    <row r="938" spans="1:22">
      <c r="A938" s="790"/>
      <c r="V938" s="790"/>
    </row>
    <row r="939" spans="1:22">
      <c r="A939" s="790"/>
      <c r="V939" s="790"/>
    </row>
    <row r="940" spans="1:22">
      <c r="A940" s="790"/>
      <c r="V940" s="790"/>
    </row>
    <row r="941" spans="1:22">
      <c r="A941" s="790"/>
      <c r="V941" s="790"/>
    </row>
    <row r="942" spans="1:22">
      <c r="A942" s="790"/>
      <c r="V942" s="790"/>
    </row>
    <row r="943" spans="1:22">
      <c r="A943" s="790"/>
      <c r="V943" s="790"/>
    </row>
    <row r="944" spans="1:22">
      <c r="A944" s="790"/>
      <c r="V944" s="790"/>
    </row>
    <row r="945" spans="1:22">
      <c r="A945" s="790"/>
      <c r="V945" s="790"/>
    </row>
    <row r="946" spans="1:22">
      <c r="A946" s="790"/>
      <c r="V946" s="790"/>
    </row>
    <row r="947" spans="1:22">
      <c r="A947" s="790"/>
      <c r="V947" s="790"/>
    </row>
    <row r="948" spans="1:22">
      <c r="A948" s="790"/>
      <c r="V948" s="790"/>
    </row>
    <row r="949" spans="1:22">
      <c r="A949" s="790"/>
      <c r="V949" s="790"/>
    </row>
    <row r="950" spans="1:22">
      <c r="A950" s="790"/>
      <c r="V950" s="790"/>
    </row>
    <row r="951" spans="1:22">
      <c r="A951" s="790"/>
      <c r="V951" s="790"/>
    </row>
    <row r="952" spans="1:22">
      <c r="A952" s="790"/>
      <c r="V952" s="790"/>
    </row>
    <row r="953" spans="1:22">
      <c r="A953" s="790"/>
      <c r="V953" s="790"/>
    </row>
    <row r="954" spans="1:22">
      <c r="A954" s="790"/>
      <c r="V954" s="790"/>
    </row>
    <row r="955" spans="1:22">
      <c r="A955" s="790"/>
      <c r="V955" s="790"/>
    </row>
    <row r="956" spans="1:22">
      <c r="A956" s="790"/>
      <c r="V956" s="790"/>
    </row>
    <row r="957" spans="1:22">
      <c r="A957" s="790"/>
      <c r="V957" s="790"/>
    </row>
    <row r="958" spans="1:22">
      <c r="A958" s="790"/>
      <c r="V958" s="790"/>
    </row>
    <row r="959" spans="1:22">
      <c r="A959" s="790"/>
      <c r="V959" s="790"/>
    </row>
    <row r="960" spans="1:22">
      <c r="A960" s="790"/>
      <c r="V960" s="790"/>
    </row>
    <row r="961" spans="1:22">
      <c r="A961" s="790"/>
      <c r="V961" s="790"/>
    </row>
    <row r="962" spans="1:22">
      <c r="A962" s="790"/>
      <c r="V962" s="790"/>
    </row>
    <row r="963" spans="1:22">
      <c r="A963" s="790"/>
      <c r="V963" s="790"/>
    </row>
    <row r="964" spans="1:22">
      <c r="A964" s="790"/>
      <c r="V964" s="790"/>
    </row>
    <row r="965" spans="1:22">
      <c r="A965" s="790"/>
      <c r="V965" s="790"/>
    </row>
    <row r="966" spans="1:22">
      <c r="A966" s="790"/>
      <c r="V966" s="790"/>
    </row>
    <row r="967" spans="1:22">
      <c r="A967" s="790"/>
      <c r="V967" s="790"/>
    </row>
    <row r="968" spans="1:22">
      <c r="A968" s="790"/>
      <c r="V968" s="790"/>
    </row>
    <row r="969" spans="1:22">
      <c r="A969" s="790"/>
      <c r="V969" s="790"/>
    </row>
    <row r="970" spans="1:22">
      <c r="A970" s="790"/>
      <c r="V970" s="790"/>
    </row>
    <row r="971" spans="1:22">
      <c r="A971" s="790"/>
      <c r="V971" s="790"/>
    </row>
    <row r="972" spans="1:22">
      <c r="A972" s="790"/>
      <c r="V972" s="790"/>
    </row>
    <row r="973" spans="1:22">
      <c r="A973" s="790"/>
      <c r="V973" s="790"/>
    </row>
    <row r="974" spans="1:22">
      <c r="A974" s="790"/>
      <c r="V974" s="790"/>
    </row>
    <row r="975" spans="1:22">
      <c r="A975" s="790"/>
      <c r="V975" s="790"/>
    </row>
    <row r="976" spans="1:22">
      <c r="A976" s="790"/>
      <c r="V976" s="790"/>
    </row>
    <row r="977" spans="1:22">
      <c r="A977" s="790"/>
      <c r="V977" s="790"/>
    </row>
    <row r="978" spans="1:22">
      <c r="A978" s="790"/>
      <c r="V978" s="790"/>
    </row>
    <row r="979" spans="1:22">
      <c r="A979" s="790"/>
      <c r="V979" s="790"/>
    </row>
    <row r="980" spans="1:22">
      <c r="A980" s="790"/>
      <c r="V980" s="790"/>
    </row>
    <row r="981" spans="1:22">
      <c r="A981" s="790"/>
      <c r="V981" s="790"/>
    </row>
    <row r="982" spans="1:22">
      <c r="A982" s="790"/>
      <c r="V982" s="790"/>
    </row>
    <row r="983" spans="1:22">
      <c r="A983" s="790"/>
      <c r="V983" s="790"/>
    </row>
    <row r="984" spans="1:22">
      <c r="A984" s="790"/>
      <c r="V984" s="790"/>
    </row>
    <row r="985" spans="1:22">
      <c r="A985" s="790"/>
      <c r="V985" s="790"/>
    </row>
    <row r="986" spans="1:22">
      <c r="A986" s="790"/>
      <c r="V986" s="790"/>
    </row>
    <row r="987" spans="1:22">
      <c r="A987" s="790"/>
      <c r="V987" s="790"/>
    </row>
    <row r="988" spans="1:22">
      <c r="A988" s="790"/>
      <c r="V988" s="790"/>
    </row>
    <row r="989" spans="1:22">
      <c r="A989" s="790"/>
      <c r="V989" s="790"/>
    </row>
    <row r="990" spans="1:22">
      <c r="A990" s="790"/>
      <c r="V990" s="790"/>
    </row>
    <row r="991" spans="1:22">
      <c r="A991" s="790"/>
      <c r="V991" s="790"/>
    </row>
    <row r="992" spans="1:22">
      <c r="A992" s="790"/>
      <c r="V992" s="790"/>
    </row>
    <row r="993" spans="1:22">
      <c r="A993" s="790"/>
      <c r="V993" s="790"/>
    </row>
    <row r="994" spans="1:22">
      <c r="A994" s="790"/>
      <c r="V994" s="790"/>
    </row>
    <row r="995" spans="1:22">
      <c r="A995" s="790"/>
      <c r="V995" s="790"/>
    </row>
    <row r="996" spans="1:22">
      <c r="A996" s="790"/>
      <c r="V996" s="790"/>
    </row>
    <row r="997" spans="1:22">
      <c r="A997" s="790"/>
      <c r="V997" s="790"/>
    </row>
    <row r="998" spans="1:22">
      <c r="A998" s="790"/>
      <c r="V998" s="790"/>
    </row>
    <row r="999" spans="1:22">
      <c r="A999" s="790"/>
      <c r="V999" s="790"/>
    </row>
    <row r="1000" spans="1:22">
      <c r="A1000" s="790"/>
      <c r="V1000" s="790"/>
    </row>
    <row r="1001" spans="1:22">
      <c r="A1001" s="790"/>
      <c r="V1001" s="790"/>
    </row>
    <row r="1002" spans="1:22">
      <c r="A1002" s="790"/>
      <c r="V1002" s="790"/>
    </row>
    <row r="1003" spans="1:22">
      <c r="A1003" s="790"/>
      <c r="V1003" s="790"/>
    </row>
    <row r="1004" spans="1:22">
      <c r="A1004" s="790"/>
      <c r="V1004" s="790"/>
    </row>
    <row r="1005" spans="1:22">
      <c r="A1005" s="790"/>
      <c r="V1005" s="790"/>
    </row>
    <row r="1006" spans="1:22">
      <c r="A1006" s="790"/>
      <c r="V1006" s="790"/>
    </row>
    <row r="1007" spans="1:22">
      <c r="A1007" s="790"/>
      <c r="V1007" s="790"/>
    </row>
    <row r="1008" spans="1:22">
      <c r="A1008" s="790"/>
      <c r="V1008" s="790"/>
    </row>
    <row r="1009" spans="1:22">
      <c r="A1009" s="790"/>
      <c r="V1009" s="790"/>
    </row>
    <row r="1010" spans="1:22">
      <c r="A1010" s="790"/>
      <c r="V1010" s="790"/>
    </row>
    <row r="1011" spans="1:22">
      <c r="A1011" s="790"/>
      <c r="V1011" s="790"/>
    </row>
    <row r="1012" spans="1:22">
      <c r="A1012" s="790"/>
      <c r="V1012" s="790"/>
    </row>
    <row r="1013" spans="1:22">
      <c r="A1013" s="790"/>
      <c r="V1013" s="790"/>
    </row>
    <row r="1014" spans="1:22">
      <c r="A1014" s="790"/>
      <c r="V1014" s="790"/>
    </row>
    <row r="1015" spans="1:22">
      <c r="A1015" s="790"/>
      <c r="V1015" s="790"/>
    </row>
    <row r="1016" spans="1:22">
      <c r="A1016" s="790"/>
      <c r="V1016" s="790"/>
    </row>
    <row r="1017" spans="1:22">
      <c r="A1017" s="790"/>
      <c r="V1017" s="790"/>
    </row>
    <row r="1018" spans="1:22">
      <c r="A1018" s="790"/>
      <c r="V1018" s="790"/>
    </row>
    <row r="1019" spans="1:22">
      <c r="A1019" s="790"/>
      <c r="V1019" s="790"/>
    </row>
    <row r="1020" spans="1:22">
      <c r="A1020" s="790"/>
      <c r="V1020" s="790"/>
    </row>
    <row r="1021" spans="1:22">
      <c r="A1021" s="790"/>
      <c r="V1021" s="790"/>
    </row>
    <row r="1022" spans="1:22">
      <c r="A1022" s="790"/>
      <c r="V1022" s="790"/>
    </row>
    <row r="1023" spans="1:22">
      <c r="A1023" s="790"/>
      <c r="V1023" s="790"/>
    </row>
    <row r="1024" spans="1:22">
      <c r="A1024" s="790"/>
      <c r="V1024" s="790"/>
    </row>
    <row r="1025" spans="1:22">
      <c r="A1025" s="790"/>
      <c r="V1025" s="790"/>
    </row>
    <row r="1026" spans="1:22">
      <c r="A1026" s="790"/>
      <c r="V1026" s="790"/>
    </row>
    <row r="1027" spans="1:22">
      <c r="A1027" s="790"/>
      <c r="V1027" s="790"/>
    </row>
    <row r="1028" spans="1:22">
      <c r="A1028" s="790"/>
      <c r="V1028" s="790"/>
    </row>
    <row r="1029" spans="1:22">
      <c r="A1029" s="790"/>
      <c r="V1029" s="790"/>
    </row>
    <row r="1030" spans="1:22">
      <c r="A1030" s="790"/>
      <c r="V1030" s="790"/>
    </row>
    <row r="1031" spans="1:22">
      <c r="A1031" s="790"/>
      <c r="V1031" s="790"/>
    </row>
    <row r="1032" spans="1:22">
      <c r="A1032" s="790"/>
      <c r="V1032" s="790"/>
    </row>
    <row r="1033" spans="1:22">
      <c r="A1033" s="790"/>
      <c r="V1033" s="790"/>
    </row>
    <row r="1034" spans="1:22">
      <c r="A1034" s="790"/>
      <c r="V1034" s="790"/>
    </row>
    <row r="1035" spans="1:22">
      <c r="A1035" s="790"/>
      <c r="V1035" s="790"/>
    </row>
    <row r="1036" spans="1:22">
      <c r="A1036" s="790"/>
      <c r="V1036" s="790"/>
    </row>
    <row r="1037" spans="1:22">
      <c r="A1037" s="790"/>
      <c r="V1037" s="790"/>
    </row>
    <row r="1038" spans="1:22">
      <c r="A1038" s="790"/>
      <c r="V1038" s="790"/>
    </row>
    <row r="1039" spans="1:22">
      <c r="A1039" s="790"/>
      <c r="V1039" s="790"/>
    </row>
    <row r="1040" spans="1:22">
      <c r="A1040" s="790"/>
      <c r="V1040" s="790"/>
    </row>
    <row r="1041" spans="1:22">
      <c r="A1041" s="790"/>
      <c r="V1041" s="790"/>
    </row>
    <row r="1042" spans="1:22">
      <c r="A1042" s="790"/>
      <c r="V1042" s="790"/>
    </row>
    <row r="1043" spans="1:22">
      <c r="A1043" s="790"/>
      <c r="V1043" s="790"/>
    </row>
    <row r="1044" spans="1:22">
      <c r="A1044" s="790"/>
      <c r="V1044" s="790"/>
    </row>
    <row r="1045" spans="1:22">
      <c r="A1045" s="790"/>
      <c r="V1045" s="790"/>
    </row>
    <row r="1046" spans="1:22">
      <c r="A1046" s="790"/>
      <c r="V1046" s="790"/>
    </row>
    <row r="1047" spans="1:22">
      <c r="A1047" s="790"/>
      <c r="V1047" s="790"/>
    </row>
    <row r="1048" spans="1:22">
      <c r="A1048" s="790"/>
      <c r="V1048" s="790"/>
    </row>
    <row r="1049" spans="1:22">
      <c r="A1049" s="790"/>
      <c r="V1049" s="790"/>
    </row>
    <row r="1050" spans="1:22">
      <c r="A1050" s="790"/>
      <c r="V1050" s="790"/>
    </row>
    <row r="1051" spans="1:22">
      <c r="A1051" s="790"/>
      <c r="V1051" s="790"/>
    </row>
    <row r="1052" spans="1:22">
      <c r="A1052" s="790"/>
      <c r="V1052" s="790"/>
    </row>
    <row r="1053" spans="1:22">
      <c r="A1053" s="790"/>
      <c r="V1053" s="790"/>
    </row>
    <row r="1054" spans="1:22">
      <c r="A1054" s="790"/>
      <c r="V1054" s="790"/>
    </row>
    <row r="1055" spans="1:22">
      <c r="A1055" s="790"/>
      <c r="V1055" s="790"/>
    </row>
    <row r="1056" spans="1:22">
      <c r="A1056" s="790"/>
      <c r="V1056" s="790"/>
    </row>
    <row r="1057" spans="1:22">
      <c r="A1057" s="790"/>
      <c r="V1057" s="790"/>
    </row>
    <row r="1058" spans="1:22">
      <c r="A1058" s="790"/>
      <c r="V1058" s="790"/>
    </row>
    <row r="1059" spans="1:22">
      <c r="A1059" s="790"/>
      <c r="V1059" s="790"/>
    </row>
    <row r="1060" spans="1:22">
      <c r="A1060" s="790"/>
      <c r="V1060" s="790"/>
    </row>
    <row r="1061" spans="1:22">
      <c r="A1061" s="790"/>
      <c r="V1061" s="790"/>
    </row>
    <row r="1062" spans="1:22">
      <c r="A1062" s="790"/>
      <c r="V1062" s="790"/>
    </row>
    <row r="1063" spans="1:22">
      <c r="A1063" s="790"/>
      <c r="V1063" s="790"/>
    </row>
    <row r="1064" spans="1:22">
      <c r="A1064" s="790"/>
      <c r="V1064" s="790"/>
    </row>
    <row r="1065" spans="1:22">
      <c r="A1065" s="790"/>
      <c r="V1065" s="790"/>
    </row>
    <row r="1066" spans="1:22">
      <c r="A1066" s="790"/>
      <c r="V1066" s="790"/>
    </row>
    <row r="1067" spans="1:22">
      <c r="A1067" s="790"/>
      <c r="V1067" s="790"/>
    </row>
    <row r="1068" spans="1:22">
      <c r="A1068" s="790"/>
      <c r="V1068" s="790"/>
    </row>
    <row r="1069" spans="1:22">
      <c r="A1069" s="790"/>
      <c r="V1069" s="790"/>
    </row>
    <row r="1070" spans="1:22">
      <c r="A1070" s="790"/>
      <c r="V1070" s="790"/>
    </row>
    <row r="1071" spans="1:22">
      <c r="A1071" s="790"/>
      <c r="V1071" s="790"/>
    </row>
    <row r="1072" spans="1:22">
      <c r="A1072" s="790"/>
      <c r="V1072" s="790"/>
    </row>
    <row r="1073" spans="1:22">
      <c r="A1073" s="790"/>
      <c r="V1073" s="790"/>
    </row>
    <row r="1074" spans="1:22">
      <c r="A1074" s="790"/>
      <c r="V1074" s="790"/>
    </row>
    <row r="1075" spans="1:22">
      <c r="A1075" s="790"/>
      <c r="V1075" s="790"/>
    </row>
    <row r="1076" spans="1:22">
      <c r="A1076" s="790"/>
      <c r="V1076" s="790"/>
    </row>
    <row r="1077" spans="1:22">
      <c r="A1077" s="790"/>
      <c r="V1077" s="790"/>
    </row>
    <row r="1078" spans="1:22">
      <c r="A1078" s="790"/>
      <c r="V1078" s="790"/>
    </row>
    <row r="1079" spans="1:22">
      <c r="A1079" s="790"/>
      <c r="V1079" s="790"/>
    </row>
    <row r="1080" spans="1:22">
      <c r="A1080" s="790"/>
      <c r="V1080" s="790"/>
    </row>
    <row r="1081" spans="1:22">
      <c r="A1081" s="790"/>
      <c r="V1081" s="790"/>
    </row>
    <row r="1082" spans="1:22">
      <c r="A1082" s="790"/>
      <c r="V1082" s="790"/>
    </row>
    <row r="1083" spans="1:22">
      <c r="A1083" s="790"/>
      <c r="V1083" s="790"/>
    </row>
    <row r="1084" spans="1:22">
      <c r="A1084" s="790"/>
      <c r="V1084" s="790"/>
    </row>
    <row r="1085" spans="1:22">
      <c r="A1085" s="790"/>
      <c r="V1085" s="790"/>
    </row>
    <row r="1086" spans="1:22">
      <c r="A1086" s="790"/>
      <c r="V1086" s="790"/>
    </row>
    <row r="1087" spans="1:22">
      <c r="A1087" s="790"/>
      <c r="V1087" s="790"/>
    </row>
    <row r="1088" spans="1:22">
      <c r="A1088" s="790"/>
      <c r="V1088" s="790"/>
    </row>
    <row r="1089" spans="1:22">
      <c r="A1089" s="790"/>
      <c r="V1089" s="790"/>
    </row>
    <row r="1090" spans="1:22">
      <c r="A1090" s="790"/>
      <c r="V1090" s="790"/>
    </row>
    <row r="1091" spans="1:22">
      <c r="A1091" s="790"/>
      <c r="V1091" s="790"/>
    </row>
    <row r="1092" spans="1:22">
      <c r="A1092" s="790"/>
      <c r="V1092" s="790"/>
    </row>
    <row r="1093" spans="1:22">
      <c r="A1093" s="790"/>
      <c r="V1093" s="790"/>
    </row>
    <row r="1094" spans="1:22">
      <c r="A1094" s="790"/>
      <c r="V1094" s="790"/>
    </row>
    <row r="1095" spans="1:22">
      <c r="A1095" s="790"/>
      <c r="V1095" s="790"/>
    </row>
    <row r="1096" spans="1:22">
      <c r="A1096" s="790"/>
      <c r="V1096" s="790"/>
    </row>
    <row r="1097" spans="1:22">
      <c r="A1097" s="790"/>
      <c r="V1097" s="790"/>
    </row>
    <row r="1098" spans="1:22">
      <c r="A1098" s="790"/>
      <c r="V1098" s="790"/>
    </row>
    <row r="1099" spans="1:22">
      <c r="A1099" s="790"/>
      <c r="V1099" s="790"/>
    </row>
    <row r="1100" spans="1:22">
      <c r="A1100" s="790"/>
      <c r="V1100" s="790"/>
    </row>
    <row r="1101" spans="1:22">
      <c r="A1101" s="790"/>
      <c r="V1101" s="790"/>
    </row>
    <row r="1102" spans="1:22">
      <c r="A1102" s="790"/>
      <c r="V1102" s="790"/>
    </row>
    <row r="1103" spans="1:22">
      <c r="A1103" s="790"/>
      <c r="V1103" s="790"/>
    </row>
    <row r="1104" spans="1:22">
      <c r="A1104" s="790"/>
      <c r="V1104" s="790"/>
    </row>
    <row r="1105" spans="1:22">
      <c r="A1105" s="790"/>
      <c r="V1105" s="790"/>
    </row>
    <row r="1106" spans="1:22">
      <c r="A1106" s="790"/>
      <c r="V1106" s="790"/>
    </row>
    <row r="1107" spans="1:22">
      <c r="A1107" s="790"/>
      <c r="V1107" s="790"/>
    </row>
    <row r="1108" spans="1:22">
      <c r="A1108" s="790"/>
      <c r="V1108" s="790"/>
    </row>
    <row r="1109" spans="1:22">
      <c r="A1109" s="790"/>
      <c r="V1109" s="790"/>
    </row>
    <row r="1110" spans="1:22">
      <c r="A1110" s="790"/>
      <c r="V1110" s="790"/>
    </row>
    <row r="1111" spans="1:22">
      <c r="A1111" s="790"/>
      <c r="V1111" s="790"/>
    </row>
    <row r="1112" spans="1:22">
      <c r="A1112" s="790"/>
      <c r="V1112" s="790"/>
    </row>
    <row r="1113" spans="1:22">
      <c r="A1113" s="790"/>
      <c r="V1113" s="790"/>
    </row>
    <row r="1114" spans="1:22">
      <c r="A1114" s="790"/>
      <c r="V1114" s="790"/>
    </row>
    <row r="1115" spans="1:22">
      <c r="A1115" s="790"/>
      <c r="V1115" s="790"/>
    </row>
    <row r="1116" spans="1:22">
      <c r="A1116" s="790"/>
      <c r="V1116" s="790"/>
    </row>
    <row r="1117" spans="1:22">
      <c r="A1117" s="790"/>
      <c r="V1117" s="790"/>
    </row>
    <row r="1118" spans="1:22">
      <c r="A1118" s="790"/>
      <c r="V1118" s="790"/>
    </row>
    <row r="1119" spans="1:22">
      <c r="A1119" s="790"/>
      <c r="V1119" s="790"/>
    </row>
    <row r="1120" spans="1:22">
      <c r="A1120" s="790"/>
      <c r="V1120" s="790"/>
    </row>
    <row r="1121" spans="1:22">
      <c r="A1121" s="790"/>
      <c r="V1121" s="790"/>
    </row>
    <row r="1122" spans="1:22">
      <c r="A1122" s="790"/>
      <c r="V1122" s="790"/>
    </row>
    <row r="1123" spans="1:22">
      <c r="A1123" s="790"/>
      <c r="V1123" s="790"/>
    </row>
    <row r="1124" spans="1:22">
      <c r="A1124" s="790"/>
      <c r="V1124" s="790"/>
    </row>
    <row r="1125" spans="1:22">
      <c r="A1125" s="790"/>
      <c r="V1125" s="790"/>
    </row>
    <row r="1126" spans="1:22">
      <c r="A1126" s="790"/>
      <c r="V1126" s="790"/>
    </row>
    <row r="1127" spans="1:22">
      <c r="A1127" s="790"/>
      <c r="V1127" s="790"/>
    </row>
    <row r="1128" spans="1:22">
      <c r="A1128" s="790"/>
      <c r="V1128" s="790"/>
    </row>
    <row r="1129" spans="1:22">
      <c r="A1129" s="790"/>
      <c r="V1129" s="790"/>
    </row>
    <row r="1130" spans="1:22">
      <c r="A1130" s="790"/>
      <c r="V1130" s="790"/>
    </row>
    <row r="1131" spans="1:22">
      <c r="A1131" s="790"/>
      <c r="V1131" s="790"/>
    </row>
    <row r="1132" spans="1:22">
      <c r="A1132" s="790"/>
      <c r="V1132" s="790"/>
    </row>
    <row r="1133" spans="1:22">
      <c r="A1133" s="790"/>
      <c r="V1133" s="790"/>
    </row>
    <row r="1134" spans="1:22">
      <c r="A1134" s="790"/>
      <c r="V1134" s="790"/>
    </row>
    <row r="1135" spans="1:22">
      <c r="A1135" s="790"/>
      <c r="V1135" s="790"/>
    </row>
    <row r="1136" spans="1:22">
      <c r="A1136" s="790"/>
      <c r="V1136" s="790"/>
    </row>
    <row r="1137" spans="1:22">
      <c r="A1137" s="790"/>
      <c r="V1137" s="790"/>
    </row>
    <row r="1138" spans="1:22">
      <c r="A1138" s="790"/>
      <c r="V1138" s="790"/>
    </row>
    <row r="1139" spans="1:22">
      <c r="A1139" s="790"/>
      <c r="V1139" s="790"/>
    </row>
    <row r="1140" spans="1:22">
      <c r="A1140" s="790"/>
      <c r="V1140" s="790"/>
    </row>
    <row r="1141" spans="1:22">
      <c r="A1141" s="790"/>
      <c r="V1141" s="790"/>
    </row>
    <row r="1142" spans="1:22">
      <c r="A1142" s="790"/>
      <c r="V1142" s="790"/>
    </row>
    <row r="1143" spans="1:22">
      <c r="A1143" s="790"/>
      <c r="V1143" s="790"/>
    </row>
    <row r="1144" spans="1:22">
      <c r="A1144" s="790"/>
      <c r="V1144" s="790"/>
    </row>
    <row r="1145" spans="1:22">
      <c r="A1145" s="790"/>
      <c r="V1145" s="790"/>
    </row>
    <row r="1146" spans="1:22">
      <c r="A1146" s="790"/>
      <c r="V1146" s="790"/>
    </row>
    <row r="1147" spans="1:22">
      <c r="A1147" s="790"/>
      <c r="V1147" s="790"/>
    </row>
    <row r="1148" spans="1:22">
      <c r="A1148" s="790"/>
      <c r="V1148" s="790"/>
    </row>
    <row r="1149" spans="1:22">
      <c r="A1149" s="790"/>
      <c r="V1149" s="790"/>
    </row>
    <row r="1150" spans="1:22">
      <c r="A1150" s="790"/>
      <c r="V1150" s="790"/>
    </row>
    <row r="1151" spans="1:22">
      <c r="A1151" s="790"/>
      <c r="V1151" s="790"/>
    </row>
    <row r="1152" spans="1:22">
      <c r="A1152" s="790"/>
      <c r="V1152" s="790"/>
    </row>
    <row r="1153" spans="1:22">
      <c r="A1153" s="790"/>
      <c r="V1153" s="790"/>
    </row>
    <row r="1154" spans="1:22">
      <c r="A1154" s="790"/>
      <c r="V1154" s="790"/>
    </row>
    <row r="1155" spans="1:22">
      <c r="A1155" s="790"/>
      <c r="V1155" s="790"/>
    </row>
    <row r="1156" spans="1:22">
      <c r="A1156" s="790"/>
      <c r="V1156" s="790"/>
    </row>
    <row r="1157" spans="1:22">
      <c r="A1157" s="790"/>
      <c r="V1157" s="790"/>
    </row>
    <row r="1158" spans="1:22">
      <c r="A1158" s="790"/>
      <c r="V1158" s="790"/>
    </row>
    <row r="1159" spans="1:22">
      <c r="A1159" s="790"/>
      <c r="V1159" s="790"/>
    </row>
    <row r="1160" spans="1:22">
      <c r="A1160" s="790"/>
      <c r="V1160" s="790"/>
    </row>
    <row r="1161" spans="1:22">
      <c r="A1161" s="790"/>
      <c r="V1161" s="790"/>
    </row>
    <row r="1162" spans="1:22">
      <c r="A1162" s="790"/>
      <c r="V1162" s="790"/>
    </row>
    <row r="1163" spans="1:22">
      <c r="A1163" s="790"/>
      <c r="V1163" s="790"/>
    </row>
    <row r="1164" spans="1:22">
      <c r="A1164" s="790"/>
      <c r="V1164" s="790"/>
    </row>
    <row r="1165" spans="1:22">
      <c r="A1165" s="790"/>
      <c r="V1165" s="790"/>
    </row>
    <row r="1166" spans="1:22">
      <c r="A1166" s="790"/>
      <c r="V1166" s="790"/>
    </row>
    <row r="1167" spans="1:22">
      <c r="A1167" s="790"/>
      <c r="V1167" s="790"/>
    </row>
    <row r="1168" spans="1:22">
      <c r="A1168" s="790"/>
      <c r="V1168" s="790"/>
    </row>
    <row r="1169" spans="1:22">
      <c r="A1169" s="790"/>
      <c r="V1169" s="790"/>
    </row>
    <row r="1170" spans="1:22">
      <c r="A1170" s="790"/>
      <c r="V1170" s="790"/>
    </row>
    <row r="1171" spans="1:22">
      <c r="A1171" s="790"/>
      <c r="V1171" s="790"/>
    </row>
    <row r="1172" spans="1:22">
      <c r="A1172" s="790"/>
      <c r="V1172" s="790"/>
    </row>
    <row r="1173" spans="1:22">
      <c r="A1173" s="790"/>
      <c r="V1173" s="790"/>
    </row>
    <row r="1174" spans="1:22">
      <c r="A1174" s="790"/>
      <c r="V1174" s="790"/>
    </row>
    <row r="1175" spans="1:22">
      <c r="A1175" s="790"/>
      <c r="V1175" s="790"/>
    </row>
    <row r="1176" spans="1:22">
      <c r="A1176" s="790"/>
      <c r="V1176" s="790"/>
    </row>
    <row r="1177" spans="1:22">
      <c r="A1177" s="790"/>
      <c r="V1177" s="790"/>
    </row>
    <row r="1178" spans="1:22">
      <c r="A1178" s="790"/>
      <c r="V1178" s="790"/>
    </row>
    <row r="1179" spans="1:22">
      <c r="A1179" s="790"/>
      <c r="V1179" s="790"/>
    </row>
    <row r="1180" spans="1:22">
      <c r="A1180" s="790"/>
      <c r="V1180" s="790"/>
    </row>
    <row r="1181" spans="1:22">
      <c r="A1181" s="790"/>
      <c r="V1181" s="790"/>
    </row>
    <row r="1182" spans="1:22">
      <c r="A1182" s="790"/>
      <c r="V1182" s="790"/>
    </row>
    <row r="1183" spans="1:22">
      <c r="A1183" s="790"/>
      <c r="V1183" s="790"/>
    </row>
    <row r="1184" spans="1:22">
      <c r="A1184" s="790"/>
      <c r="V1184" s="790"/>
    </row>
    <row r="1185" spans="1:22">
      <c r="A1185" s="790"/>
      <c r="V1185" s="790"/>
    </row>
    <row r="1186" spans="1:22">
      <c r="A1186" s="790"/>
      <c r="V1186" s="790"/>
    </row>
    <row r="1187" spans="1:22">
      <c r="A1187" s="790"/>
      <c r="V1187" s="790"/>
    </row>
    <row r="1188" spans="1:22">
      <c r="A1188" s="790"/>
      <c r="V1188" s="790"/>
    </row>
    <row r="1189" spans="1:22">
      <c r="A1189" s="790"/>
      <c r="V1189" s="790"/>
    </row>
    <row r="1190" spans="1:22">
      <c r="A1190" s="790"/>
      <c r="V1190" s="790"/>
    </row>
    <row r="1191" spans="1:22">
      <c r="A1191" s="790"/>
      <c r="V1191" s="790"/>
    </row>
    <row r="1192" spans="1:22">
      <c r="A1192" s="790"/>
      <c r="V1192" s="790"/>
    </row>
    <row r="1193" spans="1:22">
      <c r="A1193" s="790"/>
      <c r="V1193" s="790"/>
    </row>
    <row r="1194" spans="1:22">
      <c r="A1194" s="790"/>
      <c r="V1194" s="790"/>
    </row>
    <row r="1195" spans="1:22">
      <c r="A1195" s="790"/>
      <c r="V1195" s="790"/>
    </row>
    <row r="1196" spans="1:22">
      <c r="A1196" s="790"/>
      <c r="V1196" s="790"/>
    </row>
    <row r="1197" spans="1:22">
      <c r="A1197" s="790"/>
      <c r="V1197" s="790"/>
    </row>
    <row r="1198" spans="1:22">
      <c r="A1198" s="790"/>
      <c r="V1198" s="790"/>
    </row>
    <row r="1199" spans="1:22">
      <c r="A1199" s="790"/>
      <c r="V1199" s="790"/>
    </row>
    <row r="1200" spans="1:22">
      <c r="A1200" s="790"/>
      <c r="V1200" s="790"/>
    </row>
    <row r="1201" spans="1:22">
      <c r="A1201" s="790"/>
      <c r="V1201" s="790"/>
    </row>
    <row r="1202" spans="1:22">
      <c r="A1202" s="790"/>
      <c r="V1202" s="790"/>
    </row>
    <row r="1203" spans="1:22">
      <c r="A1203" s="790"/>
      <c r="V1203" s="790"/>
    </row>
    <row r="1204" spans="1:22">
      <c r="A1204" s="790"/>
      <c r="V1204" s="790"/>
    </row>
    <row r="1205" spans="1:22">
      <c r="A1205" s="790"/>
      <c r="V1205" s="790"/>
    </row>
    <row r="1206" spans="1:22">
      <c r="A1206" s="790"/>
      <c r="V1206" s="790"/>
    </row>
    <row r="1207" spans="1:22">
      <c r="A1207" s="790"/>
      <c r="V1207" s="790"/>
    </row>
    <row r="1208" spans="1:22">
      <c r="A1208" s="790"/>
      <c r="V1208" s="790"/>
    </row>
    <row r="1209" spans="1:22">
      <c r="A1209" s="790"/>
      <c r="V1209" s="790"/>
    </row>
    <row r="1210" spans="1:22">
      <c r="A1210" s="790"/>
      <c r="V1210" s="790"/>
    </row>
    <row r="1211" spans="1:22">
      <c r="A1211" s="790"/>
      <c r="V1211" s="790"/>
    </row>
    <row r="1212" spans="1:22">
      <c r="A1212" s="790"/>
      <c r="V1212" s="790"/>
    </row>
    <row r="1213" spans="1:22">
      <c r="A1213" s="790"/>
      <c r="V1213" s="790"/>
    </row>
    <row r="1214" spans="1:22">
      <c r="A1214" s="790"/>
      <c r="V1214" s="790"/>
    </row>
    <row r="1215" spans="1:22">
      <c r="A1215" s="790"/>
      <c r="V1215" s="790"/>
    </row>
    <row r="1216" spans="1:22">
      <c r="A1216" s="790"/>
      <c r="V1216" s="790"/>
    </row>
    <row r="1217" spans="1:22">
      <c r="A1217" s="790"/>
      <c r="V1217" s="790"/>
    </row>
    <row r="1218" spans="1:22">
      <c r="A1218" s="790"/>
      <c r="V1218" s="790"/>
    </row>
    <row r="1219" spans="1:22">
      <c r="A1219" s="790"/>
      <c r="V1219" s="790"/>
    </row>
    <row r="1220" spans="1:22">
      <c r="A1220" s="790"/>
      <c r="V1220" s="790"/>
    </row>
    <row r="1221" spans="1:22">
      <c r="A1221" s="790"/>
      <c r="V1221" s="790"/>
    </row>
    <row r="1222" spans="1:22">
      <c r="A1222" s="790"/>
      <c r="V1222" s="790"/>
    </row>
    <row r="1223" spans="1:22">
      <c r="A1223" s="790"/>
      <c r="V1223" s="790"/>
    </row>
    <row r="1224" spans="1:22">
      <c r="A1224" s="790"/>
      <c r="V1224" s="790"/>
    </row>
    <row r="1225" spans="1:22">
      <c r="A1225" s="790"/>
      <c r="V1225" s="790"/>
    </row>
  </sheetData>
  <autoFilter ref="A1:AC664" xr:uid="{279F83BC-8716-464D-8AEE-D6E6DFCD435D}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00B050"/>
  </sheetPr>
  <dimension ref="A1:G4"/>
  <sheetViews>
    <sheetView workbookViewId="0">
      <selection activeCell="A2" sqref="A2:E4"/>
    </sheetView>
  </sheetViews>
  <sheetFormatPr defaultColWidth="9" defaultRowHeight="14"/>
  <cols>
    <col min="1" max="2" width="9" style="751"/>
    <col min="3" max="3" width="10.90625" style="751" customWidth="1"/>
    <col min="4" max="4" width="33.90625" style="751" bestFit="1" customWidth="1"/>
    <col min="5" max="7" width="4.36328125" style="752" customWidth="1"/>
    <col min="8" max="16384" width="9" style="751"/>
  </cols>
  <sheetData>
    <row r="1" spans="1:5">
      <c r="A1" s="751" t="s">
        <v>479</v>
      </c>
      <c r="B1" s="751" t="s">
        <v>480</v>
      </c>
      <c r="C1" s="751" t="s">
        <v>481</v>
      </c>
      <c r="D1" s="751" t="s">
        <v>482</v>
      </c>
      <c r="E1" s="752" t="s">
        <v>483</v>
      </c>
    </row>
    <row r="2" spans="1:5">
      <c r="A2" s="751">
        <v>1</v>
      </c>
      <c r="B2" s="751">
        <v>7</v>
      </c>
      <c r="C2" s="751">
        <v>230101</v>
      </c>
      <c r="D2" s="751" t="s">
        <v>484</v>
      </c>
      <c r="E2" s="752">
        <v>169</v>
      </c>
    </row>
    <row r="3" spans="1:5">
      <c r="A3" s="751">
        <v>2</v>
      </c>
      <c r="B3" s="751">
        <v>7</v>
      </c>
      <c r="C3" s="751">
        <v>230101</v>
      </c>
      <c r="D3" s="751" t="s">
        <v>484</v>
      </c>
      <c r="E3" s="752">
        <v>154</v>
      </c>
    </row>
    <row r="4" spans="1:5">
      <c r="A4" s="751">
        <v>3</v>
      </c>
      <c r="B4" s="751">
        <v>7</v>
      </c>
      <c r="C4" s="751">
        <v>230101</v>
      </c>
      <c r="D4" s="751" t="s">
        <v>484</v>
      </c>
      <c r="E4" s="752">
        <v>163</v>
      </c>
    </row>
  </sheetData>
  <sheetProtection algorithmName="SHA-512" hashValue="PBenobtMb5OSvXLdTNmWtI5okr8xGl8RsdXW6VUoFaKHnGwBlB6eRig8Qrj6RkFPyNjLuN9NtMel1NSL79kS1Q==" saltValue="H6NkWoPpB0VUSZXmum8Wjw==" spinCount="100000" sheet="1" objects="1" scenarios="1"/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20546-8A2D-4431-8686-E2AEAA52A4E2}">
  <sheetPr codeName="Sheet26">
    <tabColor rgb="FF00FFCC"/>
  </sheetPr>
  <dimension ref="A1:KF73"/>
  <sheetViews>
    <sheetView workbookViewId="0">
      <pane xSplit="1" ySplit="8" topLeftCell="AZ43" activePane="bottomRight" state="frozen"/>
      <selection pane="topRight" activeCell="B1" sqref="B1"/>
      <selection pane="bottomLeft" activeCell="A9" sqref="A9"/>
      <selection pane="bottomRight" activeCell="BD48" sqref="BD48"/>
    </sheetView>
  </sheetViews>
  <sheetFormatPr defaultColWidth="6.6328125" defaultRowHeight="18" customHeight="1"/>
  <cols>
    <col min="1" max="1" width="7.08984375" style="929" customWidth="1"/>
    <col min="2" max="5" width="5.453125" style="835" customWidth="1"/>
    <col min="6" max="6" width="8.453125" style="835" customWidth="1"/>
    <col min="7" max="11" width="5.453125" style="835" customWidth="1"/>
    <col min="12" max="12" width="9.453125" style="835" bestFit="1" customWidth="1"/>
    <col min="13" max="15" width="6.7265625" style="835" bestFit="1" customWidth="1"/>
    <col min="16" max="16" width="9.453125" style="835" bestFit="1" customWidth="1"/>
    <col min="17" max="20" width="6.7265625" style="835" bestFit="1" customWidth="1"/>
    <col min="21" max="21" width="12.7265625" style="835" customWidth="1"/>
    <col min="22" max="22" width="9.453125" style="835" bestFit="1" customWidth="1"/>
    <col min="23" max="25" width="6.7265625" style="835" bestFit="1" customWidth="1"/>
    <col min="26" max="26" width="10.453125" style="835" customWidth="1"/>
    <col min="27" max="30" width="6.7265625" style="835" bestFit="1" customWidth="1"/>
    <col min="31" max="31" width="10.26953125" style="835" customWidth="1"/>
    <col min="32" max="32" width="9.453125" style="835" bestFit="1" customWidth="1"/>
    <col min="33" max="35" width="6.7265625" style="835" bestFit="1" customWidth="1"/>
    <col min="36" max="36" width="9.453125" style="835" bestFit="1" customWidth="1"/>
    <col min="37" max="40" width="6.7265625" style="835" bestFit="1" customWidth="1"/>
    <col min="41" max="41" width="11" style="835" customWidth="1"/>
    <col min="42" max="42" width="9.453125" style="835" bestFit="1" customWidth="1"/>
    <col min="43" max="45" width="6.7265625" style="835" bestFit="1" customWidth="1"/>
    <col min="46" max="46" width="9.453125" style="835" bestFit="1" customWidth="1"/>
    <col min="47" max="50" width="6.7265625" style="835" bestFit="1" customWidth="1"/>
    <col min="51" max="51" width="10.90625" style="835" customWidth="1"/>
    <col min="52" max="52" width="9.453125" style="835" bestFit="1" customWidth="1"/>
    <col min="53" max="55" width="6.7265625" style="835" bestFit="1" customWidth="1"/>
    <col min="56" max="56" width="9.453125" style="835" bestFit="1" customWidth="1"/>
    <col min="57" max="60" width="6.7265625" style="835" bestFit="1" customWidth="1"/>
    <col min="61" max="61" width="12.7265625" style="835" customWidth="1"/>
    <col min="62" max="62" width="9.453125" style="835" bestFit="1" customWidth="1"/>
    <col min="63" max="65" width="6.7265625" style="835" bestFit="1" customWidth="1"/>
    <col min="66" max="66" width="9.453125" style="835" bestFit="1" customWidth="1"/>
    <col min="67" max="69" width="6.7265625" style="835" bestFit="1" customWidth="1"/>
    <col min="70" max="70" width="7" style="835" bestFit="1" customWidth="1"/>
    <col min="71" max="71" width="10.7265625" style="835" customWidth="1"/>
    <col min="72" max="72" width="9.453125" style="835" bestFit="1" customWidth="1"/>
    <col min="73" max="75" width="6.7265625" style="835" bestFit="1" customWidth="1"/>
    <col min="76" max="76" width="10.453125" style="835" bestFit="1" customWidth="1"/>
    <col min="77" max="80" width="6.7265625" style="835" bestFit="1" customWidth="1"/>
    <col min="81" max="81" width="12.7265625" style="835" customWidth="1"/>
    <col min="82" max="82" width="9.453125" style="835" bestFit="1" customWidth="1"/>
    <col min="83" max="85" width="6.7265625" style="835" bestFit="1" customWidth="1"/>
    <col min="86" max="86" width="9.453125" style="835" bestFit="1" customWidth="1"/>
    <col min="87" max="91" width="6.7265625" style="835" bestFit="1" customWidth="1"/>
    <col min="92" max="92" width="9.453125" style="835" bestFit="1" customWidth="1"/>
    <col min="93" max="95" width="7.453125" style="835" customWidth="1"/>
    <col min="96" max="96" width="9.08984375" style="835" customWidth="1"/>
    <col min="97" max="98" width="7.453125" style="835" customWidth="1"/>
    <col min="99" max="101" width="6.7265625" style="835" bestFit="1" customWidth="1"/>
    <col min="102" max="102" width="9.453125" style="835" bestFit="1" customWidth="1"/>
    <col min="103" max="105" width="6.7265625" style="835" bestFit="1" customWidth="1"/>
    <col min="106" max="106" width="9.90625" style="835" customWidth="1"/>
    <col min="107" max="111" width="6.7265625" style="835" bestFit="1" customWidth="1"/>
    <col min="112" max="112" width="9.453125" style="835" bestFit="1" customWidth="1"/>
    <col min="113" max="115" width="6.7265625" style="835" bestFit="1" customWidth="1"/>
    <col min="116" max="116" width="9.90625" style="835" customWidth="1"/>
    <col min="117" max="121" width="6.7265625" style="835" bestFit="1" customWidth="1"/>
    <col min="122" max="122" width="9.453125" style="835" bestFit="1" customWidth="1"/>
    <col min="123" max="125" width="6.7265625" style="835" bestFit="1" customWidth="1"/>
    <col min="126" max="126" width="11.08984375" style="835" customWidth="1"/>
    <col min="127" max="131" width="6.7265625" style="835" bestFit="1" customWidth="1"/>
    <col min="132" max="132" width="9.453125" style="835" bestFit="1" customWidth="1"/>
    <col min="133" max="135" width="6.7265625" style="835" bestFit="1" customWidth="1"/>
    <col min="136" max="136" width="10" style="835" customWidth="1"/>
    <col min="137" max="141" width="6.7265625" style="835" bestFit="1" customWidth="1"/>
    <col min="142" max="142" width="9.453125" style="835" bestFit="1" customWidth="1"/>
    <col min="143" max="145" width="6.7265625" style="835" bestFit="1" customWidth="1"/>
    <col min="146" max="146" width="8.7265625" style="835" customWidth="1"/>
    <col min="147" max="150" width="6.7265625" style="835" bestFit="1" customWidth="1"/>
    <col min="151" max="151" width="8.6328125" style="835" customWidth="1"/>
    <col min="152" max="152" width="9.453125" style="835" bestFit="1" customWidth="1"/>
    <col min="153" max="155" width="6.7265625" style="835" bestFit="1" customWidth="1"/>
    <col min="156" max="156" width="9.26953125" style="835" customWidth="1"/>
    <col min="157" max="160" width="6.7265625" style="835" bestFit="1" customWidth="1"/>
    <col min="161" max="161" width="8.36328125" style="835" customWidth="1"/>
    <col min="162" max="162" width="9.453125" style="835" bestFit="1" customWidth="1"/>
    <col min="163" max="165" width="6.7265625" style="835" bestFit="1" customWidth="1"/>
    <col min="166" max="166" width="8.453125" style="835" bestFit="1" customWidth="1"/>
    <col min="167" max="171" width="6.7265625" style="835" bestFit="1" customWidth="1"/>
    <col min="172" max="172" width="8.453125" style="835" bestFit="1" customWidth="1"/>
    <col min="173" max="175" width="6.7265625" style="835" bestFit="1" customWidth="1"/>
    <col min="176" max="176" width="8.453125" style="835" bestFit="1" customWidth="1"/>
    <col min="177" max="181" width="6.7265625" style="835" bestFit="1" customWidth="1"/>
    <col min="182" max="182" width="8.453125" style="835" bestFit="1" customWidth="1"/>
    <col min="183" max="185" width="6.7265625" style="835" bestFit="1" customWidth="1"/>
    <col min="186" max="186" width="8.453125" style="835" bestFit="1" customWidth="1"/>
    <col min="187" max="191" width="6.7265625" style="835" bestFit="1" customWidth="1"/>
    <col min="192" max="192" width="8.453125" style="835" bestFit="1" customWidth="1"/>
    <col min="193" max="195" width="6.7265625" style="835" bestFit="1" customWidth="1"/>
    <col min="196" max="196" width="8.453125" style="835" bestFit="1" customWidth="1"/>
    <col min="197" max="201" width="6.7265625" style="835" bestFit="1" customWidth="1"/>
    <col min="202" max="202" width="8.453125" style="835" bestFit="1" customWidth="1"/>
    <col min="203" max="205" width="6.7265625" style="835" bestFit="1" customWidth="1"/>
    <col min="206" max="206" width="8.453125" style="835" bestFit="1" customWidth="1"/>
    <col min="207" max="211" width="6.7265625" style="835" bestFit="1" customWidth="1"/>
    <col min="212" max="212" width="8.453125" style="835" bestFit="1" customWidth="1"/>
    <col min="213" max="215" width="6.7265625" style="835" bestFit="1" customWidth="1"/>
    <col min="216" max="216" width="8.453125" style="835" bestFit="1" customWidth="1"/>
    <col min="217" max="221" width="6.7265625" style="835" bestFit="1" customWidth="1"/>
    <col min="222" max="222" width="8.453125" style="835" bestFit="1" customWidth="1"/>
    <col min="223" max="225" width="6.7265625" style="835" bestFit="1" customWidth="1"/>
    <col min="226" max="226" width="8.453125" style="835" bestFit="1" customWidth="1"/>
    <col min="227" max="231" width="6.7265625" style="835" bestFit="1" customWidth="1"/>
    <col min="232" max="232" width="8.453125" style="835" bestFit="1" customWidth="1"/>
    <col min="233" max="235" width="6.7265625" style="835" bestFit="1" customWidth="1"/>
    <col min="236" max="236" width="8.453125" style="835" bestFit="1" customWidth="1"/>
    <col min="237" max="241" width="6.7265625" style="835" bestFit="1" customWidth="1"/>
    <col min="242" max="260" width="6.6328125" style="835" hidden="1" customWidth="1"/>
    <col min="261" max="261" width="1.453125" style="835" hidden="1" customWidth="1"/>
    <col min="262" max="262" width="6.6328125" style="835"/>
    <col min="263" max="263" width="10.7265625" style="835" hidden="1" customWidth="1"/>
    <col min="264" max="16384" width="6.6328125" style="835"/>
  </cols>
  <sheetData>
    <row r="1" spans="1:292" ht="46.5" customHeight="1" thickBot="1">
      <c r="A1" s="843" t="s">
        <v>596</v>
      </c>
      <c r="B1" s="844" t="s">
        <v>597</v>
      </c>
      <c r="C1" s="845"/>
      <c r="D1" s="845"/>
      <c r="E1" s="845"/>
      <c r="F1" s="845"/>
      <c r="G1" s="845"/>
      <c r="H1" s="845"/>
      <c r="I1" s="845"/>
      <c r="J1" s="845"/>
      <c r="K1" s="845"/>
    </row>
    <row r="2" spans="1:292" s="850" customFormat="1" ht="18" customHeight="1">
      <c r="A2" s="937"/>
      <c r="B2" s="846"/>
      <c r="C2" s="847" t="s">
        <v>598</v>
      </c>
      <c r="D2" s="847"/>
      <c r="E2" s="847"/>
      <c r="F2" s="950" t="str">
        <f>基本信息!$A$7</f>
        <v>H1</v>
      </c>
      <c r="G2" s="848"/>
      <c r="H2" s="849" t="s">
        <v>612</v>
      </c>
      <c r="I2" s="849"/>
      <c r="J2" s="947" t="s">
        <v>521</v>
      </c>
      <c r="K2" s="940"/>
      <c r="L2" s="846"/>
      <c r="M2" s="847" t="s">
        <v>613</v>
      </c>
      <c r="N2" s="847"/>
      <c r="O2" s="847"/>
      <c r="P2" s="938" t="str">
        <f>基本信息!$A$8</f>
        <v>H2</v>
      </c>
      <c r="Q2" s="848"/>
      <c r="R2" s="849" t="s">
        <v>612</v>
      </c>
      <c r="S2" s="849"/>
      <c r="T2" s="947" t="s">
        <v>521</v>
      </c>
      <c r="U2" s="940"/>
      <c r="V2" s="846"/>
      <c r="W2" s="847" t="s">
        <v>613</v>
      </c>
      <c r="X2" s="847"/>
      <c r="Y2" s="847"/>
      <c r="Z2" s="938" t="str">
        <f>基本信息!$A$9</f>
        <v>H3</v>
      </c>
      <c r="AA2" s="848"/>
      <c r="AB2" s="849" t="s">
        <v>612</v>
      </c>
      <c r="AC2" s="849"/>
      <c r="AD2" s="939" t="s">
        <v>521</v>
      </c>
      <c r="AE2" s="940"/>
      <c r="AF2" s="846"/>
      <c r="AG2" s="847" t="s">
        <v>613</v>
      </c>
      <c r="AH2" s="847"/>
      <c r="AI2" s="847"/>
      <c r="AJ2" s="938" t="str">
        <f>基本信息!$A$10</f>
        <v>H4</v>
      </c>
      <c r="AK2" s="848"/>
      <c r="AL2" s="849" t="s">
        <v>612</v>
      </c>
      <c r="AM2" s="849"/>
      <c r="AN2" s="939" t="s">
        <v>521</v>
      </c>
      <c r="AO2" s="940"/>
      <c r="AP2" s="846"/>
      <c r="AQ2" s="847" t="s">
        <v>613</v>
      </c>
      <c r="AR2" s="847"/>
      <c r="AS2" s="847"/>
      <c r="AT2" s="938" t="str">
        <f>基本信息!$A$11</f>
        <v>H5</v>
      </c>
      <c r="AU2" s="848"/>
      <c r="AV2" s="849" t="s">
        <v>612</v>
      </c>
      <c r="AW2" s="849"/>
      <c r="AX2" s="939" t="s">
        <v>521</v>
      </c>
      <c r="AY2" s="940"/>
      <c r="AZ2" s="846"/>
      <c r="BA2" s="847" t="s">
        <v>613</v>
      </c>
      <c r="BB2" s="847"/>
      <c r="BC2" s="847"/>
      <c r="BD2" s="938" t="str">
        <f>基本信息!$A$12</f>
        <v>H6</v>
      </c>
      <c r="BE2" s="848"/>
      <c r="BF2" s="849" t="s">
        <v>612</v>
      </c>
      <c r="BG2" s="849"/>
      <c r="BH2" s="939" t="s">
        <v>521</v>
      </c>
      <c r="BI2" s="940"/>
      <c r="BJ2" s="846"/>
      <c r="BK2" s="847" t="s">
        <v>613</v>
      </c>
      <c r="BL2" s="847"/>
      <c r="BM2" s="847"/>
      <c r="BN2" s="938" t="str">
        <f>基本信息!$A$13</f>
        <v>H7</v>
      </c>
      <c r="BO2" s="848"/>
      <c r="BP2" s="849" t="s">
        <v>612</v>
      </c>
      <c r="BQ2" s="849"/>
      <c r="BR2" s="939" t="s">
        <v>521</v>
      </c>
      <c r="BS2" s="940"/>
      <c r="BT2" s="846"/>
      <c r="BU2" s="847" t="s">
        <v>613</v>
      </c>
      <c r="BV2" s="847"/>
      <c r="BW2" s="847"/>
      <c r="BX2" s="938" t="str">
        <f>基本信息!$A$14</f>
        <v>H8</v>
      </c>
      <c r="BY2" s="848"/>
      <c r="BZ2" s="849" t="s">
        <v>612</v>
      </c>
      <c r="CA2" s="849"/>
      <c r="CB2" s="939" t="s">
        <v>521</v>
      </c>
      <c r="CC2" s="940"/>
      <c r="CD2" s="846"/>
      <c r="CE2" s="847" t="s">
        <v>613</v>
      </c>
      <c r="CF2" s="847"/>
      <c r="CG2" s="847"/>
      <c r="CH2" s="938" t="str">
        <f>基本信息!$A$15</f>
        <v>H9</v>
      </c>
      <c r="CI2" s="848"/>
      <c r="CJ2" s="849" t="s">
        <v>612</v>
      </c>
      <c r="CK2" s="849"/>
      <c r="CL2" s="939" t="s">
        <v>521</v>
      </c>
      <c r="CM2" s="940"/>
      <c r="CN2" s="846"/>
      <c r="CO2" s="847" t="s">
        <v>613</v>
      </c>
      <c r="CP2" s="847"/>
      <c r="CQ2" s="847"/>
      <c r="CR2" s="938">
        <f>基本信息!$A$16</f>
        <v>0</v>
      </c>
      <c r="CS2" s="848"/>
      <c r="CT2" s="849" t="s">
        <v>612</v>
      </c>
      <c r="CU2" s="849"/>
      <c r="CV2" s="939" t="s">
        <v>521</v>
      </c>
      <c r="CW2" s="940"/>
      <c r="CX2" s="846"/>
      <c r="CY2" s="847" t="s">
        <v>613</v>
      </c>
      <c r="CZ2" s="847"/>
      <c r="DA2" s="847"/>
      <c r="DB2" s="938">
        <f>基本信息!$A$17</f>
        <v>0</v>
      </c>
      <c r="DC2" s="848"/>
      <c r="DD2" s="849" t="s">
        <v>612</v>
      </c>
      <c r="DE2" s="849"/>
      <c r="DF2" s="939" t="s">
        <v>521</v>
      </c>
      <c r="DG2" s="940"/>
      <c r="DH2" s="846"/>
      <c r="DI2" s="847" t="s">
        <v>613</v>
      </c>
      <c r="DJ2" s="847"/>
      <c r="DK2" s="847"/>
      <c r="DL2" s="938">
        <f>基本信息!$A$18</f>
        <v>0</v>
      </c>
      <c r="DM2" s="848"/>
      <c r="DN2" s="849" t="s">
        <v>612</v>
      </c>
      <c r="DO2" s="849"/>
      <c r="DP2" s="939" t="s">
        <v>521</v>
      </c>
      <c r="DQ2" s="940"/>
      <c r="DR2" s="846"/>
      <c r="DS2" s="847" t="s">
        <v>613</v>
      </c>
      <c r="DT2" s="847"/>
      <c r="DU2" s="847"/>
      <c r="DV2" s="938">
        <f>基本信息!$A$19</f>
        <v>0</v>
      </c>
      <c r="DW2" s="848"/>
      <c r="DX2" s="849" t="s">
        <v>612</v>
      </c>
      <c r="DY2" s="849"/>
      <c r="DZ2" s="939" t="s">
        <v>521</v>
      </c>
      <c r="EA2" s="940"/>
      <c r="EB2" s="846"/>
      <c r="EC2" s="847" t="s">
        <v>613</v>
      </c>
      <c r="ED2" s="847"/>
      <c r="EE2" s="847"/>
      <c r="EF2" s="938">
        <f>基本信息!$A$20</f>
        <v>0</v>
      </c>
      <c r="EG2" s="848"/>
      <c r="EH2" s="849" t="s">
        <v>612</v>
      </c>
      <c r="EI2" s="849"/>
      <c r="EJ2" s="939" t="s">
        <v>521</v>
      </c>
      <c r="EK2" s="940"/>
      <c r="EL2" s="846"/>
      <c r="EM2" s="847" t="s">
        <v>613</v>
      </c>
      <c r="EN2" s="847"/>
      <c r="EO2" s="847"/>
      <c r="EP2" s="938">
        <f>基本信息!$A$21</f>
        <v>0</v>
      </c>
      <c r="EQ2" s="848"/>
      <c r="ER2" s="849" t="s">
        <v>612</v>
      </c>
      <c r="ES2" s="849"/>
      <c r="ET2" s="939" t="s">
        <v>521</v>
      </c>
      <c r="EU2" s="940"/>
      <c r="EV2" s="846"/>
      <c r="EW2" s="847" t="s">
        <v>613</v>
      </c>
      <c r="EX2" s="847"/>
      <c r="EY2" s="847"/>
      <c r="EZ2" s="938">
        <f>基本信息!$A$22</f>
        <v>0</v>
      </c>
      <c r="FA2" s="848"/>
      <c r="FB2" s="849" t="s">
        <v>612</v>
      </c>
      <c r="FC2" s="849"/>
      <c r="FD2" s="939" t="s">
        <v>521</v>
      </c>
      <c r="FE2" s="940"/>
      <c r="FF2" s="846"/>
      <c r="FG2" s="847" t="s">
        <v>613</v>
      </c>
      <c r="FH2" s="847"/>
      <c r="FI2" s="847"/>
      <c r="FJ2" s="938">
        <f>基本信息!$A$23</f>
        <v>0</v>
      </c>
      <c r="FK2" s="848"/>
      <c r="FL2" s="849" t="s">
        <v>612</v>
      </c>
      <c r="FM2" s="849"/>
      <c r="FN2" s="939" t="s">
        <v>521</v>
      </c>
      <c r="FO2" s="940"/>
      <c r="FP2" s="846"/>
      <c r="FQ2" s="847" t="s">
        <v>613</v>
      </c>
      <c r="FR2" s="847"/>
      <c r="FS2" s="847"/>
      <c r="FT2" s="938">
        <f>基本信息!$A$24</f>
        <v>0</v>
      </c>
      <c r="FU2" s="848"/>
      <c r="FV2" s="849" t="s">
        <v>612</v>
      </c>
      <c r="FW2" s="849"/>
      <c r="FX2" s="939" t="s">
        <v>521</v>
      </c>
      <c r="FY2" s="940"/>
      <c r="FZ2" s="846"/>
      <c r="GA2" s="847" t="s">
        <v>613</v>
      </c>
      <c r="GB2" s="847"/>
      <c r="GC2" s="847"/>
      <c r="GD2" s="938">
        <f>基本信息!$A$25</f>
        <v>0</v>
      </c>
      <c r="GE2" s="848"/>
      <c r="GF2" s="849" t="s">
        <v>612</v>
      </c>
      <c r="GG2" s="849"/>
      <c r="GH2" s="939" t="s">
        <v>521</v>
      </c>
      <c r="GI2" s="940"/>
      <c r="GJ2" s="846"/>
      <c r="GK2" s="847" t="s">
        <v>613</v>
      </c>
      <c r="GL2" s="847"/>
      <c r="GM2" s="847"/>
      <c r="GN2" s="938">
        <f>基本信息!$A$26</f>
        <v>0</v>
      </c>
      <c r="GO2" s="848"/>
      <c r="GP2" s="849" t="s">
        <v>612</v>
      </c>
      <c r="GQ2" s="849"/>
      <c r="GR2" s="939" t="s">
        <v>521</v>
      </c>
      <c r="GS2" s="940"/>
      <c r="GT2" s="846"/>
      <c r="GU2" s="847" t="s">
        <v>613</v>
      </c>
      <c r="GV2" s="847"/>
      <c r="GW2" s="847"/>
      <c r="GX2" s="938">
        <f>基本信息!$A$27</f>
        <v>0</v>
      </c>
      <c r="GY2" s="848"/>
      <c r="GZ2" s="849" t="s">
        <v>612</v>
      </c>
      <c r="HA2" s="849"/>
      <c r="HB2" s="939" t="s">
        <v>521</v>
      </c>
      <c r="HC2" s="940"/>
      <c r="HD2" s="846"/>
      <c r="HE2" s="847" t="s">
        <v>613</v>
      </c>
      <c r="HF2" s="847"/>
      <c r="HG2" s="847"/>
      <c r="HH2" s="938">
        <f>基本信息!$A$28</f>
        <v>0</v>
      </c>
      <c r="HI2" s="848"/>
      <c r="HJ2" s="849" t="s">
        <v>612</v>
      </c>
      <c r="HK2" s="849"/>
      <c r="HL2" s="939" t="s">
        <v>521</v>
      </c>
      <c r="HM2" s="940"/>
      <c r="HN2" s="846"/>
      <c r="HO2" s="847" t="s">
        <v>613</v>
      </c>
      <c r="HP2" s="847"/>
      <c r="HQ2" s="847"/>
      <c r="HR2" s="938">
        <f>基本信息!$A$29</f>
        <v>0</v>
      </c>
      <c r="HS2" s="848"/>
      <c r="HT2" s="849" t="s">
        <v>612</v>
      </c>
      <c r="HU2" s="849"/>
      <c r="HV2" s="939" t="s">
        <v>521</v>
      </c>
      <c r="HW2" s="940"/>
      <c r="HX2" s="846"/>
      <c r="HY2" s="847" t="s">
        <v>613</v>
      </c>
      <c r="HZ2" s="847"/>
      <c r="IA2" s="847"/>
      <c r="IB2" s="938">
        <f>基本信息!$A$30</f>
        <v>0</v>
      </c>
      <c r="IC2" s="848"/>
      <c r="ID2" s="849" t="s">
        <v>612</v>
      </c>
      <c r="IE2" s="849"/>
      <c r="IF2" s="939" t="s">
        <v>521</v>
      </c>
      <c r="IG2" s="940"/>
      <c r="IH2" s="846"/>
      <c r="II2" s="847" t="s">
        <v>598</v>
      </c>
      <c r="IJ2" s="847"/>
      <c r="IK2" s="847"/>
      <c r="IL2" s="938" t="s">
        <v>565</v>
      </c>
      <c r="IM2" s="848"/>
      <c r="IN2" s="849" t="s">
        <v>599</v>
      </c>
      <c r="IO2" s="849"/>
      <c r="IP2" s="939"/>
      <c r="IQ2" s="940"/>
      <c r="IR2" s="846"/>
      <c r="IS2" s="847" t="s">
        <v>598</v>
      </c>
      <c r="IT2" s="847"/>
      <c r="IU2" s="847"/>
      <c r="IV2" s="938" t="s">
        <v>566</v>
      </c>
      <c r="IW2" s="848"/>
      <c r="IX2" s="849" t="s">
        <v>599</v>
      </c>
      <c r="IY2" s="849"/>
      <c r="IZ2" s="939"/>
      <c r="JA2" s="940"/>
      <c r="JC2" s="940"/>
    </row>
    <row r="3" spans="1:292" s="853" customFormat="1" ht="18" customHeight="1">
      <c r="A3" s="852"/>
      <c r="B3" s="851"/>
      <c r="C3" s="852" t="s">
        <v>600</v>
      </c>
      <c r="D3" s="852"/>
      <c r="E3" s="852"/>
      <c r="F3" s="951">
        <f>VLOOKUP(F2,基本信息!$A7:$C30,3,0)</f>
        <v>28000</v>
      </c>
      <c r="H3" s="854" t="s">
        <v>567</v>
      </c>
      <c r="I3" s="854"/>
      <c r="J3" s="948" t="str">
        <f>VLOOKUP(F2,基本信息!$A7:$H30,8,0)</f>
        <v>L3</v>
      </c>
      <c r="K3" s="943"/>
      <c r="L3" s="851"/>
      <c r="M3" s="852" t="s">
        <v>610</v>
      </c>
      <c r="N3" s="852"/>
      <c r="O3" s="852"/>
      <c r="P3" s="951">
        <f>VLOOKUP(P2,基本信息!$A7:$C30,3,0)</f>
        <v>26500</v>
      </c>
      <c r="R3" s="854" t="s">
        <v>567</v>
      </c>
      <c r="S3" s="854"/>
      <c r="T3" s="948" t="str">
        <f>VLOOKUP(P2,基本信息!$A7:$H30,8,0)</f>
        <v>L4</v>
      </c>
      <c r="U3" s="943"/>
      <c r="V3" s="851"/>
      <c r="W3" s="852" t="s">
        <v>610</v>
      </c>
      <c r="X3" s="852"/>
      <c r="Y3" s="852"/>
      <c r="Z3" s="951">
        <f>VLOOKUP(Z2,基本信息!$A7:$C30,3,0)</f>
        <v>26400</v>
      </c>
      <c r="AB3" s="854" t="s">
        <v>567</v>
      </c>
      <c r="AC3" s="854"/>
      <c r="AD3" s="948" t="str">
        <f>VLOOKUP(Z2,基本信息!$A7:$H30,8,0)</f>
        <v>L4</v>
      </c>
      <c r="AE3" s="943"/>
      <c r="AF3" s="851"/>
      <c r="AG3" s="852" t="s">
        <v>610</v>
      </c>
      <c r="AH3" s="852"/>
      <c r="AI3" s="852"/>
      <c r="AJ3" s="941">
        <f>VLOOKUP(AJ2,基本信息!$A7:$C30,3,0)</f>
        <v>26400</v>
      </c>
      <c r="AL3" s="854" t="s">
        <v>567</v>
      </c>
      <c r="AM3" s="854"/>
      <c r="AN3" s="942" t="str">
        <f>VLOOKUP(AJ2,基本信息!$A7:$H30,8,0)</f>
        <v>L4</v>
      </c>
      <c r="AO3" s="943"/>
      <c r="AP3" s="851"/>
      <c r="AQ3" s="852" t="s">
        <v>610</v>
      </c>
      <c r="AR3" s="852"/>
      <c r="AS3" s="852"/>
      <c r="AT3" s="941">
        <f>VLOOKUP(AT2,基本信息!$A7:$C30,3,0)</f>
        <v>26400</v>
      </c>
      <c r="AV3" s="854" t="s">
        <v>567</v>
      </c>
      <c r="AW3" s="854"/>
      <c r="AX3" s="942" t="str">
        <f>VLOOKUP(AT2,基本信息!$A7:$H30,8,0)</f>
        <v>L4</v>
      </c>
      <c r="AY3" s="943"/>
      <c r="AZ3" s="851"/>
      <c r="BA3" s="852" t="s">
        <v>610</v>
      </c>
      <c r="BB3" s="852"/>
      <c r="BC3" s="852"/>
      <c r="BD3" s="941">
        <f>VLOOKUP(BD2,基本信息!$A7:$C30,3,0)</f>
        <v>29500</v>
      </c>
      <c r="BF3" s="854" t="s">
        <v>567</v>
      </c>
      <c r="BG3" s="854"/>
      <c r="BH3" s="942" t="str">
        <f>VLOOKUP(BD2,基本信息!$A7:$H30,8,0)</f>
        <v>L7</v>
      </c>
      <c r="BI3" s="943"/>
      <c r="BJ3" s="851"/>
      <c r="BK3" s="852" t="s">
        <v>610</v>
      </c>
      <c r="BL3" s="852"/>
      <c r="BM3" s="852"/>
      <c r="BN3" s="941">
        <f>VLOOKUP(BN2,基本信息!$A7:$C30,3,0)</f>
        <v>29600</v>
      </c>
      <c r="BP3" s="854" t="s">
        <v>567</v>
      </c>
      <c r="BQ3" s="854"/>
      <c r="BR3" s="942" t="str">
        <f>VLOOKUP(BN2,基本信息!$A7:$H30,8,0)</f>
        <v>L7</v>
      </c>
      <c r="BS3" s="943"/>
      <c r="BT3" s="851"/>
      <c r="BU3" s="852" t="s">
        <v>610</v>
      </c>
      <c r="BV3" s="852"/>
      <c r="BW3" s="852"/>
      <c r="BX3" s="941">
        <f>VLOOKUP(BX2,基本信息!$A7:$C30,3,0)</f>
        <v>29500</v>
      </c>
      <c r="BZ3" s="854" t="s">
        <v>567</v>
      </c>
      <c r="CA3" s="854"/>
      <c r="CB3" s="942" t="str">
        <f>VLOOKUP(BX2,基本信息!$A7:$H30,8,0)</f>
        <v>L7</v>
      </c>
      <c r="CC3" s="943"/>
      <c r="CD3" s="851"/>
      <c r="CE3" s="852" t="s">
        <v>610</v>
      </c>
      <c r="CF3" s="852"/>
      <c r="CG3" s="852"/>
      <c r="CH3" s="941">
        <f>VLOOKUP(CH2,基本信息!$A7:$C30,3,0)</f>
        <v>29600</v>
      </c>
      <c r="CJ3" s="854" t="s">
        <v>567</v>
      </c>
      <c r="CK3" s="854"/>
      <c r="CL3" s="942" t="str">
        <f>VLOOKUP(CH2,基本信息!$A7:$H30,8,0)</f>
        <v>L7</v>
      </c>
      <c r="CM3" s="943"/>
      <c r="CN3" s="851"/>
      <c r="CO3" s="852" t="s">
        <v>610</v>
      </c>
      <c r="CP3" s="852"/>
      <c r="CQ3" s="852"/>
      <c r="CR3" s="941" t="e">
        <f>VLOOKUP(CR2,基本信息!$A7:$C30,3,0)</f>
        <v>#N/A</v>
      </c>
      <c r="CT3" s="854" t="s">
        <v>567</v>
      </c>
      <c r="CU3" s="854"/>
      <c r="CV3" s="942" t="e">
        <f>VLOOKUP(CR2,基本信息!$A7:$H30,8,0)</f>
        <v>#N/A</v>
      </c>
      <c r="CW3" s="943"/>
      <c r="CX3" s="851"/>
      <c r="CY3" s="852" t="s">
        <v>610</v>
      </c>
      <c r="CZ3" s="852"/>
      <c r="DA3" s="852"/>
      <c r="DB3" s="941" t="e">
        <f>VLOOKUP(DB2,基本信息!$A7:$C30,3,0)</f>
        <v>#N/A</v>
      </c>
      <c r="DD3" s="854" t="s">
        <v>567</v>
      </c>
      <c r="DE3" s="854"/>
      <c r="DF3" s="942" t="e">
        <f>VLOOKUP(DB2,基本信息!$A7:$H30,8,0)</f>
        <v>#N/A</v>
      </c>
      <c r="DG3" s="943"/>
      <c r="DH3" s="851"/>
      <c r="DI3" s="852" t="s">
        <v>610</v>
      </c>
      <c r="DJ3" s="852"/>
      <c r="DK3" s="852"/>
      <c r="DL3" s="941" t="e">
        <f>VLOOKUP(DL2,基本信息!$A7:$C30,3,0)</f>
        <v>#N/A</v>
      </c>
      <c r="DN3" s="854" t="s">
        <v>567</v>
      </c>
      <c r="DO3" s="854"/>
      <c r="DP3" s="942" t="e">
        <f>VLOOKUP(DL2,基本信息!$A7:$H30,8,0)</f>
        <v>#N/A</v>
      </c>
      <c r="DQ3" s="943"/>
      <c r="DR3" s="851"/>
      <c r="DS3" s="852" t="s">
        <v>610</v>
      </c>
      <c r="DT3" s="852"/>
      <c r="DU3" s="852"/>
      <c r="DV3" s="941" t="e">
        <f>VLOOKUP(DV2,基本信息!$A7:$C30,3,0)</f>
        <v>#N/A</v>
      </c>
      <c r="DX3" s="854" t="s">
        <v>567</v>
      </c>
      <c r="DY3" s="854"/>
      <c r="DZ3" s="942" t="e">
        <f>VLOOKUP(DV2,基本信息!$A7:$H30,8,0)</f>
        <v>#N/A</v>
      </c>
      <c r="EA3" s="943"/>
      <c r="EB3" s="851"/>
      <c r="EC3" s="852" t="s">
        <v>610</v>
      </c>
      <c r="ED3" s="852"/>
      <c r="EE3" s="852"/>
      <c r="EF3" s="941" t="e">
        <f>VLOOKUP(EF2,基本信息!$A7:$C30,3,0)</f>
        <v>#N/A</v>
      </c>
      <c r="EH3" s="854" t="s">
        <v>567</v>
      </c>
      <c r="EI3" s="854"/>
      <c r="EJ3" s="942" t="e">
        <f>VLOOKUP(EF2,基本信息!$A7:$H30,8,0)</f>
        <v>#N/A</v>
      </c>
      <c r="EK3" s="943"/>
      <c r="EL3" s="851"/>
      <c r="EM3" s="852" t="s">
        <v>610</v>
      </c>
      <c r="EN3" s="852"/>
      <c r="EO3" s="852"/>
      <c r="EP3" s="941" t="e">
        <f>VLOOKUP(EP2,基本信息!$A7:$C30,3,0)</f>
        <v>#N/A</v>
      </c>
      <c r="ER3" s="854" t="s">
        <v>567</v>
      </c>
      <c r="ES3" s="854"/>
      <c r="ET3" s="942" t="e">
        <f>VLOOKUP(EP2,基本信息!$A7:$H30,8,0)</f>
        <v>#N/A</v>
      </c>
      <c r="EU3" s="943"/>
      <c r="EV3" s="851"/>
      <c r="EW3" s="852" t="s">
        <v>610</v>
      </c>
      <c r="EX3" s="852"/>
      <c r="EY3" s="852"/>
      <c r="EZ3" s="941" t="e">
        <f>VLOOKUP(EZ2,基本信息!$A7:$C30,3,0)</f>
        <v>#N/A</v>
      </c>
      <c r="FB3" s="854" t="s">
        <v>567</v>
      </c>
      <c r="FC3" s="854"/>
      <c r="FD3" s="942" t="e">
        <f>VLOOKUP(EZ2,基本信息!$A7:$H30,8,0)</f>
        <v>#N/A</v>
      </c>
      <c r="FE3" s="943"/>
      <c r="FF3" s="851"/>
      <c r="FG3" s="852" t="s">
        <v>610</v>
      </c>
      <c r="FH3" s="852"/>
      <c r="FI3" s="852"/>
      <c r="FJ3" s="941" t="e">
        <f>VLOOKUP(FJ2,基本信息!$A7:$C30,3,0)</f>
        <v>#N/A</v>
      </c>
      <c r="FL3" s="854" t="s">
        <v>567</v>
      </c>
      <c r="FM3" s="854"/>
      <c r="FN3" s="942" t="e">
        <f>VLOOKUP(FJ2,基本信息!$A7:$H30,8,0)</f>
        <v>#N/A</v>
      </c>
      <c r="FO3" s="943"/>
      <c r="FP3" s="851"/>
      <c r="FQ3" s="852" t="s">
        <v>610</v>
      </c>
      <c r="FR3" s="852"/>
      <c r="FS3" s="852"/>
      <c r="FT3" s="941" t="e">
        <f>VLOOKUP(FT2,基本信息!$A7:$C30,3,0)</f>
        <v>#N/A</v>
      </c>
      <c r="FV3" s="854" t="s">
        <v>567</v>
      </c>
      <c r="FW3" s="854"/>
      <c r="FX3" s="942" t="e">
        <f>VLOOKUP(FT2,基本信息!$A7:$H30,8,0)</f>
        <v>#N/A</v>
      </c>
      <c r="FY3" s="943"/>
      <c r="FZ3" s="851"/>
      <c r="GA3" s="852" t="s">
        <v>610</v>
      </c>
      <c r="GB3" s="852"/>
      <c r="GC3" s="852"/>
      <c r="GD3" s="941" t="e">
        <f>VLOOKUP(GD2,基本信息!$A7:$C30,3,0)</f>
        <v>#N/A</v>
      </c>
      <c r="GF3" s="854" t="s">
        <v>567</v>
      </c>
      <c r="GG3" s="854"/>
      <c r="GH3" s="942" t="e">
        <f>VLOOKUP(GD2,基本信息!$A7:$H30,8,0)</f>
        <v>#N/A</v>
      </c>
      <c r="GI3" s="943"/>
      <c r="GJ3" s="851"/>
      <c r="GK3" s="852" t="s">
        <v>610</v>
      </c>
      <c r="GL3" s="852"/>
      <c r="GM3" s="852"/>
      <c r="GN3" s="941" t="e">
        <f>VLOOKUP(GN2,基本信息!$A7:$C30,3,0)</f>
        <v>#N/A</v>
      </c>
      <c r="GP3" s="854" t="s">
        <v>567</v>
      </c>
      <c r="GQ3" s="854"/>
      <c r="GR3" s="942" t="e">
        <f>VLOOKUP(GN2,基本信息!$A7:$H30,8,0)</f>
        <v>#N/A</v>
      </c>
      <c r="GS3" s="943"/>
      <c r="GT3" s="851"/>
      <c r="GU3" s="852" t="s">
        <v>610</v>
      </c>
      <c r="GV3" s="852"/>
      <c r="GW3" s="852"/>
      <c r="GX3" s="941" t="e">
        <f>VLOOKUP(GX2,基本信息!$A7:$C30,3,0)</f>
        <v>#N/A</v>
      </c>
      <c r="GZ3" s="854" t="s">
        <v>567</v>
      </c>
      <c r="HA3" s="854"/>
      <c r="HB3" s="942" t="e">
        <f>VLOOKUP(GX2,基本信息!$A7:$H30,8,0)</f>
        <v>#N/A</v>
      </c>
      <c r="HC3" s="943"/>
      <c r="HD3" s="851"/>
      <c r="HE3" s="852" t="s">
        <v>610</v>
      </c>
      <c r="HF3" s="852"/>
      <c r="HG3" s="852"/>
      <c r="HH3" s="941" t="e">
        <f>VLOOKUP(HH2,基本信息!$A7:$C30,3,0)</f>
        <v>#N/A</v>
      </c>
      <c r="HJ3" s="854" t="s">
        <v>567</v>
      </c>
      <c r="HK3" s="854"/>
      <c r="HL3" s="942" t="e">
        <f>VLOOKUP(HH2,基本信息!$A7:$H30,8,0)</f>
        <v>#N/A</v>
      </c>
      <c r="HM3" s="943"/>
      <c r="HN3" s="851"/>
      <c r="HO3" s="852" t="s">
        <v>610</v>
      </c>
      <c r="HP3" s="852"/>
      <c r="HQ3" s="852"/>
      <c r="HR3" s="941" t="e">
        <f>VLOOKUP(HR2,基本信息!$A7:$C30,3,0)</f>
        <v>#N/A</v>
      </c>
      <c r="HT3" s="854" t="s">
        <v>567</v>
      </c>
      <c r="HU3" s="854"/>
      <c r="HV3" s="942" t="e">
        <f>VLOOKUP(HR2,基本信息!$A7:$H30,8,0)</f>
        <v>#N/A</v>
      </c>
      <c r="HW3" s="943"/>
      <c r="HX3" s="851"/>
      <c r="HY3" s="852" t="s">
        <v>610</v>
      </c>
      <c r="HZ3" s="852"/>
      <c r="IA3" s="852"/>
      <c r="IB3" s="941" t="e">
        <f>VLOOKUP(IB2,基本信息!$A7:$C30,3,0)</f>
        <v>#N/A</v>
      </c>
      <c r="ID3" s="854" t="s">
        <v>567</v>
      </c>
      <c r="IE3" s="854"/>
      <c r="IF3" s="942" t="e">
        <f>VLOOKUP(IB2,基本信息!$A7:$H30,8,0)</f>
        <v>#N/A</v>
      </c>
      <c r="IG3" s="943"/>
      <c r="IH3" s="851"/>
      <c r="II3" s="852" t="s">
        <v>600</v>
      </c>
      <c r="IJ3" s="852"/>
      <c r="IK3" s="852"/>
      <c r="IL3" s="941"/>
      <c r="IN3" s="854" t="s">
        <v>601</v>
      </c>
      <c r="IO3" s="854"/>
      <c r="IP3" s="942"/>
      <c r="IQ3" s="943"/>
      <c r="IR3" s="851"/>
      <c r="IS3" s="852" t="s">
        <v>600</v>
      </c>
      <c r="IT3" s="852"/>
      <c r="IU3" s="852"/>
      <c r="IV3" s="941"/>
      <c r="IX3" s="854" t="s">
        <v>601</v>
      </c>
      <c r="IY3" s="854"/>
      <c r="IZ3" s="942"/>
      <c r="JA3" s="943"/>
      <c r="JC3" s="943"/>
    </row>
    <row r="4" spans="1:292" s="850" customFormat="1" ht="18.75" customHeight="1">
      <c r="A4" s="856"/>
      <c r="B4" s="855">
        <f>F3-I8</f>
        <v>24363</v>
      </c>
      <c r="C4" s="856" t="s">
        <v>602</v>
      </c>
      <c r="D4" s="856"/>
      <c r="E4" s="856"/>
      <c r="F4" s="952">
        <f>VLOOKUP(F2,基本信息!$A7:$B30,2,0)</f>
        <v>45679</v>
      </c>
      <c r="H4" s="857" t="s">
        <v>568</v>
      </c>
      <c r="I4" s="857"/>
      <c r="J4" s="949">
        <f>VLOOKUP(F2,基本信息!$A7:$I30,9,0)</f>
        <v>35</v>
      </c>
      <c r="K4" s="946"/>
      <c r="L4" s="855">
        <f>P3-S8</f>
        <v>21493</v>
      </c>
      <c r="M4" s="856" t="s">
        <v>611</v>
      </c>
      <c r="N4" s="856"/>
      <c r="O4" s="856"/>
      <c r="P4" s="952">
        <f>VLOOKUP(P2,基本信息!$A7:$B30,2,0)</f>
        <v>45679</v>
      </c>
      <c r="R4" s="857" t="s">
        <v>568</v>
      </c>
      <c r="S4" s="857"/>
      <c r="T4" s="949" t="str">
        <f>VLOOKUP(P2,基本信息!$A7:$I30,9,0)</f>
        <v>53-54</v>
      </c>
      <c r="U4" s="946"/>
      <c r="V4" s="855">
        <f>Z3-AC8</f>
        <v>23399</v>
      </c>
      <c r="W4" s="856" t="s">
        <v>611</v>
      </c>
      <c r="X4" s="856"/>
      <c r="Y4" s="856"/>
      <c r="Z4" s="952">
        <f>VLOOKUP(Z2,基本信息!$A7:$B30,2,0)</f>
        <v>45679</v>
      </c>
      <c r="AB4" s="857" t="s">
        <v>568</v>
      </c>
      <c r="AC4" s="857"/>
      <c r="AD4" s="949" t="str">
        <f>VLOOKUP(Z2,基本信息!$A7:$I30,9,0)</f>
        <v>53-54</v>
      </c>
      <c r="AE4" s="946"/>
      <c r="AF4" s="855">
        <f>AJ3-AM8</f>
        <v>23511</v>
      </c>
      <c r="AG4" s="856" t="s">
        <v>611</v>
      </c>
      <c r="AH4" s="856"/>
      <c r="AI4" s="856"/>
      <c r="AJ4" s="944">
        <f>VLOOKUP(AJ2,基本信息!$A7:$B30,2,0)</f>
        <v>45679</v>
      </c>
      <c r="AL4" s="857" t="s">
        <v>568</v>
      </c>
      <c r="AM4" s="857"/>
      <c r="AN4" s="945" t="str">
        <f>VLOOKUP(AJ2,基本信息!$A7:$I30,9,0)</f>
        <v>53-54</v>
      </c>
      <c r="AO4" s="946"/>
      <c r="AP4" s="855">
        <f>AT3-AW8</f>
        <v>23243</v>
      </c>
      <c r="AQ4" s="856" t="s">
        <v>611</v>
      </c>
      <c r="AR4" s="856"/>
      <c r="AS4" s="856"/>
      <c r="AT4" s="944">
        <f>VLOOKUP(AT2,基本信息!$A7:$B30,2,0)</f>
        <v>45679</v>
      </c>
      <c r="AV4" s="857" t="s">
        <v>568</v>
      </c>
      <c r="AW4" s="857"/>
      <c r="AX4" s="945" t="str">
        <f>VLOOKUP(AT2,基本信息!$A7:$I30,9,0)</f>
        <v>53-54</v>
      </c>
      <c r="AY4" s="946"/>
      <c r="AZ4" s="855">
        <f>BD3-BG8</f>
        <v>27195</v>
      </c>
      <c r="BA4" s="856" t="s">
        <v>611</v>
      </c>
      <c r="BB4" s="856"/>
      <c r="BC4" s="856"/>
      <c r="BD4" s="944">
        <f>VLOOKUP(BD2,基本信息!$A7:$B30,2,0)</f>
        <v>45680</v>
      </c>
      <c r="BF4" s="857" t="s">
        <v>568</v>
      </c>
      <c r="BG4" s="857"/>
      <c r="BH4" s="945" t="str">
        <f>VLOOKUP(BD2,基本信息!$A7:$I30,9,0)</f>
        <v>37-38</v>
      </c>
      <c r="BI4" s="946"/>
      <c r="BJ4" s="855">
        <f>BN3-BQ8</f>
        <v>25520</v>
      </c>
      <c r="BK4" s="856" t="s">
        <v>611</v>
      </c>
      <c r="BL4" s="856"/>
      <c r="BM4" s="856"/>
      <c r="BN4" s="944">
        <f>VLOOKUP(BN2,基本信息!$A7:$B30,2,0)</f>
        <v>45680</v>
      </c>
      <c r="BP4" s="857" t="s">
        <v>568</v>
      </c>
      <c r="BQ4" s="857"/>
      <c r="BR4" s="945" t="str">
        <f>VLOOKUP(BN2,基本信息!$A7:$I30,9,0)</f>
        <v>37-38</v>
      </c>
      <c r="BS4" s="946"/>
      <c r="BT4" s="855">
        <f>BX3-CA8</f>
        <v>25582</v>
      </c>
      <c r="BU4" s="856" t="s">
        <v>611</v>
      </c>
      <c r="BV4" s="856"/>
      <c r="BW4" s="856"/>
      <c r="BX4" s="944">
        <f>VLOOKUP(BX2,基本信息!$A7:$B30,2,0)</f>
        <v>45680</v>
      </c>
      <c r="BZ4" s="857" t="s">
        <v>568</v>
      </c>
      <c r="CA4" s="857"/>
      <c r="CB4" s="945" t="str">
        <f>VLOOKUP(BX2,基本信息!$A7:$I30,9,0)</f>
        <v>37-38</v>
      </c>
      <c r="CC4" s="946"/>
      <c r="CD4" s="855">
        <f>CH3-CK8</f>
        <v>26639</v>
      </c>
      <c r="CE4" s="856" t="s">
        <v>611</v>
      </c>
      <c r="CF4" s="856"/>
      <c r="CG4" s="856"/>
      <c r="CH4" s="944">
        <f>VLOOKUP(CH2,基本信息!$A7:$B30,2,0)</f>
        <v>45680</v>
      </c>
      <c r="CJ4" s="857" t="s">
        <v>568</v>
      </c>
      <c r="CK4" s="857"/>
      <c r="CL4" s="945" t="str">
        <f>VLOOKUP(CH2,基本信息!$A7:$I30,9,0)</f>
        <v>37-38</v>
      </c>
      <c r="CM4" s="946"/>
      <c r="CN4" s="855" t="e">
        <f>CR3-CU8</f>
        <v>#N/A</v>
      </c>
      <c r="CO4" s="856" t="s">
        <v>611</v>
      </c>
      <c r="CP4" s="856"/>
      <c r="CQ4" s="856"/>
      <c r="CR4" s="944" t="e">
        <f>VLOOKUP(CR2,基本信息!$A7:$B30,2,0)</f>
        <v>#N/A</v>
      </c>
      <c r="CT4" s="857" t="s">
        <v>568</v>
      </c>
      <c r="CU4" s="857"/>
      <c r="CV4" s="945" t="e">
        <f>VLOOKUP(CR2,基本信息!$A7:$I30,9,0)</f>
        <v>#N/A</v>
      </c>
      <c r="CW4" s="946"/>
      <c r="CX4" s="855" t="e">
        <f>DB3-DE8</f>
        <v>#N/A</v>
      </c>
      <c r="CY4" s="856" t="s">
        <v>611</v>
      </c>
      <c r="CZ4" s="856"/>
      <c r="DA4" s="856"/>
      <c r="DB4" s="944" t="e">
        <f>VLOOKUP(DB2,基本信息!$A7:$B30,2,0)</f>
        <v>#N/A</v>
      </c>
      <c r="DD4" s="857" t="s">
        <v>568</v>
      </c>
      <c r="DE4" s="857"/>
      <c r="DF4" s="945" t="e">
        <f>VLOOKUP(DB2,基本信息!$A7:$I30,9,0)</f>
        <v>#N/A</v>
      </c>
      <c r="DG4" s="946"/>
      <c r="DH4" s="855" t="e">
        <f>DL3-DO8</f>
        <v>#N/A</v>
      </c>
      <c r="DI4" s="856" t="s">
        <v>611</v>
      </c>
      <c r="DJ4" s="856"/>
      <c r="DK4" s="856"/>
      <c r="DL4" s="944" t="e">
        <f>VLOOKUP(DL2,基本信息!$A7:$B30,2,0)</f>
        <v>#N/A</v>
      </c>
      <c r="DN4" s="857" t="s">
        <v>568</v>
      </c>
      <c r="DO4" s="857"/>
      <c r="DP4" s="945" t="e">
        <f>VLOOKUP(DL2,基本信息!$A7:$I30,9,0)</f>
        <v>#N/A</v>
      </c>
      <c r="DQ4" s="946"/>
      <c r="DR4" s="855" t="e">
        <f>DV3-DY8</f>
        <v>#N/A</v>
      </c>
      <c r="DS4" s="856" t="s">
        <v>611</v>
      </c>
      <c r="DT4" s="856"/>
      <c r="DU4" s="856"/>
      <c r="DV4" s="944" t="e">
        <f>VLOOKUP(DV2,基本信息!$A7:$B30,2,0)</f>
        <v>#N/A</v>
      </c>
      <c r="DX4" s="857" t="s">
        <v>568</v>
      </c>
      <c r="DY4" s="857"/>
      <c r="DZ4" s="945" t="e">
        <f>VLOOKUP(DV2,基本信息!$A7:$I30,9,0)</f>
        <v>#N/A</v>
      </c>
      <c r="EA4" s="946"/>
      <c r="EB4" s="855" t="e">
        <f>EF3-EI8</f>
        <v>#N/A</v>
      </c>
      <c r="EC4" s="856" t="s">
        <v>611</v>
      </c>
      <c r="ED4" s="856"/>
      <c r="EE4" s="856"/>
      <c r="EF4" s="944" t="e">
        <f>VLOOKUP(EF2,基本信息!$A7:$B30,2,0)</f>
        <v>#N/A</v>
      </c>
      <c r="EH4" s="857" t="s">
        <v>568</v>
      </c>
      <c r="EI4" s="857"/>
      <c r="EJ4" s="945" t="e">
        <f>VLOOKUP(EF2,基本信息!$A7:$I30,9,0)</f>
        <v>#N/A</v>
      </c>
      <c r="EK4" s="946"/>
      <c r="EL4" s="855" t="e">
        <f>EP3-ES8</f>
        <v>#N/A</v>
      </c>
      <c r="EM4" s="856" t="s">
        <v>611</v>
      </c>
      <c r="EN4" s="856"/>
      <c r="EO4" s="856"/>
      <c r="EP4" s="944" t="e">
        <f>VLOOKUP(EP2,基本信息!$A7:$B30,2,0)</f>
        <v>#N/A</v>
      </c>
      <c r="ER4" s="857" t="s">
        <v>568</v>
      </c>
      <c r="ES4" s="857"/>
      <c r="ET4" s="945" t="e">
        <f>VLOOKUP(EP2,基本信息!$A7:$I30,9,0)</f>
        <v>#N/A</v>
      </c>
      <c r="EU4" s="946"/>
      <c r="EV4" s="855" t="e">
        <f>EZ3-FC8</f>
        <v>#N/A</v>
      </c>
      <c r="EW4" s="856" t="s">
        <v>611</v>
      </c>
      <c r="EX4" s="856"/>
      <c r="EY4" s="856"/>
      <c r="EZ4" s="944" t="e">
        <f>VLOOKUP(EZ2,基本信息!$A7:$B30,2,0)</f>
        <v>#N/A</v>
      </c>
      <c r="FB4" s="857" t="s">
        <v>568</v>
      </c>
      <c r="FC4" s="857"/>
      <c r="FD4" s="945" t="e">
        <f>VLOOKUP(EZ2,基本信息!$A7:$I30,9,0)</f>
        <v>#N/A</v>
      </c>
      <c r="FE4" s="946"/>
      <c r="FF4" s="855" t="e">
        <f>FJ3-FM8</f>
        <v>#N/A</v>
      </c>
      <c r="FG4" s="856" t="s">
        <v>611</v>
      </c>
      <c r="FH4" s="856"/>
      <c r="FI4" s="856"/>
      <c r="FJ4" s="944" t="e">
        <f>VLOOKUP(FJ2,基本信息!$A7:$B30,2,0)</f>
        <v>#N/A</v>
      </c>
      <c r="FL4" s="857" t="s">
        <v>568</v>
      </c>
      <c r="FM4" s="857"/>
      <c r="FN4" s="945" t="e">
        <f>VLOOKUP(FJ2,基本信息!$A7:$I30,9,0)</f>
        <v>#N/A</v>
      </c>
      <c r="FO4" s="946"/>
      <c r="FP4" s="855" t="e">
        <f>FT3-FW8</f>
        <v>#N/A</v>
      </c>
      <c r="FQ4" s="856" t="s">
        <v>611</v>
      </c>
      <c r="FR4" s="856"/>
      <c r="FS4" s="856"/>
      <c r="FT4" s="944" t="e">
        <f>VLOOKUP(FT2,基本信息!$A7:$B30,2,0)</f>
        <v>#N/A</v>
      </c>
      <c r="FV4" s="857" t="s">
        <v>568</v>
      </c>
      <c r="FW4" s="857"/>
      <c r="FX4" s="945" t="e">
        <f>VLOOKUP(FT2,基本信息!$A7:$I30,9,0)</f>
        <v>#N/A</v>
      </c>
      <c r="FY4" s="946"/>
      <c r="FZ4" s="855" t="e">
        <f>GD3-GG8</f>
        <v>#N/A</v>
      </c>
      <c r="GA4" s="856" t="s">
        <v>611</v>
      </c>
      <c r="GB4" s="856"/>
      <c r="GC4" s="856"/>
      <c r="GD4" s="944" t="e">
        <f>VLOOKUP(GD2,基本信息!$A7:$B30,2,0)</f>
        <v>#N/A</v>
      </c>
      <c r="GF4" s="857" t="s">
        <v>568</v>
      </c>
      <c r="GG4" s="857"/>
      <c r="GH4" s="945" t="e">
        <f>VLOOKUP(GD2,基本信息!$A7:$I30,9,0)</f>
        <v>#N/A</v>
      </c>
      <c r="GI4" s="946"/>
      <c r="GJ4" s="855" t="e">
        <f>GN3-GQ8</f>
        <v>#N/A</v>
      </c>
      <c r="GK4" s="856" t="s">
        <v>611</v>
      </c>
      <c r="GL4" s="856"/>
      <c r="GM4" s="856"/>
      <c r="GN4" s="944" t="e">
        <f>VLOOKUP(GN2,基本信息!$A7:$B30,2,0)</f>
        <v>#N/A</v>
      </c>
      <c r="GP4" s="857" t="s">
        <v>568</v>
      </c>
      <c r="GQ4" s="857"/>
      <c r="GR4" s="945" t="e">
        <f>VLOOKUP(GN2,基本信息!$A7:$I30,9,0)</f>
        <v>#N/A</v>
      </c>
      <c r="GS4" s="946"/>
      <c r="GT4" s="855" t="e">
        <f>GX3-HA8</f>
        <v>#N/A</v>
      </c>
      <c r="GU4" s="856" t="s">
        <v>611</v>
      </c>
      <c r="GV4" s="856"/>
      <c r="GW4" s="856"/>
      <c r="GX4" s="944" t="e">
        <f>VLOOKUP(GX2,基本信息!$A7:$B30,2,0)</f>
        <v>#N/A</v>
      </c>
      <c r="GZ4" s="857" t="s">
        <v>568</v>
      </c>
      <c r="HA4" s="857"/>
      <c r="HB4" s="945" t="e">
        <f>VLOOKUP(GX2,基本信息!$A7:$I30,9,0)</f>
        <v>#N/A</v>
      </c>
      <c r="HC4" s="946"/>
      <c r="HD4" s="855" t="e">
        <f>HH3-HK8</f>
        <v>#N/A</v>
      </c>
      <c r="HE4" s="856" t="s">
        <v>611</v>
      </c>
      <c r="HF4" s="856"/>
      <c r="HG4" s="856"/>
      <c r="HH4" s="944" t="e">
        <f>VLOOKUP(HH2,基本信息!$A7:$B30,2,0)</f>
        <v>#N/A</v>
      </c>
      <c r="HJ4" s="857" t="s">
        <v>568</v>
      </c>
      <c r="HK4" s="857"/>
      <c r="HL4" s="945" t="e">
        <f>VLOOKUP(HH2,基本信息!$A7:$I30,9,0)</f>
        <v>#N/A</v>
      </c>
      <c r="HM4" s="946"/>
      <c r="HN4" s="855" t="e">
        <f>HR3-HU8</f>
        <v>#N/A</v>
      </c>
      <c r="HO4" s="856" t="s">
        <v>611</v>
      </c>
      <c r="HP4" s="856"/>
      <c r="HQ4" s="856"/>
      <c r="HR4" s="944" t="e">
        <f>VLOOKUP(HR2,基本信息!$A7:$B30,2,0)</f>
        <v>#N/A</v>
      </c>
      <c r="HT4" s="857" t="s">
        <v>568</v>
      </c>
      <c r="HU4" s="857"/>
      <c r="HV4" s="945" t="e">
        <f>VLOOKUP(HR2,基本信息!$A7:$I30,9,0)</f>
        <v>#N/A</v>
      </c>
      <c r="HW4" s="946"/>
      <c r="HX4" s="855" t="e">
        <f>IB3-IE8</f>
        <v>#N/A</v>
      </c>
      <c r="HY4" s="856" t="s">
        <v>611</v>
      </c>
      <c r="HZ4" s="856"/>
      <c r="IA4" s="856"/>
      <c r="IB4" s="944" t="e">
        <f>VLOOKUP(IB2,基本信息!$A7:$B30,2,0)</f>
        <v>#N/A</v>
      </c>
      <c r="ID4" s="857" t="s">
        <v>568</v>
      </c>
      <c r="IE4" s="857"/>
      <c r="IF4" s="945" t="e">
        <f>VLOOKUP(IB2,基本信息!$A7:$I30,9,0)</f>
        <v>#N/A</v>
      </c>
      <c r="IG4" s="946"/>
      <c r="IH4" s="858"/>
      <c r="II4" s="856" t="s">
        <v>602</v>
      </c>
      <c r="IJ4" s="856"/>
      <c r="IK4" s="856"/>
      <c r="IL4" s="944"/>
      <c r="IN4" s="857" t="s">
        <v>603</v>
      </c>
      <c r="IO4" s="857"/>
      <c r="IP4" s="945"/>
      <c r="IQ4" s="946"/>
      <c r="IR4" s="858"/>
      <c r="IS4" s="856" t="s">
        <v>602</v>
      </c>
      <c r="IT4" s="856"/>
      <c r="IU4" s="856"/>
      <c r="IV4" s="944"/>
      <c r="IX4" s="857" t="s">
        <v>603</v>
      </c>
      <c r="IY4" s="857"/>
      <c r="IZ4" s="945"/>
      <c r="JA4" s="946"/>
      <c r="JC4" s="946"/>
    </row>
    <row r="5" spans="1:292" s="865" customFormat="1" ht="6" customHeight="1" thickBot="1">
      <c r="A5" s="859"/>
      <c r="B5" s="860"/>
      <c r="C5" s="861"/>
      <c r="D5" s="861"/>
      <c r="E5" s="861"/>
      <c r="F5" s="861"/>
      <c r="G5" s="861"/>
      <c r="H5" s="861"/>
      <c r="I5" s="861"/>
      <c r="J5" s="861"/>
      <c r="K5" s="862"/>
      <c r="L5" s="860"/>
      <c r="M5" s="861"/>
      <c r="N5" s="861"/>
      <c r="O5" s="861"/>
      <c r="P5" s="861"/>
      <c r="Q5" s="861"/>
      <c r="R5" s="863"/>
      <c r="S5" s="863"/>
      <c r="T5" s="863"/>
      <c r="U5" s="864"/>
      <c r="V5" s="860"/>
      <c r="W5" s="861"/>
      <c r="X5" s="861"/>
      <c r="Y5" s="861"/>
      <c r="Z5" s="861"/>
      <c r="AA5" s="861"/>
      <c r="AB5" s="863"/>
      <c r="AC5" s="863"/>
      <c r="AD5" s="863"/>
      <c r="AE5" s="864"/>
      <c r="AF5" s="860"/>
      <c r="AG5" s="861"/>
      <c r="AH5" s="861"/>
      <c r="AI5" s="861"/>
      <c r="AJ5" s="861"/>
      <c r="AK5" s="861"/>
      <c r="AL5" s="863"/>
      <c r="AM5" s="863"/>
      <c r="AN5" s="863"/>
      <c r="AO5" s="864"/>
      <c r="AP5" s="860"/>
      <c r="AQ5" s="861"/>
      <c r="AR5" s="861"/>
      <c r="AS5" s="861"/>
      <c r="AT5" s="861"/>
      <c r="AU5" s="861"/>
      <c r="AV5" s="863"/>
      <c r="AW5" s="863"/>
      <c r="AX5" s="863"/>
      <c r="AY5" s="864"/>
      <c r="AZ5" s="860"/>
      <c r="BA5" s="861"/>
      <c r="BB5" s="861"/>
      <c r="BC5" s="861"/>
      <c r="BD5" s="861"/>
      <c r="BE5" s="861"/>
      <c r="BF5" s="863"/>
      <c r="BG5" s="863"/>
      <c r="BH5" s="863"/>
      <c r="BI5" s="864"/>
      <c r="BJ5" s="860"/>
      <c r="BK5" s="861"/>
      <c r="BL5" s="861"/>
      <c r="BM5" s="861"/>
      <c r="BN5" s="861"/>
      <c r="BO5" s="861"/>
      <c r="BP5" s="863"/>
      <c r="BQ5" s="863"/>
      <c r="BR5" s="863"/>
      <c r="BS5" s="864"/>
      <c r="BT5" s="860"/>
      <c r="BU5" s="861"/>
      <c r="BV5" s="861"/>
      <c r="BW5" s="861"/>
      <c r="BX5" s="861"/>
      <c r="BY5" s="861"/>
      <c r="BZ5" s="863"/>
      <c r="CA5" s="863"/>
      <c r="CB5" s="863"/>
      <c r="CC5" s="864"/>
      <c r="CD5" s="860"/>
      <c r="CE5" s="861"/>
      <c r="CF5" s="861"/>
      <c r="CG5" s="861"/>
      <c r="CH5" s="861"/>
      <c r="CI5" s="861"/>
      <c r="CJ5" s="863"/>
      <c r="CK5" s="863"/>
      <c r="CL5" s="863"/>
      <c r="CM5" s="864"/>
      <c r="CN5" s="860"/>
      <c r="CO5" s="861"/>
      <c r="CP5" s="861"/>
      <c r="CQ5" s="861"/>
      <c r="CR5" s="861"/>
      <c r="CS5" s="861"/>
      <c r="CT5" s="863"/>
      <c r="CU5" s="863"/>
      <c r="CV5" s="863"/>
      <c r="CW5" s="864"/>
      <c r="CX5" s="860"/>
      <c r="CY5" s="861"/>
      <c r="CZ5" s="861"/>
      <c r="DA5" s="861"/>
      <c r="DB5" s="861"/>
      <c r="DC5" s="861"/>
      <c r="DD5" s="863"/>
      <c r="DE5" s="863"/>
      <c r="DF5" s="863"/>
      <c r="DG5" s="864"/>
      <c r="DH5" s="860"/>
      <c r="DI5" s="861"/>
      <c r="DJ5" s="861"/>
      <c r="DK5" s="861"/>
      <c r="DL5" s="861"/>
      <c r="DM5" s="861"/>
      <c r="DN5" s="863"/>
      <c r="DO5" s="863"/>
      <c r="DP5" s="863"/>
      <c r="DQ5" s="864"/>
      <c r="DR5" s="860"/>
      <c r="DS5" s="861"/>
      <c r="DT5" s="861"/>
      <c r="DU5" s="861"/>
      <c r="DV5" s="861"/>
      <c r="DW5" s="861"/>
      <c r="DX5" s="863"/>
      <c r="DY5" s="863"/>
      <c r="DZ5" s="863"/>
      <c r="EA5" s="864"/>
      <c r="EB5" s="860"/>
      <c r="EC5" s="861"/>
      <c r="ED5" s="861"/>
      <c r="EE5" s="861"/>
      <c r="EF5" s="861"/>
      <c r="EG5" s="861"/>
      <c r="EH5" s="863"/>
      <c r="EI5" s="863"/>
      <c r="EJ5" s="863"/>
      <c r="EK5" s="864"/>
      <c r="EL5" s="860"/>
      <c r="EM5" s="861"/>
      <c r="EN5" s="861"/>
      <c r="EO5" s="861"/>
      <c r="EP5" s="861"/>
      <c r="EQ5" s="861"/>
      <c r="ER5" s="863"/>
      <c r="ES5" s="863"/>
      <c r="ET5" s="863"/>
      <c r="EU5" s="864"/>
      <c r="EV5" s="860"/>
      <c r="EW5" s="861"/>
      <c r="EX5" s="861"/>
      <c r="EY5" s="861"/>
      <c r="EZ5" s="861"/>
      <c r="FA5" s="861"/>
      <c r="FB5" s="863"/>
      <c r="FC5" s="863"/>
      <c r="FD5" s="863"/>
      <c r="FE5" s="864"/>
      <c r="FF5" s="860"/>
      <c r="FG5" s="861"/>
      <c r="FH5" s="861"/>
      <c r="FI5" s="861"/>
      <c r="FJ5" s="861"/>
      <c r="FK5" s="861"/>
      <c r="FL5" s="863"/>
      <c r="FM5" s="863"/>
      <c r="FN5" s="863"/>
      <c r="FO5" s="864"/>
      <c r="FP5" s="860"/>
      <c r="FQ5" s="861"/>
      <c r="FR5" s="861"/>
      <c r="FS5" s="861"/>
      <c r="FT5" s="861"/>
      <c r="FU5" s="861"/>
      <c r="FV5" s="863"/>
      <c r="FW5" s="863"/>
      <c r="FX5" s="863"/>
      <c r="FY5" s="864"/>
      <c r="FZ5" s="860"/>
      <c r="GA5" s="861"/>
      <c r="GB5" s="861"/>
      <c r="GC5" s="861"/>
      <c r="GD5" s="861"/>
      <c r="GE5" s="861"/>
      <c r="GF5" s="863"/>
      <c r="GG5" s="863"/>
      <c r="GH5" s="863"/>
      <c r="GI5" s="864"/>
      <c r="GJ5" s="860"/>
      <c r="GK5" s="861"/>
      <c r="GL5" s="861"/>
      <c r="GM5" s="861"/>
      <c r="GN5" s="861"/>
      <c r="GO5" s="861"/>
      <c r="GP5" s="863"/>
      <c r="GQ5" s="863"/>
      <c r="GR5" s="863"/>
      <c r="GS5" s="864"/>
      <c r="GT5" s="860"/>
      <c r="GU5" s="861"/>
      <c r="GV5" s="861"/>
      <c r="GW5" s="861"/>
      <c r="GX5" s="861"/>
      <c r="GY5" s="861"/>
      <c r="GZ5" s="863"/>
      <c r="HA5" s="863"/>
      <c r="HB5" s="863"/>
      <c r="HC5" s="864"/>
      <c r="HD5" s="860"/>
      <c r="HE5" s="861"/>
      <c r="HF5" s="861"/>
      <c r="HG5" s="861"/>
      <c r="HH5" s="861"/>
      <c r="HI5" s="861"/>
      <c r="HJ5" s="863"/>
      <c r="HK5" s="863"/>
      <c r="HL5" s="863"/>
      <c r="HM5" s="864"/>
      <c r="HN5" s="860"/>
      <c r="HO5" s="861"/>
      <c r="HP5" s="861"/>
      <c r="HQ5" s="861"/>
      <c r="HR5" s="861"/>
      <c r="HS5" s="861"/>
      <c r="HT5" s="863"/>
      <c r="HU5" s="863"/>
      <c r="HV5" s="863"/>
      <c r="HW5" s="864"/>
      <c r="HX5" s="860"/>
      <c r="HY5" s="861"/>
      <c r="HZ5" s="861"/>
      <c r="IA5" s="861"/>
      <c r="IB5" s="861"/>
      <c r="IC5" s="861"/>
      <c r="ID5" s="863"/>
      <c r="IE5" s="863"/>
      <c r="IF5" s="863"/>
      <c r="IG5" s="864"/>
      <c r="IH5" s="860"/>
      <c r="II5" s="861"/>
      <c r="IJ5" s="861"/>
      <c r="IK5" s="861"/>
      <c r="IL5" s="861"/>
      <c r="IM5" s="861"/>
      <c r="IN5" s="863"/>
      <c r="IO5" s="863"/>
      <c r="IP5" s="863"/>
      <c r="IQ5" s="864"/>
      <c r="IR5" s="860"/>
      <c r="IS5" s="861"/>
      <c r="IT5" s="861"/>
      <c r="IU5" s="861"/>
      <c r="IV5" s="861"/>
      <c r="IW5" s="861"/>
      <c r="IX5" s="863"/>
      <c r="IY5" s="863"/>
      <c r="IZ5" s="863"/>
      <c r="JA5" s="864"/>
      <c r="JC5" s="864"/>
    </row>
    <row r="6" spans="1:292" ht="18" customHeight="1">
      <c r="A6" s="1089" t="s">
        <v>569</v>
      </c>
      <c r="B6" s="866"/>
      <c r="C6" s="867" t="s">
        <v>604</v>
      </c>
      <c r="D6" s="868" t="s">
        <v>570</v>
      </c>
      <c r="E6" s="868" t="s">
        <v>571</v>
      </c>
      <c r="F6" s="868" t="s">
        <v>572</v>
      </c>
      <c r="G6" s="869" t="s">
        <v>573</v>
      </c>
      <c r="H6" s="868" t="s">
        <v>574</v>
      </c>
      <c r="I6" s="870" t="s">
        <v>426</v>
      </c>
      <c r="J6" s="868" t="s">
        <v>575</v>
      </c>
      <c r="K6" s="871" t="s">
        <v>576</v>
      </c>
      <c r="L6" s="866"/>
      <c r="M6" s="872" t="s">
        <v>604</v>
      </c>
      <c r="N6" s="868" t="s">
        <v>570</v>
      </c>
      <c r="O6" s="868" t="s">
        <v>571</v>
      </c>
      <c r="P6" s="868" t="s">
        <v>572</v>
      </c>
      <c r="Q6" s="869" t="s">
        <v>573</v>
      </c>
      <c r="R6" s="873" t="s">
        <v>574</v>
      </c>
      <c r="S6" s="874" t="s">
        <v>426</v>
      </c>
      <c r="T6" s="873" t="s">
        <v>575</v>
      </c>
      <c r="U6" s="875" t="s">
        <v>576</v>
      </c>
      <c r="V6" s="866"/>
      <c r="W6" s="872" t="s">
        <v>604</v>
      </c>
      <c r="X6" s="868" t="s">
        <v>570</v>
      </c>
      <c r="Y6" s="868" t="s">
        <v>571</v>
      </c>
      <c r="Z6" s="868" t="s">
        <v>572</v>
      </c>
      <c r="AA6" s="869" t="s">
        <v>573</v>
      </c>
      <c r="AB6" s="873" t="s">
        <v>574</v>
      </c>
      <c r="AC6" s="874" t="s">
        <v>426</v>
      </c>
      <c r="AD6" s="873" t="s">
        <v>575</v>
      </c>
      <c r="AE6" s="875" t="s">
        <v>576</v>
      </c>
      <c r="AF6" s="866"/>
      <c r="AG6" s="872" t="s">
        <v>604</v>
      </c>
      <c r="AH6" s="868" t="s">
        <v>570</v>
      </c>
      <c r="AI6" s="868" t="s">
        <v>571</v>
      </c>
      <c r="AJ6" s="868" t="s">
        <v>572</v>
      </c>
      <c r="AK6" s="869" t="s">
        <v>573</v>
      </c>
      <c r="AL6" s="873" t="s">
        <v>574</v>
      </c>
      <c r="AM6" s="874" t="s">
        <v>426</v>
      </c>
      <c r="AN6" s="873" t="s">
        <v>575</v>
      </c>
      <c r="AO6" s="875" t="s">
        <v>576</v>
      </c>
      <c r="AP6" s="866"/>
      <c r="AQ6" s="872" t="s">
        <v>604</v>
      </c>
      <c r="AR6" s="868" t="s">
        <v>570</v>
      </c>
      <c r="AS6" s="868" t="s">
        <v>571</v>
      </c>
      <c r="AT6" s="868" t="s">
        <v>572</v>
      </c>
      <c r="AU6" s="869" t="s">
        <v>573</v>
      </c>
      <c r="AV6" s="873" t="s">
        <v>574</v>
      </c>
      <c r="AW6" s="874" t="s">
        <v>426</v>
      </c>
      <c r="AX6" s="873" t="s">
        <v>575</v>
      </c>
      <c r="AY6" s="875" t="s">
        <v>576</v>
      </c>
      <c r="AZ6" s="866"/>
      <c r="BA6" s="872" t="s">
        <v>604</v>
      </c>
      <c r="BB6" s="868" t="s">
        <v>570</v>
      </c>
      <c r="BC6" s="868" t="s">
        <v>571</v>
      </c>
      <c r="BD6" s="868" t="s">
        <v>572</v>
      </c>
      <c r="BE6" s="869" t="s">
        <v>573</v>
      </c>
      <c r="BF6" s="873" t="s">
        <v>574</v>
      </c>
      <c r="BG6" s="874" t="s">
        <v>426</v>
      </c>
      <c r="BH6" s="873" t="s">
        <v>575</v>
      </c>
      <c r="BI6" s="875" t="s">
        <v>576</v>
      </c>
      <c r="BJ6" s="866"/>
      <c r="BK6" s="872" t="s">
        <v>604</v>
      </c>
      <c r="BL6" s="868" t="s">
        <v>570</v>
      </c>
      <c r="BM6" s="868" t="s">
        <v>571</v>
      </c>
      <c r="BN6" s="868" t="s">
        <v>572</v>
      </c>
      <c r="BO6" s="869" t="s">
        <v>573</v>
      </c>
      <c r="BP6" s="873" t="s">
        <v>574</v>
      </c>
      <c r="BQ6" s="874" t="s">
        <v>426</v>
      </c>
      <c r="BR6" s="873" t="s">
        <v>575</v>
      </c>
      <c r="BS6" s="875" t="s">
        <v>576</v>
      </c>
      <c r="BT6" s="866"/>
      <c r="BU6" s="872" t="s">
        <v>604</v>
      </c>
      <c r="BV6" s="868" t="s">
        <v>570</v>
      </c>
      <c r="BW6" s="868" t="s">
        <v>571</v>
      </c>
      <c r="BX6" s="868" t="s">
        <v>572</v>
      </c>
      <c r="BY6" s="869" t="s">
        <v>573</v>
      </c>
      <c r="BZ6" s="873" t="s">
        <v>574</v>
      </c>
      <c r="CA6" s="874" t="s">
        <v>426</v>
      </c>
      <c r="CB6" s="873" t="s">
        <v>575</v>
      </c>
      <c r="CC6" s="875" t="s">
        <v>576</v>
      </c>
      <c r="CD6" s="866"/>
      <c r="CE6" s="872" t="s">
        <v>604</v>
      </c>
      <c r="CF6" s="868" t="s">
        <v>570</v>
      </c>
      <c r="CG6" s="868" t="s">
        <v>571</v>
      </c>
      <c r="CH6" s="868" t="s">
        <v>572</v>
      </c>
      <c r="CI6" s="869" t="s">
        <v>573</v>
      </c>
      <c r="CJ6" s="873" t="s">
        <v>574</v>
      </c>
      <c r="CK6" s="874" t="s">
        <v>426</v>
      </c>
      <c r="CL6" s="873" t="s">
        <v>575</v>
      </c>
      <c r="CM6" s="875" t="s">
        <v>576</v>
      </c>
      <c r="CN6" s="866"/>
      <c r="CO6" s="872" t="s">
        <v>604</v>
      </c>
      <c r="CP6" s="868" t="s">
        <v>570</v>
      </c>
      <c r="CQ6" s="868" t="s">
        <v>571</v>
      </c>
      <c r="CR6" s="868" t="s">
        <v>572</v>
      </c>
      <c r="CS6" s="869" t="s">
        <v>573</v>
      </c>
      <c r="CT6" s="873" t="s">
        <v>574</v>
      </c>
      <c r="CU6" s="874" t="s">
        <v>426</v>
      </c>
      <c r="CV6" s="873" t="s">
        <v>575</v>
      </c>
      <c r="CW6" s="875" t="s">
        <v>576</v>
      </c>
      <c r="CX6" s="866"/>
      <c r="CY6" s="872" t="s">
        <v>604</v>
      </c>
      <c r="CZ6" s="868" t="s">
        <v>570</v>
      </c>
      <c r="DA6" s="868" t="s">
        <v>571</v>
      </c>
      <c r="DB6" s="868" t="s">
        <v>572</v>
      </c>
      <c r="DC6" s="869" t="s">
        <v>573</v>
      </c>
      <c r="DD6" s="873" t="s">
        <v>574</v>
      </c>
      <c r="DE6" s="874" t="s">
        <v>426</v>
      </c>
      <c r="DF6" s="873" t="s">
        <v>575</v>
      </c>
      <c r="DG6" s="875" t="s">
        <v>576</v>
      </c>
      <c r="DH6" s="866"/>
      <c r="DI6" s="872" t="s">
        <v>604</v>
      </c>
      <c r="DJ6" s="868" t="s">
        <v>570</v>
      </c>
      <c r="DK6" s="868" t="s">
        <v>571</v>
      </c>
      <c r="DL6" s="868" t="s">
        <v>572</v>
      </c>
      <c r="DM6" s="869" t="s">
        <v>573</v>
      </c>
      <c r="DN6" s="873" t="s">
        <v>574</v>
      </c>
      <c r="DO6" s="874" t="s">
        <v>426</v>
      </c>
      <c r="DP6" s="873" t="s">
        <v>575</v>
      </c>
      <c r="DQ6" s="875" t="s">
        <v>576</v>
      </c>
      <c r="DR6" s="866"/>
      <c r="DS6" s="872" t="s">
        <v>604</v>
      </c>
      <c r="DT6" s="868" t="s">
        <v>570</v>
      </c>
      <c r="DU6" s="868" t="s">
        <v>571</v>
      </c>
      <c r="DV6" s="868" t="s">
        <v>572</v>
      </c>
      <c r="DW6" s="869" t="s">
        <v>573</v>
      </c>
      <c r="DX6" s="873" t="s">
        <v>574</v>
      </c>
      <c r="DY6" s="874" t="s">
        <v>426</v>
      </c>
      <c r="DZ6" s="873" t="s">
        <v>575</v>
      </c>
      <c r="EA6" s="875" t="s">
        <v>576</v>
      </c>
      <c r="EB6" s="866"/>
      <c r="EC6" s="872" t="s">
        <v>604</v>
      </c>
      <c r="ED6" s="868" t="s">
        <v>570</v>
      </c>
      <c r="EE6" s="868" t="s">
        <v>571</v>
      </c>
      <c r="EF6" s="868" t="s">
        <v>572</v>
      </c>
      <c r="EG6" s="869" t="s">
        <v>573</v>
      </c>
      <c r="EH6" s="873" t="s">
        <v>574</v>
      </c>
      <c r="EI6" s="874" t="s">
        <v>426</v>
      </c>
      <c r="EJ6" s="873" t="s">
        <v>575</v>
      </c>
      <c r="EK6" s="875" t="s">
        <v>576</v>
      </c>
      <c r="EL6" s="866"/>
      <c r="EM6" s="872" t="s">
        <v>604</v>
      </c>
      <c r="EN6" s="868" t="s">
        <v>570</v>
      </c>
      <c r="EO6" s="868" t="s">
        <v>571</v>
      </c>
      <c r="EP6" s="868" t="s">
        <v>572</v>
      </c>
      <c r="EQ6" s="869" t="s">
        <v>573</v>
      </c>
      <c r="ER6" s="873" t="s">
        <v>574</v>
      </c>
      <c r="ES6" s="874" t="s">
        <v>426</v>
      </c>
      <c r="ET6" s="873" t="s">
        <v>575</v>
      </c>
      <c r="EU6" s="875" t="s">
        <v>576</v>
      </c>
      <c r="EV6" s="866"/>
      <c r="EW6" s="872" t="s">
        <v>604</v>
      </c>
      <c r="EX6" s="868" t="s">
        <v>570</v>
      </c>
      <c r="EY6" s="868" t="s">
        <v>571</v>
      </c>
      <c r="EZ6" s="868" t="s">
        <v>572</v>
      </c>
      <c r="FA6" s="869" t="s">
        <v>573</v>
      </c>
      <c r="FB6" s="873" t="s">
        <v>574</v>
      </c>
      <c r="FC6" s="874" t="s">
        <v>426</v>
      </c>
      <c r="FD6" s="873" t="s">
        <v>575</v>
      </c>
      <c r="FE6" s="875" t="s">
        <v>576</v>
      </c>
      <c r="FF6" s="866"/>
      <c r="FG6" s="872" t="s">
        <v>604</v>
      </c>
      <c r="FH6" s="868" t="s">
        <v>570</v>
      </c>
      <c r="FI6" s="868" t="s">
        <v>571</v>
      </c>
      <c r="FJ6" s="868" t="s">
        <v>572</v>
      </c>
      <c r="FK6" s="869" t="s">
        <v>573</v>
      </c>
      <c r="FL6" s="873" t="s">
        <v>574</v>
      </c>
      <c r="FM6" s="874" t="s">
        <v>426</v>
      </c>
      <c r="FN6" s="873" t="s">
        <v>575</v>
      </c>
      <c r="FO6" s="875" t="s">
        <v>576</v>
      </c>
      <c r="FP6" s="866"/>
      <c r="FQ6" s="872" t="s">
        <v>604</v>
      </c>
      <c r="FR6" s="868" t="s">
        <v>570</v>
      </c>
      <c r="FS6" s="868" t="s">
        <v>571</v>
      </c>
      <c r="FT6" s="868" t="s">
        <v>572</v>
      </c>
      <c r="FU6" s="869" t="s">
        <v>573</v>
      </c>
      <c r="FV6" s="873" t="s">
        <v>574</v>
      </c>
      <c r="FW6" s="874" t="s">
        <v>426</v>
      </c>
      <c r="FX6" s="873" t="s">
        <v>575</v>
      </c>
      <c r="FY6" s="875" t="s">
        <v>576</v>
      </c>
      <c r="FZ6" s="866"/>
      <c r="GA6" s="872" t="s">
        <v>604</v>
      </c>
      <c r="GB6" s="868" t="s">
        <v>570</v>
      </c>
      <c r="GC6" s="868" t="s">
        <v>571</v>
      </c>
      <c r="GD6" s="868" t="s">
        <v>572</v>
      </c>
      <c r="GE6" s="869" t="s">
        <v>573</v>
      </c>
      <c r="GF6" s="873" t="s">
        <v>574</v>
      </c>
      <c r="GG6" s="874" t="s">
        <v>426</v>
      </c>
      <c r="GH6" s="873" t="s">
        <v>575</v>
      </c>
      <c r="GI6" s="875" t="s">
        <v>576</v>
      </c>
      <c r="GJ6" s="866"/>
      <c r="GK6" s="872" t="s">
        <v>604</v>
      </c>
      <c r="GL6" s="868" t="s">
        <v>570</v>
      </c>
      <c r="GM6" s="868" t="s">
        <v>571</v>
      </c>
      <c r="GN6" s="868" t="s">
        <v>572</v>
      </c>
      <c r="GO6" s="869" t="s">
        <v>573</v>
      </c>
      <c r="GP6" s="873" t="s">
        <v>574</v>
      </c>
      <c r="GQ6" s="874" t="s">
        <v>426</v>
      </c>
      <c r="GR6" s="873" t="s">
        <v>575</v>
      </c>
      <c r="GS6" s="875" t="s">
        <v>576</v>
      </c>
      <c r="GT6" s="866"/>
      <c r="GU6" s="872" t="s">
        <v>604</v>
      </c>
      <c r="GV6" s="868" t="s">
        <v>570</v>
      </c>
      <c r="GW6" s="868" t="s">
        <v>571</v>
      </c>
      <c r="GX6" s="868" t="s">
        <v>572</v>
      </c>
      <c r="GY6" s="869" t="s">
        <v>573</v>
      </c>
      <c r="GZ6" s="873" t="s">
        <v>574</v>
      </c>
      <c r="HA6" s="874" t="s">
        <v>426</v>
      </c>
      <c r="HB6" s="873" t="s">
        <v>575</v>
      </c>
      <c r="HC6" s="875" t="s">
        <v>576</v>
      </c>
      <c r="HD6" s="866"/>
      <c r="HE6" s="872" t="s">
        <v>604</v>
      </c>
      <c r="HF6" s="868" t="s">
        <v>570</v>
      </c>
      <c r="HG6" s="868" t="s">
        <v>571</v>
      </c>
      <c r="HH6" s="868" t="s">
        <v>572</v>
      </c>
      <c r="HI6" s="869" t="s">
        <v>573</v>
      </c>
      <c r="HJ6" s="873" t="s">
        <v>574</v>
      </c>
      <c r="HK6" s="874" t="s">
        <v>426</v>
      </c>
      <c r="HL6" s="873" t="s">
        <v>575</v>
      </c>
      <c r="HM6" s="875" t="s">
        <v>576</v>
      </c>
      <c r="HN6" s="866"/>
      <c r="HO6" s="872" t="s">
        <v>604</v>
      </c>
      <c r="HP6" s="868" t="s">
        <v>570</v>
      </c>
      <c r="HQ6" s="868" t="s">
        <v>571</v>
      </c>
      <c r="HR6" s="868" t="s">
        <v>572</v>
      </c>
      <c r="HS6" s="869" t="s">
        <v>573</v>
      </c>
      <c r="HT6" s="873" t="s">
        <v>574</v>
      </c>
      <c r="HU6" s="874" t="s">
        <v>426</v>
      </c>
      <c r="HV6" s="873" t="s">
        <v>575</v>
      </c>
      <c r="HW6" s="875" t="s">
        <v>576</v>
      </c>
      <c r="HX6" s="866"/>
      <c r="HY6" s="872" t="s">
        <v>604</v>
      </c>
      <c r="HZ6" s="868" t="s">
        <v>570</v>
      </c>
      <c r="IA6" s="868" t="s">
        <v>571</v>
      </c>
      <c r="IB6" s="868" t="s">
        <v>572</v>
      </c>
      <c r="IC6" s="869" t="s">
        <v>573</v>
      </c>
      <c r="ID6" s="873" t="s">
        <v>574</v>
      </c>
      <c r="IE6" s="874" t="s">
        <v>426</v>
      </c>
      <c r="IF6" s="873" t="s">
        <v>575</v>
      </c>
      <c r="IG6" s="875" t="s">
        <v>576</v>
      </c>
      <c r="IH6" s="866"/>
      <c r="II6" s="872" t="s">
        <v>604</v>
      </c>
      <c r="IJ6" s="868" t="s">
        <v>570</v>
      </c>
      <c r="IK6" s="868" t="s">
        <v>571</v>
      </c>
      <c r="IL6" s="868" t="s">
        <v>572</v>
      </c>
      <c r="IM6" s="869" t="s">
        <v>573</v>
      </c>
      <c r="IN6" s="873" t="s">
        <v>574</v>
      </c>
      <c r="IO6" s="874" t="s">
        <v>426</v>
      </c>
      <c r="IP6" s="873" t="s">
        <v>575</v>
      </c>
      <c r="IQ6" s="875" t="s">
        <v>576</v>
      </c>
      <c r="IR6" s="866"/>
      <c r="IS6" s="872" t="s">
        <v>604</v>
      </c>
      <c r="IT6" s="868" t="s">
        <v>570</v>
      </c>
      <c r="IU6" s="868" t="s">
        <v>571</v>
      </c>
      <c r="IV6" s="868" t="s">
        <v>572</v>
      </c>
      <c r="IW6" s="869" t="s">
        <v>573</v>
      </c>
      <c r="IX6" s="873" t="s">
        <v>574</v>
      </c>
      <c r="IY6" s="874" t="s">
        <v>426</v>
      </c>
      <c r="IZ6" s="873" t="s">
        <v>575</v>
      </c>
      <c r="JA6" s="875" t="s">
        <v>576</v>
      </c>
      <c r="JC6" s="875" t="s">
        <v>576</v>
      </c>
    </row>
    <row r="7" spans="1:292" s="836" customFormat="1" ht="31.5" customHeight="1">
      <c r="A7" s="1090"/>
      <c r="B7" s="876" t="s">
        <v>605</v>
      </c>
      <c r="C7" s="877" t="s">
        <v>577</v>
      </c>
      <c r="D7" s="878" t="s">
        <v>578</v>
      </c>
      <c r="E7" s="878" t="s">
        <v>579</v>
      </c>
      <c r="F7" s="878" t="s">
        <v>580</v>
      </c>
      <c r="G7" s="879" t="s">
        <v>581</v>
      </c>
      <c r="H7" s="878" t="s">
        <v>582</v>
      </c>
      <c r="I7" s="878" t="s">
        <v>583</v>
      </c>
      <c r="J7" s="878" t="s">
        <v>584</v>
      </c>
      <c r="K7" s="880" t="s">
        <v>585</v>
      </c>
      <c r="L7" s="876" t="s">
        <v>605</v>
      </c>
      <c r="M7" s="881" t="s">
        <v>577</v>
      </c>
      <c r="N7" s="878" t="s">
        <v>578</v>
      </c>
      <c r="O7" s="878" t="s">
        <v>579</v>
      </c>
      <c r="P7" s="878" t="s">
        <v>580</v>
      </c>
      <c r="Q7" s="879" t="s">
        <v>581</v>
      </c>
      <c r="R7" s="878" t="s">
        <v>582</v>
      </c>
      <c r="S7" s="878" t="s">
        <v>583</v>
      </c>
      <c r="T7" s="878" t="s">
        <v>584</v>
      </c>
      <c r="U7" s="880" t="s">
        <v>585</v>
      </c>
      <c r="V7" s="876" t="s">
        <v>605</v>
      </c>
      <c r="W7" s="881" t="s">
        <v>577</v>
      </c>
      <c r="X7" s="878" t="s">
        <v>578</v>
      </c>
      <c r="Y7" s="878" t="s">
        <v>579</v>
      </c>
      <c r="Z7" s="878" t="s">
        <v>580</v>
      </c>
      <c r="AA7" s="879" t="s">
        <v>581</v>
      </c>
      <c r="AB7" s="878" t="s">
        <v>582</v>
      </c>
      <c r="AC7" s="878" t="s">
        <v>583</v>
      </c>
      <c r="AD7" s="878" t="s">
        <v>584</v>
      </c>
      <c r="AE7" s="880" t="s">
        <v>585</v>
      </c>
      <c r="AF7" s="876" t="s">
        <v>605</v>
      </c>
      <c r="AG7" s="881" t="s">
        <v>577</v>
      </c>
      <c r="AH7" s="878" t="s">
        <v>578</v>
      </c>
      <c r="AI7" s="878" t="s">
        <v>579</v>
      </c>
      <c r="AJ7" s="878" t="s">
        <v>580</v>
      </c>
      <c r="AK7" s="879" t="s">
        <v>581</v>
      </c>
      <c r="AL7" s="878" t="s">
        <v>582</v>
      </c>
      <c r="AM7" s="878" t="s">
        <v>583</v>
      </c>
      <c r="AN7" s="878" t="s">
        <v>584</v>
      </c>
      <c r="AO7" s="880" t="s">
        <v>585</v>
      </c>
      <c r="AP7" s="876" t="s">
        <v>605</v>
      </c>
      <c r="AQ7" s="881" t="s">
        <v>577</v>
      </c>
      <c r="AR7" s="878" t="s">
        <v>578</v>
      </c>
      <c r="AS7" s="878" t="s">
        <v>579</v>
      </c>
      <c r="AT7" s="878" t="s">
        <v>580</v>
      </c>
      <c r="AU7" s="879" t="s">
        <v>581</v>
      </c>
      <c r="AV7" s="878" t="s">
        <v>582</v>
      </c>
      <c r="AW7" s="878" t="s">
        <v>583</v>
      </c>
      <c r="AX7" s="878" t="s">
        <v>584</v>
      </c>
      <c r="AY7" s="880" t="s">
        <v>585</v>
      </c>
      <c r="AZ7" s="876" t="s">
        <v>605</v>
      </c>
      <c r="BA7" s="881" t="s">
        <v>577</v>
      </c>
      <c r="BB7" s="878" t="s">
        <v>578</v>
      </c>
      <c r="BC7" s="878" t="s">
        <v>579</v>
      </c>
      <c r="BD7" s="878" t="s">
        <v>580</v>
      </c>
      <c r="BE7" s="879" t="s">
        <v>581</v>
      </c>
      <c r="BF7" s="878" t="s">
        <v>582</v>
      </c>
      <c r="BG7" s="878" t="s">
        <v>583</v>
      </c>
      <c r="BH7" s="878" t="s">
        <v>584</v>
      </c>
      <c r="BI7" s="880" t="s">
        <v>585</v>
      </c>
      <c r="BJ7" s="876" t="s">
        <v>605</v>
      </c>
      <c r="BK7" s="881" t="s">
        <v>577</v>
      </c>
      <c r="BL7" s="878" t="s">
        <v>578</v>
      </c>
      <c r="BM7" s="878" t="s">
        <v>579</v>
      </c>
      <c r="BN7" s="878" t="s">
        <v>580</v>
      </c>
      <c r="BO7" s="879" t="s">
        <v>581</v>
      </c>
      <c r="BP7" s="878" t="s">
        <v>582</v>
      </c>
      <c r="BQ7" s="878" t="s">
        <v>583</v>
      </c>
      <c r="BR7" s="878" t="s">
        <v>584</v>
      </c>
      <c r="BS7" s="880" t="s">
        <v>585</v>
      </c>
      <c r="BT7" s="876" t="s">
        <v>605</v>
      </c>
      <c r="BU7" s="881" t="s">
        <v>577</v>
      </c>
      <c r="BV7" s="878" t="s">
        <v>578</v>
      </c>
      <c r="BW7" s="878" t="s">
        <v>579</v>
      </c>
      <c r="BX7" s="878" t="s">
        <v>580</v>
      </c>
      <c r="BY7" s="879" t="s">
        <v>581</v>
      </c>
      <c r="BZ7" s="878" t="s">
        <v>582</v>
      </c>
      <c r="CA7" s="878" t="s">
        <v>583</v>
      </c>
      <c r="CB7" s="878" t="s">
        <v>584</v>
      </c>
      <c r="CC7" s="880" t="s">
        <v>585</v>
      </c>
      <c r="CD7" s="876" t="s">
        <v>605</v>
      </c>
      <c r="CE7" s="881" t="s">
        <v>577</v>
      </c>
      <c r="CF7" s="878" t="s">
        <v>578</v>
      </c>
      <c r="CG7" s="878" t="s">
        <v>579</v>
      </c>
      <c r="CH7" s="878" t="s">
        <v>580</v>
      </c>
      <c r="CI7" s="879" t="s">
        <v>581</v>
      </c>
      <c r="CJ7" s="878" t="s">
        <v>582</v>
      </c>
      <c r="CK7" s="878" t="s">
        <v>583</v>
      </c>
      <c r="CL7" s="878" t="s">
        <v>584</v>
      </c>
      <c r="CM7" s="880" t="s">
        <v>585</v>
      </c>
      <c r="CN7" s="876" t="s">
        <v>605</v>
      </c>
      <c r="CO7" s="881" t="s">
        <v>577</v>
      </c>
      <c r="CP7" s="878" t="s">
        <v>578</v>
      </c>
      <c r="CQ7" s="878" t="s">
        <v>579</v>
      </c>
      <c r="CR7" s="878" t="s">
        <v>580</v>
      </c>
      <c r="CS7" s="879" t="s">
        <v>581</v>
      </c>
      <c r="CT7" s="878" t="s">
        <v>582</v>
      </c>
      <c r="CU7" s="878" t="s">
        <v>583</v>
      </c>
      <c r="CV7" s="878" t="s">
        <v>584</v>
      </c>
      <c r="CW7" s="880" t="s">
        <v>585</v>
      </c>
      <c r="CX7" s="876" t="s">
        <v>605</v>
      </c>
      <c r="CY7" s="881" t="s">
        <v>577</v>
      </c>
      <c r="CZ7" s="878" t="s">
        <v>578</v>
      </c>
      <c r="DA7" s="878" t="s">
        <v>579</v>
      </c>
      <c r="DB7" s="878" t="s">
        <v>580</v>
      </c>
      <c r="DC7" s="879" t="s">
        <v>581</v>
      </c>
      <c r="DD7" s="878" t="s">
        <v>582</v>
      </c>
      <c r="DE7" s="878" t="s">
        <v>583</v>
      </c>
      <c r="DF7" s="878" t="s">
        <v>584</v>
      </c>
      <c r="DG7" s="880" t="s">
        <v>585</v>
      </c>
      <c r="DH7" s="876" t="s">
        <v>605</v>
      </c>
      <c r="DI7" s="881" t="s">
        <v>577</v>
      </c>
      <c r="DJ7" s="878" t="s">
        <v>578</v>
      </c>
      <c r="DK7" s="878" t="s">
        <v>579</v>
      </c>
      <c r="DL7" s="878" t="s">
        <v>580</v>
      </c>
      <c r="DM7" s="879" t="s">
        <v>581</v>
      </c>
      <c r="DN7" s="878" t="s">
        <v>582</v>
      </c>
      <c r="DO7" s="878" t="s">
        <v>583</v>
      </c>
      <c r="DP7" s="878" t="s">
        <v>584</v>
      </c>
      <c r="DQ7" s="880" t="s">
        <v>585</v>
      </c>
      <c r="DR7" s="876" t="s">
        <v>605</v>
      </c>
      <c r="DS7" s="881" t="s">
        <v>577</v>
      </c>
      <c r="DT7" s="878" t="s">
        <v>578</v>
      </c>
      <c r="DU7" s="878" t="s">
        <v>579</v>
      </c>
      <c r="DV7" s="878" t="s">
        <v>580</v>
      </c>
      <c r="DW7" s="879" t="s">
        <v>581</v>
      </c>
      <c r="DX7" s="878" t="s">
        <v>582</v>
      </c>
      <c r="DY7" s="878" t="s">
        <v>583</v>
      </c>
      <c r="DZ7" s="878" t="s">
        <v>584</v>
      </c>
      <c r="EA7" s="880" t="s">
        <v>585</v>
      </c>
      <c r="EB7" s="876" t="s">
        <v>605</v>
      </c>
      <c r="EC7" s="881" t="s">
        <v>577</v>
      </c>
      <c r="ED7" s="878" t="s">
        <v>578</v>
      </c>
      <c r="EE7" s="878" t="s">
        <v>579</v>
      </c>
      <c r="EF7" s="878" t="s">
        <v>580</v>
      </c>
      <c r="EG7" s="879" t="s">
        <v>581</v>
      </c>
      <c r="EH7" s="878" t="s">
        <v>582</v>
      </c>
      <c r="EI7" s="878" t="s">
        <v>583</v>
      </c>
      <c r="EJ7" s="878" t="s">
        <v>584</v>
      </c>
      <c r="EK7" s="880" t="s">
        <v>585</v>
      </c>
      <c r="EL7" s="876" t="s">
        <v>605</v>
      </c>
      <c r="EM7" s="881" t="s">
        <v>577</v>
      </c>
      <c r="EN7" s="878" t="s">
        <v>578</v>
      </c>
      <c r="EO7" s="878" t="s">
        <v>579</v>
      </c>
      <c r="EP7" s="878" t="s">
        <v>580</v>
      </c>
      <c r="EQ7" s="879" t="s">
        <v>581</v>
      </c>
      <c r="ER7" s="878" t="s">
        <v>582</v>
      </c>
      <c r="ES7" s="878" t="s">
        <v>583</v>
      </c>
      <c r="ET7" s="878" t="s">
        <v>584</v>
      </c>
      <c r="EU7" s="880" t="s">
        <v>585</v>
      </c>
      <c r="EV7" s="876" t="s">
        <v>605</v>
      </c>
      <c r="EW7" s="881" t="s">
        <v>577</v>
      </c>
      <c r="EX7" s="878" t="s">
        <v>578</v>
      </c>
      <c r="EY7" s="878" t="s">
        <v>579</v>
      </c>
      <c r="EZ7" s="878" t="s">
        <v>580</v>
      </c>
      <c r="FA7" s="879" t="s">
        <v>581</v>
      </c>
      <c r="FB7" s="878" t="s">
        <v>582</v>
      </c>
      <c r="FC7" s="878" t="s">
        <v>583</v>
      </c>
      <c r="FD7" s="878" t="s">
        <v>584</v>
      </c>
      <c r="FE7" s="880" t="s">
        <v>585</v>
      </c>
      <c r="FF7" s="876" t="s">
        <v>605</v>
      </c>
      <c r="FG7" s="881" t="s">
        <v>577</v>
      </c>
      <c r="FH7" s="878" t="s">
        <v>578</v>
      </c>
      <c r="FI7" s="878" t="s">
        <v>579</v>
      </c>
      <c r="FJ7" s="878" t="s">
        <v>580</v>
      </c>
      <c r="FK7" s="879" t="s">
        <v>581</v>
      </c>
      <c r="FL7" s="878" t="s">
        <v>582</v>
      </c>
      <c r="FM7" s="878" t="s">
        <v>583</v>
      </c>
      <c r="FN7" s="878" t="s">
        <v>584</v>
      </c>
      <c r="FO7" s="880" t="s">
        <v>585</v>
      </c>
      <c r="FP7" s="876" t="s">
        <v>605</v>
      </c>
      <c r="FQ7" s="881" t="s">
        <v>577</v>
      </c>
      <c r="FR7" s="878" t="s">
        <v>578</v>
      </c>
      <c r="FS7" s="878" t="s">
        <v>579</v>
      </c>
      <c r="FT7" s="878" t="s">
        <v>580</v>
      </c>
      <c r="FU7" s="879" t="s">
        <v>581</v>
      </c>
      <c r="FV7" s="878" t="s">
        <v>582</v>
      </c>
      <c r="FW7" s="878" t="s">
        <v>583</v>
      </c>
      <c r="FX7" s="878" t="s">
        <v>584</v>
      </c>
      <c r="FY7" s="880" t="s">
        <v>585</v>
      </c>
      <c r="FZ7" s="876" t="s">
        <v>605</v>
      </c>
      <c r="GA7" s="881" t="s">
        <v>577</v>
      </c>
      <c r="GB7" s="878" t="s">
        <v>578</v>
      </c>
      <c r="GC7" s="878" t="s">
        <v>579</v>
      </c>
      <c r="GD7" s="878" t="s">
        <v>580</v>
      </c>
      <c r="GE7" s="879" t="s">
        <v>581</v>
      </c>
      <c r="GF7" s="878" t="s">
        <v>582</v>
      </c>
      <c r="GG7" s="878" t="s">
        <v>583</v>
      </c>
      <c r="GH7" s="878" t="s">
        <v>584</v>
      </c>
      <c r="GI7" s="880" t="s">
        <v>585</v>
      </c>
      <c r="GJ7" s="876" t="s">
        <v>605</v>
      </c>
      <c r="GK7" s="881" t="s">
        <v>577</v>
      </c>
      <c r="GL7" s="878" t="s">
        <v>578</v>
      </c>
      <c r="GM7" s="878" t="s">
        <v>579</v>
      </c>
      <c r="GN7" s="878" t="s">
        <v>580</v>
      </c>
      <c r="GO7" s="879" t="s">
        <v>581</v>
      </c>
      <c r="GP7" s="878" t="s">
        <v>582</v>
      </c>
      <c r="GQ7" s="878" t="s">
        <v>583</v>
      </c>
      <c r="GR7" s="878" t="s">
        <v>584</v>
      </c>
      <c r="GS7" s="880" t="s">
        <v>585</v>
      </c>
      <c r="GT7" s="876" t="s">
        <v>605</v>
      </c>
      <c r="GU7" s="881" t="s">
        <v>577</v>
      </c>
      <c r="GV7" s="878" t="s">
        <v>578</v>
      </c>
      <c r="GW7" s="878" t="s">
        <v>579</v>
      </c>
      <c r="GX7" s="878" t="s">
        <v>580</v>
      </c>
      <c r="GY7" s="879" t="s">
        <v>581</v>
      </c>
      <c r="GZ7" s="878" t="s">
        <v>582</v>
      </c>
      <c r="HA7" s="878" t="s">
        <v>583</v>
      </c>
      <c r="HB7" s="878" t="s">
        <v>584</v>
      </c>
      <c r="HC7" s="880" t="s">
        <v>585</v>
      </c>
      <c r="HD7" s="876" t="s">
        <v>605</v>
      </c>
      <c r="HE7" s="881" t="s">
        <v>577</v>
      </c>
      <c r="HF7" s="878" t="s">
        <v>578</v>
      </c>
      <c r="HG7" s="878" t="s">
        <v>579</v>
      </c>
      <c r="HH7" s="878" t="s">
        <v>580</v>
      </c>
      <c r="HI7" s="879" t="s">
        <v>581</v>
      </c>
      <c r="HJ7" s="878" t="s">
        <v>582</v>
      </c>
      <c r="HK7" s="878" t="s">
        <v>583</v>
      </c>
      <c r="HL7" s="878" t="s">
        <v>584</v>
      </c>
      <c r="HM7" s="880" t="s">
        <v>585</v>
      </c>
      <c r="HN7" s="876" t="s">
        <v>605</v>
      </c>
      <c r="HO7" s="881" t="s">
        <v>577</v>
      </c>
      <c r="HP7" s="878" t="s">
        <v>578</v>
      </c>
      <c r="HQ7" s="878" t="s">
        <v>579</v>
      </c>
      <c r="HR7" s="878" t="s">
        <v>580</v>
      </c>
      <c r="HS7" s="879" t="s">
        <v>581</v>
      </c>
      <c r="HT7" s="878" t="s">
        <v>582</v>
      </c>
      <c r="HU7" s="878" t="s">
        <v>583</v>
      </c>
      <c r="HV7" s="878" t="s">
        <v>584</v>
      </c>
      <c r="HW7" s="880" t="s">
        <v>585</v>
      </c>
      <c r="HX7" s="876" t="s">
        <v>605</v>
      </c>
      <c r="HY7" s="881" t="s">
        <v>577</v>
      </c>
      <c r="HZ7" s="878" t="s">
        <v>578</v>
      </c>
      <c r="IA7" s="878" t="s">
        <v>579</v>
      </c>
      <c r="IB7" s="878" t="s">
        <v>580</v>
      </c>
      <c r="IC7" s="879" t="s">
        <v>581</v>
      </c>
      <c r="ID7" s="878" t="s">
        <v>582</v>
      </c>
      <c r="IE7" s="878" t="s">
        <v>583</v>
      </c>
      <c r="IF7" s="878" t="s">
        <v>584</v>
      </c>
      <c r="IG7" s="880" t="s">
        <v>585</v>
      </c>
      <c r="IH7" s="876" t="s">
        <v>605</v>
      </c>
      <c r="II7" s="881" t="s">
        <v>577</v>
      </c>
      <c r="IJ7" s="878" t="s">
        <v>578</v>
      </c>
      <c r="IK7" s="878" t="s">
        <v>579</v>
      </c>
      <c r="IL7" s="878" t="s">
        <v>580</v>
      </c>
      <c r="IM7" s="879" t="s">
        <v>581</v>
      </c>
      <c r="IN7" s="878" t="s">
        <v>582</v>
      </c>
      <c r="IO7" s="878" t="s">
        <v>583</v>
      </c>
      <c r="IP7" s="878" t="s">
        <v>584</v>
      </c>
      <c r="IQ7" s="880" t="s">
        <v>585</v>
      </c>
      <c r="IR7" s="876" t="s">
        <v>605</v>
      </c>
      <c r="IS7" s="881" t="s">
        <v>577</v>
      </c>
      <c r="IT7" s="878" t="s">
        <v>578</v>
      </c>
      <c r="IU7" s="878" t="s">
        <v>579</v>
      </c>
      <c r="IV7" s="878" t="s">
        <v>580</v>
      </c>
      <c r="IW7" s="879" t="s">
        <v>581</v>
      </c>
      <c r="IX7" s="878" t="s">
        <v>582</v>
      </c>
      <c r="IY7" s="878" t="s">
        <v>583</v>
      </c>
      <c r="IZ7" s="878" t="s">
        <v>584</v>
      </c>
      <c r="JA7" s="880" t="s">
        <v>585</v>
      </c>
      <c r="JB7" s="835"/>
      <c r="JC7" s="880" t="s">
        <v>585</v>
      </c>
      <c r="JD7" s="835"/>
      <c r="JE7" s="835"/>
      <c r="JF7" s="835"/>
      <c r="JG7" s="835"/>
      <c r="JH7" s="835"/>
      <c r="JI7" s="835"/>
      <c r="JJ7" s="835"/>
      <c r="JK7" s="835"/>
      <c r="JL7" s="835"/>
      <c r="JM7" s="835"/>
      <c r="JN7" s="835"/>
      <c r="JO7" s="835"/>
      <c r="JP7" s="835"/>
      <c r="JQ7" s="835"/>
      <c r="JR7" s="835"/>
      <c r="JS7" s="835"/>
      <c r="JT7" s="835"/>
      <c r="JU7" s="835"/>
      <c r="JV7" s="835"/>
      <c r="JW7" s="835"/>
      <c r="JX7" s="835"/>
      <c r="JY7" s="835"/>
      <c r="JZ7" s="835"/>
      <c r="KA7" s="835"/>
      <c r="KB7" s="835"/>
      <c r="KC7" s="835"/>
      <c r="KD7" s="835"/>
      <c r="KE7" s="835"/>
      <c r="KF7" s="835"/>
    </row>
    <row r="8" spans="1:292" s="889" customFormat="1" ht="25.5" customHeight="1" thickBot="1">
      <c r="A8" s="1091"/>
      <c r="B8" s="882"/>
      <c r="C8" s="883">
        <f>C55/F$3</f>
        <v>5.6464285714285717E-2</v>
      </c>
      <c r="D8" s="884">
        <f>D55/F$3</f>
        <v>0</v>
      </c>
      <c r="E8" s="885">
        <f>E55/F$3</f>
        <v>4.1642857142857141E-2</v>
      </c>
      <c r="F8" s="885">
        <f>F55/F$3</f>
        <v>0</v>
      </c>
      <c r="G8" s="885">
        <f>G55/F$3</f>
        <v>0</v>
      </c>
      <c r="H8" s="885">
        <f>H55/F$3</f>
        <v>3.1785714285714285E-2</v>
      </c>
      <c r="I8" s="886">
        <f>SUM(I9:I54)</f>
        <v>3637</v>
      </c>
      <c r="J8" s="885">
        <f>I8/F$3</f>
        <v>0.12989285714285714</v>
      </c>
      <c r="K8" s="887" t="s">
        <v>606</v>
      </c>
      <c r="L8" s="882"/>
      <c r="M8" s="885">
        <f>M55/P$3</f>
        <v>7.9849056603773588E-2</v>
      </c>
      <c r="N8" s="884">
        <f>N55/P$3</f>
        <v>0</v>
      </c>
      <c r="O8" s="885">
        <f>O55/P$3</f>
        <v>6.4301886792452828E-2</v>
      </c>
      <c r="P8" s="885">
        <f>P55/P$3</f>
        <v>0</v>
      </c>
      <c r="Q8" s="885">
        <f>Q55/P$3</f>
        <v>0</v>
      </c>
      <c r="R8" s="885">
        <f>R55/P$3</f>
        <v>4.4792452830188678E-2</v>
      </c>
      <c r="S8" s="886">
        <f>SUM(S9:S54)</f>
        <v>5007</v>
      </c>
      <c r="T8" s="885">
        <f>S8/P$3</f>
        <v>0.18894339622641509</v>
      </c>
      <c r="U8" s="887" t="s">
        <v>609</v>
      </c>
      <c r="V8" s="882"/>
      <c r="W8" s="885">
        <f>W55/Z$3</f>
        <v>4.3712121212121209E-2</v>
      </c>
      <c r="X8" s="884">
        <f>X55/Z$3</f>
        <v>0</v>
      </c>
      <c r="Y8" s="885">
        <f>Y55/Z$3</f>
        <v>4.3106060606060606E-2</v>
      </c>
      <c r="Z8" s="885">
        <f>Z55/Z$3</f>
        <v>0</v>
      </c>
      <c r="AA8" s="885">
        <f>AA55/Z$3</f>
        <v>0</v>
      </c>
      <c r="AB8" s="885">
        <f>AB55/Z$3</f>
        <v>2.6856060606060606E-2</v>
      </c>
      <c r="AC8" s="886">
        <f>SUM(AC9:AC54)</f>
        <v>3001</v>
      </c>
      <c r="AD8" s="885">
        <f>AC8/Z$3</f>
        <v>0.11367424242424243</v>
      </c>
      <c r="AE8" s="887" t="s">
        <v>586</v>
      </c>
      <c r="AF8" s="882"/>
      <c r="AG8" s="885">
        <f t="shared" ref="AG8" si="0">AG55/AJ$3</f>
        <v>4.1325757575757578E-2</v>
      </c>
      <c r="AH8" s="884">
        <f t="shared" ref="AH8" si="1">AH55/AJ$3</f>
        <v>0</v>
      </c>
      <c r="AI8" s="885">
        <f t="shared" ref="AI8" si="2">AI55/AJ$3</f>
        <v>4.0606060606060604E-2</v>
      </c>
      <c r="AJ8" s="885">
        <f t="shared" ref="AJ8" si="3">AJ55/AJ$3</f>
        <v>0</v>
      </c>
      <c r="AK8" s="885">
        <f t="shared" ref="AK8" si="4">AK55/AJ$3</f>
        <v>0</v>
      </c>
      <c r="AL8" s="885">
        <f t="shared" ref="AL8" si="5">AL55/AJ$3</f>
        <v>2.75E-2</v>
      </c>
      <c r="AM8" s="886">
        <f t="shared" ref="AM8" si="6">SUM(AM9:AM54)</f>
        <v>2889</v>
      </c>
      <c r="AN8" s="885">
        <f t="shared" ref="AN8:AN55" si="7">AM8/AJ$3</f>
        <v>0.10943181818181819</v>
      </c>
      <c r="AO8" s="887" t="s">
        <v>607</v>
      </c>
      <c r="AP8" s="882"/>
      <c r="AQ8" s="885">
        <f t="shared" ref="AQ8" si="8">AQ55/AT$3</f>
        <v>4.4659090909090912E-2</v>
      </c>
      <c r="AR8" s="884">
        <f t="shared" ref="AR8" si="9">AR55/AT$3</f>
        <v>0</v>
      </c>
      <c r="AS8" s="885">
        <f t="shared" ref="AS8" si="10">AS55/AT$3</f>
        <v>4.4356060606060607E-2</v>
      </c>
      <c r="AT8" s="885">
        <f t="shared" ref="AT8" si="11">AT55/AT$3</f>
        <v>0</v>
      </c>
      <c r="AU8" s="885">
        <f t="shared" ref="AU8" si="12">AU55/AT$3</f>
        <v>0</v>
      </c>
      <c r="AV8" s="885">
        <f t="shared" ref="AV8" si="13">AV55/AT$3</f>
        <v>3.0568181818181817E-2</v>
      </c>
      <c r="AW8" s="886">
        <f t="shared" ref="AW8" si="14">SUM(AW9:AW54)</f>
        <v>3157</v>
      </c>
      <c r="AX8" s="885">
        <f t="shared" ref="AX8:AX55" si="15">AW8/AT$3</f>
        <v>0.11958333333333333</v>
      </c>
      <c r="AY8" s="887" t="s">
        <v>607</v>
      </c>
      <c r="AZ8" s="882"/>
      <c r="BA8" s="885">
        <f t="shared" ref="BA8" si="16">BA55/BD$3</f>
        <v>3.9694915254237288E-2</v>
      </c>
      <c r="BB8" s="884">
        <f t="shared" ref="BB8" si="17">BB55/BD$3</f>
        <v>0</v>
      </c>
      <c r="BC8" s="885">
        <f t="shared" ref="BC8" si="18">BC55/BD$3</f>
        <v>3.4779661016949154E-2</v>
      </c>
      <c r="BD8" s="885">
        <f t="shared" ref="BD8" si="19">BD55/BD$3</f>
        <v>0</v>
      </c>
      <c r="BE8" s="885">
        <f t="shared" ref="BE8" si="20">BE55/BD$3</f>
        <v>0</v>
      </c>
      <c r="BF8" s="885">
        <f t="shared" ref="BF8" si="21">BF55/BD$3</f>
        <v>3.6610169491525422E-3</v>
      </c>
      <c r="BG8" s="886">
        <f t="shared" ref="BG8" si="22">SUM(BG9:BG54)</f>
        <v>2305</v>
      </c>
      <c r="BH8" s="885">
        <f t="shared" ref="BH8:BH55" si="23">BG8/BD$3</f>
        <v>7.8135593220338986E-2</v>
      </c>
      <c r="BI8" s="887" t="s">
        <v>607</v>
      </c>
      <c r="BJ8" s="882"/>
      <c r="BK8" s="885">
        <f t="shared" ref="BK8" si="24">BK55/BN$3</f>
        <v>8.8344594594594594E-2</v>
      </c>
      <c r="BL8" s="884">
        <f t="shared" ref="BL8" si="25">BL55/BN$3</f>
        <v>0</v>
      </c>
      <c r="BM8" s="885">
        <f t="shared" ref="BM8:BN8" si="26">BM55/BN$3</f>
        <v>4.5270270270270273E-2</v>
      </c>
      <c r="BN8" s="885" t="e">
        <f t="shared" si="26"/>
        <v>#DIV/0!</v>
      </c>
      <c r="BO8" s="885">
        <f t="shared" ref="BO8" si="27">BO55/BN$3</f>
        <v>0</v>
      </c>
      <c r="BP8" s="885">
        <f t="shared" ref="BP8" si="28">BP55/BN$3</f>
        <v>4.2229729729729732E-3</v>
      </c>
      <c r="BQ8" s="886">
        <f t="shared" ref="BQ8" si="29">SUM(BQ9:BQ54)</f>
        <v>4080</v>
      </c>
      <c r="BR8" s="885">
        <f t="shared" ref="BR8:BR55" si="30">BQ8/BN$3</f>
        <v>0.13783783783783785</v>
      </c>
      <c r="BS8" s="887" t="s">
        <v>607</v>
      </c>
      <c r="BT8" s="882"/>
      <c r="BU8" s="885">
        <f t="shared" ref="BU8" si="31">BU55/BX$3</f>
        <v>5.9084745762711867E-2</v>
      </c>
      <c r="BV8" s="884">
        <f t="shared" ref="BV8" si="32">BV55/BX$3</f>
        <v>0</v>
      </c>
      <c r="BW8" s="885">
        <f t="shared" ref="BW8" si="33">BW55/BX$3</f>
        <v>6.3186440677966096E-2</v>
      </c>
      <c r="BX8" s="885">
        <f t="shared" ref="BX8" si="34">BX55/BX$3</f>
        <v>0</v>
      </c>
      <c r="BY8" s="885">
        <f t="shared" ref="BY8" si="35">BY55/BX$3</f>
        <v>0</v>
      </c>
      <c r="BZ8" s="885">
        <f t="shared" ref="BZ8" si="36">BZ55/BX$3</f>
        <v>1.0542372881355932E-2</v>
      </c>
      <c r="CA8" s="886">
        <f t="shared" ref="CA8" si="37">SUM(CA9:CA54)</f>
        <v>3918</v>
      </c>
      <c r="CB8" s="885">
        <f t="shared" ref="CB8:CB55" si="38">CA8/BX$3</f>
        <v>0.1328135593220339</v>
      </c>
      <c r="CC8" s="887" t="s">
        <v>607</v>
      </c>
      <c r="CD8" s="882"/>
      <c r="CE8" s="885">
        <f t="shared" ref="CE8" si="39">CE55/CH$3</f>
        <v>3.6959459459459457E-2</v>
      </c>
      <c r="CF8" s="884">
        <f t="shared" ref="CF8" si="40">CF55/CH$3</f>
        <v>0</v>
      </c>
      <c r="CG8" s="885">
        <f t="shared" ref="CG8" si="41">CG55/CH$3</f>
        <v>5.5101351351351351E-2</v>
      </c>
      <c r="CH8" s="885">
        <f t="shared" ref="CH8" si="42">CH55/CH$3</f>
        <v>0</v>
      </c>
      <c r="CI8" s="885">
        <f t="shared" ref="CI8" si="43">CI55/CH$3</f>
        <v>0</v>
      </c>
      <c r="CJ8" s="885">
        <f t="shared" ref="CJ8" si="44">CJ55/CH$3</f>
        <v>7.9729729729729731E-3</v>
      </c>
      <c r="CK8" s="886">
        <f t="shared" ref="CK8" si="45">SUM(CK9:CK54)</f>
        <v>2961</v>
      </c>
      <c r="CL8" s="885">
        <f t="shared" ref="CL8:CL55" si="46">CK8/CH$3</f>
        <v>0.10003378378378379</v>
      </c>
      <c r="CM8" s="887" t="s">
        <v>607</v>
      </c>
      <c r="CN8" s="882"/>
      <c r="CO8" s="885" t="e">
        <f t="shared" ref="CO8" si="47">CO55/CR$3</f>
        <v>#N/A</v>
      </c>
      <c r="CP8" s="884" t="e">
        <f t="shared" ref="CP8" si="48">CP55/CR$3</f>
        <v>#N/A</v>
      </c>
      <c r="CQ8" s="885" t="e">
        <f t="shared" ref="CQ8" si="49">CQ55/CR$3</f>
        <v>#N/A</v>
      </c>
      <c r="CR8" s="885" t="e">
        <f t="shared" ref="CR8" si="50">CR55/CR$3</f>
        <v>#N/A</v>
      </c>
      <c r="CS8" s="885" t="e">
        <f t="shared" ref="CS8" si="51">CS55/CR$3</f>
        <v>#N/A</v>
      </c>
      <c r="CT8" s="885" t="e">
        <f t="shared" ref="CT8" si="52">CT55/CR$3</f>
        <v>#N/A</v>
      </c>
      <c r="CU8" s="886">
        <f t="shared" ref="CU8" si="53">SUM(CU9:CU54)</f>
        <v>0</v>
      </c>
      <c r="CV8" s="885" t="e">
        <f t="shared" ref="CV8:CV55" si="54">CU8/CR$3</f>
        <v>#N/A</v>
      </c>
      <c r="CW8" s="887" t="s">
        <v>607</v>
      </c>
      <c r="CX8" s="882"/>
      <c r="CY8" s="885" t="e">
        <f t="shared" ref="CY8" si="55">CY55/DB$3</f>
        <v>#N/A</v>
      </c>
      <c r="CZ8" s="884" t="e">
        <f t="shared" ref="CZ8" si="56">CZ55/DB$3</f>
        <v>#N/A</v>
      </c>
      <c r="DA8" s="885" t="e">
        <f t="shared" ref="DA8" si="57">DA55/DB$3</f>
        <v>#N/A</v>
      </c>
      <c r="DB8" s="885" t="e">
        <f t="shared" ref="DB8" si="58">DB55/DB$3</f>
        <v>#N/A</v>
      </c>
      <c r="DC8" s="885" t="e">
        <f t="shared" ref="DC8" si="59">DC55/DB$3</f>
        <v>#N/A</v>
      </c>
      <c r="DD8" s="885" t="e">
        <f t="shared" ref="DD8" si="60">DD55/DB$3</f>
        <v>#N/A</v>
      </c>
      <c r="DE8" s="886">
        <f t="shared" ref="DE8" si="61">SUM(DE9:DE54)</f>
        <v>0</v>
      </c>
      <c r="DF8" s="885" t="e">
        <f t="shared" ref="DF8:DF55" si="62">DE8/DB$3</f>
        <v>#N/A</v>
      </c>
      <c r="DG8" s="887" t="s">
        <v>607</v>
      </c>
      <c r="DH8" s="882"/>
      <c r="DI8" s="885" t="e">
        <f t="shared" ref="DI8" si="63">DI55/DL$3</f>
        <v>#N/A</v>
      </c>
      <c r="DJ8" s="884" t="e">
        <f t="shared" ref="DJ8" si="64">DJ55/DL$3</f>
        <v>#N/A</v>
      </c>
      <c r="DK8" s="885" t="e">
        <f t="shared" ref="DK8" si="65">DK55/DL$3</f>
        <v>#N/A</v>
      </c>
      <c r="DL8" s="885" t="e">
        <f t="shared" ref="DL8" si="66">DL55/DL$3</f>
        <v>#N/A</v>
      </c>
      <c r="DM8" s="885" t="e">
        <f t="shared" ref="DM8" si="67">DM55/DL$3</f>
        <v>#N/A</v>
      </c>
      <c r="DN8" s="885" t="e">
        <f t="shared" ref="DN8" si="68">DN55/DL$3</f>
        <v>#N/A</v>
      </c>
      <c r="DO8" s="886">
        <f t="shared" ref="DO8" si="69">SUM(DO9:DO54)</f>
        <v>0</v>
      </c>
      <c r="DP8" s="885" t="e">
        <f t="shared" ref="DP8:DP55" si="70">DO8/DL$3</f>
        <v>#N/A</v>
      </c>
      <c r="DQ8" s="887" t="s">
        <v>607</v>
      </c>
      <c r="DR8" s="882"/>
      <c r="DS8" s="885" t="e">
        <f t="shared" ref="DS8" si="71">DS55/DV$3</f>
        <v>#N/A</v>
      </c>
      <c r="DT8" s="884" t="e">
        <f t="shared" ref="DT8" si="72">DT55/DV$3</f>
        <v>#N/A</v>
      </c>
      <c r="DU8" s="885" t="e">
        <f t="shared" ref="DU8" si="73">DU55/DV$3</f>
        <v>#N/A</v>
      </c>
      <c r="DV8" s="885" t="e">
        <f t="shared" ref="DV8" si="74">DV55/DV$3</f>
        <v>#N/A</v>
      </c>
      <c r="DW8" s="885" t="e">
        <f t="shared" ref="DW8" si="75">DW55/DV$3</f>
        <v>#N/A</v>
      </c>
      <c r="DX8" s="885" t="e">
        <f t="shared" ref="DX8" si="76">DX55/DV$3</f>
        <v>#N/A</v>
      </c>
      <c r="DY8" s="886">
        <f t="shared" ref="DY8" si="77">SUM(DY9:DY54)</f>
        <v>0</v>
      </c>
      <c r="DZ8" s="885" t="e">
        <f t="shared" ref="DZ8:DZ55" si="78">DY8/DV$3</f>
        <v>#N/A</v>
      </c>
      <c r="EA8" s="887" t="s">
        <v>607</v>
      </c>
      <c r="EB8" s="882"/>
      <c r="EC8" s="885" t="e">
        <f t="shared" ref="EC8" si="79">EC55/EF$3</f>
        <v>#N/A</v>
      </c>
      <c r="ED8" s="884" t="e">
        <f t="shared" ref="ED8" si="80">ED55/EF$3</f>
        <v>#N/A</v>
      </c>
      <c r="EE8" s="885" t="e">
        <f t="shared" ref="EE8" si="81">EE55/EF$3</f>
        <v>#N/A</v>
      </c>
      <c r="EF8" s="885" t="e">
        <f t="shared" ref="EF8" si="82">EF55/EF$3</f>
        <v>#N/A</v>
      </c>
      <c r="EG8" s="885" t="e">
        <f t="shared" ref="EG8" si="83">EG55/EF$3</f>
        <v>#N/A</v>
      </c>
      <c r="EH8" s="885" t="e">
        <f t="shared" ref="EH8" si="84">EH55/EF$3</f>
        <v>#N/A</v>
      </c>
      <c r="EI8" s="886">
        <f t="shared" ref="EI8" si="85">SUM(EI9:EI54)</f>
        <v>0</v>
      </c>
      <c r="EJ8" s="885" t="e">
        <f t="shared" ref="EJ8:EJ55" si="86">EI8/EF$3</f>
        <v>#N/A</v>
      </c>
      <c r="EK8" s="887" t="s">
        <v>607</v>
      </c>
      <c r="EL8" s="882"/>
      <c r="EM8" s="885" t="e">
        <f t="shared" ref="EM8" si="87">EM55/EP$3</f>
        <v>#N/A</v>
      </c>
      <c r="EN8" s="884" t="e">
        <f t="shared" ref="EN8" si="88">EN55/EP$3</f>
        <v>#N/A</v>
      </c>
      <c r="EO8" s="885" t="e">
        <f t="shared" ref="EO8" si="89">EO55/EP$3</f>
        <v>#N/A</v>
      </c>
      <c r="EP8" s="885" t="e">
        <f t="shared" ref="EP8" si="90">EP55/EP$3</f>
        <v>#N/A</v>
      </c>
      <c r="EQ8" s="885" t="e">
        <f t="shared" ref="EQ8" si="91">EQ55/EP$3</f>
        <v>#N/A</v>
      </c>
      <c r="ER8" s="885" t="e">
        <f t="shared" ref="ER8" si="92">ER55/EP$3</f>
        <v>#N/A</v>
      </c>
      <c r="ES8" s="886">
        <f t="shared" ref="ES8" si="93">SUM(ES9:ES54)</f>
        <v>0</v>
      </c>
      <c r="ET8" s="885" t="e">
        <f t="shared" ref="ET8:ET55" si="94">ES8/EP$3</f>
        <v>#N/A</v>
      </c>
      <c r="EU8" s="887" t="s">
        <v>607</v>
      </c>
      <c r="EV8" s="882"/>
      <c r="EW8" s="885" t="e">
        <f t="shared" ref="EW8" si="95">EW55/EZ$3</f>
        <v>#N/A</v>
      </c>
      <c r="EX8" s="884" t="e">
        <f t="shared" ref="EX8" si="96">EX55/EZ$3</f>
        <v>#N/A</v>
      </c>
      <c r="EY8" s="885" t="e">
        <f t="shared" ref="EY8" si="97">EY55/EZ$3</f>
        <v>#N/A</v>
      </c>
      <c r="EZ8" s="885" t="e">
        <f t="shared" ref="EZ8" si="98">EZ55/EZ$3</f>
        <v>#N/A</v>
      </c>
      <c r="FA8" s="885" t="e">
        <f t="shared" ref="FA8" si="99">FA55/EZ$3</f>
        <v>#N/A</v>
      </c>
      <c r="FB8" s="885" t="e">
        <f t="shared" ref="FB8" si="100">FB55/EZ$3</f>
        <v>#N/A</v>
      </c>
      <c r="FC8" s="886">
        <f t="shared" ref="FC8" si="101">SUM(FC9:FC54)</f>
        <v>0</v>
      </c>
      <c r="FD8" s="885" t="e">
        <f t="shared" ref="FD8:FD55" si="102">FC8/EZ$3</f>
        <v>#N/A</v>
      </c>
      <c r="FE8" s="887" t="s">
        <v>607</v>
      </c>
      <c r="FF8" s="882"/>
      <c r="FG8" s="885" t="e">
        <f t="shared" ref="FG8" si="103">FG55/FJ$3</f>
        <v>#N/A</v>
      </c>
      <c r="FH8" s="884" t="e">
        <f t="shared" ref="FH8" si="104">FH55/FJ$3</f>
        <v>#N/A</v>
      </c>
      <c r="FI8" s="885" t="e">
        <f t="shared" ref="FI8" si="105">FI55/FJ$3</f>
        <v>#N/A</v>
      </c>
      <c r="FJ8" s="885" t="e">
        <f t="shared" ref="FJ8" si="106">FJ55/FJ$3</f>
        <v>#N/A</v>
      </c>
      <c r="FK8" s="885" t="e">
        <f t="shared" ref="FK8" si="107">FK55/FJ$3</f>
        <v>#N/A</v>
      </c>
      <c r="FL8" s="885" t="e">
        <f t="shared" ref="FL8" si="108">FL55/FJ$3</f>
        <v>#N/A</v>
      </c>
      <c r="FM8" s="886">
        <f t="shared" ref="FM8" si="109">SUM(FM9:FM54)</f>
        <v>0</v>
      </c>
      <c r="FN8" s="885" t="e">
        <f t="shared" ref="FN8:FN55" si="110">FM8/FJ$3</f>
        <v>#N/A</v>
      </c>
      <c r="FO8" s="887" t="s">
        <v>607</v>
      </c>
      <c r="FP8" s="882"/>
      <c r="FQ8" s="885" t="e">
        <f t="shared" ref="FQ8" si="111">FQ55/FT$3</f>
        <v>#N/A</v>
      </c>
      <c r="FR8" s="884" t="e">
        <f t="shared" ref="FR8" si="112">FR55/FT$3</f>
        <v>#N/A</v>
      </c>
      <c r="FS8" s="885" t="e">
        <f t="shared" ref="FS8" si="113">FS55/FT$3</f>
        <v>#N/A</v>
      </c>
      <c r="FT8" s="885" t="e">
        <f t="shared" ref="FT8" si="114">FT55/FT$3</f>
        <v>#N/A</v>
      </c>
      <c r="FU8" s="885" t="e">
        <f t="shared" ref="FU8" si="115">FU55/FT$3</f>
        <v>#N/A</v>
      </c>
      <c r="FV8" s="885" t="e">
        <f t="shared" ref="FV8" si="116">FV55/FT$3</f>
        <v>#N/A</v>
      </c>
      <c r="FW8" s="886">
        <f t="shared" ref="FW8" si="117">SUM(FW9:FW54)</f>
        <v>0</v>
      </c>
      <c r="FX8" s="885" t="e">
        <f t="shared" ref="FX8:FX55" si="118">FW8/FT$3</f>
        <v>#N/A</v>
      </c>
      <c r="FY8" s="887" t="s">
        <v>607</v>
      </c>
      <c r="FZ8" s="882"/>
      <c r="GA8" s="885" t="e">
        <f t="shared" ref="GA8" si="119">GA55/GD$3</f>
        <v>#N/A</v>
      </c>
      <c r="GB8" s="884" t="e">
        <f t="shared" ref="GB8" si="120">GB55/GD$3</f>
        <v>#N/A</v>
      </c>
      <c r="GC8" s="885" t="e">
        <f t="shared" ref="GC8" si="121">GC55/GD$3</f>
        <v>#N/A</v>
      </c>
      <c r="GD8" s="885" t="e">
        <f t="shared" ref="GD8" si="122">GD55/GD$3</f>
        <v>#N/A</v>
      </c>
      <c r="GE8" s="885" t="e">
        <f t="shared" ref="GE8" si="123">GE55/GD$3</f>
        <v>#N/A</v>
      </c>
      <c r="GF8" s="885" t="e">
        <f t="shared" ref="GF8" si="124">GF55/GD$3</f>
        <v>#N/A</v>
      </c>
      <c r="GG8" s="886">
        <f t="shared" ref="GG8" si="125">SUM(GG9:GG54)</f>
        <v>0</v>
      </c>
      <c r="GH8" s="885" t="e">
        <f t="shared" ref="GH8:GH55" si="126">GG8/GD$3</f>
        <v>#N/A</v>
      </c>
      <c r="GI8" s="887" t="s">
        <v>607</v>
      </c>
      <c r="GJ8" s="882"/>
      <c r="GK8" s="885" t="e">
        <f t="shared" ref="GK8" si="127">GK55/GN$3</f>
        <v>#N/A</v>
      </c>
      <c r="GL8" s="884" t="e">
        <f t="shared" ref="GL8" si="128">GL55/GN$3</f>
        <v>#N/A</v>
      </c>
      <c r="GM8" s="885" t="e">
        <f t="shared" ref="GM8" si="129">GM55/GN$3</f>
        <v>#N/A</v>
      </c>
      <c r="GN8" s="885" t="e">
        <f t="shared" ref="GN8" si="130">GN55/GN$3</f>
        <v>#N/A</v>
      </c>
      <c r="GO8" s="885" t="e">
        <f t="shared" ref="GO8" si="131">GO55/GN$3</f>
        <v>#N/A</v>
      </c>
      <c r="GP8" s="885" t="e">
        <f t="shared" ref="GP8" si="132">GP55/GN$3</f>
        <v>#N/A</v>
      </c>
      <c r="GQ8" s="886">
        <f t="shared" ref="GQ8" si="133">SUM(GQ9:GQ54)</f>
        <v>0</v>
      </c>
      <c r="GR8" s="885" t="e">
        <f t="shared" ref="GR8:GR55" si="134">GQ8/GN$3</f>
        <v>#N/A</v>
      </c>
      <c r="GS8" s="887" t="s">
        <v>607</v>
      </c>
      <c r="GT8" s="882"/>
      <c r="GU8" s="885" t="e">
        <f t="shared" ref="GU8" si="135">GU55/GX$3</f>
        <v>#N/A</v>
      </c>
      <c r="GV8" s="884" t="e">
        <f t="shared" ref="GV8" si="136">GV55/GX$3</f>
        <v>#N/A</v>
      </c>
      <c r="GW8" s="885" t="e">
        <f t="shared" ref="GW8" si="137">GW55/GX$3</f>
        <v>#N/A</v>
      </c>
      <c r="GX8" s="885" t="e">
        <f t="shared" ref="GX8" si="138">GX55/GX$3</f>
        <v>#N/A</v>
      </c>
      <c r="GY8" s="885" t="e">
        <f t="shared" ref="GY8" si="139">GY55/GX$3</f>
        <v>#N/A</v>
      </c>
      <c r="GZ8" s="885" t="e">
        <f t="shared" ref="GZ8" si="140">GZ55/GX$3</f>
        <v>#N/A</v>
      </c>
      <c r="HA8" s="886">
        <f t="shared" ref="HA8" si="141">SUM(HA9:HA54)</f>
        <v>0</v>
      </c>
      <c r="HB8" s="885" t="e">
        <f t="shared" ref="HB8:HB55" si="142">HA8/GX$3</f>
        <v>#N/A</v>
      </c>
      <c r="HC8" s="887" t="s">
        <v>607</v>
      </c>
      <c r="HD8" s="882"/>
      <c r="HE8" s="885" t="e">
        <f t="shared" ref="HE8" si="143">HE55/HH$3</f>
        <v>#N/A</v>
      </c>
      <c r="HF8" s="884" t="e">
        <f t="shared" ref="HF8" si="144">HF55/HH$3</f>
        <v>#N/A</v>
      </c>
      <c r="HG8" s="885" t="e">
        <f t="shared" ref="HG8" si="145">HG55/HH$3</f>
        <v>#N/A</v>
      </c>
      <c r="HH8" s="885" t="e">
        <f t="shared" ref="HH8" si="146">HH55/HH$3</f>
        <v>#N/A</v>
      </c>
      <c r="HI8" s="885" t="e">
        <f t="shared" ref="HI8" si="147">HI55/HH$3</f>
        <v>#N/A</v>
      </c>
      <c r="HJ8" s="885" t="e">
        <f t="shared" ref="HJ8" si="148">HJ55/HH$3</f>
        <v>#N/A</v>
      </c>
      <c r="HK8" s="886">
        <f t="shared" ref="HK8" si="149">SUM(HK9:HK54)</f>
        <v>0</v>
      </c>
      <c r="HL8" s="885" t="e">
        <f t="shared" ref="HL8:HL55" si="150">HK8/HH$3</f>
        <v>#N/A</v>
      </c>
      <c r="HM8" s="887" t="s">
        <v>607</v>
      </c>
      <c r="HN8" s="882"/>
      <c r="HO8" s="885" t="e">
        <f t="shared" ref="HO8" si="151">HO55/HR$3</f>
        <v>#N/A</v>
      </c>
      <c r="HP8" s="884" t="e">
        <f t="shared" ref="HP8" si="152">HP55/HR$3</f>
        <v>#N/A</v>
      </c>
      <c r="HQ8" s="885" t="e">
        <f t="shared" ref="HQ8" si="153">HQ55/HR$3</f>
        <v>#N/A</v>
      </c>
      <c r="HR8" s="885" t="e">
        <f t="shared" ref="HR8" si="154">HR55/HR$3</f>
        <v>#N/A</v>
      </c>
      <c r="HS8" s="885" t="e">
        <f t="shared" ref="HS8" si="155">HS55/HR$3</f>
        <v>#N/A</v>
      </c>
      <c r="HT8" s="885" t="e">
        <f t="shared" ref="HT8" si="156">HT55/HR$3</f>
        <v>#N/A</v>
      </c>
      <c r="HU8" s="886">
        <f t="shared" ref="HU8" si="157">SUM(HU9:HU54)</f>
        <v>0</v>
      </c>
      <c r="HV8" s="885" t="e">
        <f t="shared" ref="HV8:HV55" si="158">HU8/HR$3</f>
        <v>#N/A</v>
      </c>
      <c r="HW8" s="887" t="s">
        <v>607</v>
      </c>
      <c r="HX8" s="882"/>
      <c r="HY8" s="885" t="e">
        <f t="shared" ref="HY8" si="159">HY55/IB$3</f>
        <v>#N/A</v>
      </c>
      <c r="HZ8" s="884" t="e">
        <f t="shared" ref="HZ8" si="160">HZ55/IB$3</f>
        <v>#N/A</v>
      </c>
      <c r="IA8" s="885" t="e">
        <f t="shared" ref="IA8" si="161">IA55/IB$3</f>
        <v>#N/A</v>
      </c>
      <c r="IB8" s="885" t="e">
        <f t="shared" ref="IB8" si="162">IB55/IB$3</f>
        <v>#N/A</v>
      </c>
      <c r="IC8" s="885" t="e">
        <f t="shared" ref="IC8" si="163">IC55/IB$3</f>
        <v>#N/A</v>
      </c>
      <c r="ID8" s="885" t="e">
        <f t="shared" ref="ID8" si="164">ID55/IB$3</f>
        <v>#N/A</v>
      </c>
      <c r="IE8" s="886">
        <f t="shared" ref="IE8" si="165">SUM(IE9:IE54)</f>
        <v>0</v>
      </c>
      <c r="IF8" s="885" t="e">
        <f t="shared" ref="IF8:IF55" si="166">IE8/IB$3</f>
        <v>#N/A</v>
      </c>
      <c r="IG8" s="887" t="s">
        <v>607</v>
      </c>
      <c r="IH8" s="882"/>
      <c r="II8" s="885" t="e">
        <f t="shared" ref="II8" si="167">II55/IL$3</f>
        <v>#DIV/0!</v>
      </c>
      <c r="IJ8" s="884" t="e">
        <f t="shared" ref="IJ8" si="168">IJ55/IL$3</f>
        <v>#DIV/0!</v>
      </c>
      <c r="IK8" s="885" t="e">
        <f t="shared" ref="IK8" si="169">IK55/IL$3</f>
        <v>#DIV/0!</v>
      </c>
      <c r="IL8" s="885" t="e">
        <f t="shared" ref="IL8" si="170">IL55/IL$3</f>
        <v>#DIV/0!</v>
      </c>
      <c r="IM8" s="885" t="e">
        <f t="shared" ref="IM8" si="171">IM55/IL$3</f>
        <v>#DIV/0!</v>
      </c>
      <c r="IN8" s="885" t="e">
        <f t="shared" ref="IN8" si="172">IN55/IL$3</f>
        <v>#DIV/0!</v>
      </c>
      <c r="IO8" s="886">
        <f t="shared" ref="IO8" si="173">SUM(IO9:IO54)</f>
        <v>0</v>
      </c>
      <c r="IP8" s="885" t="e">
        <f t="shared" ref="IP8:IP55" si="174">IO8/IL$3</f>
        <v>#DIV/0!</v>
      </c>
      <c r="IQ8" s="887" t="s">
        <v>607</v>
      </c>
      <c r="IR8" s="882"/>
      <c r="IS8" s="885" t="e">
        <f t="shared" ref="IS8" si="175">IS55/IV$3</f>
        <v>#DIV/0!</v>
      </c>
      <c r="IT8" s="884" t="e">
        <f t="shared" ref="IT8" si="176">IT55/IV$3</f>
        <v>#DIV/0!</v>
      </c>
      <c r="IU8" s="885" t="e">
        <f t="shared" ref="IU8" si="177">IU55/IV$3</f>
        <v>#DIV/0!</v>
      </c>
      <c r="IV8" s="885" t="e">
        <f t="shared" ref="IV8" si="178">IV55/IV$3</f>
        <v>#DIV/0!</v>
      </c>
      <c r="IW8" s="885" t="e">
        <f t="shared" ref="IW8" si="179">IW55/IV$3</f>
        <v>#DIV/0!</v>
      </c>
      <c r="IX8" s="885" t="e">
        <f t="shared" ref="IX8" si="180">IX55/IV$3</f>
        <v>#DIV/0!</v>
      </c>
      <c r="IY8" s="886">
        <f t="shared" ref="IY8" si="181">SUM(IY9:IY54)</f>
        <v>0</v>
      </c>
      <c r="IZ8" s="885" t="e">
        <f t="shared" ref="IZ8:IZ55" si="182">IY8/IV$3</f>
        <v>#DIV/0!</v>
      </c>
      <c r="JA8" s="887" t="s">
        <v>607</v>
      </c>
      <c r="JB8" s="888"/>
      <c r="JC8" s="887" t="s">
        <v>607</v>
      </c>
      <c r="JD8" s="888"/>
      <c r="JE8" s="888"/>
      <c r="JF8" s="888"/>
      <c r="JG8" s="888"/>
      <c r="JH8" s="888"/>
      <c r="JI8" s="888"/>
      <c r="JJ8" s="888"/>
      <c r="JK8" s="888"/>
      <c r="JL8" s="888"/>
      <c r="JM8" s="888"/>
      <c r="JN8" s="888"/>
      <c r="JO8" s="888"/>
      <c r="JP8" s="888"/>
      <c r="JQ8" s="888"/>
      <c r="JR8" s="888"/>
      <c r="JS8" s="888"/>
      <c r="JT8" s="888"/>
      <c r="JU8" s="888"/>
      <c r="JV8" s="888"/>
      <c r="JW8" s="888"/>
      <c r="JX8" s="888"/>
      <c r="JY8" s="888"/>
      <c r="JZ8" s="888"/>
      <c r="KA8" s="888"/>
      <c r="KB8" s="888"/>
      <c r="KC8" s="888"/>
      <c r="KD8" s="888"/>
      <c r="KE8" s="888"/>
      <c r="KF8" s="888"/>
    </row>
    <row r="9" spans="1:292" s="836" customFormat="1" ht="20.149999999999999" customHeight="1">
      <c r="A9" s="890">
        <f>IFERROR(MIN(基本信息!B7:B30),"")</f>
        <v>45679</v>
      </c>
      <c r="B9" s="891">
        <f>A9-F4</f>
        <v>0</v>
      </c>
      <c r="C9" s="892"/>
      <c r="D9" s="892"/>
      <c r="E9" s="893"/>
      <c r="F9" s="892"/>
      <c r="G9" s="892"/>
      <c r="H9" s="892"/>
      <c r="I9" s="894">
        <f>SUM(C9:H9)</f>
        <v>0</v>
      </c>
      <c r="J9" s="895">
        <f>I9/F$3</f>
        <v>0</v>
      </c>
      <c r="K9" s="896"/>
      <c r="L9" s="891">
        <f>A9-P4</f>
        <v>0</v>
      </c>
      <c r="M9" s="897"/>
      <c r="N9" s="897"/>
      <c r="O9" s="898"/>
      <c r="P9" s="897"/>
      <c r="Q9" s="897"/>
      <c r="R9" s="897"/>
      <c r="S9" s="894">
        <f>SUM(M9:R9)</f>
        <v>0</v>
      </c>
      <c r="T9" s="895">
        <f>S9/P$3</f>
        <v>0</v>
      </c>
      <c r="U9" s="896"/>
      <c r="V9" s="891">
        <f>A9-Z4</f>
        <v>0</v>
      </c>
      <c r="W9" s="897"/>
      <c r="X9" s="897"/>
      <c r="Y9" s="898"/>
      <c r="Z9" s="897"/>
      <c r="AA9" s="897"/>
      <c r="AB9" s="897"/>
      <c r="AC9" s="894">
        <f>SUM(W9:AB9)</f>
        <v>0</v>
      </c>
      <c r="AD9" s="895">
        <f>AC9/Z$3</f>
        <v>0</v>
      </c>
      <c r="AE9" s="896"/>
      <c r="AF9" s="891">
        <f>A9-AJ4</f>
        <v>0</v>
      </c>
      <c r="AG9" s="897"/>
      <c r="AH9" s="897"/>
      <c r="AI9" s="898"/>
      <c r="AJ9" s="897"/>
      <c r="AK9" s="897"/>
      <c r="AL9" s="897"/>
      <c r="AM9" s="894">
        <f t="shared" ref="AM9:AM55" si="183">SUM(AG9:AL9)</f>
        <v>0</v>
      </c>
      <c r="AN9" s="895">
        <f t="shared" si="7"/>
        <v>0</v>
      </c>
      <c r="AO9" s="896"/>
      <c r="AP9" s="891">
        <f>A9-AT4</f>
        <v>0</v>
      </c>
      <c r="AQ9" s="897"/>
      <c r="AR9" s="897"/>
      <c r="AS9" s="898"/>
      <c r="AT9" s="897"/>
      <c r="AU9" s="897"/>
      <c r="AV9" s="897"/>
      <c r="AW9" s="894">
        <f t="shared" ref="AW9:AW55" si="184">SUM(AQ9:AV9)</f>
        <v>0</v>
      </c>
      <c r="AX9" s="895">
        <f t="shared" si="15"/>
        <v>0</v>
      </c>
      <c r="AY9" s="896"/>
      <c r="AZ9" s="891">
        <f>A9-BD4</f>
        <v>-1</v>
      </c>
      <c r="BA9" s="897"/>
      <c r="BB9" s="897"/>
      <c r="BC9" s="898"/>
      <c r="BD9" s="897"/>
      <c r="BE9" s="897"/>
      <c r="BF9" s="897"/>
      <c r="BG9" s="894">
        <f t="shared" ref="BG9:BG55" si="185">SUM(BA9:BF9)</f>
        <v>0</v>
      </c>
      <c r="BH9" s="895">
        <f t="shared" si="23"/>
        <v>0</v>
      </c>
      <c r="BI9" s="896"/>
      <c r="BJ9" s="891">
        <f>A9-BN4</f>
        <v>-1</v>
      </c>
      <c r="BK9" s="897"/>
      <c r="BL9" s="897"/>
      <c r="BM9" s="898"/>
      <c r="BN9" s="897"/>
      <c r="BO9" s="897"/>
      <c r="BP9" s="897"/>
      <c r="BQ9" s="894">
        <f t="shared" ref="BQ9:BQ55" si="186">SUM(BK9:BP9)</f>
        <v>0</v>
      </c>
      <c r="BR9" s="895">
        <f t="shared" si="30"/>
        <v>0</v>
      </c>
      <c r="BS9" s="896"/>
      <c r="BT9" s="891">
        <f>A9-BX4</f>
        <v>-1</v>
      </c>
      <c r="BU9" s="897"/>
      <c r="BV9" s="897"/>
      <c r="BW9" s="898"/>
      <c r="BX9" s="897"/>
      <c r="BY9" s="897"/>
      <c r="BZ9" s="897"/>
      <c r="CA9" s="894">
        <f t="shared" ref="CA9:CA55" si="187">SUM(BU9:BZ9)</f>
        <v>0</v>
      </c>
      <c r="CB9" s="895">
        <f t="shared" si="38"/>
        <v>0</v>
      </c>
      <c r="CC9" s="896"/>
      <c r="CD9" s="891">
        <f>A9-CH4</f>
        <v>-1</v>
      </c>
      <c r="CE9" s="897"/>
      <c r="CF9" s="897"/>
      <c r="CG9" s="898"/>
      <c r="CH9" s="897"/>
      <c r="CI9" s="897"/>
      <c r="CJ9" s="897"/>
      <c r="CK9" s="894">
        <f t="shared" ref="CK9:CK55" si="188">SUM(CE9:CJ9)</f>
        <v>0</v>
      </c>
      <c r="CL9" s="895">
        <f t="shared" si="46"/>
        <v>0</v>
      </c>
      <c r="CM9" s="896"/>
      <c r="CN9" s="891" t="e">
        <f>A9-CR4</f>
        <v>#N/A</v>
      </c>
      <c r="CO9" s="897"/>
      <c r="CP9" s="897"/>
      <c r="CQ9" s="898"/>
      <c r="CR9" s="897"/>
      <c r="CS9" s="897"/>
      <c r="CT9" s="897"/>
      <c r="CU9" s="894">
        <f t="shared" ref="CU9:CU55" si="189">SUM(CO9:CT9)</f>
        <v>0</v>
      </c>
      <c r="CV9" s="895" t="e">
        <f t="shared" si="54"/>
        <v>#N/A</v>
      </c>
      <c r="CW9" s="896"/>
      <c r="CX9" s="891" t="e">
        <f>A9-DB4</f>
        <v>#N/A</v>
      </c>
      <c r="CY9" s="897"/>
      <c r="CZ9" s="897"/>
      <c r="DA9" s="898"/>
      <c r="DB9" s="897"/>
      <c r="DC9" s="897"/>
      <c r="DD9" s="897"/>
      <c r="DE9" s="894">
        <f t="shared" ref="DE9:DE55" si="190">SUM(CY9:DD9)</f>
        <v>0</v>
      </c>
      <c r="DF9" s="895" t="e">
        <f t="shared" si="62"/>
        <v>#N/A</v>
      </c>
      <c r="DG9" s="896"/>
      <c r="DH9" s="891" t="e">
        <f>A9-DL4</f>
        <v>#N/A</v>
      </c>
      <c r="DI9" s="897"/>
      <c r="DJ9" s="897"/>
      <c r="DK9" s="898"/>
      <c r="DL9" s="897"/>
      <c r="DM9" s="897"/>
      <c r="DN9" s="897"/>
      <c r="DO9" s="894">
        <f t="shared" ref="DO9:DO55" si="191">SUM(DI9:DN9)</f>
        <v>0</v>
      </c>
      <c r="DP9" s="895" t="e">
        <f t="shared" si="70"/>
        <v>#N/A</v>
      </c>
      <c r="DQ9" s="896"/>
      <c r="DR9" s="891" t="e">
        <f>A9-DV4</f>
        <v>#N/A</v>
      </c>
      <c r="DS9" s="897"/>
      <c r="DT9" s="897"/>
      <c r="DU9" s="898"/>
      <c r="DV9" s="897"/>
      <c r="DW9" s="897"/>
      <c r="DX9" s="897"/>
      <c r="DY9" s="894">
        <f t="shared" ref="DY9:DY55" si="192">SUM(DS9:DX9)</f>
        <v>0</v>
      </c>
      <c r="DZ9" s="895" t="e">
        <f t="shared" si="78"/>
        <v>#N/A</v>
      </c>
      <c r="EA9" s="896"/>
      <c r="EB9" s="891" t="e">
        <f>A9-EF4</f>
        <v>#N/A</v>
      </c>
      <c r="EC9" s="897"/>
      <c r="ED9" s="897"/>
      <c r="EE9" s="898"/>
      <c r="EF9" s="897"/>
      <c r="EG9" s="897"/>
      <c r="EH9" s="897"/>
      <c r="EI9" s="894">
        <f t="shared" ref="EI9:EI55" si="193">SUM(EC9:EH9)</f>
        <v>0</v>
      </c>
      <c r="EJ9" s="895" t="e">
        <f t="shared" si="86"/>
        <v>#N/A</v>
      </c>
      <c r="EK9" s="896"/>
      <c r="EL9" s="891" t="e">
        <f>A9-EP4</f>
        <v>#N/A</v>
      </c>
      <c r="EM9" s="897"/>
      <c r="EN9" s="897"/>
      <c r="EO9" s="898"/>
      <c r="EP9" s="897"/>
      <c r="EQ9" s="897"/>
      <c r="ER9" s="897"/>
      <c r="ES9" s="894">
        <f t="shared" ref="ES9:ES55" si="194">SUM(EM9:ER9)</f>
        <v>0</v>
      </c>
      <c r="ET9" s="895" t="e">
        <f t="shared" si="94"/>
        <v>#N/A</v>
      </c>
      <c r="EU9" s="896"/>
      <c r="EV9" s="891" t="e">
        <f>A9-EZ4</f>
        <v>#N/A</v>
      </c>
      <c r="EW9" s="897"/>
      <c r="EX9" s="897"/>
      <c r="EY9" s="898"/>
      <c r="EZ9" s="897"/>
      <c r="FA9" s="897"/>
      <c r="FB9" s="897"/>
      <c r="FC9" s="894">
        <f t="shared" ref="FC9:FC55" si="195">SUM(EW9:FB9)</f>
        <v>0</v>
      </c>
      <c r="FD9" s="895" t="e">
        <f t="shared" si="102"/>
        <v>#N/A</v>
      </c>
      <c r="FE9" s="896"/>
      <c r="FF9" s="899" t="e">
        <f>A9-FJ4</f>
        <v>#N/A</v>
      </c>
      <c r="FG9" s="897"/>
      <c r="FH9" s="897"/>
      <c r="FI9" s="898"/>
      <c r="FJ9" s="897"/>
      <c r="FK9" s="897"/>
      <c r="FL9" s="897"/>
      <c r="FM9" s="894">
        <f t="shared" ref="FM9:FM55" si="196">SUM(FG9:FL9)</f>
        <v>0</v>
      </c>
      <c r="FN9" s="895" t="e">
        <f t="shared" si="110"/>
        <v>#N/A</v>
      </c>
      <c r="FO9" s="896"/>
      <c r="FP9" s="899" t="e">
        <f>A9-FT4</f>
        <v>#N/A</v>
      </c>
      <c r="FQ9" s="897"/>
      <c r="FR9" s="897"/>
      <c r="FS9" s="898"/>
      <c r="FT9" s="897"/>
      <c r="FU9" s="897"/>
      <c r="FV9" s="897"/>
      <c r="FW9" s="894">
        <f t="shared" ref="FW9:FW55" si="197">SUM(FQ9:FV9)</f>
        <v>0</v>
      </c>
      <c r="FX9" s="895" t="e">
        <f t="shared" si="118"/>
        <v>#N/A</v>
      </c>
      <c r="FY9" s="896"/>
      <c r="FZ9" s="899" t="e">
        <f>A9-GD4</f>
        <v>#N/A</v>
      </c>
      <c r="GA9" s="897"/>
      <c r="GB9" s="897"/>
      <c r="GC9" s="898"/>
      <c r="GD9" s="897"/>
      <c r="GE9" s="897"/>
      <c r="GF9" s="897"/>
      <c r="GG9" s="894">
        <f t="shared" ref="GG9:GG55" si="198">SUM(GA9:GF9)</f>
        <v>0</v>
      </c>
      <c r="GH9" s="895" t="e">
        <f t="shared" si="126"/>
        <v>#N/A</v>
      </c>
      <c r="GI9" s="896"/>
      <c r="GJ9" s="899" t="e">
        <f>A9-GN4</f>
        <v>#N/A</v>
      </c>
      <c r="GK9" s="897"/>
      <c r="GL9" s="897"/>
      <c r="GM9" s="898"/>
      <c r="GN9" s="897"/>
      <c r="GO9" s="897"/>
      <c r="GP9" s="897"/>
      <c r="GQ9" s="894">
        <f t="shared" ref="GQ9:GQ55" si="199">SUM(GK9:GP9)</f>
        <v>0</v>
      </c>
      <c r="GR9" s="895" t="e">
        <f t="shared" si="134"/>
        <v>#N/A</v>
      </c>
      <c r="GS9" s="896"/>
      <c r="GT9" s="891" t="e">
        <f>A9-GX4</f>
        <v>#N/A</v>
      </c>
      <c r="GU9" s="897"/>
      <c r="GV9" s="897"/>
      <c r="GW9" s="898"/>
      <c r="GX9" s="897"/>
      <c r="GY9" s="897"/>
      <c r="GZ9" s="897"/>
      <c r="HA9" s="894">
        <f t="shared" ref="HA9:HA55" si="200">SUM(GU9:GZ9)</f>
        <v>0</v>
      </c>
      <c r="HB9" s="895" t="e">
        <f t="shared" si="142"/>
        <v>#N/A</v>
      </c>
      <c r="HC9" s="896"/>
      <c r="HD9" s="891" t="e">
        <f>A9-HH4</f>
        <v>#N/A</v>
      </c>
      <c r="HE9" s="897"/>
      <c r="HF9" s="897"/>
      <c r="HG9" s="898"/>
      <c r="HH9" s="897"/>
      <c r="HI9" s="897"/>
      <c r="HJ9" s="897"/>
      <c r="HK9" s="894">
        <f t="shared" ref="HK9:HK55" si="201">SUM(HE9:HJ9)</f>
        <v>0</v>
      </c>
      <c r="HL9" s="895" t="e">
        <f t="shared" si="150"/>
        <v>#N/A</v>
      </c>
      <c r="HM9" s="896"/>
      <c r="HN9" s="891" t="e">
        <f>A9-HR4</f>
        <v>#N/A</v>
      </c>
      <c r="HO9" s="897"/>
      <c r="HP9" s="897"/>
      <c r="HQ9" s="898"/>
      <c r="HR9" s="897"/>
      <c r="HS9" s="897"/>
      <c r="HT9" s="897"/>
      <c r="HU9" s="894">
        <f t="shared" ref="HU9:HU55" si="202">SUM(HO9:HT9)</f>
        <v>0</v>
      </c>
      <c r="HV9" s="895" t="e">
        <f t="shared" si="158"/>
        <v>#N/A</v>
      </c>
      <c r="HW9" s="896"/>
      <c r="HX9" s="891" t="e">
        <f>A9-IB4</f>
        <v>#N/A</v>
      </c>
      <c r="HY9" s="897"/>
      <c r="HZ9" s="897"/>
      <c r="IA9" s="898"/>
      <c r="IB9" s="897"/>
      <c r="IC9" s="897"/>
      <c r="ID9" s="897"/>
      <c r="IE9" s="894">
        <f t="shared" ref="IE9:IE55" si="203">SUM(HY9:ID9)</f>
        <v>0</v>
      </c>
      <c r="IF9" s="895" t="e">
        <f t="shared" si="166"/>
        <v>#N/A</v>
      </c>
      <c r="IG9" s="896"/>
      <c r="IH9" s="891"/>
      <c r="II9" s="897"/>
      <c r="IJ9" s="897"/>
      <c r="IK9" s="898"/>
      <c r="IL9" s="897"/>
      <c r="IM9" s="897"/>
      <c r="IN9" s="897"/>
      <c r="IO9" s="894">
        <f t="shared" ref="IO9:IO55" si="204">SUM(II9:IN9)</f>
        <v>0</v>
      </c>
      <c r="IP9" s="895" t="e">
        <f t="shared" si="174"/>
        <v>#DIV/0!</v>
      </c>
      <c r="IQ9" s="896"/>
      <c r="IR9" s="891"/>
      <c r="IS9" s="897"/>
      <c r="IT9" s="897"/>
      <c r="IU9" s="898"/>
      <c r="IV9" s="897"/>
      <c r="IW9" s="897"/>
      <c r="IX9" s="897"/>
      <c r="IY9" s="894">
        <f t="shared" ref="IY9:IY55" si="205">SUM(IS9:IX9)</f>
        <v>0</v>
      </c>
      <c r="IZ9" s="895" t="e">
        <f t="shared" si="182"/>
        <v>#DIV/0!</v>
      </c>
      <c r="JA9" s="896"/>
      <c r="JB9" s="835"/>
      <c r="JC9" s="896"/>
      <c r="JD9" s="835"/>
      <c r="JE9" s="835"/>
      <c r="JF9" s="835"/>
      <c r="JG9" s="835"/>
      <c r="JH9" s="835"/>
      <c r="JI9" s="835"/>
      <c r="JJ9" s="835"/>
      <c r="JK9" s="835"/>
      <c r="JL9" s="835"/>
      <c r="JM9" s="835"/>
      <c r="JN9" s="835"/>
      <c r="JO9" s="835"/>
      <c r="JP9" s="835"/>
      <c r="JQ9" s="835"/>
      <c r="JR9" s="835"/>
      <c r="JS9" s="835"/>
      <c r="JT9" s="835"/>
      <c r="JU9" s="835"/>
      <c r="JV9" s="835"/>
      <c r="JW9" s="835"/>
      <c r="JX9" s="835"/>
      <c r="JY9" s="835"/>
      <c r="JZ9" s="835"/>
      <c r="KA9" s="835"/>
      <c r="KB9" s="835"/>
      <c r="KC9" s="835"/>
      <c r="KD9" s="835"/>
      <c r="KE9" s="835"/>
      <c r="KF9" s="835"/>
    </row>
    <row r="10" spans="1:292" s="836" customFormat="1" ht="20.149999999999999" customHeight="1">
      <c r="A10" s="890">
        <f>IFERROR(A9+1,"")</f>
        <v>45680</v>
      </c>
      <c r="B10" s="891">
        <f>B9+1</f>
        <v>1</v>
      </c>
      <c r="C10" s="900">
        <v>15</v>
      </c>
      <c r="D10" s="900"/>
      <c r="E10" s="901"/>
      <c r="F10" s="900"/>
      <c r="G10" s="900"/>
      <c r="H10" s="900"/>
      <c r="I10" s="894">
        <f t="shared" ref="I10:I54" si="206">SUM(C10:H10)</f>
        <v>15</v>
      </c>
      <c r="J10" s="895">
        <f t="shared" ref="J10:J54" si="207">I10/F$3</f>
        <v>5.3571428571428574E-4</v>
      </c>
      <c r="K10" s="902"/>
      <c r="L10" s="899">
        <f>L9+1</f>
        <v>1</v>
      </c>
      <c r="M10" s="903">
        <v>17</v>
      </c>
      <c r="N10" s="903"/>
      <c r="O10" s="904"/>
      <c r="P10" s="903"/>
      <c r="Q10" s="903"/>
      <c r="R10" s="903"/>
      <c r="S10" s="894">
        <f t="shared" ref="S10:S54" si="208">SUM(M10:R10)</f>
        <v>17</v>
      </c>
      <c r="T10" s="895">
        <f t="shared" ref="T10:T54" si="209">S10/P$3</f>
        <v>6.4150943396226419E-4</v>
      </c>
      <c r="U10" s="902"/>
      <c r="V10" s="899">
        <f>V9+1</f>
        <v>1</v>
      </c>
      <c r="W10" s="903">
        <v>17</v>
      </c>
      <c r="X10" s="903"/>
      <c r="Y10" s="904"/>
      <c r="Z10" s="903"/>
      <c r="AA10" s="903"/>
      <c r="AB10" s="903"/>
      <c r="AC10" s="894">
        <f t="shared" ref="AC10:AC54" si="210">SUM(W10:AB10)</f>
        <v>17</v>
      </c>
      <c r="AD10" s="895">
        <f t="shared" ref="AD10:AD54" si="211">AC10/Z$3</f>
        <v>6.4393939393939397E-4</v>
      </c>
      <c r="AE10" s="902"/>
      <c r="AF10" s="891">
        <f>AF9+1</f>
        <v>1</v>
      </c>
      <c r="AG10" s="903">
        <v>25</v>
      </c>
      <c r="AH10" s="903"/>
      <c r="AI10" s="904"/>
      <c r="AJ10" s="903"/>
      <c r="AK10" s="903"/>
      <c r="AL10" s="903"/>
      <c r="AM10" s="894">
        <f t="shared" si="183"/>
        <v>25</v>
      </c>
      <c r="AN10" s="895">
        <f t="shared" si="7"/>
        <v>9.46969696969697E-4</v>
      </c>
      <c r="AO10" s="905"/>
      <c r="AP10" s="899">
        <f>AP9+1</f>
        <v>1</v>
      </c>
      <c r="AQ10" s="903">
        <v>20</v>
      </c>
      <c r="AR10" s="903"/>
      <c r="AS10" s="904"/>
      <c r="AT10" s="903"/>
      <c r="AU10" s="903"/>
      <c r="AV10" s="903"/>
      <c r="AW10" s="894">
        <f t="shared" si="184"/>
        <v>20</v>
      </c>
      <c r="AX10" s="895">
        <f t="shared" si="15"/>
        <v>7.5757575757575758E-4</v>
      </c>
      <c r="AY10" s="906"/>
      <c r="AZ10" s="899">
        <f>AZ9+1</f>
        <v>0</v>
      </c>
      <c r="BA10" s="903"/>
      <c r="BB10" s="903"/>
      <c r="BC10" s="904"/>
      <c r="BD10" s="903"/>
      <c r="BE10" s="903"/>
      <c r="BF10" s="903"/>
      <c r="BG10" s="894">
        <f t="shared" si="185"/>
        <v>0</v>
      </c>
      <c r="BH10" s="895">
        <f t="shared" si="23"/>
        <v>0</v>
      </c>
      <c r="BI10" s="902"/>
      <c r="BJ10" s="891">
        <f>BJ9+1</f>
        <v>0</v>
      </c>
      <c r="BK10" s="903"/>
      <c r="BL10" s="903"/>
      <c r="BM10" s="904"/>
      <c r="BN10" s="903"/>
      <c r="BO10" s="903"/>
      <c r="BP10" s="903"/>
      <c r="BQ10" s="894">
        <f t="shared" si="186"/>
        <v>0</v>
      </c>
      <c r="BR10" s="895">
        <f t="shared" si="30"/>
        <v>0</v>
      </c>
      <c r="BS10" s="902"/>
      <c r="BT10" s="891">
        <f>BT9+1</f>
        <v>0</v>
      </c>
      <c r="BU10" s="903"/>
      <c r="BV10" s="903"/>
      <c r="BW10" s="904"/>
      <c r="BX10" s="903"/>
      <c r="BY10" s="903"/>
      <c r="BZ10" s="903"/>
      <c r="CA10" s="894">
        <f t="shared" si="187"/>
        <v>0</v>
      </c>
      <c r="CB10" s="895">
        <f t="shared" si="38"/>
        <v>0</v>
      </c>
      <c r="CC10" s="902"/>
      <c r="CD10" s="899">
        <f>CD9+1</f>
        <v>0</v>
      </c>
      <c r="CE10" s="903"/>
      <c r="CF10" s="903"/>
      <c r="CG10" s="904"/>
      <c r="CH10" s="903"/>
      <c r="CI10" s="903"/>
      <c r="CJ10" s="903"/>
      <c r="CK10" s="894">
        <f t="shared" si="188"/>
        <v>0</v>
      </c>
      <c r="CL10" s="895">
        <f t="shared" si="46"/>
        <v>0</v>
      </c>
      <c r="CM10" s="907"/>
      <c r="CN10" s="899" t="e">
        <f>CN9+1</f>
        <v>#N/A</v>
      </c>
      <c r="CO10" s="903"/>
      <c r="CP10" s="903"/>
      <c r="CQ10" s="904"/>
      <c r="CR10" s="903"/>
      <c r="CS10" s="903"/>
      <c r="CT10" s="903"/>
      <c r="CU10" s="894">
        <f t="shared" si="189"/>
        <v>0</v>
      </c>
      <c r="CV10" s="895" t="e">
        <f t="shared" si="54"/>
        <v>#N/A</v>
      </c>
      <c r="CW10" s="907"/>
      <c r="CX10" s="899" t="e">
        <f>CX9+1</f>
        <v>#N/A</v>
      </c>
      <c r="CY10" s="903"/>
      <c r="CZ10" s="903"/>
      <c r="DA10" s="904"/>
      <c r="DB10" s="903"/>
      <c r="DC10" s="903"/>
      <c r="DD10" s="903"/>
      <c r="DE10" s="894">
        <f t="shared" si="190"/>
        <v>0</v>
      </c>
      <c r="DF10" s="895" t="e">
        <f t="shared" si="62"/>
        <v>#N/A</v>
      </c>
      <c r="DG10" s="907"/>
      <c r="DH10" s="899" t="e">
        <f>DH9+1</f>
        <v>#N/A</v>
      </c>
      <c r="DI10" s="903"/>
      <c r="DJ10" s="903"/>
      <c r="DK10" s="904"/>
      <c r="DL10" s="903"/>
      <c r="DM10" s="903"/>
      <c r="DN10" s="903"/>
      <c r="DO10" s="894">
        <f t="shared" si="191"/>
        <v>0</v>
      </c>
      <c r="DP10" s="895" t="e">
        <f t="shared" si="70"/>
        <v>#N/A</v>
      </c>
      <c r="DQ10" s="907"/>
      <c r="DR10" s="899" t="e">
        <f>DR9+1</f>
        <v>#N/A</v>
      </c>
      <c r="DS10" s="903"/>
      <c r="DT10" s="903"/>
      <c r="DU10" s="904"/>
      <c r="DV10" s="903"/>
      <c r="DW10" s="903"/>
      <c r="DX10" s="903"/>
      <c r="DY10" s="894">
        <f t="shared" si="192"/>
        <v>0</v>
      </c>
      <c r="DZ10" s="895" t="e">
        <f t="shared" si="78"/>
        <v>#N/A</v>
      </c>
      <c r="EA10" s="907"/>
      <c r="EB10" s="899" t="e">
        <f>EB9+1</f>
        <v>#N/A</v>
      </c>
      <c r="EC10" s="903"/>
      <c r="ED10" s="903"/>
      <c r="EE10" s="904"/>
      <c r="EF10" s="903"/>
      <c r="EG10" s="903"/>
      <c r="EH10" s="903"/>
      <c r="EI10" s="894">
        <f t="shared" si="193"/>
        <v>0</v>
      </c>
      <c r="EJ10" s="895" t="e">
        <f t="shared" si="86"/>
        <v>#N/A</v>
      </c>
      <c r="EK10" s="907"/>
      <c r="EL10" s="899" t="e">
        <f>EL9+1</f>
        <v>#N/A</v>
      </c>
      <c r="EM10" s="903"/>
      <c r="EN10" s="903"/>
      <c r="EO10" s="904"/>
      <c r="EP10" s="903"/>
      <c r="EQ10" s="903"/>
      <c r="ER10" s="903"/>
      <c r="ES10" s="894">
        <f t="shared" si="194"/>
        <v>0</v>
      </c>
      <c r="ET10" s="895" t="e">
        <f t="shared" si="94"/>
        <v>#N/A</v>
      </c>
      <c r="EU10" s="907"/>
      <c r="EV10" s="899" t="e">
        <f>EV9+1</f>
        <v>#N/A</v>
      </c>
      <c r="EW10" s="903"/>
      <c r="EX10" s="903"/>
      <c r="EY10" s="904"/>
      <c r="EZ10" s="903"/>
      <c r="FA10" s="903"/>
      <c r="FB10" s="903"/>
      <c r="FC10" s="894">
        <f t="shared" si="195"/>
        <v>0</v>
      </c>
      <c r="FD10" s="895" t="e">
        <f t="shared" si="102"/>
        <v>#N/A</v>
      </c>
      <c r="FE10" s="907"/>
      <c r="FF10" s="899" t="e">
        <f>FF9+1</f>
        <v>#N/A</v>
      </c>
      <c r="FG10" s="903"/>
      <c r="FH10" s="903"/>
      <c r="FI10" s="904"/>
      <c r="FJ10" s="903"/>
      <c r="FK10" s="903"/>
      <c r="FL10" s="903"/>
      <c r="FM10" s="894">
        <f t="shared" si="196"/>
        <v>0</v>
      </c>
      <c r="FN10" s="895" t="e">
        <f t="shared" si="110"/>
        <v>#N/A</v>
      </c>
      <c r="FO10" s="907"/>
      <c r="FP10" s="899" t="e">
        <f>FP9+1</f>
        <v>#N/A</v>
      </c>
      <c r="FQ10" s="903"/>
      <c r="FR10" s="903"/>
      <c r="FS10" s="904"/>
      <c r="FT10" s="903"/>
      <c r="FU10" s="903"/>
      <c r="FV10" s="903"/>
      <c r="FW10" s="894">
        <f t="shared" si="197"/>
        <v>0</v>
      </c>
      <c r="FX10" s="895" t="e">
        <f t="shared" si="118"/>
        <v>#N/A</v>
      </c>
      <c r="FY10" s="907"/>
      <c r="FZ10" s="899" t="e">
        <f>FZ9+1</f>
        <v>#N/A</v>
      </c>
      <c r="GA10" s="903"/>
      <c r="GB10" s="903"/>
      <c r="GC10" s="904"/>
      <c r="GD10" s="903"/>
      <c r="GE10" s="903"/>
      <c r="GF10" s="903"/>
      <c r="GG10" s="894">
        <f t="shared" si="198"/>
        <v>0</v>
      </c>
      <c r="GH10" s="895" t="e">
        <f t="shared" si="126"/>
        <v>#N/A</v>
      </c>
      <c r="GI10" s="907"/>
      <c r="GJ10" s="899" t="e">
        <f>GJ9+1</f>
        <v>#N/A</v>
      </c>
      <c r="GK10" s="903"/>
      <c r="GL10" s="903"/>
      <c r="GM10" s="904"/>
      <c r="GN10" s="903"/>
      <c r="GO10" s="903"/>
      <c r="GP10" s="903"/>
      <c r="GQ10" s="894">
        <f t="shared" si="199"/>
        <v>0</v>
      </c>
      <c r="GR10" s="895" t="e">
        <f t="shared" si="134"/>
        <v>#N/A</v>
      </c>
      <c r="GS10" s="907"/>
      <c r="GT10" s="899" t="e">
        <f>GT9+1</f>
        <v>#N/A</v>
      </c>
      <c r="GU10" s="903"/>
      <c r="GV10" s="903"/>
      <c r="GW10" s="904"/>
      <c r="GX10" s="903"/>
      <c r="GY10" s="903"/>
      <c r="GZ10" s="903"/>
      <c r="HA10" s="894">
        <f t="shared" si="200"/>
        <v>0</v>
      </c>
      <c r="HB10" s="895" t="e">
        <f t="shared" si="142"/>
        <v>#N/A</v>
      </c>
      <c r="HC10" s="907"/>
      <c r="HD10" s="899" t="e">
        <f>HD9+1</f>
        <v>#N/A</v>
      </c>
      <c r="HE10" s="903"/>
      <c r="HF10" s="903"/>
      <c r="HG10" s="904"/>
      <c r="HH10" s="903"/>
      <c r="HI10" s="903"/>
      <c r="HJ10" s="903"/>
      <c r="HK10" s="894">
        <f t="shared" si="201"/>
        <v>0</v>
      </c>
      <c r="HL10" s="895" t="e">
        <f t="shared" si="150"/>
        <v>#N/A</v>
      </c>
      <c r="HM10" s="907"/>
      <c r="HN10" s="899" t="e">
        <f>HN9+1</f>
        <v>#N/A</v>
      </c>
      <c r="HO10" s="903"/>
      <c r="HP10" s="903"/>
      <c r="HQ10" s="904"/>
      <c r="HR10" s="903"/>
      <c r="HS10" s="903"/>
      <c r="HT10" s="903"/>
      <c r="HU10" s="894">
        <f t="shared" si="202"/>
        <v>0</v>
      </c>
      <c r="HV10" s="895" t="e">
        <f t="shared" si="158"/>
        <v>#N/A</v>
      </c>
      <c r="HW10" s="907"/>
      <c r="HX10" s="899" t="e">
        <f>HX9+1</f>
        <v>#N/A</v>
      </c>
      <c r="HY10" s="903"/>
      <c r="HZ10" s="903"/>
      <c r="IA10" s="904"/>
      <c r="IB10" s="903"/>
      <c r="IC10" s="903"/>
      <c r="ID10" s="903"/>
      <c r="IE10" s="894">
        <f t="shared" si="203"/>
        <v>0</v>
      </c>
      <c r="IF10" s="895" t="e">
        <f t="shared" si="166"/>
        <v>#N/A</v>
      </c>
      <c r="IG10" s="907"/>
      <c r="IH10" s="899"/>
      <c r="II10" s="903"/>
      <c r="IJ10" s="903"/>
      <c r="IK10" s="904"/>
      <c r="IL10" s="903"/>
      <c r="IM10" s="903"/>
      <c r="IN10" s="903"/>
      <c r="IO10" s="894">
        <f t="shared" si="204"/>
        <v>0</v>
      </c>
      <c r="IP10" s="895" t="e">
        <f t="shared" si="174"/>
        <v>#DIV/0!</v>
      </c>
      <c r="IQ10" s="907"/>
      <c r="IR10" s="899"/>
      <c r="IS10" s="903"/>
      <c r="IT10" s="903"/>
      <c r="IU10" s="904"/>
      <c r="IV10" s="903"/>
      <c r="IW10" s="903"/>
      <c r="IX10" s="903"/>
      <c r="IY10" s="894">
        <f t="shared" si="205"/>
        <v>0</v>
      </c>
      <c r="IZ10" s="895" t="e">
        <f t="shared" si="182"/>
        <v>#DIV/0!</v>
      </c>
      <c r="JA10" s="907"/>
      <c r="JB10" s="835"/>
      <c r="JC10" s="902"/>
      <c r="JD10" s="835"/>
      <c r="JE10" s="835"/>
      <c r="JF10" s="835"/>
      <c r="JG10" s="835"/>
      <c r="JH10" s="835"/>
      <c r="JI10" s="835"/>
      <c r="JJ10" s="835"/>
      <c r="JK10" s="835"/>
      <c r="JL10" s="835"/>
      <c r="JM10" s="835"/>
      <c r="JN10" s="835"/>
      <c r="JO10" s="835"/>
      <c r="JP10" s="835"/>
      <c r="JQ10" s="835"/>
      <c r="JR10" s="835"/>
      <c r="JS10" s="835"/>
      <c r="JT10" s="835"/>
      <c r="JU10" s="835"/>
      <c r="JV10" s="835"/>
      <c r="JW10" s="835"/>
      <c r="JX10" s="835"/>
      <c r="JY10" s="835"/>
      <c r="JZ10" s="835"/>
      <c r="KA10" s="835"/>
      <c r="KB10" s="835"/>
      <c r="KC10" s="835"/>
      <c r="KD10" s="835"/>
      <c r="KE10" s="835"/>
      <c r="KF10" s="835"/>
    </row>
    <row r="11" spans="1:292" s="836" customFormat="1" ht="20.149999999999999" customHeight="1">
      <c r="A11" s="890">
        <f t="shared" ref="A11:A54" si="212">IFERROR(A10+1,"")</f>
        <v>45681</v>
      </c>
      <c r="B11" s="891">
        <f>B10+1</f>
        <v>2</v>
      </c>
      <c r="C11" s="900">
        <v>12</v>
      </c>
      <c r="D11" s="900"/>
      <c r="E11" s="901">
        <v>2</v>
      </c>
      <c r="F11" s="900"/>
      <c r="G11" s="900"/>
      <c r="H11" s="900">
        <v>1</v>
      </c>
      <c r="I11" s="894">
        <f t="shared" si="206"/>
        <v>15</v>
      </c>
      <c r="J11" s="895">
        <f t="shared" si="207"/>
        <v>5.3571428571428574E-4</v>
      </c>
      <c r="K11" s="902"/>
      <c r="L11" s="899">
        <f t="shared" ref="L11:L54" si="213">L10+1</f>
        <v>2</v>
      </c>
      <c r="M11" s="903">
        <v>29</v>
      </c>
      <c r="N11" s="903"/>
      <c r="O11" s="904">
        <v>8</v>
      </c>
      <c r="P11" s="903"/>
      <c r="Q11" s="903"/>
      <c r="R11" s="903">
        <v>2</v>
      </c>
      <c r="S11" s="894">
        <f t="shared" si="208"/>
        <v>39</v>
      </c>
      <c r="T11" s="895">
        <f t="shared" si="209"/>
        <v>1.4716981132075471E-3</v>
      </c>
      <c r="U11" s="902"/>
      <c r="V11" s="899">
        <f t="shared" ref="V11:V54" si="214">V10+1</f>
        <v>2</v>
      </c>
      <c r="W11" s="903">
        <v>36</v>
      </c>
      <c r="X11" s="903"/>
      <c r="Y11" s="904">
        <v>10</v>
      </c>
      <c r="Z11" s="903"/>
      <c r="AA11" s="903"/>
      <c r="AB11" s="903">
        <v>2</v>
      </c>
      <c r="AC11" s="894">
        <f t="shared" si="210"/>
        <v>48</v>
      </c>
      <c r="AD11" s="895">
        <f t="shared" si="211"/>
        <v>1.8181818181818182E-3</v>
      </c>
      <c r="AE11" s="902"/>
      <c r="AF11" s="891">
        <f t="shared" ref="AF11:AF54" si="215">AF10+1</f>
        <v>2</v>
      </c>
      <c r="AG11" s="903">
        <v>23</v>
      </c>
      <c r="AH11" s="903"/>
      <c r="AI11" s="904">
        <v>4</v>
      </c>
      <c r="AJ11" s="903"/>
      <c r="AK11" s="903"/>
      <c r="AL11" s="903">
        <v>2</v>
      </c>
      <c r="AM11" s="894">
        <f t="shared" si="183"/>
        <v>29</v>
      </c>
      <c r="AN11" s="895">
        <f t="shared" si="7"/>
        <v>1.0984848484848484E-3</v>
      </c>
      <c r="AO11" s="902"/>
      <c r="AP11" s="899">
        <f t="shared" ref="AP11:AP54" si="216">AP10+1</f>
        <v>2</v>
      </c>
      <c r="AQ11" s="903">
        <v>19</v>
      </c>
      <c r="AR11" s="903"/>
      <c r="AS11" s="904">
        <v>2</v>
      </c>
      <c r="AT11" s="903"/>
      <c r="AU11" s="903"/>
      <c r="AV11" s="903">
        <v>1</v>
      </c>
      <c r="AW11" s="894">
        <f t="shared" si="184"/>
        <v>22</v>
      </c>
      <c r="AX11" s="895">
        <f t="shared" si="15"/>
        <v>8.3333333333333339E-4</v>
      </c>
      <c r="AY11" s="902"/>
      <c r="AZ11" s="899">
        <f t="shared" ref="AZ11:AZ54" si="217">AZ10+1</f>
        <v>1</v>
      </c>
      <c r="BA11" s="903">
        <v>7</v>
      </c>
      <c r="BB11" s="903"/>
      <c r="BC11" s="904"/>
      <c r="BD11" s="903"/>
      <c r="BE11" s="903"/>
      <c r="BF11" s="903"/>
      <c r="BG11" s="894">
        <f t="shared" si="185"/>
        <v>7</v>
      </c>
      <c r="BH11" s="895">
        <f t="shared" si="23"/>
        <v>2.3728813559322035E-4</v>
      </c>
      <c r="BI11" s="902"/>
      <c r="BJ11" s="891">
        <f t="shared" ref="BJ11:BJ54" si="218">BJ10+1</f>
        <v>1</v>
      </c>
      <c r="BK11" s="903">
        <v>5</v>
      </c>
      <c r="BL11" s="903"/>
      <c r="BM11" s="904">
        <v>1</v>
      </c>
      <c r="BN11" s="903"/>
      <c r="BO11" s="903"/>
      <c r="BP11" s="903"/>
      <c r="BQ11" s="894">
        <f t="shared" si="186"/>
        <v>6</v>
      </c>
      <c r="BR11" s="895">
        <f t="shared" si="30"/>
        <v>2.0270270270270269E-4</v>
      </c>
      <c r="BS11" s="902"/>
      <c r="BT11" s="891">
        <f t="shared" ref="BT11:BT54" si="219">BT10+1</f>
        <v>1</v>
      </c>
      <c r="BU11" s="903">
        <v>5</v>
      </c>
      <c r="BV11" s="903"/>
      <c r="BW11" s="904">
        <v>6</v>
      </c>
      <c r="BX11" s="903"/>
      <c r="BY11" s="903"/>
      <c r="BZ11" s="903"/>
      <c r="CA11" s="894">
        <f t="shared" si="187"/>
        <v>11</v>
      </c>
      <c r="CB11" s="895">
        <f t="shared" si="38"/>
        <v>3.728813559322034E-4</v>
      </c>
      <c r="CC11" s="902"/>
      <c r="CD11" s="899">
        <f t="shared" ref="CD11:CD54" si="220">CD10+1</f>
        <v>1</v>
      </c>
      <c r="CE11" s="903">
        <v>6</v>
      </c>
      <c r="CF11" s="903"/>
      <c r="CG11" s="904">
        <v>5</v>
      </c>
      <c r="CH11" s="903"/>
      <c r="CI11" s="903"/>
      <c r="CJ11" s="903"/>
      <c r="CK11" s="894">
        <f t="shared" si="188"/>
        <v>11</v>
      </c>
      <c r="CL11" s="895">
        <f t="shared" si="46"/>
        <v>3.7162162162162162E-4</v>
      </c>
      <c r="CM11" s="896"/>
      <c r="CN11" s="899" t="e">
        <f t="shared" ref="CN11:CN54" si="221">CN10+1</f>
        <v>#N/A</v>
      </c>
      <c r="CO11" s="903"/>
      <c r="CP11" s="903"/>
      <c r="CQ11" s="904"/>
      <c r="CR11" s="903"/>
      <c r="CS11" s="903"/>
      <c r="CT11" s="903"/>
      <c r="CU11" s="894">
        <f t="shared" si="189"/>
        <v>0</v>
      </c>
      <c r="CV11" s="895" t="e">
        <f t="shared" si="54"/>
        <v>#N/A</v>
      </c>
      <c r="CW11" s="896"/>
      <c r="CX11" s="899" t="e">
        <f t="shared" ref="CX11:CX54" si="222">CX10+1</f>
        <v>#N/A</v>
      </c>
      <c r="CY11" s="903"/>
      <c r="CZ11" s="903"/>
      <c r="DA11" s="904"/>
      <c r="DB11" s="903"/>
      <c r="DC11" s="903"/>
      <c r="DD11" s="903"/>
      <c r="DE11" s="894">
        <f t="shared" si="190"/>
        <v>0</v>
      </c>
      <c r="DF11" s="895" t="e">
        <f t="shared" si="62"/>
        <v>#N/A</v>
      </c>
      <c r="DG11" s="896"/>
      <c r="DH11" s="899" t="e">
        <f t="shared" ref="DH11:DH54" si="223">DH10+1</f>
        <v>#N/A</v>
      </c>
      <c r="DI11" s="903"/>
      <c r="DJ11" s="903"/>
      <c r="DK11" s="904"/>
      <c r="DL11" s="903"/>
      <c r="DM11" s="903"/>
      <c r="DN11" s="903"/>
      <c r="DO11" s="894">
        <f t="shared" si="191"/>
        <v>0</v>
      </c>
      <c r="DP11" s="895" t="e">
        <f t="shared" si="70"/>
        <v>#N/A</v>
      </c>
      <c r="DQ11" s="896"/>
      <c r="DR11" s="899" t="e">
        <f t="shared" ref="DR11:DR54" si="224">DR10+1</f>
        <v>#N/A</v>
      </c>
      <c r="DS11" s="903"/>
      <c r="DT11" s="903"/>
      <c r="DU11" s="904"/>
      <c r="DV11" s="903"/>
      <c r="DW11" s="903"/>
      <c r="DX11" s="903"/>
      <c r="DY11" s="894">
        <f t="shared" si="192"/>
        <v>0</v>
      </c>
      <c r="DZ11" s="895" t="e">
        <f t="shared" si="78"/>
        <v>#N/A</v>
      </c>
      <c r="EA11" s="896"/>
      <c r="EB11" s="899" t="e">
        <f t="shared" ref="EB11:EB54" si="225">EB10+1</f>
        <v>#N/A</v>
      </c>
      <c r="EC11" s="903"/>
      <c r="ED11" s="903"/>
      <c r="EE11" s="904"/>
      <c r="EF11" s="903"/>
      <c r="EG11" s="903"/>
      <c r="EH11" s="903"/>
      <c r="EI11" s="894">
        <f t="shared" si="193"/>
        <v>0</v>
      </c>
      <c r="EJ11" s="895" t="e">
        <f t="shared" si="86"/>
        <v>#N/A</v>
      </c>
      <c r="EK11" s="896"/>
      <c r="EL11" s="899" t="e">
        <f t="shared" ref="EL11:EL54" si="226">EL10+1</f>
        <v>#N/A</v>
      </c>
      <c r="EM11" s="903"/>
      <c r="EN11" s="903"/>
      <c r="EO11" s="904"/>
      <c r="EP11" s="903"/>
      <c r="EQ11" s="903"/>
      <c r="ER11" s="903"/>
      <c r="ES11" s="894">
        <f t="shared" si="194"/>
        <v>0</v>
      </c>
      <c r="ET11" s="895" t="e">
        <f t="shared" si="94"/>
        <v>#N/A</v>
      </c>
      <c r="EU11" s="896"/>
      <c r="EV11" s="899" t="e">
        <f t="shared" ref="EV11:EV54" si="227">EV10+1</f>
        <v>#N/A</v>
      </c>
      <c r="EW11" s="903"/>
      <c r="EX11" s="903"/>
      <c r="EY11" s="904"/>
      <c r="EZ11" s="903"/>
      <c r="FA11" s="903"/>
      <c r="FB11" s="903"/>
      <c r="FC11" s="894">
        <f t="shared" si="195"/>
        <v>0</v>
      </c>
      <c r="FD11" s="895" t="e">
        <f t="shared" si="102"/>
        <v>#N/A</v>
      </c>
      <c r="FE11" s="907"/>
      <c r="FF11" s="899" t="e">
        <f t="shared" ref="FF11:FF54" si="228">FF10+1</f>
        <v>#N/A</v>
      </c>
      <c r="FG11" s="903"/>
      <c r="FH11" s="903"/>
      <c r="FI11" s="904"/>
      <c r="FJ11" s="903"/>
      <c r="FK11" s="903"/>
      <c r="FL11" s="903"/>
      <c r="FM11" s="894">
        <f t="shared" si="196"/>
        <v>0</v>
      </c>
      <c r="FN11" s="895" t="e">
        <f t="shared" si="110"/>
        <v>#N/A</v>
      </c>
      <c r="FO11" s="907"/>
      <c r="FP11" s="899" t="e">
        <f t="shared" ref="FP11:FP54" si="229">FP10+1</f>
        <v>#N/A</v>
      </c>
      <c r="FQ11" s="903"/>
      <c r="FR11" s="903"/>
      <c r="FS11" s="904"/>
      <c r="FT11" s="903"/>
      <c r="FU11" s="903"/>
      <c r="FV11" s="903"/>
      <c r="FW11" s="894">
        <f t="shared" si="197"/>
        <v>0</v>
      </c>
      <c r="FX11" s="895" t="e">
        <f t="shared" si="118"/>
        <v>#N/A</v>
      </c>
      <c r="FY11" s="907"/>
      <c r="FZ11" s="899" t="e">
        <f t="shared" ref="FZ11:FZ54" si="230">FZ10+1</f>
        <v>#N/A</v>
      </c>
      <c r="GA11" s="903"/>
      <c r="GB11" s="903"/>
      <c r="GC11" s="904"/>
      <c r="GD11" s="903"/>
      <c r="GE11" s="903"/>
      <c r="GF11" s="903"/>
      <c r="GG11" s="894">
        <f t="shared" si="198"/>
        <v>0</v>
      </c>
      <c r="GH11" s="895" t="e">
        <f t="shared" si="126"/>
        <v>#N/A</v>
      </c>
      <c r="GI11" s="907"/>
      <c r="GJ11" s="899" t="e">
        <f t="shared" ref="GJ11:GJ54" si="231">GJ10+1</f>
        <v>#N/A</v>
      </c>
      <c r="GK11" s="903"/>
      <c r="GL11" s="903"/>
      <c r="GM11" s="904"/>
      <c r="GN11" s="903"/>
      <c r="GO11" s="903"/>
      <c r="GP11" s="903"/>
      <c r="GQ11" s="894">
        <f t="shared" si="199"/>
        <v>0</v>
      </c>
      <c r="GR11" s="895" t="e">
        <f t="shared" si="134"/>
        <v>#N/A</v>
      </c>
      <c r="GS11" s="907"/>
      <c r="GT11" s="899" t="e">
        <f t="shared" ref="GT11:GT54" si="232">GT10+1</f>
        <v>#N/A</v>
      </c>
      <c r="GU11" s="903"/>
      <c r="GV11" s="903"/>
      <c r="GW11" s="904"/>
      <c r="GX11" s="903"/>
      <c r="GY11" s="903"/>
      <c r="GZ11" s="903"/>
      <c r="HA11" s="894">
        <f t="shared" si="200"/>
        <v>0</v>
      </c>
      <c r="HB11" s="895" t="e">
        <f t="shared" si="142"/>
        <v>#N/A</v>
      </c>
      <c r="HC11" s="907"/>
      <c r="HD11" s="899" t="e">
        <f t="shared" ref="HD11:HD54" si="233">HD10+1</f>
        <v>#N/A</v>
      </c>
      <c r="HE11" s="903"/>
      <c r="HF11" s="903"/>
      <c r="HG11" s="904"/>
      <c r="HH11" s="903"/>
      <c r="HI11" s="903"/>
      <c r="HJ11" s="903"/>
      <c r="HK11" s="894">
        <f t="shared" si="201"/>
        <v>0</v>
      </c>
      <c r="HL11" s="895" t="e">
        <f t="shared" si="150"/>
        <v>#N/A</v>
      </c>
      <c r="HM11" s="907"/>
      <c r="HN11" s="899" t="e">
        <f t="shared" ref="HN11:HN54" si="234">HN10+1</f>
        <v>#N/A</v>
      </c>
      <c r="HO11" s="903"/>
      <c r="HP11" s="903"/>
      <c r="HQ11" s="904"/>
      <c r="HR11" s="903"/>
      <c r="HS11" s="903"/>
      <c r="HT11" s="903"/>
      <c r="HU11" s="894">
        <f t="shared" si="202"/>
        <v>0</v>
      </c>
      <c r="HV11" s="895" t="e">
        <f t="shared" si="158"/>
        <v>#N/A</v>
      </c>
      <c r="HW11" s="907"/>
      <c r="HX11" s="899" t="e">
        <f t="shared" ref="HX11:HX54" si="235">HX10+1</f>
        <v>#N/A</v>
      </c>
      <c r="HY11" s="903"/>
      <c r="HZ11" s="903"/>
      <c r="IA11" s="904"/>
      <c r="IB11" s="903"/>
      <c r="IC11" s="903"/>
      <c r="ID11" s="903"/>
      <c r="IE11" s="894">
        <f t="shared" si="203"/>
        <v>0</v>
      </c>
      <c r="IF11" s="895" t="e">
        <f t="shared" si="166"/>
        <v>#N/A</v>
      </c>
      <c r="IG11" s="907"/>
      <c r="IH11" s="899"/>
      <c r="II11" s="903"/>
      <c r="IJ11" s="903"/>
      <c r="IK11" s="904"/>
      <c r="IL11" s="903"/>
      <c r="IM11" s="903"/>
      <c r="IN11" s="903"/>
      <c r="IO11" s="894">
        <f t="shared" si="204"/>
        <v>0</v>
      </c>
      <c r="IP11" s="895" t="e">
        <f t="shared" si="174"/>
        <v>#DIV/0!</v>
      </c>
      <c r="IQ11" s="907"/>
      <c r="IR11" s="899"/>
      <c r="IS11" s="903"/>
      <c r="IT11" s="903"/>
      <c r="IU11" s="904"/>
      <c r="IV11" s="903"/>
      <c r="IW11" s="903"/>
      <c r="IX11" s="903"/>
      <c r="IY11" s="894">
        <f t="shared" si="205"/>
        <v>0</v>
      </c>
      <c r="IZ11" s="895" t="e">
        <f t="shared" si="182"/>
        <v>#DIV/0!</v>
      </c>
      <c r="JA11" s="907"/>
      <c r="JB11" s="835"/>
      <c r="JC11" s="905"/>
      <c r="JD11" s="835"/>
      <c r="JE11" s="835"/>
      <c r="JF11" s="835"/>
      <c r="JG11" s="835"/>
      <c r="JH11" s="835"/>
      <c r="JI11" s="835"/>
      <c r="JJ11" s="835"/>
      <c r="JK11" s="835"/>
      <c r="JL11" s="835"/>
      <c r="JM11" s="835"/>
      <c r="JN11" s="835"/>
      <c r="JO11" s="835"/>
      <c r="JP11" s="835"/>
      <c r="JQ11" s="835"/>
      <c r="JR11" s="835"/>
      <c r="JS11" s="835"/>
      <c r="JT11" s="835"/>
      <c r="JU11" s="835"/>
      <c r="JV11" s="835"/>
      <c r="JW11" s="835"/>
      <c r="JX11" s="835"/>
      <c r="JY11" s="835"/>
      <c r="JZ11" s="835"/>
      <c r="KA11" s="835"/>
      <c r="KB11" s="835"/>
      <c r="KC11" s="835"/>
      <c r="KD11" s="835"/>
      <c r="KE11" s="835"/>
      <c r="KF11" s="835"/>
    </row>
    <row r="12" spans="1:292" s="836" customFormat="1" ht="20.149999999999999" customHeight="1">
      <c r="A12" s="890">
        <f t="shared" si="212"/>
        <v>45682</v>
      </c>
      <c r="B12" s="891">
        <f t="shared" ref="B12:B26" si="236">B11+1</f>
        <v>3</v>
      </c>
      <c r="C12" s="900">
        <v>13</v>
      </c>
      <c r="D12" s="900"/>
      <c r="E12" s="901">
        <v>10</v>
      </c>
      <c r="F12" s="900"/>
      <c r="G12" s="900"/>
      <c r="H12" s="900">
        <v>5</v>
      </c>
      <c r="I12" s="894">
        <f t="shared" si="206"/>
        <v>28</v>
      </c>
      <c r="J12" s="895">
        <f t="shared" si="207"/>
        <v>1E-3</v>
      </c>
      <c r="K12" s="902"/>
      <c r="L12" s="899">
        <f t="shared" si="213"/>
        <v>3</v>
      </c>
      <c r="M12" s="903">
        <v>19</v>
      </c>
      <c r="N12" s="903"/>
      <c r="O12" s="904">
        <v>10</v>
      </c>
      <c r="P12" s="903"/>
      <c r="Q12" s="903"/>
      <c r="R12" s="903">
        <v>4</v>
      </c>
      <c r="S12" s="894">
        <f t="shared" si="208"/>
        <v>33</v>
      </c>
      <c r="T12" s="895">
        <f t="shared" si="209"/>
        <v>1.2452830188679246E-3</v>
      </c>
      <c r="U12" s="902"/>
      <c r="V12" s="899">
        <f t="shared" si="214"/>
        <v>3</v>
      </c>
      <c r="W12" s="903">
        <v>38</v>
      </c>
      <c r="X12" s="903"/>
      <c r="Y12" s="904">
        <v>25</v>
      </c>
      <c r="Z12" s="903"/>
      <c r="AA12" s="903"/>
      <c r="AB12" s="903">
        <v>5</v>
      </c>
      <c r="AC12" s="894">
        <f t="shared" si="210"/>
        <v>68</v>
      </c>
      <c r="AD12" s="895">
        <f t="shared" si="211"/>
        <v>2.5757575757575759E-3</v>
      </c>
      <c r="AE12" s="902"/>
      <c r="AF12" s="891">
        <f t="shared" si="215"/>
        <v>3</v>
      </c>
      <c r="AG12" s="903">
        <v>21</v>
      </c>
      <c r="AH12" s="903"/>
      <c r="AI12" s="904">
        <v>9</v>
      </c>
      <c r="AJ12" s="903"/>
      <c r="AK12" s="903"/>
      <c r="AL12" s="903">
        <v>5</v>
      </c>
      <c r="AM12" s="894">
        <f t="shared" si="183"/>
        <v>35</v>
      </c>
      <c r="AN12" s="895">
        <f t="shared" si="7"/>
        <v>1.3257575757575758E-3</v>
      </c>
      <c r="AO12" s="902"/>
      <c r="AP12" s="899">
        <f t="shared" si="216"/>
        <v>3</v>
      </c>
      <c r="AQ12" s="903">
        <v>13</v>
      </c>
      <c r="AR12" s="903"/>
      <c r="AS12" s="904">
        <v>6</v>
      </c>
      <c r="AT12" s="903"/>
      <c r="AU12" s="903"/>
      <c r="AV12" s="903">
        <v>4</v>
      </c>
      <c r="AW12" s="894">
        <f t="shared" si="184"/>
        <v>23</v>
      </c>
      <c r="AX12" s="895">
        <f t="shared" si="15"/>
        <v>8.7121212121212118E-4</v>
      </c>
      <c r="AY12" s="902"/>
      <c r="AZ12" s="899">
        <f t="shared" si="217"/>
        <v>2</v>
      </c>
      <c r="BA12" s="903">
        <v>6</v>
      </c>
      <c r="BB12" s="903"/>
      <c r="BC12" s="904">
        <v>2</v>
      </c>
      <c r="BD12" s="903"/>
      <c r="BE12" s="903"/>
      <c r="BF12" s="903"/>
      <c r="BG12" s="894">
        <f t="shared" si="185"/>
        <v>8</v>
      </c>
      <c r="BH12" s="895">
        <f t="shared" si="23"/>
        <v>2.711864406779661E-4</v>
      </c>
      <c r="BI12" s="902"/>
      <c r="BJ12" s="891">
        <f t="shared" si="218"/>
        <v>2</v>
      </c>
      <c r="BK12" s="903">
        <v>7</v>
      </c>
      <c r="BL12" s="903"/>
      <c r="BM12" s="904">
        <v>1</v>
      </c>
      <c r="BN12" s="903"/>
      <c r="BO12" s="903"/>
      <c r="BP12" s="903"/>
      <c r="BQ12" s="894">
        <f t="shared" si="186"/>
        <v>8</v>
      </c>
      <c r="BR12" s="895">
        <f t="shared" si="30"/>
        <v>2.7027027027027027E-4</v>
      </c>
      <c r="BS12" s="902"/>
      <c r="BT12" s="891">
        <f t="shared" si="219"/>
        <v>2</v>
      </c>
      <c r="BU12" s="903">
        <v>5</v>
      </c>
      <c r="BV12" s="903"/>
      <c r="BW12" s="904">
        <v>8</v>
      </c>
      <c r="BX12" s="903"/>
      <c r="BY12" s="903"/>
      <c r="BZ12" s="903">
        <v>4</v>
      </c>
      <c r="CA12" s="894">
        <f t="shared" si="187"/>
        <v>17</v>
      </c>
      <c r="CB12" s="895">
        <f t="shared" si="38"/>
        <v>5.7627118644067795E-4</v>
      </c>
      <c r="CC12" s="902"/>
      <c r="CD12" s="899">
        <f t="shared" si="220"/>
        <v>2</v>
      </c>
      <c r="CE12" s="903">
        <v>3</v>
      </c>
      <c r="CF12" s="903"/>
      <c r="CG12" s="904">
        <v>4</v>
      </c>
      <c r="CH12" s="903"/>
      <c r="CI12" s="903"/>
      <c r="CJ12" s="903">
        <v>3</v>
      </c>
      <c r="CK12" s="894">
        <f t="shared" si="188"/>
        <v>10</v>
      </c>
      <c r="CL12" s="895">
        <f t="shared" si="46"/>
        <v>3.3783783783783786E-4</v>
      </c>
      <c r="CM12" s="902"/>
      <c r="CN12" s="899" t="e">
        <f t="shared" si="221"/>
        <v>#N/A</v>
      </c>
      <c r="CO12" s="903"/>
      <c r="CP12" s="903"/>
      <c r="CQ12" s="904"/>
      <c r="CR12" s="903"/>
      <c r="CS12" s="903"/>
      <c r="CT12" s="903"/>
      <c r="CU12" s="894">
        <f t="shared" si="189"/>
        <v>0</v>
      </c>
      <c r="CV12" s="895" t="e">
        <f t="shared" si="54"/>
        <v>#N/A</v>
      </c>
      <c r="CW12" s="902"/>
      <c r="CX12" s="899" t="e">
        <f t="shared" si="222"/>
        <v>#N/A</v>
      </c>
      <c r="CY12" s="903"/>
      <c r="CZ12" s="903"/>
      <c r="DA12" s="904"/>
      <c r="DB12" s="903"/>
      <c r="DC12" s="903"/>
      <c r="DD12" s="903"/>
      <c r="DE12" s="894">
        <f t="shared" si="190"/>
        <v>0</v>
      </c>
      <c r="DF12" s="895" t="e">
        <f t="shared" si="62"/>
        <v>#N/A</v>
      </c>
      <c r="DG12" s="902"/>
      <c r="DH12" s="899" t="e">
        <f t="shared" si="223"/>
        <v>#N/A</v>
      </c>
      <c r="DI12" s="903"/>
      <c r="DJ12" s="903"/>
      <c r="DK12" s="904"/>
      <c r="DL12" s="903"/>
      <c r="DM12" s="903"/>
      <c r="DN12" s="903"/>
      <c r="DO12" s="894">
        <f t="shared" si="191"/>
        <v>0</v>
      </c>
      <c r="DP12" s="895" t="e">
        <f t="shared" si="70"/>
        <v>#N/A</v>
      </c>
      <c r="DQ12" s="902"/>
      <c r="DR12" s="899" t="e">
        <f t="shared" si="224"/>
        <v>#N/A</v>
      </c>
      <c r="DS12" s="903"/>
      <c r="DT12" s="903"/>
      <c r="DU12" s="904"/>
      <c r="DV12" s="903"/>
      <c r="DW12" s="903"/>
      <c r="DX12" s="903"/>
      <c r="DY12" s="894">
        <f t="shared" si="192"/>
        <v>0</v>
      </c>
      <c r="DZ12" s="895" t="e">
        <f t="shared" si="78"/>
        <v>#N/A</v>
      </c>
      <c r="EA12" s="902"/>
      <c r="EB12" s="899" t="e">
        <f t="shared" si="225"/>
        <v>#N/A</v>
      </c>
      <c r="EC12" s="903"/>
      <c r="ED12" s="903"/>
      <c r="EE12" s="904"/>
      <c r="EF12" s="903"/>
      <c r="EG12" s="903"/>
      <c r="EH12" s="903"/>
      <c r="EI12" s="894">
        <f t="shared" si="193"/>
        <v>0</v>
      </c>
      <c r="EJ12" s="895" t="e">
        <f t="shared" si="86"/>
        <v>#N/A</v>
      </c>
      <c r="EK12" s="902"/>
      <c r="EL12" s="899" t="e">
        <f t="shared" si="226"/>
        <v>#N/A</v>
      </c>
      <c r="EM12" s="903"/>
      <c r="EN12" s="903"/>
      <c r="EO12" s="904"/>
      <c r="EP12" s="903"/>
      <c r="EQ12" s="903"/>
      <c r="ER12" s="903"/>
      <c r="ES12" s="894">
        <f t="shared" si="194"/>
        <v>0</v>
      </c>
      <c r="ET12" s="895" t="e">
        <f t="shared" si="94"/>
        <v>#N/A</v>
      </c>
      <c r="EU12" s="902"/>
      <c r="EV12" s="899" t="e">
        <f t="shared" si="227"/>
        <v>#N/A</v>
      </c>
      <c r="EW12" s="903"/>
      <c r="EX12" s="903"/>
      <c r="EY12" s="904"/>
      <c r="EZ12" s="903"/>
      <c r="FA12" s="903"/>
      <c r="FB12" s="903"/>
      <c r="FC12" s="894">
        <f t="shared" si="195"/>
        <v>0</v>
      </c>
      <c r="FD12" s="895" t="e">
        <f t="shared" si="102"/>
        <v>#N/A</v>
      </c>
      <c r="FE12" s="896"/>
      <c r="FF12" s="899" t="e">
        <f t="shared" si="228"/>
        <v>#N/A</v>
      </c>
      <c r="FG12" s="903"/>
      <c r="FH12" s="903"/>
      <c r="FI12" s="904"/>
      <c r="FJ12" s="903"/>
      <c r="FK12" s="903"/>
      <c r="FL12" s="903"/>
      <c r="FM12" s="894">
        <f t="shared" si="196"/>
        <v>0</v>
      </c>
      <c r="FN12" s="895" t="e">
        <f t="shared" si="110"/>
        <v>#N/A</v>
      </c>
      <c r="FO12" s="907"/>
      <c r="FP12" s="899" t="e">
        <f t="shared" si="229"/>
        <v>#N/A</v>
      </c>
      <c r="FQ12" s="903"/>
      <c r="FR12" s="903"/>
      <c r="FS12" s="904"/>
      <c r="FT12" s="903"/>
      <c r="FU12" s="903"/>
      <c r="FV12" s="903"/>
      <c r="FW12" s="894">
        <f t="shared" si="197"/>
        <v>0</v>
      </c>
      <c r="FX12" s="895" t="e">
        <f t="shared" si="118"/>
        <v>#N/A</v>
      </c>
      <c r="FY12" s="907"/>
      <c r="FZ12" s="899" t="e">
        <f t="shared" si="230"/>
        <v>#N/A</v>
      </c>
      <c r="GA12" s="903"/>
      <c r="GB12" s="903"/>
      <c r="GC12" s="904"/>
      <c r="GD12" s="903"/>
      <c r="GE12" s="903"/>
      <c r="GF12" s="903"/>
      <c r="GG12" s="894">
        <f t="shared" si="198"/>
        <v>0</v>
      </c>
      <c r="GH12" s="895" t="e">
        <f t="shared" si="126"/>
        <v>#N/A</v>
      </c>
      <c r="GI12" s="907"/>
      <c r="GJ12" s="899" t="e">
        <f t="shared" si="231"/>
        <v>#N/A</v>
      </c>
      <c r="GK12" s="903"/>
      <c r="GL12" s="903"/>
      <c r="GM12" s="904"/>
      <c r="GN12" s="903"/>
      <c r="GO12" s="903"/>
      <c r="GP12" s="903"/>
      <c r="GQ12" s="894">
        <f t="shared" si="199"/>
        <v>0</v>
      </c>
      <c r="GR12" s="895" t="e">
        <f t="shared" si="134"/>
        <v>#N/A</v>
      </c>
      <c r="GS12" s="907"/>
      <c r="GT12" s="899" t="e">
        <f t="shared" si="232"/>
        <v>#N/A</v>
      </c>
      <c r="GU12" s="903"/>
      <c r="GV12" s="903"/>
      <c r="GW12" s="904"/>
      <c r="GX12" s="903"/>
      <c r="GY12" s="903"/>
      <c r="GZ12" s="903"/>
      <c r="HA12" s="894">
        <f t="shared" si="200"/>
        <v>0</v>
      </c>
      <c r="HB12" s="895" t="e">
        <f t="shared" si="142"/>
        <v>#N/A</v>
      </c>
      <c r="HC12" s="907"/>
      <c r="HD12" s="899" t="e">
        <f t="shared" si="233"/>
        <v>#N/A</v>
      </c>
      <c r="HE12" s="903"/>
      <c r="HF12" s="903"/>
      <c r="HG12" s="904"/>
      <c r="HH12" s="903"/>
      <c r="HI12" s="903"/>
      <c r="HJ12" s="903"/>
      <c r="HK12" s="894">
        <f t="shared" si="201"/>
        <v>0</v>
      </c>
      <c r="HL12" s="895" t="e">
        <f t="shared" si="150"/>
        <v>#N/A</v>
      </c>
      <c r="HM12" s="907"/>
      <c r="HN12" s="899" t="e">
        <f t="shared" si="234"/>
        <v>#N/A</v>
      </c>
      <c r="HO12" s="903"/>
      <c r="HP12" s="903"/>
      <c r="HQ12" s="904"/>
      <c r="HR12" s="903"/>
      <c r="HS12" s="903"/>
      <c r="HT12" s="903"/>
      <c r="HU12" s="894">
        <f t="shared" si="202"/>
        <v>0</v>
      </c>
      <c r="HV12" s="895" t="e">
        <f t="shared" si="158"/>
        <v>#N/A</v>
      </c>
      <c r="HW12" s="907"/>
      <c r="HX12" s="899" t="e">
        <f t="shared" si="235"/>
        <v>#N/A</v>
      </c>
      <c r="HY12" s="903"/>
      <c r="HZ12" s="903"/>
      <c r="IA12" s="904"/>
      <c r="IB12" s="903"/>
      <c r="IC12" s="903"/>
      <c r="ID12" s="903"/>
      <c r="IE12" s="894">
        <f t="shared" si="203"/>
        <v>0</v>
      </c>
      <c r="IF12" s="895" t="e">
        <f t="shared" si="166"/>
        <v>#N/A</v>
      </c>
      <c r="IG12" s="907"/>
      <c r="IH12" s="899"/>
      <c r="II12" s="903"/>
      <c r="IJ12" s="903"/>
      <c r="IK12" s="904"/>
      <c r="IL12" s="903"/>
      <c r="IM12" s="903"/>
      <c r="IN12" s="903"/>
      <c r="IO12" s="894">
        <f t="shared" si="204"/>
        <v>0</v>
      </c>
      <c r="IP12" s="895" t="e">
        <f t="shared" si="174"/>
        <v>#DIV/0!</v>
      </c>
      <c r="IQ12" s="907"/>
      <c r="IR12" s="899"/>
      <c r="IS12" s="903"/>
      <c r="IT12" s="903"/>
      <c r="IU12" s="904"/>
      <c r="IV12" s="903"/>
      <c r="IW12" s="903"/>
      <c r="IX12" s="903"/>
      <c r="IY12" s="894">
        <f t="shared" si="205"/>
        <v>0</v>
      </c>
      <c r="IZ12" s="895" t="e">
        <f t="shared" si="182"/>
        <v>#DIV/0!</v>
      </c>
      <c r="JA12" s="907"/>
      <c r="JB12" s="835"/>
      <c r="JC12" s="905"/>
      <c r="JD12" s="835"/>
      <c r="JE12" s="835"/>
      <c r="JF12" s="835"/>
      <c r="JG12" s="835"/>
      <c r="JH12" s="835"/>
      <c r="JI12" s="835"/>
      <c r="JJ12" s="835"/>
      <c r="JK12" s="835"/>
      <c r="JL12" s="835"/>
      <c r="JM12" s="835"/>
      <c r="JN12" s="835"/>
      <c r="JO12" s="835"/>
      <c r="JP12" s="835"/>
      <c r="JQ12" s="835"/>
      <c r="JR12" s="835"/>
      <c r="JS12" s="835"/>
      <c r="JT12" s="835"/>
      <c r="JU12" s="835"/>
      <c r="JV12" s="835"/>
      <c r="JW12" s="835"/>
      <c r="JX12" s="835"/>
      <c r="JY12" s="835"/>
      <c r="JZ12" s="835"/>
      <c r="KA12" s="835"/>
      <c r="KB12" s="835"/>
      <c r="KC12" s="835"/>
      <c r="KD12" s="835"/>
      <c r="KE12" s="835"/>
      <c r="KF12" s="835"/>
    </row>
    <row r="13" spans="1:292" s="836" customFormat="1" ht="20.149999999999999" customHeight="1">
      <c r="A13" s="890">
        <f t="shared" si="212"/>
        <v>45683</v>
      </c>
      <c r="B13" s="891">
        <f t="shared" si="236"/>
        <v>4</v>
      </c>
      <c r="C13" s="900">
        <v>18</v>
      </c>
      <c r="D13" s="900"/>
      <c r="E13" s="901">
        <v>13</v>
      </c>
      <c r="F13" s="900"/>
      <c r="G13" s="900"/>
      <c r="H13" s="900">
        <v>7</v>
      </c>
      <c r="I13" s="894">
        <f t="shared" si="206"/>
        <v>38</v>
      </c>
      <c r="J13" s="895">
        <f t="shared" si="207"/>
        <v>1.3571428571428571E-3</v>
      </c>
      <c r="K13" s="902"/>
      <c r="L13" s="899">
        <f t="shared" si="213"/>
        <v>4</v>
      </c>
      <c r="M13" s="903">
        <v>26</v>
      </c>
      <c r="N13" s="903"/>
      <c r="O13" s="904">
        <v>22</v>
      </c>
      <c r="P13" s="903"/>
      <c r="Q13" s="903"/>
      <c r="R13" s="903">
        <v>8</v>
      </c>
      <c r="S13" s="894">
        <f t="shared" si="208"/>
        <v>56</v>
      </c>
      <c r="T13" s="895">
        <f t="shared" si="209"/>
        <v>2.1132075471698114E-3</v>
      </c>
      <c r="U13" s="902"/>
      <c r="V13" s="899">
        <f t="shared" si="214"/>
        <v>4</v>
      </c>
      <c r="W13" s="903">
        <v>30</v>
      </c>
      <c r="X13" s="903"/>
      <c r="Y13" s="904">
        <v>36</v>
      </c>
      <c r="Z13" s="903"/>
      <c r="AA13" s="903"/>
      <c r="AB13" s="903">
        <v>10</v>
      </c>
      <c r="AC13" s="894">
        <f t="shared" si="210"/>
        <v>76</v>
      </c>
      <c r="AD13" s="895">
        <f t="shared" si="211"/>
        <v>2.8787878787878787E-3</v>
      </c>
      <c r="AE13" s="902"/>
      <c r="AF13" s="891">
        <f t="shared" si="215"/>
        <v>4</v>
      </c>
      <c r="AG13" s="903">
        <v>18</v>
      </c>
      <c r="AH13" s="903"/>
      <c r="AI13" s="904">
        <v>6</v>
      </c>
      <c r="AJ13" s="903"/>
      <c r="AK13" s="903"/>
      <c r="AL13" s="903">
        <v>5</v>
      </c>
      <c r="AM13" s="894">
        <f t="shared" si="183"/>
        <v>29</v>
      </c>
      <c r="AN13" s="895">
        <f t="shared" si="7"/>
        <v>1.0984848484848484E-3</v>
      </c>
      <c r="AO13" s="902"/>
      <c r="AP13" s="899">
        <f t="shared" si="216"/>
        <v>4</v>
      </c>
      <c r="AQ13" s="903">
        <v>15</v>
      </c>
      <c r="AR13" s="903"/>
      <c r="AS13" s="904">
        <v>14</v>
      </c>
      <c r="AT13" s="903"/>
      <c r="AU13" s="903"/>
      <c r="AV13" s="903">
        <v>6</v>
      </c>
      <c r="AW13" s="894">
        <f t="shared" si="184"/>
        <v>35</v>
      </c>
      <c r="AX13" s="895">
        <f t="shared" si="15"/>
        <v>1.3257575757575758E-3</v>
      </c>
      <c r="AY13" s="902"/>
      <c r="AZ13" s="899">
        <f t="shared" si="217"/>
        <v>3</v>
      </c>
      <c r="BA13" s="903">
        <v>12</v>
      </c>
      <c r="BB13" s="903"/>
      <c r="BC13" s="904">
        <v>2</v>
      </c>
      <c r="BD13" s="903"/>
      <c r="BE13" s="903"/>
      <c r="BF13" s="903"/>
      <c r="BG13" s="894">
        <f t="shared" si="185"/>
        <v>14</v>
      </c>
      <c r="BH13" s="895">
        <f t="shared" si="23"/>
        <v>4.745762711864407E-4</v>
      </c>
      <c r="BI13" s="902"/>
      <c r="BJ13" s="891">
        <f t="shared" si="218"/>
        <v>3</v>
      </c>
      <c r="BK13" s="903">
        <v>11</v>
      </c>
      <c r="BL13" s="903"/>
      <c r="BM13" s="904">
        <v>4</v>
      </c>
      <c r="BN13" s="903"/>
      <c r="BO13" s="903"/>
      <c r="BP13" s="903"/>
      <c r="BQ13" s="894">
        <f t="shared" si="186"/>
        <v>15</v>
      </c>
      <c r="BR13" s="895">
        <f t="shared" si="30"/>
        <v>5.0675675675675678E-4</v>
      </c>
      <c r="BS13" s="902"/>
      <c r="BT13" s="891">
        <f t="shared" si="219"/>
        <v>3</v>
      </c>
      <c r="BU13" s="903">
        <v>3</v>
      </c>
      <c r="BV13" s="903"/>
      <c r="BW13" s="904">
        <v>6</v>
      </c>
      <c r="BX13" s="903"/>
      <c r="BY13" s="903"/>
      <c r="BZ13" s="903">
        <v>6</v>
      </c>
      <c r="CA13" s="894">
        <f t="shared" si="187"/>
        <v>15</v>
      </c>
      <c r="CB13" s="895">
        <f t="shared" si="38"/>
        <v>5.0847457627118645E-4</v>
      </c>
      <c r="CC13" s="902"/>
      <c r="CD13" s="899">
        <f t="shared" si="220"/>
        <v>3</v>
      </c>
      <c r="CE13" s="903">
        <v>2</v>
      </c>
      <c r="CF13" s="903"/>
      <c r="CG13" s="904">
        <v>3</v>
      </c>
      <c r="CH13" s="903"/>
      <c r="CI13" s="903"/>
      <c r="CJ13" s="903">
        <v>4</v>
      </c>
      <c r="CK13" s="894">
        <f t="shared" si="188"/>
        <v>9</v>
      </c>
      <c r="CL13" s="895">
        <f t="shared" si="46"/>
        <v>3.0405405405405404E-4</v>
      </c>
      <c r="CM13" s="902"/>
      <c r="CN13" s="899" t="e">
        <f t="shared" si="221"/>
        <v>#N/A</v>
      </c>
      <c r="CO13" s="903"/>
      <c r="CP13" s="903"/>
      <c r="CQ13" s="904"/>
      <c r="CR13" s="903"/>
      <c r="CS13" s="903"/>
      <c r="CT13" s="903"/>
      <c r="CU13" s="894">
        <f t="shared" si="189"/>
        <v>0</v>
      </c>
      <c r="CV13" s="895" t="e">
        <f t="shared" si="54"/>
        <v>#N/A</v>
      </c>
      <c r="CW13" s="902"/>
      <c r="CX13" s="899" t="e">
        <f t="shared" si="222"/>
        <v>#N/A</v>
      </c>
      <c r="CY13" s="903"/>
      <c r="CZ13" s="903"/>
      <c r="DA13" s="904"/>
      <c r="DB13" s="903"/>
      <c r="DC13" s="903"/>
      <c r="DD13" s="903"/>
      <c r="DE13" s="894">
        <f t="shared" si="190"/>
        <v>0</v>
      </c>
      <c r="DF13" s="895" t="e">
        <f t="shared" si="62"/>
        <v>#N/A</v>
      </c>
      <c r="DG13" s="902"/>
      <c r="DH13" s="899" t="e">
        <f t="shared" si="223"/>
        <v>#N/A</v>
      </c>
      <c r="DI13" s="903"/>
      <c r="DJ13" s="903"/>
      <c r="DK13" s="904"/>
      <c r="DL13" s="903"/>
      <c r="DM13" s="903"/>
      <c r="DN13" s="903"/>
      <c r="DO13" s="894">
        <f t="shared" si="191"/>
        <v>0</v>
      </c>
      <c r="DP13" s="895" t="e">
        <f t="shared" si="70"/>
        <v>#N/A</v>
      </c>
      <c r="DQ13" s="902"/>
      <c r="DR13" s="899" t="e">
        <f t="shared" si="224"/>
        <v>#N/A</v>
      </c>
      <c r="DS13" s="903"/>
      <c r="DT13" s="903"/>
      <c r="DU13" s="904"/>
      <c r="DV13" s="903"/>
      <c r="DW13" s="903"/>
      <c r="DX13" s="903"/>
      <c r="DY13" s="894">
        <f t="shared" si="192"/>
        <v>0</v>
      </c>
      <c r="DZ13" s="895" t="e">
        <f t="shared" si="78"/>
        <v>#N/A</v>
      </c>
      <c r="EA13" s="902"/>
      <c r="EB13" s="899" t="e">
        <f t="shared" si="225"/>
        <v>#N/A</v>
      </c>
      <c r="EC13" s="903"/>
      <c r="ED13" s="903"/>
      <c r="EE13" s="904"/>
      <c r="EF13" s="903"/>
      <c r="EG13" s="903"/>
      <c r="EH13" s="903"/>
      <c r="EI13" s="894">
        <f t="shared" si="193"/>
        <v>0</v>
      </c>
      <c r="EJ13" s="895" t="e">
        <f t="shared" si="86"/>
        <v>#N/A</v>
      </c>
      <c r="EK13" s="902"/>
      <c r="EL13" s="899" t="e">
        <f t="shared" si="226"/>
        <v>#N/A</v>
      </c>
      <c r="EM13" s="903"/>
      <c r="EN13" s="903"/>
      <c r="EO13" s="904"/>
      <c r="EP13" s="903"/>
      <c r="EQ13" s="903"/>
      <c r="ER13" s="903"/>
      <c r="ES13" s="894">
        <f t="shared" si="194"/>
        <v>0</v>
      </c>
      <c r="ET13" s="895" t="e">
        <f t="shared" si="94"/>
        <v>#N/A</v>
      </c>
      <c r="EU13" s="902"/>
      <c r="EV13" s="899" t="e">
        <f t="shared" si="227"/>
        <v>#N/A</v>
      </c>
      <c r="EW13" s="903"/>
      <c r="EX13" s="903"/>
      <c r="EY13" s="904"/>
      <c r="EZ13" s="903"/>
      <c r="FA13" s="903"/>
      <c r="FB13" s="903"/>
      <c r="FC13" s="894">
        <f t="shared" si="195"/>
        <v>0</v>
      </c>
      <c r="FD13" s="895" t="e">
        <f t="shared" si="102"/>
        <v>#N/A</v>
      </c>
      <c r="FE13" s="902"/>
      <c r="FF13" s="899" t="e">
        <f t="shared" si="228"/>
        <v>#N/A</v>
      </c>
      <c r="FG13" s="903"/>
      <c r="FH13" s="903"/>
      <c r="FI13" s="904"/>
      <c r="FJ13" s="903"/>
      <c r="FK13" s="903"/>
      <c r="FL13" s="903"/>
      <c r="FM13" s="894">
        <f t="shared" si="196"/>
        <v>0</v>
      </c>
      <c r="FN13" s="895" t="e">
        <f t="shared" si="110"/>
        <v>#N/A</v>
      </c>
      <c r="FO13" s="896"/>
      <c r="FP13" s="899" t="e">
        <f t="shared" si="229"/>
        <v>#N/A</v>
      </c>
      <c r="FQ13" s="903"/>
      <c r="FR13" s="903"/>
      <c r="FS13" s="904"/>
      <c r="FT13" s="903"/>
      <c r="FU13" s="903"/>
      <c r="FV13" s="903"/>
      <c r="FW13" s="894">
        <f t="shared" si="197"/>
        <v>0</v>
      </c>
      <c r="FX13" s="895" t="e">
        <f t="shared" si="118"/>
        <v>#N/A</v>
      </c>
      <c r="FY13" s="896"/>
      <c r="FZ13" s="899" t="e">
        <f t="shared" si="230"/>
        <v>#N/A</v>
      </c>
      <c r="GA13" s="903"/>
      <c r="GB13" s="903"/>
      <c r="GC13" s="904"/>
      <c r="GD13" s="903"/>
      <c r="GE13" s="903"/>
      <c r="GF13" s="903"/>
      <c r="GG13" s="894">
        <f t="shared" si="198"/>
        <v>0</v>
      </c>
      <c r="GH13" s="895" t="e">
        <f t="shared" si="126"/>
        <v>#N/A</v>
      </c>
      <c r="GI13" s="896"/>
      <c r="GJ13" s="899" t="e">
        <f t="shared" si="231"/>
        <v>#N/A</v>
      </c>
      <c r="GK13" s="903"/>
      <c r="GL13" s="903"/>
      <c r="GM13" s="904"/>
      <c r="GN13" s="903"/>
      <c r="GO13" s="903"/>
      <c r="GP13" s="903"/>
      <c r="GQ13" s="894">
        <f t="shared" si="199"/>
        <v>0</v>
      </c>
      <c r="GR13" s="895" t="e">
        <f t="shared" si="134"/>
        <v>#N/A</v>
      </c>
      <c r="GS13" s="896"/>
      <c r="GT13" s="899" t="e">
        <f t="shared" si="232"/>
        <v>#N/A</v>
      </c>
      <c r="GU13" s="903"/>
      <c r="GV13" s="903"/>
      <c r="GW13" s="904"/>
      <c r="GX13" s="903"/>
      <c r="GY13" s="903"/>
      <c r="GZ13" s="903"/>
      <c r="HA13" s="894">
        <f t="shared" si="200"/>
        <v>0</v>
      </c>
      <c r="HB13" s="895" t="e">
        <f t="shared" si="142"/>
        <v>#N/A</v>
      </c>
      <c r="HC13" s="896"/>
      <c r="HD13" s="899" t="e">
        <f t="shared" si="233"/>
        <v>#N/A</v>
      </c>
      <c r="HE13" s="903"/>
      <c r="HF13" s="903"/>
      <c r="HG13" s="904"/>
      <c r="HH13" s="903"/>
      <c r="HI13" s="903"/>
      <c r="HJ13" s="903"/>
      <c r="HK13" s="894">
        <f t="shared" si="201"/>
        <v>0</v>
      </c>
      <c r="HL13" s="895" t="e">
        <f t="shared" si="150"/>
        <v>#N/A</v>
      </c>
      <c r="HM13" s="896"/>
      <c r="HN13" s="899" t="e">
        <f t="shared" si="234"/>
        <v>#N/A</v>
      </c>
      <c r="HO13" s="903"/>
      <c r="HP13" s="903"/>
      <c r="HQ13" s="904"/>
      <c r="HR13" s="903"/>
      <c r="HS13" s="903"/>
      <c r="HT13" s="903"/>
      <c r="HU13" s="894">
        <f t="shared" si="202"/>
        <v>0</v>
      </c>
      <c r="HV13" s="895" t="e">
        <f t="shared" si="158"/>
        <v>#N/A</v>
      </c>
      <c r="HW13" s="896"/>
      <c r="HX13" s="899" t="e">
        <f t="shared" si="235"/>
        <v>#N/A</v>
      </c>
      <c r="HY13" s="903"/>
      <c r="HZ13" s="903"/>
      <c r="IA13" s="904"/>
      <c r="IB13" s="903"/>
      <c r="IC13" s="903"/>
      <c r="ID13" s="903"/>
      <c r="IE13" s="894">
        <f t="shared" si="203"/>
        <v>0</v>
      </c>
      <c r="IF13" s="895" t="e">
        <f t="shared" si="166"/>
        <v>#N/A</v>
      </c>
      <c r="IG13" s="896"/>
      <c r="IH13" s="899"/>
      <c r="II13" s="903"/>
      <c r="IJ13" s="903"/>
      <c r="IK13" s="904"/>
      <c r="IL13" s="903"/>
      <c r="IM13" s="903"/>
      <c r="IN13" s="903"/>
      <c r="IO13" s="894">
        <f t="shared" si="204"/>
        <v>0</v>
      </c>
      <c r="IP13" s="895" t="e">
        <f t="shared" si="174"/>
        <v>#DIV/0!</v>
      </c>
      <c r="IQ13" s="907"/>
      <c r="IR13" s="899"/>
      <c r="IS13" s="903"/>
      <c r="IT13" s="903"/>
      <c r="IU13" s="904"/>
      <c r="IV13" s="903"/>
      <c r="IW13" s="903"/>
      <c r="IX13" s="903"/>
      <c r="IY13" s="894">
        <f t="shared" si="205"/>
        <v>0</v>
      </c>
      <c r="IZ13" s="895" t="e">
        <f t="shared" si="182"/>
        <v>#DIV/0!</v>
      </c>
      <c r="JA13" s="907"/>
      <c r="JB13" s="835"/>
      <c r="JC13" s="905"/>
      <c r="JD13" s="835"/>
      <c r="JE13" s="835"/>
      <c r="JF13" s="835"/>
      <c r="JG13" s="835"/>
      <c r="JH13" s="835"/>
      <c r="JI13" s="835"/>
      <c r="JJ13" s="835"/>
      <c r="JK13" s="835"/>
      <c r="JL13" s="835"/>
      <c r="JM13" s="835"/>
      <c r="JN13" s="835"/>
      <c r="JO13" s="835"/>
      <c r="JP13" s="835"/>
      <c r="JQ13" s="835"/>
      <c r="JR13" s="835"/>
      <c r="JS13" s="835"/>
      <c r="JT13" s="835"/>
      <c r="JU13" s="835"/>
      <c r="JV13" s="835"/>
      <c r="JW13" s="835"/>
      <c r="JX13" s="835"/>
      <c r="JY13" s="835"/>
      <c r="JZ13" s="835"/>
      <c r="KA13" s="835"/>
      <c r="KB13" s="835"/>
      <c r="KC13" s="835"/>
      <c r="KD13" s="835"/>
      <c r="KE13" s="835"/>
      <c r="KF13" s="835"/>
    </row>
    <row r="14" spans="1:292" s="836" customFormat="1" ht="20.149999999999999" customHeight="1">
      <c r="A14" s="890">
        <f t="shared" si="212"/>
        <v>45684</v>
      </c>
      <c r="B14" s="891">
        <f t="shared" si="236"/>
        <v>5</v>
      </c>
      <c r="C14" s="900">
        <v>20</v>
      </c>
      <c r="D14" s="900"/>
      <c r="E14" s="901">
        <v>14</v>
      </c>
      <c r="F14" s="900"/>
      <c r="G14" s="900"/>
      <c r="H14" s="900">
        <v>7</v>
      </c>
      <c r="I14" s="894">
        <f t="shared" si="206"/>
        <v>41</v>
      </c>
      <c r="J14" s="895">
        <f t="shared" si="207"/>
        <v>1.4642857142857142E-3</v>
      </c>
      <c r="K14" s="902"/>
      <c r="L14" s="899">
        <f t="shared" si="213"/>
        <v>5</v>
      </c>
      <c r="M14" s="903">
        <v>31</v>
      </c>
      <c r="N14" s="903"/>
      <c r="O14" s="904">
        <v>30</v>
      </c>
      <c r="P14" s="903"/>
      <c r="Q14" s="903"/>
      <c r="R14" s="903">
        <v>15</v>
      </c>
      <c r="S14" s="894">
        <f t="shared" si="208"/>
        <v>76</v>
      </c>
      <c r="T14" s="895">
        <f t="shared" si="209"/>
        <v>2.8679245283018866E-3</v>
      </c>
      <c r="U14" s="902"/>
      <c r="V14" s="899">
        <f t="shared" si="214"/>
        <v>5</v>
      </c>
      <c r="W14" s="903">
        <v>38</v>
      </c>
      <c r="X14" s="903"/>
      <c r="Y14" s="904">
        <v>39</v>
      </c>
      <c r="Z14" s="903"/>
      <c r="AA14" s="903"/>
      <c r="AB14" s="903">
        <v>18</v>
      </c>
      <c r="AC14" s="894">
        <f t="shared" si="210"/>
        <v>95</v>
      </c>
      <c r="AD14" s="895">
        <f t="shared" si="211"/>
        <v>3.5984848484848487E-3</v>
      </c>
      <c r="AE14" s="902"/>
      <c r="AF14" s="891">
        <f t="shared" si="215"/>
        <v>5</v>
      </c>
      <c r="AG14" s="903">
        <v>20</v>
      </c>
      <c r="AH14" s="903"/>
      <c r="AI14" s="904">
        <v>17</v>
      </c>
      <c r="AJ14" s="903"/>
      <c r="AK14" s="903"/>
      <c r="AL14" s="903">
        <v>6</v>
      </c>
      <c r="AM14" s="894">
        <f t="shared" si="183"/>
        <v>43</v>
      </c>
      <c r="AN14" s="895">
        <f t="shared" si="7"/>
        <v>1.6287878787878789E-3</v>
      </c>
      <c r="AO14" s="902"/>
      <c r="AP14" s="899">
        <f t="shared" si="216"/>
        <v>5</v>
      </c>
      <c r="AQ14" s="903">
        <v>18</v>
      </c>
      <c r="AR14" s="903"/>
      <c r="AS14" s="904">
        <v>16</v>
      </c>
      <c r="AT14" s="903"/>
      <c r="AU14" s="903"/>
      <c r="AV14" s="903">
        <v>8</v>
      </c>
      <c r="AW14" s="894">
        <f t="shared" si="184"/>
        <v>42</v>
      </c>
      <c r="AX14" s="895">
        <f t="shared" si="15"/>
        <v>1.590909090909091E-3</v>
      </c>
      <c r="AY14" s="902"/>
      <c r="AZ14" s="899">
        <f t="shared" si="217"/>
        <v>4</v>
      </c>
      <c r="BA14" s="903">
        <v>6</v>
      </c>
      <c r="BB14" s="903"/>
      <c r="BC14" s="904"/>
      <c r="BD14" s="903"/>
      <c r="BE14" s="903"/>
      <c r="BF14" s="903">
        <v>4</v>
      </c>
      <c r="BG14" s="894">
        <f t="shared" si="185"/>
        <v>10</v>
      </c>
      <c r="BH14" s="895">
        <f t="shared" si="23"/>
        <v>3.3898305084745765E-4</v>
      </c>
      <c r="BI14" s="902"/>
      <c r="BJ14" s="891">
        <f t="shared" si="218"/>
        <v>4</v>
      </c>
      <c r="BK14" s="903">
        <v>8</v>
      </c>
      <c r="BL14" s="903"/>
      <c r="BM14" s="904"/>
      <c r="BN14" s="903"/>
      <c r="BO14" s="903"/>
      <c r="BP14" s="903">
        <v>3</v>
      </c>
      <c r="BQ14" s="894">
        <f t="shared" si="186"/>
        <v>11</v>
      </c>
      <c r="BR14" s="895">
        <f t="shared" si="30"/>
        <v>3.7162162162162162E-4</v>
      </c>
      <c r="BS14" s="902"/>
      <c r="BT14" s="891">
        <f t="shared" si="219"/>
        <v>4</v>
      </c>
      <c r="BU14" s="903">
        <v>5</v>
      </c>
      <c r="BV14" s="903"/>
      <c r="BW14" s="904">
        <v>4</v>
      </c>
      <c r="BX14" s="903"/>
      <c r="BY14" s="903"/>
      <c r="BZ14" s="903">
        <v>5</v>
      </c>
      <c r="CA14" s="894">
        <f t="shared" si="187"/>
        <v>14</v>
      </c>
      <c r="CB14" s="895">
        <f t="shared" si="38"/>
        <v>4.745762711864407E-4</v>
      </c>
      <c r="CC14" s="902"/>
      <c r="CD14" s="899">
        <f t="shared" si="220"/>
        <v>4</v>
      </c>
      <c r="CE14" s="903">
        <v>7</v>
      </c>
      <c r="CF14" s="903"/>
      <c r="CG14" s="904">
        <v>5</v>
      </c>
      <c r="CH14" s="903"/>
      <c r="CI14" s="903"/>
      <c r="CJ14" s="903">
        <v>6</v>
      </c>
      <c r="CK14" s="894">
        <f t="shared" si="188"/>
        <v>18</v>
      </c>
      <c r="CL14" s="895">
        <f t="shared" si="46"/>
        <v>6.0810810810810808E-4</v>
      </c>
      <c r="CM14" s="902"/>
      <c r="CN14" s="899" t="e">
        <f t="shared" si="221"/>
        <v>#N/A</v>
      </c>
      <c r="CO14" s="903"/>
      <c r="CP14" s="903"/>
      <c r="CQ14" s="904"/>
      <c r="CR14" s="903"/>
      <c r="CS14" s="903"/>
      <c r="CT14" s="903"/>
      <c r="CU14" s="894">
        <f t="shared" si="189"/>
        <v>0</v>
      </c>
      <c r="CV14" s="895" t="e">
        <f t="shared" si="54"/>
        <v>#N/A</v>
      </c>
      <c r="CW14" s="902"/>
      <c r="CX14" s="899" t="e">
        <f t="shared" si="222"/>
        <v>#N/A</v>
      </c>
      <c r="CY14" s="903"/>
      <c r="CZ14" s="903"/>
      <c r="DA14" s="904"/>
      <c r="DB14" s="903"/>
      <c r="DC14" s="903"/>
      <c r="DD14" s="903"/>
      <c r="DE14" s="894">
        <f t="shared" si="190"/>
        <v>0</v>
      </c>
      <c r="DF14" s="895" t="e">
        <f t="shared" si="62"/>
        <v>#N/A</v>
      </c>
      <c r="DG14" s="902"/>
      <c r="DH14" s="899" t="e">
        <f t="shared" si="223"/>
        <v>#N/A</v>
      </c>
      <c r="DI14" s="903"/>
      <c r="DJ14" s="903"/>
      <c r="DK14" s="904"/>
      <c r="DL14" s="903"/>
      <c r="DM14" s="903"/>
      <c r="DN14" s="903"/>
      <c r="DO14" s="894">
        <f t="shared" si="191"/>
        <v>0</v>
      </c>
      <c r="DP14" s="895" t="e">
        <f t="shared" si="70"/>
        <v>#N/A</v>
      </c>
      <c r="DQ14" s="902"/>
      <c r="DR14" s="899" t="e">
        <f t="shared" si="224"/>
        <v>#N/A</v>
      </c>
      <c r="DS14" s="903"/>
      <c r="DT14" s="903"/>
      <c r="DU14" s="904"/>
      <c r="DV14" s="903"/>
      <c r="DW14" s="903"/>
      <c r="DX14" s="903"/>
      <c r="DY14" s="894">
        <f t="shared" si="192"/>
        <v>0</v>
      </c>
      <c r="DZ14" s="895" t="e">
        <f t="shared" si="78"/>
        <v>#N/A</v>
      </c>
      <c r="EA14" s="902"/>
      <c r="EB14" s="899" t="e">
        <f t="shared" si="225"/>
        <v>#N/A</v>
      </c>
      <c r="EC14" s="903"/>
      <c r="ED14" s="903"/>
      <c r="EE14" s="904"/>
      <c r="EF14" s="903"/>
      <c r="EG14" s="903"/>
      <c r="EH14" s="903"/>
      <c r="EI14" s="894">
        <f t="shared" si="193"/>
        <v>0</v>
      </c>
      <c r="EJ14" s="895" t="e">
        <f t="shared" si="86"/>
        <v>#N/A</v>
      </c>
      <c r="EK14" s="902"/>
      <c r="EL14" s="899" t="e">
        <f t="shared" si="226"/>
        <v>#N/A</v>
      </c>
      <c r="EM14" s="903"/>
      <c r="EN14" s="903"/>
      <c r="EO14" s="904"/>
      <c r="EP14" s="903"/>
      <c r="EQ14" s="903"/>
      <c r="ER14" s="903"/>
      <c r="ES14" s="894">
        <f t="shared" si="194"/>
        <v>0</v>
      </c>
      <c r="ET14" s="895" t="e">
        <f t="shared" si="94"/>
        <v>#N/A</v>
      </c>
      <c r="EU14" s="902"/>
      <c r="EV14" s="899" t="e">
        <f t="shared" si="227"/>
        <v>#N/A</v>
      </c>
      <c r="EW14" s="903"/>
      <c r="EX14" s="903"/>
      <c r="EY14" s="904"/>
      <c r="EZ14" s="903"/>
      <c r="FA14" s="903"/>
      <c r="FB14" s="903"/>
      <c r="FC14" s="894">
        <f t="shared" si="195"/>
        <v>0</v>
      </c>
      <c r="FD14" s="895" t="e">
        <f t="shared" si="102"/>
        <v>#N/A</v>
      </c>
      <c r="FE14" s="902"/>
      <c r="FF14" s="899" t="e">
        <f t="shared" si="228"/>
        <v>#N/A</v>
      </c>
      <c r="FG14" s="903"/>
      <c r="FH14" s="903"/>
      <c r="FI14" s="904"/>
      <c r="FJ14" s="903"/>
      <c r="FK14" s="903"/>
      <c r="FL14" s="903"/>
      <c r="FM14" s="894">
        <f t="shared" si="196"/>
        <v>0</v>
      </c>
      <c r="FN14" s="895" t="e">
        <f t="shared" si="110"/>
        <v>#N/A</v>
      </c>
      <c r="FO14" s="902"/>
      <c r="FP14" s="899" t="e">
        <f t="shared" si="229"/>
        <v>#N/A</v>
      </c>
      <c r="FQ14" s="903"/>
      <c r="FR14" s="903"/>
      <c r="FS14" s="904"/>
      <c r="FT14" s="903"/>
      <c r="FU14" s="903"/>
      <c r="FV14" s="903"/>
      <c r="FW14" s="894">
        <f t="shared" si="197"/>
        <v>0</v>
      </c>
      <c r="FX14" s="895" t="e">
        <f t="shared" si="118"/>
        <v>#N/A</v>
      </c>
      <c r="FY14" s="902"/>
      <c r="FZ14" s="899" t="e">
        <f t="shared" si="230"/>
        <v>#N/A</v>
      </c>
      <c r="GA14" s="903"/>
      <c r="GB14" s="903"/>
      <c r="GC14" s="904"/>
      <c r="GD14" s="903"/>
      <c r="GE14" s="903"/>
      <c r="GF14" s="903"/>
      <c r="GG14" s="894">
        <f t="shared" si="198"/>
        <v>0</v>
      </c>
      <c r="GH14" s="895" t="e">
        <f t="shared" si="126"/>
        <v>#N/A</v>
      </c>
      <c r="GI14" s="902"/>
      <c r="GJ14" s="899" t="e">
        <f t="shared" si="231"/>
        <v>#N/A</v>
      </c>
      <c r="GK14" s="903"/>
      <c r="GL14" s="903"/>
      <c r="GM14" s="904"/>
      <c r="GN14" s="903"/>
      <c r="GO14" s="903"/>
      <c r="GP14" s="903"/>
      <c r="GQ14" s="894">
        <f t="shared" si="199"/>
        <v>0</v>
      </c>
      <c r="GR14" s="895" t="e">
        <f t="shared" si="134"/>
        <v>#N/A</v>
      </c>
      <c r="GS14" s="902"/>
      <c r="GT14" s="899" t="e">
        <f t="shared" si="232"/>
        <v>#N/A</v>
      </c>
      <c r="GU14" s="903"/>
      <c r="GV14" s="903"/>
      <c r="GW14" s="904"/>
      <c r="GX14" s="903"/>
      <c r="GY14" s="903"/>
      <c r="GZ14" s="903"/>
      <c r="HA14" s="894">
        <f t="shared" si="200"/>
        <v>0</v>
      </c>
      <c r="HB14" s="895" t="e">
        <f t="shared" si="142"/>
        <v>#N/A</v>
      </c>
      <c r="HC14" s="902"/>
      <c r="HD14" s="899" t="e">
        <f t="shared" si="233"/>
        <v>#N/A</v>
      </c>
      <c r="HE14" s="903"/>
      <c r="HF14" s="903"/>
      <c r="HG14" s="904"/>
      <c r="HH14" s="903"/>
      <c r="HI14" s="903"/>
      <c r="HJ14" s="903"/>
      <c r="HK14" s="894">
        <f t="shared" si="201"/>
        <v>0</v>
      </c>
      <c r="HL14" s="895" t="e">
        <f t="shared" si="150"/>
        <v>#N/A</v>
      </c>
      <c r="HM14" s="902"/>
      <c r="HN14" s="899" t="e">
        <f t="shared" si="234"/>
        <v>#N/A</v>
      </c>
      <c r="HO14" s="903"/>
      <c r="HP14" s="903"/>
      <c r="HQ14" s="904"/>
      <c r="HR14" s="903"/>
      <c r="HS14" s="903"/>
      <c r="HT14" s="903"/>
      <c r="HU14" s="894">
        <f t="shared" si="202"/>
        <v>0</v>
      </c>
      <c r="HV14" s="895" t="e">
        <f t="shared" si="158"/>
        <v>#N/A</v>
      </c>
      <c r="HW14" s="902"/>
      <c r="HX14" s="899" t="e">
        <f t="shared" si="235"/>
        <v>#N/A</v>
      </c>
      <c r="HY14" s="903"/>
      <c r="HZ14" s="903"/>
      <c r="IA14" s="904"/>
      <c r="IB14" s="903"/>
      <c r="IC14" s="903"/>
      <c r="ID14" s="903"/>
      <c r="IE14" s="894">
        <f t="shared" si="203"/>
        <v>0</v>
      </c>
      <c r="IF14" s="895" t="e">
        <f t="shared" si="166"/>
        <v>#N/A</v>
      </c>
      <c r="IG14" s="902"/>
      <c r="IH14" s="899"/>
      <c r="II14" s="903"/>
      <c r="IJ14" s="903"/>
      <c r="IK14" s="904"/>
      <c r="IL14" s="903"/>
      <c r="IM14" s="903"/>
      <c r="IN14" s="903"/>
      <c r="IO14" s="894">
        <f t="shared" si="204"/>
        <v>0</v>
      </c>
      <c r="IP14" s="895" t="e">
        <f t="shared" si="174"/>
        <v>#DIV/0!</v>
      </c>
      <c r="IQ14" s="907"/>
      <c r="IR14" s="899"/>
      <c r="IS14" s="903"/>
      <c r="IT14" s="903"/>
      <c r="IU14" s="904"/>
      <c r="IV14" s="903"/>
      <c r="IW14" s="903"/>
      <c r="IX14" s="903"/>
      <c r="IY14" s="894">
        <f t="shared" si="205"/>
        <v>0</v>
      </c>
      <c r="IZ14" s="895" t="e">
        <f t="shared" si="182"/>
        <v>#DIV/0!</v>
      </c>
      <c r="JA14" s="907"/>
      <c r="JB14" s="835"/>
      <c r="JC14" s="905"/>
      <c r="JD14" s="835"/>
      <c r="JE14" s="835"/>
      <c r="JF14" s="835"/>
      <c r="JG14" s="835"/>
      <c r="JH14" s="835"/>
      <c r="JI14" s="835"/>
      <c r="JJ14" s="835"/>
      <c r="JK14" s="835"/>
      <c r="JL14" s="835"/>
      <c r="JM14" s="835"/>
      <c r="JN14" s="835"/>
      <c r="JO14" s="835"/>
      <c r="JP14" s="835"/>
      <c r="JQ14" s="835"/>
      <c r="JR14" s="835"/>
      <c r="JS14" s="835"/>
      <c r="JT14" s="835"/>
      <c r="JU14" s="835"/>
      <c r="JV14" s="835"/>
      <c r="JW14" s="835"/>
      <c r="JX14" s="835"/>
      <c r="JY14" s="835"/>
      <c r="JZ14" s="835"/>
      <c r="KA14" s="835"/>
      <c r="KB14" s="835"/>
      <c r="KC14" s="835"/>
      <c r="KD14" s="835"/>
      <c r="KE14" s="835"/>
      <c r="KF14" s="835"/>
    </row>
    <row r="15" spans="1:292" s="836" customFormat="1" ht="20.149999999999999" customHeight="1">
      <c r="A15" s="890">
        <f t="shared" si="212"/>
        <v>45685</v>
      </c>
      <c r="B15" s="891">
        <f t="shared" si="236"/>
        <v>6</v>
      </c>
      <c r="C15" s="900">
        <v>15</v>
      </c>
      <c r="D15" s="900"/>
      <c r="E15" s="908">
        <v>10</v>
      </c>
      <c r="F15" s="900"/>
      <c r="G15" s="900"/>
      <c r="H15" s="900">
        <v>8</v>
      </c>
      <c r="I15" s="894">
        <f t="shared" si="206"/>
        <v>33</v>
      </c>
      <c r="J15" s="895">
        <f t="shared" si="207"/>
        <v>1.1785714285714286E-3</v>
      </c>
      <c r="K15" s="902"/>
      <c r="L15" s="899">
        <f t="shared" si="213"/>
        <v>6</v>
      </c>
      <c r="M15" s="903">
        <v>27</v>
      </c>
      <c r="N15" s="903"/>
      <c r="O15" s="909">
        <v>16</v>
      </c>
      <c r="P15" s="903"/>
      <c r="Q15" s="903"/>
      <c r="R15" s="903">
        <v>14</v>
      </c>
      <c r="S15" s="894">
        <f t="shared" si="208"/>
        <v>57</v>
      </c>
      <c r="T15" s="895">
        <f t="shared" si="209"/>
        <v>2.1509433962264152E-3</v>
      </c>
      <c r="U15" s="910"/>
      <c r="V15" s="899">
        <f t="shared" si="214"/>
        <v>6</v>
      </c>
      <c r="W15" s="903">
        <v>28</v>
      </c>
      <c r="X15" s="903"/>
      <c r="Y15" s="909">
        <v>23</v>
      </c>
      <c r="Z15" s="903"/>
      <c r="AA15" s="903"/>
      <c r="AB15" s="903">
        <v>15</v>
      </c>
      <c r="AC15" s="894">
        <f t="shared" si="210"/>
        <v>66</v>
      </c>
      <c r="AD15" s="895">
        <f t="shared" si="211"/>
        <v>2.5000000000000001E-3</v>
      </c>
      <c r="AE15" s="905"/>
      <c r="AF15" s="891">
        <f t="shared" si="215"/>
        <v>6</v>
      </c>
      <c r="AG15" s="903">
        <v>21</v>
      </c>
      <c r="AH15" s="903"/>
      <c r="AI15" s="909">
        <v>32</v>
      </c>
      <c r="AJ15" s="903"/>
      <c r="AK15" s="903"/>
      <c r="AL15" s="903">
        <v>8</v>
      </c>
      <c r="AM15" s="894">
        <f t="shared" si="183"/>
        <v>61</v>
      </c>
      <c r="AN15" s="895">
        <f t="shared" si="7"/>
        <v>2.3106060606060607E-3</v>
      </c>
      <c r="AO15" s="902"/>
      <c r="AP15" s="899">
        <f t="shared" si="216"/>
        <v>6</v>
      </c>
      <c r="AQ15" s="903">
        <v>19</v>
      </c>
      <c r="AR15" s="903"/>
      <c r="AS15" s="909">
        <v>16</v>
      </c>
      <c r="AT15" s="903"/>
      <c r="AU15" s="903"/>
      <c r="AV15" s="903">
        <v>7</v>
      </c>
      <c r="AW15" s="894">
        <f t="shared" si="184"/>
        <v>42</v>
      </c>
      <c r="AX15" s="895">
        <f t="shared" si="15"/>
        <v>1.590909090909091E-3</v>
      </c>
      <c r="AY15" s="902"/>
      <c r="AZ15" s="899">
        <f t="shared" si="217"/>
        <v>5</v>
      </c>
      <c r="BA15" s="903">
        <v>15</v>
      </c>
      <c r="BB15" s="903"/>
      <c r="BC15" s="909">
        <v>3</v>
      </c>
      <c r="BD15" s="903"/>
      <c r="BE15" s="903"/>
      <c r="BF15" s="903">
        <v>1</v>
      </c>
      <c r="BG15" s="894">
        <f t="shared" si="185"/>
        <v>19</v>
      </c>
      <c r="BH15" s="895">
        <f t="shared" si="23"/>
        <v>6.4406779661016944E-4</v>
      </c>
      <c r="BI15" s="902"/>
      <c r="BJ15" s="891">
        <f t="shared" si="218"/>
        <v>5</v>
      </c>
      <c r="BK15" s="903">
        <v>13</v>
      </c>
      <c r="BL15" s="903"/>
      <c r="BM15" s="909">
        <v>5</v>
      </c>
      <c r="BN15" s="903"/>
      <c r="BO15" s="903"/>
      <c r="BP15" s="903"/>
      <c r="BQ15" s="894">
        <f t="shared" si="186"/>
        <v>18</v>
      </c>
      <c r="BR15" s="895">
        <f t="shared" si="30"/>
        <v>6.0810810810810808E-4</v>
      </c>
      <c r="BS15" s="902"/>
      <c r="BT15" s="891">
        <f t="shared" si="219"/>
        <v>5</v>
      </c>
      <c r="BU15" s="903">
        <v>15</v>
      </c>
      <c r="BV15" s="903"/>
      <c r="BW15" s="909">
        <v>20</v>
      </c>
      <c r="BX15" s="903"/>
      <c r="BY15" s="903"/>
      <c r="BZ15" s="903">
        <v>7</v>
      </c>
      <c r="CA15" s="894">
        <f t="shared" si="187"/>
        <v>42</v>
      </c>
      <c r="CB15" s="895">
        <f t="shared" si="38"/>
        <v>1.4237288135593221E-3</v>
      </c>
      <c r="CC15" s="902"/>
      <c r="CD15" s="899">
        <f t="shared" si="220"/>
        <v>5</v>
      </c>
      <c r="CE15" s="903">
        <v>12</v>
      </c>
      <c r="CF15" s="903"/>
      <c r="CG15" s="909">
        <v>16</v>
      </c>
      <c r="CH15" s="903"/>
      <c r="CI15" s="903"/>
      <c r="CJ15" s="903">
        <v>10</v>
      </c>
      <c r="CK15" s="894">
        <f t="shared" si="188"/>
        <v>38</v>
      </c>
      <c r="CL15" s="895">
        <f t="shared" si="46"/>
        <v>1.2837837837837837E-3</v>
      </c>
      <c r="CM15" s="902"/>
      <c r="CN15" s="899" t="e">
        <f t="shared" si="221"/>
        <v>#N/A</v>
      </c>
      <c r="CO15" s="903"/>
      <c r="CP15" s="903"/>
      <c r="CQ15" s="909"/>
      <c r="CR15" s="903"/>
      <c r="CS15" s="903"/>
      <c r="CT15" s="903"/>
      <c r="CU15" s="894">
        <f t="shared" si="189"/>
        <v>0</v>
      </c>
      <c r="CV15" s="895" t="e">
        <f t="shared" si="54"/>
        <v>#N/A</v>
      </c>
      <c r="CW15" s="902"/>
      <c r="CX15" s="899" t="e">
        <f t="shared" si="222"/>
        <v>#N/A</v>
      </c>
      <c r="CY15" s="903"/>
      <c r="CZ15" s="903"/>
      <c r="DA15" s="909"/>
      <c r="DB15" s="903"/>
      <c r="DC15" s="903"/>
      <c r="DD15" s="903"/>
      <c r="DE15" s="894">
        <f t="shared" si="190"/>
        <v>0</v>
      </c>
      <c r="DF15" s="895" t="e">
        <f t="shared" si="62"/>
        <v>#N/A</v>
      </c>
      <c r="DG15" s="902"/>
      <c r="DH15" s="899" t="e">
        <f t="shared" si="223"/>
        <v>#N/A</v>
      </c>
      <c r="DI15" s="903"/>
      <c r="DJ15" s="903"/>
      <c r="DK15" s="904"/>
      <c r="DL15" s="903"/>
      <c r="DM15" s="903"/>
      <c r="DN15" s="903"/>
      <c r="DO15" s="894">
        <f t="shared" si="191"/>
        <v>0</v>
      </c>
      <c r="DP15" s="895" t="e">
        <f t="shared" si="70"/>
        <v>#N/A</v>
      </c>
      <c r="DQ15" s="902"/>
      <c r="DR15" s="899" t="e">
        <f t="shared" si="224"/>
        <v>#N/A</v>
      </c>
      <c r="DS15" s="903"/>
      <c r="DT15" s="903"/>
      <c r="DU15" s="909"/>
      <c r="DV15" s="903"/>
      <c r="DW15" s="903"/>
      <c r="DX15" s="903"/>
      <c r="DY15" s="894">
        <f t="shared" si="192"/>
        <v>0</v>
      </c>
      <c r="DZ15" s="895" t="e">
        <f t="shared" si="78"/>
        <v>#N/A</v>
      </c>
      <c r="EA15" s="902"/>
      <c r="EB15" s="899" t="e">
        <f t="shared" si="225"/>
        <v>#N/A</v>
      </c>
      <c r="EC15" s="903"/>
      <c r="ED15" s="903"/>
      <c r="EE15" s="909"/>
      <c r="EF15" s="903"/>
      <c r="EG15" s="903"/>
      <c r="EH15" s="903"/>
      <c r="EI15" s="894">
        <f t="shared" si="193"/>
        <v>0</v>
      </c>
      <c r="EJ15" s="895" t="e">
        <f t="shared" si="86"/>
        <v>#N/A</v>
      </c>
      <c r="EK15" s="902"/>
      <c r="EL15" s="899" t="e">
        <f t="shared" si="226"/>
        <v>#N/A</v>
      </c>
      <c r="EM15" s="903"/>
      <c r="EN15" s="903"/>
      <c r="EO15" s="909"/>
      <c r="EP15" s="903"/>
      <c r="EQ15" s="903"/>
      <c r="ER15" s="903"/>
      <c r="ES15" s="894">
        <f t="shared" si="194"/>
        <v>0</v>
      </c>
      <c r="ET15" s="895" t="e">
        <f t="shared" si="94"/>
        <v>#N/A</v>
      </c>
      <c r="EU15" s="902"/>
      <c r="EV15" s="899" t="e">
        <f t="shared" si="227"/>
        <v>#N/A</v>
      </c>
      <c r="EW15" s="903"/>
      <c r="EX15" s="903"/>
      <c r="EY15" s="904"/>
      <c r="EZ15" s="903"/>
      <c r="FA15" s="903"/>
      <c r="FB15" s="903"/>
      <c r="FC15" s="894">
        <f t="shared" si="195"/>
        <v>0</v>
      </c>
      <c r="FD15" s="895" t="e">
        <f t="shared" si="102"/>
        <v>#N/A</v>
      </c>
      <c r="FE15" s="902"/>
      <c r="FF15" s="899" t="e">
        <f t="shared" si="228"/>
        <v>#N/A</v>
      </c>
      <c r="FG15" s="903"/>
      <c r="FH15" s="903"/>
      <c r="FI15" s="904"/>
      <c r="FJ15" s="903"/>
      <c r="FK15" s="903"/>
      <c r="FL15" s="903"/>
      <c r="FM15" s="894">
        <f t="shared" si="196"/>
        <v>0</v>
      </c>
      <c r="FN15" s="895" t="e">
        <f t="shared" si="110"/>
        <v>#N/A</v>
      </c>
      <c r="FO15" s="902"/>
      <c r="FP15" s="899" t="e">
        <f t="shared" si="229"/>
        <v>#N/A</v>
      </c>
      <c r="FQ15" s="903"/>
      <c r="FR15" s="903"/>
      <c r="FS15" s="904"/>
      <c r="FT15" s="903"/>
      <c r="FU15" s="903"/>
      <c r="FV15" s="903"/>
      <c r="FW15" s="894">
        <f t="shared" si="197"/>
        <v>0</v>
      </c>
      <c r="FX15" s="895" t="e">
        <f t="shared" si="118"/>
        <v>#N/A</v>
      </c>
      <c r="FY15" s="902"/>
      <c r="FZ15" s="899" t="e">
        <f t="shared" si="230"/>
        <v>#N/A</v>
      </c>
      <c r="GA15" s="903"/>
      <c r="GB15" s="903"/>
      <c r="GC15" s="904"/>
      <c r="GD15" s="903"/>
      <c r="GE15" s="903"/>
      <c r="GF15" s="903"/>
      <c r="GG15" s="894">
        <f t="shared" si="198"/>
        <v>0</v>
      </c>
      <c r="GH15" s="895" t="e">
        <f t="shared" si="126"/>
        <v>#N/A</v>
      </c>
      <c r="GI15" s="902"/>
      <c r="GJ15" s="899" t="e">
        <f t="shared" si="231"/>
        <v>#N/A</v>
      </c>
      <c r="GK15" s="903"/>
      <c r="GL15" s="903"/>
      <c r="GM15" s="904"/>
      <c r="GN15" s="903"/>
      <c r="GO15" s="903"/>
      <c r="GP15" s="903"/>
      <c r="GQ15" s="894">
        <f t="shared" si="199"/>
        <v>0</v>
      </c>
      <c r="GR15" s="895" t="e">
        <f t="shared" si="134"/>
        <v>#N/A</v>
      </c>
      <c r="GS15" s="902"/>
      <c r="GT15" s="899" t="e">
        <f t="shared" si="232"/>
        <v>#N/A</v>
      </c>
      <c r="GU15" s="903"/>
      <c r="GV15" s="903"/>
      <c r="GW15" s="904"/>
      <c r="GX15" s="903"/>
      <c r="GY15" s="903"/>
      <c r="GZ15" s="903"/>
      <c r="HA15" s="894">
        <f t="shared" si="200"/>
        <v>0</v>
      </c>
      <c r="HB15" s="895" t="e">
        <f t="shared" si="142"/>
        <v>#N/A</v>
      </c>
      <c r="HC15" s="902"/>
      <c r="HD15" s="899" t="e">
        <f t="shared" si="233"/>
        <v>#N/A</v>
      </c>
      <c r="HE15" s="903"/>
      <c r="HF15" s="903"/>
      <c r="HG15" s="904"/>
      <c r="HH15" s="903"/>
      <c r="HI15" s="903"/>
      <c r="HJ15" s="903"/>
      <c r="HK15" s="894">
        <f t="shared" si="201"/>
        <v>0</v>
      </c>
      <c r="HL15" s="895" t="e">
        <f t="shared" si="150"/>
        <v>#N/A</v>
      </c>
      <c r="HM15" s="902"/>
      <c r="HN15" s="899" t="e">
        <f t="shared" si="234"/>
        <v>#N/A</v>
      </c>
      <c r="HO15" s="903"/>
      <c r="HP15" s="903"/>
      <c r="HQ15" s="904"/>
      <c r="HR15" s="903"/>
      <c r="HS15" s="903"/>
      <c r="HT15" s="903"/>
      <c r="HU15" s="894">
        <f t="shared" si="202"/>
        <v>0</v>
      </c>
      <c r="HV15" s="895" t="e">
        <f t="shared" si="158"/>
        <v>#N/A</v>
      </c>
      <c r="HW15" s="902"/>
      <c r="HX15" s="899" t="e">
        <f t="shared" si="235"/>
        <v>#N/A</v>
      </c>
      <c r="HY15" s="903"/>
      <c r="HZ15" s="903"/>
      <c r="IA15" s="904"/>
      <c r="IB15" s="903"/>
      <c r="IC15" s="903"/>
      <c r="ID15" s="903"/>
      <c r="IE15" s="894">
        <f t="shared" si="203"/>
        <v>0</v>
      </c>
      <c r="IF15" s="895" t="e">
        <f t="shared" si="166"/>
        <v>#N/A</v>
      </c>
      <c r="IG15" s="902"/>
      <c r="IH15" s="899"/>
      <c r="II15" s="903"/>
      <c r="IJ15" s="903"/>
      <c r="IK15" s="909"/>
      <c r="IL15" s="903"/>
      <c r="IM15" s="903"/>
      <c r="IN15" s="903"/>
      <c r="IO15" s="894">
        <f t="shared" si="204"/>
        <v>0</v>
      </c>
      <c r="IP15" s="895" t="e">
        <f t="shared" si="174"/>
        <v>#DIV/0!</v>
      </c>
      <c r="IQ15" s="907"/>
      <c r="IR15" s="899"/>
      <c r="IS15" s="903"/>
      <c r="IT15" s="903"/>
      <c r="IU15" s="909"/>
      <c r="IV15" s="903"/>
      <c r="IW15" s="903"/>
      <c r="IX15" s="903"/>
      <c r="IY15" s="894">
        <f t="shared" si="205"/>
        <v>0</v>
      </c>
      <c r="IZ15" s="895" t="e">
        <f t="shared" si="182"/>
        <v>#DIV/0!</v>
      </c>
      <c r="JA15" s="907"/>
      <c r="JB15" s="835"/>
      <c r="JC15" s="905"/>
      <c r="JD15" s="835"/>
      <c r="JE15" s="835"/>
      <c r="JF15" s="835"/>
      <c r="JG15" s="835"/>
      <c r="JH15" s="835"/>
      <c r="JI15" s="835"/>
      <c r="JJ15" s="835"/>
      <c r="JK15" s="835"/>
      <c r="JL15" s="835"/>
      <c r="JM15" s="835"/>
      <c r="JN15" s="835"/>
      <c r="JO15" s="835"/>
      <c r="JP15" s="835"/>
      <c r="JQ15" s="835"/>
      <c r="JR15" s="835"/>
      <c r="JS15" s="835"/>
      <c r="JT15" s="835"/>
      <c r="JU15" s="835"/>
      <c r="JV15" s="835"/>
      <c r="JW15" s="835"/>
      <c r="JX15" s="835"/>
      <c r="JY15" s="835"/>
      <c r="JZ15" s="835"/>
      <c r="KA15" s="835"/>
      <c r="KB15" s="835"/>
      <c r="KC15" s="835"/>
      <c r="KD15" s="835"/>
      <c r="KE15" s="835"/>
      <c r="KF15" s="835"/>
    </row>
    <row r="16" spans="1:292" s="836" customFormat="1" ht="20.149999999999999" customHeight="1">
      <c r="A16" s="890">
        <f t="shared" si="212"/>
        <v>45686</v>
      </c>
      <c r="B16" s="891">
        <f t="shared" si="236"/>
        <v>7</v>
      </c>
      <c r="C16" s="900">
        <v>12</v>
      </c>
      <c r="D16" s="900"/>
      <c r="E16" s="900">
        <v>8</v>
      </c>
      <c r="F16" s="900"/>
      <c r="G16" s="900"/>
      <c r="H16" s="900">
        <v>12</v>
      </c>
      <c r="I16" s="894">
        <f t="shared" si="206"/>
        <v>32</v>
      </c>
      <c r="J16" s="895">
        <f t="shared" si="207"/>
        <v>1.1428571428571429E-3</v>
      </c>
      <c r="K16" s="902"/>
      <c r="L16" s="899">
        <f t="shared" si="213"/>
        <v>7</v>
      </c>
      <c r="M16" s="903">
        <v>17</v>
      </c>
      <c r="N16" s="903"/>
      <c r="O16" s="903">
        <v>16</v>
      </c>
      <c r="P16" s="903"/>
      <c r="Q16" s="903"/>
      <c r="R16" s="903">
        <v>17</v>
      </c>
      <c r="S16" s="894">
        <f t="shared" si="208"/>
        <v>50</v>
      </c>
      <c r="T16" s="895">
        <f t="shared" si="209"/>
        <v>1.8867924528301887E-3</v>
      </c>
      <c r="U16" s="907"/>
      <c r="V16" s="899">
        <f t="shared" si="214"/>
        <v>7</v>
      </c>
      <c r="W16" s="903">
        <v>19</v>
      </c>
      <c r="X16" s="903"/>
      <c r="Y16" s="903">
        <v>20</v>
      </c>
      <c r="Z16" s="903"/>
      <c r="AA16" s="903"/>
      <c r="AB16" s="903">
        <v>18</v>
      </c>
      <c r="AC16" s="894">
        <f t="shared" si="210"/>
        <v>57</v>
      </c>
      <c r="AD16" s="895">
        <f t="shared" si="211"/>
        <v>2.1590909090909091E-3</v>
      </c>
      <c r="AE16" s="905"/>
      <c r="AF16" s="891">
        <f t="shared" si="215"/>
        <v>7</v>
      </c>
      <c r="AG16" s="903">
        <v>18</v>
      </c>
      <c r="AH16" s="903"/>
      <c r="AI16" s="903">
        <v>10</v>
      </c>
      <c r="AJ16" s="903"/>
      <c r="AK16" s="903"/>
      <c r="AL16" s="903">
        <v>16</v>
      </c>
      <c r="AM16" s="894">
        <f t="shared" si="183"/>
        <v>44</v>
      </c>
      <c r="AN16" s="895">
        <f t="shared" si="7"/>
        <v>1.6666666666666668E-3</v>
      </c>
      <c r="AO16" s="905"/>
      <c r="AP16" s="899">
        <f t="shared" si="216"/>
        <v>7</v>
      </c>
      <c r="AQ16" s="903">
        <v>16</v>
      </c>
      <c r="AR16" s="903"/>
      <c r="AS16" s="903">
        <v>8</v>
      </c>
      <c r="AT16" s="903"/>
      <c r="AU16" s="903"/>
      <c r="AV16" s="903">
        <v>12</v>
      </c>
      <c r="AW16" s="894">
        <f t="shared" si="184"/>
        <v>36</v>
      </c>
      <c r="AX16" s="895">
        <f t="shared" si="15"/>
        <v>1.3636363636363637E-3</v>
      </c>
      <c r="AY16" s="905"/>
      <c r="AZ16" s="899">
        <f t="shared" si="217"/>
        <v>6</v>
      </c>
      <c r="BA16" s="903">
        <v>8</v>
      </c>
      <c r="BB16" s="903"/>
      <c r="BC16" s="903">
        <v>10</v>
      </c>
      <c r="BD16" s="903"/>
      <c r="BE16" s="903"/>
      <c r="BF16" s="903">
        <v>2</v>
      </c>
      <c r="BG16" s="894">
        <f t="shared" si="185"/>
        <v>20</v>
      </c>
      <c r="BH16" s="895">
        <f t="shared" si="23"/>
        <v>6.779661016949153E-4</v>
      </c>
      <c r="BI16" s="902"/>
      <c r="BJ16" s="891">
        <f t="shared" si="218"/>
        <v>6</v>
      </c>
      <c r="BK16" s="903">
        <v>9</v>
      </c>
      <c r="BL16" s="903"/>
      <c r="BM16" s="903">
        <v>16</v>
      </c>
      <c r="BN16" s="903"/>
      <c r="BO16" s="903"/>
      <c r="BP16" s="903">
        <v>3</v>
      </c>
      <c r="BQ16" s="894">
        <f t="shared" si="186"/>
        <v>28</v>
      </c>
      <c r="BR16" s="895">
        <f t="shared" si="30"/>
        <v>9.4594594594594593E-4</v>
      </c>
      <c r="BS16" s="902"/>
      <c r="BT16" s="891">
        <f t="shared" si="219"/>
        <v>6</v>
      </c>
      <c r="BU16" s="903">
        <v>18</v>
      </c>
      <c r="BV16" s="903"/>
      <c r="BW16" s="903">
        <v>30</v>
      </c>
      <c r="BX16" s="903"/>
      <c r="BY16" s="903"/>
      <c r="BZ16" s="903">
        <v>16</v>
      </c>
      <c r="CA16" s="894">
        <f t="shared" si="187"/>
        <v>64</v>
      </c>
      <c r="CB16" s="895">
        <f t="shared" si="38"/>
        <v>2.1694915254237288E-3</v>
      </c>
      <c r="CC16" s="902"/>
      <c r="CD16" s="899">
        <f t="shared" si="220"/>
        <v>6</v>
      </c>
      <c r="CE16" s="903">
        <v>16</v>
      </c>
      <c r="CF16" s="903"/>
      <c r="CG16" s="903">
        <v>32</v>
      </c>
      <c r="CH16" s="903"/>
      <c r="CI16" s="903"/>
      <c r="CJ16" s="903">
        <v>10</v>
      </c>
      <c r="CK16" s="894">
        <f t="shared" si="188"/>
        <v>58</v>
      </c>
      <c r="CL16" s="895">
        <f t="shared" si="46"/>
        <v>1.9594594594594594E-3</v>
      </c>
      <c r="CM16" s="902"/>
      <c r="CN16" s="899" t="e">
        <f t="shared" si="221"/>
        <v>#N/A</v>
      </c>
      <c r="CO16" s="903"/>
      <c r="CP16" s="903"/>
      <c r="CQ16" s="903"/>
      <c r="CR16" s="903"/>
      <c r="CS16" s="903"/>
      <c r="CT16" s="903"/>
      <c r="CU16" s="894">
        <f t="shared" si="189"/>
        <v>0</v>
      </c>
      <c r="CV16" s="895" t="e">
        <f t="shared" si="54"/>
        <v>#N/A</v>
      </c>
      <c r="CW16" s="902"/>
      <c r="CX16" s="899" t="e">
        <f t="shared" si="222"/>
        <v>#N/A</v>
      </c>
      <c r="CY16" s="903"/>
      <c r="CZ16" s="903"/>
      <c r="DA16" s="903"/>
      <c r="DB16" s="903"/>
      <c r="DC16" s="903"/>
      <c r="DD16" s="903"/>
      <c r="DE16" s="894">
        <f t="shared" si="190"/>
        <v>0</v>
      </c>
      <c r="DF16" s="895" t="e">
        <f t="shared" si="62"/>
        <v>#N/A</v>
      </c>
      <c r="DG16" s="902"/>
      <c r="DH16" s="899" t="e">
        <f t="shared" si="223"/>
        <v>#N/A</v>
      </c>
      <c r="DI16" s="903"/>
      <c r="DJ16" s="903"/>
      <c r="DK16" s="909"/>
      <c r="DL16" s="903"/>
      <c r="DM16" s="903"/>
      <c r="DN16" s="903"/>
      <c r="DO16" s="894">
        <f t="shared" si="191"/>
        <v>0</v>
      </c>
      <c r="DP16" s="895" t="e">
        <f t="shared" si="70"/>
        <v>#N/A</v>
      </c>
      <c r="DQ16" s="902"/>
      <c r="DR16" s="899" t="e">
        <f t="shared" si="224"/>
        <v>#N/A</v>
      </c>
      <c r="DS16" s="903"/>
      <c r="DT16" s="903"/>
      <c r="DU16" s="903"/>
      <c r="DV16" s="903"/>
      <c r="DW16" s="903"/>
      <c r="DX16" s="903"/>
      <c r="DY16" s="894">
        <f t="shared" si="192"/>
        <v>0</v>
      </c>
      <c r="DZ16" s="895" t="e">
        <f t="shared" si="78"/>
        <v>#N/A</v>
      </c>
      <c r="EA16" s="902"/>
      <c r="EB16" s="899" t="e">
        <f t="shared" si="225"/>
        <v>#N/A</v>
      </c>
      <c r="EC16" s="903"/>
      <c r="ED16" s="903"/>
      <c r="EE16" s="903"/>
      <c r="EF16" s="903"/>
      <c r="EG16" s="903"/>
      <c r="EH16" s="903"/>
      <c r="EI16" s="894">
        <f t="shared" si="193"/>
        <v>0</v>
      </c>
      <c r="EJ16" s="895" t="e">
        <f t="shared" si="86"/>
        <v>#N/A</v>
      </c>
      <c r="EK16" s="902"/>
      <c r="EL16" s="899" t="e">
        <f t="shared" si="226"/>
        <v>#N/A</v>
      </c>
      <c r="EM16" s="903"/>
      <c r="EN16" s="903"/>
      <c r="EO16" s="903"/>
      <c r="EP16" s="903"/>
      <c r="EQ16" s="903"/>
      <c r="ER16" s="903"/>
      <c r="ES16" s="894">
        <f t="shared" si="194"/>
        <v>0</v>
      </c>
      <c r="ET16" s="895" t="e">
        <f t="shared" si="94"/>
        <v>#N/A</v>
      </c>
      <c r="EU16" s="902"/>
      <c r="EV16" s="899" t="e">
        <f t="shared" si="227"/>
        <v>#N/A</v>
      </c>
      <c r="EW16" s="903"/>
      <c r="EX16" s="903"/>
      <c r="EY16" s="909"/>
      <c r="EZ16" s="903"/>
      <c r="FA16" s="903"/>
      <c r="FB16" s="903"/>
      <c r="FC16" s="894">
        <f t="shared" si="195"/>
        <v>0</v>
      </c>
      <c r="FD16" s="895" t="e">
        <f t="shared" si="102"/>
        <v>#N/A</v>
      </c>
      <c r="FE16" s="902"/>
      <c r="FF16" s="899" t="e">
        <f t="shared" si="228"/>
        <v>#N/A</v>
      </c>
      <c r="FG16" s="903"/>
      <c r="FH16" s="903"/>
      <c r="FI16" s="909"/>
      <c r="FJ16" s="903"/>
      <c r="FK16" s="903"/>
      <c r="FL16" s="903"/>
      <c r="FM16" s="894">
        <f t="shared" si="196"/>
        <v>0</v>
      </c>
      <c r="FN16" s="895" t="e">
        <f t="shared" si="110"/>
        <v>#N/A</v>
      </c>
      <c r="FO16" s="902"/>
      <c r="FP16" s="899" t="e">
        <f t="shared" si="229"/>
        <v>#N/A</v>
      </c>
      <c r="FQ16" s="903"/>
      <c r="FR16" s="903"/>
      <c r="FS16" s="904"/>
      <c r="FT16" s="903"/>
      <c r="FU16" s="903"/>
      <c r="FV16" s="903"/>
      <c r="FW16" s="894">
        <f t="shared" si="197"/>
        <v>0</v>
      </c>
      <c r="FX16" s="895" t="e">
        <f t="shared" si="118"/>
        <v>#N/A</v>
      </c>
      <c r="FY16" s="902"/>
      <c r="FZ16" s="899" t="e">
        <f t="shared" si="230"/>
        <v>#N/A</v>
      </c>
      <c r="GA16" s="903"/>
      <c r="GB16" s="903"/>
      <c r="GC16" s="904"/>
      <c r="GD16" s="903"/>
      <c r="GE16" s="903"/>
      <c r="GF16" s="903"/>
      <c r="GG16" s="894">
        <f t="shared" si="198"/>
        <v>0</v>
      </c>
      <c r="GH16" s="895" t="e">
        <f t="shared" si="126"/>
        <v>#N/A</v>
      </c>
      <c r="GI16" s="902"/>
      <c r="GJ16" s="899" t="e">
        <f t="shared" si="231"/>
        <v>#N/A</v>
      </c>
      <c r="GK16" s="903"/>
      <c r="GL16" s="903"/>
      <c r="GM16" s="904"/>
      <c r="GN16" s="903"/>
      <c r="GO16" s="903"/>
      <c r="GP16" s="903"/>
      <c r="GQ16" s="894">
        <f t="shared" si="199"/>
        <v>0</v>
      </c>
      <c r="GR16" s="895" t="e">
        <f t="shared" si="134"/>
        <v>#N/A</v>
      </c>
      <c r="GS16" s="902"/>
      <c r="GT16" s="899" t="e">
        <f t="shared" si="232"/>
        <v>#N/A</v>
      </c>
      <c r="GU16" s="903"/>
      <c r="GV16" s="903"/>
      <c r="GW16" s="904"/>
      <c r="GX16" s="903"/>
      <c r="GY16" s="903"/>
      <c r="GZ16" s="903"/>
      <c r="HA16" s="894">
        <f t="shared" si="200"/>
        <v>0</v>
      </c>
      <c r="HB16" s="895" t="e">
        <f t="shared" si="142"/>
        <v>#N/A</v>
      </c>
      <c r="HC16" s="902"/>
      <c r="HD16" s="899" t="e">
        <f t="shared" si="233"/>
        <v>#N/A</v>
      </c>
      <c r="HE16" s="903"/>
      <c r="HF16" s="903"/>
      <c r="HG16" s="904"/>
      <c r="HH16" s="903"/>
      <c r="HI16" s="903"/>
      <c r="HJ16" s="903"/>
      <c r="HK16" s="894">
        <f t="shared" si="201"/>
        <v>0</v>
      </c>
      <c r="HL16" s="895" t="e">
        <f t="shared" si="150"/>
        <v>#N/A</v>
      </c>
      <c r="HM16" s="902"/>
      <c r="HN16" s="899" t="e">
        <f t="shared" si="234"/>
        <v>#N/A</v>
      </c>
      <c r="HO16" s="903"/>
      <c r="HP16" s="903"/>
      <c r="HQ16" s="904"/>
      <c r="HR16" s="903"/>
      <c r="HS16" s="903"/>
      <c r="HT16" s="903"/>
      <c r="HU16" s="894">
        <f t="shared" si="202"/>
        <v>0</v>
      </c>
      <c r="HV16" s="895" t="e">
        <f t="shared" si="158"/>
        <v>#N/A</v>
      </c>
      <c r="HW16" s="902"/>
      <c r="HX16" s="899" t="e">
        <f t="shared" si="235"/>
        <v>#N/A</v>
      </c>
      <c r="HY16" s="903"/>
      <c r="HZ16" s="903"/>
      <c r="IA16" s="904"/>
      <c r="IB16" s="903"/>
      <c r="IC16" s="903"/>
      <c r="ID16" s="903"/>
      <c r="IE16" s="894">
        <f t="shared" si="203"/>
        <v>0</v>
      </c>
      <c r="IF16" s="895" t="e">
        <f t="shared" si="166"/>
        <v>#N/A</v>
      </c>
      <c r="IG16" s="902"/>
      <c r="IH16" s="899"/>
      <c r="II16" s="903"/>
      <c r="IJ16" s="903"/>
      <c r="IK16" s="903"/>
      <c r="IL16" s="903"/>
      <c r="IM16" s="903"/>
      <c r="IN16" s="903"/>
      <c r="IO16" s="894">
        <f t="shared" si="204"/>
        <v>0</v>
      </c>
      <c r="IP16" s="895" t="e">
        <f t="shared" si="174"/>
        <v>#DIV/0!</v>
      </c>
      <c r="IQ16" s="907"/>
      <c r="IR16" s="899"/>
      <c r="IS16" s="903"/>
      <c r="IT16" s="903"/>
      <c r="IU16" s="903"/>
      <c r="IV16" s="903"/>
      <c r="IW16" s="903"/>
      <c r="IX16" s="903"/>
      <c r="IY16" s="894">
        <f t="shared" si="205"/>
        <v>0</v>
      </c>
      <c r="IZ16" s="895" t="e">
        <f t="shared" si="182"/>
        <v>#DIV/0!</v>
      </c>
      <c r="JA16" s="907"/>
      <c r="JB16" s="835"/>
      <c r="JC16" s="906"/>
      <c r="JD16" s="835"/>
      <c r="JE16" s="835"/>
      <c r="JF16" s="835"/>
      <c r="JG16" s="835"/>
      <c r="JH16" s="835"/>
      <c r="JI16" s="835"/>
      <c r="JJ16" s="835"/>
      <c r="JK16" s="835"/>
      <c r="JL16" s="835"/>
      <c r="JM16" s="835"/>
      <c r="JN16" s="835"/>
      <c r="JO16" s="835"/>
      <c r="JP16" s="835"/>
      <c r="JQ16" s="835"/>
      <c r="JR16" s="835"/>
      <c r="JS16" s="835"/>
      <c r="JT16" s="835"/>
      <c r="JU16" s="835"/>
      <c r="JV16" s="835"/>
      <c r="JW16" s="835"/>
      <c r="JX16" s="835"/>
      <c r="JY16" s="835"/>
      <c r="JZ16" s="835"/>
      <c r="KA16" s="835"/>
      <c r="KB16" s="835"/>
      <c r="KC16" s="835"/>
      <c r="KD16" s="835"/>
      <c r="KE16" s="835"/>
      <c r="KF16" s="835"/>
    </row>
    <row r="17" spans="1:292" s="836" customFormat="1" ht="20.149999999999999" customHeight="1">
      <c r="A17" s="890">
        <f t="shared" si="212"/>
        <v>45687</v>
      </c>
      <c r="B17" s="891">
        <f t="shared" si="236"/>
        <v>8</v>
      </c>
      <c r="C17" s="900">
        <v>9</v>
      </c>
      <c r="D17" s="900"/>
      <c r="E17" s="900">
        <v>10</v>
      </c>
      <c r="F17" s="900"/>
      <c r="G17" s="900"/>
      <c r="H17" s="900">
        <v>13</v>
      </c>
      <c r="I17" s="894">
        <f t="shared" si="206"/>
        <v>32</v>
      </c>
      <c r="J17" s="895">
        <f t="shared" si="207"/>
        <v>1.1428571428571429E-3</v>
      </c>
      <c r="K17" s="902"/>
      <c r="L17" s="899">
        <f t="shared" si="213"/>
        <v>8</v>
      </c>
      <c r="M17" s="903">
        <v>16</v>
      </c>
      <c r="N17" s="903"/>
      <c r="O17" s="903">
        <v>26</v>
      </c>
      <c r="P17" s="903"/>
      <c r="Q17" s="903"/>
      <c r="R17" s="903">
        <v>40</v>
      </c>
      <c r="S17" s="894">
        <f t="shared" si="208"/>
        <v>82</v>
      </c>
      <c r="T17" s="895">
        <f t="shared" si="209"/>
        <v>3.0943396226415093E-3</v>
      </c>
      <c r="U17" s="907"/>
      <c r="V17" s="899">
        <f t="shared" si="214"/>
        <v>8</v>
      </c>
      <c r="W17" s="903">
        <v>10</v>
      </c>
      <c r="X17" s="903"/>
      <c r="Y17" s="903">
        <v>10</v>
      </c>
      <c r="Z17" s="903"/>
      <c r="AA17" s="903"/>
      <c r="AB17" s="903">
        <v>20</v>
      </c>
      <c r="AC17" s="894">
        <f t="shared" si="210"/>
        <v>40</v>
      </c>
      <c r="AD17" s="895">
        <f t="shared" si="211"/>
        <v>1.5151515151515152E-3</v>
      </c>
      <c r="AE17" s="907"/>
      <c r="AF17" s="891">
        <f t="shared" si="215"/>
        <v>8</v>
      </c>
      <c r="AG17" s="903">
        <v>20</v>
      </c>
      <c r="AH17" s="903"/>
      <c r="AI17" s="903">
        <v>22</v>
      </c>
      <c r="AJ17" s="903"/>
      <c r="AK17" s="903"/>
      <c r="AL17" s="903">
        <v>30</v>
      </c>
      <c r="AM17" s="894">
        <f t="shared" si="183"/>
        <v>72</v>
      </c>
      <c r="AN17" s="895">
        <f t="shared" si="7"/>
        <v>2.7272727272727275E-3</v>
      </c>
      <c r="AO17" s="902"/>
      <c r="AP17" s="899">
        <f t="shared" si="216"/>
        <v>8</v>
      </c>
      <c r="AQ17" s="903">
        <v>18</v>
      </c>
      <c r="AR17" s="903"/>
      <c r="AS17" s="903">
        <v>17</v>
      </c>
      <c r="AT17" s="903"/>
      <c r="AU17" s="903"/>
      <c r="AV17" s="903">
        <v>25</v>
      </c>
      <c r="AW17" s="894">
        <f t="shared" si="184"/>
        <v>60</v>
      </c>
      <c r="AX17" s="895">
        <f t="shared" si="15"/>
        <v>2.2727272727272726E-3</v>
      </c>
      <c r="AY17" s="907"/>
      <c r="AZ17" s="899">
        <f t="shared" si="217"/>
        <v>7</v>
      </c>
      <c r="BA17" s="903">
        <v>10</v>
      </c>
      <c r="BB17" s="903"/>
      <c r="BC17" s="903">
        <v>24</v>
      </c>
      <c r="BD17" s="903"/>
      <c r="BE17" s="903"/>
      <c r="BF17" s="903">
        <v>5</v>
      </c>
      <c r="BG17" s="894">
        <f t="shared" si="185"/>
        <v>39</v>
      </c>
      <c r="BH17" s="895">
        <f t="shared" si="23"/>
        <v>1.3220338983050849E-3</v>
      </c>
      <c r="BI17" s="902"/>
      <c r="BJ17" s="891">
        <f t="shared" si="218"/>
        <v>7</v>
      </c>
      <c r="BK17" s="903">
        <v>8</v>
      </c>
      <c r="BL17" s="903"/>
      <c r="BM17" s="903">
        <v>24</v>
      </c>
      <c r="BN17" s="903"/>
      <c r="BO17" s="903"/>
      <c r="BP17" s="903">
        <v>6</v>
      </c>
      <c r="BQ17" s="894">
        <f t="shared" si="186"/>
        <v>38</v>
      </c>
      <c r="BR17" s="895">
        <f t="shared" si="30"/>
        <v>1.2837837837837837E-3</v>
      </c>
      <c r="BS17" s="902"/>
      <c r="BT17" s="891">
        <f t="shared" si="219"/>
        <v>7</v>
      </c>
      <c r="BU17" s="903">
        <v>16</v>
      </c>
      <c r="BV17" s="903"/>
      <c r="BW17" s="903">
        <v>17</v>
      </c>
      <c r="BX17" s="903"/>
      <c r="BY17" s="903"/>
      <c r="BZ17" s="903">
        <v>4</v>
      </c>
      <c r="CA17" s="894">
        <f t="shared" si="187"/>
        <v>37</v>
      </c>
      <c r="CB17" s="895">
        <f t="shared" si="38"/>
        <v>1.2542372881355931E-3</v>
      </c>
      <c r="CC17" s="902"/>
      <c r="CD17" s="899">
        <f t="shared" si="220"/>
        <v>7</v>
      </c>
      <c r="CE17" s="903">
        <v>11</v>
      </c>
      <c r="CF17" s="903"/>
      <c r="CG17" s="903">
        <v>18</v>
      </c>
      <c r="CH17" s="903"/>
      <c r="CI17" s="903"/>
      <c r="CJ17" s="903">
        <v>12</v>
      </c>
      <c r="CK17" s="894">
        <f t="shared" si="188"/>
        <v>41</v>
      </c>
      <c r="CL17" s="895">
        <f t="shared" si="46"/>
        <v>1.3851351351351351E-3</v>
      </c>
      <c r="CM17" s="902"/>
      <c r="CN17" s="899" t="e">
        <f t="shared" si="221"/>
        <v>#N/A</v>
      </c>
      <c r="CO17" s="903"/>
      <c r="CP17" s="903"/>
      <c r="CQ17" s="903"/>
      <c r="CR17" s="903"/>
      <c r="CS17" s="903"/>
      <c r="CT17" s="903"/>
      <c r="CU17" s="894">
        <f t="shared" si="189"/>
        <v>0</v>
      </c>
      <c r="CV17" s="895" t="e">
        <f t="shared" si="54"/>
        <v>#N/A</v>
      </c>
      <c r="CW17" s="902"/>
      <c r="CX17" s="899" t="e">
        <f t="shared" si="222"/>
        <v>#N/A</v>
      </c>
      <c r="CY17" s="903"/>
      <c r="CZ17" s="903"/>
      <c r="DA17" s="903"/>
      <c r="DB17" s="903"/>
      <c r="DC17" s="903"/>
      <c r="DD17" s="903"/>
      <c r="DE17" s="894">
        <f t="shared" si="190"/>
        <v>0</v>
      </c>
      <c r="DF17" s="895" t="e">
        <f t="shared" si="62"/>
        <v>#N/A</v>
      </c>
      <c r="DG17" s="902"/>
      <c r="DH17" s="899" t="e">
        <f t="shared" si="223"/>
        <v>#N/A</v>
      </c>
      <c r="DI17" s="903"/>
      <c r="DJ17" s="903"/>
      <c r="DK17" s="903"/>
      <c r="DL17" s="903"/>
      <c r="DM17" s="903"/>
      <c r="DN17" s="903"/>
      <c r="DO17" s="894">
        <f t="shared" si="191"/>
        <v>0</v>
      </c>
      <c r="DP17" s="895" t="e">
        <f t="shared" si="70"/>
        <v>#N/A</v>
      </c>
      <c r="DQ17" s="902"/>
      <c r="DR17" s="899" t="e">
        <f t="shared" si="224"/>
        <v>#N/A</v>
      </c>
      <c r="DS17" s="903"/>
      <c r="DT17" s="903"/>
      <c r="DU17" s="903"/>
      <c r="DV17" s="903"/>
      <c r="DW17" s="903"/>
      <c r="DX17" s="903"/>
      <c r="DY17" s="894">
        <f t="shared" si="192"/>
        <v>0</v>
      </c>
      <c r="DZ17" s="895" t="e">
        <f t="shared" si="78"/>
        <v>#N/A</v>
      </c>
      <c r="EA17" s="902"/>
      <c r="EB17" s="899" t="e">
        <f t="shared" si="225"/>
        <v>#N/A</v>
      </c>
      <c r="EC17" s="903"/>
      <c r="ED17" s="903"/>
      <c r="EE17" s="903"/>
      <c r="EF17" s="903"/>
      <c r="EG17" s="903"/>
      <c r="EH17" s="903"/>
      <c r="EI17" s="894">
        <f t="shared" si="193"/>
        <v>0</v>
      </c>
      <c r="EJ17" s="895" t="e">
        <f t="shared" si="86"/>
        <v>#N/A</v>
      </c>
      <c r="EK17" s="902"/>
      <c r="EL17" s="899" t="e">
        <f t="shared" si="226"/>
        <v>#N/A</v>
      </c>
      <c r="EM17" s="903"/>
      <c r="EN17" s="903"/>
      <c r="EO17" s="903"/>
      <c r="EP17" s="903"/>
      <c r="EQ17" s="903"/>
      <c r="ER17" s="903"/>
      <c r="ES17" s="894">
        <f t="shared" si="194"/>
        <v>0</v>
      </c>
      <c r="ET17" s="895" t="e">
        <f t="shared" si="94"/>
        <v>#N/A</v>
      </c>
      <c r="EU17" s="902"/>
      <c r="EV17" s="899" t="e">
        <f t="shared" si="227"/>
        <v>#N/A</v>
      </c>
      <c r="EW17" s="903"/>
      <c r="EX17" s="903"/>
      <c r="EY17" s="903"/>
      <c r="EZ17" s="903"/>
      <c r="FA17" s="903"/>
      <c r="FB17" s="903"/>
      <c r="FC17" s="894">
        <f t="shared" si="195"/>
        <v>0</v>
      </c>
      <c r="FD17" s="895" t="e">
        <f t="shared" si="102"/>
        <v>#N/A</v>
      </c>
      <c r="FE17" s="902"/>
      <c r="FF17" s="899" t="e">
        <f t="shared" si="228"/>
        <v>#N/A</v>
      </c>
      <c r="FG17" s="903"/>
      <c r="FH17" s="903"/>
      <c r="FI17" s="903"/>
      <c r="FJ17" s="903"/>
      <c r="FK17" s="903"/>
      <c r="FL17" s="903"/>
      <c r="FM17" s="894">
        <f t="shared" si="196"/>
        <v>0</v>
      </c>
      <c r="FN17" s="895" t="e">
        <f t="shared" si="110"/>
        <v>#N/A</v>
      </c>
      <c r="FO17" s="902"/>
      <c r="FP17" s="899" t="e">
        <f t="shared" si="229"/>
        <v>#N/A</v>
      </c>
      <c r="FQ17" s="903"/>
      <c r="FR17" s="903"/>
      <c r="FS17" s="909"/>
      <c r="FT17" s="903"/>
      <c r="FU17" s="903"/>
      <c r="FV17" s="903"/>
      <c r="FW17" s="894">
        <f t="shared" si="197"/>
        <v>0</v>
      </c>
      <c r="FX17" s="895" t="e">
        <f t="shared" si="118"/>
        <v>#N/A</v>
      </c>
      <c r="FY17" s="902"/>
      <c r="FZ17" s="899" t="e">
        <f t="shared" si="230"/>
        <v>#N/A</v>
      </c>
      <c r="GA17" s="903"/>
      <c r="GB17" s="903"/>
      <c r="GC17" s="904"/>
      <c r="GD17" s="903"/>
      <c r="GE17" s="903"/>
      <c r="GF17" s="903"/>
      <c r="GG17" s="894">
        <f t="shared" si="198"/>
        <v>0</v>
      </c>
      <c r="GH17" s="895" t="e">
        <f t="shared" si="126"/>
        <v>#N/A</v>
      </c>
      <c r="GI17" s="902"/>
      <c r="GJ17" s="899" t="e">
        <f t="shared" si="231"/>
        <v>#N/A</v>
      </c>
      <c r="GK17" s="903"/>
      <c r="GL17" s="903"/>
      <c r="GM17" s="904"/>
      <c r="GN17" s="903"/>
      <c r="GO17" s="903"/>
      <c r="GP17" s="903"/>
      <c r="GQ17" s="894">
        <f t="shared" si="199"/>
        <v>0</v>
      </c>
      <c r="GR17" s="895" t="e">
        <f t="shared" si="134"/>
        <v>#N/A</v>
      </c>
      <c r="GS17" s="902"/>
      <c r="GT17" s="899" t="e">
        <f t="shared" si="232"/>
        <v>#N/A</v>
      </c>
      <c r="GU17" s="903"/>
      <c r="GV17" s="903"/>
      <c r="GW17" s="904"/>
      <c r="GX17" s="903"/>
      <c r="GY17" s="903"/>
      <c r="GZ17" s="903"/>
      <c r="HA17" s="894">
        <f t="shared" si="200"/>
        <v>0</v>
      </c>
      <c r="HB17" s="895" t="e">
        <f t="shared" si="142"/>
        <v>#N/A</v>
      </c>
      <c r="HC17" s="902"/>
      <c r="HD17" s="899" t="e">
        <f t="shared" si="233"/>
        <v>#N/A</v>
      </c>
      <c r="HE17" s="903"/>
      <c r="HF17" s="903"/>
      <c r="HG17" s="904"/>
      <c r="HH17" s="903"/>
      <c r="HI17" s="903"/>
      <c r="HJ17" s="903"/>
      <c r="HK17" s="894">
        <f t="shared" si="201"/>
        <v>0</v>
      </c>
      <c r="HL17" s="895" t="e">
        <f t="shared" si="150"/>
        <v>#N/A</v>
      </c>
      <c r="HM17" s="902"/>
      <c r="HN17" s="899" t="e">
        <f t="shared" si="234"/>
        <v>#N/A</v>
      </c>
      <c r="HO17" s="903"/>
      <c r="HP17" s="903"/>
      <c r="HQ17" s="904"/>
      <c r="HR17" s="903"/>
      <c r="HS17" s="903"/>
      <c r="HT17" s="903"/>
      <c r="HU17" s="894">
        <f t="shared" si="202"/>
        <v>0</v>
      </c>
      <c r="HV17" s="895" t="e">
        <f t="shared" si="158"/>
        <v>#N/A</v>
      </c>
      <c r="HW17" s="902"/>
      <c r="HX17" s="899" t="e">
        <f t="shared" si="235"/>
        <v>#N/A</v>
      </c>
      <c r="HY17" s="903"/>
      <c r="HZ17" s="903"/>
      <c r="IA17" s="904"/>
      <c r="IB17" s="903"/>
      <c r="IC17" s="903"/>
      <c r="ID17" s="903"/>
      <c r="IE17" s="894">
        <f t="shared" si="203"/>
        <v>0</v>
      </c>
      <c r="IF17" s="895" t="e">
        <f t="shared" si="166"/>
        <v>#N/A</v>
      </c>
      <c r="IG17" s="902"/>
      <c r="IH17" s="899"/>
      <c r="II17" s="903"/>
      <c r="IJ17" s="903"/>
      <c r="IK17" s="903"/>
      <c r="IL17" s="903"/>
      <c r="IM17" s="903"/>
      <c r="IN17" s="903"/>
      <c r="IO17" s="894">
        <f t="shared" si="204"/>
        <v>0</v>
      </c>
      <c r="IP17" s="895" t="e">
        <f t="shared" si="174"/>
        <v>#DIV/0!</v>
      </c>
      <c r="IQ17" s="907"/>
      <c r="IR17" s="899"/>
      <c r="IS17" s="903"/>
      <c r="IT17" s="903"/>
      <c r="IU17" s="903"/>
      <c r="IV17" s="903"/>
      <c r="IW17" s="903"/>
      <c r="IX17" s="903"/>
      <c r="IY17" s="894">
        <f t="shared" si="205"/>
        <v>0</v>
      </c>
      <c r="IZ17" s="895" t="e">
        <f t="shared" si="182"/>
        <v>#DIV/0!</v>
      </c>
      <c r="JA17" s="907"/>
      <c r="JB17" s="835"/>
      <c r="JC17" s="906"/>
      <c r="JD17" s="835"/>
      <c r="JE17" s="835"/>
      <c r="JF17" s="835"/>
      <c r="JG17" s="835"/>
      <c r="JH17" s="835"/>
      <c r="JI17" s="835"/>
      <c r="JJ17" s="835"/>
      <c r="JK17" s="835"/>
      <c r="JL17" s="835"/>
      <c r="JM17" s="835"/>
      <c r="JN17" s="835"/>
      <c r="JO17" s="835"/>
      <c r="JP17" s="835"/>
      <c r="JQ17" s="835"/>
      <c r="JR17" s="835"/>
      <c r="JS17" s="835"/>
      <c r="JT17" s="835"/>
      <c r="JU17" s="835"/>
      <c r="JV17" s="835"/>
      <c r="JW17" s="835"/>
      <c r="JX17" s="835"/>
      <c r="JY17" s="835"/>
      <c r="JZ17" s="835"/>
      <c r="KA17" s="835"/>
      <c r="KB17" s="835"/>
      <c r="KC17" s="835"/>
      <c r="KD17" s="835"/>
      <c r="KE17" s="835"/>
      <c r="KF17" s="835"/>
    </row>
    <row r="18" spans="1:292" s="836" customFormat="1" ht="20.149999999999999" customHeight="1">
      <c r="A18" s="890">
        <f t="shared" si="212"/>
        <v>45688</v>
      </c>
      <c r="B18" s="891">
        <f t="shared" si="236"/>
        <v>9</v>
      </c>
      <c r="C18" s="900">
        <v>12</v>
      </c>
      <c r="D18" s="900"/>
      <c r="E18" s="900">
        <v>126</v>
      </c>
      <c r="F18" s="900"/>
      <c r="G18" s="900"/>
      <c r="H18" s="900">
        <v>15</v>
      </c>
      <c r="I18" s="894">
        <f t="shared" si="206"/>
        <v>153</v>
      </c>
      <c r="J18" s="895">
        <f t="shared" si="207"/>
        <v>5.4642857142857141E-3</v>
      </c>
      <c r="K18" s="907"/>
      <c r="L18" s="899">
        <f t="shared" si="213"/>
        <v>9</v>
      </c>
      <c r="M18" s="903">
        <v>18</v>
      </c>
      <c r="N18" s="903"/>
      <c r="O18" s="903">
        <v>225</v>
      </c>
      <c r="P18" s="903"/>
      <c r="Q18" s="903"/>
      <c r="R18" s="903">
        <v>45</v>
      </c>
      <c r="S18" s="894">
        <f t="shared" si="208"/>
        <v>288</v>
      </c>
      <c r="T18" s="895">
        <f t="shared" si="209"/>
        <v>1.0867924528301888E-2</v>
      </c>
      <c r="U18" s="907"/>
      <c r="V18" s="899">
        <f t="shared" si="214"/>
        <v>9</v>
      </c>
      <c r="W18" s="903">
        <v>18</v>
      </c>
      <c r="X18" s="903"/>
      <c r="Y18" s="903">
        <v>175</v>
      </c>
      <c r="Z18" s="903"/>
      <c r="AA18" s="903"/>
      <c r="AB18" s="903">
        <v>25</v>
      </c>
      <c r="AC18" s="894">
        <f t="shared" si="210"/>
        <v>218</v>
      </c>
      <c r="AD18" s="895">
        <f t="shared" si="211"/>
        <v>8.257575757575757E-3</v>
      </c>
      <c r="AE18" s="907"/>
      <c r="AF18" s="891">
        <f t="shared" si="215"/>
        <v>9</v>
      </c>
      <c r="AG18" s="903">
        <v>22</v>
      </c>
      <c r="AH18" s="903"/>
      <c r="AI18" s="903">
        <v>216</v>
      </c>
      <c r="AJ18" s="903"/>
      <c r="AK18" s="903"/>
      <c r="AL18" s="903">
        <v>35</v>
      </c>
      <c r="AM18" s="894">
        <f t="shared" si="183"/>
        <v>273</v>
      </c>
      <c r="AN18" s="895">
        <f t="shared" si="7"/>
        <v>1.0340909090909092E-2</v>
      </c>
      <c r="AO18" s="907"/>
      <c r="AP18" s="899">
        <f t="shared" si="216"/>
        <v>9</v>
      </c>
      <c r="AQ18" s="903">
        <v>20</v>
      </c>
      <c r="AR18" s="903"/>
      <c r="AS18" s="903">
        <v>250</v>
      </c>
      <c r="AT18" s="903"/>
      <c r="AU18" s="903"/>
      <c r="AV18" s="903">
        <v>30</v>
      </c>
      <c r="AW18" s="894">
        <f t="shared" si="184"/>
        <v>300</v>
      </c>
      <c r="AX18" s="895">
        <f t="shared" si="15"/>
        <v>1.1363636363636364E-2</v>
      </c>
      <c r="AY18" s="907"/>
      <c r="AZ18" s="899">
        <f t="shared" si="217"/>
        <v>8</v>
      </c>
      <c r="BA18" s="903">
        <v>9</v>
      </c>
      <c r="BB18" s="903"/>
      <c r="BC18" s="903">
        <v>248</v>
      </c>
      <c r="BD18" s="903"/>
      <c r="BE18" s="903"/>
      <c r="BF18" s="903"/>
      <c r="BG18" s="894">
        <f t="shared" si="185"/>
        <v>257</v>
      </c>
      <c r="BH18" s="895">
        <f t="shared" si="23"/>
        <v>8.7118644067796618E-3</v>
      </c>
      <c r="BI18" s="907"/>
      <c r="BJ18" s="891">
        <f t="shared" si="218"/>
        <v>8</v>
      </c>
      <c r="BK18" s="903">
        <v>8</v>
      </c>
      <c r="BL18" s="903"/>
      <c r="BM18" s="903">
        <v>22</v>
      </c>
      <c r="BN18" s="903"/>
      <c r="BO18" s="903"/>
      <c r="BP18" s="903">
        <v>6</v>
      </c>
      <c r="BQ18" s="894">
        <f t="shared" si="186"/>
        <v>36</v>
      </c>
      <c r="BR18" s="895">
        <f t="shared" si="30"/>
        <v>1.2162162162162162E-3</v>
      </c>
      <c r="BS18" s="907"/>
      <c r="BT18" s="891">
        <f t="shared" si="219"/>
        <v>8</v>
      </c>
      <c r="BU18" s="903">
        <v>18</v>
      </c>
      <c r="BV18" s="903"/>
      <c r="BW18" s="903">
        <v>14</v>
      </c>
      <c r="BX18" s="903"/>
      <c r="BY18" s="903"/>
      <c r="BZ18" s="903">
        <v>10</v>
      </c>
      <c r="CA18" s="894">
        <f t="shared" si="187"/>
        <v>42</v>
      </c>
      <c r="CB18" s="895">
        <f t="shared" si="38"/>
        <v>1.4237288135593221E-3</v>
      </c>
      <c r="CC18" s="907"/>
      <c r="CD18" s="899">
        <f t="shared" si="220"/>
        <v>8</v>
      </c>
      <c r="CE18" s="903">
        <v>8</v>
      </c>
      <c r="CF18" s="903"/>
      <c r="CG18" s="903">
        <v>6</v>
      </c>
      <c r="CH18" s="903"/>
      <c r="CI18" s="903"/>
      <c r="CJ18" s="903">
        <v>4</v>
      </c>
      <c r="CK18" s="894">
        <f t="shared" si="188"/>
        <v>18</v>
      </c>
      <c r="CL18" s="895">
        <f t="shared" si="46"/>
        <v>6.0810810810810808E-4</v>
      </c>
      <c r="CM18" s="902"/>
      <c r="CN18" s="899" t="e">
        <f t="shared" si="221"/>
        <v>#N/A</v>
      </c>
      <c r="CO18" s="903"/>
      <c r="CP18" s="903"/>
      <c r="CQ18" s="903"/>
      <c r="CR18" s="903"/>
      <c r="CS18" s="903"/>
      <c r="CT18" s="903"/>
      <c r="CU18" s="894">
        <f t="shared" si="189"/>
        <v>0</v>
      </c>
      <c r="CV18" s="895" t="e">
        <f t="shared" si="54"/>
        <v>#N/A</v>
      </c>
      <c r="CW18" s="902"/>
      <c r="CX18" s="899" t="e">
        <f t="shared" si="222"/>
        <v>#N/A</v>
      </c>
      <c r="CY18" s="903"/>
      <c r="CZ18" s="903"/>
      <c r="DA18" s="903"/>
      <c r="DB18" s="903"/>
      <c r="DC18" s="903"/>
      <c r="DD18" s="903"/>
      <c r="DE18" s="894">
        <f t="shared" si="190"/>
        <v>0</v>
      </c>
      <c r="DF18" s="895" t="e">
        <f t="shared" si="62"/>
        <v>#N/A</v>
      </c>
      <c r="DG18" s="902"/>
      <c r="DH18" s="899" t="e">
        <f t="shared" si="223"/>
        <v>#N/A</v>
      </c>
      <c r="DI18" s="903"/>
      <c r="DJ18" s="903"/>
      <c r="DK18" s="903"/>
      <c r="DL18" s="903"/>
      <c r="DM18" s="903"/>
      <c r="DN18" s="903"/>
      <c r="DO18" s="894">
        <f t="shared" si="191"/>
        <v>0</v>
      </c>
      <c r="DP18" s="895" t="e">
        <f t="shared" si="70"/>
        <v>#N/A</v>
      </c>
      <c r="DQ18" s="902"/>
      <c r="DR18" s="899" t="e">
        <f t="shared" si="224"/>
        <v>#N/A</v>
      </c>
      <c r="DS18" s="903"/>
      <c r="DT18" s="903"/>
      <c r="DU18" s="903"/>
      <c r="DV18" s="903"/>
      <c r="DW18" s="903"/>
      <c r="DX18" s="903"/>
      <c r="DY18" s="894">
        <f t="shared" si="192"/>
        <v>0</v>
      </c>
      <c r="DZ18" s="895" t="e">
        <f t="shared" si="78"/>
        <v>#N/A</v>
      </c>
      <c r="EA18" s="902"/>
      <c r="EB18" s="899" t="e">
        <f t="shared" si="225"/>
        <v>#N/A</v>
      </c>
      <c r="EC18" s="903"/>
      <c r="ED18" s="903"/>
      <c r="EE18" s="903"/>
      <c r="EF18" s="903"/>
      <c r="EG18" s="903"/>
      <c r="EH18" s="903"/>
      <c r="EI18" s="894">
        <f t="shared" si="193"/>
        <v>0</v>
      </c>
      <c r="EJ18" s="895" t="e">
        <f t="shared" si="86"/>
        <v>#N/A</v>
      </c>
      <c r="EK18" s="902"/>
      <c r="EL18" s="899" t="e">
        <f t="shared" si="226"/>
        <v>#N/A</v>
      </c>
      <c r="EM18" s="903"/>
      <c r="EN18" s="903"/>
      <c r="EO18" s="903"/>
      <c r="EP18" s="903"/>
      <c r="EQ18" s="903"/>
      <c r="ER18" s="903"/>
      <c r="ES18" s="894">
        <f t="shared" si="194"/>
        <v>0</v>
      </c>
      <c r="ET18" s="895" t="e">
        <f t="shared" si="94"/>
        <v>#N/A</v>
      </c>
      <c r="EU18" s="902"/>
      <c r="EV18" s="899" t="e">
        <f t="shared" si="227"/>
        <v>#N/A</v>
      </c>
      <c r="EW18" s="903"/>
      <c r="EX18" s="903"/>
      <c r="EY18" s="903"/>
      <c r="EZ18" s="903"/>
      <c r="FA18" s="903"/>
      <c r="FB18" s="903"/>
      <c r="FC18" s="894">
        <f t="shared" si="195"/>
        <v>0</v>
      </c>
      <c r="FD18" s="895" t="e">
        <f t="shared" si="102"/>
        <v>#N/A</v>
      </c>
      <c r="FE18" s="902"/>
      <c r="FF18" s="899" t="e">
        <f t="shared" si="228"/>
        <v>#N/A</v>
      </c>
      <c r="FG18" s="903"/>
      <c r="FH18" s="903"/>
      <c r="FI18" s="903"/>
      <c r="FJ18" s="903"/>
      <c r="FK18" s="903"/>
      <c r="FL18" s="903"/>
      <c r="FM18" s="894">
        <f t="shared" si="196"/>
        <v>0</v>
      </c>
      <c r="FN18" s="895" t="e">
        <f t="shared" si="110"/>
        <v>#N/A</v>
      </c>
      <c r="FO18" s="902"/>
      <c r="FP18" s="899" t="e">
        <f t="shared" si="229"/>
        <v>#N/A</v>
      </c>
      <c r="FQ18" s="903"/>
      <c r="FR18" s="903"/>
      <c r="FS18" s="903"/>
      <c r="FT18" s="903"/>
      <c r="FU18" s="903"/>
      <c r="FV18" s="903"/>
      <c r="FW18" s="894">
        <f t="shared" si="197"/>
        <v>0</v>
      </c>
      <c r="FX18" s="895" t="e">
        <f t="shared" si="118"/>
        <v>#N/A</v>
      </c>
      <c r="FY18" s="902"/>
      <c r="FZ18" s="899" t="e">
        <f t="shared" si="230"/>
        <v>#N/A</v>
      </c>
      <c r="GA18" s="903"/>
      <c r="GB18" s="903"/>
      <c r="GC18" s="909"/>
      <c r="GD18" s="903"/>
      <c r="GE18" s="903"/>
      <c r="GF18" s="903"/>
      <c r="GG18" s="894">
        <f t="shared" si="198"/>
        <v>0</v>
      </c>
      <c r="GH18" s="895" t="e">
        <f t="shared" si="126"/>
        <v>#N/A</v>
      </c>
      <c r="GI18" s="902"/>
      <c r="GJ18" s="899" t="e">
        <f t="shared" si="231"/>
        <v>#N/A</v>
      </c>
      <c r="GK18" s="903"/>
      <c r="GL18" s="903"/>
      <c r="GM18" s="909"/>
      <c r="GN18" s="903"/>
      <c r="GO18" s="903"/>
      <c r="GP18" s="903"/>
      <c r="GQ18" s="894">
        <f t="shared" si="199"/>
        <v>0</v>
      </c>
      <c r="GR18" s="895" t="e">
        <f t="shared" si="134"/>
        <v>#N/A</v>
      </c>
      <c r="GS18" s="902"/>
      <c r="GT18" s="899" t="e">
        <f t="shared" si="232"/>
        <v>#N/A</v>
      </c>
      <c r="GU18" s="903"/>
      <c r="GV18" s="903"/>
      <c r="GW18" s="909"/>
      <c r="GX18" s="903"/>
      <c r="GY18" s="903"/>
      <c r="GZ18" s="903"/>
      <c r="HA18" s="894">
        <f t="shared" si="200"/>
        <v>0</v>
      </c>
      <c r="HB18" s="895" t="e">
        <f t="shared" si="142"/>
        <v>#N/A</v>
      </c>
      <c r="HC18" s="902"/>
      <c r="HD18" s="899" t="e">
        <f t="shared" si="233"/>
        <v>#N/A</v>
      </c>
      <c r="HE18" s="903"/>
      <c r="HF18" s="903"/>
      <c r="HG18" s="909"/>
      <c r="HH18" s="903"/>
      <c r="HI18" s="903"/>
      <c r="HJ18" s="903"/>
      <c r="HK18" s="894">
        <f t="shared" si="201"/>
        <v>0</v>
      </c>
      <c r="HL18" s="895" t="e">
        <f t="shared" si="150"/>
        <v>#N/A</v>
      </c>
      <c r="HM18" s="902"/>
      <c r="HN18" s="899" t="e">
        <f t="shared" si="234"/>
        <v>#N/A</v>
      </c>
      <c r="HO18" s="903"/>
      <c r="HP18" s="903"/>
      <c r="HQ18" s="904"/>
      <c r="HR18" s="903"/>
      <c r="HS18" s="903"/>
      <c r="HT18" s="903"/>
      <c r="HU18" s="894">
        <f t="shared" si="202"/>
        <v>0</v>
      </c>
      <c r="HV18" s="895" t="e">
        <f t="shared" si="158"/>
        <v>#N/A</v>
      </c>
      <c r="HW18" s="902"/>
      <c r="HX18" s="899" t="e">
        <f t="shared" si="235"/>
        <v>#N/A</v>
      </c>
      <c r="HY18" s="903"/>
      <c r="HZ18" s="903"/>
      <c r="IA18" s="904"/>
      <c r="IB18" s="903"/>
      <c r="IC18" s="903"/>
      <c r="ID18" s="903"/>
      <c r="IE18" s="894">
        <f t="shared" si="203"/>
        <v>0</v>
      </c>
      <c r="IF18" s="895" t="e">
        <f t="shared" si="166"/>
        <v>#N/A</v>
      </c>
      <c r="IG18" s="902"/>
      <c r="IH18" s="899"/>
      <c r="II18" s="903"/>
      <c r="IJ18" s="903"/>
      <c r="IK18" s="903"/>
      <c r="IL18" s="903"/>
      <c r="IM18" s="903"/>
      <c r="IN18" s="903"/>
      <c r="IO18" s="894">
        <f t="shared" si="204"/>
        <v>0</v>
      </c>
      <c r="IP18" s="895" t="e">
        <f t="shared" si="174"/>
        <v>#DIV/0!</v>
      </c>
      <c r="IQ18" s="907"/>
      <c r="IR18" s="899"/>
      <c r="IS18" s="903"/>
      <c r="IT18" s="903"/>
      <c r="IU18" s="903"/>
      <c r="IV18" s="903"/>
      <c r="IW18" s="903"/>
      <c r="IX18" s="903"/>
      <c r="IY18" s="894">
        <f t="shared" si="205"/>
        <v>0</v>
      </c>
      <c r="IZ18" s="895" t="e">
        <f t="shared" si="182"/>
        <v>#DIV/0!</v>
      </c>
      <c r="JA18" s="907"/>
      <c r="JB18" s="835"/>
      <c r="JC18" s="907"/>
      <c r="JD18" s="835"/>
      <c r="JE18" s="835"/>
      <c r="JF18" s="835"/>
      <c r="JG18" s="835"/>
      <c r="JH18" s="835"/>
      <c r="JI18" s="835"/>
      <c r="JJ18" s="835"/>
      <c r="JK18" s="835"/>
      <c r="JL18" s="835"/>
      <c r="JM18" s="835"/>
      <c r="JN18" s="835"/>
      <c r="JO18" s="835"/>
      <c r="JP18" s="835"/>
      <c r="JQ18" s="835"/>
      <c r="JR18" s="835"/>
      <c r="JS18" s="835"/>
      <c r="JT18" s="835"/>
      <c r="JU18" s="835"/>
      <c r="JV18" s="835"/>
      <c r="JW18" s="835"/>
      <c r="JX18" s="835"/>
      <c r="JY18" s="835"/>
      <c r="JZ18" s="835"/>
      <c r="KA18" s="835"/>
      <c r="KB18" s="835"/>
      <c r="KC18" s="835"/>
      <c r="KD18" s="835"/>
      <c r="KE18" s="835"/>
      <c r="KF18" s="835"/>
    </row>
    <row r="19" spans="1:292" s="836" customFormat="1" ht="20.149999999999999" customHeight="1">
      <c r="A19" s="890">
        <f t="shared" si="212"/>
        <v>45689</v>
      </c>
      <c r="B19" s="891">
        <f t="shared" si="236"/>
        <v>10</v>
      </c>
      <c r="C19" s="900">
        <v>24</v>
      </c>
      <c r="D19" s="900"/>
      <c r="E19" s="900">
        <v>14</v>
      </c>
      <c r="F19" s="900"/>
      <c r="G19" s="900"/>
      <c r="H19" s="900">
        <v>12</v>
      </c>
      <c r="I19" s="894">
        <f t="shared" si="206"/>
        <v>50</v>
      </c>
      <c r="J19" s="895">
        <f t="shared" si="207"/>
        <v>1.7857142857142857E-3</v>
      </c>
      <c r="K19" s="907"/>
      <c r="L19" s="899">
        <f t="shared" si="213"/>
        <v>10</v>
      </c>
      <c r="M19" s="903">
        <v>23</v>
      </c>
      <c r="N19" s="903"/>
      <c r="O19" s="903">
        <v>11</v>
      </c>
      <c r="P19" s="903"/>
      <c r="Q19" s="903"/>
      <c r="R19" s="903">
        <v>10</v>
      </c>
      <c r="S19" s="894">
        <f t="shared" si="208"/>
        <v>44</v>
      </c>
      <c r="T19" s="895">
        <f t="shared" si="209"/>
        <v>1.660377358490566E-3</v>
      </c>
      <c r="U19" s="907"/>
      <c r="V19" s="899">
        <f t="shared" si="214"/>
        <v>10</v>
      </c>
      <c r="W19" s="903">
        <v>21</v>
      </c>
      <c r="X19" s="903"/>
      <c r="Y19" s="903">
        <v>11</v>
      </c>
      <c r="Z19" s="903"/>
      <c r="AA19" s="903"/>
      <c r="AB19" s="903">
        <v>8</v>
      </c>
      <c r="AC19" s="894">
        <f t="shared" si="210"/>
        <v>40</v>
      </c>
      <c r="AD19" s="895">
        <f t="shared" si="211"/>
        <v>1.5151515151515152E-3</v>
      </c>
      <c r="AE19" s="907"/>
      <c r="AF19" s="891">
        <f t="shared" si="215"/>
        <v>10</v>
      </c>
      <c r="AG19" s="903">
        <v>19</v>
      </c>
      <c r="AH19" s="903"/>
      <c r="AI19" s="903">
        <v>6</v>
      </c>
      <c r="AJ19" s="903"/>
      <c r="AK19" s="903"/>
      <c r="AL19" s="903">
        <v>3</v>
      </c>
      <c r="AM19" s="894">
        <f t="shared" si="183"/>
        <v>28</v>
      </c>
      <c r="AN19" s="895">
        <f t="shared" si="7"/>
        <v>1.0606060606060607E-3</v>
      </c>
      <c r="AO19" s="907"/>
      <c r="AP19" s="899">
        <f t="shared" si="216"/>
        <v>10</v>
      </c>
      <c r="AQ19" s="903">
        <v>21</v>
      </c>
      <c r="AR19" s="903"/>
      <c r="AS19" s="903">
        <v>5</v>
      </c>
      <c r="AT19" s="903"/>
      <c r="AU19" s="903"/>
      <c r="AV19" s="903">
        <v>3</v>
      </c>
      <c r="AW19" s="894">
        <f t="shared" si="184"/>
        <v>29</v>
      </c>
      <c r="AX19" s="895">
        <f t="shared" si="15"/>
        <v>1.0984848484848484E-3</v>
      </c>
      <c r="AY19" s="907"/>
      <c r="AZ19" s="899">
        <f t="shared" si="217"/>
        <v>9</v>
      </c>
      <c r="BA19" s="903">
        <v>33</v>
      </c>
      <c r="BB19" s="903"/>
      <c r="BC19" s="903">
        <v>19</v>
      </c>
      <c r="BD19" s="903"/>
      <c r="BE19" s="903"/>
      <c r="BF19" s="903">
        <v>2</v>
      </c>
      <c r="BG19" s="894">
        <f t="shared" si="185"/>
        <v>54</v>
      </c>
      <c r="BH19" s="895">
        <f t="shared" si="23"/>
        <v>1.8305084745762711E-3</v>
      </c>
      <c r="BI19" s="907"/>
      <c r="BJ19" s="891">
        <f t="shared" si="218"/>
        <v>9</v>
      </c>
      <c r="BK19" s="903">
        <v>14</v>
      </c>
      <c r="BL19" s="903"/>
      <c r="BM19" s="903">
        <v>373</v>
      </c>
      <c r="BN19" s="903"/>
      <c r="BO19" s="903"/>
      <c r="BP19" s="903">
        <v>8</v>
      </c>
      <c r="BQ19" s="894">
        <f t="shared" si="186"/>
        <v>395</v>
      </c>
      <c r="BR19" s="895">
        <f t="shared" si="30"/>
        <v>1.3344594594594595E-2</v>
      </c>
      <c r="BS19" s="907"/>
      <c r="BT19" s="891">
        <f t="shared" si="219"/>
        <v>9</v>
      </c>
      <c r="BU19" s="903">
        <v>18</v>
      </c>
      <c r="BV19" s="903"/>
      <c r="BW19" s="903">
        <v>390</v>
      </c>
      <c r="BX19" s="903"/>
      <c r="BY19" s="903"/>
      <c r="BZ19" s="903">
        <v>10</v>
      </c>
      <c r="CA19" s="894">
        <f t="shared" si="187"/>
        <v>418</v>
      </c>
      <c r="CB19" s="895">
        <f t="shared" si="38"/>
        <v>1.4169491525423728E-2</v>
      </c>
      <c r="CC19" s="907"/>
      <c r="CD19" s="899">
        <f t="shared" si="220"/>
        <v>9</v>
      </c>
      <c r="CE19" s="903">
        <v>14</v>
      </c>
      <c r="CF19" s="903"/>
      <c r="CG19" s="903">
        <v>432</v>
      </c>
      <c r="CH19" s="903"/>
      <c r="CI19" s="903"/>
      <c r="CJ19" s="903">
        <v>8</v>
      </c>
      <c r="CK19" s="894">
        <f t="shared" si="188"/>
        <v>454</v>
      </c>
      <c r="CL19" s="895">
        <f t="shared" si="46"/>
        <v>1.5337837837837837E-2</v>
      </c>
      <c r="CM19" s="902"/>
      <c r="CN19" s="899" t="e">
        <f t="shared" si="221"/>
        <v>#N/A</v>
      </c>
      <c r="CO19" s="903"/>
      <c r="CP19" s="903"/>
      <c r="CQ19" s="903"/>
      <c r="CR19" s="903"/>
      <c r="CS19" s="903"/>
      <c r="CT19" s="903"/>
      <c r="CU19" s="894">
        <f t="shared" si="189"/>
        <v>0</v>
      </c>
      <c r="CV19" s="895" t="e">
        <f t="shared" si="54"/>
        <v>#N/A</v>
      </c>
      <c r="CW19" s="902"/>
      <c r="CX19" s="899" t="e">
        <f t="shared" si="222"/>
        <v>#N/A</v>
      </c>
      <c r="CY19" s="903"/>
      <c r="CZ19" s="903"/>
      <c r="DA19" s="903"/>
      <c r="DB19" s="903"/>
      <c r="DC19" s="903"/>
      <c r="DD19" s="903"/>
      <c r="DE19" s="894">
        <f t="shared" si="190"/>
        <v>0</v>
      </c>
      <c r="DF19" s="895" t="e">
        <f t="shared" si="62"/>
        <v>#N/A</v>
      </c>
      <c r="DG19" s="902"/>
      <c r="DH19" s="899" t="e">
        <f t="shared" si="223"/>
        <v>#N/A</v>
      </c>
      <c r="DI19" s="903"/>
      <c r="DJ19" s="903"/>
      <c r="DK19" s="903"/>
      <c r="DL19" s="903"/>
      <c r="DM19" s="903"/>
      <c r="DN19" s="903"/>
      <c r="DO19" s="894">
        <f t="shared" si="191"/>
        <v>0</v>
      </c>
      <c r="DP19" s="895" t="e">
        <f t="shared" si="70"/>
        <v>#N/A</v>
      </c>
      <c r="DQ19" s="902"/>
      <c r="DR19" s="899" t="e">
        <f t="shared" si="224"/>
        <v>#N/A</v>
      </c>
      <c r="DS19" s="903"/>
      <c r="DT19" s="903"/>
      <c r="DU19" s="903"/>
      <c r="DV19" s="903"/>
      <c r="DW19" s="903"/>
      <c r="DX19" s="903"/>
      <c r="DY19" s="894">
        <f t="shared" si="192"/>
        <v>0</v>
      </c>
      <c r="DZ19" s="895" t="e">
        <f t="shared" si="78"/>
        <v>#N/A</v>
      </c>
      <c r="EA19" s="902"/>
      <c r="EB19" s="899" t="e">
        <f t="shared" si="225"/>
        <v>#N/A</v>
      </c>
      <c r="EC19" s="903"/>
      <c r="ED19" s="903"/>
      <c r="EE19" s="903"/>
      <c r="EF19" s="903"/>
      <c r="EG19" s="903"/>
      <c r="EH19" s="903"/>
      <c r="EI19" s="894">
        <f t="shared" si="193"/>
        <v>0</v>
      </c>
      <c r="EJ19" s="895" t="e">
        <f t="shared" si="86"/>
        <v>#N/A</v>
      </c>
      <c r="EK19" s="902"/>
      <c r="EL19" s="899" t="e">
        <f t="shared" si="226"/>
        <v>#N/A</v>
      </c>
      <c r="EM19" s="903"/>
      <c r="EN19" s="903"/>
      <c r="EO19" s="903"/>
      <c r="EP19" s="903"/>
      <c r="EQ19" s="903"/>
      <c r="ER19" s="903"/>
      <c r="ES19" s="894">
        <f t="shared" si="194"/>
        <v>0</v>
      </c>
      <c r="ET19" s="895" t="e">
        <f t="shared" si="94"/>
        <v>#N/A</v>
      </c>
      <c r="EU19" s="902"/>
      <c r="EV19" s="899" t="e">
        <f t="shared" si="227"/>
        <v>#N/A</v>
      </c>
      <c r="EW19" s="903"/>
      <c r="EX19" s="903"/>
      <c r="EY19" s="903"/>
      <c r="EZ19" s="903"/>
      <c r="FA19" s="903"/>
      <c r="FB19" s="903"/>
      <c r="FC19" s="894">
        <f t="shared" si="195"/>
        <v>0</v>
      </c>
      <c r="FD19" s="895" t="e">
        <f t="shared" si="102"/>
        <v>#N/A</v>
      </c>
      <c r="FE19" s="902"/>
      <c r="FF19" s="899" t="e">
        <f t="shared" si="228"/>
        <v>#N/A</v>
      </c>
      <c r="FG19" s="903"/>
      <c r="FH19" s="903"/>
      <c r="FI19" s="903"/>
      <c r="FJ19" s="903"/>
      <c r="FK19" s="903"/>
      <c r="FL19" s="903"/>
      <c r="FM19" s="894">
        <f t="shared" si="196"/>
        <v>0</v>
      </c>
      <c r="FN19" s="895" t="e">
        <f t="shared" si="110"/>
        <v>#N/A</v>
      </c>
      <c r="FO19" s="902"/>
      <c r="FP19" s="899" t="e">
        <f t="shared" si="229"/>
        <v>#N/A</v>
      </c>
      <c r="FQ19" s="903"/>
      <c r="FR19" s="903"/>
      <c r="FS19" s="903"/>
      <c r="FT19" s="903"/>
      <c r="FU19" s="903"/>
      <c r="FV19" s="903"/>
      <c r="FW19" s="894">
        <f t="shared" si="197"/>
        <v>0</v>
      </c>
      <c r="FX19" s="895" t="e">
        <f t="shared" si="118"/>
        <v>#N/A</v>
      </c>
      <c r="FY19" s="902"/>
      <c r="FZ19" s="899" t="e">
        <f t="shared" si="230"/>
        <v>#N/A</v>
      </c>
      <c r="GA19" s="903"/>
      <c r="GB19" s="903"/>
      <c r="GC19" s="903"/>
      <c r="GD19" s="903"/>
      <c r="GE19" s="903"/>
      <c r="GF19" s="903"/>
      <c r="GG19" s="894">
        <f t="shared" si="198"/>
        <v>0</v>
      </c>
      <c r="GH19" s="895" t="e">
        <f t="shared" si="126"/>
        <v>#N/A</v>
      </c>
      <c r="GI19" s="902"/>
      <c r="GJ19" s="899" t="e">
        <f t="shared" si="231"/>
        <v>#N/A</v>
      </c>
      <c r="GK19" s="903"/>
      <c r="GL19" s="903"/>
      <c r="GM19" s="903"/>
      <c r="GN19" s="903"/>
      <c r="GO19" s="903"/>
      <c r="GP19" s="903"/>
      <c r="GQ19" s="894">
        <f t="shared" si="199"/>
        <v>0</v>
      </c>
      <c r="GR19" s="895" t="e">
        <f t="shared" si="134"/>
        <v>#N/A</v>
      </c>
      <c r="GS19" s="902"/>
      <c r="GT19" s="899" t="e">
        <f t="shared" si="232"/>
        <v>#N/A</v>
      </c>
      <c r="GU19" s="903"/>
      <c r="GV19" s="903"/>
      <c r="GW19" s="903"/>
      <c r="GX19" s="903"/>
      <c r="GY19" s="903"/>
      <c r="GZ19" s="903"/>
      <c r="HA19" s="894">
        <f t="shared" si="200"/>
        <v>0</v>
      </c>
      <c r="HB19" s="895" t="e">
        <f t="shared" si="142"/>
        <v>#N/A</v>
      </c>
      <c r="HC19" s="902"/>
      <c r="HD19" s="899" t="e">
        <f t="shared" si="233"/>
        <v>#N/A</v>
      </c>
      <c r="HE19" s="903"/>
      <c r="HF19" s="903"/>
      <c r="HG19" s="903"/>
      <c r="HH19" s="903"/>
      <c r="HI19" s="903"/>
      <c r="HJ19" s="903"/>
      <c r="HK19" s="894">
        <f t="shared" si="201"/>
        <v>0</v>
      </c>
      <c r="HL19" s="895" t="e">
        <f t="shared" si="150"/>
        <v>#N/A</v>
      </c>
      <c r="HM19" s="902"/>
      <c r="HN19" s="899" t="e">
        <f t="shared" si="234"/>
        <v>#N/A</v>
      </c>
      <c r="HO19" s="903"/>
      <c r="HP19" s="903"/>
      <c r="HQ19" s="909"/>
      <c r="HR19" s="903"/>
      <c r="HS19" s="903"/>
      <c r="HT19" s="903"/>
      <c r="HU19" s="894">
        <f t="shared" si="202"/>
        <v>0</v>
      </c>
      <c r="HV19" s="895" t="e">
        <f t="shared" si="158"/>
        <v>#N/A</v>
      </c>
      <c r="HW19" s="902"/>
      <c r="HX19" s="899" t="e">
        <f t="shared" si="235"/>
        <v>#N/A</v>
      </c>
      <c r="HY19" s="903"/>
      <c r="HZ19" s="903"/>
      <c r="IA19" s="909"/>
      <c r="IB19" s="903"/>
      <c r="IC19" s="903"/>
      <c r="ID19" s="903"/>
      <c r="IE19" s="894">
        <f t="shared" si="203"/>
        <v>0</v>
      </c>
      <c r="IF19" s="895" t="e">
        <f t="shared" si="166"/>
        <v>#N/A</v>
      </c>
      <c r="IG19" s="902"/>
      <c r="IH19" s="899"/>
      <c r="II19" s="903"/>
      <c r="IJ19" s="903"/>
      <c r="IK19" s="903"/>
      <c r="IL19" s="903"/>
      <c r="IM19" s="903"/>
      <c r="IN19" s="903"/>
      <c r="IO19" s="894">
        <f t="shared" si="204"/>
        <v>0</v>
      </c>
      <c r="IP19" s="895" t="e">
        <f t="shared" si="174"/>
        <v>#DIV/0!</v>
      </c>
      <c r="IQ19" s="907"/>
      <c r="IR19" s="899"/>
      <c r="IS19" s="903"/>
      <c r="IT19" s="903"/>
      <c r="IU19" s="903"/>
      <c r="IV19" s="903"/>
      <c r="IW19" s="903"/>
      <c r="IX19" s="903"/>
      <c r="IY19" s="894">
        <f t="shared" si="205"/>
        <v>0</v>
      </c>
      <c r="IZ19" s="895" t="e">
        <f t="shared" si="182"/>
        <v>#DIV/0!</v>
      </c>
      <c r="JA19" s="907"/>
      <c r="JB19" s="835"/>
      <c r="JC19" s="907"/>
      <c r="JD19" s="835"/>
      <c r="JE19" s="835"/>
      <c r="JF19" s="835"/>
      <c r="JG19" s="835"/>
      <c r="JH19" s="835"/>
      <c r="JI19" s="835"/>
      <c r="JJ19" s="835"/>
      <c r="JK19" s="835"/>
      <c r="JL19" s="835"/>
      <c r="JM19" s="835"/>
      <c r="JN19" s="835"/>
      <c r="JO19" s="835"/>
      <c r="JP19" s="835"/>
      <c r="JQ19" s="835"/>
      <c r="JR19" s="835"/>
      <c r="JS19" s="835"/>
      <c r="JT19" s="835"/>
      <c r="JU19" s="835"/>
      <c r="JV19" s="835"/>
      <c r="JW19" s="835"/>
      <c r="JX19" s="835"/>
      <c r="JY19" s="835"/>
      <c r="JZ19" s="835"/>
      <c r="KA19" s="835"/>
      <c r="KB19" s="835"/>
      <c r="KC19" s="835"/>
      <c r="KD19" s="835"/>
      <c r="KE19" s="835"/>
      <c r="KF19" s="835"/>
    </row>
    <row r="20" spans="1:292" s="836" customFormat="1" ht="20.149999999999999" customHeight="1">
      <c r="A20" s="890">
        <f t="shared" si="212"/>
        <v>45690</v>
      </c>
      <c r="B20" s="891">
        <f t="shared" si="236"/>
        <v>11</v>
      </c>
      <c r="C20" s="900">
        <v>15</v>
      </c>
      <c r="D20" s="900"/>
      <c r="E20" s="900">
        <v>28</v>
      </c>
      <c r="F20" s="900"/>
      <c r="G20" s="900"/>
      <c r="H20" s="900">
        <v>10</v>
      </c>
      <c r="I20" s="894">
        <f t="shared" si="206"/>
        <v>53</v>
      </c>
      <c r="J20" s="895">
        <f t="shared" si="207"/>
        <v>1.892857142857143E-3</v>
      </c>
      <c r="K20" s="911"/>
      <c r="L20" s="899">
        <f t="shared" si="213"/>
        <v>11</v>
      </c>
      <c r="M20" s="903">
        <v>16</v>
      </c>
      <c r="N20" s="903"/>
      <c r="O20" s="903">
        <v>22</v>
      </c>
      <c r="P20" s="903"/>
      <c r="Q20" s="903"/>
      <c r="R20" s="903">
        <v>9</v>
      </c>
      <c r="S20" s="894">
        <f t="shared" si="208"/>
        <v>47</v>
      </c>
      <c r="T20" s="895">
        <f t="shared" si="209"/>
        <v>1.7735849056603773E-3</v>
      </c>
      <c r="U20" s="902"/>
      <c r="V20" s="899">
        <f t="shared" si="214"/>
        <v>11</v>
      </c>
      <c r="W20" s="903">
        <v>15</v>
      </c>
      <c r="X20" s="903"/>
      <c r="Y20" s="903">
        <v>16</v>
      </c>
      <c r="Z20" s="903"/>
      <c r="AA20" s="903"/>
      <c r="AB20" s="903">
        <v>8</v>
      </c>
      <c r="AC20" s="894">
        <f t="shared" si="210"/>
        <v>39</v>
      </c>
      <c r="AD20" s="895">
        <f t="shared" si="211"/>
        <v>1.4772727272727272E-3</v>
      </c>
      <c r="AE20" s="907"/>
      <c r="AF20" s="891">
        <f t="shared" si="215"/>
        <v>11</v>
      </c>
      <c r="AG20" s="903">
        <v>13</v>
      </c>
      <c r="AH20" s="903"/>
      <c r="AI20" s="903">
        <v>7</v>
      </c>
      <c r="AJ20" s="903"/>
      <c r="AK20" s="903"/>
      <c r="AL20" s="903">
        <v>10</v>
      </c>
      <c r="AM20" s="894">
        <f t="shared" si="183"/>
        <v>30</v>
      </c>
      <c r="AN20" s="895">
        <f t="shared" si="7"/>
        <v>1.1363636363636363E-3</v>
      </c>
      <c r="AO20" s="907"/>
      <c r="AP20" s="899">
        <f t="shared" si="216"/>
        <v>11</v>
      </c>
      <c r="AQ20" s="903">
        <v>11</v>
      </c>
      <c r="AR20" s="903"/>
      <c r="AS20" s="903">
        <v>3</v>
      </c>
      <c r="AT20" s="903"/>
      <c r="AU20" s="903"/>
      <c r="AV20" s="903">
        <v>5</v>
      </c>
      <c r="AW20" s="894">
        <f t="shared" si="184"/>
        <v>19</v>
      </c>
      <c r="AX20" s="895">
        <f t="shared" si="15"/>
        <v>7.1969696969696967E-4</v>
      </c>
      <c r="AY20" s="907"/>
      <c r="AZ20" s="899">
        <f t="shared" si="217"/>
        <v>10</v>
      </c>
      <c r="BA20" s="903">
        <v>11</v>
      </c>
      <c r="BB20" s="903"/>
      <c r="BC20" s="903">
        <v>28</v>
      </c>
      <c r="BD20" s="903"/>
      <c r="BE20" s="903"/>
      <c r="BF20" s="903">
        <v>1</v>
      </c>
      <c r="BG20" s="894">
        <f t="shared" si="185"/>
        <v>40</v>
      </c>
      <c r="BH20" s="895">
        <f t="shared" si="23"/>
        <v>1.3559322033898306E-3</v>
      </c>
      <c r="BI20" s="911"/>
      <c r="BJ20" s="891">
        <f t="shared" si="218"/>
        <v>10</v>
      </c>
      <c r="BK20" s="903">
        <v>9</v>
      </c>
      <c r="BL20" s="903"/>
      <c r="BM20" s="903">
        <v>29</v>
      </c>
      <c r="BN20" s="903"/>
      <c r="BO20" s="903"/>
      <c r="BP20" s="903">
        <v>1</v>
      </c>
      <c r="BQ20" s="894">
        <f t="shared" si="186"/>
        <v>39</v>
      </c>
      <c r="BR20" s="895">
        <f t="shared" si="30"/>
        <v>1.3175675675675676E-3</v>
      </c>
      <c r="BS20" s="911"/>
      <c r="BT20" s="891">
        <f t="shared" si="219"/>
        <v>10</v>
      </c>
      <c r="BU20" s="903">
        <v>19</v>
      </c>
      <c r="BV20" s="903"/>
      <c r="BW20" s="903">
        <v>4</v>
      </c>
      <c r="BX20" s="903"/>
      <c r="BY20" s="903"/>
      <c r="BZ20" s="903"/>
      <c r="CA20" s="894">
        <f t="shared" si="187"/>
        <v>23</v>
      </c>
      <c r="CB20" s="895">
        <f t="shared" si="38"/>
        <v>7.7966101694915255E-4</v>
      </c>
      <c r="CC20" s="911"/>
      <c r="CD20" s="899">
        <f t="shared" si="220"/>
        <v>10</v>
      </c>
      <c r="CE20" s="903">
        <v>12</v>
      </c>
      <c r="CF20" s="903"/>
      <c r="CG20" s="903">
        <v>4</v>
      </c>
      <c r="CH20" s="903"/>
      <c r="CI20" s="903"/>
      <c r="CJ20" s="903"/>
      <c r="CK20" s="894">
        <f t="shared" si="188"/>
        <v>16</v>
      </c>
      <c r="CL20" s="895">
        <f t="shared" si="46"/>
        <v>5.4054054054054055E-4</v>
      </c>
      <c r="CM20" s="907"/>
      <c r="CN20" s="899" t="e">
        <f t="shared" si="221"/>
        <v>#N/A</v>
      </c>
      <c r="CO20" s="903"/>
      <c r="CP20" s="903"/>
      <c r="CQ20" s="903"/>
      <c r="CR20" s="903"/>
      <c r="CS20" s="903"/>
      <c r="CT20" s="903"/>
      <c r="CU20" s="894">
        <f t="shared" si="189"/>
        <v>0</v>
      </c>
      <c r="CV20" s="895" t="e">
        <f t="shared" si="54"/>
        <v>#N/A</v>
      </c>
      <c r="CW20" s="907"/>
      <c r="CX20" s="899" t="e">
        <f t="shared" si="222"/>
        <v>#N/A</v>
      </c>
      <c r="CY20" s="903"/>
      <c r="CZ20" s="903"/>
      <c r="DA20" s="903"/>
      <c r="DB20" s="903"/>
      <c r="DC20" s="903"/>
      <c r="DD20" s="903"/>
      <c r="DE20" s="894">
        <f t="shared" si="190"/>
        <v>0</v>
      </c>
      <c r="DF20" s="895" t="e">
        <f t="shared" si="62"/>
        <v>#N/A</v>
      </c>
      <c r="DG20" s="907"/>
      <c r="DH20" s="899" t="e">
        <f t="shared" si="223"/>
        <v>#N/A</v>
      </c>
      <c r="DI20" s="903"/>
      <c r="DJ20" s="903"/>
      <c r="DK20" s="903"/>
      <c r="DL20" s="903"/>
      <c r="DM20" s="903"/>
      <c r="DN20" s="903"/>
      <c r="DO20" s="894">
        <f t="shared" si="191"/>
        <v>0</v>
      </c>
      <c r="DP20" s="895" t="e">
        <f t="shared" si="70"/>
        <v>#N/A</v>
      </c>
      <c r="DQ20" s="907"/>
      <c r="DR20" s="899" t="e">
        <f t="shared" si="224"/>
        <v>#N/A</v>
      </c>
      <c r="DS20" s="903"/>
      <c r="DT20" s="903"/>
      <c r="DU20" s="903"/>
      <c r="DV20" s="903"/>
      <c r="DW20" s="903"/>
      <c r="DX20" s="903"/>
      <c r="DY20" s="894">
        <f t="shared" si="192"/>
        <v>0</v>
      </c>
      <c r="DZ20" s="895" t="e">
        <f t="shared" si="78"/>
        <v>#N/A</v>
      </c>
      <c r="EA20" s="907"/>
      <c r="EB20" s="899" t="e">
        <f t="shared" si="225"/>
        <v>#N/A</v>
      </c>
      <c r="EC20" s="903"/>
      <c r="ED20" s="903"/>
      <c r="EE20" s="903"/>
      <c r="EF20" s="903"/>
      <c r="EG20" s="903"/>
      <c r="EH20" s="903"/>
      <c r="EI20" s="894">
        <f t="shared" si="193"/>
        <v>0</v>
      </c>
      <c r="EJ20" s="895" t="e">
        <f t="shared" si="86"/>
        <v>#N/A</v>
      </c>
      <c r="EK20" s="907"/>
      <c r="EL20" s="899" t="e">
        <f t="shared" si="226"/>
        <v>#N/A</v>
      </c>
      <c r="EM20" s="903"/>
      <c r="EN20" s="903"/>
      <c r="EO20" s="903"/>
      <c r="EP20" s="903"/>
      <c r="EQ20" s="903"/>
      <c r="ER20" s="903"/>
      <c r="ES20" s="894">
        <f t="shared" si="194"/>
        <v>0</v>
      </c>
      <c r="ET20" s="895" t="e">
        <f t="shared" si="94"/>
        <v>#N/A</v>
      </c>
      <c r="EU20" s="907"/>
      <c r="EV20" s="899" t="e">
        <f t="shared" si="227"/>
        <v>#N/A</v>
      </c>
      <c r="EW20" s="903"/>
      <c r="EX20" s="903"/>
      <c r="EY20" s="903"/>
      <c r="EZ20" s="903"/>
      <c r="FA20" s="903"/>
      <c r="FB20" s="903"/>
      <c r="FC20" s="894">
        <f t="shared" si="195"/>
        <v>0</v>
      </c>
      <c r="FD20" s="895" t="e">
        <f t="shared" si="102"/>
        <v>#N/A</v>
      </c>
      <c r="FE20" s="902"/>
      <c r="FF20" s="899" t="e">
        <f t="shared" si="228"/>
        <v>#N/A</v>
      </c>
      <c r="FG20" s="903"/>
      <c r="FH20" s="903"/>
      <c r="FI20" s="903"/>
      <c r="FJ20" s="903"/>
      <c r="FK20" s="903"/>
      <c r="FL20" s="903"/>
      <c r="FM20" s="894">
        <f t="shared" si="196"/>
        <v>0</v>
      </c>
      <c r="FN20" s="895" t="e">
        <f t="shared" si="110"/>
        <v>#N/A</v>
      </c>
      <c r="FO20" s="902"/>
      <c r="FP20" s="899" t="e">
        <f t="shared" si="229"/>
        <v>#N/A</v>
      </c>
      <c r="FQ20" s="903"/>
      <c r="FR20" s="903"/>
      <c r="FS20" s="903"/>
      <c r="FT20" s="903"/>
      <c r="FU20" s="903"/>
      <c r="FV20" s="903"/>
      <c r="FW20" s="894">
        <f t="shared" si="197"/>
        <v>0</v>
      </c>
      <c r="FX20" s="895" t="e">
        <f t="shared" si="118"/>
        <v>#N/A</v>
      </c>
      <c r="FY20" s="902"/>
      <c r="FZ20" s="899" t="e">
        <f t="shared" si="230"/>
        <v>#N/A</v>
      </c>
      <c r="GA20" s="903"/>
      <c r="GB20" s="903"/>
      <c r="GC20" s="903"/>
      <c r="GD20" s="903"/>
      <c r="GE20" s="903"/>
      <c r="GF20" s="903"/>
      <c r="GG20" s="894">
        <f t="shared" si="198"/>
        <v>0</v>
      </c>
      <c r="GH20" s="895" t="e">
        <f t="shared" si="126"/>
        <v>#N/A</v>
      </c>
      <c r="GI20" s="902"/>
      <c r="GJ20" s="899" t="e">
        <f t="shared" si="231"/>
        <v>#N/A</v>
      </c>
      <c r="GK20" s="903"/>
      <c r="GL20" s="903"/>
      <c r="GM20" s="903"/>
      <c r="GN20" s="903"/>
      <c r="GO20" s="903"/>
      <c r="GP20" s="903"/>
      <c r="GQ20" s="894">
        <f t="shared" si="199"/>
        <v>0</v>
      </c>
      <c r="GR20" s="895" t="e">
        <f t="shared" si="134"/>
        <v>#N/A</v>
      </c>
      <c r="GS20" s="902"/>
      <c r="GT20" s="899" t="e">
        <f t="shared" si="232"/>
        <v>#N/A</v>
      </c>
      <c r="GU20" s="903"/>
      <c r="GV20" s="903"/>
      <c r="GW20" s="903"/>
      <c r="GX20" s="903"/>
      <c r="GY20" s="903"/>
      <c r="GZ20" s="903"/>
      <c r="HA20" s="894">
        <f t="shared" si="200"/>
        <v>0</v>
      </c>
      <c r="HB20" s="895" t="e">
        <f t="shared" si="142"/>
        <v>#N/A</v>
      </c>
      <c r="HC20" s="902"/>
      <c r="HD20" s="899" t="e">
        <f t="shared" si="233"/>
        <v>#N/A</v>
      </c>
      <c r="HE20" s="903"/>
      <c r="HF20" s="903"/>
      <c r="HG20" s="903"/>
      <c r="HH20" s="903"/>
      <c r="HI20" s="903"/>
      <c r="HJ20" s="903"/>
      <c r="HK20" s="894">
        <f t="shared" si="201"/>
        <v>0</v>
      </c>
      <c r="HL20" s="895" t="e">
        <f t="shared" si="150"/>
        <v>#N/A</v>
      </c>
      <c r="HM20" s="902"/>
      <c r="HN20" s="899" t="e">
        <f t="shared" si="234"/>
        <v>#N/A</v>
      </c>
      <c r="HO20" s="903"/>
      <c r="HP20" s="903"/>
      <c r="HQ20" s="903"/>
      <c r="HR20" s="903"/>
      <c r="HS20" s="903"/>
      <c r="HT20" s="903"/>
      <c r="HU20" s="894">
        <f t="shared" si="202"/>
        <v>0</v>
      </c>
      <c r="HV20" s="895" t="e">
        <f t="shared" si="158"/>
        <v>#N/A</v>
      </c>
      <c r="HW20" s="902"/>
      <c r="HX20" s="899" t="e">
        <f t="shared" si="235"/>
        <v>#N/A</v>
      </c>
      <c r="HY20" s="903"/>
      <c r="HZ20" s="903"/>
      <c r="IA20" s="903"/>
      <c r="IB20" s="903"/>
      <c r="IC20" s="903"/>
      <c r="ID20" s="903"/>
      <c r="IE20" s="894">
        <f t="shared" si="203"/>
        <v>0</v>
      </c>
      <c r="IF20" s="895" t="e">
        <f t="shared" si="166"/>
        <v>#N/A</v>
      </c>
      <c r="IG20" s="902"/>
      <c r="IH20" s="899"/>
      <c r="II20" s="903"/>
      <c r="IJ20" s="903"/>
      <c r="IK20" s="903"/>
      <c r="IL20" s="903"/>
      <c r="IM20" s="903"/>
      <c r="IN20" s="903"/>
      <c r="IO20" s="894">
        <f t="shared" si="204"/>
        <v>0</v>
      </c>
      <c r="IP20" s="895" t="e">
        <f t="shared" si="174"/>
        <v>#DIV/0!</v>
      </c>
      <c r="IQ20" s="907"/>
      <c r="IR20" s="899"/>
      <c r="IS20" s="903"/>
      <c r="IT20" s="903"/>
      <c r="IU20" s="903"/>
      <c r="IV20" s="903"/>
      <c r="IW20" s="903"/>
      <c r="IX20" s="903"/>
      <c r="IY20" s="894">
        <f t="shared" si="205"/>
        <v>0</v>
      </c>
      <c r="IZ20" s="895" t="e">
        <f t="shared" si="182"/>
        <v>#DIV/0!</v>
      </c>
      <c r="JA20" s="907"/>
      <c r="JB20" s="835"/>
      <c r="JC20" s="907"/>
      <c r="JD20" s="835"/>
      <c r="JE20" s="835"/>
      <c r="JF20" s="835"/>
      <c r="JG20" s="835"/>
      <c r="JH20" s="835"/>
      <c r="JI20" s="835"/>
      <c r="JJ20" s="835"/>
      <c r="JK20" s="835"/>
      <c r="JL20" s="835"/>
      <c r="JM20" s="835"/>
      <c r="JN20" s="835"/>
      <c r="JO20" s="835"/>
      <c r="JP20" s="835"/>
      <c r="JQ20" s="835"/>
      <c r="JR20" s="835"/>
      <c r="JS20" s="835"/>
      <c r="JT20" s="835"/>
      <c r="JU20" s="835"/>
      <c r="JV20" s="835"/>
      <c r="JW20" s="835"/>
      <c r="JX20" s="835"/>
      <c r="JY20" s="835"/>
      <c r="JZ20" s="835"/>
      <c r="KA20" s="835"/>
      <c r="KB20" s="835"/>
      <c r="KC20" s="835"/>
      <c r="KD20" s="835"/>
      <c r="KE20" s="835"/>
      <c r="KF20" s="835"/>
    </row>
    <row r="21" spans="1:292" s="836" customFormat="1" ht="20.149999999999999" customHeight="1">
      <c r="A21" s="890">
        <f t="shared" si="212"/>
        <v>45691</v>
      </c>
      <c r="B21" s="891">
        <f t="shared" si="236"/>
        <v>12</v>
      </c>
      <c r="C21" s="900">
        <v>12</v>
      </c>
      <c r="D21" s="900"/>
      <c r="E21" s="900">
        <v>47</v>
      </c>
      <c r="F21" s="900"/>
      <c r="G21" s="900"/>
      <c r="H21" s="900">
        <v>11</v>
      </c>
      <c r="I21" s="894">
        <f t="shared" si="206"/>
        <v>70</v>
      </c>
      <c r="J21" s="895">
        <f t="shared" si="207"/>
        <v>2.5000000000000001E-3</v>
      </c>
      <c r="K21" s="907"/>
      <c r="L21" s="899">
        <f t="shared" si="213"/>
        <v>12</v>
      </c>
      <c r="M21" s="903">
        <v>13</v>
      </c>
      <c r="N21" s="903"/>
      <c r="O21" s="903">
        <v>40</v>
      </c>
      <c r="P21" s="903"/>
      <c r="Q21" s="903"/>
      <c r="R21" s="903">
        <v>10</v>
      </c>
      <c r="S21" s="894">
        <f t="shared" si="208"/>
        <v>63</v>
      </c>
      <c r="T21" s="895">
        <f t="shared" si="209"/>
        <v>2.3773584905660379E-3</v>
      </c>
      <c r="U21" s="902"/>
      <c r="V21" s="899">
        <f t="shared" si="214"/>
        <v>12</v>
      </c>
      <c r="W21" s="903">
        <v>10</v>
      </c>
      <c r="X21" s="903"/>
      <c r="Y21" s="903">
        <v>36</v>
      </c>
      <c r="Z21" s="903"/>
      <c r="AA21" s="903"/>
      <c r="AB21" s="903">
        <v>9</v>
      </c>
      <c r="AC21" s="894">
        <f t="shared" si="210"/>
        <v>55</v>
      </c>
      <c r="AD21" s="895">
        <f t="shared" si="211"/>
        <v>2.0833333333333333E-3</v>
      </c>
      <c r="AE21" s="907"/>
      <c r="AF21" s="891">
        <f t="shared" si="215"/>
        <v>12</v>
      </c>
      <c r="AG21" s="903">
        <v>11</v>
      </c>
      <c r="AH21" s="903"/>
      <c r="AI21" s="903">
        <v>45</v>
      </c>
      <c r="AJ21" s="903"/>
      <c r="AK21" s="903"/>
      <c r="AL21" s="903">
        <v>14</v>
      </c>
      <c r="AM21" s="894">
        <f t="shared" si="183"/>
        <v>70</v>
      </c>
      <c r="AN21" s="895">
        <f t="shared" si="7"/>
        <v>2.6515151515151517E-3</v>
      </c>
      <c r="AO21" s="907"/>
      <c r="AP21" s="899">
        <f t="shared" si="216"/>
        <v>12</v>
      </c>
      <c r="AQ21" s="903">
        <v>10</v>
      </c>
      <c r="AR21" s="903"/>
      <c r="AS21" s="903">
        <v>42</v>
      </c>
      <c r="AT21" s="903"/>
      <c r="AU21" s="903"/>
      <c r="AV21" s="903">
        <v>10</v>
      </c>
      <c r="AW21" s="894">
        <f t="shared" si="184"/>
        <v>62</v>
      </c>
      <c r="AX21" s="895">
        <f t="shared" si="15"/>
        <v>2.3484848484848484E-3</v>
      </c>
      <c r="AY21" s="907"/>
      <c r="AZ21" s="899">
        <f t="shared" si="217"/>
        <v>11</v>
      </c>
      <c r="BA21" s="903">
        <v>2</v>
      </c>
      <c r="BB21" s="903"/>
      <c r="BC21" s="903">
        <v>45</v>
      </c>
      <c r="BD21" s="903"/>
      <c r="BE21" s="903"/>
      <c r="BF21" s="903">
        <v>1</v>
      </c>
      <c r="BG21" s="894">
        <f t="shared" si="185"/>
        <v>48</v>
      </c>
      <c r="BH21" s="895">
        <f t="shared" si="23"/>
        <v>1.6271186440677966E-3</v>
      </c>
      <c r="BI21" s="907"/>
      <c r="BJ21" s="891">
        <f t="shared" si="218"/>
        <v>11</v>
      </c>
      <c r="BK21" s="903">
        <v>5</v>
      </c>
      <c r="BL21" s="903"/>
      <c r="BM21" s="903">
        <v>44</v>
      </c>
      <c r="BN21" s="903"/>
      <c r="BO21" s="903"/>
      <c r="BP21" s="903">
        <v>2</v>
      </c>
      <c r="BQ21" s="894">
        <f t="shared" si="186"/>
        <v>51</v>
      </c>
      <c r="BR21" s="895">
        <f t="shared" si="30"/>
        <v>1.7229729729729729E-3</v>
      </c>
      <c r="BS21" s="907"/>
      <c r="BT21" s="891">
        <f t="shared" si="219"/>
        <v>11</v>
      </c>
      <c r="BU21" s="903">
        <v>4</v>
      </c>
      <c r="BV21" s="903"/>
      <c r="BW21" s="903">
        <v>68</v>
      </c>
      <c r="BX21" s="903"/>
      <c r="BY21" s="903"/>
      <c r="BZ21" s="903">
        <v>3</v>
      </c>
      <c r="CA21" s="894">
        <f t="shared" si="187"/>
        <v>75</v>
      </c>
      <c r="CB21" s="895">
        <f t="shared" si="38"/>
        <v>2.542372881355932E-3</v>
      </c>
      <c r="CC21" s="907"/>
      <c r="CD21" s="899">
        <f t="shared" si="220"/>
        <v>11</v>
      </c>
      <c r="CE21" s="903">
        <v>6</v>
      </c>
      <c r="CF21" s="903"/>
      <c r="CG21" s="903">
        <v>67</v>
      </c>
      <c r="CH21" s="903"/>
      <c r="CI21" s="903"/>
      <c r="CJ21" s="903">
        <v>5</v>
      </c>
      <c r="CK21" s="894">
        <f t="shared" si="188"/>
        <v>78</v>
      </c>
      <c r="CL21" s="895">
        <f t="shared" si="46"/>
        <v>2.6351351351351351E-3</v>
      </c>
      <c r="CM21" s="907"/>
      <c r="CN21" s="899" t="e">
        <f t="shared" si="221"/>
        <v>#N/A</v>
      </c>
      <c r="CO21" s="903"/>
      <c r="CP21" s="903"/>
      <c r="CQ21" s="903"/>
      <c r="CR21" s="903"/>
      <c r="CS21" s="903"/>
      <c r="CT21" s="903"/>
      <c r="CU21" s="894">
        <f t="shared" si="189"/>
        <v>0</v>
      </c>
      <c r="CV21" s="895" t="e">
        <f t="shared" si="54"/>
        <v>#N/A</v>
      </c>
      <c r="CW21" s="907"/>
      <c r="CX21" s="899" t="e">
        <f t="shared" si="222"/>
        <v>#N/A</v>
      </c>
      <c r="CY21" s="903"/>
      <c r="CZ21" s="903"/>
      <c r="DA21" s="903"/>
      <c r="DB21" s="903"/>
      <c r="DC21" s="903"/>
      <c r="DD21" s="903"/>
      <c r="DE21" s="894">
        <f t="shared" si="190"/>
        <v>0</v>
      </c>
      <c r="DF21" s="895" t="e">
        <f t="shared" si="62"/>
        <v>#N/A</v>
      </c>
      <c r="DG21" s="907"/>
      <c r="DH21" s="899" t="e">
        <f t="shared" si="223"/>
        <v>#N/A</v>
      </c>
      <c r="DI21" s="903"/>
      <c r="DJ21" s="903"/>
      <c r="DK21" s="903"/>
      <c r="DL21" s="903"/>
      <c r="DM21" s="903"/>
      <c r="DN21" s="903"/>
      <c r="DO21" s="894">
        <f t="shared" si="191"/>
        <v>0</v>
      </c>
      <c r="DP21" s="895" t="e">
        <f t="shared" si="70"/>
        <v>#N/A</v>
      </c>
      <c r="DQ21" s="907"/>
      <c r="DR21" s="899" t="e">
        <f t="shared" si="224"/>
        <v>#N/A</v>
      </c>
      <c r="DS21" s="903"/>
      <c r="DT21" s="903"/>
      <c r="DU21" s="903"/>
      <c r="DV21" s="903"/>
      <c r="DW21" s="903"/>
      <c r="DX21" s="903"/>
      <c r="DY21" s="894">
        <f t="shared" si="192"/>
        <v>0</v>
      </c>
      <c r="DZ21" s="895" t="e">
        <f t="shared" si="78"/>
        <v>#N/A</v>
      </c>
      <c r="EA21" s="907"/>
      <c r="EB21" s="899" t="e">
        <f t="shared" si="225"/>
        <v>#N/A</v>
      </c>
      <c r="EC21" s="903"/>
      <c r="ED21" s="903"/>
      <c r="EE21" s="903"/>
      <c r="EF21" s="903"/>
      <c r="EG21" s="903"/>
      <c r="EH21" s="903"/>
      <c r="EI21" s="894">
        <f t="shared" si="193"/>
        <v>0</v>
      </c>
      <c r="EJ21" s="895" t="e">
        <f t="shared" si="86"/>
        <v>#N/A</v>
      </c>
      <c r="EK21" s="907"/>
      <c r="EL21" s="899" t="e">
        <f t="shared" si="226"/>
        <v>#N/A</v>
      </c>
      <c r="EM21" s="903"/>
      <c r="EN21" s="903"/>
      <c r="EO21" s="903"/>
      <c r="EP21" s="903"/>
      <c r="EQ21" s="903"/>
      <c r="ER21" s="903"/>
      <c r="ES21" s="894">
        <f t="shared" si="194"/>
        <v>0</v>
      </c>
      <c r="ET21" s="895" t="e">
        <f t="shared" si="94"/>
        <v>#N/A</v>
      </c>
      <c r="EU21" s="907"/>
      <c r="EV21" s="899" t="e">
        <f t="shared" si="227"/>
        <v>#N/A</v>
      </c>
      <c r="EW21" s="903"/>
      <c r="EX21" s="903"/>
      <c r="EY21" s="903"/>
      <c r="EZ21" s="903"/>
      <c r="FA21" s="903"/>
      <c r="FB21" s="903"/>
      <c r="FC21" s="894">
        <f t="shared" si="195"/>
        <v>0</v>
      </c>
      <c r="FD21" s="895" t="e">
        <f t="shared" si="102"/>
        <v>#N/A</v>
      </c>
      <c r="FE21" s="907"/>
      <c r="FF21" s="899" t="e">
        <f t="shared" si="228"/>
        <v>#N/A</v>
      </c>
      <c r="FG21" s="903"/>
      <c r="FH21" s="903"/>
      <c r="FI21" s="903"/>
      <c r="FJ21" s="903"/>
      <c r="FK21" s="903"/>
      <c r="FL21" s="903"/>
      <c r="FM21" s="894">
        <f t="shared" si="196"/>
        <v>0</v>
      </c>
      <c r="FN21" s="895" t="e">
        <f t="shared" si="110"/>
        <v>#N/A</v>
      </c>
      <c r="FO21" s="902"/>
      <c r="FP21" s="899" t="e">
        <f t="shared" si="229"/>
        <v>#N/A</v>
      </c>
      <c r="FQ21" s="903"/>
      <c r="FR21" s="903"/>
      <c r="FS21" s="903"/>
      <c r="FT21" s="903"/>
      <c r="FU21" s="903"/>
      <c r="FV21" s="903"/>
      <c r="FW21" s="894">
        <f t="shared" si="197"/>
        <v>0</v>
      </c>
      <c r="FX21" s="895" t="e">
        <f t="shared" si="118"/>
        <v>#N/A</v>
      </c>
      <c r="FY21" s="902"/>
      <c r="FZ21" s="899" t="e">
        <f t="shared" si="230"/>
        <v>#N/A</v>
      </c>
      <c r="GA21" s="903"/>
      <c r="GB21" s="903"/>
      <c r="GC21" s="903"/>
      <c r="GD21" s="903"/>
      <c r="GE21" s="903"/>
      <c r="GF21" s="903"/>
      <c r="GG21" s="894">
        <f t="shared" si="198"/>
        <v>0</v>
      </c>
      <c r="GH21" s="895" t="e">
        <f t="shared" si="126"/>
        <v>#N/A</v>
      </c>
      <c r="GI21" s="902"/>
      <c r="GJ21" s="899" t="e">
        <f t="shared" si="231"/>
        <v>#N/A</v>
      </c>
      <c r="GK21" s="903"/>
      <c r="GL21" s="903"/>
      <c r="GM21" s="903"/>
      <c r="GN21" s="903"/>
      <c r="GO21" s="903"/>
      <c r="GP21" s="903"/>
      <c r="GQ21" s="894">
        <f t="shared" si="199"/>
        <v>0</v>
      </c>
      <c r="GR21" s="895" t="e">
        <f t="shared" si="134"/>
        <v>#N/A</v>
      </c>
      <c r="GS21" s="902"/>
      <c r="GT21" s="899" t="e">
        <f t="shared" si="232"/>
        <v>#N/A</v>
      </c>
      <c r="GU21" s="903"/>
      <c r="GV21" s="903"/>
      <c r="GW21" s="903"/>
      <c r="GX21" s="903"/>
      <c r="GY21" s="903"/>
      <c r="GZ21" s="903"/>
      <c r="HA21" s="894">
        <f t="shared" si="200"/>
        <v>0</v>
      </c>
      <c r="HB21" s="895" t="e">
        <f t="shared" si="142"/>
        <v>#N/A</v>
      </c>
      <c r="HC21" s="902"/>
      <c r="HD21" s="899" t="e">
        <f t="shared" si="233"/>
        <v>#N/A</v>
      </c>
      <c r="HE21" s="903"/>
      <c r="HF21" s="903"/>
      <c r="HG21" s="903"/>
      <c r="HH21" s="903"/>
      <c r="HI21" s="903"/>
      <c r="HJ21" s="903"/>
      <c r="HK21" s="894">
        <f t="shared" si="201"/>
        <v>0</v>
      </c>
      <c r="HL21" s="895" t="e">
        <f t="shared" si="150"/>
        <v>#N/A</v>
      </c>
      <c r="HM21" s="902"/>
      <c r="HN21" s="899" t="e">
        <f t="shared" si="234"/>
        <v>#N/A</v>
      </c>
      <c r="HO21" s="903"/>
      <c r="HP21" s="903"/>
      <c r="HQ21" s="903"/>
      <c r="HR21" s="903"/>
      <c r="HS21" s="903"/>
      <c r="HT21" s="903"/>
      <c r="HU21" s="894">
        <f t="shared" si="202"/>
        <v>0</v>
      </c>
      <c r="HV21" s="895" t="e">
        <f t="shared" si="158"/>
        <v>#N/A</v>
      </c>
      <c r="HW21" s="902"/>
      <c r="HX21" s="899" t="e">
        <f t="shared" si="235"/>
        <v>#N/A</v>
      </c>
      <c r="HY21" s="903"/>
      <c r="HZ21" s="903"/>
      <c r="IA21" s="903"/>
      <c r="IB21" s="903"/>
      <c r="IC21" s="903"/>
      <c r="ID21" s="903"/>
      <c r="IE21" s="894">
        <f t="shared" si="203"/>
        <v>0</v>
      </c>
      <c r="IF21" s="895" t="e">
        <f t="shared" si="166"/>
        <v>#N/A</v>
      </c>
      <c r="IG21" s="902"/>
      <c r="IH21" s="899"/>
      <c r="II21" s="903"/>
      <c r="IJ21" s="903"/>
      <c r="IK21" s="903"/>
      <c r="IL21" s="903"/>
      <c r="IM21" s="903"/>
      <c r="IN21" s="903"/>
      <c r="IO21" s="894">
        <f t="shared" si="204"/>
        <v>0</v>
      </c>
      <c r="IP21" s="895" t="e">
        <f t="shared" si="174"/>
        <v>#DIV/0!</v>
      </c>
      <c r="IQ21" s="907"/>
      <c r="IR21" s="899"/>
      <c r="IS21" s="903"/>
      <c r="IT21" s="903"/>
      <c r="IU21" s="903"/>
      <c r="IV21" s="903"/>
      <c r="IW21" s="903"/>
      <c r="IX21" s="903"/>
      <c r="IY21" s="894">
        <f t="shared" si="205"/>
        <v>0</v>
      </c>
      <c r="IZ21" s="895" t="e">
        <f t="shared" si="182"/>
        <v>#DIV/0!</v>
      </c>
      <c r="JA21" s="907"/>
      <c r="JB21" s="835"/>
      <c r="JC21" s="907"/>
      <c r="JD21" s="835"/>
      <c r="JE21" s="835"/>
      <c r="JF21" s="835"/>
      <c r="JG21" s="835"/>
      <c r="JH21" s="835"/>
      <c r="JI21" s="835"/>
      <c r="JJ21" s="835"/>
      <c r="JK21" s="835"/>
      <c r="JL21" s="835"/>
      <c r="JM21" s="835"/>
      <c r="JN21" s="835"/>
      <c r="JO21" s="835"/>
      <c r="JP21" s="835"/>
      <c r="JQ21" s="835"/>
      <c r="JR21" s="835"/>
      <c r="JS21" s="835"/>
      <c r="JT21" s="835"/>
      <c r="JU21" s="835"/>
      <c r="JV21" s="835"/>
      <c r="JW21" s="835"/>
      <c r="JX21" s="835"/>
      <c r="JY21" s="835"/>
      <c r="JZ21" s="835"/>
      <c r="KA21" s="835"/>
      <c r="KB21" s="835"/>
      <c r="KC21" s="835"/>
      <c r="KD21" s="835"/>
      <c r="KE21" s="835"/>
      <c r="KF21" s="835"/>
    </row>
    <row r="22" spans="1:292" s="836" customFormat="1" ht="20.149999999999999" customHeight="1">
      <c r="A22" s="890">
        <f t="shared" si="212"/>
        <v>45692</v>
      </c>
      <c r="B22" s="891">
        <f t="shared" si="236"/>
        <v>13</v>
      </c>
      <c r="C22" s="900">
        <v>10</v>
      </c>
      <c r="D22" s="900"/>
      <c r="E22" s="900">
        <v>45</v>
      </c>
      <c r="F22" s="900"/>
      <c r="G22" s="900"/>
      <c r="H22" s="900">
        <v>15</v>
      </c>
      <c r="I22" s="894">
        <f t="shared" si="206"/>
        <v>70</v>
      </c>
      <c r="J22" s="895">
        <f t="shared" si="207"/>
        <v>2.5000000000000001E-3</v>
      </c>
      <c r="K22" s="902"/>
      <c r="L22" s="899">
        <f t="shared" si="213"/>
        <v>13</v>
      </c>
      <c r="M22" s="903">
        <v>11</v>
      </c>
      <c r="N22" s="903"/>
      <c r="O22" s="903">
        <v>48</v>
      </c>
      <c r="P22" s="903"/>
      <c r="Q22" s="903"/>
      <c r="R22" s="903">
        <v>17</v>
      </c>
      <c r="S22" s="894">
        <f t="shared" si="208"/>
        <v>76</v>
      </c>
      <c r="T22" s="895">
        <f t="shared" si="209"/>
        <v>2.8679245283018866E-3</v>
      </c>
      <c r="U22" s="902"/>
      <c r="V22" s="899">
        <f t="shared" si="214"/>
        <v>13</v>
      </c>
      <c r="W22" s="903">
        <v>9</v>
      </c>
      <c r="X22" s="903"/>
      <c r="Y22" s="903">
        <v>35</v>
      </c>
      <c r="Z22" s="903"/>
      <c r="AA22" s="903"/>
      <c r="AB22" s="903">
        <v>13</v>
      </c>
      <c r="AC22" s="894">
        <f t="shared" si="210"/>
        <v>57</v>
      </c>
      <c r="AD22" s="895">
        <f t="shared" si="211"/>
        <v>2.1590909090909091E-3</v>
      </c>
      <c r="AE22" s="902"/>
      <c r="AF22" s="891">
        <f t="shared" si="215"/>
        <v>13</v>
      </c>
      <c r="AG22" s="903">
        <v>9</v>
      </c>
      <c r="AH22" s="903"/>
      <c r="AI22" s="903">
        <v>37</v>
      </c>
      <c r="AJ22" s="903"/>
      <c r="AK22" s="903"/>
      <c r="AL22" s="903">
        <v>14</v>
      </c>
      <c r="AM22" s="894">
        <f t="shared" si="183"/>
        <v>60</v>
      </c>
      <c r="AN22" s="895">
        <f t="shared" si="7"/>
        <v>2.2727272727272726E-3</v>
      </c>
      <c r="AO22" s="902"/>
      <c r="AP22" s="899">
        <f t="shared" si="216"/>
        <v>13</v>
      </c>
      <c r="AQ22" s="903">
        <v>8</v>
      </c>
      <c r="AR22" s="903"/>
      <c r="AS22" s="903">
        <v>36</v>
      </c>
      <c r="AT22" s="903"/>
      <c r="AU22" s="903"/>
      <c r="AV22" s="903">
        <v>12</v>
      </c>
      <c r="AW22" s="894">
        <f t="shared" si="184"/>
        <v>56</v>
      </c>
      <c r="AX22" s="895">
        <f t="shared" si="15"/>
        <v>2.1212121212121214E-3</v>
      </c>
      <c r="AY22" s="902"/>
      <c r="AZ22" s="899">
        <f t="shared" si="217"/>
        <v>12</v>
      </c>
      <c r="BA22" s="903">
        <v>4</v>
      </c>
      <c r="BB22" s="903"/>
      <c r="BC22" s="903">
        <v>46</v>
      </c>
      <c r="BD22" s="903"/>
      <c r="BE22" s="903"/>
      <c r="BF22" s="903">
        <v>2</v>
      </c>
      <c r="BG22" s="894">
        <f t="shared" si="185"/>
        <v>52</v>
      </c>
      <c r="BH22" s="895">
        <f t="shared" si="23"/>
        <v>1.7627118644067796E-3</v>
      </c>
      <c r="BI22" s="902"/>
      <c r="BJ22" s="891">
        <f t="shared" si="218"/>
        <v>12</v>
      </c>
      <c r="BK22" s="903">
        <v>6</v>
      </c>
      <c r="BL22" s="903"/>
      <c r="BM22" s="903">
        <v>42</v>
      </c>
      <c r="BN22" s="903"/>
      <c r="BO22" s="903"/>
      <c r="BP22" s="903">
        <v>1</v>
      </c>
      <c r="BQ22" s="894">
        <f t="shared" si="186"/>
        <v>49</v>
      </c>
      <c r="BR22" s="895">
        <f t="shared" si="30"/>
        <v>1.6554054054054054E-3</v>
      </c>
      <c r="BS22" s="902"/>
      <c r="BT22" s="891">
        <f t="shared" si="219"/>
        <v>12</v>
      </c>
      <c r="BU22" s="903">
        <v>7</v>
      </c>
      <c r="BV22" s="903"/>
      <c r="BW22" s="903">
        <v>70</v>
      </c>
      <c r="BX22" s="903"/>
      <c r="BY22" s="903"/>
      <c r="BZ22" s="903">
        <v>6</v>
      </c>
      <c r="CA22" s="894">
        <f t="shared" si="187"/>
        <v>83</v>
      </c>
      <c r="CB22" s="895">
        <f t="shared" si="38"/>
        <v>2.8135593220338984E-3</v>
      </c>
      <c r="CC22" s="902"/>
      <c r="CD22" s="899">
        <f t="shared" si="220"/>
        <v>12</v>
      </c>
      <c r="CE22" s="903">
        <v>8</v>
      </c>
      <c r="CF22" s="903"/>
      <c r="CG22" s="903">
        <v>68</v>
      </c>
      <c r="CH22" s="903"/>
      <c r="CI22" s="903"/>
      <c r="CJ22" s="903">
        <v>2</v>
      </c>
      <c r="CK22" s="894">
        <f t="shared" si="188"/>
        <v>78</v>
      </c>
      <c r="CL22" s="895">
        <f t="shared" si="46"/>
        <v>2.6351351351351351E-3</v>
      </c>
      <c r="CM22" s="911"/>
      <c r="CN22" s="899" t="e">
        <f t="shared" si="221"/>
        <v>#N/A</v>
      </c>
      <c r="CO22" s="903"/>
      <c r="CP22" s="903"/>
      <c r="CQ22" s="903"/>
      <c r="CR22" s="903"/>
      <c r="CS22" s="903"/>
      <c r="CT22" s="903"/>
      <c r="CU22" s="894">
        <f t="shared" si="189"/>
        <v>0</v>
      </c>
      <c r="CV22" s="895" t="e">
        <f t="shared" si="54"/>
        <v>#N/A</v>
      </c>
      <c r="CW22" s="911"/>
      <c r="CX22" s="899" t="e">
        <f t="shared" si="222"/>
        <v>#N/A</v>
      </c>
      <c r="CY22" s="903"/>
      <c r="CZ22" s="903"/>
      <c r="DA22" s="903"/>
      <c r="DB22" s="903"/>
      <c r="DC22" s="903"/>
      <c r="DD22" s="903"/>
      <c r="DE22" s="894">
        <f t="shared" si="190"/>
        <v>0</v>
      </c>
      <c r="DF22" s="895" t="e">
        <f t="shared" si="62"/>
        <v>#N/A</v>
      </c>
      <c r="DG22" s="911"/>
      <c r="DH22" s="899" t="e">
        <f t="shared" si="223"/>
        <v>#N/A</v>
      </c>
      <c r="DI22" s="903"/>
      <c r="DJ22" s="903"/>
      <c r="DK22" s="903"/>
      <c r="DL22" s="903"/>
      <c r="DM22" s="903"/>
      <c r="DN22" s="903"/>
      <c r="DO22" s="894">
        <f t="shared" si="191"/>
        <v>0</v>
      </c>
      <c r="DP22" s="895" t="e">
        <f t="shared" si="70"/>
        <v>#N/A</v>
      </c>
      <c r="DQ22" s="911"/>
      <c r="DR22" s="899" t="e">
        <f t="shared" si="224"/>
        <v>#N/A</v>
      </c>
      <c r="DS22" s="903"/>
      <c r="DT22" s="903"/>
      <c r="DU22" s="903"/>
      <c r="DV22" s="903"/>
      <c r="DW22" s="903"/>
      <c r="DX22" s="903"/>
      <c r="DY22" s="894">
        <f t="shared" si="192"/>
        <v>0</v>
      </c>
      <c r="DZ22" s="895" t="e">
        <f t="shared" si="78"/>
        <v>#N/A</v>
      </c>
      <c r="EA22" s="911"/>
      <c r="EB22" s="899" t="e">
        <f t="shared" si="225"/>
        <v>#N/A</v>
      </c>
      <c r="EC22" s="903"/>
      <c r="ED22" s="903"/>
      <c r="EE22" s="903"/>
      <c r="EF22" s="903"/>
      <c r="EG22" s="903"/>
      <c r="EH22" s="903"/>
      <c r="EI22" s="894">
        <f t="shared" si="193"/>
        <v>0</v>
      </c>
      <c r="EJ22" s="895" t="e">
        <f t="shared" si="86"/>
        <v>#N/A</v>
      </c>
      <c r="EK22" s="911"/>
      <c r="EL22" s="899" t="e">
        <f t="shared" si="226"/>
        <v>#N/A</v>
      </c>
      <c r="EM22" s="903"/>
      <c r="EN22" s="903"/>
      <c r="EO22" s="903"/>
      <c r="EP22" s="903"/>
      <c r="EQ22" s="903"/>
      <c r="ER22" s="903"/>
      <c r="ES22" s="894">
        <f t="shared" si="194"/>
        <v>0</v>
      </c>
      <c r="ET22" s="895" t="e">
        <f t="shared" si="94"/>
        <v>#N/A</v>
      </c>
      <c r="EU22" s="911"/>
      <c r="EV22" s="899" t="e">
        <f t="shared" si="227"/>
        <v>#N/A</v>
      </c>
      <c r="EW22" s="903"/>
      <c r="EX22" s="903"/>
      <c r="EY22" s="903"/>
      <c r="EZ22" s="903"/>
      <c r="FA22" s="903"/>
      <c r="FB22" s="903"/>
      <c r="FC22" s="894">
        <f t="shared" si="195"/>
        <v>0</v>
      </c>
      <c r="FD22" s="895" t="e">
        <f t="shared" si="102"/>
        <v>#N/A</v>
      </c>
      <c r="FE22" s="907"/>
      <c r="FF22" s="899" t="e">
        <f t="shared" si="228"/>
        <v>#N/A</v>
      </c>
      <c r="FG22" s="903"/>
      <c r="FH22" s="903"/>
      <c r="FI22" s="903"/>
      <c r="FJ22" s="903"/>
      <c r="FK22" s="903"/>
      <c r="FL22" s="903"/>
      <c r="FM22" s="894">
        <f t="shared" si="196"/>
        <v>0</v>
      </c>
      <c r="FN22" s="895" t="e">
        <f t="shared" si="110"/>
        <v>#N/A</v>
      </c>
      <c r="FO22" s="907"/>
      <c r="FP22" s="899" t="e">
        <f t="shared" si="229"/>
        <v>#N/A</v>
      </c>
      <c r="FQ22" s="903"/>
      <c r="FR22" s="903"/>
      <c r="FS22" s="903"/>
      <c r="FT22" s="903"/>
      <c r="FU22" s="903"/>
      <c r="FV22" s="903"/>
      <c r="FW22" s="894">
        <f t="shared" si="197"/>
        <v>0</v>
      </c>
      <c r="FX22" s="895" t="e">
        <f t="shared" si="118"/>
        <v>#N/A</v>
      </c>
      <c r="FY22" s="907"/>
      <c r="FZ22" s="899" t="e">
        <f t="shared" si="230"/>
        <v>#N/A</v>
      </c>
      <c r="GA22" s="903"/>
      <c r="GB22" s="903"/>
      <c r="GC22" s="903"/>
      <c r="GD22" s="903"/>
      <c r="GE22" s="903"/>
      <c r="GF22" s="903"/>
      <c r="GG22" s="894">
        <f t="shared" si="198"/>
        <v>0</v>
      </c>
      <c r="GH22" s="895" t="e">
        <f t="shared" si="126"/>
        <v>#N/A</v>
      </c>
      <c r="GI22" s="907"/>
      <c r="GJ22" s="899" t="e">
        <f t="shared" si="231"/>
        <v>#N/A</v>
      </c>
      <c r="GK22" s="903"/>
      <c r="GL22" s="903"/>
      <c r="GM22" s="903"/>
      <c r="GN22" s="903"/>
      <c r="GO22" s="903"/>
      <c r="GP22" s="903"/>
      <c r="GQ22" s="894">
        <f t="shared" si="199"/>
        <v>0</v>
      </c>
      <c r="GR22" s="895" t="e">
        <f t="shared" si="134"/>
        <v>#N/A</v>
      </c>
      <c r="GS22" s="907"/>
      <c r="GT22" s="899" t="e">
        <f t="shared" si="232"/>
        <v>#N/A</v>
      </c>
      <c r="GU22" s="903"/>
      <c r="GV22" s="903"/>
      <c r="GW22" s="903"/>
      <c r="GX22" s="903"/>
      <c r="GY22" s="903"/>
      <c r="GZ22" s="903"/>
      <c r="HA22" s="894">
        <f t="shared" si="200"/>
        <v>0</v>
      </c>
      <c r="HB22" s="895" t="e">
        <f t="shared" si="142"/>
        <v>#N/A</v>
      </c>
      <c r="HC22" s="907"/>
      <c r="HD22" s="899" t="e">
        <f t="shared" si="233"/>
        <v>#N/A</v>
      </c>
      <c r="HE22" s="903"/>
      <c r="HF22" s="903"/>
      <c r="HG22" s="903"/>
      <c r="HH22" s="903"/>
      <c r="HI22" s="903"/>
      <c r="HJ22" s="903"/>
      <c r="HK22" s="894">
        <f t="shared" si="201"/>
        <v>0</v>
      </c>
      <c r="HL22" s="895" t="e">
        <f t="shared" si="150"/>
        <v>#N/A</v>
      </c>
      <c r="HM22" s="907"/>
      <c r="HN22" s="899" t="e">
        <f t="shared" si="234"/>
        <v>#N/A</v>
      </c>
      <c r="HO22" s="903"/>
      <c r="HP22" s="903"/>
      <c r="HQ22" s="903"/>
      <c r="HR22" s="903"/>
      <c r="HS22" s="903"/>
      <c r="HT22" s="903"/>
      <c r="HU22" s="894">
        <f t="shared" si="202"/>
        <v>0</v>
      </c>
      <c r="HV22" s="895" t="e">
        <f t="shared" si="158"/>
        <v>#N/A</v>
      </c>
      <c r="HW22" s="907"/>
      <c r="HX22" s="899" t="e">
        <f t="shared" si="235"/>
        <v>#N/A</v>
      </c>
      <c r="HY22" s="903"/>
      <c r="HZ22" s="903"/>
      <c r="IA22" s="903"/>
      <c r="IB22" s="903"/>
      <c r="IC22" s="903"/>
      <c r="ID22" s="903"/>
      <c r="IE22" s="894">
        <f t="shared" si="203"/>
        <v>0</v>
      </c>
      <c r="IF22" s="895" t="e">
        <f t="shared" si="166"/>
        <v>#N/A</v>
      </c>
      <c r="IG22" s="907"/>
      <c r="IH22" s="899"/>
      <c r="II22" s="903"/>
      <c r="IJ22" s="903"/>
      <c r="IK22" s="903"/>
      <c r="IL22" s="903"/>
      <c r="IM22" s="903"/>
      <c r="IN22" s="903"/>
      <c r="IO22" s="894">
        <f t="shared" si="204"/>
        <v>0</v>
      </c>
      <c r="IP22" s="895" t="e">
        <f t="shared" si="174"/>
        <v>#DIV/0!</v>
      </c>
      <c r="IQ22" s="907"/>
      <c r="IR22" s="899"/>
      <c r="IS22" s="903"/>
      <c r="IT22" s="903"/>
      <c r="IU22" s="903"/>
      <c r="IV22" s="903"/>
      <c r="IW22" s="903"/>
      <c r="IX22" s="903"/>
      <c r="IY22" s="894">
        <f t="shared" si="205"/>
        <v>0</v>
      </c>
      <c r="IZ22" s="895" t="e">
        <f t="shared" si="182"/>
        <v>#DIV/0!</v>
      </c>
      <c r="JA22" s="907"/>
      <c r="JB22" s="835"/>
      <c r="JC22" s="907"/>
      <c r="JD22" s="835"/>
      <c r="JE22" s="835"/>
      <c r="JF22" s="835"/>
      <c r="JG22" s="835"/>
      <c r="JH22" s="835"/>
      <c r="JI22" s="835"/>
      <c r="JJ22" s="835"/>
      <c r="JK22" s="835"/>
      <c r="JL22" s="835"/>
      <c r="JM22" s="835"/>
      <c r="JN22" s="835"/>
      <c r="JO22" s="835"/>
      <c r="JP22" s="835"/>
      <c r="JQ22" s="835"/>
      <c r="JR22" s="835"/>
      <c r="JS22" s="835"/>
      <c r="JT22" s="835"/>
      <c r="JU22" s="835"/>
      <c r="JV22" s="835"/>
      <c r="JW22" s="835"/>
      <c r="JX22" s="835"/>
      <c r="JY22" s="835"/>
      <c r="JZ22" s="835"/>
      <c r="KA22" s="835"/>
      <c r="KB22" s="835"/>
      <c r="KC22" s="835"/>
      <c r="KD22" s="835"/>
      <c r="KE22" s="835"/>
      <c r="KF22" s="835"/>
    </row>
    <row r="23" spans="1:292" s="836" customFormat="1" ht="20.149999999999999" customHeight="1">
      <c r="A23" s="890">
        <f t="shared" si="212"/>
        <v>45693</v>
      </c>
      <c r="B23" s="891">
        <f t="shared" si="236"/>
        <v>14</v>
      </c>
      <c r="C23" s="900">
        <v>9</v>
      </c>
      <c r="D23" s="900"/>
      <c r="E23" s="900">
        <v>42</v>
      </c>
      <c r="F23" s="900"/>
      <c r="G23" s="900"/>
      <c r="H23" s="900">
        <v>17</v>
      </c>
      <c r="I23" s="894">
        <f t="shared" si="206"/>
        <v>68</v>
      </c>
      <c r="J23" s="895">
        <f t="shared" si="207"/>
        <v>2.4285714285714284E-3</v>
      </c>
      <c r="K23" s="902"/>
      <c r="L23" s="899">
        <f t="shared" si="213"/>
        <v>14</v>
      </c>
      <c r="M23" s="903">
        <v>10</v>
      </c>
      <c r="N23" s="903"/>
      <c r="O23" s="903">
        <v>45</v>
      </c>
      <c r="P23" s="903"/>
      <c r="Q23" s="903"/>
      <c r="R23" s="903">
        <v>20</v>
      </c>
      <c r="S23" s="894">
        <f t="shared" si="208"/>
        <v>75</v>
      </c>
      <c r="T23" s="895">
        <f t="shared" si="209"/>
        <v>2.8301886792452828E-3</v>
      </c>
      <c r="U23" s="902"/>
      <c r="V23" s="899">
        <f t="shared" si="214"/>
        <v>14</v>
      </c>
      <c r="W23" s="903">
        <v>8</v>
      </c>
      <c r="X23" s="903"/>
      <c r="Y23" s="903">
        <v>32</v>
      </c>
      <c r="Z23" s="903"/>
      <c r="AA23" s="903"/>
      <c r="AB23" s="903">
        <v>15</v>
      </c>
      <c r="AC23" s="894">
        <f t="shared" si="210"/>
        <v>55</v>
      </c>
      <c r="AD23" s="895">
        <f t="shared" si="211"/>
        <v>2.0833333333333333E-3</v>
      </c>
      <c r="AE23" s="902"/>
      <c r="AF23" s="891">
        <f t="shared" si="215"/>
        <v>14</v>
      </c>
      <c r="AG23" s="903">
        <v>10</v>
      </c>
      <c r="AH23" s="903"/>
      <c r="AI23" s="903">
        <v>45</v>
      </c>
      <c r="AJ23" s="903"/>
      <c r="AK23" s="903"/>
      <c r="AL23" s="903">
        <v>21</v>
      </c>
      <c r="AM23" s="894">
        <f t="shared" si="183"/>
        <v>76</v>
      </c>
      <c r="AN23" s="895">
        <f t="shared" si="7"/>
        <v>2.8787878787878787E-3</v>
      </c>
      <c r="AO23" s="902"/>
      <c r="AP23" s="899">
        <f t="shared" si="216"/>
        <v>14</v>
      </c>
      <c r="AQ23" s="903">
        <v>12</v>
      </c>
      <c r="AR23" s="903"/>
      <c r="AS23" s="903">
        <v>33</v>
      </c>
      <c r="AT23" s="903"/>
      <c r="AU23" s="903"/>
      <c r="AV23" s="903">
        <v>17</v>
      </c>
      <c r="AW23" s="894">
        <f t="shared" si="184"/>
        <v>62</v>
      </c>
      <c r="AX23" s="895">
        <f t="shared" si="15"/>
        <v>2.3484848484848484E-3</v>
      </c>
      <c r="AY23" s="902"/>
      <c r="AZ23" s="899">
        <f t="shared" si="217"/>
        <v>13</v>
      </c>
      <c r="BA23" s="903">
        <v>5</v>
      </c>
      <c r="BB23" s="903"/>
      <c r="BC23" s="903">
        <v>36</v>
      </c>
      <c r="BD23" s="903"/>
      <c r="BE23" s="903"/>
      <c r="BF23" s="903">
        <v>2</v>
      </c>
      <c r="BG23" s="894">
        <f t="shared" si="185"/>
        <v>43</v>
      </c>
      <c r="BH23" s="895">
        <f t="shared" si="23"/>
        <v>1.4576271186440678E-3</v>
      </c>
      <c r="BI23" s="902"/>
      <c r="BJ23" s="891">
        <f t="shared" si="218"/>
        <v>13</v>
      </c>
      <c r="BK23" s="903">
        <v>3</v>
      </c>
      <c r="BL23" s="903"/>
      <c r="BM23" s="903">
        <v>41</v>
      </c>
      <c r="BN23" s="903"/>
      <c r="BO23" s="903"/>
      <c r="BP23" s="903">
        <v>1</v>
      </c>
      <c r="BQ23" s="894">
        <f t="shared" si="186"/>
        <v>45</v>
      </c>
      <c r="BR23" s="895">
        <f t="shared" si="30"/>
        <v>1.5202702702702704E-3</v>
      </c>
      <c r="BS23" s="902"/>
      <c r="BT23" s="891">
        <f t="shared" si="219"/>
        <v>13</v>
      </c>
      <c r="BU23" s="903">
        <v>4</v>
      </c>
      <c r="BV23" s="903"/>
      <c r="BW23" s="903">
        <v>38</v>
      </c>
      <c r="BX23" s="903"/>
      <c r="BY23" s="903"/>
      <c r="BZ23" s="903">
        <v>6</v>
      </c>
      <c r="CA23" s="894">
        <f t="shared" si="187"/>
        <v>48</v>
      </c>
      <c r="CB23" s="895">
        <f t="shared" si="38"/>
        <v>1.6271186440677966E-3</v>
      </c>
      <c r="CC23" s="902"/>
      <c r="CD23" s="899">
        <f t="shared" si="220"/>
        <v>13</v>
      </c>
      <c r="CE23" s="903">
        <v>5</v>
      </c>
      <c r="CF23" s="903"/>
      <c r="CG23" s="903">
        <v>41</v>
      </c>
      <c r="CH23" s="903"/>
      <c r="CI23" s="903"/>
      <c r="CJ23" s="903">
        <v>4</v>
      </c>
      <c r="CK23" s="894">
        <f t="shared" si="188"/>
        <v>50</v>
      </c>
      <c r="CL23" s="895">
        <f t="shared" si="46"/>
        <v>1.6891891891891893E-3</v>
      </c>
      <c r="CM23" s="907"/>
      <c r="CN23" s="899" t="e">
        <f t="shared" si="221"/>
        <v>#N/A</v>
      </c>
      <c r="CO23" s="903"/>
      <c r="CP23" s="903"/>
      <c r="CQ23" s="903"/>
      <c r="CR23" s="903"/>
      <c r="CS23" s="903"/>
      <c r="CT23" s="903"/>
      <c r="CU23" s="894">
        <f t="shared" si="189"/>
        <v>0</v>
      </c>
      <c r="CV23" s="895" t="e">
        <f t="shared" si="54"/>
        <v>#N/A</v>
      </c>
      <c r="CW23" s="907"/>
      <c r="CX23" s="899" t="e">
        <f t="shared" si="222"/>
        <v>#N/A</v>
      </c>
      <c r="CY23" s="903"/>
      <c r="CZ23" s="903"/>
      <c r="DA23" s="903"/>
      <c r="DB23" s="903"/>
      <c r="DC23" s="903"/>
      <c r="DD23" s="903"/>
      <c r="DE23" s="894">
        <f t="shared" si="190"/>
        <v>0</v>
      </c>
      <c r="DF23" s="895" t="e">
        <f t="shared" si="62"/>
        <v>#N/A</v>
      </c>
      <c r="DG23" s="907"/>
      <c r="DH23" s="899" t="e">
        <f t="shared" si="223"/>
        <v>#N/A</v>
      </c>
      <c r="DI23" s="903"/>
      <c r="DJ23" s="903"/>
      <c r="DK23" s="903"/>
      <c r="DL23" s="903"/>
      <c r="DM23" s="903"/>
      <c r="DN23" s="903"/>
      <c r="DO23" s="894">
        <f t="shared" si="191"/>
        <v>0</v>
      </c>
      <c r="DP23" s="895" t="e">
        <f t="shared" si="70"/>
        <v>#N/A</v>
      </c>
      <c r="DQ23" s="907"/>
      <c r="DR23" s="899" t="e">
        <f t="shared" si="224"/>
        <v>#N/A</v>
      </c>
      <c r="DS23" s="903"/>
      <c r="DT23" s="903"/>
      <c r="DU23" s="903"/>
      <c r="DV23" s="903"/>
      <c r="DW23" s="903"/>
      <c r="DX23" s="903"/>
      <c r="DY23" s="894">
        <f t="shared" si="192"/>
        <v>0</v>
      </c>
      <c r="DZ23" s="895" t="e">
        <f t="shared" si="78"/>
        <v>#N/A</v>
      </c>
      <c r="EA23" s="907"/>
      <c r="EB23" s="899" t="e">
        <f t="shared" si="225"/>
        <v>#N/A</v>
      </c>
      <c r="EC23" s="903"/>
      <c r="ED23" s="903"/>
      <c r="EE23" s="903"/>
      <c r="EF23" s="903"/>
      <c r="EG23" s="903"/>
      <c r="EH23" s="903"/>
      <c r="EI23" s="894">
        <f t="shared" si="193"/>
        <v>0</v>
      </c>
      <c r="EJ23" s="895" t="e">
        <f t="shared" si="86"/>
        <v>#N/A</v>
      </c>
      <c r="EK23" s="907"/>
      <c r="EL23" s="899" t="e">
        <f t="shared" si="226"/>
        <v>#N/A</v>
      </c>
      <c r="EM23" s="903"/>
      <c r="EN23" s="903"/>
      <c r="EO23" s="903"/>
      <c r="EP23" s="903"/>
      <c r="EQ23" s="903"/>
      <c r="ER23" s="903"/>
      <c r="ES23" s="894">
        <f t="shared" si="194"/>
        <v>0</v>
      </c>
      <c r="ET23" s="895" t="e">
        <f t="shared" si="94"/>
        <v>#N/A</v>
      </c>
      <c r="EU23" s="907"/>
      <c r="EV23" s="899" t="e">
        <f t="shared" si="227"/>
        <v>#N/A</v>
      </c>
      <c r="EW23" s="903"/>
      <c r="EX23" s="903"/>
      <c r="EY23" s="903"/>
      <c r="EZ23" s="903"/>
      <c r="FA23" s="903"/>
      <c r="FB23" s="903"/>
      <c r="FC23" s="894">
        <f t="shared" si="195"/>
        <v>0</v>
      </c>
      <c r="FD23" s="895" t="e">
        <f t="shared" si="102"/>
        <v>#N/A</v>
      </c>
      <c r="FE23" s="911"/>
      <c r="FF23" s="899" t="e">
        <f t="shared" si="228"/>
        <v>#N/A</v>
      </c>
      <c r="FG23" s="903"/>
      <c r="FH23" s="903"/>
      <c r="FI23" s="903"/>
      <c r="FJ23" s="903"/>
      <c r="FK23" s="903"/>
      <c r="FL23" s="903"/>
      <c r="FM23" s="894">
        <f t="shared" si="196"/>
        <v>0</v>
      </c>
      <c r="FN23" s="895" t="e">
        <f t="shared" si="110"/>
        <v>#N/A</v>
      </c>
      <c r="FO23" s="907"/>
      <c r="FP23" s="899" t="e">
        <f t="shared" si="229"/>
        <v>#N/A</v>
      </c>
      <c r="FQ23" s="903"/>
      <c r="FR23" s="903"/>
      <c r="FS23" s="903"/>
      <c r="FT23" s="903"/>
      <c r="FU23" s="903"/>
      <c r="FV23" s="903"/>
      <c r="FW23" s="894">
        <f t="shared" si="197"/>
        <v>0</v>
      </c>
      <c r="FX23" s="895" t="e">
        <f t="shared" si="118"/>
        <v>#N/A</v>
      </c>
      <c r="FY23" s="907"/>
      <c r="FZ23" s="899" t="e">
        <f t="shared" si="230"/>
        <v>#N/A</v>
      </c>
      <c r="GA23" s="903"/>
      <c r="GB23" s="903"/>
      <c r="GC23" s="903"/>
      <c r="GD23" s="903"/>
      <c r="GE23" s="903"/>
      <c r="GF23" s="903"/>
      <c r="GG23" s="894">
        <f t="shared" si="198"/>
        <v>0</v>
      </c>
      <c r="GH23" s="895" t="e">
        <f t="shared" si="126"/>
        <v>#N/A</v>
      </c>
      <c r="GI23" s="907"/>
      <c r="GJ23" s="899" t="e">
        <f t="shared" si="231"/>
        <v>#N/A</v>
      </c>
      <c r="GK23" s="903"/>
      <c r="GL23" s="903"/>
      <c r="GM23" s="903"/>
      <c r="GN23" s="903"/>
      <c r="GO23" s="903"/>
      <c r="GP23" s="903"/>
      <c r="GQ23" s="894">
        <f t="shared" si="199"/>
        <v>0</v>
      </c>
      <c r="GR23" s="895" t="e">
        <f t="shared" si="134"/>
        <v>#N/A</v>
      </c>
      <c r="GS23" s="907"/>
      <c r="GT23" s="899" t="e">
        <f t="shared" si="232"/>
        <v>#N/A</v>
      </c>
      <c r="GU23" s="903"/>
      <c r="GV23" s="903"/>
      <c r="GW23" s="903"/>
      <c r="GX23" s="903"/>
      <c r="GY23" s="903"/>
      <c r="GZ23" s="903"/>
      <c r="HA23" s="894">
        <f t="shared" si="200"/>
        <v>0</v>
      </c>
      <c r="HB23" s="895" t="e">
        <f t="shared" si="142"/>
        <v>#N/A</v>
      </c>
      <c r="HC23" s="907"/>
      <c r="HD23" s="899" t="e">
        <f t="shared" si="233"/>
        <v>#N/A</v>
      </c>
      <c r="HE23" s="903"/>
      <c r="HF23" s="903"/>
      <c r="HG23" s="903"/>
      <c r="HH23" s="903"/>
      <c r="HI23" s="903"/>
      <c r="HJ23" s="903"/>
      <c r="HK23" s="894">
        <f t="shared" si="201"/>
        <v>0</v>
      </c>
      <c r="HL23" s="895" t="e">
        <f t="shared" si="150"/>
        <v>#N/A</v>
      </c>
      <c r="HM23" s="907"/>
      <c r="HN23" s="899" t="e">
        <f t="shared" si="234"/>
        <v>#N/A</v>
      </c>
      <c r="HO23" s="903"/>
      <c r="HP23" s="903"/>
      <c r="HQ23" s="903"/>
      <c r="HR23" s="903"/>
      <c r="HS23" s="903"/>
      <c r="HT23" s="903"/>
      <c r="HU23" s="894">
        <f t="shared" si="202"/>
        <v>0</v>
      </c>
      <c r="HV23" s="895" t="e">
        <f t="shared" si="158"/>
        <v>#N/A</v>
      </c>
      <c r="HW23" s="907"/>
      <c r="HX23" s="899" t="e">
        <f t="shared" si="235"/>
        <v>#N/A</v>
      </c>
      <c r="HY23" s="903"/>
      <c r="HZ23" s="903"/>
      <c r="IA23" s="903"/>
      <c r="IB23" s="903"/>
      <c r="IC23" s="903"/>
      <c r="ID23" s="903"/>
      <c r="IE23" s="894">
        <f t="shared" si="203"/>
        <v>0</v>
      </c>
      <c r="IF23" s="895" t="e">
        <f t="shared" si="166"/>
        <v>#N/A</v>
      </c>
      <c r="IG23" s="907"/>
      <c r="IH23" s="899"/>
      <c r="II23" s="903"/>
      <c r="IJ23" s="903"/>
      <c r="IK23" s="903"/>
      <c r="IL23" s="903"/>
      <c r="IM23" s="903"/>
      <c r="IN23" s="903"/>
      <c r="IO23" s="894">
        <f t="shared" si="204"/>
        <v>0</v>
      </c>
      <c r="IP23" s="895" t="e">
        <f t="shared" si="174"/>
        <v>#DIV/0!</v>
      </c>
      <c r="IQ23" s="907"/>
      <c r="IR23" s="899"/>
      <c r="IS23" s="903"/>
      <c r="IT23" s="903"/>
      <c r="IU23" s="903"/>
      <c r="IV23" s="903"/>
      <c r="IW23" s="903"/>
      <c r="IX23" s="903"/>
      <c r="IY23" s="894">
        <f t="shared" si="205"/>
        <v>0</v>
      </c>
      <c r="IZ23" s="895" t="e">
        <f t="shared" si="182"/>
        <v>#DIV/0!</v>
      </c>
      <c r="JA23" s="907"/>
      <c r="JB23" s="835"/>
      <c r="JC23" s="907"/>
      <c r="JD23" s="835"/>
      <c r="JE23" s="835"/>
      <c r="JF23" s="835"/>
      <c r="JG23" s="835"/>
      <c r="JH23" s="835"/>
      <c r="JI23" s="835"/>
      <c r="JJ23" s="835"/>
      <c r="JK23" s="835"/>
      <c r="JL23" s="835"/>
      <c r="JM23" s="835"/>
      <c r="JN23" s="835"/>
      <c r="JO23" s="835"/>
      <c r="JP23" s="835"/>
      <c r="JQ23" s="835"/>
      <c r="JR23" s="835"/>
      <c r="JS23" s="835"/>
      <c r="JT23" s="835"/>
      <c r="JU23" s="835"/>
      <c r="JV23" s="835"/>
      <c r="JW23" s="835"/>
      <c r="JX23" s="835"/>
      <c r="JY23" s="835"/>
      <c r="JZ23" s="835"/>
      <c r="KA23" s="835"/>
      <c r="KB23" s="835"/>
      <c r="KC23" s="835"/>
      <c r="KD23" s="835"/>
      <c r="KE23" s="835"/>
      <c r="KF23" s="835"/>
    </row>
    <row r="24" spans="1:292" s="836" customFormat="1" ht="20.149999999999999" customHeight="1">
      <c r="A24" s="890">
        <f t="shared" si="212"/>
        <v>45694</v>
      </c>
      <c r="B24" s="891">
        <f t="shared" si="236"/>
        <v>15</v>
      </c>
      <c r="C24" s="900">
        <v>8</v>
      </c>
      <c r="D24" s="900"/>
      <c r="E24" s="900">
        <v>47</v>
      </c>
      <c r="F24" s="900"/>
      <c r="G24" s="900"/>
      <c r="H24" s="900">
        <v>20</v>
      </c>
      <c r="I24" s="894">
        <f t="shared" si="206"/>
        <v>75</v>
      </c>
      <c r="J24" s="895">
        <f t="shared" si="207"/>
        <v>2.6785714285714286E-3</v>
      </c>
      <c r="K24" s="902"/>
      <c r="L24" s="899">
        <f t="shared" si="213"/>
        <v>15</v>
      </c>
      <c r="M24" s="903">
        <v>9</v>
      </c>
      <c r="N24" s="903"/>
      <c r="O24" s="903">
        <v>53</v>
      </c>
      <c r="P24" s="903"/>
      <c r="Q24" s="903"/>
      <c r="R24" s="903">
        <v>24</v>
      </c>
      <c r="S24" s="894">
        <f t="shared" si="208"/>
        <v>86</v>
      </c>
      <c r="T24" s="895">
        <f t="shared" si="209"/>
        <v>3.2452830188679244E-3</v>
      </c>
      <c r="U24" s="902"/>
      <c r="V24" s="899">
        <f t="shared" si="214"/>
        <v>15</v>
      </c>
      <c r="W24" s="903">
        <v>9</v>
      </c>
      <c r="X24" s="903"/>
      <c r="Y24" s="903">
        <v>29</v>
      </c>
      <c r="Z24" s="903"/>
      <c r="AA24" s="903"/>
      <c r="AB24" s="903">
        <v>18</v>
      </c>
      <c r="AC24" s="894">
        <f t="shared" si="210"/>
        <v>56</v>
      </c>
      <c r="AD24" s="895">
        <f t="shared" si="211"/>
        <v>2.1212121212121214E-3</v>
      </c>
      <c r="AE24" s="902"/>
      <c r="AF24" s="891">
        <f t="shared" si="215"/>
        <v>15</v>
      </c>
      <c r="AG24" s="903">
        <v>8</v>
      </c>
      <c r="AH24" s="903"/>
      <c r="AI24" s="903">
        <v>49</v>
      </c>
      <c r="AJ24" s="903"/>
      <c r="AK24" s="903"/>
      <c r="AL24" s="903">
        <v>24</v>
      </c>
      <c r="AM24" s="894">
        <f t="shared" si="183"/>
        <v>81</v>
      </c>
      <c r="AN24" s="895">
        <f t="shared" si="7"/>
        <v>3.068181818181818E-3</v>
      </c>
      <c r="AO24" s="902"/>
      <c r="AP24" s="899">
        <f t="shared" si="216"/>
        <v>15</v>
      </c>
      <c r="AQ24" s="903">
        <v>10</v>
      </c>
      <c r="AR24" s="903"/>
      <c r="AS24" s="903">
        <v>51</v>
      </c>
      <c r="AT24" s="903"/>
      <c r="AU24" s="903"/>
      <c r="AV24" s="903">
        <v>26</v>
      </c>
      <c r="AW24" s="894">
        <f t="shared" si="184"/>
        <v>87</v>
      </c>
      <c r="AX24" s="895">
        <f t="shared" si="15"/>
        <v>3.2954545454545454E-3</v>
      </c>
      <c r="AY24" s="902"/>
      <c r="AZ24" s="899">
        <f t="shared" si="217"/>
        <v>14</v>
      </c>
      <c r="BA24" s="903">
        <v>3</v>
      </c>
      <c r="BB24" s="903"/>
      <c r="BC24" s="903">
        <v>33</v>
      </c>
      <c r="BD24" s="903"/>
      <c r="BE24" s="903"/>
      <c r="BF24" s="903">
        <v>2</v>
      </c>
      <c r="BG24" s="894">
        <f t="shared" si="185"/>
        <v>38</v>
      </c>
      <c r="BH24" s="895">
        <f t="shared" si="23"/>
        <v>1.2881355932203389E-3</v>
      </c>
      <c r="BI24" s="902"/>
      <c r="BJ24" s="891">
        <f t="shared" si="218"/>
        <v>14</v>
      </c>
      <c r="BK24" s="903">
        <v>11</v>
      </c>
      <c r="BL24" s="903"/>
      <c r="BM24" s="903">
        <v>36</v>
      </c>
      <c r="BN24" s="903"/>
      <c r="BO24" s="903"/>
      <c r="BP24" s="903">
        <v>1</v>
      </c>
      <c r="BQ24" s="894">
        <f t="shared" si="186"/>
        <v>48</v>
      </c>
      <c r="BR24" s="895">
        <f t="shared" si="30"/>
        <v>1.6216216216216215E-3</v>
      </c>
      <c r="BS24" s="902"/>
      <c r="BT24" s="891">
        <f t="shared" si="219"/>
        <v>14</v>
      </c>
      <c r="BU24" s="903">
        <v>7</v>
      </c>
      <c r="BV24" s="903"/>
      <c r="BW24" s="903">
        <v>78</v>
      </c>
      <c r="BX24" s="903"/>
      <c r="BY24" s="903"/>
      <c r="BZ24" s="903">
        <v>2</v>
      </c>
      <c r="CA24" s="894">
        <f t="shared" si="187"/>
        <v>87</v>
      </c>
      <c r="CB24" s="895">
        <f t="shared" si="38"/>
        <v>2.9491525423728814E-3</v>
      </c>
      <c r="CC24" s="902"/>
      <c r="CD24" s="899">
        <f t="shared" si="220"/>
        <v>14</v>
      </c>
      <c r="CE24" s="903">
        <v>5</v>
      </c>
      <c r="CF24" s="903"/>
      <c r="CG24" s="903">
        <v>75</v>
      </c>
      <c r="CH24" s="903"/>
      <c r="CI24" s="903"/>
      <c r="CJ24" s="903">
        <v>4</v>
      </c>
      <c r="CK24" s="894">
        <f t="shared" si="188"/>
        <v>84</v>
      </c>
      <c r="CL24" s="895">
        <f t="shared" si="46"/>
        <v>2.8378378378378379E-3</v>
      </c>
      <c r="CM24" s="902"/>
      <c r="CN24" s="899" t="e">
        <f t="shared" si="221"/>
        <v>#N/A</v>
      </c>
      <c r="CO24" s="903"/>
      <c r="CP24" s="903"/>
      <c r="CQ24" s="903"/>
      <c r="CR24" s="903"/>
      <c r="CS24" s="903"/>
      <c r="CT24" s="903"/>
      <c r="CU24" s="894">
        <f t="shared" si="189"/>
        <v>0</v>
      </c>
      <c r="CV24" s="895" t="e">
        <f t="shared" si="54"/>
        <v>#N/A</v>
      </c>
      <c r="CW24" s="902"/>
      <c r="CX24" s="899" t="e">
        <f t="shared" si="222"/>
        <v>#N/A</v>
      </c>
      <c r="CY24" s="903"/>
      <c r="CZ24" s="903"/>
      <c r="DA24" s="903"/>
      <c r="DB24" s="903"/>
      <c r="DC24" s="903"/>
      <c r="DD24" s="903"/>
      <c r="DE24" s="894">
        <f t="shared" si="190"/>
        <v>0</v>
      </c>
      <c r="DF24" s="895" t="e">
        <f t="shared" si="62"/>
        <v>#N/A</v>
      </c>
      <c r="DG24" s="902"/>
      <c r="DH24" s="899" t="e">
        <f t="shared" si="223"/>
        <v>#N/A</v>
      </c>
      <c r="DI24" s="903"/>
      <c r="DJ24" s="903"/>
      <c r="DK24" s="903"/>
      <c r="DL24" s="903"/>
      <c r="DM24" s="903"/>
      <c r="DN24" s="903"/>
      <c r="DO24" s="894">
        <f t="shared" si="191"/>
        <v>0</v>
      </c>
      <c r="DP24" s="895" t="e">
        <f t="shared" si="70"/>
        <v>#N/A</v>
      </c>
      <c r="DQ24" s="902"/>
      <c r="DR24" s="899" t="e">
        <f t="shared" si="224"/>
        <v>#N/A</v>
      </c>
      <c r="DS24" s="903"/>
      <c r="DT24" s="903"/>
      <c r="DU24" s="903"/>
      <c r="DV24" s="903"/>
      <c r="DW24" s="903"/>
      <c r="DX24" s="903"/>
      <c r="DY24" s="894">
        <f t="shared" si="192"/>
        <v>0</v>
      </c>
      <c r="DZ24" s="895" t="e">
        <f t="shared" si="78"/>
        <v>#N/A</v>
      </c>
      <c r="EA24" s="902"/>
      <c r="EB24" s="899" t="e">
        <f t="shared" si="225"/>
        <v>#N/A</v>
      </c>
      <c r="EC24" s="903"/>
      <c r="ED24" s="903"/>
      <c r="EE24" s="903"/>
      <c r="EF24" s="903"/>
      <c r="EG24" s="903"/>
      <c r="EH24" s="903"/>
      <c r="EI24" s="894">
        <f t="shared" si="193"/>
        <v>0</v>
      </c>
      <c r="EJ24" s="895" t="e">
        <f t="shared" si="86"/>
        <v>#N/A</v>
      </c>
      <c r="EK24" s="902"/>
      <c r="EL24" s="899" t="e">
        <f t="shared" si="226"/>
        <v>#N/A</v>
      </c>
      <c r="EM24" s="903"/>
      <c r="EN24" s="903"/>
      <c r="EO24" s="903"/>
      <c r="EP24" s="903"/>
      <c r="EQ24" s="903"/>
      <c r="ER24" s="903"/>
      <c r="ES24" s="894">
        <f t="shared" si="194"/>
        <v>0</v>
      </c>
      <c r="ET24" s="895" t="e">
        <f t="shared" si="94"/>
        <v>#N/A</v>
      </c>
      <c r="EU24" s="902"/>
      <c r="EV24" s="899" t="e">
        <f t="shared" si="227"/>
        <v>#N/A</v>
      </c>
      <c r="EW24" s="903"/>
      <c r="EX24" s="903"/>
      <c r="EY24" s="903"/>
      <c r="EZ24" s="903"/>
      <c r="FA24" s="903"/>
      <c r="FB24" s="903"/>
      <c r="FC24" s="894">
        <f t="shared" si="195"/>
        <v>0</v>
      </c>
      <c r="FD24" s="895" t="e">
        <f t="shared" si="102"/>
        <v>#N/A</v>
      </c>
      <c r="FE24" s="907"/>
      <c r="FF24" s="899" t="e">
        <f t="shared" si="228"/>
        <v>#N/A</v>
      </c>
      <c r="FG24" s="903"/>
      <c r="FH24" s="903"/>
      <c r="FI24" s="903"/>
      <c r="FJ24" s="903"/>
      <c r="FK24" s="903"/>
      <c r="FL24" s="903"/>
      <c r="FM24" s="894">
        <f t="shared" si="196"/>
        <v>0</v>
      </c>
      <c r="FN24" s="895" t="e">
        <f t="shared" si="110"/>
        <v>#N/A</v>
      </c>
      <c r="FO24" s="911"/>
      <c r="FP24" s="899" t="e">
        <f t="shared" si="229"/>
        <v>#N/A</v>
      </c>
      <c r="FQ24" s="903"/>
      <c r="FR24" s="903"/>
      <c r="FS24" s="903"/>
      <c r="FT24" s="903"/>
      <c r="FU24" s="903"/>
      <c r="FV24" s="903"/>
      <c r="FW24" s="894">
        <f t="shared" si="197"/>
        <v>0</v>
      </c>
      <c r="FX24" s="895" t="e">
        <f t="shared" si="118"/>
        <v>#N/A</v>
      </c>
      <c r="FY24" s="911"/>
      <c r="FZ24" s="899" t="e">
        <f t="shared" si="230"/>
        <v>#N/A</v>
      </c>
      <c r="GA24" s="903"/>
      <c r="GB24" s="903"/>
      <c r="GC24" s="903"/>
      <c r="GD24" s="903"/>
      <c r="GE24" s="903"/>
      <c r="GF24" s="903"/>
      <c r="GG24" s="894">
        <f t="shared" si="198"/>
        <v>0</v>
      </c>
      <c r="GH24" s="895" t="e">
        <f t="shared" si="126"/>
        <v>#N/A</v>
      </c>
      <c r="GI24" s="911"/>
      <c r="GJ24" s="899" t="e">
        <f t="shared" si="231"/>
        <v>#N/A</v>
      </c>
      <c r="GK24" s="903"/>
      <c r="GL24" s="903"/>
      <c r="GM24" s="903"/>
      <c r="GN24" s="903"/>
      <c r="GO24" s="903"/>
      <c r="GP24" s="903"/>
      <c r="GQ24" s="894">
        <f t="shared" si="199"/>
        <v>0</v>
      </c>
      <c r="GR24" s="895" t="e">
        <f t="shared" si="134"/>
        <v>#N/A</v>
      </c>
      <c r="GS24" s="911"/>
      <c r="GT24" s="899" t="e">
        <f t="shared" si="232"/>
        <v>#N/A</v>
      </c>
      <c r="GU24" s="903"/>
      <c r="GV24" s="903"/>
      <c r="GW24" s="903"/>
      <c r="GX24" s="903"/>
      <c r="GY24" s="903"/>
      <c r="GZ24" s="903"/>
      <c r="HA24" s="894">
        <f t="shared" si="200"/>
        <v>0</v>
      </c>
      <c r="HB24" s="895" t="e">
        <f t="shared" si="142"/>
        <v>#N/A</v>
      </c>
      <c r="HC24" s="911"/>
      <c r="HD24" s="899" t="e">
        <f t="shared" si="233"/>
        <v>#N/A</v>
      </c>
      <c r="HE24" s="903"/>
      <c r="HF24" s="903"/>
      <c r="HG24" s="903"/>
      <c r="HH24" s="903"/>
      <c r="HI24" s="903"/>
      <c r="HJ24" s="903"/>
      <c r="HK24" s="894">
        <f t="shared" si="201"/>
        <v>0</v>
      </c>
      <c r="HL24" s="895" t="e">
        <f t="shared" si="150"/>
        <v>#N/A</v>
      </c>
      <c r="HM24" s="911"/>
      <c r="HN24" s="899" t="e">
        <f t="shared" si="234"/>
        <v>#N/A</v>
      </c>
      <c r="HO24" s="903"/>
      <c r="HP24" s="903"/>
      <c r="HQ24" s="903"/>
      <c r="HR24" s="903"/>
      <c r="HS24" s="903"/>
      <c r="HT24" s="903"/>
      <c r="HU24" s="894">
        <f t="shared" si="202"/>
        <v>0</v>
      </c>
      <c r="HV24" s="895" t="e">
        <f t="shared" si="158"/>
        <v>#N/A</v>
      </c>
      <c r="HW24" s="911"/>
      <c r="HX24" s="899" t="e">
        <f t="shared" si="235"/>
        <v>#N/A</v>
      </c>
      <c r="HY24" s="903"/>
      <c r="HZ24" s="903"/>
      <c r="IA24" s="903"/>
      <c r="IB24" s="903"/>
      <c r="IC24" s="903"/>
      <c r="ID24" s="903"/>
      <c r="IE24" s="894">
        <f t="shared" si="203"/>
        <v>0</v>
      </c>
      <c r="IF24" s="895" t="e">
        <f t="shared" si="166"/>
        <v>#N/A</v>
      </c>
      <c r="IG24" s="911"/>
      <c r="IH24" s="899"/>
      <c r="II24" s="903"/>
      <c r="IJ24" s="903"/>
      <c r="IK24" s="903"/>
      <c r="IL24" s="903"/>
      <c r="IM24" s="903"/>
      <c r="IN24" s="903"/>
      <c r="IO24" s="894">
        <f t="shared" si="204"/>
        <v>0</v>
      </c>
      <c r="IP24" s="895" t="e">
        <f t="shared" si="174"/>
        <v>#DIV/0!</v>
      </c>
      <c r="IQ24" s="907"/>
      <c r="IR24" s="899"/>
      <c r="IS24" s="903"/>
      <c r="IT24" s="903"/>
      <c r="IU24" s="903"/>
      <c r="IV24" s="903"/>
      <c r="IW24" s="903"/>
      <c r="IX24" s="903"/>
      <c r="IY24" s="894">
        <f t="shared" si="205"/>
        <v>0</v>
      </c>
      <c r="IZ24" s="895" t="e">
        <f t="shared" si="182"/>
        <v>#DIV/0!</v>
      </c>
      <c r="JA24" s="907"/>
      <c r="JB24" s="835"/>
      <c r="JC24" s="907"/>
      <c r="JD24" s="835"/>
      <c r="JE24" s="835"/>
      <c r="JF24" s="835"/>
      <c r="JG24" s="835"/>
      <c r="JH24" s="835"/>
      <c r="JI24" s="835"/>
      <c r="JJ24" s="835"/>
      <c r="JK24" s="835"/>
      <c r="JL24" s="835"/>
      <c r="JM24" s="835"/>
      <c r="JN24" s="835"/>
      <c r="JO24" s="835"/>
      <c r="JP24" s="835"/>
      <c r="JQ24" s="835"/>
      <c r="JR24" s="835"/>
      <c r="JS24" s="835"/>
      <c r="JT24" s="835"/>
      <c r="JU24" s="835"/>
      <c r="JV24" s="835"/>
      <c r="JW24" s="835"/>
      <c r="JX24" s="835"/>
      <c r="JY24" s="835"/>
      <c r="JZ24" s="835"/>
      <c r="KA24" s="835"/>
      <c r="KB24" s="835"/>
      <c r="KC24" s="835"/>
      <c r="KD24" s="835"/>
      <c r="KE24" s="835"/>
      <c r="KF24" s="835"/>
    </row>
    <row r="25" spans="1:292" s="836" customFormat="1" ht="20.149999999999999" customHeight="1">
      <c r="A25" s="890">
        <f t="shared" si="212"/>
        <v>45695</v>
      </c>
      <c r="B25" s="891">
        <f t="shared" si="236"/>
        <v>16</v>
      </c>
      <c r="C25" s="900">
        <v>12</v>
      </c>
      <c r="D25" s="900"/>
      <c r="E25" s="900">
        <v>53</v>
      </c>
      <c r="F25" s="900"/>
      <c r="G25" s="900"/>
      <c r="H25" s="900">
        <v>30</v>
      </c>
      <c r="I25" s="894">
        <f t="shared" si="206"/>
        <v>95</v>
      </c>
      <c r="J25" s="895">
        <f t="shared" si="207"/>
        <v>3.3928571428571428E-3</v>
      </c>
      <c r="K25" s="902"/>
      <c r="L25" s="899">
        <f t="shared" si="213"/>
        <v>16</v>
      </c>
      <c r="M25" s="903">
        <v>10</v>
      </c>
      <c r="N25" s="903"/>
      <c r="O25" s="903">
        <v>64</v>
      </c>
      <c r="P25" s="903"/>
      <c r="Q25" s="903"/>
      <c r="R25" s="903">
        <v>22</v>
      </c>
      <c r="S25" s="894">
        <f t="shared" si="208"/>
        <v>96</v>
      </c>
      <c r="T25" s="895">
        <f t="shared" si="209"/>
        <v>3.6226415094339623E-3</v>
      </c>
      <c r="U25" s="902"/>
      <c r="V25" s="899">
        <f t="shared" si="214"/>
        <v>16</v>
      </c>
      <c r="W25" s="903">
        <v>9</v>
      </c>
      <c r="X25" s="903"/>
      <c r="Y25" s="903">
        <v>56</v>
      </c>
      <c r="Z25" s="903"/>
      <c r="AA25" s="903"/>
      <c r="AB25" s="903">
        <v>25</v>
      </c>
      <c r="AC25" s="894">
        <f t="shared" si="210"/>
        <v>90</v>
      </c>
      <c r="AD25" s="895">
        <f t="shared" si="211"/>
        <v>3.4090909090909089E-3</v>
      </c>
      <c r="AE25" s="902"/>
      <c r="AF25" s="891">
        <f t="shared" si="215"/>
        <v>16</v>
      </c>
      <c r="AG25" s="903">
        <v>10</v>
      </c>
      <c r="AH25" s="903"/>
      <c r="AI25" s="903">
        <v>46</v>
      </c>
      <c r="AJ25" s="903"/>
      <c r="AK25" s="903"/>
      <c r="AL25" s="903">
        <v>26</v>
      </c>
      <c r="AM25" s="894">
        <f t="shared" si="183"/>
        <v>82</v>
      </c>
      <c r="AN25" s="895">
        <f t="shared" si="7"/>
        <v>3.1060606060606061E-3</v>
      </c>
      <c r="AO25" s="902"/>
      <c r="AP25" s="899">
        <f t="shared" si="216"/>
        <v>16</v>
      </c>
      <c r="AQ25" s="903">
        <v>13</v>
      </c>
      <c r="AR25" s="903"/>
      <c r="AS25" s="903">
        <v>52</v>
      </c>
      <c r="AT25" s="903"/>
      <c r="AU25" s="903"/>
      <c r="AV25" s="903">
        <v>32</v>
      </c>
      <c r="AW25" s="894">
        <f t="shared" si="184"/>
        <v>97</v>
      </c>
      <c r="AX25" s="895">
        <f t="shared" si="15"/>
        <v>3.674242424242424E-3</v>
      </c>
      <c r="AY25" s="902"/>
      <c r="AZ25" s="899">
        <f t="shared" si="217"/>
        <v>15</v>
      </c>
      <c r="BA25" s="903">
        <v>3</v>
      </c>
      <c r="BB25" s="903"/>
      <c r="BC25" s="903">
        <v>55</v>
      </c>
      <c r="BD25" s="903"/>
      <c r="BE25" s="903"/>
      <c r="BF25" s="903">
        <v>5</v>
      </c>
      <c r="BG25" s="894">
        <f t="shared" si="185"/>
        <v>63</v>
      </c>
      <c r="BH25" s="895">
        <f t="shared" si="23"/>
        <v>2.135593220338983E-3</v>
      </c>
      <c r="BI25" s="902"/>
      <c r="BJ25" s="891">
        <f t="shared" si="218"/>
        <v>15</v>
      </c>
      <c r="BK25" s="903">
        <v>2</v>
      </c>
      <c r="BL25" s="903"/>
      <c r="BM25" s="903">
        <v>54</v>
      </c>
      <c r="BN25" s="903"/>
      <c r="BO25" s="903"/>
      <c r="BP25" s="903">
        <v>3</v>
      </c>
      <c r="BQ25" s="894">
        <f t="shared" si="186"/>
        <v>59</v>
      </c>
      <c r="BR25" s="895">
        <f t="shared" si="30"/>
        <v>1.9932432432432433E-3</v>
      </c>
      <c r="BS25" s="902"/>
      <c r="BT25" s="891">
        <f t="shared" si="219"/>
        <v>15</v>
      </c>
      <c r="BU25" s="903">
        <v>9</v>
      </c>
      <c r="BV25" s="903"/>
      <c r="BW25" s="903">
        <v>76</v>
      </c>
      <c r="BX25" s="903"/>
      <c r="BY25" s="903"/>
      <c r="BZ25" s="903">
        <v>4</v>
      </c>
      <c r="CA25" s="894">
        <f t="shared" si="187"/>
        <v>89</v>
      </c>
      <c r="CB25" s="895">
        <f t="shared" si="38"/>
        <v>3.0169491525423729E-3</v>
      </c>
      <c r="CC25" s="902"/>
      <c r="CD25" s="899">
        <f t="shared" si="220"/>
        <v>15</v>
      </c>
      <c r="CE25" s="903">
        <v>6</v>
      </c>
      <c r="CF25" s="903"/>
      <c r="CG25" s="903">
        <v>72</v>
      </c>
      <c r="CH25" s="903"/>
      <c r="CI25" s="903"/>
      <c r="CJ25" s="903">
        <v>3</v>
      </c>
      <c r="CK25" s="894">
        <f t="shared" si="188"/>
        <v>81</v>
      </c>
      <c r="CL25" s="895">
        <f t="shared" si="46"/>
        <v>2.7364864864864863E-3</v>
      </c>
      <c r="CM25" s="902"/>
      <c r="CN25" s="899" t="e">
        <f t="shared" si="221"/>
        <v>#N/A</v>
      </c>
      <c r="CO25" s="903"/>
      <c r="CP25" s="903"/>
      <c r="CQ25" s="903"/>
      <c r="CR25" s="903"/>
      <c r="CS25" s="903"/>
      <c r="CT25" s="903"/>
      <c r="CU25" s="894">
        <f t="shared" si="189"/>
        <v>0</v>
      </c>
      <c r="CV25" s="895" t="e">
        <f t="shared" si="54"/>
        <v>#N/A</v>
      </c>
      <c r="CW25" s="902"/>
      <c r="CX25" s="899" t="e">
        <f t="shared" si="222"/>
        <v>#N/A</v>
      </c>
      <c r="CY25" s="903"/>
      <c r="CZ25" s="903"/>
      <c r="DA25" s="903"/>
      <c r="DB25" s="903"/>
      <c r="DC25" s="903"/>
      <c r="DD25" s="903"/>
      <c r="DE25" s="894">
        <f t="shared" si="190"/>
        <v>0</v>
      </c>
      <c r="DF25" s="895" t="e">
        <f t="shared" si="62"/>
        <v>#N/A</v>
      </c>
      <c r="DG25" s="902"/>
      <c r="DH25" s="899" t="e">
        <f t="shared" si="223"/>
        <v>#N/A</v>
      </c>
      <c r="DI25" s="903"/>
      <c r="DJ25" s="903"/>
      <c r="DK25" s="903"/>
      <c r="DL25" s="903"/>
      <c r="DM25" s="903"/>
      <c r="DN25" s="903"/>
      <c r="DO25" s="894">
        <f t="shared" si="191"/>
        <v>0</v>
      </c>
      <c r="DP25" s="895" t="e">
        <f t="shared" si="70"/>
        <v>#N/A</v>
      </c>
      <c r="DQ25" s="902"/>
      <c r="DR25" s="899" t="e">
        <f t="shared" si="224"/>
        <v>#N/A</v>
      </c>
      <c r="DS25" s="903"/>
      <c r="DT25" s="903"/>
      <c r="DU25" s="903"/>
      <c r="DV25" s="903"/>
      <c r="DW25" s="903"/>
      <c r="DX25" s="903"/>
      <c r="DY25" s="894">
        <f t="shared" si="192"/>
        <v>0</v>
      </c>
      <c r="DZ25" s="895" t="e">
        <f t="shared" si="78"/>
        <v>#N/A</v>
      </c>
      <c r="EA25" s="902"/>
      <c r="EB25" s="899" t="e">
        <f t="shared" si="225"/>
        <v>#N/A</v>
      </c>
      <c r="EC25" s="903"/>
      <c r="ED25" s="903"/>
      <c r="EE25" s="903"/>
      <c r="EF25" s="903"/>
      <c r="EG25" s="903"/>
      <c r="EH25" s="903"/>
      <c r="EI25" s="894">
        <f t="shared" si="193"/>
        <v>0</v>
      </c>
      <c r="EJ25" s="895" t="e">
        <f t="shared" si="86"/>
        <v>#N/A</v>
      </c>
      <c r="EK25" s="902"/>
      <c r="EL25" s="899" t="e">
        <f t="shared" si="226"/>
        <v>#N/A</v>
      </c>
      <c r="EM25" s="903"/>
      <c r="EN25" s="903"/>
      <c r="EO25" s="903"/>
      <c r="EP25" s="903"/>
      <c r="EQ25" s="903"/>
      <c r="ER25" s="903"/>
      <c r="ES25" s="894">
        <f t="shared" si="194"/>
        <v>0</v>
      </c>
      <c r="ET25" s="895" t="e">
        <f t="shared" si="94"/>
        <v>#N/A</v>
      </c>
      <c r="EU25" s="902"/>
      <c r="EV25" s="899" t="e">
        <f t="shared" si="227"/>
        <v>#N/A</v>
      </c>
      <c r="EW25" s="903"/>
      <c r="EX25" s="903"/>
      <c r="EY25" s="903"/>
      <c r="EZ25" s="903"/>
      <c r="FA25" s="903"/>
      <c r="FB25" s="903"/>
      <c r="FC25" s="894">
        <f t="shared" si="195"/>
        <v>0</v>
      </c>
      <c r="FD25" s="895" t="e">
        <f t="shared" si="102"/>
        <v>#N/A</v>
      </c>
      <c r="FE25" s="902"/>
      <c r="FF25" s="899" t="e">
        <f t="shared" si="228"/>
        <v>#N/A</v>
      </c>
      <c r="FG25" s="903"/>
      <c r="FH25" s="903"/>
      <c r="FI25" s="903"/>
      <c r="FJ25" s="903"/>
      <c r="FK25" s="903"/>
      <c r="FL25" s="903"/>
      <c r="FM25" s="894">
        <f t="shared" si="196"/>
        <v>0</v>
      </c>
      <c r="FN25" s="895" t="e">
        <f t="shared" si="110"/>
        <v>#N/A</v>
      </c>
      <c r="FO25" s="907"/>
      <c r="FP25" s="899" t="e">
        <f t="shared" si="229"/>
        <v>#N/A</v>
      </c>
      <c r="FQ25" s="903"/>
      <c r="FR25" s="903"/>
      <c r="FS25" s="903"/>
      <c r="FT25" s="903"/>
      <c r="FU25" s="903"/>
      <c r="FV25" s="903"/>
      <c r="FW25" s="894">
        <f t="shared" si="197"/>
        <v>0</v>
      </c>
      <c r="FX25" s="895" t="e">
        <f t="shared" si="118"/>
        <v>#N/A</v>
      </c>
      <c r="FY25" s="907"/>
      <c r="FZ25" s="899" t="e">
        <f t="shared" si="230"/>
        <v>#N/A</v>
      </c>
      <c r="GA25" s="903"/>
      <c r="GB25" s="903"/>
      <c r="GC25" s="903"/>
      <c r="GD25" s="903"/>
      <c r="GE25" s="903"/>
      <c r="GF25" s="903"/>
      <c r="GG25" s="894">
        <f t="shared" si="198"/>
        <v>0</v>
      </c>
      <c r="GH25" s="895" t="e">
        <f t="shared" si="126"/>
        <v>#N/A</v>
      </c>
      <c r="GI25" s="907"/>
      <c r="GJ25" s="899" t="e">
        <f t="shared" si="231"/>
        <v>#N/A</v>
      </c>
      <c r="GK25" s="903"/>
      <c r="GL25" s="903"/>
      <c r="GM25" s="903"/>
      <c r="GN25" s="903"/>
      <c r="GO25" s="903"/>
      <c r="GP25" s="903"/>
      <c r="GQ25" s="894">
        <f t="shared" si="199"/>
        <v>0</v>
      </c>
      <c r="GR25" s="895" t="e">
        <f t="shared" si="134"/>
        <v>#N/A</v>
      </c>
      <c r="GS25" s="907"/>
      <c r="GT25" s="899" t="e">
        <f t="shared" si="232"/>
        <v>#N/A</v>
      </c>
      <c r="GU25" s="903"/>
      <c r="GV25" s="903"/>
      <c r="GW25" s="903"/>
      <c r="GX25" s="903"/>
      <c r="GY25" s="903"/>
      <c r="GZ25" s="903"/>
      <c r="HA25" s="894">
        <f t="shared" si="200"/>
        <v>0</v>
      </c>
      <c r="HB25" s="895" t="e">
        <f t="shared" si="142"/>
        <v>#N/A</v>
      </c>
      <c r="HC25" s="907"/>
      <c r="HD25" s="899" t="e">
        <f t="shared" si="233"/>
        <v>#N/A</v>
      </c>
      <c r="HE25" s="903"/>
      <c r="HF25" s="903"/>
      <c r="HG25" s="903"/>
      <c r="HH25" s="903"/>
      <c r="HI25" s="903"/>
      <c r="HJ25" s="903"/>
      <c r="HK25" s="894">
        <f t="shared" si="201"/>
        <v>0</v>
      </c>
      <c r="HL25" s="895" t="e">
        <f t="shared" si="150"/>
        <v>#N/A</v>
      </c>
      <c r="HM25" s="907"/>
      <c r="HN25" s="899" t="e">
        <f t="shared" si="234"/>
        <v>#N/A</v>
      </c>
      <c r="HO25" s="903"/>
      <c r="HP25" s="903"/>
      <c r="HQ25" s="903"/>
      <c r="HR25" s="903"/>
      <c r="HS25" s="903"/>
      <c r="HT25" s="903"/>
      <c r="HU25" s="894">
        <f t="shared" si="202"/>
        <v>0</v>
      </c>
      <c r="HV25" s="895" t="e">
        <f t="shared" si="158"/>
        <v>#N/A</v>
      </c>
      <c r="HW25" s="907"/>
      <c r="HX25" s="899" t="e">
        <f t="shared" si="235"/>
        <v>#N/A</v>
      </c>
      <c r="HY25" s="903"/>
      <c r="HZ25" s="903"/>
      <c r="IA25" s="903"/>
      <c r="IB25" s="903"/>
      <c r="IC25" s="903"/>
      <c r="ID25" s="903"/>
      <c r="IE25" s="894">
        <f t="shared" si="203"/>
        <v>0</v>
      </c>
      <c r="IF25" s="895" t="e">
        <f t="shared" si="166"/>
        <v>#N/A</v>
      </c>
      <c r="IG25" s="907"/>
      <c r="IH25" s="899"/>
      <c r="II25" s="903"/>
      <c r="IJ25" s="903"/>
      <c r="IK25" s="903"/>
      <c r="IL25" s="903"/>
      <c r="IM25" s="903"/>
      <c r="IN25" s="903"/>
      <c r="IO25" s="894">
        <f t="shared" si="204"/>
        <v>0</v>
      </c>
      <c r="IP25" s="895" t="e">
        <f t="shared" si="174"/>
        <v>#DIV/0!</v>
      </c>
      <c r="IQ25" s="907"/>
      <c r="IR25" s="899"/>
      <c r="IS25" s="903"/>
      <c r="IT25" s="903"/>
      <c r="IU25" s="903"/>
      <c r="IV25" s="903"/>
      <c r="IW25" s="903"/>
      <c r="IX25" s="903"/>
      <c r="IY25" s="894">
        <f t="shared" si="205"/>
        <v>0</v>
      </c>
      <c r="IZ25" s="895" t="e">
        <f t="shared" si="182"/>
        <v>#DIV/0!</v>
      </c>
      <c r="JA25" s="907"/>
      <c r="JB25" s="835"/>
      <c r="JC25" s="907"/>
      <c r="JD25" s="835"/>
      <c r="JE25" s="835"/>
      <c r="JF25" s="835"/>
      <c r="JG25" s="835"/>
      <c r="JH25" s="835"/>
      <c r="JI25" s="835"/>
      <c r="JJ25" s="835"/>
      <c r="JK25" s="835"/>
      <c r="JL25" s="835"/>
      <c r="JM25" s="835"/>
      <c r="JN25" s="835"/>
      <c r="JO25" s="835"/>
      <c r="JP25" s="835"/>
      <c r="JQ25" s="835"/>
      <c r="JR25" s="835"/>
      <c r="JS25" s="835"/>
      <c r="JT25" s="835"/>
      <c r="JU25" s="835"/>
      <c r="JV25" s="835"/>
      <c r="JW25" s="835"/>
      <c r="JX25" s="835"/>
      <c r="JY25" s="835"/>
      <c r="JZ25" s="835"/>
      <c r="KA25" s="835"/>
      <c r="KB25" s="835"/>
      <c r="KC25" s="835"/>
      <c r="KD25" s="835"/>
      <c r="KE25" s="835"/>
      <c r="KF25" s="835"/>
    </row>
    <row r="26" spans="1:292" s="836" customFormat="1" ht="20.149999999999999" customHeight="1">
      <c r="A26" s="890">
        <f t="shared" si="212"/>
        <v>45696</v>
      </c>
      <c r="B26" s="891">
        <f t="shared" si="236"/>
        <v>17</v>
      </c>
      <c r="C26" s="912">
        <v>10</v>
      </c>
      <c r="D26" s="912"/>
      <c r="E26" s="912">
        <v>55</v>
      </c>
      <c r="F26" s="912"/>
      <c r="G26" s="912"/>
      <c r="H26" s="912">
        <v>33</v>
      </c>
      <c r="I26" s="913">
        <f t="shared" si="206"/>
        <v>98</v>
      </c>
      <c r="J26" s="895">
        <f t="shared" si="207"/>
        <v>3.5000000000000001E-3</v>
      </c>
      <c r="K26" s="902"/>
      <c r="L26" s="899">
        <f t="shared" si="213"/>
        <v>17</v>
      </c>
      <c r="M26" s="903">
        <v>13</v>
      </c>
      <c r="N26" s="903"/>
      <c r="O26" s="903">
        <v>60</v>
      </c>
      <c r="P26" s="903"/>
      <c r="Q26" s="903"/>
      <c r="R26" s="903">
        <v>38</v>
      </c>
      <c r="S26" s="894">
        <f t="shared" si="208"/>
        <v>111</v>
      </c>
      <c r="T26" s="895">
        <f t="shared" si="209"/>
        <v>4.1886792452830186E-3</v>
      </c>
      <c r="U26" s="902"/>
      <c r="V26" s="899">
        <f t="shared" si="214"/>
        <v>17</v>
      </c>
      <c r="W26" s="903">
        <v>12</v>
      </c>
      <c r="X26" s="903"/>
      <c r="Y26" s="903">
        <v>48</v>
      </c>
      <c r="Z26" s="903"/>
      <c r="AA26" s="903"/>
      <c r="AB26" s="903">
        <v>30</v>
      </c>
      <c r="AC26" s="894">
        <f t="shared" si="210"/>
        <v>90</v>
      </c>
      <c r="AD26" s="895">
        <f t="shared" si="211"/>
        <v>3.4090909090909089E-3</v>
      </c>
      <c r="AE26" s="902"/>
      <c r="AF26" s="891">
        <f t="shared" si="215"/>
        <v>17</v>
      </c>
      <c r="AG26" s="903">
        <v>12</v>
      </c>
      <c r="AH26" s="903"/>
      <c r="AI26" s="903">
        <v>43</v>
      </c>
      <c r="AJ26" s="903"/>
      <c r="AK26" s="903"/>
      <c r="AL26" s="903">
        <v>28</v>
      </c>
      <c r="AM26" s="894">
        <f t="shared" si="183"/>
        <v>83</v>
      </c>
      <c r="AN26" s="895">
        <f t="shared" si="7"/>
        <v>3.1439393939393938E-3</v>
      </c>
      <c r="AO26" s="902"/>
      <c r="AP26" s="899">
        <f t="shared" si="216"/>
        <v>17</v>
      </c>
      <c r="AQ26" s="903">
        <v>14</v>
      </c>
      <c r="AR26" s="903"/>
      <c r="AS26" s="903">
        <v>51</v>
      </c>
      <c r="AT26" s="903"/>
      <c r="AU26" s="903"/>
      <c r="AV26" s="903">
        <v>32</v>
      </c>
      <c r="AW26" s="894">
        <f t="shared" si="184"/>
        <v>97</v>
      </c>
      <c r="AX26" s="895">
        <f t="shared" si="15"/>
        <v>3.674242424242424E-3</v>
      </c>
      <c r="AY26" s="902"/>
      <c r="AZ26" s="899">
        <f t="shared" si="217"/>
        <v>16</v>
      </c>
      <c r="BA26" s="903">
        <v>6</v>
      </c>
      <c r="BB26" s="903"/>
      <c r="BC26" s="903">
        <v>55</v>
      </c>
      <c r="BD26" s="903"/>
      <c r="BE26" s="903"/>
      <c r="BF26" s="903">
        <v>4</v>
      </c>
      <c r="BG26" s="894">
        <f t="shared" si="185"/>
        <v>65</v>
      </c>
      <c r="BH26" s="895">
        <f t="shared" si="23"/>
        <v>2.2033898305084745E-3</v>
      </c>
      <c r="BI26" s="902"/>
      <c r="BJ26" s="891">
        <f t="shared" si="218"/>
        <v>16</v>
      </c>
      <c r="BK26" s="903">
        <v>4</v>
      </c>
      <c r="BL26" s="903"/>
      <c r="BM26" s="903">
        <v>58</v>
      </c>
      <c r="BN26" s="903"/>
      <c r="BO26" s="903"/>
      <c r="BP26" s="903">
        <v>3</v>
      </c>
      <c r="BQ26" s="894">
        <f t="shared" si="186"/>
        <v>65</v>
      </c>
      <c r="BR26" s="895">
        <f t="shared" si="30"/>
        <v>2.1959459459459461E-3</v>
      </c>
      <c r="BS26" s="902"/>
      <c r="BT26" s="891">
        <f t="shared" si="219"/>
        <v>16</v>
      </c>
      <c r="BU26" s="903">
        <v>8</v>
      </c>
      <c r="BV26" s="903"/>
      <c r="BW26" s="903">
        <v>66</v>
      </c>
      <c r="BX26" s="903"/>
      <c r="BY26" s="903"/>
      <c r="BZ26" s="903">
        <v>4</v>
      </c>
      <c r="CA26" s="894">
        <f t="shared" si="187"/>
        <v>78</v>
      </c>
      <c r="CB26" s="895">
        <f t="shared" si="38"/>
        <v>2.6440677966101697E-3</v>
      </c>
      <c r="CC26" s="902"/>
      <c r="CD26" s="899">
        <f t="shared" si="220"/>
        <v>16</v>
      </c>
      <c r="CE26" s="903">
        <v>7</v>
      </c>
      <c r="CF26" s="903"/>
      <c r="CG26" s="903">
        <v>70</v>
      </c>
      <c r="CH26" s="903"/>
      <c r="CI26" s="903"/>
      <c r="CJ26" s="903">
        <v>5</v>
      </c>
      <c r="CK26" s="894">
        <f t="shared" si="188"/>
        <v>82</v>
      </c>
      <c r="CL26" s="895">
        <f t="shared" si="46"/>
        <v>2.7702702702702702E-3</v>
      </c>
      <c r="CM26" s="902"/>
      <c r="CN26" s="899" t="e">
        <f t="shared" si="221"/>
        <v>#N/A</v>
      </c>
      <c r="CO26" s="903"/>
      <c r="CP26" s="903"/>
      <c r="CQ26" s="903"/>
      <c r="CR26" s="903"/>
      <c r="CS26" s="903"/>
      <c r="CT26" s="903"/>
      <c r="CU26" s="894">
        <f t="shared" si="189"/>
        <v>0</v>
      </c>
      <c r="CV26" s="895" t="e">
        <f t="shared" si="54"/>
        <v>#N/A</v>
      </c>
      <c r="CW26" s="902"/>
      <c r="CX26" s="899" t="e">
        <f t="shared" si="222"/>
        <v>#N/A</v>
      </c>
      <c r="CY26" s="903"/>
      <c r="CZ26" s="903"/>
      <c r="DA26" s="903"/>
      <c r="DB26" s="903"/>
      <c r="DC26" s="903"/>
      <c r="DD26" s="903"/>
      <c r="DE26" s="894">
        <f t="shared" si="190"/>
        <v>0</v>
      </c>
      <c r="DF26" s="895" t="e">
        <f t="shared" si="62"/>
        <v>#N/A</v>
      </c>
      <c r="DG26" s="902"/>
      <c r="DH26" s="899" t="e">
        <f t="shared" si="223"/>
        <v>#N/A</v>
      </c>
      <c r="DI26" s="903"/>
      <c r="DJ26" s="903"/>
      <c r="DK26" s="903"/>
      <c r="DL26" s="903"/>
      <c r="DM26" s="903"/>
      <c r="DN26" s="903"/>
      <c r="DO26" s="894">
        <f t="shared" si="191"/>
        <v>0</v>
      </c>
      <c r="DP26" s="895" t="e">
        <f t="shared" si="70"/>
        <v>#N/A</v>
      </c>
      <c r="DQ26" s="902"/>
      <c r="DR26" s="899" t="e">
        <f t="shared" si="224"/>
        <v>#N/A</v>
      </c>
      <c r="DS26" s="903"/>
      <c r="DT26" s="903"/>
      <c r="DU26" s="903"/>
      <c r="DV26" s="903"/>
      <c r="DW26" s="903"/>
      <c r="DX26" s="903"/>
      <c r="DY26" s="894">
        <f t="shared" si="192"/>
        <v>0</v>
      </c>
      <c r="DZ26" s="895" t="e">
        <f t="shared" si="78"/>
        <v>#N/A</v>
      </c>
      <c r="EA26" s="902"/>
      <c r="EB26" s="899" t="e">
        <f t="shared" si="225"/>
        <v>#N/A</v>
      </c>
      <c r="EC26" s="903"/>
      <c r="ED26" s="903"/>
      <c r="EE26" s="903"/>
      <c r="EF26" s="903"/>
      <c r="EG26" s="903"/>
      <c r="EH26" s="903"/>
      <c r="EI26" s="894">
        <f t="shared" si="193"/>
        <v>0</v>
      </c>
      <c r="EJ26" s="895" t="e">
        <f t="shared" si="86"/>
        <v>#N/A</v>
      </c>
      <c r="EK26" s="902"/>
      <c r="EL26" s="899" t="e">
        <f t="shared" si="226"/>
        <v>#N/A</v>
      </c>
      <c r="EM26" s="903"/>
      <c r="EN26" s="903"/>
      <c r="EO26" s="903"/>
      <c r="EP26" s="903"/>
      <c r="EQ26" s="903"/>
      <c r="ER26" s="903"/>
      <c r="ES26" s="894">
        <f t="shared" si="194"/>
        <v>0</v>
      </c>
      <c r="ET26" s="895" t="e">
        <f t="shared" si="94"/>
        <v>#N/A</v>
      </c>
      <c r="EU26" s="902"/>
      <c r="EV26" s="899" t="e">
        <f t="shared" si="227"/>
        <v>#N/A</v>
      </c>
      <c r="EW26" s="903"/>
      <c r="EX26" s="903"/>
      <c r="EY26" s="903"/>
      <c r="EZ26" s="903"/>
      <c r="FA26" s="903"/>
      <c r="FB26" s="903"/>
      <c r="FC26" s="894">
        <f t="shared" si="195"/>
        <v>0</v>
      </c>
      <c r="FD26" s="895" t="e">
        <f t="shared" si="102"/>
        <v>#N/A</v>
      </c>
      <c r="FE26" s="902"/>
      <c r="FF26" s="899" t="e">
        <f t="shared" si="228"/>
        <v>#N/A</v>
      </c>
      <c r="FG26" s="903"/>
      <c r="FH26" s="903"/>
      <c r="FI26" s="903"/>
      <c r="FJ26" s="903"/>
      <c r="FK26" s="903"/>
      <c r="FL26" s="903"/>
      <c r="FM26" s="894">
        <f t="shared" si="196"/>
        <v>0</v>
      </c>
      <c r="FN26" s="895" t="e">
        <f t="shared" si="110"/>
        <v>#N/A</v>
      </c>
      <c r="FO26" s="902"/>
      <c r="FP26" s="899" t="e">
        <f t="shared" si="229"/>
        <v>#N/A</v>
      </c>
      <c r="FQ26" s="903"/>
      <c r="FR26" s="903"/>
      <c r="FS26" s="903"/>
      <c r="FT26" s="903"/>
      <c r="FU26" s="903"/>
      <c r="FV26" s="903"/>
      <c r="FW26" s="894">
        <f t="shared" si="197"/>
        <v>0</v>
      </c>
      <c r="FX26" s="895" t="e">
        <f t="shared" si="118"/>
        <v>#N/A</v>
      </c>
      <c r="FY26" s="902"/>
      <c r="FZ26" s="899" t="e">
        <f t="shared" si="230"/>
        <v>#N/A</v>
      </c>
      <c r="GA26" s="903"/>
      <c r="GB26" s="903"/>
      <c r="GC26" s="903"/>
      <c r="GD26" s="903"/>
      <c r="GE26" s="903"/>
      <c r="GF26" s="903"/>
      <c r="GG26" s="894">
        <f t="shared" si="198"/>
        <v>0</v>
      </c>
      <c r="GH26" s="895" t="e">
        <f t="shared" si="126"/>
        <v>#N/A</v>
      </c>
      <c r="GI26" s="902"/>
      <c r="GJ26" s="899" t="e">
        <f t="shared" si="231"/>
        <v>#N/A</v>
      </c>
      <c r="GK26" s="903"/>
      <c r="GL26" s="903"/>
      <c r="GM26" s="903"/>
      <c r="GN26" s="903"/>
      <c r="GO26" s="903"/>
      <c r="GP26" s="903"/>
      <c r="GQ26" s="894">
        <f t="shared" si="199"/>
        <v>0</v>
      </c>
      <c r="GR26" s="895" t="e">
        <f t="shared" si="134"/>
        <v>#N/A</v>
      </c>
      <c r="GS26" s="902"/>
      <c r="GT26" s="899" t="e">
        <f t="shared" si="232"/>
        <v>#N/A</v>
      </c>
      <c r="GU26" s="903"/>
      <c r="GV26" s="903"/>
      <c r="GW26" s="903"/>
      <c r="GX26" s="903"/>
      <c r="GY26" s="903"/>
      <c r="GZ26" s="903"/>
      <c r="HA26" s="894">
        <f t="shared" si="200"/>
        <v>0</v>
      </c>
      <c r="HB26" s="895" t="e">
        <f t="shared" si="142"/>
        <v>#N/A</v>
      </c>
      <c r="HC26" s="902"/>
      <c r="HD26" s="899" t="e">
        <f t="shared" si="233"/>
        <v>#N/A</v>
      </c>
      <c r="HE26" s="903"/>
      <c r="HF26" s="903"/>
      <c r="HG26" s="903"/>
      <c r="HH26" s="903"/>
      <c r="HI26" s="903"/>
      <c r="HJ26" s="903"/>
      <c r="HK26" s="894">
        <f t="shared" si="201"/>
        <v>0</v>
      </c>
      <c r="HL26" s="895" t="e">
        <f t="shared" si="150"/>
        <v>#N/A</v>
      </c>
      <c r="HM26" s="902"/>
      <c r="HN26" s="899" t="e">
        <f t="shared" si="234"/>
        <v>#N/A</v>
      </c>
      <c r="HO26" s="903"/>
      <c r="HP26" s="903"/>
      <c r="HQ26" s="903"/>
      <c r="HR26" s="903"/>
      <c r="HS26" s="903"/>
      <c r="HT26" s="903"/>
      <c r="HU26" s="894">
        <f t="shared" si="202"/>
        <v>0</v>
      </c>
      <c r="HV26" s="895" t="e">
        <f t="shared" si="158"/>
        <v>#N/A</v>
      </c>
      <c r="HW26" s="902"/>
      <c r="HX26" s="899" t="e">
        <f t="shared" si="235"/>
        <v>#N/A</v>
      </c>
      <c r="HY26" s="903"/>
      <c r="HZ26" s="903"/>
      <c r="IA26" s="903"/>
      <c r="IB26" s="903"/>
      <c r="IC26" s="903"/>
      <c r="ID26" s="903"/>
      <c r="IE26" s="894">
        <f t="shared" si="203"/>
        <v>0</v>
      </c>
      <c r="IF26" s="895" t="e">
        <f t="shared" si="166"/>
        <v>#N/A</v>
      </c>
      <c r="IG26" s="902"/>
      <c r="IH26" s="899"/>
      <c r="II26" s="903"/>
      <c r="IJ26" s="903"/>
      <c r="IK26" s="903"/>
      <c r="IL26" s="903"/>
      <c r="IM26" s="903"/>
      <c r="IN26" s="903"/>
      <c r="IO26" s="894">
        <f t="shared" si="204"/>
        <v>0</v>
      </c>
      <c r="IP26" s="895" t="e">
        <f t="shared" si="174"/>
        <v>#DIV/0!</v>
      </c>
      <c r="IQ26" s="907"/>
      <c r="IR26" s="899"/>
      <c r="IS26" s="903"/>
      <c r="IT26" s="903"/>
      <c r="IU26" s="903"/>
      <c r="IV26" s="903"/>
      <c r="IW26" s="903"/>
      <c r="IX26" s="903"/>
      <c r="IY26" s="894">
        <f t="shared" si="205"/>
        <v>0</v>
      </c>
      <c r="IZ26" s="895" t="e">
        <f t="shared" si="182"/>
        <v>#DIV/0!</v>
      </c>
      <c r="JA26" s="907"/>
      <c r="JB26" s="835"/>
      <c r="JC26" s="907"/>
      <c r="JD26" s="835"/>
      <c r="JE26" s="835"/>
      <c r="JF26" s="835"/>
      <c r="JG26" s="835"/>
      <c r="JH26" s="835"/>
      <c r="JI26" s="835"/>
      <c r="JJ26" s="835"/>
      <c r="JK26" s="835"/>
      <c r="JL26" s="835"/>
      <c r="JM26" s="835"/>
      <c r="JN26" s="835"/>
      <c r="JO26" s="835"/>
      <c r="JP26" s="835"/>
      <c r="JQ26" s="835"/>
      <c r="JR26" s="835"/>
      <c r="JS26" s="835"/>
      <c r="JT26" s="835"/>
      <c r="JU26" s="835"/>
      <c r="JV26" s="835"/>
      <c r="JW26" s="835"/>
      <c r="JX26" s="835"/>
      <c r="JY26" s="835"/>
      <c r="JZ26" s="835"/>
      <c r="KA26" s="835"/>
      <c r="KB26" s="835"/>
      <c r="KC26" s="835"/>
      <c r="KD26" s="835"/>
      <c r="KE26" s="835"/>
      <c r="KF26" s="835"/>
    </row>
    <row r="27" spans="1:292" s="836" customFormat="1" ht="20.149999999999999" customHeight="1">
      <c r="A27" s="890">
        <f t="shared" si="212"/>
        <v>45697</v>
      </c>
      <c r="B27" s="891">
        <f t="shared" ref="B27:B42" si="237">B26+1</f>
        <v>18</v>
      </c>
      <c r="C27" s="900">
        <v>9</v>
      </c>
      <c r="D27" s="900"/>
      <c r="E27" s="900">
        <v>48</v>
      </c>
      <c r="F27" s="900"/>
      <c r="G27" s="900"/>
      <c r="H27" s="900">
        <v>30</v>
      </c>
      <c r="I27" s="894">
        <f t="shared" si="206"/>
        <v>87</v>
      </c>
      <c r="J27" s="895">
        <f t="shared" si="207"/>
        <v>3.1071428571428569E-3</v>
      </c>
      <c r="K27" s="902"/>
      <c r="L27" s="899">
        <f t="shared" si="213"/>
        <v>18</v>
      </c>
      <c r="M27" s="903">
        <v>11</v>
      </c>
      <c r="N27" s="903"/>
      <c r="O27" s="903">
        <v>61</v>
      </c>
      <c r="P27" s="903"/>
      <c r="Q27" s="903"/>
      <c r="R27" s="903">
        <v>35</v>
      </c>
      <c r="S27" s="894">
        <f t="shared" si="208"/>
        <v>107</v>
      </c>
      <c r="T27" s="895">
        <f t="shared" si="209"/>
        <v>4.0377358490566034E-3</v>
      </c>
      <c r="U27" s="902"/>
      <c r="V27" s="899">
        <f t="shared" si="214"/>
        <v>18</v>
      </c>
      <c r="W27" s="903">
        <v>10</v>
      </c>
      <c r="X27" s="903"/>
      <c r="Y27" s="903">
        <v>49</v>
      </c>
      <c r="Z27" s="903"/>
      <c r="AA27" s="903"/>
      <c r="AB27" s="903">
        <v>32</v>
      </c>
      <c r="AC27" s="894">
        <f t="shared" si="210"/>
        <v>91</v>
      </c>
      <c r="AD27" s="895">
        <f t="shared" si="211"/>
        <v>3.446969696969697E-3</v>
      </c>
      <c r="AE27" s="907"/>
      <c r="AF27" s="891">
        <f t="shared" si="215"/>
        <v>18</v>
      </c>
      <c r="AG27" s="903">
        <v>11</v>
      </c>
      <c r="AH27" s="903"/>
      <c r="AI27" s="903">
        <v>41</v>
      </c>
      <c r="AJ27" s="903"/>
      <c r="AK27" s="903"/>
      <c r="AL27" s="903">
        <v>29</v>
      </c>
      <c r="AM27" s="894">
        <f t="shared" si="183"/>
        <v>81</v>
      </c>
      <c r="AN27" s="895">
        <f t="shared" si="7"/>
        <v>3.068181818181818E-3</v>
      </c>
      <c r="AO27" s="907"/>
      <c r="AP27" s="899">
        <f t="shared" si="216"/>
        <v>18</v>
      </c>
      <c r="AQ27" s="903">
        <v>12</v>
      </c>
      <c r="AR27" s="903"/>
      <c r="AS27" s="903">
        <v>40</v>
      </c>
      <c r="AT27" s="903"/>
      <c r="AU27" s="903"/>
      <c r="AV27" s="903">
        <v>34</v>
      </c>
      <c r="AW27" s="894">
        <f t="shared" si="184"/>
        <v>86</v>
      </c>
      <c r="AX27" s="895">
        <f t="shared" si="15"/>
        <v>3.2575757575757577E-3</v>
      </c>
      <c r="AY27" s="907"/>
      <c r="AZ27" s="899">
        <f t="shared" si="217"/>
        <v>17</v>
      </c>
      <c r="BA27" s="903">
        <v>3</v>
      </c>
      <c r="BB27" s="903"/>
      <c r="BC27" s="903">
        <v>36</v>
      </c>
      <c r="BD27" s="903"/>
      <c r="BE27" s="903"/>
      <c r="BF27" s="903">
        <v>5</v>
      </c>
      <c r="BG27" s="894">
        <f t="shared" si="185"/>
        <v>44</v>
      </c>
      <c r="BH27" s="895">
        <f t="shared" si="23"/>
        <v>1.4915254237288136E-3</v>
      </c>
      <c r="BI27" s="902"/>
      <c r="BJ27" s="891">
        <f t="shared" si="218"/>
        <v>17</v>
      </c>
      <c r="BK27" s="903">
        <v>8</v>
      </c>
      <c r="BL27" s="903"/>
      <c r="BM27" s="903">
        <v>54</v>
      </c>
      <c r="BN27" s="903"/>
      <c r="BO27" s="903"/>
      <c r="BP27" s="903">
        <v>7</v>
      </c>
      <c r="BQ27" s="894">
        <f t="shared" si="186"/>
        <v>69</v>
      </c>
      <c r="BR27" s="895">
        <f t="shared" si="30"/>
        <v>2.3310810810810811E-3</v>
      </c>
      <c r="BS27" s="902"/>
      <c r="BT27" s="891">
        <f t="shared" si="219"/>
        <v>17</v>
      </c>
      <c r="BU27" s="903">
        <v>5</v>
      </c>
      <c r="BV27" s="903"/>
      <c r="BW27" s="903">
        <v>74</v>
      </c>
      <c r="BX27" s="903"/>
      <c r="BY27" s="903"/>
      <c r="BZ27" s="903">
        <v>6</v>
      </c>
      <c r="CA27" s="894">
        <f t="shared" si="187"/>
        <v>85</v>
      </c>
      <c r="CB27" s="895">
        <f t="shared" si="38"/>
        <v>2.8813559322033899E-3</v>
      </c>
      <c r="CC27" s="902"/>
      <c r="CD27" s="899">
        <f t="shared" si="220"/>
        <v>17</v>
      </c>
      <c r="CE27" s="903">
        <v>6</v>
      </c>
      <c r="CF27" s="903"/>
      <c r="CG27" s="903">
        <v>75</v>
      </c>
      <c r="CH27" s="903"/>
      <c r="CI27" s="903"/>
      <c r="CJ27" s="903">
        <v>6</v>
      </c>
      <c r="CK27" s="894">
        <f t="shared" si="188"/>
        <v>87</v>
      </c>
      <c r="CL27" s="895">
        <f t="shared" si="46"/>
        <v>2.9391891891891891E-3</v>
      </c>
      <c r="CM27" s="902"/>
      <c r="CN27" s="899" t="e">
        <f t="shared" si="221"/>
        <v>#N/A</v>
      </c>
      <c r="CO27" s="903"/>
      <c r="CP27" s="903"/>
      <c r="CQ27" s="903"/>
      <c r="CR27" s="903"/>
      <c r="CS27" s="903"/>
      <c r="CT27" s="903"/>
      <c r="CU27" s="894">
        <f t="shared" si="189"/>
        <v>0</v>
      </c>
      <c r="CV27" s="895" t="e">
        <f t="shared" si="54"/>
        <v>#N/A</v>
      </c>
      <c r="CW27" s="902"/>
      <c r="CX27" s="899" t="e">
        <f t="shared" si="222"/>
        <v>#N/A</v>
      </c>
      <c r="CY27" s="903"/>
      <c r="CZ27" s="903"/>
      <c r="DA27" s="903"/>
      <c r="DB27" s="903"/>
      <c r="DC27" s="903"/>
      <c r="DD27" s="903"/>
      <c r="DE27" s="894">
        <f t="shared" si="190"/>
        <v>0</v>
      </c>
      <c r="DF27" s="895" t="e">
        <f t="shared" si="62"/>
        <v>#N/A</v>
      </c>
      <c r="DG27" s="902"/>
      <c r="DH27" s="899" t="e">
        <f t="shared" si="223"/>
        <v>#N/A</v>
      </c>
      <c r="DI27" s="903"/>
      <c r="DJ27" s="903"/>
      <c r="DK27" s="903"/>
      <c r="DL27" s="903"/>
      <c r="DM27" s="903"/>
      <c r="DN27" s="903"/>
      <c r="DO27" s="894">
        <f t="shared" si="191"/>
        <v>0</v>
      </c>
      <c r="DP27" s="895" t="e">
        <f t="shared" si="70"/>
        <v>#N/A</v>
      </c>
      <c r="DQ27" s="902"/>
      <c r="DR27" s="899" t="e">
        <f t="shared" si="224"/>
        <v>#N/A</v>
      </c>
      <c r="DS27" s="903"/>
      <c r="DT27" s="903"/>
      <c r="DU27" s="903"/>
      <c r="DV27" s="903"/>
      <c r="DW27" s="903"/>
      <c r="DX27" s="903"/>
      <c r="DY27" s="894">
        <f t="shared" si="192"/>
        <v>0</v>
      </c>
      <c r="DZ27" s="895" t="e">
        <f t="shared" si="78"/>
        <v>#N/A</v>
      </c>
      <c r="EA27" s="902"/>
      <c r="EB27" s="899" t="e">
        <f t="shared" si="225"/>
        <v>#N/A</v>
      </c>
      <c r="EC27" s="903"/>
      <c r="ED27" s="903"/>
      <c r="EE27" s="903"/>
      <c r="EF27" s="903"/>
      <c r="EG27" s="903"/>
      <c r="EH27" s="903"/>
      <c r="EI27" s="894">
        <f t="shared" si="193"/>
        <v>0</v>
      </c>
      <c r="EJ27" s="895" t="e">
        <f t="shared" si="86"/>
        <v>#N/A</v>
      </c>
      <c r="EK27" s="902"/>
      <c r="EL27" s="899" t="e">
        <f t="shared" si="226"/>
        <v>#N/A</v>
      </c>
      <c r="EM27" s="903"/>
      <c r="EN27" s="903"/>
      <c r="EO27" s="903"/>
      <c r="EP27" s="903"/>
      <c r="EQ27" s="903"/>
      <c r="ER27" s="903"/>
      <c r="ES27" s="894">
        <f t="shared" si="194"/>
        <v>0</v>
      </c>
      <c r="ET27" s="895" t="e">
        <f t="shared" si="94"/>
        <v>#N/A</v>
      </c>
      <c r="EU27" s="902"/>
      <c r="EV27" s="899" t="e">
        <f t="shared" si="227"/>
        <v>#N/A</v>
      </c>
      <c r="EW27" s="903"/>
      <c r="EX27" s="903"/>
      <c r="EY27" s="903"/>
      <c r="EZ27" s="903"/>
      <c r="FA27" s="903"/>
      <c r="FB27" s="903"/>
      <c r="FC27" s="894">
        <f t="shared" si="195"/>
        <v>0</v>
      </c>
      <c r="FD27" s="895" t="e">
        <f t="shared" si="102"/>
        <v>#N/A</v>
      </c>
      <c r="FE27" s="902"/>
      <c r="FF27" s="899" t="e">
        <f t="shared" si="228"/>
        <v>#N/A</v>
      </c>
      <c r="FG27" s="903"/>
      <c r="FH27" s="903"/>
      <c r="FI27" s="903"/>
      <c r="FJ27" s="903"/>
      <c r="FK27" s="903"/>
      <c r="FL27" s="903"/>
      <c r="FM27" s="894">
        <f t="shared" si="196"/>
        <v>0</v>
      </c>
      <c r="FN27" s="895" t="e">
        <f t="shared" si="110"/>
        <v>#N/A</v>
      </c>
      <c r="FO27" s="902"/>
      <c r="FP27" s="899" t="e">
        <f t="shared" si="229"/>
        <v>#N/A</v>
      </c>
      <c r="FQ27" s="903"/>
      <c r="FR27" s="903"/>
      <c r="FS27" s="903"/>
      <c r="FT27" s="903"/>
      <c r="FU27" s="903"/>
      <c r="FV27" s="903"/>
      <c r="FW27" s="894">
        <f t="shared" si="197"/>
        <v>0</v>
      </c>
      <c r="FX27" s="895" t="e">
        <f t="shared" si="118"/>
        <v>#N/A</v>
      </c>
      <c r="FY27" s="902"/>
      <c r="FZ27" s="899" t="e">
        <f t="shared" si="230"/>
        <v>#N/A</v>
      </c>
      <c r="GA27" s="903"/>
      <c r="GB27" s="903"/>
      <c r="GC27" s="903"/>
      <c r="GD27" s="903"/>
      <c r="GE27" s="903"/>
      <c r="GF27" s="903"/>
      <c r="GG27" s="894">
        <f t="shared" si="198"/>
        <v>0</v>
      </c>
      <c r="GH27" s="895" t="e">
        <f t="shared" si="126"/>
        <v>#N/A</v>
      </c>
      <c r="GI27" s="902"/>
      <c r="GJ27" s="899" t="e">
        <f t="shared" si="231"/>
        <v>#N/A</v>
      </c>
      <c r="GK27" s="903"/>
      <c r="GL27" s="903"/>
      <c r="GM27" s="903"/>
      <c r="GN27" s="903"/>
      <c r="GO27" s="903"/>
      <c r="GP27" s="903"/>
      <c r="GQ27" s="894">
        <f t="shared" si="199"/>
        <v>0</v>
      </c>
      <c r="GR27" s="895" t="e">
        <f t="shared" si="134"/>
        <v>#N/A</v>
      </c>
      <c r="GS27" s="902"/>
      <c r="GT27" s="899" t="e">
        <f t="shared" si="232"/>
        <v>#N/A</v>
      </c>
      <c r="GU27" s="903"/>
      <c r="GV27" s="903"/>
      <c r="GW27" s="903"/>
      <c r="GX27" s="903"/>
      <c r="GY27" s="903"/>
      <c r="GZ27" s="903"/>
      <c r="HA27" s="894">
        <f t="shared" si="200"/>
        <v>0</v>
      </c>
      <c r="HB27" s="895" t="e">
        <f t="shared" si="142"/>
        <v>#N/A</v>
      </c>
      <c r="HC27" s="902"/>
      <c r="HD27" s="899" t="e">
        <f t="shared" si="233"/>
        <v>#N/A</v>
      </c>
      <c r="HE27" s="903"/>
      <c r="HF27" s="903"/>
      <c r="HG27" s="903"/>
      <c r="HH27" s="903"/>
      <c r="HI27" s="903"/>
      <c r="HJ27" s="903"/>
      <c r="HK27" s="894">
        <f t="shared" si="201"/>
        <v>0</v>
      </c>
      <c r="HL27" s="895" t="e">
        <f t="shared" si="150"/>
        <v>#N/A</v>
      </c>
      <c r="HM27" s="902"/>
      <c r="HN27" s="899" t="e">
        <f t="shared" si="234"/>
        <v>#N/A</v>
      </c>
      <c r="HO27" s="903"/>
      <c r="HP27" s="903"/>
      <c r="HQ27" s="903"/>
      <c r="HR27" s="903"/>
      <c r="HS27" s="903"/>
      <c r="HT27" s="903"/>
      <c r="HU27" s="894">
        <f t="shared" si="202"/>
        <v>0</v>
      </c>
      <c r="HV27" s="895" t="e">
        <f t="shared" si="158"/>
        <v>#N/A</v>
      </c>
      <c r="HW27" s="902"/>
      <c r="HX27" s="899" t="e">
        <f t="shared" si="235"/>
        <v>#N/A</v>
      </c>
      <c r="HY27" s="903"/>
      <c r="HZ27" s="903"/>
      <c r="IA27" s="903"/>
      <c r="IB27" s="903"/>
      <c r="IC27" s="903"/>
      <c r="ID27" s="903"/>
      <c r="IE27" s="894">
        <f t="shared" si="203"/>
        <v>0</v>
      </c>
      <c r="IF27" s="895" t="e">
        <f t="shared" si="166"/>
        <v>#N/A</v>
      </c>
      <c r="IG27" s="902"/>
      <c r="IH27" s="899"/>
      <c r="II27" s="903"/>
      <c r="IJ27" s="903"/>
      <c r="IK27" s="903"/>
      <c r="IL27" s="903"/>
      <c r="IM27" s="903"/>
      <c r="IN27" s="903"/>
      <c r="IO27" s="894">
        <f t="shared" si="204"/>
        <v>0</v>
      </c>
      <c r="IP27" s="895" t="e">
        <f t="shared" si="174"/>
        <v>#DIV/0!</v>
      </c>
      <c r="IQ27" s="907"/>
      <c r="IR27" s="899"/>
      <c r="IS27" s="903"/>
      <c r="IT27" s="903"/>
      <c r="IU27" s="903"/>
      <c r="IV27" s="903"/>
      <c r="IW27" s="903"/>
      <c r="IX27" s="903"/>
      <c r="IY27" s="894">
        <f t="shared" si="205"/>
        <v>0</v>
      </c>
      <c r="IZ27" s="895" t="e">
        <f t="shared" si="182"/>
        <v>#DIV/0!</v>
      </c>
      <c r="JA27" s="907"/>
      <c r="JB27" s="835"/>
      <c r="JC27" s="907"/>
      <c r="JD27" s="835"/>
      <c r="JE27" s="835"/>
      <c r="JF27" s="835"/>
      <c r="JG27" s="835"/>
      <c r="JH27" s="835"/>
      <c r="JI27" s="835"/>
      <c r="JJ27" s="835"/>
      <c r="JK27" s="835"/>
      <c r="JL27" s="835"/>
      <c r="JM27" s="835"/>
      <c r="JN27" s="835"/>
      <c r="JO27" s="835"/>
      <c r="JP27" s="835"/>
      <c r="JQ27" s="835"/>
      <c r="JR27" s="835"/>
      <c r="JS27" s="835"/>
      <c r="JT27" s="835"/>
      <c r="JU27" s="835"/>
      <c r="JV27" s="835"/>
      <c r="JW27" s="835"/>
      <c r="JX27" s="835"/>
      <c r="JY27" s="835"/>
      <c r="JZ27" s="835"/>
      <c r="KA27" s="835"/>
      <c r="KB27" s="835"/>
      <c r="KC27" s="835"/>
      <c r="KD27" s="835"/>
      <c r="KE27" s="835"/>
      <c r="KF27" s="835"/>
    </row>
    <row r="28" spans="1:292" s="836" customFormat="1" ht="20.149999999999999" customHeight="1">
      <c r="A28" s="890">
        <f t="shared" si="212"/>
        <v>45698</v>
      </c>
      <c r="B28" s="891">
        <f t="shared" si="237"/>
        <v>19</v>
      </c>
      <c r="C28" s="900">
        <v>10</v>
      </c>
      <c r="D28" s="900"/>
      <c r="E28" s="900">
        <v>40</v>
      </c>
      <c r="F28" s="900"/>
      <c r="G28" s="900"/>
      <c r="H28" s="900">
        <v>31</v>
      </c>
      <c r="I28" s="894">
        <f t="shared" si="206"/>
        <v>81</v>
      </c>
      <c r="J28" s="895">
        <f t="shared" si="207"/>
        <v>2.8928571428571428E-3</v>
      </c>
      <c r="K28" s="902"/>
      <c r="L28" s="899">
        <f t="shared" si="213"/>
        <v>19</v>
      </c>
      <c r="M28" s="903">
        <v>12</v>
      </c>
      <c r="N28" s="903"/>
      <c r="O28" s="903">
        <v>50</v>
      </c>
      <c r="P28" s="903"/>
      <c r="Q28" s="903"/>
      <c r="R28" s="903">
        <v>34</v>
      </c>
      <c r="S28" s="894">
        <f t="shared" si="208"/>
        <v>96</v>
      </c>
      <c r="T28" s="895">
        <f t="shared" si="209"/>
        <v>3.6226415094339623E-3</v>
      </c>
      <c r="U28" s="902"/>
      <c r="V28" s="899">
        <f t="shared" si="214"/>
        <v>19</v>
      </c>
      <c r="W28" s="903">
        <v>9</v>
      </c>
      <c r="X28" s="903"/>
      <c r="Y28" s="903">
        <v>35</v>
      </c>
      <c r="Z28" s="903"/>
      <c r="AA28" s="903"/>
      <c r="AB28" s="903">
        <v>30</v>
      </c>
      <c r="AC28" s="894">
        <f t="shared" si="210"/>
        <v>74</v>
      </c>
      <c r="AD28" s="895">
        <f t="shared" si="211"/>
        <v>2.8030303030303029E-3</v>
      </c>
      <c r="AE28" s="907"/>
      <c r="AF28" s="891">
        <f t="shared" si="215"/>
        <v>19</v>
      </c>
      <c r="AG28" s="903">
        <v>10</v>
      </c>
      <c r="AH28" s="903"/>
      <c r="AI28" s="903">
        <v>36</v>
      </c>
      <c r="AJ28" s="903"/>
      <c r="AK28" s="903"/>
      <c r="AL28" s="903">
        <v>26</v>
      </c>
      <c r="AM28" s="894">
        <f t="shared" si="183"/>
        <v>72</v>
      </c>
      <c r="AN28" s="895">
        <f t="shared" si="7"/>
        <v>2.7272727272727275E-3</v>
      </c>
      <c r="AO28" s="907"/>
      <c r="AP28" s="899">
        <f t="shared" si="216"/>
        <v>19</v>
      </c>
      <c r="AQ28" s="903">
        <v>11</v>
      </c>
      <c r="AR28" s="903"/>
      <c r="AS28" s="903">
        <v>43</v>
      </c>
      <c r="AT28" s="903"/>
      <c r="AU28" s="903"/>
      <c r="AV28" s="903">
        <v>28</v>
      </c>
      <c r="AW28" s="894">
        <f t="shared" si="184"/>
        <v>82</v>
      </c>
      <c r="AX28" s="895">
        <f t="shared" si="15"/>
        <v>3.1060606060606061E-3</v>
      </c>
      <c r="AY28" s="907"/>
      <c r="AZ28" s="899">
        <f t="shared" si="217"/>
        <v>18</v>
      </c>
      <c r="BA28" s="903">
        <v>4</v>
      </c>
      <c r="BB28" s="903"/>
      <c r="BC28" s="903">
        <v>43</v>
      </c>
      <c r="BD28" s="903"/>
      <c r="BE28" s="903"/>
      <c r="BF28" s="903">
        <v>5</v>
      </c>
      <c r="BG28" s="894">
        <f t="shared" si="185"/>
        <v>52</v>
      </c>
      <c r="BH28" s="895">
        <f t="shared" si="23"/>
        <v>1.7627118644067796E-3</v>
      </c>
      <c r="BI28" s="902"/>
      <c r="BJ28" s="891">
        <f t="shared" si="218"/>
        <v>18</v>
      </c>
      <c r="BK28" s="903">
        <v>6</v>
      </c>
      <c r="BL28" s="903"/>
      <c r="BM28" s="903">
        <v>52</v>
      </c>
      <c r="BN28" s="903"/>
      <c r="BO28" s="903"/>
      <c r="BP28" s="903">
        <v>6</v>
      </c>
      <c r="BQ28" s="894">
        <f t="shared" si="186"/>
        <v>64</v>
      </c>
      <c r="BR28" s="895">
        <f t="shared" si="30"/>
        <v>2.1621621621621622E-3</v>
      </c>
      <c r="BS28" s="902"/>
      <c r="BT28" s="891">
        <f t="shared" si="219"/>
        <v>18</v>
      </c>
      <c r="BU28" s="903">
        <v>6</v>
      </c>
      <c r="BV28" s="903"/>
      <c r="BW28" s="903">
        <v>85</v>
      </c>
      <c r="BX28" s="903"/>
      <c r="BY28" s="903"/>
      <c r="BZ28" s="903">
        <v>5</v>
      </c>
      <c r="CA28" s="894">
        <f t="shared" si="187"/>
        <v>96</v>
      </c>
      <c r="CB28" s="895">
        <f t="shared" si="38"/>
        <v>3.2542372881355932E-3</v>
      </c>
      <c r="CC28" s="902"/>
      <c r="CD28" s="899">
        <f t="shared" si="220"/>
        <v>18</v>
      </c>
      <c r="CE28" s="903">
        <v>9</v>
      </c>
      <c r="CF28" s="903"/>
      <c r="CG28" s="903">
        <v>83</v>
      </c>
      <c r="CH28" s="903"/>
      <c r="CI28" s="903"/>
      <c r="CJ28" s="903">
        <v>7</v>
      </c>
      <c r="CK28" s="894">
        <f t="shared" si="188"/>
        <v>99</v>
      </c>
      <c r="CL28" s="895">
        <f t="shared" si="46"/>
        <v>3.3445945945945947E-3</v>
      </c>
      <c r="CM28" s="902"/>
      <c r="CN28" s="899" t="e">
        <f t="shared" si="221"/>
        <v>#N/A</v>
      </c>
      <c r="CO28" s="903"/>
      <c r="CP28" s="903"/>
      <c r="CQ28" s="903"/>
      <c r="CR28" s="903"/>
      <c r="CS28" s="903"/>
      <c r="CT28" s="903"/>
      <c r="CU28" s="894">
        <f t="shared" si="189"/>
        <v>0</v>
      </c>
      <c r="CV28" s="895" t="e">
        <f t="shared" si="54"/>
        <v>#N/A</v>
      </c>
      <c r="CW28" s="902"/>
      <c r="CX28" s="899" t="e">
        <f t="shared" si="222"/>
        <v>#N/A</v>
      </c>
      <c r="CY28" s="903"/>
      <c r="CZ28" s="903"/>
      <c r="DA28" s="903"/>
      <c r="DB28" s="903"/>
      <c r="DC28" s="903"/>
      <c r="DD28" s="903"/>
      <c r="DE28" s="894">
        <f t="shared" si="190"/>
        <v>0</v>
      </c>
      <c r="DF28" s="895" t="e">
        <f t="shared" si="62"/>
        <v>#N/A</v>
      </c>
      <c r="DG28" s="902"/>
      <c r="DH28" s="899" t="e">
        <f t="shared" si="223"/>
        <v>#N/A</v>
      </c>
      <c r="DI28" s="903"/>
      <c r="DJ28" s="903"/>
      <c r="DK28" s="903"/>
      <c r="DL28" s="903"/>
      <c r="DM28" s="903"/>
      <c r="DN28" s="903"/>
      <c r="DO28" s="894">
        <f t="shared" si="191"/>
        <v>0</v>
      </c>
      <c r="DP28" s="895" t="e">
        <f t="shared" si="70"/>
        <v>#N/A</v>
      </c>
      <c r="DQ28" s="902"/>
      <c r="DR28" s="899" t="e">
        <f t="shared" si="224"/>
        <v>#N/A</v>
      </c>
      <c r="DS28" s="903"/>
      <c r="DT28" s="903"/>
      <c r="DU28" s="903"/>
      <c r="DV28" s="903"/>
      <c r="DW28" s="903"/>
      <c r="DX28" s="903"/>
      <c r="DY28" s="894">
        <f t="shared" si="192"/>
        <v>0</v>
      </c>
      <c r="DZ28" s="895" t="e">
        <f t="shared" si="78"/>
        <v>#N/A</v>
      </c>
      <c r="EA28" s="902"/>
      <c r="EB28" s="899" t="e">
        <f t="shared" si="225"/>
        <v>#N/A</v>
      </c>
      <c r="EC28" s="903"/>
      <c r="ED28" s="903"/>
      <c r="EE28" s="903"/>
      <c r="EF28" s="903"/>
      <c r="EG28" s="903"/>
      <c r="EH28" s="903"/>
      <c r="EI28" s="894">
        <f t="shared" si="193"/>
        <v>0</v>
      </c>
      <c r="EJ28" s="895" t="e">
        <f t="shared" si="86"/>
        <v>#N/A</v>
      </c>
      <c r="EK28" s="902"/>
      <c r="EL28" s="899" t="e">
        <f t="shared" si="226"/>
        <v>#N/A</v>
      </c>
      <c r="EM28" s="903"/>
      <c r="EN28" s="903"/>
      <c r="EO28" s="903"/>
      <c r="EP28" s="903"/>
      <c r="EQ28" s="903"/>
      <c r="ER28" s="903"/>
      <c r="ES28" s="894">
        <f t="shared" si="194"/>
        <v>0</v>
      </c>
      <c r="ET28" s="895" t="e">
        <f t="shared" si="94"/>
        <v>#N/A</v>
      </c>
      <c r="EU28" s="902"/>
      <c r="EV28" s="899" t="e">
        <f t="shared" si="227"/>
        <v>#N/A</v>
      </c>
      <c r="EW28" s="903"/>
      <c r="EX28" s="903"/>
      <c r="EY28" s="903"/>
      <c r="EZ28" s="903"/>
      <c r="FA28" s="903"/>
      <c r="FB28" s="903"/>
      <c r="FC28" s="894">
        <f t="shared" si="195"/>
        <v>0</v>
      </c>
      <c r="FD28" s="895" t="e">
        <f t="shared" si="102"/>
        <v>#N/A</v>
      </c>
      <c r="FE28" s="902"/>
      <c r="FF28" s="899" t="e">
        <f t="shared" si="228"/>
        <v>#N/A</v>
      </c>
      <c r="FG28" s="903"/>
      <c r="FH28" s="903"/>
      <c r="FI28" s="903"/>
      <c r="FJ28" s="903"/>
      <c r="FK28" s="903"/>
      <c r="FL28" s="903"/>
      <c r="FM28" s="894">
        <f t="shared" si="196"/>
        <v>0</v>
      </c>
      <c r="FN28" s="895" t="e">
        <f t="shared" si="110"/>
        <v>#N/A</v>
      </c>
      <c r="FO28" s="902"/>
      <c r="FP28" s="899" t="e">
        <f t="shared" si="229"/>
        <v>#N/A</v>
      </c>
      <c r="FQ28" s="903"/>
      <c r="FR28" s="903"/>
      <c r="FS28" s="903"/>
      <c r="FT28" s="903"/>
      <c r="FU28" s="903"/>
      <c r="FV28" s="903"/>
      <c r="FW28" s="894">
        <f t="shared" si="197"/>
        <v>0</v>
      </c>
      <c r="FX28" s="895" t="e">
        <f t="shared" si="118"/>
        <v>#N/A</v>
      </c>
      <c r="FY28" s="902"/>
      <c r="FZ28" s="899" t="e">
        <f t="shared" si="230"/>
        <v>#N/A</v>
      </c>
      <c r="GA28" s="903"/>
      <c r="GB28" s="903"/>
      <c r="GC28" s="903"/>
      <c r="GD28" s="903"/>
      <c r="GE28" s="903"/>
      <c r="GF28" s="903"/>
      <c r="GG28" s="894">
        <f t="shared" si="198"/>
        <v>0</v>
      </c>
      <c r="GH28" s="895" t="e">
        <f t="shared" si="126"/>
        <v>#N/A</v>
      </c>
      <c r="GI28" s="902"/>
      <c r="GJ28" s="899" t="e">
        <f t="shared" si="231"/>
        <v>#N/A</v>
      </c>
      <c r="GK28" s="903"/>
      <c r="GL28" s="903"/>
      <c r="GM28" s="903"/>
      <c r="GN28" s="903"/>
      <c r="GO28" s="903"/>
      <c r="GP28" s="903"/>
      <c r="GQ28" s="894">
        <f t="shared" si="199"/>
        <v>0</v>
      </c>
      <c r="GR28" s="895" t="e">
        <f t="shared" si="134"/>
        <v>#N/A</v>
      </c>
      <c r="GS28" s="902"/>
      <c r="GT28" s="899" t="e">
        <f t="shared" si="232"/>
        <v>#N/A</v>
      </c>
      <c r="GU28" s="903"/>
      <c r="GV28" s="903"/>
      <c r="GW28" s="903"/>
      <c r="GX28" s="903"/>
      <c r="GY28" s="903"/>
      <c r="GZ28" s="903"/>
      <c r="HA28" s="894">
        <f t="shared" si="200"/>
        <v>0</v>
      </c>
      <c r="HB28" s="895" t="e">
        <f t="shared" si="142"/>
        <v>#N/A</v>
      </c>
      <c r="HC28" s="902"/>
      <c r="HD28" s="899" t="e">
        <f t="shared" si="233"/>
        <v>#N/A</v>
      </c>
      <c r="HE28" s="903"/>
      <c r="HF28" s="903"/>
      <c r="HG28" s="903"/>
      <c r="HH28" s="903"/>
      <c r="HI28" s="903"/>
      <c r="HJ28" s="903"/>
      <c r="HK28" s="894">
        <f t="shared" si="201"/>
        <v>0</v>
      </c>
      <c r="HL28" s="895" t="e">
        <f t="shared" si="150"/>
        <v>#N/A</v>
      </c>
      <c r="HM28" s="902"/>
      <c r="HN28" s="899" t="e">
        <f t="shared" si="234"/>
        <v>#N/A</v>
      </c>
      <c r="HO28" s="903"/>
      <c r="HP28" s="903"/>
      <c r="HQ28" s="903"/>
      <c r="HR28" s="903"/>
      <c r="HS28" s="903"/>
      <c r="HT28" s="903"/>
      <c r="HU28" s="894">
        <f t="shared" si="202"/>
        <v>0</v>
      </c>
      <c r="HV28" s="895" t="e">
        <f t="shared" si="158"/>
        <v>#N/A</v>
      </c>
      <c r="HW28" s="902"/>
      <c r="HX28" s="899" t="e">
        <f t="shared" si="235"/>
        <v>#N/A</v>
      </c>
      <c r="HY28" s="903"/>
      <c r="HZ28" s="903"/>
      <c r="IA28" s="903"/>
      <c r="IB28" s="903"/>
      <c r="IC28" s="903"/>
      <c r="ID28" s="903"/>
      <c r="IE28" s="894">
        <f t="shared" si="203"/>
        <v>0</v>
      </c>
      <c r="IF28" s="895" t="e">
        <f t="shared" si="166"/>
        <v>#N/A</v>
      </c>
      <c r="IG28" s="902"/>
      <c r="IH28" s="899"/>
      <c r="II28" s="903"/>
      <c r="IJ28" s="903"/>
      <c r="IK28" s="903"/>
      <c r="IL28" s="903"/>
      <c r="IM28" s="903"/>
      <c r="IN28" s="903"/>
      <c r="IO28" s="894">
        <f t="shared" si="204"/>
        <v>0</v>
      </c>
      <c r="IP28" s="895" t="e">
        <f t="shared" si="174"/>
        <v>#DIV/0!</v>
      </c>
      <c r="IQ28" s="907"/>
      <c r="IR28" s="899"/>
      <c r="IS28" s="903"/>
      <c r="IT28" s="903"/>
      <c r="IU28" s="903"/>
      <c r="IV28" s="903"/>
      <c r="IW28" s="903"/>
      <c r="IX28" s="903"/>
      <c r="IY28" s="894">
        <f t="shared" si="205"/>
        <v>0</v>
      </c>
      <c r="IZ28" s="895" t="e">
        <f t="shared" si="182"/>
        <v>#DIV/0!</v>
      </c>
      <c r="JA28" s="907"/>
      <c r="JB28" s="835"/>
      <c r="JC28" s="907"/>
      <c r="JD28" s="835"/>
      <c r="JE28" s="835"/>
      <c r="JF28" s="835"/>
      <c r="JG28" s="835"/>
      <c r="JH28" s="835"/>
      <c r="JI28" s="835"/>
      <c r="JJ28" s="835"/>
      <c r="JK28" s="835"/>
      <c r="JL28" s="835"/>
      <c r="JM28" s="835"/>
      <c r="JN28" s="835"/>
      <c r="JO28" s="835"/>
      <c r="JP28" s="835"/>
      <c r="JQ28" s="835"/>
      <c r="JR28" s="835"/>
      <c r="JS28" s="835"/>
      <c r="JT28" s="835"/>
      <c r="JU28" s="835"/>
      <c r="JV28" s="835"/>
      <c r="JW28" s="835"/>
      <c r="JX28" s="835"/>
      <c r="JY28" s="835"/>
      <c r="JZ28" s="835"/>
      <c r="KA28" s="835"/>
      <c r="KB28" s="835"/>
      <c r="KC28" s="835"/>
      <c r="KD28" s="835"/>
      <c r="KE28" s="835"/>
      <c r="KF28" s="835"/>
    </row>
    <row r="29" spans="1:292" s="836" customFormat="1" ht="20.149999999999999" customHeight="1">
      <c r="A29" s="890">
        <f t="shared" si="212"/>
        <v>45699</v>
      </c>
      <c r="B29" s="891">
        <f t="shared" si="237"/>
        <v>20</v>
      </c>
      <c r="C29" s="900">
        <v>9</v>
      </c>
      <c r="D29" s="900"/>
      <c r="E29" s="900">
        <v>38</v>
      </c>
      <c r="F29" s="900"/>
      <c r="G29" s="900"/>
      <c r="H29" s="900">
        <v>28</v>
      </c>
      <c r="I29" s="894">
        <f t="shared" si="206"/>
        <v>75</v>
      </c>
      <c r="J29" s="895">
        <f t="shared" si="207"/>
        <v>2.6785714285714286E-3</v>
      </c>
      <c r="K29" s="902"/>
      <c r="L29" s="899">
        <f t="shared" si="213"/>
        <v>20</v>
      </c>
      <c r="M29" s="903">
        <v>14</v>
      </c>
      <c r="N29" s="903"/>
      <c r="O29" s="903">
        <v>51</v>
      </c>
      <c r="P29" s="903"/>
      <c r="Q29" s="903"/>
      <c r="R29" s="903">
        <v>22</v>
      </c>
      <c r="S29" s="894">
        <f t="shared" si="208"/>
        <v>87</v>
      </c>
      <c r="T29" s="895">
        <f t="shared" si="209"/>
        <v>3.2830188679245282E-3</v>
      </c>
      <c r="U29" s="902"/>
      <c r="V29" s="899">
        <f t="shared" si="214"/>
        <v>20</v>
      </c>
      <c r="W29" s="903">
        <v>8</v>
      </c>
      <c r="X29" s="903"/>
      <c r="Y29" s="903">
        <v>41</v>
      </c>
      <c r="Z29" s="903"/>
      <c r="AA29" s="903"/>
      <c r="AB29" s="903">
        <v>25</v>
      </c>
      <c r="AC29" s="894">
        <f t="shared" si="210"/>
        <v>74</v>
      </c>
      <c r="AD29" s="895">
        <f t="shared" si="211"/>
        <v>2.8030303030303029E-3</v>
      </c>
      <c r="AE29" s="907"/>
      <c r="AF29" s="891">
        <f t="shared" si="215"/>
        <v>20</v>
      </c>
      <c r="AG29" s="903">
        <v>11</v>
      </c>
      <c r="AH29" s="903"/>
      <c r="AI29" s="903">
        <v>43</v>
      </c>
      <c r="AJ29" s="903"/>
      <c r="AK29" s="903"/>
      <c r="AL29" s="903">
        <v>30</v>
      </c>
      <c r="AM29" s="894">
        <f t="shared" si="183"/>
        <v>84</v>
      </c>
      <c r="AN29" s="895">
        <f t="shared" si="7"/>
        <v>3.1818181818181819E-3</v>
      </c>
      <c r="AO29" s="907"/>
      <c r="AP29" s="899">
        <f t="shared" si="216"/>
        <v>20</v>
      </c>
      <c r="AQ29" s="903">
        <v>13</v>
      </c>
      <c r="AR29" s="903"/>
      <c r="AS29" s="903">
        <v>53</v>
      </c>
      <c r="AT29" s="903"/>
      <c r="AU29" s="903"/>
      <c r="AV29" s="903">
        <v>31</v>
      </c>
      <c r="AW29" s="894">
        <f t="shared" si="184"/>
        <v>97</v>
      </c>
      <c r="AX29" s="895">
        <f t="shared" si="15"/>
        <v>3.674242424242424E-3</v>
      </c>
      <c r="AY29" s="907"/>
      <c r="AZ29" s="899">
        <f t="shared" si="217"/>
        <v>19</v>
      </c>
      <c r="BA29" s="903">
        <v>4</v>
      </c>
      <c r="BB29" s="903"/>
      <c r="BC29" s="903">
        <v>48</v>
      </c>
      <c r="BD29" s="903"/>
      <c r="BE29" s="903"/>
      <c r="BF29" s="903">
        <v>4</v>
      </c>
      <c r="BG29" s="894">
        <f t="shared" si="185"/>
        <v>56</v>
      </c>
      <c r="BH29" s="895">
        <f t="shared" si="23"/>
        <v>1.8983050847457628E-3</v>
      </c>
      <c r="BI29" s="902"/>
      <c r="BJ29" s="891">
        <f t="shared" si="218"/>
        <v>19</v>
      </c>
      <c r="BK29" s="903">
        <v>7</v>
      </c>
      <c r="BL29" s="903"/>
      <c r="BM29" s="903">
        <v>54</v>
      </c>
      <c r="BN29" s="903"/>
      <c r="BO29" s="903"/>
      <c r="BP29" s="903">
        <v>5</v>
      </c>
      <c r="BQ29" s="894">
        <f t="shared" si="186"/>
        <v>66</v>
      </c>
      <c r="BR29" s="895">
        <f t="shared" si="30"/>
        <v>2.2297297297297299E-3</v>
      </c>
      <c r="BS29" s="902"/>
      <c r="BT29" s="891">
        <f t="shared" si="219"/>
        <v>19</v>
      </c>
      <c r="BU29" s="903">
        <v>6</v>
      </c>
      <c r="BV29" s="903"/>
      <c r="BW29" s="903">
        <v>80</v>
      </c>
      <c r="BX29" s="903"/>
      <c r="BY29" s="903"/>
      <c r="BZ29" s="903">
        <v>4</v>
      </c>
      <c r="CA29" s="894">
        <f t="shared" si="187"/>
        <v>90</v>
      </c>
      <c r="CB29" s="895">
        <f t="shared" si="38"/>
        <v>3.0508474576271187E-3</v>
      </c>
      <c r="CC29" s="902"/>
      <c r="CD29" s="899">
        <f t="shared" si="220"/>
        <v>19</v>
      </c>
      <c r="CE29" s="903">
        <v>5</v>
      </c>
      <c r="CF29" s="903"/>
      <c r="CG29" s="903">
        <v>75</v>
      </c>
      <c r="CH29" s="903"/>
      <c r="CI29" s="903"/>
      <c r="CJ29" s="903">
        <v>5</v>
      </c>
      <c r="CK29" s="894">
        <f t="shared" si="188"/>
        <v>85</v>
      </c>
      <c r="CL29" s="895">
        <f t="shared" si="46"/>
        <v>2.8716216216216218E-3</v>
      </c>
      <c r="CM29" s="902"/>
      <c r="CN29" s="899" t="e">
        <f t="shared" si="221"/>
        <v>#N/A</v>
      </c>
      <c r="CO29" s="903"/>
      <c r="CP29" s="903"/>
      <c r="CQ29" s="903"/>
      <c r="CR29" s="903"/>
      <c r="CS29" s="903"/>
      <c r="CT29" s="903"/>
      <c r="CU29" s="894">
        <f t="shared" si="189"/>
        <v>0</v>
      </c>
      <c r="CV29" s="895" t="e">
        <f t="shared" si="54"/>
        <v>#N/A</v>
      </c>
      <c r="CW29" s="902"/>
      <c r="CX29" s="899" t="e">
        <f t="shared" si="222"/>
        <v>#N/A</v>
      </c>
      <c r="CY29" s="903"/>
      <c r="CZ29" s="903"/>
      <c r="DA29" s="903"/>
      <c r="DB29" s="903"/>
      <c r="DC29" s="903"/>
      <c r="DD29" s="903"/>
      <c r="DE29" s="894">
        <f t="shared" si="190"/>
        <v>0</v>
      </c>
      <c r="DF29" s="895" t="e">
        <f t="shared" si="62"/>
        <v>#N/A</v>
      </c>
      <c r="DG29" s="902"/>
      <c r="DH29" s="899" t="e">
        <f t="shared" si="223"/>
        <v>#N/A</v>
      </c>
      <c r="DI29" s="903"/>
      <c r="DJ29" s="903"/>
      <c r="DK29" s="903"/>
      <c r="DL29" s="903"/>
      <c r="DM29" s="903"/>
      <c r="DN29" s="903"/>
      <c r="DO29" s="894">
        <f t="shared" si="191"/>
        <v>0</v>
      </c>
      <c r="DP29" s="895" t="e">
        <f t="shared" si="70"/>
        <v>#N/A</v>
      </c>
      <c r="DQ29" s="902"/>
      <c r="DR29" s="899" t="e">
        <f t="shared" si="224"/>
        <v>#N/A</v>
      </c>
      <c r="DS29" s="903"/>
      <c r="DT29" s="903"/>
      <c r="DU29" s="903"/>
      <c r="DV29" s="903"/>
      <c r="DW29" s="903"/>
      <c r="DX29" s="903"/>
      <c r="DY29" s="894">
        <f t="shared" si="192"/>
        <v>0</v>
      </c>
      <c r="DZ29" s="895" t="e">
        <f t="shared" si="78"/>
        <v>#N/A</v>
      </c>
      <c r="EA29" s="902"/>
      <c r="EB29" s="899" t="e">
        <f t="shared" si="225"/>
        <v>#N/A</v>
      </c>
      <c r="EC29" s="903"/>
      <c r="ED29" s="903"/>
      <c r="EE29" s="903"/>
      <c r="EF29" s="903"/>
      <c r="EG29" s="903"/>
      <c r="EH29" s="903"/>
      <c r="EI29" s="894">
        <f t="shared" si="193"/>
        <v>0</v>
      </c>
      <c r="EJ29" s="895" t="e">
        <f t="shared" si="86"/>
        <v>#N/A</v>
      </c>
      <c r="EK29" s="902"/>
      <c r="EL29" s="899" t="e">
        <f t="shared" si="226"/>
        <v>#N/A</v>
      </c>
      <c r="EM29" s="903"/>
      <c r="EN29" s="903"/>
      <c r="EO29" s="903"/>
      <c r="EP29" s="903"/>
      <c r="EQ29" s="903"/>
      <c r="ER29" s="903"/>
      <c r="ES29" s="894">
        <f t="shared" si="194"/>
        <v>0</v>
      </c>
      <c r="ET29" s="895" t="e">
        <f t="shared" si="94"/>
        <v>#N/A</v>
      </c>
      <c r="EU29" s="902"/>
      <c r="EV29" s="899" t="e">
        <f t="shared" si="227"/>
        <v>#N/A</v>
      </c>
      <c r="EW29" s="903"/>
      <c r="EX29" s="903"/>
      <c r="EY29" s="903"/>
      <c r="EZ29" s="903"/>
      <c r="FA29" s="903"/>
      <c r="FB29" s="903"/>
      <c r="FC29" s="894">
        <f t="shared" si="195"/>
        <v>0</v>
      </c>
      <c r="FD29" s="895" t="e">
        <f t="shared" si="102"/>
        <v>#N/A</v>
      </c>
      <c r="FE29" s="902"/>
      <c r="FF29" s="899" t="e">
        <f t="shared" si="228"/>
        <v>#N/A</v>
      </c>
      <c r="FG29" s="903"/>
      <c r="FH29" s="903"/>
      <c r="FI29" s="903"/>
      <c r="FJ29" s="903"/>
      <c r="FK29" s="903"/>
      <c r="FL29" s="903"/>
      <c r="FM29" s="894">
        <f t="shared" si="196"/>
        <v>0</v>
      </c>
      <c r="FN29" s="895" t="e">
        <f t="shared" si="110"/>
        <v>#N/A</v>
      </c>
      <c r="FO29" s="902"/>
      <c r="FP29" s="899" t="e">
        <f t="shared" si="229"/>
        <v>#N/A</v>
      </c>
      <c r="FQ29" s="903"/>
      <c r="FR29" s="903"/>
      <c r="FS29" s="903"/>
      <c r="FT29" s="903"/>
      <c r="FU29" s="903"/>
      <c r="FV29" s="903"/>
      <c r="FW29" s="894">
        <f t="shared" si="197"/>
        <v>0</v>
      </c>
      <c r="FX29" s="895" t="e">
        <f t="shared" si="118"/>
        <v>#N/A</v>
      </c>
      <c r="FY29" s="902"/>
      <c r="FZ29" s="899" t="e">
        <f t="shared" si="230"/>
        <v>#N/A</v>
      </c>
      <c r="GA29" s="903"/>
      <c r="GB29" s="903"/>
      <c r="GC29" s="903"/>
      <c r="GD29" s="903"/>
      <c r="GE29" s="903"/>
      <c r="GF29" s="903"/>
      <c r="GG29" s="894">
        <f t="shared" si="198"/>
        <v>0</v>
      </c>
      <c r="GH29" s="895" t="e">
        <f t="shared" si="126"/>
        <v>#N/A</v>
      </c>
      <c r="GI29" s="902"/>
      <c r="GJ29" s="899" t="e">
        <f t="shared" si="231"/>
        <v>#N/A</v>
      </c>
      <c r="GK29" s="903"/>
      <c r="GL29" s="903"/>
      <c r="GM29" s="903"/>
      <c r="GN29" s="903"/>
      <c r="GO29" s="903"/>
      <c r="GP29" s="903"/>
      <c r="GQ29" s="894">
        <f t="shared" si="199"/>
        <v>0</v>
      </c>
      <c r="GR29" s="895" t="e">
        <f t="shared" si="134"/>
        <v>#N/A</v>
      </c>
      <c r="GS29" s="902"/>
      <c r="GT29" s="899" t="e">
        <f t="shared" si="232"/>
        <v>#N/A</v>
      </c>
      <c r="GU29" s="903"/>
      <c r="GV29" s="903"/>
      <c r="GW29" s="903"/>
      <c r="GX29" s="903"/>
      <c r="GY29" s="903"/>
      <c r="GZ29" s="903"/>
      <c r="HA29" s="894">
        <f t="shared" si="200"/>
        <v>0</v>
      </c>
      <c r="HB29" s="895" t="e">
        <f t="shared" si="142"/>
        <v>#N/A</v>
      </c>
      <c r="HC29" s="902"/>
      <c r="HD29" s="899" t="e">
        <f t="shared" si="233"/>
        <v>#N/A</v>
      </c>
      <c r="HE29" s="903"/>
      <c r="HF29" s="903"/>
      <c r="HG29" s="903"/>
      <c r="HH29" s="903"/>
      <c r="HI29" s="903"/>
      <c r="HJ29" s="903"/>
      <c r="HK29" s="894">
        <f t="shared" si="201"/>
        <v>0</v>
      </c>
      <c r="HL29" s="895" t="e">
        <f t="shared" si="150"/>
        <v>#N/A</v>
      </c>
      <c r="HM29" s="902"/>
      <c r="HN29" s="899" t="e">
        <f t="shared" si="234"/>
        <v>#N/A</v>
      </c>
      <c r="HO29" s="903"/>
      <c r="HP29" s="903"/>
      <c r="HQ29" s="903"/>
      <c r="HR29" s="903"/>
      <c r="HS29" s="903"/>
      <c r="HT29" s="903"/>
      <c r="HU29" s="894">
        <f t="shared" si="202"/>
        <v>0</v>
      </c>
      <c r="HV29" s="895" t="e">
        <f t="shared" si="158"/>
        <v>#N/A</v>
      </c>
      <c r="HW29" s="902"/>
      <c r="HX29" s="899" t="e">
        <f t="shared" si="235"/>
        <v>#N/A</v>
      </c>
      <c r="HY29" s="903"/>
      <c r="HZ29" s="903"/>
      <c r="IA29" s="903"/>
      <c r="IB29" s="903"/>
      <c r="IC29" s="903"/>
      <c r="ID29" s="903"/>
      <c r="IE29" s="894">
        <f t="shared" si="203"/>
        <v>0</v>
      </c>
      <c r="IF29" s="895" t="e">
        <f t="shared" si="166"/>
        <v>#N/A</v>
      </c>
      <c r="IG29" s="902"/>
      <c r="IH29" s="899"/>
      <c r="II29" s="903"/>
      <c r="IJ29" s="903"/>
      <c r="IK29" s="903"/>
      <c r="IL29" s="903"/>
      <c r="IM29" s="903"/>
      <c r="IN29" s="903"/>
      <c r="IO29" s="894">
        <f t="shared" si="204"/>
        <v>0</v>
      </c>
      <c r="IP29" s="895" t="e">
        <f t="shared" si="174"/>
        <v>#DIV/0!</v>
      </c>
      <c r="IQ29" s="907"/>
      <c r="IR29" s="899"/>
      <c r="IS29" s="903"/>
      <c r="IT29" s="903"/>
      <c r="IU29" s="903"/>
      <c r="IV29" s="903"/>
      <c r="IW29" s="903"/>
      <c r="IX29" s="903"/>
      <c r="IY29" s="894">
        <f t="shared" si="205"/>
        <v>0</v>
      </c>
      <c r="IZ29" s="895" t="e">
        <f t="shared" si="182"/>
        <v>#DIV/0!</v>
      </c>
      <c r="JA29" s="907"/>
      <c r="JB29" s="835"/>
      <c r="JC29" s="907"/>
      <c r="JD29" s="835"/>
      <c r="JE29" s="835"/>
      <c r="JF29" s="835"/>
      <c r="JG29" s="835"/>
      <c r="JH29" s="835"/>
      <c r="JI29" s="835"/>
      <c r="JJ29" s="835"/>
      <c r="JK29" s="835"/>
      <c r="JL29" s="835"/>
      <c r="JM29" s="835"/>
      <c r="JN29" s="835"/>
      <c r="JO29" s="835"/>
      <c r="JP29" s="835"/>
      <c r="JQ29" s="835"/>
      <c r="JR29" s="835"/>
      <c r="JS29" s="835"/>
      <c r="JT29" s="835"/>
      <c r="JU29" s="835"/>
      <c r="JV29" s="835"/>
      <c r="JW29" s="835"/>
      <c r="JX29" s="835"/>
      <c r="JY29" s="835"/>
      <c r="JZ29" s="835"/>
      <c r="KA29" s="835"/>
      <c r="KB29" s="835"/>
      <c r="KC29" s="835"/>
      <c r="KD29" s="835"/>
      <c r="KE29" s="835"/>
      <c r="KF29" s="835"/>
    </row>
    <row r="30" spans="1:292" s="834" customFormat="1" ht="20.149999999999999" customHeight="1">
      <c r="A30" s="890">
        <f t="shared" si="212"/>
        <v>45700</v>
      </c>
      <c r="B30" s="891">
        <f t="shared" si="237"/>
        <v>21</v>
      </c>
      <c r="C30" s="914">
        <v>12</v>
      </c>
      <c r="D30" s="914"/>
      <c r="E30" s="914">
        <v>28</v>
      </c>
      <c r="F30" s="914"/>
      <c r="G30" s="914"/>
      <c r="H30" s="914">
        <v>30</v>
      </c>
      <c r="I30" s="894">
        <f t="shared" si="206"/>
        <v>70</v>
      </c>
      <c r="J30" s="895">
        <f t="shared" si="207"/>
        <v>2.5000000000000001E-3</v>
      </c>
      <c r="K30" s="902"/>
      <c r="L30" s="899">
        <f t="shared" si="213"/>
        <v>21</v>
      </c>
      <c r="M30" s="915">
        <v>11</v>
      </c>
      <c r="N30" s="915"/>
      <c r="O30" s="915">
        <v>50</v>
      </c>
      <c r="P30" s="915"/>
      <c r="Q30" s="915"/>
      <c r="R30" s="915">
        <v>35</v>
      </c>
      <c r="S30" s="894">
        <f t="shared" si="208"/>
        <v>96</v>
      </c>
      <c r="T30" s="895">
        <f t="shared" si="209"/>
        <v>3.6226415094339623E-3</v>
      </c>
      <c r="U30" s="902"/>
      <c r="V30" s="899">
        <f t="shared" si="214"/>
        <v>21</v>
      </c>
      <c r="W30" s="915">
        <v>10</v>
      </c>
      <c r="X30" s="915"/>
      <c r="Y30" s="915">
        <v>30</v>
      </c>
      <c r="Z30" s="915"/>
      <c r="AA30" s="915"/>
      <c r="AB30" s="915">
        <v>25</v>
      </c>
      <c r="AC30" s="894">
        <f t="shared" si="210"/>
        <v>65</v>
      </c>
      <c r="AD30" s="895">
        <f t="shared" si="211"/>
        <v>2.4621212121212119E-3</v>
      </c>
      <c r="AE30" s="916"/>
      <c r="AF30" s="891">
        <f t="shared" si="215"/>
        <v>21</v>
      </c>
      <c r="AG30" s="915">
        <v>9</v>
      </c>
      <c r="AH30" s="915"/>
      <c r="AI30" s="915">
        <v>45</v>
      </c>
      <c r="AJ30" s="915"/>
      <c r="AK30" s="915"/>
      <c r="AL30" s="915">
        <v>35</v>
      </c>
      <c r="AM30" s="894">
        <f t="shared" si="183"/>
        <v>89</v>
      </c>
      <c r="AN30" s="895">
        <f t="shared" si="7"/>
        <v>3.3712121212121212E-3</v>
      </c>
      <c r="AO30" s="916"/>
      <c r="AP30" s="899">
        <f t="shared" si="216"/>
        <v>21</v>
      </c>
      <c r="AQ30" s="915">
        <v>11</v>
      </c>
      <c r="AR30" s="915"/>
      <c r="AS30" s="915">
        <v>55</v>
      </c>
      <c r="AT30" s="915"/>
      <c r="AU30" s="915"/>
      <c r="AV30" s="915">
        <v>30</v>
      </c>
      <c r="AW30" s="894">
        <f t="shared" si="184"/>
        <v>96</v>
      </c>
      <c r="AX30" s="895">
        <f t="shared" si="15"/>
        <v>3.6363636363636364E-3</v>
      </c>
      <c r="AY30" s="916"/>
      <c r="AZ30" s="899">
        <f t="shared" si="217"/>
        <v>20</v>
      </c>
      <c r="BA30" s="915">
        <v>4</v>
      </c>
      <c r="BB30" s="915"/>
      <c r="BC30" s="915">
        <v>37</v>
      </c>
      <c r="BD30" s="915"/>
      <c r="BE30" s="915"/>
      <c r="BF30" s="915">
        <v>4</v>
      </c>
      <c r="BG30" s="894">
        <f t="shared" si="185"/>
        <v>45</v>
      </c>
      <c r="BH30" s="895">
        <f t="shared" si="23"/>
        <v>1.5254237288135593E-3</v>
      </c>
      <c r="BI30" s="902"/>
      <c r="BJ30" s="891">
        <f t="shared" si="218"/>
        <v>20</v>
      </c>
      <c r="BK30" s="915">
        <v>7</v>
      </c>
      <c r="BL30" s="915"/>
      <c r="BM30" s="915">
        <v>59</v>
      </c>
      <c r="BN30" s="915"/>
      <c r="BO30" s="915"/>
      <c r="BP30" s="915">
        <v>5</v>
      </c>
      <c r="BQ30" s="894">
        <f t="shared" si="186"/>
        <v>71</v>
      </c>
      <c r="BR30" s="895">
        <f t="shared" si="30"/>
        <v>2.3986486486486484E-3</v>
      </c>
      <c r="BS30" s="902"/>
      <c r="BT30" s="891">
        <f t="shared" si="219"/>
        <v>20</v>
      </c>
      <c r="BU30" s="915">
        <v>6</v>
      </c>
      <c r="BV30" s="915"/>
      <c r="BW30" s="915">
        <v>72</v>
      </c>
      <c r="BX30" s="915"/>
      <c r="BY30" s="915"/>
      <c r="BZ30" s="915">
        <v>4</v>
      </c>
      <c r="CA30" s="894">
        <f t="shared" si="187"/>
        <v>82</v>
      </c>
      <c r="CB30" s="895">
        <f t="shared" si="38"/>
        <v>2.7796610169491527E-3</v>
      </c>
      <c r="CC30" s="902"/>
      <c r="CD30" s="899">
        <f t="shared" si="220"/>
        <v>20</v>
      </c>
      <c r="CE30" s="915">
        <v>5</v>
      </c>
      <c r="CF30" s="915"/>
      <c r="CG30" s="915">
        <v>69</v>
      </c>
      <c r="CH30" s="915"/>
      <c r="CI30" s="915"/>
      <c r="CJ30" s="915">
        <v>5</v>
      </c>
      <c r="CK30" s="894">
        <f t="shared" si="188"/>
        <v>79</v>
      </c>
      <c r="CL30" s="895">
        <f t="shared" si="46"/>
        <v>2.668918918918919E-3</v>
      </c>
      <c r="CM30" s="902"/>
      <c r="CN30" s="899" t="e">
        <f t="shared" si="221"/>
        <v>#N/A</v>
      </c>
      <c r="CO30" s="915"/>
      <c r="CP30" s="915"/>
      <c r="CQ30" s="915"/>
      <c r="CR30" s="915"/>
      <c r="CS30" s="915"/>
      <c r="CT30" s="915"/>
      <c r="CU30" s="894">
        <f t="shared" si="189"/>
        <v>0</v>
      </c>
      <c r="CV30" s="895" t="e">
        <f t="shared" si="54"/>
        <v>#N/A</v>
      </c>
      <c r="CW30" s="902"/>
      <c r="CX30" s="899" t="e">
        <f t="shared" si="222"/>
        <v>#N/A</v>
      </c>
      <c r="CY30" s="915"/>
      <c r="CZ30" s="915"/>
      <c r="DA30" s="915"/>
      <c r="DB30" s="915"/>
      <c r="DC30" s="915"/>
      <c r="DD30" s="915"/>
      <c r="DE30" s="894">
        <f t="shared" si="190"/>
        <v>0</v>
      </c>
      <c r="DF30" s="895" t="e">
        <f t="shared" si="62"/>
        <v>#N/A</v>
      </c>
      <c r="DG30" s="902"/>
      <c r="DH30" s="899" t="e">
        <f t="shared" si="223"/>
        <v>#N/A</v>
      </c>
      <c r="DI30" s="903"/>
      <c r="DJ30" s="903"/>
      <c r="DK30" s="903"/>
      <c r="DL30" s="903"/>
      <c r="DM30" s="903"/>
      <c r="DN30" s="903"/>
      <c r="DO30" s="894">
        <f t="shared" si="191"/>
        <v>0</v>
      </c>
      <c r="DP30" s="895" t="e">
        <f t="shared" si="70"/>
        <v>#N/A</v>
      </c>
      <c r="DQ30" s="902"/>
      <c r="DR30" s="899" t="e">
        <f t="shared" si="224"/>
        <v>#N/A</v>
      </c>
      <c r="DS30" s="915"/>
      <c r="DT30" s="915"/>
      <c r="DU30" s="915"/>
      <c r="DV30" s="915"/>
      <c r="DW30" s="915"/>
      <c r="DX30" s="915"/>
      <c r="DY30" s="894">
        <f t="shared" si="192"/>
        <v>0</v>
      </c>
      <c r="DZ30" s="895" t="e">
        <f t="shared" si="78"/>
        <v>#N/A</v>
      </c>
      <c r="EA30" s="902"/>
      <c r="EB30" s="899" t="e">
        <f t="shared" si="225"/>
        <v>#N/A</v>
      </c>
      <c r="EC30" s="915"/>
      <c r="ED30" s="915"/>
      <c r="EE30" s="915"/>
      <c r="EF30" s="915"/>
      <c r="EG30" s="915"/>
      <c r="EH30" s="915"/>
      <c r="EI30" s="894">
        <f t="shared" si="193"/>
        <v>0</v>
      </c>
      <c r="EJ30" s="895" t="e">
        <f t="shared" si="86"/>
        <v>#N/A</v>
      </c>
      <c r="EK30" s="902"/>
      <c r="EL30" s="899" t="e">
        <f t="shared" si="226"/>
        <v>#N/A</v>
      </c>
      <c r="EM30" s="915"/>
      <c r="EN30" s="915"/>
      <c r="EO30" s="915"/>
      <c r="EP30" s="915"/>
      <c r="EQ30" s="915"/>
      <c r="ER30" s="915"/>
      <c r="ES30" s="894">
        <f t="shared" si="194"/>
        <v>0</v>
      </c>
      <c r="ET30" s="895" t="e">
        <f t="shared" si="94"/>
        <v>#N/A</v>
      </c>
      <c r="EU30" s="902"/>
      <c r="EV30" s="899" t="e">
        <f t="shared" si="227"/>
        <v>#N/A</v>
      </c>
      <c r="EW30" s="903"/>
      <c r="EX30" s="903"/>
      <c r="EY30" s="903"/>
      <c r="EZ30" s="903"/>
      <c r="FA30" s="903"/>
      <c r="FB30" s="903"/>
      <c r="FC30" s="894">
        <f t="shared" si="195"/>
        <v>0</v>
      </c>
      <c r="FD30" s="895" t="e">
        <f t="shared" si="102"/>
        <v>#N/A</v>
      </c>
      <c r="FE30" s="902"/>
      <c r="FF30" s="899" t="e">
        <f t="shared" si="228"/>
        <v>#N/A</v>
      </c>
      <c r="FG30" s="903"/>
      <c r="FH30" s="903"/>
      <c r="FI30" s="903"/>
      <c r="FJ30" s="903"/>
      <c r="FK30" s="903"/>
      <c r="FL30" s="903"/>
      <c r="FM30" s="894">
        <f t="shared" si="196"/>
        <v>0</v>
      </c>
      <c r="FN30" s="895" t="e">
        <f t="shared" si="110"/>
        <v>#N/A</v>
      </c>
      <c r="FO30" s="902"/>
      <c r="FP30" s="899" t="e">
        <f t="shared" si="229"/>
        <v>#N/A</v>
      </c>
      <c r="FQ30" s="903"/>
      <c r="FR30" s="903"/>
      <c r="FS30" s="903"/>
      <c r="FT30" s="903"/>
      <c r="FU30" s="903"/>
      <c r="FV30" s="903"/>
      <c r="FW30" s="894">
        <f t="shared" si="197"/>
        <v>0</v>
      </c>
      <c r="FX30" s="895" t="e">
        <f t="shared" si="118"/>
        <v>#N/A</v>
      </c>
      <c r="FY30" s="902"/>
      <c r="FZ30" s="899" t="e">
        <f t="shared" si="230"/>
        <v>#N/A</v>
      </c>
      <c r="GA30" s="903"/>
      <c r="GB30" s="903"/>
      <c r="GC30" s="903"/>
      <c r="GD30" s="903"/>
      <c r="GE30" s="903"/>
      <c r="GF30" s="903"/>
      <c r="GG30" s="894">
        <f t="shared" si="198"/>
        <v>0</v>
      </c>
      <c r="GH30" s="895" t="e">
        <f t="shared" si="126"/>
        <v>#N/A</v>
      </c>
      <c r="GI30" s="902"/>
      <c r="GJ30" s="899" t="e">
        <f t="shared" si="231"/>
        <v>#N/A</v>
      </c>
      <c r="GK30" s="903"/>
      <c r="GL30" s="903"/>
      <c r="GM30" s="903"/>
      <c r="GN30" s="903"/>
      <c r="GO30" s="903"/>
      <c r="GP30" s="903"/>
      <c r="GQ30" s="894">
        <f t="shared" si="199"/>
        <v>0</v>
      </c>
      <c r="GR30" s="895" t="e">
        <f t="shared" si="134"/>
        <v>#N/A</v>
      </c>
      <c r="GS30" s="902"/>
      <c r="GT30" s="899" t="e">
        <f t="shared" si="232"/>
        <v>#N/A</v>
      </c>
      <c r="GU30" s="903"/>
      <c r="GV30" s="903"/>
      <c r="GW30" s="903"/>
      <c r="GX30" s="903"/>
      <c r="GY30" s="903"/>
      <c r="GZ30" s="903"/>
      <c r="HA30" s="894">
        <f t="shared" si="200"/>
        <v>0</v>
      </c>
      <c r="HB30" s="895" t="e">
        <f t="shared" si="142"/>
        <v>#N/A</v>
      </c>
      <c r="HC30" s="902"/>
      <c r="HD30" s="899" t="e">
        <f t="shared" si="233"/>
        <v>#N/A</v>
      </c>
      <c r="HE30" s="903"/>
      <c r="HF30" s="903"/>
      <c r="HG30" s="903"/>
      <c r="HH30" s="903"/>
      <c r="HI30" s="903"/>
      <c r="HJ30" s="903"/>
      <c r="HK30" s="894">
        <f t="shared" si="201"/>
        <v>0</v>
      </c>
      <c r="HL30" s="895" t="e">
        <f t="shared" si="150"/>
        <v>#N/A</v>
      </c>
      <c r="HM30" s="902"/>
      <c r="HN30" s="899" t="e">
        <f t="shared" si="234"/>
        <v>#N/A</v>
      </c>
      <c r="HO30" s="903"/>
      <c r="HP30" s="903"/>
      <c r="HQ30" s="903"/>
      <c r="HR30" s="903"/>
      <c r="HS30" s="903"/>
      <c r="HT30" s="903"/>
      <c r="HU30" s="894">
        <f t="shared" si="202"/>
        <v>0</v>
      </c>
      <c r="HV30" s="895" t="e">
        <f t="shared" si="158"/>
        <v>#N/A</v>
      </c>
      <c r="HW30" s="902"/>
      <c r="HX30" s="899" t="e">
        <f t="shared" si="235"/>
        <v>#N/A</v>
      </c>
      <c r="HY30" s="903"/>
      <c r="HZ30" s="903"/>
      <c r="IA30" s="903"/>
      <c r="IB30" s="903"/>
      <c r="IC30" s="903"/>
      <c r="ID30" s="903"/>
      <c r="IE30" s="894">
        <f t="shared" si="203"/>
        <v>0</v>
      </c>
      <c r="IF30" s="895" t="e">
        <f t="shared" si="166"/>
        <v>#N/A</v>
      </c>
      <c r="IG30" s="902"/>
      <c r="IH30" s="917"/>
      <c r="II30" s="915"/>
      <c r="IJ30" s="915"/>
      <c r="IK30" s="915"/>
      <c r="IL30" s="915"/>
      <c r="IM30" s="915"/>
      <c r="IN30" s="915"/>
      <c r="IO30" s="894">
        <f t="shared" si="204"/>
        <v>0</v>
      </c>
      <c r="IP30" s="895" t="e">
        <f t="shared" si="174"/>
        <v>#DIV/0!</v>
      </c>
      <c r="IQ30" s="916"/>
      <c r="IR30" s="917"/>
      <c r="IS30" s="915"/>
      <c r="IT30" s="915"/>
      <c r="IU30" s="915"/>
      <c r="IV30" s="915"/>
      <c r="IW30" s="915"/>
      <c r="IX30" s="915"/>
      <c r="IY30" s="894">
        <f t="shared" si="205"/>
        <v>0</v>
      </c>
      <c r="IZ30" s="895" t="e">
        <f t="shared" si="182"/>
        <v>#DIV/0!</v>
      </c>
      <c r="JA30" s="916"/>
      <c r="JB30" s="621"/>
      <c r="JC30" s="916"/>
      <c r="JD30" s="621"/>
      <c r="JE30" s="621"/>
      <c r="JF30" s="621"/>
      <c r="JG30" s="621"/>
      <c r="JH30" s="621"/>
      <c r="JI30" s="621"/>
      <c r="JJ30" s="621"/>
      <c r="JK30" s="621"/>
      <c r="JL30" s="621"/>
      <c r="JM30" s="621"/>
      <c r="JN30" s="621"/>
      <c r="JO30" s="621"/>
      <c r="JP30" s="621"/>
      <c r="JQ30" s="621"/>
      <c r="JR30" s="621"/>
      <c r="JS30" s="621"/>
      <c r="JT30" s="621"/>
      <c r="JU30" s="621"/>
      <c r="JV30" s="621"/>
      <c r="JW30" s="621"/>
      <c r="JX30" s="621"/>
      <c r="JY30" s="621"/>
      <c r="JZ30" s="621"/>
      <c r="KA30" s="621"/>
      <c r="KB30" s="621"/>
      <c r="KC30" s="621"/>
      <c r="KD30" s="621"/>
      <c r="KE30" s="621"/>
      <c r="KF30" s="621"/>
    </row>
    <row r="31" spans="1:292" s="834" customFormat="1" ht="20.149999999999999" customHeight="1">
      <c r="A31" s="890">
        <f t="shared" si="212"/>
        <v>45701</v>
      </c>
      <c r="B31" s="891">
        <f t="shared" si="237"/>
        <v>22</v>
      </c>
      <c r="C31" s="914">
        <v>10</v>
      </c>
      <c r="D31" s="914"/>
      <c r="E31" s="914">
        <v>34</v>
      </c>
      <c r="F31" s="914"/>
      <c r="G31" s="914"/>
      <c r="H31" s="914">
        <v>36</v>
      </c>
      <c r="I31" s="894">
        <f t="shared" si="206"/>
        <v>80</v>
      </c>
      <c r="J31" s="895">
        <f t="shared" si="207"/>
        <v>2.8571428571428571E-3</v>
      </c>
      <c r="K31" s="902"/>
      <c r="L31" s="899">
        <f t="shared" si="213"/>
        <v>22</v>
      </c>
      <c r="M31" s="915">
        <v>11</v>
      </c>
      <c r="N31" s="915"/>
      <c r="O31" s="915">
        <v>36</v>
      </c>
      <c r="P31" s="915"/>
      <c r="Q31" s="915"/>
      <c r="R31" s="915">
        <v>40</v>
      </c>
      <c r="S31" s="894">
        <f t="shared" si="208"/>
        <v>87</v>
      </c>
      <c r="T31" s="895">
        <f t="shared" si="209"/>
        <v>3.2830188679245282E-3</v>
      </c>
      <c r="U31" s="902"/>
      <c r="V31" s="899">
        <f t="shared" si="214"/>
        <v>22</v>
      </c>
      <c r="W31" s="915">
        <v>9</v>
      </c>
      <c r="X31" s="915"/>
      <c r="Y31" s="915">
        <v>30</v>
      </c>
      <c r="Z31" s="915"/>
      <c r="AA31" s="915"/>
      <c r="AB31" s="915">
        <v>37</v>
      </c>
      <c r="AC31" s="894">
        <f t="shared" si="210"/>
        <v>76</v>
      </c>
      <c r="AD31" s="895">
        <f t="shared" si="211"/>
        <v>2.8787878787878787E-3</v>
      </c>
      <c r="AE31" s="902"/>
      <c r="AF31" s="891">
        <f t="shared" si="215"/>
        <v>22</v>
      </c>
      <c r="AG31" s="915">
        <v>10</v>
      </c>
      <c r="AH31" s="915"/>
      <c r="AI31" s="915">
        <v>30</v>
      </c>
      <c r="AJ31" s="915"/>
      <c r="AK31" s="915"/>
      <c r="AL31" s="915">
        <v>38</v>
      </c>
      <c r="AM31" s="894">
        <f t="shared" si="183"/>
        <v>78</v>
      </c>
      <c r="AN31" s="895">
        <f t="shared" si="7"/>
        <v>2.9545454545454545E-3</v>
      </c>
      <c r="AO31" s="916"/>
      <c r="AP31" s="899">
        <f t="shared" si="216"/>
        <v>22</v>
      </c>
      <c r="AQ31" s="915">
        <v>12</v>
      </c>
      <c r="AR31" s="915"/>
      <c r="AS31" s="915">
        <v>40</v>
      </c>
      <c r="AT31" s="915"/>
      <c r="AU31" s="915"/>
      <c r="AV31" s="915">
        <v>44</v>
      </c>
      <c r="AW31" s="894">
        <f t="shared" si="184"/>
        <v>96</v>
      </c>
      <c r="AX31" s="895">
        <f t="shared" si="15"/>
        <v>3.6363636363636364E-3</v>
      </c>
      <c r="AY31" s="916"/>
      <c r="AZ31" s="899">
        <f t="shared" si="217"/>
        <v>21</v>
      </c>
      <c r="BA31" s="915">
        <v>6</v>
      </c>
      <c r="BB31" s="915"/>
      <c r="BC31" s="915">
        <v>49</v>
      </c>
      <c r="BD31" s="915"/>
      <c r="BE31" s="915"/>
      <c r="BF31" s="915">
        <v>4</v>
      </c>
      <c r="BG31" s="894">
        <f t="shared" si="185"/>
        <v>59</v>
      </c>
      <c r="BH31" s="895">
        <f t="shared" si="23"/>
        <v>2E-3</v>
      </c>
      <c r="BI31" s="902"/>
      <c r="BJ31" s="891">
        <f t="shared" si="218"/>
        <v>21</v>
      </c>
      <c r="BK31" s="915">
        <v>7</v>
      </c>
      <c r="BL31" s="915"/>
      <c r="BM31" s="915">
        <v>49</v>
      </c>
      <c r="BN31" s="915"/>
      <c r="BO31" s="915"/>
      <c r="BP31" s="915">
        <v>5</v>
      </c>
      <c r="BQ31" s="894">
        <f t="shared" si="186"/>
        <v>61</v>
      </c>
      <c r="BR31" s="895">
        <f t="shared" si="30"/>
        <v>2.060810810810811E-3</v>
      </c>
      <c r="BS31" s="902"/>
      <c r="BT31" s="891">
        <f t="shared" si="219"/>
        <v>21</v>
      </c>
      <c r="BU31" s="915">
        <v>6</v>
      </c>
      <c r="BV31" s="915"/>
      <c r="BW31" s="915">
        <v>80</v>
      </c>
      <c r="BX31" s="915"/>
      <c r="BY31" s="915"/>
      <c r="BZ31" s="915">
        <v>4</v>
      </c>
      <c r="CA31" s="894">
        <f t="shared" si="187"/>
        <v>90</v>
      </c>
      <c r="CB31" s="895">
        <f t="shared" si="38"/>
        <v>3.0508474576271187E-3</v>
      </c>
      <c r="CC31" s="902"/>
      <c r="CD31" s="899">
        <f t="shared" si="220"/>
        <v>21</v>
      </c>
      <c r="CE31" s="915">
        <v>5</v>
      </c>
      <c r="CF31" s="915"/>
      <c r="CG31" s="915">
        <v>74</v>
      </c>
      <c r="CH31" s="915"/>
      <c r="CI31" s="915"/>
      <c r="CJ31" s="915">
        <v>6</v>
      </c>
      <c r="CK31" s="894">
        <f t="shared" si="188"/>
        <v>85</v>
      </c>
      <c r="CL31" s="895">
        <f t="shared" si="46"/>
        <v>2.8716216216216218E-3</v>
      </c>
      <c r="CM31" s="902"/>
      <c r="CN31" s="899" t="e">
        <f t="shared" si="221"/>
        <v>#N/A</v>
      </c>
      <c r="CO31" s="915"/>
      <c r="CP31" s="915"/>
      <c r="CQ31" s="915"/>
      <c r="CR31" s="915"/>
      <c r="CS31" s="915"/>
      <c r="CT31" s="915"/>
      <c r="CU31" s="894">
        <f t="shared" si="189"/>
        <v>0</v>
      </c>
      <c r="CV31" s="895" t="e">
        <f t="shared" si="54"/>
        <v>#N/A</v>
      </c>
      <c r="CW31" s="902"/>
      <c r="CX31" s="899" t="e">
        <f t="shared" si="222"/>
        <v>#N/A</v>
      </c>
      <c r="CY31" s="915"/>
      <c r="CZ31" s="915"/>
      <c r="DA31" s="915"/>
      <c r="DB31" s="915"/>
      <c r="DC31" s="915"/>
      <c r="DD31" s="915"/>
      <c r="DE31" s="894">
        <f t="shared" si="190"/>
        <v>0</v>
      </c>
      <c r="DF31" s="895" t="e">
        <f t="shared" si="62"/>
        <v>#N/A</v>
      </c>
      <c r="DG31" s="902"/>
      <c r="DH31" s="899" t="e">
        <f t="shared" si="223"/>
        <v>#N/A</v>
      </c>
      <c r="DI31" s="915"/>
      <c r="DJ31" s="915"/>
      <c r="DK31" s="915"/>
      <c r="DL31" s="915"/>
      <c r="DM31" s="915"/>
      <c r="DN31" s="915"/>
      <c r="DO31" s="894">
        <f t="shared" si="191"/>
        <v>0</v>
      </c>
      <c r="DP31" s="895" t="e">
        <f t="shared" si="70"/>
        <v>#N/A</v>
      </c>
      <c r="DQ31" s="902"/>
      <c r="DR31" s="899" t="e">
        <f t="shared" si="224"/>
        <v>#N/A</v>
      </c>
      <c r="DS31" s="915"/>
      <c r="DT31" s="915"/>
      <c r="DU31" s="915"/>
      <c r="DV31" s="915"/>
      <c r="DW31" s="915"/>
      <c r="DX31" s="915"/>
      <c r="DY31" s="894">
        <f t="shared" si="192"/>
        <v>0</v>
      </c>
      <c r="DZ31" s="895" t="e">
        <f t="shared" si="78"/>
        <v>#N/A</v>
      </c>
      <c r="EA31" s="902"/>
      <c r="EB31" s="899" t="e">
        <f t="shared" si="225"/>
        <v>#N/A</v>
      </c>
      <c r="EC31" s="915"/>
      <c r="ED31" s="915"/>
      <c r="EE31" s="915"/>
      <c r="EF31" s="915"/>
      <c r="EG31" s="915"/>
      <c r="EH31" s="915"/>
      <c r="EI31" s="894">
        <f t="shared" si="193"/>
        <v>0</v>
      </c>
      <c r="EJ31" s="895" t="e">
        <f t="shared" si="86"/>
        <v>#N/A</v>
      </c>
      <c r="EK31" s="902"/>
      <c r="EL31" s="899" t="e">
        <f t="shared" si="226"/>
        <v>#N/A</v>
      </c>
      <c r="EM31" s="915"/>
      <c r="EN31" s="915"/>
      <c r="EO31" s="915"/>
      <c r="EP31" s="915"/>
      <c r="EQ31" s="915"/>
      <c r="ER31" s="915"/>
      <c r="ES31" s="894">
        <f t="shared" si="194"/>
        <v>0</v>
      </c>
      <c r="ET31" s="895" t="e">
        <f t="shared" si="94"/>
        <v>#N/A</v>
      </c>
      <c r="EU31" s="902"/>
      <c r="EV31" s="899" t="e">
        <f t="shared" si="227"/>
        <v>#N/A</v>
      </c>
      <c r="EW31" s="915"/>
      <c r="EX31" s="915"/>
      <c r="EY31" s="915"/>
      <c r="EZ31" s="915"/>
      <c r="FA31" s="915"/>
      <c r="FB31" s="915"/>
      <c r="FC31" s="894">
        <f t="shared" si="195"/>
        <v>0</v>
      </c>
      <c r="FD31" s="895" t="e">
        <f t="shared" si="102"/>
        <v>#N/A</v>
      </c>
      <c r="FE31" s="902"/>
      <c r="FF31" s="899" t="e">
        <f t="shared" si="228"/>
        <v>#N/A</v>
      </c>
      <c r="FG31" s="915"/>
      <c r="FH31" s="915"/>
      <c r="FI31" s="915"/>
      <c r="FJ31" s="915"/>
      <c r="FK31" s="915"/>
      <c r="FL31" s="915"/>
      <c r="FM31" s="894">
        <f t="shared" si="196"/>
        <v>0</v>
      </c>
      <c r="FN31" s="895" t="e">
        <f t="shared" si="110"/>
        <v>#N/A</v>
      </c>
      <c r="FO31" s="902"/>
      <c r="FP31" s="899" t="e">
        <f t="shared" si="229"/>
        <v>#N/A</v>
      </c>
      <c r="FQ31" s="903"/>
      <c r="FR31" s="903"/>
      <c r="FS31" s="903"/>
      <c r="FT31" s="903"/>
      <c r="FU31" s="903"/>
      <c r="FV31" s="903"/>
      <c r="FW31" s="894">
        <f t="shared" si="197"/>
        <v>0</v>
      </c>
      <c r="FX31" s="895" t="e">
        <f t="shared" si="118"/>
        <v>#N/A</v>
      </c>
      <c r="FY31" s="902"/>
      <c r="FZ31" s="899" t="e">
        <f t="shared" si="230"/>
        <v>#N/A</v>
      </c>
      <c r="GA31" s="903"/>
      <c r="GB31" s="903"/>
      <c r="GC31" s="903"/>
      <c r="GD31" s="903"/>
      <c r="GE31" s="903"/>
      <c r="GF31" s="903"/>
      <c r="GG31" s="894">
        <f t="shared" si="198"/>
        <v>0</v>
      </c>
      <c r="GH31" s="895" t="e">
        <f t="shared" si="126"/>
        <v>#N/A</v>
      </c>
      <c r="GI31" s="902"/>
      <c r="GJ31" s="899" t="e">
        <f t="shared" si="231"/>
        <v>#N/A</v>
      </c>
      <c r="GK31" s="903"/>
      <c r="GL31" s="903"/>
      <c r="GM31" s="903"/>
      <c r="GN31" s="903"/>
      <c r="GO31" s="903"/>
      <c r="GP31" s="903"/>
      <c r="GQ31" s="894">
        <f t="shared" si="199"/>
        <v>0</v>
      </c>
      <c r="GR31" s="895" t="e">
        <f t="shared" si="134"/>
        <v>#N/A</v>
      </c>
      <c r="GS31" s="902"/>
      <c r="GT31" s="899" t="e">
        <f t="shared" si="232"/>
        <v>#N/A</v>
      </c>
      <c r="GU31" s="903"/>
      <c r="GV31" s="903"/>
      <c r="GW31" s="903"/>
      <c r="GX31" s="903"/>
      <c r="GY31" s="903"/>
      <c r="GZ31" s="903"/>
      <c r="HA31" s="894">
        <f t="shared" si="200"/>
        <v>0</v>
      </c>
      <c r="HB31" s="895" t="e">
        <f t="shared" si="142"/>
        <v>#N/A</v>
      </c>
      <c r="HC31" s="902"/>
      <c r="HD31" s="899" t="e">
        <f t="shared" si="233"/>
        <v>#N/A</v>
      </c>
      <c r="HE31" s="903"/>
      <c r="HF31" s="903"/>
      <c r="HG31" s="903"/>
      <c r="HH31" s="903"/>
      <c r="HI31" s="903"/>
      <c r="HJ31" s="903"/>
      <c r="HK31" s="894">
        <f t="shared" si="201"/>
        <v>0</v>
      </c>
      <c r="HL31" s="895" t="e">
        <f t="shared" si="150"/>
        <v>#N/A</v>
      </c>
      <c r="HM31" s="902"/>
      <c r="HN31" s="899" t="e">
        <f t="shared" si="234"/>
        <v>#N/A</v>
      </c>
      <c r="HO31" s="903"/>
      <c r="HP31" s="903"/>
      <c r="HQ31" s="903"/>
      <c r="HR31" s="903"/>
      <c r="HS31" s="903"/>
      <c r="HT31" s="903"/>
      <c r="HU31" s="894">
        <f t="shared" si="202"/>
        <v>0</v>
      </c>
      <c r="HV31" s="895" t="e">
        <f t="shared" si="158"/>
        <v>#N/A</v>
      </c>
      <c r="HW31" s="902"/>
      <c r="HX31" s="899" t="e">
        <f t="shared" si="235"/>
        <v>#N/A</v>
      </c>
      <c r="HY31" s="903"/>
      <c r="HZ31" s="903"/>
      <c r="IA31" s="903"/>
      <c r="IB31" s="903"/>
      <c r="IC31" s="903"/>
      <c r="ID31" s="903"/>
      <c r="IE31" s="894">
        <f t="shared" si="203"/>
        <v>0</v>
      </c>
      <c r="IF31" s="895" t="e">
        <f t="shared" si="166"/>
        <v>#N/A</v>
      </c>
      <c r="IG31" s="902"/>
      <c r="IH31" s="917"/>
      <c r="II31" s="915"/>
      <c r="IJ31" s="915"/>
      <c r="IK31" s="915"/>
      <c r="IL31" s="915"/>
      <c r="IM31" s="915"/>
      <c r="IN31" s="915"/>
      <c r="IO31" s="894">
        <f t="shared" si="204"/>
        <v>0</v>
      </c>
      <c r="IP31" s="895" t="e">
        <f t="shared" si="174"/>
        <v>#DIV/0!</v>
      </c>
      <c r="IQ31" s="916"/>
      <c r="IR31" s="917"/>
      <c r="IS31" s="915"/>
      <c r="IT31" s="915"/>
      <c r="IU31" s="915"/>
      <c r="IV31" s="915"/>
      <c r="IW31" s="915"/>
      <c r="IX31" s="915"/>
      <c r="IY31" s="894">
        <f t="shared" si="205"/>
        <v>0</v>
      </c>
      <c r="IZ31" s="895" t="e">
        <f t="shared" si="182"/>
        <v>#DIV/0!</v>
      </c>
      <c r="JA31" s="916"/>
      <c r="JB31" s="621"/>
      <c r="JC31" s="916"/>
      <c r="JD31" s="621"/>
      <c r="JE31" s="621"/>
      <c r="JF31" s="621"/>
      <c r="JG31" s="621"/>
      <c r="JH31" s="621"/>
      <c r="JI31" s="621"/>
      <c r="JJ31" s="621"/>
      <c r="JK31" s="621"/>
      <c r="JL31" s="621"/>
      <c r="JM31" s="621"/>
      <c r="JN31" s="621"/>
      <c r="JO31" s="621"/>
      <c r="JP31" s="621"/>
      <c r="JQ31" s="621"/>
      <c r="JR31" s="621"/>
      <c r="JS31" s="621"/>
      <c r="JT31" s="621"/>
      <c r="JU31" s="621"/>
      <c r="JV31" s="621"/>
      <c r="JW31" s="621"/>
      <c r="JX31" s="621"/>
      <c r="JY31" s="621"/>
      <c r="JZ31" s="621"/>
      <c r="KA31" s="621"/>
      <c r="KB31" s="621"/>
      <c r="KC31" s="621"/>
      <c r="KD31" s="621"/>
      <c r="KE31" s="621"/>
      <c r="KF31" s="621"/>
    </row>
    <row r="32" spans="1:292" s="834" customFormat="1" ht="20.149999999999999" customHeight="1">
      <c r="A32" s="890">
        <f t="shared" si="212"/>
        <v>45702</v>
      </c>
      <c r="B32" s="891">
        <f t="shared" si="237"/>
        <v>23</v>
      </c>
      <c r="C32" s="918">
        <v>9</v>
      </c>
      <c r="D32" s="918"/>
      <c r="E32" s="918">
        <v>36</v>
      </c>
      <c r="F32" s="918"/>
      <c r="G32" s="918"/>
      <c r="H32" s="918">
        <v>40</v>
      </c>
      <c r="I32" s="913">
        <f t="shared" si="206"/>
        <v>85</v>
      </c>
      <c r="J32" s="895">
        <f t="shared" si="207"/>
        <v>3.0357142857142857E-3</v>
      </c>
      <c r="K32" s="902"/>
      <c r="L32" s="899">
        <f t="shared" si="213"/>
        <v>23</v>
      </c>
      <c r="M32" s="915">
        <v>12</v>
      </c>
      <c r="N32" s="915"/>
      <c r="O32" s="915">
        <v>39</v>
      </c>
      <c r="P32" s="915"/>
      <c r="Q32" s="915"/>
      <c r="R32" s="915">
        <v>41</v>
      </c>
      <c r="S32" s="894">
        <f t="shared" si="208"/>
        <v>92</v>
      </c>
      <c r="T32" s="895">
        <f t="shared" si="209"/>
        <v>3.4716981132075471E-3</v>
      </c>
      <c r="U32" s="902"/>
      <c r="V32" s="899">
        <f t="shared" si="214"/>
        <v>23</v>
      </c>
      <c r="W32" s="915">
        <v>10</v>
      </c>
      <c r="X32" s="915"/>
      <c r="Y32" s="915">
        <v>33</v>
      </c>
      <c r="Z32" s="915"/>
      <c r="AA32" s="915"/>
      <c r="AB32" s="915">
        <v>40</v>
      </c>
      <c r="AC32" s="894">
        <f t="shared" si="210"/>
        <v>83</v>
      </c>
      <c r="AD32" s="895">
        <f t="shared" si="211"/>
        <v>3.1439393939393938E-3</v>
      </c>
      <c r="AE32" s="902"/>
      <c r="AF32" s="891">
        <f t="shared" si="215"/>
        <v>23</v>
      </c>
      <c r="AG32" s="915">
        <v>11</v>
      </c>
      <c r="AH32" s="915"/>
      <c r="AI32" s="915">
        <v>36</v>
      </c>
      <c r="AJ32" s="915"/>
      <c r="AK32" s="915"/>
      <c r="AL32" s="915">
        <v>38</v>
      </c>
      <c r="AM32" s="894">
        <f t="shared" si="183"/>
        <v>85</v>
      </c>
      <c r="AN32" s="895">
        <f t="shared" si="7"/>
        <v>3.2196969696969696E-3</v>
      </c>
      <c r="AO32" s="902"/>
      <c r="AP32" s="899">
        <f t="shared" si="216"/>
        <v>23</v>
      </c>
      <c r="AQ32" s="915">
        <v>13</v>
      </c>
      <c r="AR32" s="915"/>
      <c r="AS32" s="915">
        <v>50</v>
      </c>
      <c r="AT32" s="915"/>
      <c r="AU32" s="915"/>
      <c r="AV32" s="915">
        <v>35</v>
      </c>
      <c r="AW32" s="894">
        <f t="shared" si="184"/>
        <v>98</v>
      </c>
      <c r="AX32" s="895">
        <f t="shared" si="15"/>
        <v>3.7121212121212122E-3</v>
      </c>
      <c r="AY32" s="902"/>
      <c r="AZ32" s="899">
        <f t="shared" si="217"/>
        <v>22</v>
      </c>
      <c r="BA32" s="915">
        <v>13</v>
      </c>
      <c r="BB32" s="915"/>
      <c r="BC32" s="915">
        <v>37</v>
      </c>
      <c r="BD32" s="915"/>
      <c r="BE32" s="915"/>
      <c r="BF32" s="915">
        <v>5</v>
      </c>
      <c r="BG32" s="894">
        <f t="shared" si="185"/>
        <v>55</v>
      </c>
      <c r="BH32" s="895">
        <f t="shared" si="23"/>
        <v>1.864406779661017E-3</v>
      </c>
      <c r="BI32" s="902"/>
      <c r="BJ32" s="891">
        <f t="shared" si="218"/>
        <v>22</v>
      </c>
      <c r="BK32" s="915">
        <v>8</v>
      </c>
      <c r="BL32" s="915"/>
      <c r="BM32" s="915">
        <v>45</v>
      </c>
      <c r="BN32" s="915"/>
      <c r="BO32" s="915"/>
      <c r="BP32" s="915">
        <v>6</v>
      </c>
      <c r="BQ32" s="894">
        <f t="shared" si="186"/>
        <v>59</v>
      </c>
      <c r="BR32" s="895">
        <f t="shared" si="30"/>
        <v>1.9932432432432433E-3</v>
      </c>
      <c r="BS32" s="902"/>
      <c r="BT32" s="891">
        <f t="shared" si="219"/>
        <v>22</v>
      </c>
      <c r="BU32" s="915">
        <v>5</v>
      </c>
      <c r="BV32" s="915"/>
      <c r="BW32" s="915">
        <v>74</v>
      </c>
      <c r="BX32" s="915"/>
      <c r="BY32" s="915"/>
      <c r="BZ32" s="915">
        <v>6</v>
      </c>
      <c r="CA32" s="894">
        <f t="shared" si="187"/>
        <v>85</v>
      </c>
      <c r="CB32" s="895">
        <f t="shared" si="38"/>
        <v>2.8813559322033899E-3</v>
      </c>
      <c r="CC32" s="902"/>
      <c r="CD32" s="899">
        <f t="shared" si="220"/>
        <v>22</v>
      </c>
      <c r="CE32" s="915">
        <v>7</v>
      </c>
      <c r="CF32" s="915"/>
      <c r="CG32" s="915">
        <v>54</v>
      </c>
      <c r="CH32" s="915"/>
      <c r="CI32" s="915"/>
      <c r="CJ32" s="915">
        <v>6</v>
      </c>
      <c r="CK32" s="894">
        <f t="shared" si="188"/>
        <v>67</v>
      </c>
      <c r="CL32" s="895">
        <f t="shared" si="46"/>
        <v>2.2635135135135134E-3</v>
      </c>
      <c r="CM32" s="902"/>
      <c r="CN32" s="899" t="e">
        <f t="shared" si="221"/>
        <v>#N/A</v>
      </c>
      <c r="CO32" s="915"/>
      <c r="CP32" s="915"/>
      <c r="CQ32" s="915"/>
      <c r="CR32" s="915"/>
      <c r="CS32" s="915"/>
      <c r="CT32" s="915"/>
      <c r="CU32" s="894">
        <f t="shared" si="189"/>
        <v>0</v>
      </c>
      <c r="CV32" s="895" t="e">
        <f t="shared" si="54"/>
        <v>#N/A</v>
      </c>
      <c r="CW32" s="902"/>
      <c r="CX32" s="899" t="e">
        <f t="shared" si="222"/>
        <v>#N/A</v>
      </c>
      <c r="CY32" s="915"/>
      <c r="CZ32" s="915"/>
      <c r="DA32" s="915"/>
      <c r="DB32" s="915"/>
      <c r="DC32" s="915"/>
      <c r="DD32" s="915"/>
      <c r="DE32" s="894">
        <f t="shared" si="190"/>
        <v>0</v>
      </c>
      <c r="DF32" s="895" t="e">
        <f t="shared" si="62"/>
        <v>#N/A</v>
      </c>
      <c r="DG32" s="902"/>
      <c r="DH32" s="899" t="e">
        <f t="shared" si="223"/>
        <v>#N/A</v>
      </c>
      <c r="DI32" s="915"/>
      <c r="DJ32" s="915"/>
      <c r="DK32" s="915"/>
      <c r="DL32" s="915"/>
      <c r="DM32" s="915"/>
      <c r="DN32" s="915"/>
      <c r="DO32" s="894">
        <f t="shared" si="191"/>
        <v>0</v>
      </c>
      <c r="DP32" s="895" t="e">
        <f t="shared" si="70"/>
        <v>#N/A</v>
      </c>
      <c r="DQ32" s="902"/>
      <c r="DR32" s="899" t="e">
        <f t="shared" si="224"/>
        <v>#N/A</v>
      </c>
      <c r="DS32" s="915"/>
      <c r="DT32" s="915"/>
      <c r="DU32" s="915"/>
      <c r="DV32" s="915"/>
      <c r="DW32" s="915"/>
      <c r="DX32" s="915"/>
      <c r="DY32" s="894">
        <f t="shared" si="192"/>
        <v>0</v>
      </c>
      <c r="DZ32" s="895" t="e">
        <f t="shared" si="78"/>
        <v>#N/A</v>
      </c>
      <c r="EA32" s="902"/>
      <c r="EB32" s="899" t="e">
        <f t="shared" si="225"/>
        <v>#N/A</v>
      </c>
      <c r="EC32" s="915"/>
      <c r="ED32" s="915"/>
      <c r="EE32" s="915"/>
      <c r="EF32" s="915"/>
      <c r="EG32" s="915"/>
      <c r="EH32" s="915"/>
      <c r="EI32" s="894">
        <f t="shared" si="193"/>
        <v>0</v>
      </c>
      <c r="EJ32" s="895" t="e">
        <f t="shared" si="86"/>
        <v>#N/A</v>
      </c>
      <c r="EK32" s="902"/>
      <c r="EL32" s="899" t="e">
        <f t="shared" si="226"/>
        <v>#N/A</v>
      </c>
      <c r="EM32" s="915"/>
      <c r="EN32" s="915"/>
      <c r="EO32" s="915"/>
      <c r="EP32" s="915"/>
      <c r="EQ32" s="915"/>
      <c r="ER32" s="915"/>
      <c r="ES32" s="894">
        <f t="shared" si="194"/>
        <v>0</v>
      </c>
      <c r="ET32" s="895" t="e">
        <f t="shared" si="94"/>
        <v>#N/A</v>
      </c>
      <c r="EU32" s="902"/>
      <c r="EV32" s="899" t="e">
        <f t="shared" si="227"/>
        <v>#N/A</v>
      </c>
      <c r="EW32" s="915"/>
      <c r="EX32" s="915"/>
      <c r="EY32" s="915"/>
      <c r="EZ32" s="915"/>
      <c r="FA32" s="915"/>
      <c r="FB32" s="915"/>
      <c r="FC32" s="894">
        <f t="shared" si="195"/>
        <v>0</v>
      </c>
      <c r="FD32" s="895" t="e">
        <f t="shared" si="102"/>
        <v>#N/A</v>
      </c>
      <c r="FE32" s="902"/>
      <c r="FF32" s="899" t="e">
        <f t="shared" si="228"/>
        <v>#N/A</v>
      </c>
      <c r="FG32" s="915"/>
      <c r="FH32" s="915"/>
      <c r="FI32" s="915"/>
      <c r="FJ32" s="915"/>
      <c r="FK32" s="915"/>
      <c r="FL32" s="915"/>
      <c r="FM32" s="894">
        <f t="shared" si="196"/>
        <v>0</v>
      </c>
      <c r="FN32" s="895" t="e">
        <f t="shared" si="110"/>
        <v>#N/A</v>
      </c>
      <c r="FO32" s="902"/>
      <c r="FP32" s="899" t="e">
        <f t="shared" si="229"/>
        <v>#N/A</v>
      </c>
      <c r="FQ32" s="915"/>
      <c r="FR32" s="915"/>
      <c r="FS32" s="915"/>
      <c r="FT32" s="915"/>
      <c r="FU32" s="915"/>
      <c r="FV32" s="915"/>
      <c r="FW32" s="894">
        <f t="shared" si="197"/>
        <v>0</v>
      </c>
      <c r="FX32" s="895" t="e">
        <f t="shared" si="118"/>
        <v>#N/A</v>
      </c>
      <c r="FY32" s="902"/>
      <c r="FZ32" s="899" t="e">
        <f t="shared" si="230"/>
        <v>#N/A</v>
      </c>
      <c r="GA32" s="903"/>
      <c r="GB32" s="903"/>
      <c r="GC32" s="903"/>
      <c r="GD32" s="903"/>
      <c r="GE32" s="903"/>
      <c r="GF32" s="903"/>
      <c r="GG32" s="894">
        <f t="shared" si="198"/>
        <v>0</v>
      </c>
      <c r="GH32" s="895" t="e">
        <f t="shared" si="126"/>
        <v>#N/A</v>
      </c>
      <c r="GI32" s="902"/>
      <c r="GJ32" s="899" t="e">
        <f t="shared" si="231"/>
        <v>#N/A</v>
      </c>
      <c r="GK32" s="903"/>
      <c r="GL32" s="903"/>
      <c r="GM32" s="903"/>
      <c r="GN32" s="903"/>
      <c r="GO32" s="903"/>
      <c r="GP32" s="903"/>
      <c r="GQ32" s="894">
        <f t="shared" si="199"/>
        <v>0</v>
      </c>
      <c r="GR32" s="895" t="e">
        <f t="shared" si="134"/>
        <v>#N/A</v>
      </c>
      <c r="GS32" s="902"/>
      <c r="GT32" s="899" t="e">
        <f t="shared" si="232"/>
        <v>#N/A</v>
      </c>
      <c r="GU32" s="903"/>
      <c r="GV32" s="903"/>
      <c r="GW32" s="903"/>
      <c r="GX32" s="903"/>
      <c r="GY32" s="903"/>
      <c r="GZ32" s="903"/>
      <c r="HA32" s="894">
        <f t="shared" si="200"/>
        <v>0</v>
      </c>
      <c r="HB32" s="895" t="e">
        <f t="shared" si="142"/>
        <v>#N/A</v>
      </c>
      <c r="HC32" s="902"/>
      <c r="HD32" s="899" t="e">
        <f t="shared" si="233"/>
        <v>#N/A</v>
      </c>
      <c r="HE32" s="903"/>
      <c r="HF32" s="903"/>
      <c r="HG32" s="903"/>
      <c r="HH32" s="903"/>
      <c r="HI32" s="903"/>
      <c r="HJ32" s="903"/>
      <c r="HK32" s="894">
        <f t="shared" si="201"/>
        <v>0</v>
      </c>
      <c r="HL32" s="895" t="e">
        <f t="shared" si="150"/>
        <v>#N/A</v>
      </c>
      <c r="HM32" s="902"/>
      <c r="HN32" s="899" t="e">
        <f t="shared" si="234"/>
        <v>#N/A</v>
      </c>
      <c r="HO32" s="903"/>
      <c r="HP32" s="903"/>
      <c r="HQ32" s="903"/>
      <c r="HR32" s="903"/>
      <c r="HS32" s="903"/>
      <c r="HT32" s="903"/>
      <c r="HU32" s="894">
        <f t="shared" si="202"/>
        <v>0</v>
      </c>
      <c r="HV32" s="895" t="e">
        <f t="shared" si="158"/>
        <v>#N/A</v>
      </c>
      <c r="HW32" s="902"/>
      <c r="HX32" s="899" t="e">
        <f t="shared" si="235"/>
        <v>#N/A</v>
      </c>
      <c r="HY32" s="903"/>
      <c r="HZ32" s="903"/>
      <c r="IA32" s="903"/>
      <c r="IB32" s="903"/>
      <c r="IC32" s="903"/>
      <c r="ID32" s="903"/>
      <c r="IE32" s="894">
        <f t="shared" si="203"/>
        <v>0</v>
      </c>
      <c r="IF32" s="895" t="e">
        <f t="shared" si="166"/>
        <v>#N/A</v>
      </c>
      <c r="IG32" s="902"/>
      <c r="IH32" s="917"/>
      <c r="II32" s="915"/>
      <c r="IJ32" s="915"/>
      <c r="IK32" s="915"/>
      <c r="IL32" s="915"/>
      <c r="IM32" s="915"/>
      <c r="IN32" s="915"/>
      <c r="IO32" s="894">
        <f t="shared" si="204"/>
        <v>0</v>
      </c>
      <c r="IP32" s="895" t="e">
        <f t="shared" si="174"/>
        <v>#DIV/0!</v>
      </c>
      <c r="IQ32" s="916"/>
      <c r="IR32" s="917"/>
      <c r="IS32" s="915"/>
      <c r="IT32" s="915"/>
      <c r="IU32" s="915"/>
      <c r="IV32" s="915"/>
      <c r="IW32" s="915"/>
      <c r="IX32" s="915"/>
      <c r="IY32" s="894">
        <f t="shared" si="205"/>
        <v>0</v>
      </c>
      <c r="IZ32" s="895" t="e">
        <f t="shared" si="182"/>
        <v>#DIV/0!</v>
      </c>
      <c r="JA32" s="916"/>
      <c r="JB32" s="621"/>
      <c r="JC32" s="916"/>
      <c r="JD32" s="621"/>
      <c r="JE32" s="621"/>
      <c r="JF32" s="621"/>
      <c r="JG32" s="621"/>
      <c r="JH32" s="621"/>
      <c r="JI32" s="621"/>
      <c r="JJ32" s="621"/>
      <c r="JK32" s="621"/>
      <c r="JL32" s="621"/>
      <c r="JM32" s="621"/>
      <c r="JN32" s="621"/>
      <c r="JO32" s="621"/>
      <c r="JP32" s="621"/>
      <c r="JQ32" s="621"/>
      <c r="JR32" s="621"/>
      <c r="JS32" s="621"/>
      <c r="JT32" s="621"/>
      <c r="JU32" s="621"/>
      <c r="JV32" s="621"/>
      <c r="JW32" s="621"/>
      <c r="JX32" s="621"/>
      <c r="JY32" s="621"/>
      <c r="JZ32" s="621"/>
      <c r="KA32" s="621"/>
      <c r="KB32" s="621"/>
      <c r="KC32" s="621"/>
      <c r="KD32" s="621"/>
      <c r="KE32" s="621"/>
      <c r="KF32" s="621"/>
    </row>
    <row r="33" spans="1:292" s="834" customFormat="1" ht="20.149999999999999" customHeight="1">
      <c r="A33" s="890">
        <f t="shared" si="212"/>
        <v>45703</v>
      </c>
      <c r="B33" s="891">
        <f t="shared" si="237"/>
        <v>24</v>
      </c>
      <c r="C33" s="918">
        <v>12</v>
      </c>
      <c r="D33" s="918"/>
      <c r="E33" s="918">
        <v>14</v>
      </c>
      <c r="F33" s="918"/>
      <c r="G33" s="918"/>
      <c r="H33" s="918">
        <v>20</v>
      </c>
      <c r="I33" s="913">
        <f t="shared" si="206"/>
        <v>46</v>
      </c>
      <c r="J33" s="895">
        <f t="shared" si="207"/>
        <v>1.642857142857143E-3</v>
      </c>
      <c r="K33" s="902"/>
      <c r="L33" s="899">
        <f t="shared" si="213"/>
        <v>24</v>
      </c>
      <c r="M33" s="915">
        <v>14</v>
      </c>
      <c r="N33" s="915"/>
      <c r="O33" s="915">
        <v>26</v>
      </c>
      <c r="P33" s="915"/>
      <c r="Q33" s="915"/>
      <c r="R33" s="915">
        <v>30</v>
      </c>
      <c r="S33" s="894">
        <f t="shared" si="208"/>
        <v>70</v>
      </c>
      <c r="T33" s="895">
        <f t="shared" si="209"/>
        <v>2.6415094339622643E-3</v>
      </c>
      <c r="U33" s="902"/>
      <c r="V33" s="899">
        <f t="shared" si="214"/>
        <v>24</v>
      </c>
      <c r="W33" s="915">
        <v>12</v>
      </c>
      <c r="X33" s="915"/>
      <c r="Y33" s="915">
        <v>12</v>
      </c>
      <c r="Z33" s="915"/>
      <c r="AA33" s="915"/>
      <c r="AB33" s="915">
        <v>28</v>
      </c>
      <c r="AC33" s="894">
        <f t="shared" si="210"/>
        <v>52</v>
      </c>
      <c r="AD33" s="895">
        <f t="shared" si="211"/>
        <v>1.9696969696969698E-3</v>
      </c>
      <c r="AE33" s="902"/>
      <c r="AF33" s="891">
        <f t="shared" si="215"/>
        <v>24</v>
      </c>
      <c r="AG33" s="915">
        <v>13</v>
      </c>
      <c r="AH33" s="915"/>
      <c r="AI33" s="915">
        <v>19</v>
      </c>
      <c r="AJ33" s="915"/>
      <c r="AK33" s="915"/>
      <c r="AL33" s="915">
        <v>25</v>
      </c>
      <c r="AM33" s="894">
        <f t="shared" si="183"/>
        <v>57</v>
      </c>
      <c r="AN33" s="895">
        <f t="shared" si="7"/>
        <v>2.1590909090909091E-3</v>
      </c>
      <c r="AO33" s="902"/>
      <c r="AP33" s="899">
        <f t="shared" si="216"/>
        <v>24</v>
      </c>
      <c r="AQ33" s="915">
        <v>14</v>
      </c>
      <c r="AR33" s="915"/>
      <c r="AS33" s="915">
        <v>25</v>
      </c>
      <c r="AT33" s="915"/>
      <c r="AU33" s="915"/>
      <c r="AV33" s="915">
        <v>38</v>
      </c>
      <c r="AW33" s="894">
        <f t="shared" si="184"/>
        <v>77</v>
      </c>
      <c r="AX33" s="895">
        <f t="shared" si="15"/>
        <v>2.9166666666666668E-3</v>
      </c>
      <c r="AY33" s="902"/>
      <c r="AZ33" s="899">
        <f t="shared" si="217"/>
        <v>23</v>
      </c>
      <c r="BA33" s="915">
        <v>8</v>
      </c>
      <c r="BB33" s="915"/>
      <c r="BC33" s="915">
        <v>30</v>
      </c>
      <c r="BD33" s="915"/>
      <c r="BE33" s="915"/>
      <c r="BF33" s="915">
        <v>4</v>
      </c>
      <c r="BG33" s="894">
        <f t="shared" si="185"/>
        <v>42</v>
      </c>
      <c r="BH33" s="895">
        <f t="shared" si="23"/>
        <v>1.4237288135593221E-3</v>
      </c>
      <c r="BI33" s="902"/>
      <c r="BJ33" s="891">
        <f t="shared" si="218"/>
        <v>23</v>
      </c>
      <c r="BK33" s="915">
        <v>6</v>
      </c>
      <c r="BL33" s="915"/>
      <c r="BM33" s="915">
        <v>20</v>
      </c>
      <c r="BN33" s="915"/>
      <c r="BO33" s="915"/>
      <c r="BP33" s="915">
        <v>3</v>
      </c>
      <c r="BQ33" s="894">
        <f t="shared" si="186"/>
        <v>29</v>
      </c>
      <c r="BR33" s="895">
        <f t="shared" si="30"/>
        <v>9.797297297297297E-4</v>
      </c>
      <c r="BS33" s="902"/>
      <c r="BT33" s="891">
        <f t="shared" si="219"/>
        <v>23</v>
      </c>
      <c r="BU33" s="915">
        <v>5</v>
      </c>
      <c r="BV33" s="915"/>
      <c r="BW33" s="915">
        <v>54</v>
      </c>
      <c r="BX33" s="915"/>
      <c r="BY33" s="915"/>
      <c r="BZ33" s="915">
        <v>5</v>
      </c>
      <c r="CA33" s="894">
        <f t="shared" si="187"/>
        <v>64</v>
      </c>
      <c r="CB33" s="895">
        <f t="shared" si="38"/>
        <v>2.1694915254237288E-3</v>
      </c>
      <c r="CC33" s="902"/>
      <c r="CD33" s="899">
        <f t="shared" si="220"/>
        <v>23</v>
      </c>
      <c r="CE33" s="915">
        <v>8</v>
      </c>
      <c r="CF33" s="915"/>
      <c r="CG33" s="915">
        <v>54</v>
      </c>
      <c r="CH33" s="915"/>
      <c r="CI33" s="915"/>
      <c r="CJ33" s="915">
        <v>6</v>
      </c>
      <c r="CK33" s="894">
        <f t="shared" si="188"/>
        <v>68</v>
      </c>
      <c r="CL33" s="895">
        <f t="shared" si="46"/>
        <v>2.2972972972972973E-3</v>
      </c>
      <c r="CM33" s="902"/>
      <c r="CN33" s="899" t="e">
        <f t="shared" si="221"/>
        <v>#N/A</v>
      </c>
      <c r="CO33" s="915"/>
      <c r="CP33" s="915"/>
      <c r="CQ33" s="915"/>
      <c r="CR33" s="915"/>
      <c r="CS33" s="915"/>
      <c r="CT33" s="915"/>
      <c r="CU33" s="894">
        <f t="shared" si="189"/>
        <v>0</v>
      </c>
      <c r="CV33" s="895" t="e">
        <f t="shared" si="54"/>
        <v>#N/A</v>
      </c>
      <c r="CW33" s="902"/>
      <c r="CX33" s="899" t="e">
        <f t="shared" si="222"/>
        <v>#N/A</v>
      </c>
      <c r="CY33" s="915"/>
      <c r="CZ33" s="915"/>
      <c r="DA33" s="915"/>
      <c r="DB33" s="915"/>
      <c r="DC33" s="915"/>
      <c r="DD33" s="915"/>
      <c r="DE33" s="894">
        <f t="shared" si="190"/>
        <v>0</v>
      </c>
      <c r="DF33" s="895" t="e">
        <f t="shared" si="62"/>
        <v>#N/A</v>
      </c>
      <c r="DG33" s="902"/>
      <c r="DH33" s="899" t="e">
        <f t="shared" si="223"/>
        <v>#N/A</v>
      </c>
      <c r="DI33" s="915"/>
      <c r="DJ33" s="915"/>
      <c r="DK33" s="915"/>
      <c r="DL33" s="915"/>
      <c r="DM33" s="915"/>
      <c r="DN33" s="915"/>
      <c r="DO33" s="894">
        <f t="shared" si="191"/>
        <v>0</v>
      </c>
      <c r="DP33" s="895" t="e">
        <f t="shared" si="70"/>
        <v>#N/A</v>
      </c>
      <c r="DQ33" s="902"/>
      <c r="DR33" s="899" t="e">
        <f t="shared" si="224"/>
        <v>#N/A</v>
      </c>
      <c r="DS33" s="915"/>
      <c r="DT33" s="915"/>
      <c r="DU33" s="915"/>
      <c r="DV33" s="915"/>
      <c r="DW33" s="915"/>
      <c r="DX33" s="915"/>
      <c r="DY33" s="894">
        <f t="shared" si="192"/>
        <v>0</v>
      </c>
      <c r="DZ33" s="895" t="e">
        <f t="shared" si="78"/>
        <v>#N/A</v>
      </c>
      <c r="EA33" s="902"/>
      <c r="EB33" s="899" t="e">
        <f t="shared" si="225"/>
        <v>#N/A</v>
      </c>
      <c r="EC33" s="915"/>
      <c r="ED33" s="915"/>
      <c r="EE33" s="915"/>
      <c r="EF33" s="915"/>
      <c r="EG33" s="915"/>
      <c r="EH33" s="915"/>
      <c r="EI33" s="894">
        <f t="shared" si="193"/>
        <v>0</v>
      </c>
      <c r="EJ33" s="895" t="e">
        <f t="shared" si="86"/>
        <v>#N/A</v>
      </c>
      <c r="EK33" s="902"/>
      <c r="EL33" s="899" t="e">
        <f t="shared" si="226"/>
        <v>#N/A</v>
      </c>
      <c r="EM33" s="915"/>
      <c r="EN33" s="915"/>
      <c r="EO33" s="915"/>
      <c r="EP33" s="915"/>
      <c r="EQ33" s="915"/>
      <c r="ER33" s="915"/>
      <c r="ES33" s="894">
        <f t="shared" si="194"/>
        <v>0</v>
      </c>
      <c r="ET33" s="895" t="e">
        <f t="shared" si="94"/>
        <v>#N/A</v>
      </c>
      <c r="EU33" s="902"/>
      <c r="EV33" s="899" t="e">
        <f t="shared" si="227"/>
        <v>#N/A</v>
      </c>
      <c r="EW33" s="915"/>
      <c r="EX33" s="915"/>
      <c r="EY33" s="915"/>
      <c r="EZ33" s="915"/>
      <c r="FA33" s="915"/>
      <c r="FB33" s="915"/>
      <c r="FC33" s="894">
        <f t="shared" si="195"/>
        <v>0</v>
      </c>
      <c r="FD33" s="895" t="e">
        <f t="shared" si="102"/>
        <v>#N/A</v>
      </c>
      <c r="FE33" s="902"/>
      <c r="FF33" s="899" t="e">
        <f t="shared" si="228"/>
        <v>#N/A</v>
      </c>
      <c r="FG33" s="915"/>
      <c r="FH33" s="915"/>
      <c r="FI33" s="915"/>
      <c r="FJ33" s="915"/>
      <c r="FK33" s="915"/>
      <c r="FL33" s="915"/>
      <c r="FM33" s="894">
        <f t="shared" si="196"/>
        <v>0</v>
      </c>
      <c r="FN33" s="895" t="e">
        <f t="shared" si="110"/>
        <v>#N/A</v>
      </c>
      <c r="FO33" s="902"/>
      <c r="FP33" s="899" t="e">
        <f t="shared" si="229"/>
        <v>#N/A</v>
      </c>
      <c r="FQ33" s="915"/>
      <c r="FR33" s="915"/>
      <c r="FS33" s="915"/>
      <c r="FT33" s="915"/>
      <c r="FU33" s="915"/>
      <c r="FV33" s="915"/>
      <c r="FW33" s="894">
        <f t="shared" si="197"/>
        <v>0</v>
      </c>
      <c r="FX33" s="895" t="e">
        <f t="shared" si="118"/>
        <v>#N/A</v>
      </c>
      <c r="FY33" s="902"/>
      <c r="FZ33" s="899" t="e">
        <f t="shared" si="230"/>
        <v>#N/A</v>
      </c>
      <c r="GA33" s="915"/>
      <c r="GB33" s="915"/>
      <c r="GC33" s="915"/>
      <c r="GD33" s="915"/>
      <c r="GE33" s="915"/>
      <c r="GF33" s="915"/>
      <c r="GG33" s="894">
        <f t="shared" si="198"/>
        <v>0</v>
      </c>
      <c r="GH33" s="895" t="e">
        <f t="shared" si="126"/>
        <v>#N/A</v>
      </c>
      <c r="GI33" s="902"/>
      <c r="GJ33" s="899" t="e">
        <f t="shared" si="231"/>
        <v>#N/A</v>
      </c>
      <c r="GK33" s="915"/>
      <c r="GL33" s="915"/>
      <c r="GM33" s="915"/>
      <c r="GN33" s="915"/>
      <c r="GO33" s="915"/>
      <c r="GP33" s="915"/>
      <c r="GQ33" s="894">
        <f t="shared" si="199"/>
        <v>0</v>
      </c>
      <c r="GR33" s="895" t="e">
        <f t="shared" si="134"/>
        <v>#N/A</v>
      </c>
      <c r="GS33" s="902"/>
      <c r="GT33" s="899" t="e">
        <f t="shared" si="232"/>
        <v>#N/A</v>
      </c>
      <c r="GU33" s="915"/>
      <c r="GV33" s="915"/>
      <c r="GW33" s="915"/>
      <c r="GX33" s="915"/>
      <c r="GY33" s="915"/>
      <c r="GZ33" s="915"/>
      <c r="HA33" s="894">
        <f t="shared" si="200"/>
        <v>0</v>
      </c>
      <c r="HB33" s="895" t="e">
        <f t="shared" si="142"/>
        <v>#N/A</v>
      </c>
      <c r="HC33" s="902"/>
      <c r="HD33" s="899" t="e">
        <f t="shared" si="233"/>
        <v>#N/A</v>
      </c>
      <c r="HE33" s="915"/>
      <c r="HF33" s="915"/>
      <c r="HG33" s="915"/>
      <c r="HH33" s="915"/>
      <c r="HI33" s="915"/>
      <c r="HJ33" s="915"/>
      <c r="HK33" s="894">
        <f t="shared" si="201"/>
        <v>0</v>
      </c>
      <c r="HL33" s="895" t="e">
        <f t="shared" si="150"/>
        <v>#N/A</v>
      </c>
      <c r="HM33" s="902"/>
      <c r="HN33" s="899" t="e">
        <f t="shared" si="234"/>
        <v>#N/A</v>
      </c>
      <c r="HO33" s="903"/>
      <c r="HP33" s="903"/>
      <c r="HQ33" s="903"/>
      <c r="HR33" s="903"/>
      <c r="HS33" s="903"/>
      <c r="HT33" s="903"/>
      <c r="HU33" s="894">
        <f t="shared" si="202"/>
        <v>0</v>
      </c>
      <c r="HV33" s="895" t="e">
        <f t="shared" si="158"/>
        <v>#N/A</v>
      </c>
      <c r="HW33" s="902"/>
      <c r="HX33" s="899" t="e">
        <f t="shared" si="235"/>
        <v>#N/A</v>
      </c>
      <c r="HY33" s="903"/>
      <c r="HZ33" s="903"/>
      <c r="IA33" s="903"/>
      <c r="IB33" s="903"/>
      <c r="IC33" s="903"/>
      <c r="ID33" s="903"/>
      <c r="IE33" s="894">
        <f t="shared" si="203"/>
        <v>0</v>
      </c>
      <c r="IF33" s="895" t="e">
        <f t="shared" si="166"/>
        <v>#N/A</v>
      </c>
      <c r="IG33" s="902"/>
      <c r="IH33" s="917"/>
      <c r="II33" s="915"/>
      <c r="IJ33" s="915"/>
      <c r="IK33" s="915"/>
      <c r="IL33" s="915"/>
      <c r="IM33" s="915"/>
      <c r="IN33" s="915"/>
      <c r="IO33" s="894">
        <f t="shared" si="204"/>
        <v>0</v>
      </c>
      <c r="IP33" s="895" t="e">
        <f t="shared" si="174"/>
        <v>#DIV/0!</v>
      </c>
      <c r="IQ33" s="916"/>
      <c r="IR33" s="917"/>
      <c r="IS33" s="915"/>
      <c r="IT33" s="915"/>
      <c r="IU33" s="915"/>
      <c r="IV33" s="915"/>
      <c r="IW33" s="915"/>
      <c r="IX33" s="915"/>
      <c r="IY33" s="894">
        <f t="shared" si="205"/>
        <v>0</v>
      </c>
      <c r="IZ33" s="895" t="e">
        <f t="shared" si="182"/>
        <v>#DIV/0!</v>
      </c>
      <c r="JA33" s="916"/>
      <c r="JB33" s="621"/>
      <c r="JC33" s="916"/>
      <c r="JD33" s="621"/>
      <c r="JE33" s="621"/>
      <c r="JF33" s="621"/>
      <c r="JG33" s="621"/>
      <c r="JH33" s="621"/>
      <c r="JI33" s="621"/>
      <c r="JJ33" s="621"/>
      <c r="JK33" s="621"/>
      <c r="JL33" s="621"/>
      <c r="JM33" s="621"/>
      <c r="JN33" s="621"/>
      <c r="JO33" s="621"/>
      <c r="JP33" s="621"/>
      <c r="JQ33" s="621"/>
      <c r="JR33" s="621"/>
      <c r="JS33" s="621"/>
      <c r="JT33" s="621"/>
      <c r="JU33" s="621"/>
      <c r="JV33" s="621"/>
      <c r="JW33" s="621"/>
      <c r="JX33" s="621"/>
      <c r="JY33" s="621"/>
      <c r="JZ33" s="621"/>
      <c r="KA33" s="621"/>
      <c r="KB33" s="621"/>
      <c r="KC33" s="621"/>
      <c r="KD33" s="621"/>
      <c r="KE33" s="621"/>
      <c r="KF33" s="621"/>
    </row>
    <row r="34" spans="1:292" s="834" customFormat="1" ht="20.149999999999999" customHeight="1">
      <c r="A34" s="890">
        <f t="shared" si="212"/>
        <v>45704</v>
      </c>
      <c r="B34" s="891">
        <f t="shared" si="237"/>
        <v>25</v>
      </c>
      <c r="C34" s="918">
        <v>13</v>
      </c>
      <c r="D34" s="918"/>
      <c r="E34" s="918">
        <v>20</v>
      </c>
      <c r="F34" s="918"/>
      <c r="G34" s="918"/>
      <c r="H34" s="918">
        <v>27</v>
      </c>
      <c r="I34" s="913">
        <f t="shared" si="206"/>
        <v>60</v>
      </c>
      <c r="J34" s="895">
        <f t="shared" si="207"/>
        <v>2.142857142857143E-3</v>
      </c>
      <c r="K34" s="902"/>
      <c r="L34" s="899">
        <f t="shared" si="213"/>
        <v>25</v>
      </c>
      <c r="M34" s="915">
        <v>18</v>
      </c>
      <c r="N34" s="915"/>
      <c r="O34" s="915">
        <v>59</v>
      </c>
      <c r="P34" s="915"/>
      <c r="Q34" s="915"/>
      <c r="R34" s="915">
        <v>41</v>
      </c>
      <c r="S34" s="894">
        <f t="shared" si="208"/>
        <v>118</v>
      </c>
      <c r="T34" s="895">
        <f t="shared" si="209"/>
        <v>4.4528301886792455E-3</v>
      </c>
      <c r="U34" s="902"/>
      <c r="V34" s="899">
        <f t="shared" si="214"/>
        <v>25</v>
      </c>
      <c r="W34" s="915">
        <v>11</v>
      </c>
      <c r="X34" s="915"/>
      <c r="Y34" s="915">
        <v>20</v>
      </c>
      <c r="Z34" s="915"/>
      <c r="AA34" s="915"/>
      <c r="AB34" s="915">
        <v>21</v>
      </c>
      <c r="AC34" s="894">
        <f t="shared" si="210"/>
        <v>52</v>
      </c>
      <c r="AD34" s="895">
        <f t="shared" si="211"/>
        <v>1.9696969696969698E-3</v>
      </c>
      <c r="AE34" s="902"/>
      <c r="AF34" s="891">
        <f t="shared" si="215"/>
        <v>25</v>
      </c>
      <c r="AG34" s="915">
        <v>10</v>
      </c>
      <c r="AH34" s="915"/>
      <c r="AI34" s="915">
        <v>18</v>
      </c>
      <c r="AJ34" s="915"/>
      <c r="AK34" s="915"/>
      <c r="AL34" s="915">
        <v>24</v>
      </c>
      <c r="AM34" s="894">
        <f t="shared" si="183"/>
        <v>52</v>
      </c>
      <c r="AN34" s="895">
        <f t="shared" si="7"/>
        <v>1.9696969696969698E-3</v>
      </c>
      <c r="AO34" s="902"/>
      <c r="AP34" s="899">
        <f t="shared" si="216"/>
        <v>25</v>
      </c>
      <c r="AQ34" s="915">
        <v>13</v>
      </c>
      <c r="AR34" s="915"/>
      <c r="AS34" s="915">
        <v>20</v>
      </c>
      <c r="AT34" s="915"/>
      <c r="AU34" s="915"/>
      <c r="AV34" s="915">
        <v>34</v>
      </c>
      <c r="AW34" s="894">
        <f t="shared" si="184"/>
        <v>67</v>
      </c>
      <c r="AX34" s="895">
        <f t="shared" si="15"/>
        <v>2.5378787878787877E-3</v>
      </c>
      <c r="AY34" s="902"/>
      <c r="AZ34" s="899">
        <f t="shared" si="217"/>
        <v>24</v>
      </c>
      <c r="BA34" s="915">
        <v>10</v>
      </c>
      <c r="BB34" s="915"/>
      <c r="BC34" s="915">
        <v>6</v>
      </c>
      <c r="BD34" s="915"/>
      <c r="BE34" s="915"/>
      <c r="BF34" s="915">
        <v>2</v>
      </c>
      <c r="BG34" s="894">
        <f t="shared" si="185"/>
        <v>18</v>
      </c>
      <c r="BH34" s="895">
        <f t="shared" si="23"/>
        <v>6.1016949152542369E-4</v>
      </c>
      <c r="BI34" s="902"/>
      <c r="BJ34" s="891">
        <f t="shared" si="218"/>
        <v>24</v>
      </c>
      <c r="BK34" s="915">
        <v>8</v>
      </c>
      <c r="BL34" s="915"/>
      <c r="BM34" s="915">
        <v>8</v>
      </c>
      <c r="BN34" s="915"/>
      <c r="BO34" s="915"/>
      <c r="BP34" s="915">
        <v>1</v>
      </c>
      <c r="BQ34" s="894">
        <f t="shared" si="186"/>
        <v>17</v>
      </c>
      <c r="BR34" s="895">
        <f t="shared" si="30"/>
        <v>5.7432432432432431E-4</v>
      </c>
      <c r="BS34" s="902"/>
      <c r="BT34" s="891">
        <f t="shared" si="219"/>
        <v>24</v>
      </c>
      <c r="BU34" s="915">
        <v>4</v>
      </c>
      <c r="BV34" s="915"/>
      <c r="BW34" s="915">
        <v>40</v>
      </c>
      <c r="BX34" s="915"/>
      <c r="BY34" s="915"/>
      <c r="BZ34" s="915">
        <v>7</v>
      </c>
      <c r="CA34" s="894">
        <f t="shared" si="187"/>
        <v>51</v>
      </c>
      <c r="CB34" s="895">
        <f t="shared" si="38"/>
        <v>1.7288135593220338E-3</v>
      </c>
      <c r="CC34" s="902"/>
      <c r="CD34" s="899">
        <f t="shared" si="220"/>
        <v>24</v>
      </c>
      <c r="CE34" s="915">
        <v>5</v>
      </c>
      <c r="CF34" s="915"/>
      <c r="CG34" s="915">
        <v>40</v>
      </c>
      <c r="CH34" s="915"/>
      <c r="CI34" s="915"/>
      <c r="CJ34" s="915">
        <v>5</v>
      </c>
      <c r="CK34" s="894">
        <f t="shared" si="188"/>
        <v>50</v>
      </c>
      <c r="CL34" s="895">
        <f t="shared" si="46"/>
        <v>1.6891891891891893E-3</v>
      </c>
      <c r="CM34" s="902"/>
      <c r="CN34" s="899" t="e">
        <f t="shared" si="221"/>
        <v>#N/A</v>
      </c>
      <c r="CO34" s="915"/>
      <c r="CP34" s="915"/>
      <c r="CQ34" s="915"/>
      <c r="CR34" s="915"/>
      <c r="CS34" s="915"/>
      <c r="CT34" s="915"/>
      <c r="CU34" s="894">
        <f t="shared" si="189"/>
        <v>0</v>
      </c>
      <c r="CV34" s="895" t="e">
        <f t="shared" si="54"/>
        <v>#N/A</v>
      </c>
      <c r="CW34" s="902"/>
      <c r="CX34" s="899" t="e">
        <f t="shared" si="222"/>
        <v>#N/A</v>
      </c>
      <c r="CY34" s="915"/>
      <c r="CZ34" s="915"/>
      <c r="DA34" s="915"/>
      <c r="DB34" s="915"/>
      <c r="DC34" s="915"/>
      <c r="DD34" s="915"/>
      <c r="DE34" s="894">
        <f t="shared" si="190"/>
        <v>0</v>
      </c>
      <c r="DF34" s="895" t="e">
        <f t="shared" si="62"/>
        <v>#N/A</v>
      </c>
      <c r="DG34" s="902"/>
      <c r="DH34" s="899" t="e">
        <f t="shared" si="223"/>
        <v>#N/A</v>
      </c>
      <c r="DI34" s="915"/>
      <c r="DJ34" s="915"/>
      <c r="DK34" s="915"/>
      <c r="DL34" s="915"/>
      <c r="DM34" s="915"/>
      <c r="DN34" s="915"/>
      <c r="DO34" s="894">
        <f t="shared" si="191"/>
        <v>0</v>
      </c>
      <c r="DP34" s="895" t="e">
        <f t="shared" si="70"/>
        <v>#N/A</v>
      </c>
      <c r="DQ34" s="902"/>
      <c r="DR34" s="899" t="e">
        <f t="shared" si="224"/>
        <v>#N/A</v>
      </c>
      <c r="DS34" s="915"/>
      <c r="DT34" s="915"/>
      <c r="DU34" s="915"/>
      <c r="DV34" s="915"/>
      <c r="DW34" s="915"/>
      <c r="DX34" s="915"/>
      <c r="DY34" s="894">
        <f t="shared" si="192"/>
        <v>0</v>
      </c>
      <c r="DZ34" s="895" t="e">
        <f t="shared" si="78"/>
        <v>#N/A</v>
      </c>
      <c r="EA34" s="902"/>
      <c r="EB34" s="899" t="e">
        <f t="shared" si="225"/>
        <v>#N/A</v>
      </c>
      <c r="EC34" s="915"/>
      <c r="ED34" s="915"/>
      <c r="EE34" s="915"/>
      <c r="EF34" s="915"/>
      <c r="EG34" s="915"/>
      <c r="EH34" s="915"/>
      <c r="EI34" s="894">
        <f t="shared" si="193"/>
        <v>0</v>
      </c>
      <c r="EJ34" s="895" t="e">
        <f t="shared" si="86"/>
        <v>#N/A</v>
      </c>
      <c r="EK34" s="902"/>
      <c r="EL34" s="899" t="e">
        <f t="shared" si="226"/>
        <v>#N/A</v>
      </c>
      <c r="EM34" s="915"/>
      <c r="EN34" s="915"/>
      <c r="EO34" s="915"/>
      <c r="EP34" s="915"/>
      <c r="EQ34" s="915"/>
      <c r="ER34" s="915"/>
      <c r="ES34" s="894">
        <f t="shared" si="194"/>
        <v>0</v>
      </c>
      <c r="ET34" s="895" t="e">
        <f t="shared" si="94"/>
        <v>#N/A</v>
      </c>
      <c r="EU34" s="902"/>
      <c r="EV34" s="899" t="e">
        <f t="shared" si="227"/>
        <v>#N/A</v>
      </c>
      <c r="EW34" s="915"/>
      <c r="EX34" s="915"/>
      <c r="EY34" s="915"/>
      <c r="EZ34" s="915"/>
      <c r="FA34" s="915"/>
      <c r="FB34" s="915"/>
      <c r="FC34" s="894">
        <f t="shared" si="195"/>
        <v>0</v>
      </c>
      <c r="FD34" s="895" t="e">
        <f t="shared" si="102"/>
        <v>#N/A</v>
      </c>
      <c r="FE34" s="902"/>
      <c r="FF34" s="899" t="e">
        <f t="shared" si="228"/>
        <v>#N/A</v>
      </c>
      <c r="FG34" s="915"/>
      <c r="FH34" s="915"/>
      <c r="FI34" s="915"/>
      <c r="FJ34" s="915"/>
      <c r="FK34" s="915"/>
      <c r="FL34" s="915"/>
      <c r="FM34" s="894">
        <f t="shared" si="196"/>
        <v>0</v>
      </c>
      <c r="FN34" s="895" t="e">
        <f t="shared" si="110"/>
        <v>#N/A</v>
      </c>
      <c r="FO34" s="902"/>
      <c r="FP34" s="899" t="e">
        <f t="shared" si="229"/>
        <v>#N/A</v>
      </c>
      <c r="FQ34" s="915"/>
      <c r="FR34" s="915"/>
      <c r="FS34" s="915"/>
      <c r="FT34" s="915"/>
      <c r="FU34" s="915"/>
      <c r="FV34" s="915"/>
      <c r="FW34" s="894">
        <f t="shared" si="197"/>
        <v>0</v>
      </c>
      <c r="FX34" s="895" t="e">
        <f t="shared" si="118"/>
        <v>#N/A</v>
      </c>
      <c r="FY34" s="902"/>
      <c r="FZ34" s="899" t="e">
        <f t="shared" si="230"/>
        <v>#N/A</v>
      </c>
      <c r="GA34" s="915"/>
      <c r="GB34" s="915"/>
      <c r="GC34" s="915"/>
      <c r="GD34" s="915"/>
      <c r="GE34" s="915"/>
      <c r="GF34" s="915"/>
      <c r="GG34" s="894">
        <f t="shared" si="198"/>
        <v>0</v>
      </c>
      <c r="GH34" s="895" t="e">
        <f t="shared" si="126"/>
        <v>#N/A</v>
      </c>
      <c r="GI34" s="902"/>
      <c r="GJ34" s="899" t="e">
        <f t="shared" si="231"/>
        <v>#N/A</v>
      </c>
      <c r="GK34" s="915"/>
      <c r="GL34" s="915"/>
      <c r="GM34" s="915"/>
      <c r="GN34" s="915"/>
      <c r="GO34" s="915"/>
      <c r="GP34" s="915"/>
      <c r="GQ34" s="894">
        <f t="shared" si="199"/>
        <v>0</v>
      </c>
      <c r="GR34" s="895" t="e">
        <f t="shared" si="134"/>
        <v>#N/A</v>
      </c>
      <c r="GS34" s="902"/>
      <c r="GT34" s="899" t="e">
        <f t="shared" si="232"/>
        <v>#N/A</v>
      </c>
      <c r="GU34" s="915"/>
      <c r="GV34" s="915"/>
      <c r="GW34" s="915"/>
      <c r="GX34" s="915"/>
      <c r="GY34" s="915"/>
      <c r="GZ34" s="915"/>
      <c r="HA34" s="894">
        <f t="shared" si="200"/>
        <v>0</v>
      </c>
      <c r="HB34" s="895" t="e">
        <f t="shared" si="142"/>
        <v>#N/A</v>
      </c>
      <c r="HC34" s="902"/>
      <c r="HD34" s="899" t="e">
        <f t="shared" si="233"/>
        <v>#N/A</v>
      </c>
      <c r="HE34" s="915"/>
      <c r="HF34" s="915"/>
      <c r="HG34" s="915"/>
      <c r="HH34" s="915"/>
      <c r="HI34" s="915"/>
      <c r="HJ34" s="915"/>
      <c r="HK34" s="894">
        <f t="shared" si="201"/>
        <v>0</v>
      </c>
      <c r="HL34" s="895" t="e">
        <f t="shared" si="150"/>
        <v>#N/A</v>
      </c>
      <c r="HM34" s="902"/>
      <c r="HN34" s="899" t="e">
        <f t="shared" si="234"/>
        <v>#N/A</v>
      </c>
      <c r="HO34" s="915"/>
      <c r="HP34" s="915"/>
      <c r="HQ34" s="915"/>
      <c r="HR34" s="915"/>
      <c r="HS34" s="915"/>
      <c r="HT34" s="915"/>
      <c r="HU34" s="894">
        <f t="shared" si="202"/>
        <v>0</v>
      </c>
      <c r="HV34" s="895" t="e">
        <f t="shared" si="158"/>
        <v>#N/A</v>
      </c>
      <c r="HW34" s="902"/>
      <c r="HX34" s="899" t="e">
        <f t="shared" si="235"/>
        <v>#N/A</v>
      </c>
      <c r="HY34" s="915"/>
      <c r="HZ34" s="915"/>
      <c r="IA34" s="915"/>
      <c r="IB34" s="915"/>
      <c r="IC34" s="915"/>
      <c r="ID34" s="915"/>
      <c r="IE34" s="894">
        <f t="shared" si="203"/>
        <v>0</v>
      </c>
      <c r="IF34" s="895" t="e">
        <f t="shared" si="166"/>
        <v>#N/A</v>
      </c>
      <c r="IG34" s="902"/>
      <c r="IH34" s="917"/>
      <c r="II34" s="915"/>
      <c r="IJ34" s="915"/>
      <c r="IK34" s="915"/>
      <c r="IL34" s="915"/>
      <c r="IM34" s="915"/>
      <c r="IN34" s="915"/>
      <c r="IO34" s="894">
        <f t="shared" si="204"/>
        <v>0</v>
      </c>
      <c r="IP34" s="895" t="e">
        <f t="shared" si="174"/>
        <v>#DIV/0!</v>
      </c>
      <c r="IQ34" s="916"/>
      <c r="IR34" s="917"/>
      <c r="IS34" s="915"/>
      <c r="IT34" s="915"/>
      <c r="IU34" s="915"/>
      <c r="IV34" s="915"/>
      <c r="IW34" s="915"/>
      <c r="IX34" s="915"/>
      <c r="IY34" s="894">
        <f t="shared" si="205"/>
        <v>0</v>
      </c>
      <c r="IZ34" s="895" t="e">
        <f t="shared" si="182"/>
        <v>#DIV/0!</v>
      </c>
      <c r="JA34" s="916"/>
      <c r="JB34" s="621"/>
      <c r="JC34" s="916"/>
      <c r="JD34" s="621"/>
      <c r="JE34" s="621"/>
      <c r="JF34" s="621"/>
      <c r="JG34" s="621"/>
      <c r="JH34" s="621"/>
      <c r="JI34" s="621"/>
      <c r="JJ34" s="621"/>
      <c r="JK34" s="621"/>
      <c r="JL34" s="621"/>
      <c r="JM34" s="621"/>
      <c r="JN34" s="621"/>
      <c r="JO34" s="621"/>
      <c r="JP34" s="621"/>
      <c r="JQ34" s="621"/>
      <c r="JR34" s="621"/>
      <c r="JS34" s="621"/>
      <c r="JT34" s="621"/>
      <c r="JU34" s="621"/>
      <c r="JV34" s="621"/>
      <c r="JW34" s="621"/>
      <c r="JX34" s="621"/>
      <c r="JY34" s="621"/>
      <c r="JZ34" s="621"/>
      <c r="KA34" s="621"/>
      <c r="KB34" s="621"/>
      <c r="KC34" s="621"/>
      <c r="KD34" s="621"/>
      <c r="KE34" s="621"/>
      <c r="KF34" s="621"/>
    </row>
    <row r="35" spans="1:292" s="834" customFormat="1" ht="20.149999999999999" customHeight="1">
      <c r="A35" s="890">
        <f t="shared" si="212"/>
        <v>45705</v>
      </c>
      <c r="B35" s="891">
        <f t="shared" si="237"/>
        <v>26</v>
      </c>
      <c r="C35" s="914">
        <v>10</v>
      </c>
      <c r="D35" s="914"/>
      <c r="E35" s="914">
        <v>10</v>
      </c>
      <c r="F35" s="914"/>
      <c r="G35" s="914"/>
      <c r="H35" s="914">
        <v>22</v>
      </c>
      <c r="I35" s="894">
        <f t="shared" si="206"/>
        <v>42</v>
      </c>
      <c r="J35" s="895">
        <f t="shared" si="207"/>
        <v>1.5E-3</v>
      </c>
      <c r="K35" s="902"/>
      <c r="L35" s="899">
        <f t="shared" si="213"/>
        <v>26</v>
      </c>
      <c r="M35" s="915">
        <v>20</v>
      </c>
      <c r="N35" s="915"/>
      <c r="O35" s="915">
        <v>60</v>
      </c>
      <c r="P35" s="915"/>
      <c r="Q35" s="915"/>
      <c r="R35" s="915">
        <v>50</v>
      </c>
      <c r="S35" s="894">
        <f t="shared" si="208"/>
        <v>130</v>
      </c>
      <c r="T35" s="895">
        <f t="shared" si="209"/>
        <v>4.9056603773584909E-3</v>
      </c>
      <c r="U35" s="902"/>
      <c r="V35" s="899">
        <f t="shared" si="214"/>
        <v>26</v>
      </c>
      <c r="W35" s="915">
        <v>13</v>
      </c>
      <c r="X35" s="915"/>
      <c r="Y35" s="915">
        <v>20</v>
      </c>
      <c r="Z35" s="915"/>
      <c r="AA35" s="915"/>
      <c r="AB35" s="915">
        <v>15</v>
      </c>
      <c r="AC35" s="894">
        <f t="shared" si="210"/>
        <v>48</v>
      </c>
      <c r="AD35" s="895">
        <f t="shared" si="211"/>
        <v>1.8181818181818182E-3</v>
      </c>
      <c r="AE35" s="902"/>
      <c r="AF35" s="891">
        <f t="shared" si="215"/>
        <v>26</v>
      </c>
      <c r="AG35" s="915">
        <v>12</v>
      </c>
      <c r="AH35" s="915"/>
      <c r="AI35" s="915">
        <v>16</v>
      </c>
      <c r="AJ35" s="915"/>
      <c r="AK35" s="915"/>
      <c r="AL35" s="915">
        <v>25</v>
      </c>
      <c r="AM35" s="894">
        <f t="shared" si="183"/>
        <v>53</v>
      </c>
      <c r="AN35" s="895">
        <f t="shared" si="7"/>
        <v>2.0075757575757575E-3</v>
      </c>
      <c r="AO35" s="902"/>
      <c r="AP35" s="899">
        <f t="shared" si="216"/>
        <v>26</v>
      </c>
      <c r="AQ35" s="915">
        <v>15</v>
      </c>
      <c r="AR35" s="915"/>
      <c r="AS35" s="915">
        <v>20</v>
      </c>
      <c r="AT35" s="915"/>
      <c r="AU35" s="915"/>
      <c r="AV35" s="915">
        <v>38</v>
      </c>
      <c r="AW35" s="894">
        <f t="shared" si="184"/>
        <v>73</v>
      </c>
      <c r="AX35" s="895">
        <f t="shared" si="15"/>
        <v>2.7651515151515152E-3</v>
      </c>
      <c r="AY35" s="902"/>
      <c r="AZ35" s="899">
        <f t="shared" si="217"/>
        <v>25</v>
      </c>
      <c r="BA35" s="915">
        <v>11</v>
      </c>
      <c r="BB35" s="915"/>
      <c r="BC35" s="915">
        <v>20</v>
      </c>
      <c r="BD35" s="915"/>
      <c r="BE35" s="915"/>
      <c r="BF35" s="915">
        <v>4</v>
      </c>
      <c r="BG35" s="894">
        <f t="shared" si="185"/>
        <v>35</v>
      </c>
      <c r="BH35" s="895">
        <f t="shared" si="23"/>
        <v>1.1864406779661016E-3</v>
      </c>
      <c r="BI35" s="902"/>
      <c r="BJ35" s="891">
        <f t="shared" si="218"/>
        <v>25</v>
      </c>
      <c r="BK35" s="915">
        <v>5</v>
      </c>
      <c r="BL35" s="915"/>
      <c r="BM35" s="915">
        <v>4</v>
      </c>
      <c r="BN35" s="915"/>
      <c r="BO35" s="915"/>
      <c r="BP35" s="915">
        <v>1</v>
      </c>
      <c r="BQ35" s="894">
        <f t="shared" si="186"/>
        <v>10</v>
      </c>
      <c r="BR35" s="895">
        <f t="shared" si="30"/>
        <v>3.3783783783783786E-4</v>
      </c>
      <c r="BS35" s="902"/>
      <c r="BT35" s="891">
        <f t="shared" si="219"/>
        <v>25</v>
      </c>
      <c r="BU35" s="915">
        <v>5</v>
      </c>
      <c r="BV35" s="915"/>
      <c r="BW35" s="915">
        <v>43</v>
      </c>
      <c r="BX35" s="915"/>
      <c r="BY35" s="915"/>
      <c r="BZ35" s="915">
        <v>7</v>
      </c>
      <c r="CA35" s="894">
        <f t="shared" si="187"/>
        <v>55</v>
      </c>
      <c r="CB35" s="895">
        <f t="shared" si="38"/>
        <v>1.864406779661017E-3</v>
      </c>
      <c r="CC35" s="902"/>
      <c r="CD35" s="899">
        <f t="shared" si="220"/>
        <v>25</v>
      </c>
      <c r="CE35" s="915">
        <v>6</v>
      </c>
      <c r="CF35" s="915"/>
      <c r="CG35" s="915">
        <v>20</v>
      </c>
      <c r="CH35" s="915"/>
      <c r="CI35" s="915"/>
      <c r="CJ35" s="915">
        <v>6</v>
      </c>
      <c r="CK35" s="894">
        <f t="shared" si="188"/>
        <v>32</v>
      </c>
      <c r="CL35" s="895">
        <f t="shared" si="46"/>
        <v>1.0810810810810811E-3</v>
      </c>
      <c r="CM35" s="902"/>
      <c r="CN35" s="899" t="e">
        <f t="shared" si="221"/>
        <v>#N/A</v>
      </c>
      <c r="CO35" s="915"/>
      <c r="CP35" s="915"/>
      <c r="CQ35" s="915"/>
      <c r="CR35" s="915"/>
      <c r="CS35" s="915"/>
      <c r="CT35" s="915"/>
      <c r="CU35" s="894">
        <f t="shared" si="189"/>
        <v>0</v>
      </c>
      <c r="CV35" s="895" t="e">
        <f t="shared" si="54"/>
        <v>#N/A</v>
      </c>
      <c r="CW35" s="902"/>
      <c r="CX35" s="899" t="e">
        <f t="shared" si="222"/>
        <v>#N/A</v>
      </c>
      <c r="CY35" s="915"/>
      <c r="CZ35" s="915"/>
      <c r="DA35" s="915"/>
      <c r="DB35" s="915"/>
      <c r="DC35" s="915"/>
      <c r="DD35" s="915"/>
      <c r="DE35" s="894">
        <f t="shared" si="190"/>
        <v>0</v>
      </c>
      <c r="DF35" s="895" t="e">
        <f t="shared" si="62"/>
        <v>#N/A</v>
      </c>
      <c r="DG35" s="902"/>
      <c r="DH35" s="899" t="e">
        <f t="shared" si="223"/>
        <v>#N/A</v>
      </c>
      <c r="DI35" s="915"/>
      <c r="DJ35" s="915"/>
      <c r="DK35" s="915"/>
      <c r="DL35" s="915"/>
      <c r="DM35" s="915"/>
      <c r="DN35" s="915"/>
      <c r="DO35" s="894">
        <f t="shared" si="191"/>
        <v>0</v>
      </c>
      <c r="DP35" s="895" t="e">
        <f t="shared" si="70"/>
        <v>#N/A</v>
      </c>
      <c r="DQ35" s="902"/>
      <c r="DR35" s="899" t="e">
        <f t="shared" si="224"/>
        <v>#N/A</v>
      </c>
      <c r="DS35" s="915"/>
      <c r="DT35" s="915"/>
      <c r="DU35" s="915"/>
      <c r="DV35" s="915"/>
      <c r="DW35" s="915"/>
      <c r="DX35" s="915"/>
      <c r="DY35" s="894">
        <f t="shared" si="192"/>
        <v>0</v>
      </c>
      <c r="DZ35" s="895" t="e">
        <f t="shared" si="78"/>
        <v>#N/A</v>
      </c>
      <c r="EA35" s="902"/>
      <c r="EB35" s="899" t="e">
        <f t="shared" si="225"/>
        <v>#N/A</v>
      </c>
      <c r="EC35" s="915"/>
      <c r="ED35" s="915"/>
      <c r="EE35" s="915"/>
      <c r="EF35" s="915"/>
      <c r="EG35" s="915"/>
      <c r="EH35" s="915"/>
      <c r="EI35" s="894">
        <f t="shared" si="193"/>
        <v>0</v>
      </c>
      <c r="EJ35" s="895" t="e">
        <f t="shared" si="86"/>
        <v>#N/A</v>
      </c>
      <c r="EK35" s="902"/>
      <c r="EL35" s="899" t="e">
        <f t="shared" si="226"/>
        <v>#N/A</v>
      </c>
      <c r="EM35" s="915"/>
      <c r="EN35" s="915"/>
      <c r="EO35" s="915"/>
      <c r="EP35" s="915"/>
      <c r="EQ35" s="915"/>
      <c r="ER35" s="915"/>
      <c r="ES35" s="894">
        <f t="shared" si="194"/>
        <v>0</v>
      </c>
      <c r="ET35" s="895" t="e">
        <f t="shared" si="94"/>
        <v>#N/A</v>
      </c>
      <c r="EU35" s="902"/>
      <c r="EV35" s="899" t="e">
        <f t="shared" si="227"/>
        <v>#N/A</v>
      </c>
      <c r="EW35" s="915"/>
      <c r="EX35" s="915"/>
      <c r="EY35" s="915"/>
      <c r="EZ35" s="915"/>
      <c r="FA35" s="915"/>
      <c r="FB35" s="915"/>
      <c r="FC35" s="894">
        <f t="shared" si="195"/>
        <v>0</v>
      </c>
      <c r="FD35" s="895" t="e">
        <f t="shared" si="102"/>
        <v>#N/A</v>
      </c>
      <c r="FE35" s="902"/>
      <c r="FF35" s="899" t="e">
        <f t="shared" si="228"/>
        <v>#N/A</v>
      </c>
      <c r="FG35" s="915"/>
      <c r="FH35" s="915"/>
      <c r="FI35" s="915"/>
      <c r="FJ35" s="915"/>
      <c r="FK35" s="915"/>
      <c r="FL35" s="915"/>
      <c r="FM35" s="894">
        <f t="shared" si="196"/>
        <v>0</v>
      </c>
      <c r="FN35" s="895" t="e">
        <f t="shared" si="110"/>
        <v>#N/A</v>
      </c>
      <c r="FO35" s="902"/>
      <c r="FP35" s="899" t="e">
        <f t="shared" si="229"/>
        <v>#N/A</v>
      </c>
      <c r="FQ35" s="915"/>
      <c r="FR35" s="915"/>
      <c r="FS35" s="915"/>
      <c r="FT35" s="915"/>
      <c r="FU35" s="915"/>
      <c r="FV35" s="915"/>
      <c r="FW35" s="894">
        <f t="shared" si="197"/>
        <v>0</v>
      </c>
      <c r="FX35" s="895" t="e">
        <f t="shared" si="118"/>
        <v>#N/A</v>
      </c>
      <c r="FY35" s="902"/>
      <c r="FZ35" s="899" t="e">
        <f t="shared" si="230"/>
        <v>#N/A</v>
      </c>
      <c r="GA35" s="915"/>
      <c r="GB35" s="915"/>
      <c r="GC35" s="915"/>
      <c r="GD35" s="915"/>
      <c r="GE35" s="915"/>
      <c r="GF35" s="915"/>
      <c r="GG35" s="894">
        <f t="shared" si="198"/>
        <v>0</v>
      </c>
      <c r="GH35" s="895" t="e">
        <f t="shared" si="126"/>
        <v>#N/A</v>
      </c>
      <c r="GI35" s="902"/>
      <c r="GJ35" s="899" t="e">
        <f t="shared" si="231"/>
        <v>#N/A</v>
      </c>
      <c r="GK35" s="915"/>
      <c r="GL35" s="915"/>
      <c r="GM35" s="915"/>
      <c r="GN35" s="915"/>
      <c r="GO35" s="915"/>
      <c r="GP35" s="915"/>
      <c r="GQ35" s="894">
        <f t="shared" si="199"/>
        <v>0</v>
      </c>
      <c r="GR35" s="895" t="e">
        <f t="shared" si="134"/>
        <v>#N/A</v>
      </c>
      <c r="GS35" s="902"/>
      <c r="GT35" s="899" t="e">
        <f t="shared" si="232"/>
        <v>#N/A</v>
      </c>
      <c r="GU35" s="915"/>
      <c r="GV35" s="915"/>
      <c r="GW35" s="915"/>
      <c r="GX35" s="915"/>
      <c r="GY35" s="915"/>
      <c r="GZ35" s="915"/>
      <c r="HA35" s="894">
        <f t="shared" si="200"/>
        <v>0</v>
      </c>
      <c r="HB35" s="895" t="e">
        <f t="shared" si="142"/>
        <v>#N/A</v>
      </c>
      <c r="HC35" s="902"/>
      <c r="HD35" s="899" t="e">
        <f t="shared" si="233"/>
        <v>#N/A</v>
      </c>
      <c r="HE35" s="915"/>
      <c r="HF35" s="915"/>
      <c r="HG35" s="915"/>
      <c r="HH35" s="915"/>
      <c r="HI35" s="915"/>
      <c r="HJ35" s="915"/>
      <c r="HK35" s="894">
        <f t="shared" si="201"/>
        <v>0</v>
      </c>
      <c r="HL35" s="895" t="e">
        <f t="shared" si="150"/>
        <v>#N/A</v>
      </c>
      <c r="HM35" s="902"/>
      <c r="HN35" s="899" t="e">
        <f t="shared" si="234"/>
        <v>#N/A</v>
      </c>
      <c r="HO35" s="915"/>
      <c r="HP35" s="915"/>
      <c r="HQ35" s="915"/>
      <c r="HR35" s="915"/>
      <c r="HS35" s="915"/>
      <c r="HT35" s="915"/>
      <c r="HU35" s="894">
        <f t="shared" si="202"/>
        <v>0</v>
      </c>
      <c r="HV35" s="895" t="e">
        <f t="shared" si="158"/>
        <v>#N/A</v>
      </c>
      <c r="HW35" s="902"/>
      <c r="HX35" s="899" t="e">
        <f t="shared" si="235"/>
        <v>#N/A</v>
      </c>
      <c r="HY35" s="915"/>
      <c r="HZ35" s="915"/>
      <c r="IA35" s="915"/>
      <c r="IB35" s="915"/>
      <c r="IC35" s="915"/>
      <c r="ID35" s="915"/>
      <c r="IE35" s="894">
        <f t="shared" si="203"/>
        <v>0</v>
      </c>
      <c r="IF35" s="895" t="e">
        <f t="shared" si="166"/>
        <v>#N/A</v>
      </c>
      <c r="IG35" s="902"/>
      <c r="IH35" s="917"/>
      <c r="II35" s="915"/>
      <c r="IJ35" s="915"/>
      <c r="IK35" s="915"/>
      <c r="IL35" s="915"/>
      <c r="IM35" s="915"/>
      <c r="IN35" s="915"/>
      <c r="IO35" s="894">
        <f t="shared" si="204"/>
        <v>0</v>
      </c>
      <c r="IP35" s="895" t="e">
        <f t="shared" si="174"/>
        <v>#DIV/0!</v>
      </c>
      <c r="IQ35" s="916"/>
      <c r="IR35" s="917"/>
      <c r="IS35" s="915"/>
      <c r="IT35" s="915"/>
      <c r="IU35" s="915"/>
      <c r="IV35" s="915"/>
      <c r="IW35" s="915"/>
      <c r="IX35" s="915"/>
      <c r="IY35" s="894">
        <f t="shared" si="205"/>
        <v>0</v>
      </c>
      <c r="IZ35" s="895" t="e">
        <f t="shared" si="182"/>
        <v>#DIV/0!</v>
      </c>
      <c r="JA35" s="916"/>
      <c r="JB35" s="621"/>
      <c r="JC35" s="916"/>
      <c r="JD35" s="621"/>
      <c r="JE35" s="621"/>
      <c r="JF35" s="621"/>
      <c r="JG35" s="621"/>
      <c r="JH35" s="621"/>
      <c r="JI35" s="621"/>
      <c r="JJ35" s="621"/>
      <c r="JK35" s="621"/>
      <c r="JL35" s="621"/>
      <c r="JM35" s="621"/>
      <c r="JN35" s="621"/>
      <c r="JO35" s="621"/>
      <c r="JP35" s="621"/>
      <c r="JQ35" s="621"/>
      <c r="JR35" s="621"/>
      <c r="JS35" s="621"/>
      <c r="JT35" s="621"/>
      <c r="JU35" s="621"/>
      <c r="JV35" s="621"/>
      <c r="JW35" s="621"/>
      <c r="JX35" s="621"/>
      <c r="JY35" s="621"/>
      <c r="JZ35" s="621"/>
      <c r="KA35" s="621"/>
      <c r="KB35" s="621"/>
      <c r="KC35" s="621"/>
      <c r="KD35" s="621"/>
      <c r="KE35" s="621"/>
      <c r="KF35" s="621"/>
    </row>
    <row r="36" spans="1:292" s="834" customFormat="1" ht="20.149999999999999" customHeight="1">
      <c r="A36" s="890">
        <f t="shared" si="212"/>
        <v>45706</v>
      </c>
      <c r="B36" s="891">
        <f t="shared" si="237"/>
        <v>27</v>
      </c>
      <c r="C36" s="914">
        <v>13</v>
      </c>
      <c r="D36" s="914"/>
      <c r="E36" s="914">
        <v>19</v>
      </c>
      <c r="F36" s="914"/>
      <c r="G36" s="914"/>
      <c r="H36" s="914">
        <v>23</v>
      </c>
      <c r="I36" s="894">
        <f t="shared" si="206"/>
        <v>55</v>
      </c>
      <c r="J36" s="895">
        <f t="shared" si="207"/>
        <v>1.9642857142857144E-3</v>
      </c>
      <c r="K36" s="902"/>
      <c r="L36" s="899">
        <f t="shared" si="213"/>
        <v>27</v>
      </c>
      <c r="M36" s="915">
        <v>18</v>
      </c>
      <c r="N36" s="915"/>
      <c r="O36" s="915">
        <v>35</v>
      </c>
      <c r="P36" s="915"/>
      <c r="Q36" s="915"/>
      <c r="R36" s="915">
        <v>45</v>
      </c>
      <c r="S36" s="894">
        <f t="shared" si="208"/>
        <v>98</v>
      </c>
      <c r="T36" s="895">
        <f t="shared" si="209"/>
        <v>3.6981132075471698E-3</v>
      </c>
      <c r="U36" s="919"/>
      <c r="V36" s="899">
        <f t="shared" si="214"/>
        <v>27</v>
      </c>
      <c r="W36" s="915">
        <v>15</v>
      </c>
      <c r="X36" s="915"/>
      <c r="Y36" s="915">
        <v>23</v>
      </c>
      <c r="Z36" s="915"/>
      <c r="AA36" s="915"/>
      <c r="AB36" s="915">
        <v>26</v>
      </c>
      <c r="AC36" s="894">
        <f t="shared" si="210"/>
        <v>64</v>
      </c>
      <c r="AD36" s="895">
        <f t="shared" si="211"/>
        <v>2.4242424242424242E-3</v>
      </c>
      <c r="AE36" s="916"/>
      <c r="AF36" s="891">
        <f t="shared" si="215"/>
        <v>27</v>
      </c>
      <c r="AG36" s="915">
        <v>10</v>
      </c>
      <c r="AH36" s="915"/>
      <c r="AI36" s="915">
        <v>16</v>
      </c>
      <c r="AJ36" s="915"/>
      <c r="AK36" s="915"/>
      <c r="AL36" s="915">
        <v>22</v>
      </c>
      <c r="AM36" s="894">
        <f t="shared" si="183"/>
        <v>48</v>
      </c>
      <c r="AN36" s="895">
        <f t="shared" si="7"/>
        <v>1.8181818181818182E-3</v>
      </c>
      <c r="AO36" s="902"/>
      <c r="AP36" s="899">
        <f t="shared" si="216"/>
        <v>27</v>
      </c>
      <c r="AQ36" s="915">
        <v>14</v>
      </c>
      <c r="AR36" s="915"/>
      <c r="AS36" s="915">
        <v>19</v>
      </c>
      <c r="AT36" s="915"/>
      <c r="AU36" s="915"/>
      <c r="AV36" s="915">
        <v>25</v>
      </c>
      <c r="AW36" s="894">
        <f t="shared" si="184"/>
        <v>58</v>
      </c>
      <c r="AX36" s="895">
        <f t="shared" si="15"/>
        <v>2.1969696969696968E-3</v>
      </c>
      <c r="AY36" s="902"/>
      <c r="AZ36" s="899">
        <f t="shared" si="217"/>
        <v>26</v>
      </c>
      <c r="BA36" s="915">
        <v>11</v>
      </c>
      <c r="BB36" s="915"/>
      <c r="BC36" s="915">
        <v>9</v>
      </c>
      <c r="BD36" s="915"/>
      <c r="BE36" s="915"/>
      <c r="BF36" s="915">
        <v>6</v>
      </c>
      <c r="BG36" s="894">
        <f t="shared" si="185"/>
        <v>26</v>
      </c>
      <c r="BH36" s="895">
        <f t="shared" si="23"/>
        <v>8.8135593220338979E-4</v>
      </c>
      <c r="BI36" s="902"/>
      <c r="BJ36" s="891">
        <f t="shared" si="218"/>
        <v>26</v>
      </c>
      <c r="BK36" s="915">
        <v>8</v>
      </c>
      <c r="BL36" s="915"/>
      <c r="BM36" s="915">
        <v>5</v>
      </c>
      <c r="BN36" s="915"/>
      <c r="BO36" s="915"/>
      <c r="BP36" s="915">
        <v>5</v>
      </c>
      <c r="BQ36" s="894">
        <f t="shared" si="186"/>
        <v>18</v>
      </c>
      <c r="BR36" s="895">
        <f t="shared" si="30"/>
        <v>6.0810810810810808E-4</v>
      </c>
      <c r="BS36" s="902"/>
      <c r="BT36" s="891">
        <f t="shared" si="219"/>
        <v>26</v>
      </c>
      <c r="BU36" s="915">
        <v>9</v>
      </c>
      <c r="BV36" s="915"/>
      <c r="BW36" s="915">
        <v>29</v>
      </c>
      <c r="BX36" s="915"/>
      <c r="BY36" s="915"/>
      <c r="BZ36" s="915">
        <v>5</v>
      </c>
      <c r="CA36" s="894">
        <f t="shared" si="187"/>
        <v>43</v>
      </c>
      <c r="CB36" s="895">
        <f t="shared" si="38"/>
        <v>1.4576271186440678E-3</v>
      </c>
      <c r="CC36" s="902"/>
      <c r="CD36" s="899">
        <f t="shared" si="220"/>
        <v>26</v>
      </c>
      <c r="CE36" s="915">
        <v>7</v>
      </c>
      <c r="CF36" s="915"/>
      <c r="CG36" s="915">
        <v>22</v>
      </c>
      <c r="CH36" s="915"/>
      <c r="CI36" s="915"/>
      <c r="CJ36" s="915">
        <v>8</v>
      </c>
      <c r="CK36" s="894">
        <f t="shared" si="188"/>
        <v>37</v>
      </c>
      <c r="CL36" s="895">
        <f t="shared" si="46"/>
        <v>1.25E-3</v>
      </c>
      <c r="CM36" s="902"/>
      <c r="CN36" s="899" t="e">
        <f t="shared" si="221"/>
        <v>#N/A</v>
      </c>
      <c r="CO36" s="915"/>
      <c r="CP36" s="915"/>
      <c r="CQ36" s="915"/>
      <c r="CR36" s="915"/>
      <c r="CS36" s="915"/>
      <c r="CT36" s="915"/>
      <c r="CU36" s="894">
        <f t="shared" si="189"/>
        <v>0</v>
      </c>
      <c r="CV36" s="895" t="e">
        <f t="shared" si="54"/>
        <v>#N/A</v>
      </c>
      <c r="CW36" s="902"/>
      <c r="CX36" s="899" t="e">
        <f t="shared" si="222"/>
        <v>#N/A</v>
      </c>
      <c r="CY36" s="915"/>
      <c r="CZ36" s="915"/>
      <c r="DA36" s="915"/>
      <c r="DB36" s="915"/>
      <c r="DC36" s="915"/>
      <c r="DD36" s="915"/>
      <c r="DE36" s="894">
        <f t="shared" si="190"/>
        <v>0</v>
      </c>
      <c r="DF36" s="895" t="e">
        <f t="shared" si="62"/>
        <v>#N/A</v>
      </c>
      <c r="DG36" s="902"/>
      <c r="DH36" s="899" t="e">
        <f t="shared" si="223"/>
        <v>#N/A</v>
      </c>
      <c r="DI36" s="915"/>
      <c r="DJ36" s="915"/>
      <c r="DK36" s="915"/>
      <c r="DL36" s="915"/>
      <c r="DM36" s="915"/>
      <c r="DN36" s="915"/>
      <c r="DO36" s="894">
        <f t="shared" si="191"/>
        <v>0</v>
      </c>
      <c r="DP36" s="895" t="e">
        <f t="shared" si="70"/>
        <v>#N/A</v>
      </c>
      <c r="DQ36" s="902"/>
      <c r="DR36" s="899" t="e">
        <f t="shared" si="224"/>
        <v>#N/A</v>
      </c>
      <c r="DS36" s="915"/>
      <c r="DT36" s="915"/>
      <c r="DU36" s="915"/>
      <c r="DV36" s="915"/>
      <c r="DW36" s="915"/>
      <c r="DX36" s="915"/>
      <c r="DY36" s="894">
        <f t="shared" si="192"/>
        <v>0</v>
      </c>
      <c r="DZ36" s="895" t="e">
        <f t="shared" si="78"/>
        <v>#N/A</v>
      </c>
      <c r="EA36" s="902"/>
      <c r="EB36" s="899" t="e">
        <f t="shared" si="225"/>
        <v>#N/A</v>
      </c>
      <c r="EC36" s="915"/>
      <c r="ED36" s="915"/>
      <c r="EE36" s="915"/>
      <c r="EF36" s="915"/>
      <c r="EG36" s="915"/>
      <c r="EH36" s="915"/>
      <c r="EI36" s="894">
        <f t="shared" si="193"/>
        <v>0</v>
      </c>
      <c r="EJ36" s="895" t="e">
        <f t="shared" si="86"/>
        <v>#N/A</v>
      </c>
      <c r="EK36" s="902"/>
      <c r="EL36" s="899" t="e">
        <f t="shared" si="226"/>
        <v>#N/A</v>
      </c>
      <c r="EM36" s="915"/>
      <c r="EN36" s="915"/>
      <c r="EO36" s="915"/>
      <c r="EP36" s="915"/>
      <c r="EQ36" s="915"/>
      <c r="ER36" s="915"/>
      <c r="ES36" s="894">
        <f t="shared" si="194"/>
        <v>0</v>
      </c>
      <c r="ET36" s="895" t="e">
        <f t="shared" si="94"/>
        <v>#N/A</v>
      </c>
      <c r="EU36" s="902"/>
      <c r="EV36" s="899" t="e">
        <f t="shared" si="227"/>
        <v>#N/A</v>
      </c>
      <c r="EW36" s="915"/>
      <c r="EX36" s="915"/>
      <c r="EY36" s="915"/>
      <c r="EZ36" s="915"/>
      <c r="FA36" s="915"/>
      <c r="FB36" s="915"/>
      <c r="FC36" s="894">
        <f t="shared" si="195"/>
        <v>0</v>
      </c>
      <c r="FD36" s="895" t="e">
        <f t="shared" si="102"/>
        <v>#N/A</v>
      </c>
      <c r="FE36" s="902"/>
      <c r="FF36" s="899" t="e">
        <f t="shared" si="228"/>
        <v>#N/A</v>
      </c>
      <c r="FG36" s="915"/>
      <c r="FH36" s="915"/>
      <c r="FI36" s="915"/>
      <c r="FJ36" s="915"/>
      <c r="FK36" s="915"/>
      <c r="FL36" s="915"/>
      <c r="FM36" s="894">
        <f t="shared" si="196"/>
        <v>0</v>
      </c>
      <c r="FN36" s="895" t="e">
        <f t="shared" si="110"/>
        <v>#N/A</v>
      </c>
      <c r="FO36" s="902"/>
      <c r="FP36" s="899" t="e">
        <f t="shared" si="229"/>
        <v>#N/A</v>
      </c>
      <c r="FQ36" s="915"/>
      <c r="FR36" s="915"/>
      <c r="FS36" s="915"/>
      <c r="FT36" s="915"/>
      <c r="FU36" s="915"/>
      <c r="FV36" s="915"/>
      <c r="FW36" s="894">
        <f t="shared" si="197"/>
        <v>0</v>
      </c>
      <c r="FX36" s="895" t="e">
        <f t="shared" si="118"/>
        <v>#N/A</v>
      </c>
      <c r="FY36" s="902"/>
      <c r="FZ36" s="899" t="e">
        <f t="shared" si="230"/>
        <v>#N/A</v>
      </c>
      <c r="GA36" s="915"/>
      <c r="GB36" s="915"/>
      <c r="GC36" s="915"/>
      <c r="GD36" s="915"/>
      <c r="GE36" s="915"/>
      <c r="GF36" s="915"/>
      <c r="GG36" s="894">
        <f t="shared" si="198"/>
        <v>0</v>
      </c>
      <c r="GH36" s="895" t="e">
        <f t="shared" si="126"/>
        <v>#N/A</v>
      </c>
      <c r="GI36" s="902"/>
      <c r="GJ36" s="899" t="e">
        <f t="shared" si="231"/>
        <v>#N/A</v>
      </c>
      <c r="GK36" s="915"/>
      <c r="GL36" s="915"/>
      <c r="GM36" s="915"/>
      <c r="GN36" s="915"/>
      <c r="GO36" s="915"/>
      <c r="GP36" s="915"/>
      <c r="GQ36" s="894">
        <f t="shared" si="199"/>
        <v>0</v>
      </c>
      <c r="GR36" s="895" t="e">
        <f t="shared" si="134"/>
        <v>#N/A</v>
      </c>
      <c r="GS36" s="902"/>
      <c r="GT36" s="899" t="e">
        <f t="shared" si="232"/>
        <v>#N/A</v>
      </c>
      <c r="GU36" s="915"/>
      <c r="GV36" s="915"/>
      <c r="GW36" s="915"/>
      <c r="GX36" s="915"/>
      <c r="GY36" s="915"/>
      <c r="GZ36" s="915"/>
      <c r="HA36" s="894">
        <f t="shared" si="200"/>
        <v>0</v>
      </c>
      <c r="HB36" s="895" t="e">
        <f t="shared" si="142"/>
        <v>#N/A</v>
      </c>
      <c r="HC36" s="902"/>
      <c r="HD36" s="899" t="e">
        <f t="shared" si="233"/>
        <v>#N/A</v>
      </c>
      <c r="HE36" s="915"/>
      <c r="HF36" s="915"/>
      <c r="HG36" s="915"/>
      <c r="HH36" s="915"/>
      <c r="HI36" s="915"/>
      <c r="HJ36" s="915"/>
      <c r="HK36" s="894">
        <f t="shared" si="201"/>
        <v>0</v>
      </c>
      <c r="HL36" s="895" t="e">
        <f t="shared" si="150"/>
        <v>#N/A</v>
      </c>
      <c r="HM36" s="902"/>
      <c r="HN36" s="899" t="e">
        <f t="shared" si="234"/>
        <v>#N/A</v>
      </c>
      <c r="HO36" s="915"/>
      <c r="HP36" s="915"/>
      <c r="HQ36" s="915"/>
      <c r="HR36" s="915"/>
      <c r="HS36" s="915"/>
      <c r="HT36" s="915"/>
      <c r="HU36" s="894">
        <f t="shared" si="202"/>
        <v>0</v>
      </c>
      <c r="HV36" s="895" t="e">
        <f t="shared" si="158"/>
        <v>#N/A</v>
      </c>
      <c r="HW36" s="902"/>
      <c r="HX36" s="899" t="e">
        <f t="shared" si="235"/>
        <v>#N/A</v>
      </c>
      <c r="HY36" s="915"/>
      <c r="HZ36" s="915"/>
      <c r="IA36" s="915"/>
      <c r="IB36" s="915"/>
      <c r="IC36" s="915"/>
      <c r="ID36" s="915"/>
      <c r="IE36" s="894">
        <f t="shared" si="203"/>
        <v>0</v>
      </c>
      <c r="IF36" s="895" t="e">
        <f t="shared" si="166"/>
        <v>#N/A</v>
      </c>
      <c r="IG36" s="902"/>
      <c r="IH36" s="917"/>
      <c r="II36" s="915"/>
      <c r="IJ36" s="915"/>
      <c r="IK36" s="915"/>
      <c r="IL36" s="915"/>
      <c r="IM36" s="915"/>
      <c r="IN36" s="915"/>
      <c r="IO36" s="894">
        <f t="shared" si="204"/>
        <v>0</v>
      </c>
      <c r="IP36" s="895" t="e">
        <f t="shared" si="174"/>
        <v>#DIV/0!</v>
      </c>
      <c r="IQ36" s="916"/>
      <c r="IR36" s="917"/>
      <c r="IS36" s="915"/>
      <c r="IT36" s="915"/>
      <c r="IU36" s="915"/>
      <c r="IV36" s="915"/>
      <c r="IW36" s="915"/>
      <c r="IX36" s="915"/>
      <c r="IY36" s="894">
        <f t="shared" si="205"/>
        <v>0</v>
      </c>
      <c r="IZ36" s="895" t="e">
        <f t="shared" si="182"/>
        <v>#DIV/0!</v>
      </c>
      <c r="JA36" s="916"/>
      <c r="JB36" s="621"/>
      <c r="JC36" s="916"/>
      <c r="JD36" s="621"/>
      <c r="JE36" s="621"/>
      <c r="JF36" s="621"/>
      <c r="JG36" s="621"/>
      <c r="JH36" s="621"/>
      <c r="JI36" s="621"/>
      <c r="JJ36" s="621"/>
      <c r="JK36" s="621"/>
      <c r="JL36" s="621"/>
      <c r="JM36" s="621"/>
      <c r="JN36" s="621"/>
      <c r="JO36" s="621"/>
      <c r="JP36" s="621"/>
      <c r="JQ36" s="621"/>
      <c r="JR36" s="621"/>
      <c r="JS36" s="621"/>
      <c r="JT36" s="621"/>
      <c r="JU36" s="621"/>
      <c r="JV36" s="621"/>
      <c r="JW36" s="621"/>
      <c r="JX36" s="621"/>
      <c r="JY36" s="621"/>
      <c r="JZ36" s="621"/>
      <c r="KA36" s="621"/>
      <c r="KB36" s="621"/>
      <c r="KC36" s="621"/>
      <c r="KD36" s="621"/>
      <c r="KE36" s="621"/>
      <c r="KF36" s="621"/>
    </row>
    <row r="37" spans="1:292" s="834" customFormat="1" ht="20.149999999999999" customHeight="1">
      <c r="A37" s="890">
        <f t="shared" si="212"/>
        <v>45707</v>
      </c>
      <c r="B37" s="891">
        <f t="shared" si="237"/>
        <v>28</v>
      </c>
      <c r="C37" s="914">
        <v>15</v>
      </c>
      <c r="D37" s="914"/>
      <c r="E37" s="914">
        <v>21</v>
      </c>
      <c r="F37" s="914"/>
      <c r="G37" s="914"/>
      <c r="H37" s="914">
        <v>26</v>
      </c>
      <c r="I37" s="894">
        <f t="shared" si="206"/>
        <v>62</v>
      </c>
      <c r="J37" s="895">
        <f t="shared" si="207"/>
        <v>2.2142857142857142E-3</v>
      </c>
      <c r="K37" s="902"/>
      <c r="L37" s="899">
        <f t="shared" si="213"/>
        <v>28</v>
      </c>
      <c r="M37" s="915">
        <v>16</v>
      </c>
      <c r="N37" s="915"/>
      <c r="O37" s="915">
        <v>20</v>
      </c>
      <c r="P37" s="915"/>
      <c r="Q37" s="915"/>
      <c r="R37" s="915">
        <v>39</v>
      </c>
      <c r="S37" s="894">
        <f t="shared" si="208"/>
        <v>75</v>
      </c>
      <c r="T37" s="895">
        <f t="shared" si="209"/>
        <v>2.8301886792452828E-3</v>
      </c>
      <c r="U37" s="902"/>
      <c r="V37" s="899">
        <f t="shared" si="214"/>
        <v>28</v>
      </c>
      <c r="W37" s="915">
        <v>20</v>
      </c>
      <c r="X37" s="915"/>
      <c r="Y37" s="915">
        <v>18</v>
      </c>
      <c r="Z37" s="915"/>
      <c r="AA37" s="915"/>
      <c r="AB37" s="915">
        <v>22</v>
      </c>
      <c r="AC37" s="894">
        <f t="shared" si="210"/>
        <v>60</v>
      </c>
      <c r="AD37" s="895">
        <f t="shared" si="211"/>
        <v>2.2727272727272726E-3</v>
      </c>
      <c r="AE37" s="916"/>
      <c r="AF37" s="891">
        <f t="shared" si="215"/>
        <v>28</v>
      </c>
      <c r="AG37" s="915">
        <v>11</v>
      </c>
      <c r="AH37" s="915"/>
      <c r="AI37" s="915">
        <v>17</v>
      </c>
      <c r="AJ37" s="915"/>
      <c r="AK37" s="915"/>
      <c r="AL37" s="915">
        <v>20</v>
      </c>
      <c r="AM37" s="894">
        <f t="shared" si="183"/>
        <v>48</v>
      </c>
      <c r="AN37" s="895">
        <f t="shared" si="7"/>
        <v>1.8181818181818182E-3</v>
      </c>
      <c r="AO37" s="916"/>
      <c r="AP37" s="899">
        <f t="shared" si="216"/>
        <v>28</v>
      </c>
      <c r="AQ37" s="915">
        <v>15</v>
      </c>
      <c r="AR37" s="915"/>
      <c r="AS37" s="915">
        <v>21</v>
      </c>
      <c r="AT37" s="915"/>
      <c r="AU37" s="915"/>
      <c r="AV37" s="915">
        <v>38</v>
      </c>
      <c r="AW37" s="894">
        <f t="shared" si="184"/>
        <v>74</v>
      </c>
      <c r="AX37" s="895">
        <f t="shared" si="15"/>
        <v>2.8030303030303029E-3</v>
      </c>
      <c r="AY37" s="916"/>
      <c r="AZ37" s="899">
        <f t="shared" si="217"/>
        <v>27</v>
      </c>
      <c r="BA37" s="915">
        <v>14</v>
      </c>
      <c r="BB37" s="915"/>
      <c r="BC37" s="915">
        <v>2</v>
      </c>
      <c r="BD37" s="915"/>
      <c r="BE37" s="915"/>
      <c r="BF37" s="915">
        <v>3</v>
      </c>
      <c r="BG37" s="894">
        <f t="shared" si="185"/>
        <v>19</v>
      </c>
      <c r="BH37" s="895">
        <f t="shared" si="23"/>
        <v>6.4406779661016944E-4</v>
      </c>
      <c r="BI37" s="902"/>
      <c r="BJ37" s="891">
        <f t="shared" si="218"/>
        <v>27</v>
      </c>
      <c r="BK37" s="915">
        <v>8</v>
      </c>
      <c r="BL37" s="915"/>
      <c r="BM37" s="915">
        <v>12</v>
      </c>
      <c r="BN37" s="915"/>
      <c r="BO37" s="915"/>
      <c r="BP37" s="915">
        <v>6</v>
      </c>
      <c r="BQ37" s="894">
        <f t="shared" si="186"/>
        <v>26</v>
      </c>
      <c r="BR37" s="895">
        <f t="shared" si="30"/>
        <v>8.7837837837837841E-4</v>
      </c>
      <c r="BS37" s="902"/>
      <c r="BT37" s="891">
        <f t="shared" si="219"/>
        <v>27</v>
      </c>
      <c r="BU37" s="915">
        <v>14</v>
      </c>
      <c r="BV37" s="915"/>
      <c r="BW37" s="915">
        <v>35</v>
      </c>
      <c r="BX37" s="915"/>
      <c r="BY37" s="915"/>
      <c r="BZ37" s="915">
        <v>15</v>
      </c>
      <c r="CA37" s="894">
        <f t="shared" si="187"/>
        <v>64</v>
      </c>
      <c r="CB37" s="895">
        <f t="shared" si="38"/>
        <v>2.1694915254237288E-3</v>
      </c>
      <c r="CC37" s="902"/>
      <c r="CD37" s="899">
        <f t="shared" si="220"/>
        <v>27</v>
      </c>
      <c r="CE37" s="915">
        <v>7</v>
      </c>
      <c r="CF37" s="915"/>
      <c r="CG37" s="915">
        <v>23</v>
      </c>
      <c r="CH37" s="915"/>
      <c r="CI37" s="915"/>
      <c r="CJ37" s="915">
        <v>7</v>
      </c>
      <c r="CK37" s="894">
        <f t="shared" si="188"/>
        <v>37</v>
      </c>
      <c r="CL37" s="895">
        <f t="shared" si="46"/>
        <v>1.25E-3</v>
      </c>
      <c r="CM37" s="902"/>
      <c r="CN37" s="899" t="e">
        <f t="shared" si="221"/>
        <v>#N/A</v>
      </c>
      <c r="CO37" s="915"/>
      <c r="CP37" s="915"/>
      <c r="CQ37" s="915"/>
      <c r="CR37" s="915"/>
      <c r="CS37" s="915"/>
      <c r="CT37" s="915"/>
      <c r="CU37" s="894">
        <f t="shared" si="189"/>
        <v>0</v>
      </c>
      <c r="CV37" s="895" t="e">
        <f t="shared" si="54"/>
        <v>#N/A</v>
      </c>
      <c r="CW37" s="902"/>
      <c r="CX37" s="899" t="e">
        <f t="shared" si="222"/>
        <v>#N/A</v>
      </c>
      <c r="CY37" s="915"/>
      <c r="CZ37" s="915"/>
      <c r="DA37" s="915"/>
      <c r="DB37" s="915"/>
      <c r="DC37" s="915"/>
      <c r="DD37" s="915"/>
      <c r="DE37" s="894">
        <f t="shared" si="190"/>
        <v>0</v>
      </c>
      <c r="DF37" s="895" t="e">
        <f t="shared" si="62"/>
        <v>#N/A</v>
      </c>
      <c r="DG37" s="902"/>
      <c r="DH37" s="899" t="e">
        <f t="shared" si="223"/>
        <v>#N/A</v>
      </c>
      <c r="DI37" s="915"/>
      <c r="DJ37" s="915"/>
      <c r="DK37" s="915"/>
      <c r="DL37" s="915"/>
      <c r="DM37" s="915"/>
      <c r="DN37" s="915"/>
      <c r="DO37" s="894">
        <f t="shared" si="191"/>
        <v>0</v>
      </c>
      <c r="DP37" s="895" t="e">
        <f t="shared" si="70"/>
        <v>#N/A</v>
      </c>
      <c r="DQ37" s="902"/>
      <c r="DR37" s="899" t="e">
        <f t="shared" si="224"/>
        <v>#N/A</v>
      </c>
      <c r="DS37" s="915"/>
      <c r="DT37" s="915"/>
      <c r="DU37" s="915"/>
      <c r="DV37" s="915"/>
      <c r="DW37" s="915"/>
      <c r="DX37" s="915"/>
      <c r="DY37" s="894">
        <f t="shared" si="192"/>
        <v>0</v>
      </c>
      <c r="DZ37" s="895" t="e">
        <f t="shared" si="78"/>
        <v>#N/A</v>
      </c>
      <c r="EA37" s="902"/>
      <c r="EB37" s="899" t="e">
        <f t="shared" si="225"/>
        <v>#N/A</v>
      </c>
      <c r="EC37" s="915"/>
      <c r="ED37" s="915"/>
      <c r="EE37" s="915"/>
      <c r="EF37" s="915"/>
      <c r="EG37" s="915"/>
      <c r="EH37" s="915"/>
      <c r="EI37" s="894">
        <f t="shared" si="193"/>
        <v>0</v>
      </c>
      <c r="EJ37" s="895" t="e">
        <f t="shared" si="86"/>
        <v>#N/A</v>
      </c>
      <c r="EK37" s="902"/>
      <c r="EL37" s="899" t="e">
        <f t="shared" si="226"/>
        <v>#N/A</v>
      </c>
      <c r="EM37" s="915"/>
      <c r="EN37" s="915"/>
      <c r="EO37" s="915"/>
      <c r="EP37" s="915"/>
      <c r="EQ37" s="915"/>
      <c r="ER37" s="915"/>
      <c r="ES37" s="894">
        <f t="shared" si="194"/>
        <v>0</v>
      </c>
      <c r="ET37" s="895" t="e">
        <f t="shared" si="94"/>
        <v>#N/A</v>
      </c>
      <c r="EU37" s="902"/>
      <c r="EV37" s="899" t="e">
        <f t="shared" si="227"/>
        <v>#N/A</v>
      </c>
      <c r="EW37" s="915"/>
      <c r="EX37" s="915"/>
      <c r="EY37" s="915"/>
      <c r="EZ37" s="915"/>
      <c r="FA37" s="915"/>
      <c r="FB37" s="915"/>
      <c r="FC37" s="894">
        <f t="shared" si="195"/>
        <v>0</v>
      </c>
      <c r="FD37" s="895" t="e">
        <f t="shared" si="102"/>
        <v>#N/A</v>
      </c>
      <c r="FE37" s="902"/>
      <c r="FF37" s="899" t="e">
        <f t="shared" si="228"/>
        <v>#N/A</v>
      </c>
      <c r="FG37" s="915"/>
      <c r="FH37" s="915"/>
      <c r="FI37" s="915"/>
      <c r="FJ37" s="915"/>
      <c r="FK37" s="915"/>
      <c r="FL37" s="915"/>
      <c r="FM37" s="894">
        <f t="shared" si="196"/>
        <v>0</v>
      </c>
      <c r="FN37" s="895" t="e">
        <f t="shared" si="110"/>
        <v>#N/A</v>
      </c>
      <c r="FO37" s="902"/>
      <c r="FP37" s="899" t="e">
        <f t="shared" si="229"/>
        <v>#N/A</v>
      </c>
      <c r="FQ37" s="915"/>
      <c r="FR37" s="915"/>
      <c r="FS37" s="915"/>
      <c r="FT37" s="915"/>
      <c r="FU37" s="915"/>
      <c r="FV37" s="915"/>
      <c r="FW37" s="894">
        <f t="shared" si="197"/>
        <v>0</v>
      </c>
      <c r="FX37" s="895" t="e">
        <f t="shared" si="118"/>
        <v>#N/A</v>
      </c>
      <c r="FY37" s="902"/>
      <c r="FZ37" s="899" t="e">
        <f t="shared" si="230"/>
        <v>#N/A</v>
      </c>
      <c r="GA37" s="915"/>
      <c r="GB37" s="915"/>
      <c r="GC37" s="915"/>
      <c r="GD37" s="915"/>
      <c r="GE37" s="915"/>
      <c r="GF37" s="915"/>
      <c r="GG37" s="894">
        <f t="shared" si="198"/>
        <v>0</v>
      </c>
      <c r="GH37" s="895" t="e">
        <f t="shared" si="126"/>
        <v>#N/A</v>
      </c>
      <c r="GI37" s="902"/>
      <c r="GJ37" s="899" t="e">
        <f t="shared" si="231"/>
        <v>#N/A</v>
      </c>
      <c r="GK37" s="915"/>
      <c r="GL37" s="915"/>
      <c r="GM37" s="915"/>
      <c r="GN37" s="915"/>
      <c r="GO37" s="915"/>
      <c r="GP37" s="915"/>
      <c r="GQ37" s="894">
        <f t="shared" si="199"/>
        <v>0</v>
      </c>
      <c r="GR37" s="895" t="e">
        <f t="shared" si="134"/>
        <v>#N/A</v>
      </c>
      <c r="GS37" s="902"/>
      <c r="GT37" s="899" t="e">
        <f t="shared" si="232"/>
        <v>#N/A</v>
      </c>
      <c r="GU37" s="915"/>
      <c r="GV37" s="915"/>
      <c r="GW37" s="915"/>
      <c r="GX37" s="915"/>
      <c r="GY37" s="915"/>
      <c r="GZ37" s="915"/>
      <c r="HA37" s="894">
        <f t="shared" si="200"/>
        <v>0</v>
      </c>
      <c r="HB37" s="895" t="e">
        <f t="shared" si="142"/>
        <v>#N/A</v>
      </c>
      <c r="HC37" s="902"/>
      <c r="HD37" s="899" t="e">
        <f t="shared" si="233"/>
        <v>#N/A</v>
      </c>
      <c r="HE37" s="915"/>
      <c r="HF37" s="915"/>
      <c r="HG37" s="915"/>
      <c r="HH37" s="915"/>
      <c r="HI37" s="915"/>
      <c r="HJ37" s="915"/>
      <c r="HK37" s="894">
        <f t="shared" si="201"/>
        <v>0</v>
      </c>
      <c r="HL37" s="895" t="e">
        <f t="shared" si="150"/>
        <v>#N/A</v>
      </c>
      <c r="HM37" s="902"/>
      <c r="HN37" s="899" t="e">
        <f t="shared" si="234"/>
        <v>#N/A</v>
      </c>
      <c r="HO37" s="915"/>
      <c r="HP37" s="915"/>
      <c r="HQ37" s="915"/>
      <c r="HR37" s="915"/>
      <c r="HS37" s="915"/>
      <c r="HT37" s="915"/>
      <c r="HU37" s="894">
        <f t="shared" si="202"/>
        <v>0</v>
      </c>
      <c r="HV37" s="895" t="e">
        <f t="shared" si="158"/>
        <v>#N/A</v>
      </c>
      <c r="HW37" s="902"/>
      <c r="HX37" s="899" t="e">
        <f t="shared" si="235"/>
        <v>#N/A</v>
      </c>
      <c r="HY37" s="915"/>
      <c r="HZ37" s="915"/>
      <c r="IA37" s="915"/>
      <c r="IB37" s="915"/>
      <c r="IC37" s="915"/>
      <c r="ID37" s="915"/>
      <c r="IE37" s="894">
        <f t="shared" si="203"/>
        <v>0</v>
      </c>
      <c r="IF37" s="895" t="e">
        <f t="shared" si="166"/>
        <v>#N/A</v>
      </c>
      <c r="IG37" s="902"/>
      <c r="IH37" s="917"/>
      <c r="II37" s="915"/>
      <c r="IJ37" s="915"/>
      <c r="IK37" s="915"/>
      <c r="IL37" s="915"/>
      <c r="IM37" s="915"/>
      <c r="IN37" s="915"/>
      <c r="IO37" s="894">
        <f t="shared" si="204"/>
        <v>0</v>
      </c>
      <c r="IP37" s="895" t="e">
        <f t="shared" si="174"/>
        <v>#DIV/0!</v>
      </c>
      <c r="IQ37" s="916"/>
      <c r="IR37" s="917"/>
      <c r="IS37" s="915"/>
      <c r="IT37" s="915"/>
      <c r="IU37" s="915"/>
      <c r="IV37" s="915"/>
      <c r="IW37" s="915"/>
      <c r="IX37" s="915"/>
      <c r="IY37" s="894">
        <f t="shared" si="205"/>
        <v>0</v>
      </c>
      <c r="IZ37" s="895" t="e">
        <f t="shared" si="182"/>
        <v>#DIV/0!</v>
      </c>
      <c r="JA37" s="916"/>
      <c r="JB37" s="621"/>
      <c r="JC37" s="916"/>
      <c r="JD37" s="621"/>
      <c r="JE37" s="621"/>
      <c r="JF37" s="621"/>
      <c r="JG37" s="621"/>
      <c r="JH37" s="621"/>
      <c r="JI37" s="621"/>
      <c r="JJ37" s="621"/>
      <c r="JK37" s="621"/>
      <c r="JL37" s="621"/>
      <c r="JM37" s="621"/>
      <c r="JN37" s="621"/>
      <c r="JO37" s="621"/>
      <c r="JP37" s="621"/>
      <c r="JQ37" s="621"/>
      <c r="JR37" s="621"/>
      <c r="JS37" s="621"/>
      <c r="JT37" s="621"/>
      <c r="JU37" s="621"/>
      <c r="JV37" s="621"/>
      <c r="JW37" s="621"/>
      <c r="JX37" s="621"/>
      <c r="JY37" s="621"/>
      <c r="JZ37" s="621"/>
      <c r="KA37" s="621"/>
      <c r="KB37" s="621"/>
      <c r="KC37" s="621"/>
      <c r="KD37" s="621"/>
      <c r="KE37" s="621"/>
      <c r="KF37" s="621"/>
    </row>
    <row r="38" spans="1:292" s="834" customFormat="1" ht="20.149999999999999" customHeight="1">
      <c r="A38" s="890">
        <f t="shared" si="212"/>
        <v>45708</v>
      </c>
      <c r="B38" s="891">
        <f t="shared" si="237"/>
        <v>29</v>
      </c>
      <c r="C38" s="914">
        <v>17</v>
      </c>
      <c r="D38" s="914"/>
      <c r="E38" s="914">
        <v>27</v>
      </c>
      <c r="F38" s="914"/>
      <c r="G38" s="914"/>
      <c r="H38" s="914">
        <v>34</v>
      </c>
      <c r="I38" s="894">
        <f t="shared" si="206"/>
        <v>78</v>
      </c>
      <c r="J38" s="895">
        <f t="shared" si="207"/>
        <v>2.7857142857142859E-3</v>
      </c>
      <c r="K38" s="902"/>
      <c r="L38" s="899">
        <f t="shared" si="213"/>
        <v>29</v>
      </c>
      <c r="M38" s="915">
        <v>24</v>
      </c>
      <c r="N38" s="915"/>
      <c r="O38" s="915">
        <v>119</v>
      </c>
      <c r="P38" s="915"/>
      <c r="Q38" s="915"/>
      <c r="R38" s="915">
        <v>50</v>
      </c>
      <c r="S38" s="894">
        <f t="shared" si="208"/>
        <v>193</v>
      </c>
      <c r="T38" s="895">
        <f t="shared" si="209"/>
        <v>7.2830188679245287E-3</v>
      </c>
      <c r="U38" s="902"/>
      <c r="V38" s="899">
        <f t="shared" si="214"/>
        <v>29</v>
      </c>
      <c r="W38" s="915">
        <v>25</v>
      </c>
      <c r="X38" s="915"/>
      <c r="Y38" s="915">
        <v>68</v>
      </c>
      <c r="Z38" s="915"/>
      <c r="AA38" s="915"/>
      <c r="AB38" s="915">
        <v>42</v>
      </c>
      <c r="AC38" s="894">
        <f t="shared" si="210"/>
        <v>135</v>
      </c>
      <c r="AD38" s="895">
        <f t="shared" si="211"/>
        <v>5.1136363636363636E-3</v>
      </c>
      <c r="AE38" s="916"/>
      <c r="AF38" s="891">
        <f t="shared" si="215"/>
        <v>29</v>
      </c>
      <c r="AG38" s="915">
        <v>16</v>
      </c>
      <c r="AH38" s="915"/>
      <c r="AI38" s="915">
        <v>42</v>
      </c>
      <c r="AJ38" s="915"/>
      <c r="AK38" s="915"/>
      <c r="AL38" s="915">
        <v>32</v>
      </c>
      <c r="AM38" s="894">
        <f t="shared" si="183"/>
        <v>90</v>
      </c>
      <c r="AN38" s="895">
        <f t="shared" si="7"/>
        <v>3.4090909090909089E-3</v>
      </c>
      <c r="AO38" s="916"/>
      <c r="AP38" s="899">
        <f t="shared" si="216"/>
        <v>29</v>
      </c>
      <c r="AQ38" s="915">
        <v>24</v>
      </c>
      <c r="AR38" s="915"/>
      <c r="AS38" s="915">
        <v>46</v>
      </c>
      <c r="AT38" s="915"/>
      <c r="AU38" s="915"/>
      <c r="AV38" s="915">
        <v>40</v>
      </c>
      <c r="AW38" s="894">
        <f t="shared" si="184"/>
        <v>110</v>
      </c>
      <c r="AX38" s="895">
        <f t="shared" si="15"/>
        <v>4.1666666666666666E-3</v>
      </c>
      <c r="AY38" s="916"/>
      <c r="AZ38" s="899">
        <f t="shared" si="217"/>
        <v>28</v>
      </c>
      <c r="BA38" s="915">
        <v>11</v>
      </c>
      <c r="BB38" s="915"/>
      <c r="BC38" s="915">
        <v>15</v>
      </c>
      <c r="BD38" s="915"/>
      <c r="BE38" s="915"/>
      <c r="BF38" s="915">
        <v>8</v>
      </c>
      <c r="BG38" s="894">
        <f t="shared" si="185"/>
        <v>34</v>
      </c>
      <c r="BH38" s="895">
        <f t="shared" si="23"/>
        <v>1.1525423728813559E-3</v>
      </c>
      <c r="BI38" s="902"/>
      <c r="BJ38" s="891">
        <f t="shared" si="218"/>
        <v>28</v>
      </c>
      <c r="BK38" s="915">
        <v>6</v>
      </c>
      <c r="BL38" s="915"/>
      <c r="BM38" s="915">
        <v>8</v>
      </c>
      <c r="BN38" s="915"/>
      <c r="BO38" s="915"/>
      <c r="BP38" s="915">
        <v>6</v>
      </c>
      <c r="BQ38" s="894">
        <f t="shared" si="186"/>
        <v>20</v>
      </c>
      <c r="BR38" s="895">
        <f t="shared" si="30"/>
        <v>6.7567567567567571E-4</v>
      </c>
      <c r="BS38" s="902"/>
      <c r="BT38" s="891">
        <f t="shared" si="219"/>
        <v>28</v>
      </c>
      <c r="BU38" s="915">
        <v>21</v>
      </c>
      <c r="BV38" s="915"/>
      <c r="BW38" s="915">
        <v>45</v>
      </c>
      <c r="BX38" s="915"/>
      <c r="BY38" s="915"/>
      <c r="BZ38" s="915">
        <v>25</v>
      </c>
      <c r="CA38" s="894">
        <f t="shared" si="187"/>
        <v>91</v>
      </c>
      <c r="CB38" s="895">
        <f t="shared" si="38"/>
        <v>3.0847457627118644E-3</v>
      </c>
      <c r="CC38" s="902"/>
      <c r="CD38" s="899">
        <f t="shared" si="220"/>
        <v>28</v>
      </c>
      <c r="CE38" s="915">
        <v>8</v>
      </c>
      <c r="CF38" s="915"/>
      <c r="CG38" s="915">
        <v>14</v>
      </c>
      <c r="CH38" s="915"/>
      <c r="CI38" s="915"/>
      <c r="CJ38" s="915">
        <v>6</v>
      </c>
      <c r="CK38" s="894">
        <f t="shared" si="188"/>
        <v>28</v>
      </c>
      <c r="CL38" s="895">
        <f t="shared" si="46"/>
        <v>9.4594594594594593E-4</v>
      </c>
      <c r="CM38" s="902"/>
      <c r="CN38" s="899" t="e">
        <f t="shared" si="221"/>
        <v>#N/A</v>
      </c>
      <c r="CO38" s="915"/>
      <c r="CP38" s="915"/>
      <c r="CQ38" s="915"/>
      <c r="CR38" s="915"/>
      <c r="CS38" s="915"/>
      <c r="CT38" s="915"/>
      <c r="CU38" s="894">
        <f t="shared" si="189"/>
        <v>0</v>
      </c>
      <c r="CV38" s="895" t="e">
        <f t="shared" si="54"/>
        <v>#N/A</v>
      </c>
      <c r="CW38" s="902"/>
      <c r="CX38" s="899" t="e">
        <f t="shared" si="222"/>
        <v>#N/A</v>
      </c>
      <c r="CY38" s="915"/>
      <c r="CZ38" s="915"/>
      <c r="DA38" s="915"/>
      <c r="DB38" s="915"/>
      <c r="DC38" s="915"/>
      <c r="DD38" s="915"/>
      <c r="DE38" s="894">
        <f t="shared" si="190"/>
        <v>0</v>
      </c>
      <c r="DF38" s="895" t="e">
        <f t="shared" si="62"/>
        <v>#N/A</v>
      </c>
      <c r="DG38" s="902"/>
      <c r="DH38" s="899" t="e">
        <f t="shared" si="223"/>
        <v>#N/A</v>
      </c>
      <c r="DI38" s="915"/>
      <c r="DJ38" s="915"/>
      <c r="DK38" s="915"/>
      <c r="DL38" s="915"/>
      <c r="DM38" s="915"/>
      <c r="DN38" s="915"/>
      <c r="DO38" s="894">
        <f t="shared" si="191"/>
        <v>0</v>
      </c>
      <c r="DP38" s="895" t="e">
        <f t="shared" si="70"/>
        <v>#N/A</v>
      </c>
      <c r="DQ38" s="902"/>
      <c r="DR38" s="899" t="e">
        <f t="shared" si="224"/>
        <v>#N/A</v>
      </c>
      <c r="DS38" s="915"/>
      <c r="DT38" s="915"/>
      <c r="DU38" s="915"/>
      <c r="DV38" s="915"/>
      <c r="DW38" s="915"/>
      <c r="DX38" s="915"/>
      <c r="DY38" s="894">
        <f t="shared" si="192"/>
        <v>0</v>
      </c>
      <c r="DZ38" s="895" t="e">
        <f t="shared" si="78"/>
        <v>#N/A</v>
      </c>
      <c r="EA38" s="902"/>
      <c r="EB38" s="899" t="e">
        <f t="shared" si="225"/>
        <v>#N/A</v>
      </c>
      <c r="EC38" s="915"/>
      <c r="ED38" s="915"/>
      <c r="EE38" s="915"/>
      <c r="EF38" s="915"/>
      <c r="EG38" s="915"/>
      <c r="EH38" s="915"/>
      <c r="EI38" s="894">
        <f t="shared" si="193"/>
        <v>0</v>
      </c>
      <c r="EJ38" s="895" t="e">
        <f t="shared" si="86"/>
        <v>#N/A</v>
      </c>
      <c r="EK38" s="902"/>
      <c r="EL38" s="899" t="e">
        <f t="shared" si="226"/>
        <v>#N/A</v>
      </c>
      <c r="EM38" s="915"/>
      <c r="EN38" s="915"/>
      <c r="EO38" s="915"/>
      <c r="EP38" s="915"/>
      <c r="EQ38" s="915"/>
      <c r="ER38" s="915"/>
      <c r="ES38" s="894">
        <f t="shared" si="194"/>
        <v>0</v>
      </c>
      <c r="ET38" s="895" t="e">
        <f t="shared" si="94"/>
        <v>#N/A</v>
      </c>
      <c r="EU38" s="902"/>
      <c r="EV38" s="899" t="e">
        <f t="shared" si="227"/>
        <v>#N/A</v>
      </c>
      <c r="EW38" s="915"/>
      <c r="EX38" s="915"/>
      <c r="EY38" s="915"/>
      <c r="EZ38" s="915"/>
      <c r="FA38" s="915"/>
      <c r="FB38" s="915"/>
      <c r="FC38" s="894">
        <f t="shared" si="195"/>
        <v>0</v>
      </c>
      <c r="FD38" s="895" t="e">
        <f t="shared" si="102"/>
        <v>#N/A</v>
      </c>
      <c r="FE38" s="902"/>
      <c r="FF38" s="899" t="e">
        <f t="shared" si="228"/>
        <v>#N/A</v>
      </c>
      <c r="FG38" s="915"/>
      <c r="FH38" s="915"/>
      <c r="FI38" s="915"/>
      <c r="FJ38" s="915"/>
      <c r="FK38" s="915"/>
      <c r="FL38" s="915"/>
      <c r="FM38" s="894">
        <f t="shared" si="196"/>
        <v>0</v>
      </c>
      <c r="FN38" s="895" t="e">
        <f t="shared" si="110"/>
        <v>#N/A</v>
      </c>
      <c r="FO38" s="902"/>
      <c r="FP38" s="899" t="e">
        <f t="shared" si="229"/>
        <v>#N/A</v>
      </c>
      <c r="FQ38" s="915"/>
      <c r="FR38" s="915"/>
      <c r="FS38" s="915"/>
      <c r="FT38" s="915"/>
      <c r="FU38" s="915"/>
      <c r="FV38" s="915"/>
      <c r="FW38" s="894">
        <f t="shared" si="197"/>
        <v>0</v>
      </c>
      <c r="FX38" s="895" t="e">
        <f t="shared" si="118"/>
        <v>#N/A</v>
      </c>
      <c r="FY38" s="902"/>
      <c r="FZ38" s="899" t="e">
        <f t="shared" si="230"/>
        <v>#N/A</v>
      </c>
      <c r="GA38" s="915"/>
      <c r="GB38" s="915"/>
      <c r="GC38" s="915"/>
      <c r="GD38" s="915"/>
      <c r="GE38" s="915"/>
      <c r="GF38" s="915"/>
      <c r="GG38" s="894">
        <f t="shared" si="198"/>
        <v>0</v>
      </c>
      <c r="GH38" s="895" t="e">
        <f t="shared" si="126"/>
        <v>#N/A</v>
      </c>
      <c r="GI38" s="902"/>
      <c r="GJ38" s="899" t="e">
        <f t="shared" si="231"/>
        <v>#N/A</v>
      </c>
      <c r="GK38" s="915"/>
      <c r="GL38" s="915"/>
      <c r="GM38" s="915"/>
      <c r="GN38" s="915"/>
      <c r="GO38" s="915"/>
      <c r="GP38" s="915"/>
      <c r="GQ38" s="894">
        <f t="shared" si="199"/>
        <v>0</v>
      </c>
      <c r="GR38" s="895" t="e">
        <f t="shared" si="134"/>
        <v>#N/A</v>
      </c>
      <c r="GS38" s="902"/>
      <c r="GT38" s="899" t="e">
        <f t="shared" si="232"/>
        <v>#N/A</v>
      </c>
      <c r="GU38" s="915"/>
      <c r="GV38" s="915"/>
      <c r="GW38" s="915"/>
      <c r="GX38" s="915"/>
      <c r="GY38" s="915"/>
      <c r="GZ38" s="915"/>
      <c r="HA38" s="894">
        <f t="shared" si="200"/>
        <v>0</v>
      </c>
      <c r="HB38" s="895" t="e">
        <f t="shared" si="142"/>
        <v>#N/A</v>
      </c>
      <c r="HC38" s="902"/>
      <c r="HD38" s="899" t="e">
        <f t="shared" si="233"/>
        <v>#N/A</v>
      </c>
      <c r="HE38" s="915"/>
      <c r="HF38" s="915"/>
      <c r="HG38" s="915"/>
      <c r="HH38" s="915"/>
      <c r="HI38" s="915"/>
      <c r="HJ38" s="915"/>
      <c r="HK38" s="894">
        <f t="shared" si="201"/>
        <v>0</v>
      </c>
      <c r="HL38" s="895" t="e">
        <f t="shared" si="150"/>
        <v>#N/A</v>
      </c>
      <c r="HM38" s="902"/>
      <c r="HN38" s="899" t="e">
        <f t="shared" si="234"/>
        <v>#N/A</v>
      </c>
      <c r="HO38" s="915"/>
      <c r="HP38" s="915"/>
      <c r="HQ38" s="915"/>
      <c r="HR38" s="915"/>
      <c r="HS38" s="915"/>
      <c r="HT38" s="915"/>
      <c r="HU38" s="894">
        <f t="shared" si="202"/>
        <v>0</v>
      </c>
      <c r="HV38" s="895" t="e">
        <f t="shared" si="158"/>
        <v>#N/A</v>
      </c>
      <c r="HW38" s="902"/>
      <c r="HX38" s="899" t="e">
        <f t="shared" si="235"/>
        <v>#N/A</v>
      </c>
      <c r="HY38" s="915"/>
      <c r="HZ38" s="915"/>
      <c r="IA38" s="915"/>
      <c r="IB38" s="915"/>
      <c r="IC38" s="915"/>
      <c r="ID38" s="915"/>
      <c r="IE38" s="894">
        <f t="shared" si="203"/>
        <v>0</v>
      </c>
      <c r="IF38" s="895" t="e">
        <f t="shared" si="166"/>
        <v>#N/A</v>
      </c>
      <c r="IG38" s="902"/>
      <c r="IH38" s="917"/>
      <c r="II38" s="915"/>
      <c r="IJ38" s="915"/>
      <c r="IK38" s="915"/>
      <c r="IL38" s="915"/>
      <c r="IM38" s="915"/>
      <c r="IN38" s="915"/>
      <c r="IO38" s="894">
        <f t="shared" si="204"/>
        <v>0</v>
      </c>
      <c r="IP38" s="895" t="e">
        <f t="shared" si="174"/>
        <v>#DIV/0!</v>
      </c>
      <c r="IQ38" s="916"/>
      <c r="IR38" s="917"/>
      <c r="IS38" s="915"/>
      <c r="IT38" s="915"/>
      <c r="IU38" s="915"/>
      <c r="IV38" s="915"/>
      <c r="IW38" s="915"/>
      <c r="IX38" s="915"/>
      <c r="IY38" s="894">
        <f t="shared" si="205"/>
        <v>0</v>
      </c>
      <c r="IZ38" s="895" t="e">
        <f t="shared" si="182"/>
        <v>#DIV/0!</v>
      </c>
      <c r="JA38" s="916"/>
      <c r="JB38" s="621"/>
      <c r="JC38" s="916"/>
      <c r="JD38" s="621"/>
      <c r="JE38" s="621"/>
      <c r="JF38" s="621"/>
      <c r="JG38" s="621"/>
      <c r="JH38" s="621"/>
      <c r="JI38" s="621"/>
      <c r="JJ38" s="621"/>
      <c r="JK38" s="621"/>
      <c r="JL38" s="621"/>
      <c r="JM38" s="621"/>
      <c r="JN38" s="621"/>
      <c r="JO38" s="621"/>
      <c r="JP38" s="621"/>
      <c r="JQ38" s="621"/>
      <c r="JR38" s="621"/>
      <c r="JS38" s="621"/>
      <c r="JT38" s="621"/>
      <c r="JU38" s="621"/>
      <c r="JV38" s="621"/>
      <c r="JW38" s="621"/>
      <c r="JX38" s="621"/>
      <c r="JY38" s="621"/>
      <c r="JZ38" s="621"/>
      <c r="KA38" s="621"/>
      <c r="KB38" s="621"/>
      <c r="KC38" s="621"/>
      <c r="KD38" s="621"/>
      <c r="KE38" s="621"/>
      <c r="KF38" s="621"/>
    </row>
    <row r="39" spans="1:292" s="834" customFormat="1" ht="20.149999999999999" customHeight="1">
      <c r="A39" s="890">
        <f t="shared" si="212"/>
        <v>45709</v>
      </c>
      <c r="B39" s="891">
        <f t="shared" si="237"/>
        <v>30</v>
      </c>
      <c r="C39" s="914">
        <v>25</v>
      </c>
      <c r="D39" s="914"/>
      <c r="E39" s="914">
        <v>66</v>
      </c>
      <c r="F39" s="914"/>
      <c r="G39" s="914"/>
      <c r="H39" s="914">
        <v>48</v>
      </c>
      <c r="I39" s="894">
        <f t="shared" si="206"/>
        <v>139</v>
      </c>
      <c r="J39" s="895">
        <f t="shared" si="207"/>
        <v>4.9642857142857145E-3</v>
      </c>
      <c r="K39" s="902"/>
      <c r="L39" s="899">
        <f t="shared" si="213"/>
        <v>30</v>
      </c>
      <c r="M39" s="915">
        <v>38</v>
      </c>
      <c r="N39" s="915"/>
      <c r="O39" s="915">
        <v>131</v>
      </c>
      <c r="P39" s="915"/>
      <c r="Q39" s="915"/>
      <c r="R39" s="915">
        <v>55</v>
      </c>
      <c r="S39" s="894">
        <f t="shared" si="208"/>
        <v>224</v>
      </c>
      <c r="T39" s="895">
        <f t="shared" si="209"/>
        <v>8.4528301886792456E-3</v>
      </c>
      <c r="U39" s="916"/>
      <c r="V39" s="899">
        <f t="shared" si="214"/>
        <v>30</v>
      </c>
      <c r="W39" s="915">
        <v>29</v>
      </c>
      <c r="X39" s="915"/>
      <c r="Y39" s="915">
        <v>50</v>
      </c>
      <c r="Z39" s="915"/>
      <c r="AA39" s="915"/>
      <c r="AB39" s="915">
        <v>36</v>
      </c>
      <c r="AC39" s="894">
        <f t="shared" si="210"/>
        <v>115</v>
      </c>
      <c r="AD39" s="895">
        <f t="shared" si="211"/>
        <v>4.3560606060606064E-3</v>
      </c>
      <c r="AE39" s="916"/>
      <c r="AF39" s="891">
        <f t="shared" si="215"/>
        <v>30</v>
      </c>
      <c r="AG39" s="915">
        <v>20</v>
      </c>
      <c r="AH39" s="915"/>
      <c r="AI39" s="915">
        <v>58</v>
      </c>
      <c r="AJ39" s="915"/>
      <c r="AK39" s="915"/>
      <c r="AL39" s="915">
        <v>32</v>
      </c>
      <c r="AM39" s="894">
        <f t="shared" si="183"/>
        <v>110</v>
      </c>
      <c r="AN39" s="895">
        <f t="shared" si="7"/>
        <v>4.1666666666666666E-3</v>
      </c>
      <c r="AO39" s="916"/>
      <c r="AP39" s="899">
        <f t="shared" si="216"/>
        <v>30</v>
      </c>
      <c r="AQ39" s="915">
        <v>28</v>
      </c>
      <c r="AR39" s="915"/>
      <c r="AS39" s="915">
        <v>60</v>
      </c>
      <c r="AT39" s="915"/>
      <c r="AU39" s="915"/>
      <c r="AV39" s="915">
        <v>35</v>
      </c>
      <c r="AW39" s="894">
        <f t="shared" si="184"/>
        <v>123</v>
      </c>
      <c r="AX39" s="895">
        <f t="shared" si="15"/>
        <v>4.6590909090909087E-3</v>
      </c>
      <c r="AY39" s="916"/>
      <c r="AZ39" s="899">
        <f t="shared" si="217"/>
        <v>29</v>
      </c>
      <c r="BA39" s="915">
        <v>31</v>
      </c>
      <c r="BB39" s="915"/>
      <c r="BC39" s="915">
        <v>19</v>
      </c>
      <c r="BD39" s="915"/>
      <c r="BE39" s="915"/>
      <c r="BF39" s="915">
        <v>13</v>
      </c>
      <c r="BG39" s="894">
        <f t="shared" si="185"/>
        <v>63</v>
      </c>
      <c r="BH39" s="895">
        <f t="shared" si="23"/>
        <v>2.135593220338983E-3</v>
      </c>
      <c r="BI39" s="902"/>
      <c r="BJ39" s="891">
        <f t="shared" si="218"/>
        <v>29</v>
      </c>
      <c r="BK39" s="915">
        <v>42</v>
      </c>
      <c r="BL39" s="915"/>
      <c r="BM39" s="915">
        <v>20</v>
      </c>
      <c r="BN39" s="915"/>
      <c r="BO39" s="915"/>
      <c r="BP39" s="915">
        <v>16</v>
      </c>
      <c r="BQ39" s="894">
        <f t="shared" si="186"/>
        <v>78</v>
      </c>
      <c r="BR39" s="895">
        <f t="shared" si="30"/>
        <v>2.6351351351351351E-3</v>
      </c>
      <c r="BS39" s="902"/>
      <c r="BT39" s="891">
        <f t="shared" si="219"/>
        <v>29</v>
      </c>
      <c r="BU39" s="915">
        <v>35</v>
      </c>
      <c r="BV39" s="915"/>
      <c r="BW39" s="915">
        <v>45</v>
      </c>
      <c r="BX39" s="915"/>
      <c r="BY39" s="915"/>
      <c r="BZ39" s="915">
        <v>15</v>
      </c>
      <c r="CA39" s="894">
        <f t="shared" si="187"/>
        <v>95</v>
      </c>
      <c r="CB39" s="895">
        <f t="shared" si="38"/>
        <v>3.2203389830508474E-3</v>
      </c>
      <c r="CC39" s="902"/>
      <c r="CD39" s="899">
        <f t="shared" si="220"/>
        <v>29</v>
      </c>
      <c r="CE39" s="915">
        <v>5</v>
      </c>
      <c r="CF39" s="915"/>
      <c r="CG39" s="915">
        <v>30</v>
      </c>
      <c r="CH39" s="915"/>
      <c r="CI39" s="915"/>
      <c r="CJ39" s="915">
        <v>10</v>
      </c>
      <c r="CK39" s="894">
        <f t="shared" si="188"/>
        <v>45</v>
      </c>
      <c r="CL39" s="895">
        <f t="shared" si="46"/>
        <v>1.5202702702702704E-3</v>
      </c>
      <c r="CM39" s="902"/>
      <c r="CN39" s="899" t="e">
        <f t="shared" si="221"/>
        <v>#N/A</v>
      </c>
      <c r="CO39" s="915"/>
      <c r="CP39" s="915"/>
      <c r="CQ39" s="915"/>
      <c r="CR39" s="915"/>
      <c r="CS39" s="915"/>
      <c r="CT39" s="915"/>
      <c r="CU39" s="894">
        <f t="shared" si="189"/>
        <v>0</v>
      </c>
      <c r="CV39" s="895" t="e">
        <f t="shared" si="54"/>
        <v>#N/A</v>
      </c>
      <c r="CW39" s="902"/>
      <c r="CX39" s="899" t="e">
        <f t="shared" si="222"/>
        <v>#N/A</v>
      </c>
      <c r="CY39" s="915"/>
      <c r="CZ39" s="915"/>
      <c r="DA39" s="915"/>
      <c r="DB39" s="915"/>
      <c r="DC39" s="915"/>
      <c r="DD39" s="915"/>
      <c r="DE39" s="894">
        <f t="shared" si="190"/>
        <v>0</v>
      </c>
      <c r="DF39" s="895" t="e">
        <f t="shared" si="62"/>
        <v>#N/A</v>
      </c>
      <c r="DG39" s="902"/>
      <c r="DH39" s="899" t="e">
        <f t="shared" si="223"/>
        <v>#N/A</v>
      </c>
      <c r="DI39" s="915"/>
      <c r="DJ39" s="915"/>
      <c r="DK39" s="915"/>
      <c r="DL39" s="915"/>
      <c r="DM39" s="915"/>
      <c r="DN39" s="915"/>
      <c r="DO39" s="894">
        <f t="shared" si="191"/>
        <v>0</v>
      </c>
      <c r="DP39" s="895" t="e">
        <f t="shared" si="70"/>
        <v>#N/A</v>
      </c>
      <c r="DQ39" s="902"/>
      <c r="DR39" s="899" t="e">
        <f t="shared" si="224"/>
        <v>#N/A</v>
      </c>
      <c r="DS39" s="915"/>
      <c r="DT39" s="915"/>
      <c r="DU39" s="915"/>
      <c r="DV39" s="915"/>
      <c r="DW39" s="915"/>
      <c r="DX39" s="915"/>
      <c r="DY39" s="894">
        <f t="shared" si="192"/>
        <v>0</v>
      </c>
      <c r="DZ39" s="895" t="e">
        <f t="shared" si="78"/>
        <v>#N/A</v>
      </c>
      <c r="EA39" s="902"/>
      <c r="EB39" s="899" t="e">
        <f t="shared" si="225"/>
        <v>#N/A</v>
      </c>
      <c r="EC39" s="915"/>
      <c r="ED39" s="915"/>
      <c r="EE39" s="915"/>
      <c r="EF39" s="915"/>
      <c r="EG39" s="915"/>
      <c r="EH39" s="915"/>
      <c r="EI39" s="894">
        <f t="shared" si="193"/>
        <v>0</v>
      </c>
      <c r="EJ39" s="895" t="e">
        <f t="shared" si="86"/>
        <v>#N/A</v>
      </c>
      <c r="EK39" s="902"/>
      <c r="EL39" s="899" t="e">
        <f t="shared" si="226"/>
        <v>#N/A</v>
      </c>
      <c r="EM39" s="915"/>
      <c r="EN39" s="915"/>
      <c r="EO39" s="915"/>
      <c r="EP39" s="915"/>
      <c r="EQ39" s="915"/>
      <c r="ER39" s="915"/>
      <c r="ES39" s="894">
        <f t="shared" si="194"/>
        <v>0</v>
      </c>
      <c r="ET39" s="895" t="e">
        <f t="shared" si="94"/>
        <v>#N/A</v>
      </c>
      <c r="EU39" s="902"/>
      <c r="EV39" s="899" t="e">
        <f t="shared" si="227"/>
        <v>#N/A</v>
      </c>
      <c r="EW39" s="915"/>
      <c r="EX39" s="915"/>
      <c r="EY39" s="915"/>
      <c r="EZ39" s="915"/>
      <c r="FA39" s="915"/>
      <c r="FB39" s="915"/>
      <c r="FC39" s="894">
        <f t="shared" si="195"/>
        <v>0</v>
      </c>
      <c r="FD39" s="895" t="e">
        <f t="shared" si="102"/>
        <v>#N/A</v>
      </c>
      <c r="FE39" s="902"/>
      <c r="FF39" s="899" t="e">
        <f t="shared" si="228"/>
        <v>#N/A</v>
      </c>
      <c r="FG39" s="915"/>
      <c r="FH39" s="915"/>
      <c r="FI39" s="915"/>
      <c r="FJ39" s="915"/>
      <c r="FK39" s="915"/>
      <c r="FL39" s="915"/>
      <c r="FM39" s="894">
        <f t="shared" si="196"/>
        <v>0</v>
      </c>
      <c r="FN39" s="895" t="e">
        <f t="shared" si="110"/>
        <v>#N/A</v>
      </c>
      <c r="FO39" s="902"/>
      <c r="FP39" s="899" t="e">
        <f t="shared" si="229"/>
        <v>#N/A</v>
      </c>
      <c r="FQ39" s="915"/>
      <c r="FR39" s="915"/>
      <c r="FS39" s="915"/>
      <c r="FT39" s="915"/>
      <c r="FU39" s="915"/>
      <c r="FV39" s="915"/>
      <c r="FW39" s="894">
        <f t="shared" si="197"/>
        <v>0</v>
      </c>
      <c r="FX39" s="895" t="e">
        <f t="shared" si="118"/>
        <v>#N/A</v>
      </c>
      <c r="FY39" s="902"/>
      <c r="FZ39" s="899" t="e">
        <f t="shared" si="230"/>
        <v>#N/A</v>
      </c>
      <c r="GA39" s="915"/>
      <c r="GB39" s="915"/>
      <c r="GC39" s="915"/>
      <c r="GD39" s="915"/>
      <c r="GE39" s="915"/>
      <c r="GF39" s="915"/>
      <c r="GG39" s="894">
        <f t="shared" si="198"/>
        <v>0</v>
      </c>
      <c r="GH39" s="895" t="e">
        <f t="shared" si="126"/>
        <v>#N/A</v>
      </c>
      <c r="GI39" s="902"/>
      <c r="GJ39" s="899" t="e">
        <f t="shared" si="231"/>
        <v>#N/A</v>
      </c>
      <c r="GK39" s="915"/>
      <c r="GL39" s="915"/>
      <c r="GM39" s="915"/>
      <c r="GN39" s="915"/>
      <c r="GO39" s="915"/>
      <c r="GP39" s="915"/>
      <c r="GQ39" s="894">
        <f t="shared" si="199"/>
        <v>0</v>
      </c>
      <c r="GR39" s="895" t="e">
        <f t="shared" si="134"/>
        <v>#N/A</v>
      </c>
      <c r="GS39" s="902"/>
      <c r="GT39" s="899" t="e">
        <f t="shared" si="232"/>
        <v>#N/A</v>
      </c>
      <c r="GU39" s="915"/>
      <c r="GV39" s="915"/>
      <c r="GW39" s="915"/>
      <c r="GX39" s="915"/>
      <c r="GY39" s="915"/>
      <c r="GZ39" s="915"/>
      <c r="HA39" s="894">
        <f t="shared" si="200"/>
        <v>0</v>
      </c>
      <c r="HB39" s="895" t="e">
        <f t="shared" si="142"/>
        <v>#N/A</v>
      </c>
      <c r="HC39" s="902"/>
      <c r="HD39" s="899" t="e">
        <f t="shared" si="233"/>
        <v>#N/A</v>
      </c>
      <c r="HE39" s="915"/>
      <c r="HF39" s="915"/>
      <c r="HG39" s="915"/>
      <c r="HH39" s="915"/>
      <c r="HI39" s="915"/>
      <c r="HJ39" s="915"/>
      <c r="HK39" s="894">
        <f t="shared" si="201"/>
        <v>0</v>
      </c>
      <c r="HL39" s="895" t="e">
        <f t="shared" si="150"/>
        <v>#N/A</v>
      </c>
      <c r="HM39" s="902"/>
      <c r="HN39" s="899" t="e">
        <f t="shared" si="234"/>
        <v>#N/A</v>
      </c>
      <c r="HO39" s="915"/>
      <c r="HP39" s="915"/>
      <c r="HQ39" s="915"/>
      <c r="HR39" s="915"/>
      <c r="HS39" s="915"/>
      <c r="HT39" s="915"/>
      <c r="HU39" s="894">
        <f t="shared" si="202"/>
        <v>0</v>
      </c>
      <c r="HV39" s="895" t="e">
        <f t="shared" si="158"/>
        <v>#N/A</v>
      </c>
      <c r="HW39" s="902"/>
      <c r="HX39" s="899" t="e">
        <f t="shared" si="235"/>
        <v>#N/A</v>
      </c>
      <c r="HY39" s="915"/>
      <c r="HZ39" s="915"/>
      <c r="IA39" s="915"/>
      <c r="IB39" s="915"/>
      <c r="IC39" s="915"/>
      <c r="ID39" s="915"/>
      <c r="IE39" s="894">
        <f t="shared" si="203"/>
        <v>0</v>
      </c>
      <c r="IF39" s="895" t="e">
        <f t="shared" si="166"/>
        <v>#N/A</v>
      </c>
      <c r="IG39" s="902"/>
      <c r="IH39" s="917"/>
      <c r="II39" s="915"/>
      <c r="IJ39" s="915"/>
      <c r="IK39" s="915"/>
      <c r="IL39" s="915"/>
      <c r="IM39" s="915"/>
      <c r="IN39" s="915"/>
      <c r="IO39" s="894">
        <f t="shared" si="204"/>
        <v>0</v>
      </c>
      <c r="IP39" s="895" t="e">
        <f t="shared" si="174"/>
        <v>#DIV/0!</v>
      </c>
      <c r="IQ39" s="916"/>
      <c r="IR39" s="917"/>
      <c r="IS39" s="915"/>
      <c r="IT39" s="915"/>
      <c r="IU39" s="915"/>
      <c r="IV39" s="915"/>
      <c r="IW39" s="915"/>
      <c r="IX39" s="915"/>
      <c r="IY39" s="894">
        <f t="shared" si="205"/>
        <v>0</v>
      </c>
      <c r="IZ39" s="895" t="e">
        <f t="shared" si="182"/>
        <v>#DIV/0!</v>
      </c>
      <c r="JA39" s="916"/>
      <c r="JB39" s="621"/>
      <c r="JC39" s="916"/>
      <c r="JD39" s="621"/>
      <c r="JE39" s="621"/>
      <c r="JF39" s="621"/>
      <c r="JG39" s="621"/>
      <c r="JH39" s="621"/>
      <c r="JI39" s="621"/>
      <c r="JJ39" s="621"/>
      <c r="JK39" s="621"/>
      <c r="JL39" s="621"/>
      <c r="JM39" s="621"/>
      <c r="JN39" s="621"/>
      <c r="JO39" s="621"/>
      <c r="JP39" s="621"/>
      <c r="JQ39" s="621"/>
      <c r="JR39" s="621"/>
      <c r="JS39" s="621"/>
      <c r="JT39" s="621"/>
      <c r="JU39" s="621"/>
      <c r="JV39" s="621"/>
      <c r="JW39" s="621"/>
      <c r="JX39" s="621"/>
      <c r="JY39" s="621"/>
      <c r="JZ39" s="621"/>
      <c r="KA39" s="621"/>
      <c r="KB39" s="621"/>
      <c r="KC39" s="621"/>
      <c r="KD39" s="621"/>
      <c r="KE39" s="621"/>
      <c r="KF39" s="621"/>
    </row>
    <row r="40" spans="1:292" s="834" customFormat="1" ht="20.149999999999999" customHeight="1">
      <c r="A40" s="890">
        <f t="shared" si="212"/>
        <v>45710</v>
      </c>
      <c r="B40" s="891">
        <f t="shared" si="237"/>
        <v>31</v>
      </c>
      <c r="C40" s="914">
        <v>29</v>
      </c>
      <c r="D40" s="914"/>
      <c r="E40" s="914">
        <v>74</v>
      </c>
      <c r="F40" s="914"/>
      <c r="G40" s="914"/>
      <c r="H40" s="914">
        <v>46</v>
      </c>
      <c r="I40" s="894">
        <f t="shared" si="206"/>
        <v>149</v>
      </c>
      <c r="J40" s="895">
        <f t="shared" si="207"/>
        <v>5.3214285714285716E-3</v>
      </c>
      <c r="K40" s="902"/>
      <c r="L40" s="899">
        <f t="shared" si="213"/>
        <v>31</v>
      </c>
      <c r="M40" s="915">
        <v>35</v>
      </c>
      <c r="N40" s="915"/>
      <c r="O40" s="915">
        <v>91</v>
      </c>
      <c r="P40" s="915"/>
      <c r="Q40" s="915"/>
      <c r="R40" s="915">
        <v>76</v>
      </c>
      <c r="S40" s="894">
        <f t="shared" si="208"/>
        <v>202</v>
      </c>
      <c r="T40" s="895">
        <f t="shared" si="209"/>
        <v>7.6226415094339623E-3</v>
      </c>
      <c r="U40" s="916"/>
      <c r="V40" s="899">
        <f t="shared" si="214"/>
        <v>31</v>
      </c>
      <c r="W40" s="915">
        <v>36</v>
      </c>
      <c r="X40" s="915"/>
      <c r="Y40" s="915">
        <v>73</v>
      </c>
      <c r="Z40" s="915"/>
      <c r="AA40" s="915"/>
      <c r="AB40" s="915">
        <v>40</v>
      </c>
      <c r="AC40" s="894">
        <f t="shared" si="210"/>
        <v>149</v>
      </c>
      <c r="AD40" s="895">
        <f t="shared" si="211"/>
        <v>5.6439393939393939E-3</v>
      </c>
      <c r="AE40" s="916"/>
      <c r="AF40" s="891">
        <f t="shared" si="215"/>
        <v>31</v>
      </c>
      <c r="AG40" s="915">
        <v>35</v>
      </c>
      <c r="AH40" s="915"/>
      <c r="AI40" s="915">
        <v>20</v>
      </c>
      <c r="AJ40" s="915"/>
      <c r="AK40" s="915"/>
      <c r="AL40" s="915">
        <v>35</v>
      </c>
      <c r="AM40" s="894">
        <f t="shared" si="183"/>
        <v>90</v>
      </c>
      <c r="AN40" s="895">
        <f t="shared" si="7"/>
        <v>3.4090909090909089E-3</v>
      </c>
      <c r="AO40" s="916"/>
      <c r="AP40" s="899">
        <f t="shared" si="216"/>
        <v>31</v>
      </c>
      <c r="AQ40" s="915">
        <v>38</v>
      </c>
      <c r="AR40" s="915"/>
      <c r="AS40" s="915">
        <v>30</v>
      </c>
      <c r="AT40" s="915"/>
      <c r="AU40" s="915"/>
      <c r="AV40" s="915">
        <v>45</v>
      </c>
      <c r="AW40" s="894">
        <f t="shared" si="184"/>
        <v>113</v>
      </c>
      <c r="AX40" s="895">
        <f t="shared" si="15"/>
        <v>4.2803030303030301E-3</v>
      </c>
      <c r="AY40" s="916"/>
      <c r="AZ40" s="899">
        <f t="shared" si="217"/>
        <v>30</v>
      </c>
      <c r="BA40" s="915">
        <v>50</v>
      </c>
      <c r="BB40" s="915"/>
      <c r="BC40" s="915">
        <v>11</v>
      </c>
      <c r="BD40" s="915"/>
      <c r="BE40" s="915"/>
      <c r="BF40" s="915">
        <v>10</v>
      </c>
      <c r="BG40" s="894">
        <f t="shared" si="185"/>
        <v>71</v>
      </c>
      <c r="BH40" s="895">
        <f t="shared" si="23"/>
        <v>2.406779661016949E-3</v>
      </c>
      <c r="BI40" s="902"/>
      <c r="BJ40" s="891">
        <f t="shared" si="218"/>
        <v>30</v>
      </c>
      <c r="BK40" s="915">
        <v>80</v>
      </c>
      <c r="BL40" s="915"/>
      <c r="BM40" s="915">
        <v>25</v>
      </c>
      <c r="BN40" s="915"/>
      <c r="BO40" s="915"/>
      <c r="BP40" s="915">
        <v>15</v>
      </c>
      <c r="BQ40" s="894">
        <f t="shared" si="186"/>
        <v>120</v>
      </c>
      <c r="BR40" s="895">
        <f t="shared" si="30"/>
        <v>4.0540540540540543E-3</v>
      </c>
      <c r="BS40" s="902"/>
      <c r="BT40" s="891">
        <f t="shared" si="219"/>
        <v>30</v>
      </c>
      <c r="BU40" s="915">
        <v>45</v>
      </c>
      <c r="BV40" s="915"/>
      <c r="BW40" s="915">
        <v>150</v>
      </c>
      <c r="BX40" s="915"/>
      <c r="BY40" s="915"/>
      <c r="BZ40" s="915">
        <v>50</v>
      </c>
      <c r="CA40" s="894">
        <f t="shared" si="187"/>
        <v>245</v>
      </c>
      <c r="CB40" s="895">
        <f t="shared" si="38"/>
        <v>8.305084745762711E-3</v>
      </c>
      <c r="CC40" s="902"/>
      <c r="CD40" s="899">
        <f t="shared" si="220"/>
        <v>30</v>
      </c>
      <c r="CE40" s="915">
        <v>5</v>
      </c>
      <c r="CF40" s="915"/>
      <c r="CG40" s="915">
        <v>25</v>
      </c>
      <c r="CH40" s="915"/>
      <c r="CI40" s="915"/>
      <c r="CJ40" s="915">
        <v>15</v>
      </c>
      <c r="CK40" s="894">
        <f t="shared" si="188"/>
        <v>45</v>
      </c>
      <c r="CL40" s="895">
        <f t="shared" si="46"/>
        <v>1.5202702702702704E-3</v>
      </c>
      <c r="CM40" s="902"/>
      <c r="CN40" s="899" t="e">
        <f t="shared" si="221"/>
        <v>#N/A</v>
      </c>
      <c r="CO40" s="915"/>
      <c r="CP40" s="915"/>
      <c r="CQ40" s="915"/>
      <c r="CR40" s="915"/>
      <c r="CS40" s="915"/>
      <c r="CT40" s="915"/>
      <c r="CU40" s="894">
        <f t="shared" si="189"/>
        <v>0</v>
      </c>
      <c r="CV40" s="895" t="e">
        <f t="shared" si="54"/>
        <v>#N/A</v>
      </c>
      <c r="CW40" s="902"/>
      <c r="CX40" s="899" t="e">
        <f t="shared" si="222"/>
        <v>#N/A</v>
      </c>
      <c r="CY40" s="915"/>
      <c r="CZ40" s="915"/>
      <c r="DA40" s="915"/>
      <c r="DB40" s="915"/>
      <c r="DC40" s="915"/>
      <c r="DD40" s="915"/>
      <c r="DE40" s="894">
        <f t="shared" si="190"/>
        <v>0</v>
      </c>
      <c r="DF40" s="895" t="e">
        <f t="shared" si="62"/>
        <v>#N/A</v>
      </c>
      <c r="DG40" s="902"/>
      <c r="DH40" s="899" t="e">
        <f t="shared" si="223"/>
        <v>#N/A</v>
      </c>
      <c r="DI40" s="915"/>
      <c r="DJ40" s="915"/>
      <c r="DK40" s="915"/>
      <c r="DL40" s="915"/>
      <c r="DM40" s="915"/>
      <c r="DN40" s="915"/>
      <c r="DO40" s="894">
        <f t="shared" si="191"/>
        <v>0</v>
      </c>
      <c r="DP40" s="895" t="e">
        <f t="shared" si="70"/>
        <v>#N/A</v>
      </c>
      <c r="DQ40" s="902"/>
      <c r="DR40" s="899" t="e">
        <f t="shared" si="224"/>
        <v>#N/A</v>
      </c>
      <c r="DS40" s="915"/>
      <c r="DT40" s="915"/>
      <c r="DU40" s="915"/>
      <c r="DV40" s="915"/>
      <c r="DW40" s="915"/>
      <c r="DX40" s="915"/>
      <c r="DY40" s="894">
        <f t="shared" si="192"/>
        <v>0</v>
      </c>
      <c r="DZ40" s="895" t="e">
        <f t="shared" si="78"/>
        <v>#N/A</v>
      </c>
      <c r="EA40" s="902"/>
      <c r="EB40" s="899" t="e">
        <f t="shared" si="225"/>
        <v>#N/A</v>
      </c>
      <c r="EC40" s="915"/>
      <c r="ED40" s="915"/>
      <c r="EE40" s="915"/>
      <c r="EF40" s="915"/>
      <c r="EG40" s="915"/>
      <c r="EH40" s="915"/>
      <c r="EI40" s="894">
        <f t="shared" si="193"/>
        <v>0</v>
      </c>
      <c r="EJ40" s="895" t="e">
        <f t="shared" si="86"/>
        <v>#N/A</v>
      </c>
      <c r="EK40" s="902"/>
      <c r="EL40" s="899" t="e">
        <f t="shared" si="226"/>
        <v>#N/A</v>
      </c>
      <c r="EM40" s="915"/>
      <c r="EN40" s="915"/>
      <c r="EO40" s="915"/>
      <c r="EP40" s="915"/>
      <c r="EQ40" s="915"/>
      <c r="ER40" s="915"/>
      <c r="ES40" s="894">
        <f t="shared" si="194"/>
        <v>0</v>
      </c>
      <c r="ET40" s="895" t="e">
        <f t="shared" si="94"/>
        <v>#N/A</v>
      </c>
      <c r="EU40" s="902"/>
      <c r="EV40" s="899" t="e">
        <f t="shared" si="227"/>
        <v>#N/A</v>
      </c>
      <c r="EW40" s="915"/>
      <c r="EX40" s="915"/>
      <c r="EY40" s="915"/>
      <c r="EZ40" s="915"/>
      <c r="FA40" s="915"/>
      <c r="FB40" s="915"/>
      <c r="FC40" s="894">
        <f t="shared" si="195"/>
        <v>0</v>
      </c>
      <c r="FD40" s="895" t="e">
        <f t="shared" si="102"/>
        <v>#N/A</v>
      </c>
      <c r="FE40" s="902"/>
      <c r="FF40" s="899" t="e">
        <f t="shared" si="228"/>
        <v>#N/A</v>
      </c>
      <c r="FG40" s="915"/>
      <c r="FH40" s="915"/>
      <c r="FI40" s="915"/>
      <c r="FJ40" s="915"/>
      <c r="FK40" s="915"/>
      <c r="FL40" s="915"/>
      <c r="FM40" s="894">
        <f t="shared" si="196"/>
        <v>0</v>
      </c>
      <c r="FN40" s="895" t="e">
        <f t="shared" si="110"/>
        <v>#N/A</v>
      </c>
      <c r="FO40" s="902"/>
      <c r="FP40" s="899" t="e">
        <f t="shared" si="229"/>
        <v>#N/A</v>
      </c>
      <c r="FQ40" s="915"/>
      <c r="FR40" s="915"/>
      <c r="FS40" s="915"/>
      <c r="FT40" s="915"/>
      <c r="FU40" s="915"/>
      <c r="FV40" s="915"/>
      <c r="FW40" s="894">
        <f t="shared" si="197"/>
        <v>0</v>
      </c>
      <c r="FX40" s="895" t="e">
        <f t="shared" si="118"/>
        <v>#N/A</v>
      </c>
      <c r="FY40" s="902"/>
      <c r="FZ40" s="899" t="e">
        <f t="shared" si="230"/>
        <v>#N/A</v>
      </c>
      <c r="GA40" s="915"/>
      <c r="GB40" s="915"/>
      <c r="GC40" s="915"/>
      <c r="GD40" s="915"/>
      <c r="GE40" s="915"/>
      <c r="GF40" s="915"/>
      <c r="GG40" s="894">
        <f t="shared" si="198"/>
        <v>0</v>
      </c>
      <c r="GH40" s="895" t="e">
        <f t="shared" si="126"/>
        <v>#N/A</v>
      </c>
      <c r="GI40" s="902"/>
      <c r="GJ40" s="899" t="e">
        <f t="shared" si="231"/>
        <v>#N/A</v>
      </c>
      <c r="GK40" s="915"/>
      <c r="GL40" s="915"/>
      <c r="GM40" s="915"/>
      <c r="GN40" s="915"/>
      <c r="GO40" s="915"/>
      <c r="GP40" s="915"/>
      <c r="GQ40" s="894">
        <f t="shared" si="199"/>
        <v>0</v>
      </c>
      <c r="GR40" s="895" t="e">
        <f t="shared" si="134"/>
        <v>#N/A</v>
      </c>
      <c r="GS40" s="902"/>
      <c r="GT40" s="899" t="e">
        <f t="shared" si="232"/>
        <v>#N/A</v>
      </c>
      <c r="GU40" s="915"/>
      <c r="GV40" s="915"/>
      <c r="GW40" s="915"/>
      <c r="GX40" s="915"/>
      <c r="GY40" s="915"/>
      <c r="GZ40" s="915"/>
      <c r="HA40" s="894">
        <f t="shared" si="200"/>
        <v>0</v>
      </c>
      <c r="HB40" s="895" t="e">
        <f t="shared" si="142"/>
        <v>#N/A</v>
      </c>
      <c r="HC40" s="902"/>
      <c r="HD40" s="899" t="e">
        <f t="shared" si="233"/>
        <v>#N/A</v>
      </c>
      <c r="HE40" s="915"/>
      <c r="HF40" s="915"/>
      <c r="HG40" s="915"/>
      <c r="HH40" s="915"/>
      <c r="HI40" s="915"/>
      <c r="HJ40" s="915"/>
      <c r="HK40" s="894">
        <f t="shared" si="201"/>
        <v>0</v>
      </c>
      <c r="HL40" s="895" t="e">
        <f t="shared" si="150"/>
        <v>#N/A</v>
      </c>
      <c r="HM40" s="902"/>
      <c r="HN40" s="899" t="e">
        <f t="shared" si="234"/>
        <v>#N/A</v>
      </c>
      <c r="HO40" s="915"/>
      <c r="HP40" s="915"/>
      <c r="HQ40" s="915"/>
      <c r="HR40" s="915"/>
      <c r="HS40" s="915"/>
      <c r="HT40" s="915"/>
      <c r="HU40" s="894">
        <f t="shared" si="202"/>
        <v>0</v>
      </c>
      <c r="HV40" s="895" t="e">
        <f t="shared" si="158"/>
        <v>#N/A</v>
      </c>
      <c r="HW40" s="902"/>
      <c r="HX40" s="899" t="e">
        <f t="shared" si="235"/>
        <v>#N/A</v>
      </c>
      <c r="HY40" s="915"/>
      <c r="HZ40" s="915"/>
      <c r="IA40" s="915"/>
      <c r="IB40" s="915"/>
      <c r="IC40" s="915"/>
      <c r="ID40" s="915"/>
      <c r="IE40" s="894">
        <f t="shared" si="203"/>
        <v>0</v>
      </c>
      <c r="IF40" s="895" t="e">
        <f t="shared" si="166"/>
        <v>#N/A</v>
      </c>
      <c r="IG40" s="902"/>
      <c r="IH40" s="917"/>
      <c r="II40" s="915"/>
      <c r="IJ40" s="915"/>
      <c r="IK40" s="915"/>
      <c r="IL40" s="915"/>
      <c r="IM40" s="915"/>
      <c r="IN40" s="915"/>
      <c r="IO40" s="894">
        <f t="shared" si="204"/>
        <v>0</v>
      </c>
      <c r="IP40" s="895" t="e">
        <f t="shared" si="174"/>
        <v>#DIV/0!</v>
      </c>
      <c r="IQ40" s="916"/>
      <c r="IR40" s="917"/>
      <c r="IS40" s="915"/>
      <c r="IT40" s="915"/>
      <c r="IU40" s="915"/>
      <c r="IV40" s="915"/>
      <c r="IW40" s="915"/>
      <c r="IX40" s="915"/>
      <c r="IY40" s="894">
        <f t="shared" si="205"/>
        <v>0</v>
      </c>
      <c r="IZ40" s="895" t="e">
        <f t="shared" si="182"/>
        <v>#DIV/0!</v>
      </c>
      <c r="JA40" s="916"/>
      <c r="JB40" s="621"/>
      <c r="JC40" s="916"/>
      <c r="JD40" s="621"/>
      <c r="JE40" s="621"/>
      <c r="JF40" s="621"/>
      <c r="JG40" s="621"/>
      <c r="JH40" s="621"/>
      <c r="JI40" s="621"/>
      <c r="JJ40" s="621"/>
      <c r="JK40" s="621"/>
      <c r="JL40" s="621"/>
      <c r="JM40" s="621"/>
      <c r="JN40" s="621"/>
      <c r="JO40" s="621"/>
      <c r="JP40" s="621"/>
      <c r="JQ40" s="621"/>
      <c r="JR40" s="621"/>
      <c r="JS40" s="621"/>
      <c r="JT40" s="621"/>
      <c r="JU40" s="621"/>
      <c r="JV40" s="621"/>
      <c r="JW40" s="621"/>
      <c r="JX40" s="621"/>
      <c r="JY40" s="621"/>
      <c r="JZ40" s="621"/>
      <c r="KA40" s="621"/>
      <c r="KB40" s="621"/>
      <c r="KC40" s="621"/>
      <c r="KD40" s="621"/>
      <c r="KE40" s="621"/>
      <c r="KF40" s="621"/>
    </row>
    <row r="41" spans="1:292" s="834" customFormat="1" ht="20.149999999999999" customHeight="1">
      <c r="A41" s="890">
        <f t="shared" si="212"/>
        <v>45711</v>
      </c>
      <c r="B41" s="891">
        <f t="shared" si="237"/>
        <v>32</v>
      </c>
      <c r="C41" s="914">
        <v>46</v>
      </c>
      <c r="D41" s="914"/>
      <c r="E41" s="914">
        <v>77</v>
      </c>
      <c r="F41" s="914"/>
      <c r="G41" s="914"/>
      <c r="H41" s="914">
        <v>57</v>
      </c>
      <c r="I41" s="894">
        <f t="shared" si="206"/>
        <v>180</v>
      </c>
      <c r="J41" s="895">
        <f t="shared" si="207"/>
        <v>6.4285714285714285E-3</v>
      </c>
      <c r="K41" s="902"/>
      <c r="L41" s="899">
        <f t="shared" si="213"/>
        <v>32</v>
      </c>
      <c r="M41" s="915">
        <v>70</v>
      </c>
      <c r="N41" s="915"/>
      <c r="O41" s="915">
        <v>66</v>
      </c>
      <c r="P41" s="915"/>
      <c r="Q41" s="915"/>
      <c r="R41" s="915">
        <v>73</v>
      </c>
      <c r="S41" s="894">
        <f t="shared" si="208"/>
        <v>209</v>
      </c>
      <c r="T41" s="895">
        <f t="shared" si="209"/>
        <v>7.8867924528301884E-3</v>
      </c>
      <c r="U41" s="916"/>
      <c r="V41" s="899">
        <f t="shared" si="214"/>
        <v>32</v>
      </c>
      <c r="W41" s="915">
        <v>65</v>
      </c>
      <c r="X41" s="915"/>
      <c r="Y41" s="915">
        <v>16</v>
      </c>
      <c r="Z41" s="915"/>
      <c r="AA41" s="915"/>
      <c r="AB41" s="915">
        <v>22</v>
      </c>
      <c r="AC41" s="894">
        <f t="shared" si="210"/>
        <v>103</v>
      </c>
      <c r="AD41" s="895">
        <f t="shared" si="211"/>
        <v>3.9015151515151515E-3</v>
      </c>
      <c r="AE41" s="916"/>
      <c r="AF41" s="891">
        <f t="shared" si="215"/>
        <v>32</v>
      </c>
      <c r="AG41" s="915">
        <v>38</v>
      </c>
      <c r="AH41" s="915"/>
      <c r="AI41" s="915">
        <v>15</v>
      </c>
      <c r="AJ41" s="915"/>
      <c r="AK41" s="915"/>
      <c r="AL41" s="915">
        <v>30</v>
      </c>
      <c r="AM41" s="894">
        <f t="shared" si="183"/>
        <v>83</v>
      </c>
      <c r="AN41" s="895">
        <f t="shared" si="7"/>
        <v>3.1439393939393938E-3</v>
      </c>
      <c r="AO41" s="916"/>
      <c r="AP41" s="899">
        <f t="shared" si="216"/>
        <v>32</v>
      </c>
      <c r="AQ41" s="915">
        <v>36</v>
      </c>
      <c r="AR41" s="915"/>
      <c r="AS41" s="915">
        <v>15</v>
      </c>
      <c r="AT41" s="915"/>
      <c r="AU41" s="915"/>
      <c r="AV41" s="915">
        <v>29</v>
      </c>
      <c r="AW41" s="894">
        <f t="shared" si="184"/>
        <v>80</v>
      </c>
      <c r="AX41" s="895">
        <f t="shared" si="15"/>
        <v>3.0303030303030303E-3</v>
      </c>
      <c r="AY41" s="916"/>
      <c r="AZ41" s="899">
        <f t="shared" si="217"/>
        <v>31</v>
      </c>
      <c r="BA41" s="915">
        <v>72</v>
      </c>
      <c r="BB41" s="915"/>
      <c r="BC41" s="915">
        <v>15</v>
      </c>
      <c r="BD41" s="915"/>
      <c r="BE41" s="915"/>
      <c r="BF41" s="915"/>
      <c r="BG41" s="894">
        <f t="shared" si="185"/>
        <v>87</v>
      </c>
      <c r="BH41" s="895">
        <f t="shared" si="23"/>
        <v>2.9491525423728814E-3</v>
      </c>
      <c r="BI41" s="902"/>
      <c r="BJ41" s="891">
        <f t="shared" si="218"/>
        <v>31</v>
      </c>
      <c r="BK41" s="915">
        <v>220</v>
      </c>
      <c r="BL41" s="915"/>
      <c r="BM41" s="915">
        <v>40</v>
      </c>
      <c r="BN41" s="915"/>
      <c r="BO41" s="915"/>
      <c r="BP41" s="915"/>
      <c r="BQ41" s="894">
        <f t="shared" si="186"/>
        <v>260</v>
      </c>
      <c r="BR41" s="895">
        <f t="shared" si="30"/>
        <v>8.7837837837837843E-3</v>
      </c>
      <c r="BS41" s="902"/>
      <c r="BT41" s="891">
        <f t="shared" si="219"/>
        <v>31</v>
      </c>
      <c r="BU41" s="915">
        <v>190</v>
      </c>
      <c r="BV41" s="915"/>
      <c r="BW41" s="915">
        <v>50</v>
      </c>
      <c r="BX41" s="915"/>
      <c r="BY41" s="915"/>
      <c r="BZ41" s="915">
        <v>20</v>
      </c>
      <c r="CA41" s="894">
        <f t="shared" si="187"/>
        <v>260</v>
      </c>
      <c r="CB41" s="895">
        <f t="shared" si="38"/>
        <v>8.8135593220338981E-3</v>
      </c>
      <c r="CC41" s="902"/>
      <c r="CD41" s="899">
        <f t="shared" si="220"/>
        <v>31</v>
      </c>
      <c r="CE41" s="915">
        <v>17</v>
      </c>
      <c r="CF41" s="915"/>
      <c r="CG41" s="915">
        <v>15</v>
      </c>
      <c r="CH41" s="915"/>
      <c r="CI41" s="915"/>
      <c r="CJ41" s="915">
        <v>25</v>
      </c>
      <c r="CK41" s="894">
        <f t="shared" si="188"/>
        <v>57</v>
      </c>
      <c r="CL41" s="895">
        <f t="shared" si="46"/>
        <v>1.9256756756756757E-3</v>
      </c>
      <c r="CM41" s="902"/>
      <c r="CN41" s="899" t="e">
        <f t="shared" si="221"/>
        <v>#N/A</v>
      </c>
      <c r="CO41" s="915"/>
      <c r="CP41" s="915"/>
      <c r="CQ41" s="915"/>
      <c r="CR41" s="915"/>
      <c r="CS41" s="915"/>
      <c r="CT41" s="915"/>
      <c r="CU41" s="894">
        <f t="shared" si="189"/>
        <v>0</v>
      </c>
      <c r="CV41" s="895" t="e">
        <f t="shared" si="54"/>
        <v>#N/A</v>
      </c>
      <c r="CW41" s="902"/>
      <c r="CX41" s="899" t="e">
        <f t="shared" si="222"/>
        <v>#N/A</v>
      </c>
      <c r="CY41" s="915"/>
      <c r="CZ41" s="915"/>
      <c r="DA41" s="915"/>
      <c r="DB41" s="915"/>
      <c r="DC41" s="915"/>
      <c r="DD41" s="915"/>
      <c r="DE41" s="894">
        <f t="shared" si="190"/>
        <v>0</v>
      </c>
      <c r="DF41" s="895" t="e">
        <f t="shared" si="62"/>
        <v>#N/A</v>
      </c>
      <c r="DG41" s="902"/>
      <c r="DH41" s="899" t="e">
        <f t="shared" si="223"/>
        <v>#N/A</v>
      </c>
      <c r="DI41" s="915"/>
      <c r="DJ41" s="915"/>
      <c r="DK41" s="915"/>
      <c r="DL41" s="915"/>
      <c r="DM41" s="915"/>
      <c r="DN41" s="915"/>
      <c r="DO41" s="894">
        <f t="shared" si="191"/>
        <v>0</v>
      </c>
      <c r="DP41" s="895" t="e">
        <f t="shared" si="70"/>
        <v>#N/A</v>
      </c>
      <c r="DQ41" s="902"/>
      <c r="DR41" s="899" t="e">
        <f t="shared" si="224"/>
        <v>#N/A</v>
      </c>
      <c r="DS41" s="915"/>
      <c r="DT41" s="915"/>
      <c r="DU41" s="915"/>
      <c r="DV41" s="915"/>
      <c r="DW41" s="915"/>
      <c r="DX41" s="915"/>
      <c r="DY41" s="894">
        <f t="shared" si="192"/>
        <v>0</v>
      </c>
      <c r="DZ41" s="895" t="e">
        <f t="shared" si="78"/>
        <v>#N/A</v>
      </c>
      <c r="EA41" s="902"/>
      <c r="EB41" s="899" t="e">
        <f t="shared" si="225"/>
        <v>#N/A</v>
      </c>
      <c r="EC41" s="915"/>
      <c r="ED41" s="915"/>
      <c r="EE41" s="915"/>
      <c r="EF41" s="915"/>
      <c r="EG41" s="915"/>
      <c r="EH41" s="915"/>
      <c r="EI41" s="894">
        <f t="shared" si="193"/>
        <v>0</v>
      </c>
      <c r="EJ41" s="895" t="e">
        <f t="shared" si="86"/>
        <v>#N/A</v>
      </c>
      <c r="EK41" s="902"/>
      <c r="EL41" s="899" t="e">
        <f t="shared" si="226"/>
        <v>#N/A</v>
      </c>
      <c r="EM41" s="915"/>
      <c r="EN41" s="915"/>
      <c r="EO41" s="915"/>
      <c r="EP41" s="915"/>
      <c r="EQ41" s="915"/>
      <c r="ER41" s="915"/>
      <c r="ES41" s="894">
        <f t="shared" si="194"/>
        <v>0</v>
      </c>
      <c r="ET41" s="895" t="e">
        <f t="shared" si="94"/>
        <v>#N/A</v>
      </c>
      <c r="EU41" s="902"/>
      <c r="EV41" s="899" t="e">
        <f t="shared" si="227"/>
        <v>#N/A</v>
      </c>
      <c r="EW41" s="915"/>
      <c r="EX41" s="915"/>
      <c r="EY41" s="915"/>
      <c r="EZ41" s="915"/>
      <c r="FA41" s="915"/>
      <c r="FB41" s="915"/>
      <c r="FC41" s="894">
        <f t="shared" si="195"/>
        <v>0</v>
      </c>
      <c r="FD41" s="895" t="e">
        <f t="shared" si="102"/>
        <v>#N/A</v>
      </c>
      <c r="FE41" s="902"/>
      <c r="FF41" s="899" t="e">
        <f t="shared" si="228"/>
        <v>#N/A</v>
      </c>
      <c r="FG41" s="915"/>
      <c r="FH41" s="915"/>
      <c r="FI41" s="915"/>
      <c r="FJ41" s="915"/>
      <c r="FK41" s="915"/>
      <c r="FL41" s="915"/>
      <c r="FM41" s="894">
        <f t="shared" si="196"/>
        <v>0</v>
      </c>
      <c r="FN41" s="895" t="e">
        <f t="shared" si="110"/>
        <v>#N/A</v>
      </c>
      <c r="FO41" s="902"/>
      <c r="FP41" s="899" t="e">
        <f t="shared" si="229"/>
        <v>#N/A</v>
      </c>
      <c r="FQ41" s="915"/>
      <c r="FR41" s="915"/>
      <c r="FS41" s="915"/>
      <c r="FT41" s="915"/>
      <c r="FU41" s="915"/>
      <c r="FV41" s="915"/>
      <c r="FW41" s="894">
        <f t="shared" si="197"/>
        <v>0</v>
      </c>
      <c r="FX41" s="895" t="e">
        <f t="shared" si="118"/>
        <v>#N/A</v>
      </c>
      <c r="FY41" s="902"/>
      <c r="FZ41" s="899" t="e">
        <f t="shared" si="230"/>
        <v>#N/A</v>
      </c>
      <c r="GA41" s="915"/>
      <c r="GB41" s="915"/>
      <c r="GC41" s="915"/>
      <c r="GD41" s="915"/>
      <c r="GE41" s="915"/>
      <c r="GF41" s="915"/>
      <c r="GG41" s="894">
        <f t="shared" si="198"/>
        <v>0</v>
      </c>
      <c r="GH41" s="895" t="e">
        <f t="shared" si="126"/>
        <v>#N/A</v>
      </c>
      <c r="GI41" s="902"/>
      <c r="GJ41" s="899" t="e">
        <f t="shared" si="231"/>
        <v>#N/A</v>
      </c>
      <c r="GK41" s="915"/>
      <c r="GL41" s="915"/>
      <c r="GM41" s="915"/>
      <c r="GN41" s="915"/>
      <c r="GO41" s="915"/>
      <c r="GP41" s="915"/>
      <c r="GQ41" s="894">
        <f t="shared" si="199"/>
        <v>0</v>
      </c>
      <c r="GR41" s="895" t="e">
        <f t="shared" si="134"/>
        <v>#N/A</v>
      </c>
      <c r="GS41" s="902"/>
      <c r="GT41" s="899" t="e">
        <f t="shared" si="232"/>
        <v>#N/A</v>
      </c>
      <c r="GU41" s="915"/>
      <c r="GV41" s="915"/>
      <c r="GW41" s="915"/>
      <c r="GX41" s="915"/>
      <c r="GY41" s="915"/>
      <c r="GZ41" s="915"/>
      <c r="HA41" s="894">
        <f t="shared" si="200"/>
        <v>0</v>
      </c>
      <c r="HB41" s="895" t="e">
        <f t="shared" si="142"/>
        <v>#N/A</v>
      </c>
      <c r="HC41" s="902"/>
      <c r="HD41" s="899" t="e">
        <f t="shared" si="233"/>
        <v>#N/A</v>
      </c>
      <c r="HE41" s="915"/>
      <c r="HF41" s="915"/>
      <c r="HG41" s="915"/>
      <c r="HH41" s="915"/>
      <c r="HI41" s="915"/>
      <c r="HJ41" s="915"/>
      <c r="HK41" s="894">
        <f t="shared" si="201"/>
        <v>0</v>
      </c>
      <c r="HL41" s="895" t="e">
        <f t="shared" si="150"/>
        <v>#N/A</v>
      </c>
      <c r="HM41" s="902"/>
      <c r="HN41" s="899" t="e">
        <f t="shared" si="234"/>
        <v>#N/A</v>
      </c>
      <c r="HO41" s="915"/>
      <c r="HP41" s="915"/>
      <c r="HQ41" s="915"/>
      <c r="HR41" s="915"/>
      <c r="HS41" s="915"/>
      <c r="HT41" s="915"/>
      <c r="HU41" s="894">
        <f t="shared" si="202"/>
        <v>0</v>
      </c>
      <c r="HV41" s="895" t="e">
        <f t="shared" si="158"/>
        <v>#N/A</v>
      </c>
      <c r="HW41" s="902"/>
      <c r="HX41" s="899" t="e">
        <f t="shared" si="235"/>
        <v>#N/A</v>
      </c>
      <c r="HY41" s="915"/>
      <c r="HZ41" s="915"/>
      <c r="IA41" s="915"/>
      <c r="IB41" s="915"/>
      <c r="IC41" s="915"/>
      <c r="ID41" s="915"/>
      <c r="IE41" s="894">
        <f t="shared" si="203"/>
        <v>0</v>
      </c>
      <c r="IF41" s="895" t="e">
        <f t="shared" si="166"/>
        <v>#N/A</v>
      </c>
      <c r="IG41" s="902"/>
      <c r="IH41" s="917"/>
      <c r="II41" s="915"/>
      <c r="IJ41" s="915"/>
      <c r="IK41" s="915"/>
      <c r="IL41" s="915"/>
      <c r="IM41" s="915"/>
      <c r="IN41" s="915"/>
      <c r="IO41" s="894">
        <f t="shared" si="204"/>
        <v>0</v>
      </c>
      <c r="IP41" s="895" t="e">
        <f t="shared" si="174"/>
        <v>#DIV/0!</v>
      </c>
      <c r="IQ41" s="916"/>
      <c r="IR41" s="917"/>
      <c r="IS41" s="915"/>
      <c r="IT41" s="915"/>
      <c r="IU41" s="915"/>
      <c r="IV41" s="915"/>
      <c r="IW41" s="915"/>
      <c r="IX41" s="915"/>
      <c r="IY41" s="894">
        <f t="shared" si="205"/>
        <v>0</v>
      </c>
      <c r="IZ41" s="895" t="e">
        <f t="shared" si="182"/>
        <v>#DIV/0!</v>
      </c>
      <c r="JA41" s="916"/>
      <c r="JB41" s="621"/>
      <c r="JC41" s="916"/>
      <c r="JD41" s="621"/>
      <c r="JE41" s="621"/>
      <c r="JF41" s="621"/>
      <c r="JG41" s="621"/>
      <c r="JH41" s="621"/>
      <c r="JI41" s="621"/>
      <c r="JJ41" s="621"/>
      <c r="JK41" s="621"/>
      <c r="JL41" s="621"/>
      <c r="JM41" s="621"/>
      <c r="JN41" s="621"/>
      <c r="JO41" s="621"/>
      <c r="JP41" s="621"/>
      <c r="JQ41" s="621"/>
      <c r="JR41" s="621"/>
      <c r="JS41" s="621"/>
      <c r="JT41" s="621"/>
      <c r="JU41" s="621"/>
      <c r="JV41" s="621"/>
      <c r="JW41" s="621"/>
      <c r="JX41" s="621"/>
      <c r="JY41" s="621"/>
      <c r="JZ41" s="621"/>
      <c r="KA41" s="621"/>
      <c r="KB41" s="621"/>
      <c r="KC41" s="621"/>
      <c r="KD41" s="621"/>
      <c r="KE41" s="621"/>
      <c r="KF41" s="621"/>
    </row>
    <row r="42" spans="1:292" s="834" customFormat="1" ht="20.149999999999999" customHeight="1">
      <c r="A42" s="890">
        <f t="shared" si="212"/>
        <v>45712</v>
      </c>
      <c r="B42" s="891">
        <f t="shared" si="237"/>
        <v>33</v>
      </c>
      <c r="C42" s="914">
        <v>127</v>
      </c>
      <c r="D42" s="914"/>
      <c r="E42" s="914">
        <v>30</v>
      </c>
      <c r="F42" s="914"/>
      <c r="G42" s="914"/>
      <c r="H42" s="914">
        <v>66</v>
      </c>
      <c r="I42" s="894">
        <f t="shared" si="206"/>
        <v>223</v>
      </c>
      <c r="J42" s="895">
        <f t="shared" si="207"/>
        <v>7.9642857142857137E-3</v>
      </c>
      <c r="K42" s="902"/>
      <c r="L42" s="899">
        <f t="shared" si="213"/>
        <v>33</v>
      </c>
      <c r="M42" s="915">
        <v>244</v>
      </c>
      <c r="N42" s="915"/>
      <c r="O42" s="915">
        <v>64</v>
      </c>
      <c r="P42" s="915"/>
      <c r="Q42" s="915"/>
      <c r="R42" s="915">
        <v>86</v>
      </c>
      <c r="S42" s="894">
        <f t="shared" si="208"/>
        <v>394</v>
      </c>
      <c r="T42" s="895">
        <f t="shared" si="209"/>
        <v>1.4867924528301886E-2</v>
      </c>
      <c r="U42" s="916"/>
      <c r="V42" s="899">
        <f t="shared" si="214"/>
        <v>33</v>
      </c>
      <c r="W42" s="915">
        <v>84</v>
      </c>
      <c r="X42" s="915"/>
      <c r="Y42" s="915">
        <v>10</v>
      </c>
      <c r="Z42" s="915"/>
      <c r="AA42" s="915"/>
      <c r="AB42" s="915">
        <v>16</v>
      </c>
      <c r="AC42" s="894">
        <f t="shared" si="210"/>
        <v>110</v>
      </c>
      <c r="AD42" s="895">
        <f t="shared" si="211"/>
        <v>4.1666666666666666E-3</v>
      </c>
      <c r="AE42" s="916"/>
      <c r="AF42" s="891">
        <f t="shared" si="215"/>
        <v>33</v>
      </c>
      <c r="AG42" s="915">
        <v>70</v>
      </c>
      <c r="AH42" s="915"/>
      <c r="AI42" s="915">
        <v>12</v>
      </c>
      <c r="AJ42" s="915"/>
      <c r="AK42" s="915"/>
      <c r="AL42" s="915">
        <v>18</v>
      </c>
      <c r="AM42" s="894">
        <f t="shared" si="183"/>
        <v>100</v>
      </c>
      <c r="AN42" s="895">
        <f t="shared" si="7"/>
        <v>3.787878787878788E-3</v>
      </c>
      <c r="AO42" s="916"/>
      <c r="AP42" s="899">
        <f t="shared" si="216"/>
        <v>33</v>
      </c>
      <c r="AQ42" s="915">
        <v>95</v>
      </c>
      <c r="AR42" s="915"/>
      <c r="AS42" s="915">
        <v>14</v>
      </c>
      <c r="AT42" s="915"/>
      <c r="AU42" s="915"/>
      <c r="AV42" s="915">
        <v>21</v>
      </c>
      <c r="AW42" s="894">
        <f t="shared" si="184"/>
        <v>130</v>
      </c>
      <c r="AX42" s="895">
        <f t="shared" si="15"/>
        <v>4.9242424242424239E-3</v>
      </c>
      <c r="AY42" s="916"/>
      <c r="AZ42" s="899">
        <f t="shared" si="217"/>
        <v>32</v>
      </c>
      <c r="BA42" s="915">
        <v>85</v>
      </c>
      <c r="BB42" s="915"/>
      <c r="BC42" s="915">
        <v>17</v>
      </c>
      <c r="BD42" s="915"/>
      <c r="BE42" s="915"/>
      <c r="BF42" s="915"/>
      <c r="BG42" s="894">
        <f t="shared" si="185"/>
        <v>102</v>
      </c>
      <c r="BH42" s="895">
        <f t="shared" si="23"/>
        <v>3.4576271186440677E-3</v>
      </c>
      <c r="BI42" s="902"/>
      <c r="BJ42" s="891">
        <f t="shared" si="218"/>
        <v>32</v>
      </c>
      <c r="BK42" s="915">
        <v>350</v>
      </c>
      <c r="BL42" s="915"/>
      <c r="BM42" s="915">
        <v>50</v>
      </c>
      <c r="BN42" s="915"/>
      <c r="BO42" s="915"/>
      <c r="BP42" s="915"/>
      <c r="BQ42" s="894">
        <f t="shared" si="186"/>
        <v>400</v>
      </c>
      <c r="BR42" s="895">
        <f t="shared" si="30"/>
        <v>1.3513513513513514E-2</v>
      </c>
      <c r="BS42" s="902"/>
      <c r="BT42" s="891">
        <f t="shared" si="219"/>
        <v>32</v>
      </c>
      <c r="BU42" s="915">
        <v>280</v>
      </c>
      <c r="BV42" s="915"/>
      <c r="BW42" s="915">
        <v>10</v>
      </c>
      <c r="BX42" s="915"/>
      <c r="BY42" s="915"/>
      <c r="BZ42" s="915">
        <v>36</v>
      </c>
      <c r="CA42" s="894">
        <f t="shared" si="187"/>
        <v>326</v>
      </c>
      <c r="CB42" s="895">
        <f t="shared" si="38"/>
        <v>1.1050847457627119E-2</v>
      </c>
      <c r="CC42" s="902"/>
      <c r="CD42" s="899">
        <f t="shared" si="220"/>
        <v>32</v>
      </c>
      <c r="CE42" s="915">
        <v>50</v>
      </c>
      <c r="CF42" s="915"/>
      <c r="CG42" s="915">
        <v>30</v>
      </c>
      <c r="CH42" s="915"/>
      <c r="CI42" s="915"/>
      <c r="CJ42" s="915">
        <v>18</v>
      </c>
      <c r="CK42" s="894">
        <f t="shared" si="188"/>
        <v>98</v>
      </c>
      <c r="CL42" s="895">
        <f t="shared" si="46"/>
        <v>3.3108108108108108E-3</v>
      </c>
      <c r="CM42" s="902"/>
      <c r="CN42" s="899" t="e">
        <f t="shared" si="221"/>
        <v>#N/A</v>
      </c>
      <c r="CO42" s="915"/>
      <c r="CP42" s="915"/>
      <c r="CQ42" s="915"/>
      <c r="CR42" s="915"/>
      <c r="CS42" s="915"/>
      <c r="CT42" s="915"/>
      <c r="CU42" s="894">
        <f t="shared" si="189"/>
        <v>0</v>
      </c>
      <c r="CV42" s="895" t="e">
        <f t="shared" si="54"/>
        <v>#N/A</v>
      </c>
      <c r="CW42" s="902"/>
      <c r="CX42" s="899" t="e">
        <f t="shared" si="222"/>
        <v>#N/A</v>
      </c>
      <c r="CY42" s="915"/>
      <c r="CZ42" s="915"/>
      <c r="DA42" s="915"/>
      <c r="DB42" s="915"/>
      <c r="DC42" s="915"/>
      <c r="DD42" s="915"/>
      <c r="DE42" s="894">
        <f t="shared" si="190"/>
        <v>0</v>
      </c>
      <c r="DF42" s="895" t="e">
        <f t="shared" si="62"/>
        <v>#N/A</v>
      </c>
      <c r="DG42" s="902"/>
      <c r="DH42" s="899" t="e">
        <f t="shared" si="223"/>
        <v>#N/A</v>
      </c>
      <c r="DI42" s="915"/>
      <c r="DJ42" s="915"/>
      <c r="DK42" s="915"/>
      <c r="DL42" s="915"/>
      <c r="DM42" s="915"/>
      <c r="DN42" s="915"/>
      <c r="DO42" s="894">
        <f t="shared" si="191"/>
        <v>0</v>
      </c>
      <c r="DP42" s="895" t="e">
        <f t="shared" si="70"/>
        <v>#N/A</v>
      </c>
      <c r="DQ42" s="902"/>
      <c r="DR42" s="899" t="e">
        <f t="shared" si="224"/>
        <v>#N/A</v>
      </c>
      <c r="DS42" s="915"/>
      <c r="DT42" s="915"/>
      <c r="DU42" s="915"/>
      <c r="DV42" s="915"/>
      <c r="DW42" s="915"/>
      <c r="DX42" s="915"/>
      <c r="DY42" s="894">
        <f t="shared" si="192"/>
        <v>0</v>
      </c>
      <c r="DZ42" s="895" t="e">
        <f t="shared" si="78"/>
        <v>#N/A</v>
      </c>
      <c r="EA42" s="902"/>
      <c r="EB42" s="899" t="e">
        <f t="shared" si="225"/>
        <v>#N/A</v>
      </c>
      <c r="EC42" s="915"/>
      <c r="ED42" s="915"/>
      <c r="EE42" s="915"/>
      <c r="EF42" s="915"/>
      <c r="EG42" s="915"/>
      <c r="EH42" s="915"/>
      <c r="EI42" s="894">
        <f t="shared" si="193"/>
        <v>0</v>
      </c>
      <c r="EJ42" s="895" t="e">
        <f t="shared" si="86"/>
        <v>#N/A</v>
      </c>
      <c r="EK42" s="902"/>
      <c r="EL42" s="899" t="e">
        <f t="shared" si="226"/>
        <v>#N/A</v>
      </c>
      <c r="EM42" s="915"/>
      <c r="EN42" s="915"/>
      <c r="EO42" s="915"/>
      <c r="EP42" s="915"/>
      <c r="EQ42" s="915"/>
      <c r="ER42" s="915"/>
      <c r="ES42" s="894">
        <f t="shared" si="194"/>
        <v>0</v>
      </c>
      <c r="ET42" s="895" t="e">
        <f t="shared" si="94"/>
        <v>#N/A</v>
      </c>
      <c r="EU42" s="902"/>
      <c r="EV42" s="899" t="e">
        <f t="shared" si="227"/>
        <v>#N/A</v>
      </c>
      <c r="EW42" s="915"/>
      <c r="EX42" s="915"/>
      <c r="EY42" s="915"/>
      <c r="EZ42" s="915"/>
      <c r="FA42" s="915"/>
      <c r="FB42" s="915"/>
      <c r="FC42" s="894">
        <f t="shared" si="195"/>
        <v>0</v>
      </c>
      <c r="FD42" s="895" t="e">
        <f t="shared" si="102"/>
        <v>#N/A</v>
      </c>
      <c r="FE42" s="902"/>
      <c r="FF42" s="899" t="e">
        <f t="shared" si="228"/>
        <v>#N/A</v>
      </c>
      <c r="FG42" s="915"/>
      <c r="FH42" s="915"/>
      <c r="FI42" s="915"/>
      <c r="FJ42" s="915"/>
      <c r="FK42" s="915"/>
      <c r="FL42" s="915"/>
      <c r="FM42" s="894">
        <f t="shared" si="196"/>
        <v>0</v>
      </c>
      <c r="FN42" s="895" t="e">
        <f t="shared" si="110"/>
        <v>#N/A</v>
      </c>
      <c r="FO42" s="902"/>
      <c r="FP42" s="899" t="e">
        <f t="shared" si="229"/>
        <v>#N/A</v>
      </c>
      <c r="FQ42" s="915"/>
      <c r="FR42" s="915"/>
      <c r="FS42" s="915"/>
      <c r="FT42" s="915"/>
      <c r="FU42" s="915"/>
      <c r="FV42" s="915"/>
      <c r="FW42" s="894">
        <f t="shared" si="197"/>
        <v>0</v>
      </c>
      <c r="FX42" s="895" t="e">
        <f t="shared" si="118"/>
        <v>#N/A</v>
      </c>
      <c r="FY42" s="902"/>
      <c r="FZ42" s="899" t="e">
        <f t="shared" si="230"/>
        <v>#N/A</v>
      </c>
      <c r="GA42" s="915"/>
      <c r="GB42" s="915"/>
      <c r="GC42" s="915"/>
      <c r="GD42" s="915"/>
      <c r="GE42" s="915"/>
      <c r="GF42" s="915"/>
      <c r="GG42" s="894">
        <f t="shared" si="198"/>
        <v>0</v>
      </c>
      <c r="GH42" s="895" t="e">
        <f t="shared" si="126"/>
        <v>#N/A</v>
      </c>
      <c r="GI42" s="902"/>
      <c r="GJ42" s="899" t="e">
        <f t="shared" si="231"/>
        <v>#N/A</v>
      </c>
      <c r="GK42" s="915"/>
      <c r="GL42" s="915"/>
      <c r="GM42" s="915"/>
      <c r="GN42" s="915"/>
      <c r="GO42" s="915"/>
      <c r="GP42" s="915"/>
      <c r="GQ42" s="894">
        <f t="shared" si="199"/>
        <v>0</v>
      </c>
      <c r="GR42" s="895" t="e">
        <f t="shared" si="134"/>
        <v>#N/A</v>
      </c>
      <c r="GS42" s="902"/>
      <c r="GT42" s="899" t="e">
        <f t="shared" si="232"/>
        <v>#N/A</v>
      </c>
      <c r="GU42" s="915"/>
      <c r="GV42" s="915"/>
      <c r="GW42" s="915"/>
      <c r="GX42" s="915"/>
      <c r="GY42" s="915"/>
      <c r="GZ42" s="915"/>
      <c r="HA42" s="894">
        <f t="shared" si="200"/>
        <v>0</v>
      </c>
      <c r="HB42" s="895" t="e">
        <f t="shared" si="142"/>
        <v>#N/A</v>
      </c>
      <c r="HC42" s="902"/>
      <c r="HD42" s="899" t="e">
        <f t="shared" si="233"/>
        <v>#N/A</v>
      </c>
      <c r="HE42" s="915"/>
      <c r="HF42" s="915"/>
      <c r="HG42" s="915"/>
      <c r="HH42" s="915"/>
      <c r="HI42" s="915"/>
      <c r="HJ42" s="915"/>
      <c r="HK42" s="894">
        <f t="shared" si="201"/>
        <v>0</v>
      </c>
      <c r="HL42" s="895" t="e">
        <f t="shared" si="150"/>
        <v>#N/A</v>
      </c>
      <c r="HM42" s="902"/>
      <c r="HN42" s="899" t="e">
        <f t="shared" si="234"/>
        <v>#N/A</v>
      </c>
      <c r="HO42" s="915"/>
      <c r="HP42" s="915"/>
      <c r="HQ42" s="915"/>
      <c r="HR42" s="915"/>
      <c r="HS42" s="915"/>
      <c r="HT42" s="915"/>
      <c r="HU42" s="894">
        <f t="shared" si="202"/>
        <v>0</v>
      </c>
      <c r="HV42" s="895" t="e">
        <f t="shared" si="158"/>
        <v>#N/A</v>
      </c>
      <c r="HW42" s="902"/>
      <c r="HX42" s="899" t="e">
        <f t="shared" si="235"/>
        <v>#N/A</v>
      </c>
      <c r="HY42" s="915"/>
      <c r="HZ42" s="915"/>
      <c r="IA42" s="915"/>
      <c r="IB42" s="915"/>
      <c r="IC42" s="915"/>
      <c r="ID42" s="915"/>
      <c r="IE42" s="894">
        <f t="shared" si="203"/>
        <v>0</v>
      </c>
      <c r="IF42" s="895" t="e">
        <f t="shared" si="166"/>
        <v>#N/A</v>
      </c>
      <c r="IG42" s="902"/>
      <c r="IH42" s="917"/>
      <c r="II42" s="915"/>
      <c r="IJ42" s="915"/>
      <c r="IK42" s="915"/>
      <c r="IL42" s="915"/>
      <c r="IM42" s="915"/>
      <c r="IN42" s="915"/>
      <c r="IO42" s="894">
        <f t="shared" si="204"/>
        <v>0</v>
      </c>
      <c r="IP42" s="895" t="e">
        <f t="shared" si="174"/>
        <v>#DIV/0!</v>
      </c>
      <c r="IQ42" s="916"/>
      <c r="IR42" s="917"/>
      <c r="IS42" s="915"/>
      <c r="IT42" s="915"/>
      <c r="IU42" s="915"/>
      <c r="IV42" s="915"/>
      <c r="IW42" s="915"/>
      <c r="IX42" s="915"/>
      <c r="IY42" s="894">
        <f t="shared" si="205"/>
        <v>0</v>
      </c>
      <c r="IZ42" s="895" t="e">
        <f t="shared" si="182"/>
        <v>#DIV/0!</v>
      </c>
      <c r="JA42" s="916"/>
      <c r="JB42" s="621"/>
      <c r="JC42" s="916"/>
      <c r="JD42" s="621"/>
      <c r="JE42" s="621"/>
      <c r="JF42" s="621"/>
      <c r="JG42" s="621"/>
      <c r="JH42" s="621"/>
      <c r="JI42" s="621"/>
      <c r="JJ42" s="621"/>
      <c r="JK42" s="621"/>
      <c r="JL42" s="621"/>
      <c r="JM42" s="621"/>
      <c r="JN42" s="621"/>
      <c r="JO42" s="621"/>
      <c r="JP42" s="621"/>
      <c r="JQ42" s="621"/>
      <c r="JR42" s="621"/>
      <c r="JS42" s="621"/>
      <c r="JT42" s="621"/>
      <c r="JU42" s="621"/>
      <c r="JV42" s="621"/>
      <c r="JW42" s="621"/>
      <c r="JX42" s="621"/>
      <c r="JY42" s="621"/>
      <c r="JZ42" s="621"/>
      <c r="KA42" s="621"/>
      <c r="KB42" s="621"/>
      <c r="KC42" s="621"/>
      <c r="KD42" s="621"/>
      <c r="KE42" s="621"/>
      <c r="KF42" s="621"/>
    </row>
    <row r="43" spans="1:292" s="834" customFormat="1" ht="20.149999999999999" customHeight="1">
      <c r="A43" s="890">
        <f t="shared" si="212"/>
        <v>45713</v>
      </c>
      <c r="B43" s="891">
        <f t="shared" ref="B43:B54" si="238">B42+1</f>
        <v>34</v>
      </c>
      <c r="C43" s="914">
        <v>210</v>
      </c>
      <c r="D43" s="914"/>
      <c r="E43" s="914">
        <v>25</v>
      </c>
      <c r="F43" s="914"/>
      <c r="G43" s="914"/>
      <c r="H43" s="914">
        <v>65</v>
      </c>
      <c r="I43" s="894">
        <f t="shared" si="206"/>
        <v>300</v>
      </c>
      <c r="J43" s="895">
        <f t="shared" si="207"/>
        <v>1.0714285714285714E-2</v>
      </c>
      <c r="K43" s="902"/>
      <c r="L43" s="899">
        <f t="shared" si="213"/>
        <v>34</v>
      </c>
      <c r="M43" s="915">
        <v>370</v>
      </c>
      <c r="N43" s="915"/>
      <c r="O43" s="915">
        <v>20</v>
      </c>
      <c r="P43" s="915"/>
      <c r="Q43" s="915"/>
      <c r="R43" s="915">
        <v>80</v>
      </c>
      <c r="S43" s="894">
        <f t="shared" si="208"/>
        <v>470</v>
      </c>
      <c r="T43" s="895">
        <f t="shared" si="209"/>
        <v>1.7735849056603775E-2</v>
      </c>
      <c r="U43" s="916"/>
      <c r="V43" s="899">
        <f t="shared" si="214"/>
        <v>34</v>
      </c>
      <c r="W43" s="915">
        <v>98</v>
      </c>
      <c r="X43" s="915"/>
      <c r="Y43" s="915">
        <v>4</v>
      </c>
      <c r="Z43" s="915"/>
      <c r="AA43" s="915"/>
      <c r="AB43" s="915">
        <v>6</v>
      </c>
      <c r="AC43" s="894">
        <f t="shared" si="210"/>
        <v>108</v>
      </c>
      <c r="AD43" s="895">
        <f t="shared" si="211"/>
        <v>4.0909090909090912E-3</v>
      </c>
      <c r="AE43" s="916"/>
      <c r="AF43" s="891">
        <f t="shared" si="215"/>
        <v>34</v>
      </c>
      <c r="AG43" s="915">
        <v>100</v>
      </c>
      <c r="AH43" s="915"/>
      <c r="AI43" s="915">
        <v>8</v>
      </c>
      <c r="AJ43" s="915"/>
      <c r="AK43" s="915"/>
      <c r="AL43" s="915">
        <v>11</v>
      </c>
      <c r="AM43" s="894">
        <f t="shared" si="183"/>
        <v>119</v>
      </c>
      <c r="AN43" s="895">
        <f t="shared" si="7"/>
        <v>4.507575757575758E-3</v>
      </c>
      <c r="AO43" s="916"/>
      <c r="AP43" s="899">
        <f t="shared" si="216"/>
        <v>34</v>
      </c>
      <c r="AQ43" s="915">
        <v>153</v>
      </c>
      <c r="AR43" s="915"/>
      <c r="AS43" s="915">
        <v>10</v>
      </c>
      <c r="AT43" s="915"/>
      <c r="AU43" s="915"/>
      <c r="AV43" s="915">
        <v>22</v>
      </c>
      <c r="AW43" s="894">
        <f t="shared" si="184"/>
        <v>185</v>
      </c>
      <c r="AX43" s="895">
        <f t="shared" si="15"/>
        <v>7.0075757575757576E-3</v>
      </c>
      <c r="AY43" s="916"/>
      <c r="AZ43" s="899">
        <f t="shared" si="217"/>
        <v>33</v>
      </c>
      <c r="BA43" s="915">
        <v>130</v>
      </c>
      <c r="BB43" s="915"/>
      <c r="BC43" s="915">
        <v>16</v>
      </c>
      <c r="BD43" s="915"/>
      <c r="BE43" s="915"/>
      <c r="BF43" s="915"/>
      <c r="BG43" s="894">
        <f t="shared" si="185"/>
        <v>146</v>
      </c>
      <c r="BH43" s="895">
        <f t="shared" si="23"/>
        <v>4.949152542372881E-3</v>
      </c>
      <c r="BI43" s="902"/>
      <c r="BJ43" s="891">
        <f t="shared" si="218"/>
        <v>33</v>
      </c>
      <c r="BK43" s="915">
        <v>730</v>
      </c>
      <c r="BL43" s="915"/>
      <c r="BM43" s="915">
        <v>70</v>
      </c>
      <c r="BN43" s="915"/>
      <c r="BO43" s="915"/>
      <c r="BP43" s="915"/>
      <c r="BQ43" s="894">
        <f t="shared" si="186"/>
        <v>800</v>
      </c>
      <c r="BR43" s="895">
        <f t="shared" si="30"/>
        <v>2.7027027027027029E-2</v>
      </c>
      <c r="BS43" s="902"/>
      <c r="BT43" s="891">
        <f t="shared" si="219"/>
        <v>33</v>
      </c>
      <c r="BU43" s="915">
        <v>260</v>
      </c>
      <c r="BV43" s="915"/>
      <c r="BW43" s="915">
        <v>3</v>
      </c>
      <c r="BX43" s="915"/>
      <c r="BY43" s="915"/>
      <c r="BZ43" s="915">
        <v>10</v>
      </c>
      <c r="CA43" s="894">
        <f t="shared" si="187"/>
        <v>273</v>
      </c>
      <c r="CB43" s="895">
        <f t="shared" si="38"/>
        <v>9.2542372881355937E-3</v>
      </c>
      <c r="CC43" s="902"/>
      <c r="CD43" s="899">
        <f t="shared" si="220"/>
        <v>33</v>
      </c>
      <c r="CE43" s="915">
        <v>80</v>
      </c>
      <c r="CF43" s="915"/>
      <c r="CG43" s="915">
        <v>10</v>
      </c>
      <c r="CH43" s="915"/>
      <c r="CI43" s="915"/>
      <c r="CJ43" s="915">
        <v>15</v>
      </c>
      <c r="CK43" s="894">
        <f t="shared" si="188"/>
        <v>105</v>
      </c>
      <c r="CL43" s="895">
        <f t="shared" si="46"/>
        <v>3.5472972972972975E-3</v>
      </c>
      <c r="CM43" s="902"/>
      <c r="CN43" s="899" t="e">
        <f t="shared" si="221"/>
        <v>#N/A</v>
      </c>
      <c r="CO43" s="915"/>
      <c r="CP43" s="915"/>
      <c r="CQ43" s="915"/>
      <c r="CR43" s="915"/>
      <c r="CS43" s="915"/>
      <c r="CT43" s="915"/>
      <c r="CU43" s="894">
        <f t="shared" si="189"/>
        <v>0</v>
      </c>
      <c r="CV43" s="895" t="e">
        <f t="shared" si="54"/>
        <v>#N/A</v>
      </c>
      <c r="CW43" s="902"/>
      <c r="CX43" s="899" t="e">
        <f t="shared" si="222"/>
        <v>#N/A</v>
      </c>
      <c r="CY43" s="915"/>
      <c r="CZ43" s="915"/>
      <c r="DA43" s="915"/>
      <c r="DB43" s="915"/>
      <c r="DC43" s="915"/>
      <c r="DD43" s="915"/>
      <c r="DE43" s="894">
        <f t="shared" si="190"/>
        <v>0</v>
      </c>
      <c r="DF43" s="895" t="e">
        <f t="shared" si="62"/>
        <v>#N/A</v>
      </c>
      <c r="DG43" s="902"/>
      <c r="DH43" s="899" t="e">
        <f t="shared" si="223"/>
        <v>#N/A</v>
      </c>
      <c r="DI43" s="915"/>
      <c r="DJ43" s="915"/>
      <c r="DK43" s="915"/>
      <c r="DL43" s="915"/>
      <c r="DM43" s="915"/>
      <c r="DN43" s="915"/>
      <c r="DO43" s="894">
        <f t="shared" si="191"/>
        <v>0</v>
      </c>
      <c r="DP43" s="895" t="e">
        <f t="shared" si="70"/>
        <v>#N/A</v>
      </c>
      <c r="DQ43" s="902"/>
      <c r="DR43" s="899" t="e">
        <f t="shared" si="224"/>
        <v>#N/A</v>
      </c>
      <c r="DS43" s="915"/>
      <c r="DT43" s="915"/>
      <c r="DU43" s="915"/>
      <c r="DV43" s="915"/>
      <c r="DW43" s="915"/>
      <c r="DX43" s="915"/>
      <c r="DY43" s="894">
        <f t="shared" si="192"/>
        <v>0</v>
      </c>
      <c r="DZ43" s="895" t="e">
        <f t="shared" si="78"/>
        <v>#N/A</v>
      </c>
      <c r="EA43" s="902"/>
      <c r="EB43" s="899" t="e">
        <f t="shared" si="225"/>
        <v>#N/A</v>
      </c>
      <c r="EC43" s="915"/>
      <c r="ED43" s="915"/>
      <c r="EE43" s="915"/>
      <c r="EF43" s="915"/>
      <c r="EG43" s="915"/>
      <c r="EH43" s="915"/>
      <c r="EI43" s="894">
        <f t="shared" si="193"/>
        <v>0</v>
      </c>
      <c r="EJ43" s="895" t="e">
        <f t="shared" si="86"/>
        <v>#N/A</v>
      </c>
      <c r="EK43" s="902"/>
      <c r="EL43" s="899" t="e">
        <f t="shared" si="226"/>
        <v>#N/A</v>
      </c>
      <c r="EM43" s="915"/>
      <c r="EN43" s="915"/>
      <c r="EO43" s="915"/>
      <c r="EP43" s="915"/>
      <c r="EQ43" s="915"/>
      <c r="ER43" s="915"/>
      <c r="ES43" s="894">
        <f t="shared" si="194"/>
        <v>0</v>
      </c>
      <c r="ET43" s="895" t="e">
        <f t="shared" si="94"/>
        <v>#N/A</v>
      </c>
      <c r="EU43" s="902"/>
      <c r="EV43" s="899" t="e">
        <f t="shared" si="227"/>
        <v>#N/A</v>
      </c>
      <c r="EW43" s="915"/>
      <c r="EX43" s="915"/>
      <c r="EY43" s="915"/>
      <c r="EZ43" s="915"/>
      <c r="FA43" s="915"/>
      <c r="FB43" s="915"/>
      <c r="FC43" s="894">
        <f t="shared" si="195"/>
        <v>0</v>
      </c>
      <c r="FD43" s="895" t="e">
        <f t="shared" si="102"/>
        <v>#N/A</v>
      </c>
      <c r="FE43" s="902"/>
      <c r="FF43" s="899" t="e">
        <f t="shared" si="228"/>
        <v>#N/A</v>
      </c>
      <c r="FG43" s="915"/>
      <c r="FH43" s="915"/>
      <c r="FI43" s="915"/>
      <c r="FJ43" s="915"/>
      <c r="FK43" s="915"/>
      <c r="FL43" s="915"/>
      <c r="FM43" s="894">
        <f t="shared" si="196"/>
        <v>0</v>
      </c>
      <c r="FN43" s="895" t="e">
        <f t="shared" si="110"/>
        <v>#N/A</v>
      </c>
      <c r="FO43" s="902"/>
      <c r="FP43" s="899" t="e">
        <f t="shared" si="229"/>
        <v>#N/A</v>
      </c>
      <c r="FQ43" s="915"/>
      <c r="FR43" s="915"/>
      <c r="FS43" s="915"/>
      <c r="FT43" s="915"/>
      <c r="FU43" s="915"/>
      <c r="FV43" s="915"/>
      <c r="FW43" s="894">
        <f t="shared" si="197"/>
        <v>0</v>
      </c>
      <c r="FX43" s="895" t="e">
        <f t="shared" si="118"/>
        <v>#N/A</v>
      </c>
      <c r="FY43" s="902"/>
      <c r="FZ43" s="899" t="e">
        <f t="shared" si="230"/>
        <v>#N/A</v>
      </c>
      <c r="GA43" s="915"/>
      <c r="GB43" s="915"/>
      <c r="GC43" s="915"/>
      <c r="GD43" s="915"/>
      <c r="GE43" s="915"/>
      <c r="GF43" s="915"/>
      <c r="GG43" s="894">
        <f t="shared" si="198"/>
        <v>0</v>
      </c>
      <c r="GH43" s="895" t="e">
        <f t="shared" si="126"/>
        <v>#N/A</v>
      </c>
      <c r="GI43" s="902"/>
      <c r="GJ43" s="899" t="e">
        <f t="shared" si="231"/>
        <v>#N/A</v>
      </c>
      <c r="GK43" s="915"/>
      <c r="GL43" s="915"/>
      <c r="GM43" s="915"/>
      <c r="GN43" s="915"/>
      <c r="GO43" s="915"/>
      <c r="GP43" s="915"/>
      <c r="GQ43" s="894">
        <f t="shared" si="199"/>
        <v>0</v>
      </c>
      <c r="GR43" s="895" t="e">
        <f t="shared" si="134"/>
        <v>#N/A</v>
      </c>
      <c r="GS43" s="902"/>
      <c r="GT43" s="899" t="e">
        <f t="shared" si="232"/>
        <v>#N/A</v>
      </c>
      <c r="GU43" s="915"/>
      <c r="GV43" s="915"/>
      <c r="GW43" s="915"/>
      <c r="GX43" s="915"/>
      <c r="GY43" s="915"/>
      <c r="GZ43" s="915"/>
      <c r="HA43" s="894">
        <f t="shared" si="200"/>
        <v>0</v>
      </c>
      <c r="HB43" s="895" t="e">
        <f t="shared" si="142"/>
        <v>#N/A</v>
      </c>
      <c r="HC43" s="902"/>
      <c r="HD43" s="899" t="e">
        <f t="shared" si="233"/>
        <v>#N/A</v>
      </c>
      <c r="HE43" s="915"/>
      <c r="HF43" s="915"/>
      <c r="HG43" s="915"/>
      <c r="HH43" s="915"/>
      <c r="HI43" s="915"/>
      <c r="HJ43" s="915"/>
      <c r="HK43" s="894">
        <f t="shared" si="201"/>
        <v>0</v>
      </c>
      <c r="HL43" s="895" t="e">
        <f t="shared" si="150"/>
        <v>#N/A</v>
      </c>
      <c r="HM43" s="902"/>
      <c r="HN43" s="899" t="e">
        <f t="shared" si="234"/>
        <v>#N/A</v>
      </c>
      <c r="HO43" s="915"/>
      <c r="HP43" s="915"/>
      <c r="HQ43" s="915"/>
      <c r="HR43" s="915"/>
      <c r="HS43" s="915"/>
      <c r="HT43" s="915"/>
      <c r="HU43" s="894">
        <f t="shared" si="202"/>
        <v>0</v>
      </c>
      <c r="HV43" s="895" t="e">
        <f t="shared" si="158"/>
        <v>#N/A</v>
      </c>
      <c r="HW43" s="902"/>
      <c r="HX43" s="899" t="e">
        <f t="shared" si="235"/>
        <v>#N/A</v>
      </c>
      <c r="HY43" s="915"/>
      <c r="HZ43" s="915"/>
      <c r="IA43" s="915"/>
      <c r="IB43" s="915"/>
      <c r="IC43" s="915"/>
      <c r="ID43" s="915"/>
      <c r="IE43" s="894">
        <f t="shared" si="203"/>
        <v>0</v>
      </c>
      <c r="IF43" s="895" t="e">
        <f t="shared" si="166"/>
        <v>#N/A</v>
      </c>
      <c r="IG43" s="902"/>
      <c r="IH43" s="917"/>
      <c r="II43" s="915"/>
      <c r="IJ43" s="915"/>
      <c r="IK43" s="915"/>
      <c r="IL43" s="915"/>
      <c r="IM43" s="915"/>
      <c r="IN43" s="915"/>
      <c r="IO43" s="894">
        <f t="shared" si="204"/>
        <v>0</v>
      </c>
      <c r="IP43" s="895" t="e">
        <f t="shared" si="174"/>
        <v>#DIV/0!</v>
      </c>
      <c r="IQ43" s="916"/>
      <c r="IR43" s="917"/>
      <c r="IS43" s="915"/>
      <c r="IT43" s="915"/>
      <c r="IU43" s="915"/>
      <c r="IV43" s="915"/>
      <c r="IW43" s="915"/>
      <c r="IX43" s="915"/>
      <c r="IY43" s="894">
        <f t="shared" si="205"/>
        <v>0</v>
      </c>
      <c r="IZ43" s="895" t="e">
        <f t="shared" si="182"/>
        <v>#DIV/0!</v>
      </c>
      <c r="JA43" s="916"/>
      <c r="JB43" s="621"/>
      <c r="JC43" s="916"/>
      <c r="JD43" s="621"/>
      <c r="JE43" s="621"/>
      <c r="JF43" s="621"/>
      <c r="JG43" s="621"/>
      <c r="JH43" s="621"/>
      <c r="JI43" s="621"/>
      <c r="JJ43" s="621"/>
      <c r="JK43" s="621"/>
      <c r="JL43" s="621"/>
      <c r="JM43" s="621"/>
      <c r="JN43" s="621"/>
      <c r="JO43" s="621"/>
      <c r="JP43" s="621"/>
      <c r="JQ43" s="621"/>
      <c r="JR43" s="621"/>
      <c r="JS43" s="621"/>
      <c r="JT43" s="621"/>
      <c r="JU43" s="621"/>
      <c r="JV43" s="621"/>
      <c r="JW43" s="621"/>
      <c r="JX43" s="621"/>
      <c r="JY43" s="621"/>
      <c r="JZ43" s="621"/>
      <c r="KA43" s="621"/>
      <c r="KB43" s="621"/>
      <c r="KC43" s="621"/>
      <c r="KD43" s="621"/>
      <c r="KE43" s="621"/>
      <c r="KF43" s="621"/>
    </row>
    <row r="44" spans="1:292" s="834" customFormat="1" ht="20.149999999999999" customHeight="1">
      <c r="A44" s="890">
        <f t="shared" si="212"/>
        <v>45714</v>
      </c>
      <c r="B44" s="891">
        <f t="shared" si="238"/>
        <v>35</v>
      </c>
      <c r="C44" s="914">
        <v>312</v>
      </c>
      <c r="D44" s="914"/>
      <c r="E44" s="914">
        <v>35</v>
      </c>
      <c r="F44" s="914"/>
      <c r="G44" s="914"/>
      <c r="H44" s="914">
        <v>45</v>
      </c>
      <c r="I44" s="894">
        <f t="shared" si="206"/>
        <v>392</v>
      </c>
      <c r="J44" s="895">
        <f t="shared" si="207"/>
        <v>1.4E-2</v>
      </c>
      <c r="K44" s="902"/>
      <c r="L44" s="899">
        <f t="shared" si="213"/>
        <v>35</v>
      </c>
      <c r="M44" s="915">
        <v>561</v>
      </c>
      <c r="N44" s="915"/>
      <c r="O44" s="915">
        <v>30</v>
      </c>
      <c r="P44" s="915"/>
      <c r="Q44" s="915"/>
      <c r="R44" s="915">
        <v>60</v>
      </c>
      <c r="S44" s="894">
        <f t="shared" si="208"/>
        <v>651</v>
      </c>
      <c r="T44" s="895">
        <f t="shared" si="209"/>
        <v>2.4566037735849058E-2</v>
      </c>
      <c r="U44" s="916"/>
      <c r="V44" s="899">
        <f t="shared" si="214"/>
        <v>35</v>
      </c>
      <c r="W44" s="915">
        <v>153</v>
      </c>
      <c r="X44" s="915"/>
      <c r="Y44" s="915">
        <v>5</v>
      </c>
      <c r="Z44" s="915"/>
      <c r="AA44" s="915"/>
      <c r="AB44" s="915">
        <v>7</v>
      </c>
      <c r="AC44" s="894">
        <f t="shared" si="210"/>
        <v>165</v>
      </c>
      <c r="AD44" s="895">
        <f t="shared" si="211"/>
        <v>6.2500000000000003E-3</v>
      </c>
      <c r="AE44" s="916"/>
      <c r="AF44" s="891">
        <f t="shared" si="215"/>
        <v>35</v>
      </c>
      <c r="AG44" s="915">
        <v>155</v>
      </c>
      <c r="AH44" s="915"/>
      <c r="AI44" s="915">
        <v>6</v>
      </c>
      <c r="AJ44" s="915"/>
      <c r="AK44" s="915"/>
      <c r="AL44" s="915">
        <v>9</v>
      </c>
      <c r="AM44" s="894">
        <f t="shared" si="183"/>
        <v>170</v>
      </c>
      <c r="AN44" s="895">
        <f t="shared" si="7"/>
        <v>6.4393939393939392E-3</v>
      </c>
      <c r="AO44" s="916"/>
      <c r="AP44" s="899">
        <f t="shared" si="216"/>
        <v>35</v>
      </c>
      <c r="AQ44" s="915">
        <v>187</v>
      </c>
      <c r="AR44" s="915"/>
      <c r="AS44" s="915">
        <v>8</v>
      </c>
      <c r="AT44" s="915"/>
      <c r="AU44" s="915"/>
      <c r="AV44" s="915">
        <v>10</v>
      </c>
      <c r="AW44" s="894">
        <f t="shared" si="184"/>
        <v>205</v>
      </c>
      <c r="AX44" s="895">
        <f t="shared" si="15"/>
        <v>7.7651515151515148E-3</v>
      </c>
      <c r="AY44" s="916"/>
      <c r="AZ44" s="899">
        <f t="shared" si="217"/>
        <v>34</v>
      </c>
      <c r="BA44" s="915">
        <v>135</v>
      </c>
      <c r="BB44" s="915"/>
      <c r="BC44" s="915">
        <v>10</v>
      </c>
      <c r="BD44" s="915"/>
      <c r="BE44" s="915"/>
      <c r="BF44" s="915"/>
      <c r="BG44" s="894">
        <f t="shared" si="185"/>
        <v>145</v>
      </c>
      <c r="BH44" s="895">
        <f t="shared" si="23"/>
        <v>4.9152542372881353E-3</v>
      </c>
      <c r="BI44" s="902"/>
      <c r="BJ44" s="891">
        <f t="shared" si="218"/>
        <v>34</v>
      </c>
      <c r="BK44" s="915">
        <v>450</v>
      </c>
      <c r="BL44" s="915"/>
      <c r="BM44" s="915">
        <v>15</v>
      </c>
      <c r="BN44" s="915"/>
      <c r="BO44" s="915"/>
      <c r="BP44" s="915"/>
      <c r="BQ44" s="894">
        <f t="shared" si="186"/>
        <v>465</v>
      </c>
      <c r="BR44" s="895">
        <f t="shared" si="30"/>
        <v>1.5709459459459459E-2</v>
      </c>
      <c r="BS44" s="902"/>
      <c r="BT44" s="891">
        <f t="shared" si="219"/>
        <v>34</v>
      </c>
      <c r="BU44" s="915">
        <v>290</v>
      </c>
      <c r="BV44" s="915"/>
      <c r="BW44" s="915"/>
      <c r="BX44" s="915"/>
      <c r="BY44" s="915"/>
      <c r="BZ44" s="915"/>
      <c r="CA44" s="894">
        <f t="shared" si="187"/>
        <v>290</v>
      </c>
      <c r="CB44" s="895">
        <f t="shared" si="38"/>
        <v>9.8305084745762706E-3</v>
      </c>
      <c r="CC44" s="902"/>
      <c r="CD44" s="899">
        <f t="shared" si="220"/>
        <v>34</v>
      </c>
      <c r="CE44" s="915">
        <v>221</v>
      </c>
      <c r="CF44" s="915"/>
      <c r="CG44" s="915"/>
      <c r="CH44" s="915"/>
      <c r="CI44" s="915"/>
      <c r="CJ44" s="915"/>
      <c r="CK44" s="894">
        <f t="shared" si="188"/>
        <v>221</v>
      </c>
      <c r="CL44" s="895">
        <f t="shared" si="46"/>
        <v>7.4662162162162163E-3</v>
      </c>
      <c r="CM44" s="902"/>
      <c r="CN44" s="899" t="e">
        <f t="shared" si="221"/>
        <v>#N/A</v>
      </c>
      <c r="CO44" s="915"/>
      <c r="CP44" s="915"/>
      <c r="CQ44" s="915"/>
      <c r="CR44" s="915"/>
      <c r="CS44" s="915"/>
      <c r="CT44" s="915"/>
      <c r="CU44" s="894">
        <f t="shared" si="189"/>
        <v>0</v>
      </c>
      <c r="CV44" s="895" t="e">
        <f t="shared" si="54"/>
        <v>#N/A</v>
      </c>
      <c r="CW44" s="902"/>
      <c r="CX44" s="899" t="e">
        <f t="shared" si="222"/>
        <v>#N/A</v>
      </c>
      <c r="CY44" s="915"/>
      <c r="CZ44" s="915"/>
      <c r="DA44" s="915"/>
      <c r="DB44" s="915"/>
      <c r="DC44" s="915"/>
      <c r="DD44" s="915"/>
      <c r="DE44" s="894">
        <f t="shared" si="190"/>
        <v>0</v>
      </c>
      <c r="DF44" s="895" t="e">
        <f t="shared" si="62"/>
        <v>#N/A</v>
      </c>
      <c r="DG44" s="902"/>
      <c r="DH44" s="899" t="e">
        <f t="shared" si="223"/>
        <v>#N/A</v>
      </c>
      <c r="DI44" s="915"/>
      <c r="DJ44" s="915"/>
      <c r="DK44" s="915"/>
      <c r="DL44" s="915"/>
      <c r="DM44" s="915"/>
      <c r="DN44" s="915"/>
      <c r="DO44" s="894">
        <f t="shared" si="191"/>
        <v>0</v>
      </c>
      <c r="DP44" s="895" t="e">
        <f t="shared" si="70"/>
        <v>#N/A</v>
      </c>
      <c r="DQ44" s="902"/>
      <c r="DR44" s="899" t="e">
        <f t="shared" si="224"/>
        <v>#N/A</v>
      </c>
      <c r="DS44" s="915"/>
      <c r="DT44" s="915"/>
      <c r="DU44" s="915"/>
      <c r="DV44" s="915"/>
      <c r="DW44" s="915"/>
      <c r="DX44" s="915"/>
      <c r="DY44" s="894">
        <f t="shared" si="192"/>
        <v>0</v>
      </c>
      <c r="DZ44" s="895" t="e">
        <f t="shared" si="78"/>
        <v>#N/A</v>
      </c>
      <c r="EA44" s="902"/>
      <c r="EB44" s="899" t="e">
        <f t="shared" si="225"/>
        <v>#N/A</v>
      </c>
      <c r="EC44" s="915"/>
      <c r="ED44" s="915"/>
      <c r="EE44" s="915"/>
      <c r="EF44" s="915"/>
      <c r="EG44" s="915"/>
      <c r="EH44" s="915"/>
      <c r="EI44" s="894">
        <f t="shared" si="193"/>
        <v>0</v>
      </c>
      <c r="EJ44" s="895" t="e">
        <f t="shared" si="86"/>
        <v>#N/A</v>
      </c>
      <c r="EK44" s="902"/>
      <c r="EL44" s="899" t="e">
        <f t="shared" si="226"/>
        <v>#N/A</v>
      </c>
      <c r="EM44" s="915"/>
      <c r="EN44" s="915"/>
      <c r="EO44" s="915"/>
      <c r="EP44" s="915"/>
      <c r="EQ44" s="915"/>
      <c r="ER44" s="915"/>
      <c r="ES44" s="894">
        <f t="shared" si="194"/>
        <v>0</v>
      </c>
      <c r="ET44" s="895" t="e">
        <f t="shared" si="94"/>
        <v>#N/A</v>
      </c>
      <c r="EU44" s="902"/>
      <c r="EV44" s="899" t="e">
        <f t="shared" si="227"/>
        <v>#N/A</v>
      </c>
      <c r="EW44" s="915"/>
      <c r="EX44" s="915"/>
      <c r="EY44" s="915"/>
      <c r="EZ44" s="915"/>
      <c r="FA44" s="915"/>
      <c r="FB44" s="915"/>
      <c r="FC44" s="894">
        <f t="shared" si="195"/>
        <v>0</v>
      </c>
      <c r="FD44" s="895" t="e">
        <f t="shared" si="102"/>
        <v>#N/A</v>
      </c>
      <c r="FE44" s="902"/>
      <c r="FF44" s="899" t="e">
        <f t="shared" si="228"/>
        <v>#N/A</v>
      </c>
      <c r="FG44" s="915"/>
      <c r="FH44" s="915"/>
      <c r="FI44" s="915"/>
      <c r="FJ44" s="915"/>
      <c r="FK44" s="915"/>
      <c r="FL44" s="915"/>
      <c r="FM44" s="894">
        <f t="shared" si="196"/>
        <v>0</v>
      </c>
      <c r="FN44" s="895" t="e">
        <f t="shared" si="110"/>
        <v>#N/A</v>
      </c>
      <c r="FO44" s="902"/>
      <c r="FP44" s="899" t="e">
        <f t="shared" si="229"/>
        <v>#N/A</v>
      </c>
      <c r="FQ44" s="915"/>
      <c r="FR44" s="915"/>
      <c r="FS44" s="915"/>
      <c r="FT44" s="915"/>
      <c r="FU44" s="915"/>
      <c r="FV44" s="915"/>
      <c r="FW44" s="894">
        <f t="shared" si="197"/>
        <v>0</v>
      </c>
      <c r="FX44" s="895" t="e">
        <f t="shared" si="118"/>
        <v>#N/A</v>
      </c>
      <c r="FY44" s="902"/>
      <c r="FZ44" s="899" t="e">
        <f t="shared" si="230"/>
        <v>#N/A</v>
      </c>
      <c r="GA44" s="915"/>
      <c r="GB44" s="915"/>
      <c r="GC44" s="915"/>
      <c r="GD44" s="915"/>
      <c r="GE44" s="915"/>
      <c r="GF44" s="915"/>
      <c r="GG44" s="894">
        <f t="shared" si="198"/>
        <v>0</v>
      </c>
      <c r="GH44" s="895" t="e">
        <f t="shared" si="126"/>
        <v>#N/A</v>
      </c>
      <c r="GI44" s="902"/>
      <c r="GJ44" s="899" t="e">
        <f t="shared" si="231"/>
        <v>#N/A</v>
      </c>
      <c r="GK44" s="915"/>
      <c r="GL44" s="915"/>
      <c r="GM44" s="915"/>
      <c r="GN44" s="915"/>
      <c r="GO44" s="915"/>
      <c r="GP44" s="915"/>
      <c r="GQ44" s="894">
        <f t="shared" si="199"/>
        <v>0</v>
      </c>
      <c r="GR44" s="895" t="e">
        <f t="shared" si="134"/>
        <v>#N/A</v>
      </c>
      <c r="GS44" s="902"/>
      <c r="GT44" s="899" t="e">
        <f t="shared" si="232"/>
        <v>#N/A</v>
      </c>
      <c r="GU44" s="915"/>
      <c r="GV44" s="915"/>
      <c r="GW44" s="915"/>
      <c r="GX44" s="915"/>
      <c r="GY44" s="915"/>
      <c r="GZ44" s="915"/>
      <c r="HA44" s="894">
        <f t="shared" si="200"/>
        <v>0</v>
      </c>
      <c r="HB44" s="895" t="e">
        <f t="shared" si="142"/>
        <v>#N/A</v>
      </c>
      <c r="HC44" s="902"/>
      <c r="HD44" s="899" t="e">
        <f t="shared" si="233"/>
        <v>#N/A</v>
      </c>
      <c r="HE44" s="915"/>
      <c r="HF44" s="915"/>
      <c r="HG44" s="915"/>
      <c r="HH44" s="915"/>
      <c r="HI44" s="915"/>
      <c r="HJ44" s="915"/>
      <c r="HK44" s="894">
        <f t="shared" si="201"/>
        <v>0</v>
      </c>
      <c r="HL44" s="895" t="e">
        <f t="shared" si="150"/>
        <v>#N/A</v>
      </c>
      <c r="HM44" s="902"/>
      <c r="HN44" s="899" t="e">
        <f t="shared" si="234"/>
        <v>#N/A</v>
      </c>
      <c r="HO44" s="915"/>
      <c r="HP44" s="915"/>
      <c r="HQ44" s="915"/>
      <c r="HR44" s="915"/>
      <c r="HS44" s="915"/>
      <c r="HT44" s="915"/>
      <c r="HU44" s="894">
        <f t="shared" si="202"/>
        <v>0</v>
      </c>
      <c r="HV44" s="895" t="e">
        <f t="shared" si="158"/>
        <v>#N/A</v>
      </c>
      <c r="HW44" s="902"/>
      <c r="HX44" s="899" t="e">
        <f t="shared" si="235"/>
        <v>#N/A</v>
      </c>
      <c r="HY44" s="915"/>
      <c r="HZ44" s="915"/>
      <c r="IA44" s="915"/>
      <c r="IB44" s="915"/>
      <c r="IC44" s="915"/>
      <c r="ID44" s="915"/>
      <c r="IE44" s="894">
        <f t="shared" si="203"/>
        <v>0</v>
      </c>
      <c r="IF44" s="895" t="e">
        <f t="shared" si="166"/>
        <v>#N/A</v>
      </c>
      <c r="IG44" s="902"/>
      <c r="IH44" s="917"/>
      <c r="II44" s="915"/>
      <c r="IJ44" s="915"/>
      <c r="IK44" s="915"/>
      <c r="IL44" s="915"/>
      <c r="IM44" s="915"/>
      <c r="IN44" s="915"/>
      <c r="IO44" s="894">
        <f t="shared" si="204"/>
        <v>0</v>
      </c>
      <c r="IP44" s="895" t="e">
        <f t="shared" si="174"/>
        <v>#DIV/0!</v>
      </c>
      <c r="IQ44" s="916"/>
      <c r="IR44" s="917"/>
      <c r="IS44" s="915"/>
      <c r="IT44" s="915"/>
      <c r="IU44" s="915"/>
      <c r="IV44" s="915"/>
      <c r="IW44" s="915"/>
      <c r="IX44" s="915"/>
      <c r="IY44" s="894">
        <f t="shared" si="205"/>
        <v>0</v>
      </c>
      <c r="IZ44" s="895" t="e">
        <f t="shared" si="182"/>
        <v>#DIV/0!</v>
      </c>
      <c r="JA44" s="916"/>
      <c r="JB44" s="621"/>
      <c r="JC44" s="916"/>
      <c r="JD44" s="621"/>
      <c r="JE44" s="621"/>
      <c r="JF44" s="621"/>
      <c r="JG44" s="621"/>
      <c r="JH44" s="621"/>
      <c r="JI44" s="621"/>
      <c r="JJ44" s="621"/>
      <c r="JK44" s="621"/>
      <c r="JL44" s="621"/>
      <c r="JM44" s="621"/>
      <c r="JN44" s="621"/>
      <c r="JO44" s="621"/>
      <c r="JP44" s="621"/>
      <c r="JQ44" s="621"/>
      <c r="JR44" s="621"/>
      <c r="JS44" s="621"/>
      <c r="JT44" s="621"/>
      <c r="JU44" s="621"/>
      <c r="JV44" s="621"/>
      <c r="JW44" s="621"/>
      <c r="JX44" s="621"/>
      <c r="JY44" s="621"/>
      <c r="JZ44" s="621"/>
      <c r="KA44" s="621"/>
      <c r="KB44" s="621"/>
      <c r="KC44" s="621"/>
      <c r="KD44" s="621"/>
      <c r="KE44" s="621"/>
      <c r="KF44" s="621"/>
    </row>
    <row r="45" spans="1:292" s="834" customFormat="1" ht="20.149999999999999" customHeight="1">
      <c r="A45" s="890">
        <f t="shared" si="212"/>
        <v>45715</v>
      </c>
      <c r="B45" s="891">
        <f t="shared" si="238"/>
        <v>36</v>
      </c>
      <c r="C45" s="914">
        <v>467</v>
      </c>
      <c r="D45" s="914"/>
      <c r="E45" s="914"/>
      <c r="F45" s="914"/>
      <c r="G45" s="914"/>
      <c r="H45" s="914"/>
      <c r="I45" s="894">
        <f t="shared" si="206"/>
        <v>467</v>
      </c>
      <c r="J45" s="895">
        <f t="shared" si="207"/>
        <v>1.6678571428571428E-2</v>
      </c>
      <c r="K45" s="902"/>
      <c r="L45" s="899">
        <f t="shared" si="213"/>
        <v>36</v>
      </c>
      <c r="M45" s="915">
        <v>312</v>
      </c>
      <c r="N45" s="915"/>
      <c r="O45" s="915"/>
      <c r="P45" s="915"/>
      <c r="Q45" s="915"/>
      <c r="R45" s="915"/>
      <c r="S45" s="894">
        <f t="shared" si="208"/>
        <v>312</v>
      </c>
      <c r="T45" s="895">
        <f t="shared" si="209"/>
        <v>1.1773584905660377E-2</v>
      </c>
      <c r="U45" s="916"/>
      <c r="V45" s="899">
        <f t="shared" si="214"/>
        <v>36</v>
      </c>
      <c r="W45" s="915">
        <v>210</v>
      </c>
      <c r="X45" s="915"/>
      <c r="Y45" s="915"/>
      <c r="Z45" s="915"/>
      <c r="AA45" s="915"/>
      <c r="AB45" s="915"/>
      <c r="AC45" s="894">
        <f t="shared" si="210"/>
        <v>210</v>
      </c>
      <c r="AD45" s="895">
        <f t="shared" si="211"/>
        <v>7.9545454545454537E-3</v>
      </c>
      <c r="AE45" s="916"/>
      <c r="AF45" s="891">
        <f t="shared" si="215"/>
        <v>36</v>
      </c>
      <c r="AG45" s="915">
        <v>259</v>
      </c>
      <c r="AH45" s="915"/>
      <c r="AI45" s="915"/>
      <c r="AJ45" s="915"/>
      <c r="AK45" s="915"/>
      <c r="AL45" s="915"/>
      <c r="AM45" s="894">
        <f t="shared" si="183"/>
        <v>259</v>
      </c>
      <c r="AN45" s="895">
        <f t="shared" si="7"/>
        <v>9.8106060606060613E-3</v>
      </c>
      <c r="AO45" s="916"/>
      <c r="AP45" s="899">
        <f t="shared" si="216"/>
        <v>36</v>
      </c>
      <c r="AQ45" s="915">
        <v>218</v>
      </c>
      <c r="AR45" s="915"/>
      <c r="AS45" s="915"/>
      <c r="AT45" s="915"/>
      <c r="AU45" s="915"/>
      <c r="AV45" s="915"/>
      <c r="AW45" s="894">
        <f t="shared" si="184"/>
        <v>218</v>
      </c>
      <c r="AX45" s="895">
        <f t="shared" si="15"/>
        <v>8.257575757575757E-3</v>
      </c>
      <c r="AY45" s="916"/>
      <c r="AZ45" s="899">
        <f t="shared" si="217"/>
        <v>35</v>
      </c>
      <c r="BA45" s="915">
        <v>252</v>
      </c>
      <c r="BB45" s="915"/>
      <c r="BC45" s="915"/>
      <c r="BD45" s="915"/>
      <c r="BE45" s="915"/>
      <c r="BF45" s="915"/>
      <c r="BG45" s="894">
        <f t="shared" si="185"/>
        <v>252</v>
      </c>
      <c r="BH45" s="895">
        <f t="shared" si="23"/>
        <v>8.5423728813559321E-3</v>
      </c>
      <c r="BI45" s="902"/>
      <c r="BJ45" s="891">
        <f t="shared" si="218"/>
        <v>35</v>
      </c>
      <c r="BK45" s="915">
        <v>536</v>
      </c>
      <c r="BL45" s="915"/>
      <c r="BM45" s="915"/>
      <c r="BN45" s="915"/>
      <c r="BO45" s="915"/>
      <c r="BP45" s="915"/>
      <c r="BQ45" s="894">
        <f t="shared" si="186"/>
        <v>536</v>
      </c>
      <c r="BR45" s="895">
        <f t="shared" si="30"/>
        <v>1.8108108108108107E-2</v>
      </c>
      <c r="BS45" s="902"/>
      <c r="BT45" s="891">
        <f t="shared" si="219"/>
        <v>35</v>
      </c>
      <c r="BU45" s="915">
        <v>260</v>
      </c>
      <c r="BV45" s="915"/>
      <c r="BW45" s="915"/>
      <c r="BX45" s="915"/>
      <c r="BY45" s="915"/>
      <c r="BZ45" s="915"/>
      <c r="CA45" s="894">
        <f t="shared" si="187"/>
        <v>260</v>
      </c>
      <c r="CB45" s="895">
        <f t="shared" si="38"/>
        <v>8.8135593220338981E-3</v>
      </c>
      <c r="CC45" s="902"/>
      <c r="CD45" s="899">
        <f t="shared" si="220"/>
        <v>35</v>
      </c>
      <c r="CE45" s="915">
        <v>510</v>
      </c>
      <c r="CF45" s="915"/>
      <c r="CG45" s="915"/>
      <c r="CH45" s="915"/>
      <c r="CI45" s="915"/>
      <c r="CJ45" s="915"/>
      <c r="CK45" s="894">
        <f t="shared" si="188"/>
        <v>510</v>
      </c>
      <c r="CL45" s="895">
        <f t="shared" si="46"/>
        <v>1.7229729729729731E-2</v>
      </c>
      <c r="CM45" s="902"/>
      <c r="CN45" s="899" t="e">
        <f t="shared" si="221"/>
        <v>#N/A</v>
      </c>
      <c r="CO45" s="915"/>
      <c r="CP45" s="915"/>
      <c r="CQ45" s="915"/>
      <c r="CR45" s="915"/>
      <c r="CS45" s="915"/>
      <c r="CT45" s="915"/>
      <c r="CU45" s="894">
        <f t="shared" si="189"/>
        <v>0</v>
      </c>
      <c r="CV45" s="895" t="e">
        <f t="shared" si="54"/>
        <v>#N/A</v>
      </c>
      <c r="CW45" s="902"/>
      <c r="CX45" s="899" t="e">
        <f t="shared" si="222"/>
        <v>#N/A</v>
      </c>
      <c r="CY45" s="915"/>
      <c r="CZ45" s="915"/>
      <c r="DA45" s="915"/>
      <c r="DB45" s="915"/>
      <c r="DC45" s="915"/>
      <c r="DD45" s="915"/>
      <c r="DE45" s="894">
        <f t="shared" si="190"/>
        <v>0</v>
      </c>
      <c r="DF45" s="895" t="e">
        <f t="shared" si="62"/>
        <v>#N/A</v>
      </c>
      <c r="DG45" s="902"/>
      <c r="DH45" s="899" t="e">
        <f t="shared" si="223"/>
        <v>#N/A</v>
      </c>
      <c r="DI45" s="915"/>
      <c r="DJ45" s="915"/>
      <c r="DK45" s="915"/>
      <c r="DL45" s="915"/>
      <c r="DM45" s="915"/>
      <c r="DN45" s="915"/>
      <c r="DO45" s="894">
        <f t="shared" si="191"/>
        <v>0</v>
      </c>
      <c r="DP45" s="895" t="e">
        <f t="shared" si="70"/>
        <v>#N/A</v>
      </c>
      <c r="DQ45" s="902"/>
      <c r="DR45" s="899" t="e">
        <f t="shared" si="224"/>
        <v>#N/A</v>
      </c>
      <c r="DS45" s="915"/>
      <c r="DT45" s="915"/>
      <c r="DU45" s="915"/>
      <c r="DV45" s="915"/>
      <c r="DW45" s="915"/>
      <c r="DX45" s="915"/>
      <c r="DY45" s="894">
        <f t="shared" si="192"/>
        <v>0</v>
      </c>
      <c r="DZ45" s="895" t="e">
        <f t="shared" si="78"/>
        <v>#N/A</v>
      </c>
      <c r="EA45" s="902"/>
      <c r="EB45" s="899" t="e">
        <f t="shared" si="225"/>
        <v>#N/A</v>
      </c>
      <c r="EC45" s="915"/>
      <c r="ED45" s="915"/>
      <c r="EE45" s="915"/>
      <c r="EF45" s="915"/>
      <c r="EG45" s="915"/>
      <c r="EH45" s="915"/>
      <c r="EI45" s="894">
        <f t="shared" si="193"/>
        <v>0</v>
      </c>
      <c r="EJ45" s="895" t="e">
        <f t="shared" si="86"/>
        <v>#N/A</v>
      </c>
      <c r="EK45" s="902"/>
      <c r="EL45" s="899" t="e">
        <f t="shared" si="226"/>
        <v>#N/A</v>
      </c>
      <c r="EM45" s="915"/>
      <c r="EN45" s="915"/>
      <c r="EO45" s="915"/>
      <c r="EP45" s="915"/>
      <c r="EQ45" s="915"/>
      <c r="ER45" s="915"/>
      <c r="ES45" s="894">
        <f t="shared" si="194"/>
        <v>0</v>
      </c>
      <c r="ET45" s="895" t="e">
        <f t="shared" si="94"/>
        <v>#N/A</v>
      </c>
      <c r="EU45" s="902"/>
      <c r="EV45" s="899" t="e">
        <f t="shared" si="227"/>
        <v>#N/A</v>
      </c>
      <c r="EW45" s="915"/>
      <c r="EX45" s="915"/>
      <c r="EY45" s="915"/>
      <c r="EZ45" s="915"/>
      <c r="FA45" s="915"/>
      <c r="FB45" s="915"/>
      <c r="FC45" s="894">
        <f t="shared" si="195"/>
        <v>0</v>
      </c>
      <c r="FD45" s="895" t="e">
        <f t="shared" si="102"/>
        <v>#N/A</v>
      </c>
      <c r="FE45" s="902"/>
      <c r="FF45" s="899" t="e">
        <f t="shared" si="228"/>
        <v>#N/A</v>
      </c>
      <c r="FG45" s="915"/>
      <c r="FH45" s="915"/>
      <c r="FI45" s="915"/>
      <c r="FJ45" s="915"/>
      <c r="FK45" s="915"/>
      <c r="FL45" s="915"/>
      <c r="FM45" s="894">
        <f t="shared" si="196"/>
        <v>0</v>
      </c>
      <c r="FN45" s="895" t="e">
        <f t="shared" si="110"/>
        <v>#N/A</v>
      </c>
      <c r="FO45" s="902"/>
      <c r="FP45" s="899" t="e">
        <f t="shared" si="229"/>
        <v>#N/A</v>
      </c>
      <c r="FQ45" s="915"/>
      <c r="FR45" s="915"/>
      <c r="FS45" s="915"/>
      <c r="FT45" s="915"/>
      <c r="FU45" s="915"/>
      <c r="FV45" s="915"/>
      <c r="FW45" s="894">
        <f t="shared" si="197"/>
        <v>0</v>
      </c>
      <c r="FX45" s="895" t="e">
        <f t="shared" si="118"/>
        <v>#N/A</v>
      </c>
      <c r="FY45" s="902"/>
      <c r="FZ45" s="899" t="e">
        <f t="shared" si="230"/>
        <v>#N/A</v>
      </c>
      <c r="GA45" s="915"/>
      <c r="GB45" s="915"/>
      <c r="GC45" s="915"/>
      <c r="GD45" s="915"/>
      <c r="GE45" s="915"/>
      <c r="GF45" s="915"/>
      <c r="GG45" s="894">
        <f t="shared" si="198"/>
        <v>0</v>
      </c>
      <c r="GH45" s="895" t="e">
        <f t="shared" si="126"/>
        <v>#N/A</v>
      </c>
      <c r="GI45" s="902"/>
      <c r="GJ45" s="899" t="e">
        <f t="shared" si="231"/>
        <v>#N/A</v>
      </c>
      <c r="GK45" s="915"/>
      <c r="GL45" s="915"/>
      <c r="GM45" s="915"/>
      <c r="GN45" s="915"/>
      <c r="GO45" s="915"/>
      <c r="GP45" s="915"/>
      <c r="GQ45" s="894">
        <f t="shared" si="199"/>
        <v>0</v>
      </c>
      <c r="GR45" s="895" t="e">
        <f t="shared" si="134"/>
        <v>#N/A</v>
      </c>
      <c r="GS45" s="902"/>
      <c r="GT45" s="899" t="e">
        <f t="shared" si="232"/>
        <v>#N/A</v>
      </c>
      <c r="GU45" s="915"/>
      <c r="GV45" s="915"/>
      <c r="GW45" s="915"/>
      <c r="GX45" s="915"/>
      <c r="GY45" s="915"/>
      <c r="GZ45" s="915"/>
      <c r="HA45" s="894">
        <f t="shared" si="200"/>
        <v>0</v>
      </c>
      <c r="HB45" s="895" t="e">
        <f t="shared" si="142"/>
        <v>#N/A</v>
      </c>
      <c r="HC45" s="902"/>
      <c r="HD45" s="899" t="e">
        <f t="shared" si="233"/>
        <v>#N/A</v>
      </c>
      <c r="HE45" s="915"/>
      <c r="HF45" s="915"/>
      <c r="HG45" s="915"/>
      <c r="HH45" s="915"/>
      <c r="HI45" s="915"/>
      <c r="HJ45" s="915"/>
      <c r="HK45" s="894">
        <f t="shared" si="201"/>
        <v>0</v>
      </c>
      <c r="HL45" s="895" t="e">
        <f t="shared" si="150"/>
        <v>#N/A</v>
      </c>
      <c r="HM45" s="902"/>
      <c r="HN45" s="899" t="e">
        <f t="shared" si="234"/>
        <v>#N/A</v>
      </c>
      <c r="HO45" s="915"/>
      <c r="HP45" s="915"/>
      <c r="HQ45" s="915"/>
      <c r="HR45" s="915"/>
      <c r="HS45" s="915"/>
      <c r="HT45" s="915"/>
      <c r="HU45" s="894">
        <f t="shared" si="202"/>
        <v>0</v>
      </c>
      <c r="HV45" s="895" t="e">
        <f t="shared" si="158"/>
        <v>#N/A</v>
      </c>
      <c r="HW45" s="902"/>
      <c r="HX45" s="899" t="e">
        <f t="shared" si="235"/>
        <v>#N/A</v>
      </c>
      <c r="HY45" s="915"/>
      <c r="HZ45" s="915"/>
      <c r="IA45" s="915"/>
      <c r="IB45" s="915"/>
      <c r="IC45" s="915"/>
      <c r="ID45" s="915"/>
      <c r="IE45" s="894">
        <f t="shared" si="203"/>
        <v>0</v>
      </c>
      <c r="IF45" s="895" t="e">
        <f t="shared" si="166"/>
        <v>#N/A</v>
      </c>
      <c r="IG45" s="902"/>
      <c r="IH45" s="917"/>
      <c r="II45" s="915"/>
      <c r="IJ45" s="915"/>
      <c r="IK45" s="915"/>
      <c r="IL45" s="915"/>
      <c r="IM45" s="915"/>
      <c r="IN45" s="915"/>
      <c r="IO45" s="894">
        <f t="shared" si="204"/>
        <v>0</v>
      </c>
      <c r="IP45" s="895" t="e">
        <f t="shared" si="174"/>
        <v>#DIV/0!</v>
      </c>
      <c r="IQ45" s="916"/>
      <c r="IR45" s="917"/>
      <c r="IS45" s="915"/>
      <c r="IT45" s="915"/>
      <c r="IU45" s="915"/>
      <c r="IV45" s="915"/>
      <c r="IW45" s="915"/>
      <c r="IX45" s="915"/>
      <c r="IY45" s="894">
        <f t="shared" si="205"/>
        <v>0</v>
      </c>
      <c r="IZ45" s="895" t="e">
        <f t="shared" si="182"/>
        <v>#DIV/0!</v>
      </c>
      <c r="JA45" s="916"/>
      <c r="JB45" s="621"/>
      <c r="JC45" s="916"/>
      <c r="JD45" s="621"/>
      <c r="JE45" s="621"/>
      <c r="JF45" s="621"/>
      <c r="JG45" s="621"/>
      <c r="JH45" s="621"/>
      <c r="JI45" s="621"/>
      <c r="JJ45" s="621"/>
      <c r="JK45" s="621"/>
      <c r="JL45" s="621"/>
      <c r="JM45" s="621"/>
      <c r="JN45" s="621"/>
      <c r="JO45" s="621"/>
      <c r="JP45" s="621"/>
      <c r="JQ45" s="621"/>
      <c r="JR45" s="621"/>
      <c r="JS45" s="621"/>
      <c r="JT45" s="621"/>
      <c r="JU45" s="621"/>
      <c r="JV45" s="621"/>
      <c r="JW45" s="621"/>
      <c r="JX45" s="621"/>
      <c r="JY45" s="621"/>
      <c r="JZ45" s="621"/>
      <c r="KA45" s="621"/>
      <c r="KB45" s="621"/>
      <c r="KC45" s="621"/>
      <c r="KD45" s="621"/>
      <c r="KE45" s="621"/>
      <c r="KF45" s="621"/>
    </row>
    <row r="46" spans="1:292" s="834" customFormat="1" ht="20.149999999999999" customHeight="1">
      <c r="A46" s="890">
        <f t="shared" si="212"/>
        <v>45716</v>
      </c>
      <c r="B46" s="891">
        <f t="shared" si="238"/>
        <v>37</v>
      </c>
      <c r="C46" s="914"/>
      <c r="D46" s="914"/>
      <c r="E46" s="914"/>
      <c r="F46" s="914"/>
      <c r="G46" s="914"/>
      <c r="H46" s="914"/>
      <c r="I46" s="894">
        <f t="shared" si="206"/>
        <v>0</v>
      </c>
      <c r="J46" s="895">
        <f t="shared" si="207"/>
        <v>0</v>
      </c>
      <c r="K46" s="902"/>
      <c r="L46" s="899">
        <f t="shared" si="213"/>
        <v>37</v>
      </c>
      <c r="M46" s="915"/>
      <c r="N46" s="915"/>
      <c r="O46" s="915"/>
      <c r="P46" s="915"/>
      <c r="Q46" s="915"/>
      <c r="R46" s="915"/>
      <c r="S46" s="894">
        <f t="shared" si="208"/>
        <v>0</v>
      </c>
      <c r="T46" s="895">
        <f t="shared" si="209"/>
        <v>0</v>
      </c>
      <c r="U46" s="916"/>
      <c r="V46" s="899">
        <f t="shared" si="214"/>
        <v>37</v>
      </c>
      <c r="W46" s="915"/>
      <c r="X46" s="915"/>
      <c r="Y46" s="915"/>
      <c r="Z46" s="915"/>
      <c r="AA46" s="915"/>
      <c r="AB46" s="915"/>
      <c r="AC46" s="894">
        <f t="shared" si="210"/>
        <v>0</v>
      </c>
      <c r="AD46" s="895">
        <f t="shared" si="211"/>
        <v>0</v>
      </c>
      <c r="AE46" s="916"/>
      <c r="AF46" s="891">
        <f t="shared" si="215"/>
        <v>37</v>
      </c>
      <c r="AG46" s="915"/>
      <c r="AH46" s="915"/>
      <c r="AI46" s="915"/>
      <c r="AJ46" s="915"/>
      <c r="AK46" s="915"/>
      <c r="AL46" s="915"/>
      <c r="AM46" s="894">
        <f t="shared" si="183"/>
        <v>0</v>
      </c>
      <c r="AN46" s="895">
        <f t="shared" si="7"/>
        <v>0</v>
      </c>
      <c r="AO46" s="916"/>
      <c r="AP46" s="899">
        <f t="shared" si="216"/>
        <v>37</v>
      </c>
      <c r="AQ46" s="915"/>
      <c r="AR46" s="915"/>
      <c r="AS46" s="915"/>
      <c r="AT46" s="915"/>
      <c r="AU46" s="915"/>
      <c r="AV46" s="915"/>
      <c r="AW46" s="894">
        <f t="shared" si="184"/>
        <v>0</v>
      </c>
      <c r="AX46" s="895">
        <f t="shared" si="15"/>
        <v>0</v>
      </c>
      <c r="AY46" s="916"/>
      <c r="AZ46" s="899">
        <f t="shared" si="217"/>
        <v>36</v>
      </c>
      <c r="BA46" s="915">
        <v>177</v>
      </c>
      <c r="BB46" s="915"/>
      <c r="BC46" s="915"/>
      <c r="BD46" s="915"/>
      <c r="BE46" s="915"/>
      <c r="BF46" s="915"/>
      <c r="BG46" s="894">
        <f t="shared" si="185"/>
        <v>177</v>
      </c>
      <c r="BH46" s="895">
        <f t="shared" si="23"/>
        <v>6.0000000000000001E-3</v>
      </c>
      <c r="BI46" s="902"/>
      <c r="BJ46" s="891">
        <f t="shared" si="218"/>
        <v>36</v>
      </c>
      <c r="BK46" s="915"/>
      <c r="BL46" s="915"/>
      <c r="BM46" s="915"/>
      <c r="BN46" s="915"/>
      <c r="BO46" s="915"/>
      <c r="BP46" s="915"/>
      <c r="BQ46" s="894">
        <f t="shared" si="186"/>
        <v>0</v>
      </c>
      <c r="BR46" s="895">
        <f t="shared" si="30"/>
        <v>0</v>
      </c>
      <c r="BS46" s="902"/>
      <c r="BT46" s="891">
        <f t="shared" si="219"/>
        <v>36</v>
      </c>
      <c r="BU46" s="915">
        <v>130</v>
      </c>
      <c r="BV46" s="915"/>
      <c r="BW46" s="915"/>
      <c r="BX46" s="915"/>
      <c r="BY46" s="915"/>
      <c r="BZ46" s="915"/>
      <c r="CA46" s="894">
        <f t="shared" si="187"/>
        <v>130</v>
      </c>
      <c r="CB46" s="895">
        <f t="shared" si="38"/>
        <v>4.4067796610169491E-3</v>
      </c>
      <c r="CC46" s="902"/>
      <c r="CD46" s="899">
        <f t="shared" si="220"/>
        <v>36</v>
      </c>
      <c r="CE46" s="915"/>
      <c r="CF46" s="915"/>
      <c r="CG46" s="915"/>
      <c r="CH46" s="915"/>
      <c r="CI46" s="915"/>
      <c r="CJ46" s="915"/>
      <c r="CK46" s="894">
        <f t="shared" si="188"/>
        <v>0</v>
      </c>
      <c r="CL46" s="895">
        <f t="shared" si="46"/>
        <v>0</v>
      </c>
      <c r="CM46" s="902"/>
      <c r="CN46" s="899" t="e">
        <f t="shared" si="221"/>
        <v>#N/A</v>
      </c>
      <c r="CO46" s="915"/>
      <c r="CP46" s="915"/>
      <c r="CQ46" s="915"/>
      <c r="CR46" s="915"/>
      <c r="CS46" s="915"/>
      <c r="CT46" s="915"/>
      <c r="CU46" s="894">
        <f t="shared" si="189"/>
        <v>0</v>
      </c>
      <c r="CV46" s="895" t="e">
        <f t="shared" si="54"/>
        <v>#N/A</v>
      </c>
      <c r="CW46" s="902"/>
      <c r="CX46" s="899" t="e">
        <f t="shared" si="222"/>
        <v>#N/A</v>
      </c>
      <c r="CY46" s="915"/>
      <c r="CZ46" s="915"/>
      <c r="DA46" s="915"/>
      <c r="DB46" s="915"/>
      <c r="DC46" s="915"/>
      <c r="DD46" s="915"/>
      <c r="DE46" s="894">
        <f t="shared" si="190"/>
        <v>0</v>
      </c>
      <c r="DF46" s="895" t="e">
        <f t="shared" si="62"/>
        <v>#N/A</v>
      </c>
      <c r="DG46" s="902"/>
      <c r="DH46" s="899" t="e">
        <f t="shared" si="223"/>
        <v>#N/A</v>
      </c>
      <c r="DI46" s="915"/>
      <c r="DJ46" s="915"/>
      <c r="DK46" s="915"/>
      <c r="DL46" s="915"/>
      <c r="DM46" s="915"/>
      <c r="DN46" s="915"/>
      <c r="DO46" s="894">
        <f t="shared" si="191"/>
        <v>0</v>
      </c>
      <c r="DP46" s="895" t="e">
        <f t="shared" si="70"/>
        <v>#N/A</v>
      </c>
      <c r="DQ46" s="902"/>
      <c r="DR46" s="899" t="e">
        <f t="shared" si="224"/>
        <v>#N/A</v>
      </c>
      <c r="DS46" s="915"/>
      <c r="DT46" s="915"/>
      <c r="DU46" s="915"/>
      <c r="DV46" s="915"/>
      <c r="DW46" s="915"/>
      <c r="DX46" s="915"/>
      <c r="DY46" s="894">
        <f t="shared" si="192"/>
        <v>0</v>
      </c>
      <c r="DZ46" s="895" t="e">
        <f t="shared" si="78"/>
        <v>#N/A</v>
      </c>
      <c r="EA46" s="902"/>
      <c r="EB46" s="899" t="e">
        <f t="shared" si="225"/>
        <v>#N/A</v>
      </c>
      <c r="EC46" s="915"/>
      <c r="ED46" s="915"/>
      <c r="EE46" s="915"/>
      <c r="EF46" s="915"/>
      <c r="EG46" s="915"/>
      <c r="EH46" s="915"/>
      <c r="EI46" s="894">
        <f t="shared" si="193"/>
        <v>0</v>
      </c>
      <c r="EJ46" s="895" t="e">
        <f t="shared" si="86"/>
        <v>#N/A</v>
      </c>
      <c r="EK46" s="902"/>
      <c r="EL46" s="899" t="e">
        <f t="shared" si="226"/>
        <v>#N/A</v>
      </c>
      <c r="EM46" s="915"/>
      <c r="EN46" s="915"/>
      <c r="EO46" s="915"/>
      <c r="EP46" s="915"/>
      <c r="EQ46" s="915"/>
      <c r="ER46" s="915"/>
      <c r="ES46" s="894">
        <f t="shared" si="194"/>
        <v>0</v>
      </c>
      <c r="ET46" s="895" t="e">
        <f t="shared" si="94"/>
        <v>#N/A</v>
      </c>
      <c r="EU46" s="902"/>
      <c r="EV46" s="899" t="e">
        <f t="shared" si="227"/>
        <v>#N/A</v>
      </c>
      <c r="EW46" s="915"/>
      <c r="EX46" s="915"/>
      <c r="EY46" s="915"/>
      <c r="EZ46" s="915"/>
      <c r="FA46" s="915"/>
      <c r="FB46" s="915"/>
      <c r="FC46" s="894">
        <f t="shared" si="195"/>
        <v>0</v>
      </c>
      <c r="FD46" s="895" t="e">
        <f t="shared" si="102"/>
        <v>#N/A</v>
      </c>
      <c r="FE46" s="902"/>
      <c r="FF46" s="899" t="e">
        <f t="shared" si="228"/>
        <v>#N/A</v>
      </c>
      <c r="FG46" s="915"/>
      <c r="FH46" s="915"/>
      <c r="FI46" s="915"/>
      <c r="FJ46" s="915"/>
      <c r="FK46" s="915"/>
      <c r="FL46" s="915"/>
      <c r="FM46" s="894">
        <f t="shared" si="196"/>
        <v>0</v>
      </c>
      <c r="FN46" s="895" t="e">
        <f t="shared" si="110"/>
        <v>#N/A</v>
      </c>
      <c r="FO46" s="902"/>
      <c r="FP46" s="899" t="e">
        <f t="shared" si="229"/>
        <v>#N/A</v>
      </c>
      <c r="FQ46" s="915"/>
      <c r="FR46" s="915"/>
      <c r="FS46" s="915"/>
      <c r="FT46" s="915"/>
      <c r="FU46" s="915"/>
      <c r="FV46" s="915"/>
      <c r="FW46" s="894">
        <f t="shared" si="197"/>
        <v>0</v>
      </c>
      <c r="FX46" s="895" t="e">
        <f t="shared" si="118"/>
        <v>#N/A</v>
      </c>
      <c r="FY46" s="902"/>
      <c r="FZ46" s="899" t="e">
        <f t="shared" si="230"/>
        <v>#N/A</v>
      </c>
      <c r="GA46" s="915"/>
      <c r="GB46" s="915"/>
      <c r="GC46" s="915"/>
      <c r="GD46" s="915"/>
      <c r="GE46" s="915"/>
      <c r="GF46" s="915"/>
      <c r="GG46" s="894">
        <f t="shared" si="198"/>
        <v>0</v>
      </c>
      <c r="GH46" s="895" t="e">
        <f t="shared" si="126"/>
        <v>#N/A</v>
      </c>
      <c r="GI46" s="902"/>
      <c r="GJ46" s="899" t="e">
        <f t="shared" si="231"/>
        <v>#N/A</v>
      </c>
      <c r="GK46" s="915"/>
      <c r="GL46" s="915"/>
      <c r="GM46" s="915"/>
      <c r="GN46" s="915"/>
      <c r="GO46" s="915"/>
      <c r="GP46" s="915"/>
      <c r="GQ46" s="894">
        <f t="shared" si="199"/>
        <v>0</v>
      </c>
      <c r="GR46" s="895" t="e">
        <f t="shared" si="134"/>
        <v>#N/A</v>
      </c>
      <c r="GS46" s="902"/>
      <c r="GT46" s="899" t="e">
        <f t="shared" si="232"/>
        <v>#N/A</v>
      </c>
      <c r="GU46" s="915"/>
      <c r="GV46" s="915"/>
      <c r="GW46" s="915"/>
      <c r="GX46" s="915"/>
      <c r="GY46" s="915"/>
      <c r="GZ46" s="915"/>
      <c r="HA46" s="894">
        <f t="shared" si="200"/>
        <v>0</v>
      </c>
      <c r="HB46" s="895" t="e">
        <f t="shared" si="142"/>
        <v>#N/A</v>
      </c>
      <c r="HC46" s="902"/>
      <c r="HD46" s="899" t="e">
        <f t="shared" si="233"/>
        <v>#N/A</v>
      </c>
      <c r="HE46" s="915"/>
      <c r="HF46" s="915"/>
      <c r="HG46" s="915"/>
      <c r="HH46" s="915"/>
      <c r="HI46" s="915"/>
      <c r="HJ46" s="915"/>
      <c r="HK46" s="894">
        <f t="shared" si="201"/>
        <v>0</v>
      </c>
      <c r="HL46" s="895" t="e">
        <f t="shared" si="150"/>
        <v>#N/A</v>
      </c>
      <c r="HM46" s="902"/>
      <c r="HN46" s="899" t="e">
        <f t="shared" si="234"/>
        <v>#N/A</v>
      </c>
      <c r="HO46" s="915"/>
      <c r="HP46" s="915"/>
      <c r="HQ46" s="915"/>
      <c r="HR46" s="915"/>
      <c r="HS46" s="915"/>
      <c r="HT46" s="915"/>
      <c r="HU46" s="894">
        <f t="shared" si="202"/>
        <v>0</v>
      </c>
      <c r="HV46" s="895" t="e">
        <f t="shared" si="158"/>
        <v>#N/A</v>
      </c>
      <c r="HW46" s="902"/>
      <c r="HX46" s="899" t="e">
        <f t="shared" si="235"/>
        <v>#N/A</v>
      </c>
      <c r="HY46" s="915"/>
      <c r="HZ46" s="915"/>
      <c r="IA46" s="915"/>
      <c r="IB46" s="915"/>
      <c r="IC46" s="915"/>
      <c r="ID46" s="915"/>
      <c r="IE46" s="894">
        <f t="shared" si="203"/>
        <v>0</v>
      </c>
      <c r="IF46" s="895" t="e">
        <f t="shared" si="166"/>
        <v>#N/A</v>
      </c>
      <c r="IG46" s="902"/>
      <c r="IH46" s="917"/>
      <c r="II46" s="915"/>
      <c r="IJ46" s="915"/>
      <c r="IK46" s="915"/>
      <c r="IL46" s="915"/>
      <c r="IM46" s="915"/>
      <c r="IN46" s="915"/>
      <c r="IO46" s="894">
        <f t="shared" si="204"/>
        <v>0</v>
      </c>
      <c r="IP46" s="895" t="e">
        <f t="shared" si="174"/>
        <v>#DIV/0!</v>
      </c>
      <c r="IQ46" s="916"/>
      <c r="IR46" s="917"/>
      <c r="IS46" s="915"/>
      <c r="IT46" s="915"/>
      <c r="IU46" s="915"/>
      <c r="IV46" s="915"/>
      <c r="IW46" s="915"/>
      <c r="IX46" s="915"/>
      <c r="IY46" s="894">
        <f t="shared" si="205"/>
        <v>0</v>
      </c>
      <c r="IZ46" s="895" t="e">
        <f t="shared" si="182"/>
        <v>#DIV/0!</v>
      </c>
      <c r="JA46" s="916"/>
      <c r="JB46" s="621"/>
      <c r="JC46" s="916"/>
      <c r="JD46" s="621"/>
      <c r="JE46" s="621"/>
      <c r="JF46" s="621"/>
      <c r="JG46" s="621"/>
      <c r="JH46" s="621"/>
      <c r="JI46" s="621"/>
      <c r="JJ46" s="621"/>
      <c r="JK46" s="621"/>
      <c r="JL46" s="621"/>
      <c r="JM46" s="621"/>
      <c r="JN46" s="621"/>
      <c r="JO46" s="621"/>
      <c r="JP46" s="621"/>
      <c r="JQ46" s="621"/>
      <c r="JR46" s="621"/>
      <c r="JS46" s="621"/>
      <c r="JT46" s="621"/>
      <c r="JU46" s="621"/>
      <c r="JV46" s="621"/>
      <c r="JW46" s="621"/>
      <c r="JX46" s="621"/>
      <c r="JY46" s="621"/>
      <c r="JZ46" s="621"/>
      <c r="KA46" s="621"/>
      <c r="KB46" s="621"/>
      <c r="KC46" s="621"/>
      <c r="KD46" s="621"/>
      <c r="KE46" s="621"/>
      <c r="KF46" s="621"/>
    </row>
    <row r="47" spans="1:292" s="834" customFormat="1" ht="20.149999999999999" customHeight="1">
      <c r="A47" s="890">
        <f t="shared" si="212"/>
        <v>45717</v>
      </c>
      <c r="B47" s="891">
        <f t="shared" si="238"/>
        <v>38</v>
      </c>
      <c r="C47" s="914"/>
      <c r="D47" s="914"/>
      <c r="E47" s="914"/>
      <c r="F47" s="914"/>
      <c r="G47" s="914"/>
      <c r="H47" s="914"/>
      <c r="I47" s="894">
        <f t="shared" si="206"/>
        <v>0</v>
      </c>
      <c r="J47" s="895">
        <f t="shared" si="207"/>
        <v>0</v>
      </c>
      <c r="K47" s="902"/>
      <c r="L47" s="899">
        <f t="shared" si="213"/>
        <v>38</v>
      </c>
      <c r="M47" s="915"/>
      <c r="N47" s="915"/>
      <c r="O47" s="915"/>
      <c r="P47" s="915"/>
      <c r="Q47" s="915"/>
      <c r="R47" s="915"/>
      <c r="S47" s="894">
        <f t="shared" si="208"/>
        <v>0</v>
      </c>
      <c r="T47" s="895">
        <f t="shared" si="209"/>
        <v>0</v>
      </c>
      <c r="U47" s="916"/>
      <c r="V47" s="899">
        <f t="shared" si="214"/>
        <v>38</v>
      </c>
      <c r="W47" s="915"/>
      <c r="X47" s="915"/>
      <c r="Y47" s="915"/>
      <c r="Z47" s="915"/>
      <c r="AA47" s="915"/>
      <c r="AB47" s="915"/>
      <c r="AC47" s="894">
        <f t="shared" si="210"/>
        <v>0</v>
      </c>
      <c r="AD47" s="895">
        <f t="shared" si="211"/>
        <v>0</v>
      </c>
      <c r="AE47" s="916"/>
      <c r="AF47" s="891">
        <f t="shared" si="215"/>
        <v>38</v>
      </c>
      <c r="AG47" s="915"/>
      <c r="AH47" s="915"/>
      <c r="AI47" s="915"/>
      <c r="AJ47" s="915"/>
      <c r="AK47" s="915"/>
      <c r="AL47" s="915"/>
      <c r="AM47" s="894">
        <f t="shared" si="183"/>
        <v>0</v>
      </c>
      <c r="AN47" s="895">
        <f t="shared" si="7"/>
        <v>0</v>
      </c>
      <c r="AO47" s="916"/>
      <c r="AP47" s="899">
        <f t="shared" si="216"/>
        <v>38</v>
      </c>
      <c r="AQ47" s="915"/>
      <c r="AR47" s="915"/>
      <c r="AS47" s="915"/>
      <c r="AT47" s="915"/>
      <c r="AU47" s="915"/>
      <c r="AV47" s="915"/>
      <c r="AW47" s="894">
        <f t="shared" si="184"/>
        <v>0</v>
      </c>
      <c r="AX47" s="895">
        <f t="shared" si="15"/>
        <v>0</v>
      </c>
      <c r="AY47" s="916"/>
      <c r="AZ47" s="899">
        <f t="shared" si="217"/>
        <v>37</v>
      </c>
      <c r="BA47" s="915"/>
      <c r="BB47" s="915"/>
      <c r="BC47" s="915"/>
      <c r="BD47" s="915"/>
      <c r="BE47" s="915"/>
      <c r="BF47" s="915"/>
      <c r="BG47" s="894">
        <f t="shared" si="185"/>
        <v>0</v>
      </c>
      <c r="BH47" s="895">
        <f t="shared" si="23"/>
        <v>0</v>
      </c>
      <c r="BI47" s="902"/>
      <c r="BJ47" s="891">
        <f t="shared" si="218"/>
        <v>37</v>
      </c>
      <c r="BK47" s="915"/>
      <c r="BL47" s="915"/>
      <c r="BM47" s="915"/>
      <c r="BN47" s="915"/>
      <c r="BO47" s="915"/>
      <c r="BP47" s="915"/>
      <c r="BQ47" s="894">
        <f t="shared" si="186"/>
        <v>0</v>
      </c>
      <c r="BR47" s="895">
        <f t="shared" si="30"/>
        <v>0</v>
      </c>
      <c r="BS47" s="902"/>
      <c r="BT47" s="891">
        <f t="shared" si="219"/>
        <v>37</v>
      </c>
      <c r="BU47" s="915"/>
      <c r="BV47" s="915"/>
      <c r="BW47" s="915"/>
      <c r="BX47" s="915"/>
      <c r="BY47" s="915"/>
      <c r="BZ47" s="915"/>
      <c r="CA47" s="894">
        <f t="shared" si="187"/>
        <v>0</v>
      </c>
      <c r="CB47" s="895">
        <f t="shared" si="38"/>
        <v>0</v>
      </c>
      <c r="CC47" s="902"/>
      <c r="CD47" s="899">
        <f t="shared" si="220"/>
        <v>37</v>
      </c>
      <c r="CE47" s="915"/>
      <c r="CF47" s="915"/>
      <c r="CG47" s="915"/>
      <c r="CH47" s="915"/>
      <c r="CI47" s="915"/>
      <c r="CJ47" s="915"/>
      <c r="CK47" s="894">
        <f t="shared" si="188"/>
        <v>0</v>
      </c>
      <c r="CL47" s="895">
        <f t="shared" si="46"/>
        <v>0</v>
      </c>
      <c r="CM47" s="902"/>
      <c r="CN47" s="899" t="e">
        <f t="shared" si="221"/>
        <v>#N/A</v>
      </c>
      <c r="CO47" s="915"/>
      <c r="CP47" s="915"/>
      <c r="CQ47" s="915"/>
      <c r="CR47" s="915"/>
      <c r="CS47" s="915"/>
      <c r="CT47" s="915"/>
      <c r="CU47" s="894">
        <f t="shared" si="189"/>
        <v>0</v>
      </c>
      <c r="CV47" s="895" t="e">
        <f t="shared" si="54"/>
        <v>#N/A</v>
      </c>
      <c r="CW47" s="902"/>
      <c r="CX47" s="899" t="e">
        <f t="shared" si="222"/>
        <v>#N/A</v>
      </c>
      <c r="CY47" s="915"/>
      <c r="CZ47" s="915"/>
      <c r="DA47" s="915"/>
      <c r="DB47" s="915"/>
      <c r="DC47" s="915"/>
      <c r="DD47" s="915"/>
      <c r="DE47" s="894">
        <f t="shared" si="190"/>
        <v>0</v>
      </c>
      <c r="DF47" s="895" t="e">
        <f t="shared" si="62"/>
        <v>#N/A</v>
      </c>
      <c r="DG47" s="902"/>
      <c r="DH47" s="899" t="e">
        <f t="shared" si="223"/>
        <v>#N/A</v>
      </c>
      <c r="DI47" s="915"/>
      <c r="DJ47" s="915"/>
      <c r="DK47" s="915"/>
      <c r="DL47" s="915"/>
      <c r="DM47" s="915"/>
      <c r="DN47" s="915"/>
      <c r="DO47" s="894">
        <f t="shared" si="191"/>
        <v>0</v>
      </c>
      <c r="DP47" s="895" t="e">
        <f t="shared" si="70"/>
        <v>#N/A</v>
      </c>
      <c r="DQ47" s="902"/>
      <c r="DR47" s="899" t="e">
        <f t="shared" si="224"/>
        <v>#N/A</v>
      </c>
      <c r="DS47" s="915"/>
      <c r="DT47" s="915"/>
      <c r="DU47" s="915"/>
      <c r="DV47" s="915"/>
      <c r="DW47" s="915"/>
      <c r="DX47" s="915"/>
      <c r="DY47" s="894">
        <f t="shared" si="192"/>
        <v>0</v>
      </c>
      <c r="DZ47" s="895" t="e">
        <f t="shared" si="78"/>
        <v>#N/A</v>
      </c>
      <c r="EA47" s="902"/>
      <c r="EB47" s="899" t="e">
        <f t="shared" si="225"/>
        <v>#N/A</v>
      </c>
      <c r="EC47" s="915"/>
      <c r="ED47" s="915"/>
      <c r="EE47" s="915"/>
      <c r="EF47" s="915"/>
      <c r="EG47" s="915"/>
      <c r="EH47" s="915"/>
      <c r="EI47" s="894">
        <f t="shared" si="193"/>
        <v>0</v>
      </c>
      <c r="EJ47" s="895" t="e">
        <f t="shared" si="86"/>
        <v>#N/A</v>
      </c>
      <c r="EK47" s="902"/>
      <c r="EL47" s="899" t="e">
        <f t="shared" si="226"/>
        <v>#N/A</v>
      </c>
      <c r="EM47" s="915"/>
      <c r="EN47" s="915"/>
      <c r="EO47" s="915"/>
      <c r="EP47" s="915"/>
      <c r="EQ47" s="915"/>
      <c r="ER47" s="915"/>
      <c r="ES47" s="894">
        <f t="shared" si="194"/>
        <v>0</v>
      </c>
      <c r="ET47" s="895" t="e">
        <f t="shared" si="94"/>
        <v>#N/A</v>
      </c>
      <c r="EU47" s="902"/>
      <c r="EV47" s="899" t="e">
        <f t="shared" si="227"/>
        <v>#N/A</v>
      </c>
      <c r="EW47" s="915"/>
      <c r="EX47" s="915"/>
      <c r="EY47" s="915"/>
      <c r="EZ47" s="915"/>
      <c r="FA47" s="915"/>
      <c r="FB47" s="915"/>
      <c r="FC47" s="894">
        <f t="shared" si="195"/>
        <v>0</v>
      </c>
      <c r="FD47" s="895" t="e">
        <f t="shared" si="102"/>
        <v>#N/A</v>
      </c>
      <c r="FE47" s="902"/>
      <c r="FF47" s="899" t="e">
        <f t="shared" si="228"/>
        <v>#N/A</v>
      </c>
      <c r="FG47" s="915"/>
      <c r="FH47" s="915"/>
      <c r="FI47" s="915"/>
      <c r="FJ47" s="915"/>
      <c r="FK47" s="915"/>
      <c r="FL47" s="915"/>
      <c r="FM47" s="894">
        <f t="shared" si="196"/>
        <v>0</v>
      </c>
      <c r="FN47" s="895" t="e">
        <f t="shared" si="110"/>
        <v>#N/A</v>
      </c>
      <c r="FO47" s="902"/>
      <c r="FP47" s="899" t="e">
        <f t="shared" si="229"/>
        <v>#N/A</v>
      </c>
      <c r="FQ47" s="915"/>
      <c r="FR47" s="915"/>
      <c r="FS47" s="915"/>
      <c r="FT47" s="915"/>
      <c r="FU47" s="915"/>
      <c r="FV47" s="915"/>
      <c r="FW47" s="894">
        <f t="shared" si="197"/>
        <v>0</v>
      </c>
      <c r="FX47" s="895" t="e">
        <f t="shared" si="118"/>
        <v>#N/A</v>
      </c>
      <c r="FY47" s="902"/>
      <c r="FZ47" s="899" t="e">
        <f t="shared" si="230"/>
        <v>#N/A</v>
      </c>
      <c r="GA47" s="915"/>
      <c r="GB47" s="915"/>
      <c r="GC47" s="915"/>
      <c r="GD47" s="915"/>
      <c r="GE47" s="915"/>
      <c r="GF47" s="915"/>
      <c r="GG47" s="894">
        <f t="shared" si="198"/>
        <v>0</v>
      </c>
      <c r="GH47" s="895" t="e">
        <f t="shared" si="126"/>
        <v>#N/A</v>
      </c>
      <c r="GI47" s="902"/>
      <c r="GJ47" s="899" t="e">
        <f t="shared" si="231"/>
        <v>#N/A</v>
      </c>
      <c r="GK47" s="915"/>
      <c r="GL47" s="915"/>
      <c r="GM47" s="915"/>
      <c r="GN47" s="915"/>
      <c r="GO47" s="915"/>
      <c r="GP47" s="915"/>
      <c r="GQ47" s="894">
        <f t="shared" si="199"/>
        <v>0</v>
      </c>
      <c r="GR47" s="895" t="e">
        <f t="shared" si="134"/>
        <v>#N/A</v>
      </c>
      <c r="GS47" s="902"/>
      <c r="GT47" s="899" t="e">
        <f t="shared" si="232"/>
        <v>#N/A</v>
      </c>
      <c r="GU47" s="915"/>
      <c r="GV47" s="915"/>
      <c r="GW47" s="915"/>
      <c r="GX47" s="915"/>
      <c r="GY47" s="915"/>
      <c r="GZ47" s="915"/>
      <c r="HA47" s="894">
        <f t="shared" si="200"/>
        <v>0</v>
      </c>
      <c r="HB47" s="895" t="e">
        <f t="shared" si="142"/>
        <v>#N/A</v>
      </c>
      <c r="HC47" s="902"/>
      <c r="HD47" s="899" t="e">
        <f t="shared" si="233"/>
        <v>#N/A</v>
      </c>
      <c r="HE47" s="915"/>
      <c r="HF47" s="915"/>
      <c r="HG47" s="915"/>
      <c r="HH47" s="915"/>
      <c r="HI47" s="915"/>
      <c r="HJ47" s="915"/>
      <c r="HK47" s="894">
        <f t="shared" si="201"/>
        <v>0</v>
      </c>
      <c r="HL47" s="895" t="e">
        <f t="shared" si="150"/>
        <v>#N/A</v>
      </c>
      <c r="HM47" s="902"/>
      <c r="HN47" s="899" t="e">
        <f t="shared" si="234"/>
        <v>#N/A</v>
      </c>
      <c r="HO47" s="915"/>
      <c r="HP47" s="915"/>
      <c r="HQ47" s="915"/>
      <c r="HR47" s="915"/>
      <c r="HS47" s="915"/>
      <c r="HT47" s="915"/>
      <c r="HU47" s="894">
        <f t="shared" si="202"/>
        <v>0</v>
      </c>
      <c r="HV47" s="895" t="e">
        <f t="shared" si="158"/>
        <v>#N/A</v>
      </c>
      <c r="HW47" s="902"/>
      <c r="HX47" s="899" t="e">
        <f t="shared" si="235"/>
        <v>#N/A</v>
      </c>
      <c r="HY47" s="915"/>
      <c r="HZ47" s="915"/>
      <c r="IA47" s="915"/>
      <c r="IB47" s="915"/>
      <c r="IC47" s="915"/>
      <c r="ID47" s="915"/>
      <c r="IE47" s="894">
        <f t="shared" si="203"/>
        <v>0</v>
      </c>
      <c r="IF47" s="895" t="e">
        <f t="shared" si="166"/>
        <v>#N/A</v>
      </c>
      <c r="IG47" s="902"/>
      <c r="IH47" s="917"/>
      <c r="II47" s="915"/>
      <c r="IJ47" s="915"/>
      <c r="IK47" s="915"/>
      <c r="IL47" s="915"/>
      <c r="IM47" s="915"/>
      <c r="IN47" s="915"/>
      <c r="IO47" s="894">
        <f t="shared" si="204"/>
        <v>0</v>
      </c>
      <c r="IP47" s="895" t="e">
        <f t="shared" si="174"/>
        <v>#DIV/0!</v>
      </c>
      <c r="IQ47" s="916"/>
      <c r="IR47" s="917"/>
      <c r="IS47" s="915"/>
      <c r="IT47" s="915"/>
      <c r="IU47" s="915"/>
      <c r="IV47" s="915"/>
      <c r="IW47" s="915"/>
      <c r="IX47" s="915"/>
      <c r="IY47" s="894">
        <f t="shared" si="205"/>
        <v>0</v>
      </c>
      <c r="IZ47" s="895" t="e">
        <f t="shared" si="182"/>
        <v>#DIV/0!</v>
      </c>
      <c r="JA47" s="916"/>
      <c r="JB47" s="621"/>
      <c r="JC47" s="916"/>
      <c r="JD47" s="621"/>
      <c r="JE47" s="621"/>
      <c r="JF47" s="621"/>
      <c r="JG47" s="621"/>
      <c r="JH47" s="621"/>
      <c r="JI47" s="621"/>
      <c r="JJ47" s="621"/>
      <c r="JK47" s="621"/>
      <c r="JL47" s="621"/>
      <c r="JM47" s="621"/>
      <c r="JN47" s="621"/>
      <c r="JO47" s="621"/>
      <c r="JP47" s="621"/>
      <c r="JQ47" s="621"/>
      <c r="JR47" s="621"/>
      <c r="JS47" s="621"/>
      <c r="JT47" s="621"/>
      <c r="JU47" s="621"/>
      <c r="JV47" s="621"/>
      <c r="JW47" s="621"/>
      <c r="JX47" s="621"/>
      <c r="JY47" s="621"/>
      <c r="JZ47" s="621"/>
      <c r="KA47" s="621"/>
      <c r="KB47" s="621"/>
      <c r="KC47" s="621"/>
      <c r="KD47" s="621"/>
      <c r="KE47" s="621"/>
      <c r="KF47" s="621"/>
    </row>
    <row r="48" spans="1:292" s="834" customFormat="1" ht="20.149999999999999" customHeight="1">
      <c r="A48" s="890">
        <f t="shared" si="212"/>
        <v>45718</v>
      </c>
      <c r="B48" s="891">
        <f t="shared" si="238"/>
        <v>39</v>
      </c>
      <c r="C48" s="914"/>
      <c r="D48" s="914"/>
      <c r="E48" s="914"/>
      <c r="F48" s="914"/>
      <c r="G48" s="914"/>
      <c r="H48" s="914"/>
      <c r="I48" s="894">
        <f t="shared" si="206"/>
        <v>0</v>
      </c>
      <c r="J48" s="895">
        <f t="shared" si="207"/>
        <v>0</v>
      </c>
      <c r="K48" s="916"/>
      <c r="L48" s="899">
        <f t="shared" si="213"/>
        <v>39</v>
      </c>
      <c r="M48" s="915"/>
      <c r="N48" s="915"/>
      <c r="O48" s="915"/>
      <c r="P48" s="915"/>
      <c r="Q48" s="915"/>
      <c r="R48" s="915"/>
      <c r="S48" s="894">
        <f t="shared" si="208"/>
        <v>0</v>
      </c>
      <c r="T48" s="895">
        <f t="shared" si="209"/>
        <v>0</v>
      </c>
      <c r="U48" s="916"/>
      <c r="V48" s="899">
        <f t="shared" si="214"/>
        <v>39</v>
      </c>
      <c r="W48" s="915"/>
      <c r="X48" s="915"/>
      <c r="Y48" s="915"/>
      <c r="Z48" s="915"/>
      <c r="AA48" s="915"/>
      <c r="AB48" s="915"/>
      <c r="AC48" s="894">
        <f t="shared" si="210"/>
        <v>0</v>
      </c>
      <c r="AD48" s="895">
        <f t="shared" si="211"/>
        <v>0</v>
      </c>
      <c r="AE48" s="916"/>
      <c r="AF48" s="891">
        <f t="shared" si="215"/>
        <v>39</v>
      </c>
      <c r="AG48" s="915"/>
      <c r="AH48" s="915"/>
      <c r="AI48" s="915"/>
      <c r="AJ48" s="915"/>
      <c r="AK48" s="915"/>
      <c r="AL48" s="915"/>
      <c r="AM48" s="894">
        <f t="shared" si="183"/>
        <v>0</v>
      </c>
      <c r="AN48" s="895">
        <f t="shared" si="7"/>
        <v>0</v>
      </c>
      <c r="AO48" s="916"/>
      <c r="AP48" s="899">
        <f t="shared" si="216"/>
        <v>39</v>
      </c>
      <c r="AQ48" s="915"/>
      <c r="AR48" s="915"/>
      <c r="AS48" s="915"/>
      <c r="AT48" s="915"/>
      <c r="AU48" s="915"/>
      <c r="AV48" s="915"/>
      <c r="AW48" s="894">
        <f t="shared" si="184"/>
        <v>0</v>
      </c>
      <c r="AX48" s="895">
        <f t="shared" si="15"/>
        <v>0</v>
      </c>
      <c r="AY48" s="916"/>
      <c r="AZ48" s="899">
        <f t="shared" si="217"/>
        <v>38</v>
      </c>
      <c r="BA48" s="915"/>
      <c r="BB48" s="915"/>
      <c r="BC48" s="915"/>
      <c r="BD48" s="915"/>
      <c r="BE48" s="915"/>
      <c r="BF48" s="915"/>
      <c r="BG48" s="894">
        <f t="shared" si="185"/>
        <v>0</v>
      </c>
      <c r="BH48" s="895">
        <f t="shared" si="23"/>
        <v>0</v>
      </c>
      <c r="BI48" s="916"/>
      <c r="BJ48" s="891">
        <f t="shared" si="218"/>
        <v>38</v>
      </c>
      <c r="BK48" s="915"/>
      <c r="BL48" s="915"/>
      <c r="BM48" s="915"/>
      <c r="BN48" s="915"/>
      <c r="BO48" s="915"/>
      <c r="BP48" s="915"/>
      <c r="BQ48" s="894">
        <f t="shared" si="186"/>
        <v>0</v>
      </c>
      <c r="BR48" s="895">
        <f t="shared" si="30"/>
        <v>0</v>
      </c>
      <c r="BS48" s="916"/>
      <c r="BT48" s="891">
        <f t="shared" si="219"/>
        <v>38</v>
      </c>
      <c r="BU48" s="915"/>
      <c r="BV48" s="915"/>
      <c r="BW48" s="915"/>
      <c r="BX48" s="915"/>
      <c r="BY48" s="915"/>
      <c r="BZ48" s="915"/>
      <c r="CA48" s="894">
        <f t="shared" si="187"/>
        <v>0</v>
      </c>
      <c r="CB48" s="895">
        <f t="shared" si="38"/>
        <v>0</v>
      </c>
      <c r="CC48" s="916"/>
      <c r="CD48" s="899">
        <f t="shared" si="220"/>
        <v>38</v>
      </c>
      <c r="CE48" s="915"/>
      <c r="CF48" s="915"/>
      <c r="CG48" s="915"/>
      <c r="CH48" s="915"/>
      <c r="CI48" s="915"/>
      <c r="CJ48" s="915"/>
      <c r="CK48" s="894">
        <f t="shared" si="188"/>
        <v>0</v>
      </c>
      <c r="CL48" s="895">
        <f t="shared" si="46"/>
        <v>0</v>
      </c>
      <c r="CM48" s="902"/>
      <c r="CN48" s="899" t="e">
        <f t="shared" si="221"/>
        <v>#N/A</v>
      </c>
      <c r="CO48" s="915"/>
      <c r="CP48" s="915"/>
      <c r="CQ48" s="915"/>
      <c r="CR48" s="915"/>
      <c r="CS48" s="915"/>
      <c r="CT48" s="915"/>
      <c r="CU48" s="894">
        <f t="shared" si="189"/>
        <v>0</v>
      </c>
      <c r="CV48" s="895" t="e">
        <f t="shared" si="54"/>
        <v>#N/A</v>
      </c>
      <c r="CW48" s="902"/>
      <c r="CX48" s="899" t="e">
        <f t="shared" si="222"/>
        <v>#N/A</v>
      </c>
      <c r="CY48" s="915"/>
      <c r="CZ48" s="915"/>
      <c r="DA48" s="915"/>
      <c r="DB48" s="915"/>
      <c r="DC48" s="915"/>
      <c r="DD48" s="915"/>
      <c r="DE48" s="894">
        <f t="shared" si="190"/>
        <v>0</v>
      </c>
      <c r="DF48" s="895" t="e">
        <f t="shared" si="62"/>
        <v>#N/A</v>
      </c>
      <c r="DG48" s="902"/>
      <c r="DH48" s="899" t="e">
        <f t="shared" si="223"/>
        <v>#N/A</v>
      </c>
      <c r="DI48" s="915"/>
      <c r="DJ48" s="915"/>
      <c r="DK48" s="915"/>
      <c r="DL48" s="915"/>
      <c r="DM48" s="915"/>
      <c r="DN48" s="915"/>
      <c r="DO48" s="894">
        <f t="shared" si="191"/>
        <v>0</v>
      </c>
      <c r="DP48" s="895" t="e">
        <f t="shared" si="70"/>
        <v>#N/A</v>
      </c>
      <c r="DQ48" s="902"/>
      <c r="DR48" s="899" t="e">
        <f t="shared" si="224"/>
        <v>#N/A</v>
      </c>
      <c r="DS48" s="915"/>
      <c r="DT48" s="915"/>
      <c r="DU48" s="915"/>
      <c r="DV48" s="915"/>
      <c r="DW48" s="915"/>
      <c r="DX48" s="915"/>
      <c r="DY48" s="894">
        <f t="shared" si="192"/>
        <v>0</v>
      </c>
      <c r="DZ48" s="895" t="e">
        <f t="shared" si="78"/>
        <v>#N/A</v>
      </c>
      <c r="EA48" s="902"/>
      <c r="EB48" s="899" t="e">
        <f t="shared" si="225"/>
        <v>#N/A</v>
      </c>
      <c r="EC48" s="915"/>
      <c r="ED48" s="915"/>
      <c r="EE48" s="915"/>
      <c r="EF48" s="915"/>
      <c r="EG48" s="915"/>
      <c r="EH48" s="915"/>
      <c r="EI48" s="894">
        <f t="shared" si="193"/>
        <v>0</v>
      </c>
      <c r="EJ48" s="895" t="e">
        <f t="shared" si="86"/>
        <v>#N/A</v>
      </c>
      <c r="EK48" s="902"/>
      <c r="EL48" s="899" t="e">
        <f t="shared" si="226"/>
        <v>#N/A</v>
      </c>
      <c r="EM48" s="915"/>
      <c r="EN48" s="915"/>
      <c r="EO48" s="915"/>
      <c r="EP48" s="915"/>
      <c r="EQ48" s="915"/>
      <c r="ER48" s="915"/>
      <c r="ES48" s="894">
        <f t="shared" si="194"/>
        <v>0</v>
      </c>
      <c r="ET48" s="895" t="e">
        <f t="shared" si="94"/>
        <v>#N/A</v>
      </c>
      <c r="EU48" s="902"/>
      <c r="EV48" s="899" t="e">
        <f t="shared" si="227"/>
        <v>#N/A</v>
      </c>
      <c r="EW48" s="915"/>
      <c r="EX48" s="915"/>
      <c r="EY48" s="915"/>
      <c r="EZ48" s="915"/>
      <c r="FA48" s="915"/>
      <c r="FB48" s="915"/>
      <c r="FC48" s="894">
        <f t="shared" si="195"/>
        <v>0</v>
      </c>
      <c r="FD48" s="895" t="e">
        <f t="shared" si="102"/>
        <v>#N/A</v>
      </c>
      <c r="FE48" s="902"/>
      <c r="FF48" s="899" t="e">
        <f t="shared" si="228"/>
        <v>#N/A</v>
      </c>
      <c r="FG48" s="915"/>
      <c r="FH48" s="915"/>
      <c r="FI48" s="915"/>
      <c r="FJ48" s="915"/>
      <c r="FK48" s="915"/>
      <c r="FL48" s="915"/>
      <c r="FM48" s="894">
        <f t="shared" si="196"/>
        <v>0</v>
      </c>
      <c r="FN48" s="895" t="e">
        <f t="shared" si="110"/>
        <v>#N/A</v>
      </c>
      <c r="FO48" s="902"/>
      <c r="FP48" s="899" t="e">
        <f t="shared" si="229"/>
        <v>#N/A</v>
      </c>
      <c r="FQ48" s="915"/>
      <c r="FR48" s="915"/>
      <c r="FS48" s="915"/>
      <c r="FT48" s="915"/>
      <c r="FU48" s="915"/>
      <c r="FV48" s="915"/>
      <c r="FW48" s="894">
        <f t="shared" si="197"/>
        <v>0</v>
      </c>
      <c r="FX48" s="895" t="e">
        <f t="shared" si="118"/>
        <v>#N/A</v>
      </c>
      <c r="FY48" s="902"/>
      <c r="FZ48" s="899" t="e">
        <f t="shared" si="230"/>
        <v>#N/A</v>
      </c>
      <c r="GA48" s="915"/>
      <c r="GB48" s="915"/>
      <c r="GC48" s="915"/>
      <c r="GD48" s="915"/>
      <c r="GE48" s="915"/>
      <c r="GF48" s="915"/>
      <c r="GG48" s="894">
        <f t="shared" si="198"/>
        <v>0</v>
      </c>
      <c r="GH48" s="895" t="e">
        <f t="shared" si="126"/>
        <v>#N/A</v>
      </c>
      <c r="GI48" s="902"/>
      <c r="GJ48" s="899" t="e">
        <f t="shared" si="231"/>
        <v>#N/A</v>
      </c>
      <c r="GK48" s="915"/>
      <c r="GL48" s="915"/>
      <c r="GM48" s="915"/>
      <c r="GN48" s="915"/>
      <c r="GO48" s="915"/>
      <c r="GP48" s="915"/>
      <c r="GQ48" s="894">
        <f t="shared" si="199"/>
        <v>0</v>
      </c>
      <c r="GR48" s="895" t="e">
        <f t="shared" si="134"/>
        <v>#N/A</v>
      </c>
      <c r="GS48" s="902"/>
      <c r="GT48" s="899" t="e">
        <f t="shared" si="232"/>
        <v>#N/A</v>
      </c>
      <c r="GU48" s="915"/>
      <c r="GV48" s="915"/>
      <c r="GW48" s="915"/>
      <c r="GX48" s="915"/>
      <c r="GY48" s="915"/>
      <c r="GZ48" s="915"/>
      <c r="HA48" s="894">
        <f t="shared" si="200"/>
        <v>0</v>
      </c>
      <c r="HB48" s="895" t="e">
        <f t="shared" si="142"/>
        <v>#N/A</v>
      </c>
      <c r="HC48" s="902"/>
      <c r="HD48" s="899" t="e">
        <f t="shared" si="233"/>
        <v>#N/A</v>
      </c>
      <c r="HE48" s="915"/>
      <c r="HF48" s="915"/>
      <c r="HG48" s="915"/>
      <c r="HH48" s="915"/>
      <c r="HI48" s="915"/>
      <c r="HJ48" s="915"/>
      <c r="HK48" s="894">
        <f t="shared" si="201"/>
        <v>0</v>
      </c>
      <c r="HL48" s="895" t="e">
        <f t="shared" si="150"/>
        <v>#N/A</v>
      </c>
      <c r="HM48" s="902"/>
      <c r="HN48" s="899" t="e">
        <f t="shared" si="234"/>
        <v>#N/A</v>
      </c>
      <c r="HO48" s="915"/>
      <c r="HP48" s="915"/>
      <c r="HQ48" s="915"/>
      <c r="HR48" s="915"/>
      <c r="HS48" s="915"/>
      <c r="HT48" s="915"/>
      <c r="HU48" s="894">
        <f t="shared" si="202"/>
        <v>0</v>
      </c>
      <c r="HV48" s="895" t="e">
        <f t="shared" si="158"/>
        <v>#N/A</v>
      </c>
      <c r="HW48" s="902"/>
      <c r="HX48" s="899" t="e">
        <f t="shared" si="235"/>
        <v>#N/A</v>
      </c>
      <c r="HY48" s="915"/>
      <c r="HZ48" s="915"/>
      <c r="IA48" s="915"/>
      <c r="IB48" s="915"/>
      <c r="IC48" s="915"/>
      <c r="ID48" s="915"/>
      <c r="IE48" s="894">
        <f t="shared" si="203"/>
        <v>0</v>
      </c>
      <c r="IF48" s="895" t="e">
        <f t="shared" si="166"/>
        <v>#N/A</v>
      </c>
      <c r="IG48" s="902"/>
      <c r="IH48" s="917"/>
      <c r="II48" s="915"/>
      <c r="IJ48" s="915"/>
      <c r="IK48" s="915"/>
      <c r="IL48" s="915"/>
      <c r="IM48" s="915"/>
      <c r="IN48" s="915"/>
      <c r="IO48" s="894">
        <f t="shared" si="204"/>
        <v>0</v>
      </c>
      <c r="IP48" s="895" t="e">
        <f t="shared" si="174"/>
        <v>#DIV/0!</v>
      </c>
      <c r="IQ48" s="916"/>
      <c r="IR48" s="917"/>
      <c r="IS48" s="915"/>
      <c r="IT48" s="915"/>
      <c r="IU48" s="915"/>
      <c r="IV48" s="915"/>
      <c r="IW48" s="915"/>
      <c r="IX48" s="915"/>
      <c r="IY48" s="894">
        <f t="shared" si="205"/>
        <v>0</v>
      </c>
      <c r="IZ48" s="895" t="e">
        <f t="shared" si="182"/>
        <v>#DIV/0!</v>
      </c>
      <c r="JA48" s="916"/>
      <c r="JB48" s="621"/>
      <c r="JC48" s="916"/>
      <c r="JD48" s="621"/>
      <c r="JE48" s="621"/>
      <c r="JF48" s="621"/>
      <c r="JG48" s="621"/>
      <c r="JH48" s="621"/>
      <c r="JI48" s="621"/>
      <c r="JJ48" s="621"/>
      <c r="JK48" s="621"/>
      <c r="JL48" s="621"/>
      <c r="JM48" s="621"/>
      <c r="JN48" s="621"/>
      <c r="JO48" s="621"/>
      <c r="JP48" s="621"/>
      <c r="JQ48" s="621"/>
      <c r="JR48" s="621"/>
      <c r="JS48" s="621"/>
      <c r="JT48" s="621"/>
      <c r="JU48" s="621"/>
      <c r="JV48" s="621"/>
      <c r="JW48" s="621"/>
      <c r="JX48" s="621"/>
      <c r="JY48" s="621"/>
      <c r="JZ48" s="621"/>
      <c r="KA48" s="621"/>
      <c r="KB48" s="621"/>
      <c r="KC48" s="621"/>
      <c r="KD48" s="621"/>
      <c r="KE48" s="621"/>
      <c r="KF48" s="621"/>
    </row>
    <row r="49" spans="1:292" s="834" customFormat="1" ht="20.149999999999999" customHeight="1">
      <c r="A49" s="890">
        <f t="shared" si="212"/>
        <v>45719</v>
      </c>
      <c r="B49" s="891">
        <f t="shared" si="238"/>
        <v>40</v>
      </c>
      <c r="C49" s="914"/>
      <c r="D49" s="914"/>
      <c r="E49" s="914"/>
      <c r="F49" s="914"/>
      <c r="G49" s="914"/>
      <c r="H49" s="914"/>
      <c r="I49" s="894">
        <f t="shared" si="206"/>
        <v>0</v>
      </c>
      <c r="J49" s="895">
        <f t="shared" si="207"/>
        <v>0</v>
      </c>
      <c r="K49" s="916"/>
      <c r="L49" s="899">
        <f t="shared" si="213"/>
        <v>40</v>
      </c>
      <c r="M49" s="915"/>
      <c r="N49" s="915"/>
      <c r="O49" s="915"/>
      <c r="P49" s="915"/>
      <c r="Q49" s="915"/>
      <c r="R49" s="915"/>
      <c r="S49" s="894">
        <f t="shared" si="208"/>
        <v>0</v>
      </c>
      <c r="T49" s="895">
        <f t="shared" si="209"/>
        <v>0</v>
      </c>
      <c r="U49" s="916"/>
      <c r="V49" s="899">
        <f t="shared" si="214"/>
        <v>40</v>
      </c>
      <c r="W49" s="915"/>
      <c r="X49" s="915"/>
      <c r="Y49" s="915"/>
      <c r="Z49" s="915"/>
      <c r="AA49" s="915"/>
      <c r="AB49" s="915"/>
      <c r="AC49" s="894">
        <f t="shared" si="210"/>
        <v>0</v>
      </c>
      <c r="AD49" s="895">
        <f t="shared" si="211"/>
        <v>0</v>
      </c>
      <c r="AE49" s="916"/>
      <c r="AF49" s="891">
        <f t="shared" si="215"/>
        <v>40</v>
      </c>
      <c r="AG49" s="915"/>
      <c r="AH49" s="915"/>
      <c r="AI49" s="915"/>
      <c r="AJ49" s="915"/>
      <c r="AK49" s="915"/>
      <c r="AL49" s="915"/>
      <c r="AM49" s="894">
        <f t="shared" si="183"/>
        <v>0</v>
      </c>
      <c r="AN49" s="895">
        <f t="shared" si="7"/>
        <v>0</v>
      </c>
      <c r="AO49" s="916"/>
      <c r="AP49" s="899">
        <f t="shared" si="216"/>
        <v>40</v>
      </c>
      <c r="AQ49" s="915"/>
      <c r="AR49" s="915"/>
      <c r="AS49" s="915"/>
      <c r="AT49" s="915"/>
      <c r="AU49" s="915"/>
      <c r="AV49" s="915"/>
      <c r="AW49" s="894">
        <f t="shared" si="184"/>
        <v>0</v>
      </c>
      <c r="AX49" s="895">
        <f t="shared" si="15"/>
        <v>0</v>
      </c>
      <c r="AY49" s="916"/>
      <c r="AZ49" s="899">
        <f t="shared" si="217"/>
        <v>39</v>
      </c>
      <c r="BA49" s="915"/>
      <c r="BB49" s="915"/>
      <c r="BC49" s="915"/>
      <c r="BD49" s="915"/>
      <c r="BE49" s="915"/>
      <c r="BF49" s="915"/>
      <c r="BG49" s="894">
        <f t="shared" si="185"/>
        <v>0</v>
      </c>
      <c r="BH49" s="895">
        <f t="shared" si="23"/>
        <v>0</v>
      </c>
      <c r="BI49" s="916"/>
      <c r="BJ49" s="891">
        <f t="shared" si="218"/>
        <v>39</v>
      </c>
      <c r="BK49" s="915"/>
      <c r="BL49" s="915"/>
      <c r="BM49" s="915"/>
      <c r="BN49" s="915"/>
      <c r="BO49" s="915"/>
      <c r="BP49" s="915"/>
      <c r="BQ49" s="894">
        <f t="shared" si="186"/>
        <v>0</v>
      </c>
      <c r="BR49" s="895">
        <f t="shared" si="30"/>
        <v>0</v>
      </c>
      <c r="BS49" s="916"/>
      <c r="BT49" s="891">
        <f t="shared" si="219"/>
        <v>39</v>
      </c>
      <c r="BU49" s="915"/>
      <c r="BV49" s="915"/>
      <c r="BW49" s="915"/>
      <c r="BX49" s="915"/>
      <c r="BY49" s="915"/>
      <c r="BZ49" s="915"/>
      <c r="CA49" s="894">
        <f t="shared" si="187"/>
        <v>0</v>
      </c>
      <c r="CB49" s="895">
        <f t="shared" si="38"/>
        <v>0</v>
      </c>
      <c r="CC49" s="916"/>
      <c r="CD49" s="899">
        <f t="shared" si="220"/>
        <v>39</v>
      </c>
      <c r="CE49" s="915"/>
      <c r="CF49" s="915"/>
      <c r="CG49" s="915"/>
      <c r="CH49" s="915"/>
      <c r="CI49" s="915"/>
      <c r="CJ49" s="915"/>
      <c r="CK49" s="894">
        <f t="shared" si="188"/>
        <v>0</v>
      </c>
      <c r="CL49" s="895">
        <f t="shared" si="46"/>
        <v>0</v>
      </c>
      <c r="CM49" s="902"/>
      <c r="CN49" s="899" t="e">
        <f t="shared" si="221"/>
        <v>#N/A</v>
      </c>
      <c r="CO49" s="915"/>
      <c r="CP49" s="915"/>
      <c r="CQ49" s="915"/>
      <c r="CR49" s="915"/>
      <c r="CS49" s="915"/>
      <c r="CT49" s="915"/>
      <c r="CU49" s="894">
        <f t="shared" si="189"/>
        <v>0</v>
      </c>
      <c r="CV49" s="895" t="e">
        <f t="shared" si="54"/>
        <v>#N/A</v>
      </c>
      <c r="CW49" s="902"/>
      <c r="CX49" s="899" t="e">
        <f t="shared" si="222"/>
        <v>#N/A</v>
      </c>
      <c r="CY49" s="915"/>
      <c r="CZ49" s="915"/>
      <c r="DA49" s="915"/>
      <c r="DB49" s="915"/>
      <c r="DC49" s="915"/>
      <c r="DD49" s="915"/>
      <c r="DE49" s="894">
        <f t="shared" si="190"/>
        <v>0</v>
      </c>
      <c r="DF49" s="895" t="e">
        <f t="shared" si="62"/>
        <v>#N/A</v>
      </c>
      <c r="DG49" s="902"/>
      <c r="DH49" s="899" t="e">
        <f t="shared" si="223"/>
        <v>#N/A</v>
      </c>
      <c r="DI49" s="915"/>
      <c r="DJ49" s="915"/>
      <c r="DK49" s="915"/>
      <c r="DL49" s="915"/>
      <c r="DM49" s="915"/>
      <c r="DN49" s="915"/>
      <c r="DO49" s="894">
        <f t="shared" si="191"/>
        <v>0</v>
      </c>
      <c r="DP49" s="895" t="e">
        <f t="shared" si="70"/>
        <v>#N/A</v>
      </c>
      <c r="DQ49" s="902"/>
      <c r="DR49" s="899" t="e">
        <f t="shared" si="224"/>
        <v>#N/A</v>
      </c>
      <c r="DS49" s="915"/>
      <c r="DT49" s="915"/>
      <c r="DU49" s="915"/>
      <c r="DV49" s="915"/>
      <c r="DW49" s="915"/>
      <c r="DX49" s="915"/>
      <c r="DY49" s="894">
        <f t="shared" si="192"/>
        <v>0</v>
      </c>
      <c r="DZ49" s="895" t="e">
        <f t="shared" si="78"/>
        <v>#N/A</v>
      </c>
      <c r="EA49" s="902"/>
      <c r="EB49" s="899" t="e">
        <f t="shared" si="225"/>
        <v>#N/A</v>
      </c>
      <c r="EC49" s="915"/>
      <c r="ED49" s="915"/>
      <c r="EE49" s="915"/>
      <c r="EF49" s="915"/>
      <c r="EG49" s="915"/>
      <c r="EH49" s="915"/>
      <c r="EI49" s="894">
        <f t="shared" si="193"/>
        <v>0</v>
      </c>
      <c r="EJ49" s="895" t="e">
        <f t="shared" si="86"/>
        <v>#N/A</v>
      </c>
      <c r="EK49" s="902"/>
      <c r="EL49" s="899" t="e">
        <f t="shared" si="226"/>
        <v>#N/A</v>
      </c>
      <c r="EM49" s="915"/>
      <c r="EN49" s="915"/>
      <c r="EO49" s="915"/>
      <c r="EP49" s="915"/>
      <c r="EQ49" s="915"/>
      <c r="ER49" s="915"/>
      <c r="ES49" s="894">
        <f t="shared" si="194"/>
        <v>0</v>
      </c>
      <c r="ET49" s="895" t="e">
        <f t="shared" si="94"/>
        <v>#N/A</v>
      </c>
      <c r="EU49" s="902"/>
      <c r="EV49" s="899" t="e">
        <f t="shared" si="227"/>
        <v>#N/A</v>
      </c>
      <c r="EW49" s="915"/>
      <c r="EX49" s="915"/>
      <c r="EY49" s="915"/>
      <c r="EZ49" s="915"/>
      <c r="FA49" s="915"/>
      <c r="FB49" s="915"/>
      <c r="FC49" s="894">
        <f t="shared" si="195"/>
        <v>0</v>
      </c>
      <c r="FD49" s="895" t="e">
        <f t="shared" si="102"/>
        <v>#N/A</v>
      </c>
      <c r="FE49" s="902"/>
      <c r="FF49" s="899" t="e">
        <f t="shared" si="228"/>
        <v>#N/A</v>
      </c>
      <c r="FG49" s="915"/>
      <c r="FH49" s="915"/>
      <c r="FI49" s="915"/>
      <c r="FJ49" s="915"/>
      <c r="FK49" s="915"/>
      <c r="FL49" s="915"/>
      <c r="FM49" s="894">
        <f t="shared" si="196"/>
        <v>0</v>
      </c>
      <c r="FN49" s="895" t="e">
        <f t="shared" si="110"/>
        <v>#N/A</v>
      </c>
      <c r="FO49" s="902"/>
      <c r="FP49" s="899" t="e">
        <f t="shared" si="229"/>
        <v>#N/A</v>
      </c>
      <c r="FQ49" s="915"/>
      <c r="FR49" s="915"/>
      <c r="FS49" s="915"/>
      <c r="FT49" s="915"/>
      <c r="FU49" s="915"/>
      <c r="FV49" s="915"/>
      <c r="FW49" s="894">
        <f t="shared" si="197"/>
        <v>0</v>
      </c>
      <c r="FX49" s="895" t="e">
        <f t="shared" si="118"/>
        <v>#N/A</v>
      </c>
      <c r="FY49" s="902"/>
      <c r="FZ49" s="899" t="e">
        <f t="shared" si="230"/>
        <v>#N/A</v>
      </c>
      <c r="GA49" s="915"/>
      <c r="GB49" s="915"/>
      <c r="GC49" s="915"/>
      <c r="GD49" s="915"/>
      <c r="GE49" s="915"/>
      <c r="GF49" s="915"/>
      <c r="GG49" s="894">
        <f t="shared" si="198"/>
        <v>0</v>
      </c>
      <c r="GH49" s="895" t="e">
        <f t="shared" si="126"/>
        <v>#N/A</v>
      </c>
      <c r="GI49" s="902"/>
      <c r="GJ49" s="899" t="e">
        <f t="shared" si="231"/>
        <v>#N/A</v>
      </c>
      <c r="GK49" s="915"/>
      <c r="GL49" s="915"/>
      <c r="GM49" s="915"/>
      <c r="GN49" s="915"/>
      <c r="GO49" s="915"/>
      <c r="GP49" s="915"/>
      <c r="GQ49" s="894">
        <f t="shared" si="199"/>
        <v>0</v>
      </c>
      <c r="GR49" s="895" t="e">
        <f t="shared" si="134"/>
        <v>#N/A</v>
      </c>
      <c r="GS49" s="902"/>
      <c r="GT49" s="899" t="e">
        <f t="shared" si="232"/>
        <v>#N/A</v>
      </c>
      <c r="GU49" s="915"/>
      <c r="GV49" s="915"/>
      <c r="GW49" s="915"/>
      <c r="GX49" s="915"/>
      <c r="GY49" s="915"/>
      <c r="GZ49" s="915"/>
      <c r="HA49" s="894">
        <f t="shared" si="200"/>
        <v>0</v>
      </c>
      <c r="HB49" s="895" t="e">
        <f t="shared" si="142"/>
        <v>#N/A</v>
      </c>
      <c r="HC49" s="902"/>
      <c r="HD49" s="899" t="e">
        <f t="shared" si="233"/>
        <v>#N/A</v>
      </c>
      <c r="HE49" s="915"/>
      <c r="HF49" s="915"/>
      <c r="HG49" s="915"/>
      <c r="HH49" s="915"/>
      <c r="HI49" s="915"/>
      <c r="HJ49" s="915"/>
      <c r="HK49" s="894">
        <f t="shared" si="201"/>
        <v>0</v>
      </c>
      <c r="HL49" s="895" t="e">
        <f t="shared" si="150"/>
        <v>#N/A</v>
      </c>
      <c r="HM49" s="902"/>
      <c r="HN49" s="899" t="e">
        <f t="shared" si="234"/>
        <v>#N/A</v>
      </c>
      <c r="HO49" s="915"/>
      <c r="HP49" s="915"/>
      <c r="HQ49" s="915"/>
      <c r="HR49" s="915"/>
      <c r="HS49" s="915"/>
      <c r="HT49" s="915"/>
      <c r="HU49" s="894">
        <f t="shared" si="202"/>
        <v>0</v>
      </c>
      <c r="HV49" s="895" t="e">
        <f t="shared" si="158"/>
        <v>#N/A</v>
      </c>
      <c r="HW49" s="902"/>
      <c r="HX49" s="899" t="e">
        <f t="shared" si="235"/>
        <v>#N/A</v>
      </c>
      <c r="HY49" s="915"/>
      <c r="HZ49" s="915"/>
      <c r="IA49" s="915"/>
      <c r="IB49" s="915"/>
      <c r="IC49" s="915"/>
      <c r="ID49" s="915"/>
      <c r="IE49" s="894">
        <f t="shared" si="203"/>
        <v>0</v>
      </c>
      <c r="IF49" s="895" t="e">
        <f t="shared" si="166"/>
        <v>#N/A</v>
      </c>
      <c r="IG49" s="902"/>
      <c r="IH49" s="917"/>
      <c r="II49" s="915"/>
      <c r="IJ49" s="915"/>
      <c r="IK49" s="915"/>
      <c r="IL49" s="915"/>
      <c r="IM49" s="915"/>
      <c r="IN49" s="915"/>
      <c r="IO49" s="894">
        <f t="shared" si="204"/>
        <v>0</v>
      </c>
      <c r="IP49" s="895" t="e">
        <f t="shared" si="174"/>
        <v>#DIV/0!</v>
      </c>
      <c r="IQ49" s="916"/>
      <c r="IR49" s="917"/>
      <c r="IS49" s="915"/>
      <c r="IT49" s="915"/>
      <c r="IU49" s="915"/>
      <c r="IV49" s="915"/>
      <c r="IW49" s="915"/>
      <c r="IX49" s="915"/>
      <c r="IY49" s="894">
        <f t="shared" si="205"/>
        <v>0</v>
      </c>
      <c r="IZ49" s="895" t="e">
        <f t="shared" si="182"/>
        <v>#DIV/0!</v>
      </c>
      <c r="JA49" s="916"/>
      <c r="JB49" s="621"/>
      <c r="JC49" s="916"/>
      <c r="JD49" s="621"/>
      <c r="JE49" s="621"/>
      <c r="JF49" s="621"/>
      <c r="JG49" s="621"/>
      <c r="JH49" s="621"/>
      <c r="JI49" s="621"/>
      <c r="JJ49" s="621"/>
      <c r="JK49" s="621"/>
      <c r="JL49" s="621"/>
      <c r="JM49" s="621"/>
      <c r="JN49" s="621"/>
      <c r="JO49" s="621"/>
      <c r="JP49" s="621"/>
      <c r="JQ49" s="621"/>
      <c r="JR49" s="621"/>
      <c r="JS49" s="621"/>
      <c r="JT49" s="621"/>
      <c r="JU49" s="621"/>
      <c r="JV49" s="621"/>
      <c r="JW49" s="621"/>
      <c r="JX49" s="621"/>
      <c r="JY49" s="621"/>
      <c r="JZ49" s="621"/>
      <c r="KA49" s="621"/>
      <c r="KB49" s="621"/>
      <c r="KC49" s="621"/>
      <c r="KD49" s="621"/>
      <c r="KE49" s="621"/>
      <c r="KF49" s="621"/>
    </row>
    <row r="50" spans="1:292" s="834" customFormat="1" ht="20.149999999999999" customHeight="1">
      <c r="A50" s="890">
        <f t="shared" si="212"/>
        <v>45720</v>
      </c>
      <c r="B50" s="891">
        <f t="shared" si="238"/>
        <v>41</v>
      </c>
      <c r="C50" s="914"/>
      <c r="D50" s="914"/>
      <c r="E50" s="914"/>
      <c r="F50" s="914"/>
      <c r="G50" s="914"/>
      <c r="H50" s="914"/>
      <c r="I50" s="894">
        <f t="shared" si="206"/>
        <v>0</v>
      </c>
      <c r="J50" s="895">
        <f t="shared" si="207"/>
        <v>0</v>
      </c>
      <c r="K50" s="916"/>
      <c r="L50" s="899">
        <f t="shared" si="213"/>
        <v>41</v>
      </c>
      <c r="M50" s="915"/>
      <c r="N50" s="915"/>
      <c r="O50" s="915"/>
      <c r="P50" s="915"/>
      <c r="Q50" s="915"/>
      <c r="R50" s="915"/>
      <c r="S50" s="894">
        <f t="shared" si="208"/>
        <v>0</v>
      </c>
      <c r="T50" s="895">
        <f t="shared" si="209"/>
        <v>0</v>
      </c>
      <c r="U50" s="916"/>
      <c r="V50" s="899">
        <f t="shared" si="214"/>
        <v>41</v>
      </c>
      <c r="W50" s="915"/>
      <c r="X50" s="915"/>
      <c r="Y50" s="915"/>
      <c r="Z50" s="915"/>
      <c r="AA50" s="915"/>
      <c r="AB50" s="915"/>
      <c r="AC50" s="894">
        <f t="shared" si="210"/>
        <v>0</v>
      </c>
      <c r="AD50" s="895">
        <f t="shared" si="211"/>
        <v>0</v>
      </c>
      <c r="AE50" s="916"/>
      <c r="AF50" s="891">
        <f t="shared" si="215"/>
        <v>41</v>
      </c>
      <c r="AG50" s="915"/>
      <c r="AH50" s="915"/>
      <c r="AI50" s="915"/>
      <c r="AJ50" s="915"/>
      <c r="AK50" s="915"/>
      <c r="AL50" s="915"/>
      <c r="AM50" s="894">
        <f t="shared" si="183"/>
        <v>0</v>
      </c>
      <c r="AN50" s="895">
        <f t="shared" si="7"/>
        <v>0</v>
      </c>
      <c r="AO50" s="916"/>
      <c r="AP50" s="899">
        <f t="shared" si="216"/>
        <v>41</v>
      </c>
      <c r="AQ50" s="915"/>
      <c r="AR50" s="915"/>
      <c r="AS50" s="915"/>
      <c r="AT50" s="915"/>
      <c r="AU50" s="915"/>
      <c r="AV50" s="915"/>
      <c r="AW50" s="894">
        <f t="shared" si="184"/>
        <v>0</v>
      </c>
      <c r="AX50" s="895">
        <f t="shared" si="15"/>
        <v>0</v>
      </c>
      <c r="AY50" s="916"/>
      <c r="AZ50" s="899">
        <f t="shared" si="217"/>
        <v>40</v>
      </c>
      <c r="BA50" s="915"/>
      <c r="BB50" s="915"/>
      <c r="BC50" s="915"/>
      <c r="BD50" s="915"/>
      <c r="BE50" s="915"/>
      <c r="BF50" s="915"/>
      <c r="BG50" s="894">
        <f t="shared" si="185"/>
        <v>0</v>
      </c>
      <c r="BH50" s="895">
        <f t="shared" si="23"/>
        <v>0</v>
      </c>
      <c r="BI50" s="916"/>
      <c r="BJ50" s="891">
        <f t="shared" si="218"/>
        <v>40</v>
      </c>
      <c r="BK50" s="915"/>
      <c r="BL50" s="915"/>
      <c r="BM50" s="915"/>
      <c r="BN50" s="915"/>
      <c r="BO50" s="915"/>
      <c r="BP50" s="915"/>
      <c r="BQ50" s="894">
        <f t="shared" si="186"/>
        <v>0</v>
      </c>
      <c r="BR50" s="895">
        <f t="shared" si="30"/>
        <v>0</v>
      </c>
      <c r="BS50" s="916"/>
      <c r="BT50" s="891">
        <f t="shared" si="219"/>
        <v>40</v>
      </c>
      <c r="BU50" s="915"/>
      <c r="BV50" s="915"/>
      <c r="BW50" s="915"/>
      <c r="BX50" s="915"/>
      <c r="BY50" s="915"/>
      <c r="BZ50" s="915"/>
      <c r="CA50" s="894">
        <f t="shared" si="187"/>
        <v>0</v>
      </c>
      <c r="CB50" s="895">
        <f t="shared" si="38"/>
        <v>0</v>
      </c>
      <c r="CC50" s="916"/>
      <c r="CD50" s="899">
        <f t="shared" si="220"/>
        <v>40</v>
      </c>
      <c r="CE50" s="915"/>
      <c r="CF50" s="915"/>
      <c r="CG50" s="915"/>
      <c r="CH50" s="915"/>
      <c r="CI50" s="915"/>
      <c r="CJ50" s="915"/>
      <c r="CK50" s="894">
        <f t="shared" si="188"/>
        <v>0</v>
      </c>
      <c r="CL50" s="895">
        <f t="shared" si="46"/>
        <v>0</v>
      </c>
      <c r="CM50" s="916"/>
      <c r="CN50" s="899" t="e">
        <f t="shared" si="221"/>
        <v>#N/A</v>
      </c>
      <c r="CO50" s="915"/>
      <c r="CP50" s="915"/>
      <c r="CQ50" s="915"/>
      <c r="CR50" s="915"/>
      <c r="CS50" s="915"/>
      <c r="CT50" s="915"/>
      <c r="CU50" s="894">
        <f t="shared" si="189"/>
        <v>0</v>
      </c>
      <c r="CV50" s="895" t="e">
        <f t="shared" si="54"/>
        <v>#N/A</v>
      </c>
      <c r="CW50" s="916"/>
      <c r="CX50" s="899" t="e">
        <f t="shared" si="222"/>
        <v>#N/A</v>
      </c>
      <c r="CY50" s="915"/>
      <c r="CZ50" s="915"/>
      <c r="DA50" s="915"/>
      <c r="DB50" s="915"/>
      <c r="DC50" s="915"/>
      <c r="DD50" s="915"/>
      <c r="DE50" s="894">
        <f t="shared" si="190"/>
        <v>0</v>
      </c>
      <c r="DF50" s="895" t="e">
        <f t="shared" si="62"/>
        <v>#N/A</v>
      </c>
      <c r="DG50" s="916"/>
      <c r="DH50" s="899" t="e">
        <f t="shared" si="223"/>
        <v>#N/A</v>
      </c>
      <c r="DI50" s="915"/>
      <c r="DJ50" s="915"/>
      <c r="DK50" s="915"/>
      <c r="DL50" s="915"/>
      <c r="DM50" s="915"/>
      <c r="DN50" s="915"/>
      <c r="DO50" s="894">
        <f t="shared" si="191"/>
        <v>0</v>
      </c>
      <c r="DP50" s="895" t="e">
        <f t="shared" si="70"/>
        <v>#N/A</v>
      </c>
      <c r="DQ50" s="916"/>
      <c r="DR50" s="899" t="e">
        <f t="shared" si="224"/>
        <v>#N/A</v>
      </c>
      <c r="DS50" s="915"/>
      <c r="DT50" s="915"/>
      <c r="DU50" s="915"/>
      <c r="DV50" s="915"/>
      <c r="DW50" s="915"/>
      <c r="DX50" s="915"/>
      <c r="DY50" s="894">
        <f t="shared" si="192"/>
        <v>0</v>
      </c>
      <c r="DZ50" s="895" t="e">
        <f t="shared" si="78"/>
        <v>#N/A</v>
      </c>
      <c r="EA50" s="916"/>
      <c r="EB50" s="899" t="e">
        <f t="shared" si="225"/>
        <v>#N/A</v>
      </c>
      <c r="EC50" s="915"/>
      <c r="ED50" s="915"/>
      <c r="EE50" s="915"/>
      <c r="EF50" s="915"/>
      <c r="EG50" s="915"/>
      <c r="EH50" s="915"/>
      <c r="EI50" s="894">
        <f t="shared" si="193"/>
        <v>0</v>
      </c>
      <c r="EJ50" s="895" t="e">
        <f t="shared" si="86"/>
        <v>#N/A</v>
      </c>
      <c r="EK50" s="916"/>
      <c r="EL50" s="899" t="e">
        <f t="shared" si="226"/>
        <v>#N/A</v>
      </c>
      <c r="EM50" s="915"/>
      <c r="EN50" s="915"/>
      <c r="EO50" s="915"/>
      <c r="EP50" s="915"/>
      <c r="EQ50" s="915"/>
      <c r="ER50" s="915"/>
      <c r="ES50" s="894">
        <f t="shared" si="194"/>
        <v>0</v>
      </c>
      <c r="ET50" s="895" t="e">
        <f t="shared" si="94"/>
        <v>#N/A</v>
      </c>
      <c r="EU50" s="916"/>
      <c r="EV50" s="899" t="e">
        <f t="shared" si="227"/>
        <v>#N/A</v>
      </c>
      <c r="EW50" s="915"/>
      <c r="EX50" s="915"/>
      <c r="EY50" s="915"/>
      <c r="EZ50" s="915"/>
      <c r="FA50" s="915"/>
      <c r="FB50" s="915"/>
      <c r="FC50" s="894">
        <f t="shared" si="195"/>
        <v>0</v>
      </c>
      <c r="FD50" s="895" t="e">
        <f t="shared" si="102"/>
        <v>#N/A</v>
      </c>
      <c r="FE50" s="902"/>
      <c r="FF50" s="899" t="e">
        <f t="shared" si="228"/>
        <v>#N/A</v>
      </c>
      <c r="FG50" s="915"/>
      <c r="FH50" s="915"/>
      <c r="FI50" s="915"/>
      <c r="FJ50" s="915"/>
      <c r="FK50" s="915"/>
      <c r="FL50" s="915"/>
      <c r="FM50" s="894">
        <f t="shared" si="196"/>
        <v>0</v>
      </c>
      <c r="FN50" s="895" t="e">
        <f t="shared" si="110"/>
        <v>#N/A</v>
      </c>
      <c r="FO50" s="902"/>
      <c r="FP50" s="899" t="e">
        <f t="shared" si="229"/>
        <v>#N/A</v>
      </c>
      <c r="FQ50" s="915"/>
      <c r="FR50" s="915"/>
      <c r="FS50" s="915"/>
      <c r="FT50" s="915"/>
      <c r="FU50" s="915"/>
      <c r="FV50" s="915"/>
      <c r="FW50" s="894">
        <f t="shared" si="197"/>
        <v>0</v>
      </c>
      <c r="FX50" s="895" t="e">
        <f t="shared" si="118"/>
        <v>#N/A</v>
      </c>
      <c r="FY50" s="902"/>
      <c r="FZ50" s="899" t="e">
        <f t="shared" si="230"/>
        <v>#N/A</v>
      </c>
      <c r="GA50" s="915"/>
      <c r="GB50" s="915"/>
      <c r="GC50" s="915"/>
      <c r="GD50" s="915"/>
      <c r="GE50" s="915"/>
      <c r="GF50" s="915"/>
      <c r="GG50" s="894">
        <f t="shared" si="198"/>
        <v>0</v>
      </c>
      <c r="GH50" s="895" t="e">
        <f t="shared" si="126"/>
        <v>#N/A</v>
      </c>
      <c r="GI50" s="902"/>
      <c r="GJ50" s="899" t="e">
        <f t="shared" si="231"/>
        <v>#N/A</v>
      </c>
      <c r="GK50" s="915"/>
      <c r="GL50" s="915"/>
      <c r="GM50" s="915"/>
      <c r="GN50" s="915"/>
      <c r="GO50" s="915"/>
      <c r="GP50" s="915"/>
      <c r="GQ50" s="894">
        <f t="shared" si="199"/>
        <v>0</v>
      </c>
      <c r="GR50" s="895" t="e">
        <f t="shared" si="134"/>
        <v>#N/A</v>
      </c>
      <c r="GS50" s="902"/>
      <c r="GT50" s="899" t="e">
        <f t="shared" si="232"/>
        <v>#N/A</v>
      </c>
      <c r="GU50" s="915"/>
      <c r="GV50" s="915"/>
      <c r="GW50" s="915"/>
      <c r="GX50" s="915"/>
      <c r="GY50" s="915"/>
      <c r="GZ50" s="915"/>
      <c r="HA50" s="894">
        <f t="shared" si="200"/>
        <v>0</v>
      </c>
      <c r="HB50" s="895" t="e">
        <f t="shared" si="142"/>
        <v>#N/A</v>
      </c>
      <c r="HC50" s="902"/>
      <c r="HD50" s="899" t="e">
        <f t="shared" si="233"/>
        <v>#N/A</v>
      </c>
      <c r="HE50" s="915"/>
      <c r="HF50" s="915"/>
      <c r="HG50" s="915"/>
      <c r="HH50" s="915"/>
      <c r="HI50" s="915"/>
      <c r="HJ50" s="915"/>
      <c r="HK50" s="894">
        <f t="shared" si="201"/>
        <v>0</v>
      </c>
      <c r="HL50" s="895" t="e">
        <f t="shared" si="150"/>
        <v>#N/A</v>
      </c>
      <c r="HM50" s="902"/>
      <c r="HN50" s="899" t="e">
        <f t="shared" si="234"/>
        <v>#N/A</v>
      </c>
      <c r="HO50" s="915"/>
      <c r="HP50" s="915"/>
      <c r="HQ50" s="915"/>
      <c r="HR50" s="915"/>
      <c r="HS50" s="915"/>
      <c r="HT50" s="915"/>
      <c r="HU50" s="894">
        <f t="shared" si="202"/>
        <v>0</v>
      </c>
      <c r="HV50" s="895" t="e">
        <f t="shared" si="158"/>
        <v>#N/A</v>
      </c>
      <c r="HW50" s="902"/>
      <c r="HX50" s="899" t="e">
        <f t="shared" si="235"/>
        <v>#N/A</v>
      </c>
      <c r="HY50" s="915"/>
      <c r="HZ50" s="915"/>
      <c r="IA50" s="915"/>
      <c r="IB50" s="915"/>
      <c r="IC50" s="915"/>
      <c r="ID50" s="915"/>
      <c r="IE50" s="894">
        <f t="shared" si="203"/>
        <v>0</v>
      </c>
      <c r="IF50" s="895" t="e">
        <f t="shared" si="166"/>
        <v>#N/A</v>
      </c>
      <c r="IG50" s="902"/>
      <c r="IH50" s="917"/>
      <c r="II50" s="915"/>
      <c r="IJ50" s="915"/>
      <c r="IK50" s="915"/>
      <c r="IL50" s="915"/>
      <c r="IM50" s="915"/>
      <c r="IN50" s="915"/>
      <c r="IO50" s="894">
        <f t="shared" si="204"/>
        <v>0</v>
      </c>
      <c r="IP50" s="895" t="e">
        <f t="shared" si="174"/>
        <v>#DIV/0!</v>
      </c>
      <c r="IQ50" s="916"/>
      <c r="IR50" s="917"/>
      <c r="IS50" s="915"/>
      <c r="IT50" s="915"/>
      <c r="IU50" s="915"/>
      <c r="IV50" s="915"/>
      <c r="IW50" s="915"/>
      <c r="IX50" s="915"/>
      <c r="IY50" s="894">
        <f t="shared" si="205"/>
        <v>0</v>
      </c>
      <c r="IZ50" s="895" t="e">
        <f t="shared" si="182"/>
        <v>#DIV/0!</v>
      </c>
      <c r="JA50" s="916"/>
      <c r="JB50" s="621"/>
      <c r="JC50" s="916"/>
      <c r="JD50" s="621"/>
      <c r="JE50" s="621"/>
      <c r="JF50" s="621"/>
      <c r="JG50" s="621"/>
      <c r="JH50" s="621"/>
      <c r="JI50" s="621"/>
      <c r="JJ50" s="621"/>
      <c r="JK50" s="621"/>
      <c r="JL50" s="621"/>
      <c r="JM50" s="621"/>
      <c r="JN50" s="621"/>
      <c r="JO50" s="621"/>
      <c r="JP50" s="621"/>
      <c r="JQ50" s="621"/>
      <c r="JR50" s="621"/>
      <c r="JS50" s="621"/>
      <c r="JT50" s="621"/>
      <c r="JU50" s="621"/>
      <c r="JV50" s="621"/>
      <c r="JW50" s="621"/>
      <c r="JX50" s="621"/>
      <c r="JY50" s="621"/>
      <c r="JZ50" s="621"/>
      <c r="KA50" s="621"/>
      <c r="KB50" s="621"/>
      <c r="KC50" s="621"/>
      <c r="KD50" s="621"/>
      <c r="KE50" s="621"/>
      <c r="KF50" s="621"/>
    </row>
    <row r="51" spans="1:292" s="834" customFormat="1" ht="20.149999999999999" customHeight="1">
      <c r="A51" s="890">
        <f t="shared" si="212"/>
        <v>45721</v>
      </c>
      <c r="B51" s="891">
        <f t="shared" si="238"/>
        <v>42</v>
      </c>
      <c r="C51" s="914"/>
      <c r="D51" s="914"/>
      <c r="E51" s="914"/>
      <c r="F51" s="914"/>
      <c r="G51" s="914"/>
      <c r="H51" s="914"/>
      <c r="I51" s="894">
        <f t="shared" si="206"/>
        <v>0</v>
      </c>
      <c r="J51" s="895">
        <f t="shared" si="207"/>
        <v>0</v>
      </c>
      <c r="K51" s="916"/>
      <c r="L51" s="899">
        <f t="shared" si="213"/>
        <v>42</v>
      </c>
      <c r="M51" s="915"/>
      <c r="N51" s="915"/>
      <c r="O51" s="915"/>
      <c r="P51" s="915"/>
      <c r="Q51" s="915"/>
      <c r="R51" s="915"/>
      <c r="S51" s="894">
        <f t="shared" si="208"/>
        <v>0</v>
      </c>
      <c r="T51" s="895">
        <f t="shared" si="209"/>
        <v>0</v>
      </c>
      <c r="U51" s="916"/>
      <c r="V51" s="899">
        <f t="shared" si="214"/>
        <v>42</v>
      </c>
      <c r="W51" s="915"/>
      <c r="X51" s="915"/>
      <c r="Y51" s="915"/>
      <c r="Z51" s="915"/>
      <c r="AA51" s="915"/>
      <c r="AB51" s="915"/>
      <c r="AC51" s="894">
        <f t="shared" si="210"/>
        <v>0</v>
      </c>
      <c r="AD51" s="895">
        <f t="shared" si="211"/>
        <v>0</v>
      </c>
      <c r="AE51" s="916"/>
      <c r="AF51" s="891">
        <f t="shared" si="215"/>
        <v>42</v>
      </c>
      <c r="AG51" s="915"/>
      <c r="AH51" s="915"/>
      <c r="AI51" s="915"/>
      <c r="AJ51" s="915"/>
      <c r="AK51" s="915"/>
      <c r="AL51" s="915"/>
      <c r="AM51" s="894">
        <f t="shared" si="183"/>
        <v>0</v>
      </c>
      <c r="AN51" s="895">
        <f t="shared" si="7"/>
        <v>0</v>
      </c>
      <c r="AO51" s="916"/>
      <c r="AP51" s="899">
        <f t="shared" si="216"/>
        <v>42</v>
      </c>
      <c r="AQ51" s="915"/>
      <c r="AR51" s="915"/>
      <c r="AS51" s="915"/>
      <c r="AT51" s="915"/>
      <c r="AU51" s="915"/>
      <c r="AV51" s="915"/>
      <c r="AW51" s="894">
        <f t="shared" si="184"/>
        <v>0</v>
      </c>
      <c r="AX51" s="895">
        <f t="shared" si="15"/>
        <v>0</v>
      </c>
      <c r="AY51" s="916"/>
      <c r="AZ51" s="899">
        <f t="shared" si="217"/>
        <v>41</v>
      </c>
      <c r="BA51" s="915"/>
      <c r="BB51" s="915"/>
      <c r="BC51" s="915"/>
      <c r="BD51" s="915"/>
      <c r="BE51" s="915"/>
      <c r="BF51" s="915"/>
      <c r="BG51" s="894">
        <f t="shared" si="185"/>
        <v>0</v>
      </c>
      <c r="BH51" s="895">
        <f t="shared" si="23"/>
        <v>0</v>
      </c>
      <c r="BI51" s="916"/>
      <c r="BJ51" s="891">
        <f t="shared" si="218"/>
        <v>41</v>
      </c>
      <c r="BK51" s="915"/>
      <c r="BL51" s="915"/>
      <c r="BM51" s="915"/>
      <c r="BN51" s="915"/>
      <c r="BO51" s="915"/>
      <c r="BP51" s="915"/>
      <c r="BQ51" s="894">
        <f t="shared" si="186"/>
        <v>0</v>
      </c>
      <c r="BR51" s="895">
        <f t="shared" si="30"/>
        <v>0</v>
      </c>
      <c r="BS51" s="916"/>
      <c r="BT51" s="891">
        <f t="shared" si="219"/>
        <v>41</v>
      </c>
      <c r="BU51" s="915"/>
      <c r="BV51" s="915"/>
      <c r="BW51" s="915"/>
      <c r="BX51" s="915"/>
      <c r="BY51" s="915"/>
      <c r="BZ51" s="915"/>
      <c r="CA51" s="894">
        <f t="shared" si="187"/>
        <v>0</v>
      </c>
      <c r="CB51" s="895">
        <f t="shared" si="38"/>
        <v>0</v>
      </c>
      <c r="CC51" s="916"/>
      <c r="CD51" s="899">
        <f t="shared" si="220"/>
        <v>41</v>
      </c>
      <c r="CE51" s="915"/>
      <c r="CF51" s="915"/>
      <c r="CG51" s="915"/>
      <c r="CH51" s="915"/>
      <c r="CI51" s="915"/>
      <c r="CJ51" s="915"/>
      <c r="CK51" s="894">
        <f t="shared" si="188"/>
        <v>0</v>
      </c>
      <c r="CL51" s="895">
        <f t="shared" si="46"/>
        <v>0</v>
      </c>
      <c r="CM51" s="916"/>
      <c r="CN51" s="899" t="e">
        <f t="shared" si="221"/>
        <v>#N/A</v>
      </c>
      <c r="CO51" s="915"/>
      <c r="CP51" s="915"/>
      <c r="CQ51" s="915"/>
      <c r="CR51" s="915"/>
      <c r="CS51" s="915"/>
      <c r="CT51" s="915"/>
      <c r="CU51" s="894">
        <f t="shared" si="189"/>
        <v>0</v>
      </c>
      <c r="CV51" s="895" t="e">
        <f t="shared" si="54"/>
        <v>#N/A</v>
      </c>
      <c r="CW51" s="916"/>
      <c r="CX51" s="899" t="e">
        <f t="shared" si="222"/>
        <v>#N/A</v>
      </c>
      <c r="CY51" s="915"/>
      <c r="CZ51" s="915"/>
      <c r="DA51" s="915"/>
      <c r="DB51" s="915"/>
      <c r="DC51" s="915"/>
      <c r="DD51" s="915"/>
      <c r="DE51" s="894">
        <f t="shared" si="190"/>
        <v>0</v>
      </c>
      <c r="DF51" s="895" t="e">
        <f t="shared" si="62"/>
        <v>#N/A</v>
      </c>
      <c r="DG51" s="916"/>
      <c r="DH51" s="899" t="e">
        <f t="shared" si="223"/>
        <v>#N/A</v>
      </c>
      <c r="DI51" s="915"/>
      <c r="DJ51" s="915"/>
      <c r="DK51" s="915"/>
      <c r="DL51" s="915"/>
      <c r="DM51" s="915"/>
      <c r="DN51" s="915"/>
      <c r="DO51" s="894">
        <f t="shared" si="191"/>
        <v>0</v>
      </c>
      <c r="DP51" s="895" t="e">
        <f t="shared" si="70"/>
        <v>#N/A</v>
      </c>
      <c r="DQ51" s="916"/>
      <c r="DR51" s="899" t="e">
        <f t="shared" si="224"/>
        <v>#N/A</v>
      </c>
      <c r="DS51" s="915"/>
      <c r="DT51" s="915"/>
      <c r="DU51" s="915"/>
      <c r="DV51" s="915"/>
      <c r="DW51" s="915"/>
      <c r="DX51" s="915"/>
      <c r="DY51" s="894">
        <f t="shared" si="192"/>
        <v>0</v>
      </c>
      <c r="DZ51" s="895" t="e">
        <f t="shared" si="78"/>
        <v>#N/A</v>
      </c>
      <c r="EA51" s="916"/>
      <c r="EB51" s="899" t="e">
        <f t="shared" si="225"/>
        <v>#N/A</v>
      </c>
      <c r="EC51" s="915"/>
      <c r="ED51" s="915"/>
      <c r="EE51" s="915"/>
      <c r="EF51" s="915"/>
      <c r="EG51" s="915"/>
      <c r="EH51" s="915"/>
      <c r="EI51" s="894">
        <f t="shared" si="193"/>
        <v>0</v>
      </c>
      <c r="EJ51" s="895" t="e">
        <f t="shared" si="86"/>
        <v>#N/A</v>
      </c>
      <c r="EK51" s="916"/>
      <c r="EL51" s="899" t="e">
        <f t="shared" si="226"/>
        <v>#N/A</v>
      </c>
      <c r="EM51" s="915"/>
      <c r="EN51" s="915"/>
      <c r="EO51" s="915"/>
      <c r="EP51" s="915"/>
      <c r="EQ51" s="915"/>
      <c r="ER51" s="915"/>
      <c r="ES51" s="894">
        <f t="shared" si="194"/>
        <v>0</v>
      </c>
      <c r="ET51" s="895" t="e">
        <f t="shared" si="94"/>
        <v>#N/A</v>
      </c>
      <c r="EU51" s="916"/>
      <c r="EV51" s="899" t="e">
        <f t="shared" si="227"/>
        <v>#N/A</v>
      </c>
      <c r="EW51" s="915"/>
      <c r="EX51" s="915"/>
      <c r="EY51" s="915"/>
      <c r="EZ51" s="915"/>
      <c r="FA51" s="915"/>
      <c r="FB51" s="915"/>
      <c r="FC51" s="894">
        <f t="shared" si="195"/>
        <v>0</v>
      </c>
      <c r="FD51" s="895" t="e">
        <f t="shared" si="102"/>
        <v>#N/A</v>
      </c>
      <c r="FE51" s="916"/>
      <c r="FF51" s="899" t="e">
        <f t="shared" si="228"/>
        <v>#N/A</v>
      </c>
      <c r="FG51" s="915"/>
      <c r="FH51" s="915"/>
      <c r="FI51" s="915"/>
      <c r="FJ51" s="915"/>
      <c r="FK51" s="915"/>
      <c r="FL51" s="915"/>
      <c r="FM51" s="894">
        <f t="shared" si="196"/>
        <v>0</v>
      </c>
      <c r="FN51" s="895" t="e">
        <f t="shared" si="110"/>
        <v>#N/A</v>
      </c>
      <c r="FO51" s="902"/>
      <c r="FP51" s="899" t="e">
        <f t="shared" si="229"/>
        <v>#N/A</v>
      </c>
      <c r="FQ51" s="915"/>
      <c r="FR51" s="915"/>
      <c r="FS51" s="915"/>
      <c r="FT51" s="915"/>
      <c r="FU51" s="915"/>
      <c r="FV51" s="915"/>
      <c r="FW51" s="894">
        <f t="shared" si="197"/>
        <v>0</v>
      </c>
      <c r="FX51" s="895" t="e">
        <f t="shared" si="118"/>
        <v>#N/A</v>
      </c>
      <c r="FY51" s="902"/>
      <c r="FZ51" s="899" t="e">
        <f t="shared" si="230"/>
        <v>#N/A</v>
      </c>
      <c r="GA51" s="915"/>
      <c r="GB51" s="915"/>
      <c r="GC51" s="915"/>
      <c r="GD51" s="915"/>
      <c r="GE51" s="915"/>
      <c r="GF51" s="915"/>
      <c r="GG51" s="894">
        <f t="shared" si="198"/>
        <v>0</v>
      </c>
      <c r="GH51" s="895" t="e">
        <f t="shared" si="126"/>
        <v>#N/A</v>
      </c>
      <c r="GI51" s="902"/>
      <c r="GJ51" s="899" t="e">
        <f t="shared" si="231"/>
        <v>#N/A</v>
      </c>
      <c r="GK51" s="915"/>
      <c r="GL51" s="915"/>
      <c r="GM51" s="915"/>
      <c r="GN51" s="915"/>
      <c r="GO51" s="915"/>
      <c r="GP51" s="915"/>
      <c r="GQ51" s="894">
        <f t="shared" si="199"/>
        <v>0</v>
      </c>
      <c r="GR51" s="895" t="e">
        <f t="shared" si="134"/>
        <v>#N/A</v>
      </c>
      <c r="GS51" s="902"/>
      <c r="GT51" s="899" t="e">
        <f t="shared" si="232"/>
        <v>#N/A</v>
      </c>
      <c r="GU51" s="915"/>
      <c r="GV51" s="915"/>
      <c r="GW51" s="915"/>
      <c r="GX51" s="915"/>
      <c r="GY51" s="915"/>
      <c r="GZ51" s="915"/>
      <c r="HA51" s="894">
        <f t="shared" si="200"/>
        <v>0</v>
      </c>
      <c r="HB51" s="895" t="e">
        <f t="shared" si="142"/>
        <v>#N/A</v>
      </c>
      <c r="HC51" s="902"/>
      <c r="HD51" s="899" t="e">
        <f t="shared" si="233"/>
        <v>#N/A</v>
      </c>
      <c r="HE51" s="915"/>
      <c r="HF51" s="915"/>
      <c r="HG51" s="915"/>
      <c r="HH51" s="915"/>
      <c r="HI51" s="915"/>
      <c r="HJ51" s="915"/>
      <c r="HK51" s="894">
        <f t="shared" si="201"/>
        <v>0</v>
      </c>
      <c r="HL51" s="895" t="e">
        <f t="shared" si="150"/>
        <v>#N/A</v>
      </c>
      <c r="HM51" s="902"/>
      <c r="HN51" s="899" t="e">
        <f t="shared" si="234"/>
        <v>#N/A</v>
      </c>
      <c r="HO51" s="915"/>
      <c r="HP51" s="915"/>
      <c r="HQ51" s="915"/>
      <c r="HR51" s="915"/>
      <c r="HS51" s="915"/>
      <c r="HT51" s="915"/>
      <c r="HU51" s="894">
        <f t="shared" si="202"/>
        <v>0</v>
      </c>
      <c r="HV51" s="895" t="e">
        <f t="shared" si="158"/>
        <v>#N/A</v>
      </c>
      <c r="HW51" s="902"/>
      <c r="HX51" s="899" t="e">
        <f t="shared" si="235"/>
        <v>#N/A</v>
      </c>
      <c r="HY51" s="915"/>
      <c r="HZ51" s="915"/>
      <c r="IA51" s="915"/>
      <c r="IB51" s="915"/>
      <c r="IC51" s="915"/>
      <c r="ID51" s="915"/>
      <c r="IE51" s="894">
        <f t="shared" si="203"/>
        <v>0</v>
      </c>
      <c r="IF51" s="895" t="e">
        <f t="shared" si="166"/>
        <v>#N/A</v>
      </c>
      <c r="IG51" s="902"/>
      <c r="IH51" s="917"/>
      <c r="II51" s="915"/>
      <c r="IJ51" s="915"/>
      <c r="IK51" s="915"/>
      <c r="IL51" s="915"/>
      <c r="IM51" s="915"/>
      <c r="IN51" s="915"/>
      <c r="IO51" s="894">
        <f t="shared" si="204"/>
        <v>0</v>
      </c>
      <c r="IP51" s="895" t="e">
        <f t="shared" si="174"/>
        <v>#DIV/0!</v>
      </c>
      <c r="IQ51" s="916"/>
      <c r="IR51" s="917"/>
      <c r="IS51" s="915"/>
      <c r="IT51" s="915"/>
      <c r="IU51" s="915"/>
      <c r="IV51" s="915"/>
      <c r="IW51" s="915"/>
      <c r="IX51" s="915"/>
      <c r="IY51" s="894">
        <f t="shared" si="205"/>
        <v>0</v>
      </c>
      <c r="IZ51" s="895" t="e">
        <f t="shared" si="182"/>
        <v>#DIV/0!</v>
      </c>
      <c r="JA51" s="916"/>
      <c r="JB51" s="621"/>
      <c r="JC51" s="916"/>
      <c r="JD51" s="621"/>
      <c r="JE51" s="621"/>
      <c r="JF51" s="621"/>
      <c r="JG51" s="621"/>
      <c r="JH51" s="621"/>
      <c r="JI51" s="621"/>
      <c r="JJ51" s="621"/>
      <c r="JK51" s="621"/>
      <c r="JL51" s="621"/>
      <c r="JM51" s="621"/>
      <c r="JN51" s="621"/>
      <c r="JO51" s="621"/>
      <c r="JP51" s="621"/>
      <c r="JQ51" s="621"/>
      <c r="JR51" s="621"/>
      <c r="JS51" s="621"/>
      <c r="JT51" s="621"/>
      <c r="JU51" s="621"/>
      <c r="JV51" s="621"/>
      <c r="JW51" s="621"/>
      <c r="JX51" s="621"/>
      <c r="JY51" s="621"/>
      <c r="JZ51" s="621"/>
      <c r="KA51" s="621"/>
      <c r="KB51" s="621"/>
      <c r="KC51" s="621"/>
      <c r="KD51" s="621"/>
      <c r="KE51" s="621"/>
      <c r="KF51" s="621"/>
    </row>
    <row r="52" spans="1:292" s="834" customFormat="1" ht="20.149999999999999" customHeight="1">
      <c r="A52" s="890">
        <f t="shared" si="212"/>
        <v>45722</v>
      </c>
      <c r="B52" s="891">
        <f t="shared" si="238"/>
        <v>43</v>
      </c>
      <c r="C52" s="914"/>
      <c r="D52" s="914"/>
      <c r="E52" s="914"/>
      <c r="F52" s="914"/>
      <c r="G52" s="914"/>
      <c r="H52" s="914"/>
      <c r="I52" s="894">
        <f t="shared" si="206"/>
        <v>0</v>
      </c>
      <c r="J52" s="895">
        <f t="shared" si="207"/>
        <v>0</v>
      </c>
      <c r="K52" s="916"/>
      <c r="L52" s="899">
        <f t="shared" si="213"/>
        <v>43</v>
      </c>
      <c r="M52" s="915"/>
      <c r="N52" s="915"/>
      <c r="O52" s="915"/>
      <c r="P52" s="915"/>
      <c r="Q52" s="915"/>
      <c r="R52" s="915"/>
      <c r="S52" s="894">
        <f t="shared" si="208"/>
        <v>0</v>
      </c>
      <c r="T52" s="895">
        <f t="shared" si="209"/>
        <v>0</v>
      </c>
      <c r="U52" s="916"/>
      <c r="V52" s="899">
        <f t="shared" si="214"/>
        <v>43</v>
      </c>
      <c r="W52" s="915"/>
      <c r="X52" s="915"/>
      <c r="Y52" s="915"/>
      <c r="Z52" s="915"/>
      <c r="AA52" s="915"/>
      <c r="AB52" s="915"/>
      <c r="AC52" s="894">
        <f t="shared" si="210"/>
        <v>0</v>
      </c>
      <c r="AD52" s="895">
        <f t="shared" si="211"/>
        <v>0</v>
      </c>
      <c r="AE52" s="916"/>
      <c r="AF52" s="891">
        <f t="shared" si="215"/>
        <v>43</v>
      </c>
      <c r="AG52" s="915"/>
      <c r="AH52" s="915"/>
      <c r="AI52" s="915"/>
      <c r="AJ52" s="915"/>
      <c r="AK52" s="915"/>
      <c r="AL52" s="915"/>
      <c r="AM52" s="894">
        <f t="shared" si="183"/>
        <v>0</v>
      </c>
      <c r="AN52" s="895">
        <f t="shared" si="7"/>
        <v>0</v>
      </c>
      <c r="AO52" s="916"/>
      <c r="AP52" s="899">
        <f t="shared" si="216"/>
        <v>43</v>
      </c>
      <c r="AQ52" s="915"/>
      <c r="AR52" s="915"/>
      <c r="AS52" s="915"/>
      <c r="AT52" s="915"/>
      <c r="AU52" s="915"/>
      <c r="AV52" s="915"/>
      <c r="AW52" s="894">
        <f t="shared" si="184"/>
        <v>0</v>
      </c>
      <c r="AX52" s="895">
        <f t="shared" si="15"/>
        <v>0</v>
      </c>
      <c r="AY52" s="916"/>
      <c r="AZ52" s="899">
        <f t="shared" si="217"/>
        <v>42</v>
      </c>
      <c r="BA52" s="915"/>
      <c r="BB52" s="915"/>
      <c r="BC52" s="915"/>
      <c r="BD52" s="915"/>
      <c r="BE52" s="915"/>
      <c r="BF52" s="915"/>
      <c r="BG52" s="894">
        <f t="shared" si="185"/>
        <v>0</v>
      </c>
      <c r="BH52" s="895">
        <f t="shared" si="23"/>
        <v>0</v>
      </c>
      <c r="BI52" s="916"/>
      <c r="BJ52" s="891">
        <f t="shared" si="218"/>
        <v>42</v>
      </c>
      <c r="BK52" s="915"/>
      <c r="BL52" s="915"/>
      <c r="BM52" s="915"/>
      <c r="BN52" s="915"/>
      <c r="BO52" s="915"/>
      <c r="BP52" s="915"/>
      <c r="BQ52" s="894">
        <f t="shared" si="186"/>
        <v>0</v>
      </c>
      <c r="BR52" s="895">
        <f t="shared" si="30"/>
        <v>0</v>
      </c>
      <c r="BS52" s="916"/>
      <c r="BT52" s="891">
        <f t="shared" si="219"/>
        <v>42</v>
      </c>
      <c r="BU52" s="915"/>
      <c r="BV52" s="915"/>
      <c r="BW52" s="915"/>
      <c r="BX52" s="915"/>
      <c r="BY52" s="915"/>
      <c r="BZ52" s="915"/>
      <c r="CA52" s="894">
        <f t="shared" si="187"/>
        <v>0</v>
      </c>
      <c r="CB52" s="895">
        <f t="shared" si="38"/>
        <v>0</v>
      </c>
      <c r="CC52" s="916"/>
      <c r="CD52" s="899">
        <f t="shared" si="220"/>
        <v>42</v>
      </c>
      <c r="CE52" s="915"/>
      <c r="CF52" s="915"/>
      <c r="CG52" s="915"/>
      <c r="CH52" s="915"/>
      <c r="CI52" s="915"/>
      <c r="CJ52" s="915"/>
      <c r="CK52" s="894">
        <f t="shared" si="188"/>
        <v>0</v>
      </c>
      <c r="CL52" s="895">
        <f t="shared" si="46"/>
        <v>0</v>
      </c>
      <c r="CM52" s="916"/>
      <c r="CN52" s="899" t="e">
        <f t="shared" si="221"/>
        <v>#N/A</v>
      </c>
      <c r="CO52" s="915"/>
      <c r="CP52" s="915"/>
      <c r="CQ52" s="915"/>
      <c r="CR52" s="915"/>
      <c r="CS52" s="915"/>
      <c r="CT52" s="915"/>
      <c r="CU52" s="894">
        <f t="shared" si="189"/>
        <v>0</v>
      </c>
      <c r="CV52" s="895" t="e">
        <f t="shared" si="54"/>
        <v>#N/A</v>
      </c>
      <c r="CW52" s="916"/>
      <c r="CX52" s="899" t="e">
        <f t="shared" si="222"/>
        <v>#N/A</v>
      </c>
      <c r="CY52" s="915"/>
      <c r="CZ52" s="915"/>
      <c r="DA52" s="915"/>
      <c r="DB52" s="915"/>
      <c r="DC52" s="915"/>
      <c r="DD52" s="915"/>
      <c r="DE52" s="894">
        <f t="shared" si="190"/>
        <v>0</v>
      </c>
      <c r="DF52" s="895" t="e">
        <f t="shared" si="62"/>
        <v>#N/A</v>
      </c>
      <c r="DG52" s="916"/>
      <c r="DH52" s="899" t="e">
        <f t="shared" si="223"/>
        <v>#N/A</v>
      </c>
      <c r="DI52" s="915"/>
      <c r="DJ52" s="915"/>
      <c r="DK52" s="915"/>
      <c r="DL52" s="915"/>
      <c r="DM52" s="915"/>
      <c r="DN52" s="915"/>
      <c r="DO52" s="894">
        <f t="shared" si="191"/>
        <v>0</v>
      </c>
      <c r="DP52" s="895" t="e">
        <f t="shared" si="70"/>
        <v>#N/A</v>
      </c>
      <c r="DQ52" s="916"/>
      <c r="DR52" s="899" t="e">
        <f t="shared" si="224"/>
        <v>#N/A</v>
      </c>
      <c r="DS52" s="915"/>
      <c r="DT52" s="915"/>
      <c r="DU52" s="915"/>
      <c r="DV52" s="915"/>
      <c r="DW52" s="915"/>
      <c r="DX52" s="915"/>
      <c r="DY52" s="894">
        <f t="shared" si="192"/>
        <v>0</v>
      </c>
      <c r="DZ52" s="895" t="e">
        <f t="shared" si="78"/>
        <v>#N/A</v>
      </c>
      <c r="EA52" s="916"/>
      <c r="EB52" s="899" t="e">
        <f t="shared" si="225"/>
        <v>#N/A</v>
      </c>
      <c r="EC52" s="915"/>
      <c r="ED52" s="915"/>
      <c r="EE52" s="915"/>
      <c r="EF52" s="915"/>
      <c r="EG52" s="915"/>
      <c r="EH52" s="915"/>
      <c r="EI52" s="894">
        <f t="shared" si="193"/>
        <v>0</v>
      </c>
      <c r="EJ52" s="895" t="e">
        <f t="shared" si="86"/>
        <v>#N/A</v>
      </c>
      <c r="EK52" s="916"/>
      <c r="EL52" s="899" t="e">
        <f t="shared" si="226"/>
        <v>#N/A</v>
      </c>
      <c r="EM52" s="915"/>
      <c r="EN52" s="915"/>
      <c r="EO52" s="915"/>
      <c r="EP52" s="915"/>
      <c r="EQ52" s="915"/>
      <c r="ER52" s="915"/>
      <c r="ES52" s="894">
        <f t="shared" si="194"/>
        <v>0</v>
      </c>
      <c r="ET52" s="895" t="e">
        <f t="shared" si="94"/>
        <v>#N/A</v>
      </c>
      <c r="EU52" s="916"/>
      <c r="EV52" s="899" t="e">
        <f t="shared" si="227"/>
        <v>#N/A</v>
      </c>
      <c r="EW52" s="915"/>
      <c r="EX52" s="915"/>
      <c r="EY52" s="915"/>
      <c r="EZ52" s="915"/>
      <c r="FA52" s="915"/>
      <c r="FB52" s="915"/>
      <c r="FC52" s="894">
        <f t="shared" si="195"/>
        <v>0</v>
      </c>
      <c r="FD52" s="895" t="e">
        <f t="shared" si="102"/>
        <v>#N/A</v>
      </c>
      <c r="FE52" s="916"/>
      <c r="FF52" s="899" t="e">
        <f t="shared" si="228"/>
        <v>#N/A</v>
      </c>
      <c r="FG52" s="915"/>
      <c r="FH52" s="915"/>
      <c r="FI52" s="915"/>
      <c r="FJ52" s="915"/>
      <c r="FK52" s="915"/>
      <c r="FL52" s="915"/>
      <c r="FM52" s="894">
        <f t="shared" si="196"/>
        <v>0</v>
      </c>
      <c r="FN52" s="895" t="e">
        <f t="shared" si="110"/>
        <v>#N/A</v>
      </c>
      <c r="FO52" s="916"/>
      <c r="FP52" s="899" t="e">
        <f t="shared" si="229"/>
        <v>#N/A</v>
      </c>
      <c r="FQ52" s="915"/>
      <c r="FR52" s="915"/>
      <c r="FS52" s="915"/>
      <c r="FT52" s="915"/>
      <c r="FU52" s="915"/>
      <c r="FV52" s="915"/>
      <c r="FW52" s="894">
        <f t="shared" si="197"/>
        <v>0</v>
      </c>
      <c r="FX52" s="895" t="e">
        <f t="shared" si="118"/>
        <v>#N/A</v>
      </c>
      <c r="FY52" s="916"/>
      <c r="FZ52" s="899" t="e">
        <f t="shared" si="230"/>
        <v>#N/A</v>
      </c>
      <c r="GA52" s="915"/>
      <c r="GB52" s="915"/>
      <c r="GC52" s="915"/>
      <c r="GD52" s="915"/>
      <c r="GE52" s="915"/>
      <c r="GF52" s="915"/>
      <c r="GG52" s="894">
        <f t="shared" si="198"/>
        <v>0</v>
      </c>
      <c r="GH52" s="895" t="e">
        <f t="shared" si="126"/>
        <v>#N/A</v>
      </c>
      <c r="GI52" s="916"/>
      <c r="GJ52" s="899" t="e">
        <f t="shared" si="231"/>
        <v>#N/A</v>
      </c>
      <c r="GK52" s="915"/>
      <c r="GL52" s="915"/>
      <c r="GM52" s="915"/>
      <c r="GN52" s="915"/>
      <c r="GO52" s="915"/>
      <c r="GP52" s="915"/>
      <c r="GQ52" s="894">
        <f t="shared" si="199"/>
        <v>0</v>
      </c>
      <c r="GR52" s="895" t="e">
        <f t="shared" si="134"/>
        <v>#N/A</v>
      </c>
      <c r="GS52" s="916"/>
      <c r="GT52" s="899" t="e">
        <f t="shared" si="232"/>
        <v>#N/A</v>
      </c>
      <c r="GU52" s="915"/>
      <c r="GV52" s="915"/>
      <c r="GW52" s="915"/>
      <c r="GX52" s="915"/>
      <c r="GY52" s="915"/>
      <c r="GZ52" s="915"/>
      <c r="HA52" s="894">
        <f t="shared" si="200"/>
        <v>0</v>
      </c>
      <c r="HB52" s="895" t="e">
        <f t="shared" si="142"/>
        <v>#N/A</v>
      </c>
      <c r="HC52" s="916"/>
      <c r="HD52" s="899" t="e">
        <f t="shared" si="233"/>
        <v>#N/A</v>
      </c>
      <c r="HE52" s="915"/>
      <c r="HF52" s="915"/>
      <c r="HG52" s="915"/>
      <c r="HH52" s="915"/>
      <c r="HI52" s="915"/>
      <c r="HJ52" s="915"/>
      <c r="HK52" s="894">
        <f t="shared" si="201"/>
        <v>0</v>
      </c>
      <c r="HL52" s="895" t="e">
        <f t="shared" si="150"/>
        <v>#N/A</v>
      </c>
      <c r="HM52" s="916"/>
      <c r="HN52" s="899" t="e">
        <f t="shared" si="234"/>
        <v>#N/A</v>
      </c>
      <c r="HO52" s="915"/>
      <c r="HP52" s="915"/>
      <c r="HQ52" s="915"/>
      <c r="HR52" s="915"/>
      <c r="HS52" s="915"/>
      <c r="HT52" s="915"/>
      <c r="HU52" s="894">
        <f t="shared" si="202"/>
        <v>0</v>
      </c>
      <c r="HV52" s="895" t="e">
        <f t="shared" si="158"/>
        <v>#N/A</v>
      </c>
      <c r="HW52" s="916"/>
      <c r="HX52" s="899" t="e">
        <f t="shared" si="235"/>
        <v>#N/A</v>
      </c>
      <c r="HY52" s="915"/>
      <c r="HZ52" s="915"/>
      <c r="IA52" s="915"/>
      <c r="IB52" s="915"/>
      <c r="IC52" s="915"/>
      <c r="ID52" s="915"/>
      <c r="IE52" s="894">
        <f t="shared" si="203"/>
        <v>0</v>
      </c>
      <c r="IF52" s="895" t="e">
        <f t="shared" si="166"/>
        <v>#N/A</v>
      </c>
      <c r="IG52" s="916"/>
      <c r="IH52" s="917"/>
      <c r="II52" s="915"/>
      <c r="IJ52" s="915"/>
      <c r="IK52" s="915"/>
      <c r="IL52" s="915"/>
      <c r="IM52" s="915"/>
      <c r="IN52" s="915"/>
      <c r="IO52" s="894">
        <f t="shared" si="204"/>
        <v>0</v>
      </c>
      <c r="IP52" s="895" t="e">
        <f t="shared" si="174"/>
        <v>#DIV/0!</v>
      </c>
      <c r="IQ52" s="916"/>
      <c r="IR52" s="917"/>
      <c r="IS52" s="915"/>
      <c r="IT52" s="915"/>
      <c r="IU52" s="915"/>
      <c r="IV52" s="915"/>
      <c r="IW52" s="915"/>
      <c r="IX52" s="915"/>
      <c r="IY52" s="894">
        <f t="shared" si="205"/>
        <v>0</v>
      </c>
      <c r="IZ52" s="895" t="e">
        <f t="shared" si="182"/>
        <v>#DIV/0!</v>
      </c>
      <c r="JA52" s="916"/>
      <c r="JB52" s="621"/>
      <c r="JC52" s="916"/>
      <c r="JD52" s="621"/>
      <c r="JE52" s="621"/>
      <c r="JF52" s="621"/>
      <c r="JG52" s="621"/>
      <c r="JH52" s="621"/>
      <c r="JI52" s="621"/>
      <c r="JJ52" s="621"/>
      <c r="JK52" s="621"/>
      <c r="JL52" s="621"/>
      <c r="JM52" s="621"/>
      <c r="JN52" s="621"/>
      <c r="JO52" s="621"/>
      <c r="JP52" s="621"/>
      <c r="JQ52" s="621"/>
      <c r="JR52" s="621"/>
      <c r="JS52" s="621"/>
      <c r="JT52" s="621"/>
      <c r="JU52" s="621"/>
      <c r="JV52" s="621"/>
      <c r="JW52" s="621"/>
      <c r="JX52" s="621"/>
      <c r="JY52" s="621"/>
      <c r="JZ52" s="621"/>
      <c r="KA52" s="621"/>
      <c r="KB52" s="621"/>
      <c r="KC52" s="621"/>
      <c r="KD52" s="621"/>
      <c r="KE52" s="621"/>
      <c r="KF52" s="621"/>
    </row>
    <row r="53" spans="1:292" s="834" customFormat="1" ht="20.149999999999999" customHeight="1">
      <c r="A53" s="890">
        <f t="shared" si="212"/>
        <v>45723</v>
      </c>
      <c r="B53" s="891">
        <f t="shared" si="238"/>
        <v>44</v>
      </c>
      <c r="C53" s="914"/>
      <c r="D53" s="914"/>
      <c r="E53" s="914"/>
      <c r="F53" s="914"/>
      <c r="G53" s="914"/>
      <c r="H53" s="914"/>
      <c r="I53" s="894">
        <f t="shared" si="206"/>
        <v>0</v>
      </c>
      <c r="J53" s="895">
        <f t="shared" si="207"/>
        <v>0</v>
      </c>
      <c r="K53" s="916"/>
      <c r="L53" s="899">
        <f t="shared" si="213"/>
        <v>44</v>
      </c>
      <c r="M53" s="915"/>
      <c r="N53" s="915"/>
      <c r="O53" s="915"/>
      <c r="P53" s="915"/>
      <c r="Q53" s="915"/>
      <c r="R53" s="915"/>
      <c r="S53" s="894">
        <f t="shared" si="208"/>
        <v>0</v>
      </c>
      <c r="T53" s="895">
        <f t="shared" si="209"/>
        <v>0</v>
      </c>
      <c r="U53" s="916"/>
      <c r="V53" s="899">
        <f t="shared" si="214"/>
        <v>44</v>
      </c>
      <c r="W53" s="915"/>
      <c r="X53" s="915"/>
      <c r="Y53" s="915"/>
      <c r="Z53" s="915"/>
      <c r="AA53" s="915"/>
      <c r="AB53" s="915"/>
      <c r="AC53" s="894">
        <f t="shared" si="210"/>
        <v>0</v>
      </c>
      <c r="AD53" s="895">
        <f t="shared" si="211"/>
        <v>0</v>
      </c>
      <c r="AE53" s="916"/>
      <c r="AF53" s="891">
        <f t="shared" si="215"/>
        <v>44</v>
      </c>
      <c r="AG53" s="915"/>
      <c r="AH53" s="915"/>
      <c r="AI53" s="915"/>
      <c r="AJ53" s="915"/>
      <c r="AK53" s="915"/>
      <c r="AL53" s="915"/>
      <c r="AM53" s="894">
        <f t="shared" si="183"/>
        <v>0</v>
      </c>
      <c r="AN53" s="895">
        <f t="shared" si="7"/>
        <v>0</v>
      </c>
      <c r="AO53" s="916"/>
      <c r="AP53" s="899">
        <f t="shared" si="216"/>
        <v>44</v>
      </c>
      <c r="AQ53" s="915"/>
      <c r="AR53" s="915"/>
      <c r="AS53" s="915"/>
      <c r="AT53" s="915"/>
      <c r="AU53" s="915"/>
      <c r="AV53" s="915"/>
      <c r="AW53" s="894">
        <f t="shared" si="184"/>
        <v>0</v>
      </c>
      <c r="AX53" s="895">
        <f t="shared" si="15"/>
        <v>0</v>
      </c>
      <c r="AY53" s="916"/>
      <c r="AZ53" s="899">
        <f t="shared" si="217"/>
        <v>43</v>
      </c>
      <c r="BA53" s="915"/>
      <c r="BB53" s="915"/>
      <c r="BC53" s="915"/>
      <c r="BD53" s="915"/>
      <c r="BE53" s="915"/>
      <c r="BF53" s="915"/>
      <c r="BG53" s="894">
        <f t="shared" si="185"/>
        <v>0</v>
      </c>
      <c r="BH53" s="895">
        <f t="shared" si="23"/>
        <v>0</v>
      </c>
      <c r="BI53" s="916"/>
      <c r="BJ53" s="891">
        <f t="shared" si="218"/>
        <v>43</v>
      </c>
      <c r="BK53" s="915"/>
      <c r="BL53" s="915"/>
      <c r="BM53" s="915"/>
      <c r="BN53" s="915"/>
      <c r="BO53" s="915"/>
      <c r="BP53" s="915"/>
      <c r="BQ53" s="894">
        <f t="shared" si="186"/>
        <v>0</v>
      </c>
      <c r="BR53" s="895">
        <f t="shared" si="30"/>
        <v>0</v>
      </c>
      <c r="BS53" s="916"/>
      <c r="BT53" s="891">
        <f t="shared" si="219"/>
        <v>43</v>
      </c>
      <c r="BU53" s="915"/>
      <c r="BV53" s="915"/>
      <c r="BW53" s="915"/>
      <c r="BX53" s="915"/>
      <c r="BY53" s="915"/>
      <c r="BZ53" s="915"/>
      <c r="CA53" s="894">
        <f t="shared" si="187"/>
        <v>0</v>
      </c>
      <c r="CB53" s="895">
        <f t="shared" si="38"/>
        <v>0</v>
      </c>
      <c r="CC53" s="916"/>
      <c r="CD53" s="899">
        <f t="shared" si="220"/>
        <v>43</v>
      </c>
      <c r="CE53" s="915"/>
      <c r="CF53" s="915"/>
      <c r="CG53" s="915"/>
      <c r="CH53" s="915"/>
      <c r="CI53" s="915"/>
      <c r="CJ53" s="915"/>
      <c r="CK53" s="894">
        <f t="shared" si="188"/>
        <v>0</v>
      </c>
      <c r="CL53" s="895">
        <f t="shared" si="46"/>
        <v>0</v>
      </c>
      <c r="CM53" s="916"/>
      <c r="CN53" s="899" t="e">
        <f t="shared" si="221"/>
        <v>#N/A</v>
      </c>
      <c r="CO53" s="915"/>
      <c r="CP53" s="915"/>
      <c r="CQ53" s="915"/>
      <c r="CR53" s="915"/>
      <c r="CS53" s="915"/>
      <c r="CT53" s="915"/>
      <c r="CU53" s="894">
        <f t="shared" si="189"/>
        <v>0</v>
      </c>
      <c r="CV53" s="895" t="e">
        <f t="shared" si="54"/>
        <v>#N/A</v>
      </c>
      <c r="CW53" s="916"/>
      <c r="CX53" s="899" t="e">
        <f t="shared" si="222"/>
        <v>#N/A</v>
      </c>
      <c r="CY53" s="915"/>
      <c r="CZ53" s="915"/>
      <c r="DA53" s="915"/>
      <c r="DB53" s="915"/>
      <c r="DC53" s="915"/>
      <c r="DD53" s="915"/>
      <c r="DE53" s="894">
        <f t="shared" si="190"/>
        <v>0</v>
      </c>
      <c r="DF53" s="895" t="e">
        <f t="shared" si="62"/>
        <v>#N/A</v>
      </c>
      <c r="DG53" s="916"/>
      <c r="DH53" s="899" t="e">
        <f t="shared" si="223"/>
        <v>#N/A</v>
      </c>
      <c r="DI53" s="915"/>
      <c r="DJ53" s="915"/>
      <c r="DK53" s="915"/>
      <c r="DL53" s="915"/>
      <c r="DM53" s="915"/>
      <c r="DN53" s="915"/>
      <c r="DO53" s="894">
        <f t="shared" si="191"/>
        <v>0</v>
      </c>
      <c r="DP53" s="895" t="e">
        <f t="shared" si="70"/>
        <v>#N/A</v>
      </c>
      <c r="DQ53" s="916"/>
      <c r="DR53" s="899" t="e">
        <f t="shared" si="224"/>
        <v>#N/A</v>
      </c>
      <c r="DS53" s="915"/>
      <c r="DT53" s="915"/>
      <c r="DU53" s="915"/>
      <c r="DV53" s="915"/>
      <c r="DW53" s="915"/>
      <c r="DX53" s="915"/>
      <c r="DY53" s="894">
        <f t="shared" si="192"/>
        <v>0</v>
      </c>
      <c r="DZ53" s="895" t="e">
        <f t="shared" si="78"/>
        <v>#N/A</v>
      </c>
      <c r="EA53" s="916"/>
      <c r="EB53" s="899" t="e">
        <f t="shared" si="225"/>
        <v>#N/A</v>
      </c>
      <c r="EC53" s="915"/>
      <c r="ED53" s="915"/>
      <c r="EE53" s="915"/>
      <c r="EF53" s="915"/>
      <c r="EG53" s="915"/>
      <c r="EH53" s="915"/>
      <c r="EI53" s="894">
        <f t="shared" si="193"/>
        <v>0</v>
      </c>
      <c r="EJ53" s="895" t="e">
        <f t="shared" si="86"/>
        <v>#N/A</v>
      </c>
      <c r="EK53" s="916"/>
      <c r="EL53" s="899" t="e">
        <f t="shared" si="226"/>
        <v>#N/A</v>
      </c>
      <c r="EM53" s="915"/>
      <c r="EN53" s="915"/>
      <c r="EO53" s="915"/>
      <c r="EP53" s="915"/>
      <c r="EQ53" s="915"/>
      <c r="ER53" s="915"/>
      <c r="ES53" s="894">
        <f t="shared" si="194"/>
        <v>0</v>
      </c>
      <c r="ET53" s="895" t="e">
        <f t="shared" si="94"/>
        <v>#N/A</v>
      </c>
      <c r="EU53" s="916"/>
      <c r="EV53" s="899" t="e">
        <f t="shared" si="227"/>
        <v>#N/A</v>
      </c>
      <c r="EW53" s="915"/>
      <c r="EX53" s="915"/>
      <c r="EY53" s="915"/>
      <c r="EZ53" s="915"/>
      <c r="FA53" s="915"/>
      <c r="FB53" s="915"/>
      <c r="FC53" s="894">
        <f t="shared" si="195"/>
        <v>0</v>
      </c>
      <c r="FD53" s="895" t="e">
        <f t="shared" si="102"/>
        <v>#N/A</v>
      </c>
      <c r="FE53" s="916"/>
      <c r="FF53" s="899" t="e">
        <f t="shared" si="228"/>
        <v>#N/A</v>
      </c>
      <c r="FG53" s="915"/>
      <c r="FH53" s="915"/>
      <c r="FI53" s="915"/>
      <c r="FJ53" s="915"/>
      <c r="FK53" s="915"/>
      <c r="FL53" s="915"/>
      <c r="FM53" s="894">
        <f t="shared" si="196"/>
        <v>0</v>
      </c>
      <c r="FN53" s="895" t="e">
        <f t="shared" si="110"/>
        <v>#N/A</v>
      </c>
      <c r="FO53" s="916"/>
      <c r="FP53" s="899" t="e">
        <f t="shared" si="229"/>
        <v>#N/A</v>
      </c>
      <c r="FQ53" s="915"/>
      <c r="FR53" s="915"/>
      <c r="FS53" s="915"/>
      <c r="FT53" s="915"/>
      <c r="FU53" s="915"/>
      <c r="FV53" s="915"/>
      <c r="FW53" s="894">
        <f t="shared" si="197"/>
        <v>0</v>
      </c>
      <c r="FX53" s="895" t="e">
        <f t="shared" si="118"/>
        <v>#N/A</v>
      </c>
      <c r="FY53" s="916"/>
      <c r="FZ53" s="899" t="e">
        <f t="shared" si="230"/>
        <v>#N/A</v>
      </c>
      <c r="GA53" s="915"/>
      <c r="GB53" s="915"/>
      <c r="GC53" s="915"/>
      <c r="GD53" s="915"/>
      <c r="GE53" s="915"/>
      <c r="GF53" s="915"/>
      <c r="GG53" s="894">
        <f t="shared" si="198"/>
        <v>0</v>
      </c>
      <c r="GH53" s="895" t="e">
        <f t="shared" si="126"/>
        <v>#N/A</v>
      </c>
      <c r="GI53" s="916"/>
      <c r="GJ53" s="899" t="e">
        <f t="shared" si="231"/>
        <v>#N/A</v>
      </c>
      <c r="GK53" s="915"/>
      <c r="GL53" s="915"/>
      <c r="GM53" s="915"/>
      <c r="GN53" s="915"/>
      <c r="GO53" s="915"/>
      <c r="GP53" s="915"/>
      <c r="GQ53" s="894">
        <f t="shared" si="199"/>
        <v>0</v>
      </c>
      <c r="GR53" s="895" t="e">
        <f t="shared" si="134"/>
        <v>#N/A</v>
      </c>
      <c r="GS53" s="916"/>
      <c r="GT53" s="899" t="e">
        <f t="shared" si="232"/>
        <v>#N/A</v>
      </c>
      <c r="GU53" s="915"/>
      <c r="GV53" s="915"/>
      <c r="GW53" s="915"/>
      <c r="GX53" s="915"/>
      <c r="GY53" s="915"/>
      <c r="GZ53" s="915"/>
      <c r="HA53" s="894">
        <f t="shared" si="200"/>
        <v>0</v>
      </c>
      <c r="HB53" s="895" t="e">
        <f t="shared" si="142"/>
        <v>#N/A</v>
      </c>
      <c r="HC53" s="916"/>
      <c r="HD53" s="899" t="e">
        <f t="shared" si="233"/>
        <v>#N/A</v>
      </c>
      <c r="HE53" s="915"/>
      <c r="HF53" s="915"/>
      <c r="HG53" s="915"/>
      <c r="HH53" s="915"/>
      <c r="HI53" s="915"/>
      <c r="HJ53" s="915"/>
      <c r="HK53" s="894">
        <f t="shared" si="201"/>
        <v>0</v>
      </c>
      <c r="HL53" s="895" t="e">
        <f t="shared" si="150"/>
        <v>#N/A</v>
      </c>
      <c r="HM53" s="916"/>
      <c r="HN53" s="899" t="e">
        <f t="shared" si="234"/>
        <v>#N/A</v>
      </c>
      <c r="HO53" s="915"/>
      <c r="HP53" s="915"/>
      <c r="HQ53" s="915"/>
      <c r="HR53" s="915"/>
      <c r="HS53" s="915"/>
      <c r="HT53" s="915"/>
      <c r="HU53" s="894">
        <f t="shared" si="202"/>
        <v>0</v>
      </c>
      <c r="HV53" s="895" t="e">
        <f t="shared" si="158"/>
        <v>#N/A</v>
      </c>
      <c r="HW53" s="916"/>
      <c r="HX53" s="899" t="e">
        <f t="shared" si="235"/>
        <v>#N/A</v>
      </c>
      <c r="HY53" s="915"/>
      <c r="HZ53" s="915"/>
      <c r="IA53" s="915"/>
      <c r="IB53" s="915"/>
      <c r="IC53" s="915"/>
      <c r="ID53" s="915"/>
      <c r="IE53" s="894">
        <f t="shared" si="203"/>
        <v>0</v>
      </c>
      <c r="IF53" s="895" t="e">
        <f t="shared" si="166"/>
        <v>#N/A</v>
      </c>
      <c r="IG53" s="916"/>
      <c r="IH53" s="917"/>
      <c r="II53" s="915"/>
      <c r="IJ53" s="915"/>
      <c r="IK53" s="915"/>
      <c r="IL53" s="915"/>
      <c r="IM53" s="915"/>
      <c r="IN53" s="915"/>
      <c r="IO53" s="894">
        <f t="shared" si="204"/>
        <v>0</v>
      </c>
      <c r="IP53" s="895" t="e">
        <f t="shared" si="174"/>
        <v>#DIV/0!</v>
      </c>
      <c r="IQ53" s="916"/>
      <c r="IR53" s="917"/>
      <c r="IS53" s="915"/>
      <c r="IT53" s="915"/>
      <c r="IU53" s="915"/>
      <c r="IV53" s="915"/>
      <c r="IW53" s="915"/>
      <c r="IX53" s="915"/>
      <c r="IY53" s="894">
        <f t="shared" si="205"/>
        <v>0</v>
      </c>
      <c r="IZ53" s="895" t="e">
        <f t="shared" si="182"/>
        <v>#DIV/0!</v>
      </c>
      <c r="JA53" s="916"/>
      <c r="JB53" s="621"/>
      <c r="JC53" s="916"/>
      <c r="JD53" s="621"/>
      <c r="JE53" s="621"/>
      <c r="JF53" s="621"/>
      <c r="JG53" s="621"/>
      <c r="JH53" s="621"/>
      <c r="JI53" s="621"/>
      <c r="JJ53" s="621"/>
      <c r="JK53" s="621"/>
      <c r="JL53" s="621"/>
      <c r="JM53" s="621"/>
      <c r="JN53" s="621"/>
      <c r="JO53" s="621"/>
      <c r="JP53" s="621"/>
      <c r="JQ53" s="621"/>
      <c r="JR53" s="621"/>
      <c r="JS53" s="621"/>
      <c r="JT53" s="621"/>
      <c r="JU53" s="621"/>
      <c r="JV53" s="621"/>
      <c r="JW53" s="621"/>
      <c r="JX53" s="621"/>
      <c r="JY53" s="621"/>
      <c r="JZ53" s="621"/>
      <c r="KA53" s="621"/>
      <c r="KB53" s="621"/>
      <c r="KC53" s="621"/>
      <c r="KD53" s="621"/>
      <c r="KE53" s="621"/>
      <c r="KF53" s="621"/>
    </row>
    <row r="54" spans="1:292" s="834" customFormat="1" ht="20.149999999999999" customHeight="1">
      <c r="A54" s="890">
        <f t="shared" si="212"/>
        <v>45724</v>
      </c>
      <c r="B54" s="891">
        <f t="shared" si="238"/>
        <v>45</v>
      </c>
      <c r="C54" s="914"/>
      <c r="D54" s="914"/>
      <c r="E54" s="914"/>
      <c r="F54" s="914"/>
      <c r="G54" s="914"/>
      <c r="H54" s="914"/>
      <c r="I54" s="894">
        <f t="shared" si="206"/>
        <v>0</v>
      </c>
      <c r="J54" s="895">
        <f t="shared" si="207"/>
        <v>0</v>
      </c>
      <c r="K54" s="916"/>
      <c r="L54" s="899">
        <f t="shared" si="213"/>
        <v>45</v>
      </c>
      <c r="M54" s="915"/>
      <c r="N54" s="915"/>
      <c r="O54" s="915"/>
      <c r="P54" s="915"/>
      <c r="Q54" s="915"/>
      <c r="R54" s="915"/>
      <c r="S54" s="894">
        <f t="shared" si="208"/>
        <v>0</v>
      </c>
      <c r="T54" s="895">
        <f t="shared" si="209"/>
        <v>0</v>
      </c>
      <c r="U54" s="916"/>
      <c r="V54" s="899">
        <f t="shared" si="214"/>
        <v>45</v>
      </c>
      <c r="W54" s="915"/>
      <c r="X54" s="915"/>
      <c r="Y54" s="915"/>
      <c r="Z54" s="915"/>
      <c r="AA54" s="915"/>
      <c r="AB54" s="915"/>
      <c r="AC54" s="894">
        <f t="shared" si="210"/>
        <v>0</v>
      </c>
      <c r="AD54" s="895">
        <f t="shared" si="211"/>
        <v>0</v>
      </c>
      <c r="AE54" s="916"/>
      <c r="AF54" s="891">
        <f t="shared" si="215"/>
        <v>45</v>
      </c>
      <c r="AG54" s="915"/>
      <c r="AH54" s="915"/>
      <c r="AI54" s="915"/>
      <c r="AJ54" s="915"/>
      <c r="AK54" s="915"/>
      <c r="AL54" s="915"/>
      <c r="AM54" s="894">
        <f t="shared" si="183"/>
        <v>0</v>
      </c>
      <c r="AN54" s="895">
        <f t="shared" si="7"/>
        <v>0</v>
      </c>
      <c r="AO54" s="916"/>
      <c r="AP54" s="899">
        <f t="shared" si="216"/>
        <v>45</v>
      </c>
      <c r="AQ54" s="915"/>
      <c r="AR54" s="915"/>
      <c r="AS54" s="915"/>
      <c r="AT54" s="915"/>
      <c r="AU54" s="915"/>
      <c r="AV54" s="915"/>
      <c r="AW54" s="894">
        <f t="shared" si="184"/>
        <v>0</v>
      </c>
      <c r="AX54" s="895">
        <f t="shared" si="15"/>
        <v>0</v>
      </c>
      <c r="AY54" s="916"/>
      <c r="AZ54" s="899">
        <f t="shared" si="217"/>
        <v>44</v>
      </c>
      <c r="BA54" s="915"/>
      <c r="BB54" s="915"/>
      <c r="BC54" s="915"/>
      <c r="BD54" s="915"/>
      <c r="BE54" s="915"/>
      <c r="BF54" s="915"/>
      <c r="BG54" s="894">
        <f t="shared" si="185"/>
        <v>0</v>
      </c>
      <c r="BH54" s="895">
        <f t="shared" si="23"/>
        <v>0</v>
      </c>
      <c r="BI54" s="916"/>
      <c r="BJ54" s="891">
        <f t="shared" si="218"/>
        <v>44</v>
      </c>
      <c r="BK54" s="915"/>
      <c r="BL54" s="915"/>
      <c r="BM54" s="915"/>
      <c r="BN54" s="915"/>
      <c r="BO54" s="915"/>
      <c r="BP54" s="915"/>
      <c r="BQ54" s="894">
        <f t="shared" si="186"/>
        <v>0</v>
      </c>
      <c r="BR54" s="895">
        <f t="shared" si="30"/>
        <v>0</v>
      </c>
      <c r="BS54" s="916"/>
      <c r="BT54" s="891">
        <f t="shared" si="219"/>
        <v>44</v>
      </c>
      <c r="BU54" s="915"/>
      <c r="BV54" s="915"/>
      <c r="BW54" s="915"/>
      <c r="BX54" s="915"/>
      <c r="BY54" s="915"/>
      <c r="BZ54" s="915"/>
      <c r="CA54" s="894">
        <f t="shared" si="187"/>
        <v>0</v>
      </c>
      <c r="CB54" s="895">
        <f t="shared" si="38"/>
        <v>0</v>
      </c>
      <c r="CC54" s="916"/>
      <c r="CD54" s="899">
        <f t="shared" si="220"/>
        <v>44</v>
      </c>
      <c r="CE54" s="915"/>
      <c r="CF54" s="915"/>
      <c r="CG54" s="915"/>
      <c r="CH54" s="915"/>
      <c r="CI54" s="915"/>
      <c r="CJ54" s="915"/>
      <c r="CK54" s="894">
        <f t="shared" si="188"/>
        <v>0</v>
      </c>
      <c r="CL54" s="895">
        <f t="shared" si="46"/>
        <v>0</v>
      </c>
      <c r="CM54" s="916"/>
      <c r="CN54" s="899" t="e">
        <f t="shared" si="221"/>
        <v>#N/A</v>
      </c>
      <c r="CO54" s="915"/>
      <c r="CP54" s="915"/>
      <c r="CQ54" s="915"/>
      <c r="CR54" s="915"/>
      <c r="CS54" s="915"/>
      <c r="CT54" s="915"/>
      <c r="CU54" s="894">
        <f t="shared" si="189"/>
        <v>0</v>
      </c>
      <c r="CV54" s="895" t="e">
        <f t="shared" si="54"/>
        <v>#N/A</v>
      </c>
      <c r="CW54" s="916"/>
      <c r="CX54" s="899" t="e">
        <f t="shared" si="222"/>
        <v>#N/A</v>
      </c>
      <c r="CY54" s="915"/>
      <c r="CZ54" s="915"/>
      <c r="DA54" s="915"/>
      <c r="DB54" s="915"/>
      <c r="DC54" s="915"/>
      <c r="DD54" s="915"/>
      <c r="DE54" s="894">
        <f t="shared" si="190"/>
        <v>0</v>
      </c>
      <c r="DF54" s="895" t="e">
        <f t="shared" si="62"/>
        <v>#N/A</v>
      </c>
      <c r="DG54" s="916"/>
      <c r="DH54" s="899" t="e">
        <f t="shared" si="223"/>
        <v>#N/A</v>
      </c>
      <c r="DI54" s="915"/>
      <c r="DJ54" s="915"/>
      <c r="DK54" s="915"/>
      <c r="DL54" s="915"/>
      <c r="DM54" s="915"/>
      <c r="DN54" s="915"/>
      <c r="DO54" s="894">
        <f t="shared" si="191"/>
        <v>0</v>
      </c>
      <c r="DP54" s="895" t="e">
        <f t="shared" si="70"/>
        <v>#N/A</v>
      </c>
      <c r="DQ54" s="916"/>
      <c r="DR54" s="899" t="e">
        <f t="shared" si="224"/>
        <v>#N/A</v>
      </c>
      <c r="DS54" s="915"/>
      <c r="DT54" s="915"/>
      <c r="DU54" s="915"/>
      <c r="DV54" s="915"/>
      <c r="DW54" s="915"/>
      <c r="DX54" s="915"/>
      <c r="DY54" s="894">
        <f t="shared" si="192"/>
        <v>0</v>
      </c>
      <c r="DZ54" s="895" t="e">
        <f t="shared" si="78"/>
        <v>#N/A</v>
      </c>
      <c r="EA54" s="916"/>
      <c r="EB54" s="899" t="e">
        <f t="shared" si="225"/>
        <v>#N/A</v>
      </c>
      <c r="EC54" s="915"/>
      <c r="ED54" s="915"/>
      <c r="EE54" s="915"/>
      <c r="EF54" s="915"/>
      <c r="EG54" s="915"/>
      <c r="EH54" s="915"/>
      <c r="EI54" s="894">
        <f t="shared" si="193"/>
        <v>0</v>
      </c>
      <c r="EJ54" s="895" t="e">
        <f t="shared" si="86"/>
        <v>#N/A</v>
      </c>
      <c r="EK54" s="916"/>
      <c r="EL54" s="899" t="e">
        <f t="shared" si="226"/>
        <v>#N/A</v>
      </c>
      <c r="EM54" s="915"/>
      <c r="EN54" s="915"/>
      <c r="EO54" s="915"/>
      <c r="EP54" s="915"/>
      <c r="EQ54" s="915"/>
      <c r="ER54" s="915"/>
      <c r="ES54" s="894">
        <f t="shared" si="194"/>
        <v>0</v>
      </c>
      <c r="ET54" s="895" t="e">
        <f t="shared" si="94"/>
        <v>#N/A</v>
      </c>
      <c r="EU54" s="916"/>
      <c r="EV54" s="899" t="e">
        <f t="shared" si="227"/>
        <v>#N/A</v>
      </c>
      <c r="EW54" s="915"/>
      <c r="EX54" s="915"/>
      <c r="EY54" s="915"/>
      <c r="EZ54" s="915"/>
      <c r="FA54" s="915"/>
      <c r="FB54" s="915"/>
      <c r="FC54" s="894">
        <f t="shared" si="195"/>
        <v>0</v>
      </c>
      <c r="FD54" s="895" t="e">
        <f t="shared" si="102"/>
        <v>#N/A</v>
      </c>
      <c r="FE54" s="916"/>
      <c r="FF54" s="899" t="e">
        <f t="shared" si="228"/>
        <v>#N/A</v>
      </c>
      <c r="FG54" s="915"/>
      <c r="FH54" s="915"/>
      <c r="FI54" s="915"/>
      <c r="FJ54" s="915"/>
      <c r="FK54" s="915"/>
      <c r="FL54" s="915"/>
      <c r="FM54" s="894">
        <f t="shared" si="196"/>
        <v>0</v>
      </c>
      <c r="FN54" s="895" t="e">
        <f t="shared" si="110"/>
        <v>#N/A</v>
      </c>
      <c r="FO54" s="916"/>
      <c r="FP54" s="899" t="e">
        <f t="shared" si="229"/>
        <v>#N/A</v>
      </c>
      <c r="FQ54" s="915"/>
      <c r="FR54" s="915"/>
      <c r="FS54" s="915"/>
      <c r="FT54" s="915"/>
      <c r="FU54" s="915"/>
      <c r="FV54" s="915"/>
      <c r="FW54" s="894">
        <f t="shared" si="197"/>
        <v>0</v>
      </c>
      <c r="FX54" s="895" t="e">
        <f t="shared" si="118"/>
        <v>#N/A</v>
      </c>
      <c r="FY54" s="916"/>
      <c r="FZ54" s="899" t="e">
        <f t="shared" si="230"/>
        <v>#N/A</v>
      </c>
      <c r="GA54" s="915"/>
      <c r="GB54" s="915"/>
      <c r="GC54" s="915"/>
      <c r="GD54" s="915"/>
      <c r="GE54" s="915"/>
      <c r="GF54" s="915"/>
      <c r="GG54" s="894">
        <f t="shared" si="198"/>
        <v>0</v>
      </c>
      <c r="GH54" s="895" t="e">
        <f t="shared" si="126"/>
        <v>#N/A</v>
      </c>
      <c r="GI54" s="916"/>
      <c r="GJ54" s="899" t="e">
        <f t="shared" si="231"/>
        <v>#N/A</v>
      </c>
      <c r="GK54" s="915"/>
      <c r="GL54" s="915"/>
      <c r="GM54" s="915"/>
      <c r="GN54" s="915"/>
      <c r="GO54" s="915"/>
      <c r="GP54" s="915"/>
      <c r="GQ54" s="894">
        <f t="shared" si="199"/>
        <v>0</v>
      </c>
      <c r="GR54" s="895" t="e">
        <f t="shared" si="134"/>
        <v>#N/A</v>
      </c>
      <c r="GS54" s="916"/>
      <c r="GT54" s="899" t="e">
        <f t="shared" si="232"/>
        <v>#N/A</v>
      </c>
      <c r="GU54" s="915"/>
      <c r="GV54" s="915"/>
      <c r="GW54" s="915"/>
      <c r="GX54" s="915"/>
      <c r="GY54" s="915"/>
      <c r="GZ54" s="915"/>
      <c r="HA54" s="894">
        <f t="shared" si="200"/>
        <v>0</v>
      </c>
      <c r="HB54" s="895" t="e">
        <f t="shared" si="142"/>
        <v>#N/A</v>
      </c>
      <c r="HC54" s="916"/>
      <c r="HD54" s="899" t="e">
        <f t="shared" si="233"/>
        <v>#N/A</v>
      </c>
      <c r="HE54" s="915"/>
      <c r="HF54" s="915"/>
      <c r="HG54" s="915"/>
      <c r="HH54" s="915"/>
      <c r="HI54" s="915"/>
      <c r="HJ54" s="915"/>
      <c r="HK54" s="894">
        <f t="shared" si="201"/>
        <v>0</v>
      </c>
      <c r="HL54" s="895" t="e">
        <f t="shared" si="150"/>
        <v>#N/A</v>
      </c>
      <c r="HM54" s="916"/>
      <c r="HN54" s="899" t="e">
        <f t="shared" si="234"/>
        <v>#N/A</v>
      </c>
      <c r="HO54" s="915"/>
      <c r="HP54" s="915"/>
      <c r="HQ54" s="915"/>
      <c r="HR54" s="915"/>
      <c r="HS54" s="915"/>
      <c r="HT54" s="915"/>
      <c r="HU54" s="894">
        <f t="shared" si="202"/>
        <v>0</v>
      </c>
      <c r="HV54" s="895" t="e">
        <f t="shared" si="158"/>
        <v>#N/A</v>
      </c>
      <c r="HW54" s="916"/>
      <c r="HX54" s="899" t="e">
        <f t="shared" si="235"/>
        <v>#N/A</v>
      </c>
      <c r="HY54" s="915"/>
      <c r="HZ54" s="915"/>
      <c r="IA54" s="915"/>
      <c r="IB54" s="915"/>
      <c r="IC54" s="915"/>
      <c r="ID54" s="915"/>
      <c r="IE54" s="894">
        <f t="shared" si="203"/>
        <v>0</v>
      </c>
      <c r="IF54" s="895" t="e">
        <f t="shared" si="166"/>
        <v>#N/A</v>
      </c>
      <c r="IG54" s="916"/>
      <c r="IH54" s="917"/>
      <c r="II54" s="915"/>
      <c r="IJ54" s="915"/>
      <c r="IK54" s="915"/>
      <c r="IL54" s="915"/>
      <c r="IM54" s="915"/>
      <c r="IN54" s="915"/>
      <c r="IO54" s="894">
        <f t="shared" si="204"/>
        <v>0</v>
      </c>
      <c r="IP54" s="895" t="e">
        <f t="shared" si="174"/>
        <v>#DIV/0!</v>
      </c>
      <c r="IQ54" s="916"/>
      <c r="IR54" s="917"/>
      <c r="IS54" s="915"/>
      <c r="IT54" s="915"/>
      <c r="IU54" s="915"/>
      <c r="IV54" s="915"/>
      <c r="IW54" s="915"/>
      <c r="IX54" s="915"/>
      <c r="IY54" s="894">
        <f t="shared" si="205"/>
        <v>0</v>
      </c>
      <c r="IZ54" s="895" t="e">
        <f t="shared" si="182"/>
        <v>#DIV/0!</v>
      </c>
      <c r="JA54" s="916"/>
      <c r="JB54" s="621"/>
      <c r="JC54" s="916"/>
      <c r="JD54" s="621"/>
      <c r="JE54" s="621"/>
      <c r="JF54" s="621"/>
      <c r="JG54" s="621"/>
      <c r="JH54" s="621"/>
      <c r="JI54" s="621"/>
      <c r="JJ54" s="621"/>
      <c r="JK54" s="621"/>
      <c r="JL54" s="621"/>
      <c r="JM54" s="621"/>
      <c r="JN54" s="621"/>
      <c r="JO54" s="621"/>
      <c r="JP54" s="621"/>
      <c r="JQ54" s="621"/>
      <c r="JR54" s="621"/>
      <c r="JS54" s="621"/>
      <c r="JT54" s="621"/>
      <c r="JU54" s="621"/>
      <c r="JV54" s="621"/>
      <c r="JW54" s="621"/>
      <c r="JX54" s="621"/>
      <c r="JY54" s="621"/>
      <c r="JZ54" s="621"/>
      <c r="KA54" s="621"/>
      <c r="KB54" s="621"/>
      <c r="KC54" s="621"/>
      <c r="KD54" s="621"/>
      <c r="KE54" s="621"/>
      <c r="KF54" s="621"/>
    </row>
    <row r="55" spans="1:292" s="928" customFormat="1" ht="20.149999999999999" customHeight="1" thickBot="1">
      <c r="A55" s="920" t="s">
        <v>608</v>
      </c>
      <c r="B55" s="921"/>
      <c r="C55" s="922">
        <f>SUM(C9:C54)</f>
        <v>1581</v>
      </c>
      <c r="D55" s="923">
        <f t="shared" ref="D55:G55" si="239">SUM(D9:D54)</f>
        <v>0</v>
      </c>
      <c r="E55" s="923">
        <f t="shared" si="239"/>
        <v>1166</v>
      </c>
      <c r="F55" s="923">
        <f t="shared" si="239"/>
        <v>0</v>
      </c>
      <c r="G55" s="923">
        <f t="shared" si="239"/>
        <v>0</v>
      </c>
      <c r="H55" s="923">
        <f>SUM(H9:H54)</f>
        <v>890</v>
      </c>
      <c r="I55" s="923">
        <f>SUM(C55:H55)</f>
        <v>3637</v>
      </c>
      <c r="J55" s="924">
        <f>I55/F$3</f>
        <v>0.12989285714285714</v>
      </c>
      <c r="K55" s="925"/>
      <c r="L55" s="926"/>
      <c r="M55" s="923">
        <f>SUM(M9:M54)</f>
        <v>2116</v>
      </c>
      <c r="N55" s="923">
        <f t="shared" ref="N55:Q55" si="240">SUM(N9:N54)</f>
        <v>0</v>
      </c>
      <c r="O55" s="923">
        <f t="shared" si="240"/>
        <v>1704</v>
      </c>
      <c r="P55" s="923">
        <f t="shared" si="240"/>
        <v>0</v>
      </c>
      <c r="Q55" s="923">
        <f t="shared" si="240"/>
        <v>0</v>
      </c>
      <c r="R55" s="923">
        <f>SUM(R9:R54)</f>
        <v>1187</v>
      </c>
      <c r="S55" s="923">
        <f>SUM(M55:R55)</f>
        <v>5007</v>
      </c>
      <c r="T55" s="924">
        <f>S55/P$3</f>
        <v>0.18894339622641509</v>
      </c>
      <c r="U55" s="925"/>
      <c r="V55" s="926"/>
      <c r="W55" s="923">
        <f>SUM(W9:W54)</f>
        <v>1154</v>
      </c>
      <c r="X55" s="923">
        <f t="shared" ref="X55:AA55" si="241">SUM(X9:X54)</f>
        <v>0</v>
      </c>
      <c r="Y55" s="923">
        <f t="shared" si="241"/>
        <v>1138</v>
      </c>
      <c r="Z55" s="923">
        <f t="shared" si="241"/>
        <v>0</v>
      </c>
      <c r="AA55" s="923">
        <f t="shared" si="241"/>
        <v>0</v>
      </c>
      <c r="AB55" s="923">
        <f>SUM(AB9:AB54)</f>
        <v>709</v>
      </c>
      <c r="AC55" s="923">
        <f>SUM(W55:AB55)</f>
        <v>3001</v>
      </c>
      <c r="AD55" s="924">
        <f>AC55/Z$3</f>
        <v>0.11367424242424243</v>
      </c>
      <c r="AE55" s="925"/>
      <c r="AF55" s="926"/>
      <c r="AG55" s="923">
        <f t="shared" ref="AG55:AL55" si="242">SUM(AG9:AG54)</f>
        <v>1091</v>
      </c>
      <c r="AH55" s="923">
        <f t="shared" si="242"/>
        <v>0</v>
      </c>
      <c r="AI55" s="923">
        <f t="shared" si="242"/>
        <v>1072</v>
      </c>
      <c r="AJ55" s="923">
        <f t="shared" si="242"/>
        <v>0</v>
      </c>
      <c r="AK55" s="923">
        <f t="shared" si="242"/>
        <v>0</v>
      </c>
      <c r="AL55" s="923">
        <f t="shared" si="242"/>
        <v>726</v>
      </c>
      <c r="AM55" s="923">
        <f t="shared" si="183"/>
        <v>2889</v>
      </c>
      <c r="AN55" s="924">
        <f t="shared" si="7"/>
        <v>0.10943181818181819</v>
      </c>
      <c r="AO55" s="925"/>
      <c r="AP55" s="926"/>
      <c r="AQ55" s="923">
        <f t="shared" ref="AQ55:AV55" si="243">SUM(AQ9:AQ54)</f>
        <v>1179</v>
      </c>
      <c r="AR55" s="923">
        <f t="shared" si="243"/>
        <v>0</v>
      </c>
      <c r="AS55" s="923">
        <f t="shared" si="243"/>
        <v>1171</v>
      </c>
      <c r="AT55" s="923">
        <f t="shared" si="243"/>
        <v>0</v>
      </c>
      <c r="AU55" s="923">
        <f t="shared" si="243"/>
        <v>0</v>
      </c>
      <c r="AV55" s="923">
        <f t="shared" si="243"/>
        <v>807</v>
      </c>
      <c r="AW55" s="923">
        <f t="shared" si="184"/>
        <v>3157</v>
      </c>
      <c r="AX55" s="924">
        <f t="shared" si="15"/>
        <v>0.11958333333333333</v>
      </c>
      <c r="AY55" s="925"/>
      <c r="AZ55" s="926"/>
      <c r="BA55" s="923">
        <f t="shared" ref="BA55:BF55" si="244">SUM(BA9:BA54)</f>
        <v>1171</v>
      </c>
      <c r="BB55" s="923">
        <f t="shared" si="244"/>
        <v>0</v>
      </c>
      <c r="BC55" s="923">
        <f t="shared" si="244"/>
        <v>1026</v>
      </c>
      <c r="BD55" s="923">
        <f t="shared" si="244"/>
        <v>0</v>
      </c>
      <c r="BE55" s="923">
        <f t="shared" si="244"/>
        <v>0</v>
      </c>
      <c r="BF55" s="923">
        <f t="shared" si="244"/>
        <v>108</v>
      </c>
      <c r="BG55" s="923">
        <f t="shared" si="185"/>
        <v>2305</v>
      </c>
      <c r="BH55" s="924">
        <f t="shared" si="23"/>
        <v>7.8135593220338986E-2</v>
      </c>
      <c r="BI55" s="925"/>
      <c r="BJ55" s="926"/>
      <c r="BK55" s="923">
        <f t="shared" ref="BK55:BP55" si="245">SUM(BK9:BK54)</f>
        <v>2615</v>
      </c>
      <c r="BL55" s="923">
        <f t="shared" si="245"/>
        <v>0</v>
      </c>
      <c r="BM55" s="923">
        <f t="shared" si="245"/>
        <v>1340</v>
      </c>
      <c r="BN55" s="923">
        <f t="shared" si="245"/>
        <v>0</v>
      </c>
      <c r="BO55" s="923">
        <f t="shared" si="245"/>
        <v>0</v>
      </c>
      <c r="BP55" s="923">
        <f t="shared" si="245"/>
        <v>125</v>
      </c>
      <c r="BQ55" s="923">
        <f t="shared" si="186"/>
        <v>4080</v>
      </c>
      <c r="BR55" s="924">
        <f t="shared" si="30"/>
        <v>0.13783783783783785</v>
      </c>
      <c r="BS55" s="925"/>
      <c r="BT55" s="926"/>
      <c r="BU55" s="923">
        <f t="shared" ref="BU55:BZ55" si="246">SUM(BU9:BU54)</f>
        <v>1743</v>
      </c>
      <c r="BV55" s="923">
        <f t="shared" si="246"/>
        <v>0</v>
      </c>
      <c r="BW55" s="923">
        <f t="shared" si="246"/>
        <v>1864</v>
      </c>
      <c r="BX55" s="923">
        <f t="shared" si="246"/>
        <v>0</v>
      </c>
      <c r="BY55" s="923">
        <f t="shared" si="246"/>
        <v>0</v>
      </c>
      <c r="BZ55" s="923">
        <f t="shared" si="246"/>
        <v>311</v>
      </c>
      <c r="CA55" s="923">
        <f t="shared" si="187"/>
        <v>3918</v>
      </c>
      <c r="CB55" s="924">
        <f t="shared" si="38"/>
        <v>0.1328135593220339</v>
      </c>
      <c r="CC55" s="925"/>
      <c r="CD55" s="926"/>
      <c r="CE55" s="923">
        <f t="shared" ref="CE55:CJ55" si="247">SUM(CE9:CE54)</f>
        <v>1094</v>
      </c>
      <c r="CF55" s="923">
        <f t="shared" si="247"/>
        <v>0</v>
      </c>
      <c r="CG55" s="923">
        <f t="shared" si="247"/>
        <v>1631</v>
      </c>
      <c r="CH55" s="923">
        <f t="shared" si="247"/>
        <v>0</v>
      </c>
      <c r="CI55" s="923">
        <f t="shared" si="247"/>
        <v>0</v>
      </c>
      <c r="CJ55" s="923">
        <f t="shared" si="247"/>
        <v>236</v>
      </c>
      <c r="CK55" s="923">
        <f t="shared" si="188"/>
        <v>2961</v>
      </c>
      <c r="CL55" s="924">
        <f t="shared" si="46"/>
        <v>0.10003378378378379</v>
      </c>
      <c r="CM55" s="916"/>
      <c r="CN55" s="926"/>
      <c r="CO55" s="923">
        <f t="shared" ref="CO55:CT55" si="248">SUM(CO9:CO54)</f>
        <v>0</v>
      </c>
      <c r="CP55" s="923">
        <f t="shared" si="248"/>
        <v>0</v>
      </c>
      <c r="CQ55" s="923">
        <f t="shared" si="248"/>
        <v>0</v>
      </c>
      <c r="CR55" s="923">
        <f t="shared" si="248"/>
        <v>0</v>
      </c>
      <c r="CS55" s="923">
        <f t="shared" si="248"/>
        <v>0</v>
      </c>
      <c r="CT55" s="923">
        <f t="shared" si="248"/>
        <v>0</v>
      </c>
      <c r="CU55" s="923">
        <f t="shared" si="189"/>
        <v>0</v>
      </c>
      <c r="CV55" s="924" t="e">
        <f t="shared" si="54"/>
        <v>#N/A</v>
      </c>
      <c r="CW55" s="916"/>
      <c r="CX55" s="926"/>
      <c r="CY55" s="923">
        <f t="shared" ref="CY55:DD55" si="249">SUM(CY9:CY54)</f>
        <v>0</v>
      </c>
      <c r="CZ55" s="923">
        <f t="shared" si="249"/>
        <v>0</v>
      </c>
      <c r="DA55" s="923">
        <f t="shared" si="249"/>
        <v>0</v>
      </c>
      <c r="DB55" s="923">
        <f t="shared" si="249"/>
        <v>0</v>
      </c>
      <c r="DC55" s="923">
        <f t="shared" si="249"/>
        <v>0</v>
      </c>
      <c r="DD55" s="923">
        <f t="shared" si="249"/>
        <v>0</v>
      </c>
      <c r="DE55" s="923">
        <f t="shared" si="190"/>
        <v>0</v>
      </c>
      <c r="DF55" s="924" t="e">
        <f t="shared" si="62"/>
        <v>#N/A</v>
      </c>
      <c r="DG55" s="916"/>
      <c r="DH55" s="926"/>
      <c r="DI55" s="923">
        <f t="shared" ref="DI55:DN55" si="250">SUM(DI9:DI54)</f>
        <v>0</v>
      </c>
      <c r="DJ55" s="923">
        <f t="shared" si="250"/>
        <v>0</v>
      </c>
      <c r="DK55" s="923">
        <f t="shared" si="250"/>
        <v>0</v>
      </c>
      <c r="DL55" s="923">
        <f t="shared" si="250"/>
        <v>0</v>
      </c>
      <c r="DM55" s="923">
        <f t="shared" si="250"/>
        <v>0</v>
      </c>
      <c r="DN55" s="923">
        <f t="shared" si="250"/>
        <v>0</v>
      </c>
      <c r="DO55" s="923">
        <f t="shared" si="191"/>
        <v>0</v>
      </c>
      <c r="DP55" s="924" t="e">
        <f t="shared" si="70"/>
        <v>#N/A</v>
      </c>
      <c r="DQ55" s="916"/>
      <c r="DR55" s="926"/>
      <c r="DS55" s="923">
        <f t="shared" ref="DS55:DX55" si="251">SUM(DS9:DS54)</f>
        <v>0</v>
      </c>
      <c r="DT55" s="923">
        <f t="shared" si="251"/>
        <v>0</v>
      </c>
      <c r="DU55" s="923">
        <f t="shared" si="251"/>
        <v>0</v>
      </c>
      <c r="DV55" s="923">
        <f t="shared" si="251"/>
        <v>0</v>
      </c>
      <c r="DW55" s="923">
        <f t="shared" si="251"/>
        <v>0</v>
      </c>
      <c r="DX55" s="923">
        <f t="shared" si="251"/>
        <v>0</v>
      </c>
      <c r="DY55" s="923">
        <f t="shared" si="192"/>
        <v>0</v>
      </c>
      <c r="DZ55" s="924" t="e">
        <f t="shared" si="78"/>
        <v>#N/A</v>
      </c>
      <c r="EA55" s="916"/>
      <c r="EB55" s="926"/>
      <c r="EC55" s="923">
        <f t="shared" ref="EC55:EH55" si="252">SUM(EC9:EC54)</f>
        <v>0</v>
      </c>
      <c r="ED55" s="923">
        <f t="shared" si="252"/>
        <v>0</v>
      </c>
      <c r="EE55" s="923">
        <f t="shared" si="252"/>
        <v>0</v>
      </c>
      <c r="EF55" s="923">
        <f t="shared" si="252"/>
        <v>0</v>
      </c>
      <c r="EG55" s="923">
        <f t="shared" si="252"/>
        <v>0</v>
      </c>
      <c r="EH55" s="923">
        <f t="shared" si="252"/>
        <v>0</v>
      </c>
      <c r="EI55" s="923">
        <f t="shared" si="193"/>
        <v>0</v>
      </c>
      <c r="EJ55" s="924" t="e">
        <f t="shared" si="86"/>
        <v>#N/A</v>
      </c>
      <c r="EK55" s="916"/>
      <c r="EL55" s="926"/>
      <c r="EM55" s="923">
        <f t="shared" ref="EM55:ER55" si="253">SUM(EM9:EM54)</f>
        <v>0</v>
      </c>
      <c r="EN55" s="923">
        <f t="shared" si="253"/>
        <v>0</v>
      </c>
      <c r="EO55" s="923">
        <f t="shared" si="253"/>
        <v>0</v>
      </c>
      <c r="EP55" s="923">
        <f t="shared" si="253"/>
        <v>0</v>
      </c>
      <c r="EQ55" s="923">
        <f t="shared" si="253"/>
        <v>0</v>
      </c>
      <c r="ER55" s="923">
        <f t="shared" si="253"/>
        <v>0</v>
      </c>
      <c r="ES55" s="923">
        <f t="shared" si="194"/>
        <v>0</v>
      </c>
      <c r="ET55" s="924" t="e">
        <f t="shared" si="94"/>
        <v>#N/A</v>
      </c>
      <c r="EU55" s="916"/>
      <c r="EV55" s="926"/>
      <c r="EW55" s="923">
        <f t="shared" ref="EW55:FB55" si="254">SUM(EW9:EW54)</f>
        <v>0</v>
      </c>
      <c r="EX55" s="923">
        <f t="shared" si="254"/>
        <v>0</v>
      </c>
      <c r="EY55" s="923">
        <f t="shared" si="254"/>
        <v>0</v>
      </c>
      <c r="EZ55" s="923">
        <f t="shared" si="254"/>
        <v>0</v>
      </c>
      <c r="FA55" s="923">
        <f t="shared" si="254"/>
        <v>0</v>
      </c>
      <c r="FB55" s="923">
        <f t="shared" si="254"/>
        <v>0</v>
      </c>
      <c r="FC55" s="923">
        <f t="shared" si="195"/>
        <v>0</v>
      </c>
      <c r="FD55" s="924" t="e">
        <f t="shared" si="102"/>
        <v>#N/A</v>
      </c>
      <c r="FE55" s="916"/>
      <c r="FF55" s="926"/>
      <c r="FG55" s="923">
        <f t="shared" ref="FG55:FL55" si="255">SUM(FG9:FG54)</f>
        <v>0</v>
      </c>
      <c r="FH55" s="923">
        <f t="shared" si="255"/>
        <v>0</v>
      </c>
      <c r="FI55" s="923">
        <f t="shared" si="255"/>
        <v>0</v>
      </c>
      <c r="FJ55" s="923">
        <f t="shared" si="255"/>
        <v>0</v>
      </c>
      <c r="FK55" s="923">
        <f t="shared" si="255"/>
        <v>0</v>
      </c>
      <c r="FL55" s="923">
        <f t="shared" si="255"/>
        <v>0</v>
      </c>
      <c r="FM55" s="923">
        <f t="shared" si="196"/>
        <v>0</v>
      </c>
      <c r="FN55" s="924" t="e">
        <f t="shared" si="110"/>
        <v>#N/A</v>
      </c>
      <c r="FO55" s="916"/>
      <c r="FP55" s="926"/>
      <c r="FQ55" s="923">
        <f t="shared" ref="FQ55:FV55" si="256">SUM(FQ9:FQ54)</f>
        <v>0</v>
      </c>
      <c r="FR55" s="923">
        <f t="shared" si="256"/>
        <v>0</v>
      </c>
      <c r="FS55" s="923">
        <f t="shared" si="256"/>
        <v>0</v>
      </c>
      <c r="FT55" s="923">
        <f t="shared" si="256"/>
        <v>0</v>
      </c>
      <c r="FU55" s="923">
        <f t="shared" si="256"/>
        <v>0</v>
      </c>
      <c r="FV55" s="923">
        <f t="shared" si="256"/>
        <v>0</v>
      </c>
      <c r="FW55" s="923">
        <f t="shared" si="197"/>
        <v>0</v>
      </c>
      <c r="FX55" s="924" t="e">
        <f t="shared" si="118"/>
        <v>#N/A</v>
      </c>
      <c r="FY55" s="916"/>
      <c r="FZ55" s="926"/>
      <c r="GA55" s="923">
        <f t="shared" ref="GA55:GF55" si="257">SUM(GA9:GA54)</f>
        <v>0</v>
      </c>
      <c r="GB55" s="923">
        <f t="shared" si="257"/>
        <v>0</v>
      </c>
      <c r="GC55" s="923">
        <f t="shared" si="257"/>
        <v>0</v>
      </c>
      <c r="GD55" s="923">
        <f t="shared" si="257"/>
        <v>0</v>
      </c>
      <c r="GE55" s="923">
        <f t="shared" si="257"/>
        <v>0</v>
      </c>
      <c r="GF55" s="923">
        <f t="shared" si="257"/>
        <v>0</v>
      </c>
      <c r="GG55" s="923">
        <f t="shared" si="198"/>
        <v>0</v>
      </c>
      <c r="GH55" s="924" t="e">
        <f t="shared" si="126"/>
        <v>#N/A</v>
      </c>
      <c r="GI55" s="916"/>
      <c r="GJ55" s="926"/>
      <c r="GK55" s="923">
        <f t="shared" ref="GK55:GP55" si="258">SUM(GK9:GK54)</f>
        <v>0</v>
      </c>
      <c r="GL55" s="923">
        <f t="shared" si="258"/>
        <v>0</v>
      </c>
      <c r="GM55" s="923">
        <f t="shared" si="258"/>
        <v>0</v>
      </c>
      <c r="GN55" s="923">
        <f t="shared" si="258"/>
        <v>0</v>
      </c>
      <c r="GO55" s="923">
        <f t="shared" si="258"/>
        <v>0</v>
      </c>
      <c r="GP55" s="923">
        <f t="shared" si="258"/>
        <v>0</v>
      </c>
      <c r="GQ55" s="923">
        <f t="shared" si="199"/>
        <v>0</v>
      </c>
      <c r="GR55" s="924" t="e">
        <f t="shared" si="134"/>
        <v>#N/A</v>
      </c>
      <c r="GS55" s="916"/>
      <c r="GT55" s="926"/>
      <c r="GU55" s="923">
        <f t="shared" ref="GU55:GZ55" si="259">SUM(GU9:GU54)</f>
        <v>0</v>
      </c>
      <c r="GV55" s="923">
        <f t="shared" si="259"/>
        <v>0</v>
      </c>
      <c r="GW55" s="923">
        <f t="shared" si="259"/>
        <v>0</v>
      </c>
      <c r="GX55" s="923">
        <f t="shared" si="259"/>
        <v>0</v>
      </c>
      <c r="GY55" s="923">
        <f t="shared" si="259"/>
        <v>0</v>
      </c>
      <c r="GZ55" s="923">
        <f t="shared" si="259"/>
        <v>0</v>
      </c>
      <c r="HA55" s="923">
        <f t="shared" si="200"/>
        <v>0</v>
      </c>
      <c r="HB55" s="924" t="e">
        <f t="shared" si="142"/>
        <v>#N/A</v>
      </c>
      <c r="HC55" s="916"/>
      <c r="HD55" s="926"/>
      <c r="HE55" s="923">
        <f t="shared" ref="HE55:HJ55" si="260">SUM(HE9:HE54)</f>
        <v>0</v>
      </c>
      <c r="HF55" s="923">
        <f t="shared" si="260"/>
        <v>0</v>
      </c>
      <c r="HG55" s="923">
        <f t="shared" si="260"/>
        <v>0</v>
      </c>
      <c r="HH55" s="923">
        <f t="shared" si="260"/>
        <v>0</v>
      </c>
      <c r="HI55" s="923">
        <f t="shared" si="260"/>
        <v>0</v>
      </c>
      <c r="HJ55" s="923">
        <f t="shared" si="260"/>
        <v>0</v>
      </c>
      <c r="HK55" s="923">
        <f t="shared" si="201"/>
        <v>0</v>
      </c>
      <c r="HL55" s="924" t="e">
        <f t="shared" si="150"/>
        <v>#N/A</v>
      </c>
      <c r="HM55" s="916"/>
      <c r="HN55" s="926"/>
      <c r="HO55" s="923">
        <f t="shared" ref="HO55:HT55" si="261">SUM(HO9:HO54)</f>
        <v>0</v>
      </c>
      <c r="HP55" s="923">
        <f t="shared" si="261"/>
        <v>0</v>
      </c>
      <c r="HQ55" s="923">
        <f t="shared" si="261"/>
        <v>0</v>
      </c>
      <c r="HR55" s="923">
        <f t="shared" si="261"/>
        <v>0</v>
      </c>
      <c r="HS55" s="923">
        <f t="shared" si="261"/>
        <v>0</v>
      </c>
      <c r="HT55" s="923">
        <f t="shared" si="261"/>
        <v>0</v>
      </c>
      <c r="HU55" s="923">
        <f t="shared" si="202"/>
        <v>0</v>
      </c>
      <c r="HV55" s="924" t="e">
        <f t="shared" si="158"/>
        <v>#N/A</v>
      </c>
      <c r="HW55" s="916"/>
      <c r="HX55" s="926"/>
      <c r="HY55" s="923">
        <f t="shared" ref="HY55:ID55" si="262">SUM(HY9:HY54)</f>
        <v>0</v>
      </c>
      <c r="HZ55" s="923">
        <f t="shared" si="262"/>
        <v>0</v>
      </c>
      <c r="IA55" s="923">
        <f t="shared" si="262"/>
        <v>0</v>
      </c>
      <c r="IB55" s="923">
        <f t="shared" si="262"/>
        <v>0</v>
      </c>
      <c r="IC55" s="923">
        <f t="shared" si="262"/>
        <v>0</v>
      </c>
      <c r="ID55" s="923">
        <f t="shared" si="262"/>
        <v>0</v>
      </c>
      <c r="IE55" s="923">
        <f t="shared" si="203"/>
        <v>0</v>
      </c>
      <c r="IF55" s="924" t="e">
        <f t="shared" si="166"/>
        <v>#N/A</v>
      </c>
      <c r="IG55" s="916"/>
      <c r="IH55" s="926"/>
      <c r="II55" s="923">
        <f t="shared" ref="II55:IN55" si="263">SUM(II9:II54)</f>
        <v>0</v>
      </c>
      <c r="IJ55" s="923">
        <f t="shared" si="263"/>
        <v>0</v>
      </c>
      <c r="IK55" s="923">
        <f t="shared" si="263"/>
        <v>0</v>
      </c>
      <c r="IL55" s="923">
        <f t="shared" si="263"/>
        <v>0</v>
      </c>
      <c r="IM55" s="923">
        <f t="shared" si="263"/>
        <v>0</v>
      </c>
      <c r="IN55" s="923">
        <f t="shared" si="263"/>
        <v>0</v>
      </c>
      <c r="IO55" s="923">
        <f t="shared" si="204"/>
        <v>0</v>
      </c>
      <c r="IP55" s="924" t="e">
        <f t="shared" si="174"/>
        <v>#DIV/0!</v>
      </c>
      <c r="IQ55" s="925"/>
      <c r="IR55" s="926"/>
      <c r="IS55" s="923">
        <f t="shared" ref="IS55:IX55" si="264">SUM(IS9:IS54)</f>
        <v>0</v>
      </c>
      <c r="IT55" s="923">
        <f t="shared" si="264"/>
        <v>0</v>
      </c>
      <c r="IU55" s="923">
        <f t="shared" si="264"/>
        <v>0</v>
      </c>
      <c r="IV55" s="923">
        <f t="shared" si="264"/>
        <v>0</v>
      </c>
      <c r="IW55" s="923">
        <f t="shared" si="264"/>
        <v>0</v>
      </c>
      <c r="IX55" s="923">
        <f t="shared" si="264"/>
        <v>0</v>
      </c>
      <c r="IY55" s="923">
        <f t="shared" si="205"/>
        <v>0</v>
      </c>
      <c r="IZ55" s="924" t="e">
        <f t="shared" si="182"/>
        <v>#DIV/0!</v>
      </c>
      <c r="JA55" s="925"/>
      <c r="JB55" s="927"/>
      <c r="JC55" s="925"/>
      <c r="JD55" s="927"/>
      <c r="JE55" s="927"/>
      <c r="JF55" s="927"/>
      <c r="JG55" s="927"/>
      <c r="JH55" s="927"/>
      <c r="JI55" s="927"/>
      <c r="JJ55" s="927"/>
      <c r="JK55" s="927"/>
      <c r="JL55" s="927"/>
      <c r="JM55" s="927"/>
      <c r="JN55" s="927"/>
      <c r="JO55" s="927"/>
      <c r="JP55" s="927"/>
      <c r="JQ55" s="927"/>
      <c r="JR55" s="927"/>
      <c r="JS55" s="927"/>
      <c r="JT55" s="927"/>
      <c r="JU55" s="927"/>
      <c r="JV55" s="927"/>
      <c r="JW55" s="927"/>
      <c r="JX55" s="927"/>
      <c r="JY55" s="927"/>
      <c r="JZ55" s="927"/>
      <c r="KA55" s="927"/>
      <c r="KB55" s="927"/>
      <c r="KC55" s="927"/>
      <c r="KD55" s="927"/>
      <c r="KE55" s="927"/>
      <c r="KF55" s="927"/>
    </row>
    <row r="56" spans="1:292" ht="18.75" hidden="1" customHeight="1">
      <c r="FE56" s="916"/>
      <c r="FO56" s="916"/>
      <c r="FY56" s="916"/>
      <c r="GI56" s="916"/>
      <c r="GS56" s="916"/>
      <c r="HC56" s="916"/>
      <c r="HM56" s="916"/>
      <c r="HW56" s="916"/>
      <c r="IG56" s="916"/>
    </row>
    <row r="57" spans="1:292" ht="25" hidden="1" customHeight="1">
      <c r="A57" s="837" t="s">
        <v>577</v>
      </c>
      <c r="B57" s="838" t="s">
        <v>587</v>
      </c>
      <c r="C57" s="835">
        <f>IF(C$7="Dead",C$55,0)</f>
        <v>1581</v>
      </c>
      <c r="D57" s="835">
        <f t="shared" ref="D57:BY57" si="265">IF(D$7="Dead",D$55,0)</f>
        <v>0</v>
      </c>
      <c r="E57" s="835">
        <f t="shared" si="265"/>
        <v>0</v>
      </c>
      <c r="F57" s="835">
        <f t="shared" si="265"/>
        <v>0</v>
      </c>
      <c r="G57" s="835">
        <f t="shared" si="265"/>
        <v>0</v>
      </c>
      <c r="H57" s="835">
        <f t="shared" si="265"/>
        <v>0</v>
      </c>
      <c r="I57" s="835">
        <f t="shared" si="265"/>
        <v>0</v>
      </c>
      <c r="J57" s="835">
        <f t="shared" si="265"/>
        <v>0</v>
      </c>
      <c r="K57" s="835">
        <f t="shared" si="265"/>
        <v>0</v>
      </c>
      <c r="L57" s="835">
        <f t="shared" si="265"/>
        <v>0</v>
      </c>
      <c r="M57" s="835">
        <f t="shared" si="265"/>
        <v>2116</v>
      </c>
      <c r="N57" s="835">
        <f t="shared" si="265"/>
        <v>0</v>
      </c>
      <c r="O57" s="835">
        <f t="shared" si="265"/>
        <v>0</v>
      </c>
      <c r="P57" s="835">
        <f t="shared" si="265"/>
        <v>0</v>
      </c>
      <c r="Q57" s="835">
        <f t="shared" si="265"/>
        <v>0</v>
      </c>
      <c r="R57" s="835">
        <f t="shared" si="265"/>
        <v>0</v>
      </c>
      <c r="S57" s="835">
        <f t="shared" si="265"/>
        <v>0</v>
      </c>
      <c r="T57" s="835">
        <f t="shared" si="265"/>
        <v>0</v>
      </c>
      <c r="U57" s="835">
        <f t="shared" si="265"/>
        <v>0</v>
      </c>
      <c r="V57" s="835">
        <f t="shared" si="265"/>
        <v>0</v>
      </c>
      <c r="W57" s="835">
        <f t="shared" si="265"/>
        <v>1154</v>
      </c>
      <c r="X57" s="835">
        <f t="shared" si="265"/>
        <v>0</v>
      </c>
      <c r="Y57" s="835">
        <f t="shared" si="265"/>
        <v>0</v>
      </c>
      <c r="Z57" s="835">
        <f t="shared" si="265"/>
        <v>0</v>
      </c>
      <c r="AA57" s="835">
        <f t="shared" si="265"/>
        <v>0</v>
      </c>
      <c r="AB57" s="835">
        <f t="shared" si="265"/>
        <v>0</v>
      </c>
      <c r="AC57" s="835">
        <f t="shared" si="265"/>
        <v>0</v>
      </c>
      <c r="AD57" s="835">
        <f t="shared" si="265"/>
        <v>0</v>
      </c>
      <c r="AE57" s="835">
        <f t="shared" si="265"/>
        <v>0</v>
      </c>
      <c r="AF57" s="835">
        <f t="shared" si="265"/>
        <v>0</v>
      </c>
      <c r="AG57" s="835">
        <f t="shared" si="265"/>
        <v>1091</v>
      </c>
      <c r="AH57" s="835">
        <f t="shared" si="265"/>
        <v>0</v>
      </c>
      <c r="AI57" s="835">
        <f t="shared" si="265"/>
        <v>0</v>
      </c>
      <c r="AJ57" s="835">
        <f t="shared" si="265"/>
        <v>0</v>
      </c>
      <c r="AK57" s="835">
        <f t="shared" si="265"/>
        <v>0</v>
      </c>
      <c r="AL57" s="835">
        <f t="shared" si="265"/>
        <v>0</v>
      </c>
      <c r="AM57" s="835">
        <f t="shared" si="265"/>
        <v>0</v>
      </c>
      <c r="AN57" s="835">
        <f t="shared" si="265"/>
        <v>0</v>
      </c>
      <c r="AO57" s="835">
        <f t="shared" si="265"/>
        <v>0</v>
      </c>
      <c r="AP57" s="835">
        <f t="shared" si="265"/>
        <v>0</v>
      </c>
      <c r="AQ57" s="835">
        <f t="shared" si="265"/>
        <v>1179</v>
      </c>
      <c r="AR57" s="835">
        <f t="shared" si="265"/>
        <v>0</v>
      </c>
      <c r="AS57" s="835">
        <f t="shared" si="265"/>
        <v>0</v>
      </c>
      <c r="AT57" s="835">
        <f t="shared" si="265"/>
        <v>0</v>
      </c>
      <c r="AU57" s="835">
        <f t="shared" si="265"/>
        <v>0</v>
      </c>
      <c r="AV57" s="835">
        <f t="shared" si="265"/>
        <v>0</v>
      </c>
      <c r="AW57" s="835">
        <f t="shared" si="265"/>
        <v>0</v>
      </c>
      <c r="AX57" s="835">
        <f t="shared" si="265"/>
        <v>0</v>
      </c>
      <c r="AY57" s="835">
        <f t="shared" si="265"/>
        <v>0</v>
      </c>
      <c r="AZ57" s="835">
        <f t="shared" si="265"/>
        <v>0</v>
      </c>
      <c r="BA57" s="835">
        <f t="shared" si="265"/>
        <v>1171</v>
      </c>
      <c r="BB57" s="835">
        <f t="shared" si="265"/>
        <v>0</v>
      </c>
      <c r="BC57" s="835">
        <f t="shared" si="265"/>
        <v>0</v>
      </c>
      <c r="BD57" s="835">
        <f t="shared" si="265"/>
        <v>0</v>
      </c>
      <c r="BE57" s="835">
        <f t="shared" si="265"/>
        <v>0</v>
      </c>
      <c r="BF57" s="835">
        <f t="shared" si="265"/>
        <v>0</v>
      </c>
      <c r="BG57" s="835">
        <f t="shared" si="265"/>
        <v>0</v>
      </c>
      <c r="BH57" s="835">
        <f t="shared" si="265"/>
        <v>0</v>
      </c>
      <c r="BI57" s="835">
        <f t="shared" si="265"/>
        <v>0</v>
      </c>
      <c r="BJ57" s="835">
        <f t="shared" si="265"/>
        <v>0</v>
      </c>
      <c r="BK57" s="835">
        <f t="shared" si="265"/>
        <v>2615</v>
      </c>
      <c r="BL57" s="835">
        <f t="shared" si="265"/>
        <v>0</v>
      </c>
      <c r="BM57" s="835">
        <f t="shared" si="265"/>
        <v>0</v>
      </c>
      <c r="BN57" s="835">
        <f t="shared" si="265"/>
        <v>0</v>
      </c>
      <c r="BO57" s="835">
        <f t="shared" si="265"/>
        <v>0</v>
      </c>
      <c r="BP57" s="835">
        <f t="shared" si="265"/>
        <v>0</v>
      </c>
      <c r="BQ57" s="835">
        <f t="shared" si="265"/>
        <v>0</v>
      </c>
      <c r="BR57" s="835">
        <f t="shared" si="265"/>
        <v>0</v>
      </c>
      <c r="BS57" s="835">
        <f t="shared" si="265"/>
        <v>0</v>
      </c>
      <c r="BT57" s="835">
        <f t="shared" si="265"/>
        <v>0</v>
      </c>
      <c r="BU57" s="835">
        <f t="shared" si="265"/>
        <v>1743</v>
      </c>
      <c r="BV57" s="835">
        <f t="shared" si="265"/>
        <v>0</v>
      </c>
      <c r="BW57" s="835">
        <f t="shared" si="265"/>
        <v>0</v>
      </c>
      <c r="BX57" s="835">
        <f t="shared" si="265"/>
        <v>0</v>
      </c>
      <c r="BY57" s="835">
        <f t="shared" si="265"/>
        <v>0</v>
      </c>
      <c r="BZ57" s="835">
        <f t="shared" ref="BZ57:EK57" si="266">IF(BZ$7="Dead",BZ$55,0)</f>
        <v>0</v>
      </c>
      <c r="CA57" s="835">
        <f t="shared" si="266"/>
        <v>0</v>
      </c>
      <c r="CB57" s="835">
        <f t="shared" si="266"/>
        <v>0</v>
      </c>
      <c r="CC57" s="835">
        <f t="shared" si="266"/>
        <v>0</v>
      </c>
      <c r="CD57" s="835">
        <f t="shared" si="266"/>
        <v>0</v>
      </c>
      <c r="CE57" s="835">
        <f t="shared" si="266"/>
        <v>1094</v>
      </c>
      <c r="CF57" s="835">
        <f t="shared" si="266"/>
        <v>0</v>
      </c>
      <c r="CG57" s="835">
        <f t="shared" si="266"/>
        <v>0</v>
      </c>
      <c r="CH57" s="835">
        <f t="shared" si="266"/>
        <v>0</v>
      </c>
      <c r="CI57" s="835">
        <f t="shared" si="266"/>
        <v>0</v>
      </c>
      <c r="CJ57" s="835">
        <f t="shared" si="266"/>
        <v>0</v>
      </c>
      <c r="CK57" s="835">
        <f t="shared" si="266"/>
        <v>0</v>
      </c>
      <c r="CL57" s="835">
        <f t="shared" si="266"/>
        <v>0</v>
      </c>
      <c r="CM57" s="835">
        <f t="shared" si="266"/>
        <v>0</v>
      </c>
      <c r="CN57" s="835">
        <f t="shared" si="266"/>
        <v>0</v>
      </c>
      <c r="CO57" s="835">
        <f t="shared" si="266"/>
        <v>0</v>
      </c>
      <c r="CP57" s="835">
        <f t="shared" si="266"/>
        <v>0</v>
      </c>
      <c r="CQ57" s="835">
        <f t="shared" si="266"/>
        <v>0</v>
      </c>
      <c r="CR57" s="835">
        <f t="shared" si="266"/>
        <v>0</v>
      </c>
      <c r="CS57" s="835">
        <f t="shared" si="266"/>
        <v>0</v>
      </c>
      <c r="CT57" s="835">
        <f t="shared" si="266"/>
        <v>0</v>
      </c>
      <c r="CU57" s="835">
        <f t="shared" si="266"/>
        <v>0</v>
      </c>
      <c r="CV57" s="835">
        <f t="shared" si="266"/>
        <v>0</v>
      </c>
      <c r="CW57" s="835">
        <f t="shared" si="266"/>
        <v>0</v>
      </c>
      <c r="CX57" s="835">
        <f t="shared" si="266"/>
        <v>0</v>
      </c>
      <c r="CY57" s="835">
        <f t="shared" si="266"/>
        <v>0</v>
      </c>
      <c r="CZ57" s="835">
        <f t="shared" si="266"/>
        <v>0</v>
      </c>
      <c r="DA57" s="835">
        <f t="shared" si="266"/>
        <v>0</v>
      </c>
      <c r="DB57" s="835">
        <f t="shared" si="266"/>
        <v>0</v>
      </c>
      <c r="DC57" s="835">
        <f t="shared" si="266"/>
        <v>0</v>
      </c>
      <c r="DD57" s="835">
        <f t="shared" si="266"/>
        <v>0</v>
      </c>
      <c r="DE57" s="835">
        <f t="shared" si="266"/>
        <v>0</v>
      </c>
      <c r="DF57" s="835">
        <f t="shared" si="266"/>
        <v>0</v>
      </c>
      <c r="DG57" s="835">
        <f t="shared" si="266"/>
        <v>0</v>
      </c>
      <c r="DH57" s="835">
        <f t="shared" si="266"/>
        <v>0</v>
      </c>
      <c r="DI57" s="835">
        <f t="shared" si="266"/>
        <v>0</v>
      </c>
      <c r="DJ57" s="835">
        <f t="shared" si="266"/>
        <v>0</v>
      </c>
      <c r="DK57" s="835">
        <f t="shared" si="266"/>
        <v>0</v>
      </c>
      <c r="DL57" s="835">
        <f t="shared" si="266"/>
        <v>0</v>
      </c>
      <c r="DM57" s="835">
        <f t="shared" si="266"/>
        <v>0</v>
      </c>
      <c r="DN57" s="835">
        <f t="shared" si="266"/>
        <v>0</v>
      </c>
      <c r="DO57" s="835">
        <f t="shared" si="266"/>
        <v>0</v>
      </c>
      <c r="DP57" s="835">
        <f t="shared" si="266"/>
        <v>0</v>
      </c>
      <c r="DQ57" s="835">
        <f t="shared" si="266"/>
        <v>0</v>
      </c>
      <c r="DR57" s="835">
        <f t="shared" si="266"/>
        <v>0</v>
      </c>
      <c r="DS57" s="835">
        <f t="shared" si="266"/>
        <v>0</v>
      </c>
      <c r="DT57" s="835">
        <f t="shared" si="266"/>
        <v>0</v>
      </c>
      <c r="DU57" s="835">
        <f t="shared" si="266"/>
        <v>0</v>
      </c>
      <c r="DV57" s="835">
        <f t="shared" si="266"/>
        <v>0</v>
      </c>
      <c r="DW57" s="835">
        <f t="shared" si="266"/>
        <v>0</v>
      </c>
      <c r="DX57" s="835">
        <f t="shared" si="266"/>
        <v>0</v>
      </c>
      <c r="DY57" s="835">
        <f t="shared" si="266"/>
        <v>0</v>
      </c>
      <c r="DZ57" s="835">
        <f t="shared" si="266"/>
        <v>0</v>
      </c>
      <c r="EA57" s="835">
        <f t="shared" si="266"/>
        <v>0</v>
      </c>
      <c r="EB57" s="835">
        <f t="shared" si="266"/>
        <v>0</v>
      </c>
      <c r="EC57" s="835">
        <f t="shared" si="266"/>
        <v>0</v>
      </c>
      <c r="ED57" s="835">
        <f t="shared" si="266"/>
        <v>0</v>
      </c>
      <c r="EE57" s="835">
        <f t="shared" si="266"/>
        <v>0</v>
      </c>
      <c r="EF57" s="835">
        <f t="shared" si="266"/>
        <v>0</v>
      </c>
      <c r="EG57" s="835">
        <f t="shared" si="266"/>
        <v>0</v>
      </c>
      <c r="EH57" s="835">
        <f t="shared" si="266"/>
        <v>0</v>
      </c>
      <c r="EI57" s="835">
        <f t="shared" si="266"/>
        <v>0</v>
      </c>
      <c r="EJ57" s="835">
        <f t="shared" si="266"/>
        <v>0</v>
      </c>
      <c r="EK57" s="835">
        <f t="shared" si="266"/>
        <v>0</v>
      </c>
      <c r="EL57" s="835">
        <f t="shared" ref="EL57:GW57" si="267">IF(EL$7="Dead",EL$55,0)</f>
        <v>0</v>
      </c>
      <c r="EM57" s="835">
        <f t="shared" si="267"/>
        <v>0</v>
      </c>
      <c r="EN57" s="835">
        <f t="shared" si="267"/>
        <v>0</v>
      </c>
      <c r="EO57" s="835">
        <f t="shared" si="267"/>
        <v>0</v>
      </c>
      <c r="EP57" s="835">
        <f t="shared" si="267"/>
        <v>0</v>
      </c>
      <c r="EQ57" s="835">
        <f t="shared" si="267"/>
        <v>0</v>
      </c>
      <c r="ER57" s="835">
        <f t="shared" si="267"/>
        <v>0</v>
      </c>
      <c r="ES57" s="835">
        <f t="shared" si="267"/>
        <v>0</v>
      </c>
      <c r="ET57" s="835">
        <f t="shared" si="267"/>
        <v>0</v>
      </c>
      <c r="EU57" s="835">
        <f t="shared" si="267"/>
        <v>0</v>
      </c>
      <c r="EV57" s="835">
        <f t="shared" si="267"/>
        <v>0</v>
      </c>
      <c r="EW57" s="835">
        <f t="shared" si="267"/>
        <v>0</v>
      </c>
      <c r="EX57" s="835">
        <f t="shared" si="267"/>
        <v>0</v>
      </c>
      <c r="EY57" s="835">
        <f t="shared" si="267"/>
        <v>0</v>
      </c>
      <c r="EZ57" s="835">
        <f t="shared" si="267"/>
        <v>0</v>
      </c>
      <c r="FA57" s="835">
        <f t="shared" si="267"/>
        <v>0</v>
      </c>
      <c r="FB57" s="835">
        <f t="shared" si="267"/>
        <v>0</v>
      </c>
      <c r="FC57" s="835">
        <f t="shared" si="267"/>
        <v>0</v>
      </c>
      <c r="FD57" s="835">
        <f t="shared" si="267"/>
        <v>0</v>
      </c>
      <c r="FE57" s="835">
        <f t="shared" si="267"/>
        <v>0</v>
      </c>
      <c r="FF57" s="835">
        <f t="shared" si="267"/>
        <v>0</v>
      </c>
      <c r="FG57" s="835">
        <f t="shared" si="267"/>
        <v>0</v>
      </c>
      <c r="FH57" s="835">
        <f t="shared" si="267"/>
        <v>0</v>
      </c>
      <c r="FI57" s="835">
        <f t="shared" si="267"/>
        <v>0</v>
      </c>
      <c r="FJ57" s="835">
        <f t="shared" si="267"/>
        <v>0</v>
      </c>
      <c r="FK57" s="835">
        <f t="shared" si="267"/>
        <v>0</v>
      </c>
      <c r="FL57" s="835">
        <f t="shared" si="267"/>
        <v>0</v>
      </c>
      <c r="FM57" s="835">
        <f t="shared" si="267"/>
        <v>0</v>
      </c>
      <c r="FN57" s="835">
        <f t="shared" si="267"/>
        <v>0</v>
      </c>
      <c r="FO57" s="916"/>
      <c r="FP57" s="835">
        <f t="shared" si="267"/>
        <v>0</v>
      </c>
      <c r="FQ57" s="835">
        <f t="shared" si="267"/>
        <v>0</v>
      </c>
      <c r="FR57" s="835">
        <f t="shared" si="267"/>
        <v>0</v>
      </c>
      <c r="FS57" s="835">
        <f t="shared" si="267"/>
        <v>0</v>
      </c>
      <c r="FT57" s="835">
        <f t="shared" si="267"/>
        <v>0</v>
      </c>
      <c r="FU57" s="835">
        <f t="shared" si="267"/>
        <v>0</v>
      </c>
      <c r="FV57" s="835">
        <f t="shared" si="267"/>
        <v>0</v>
      </c>
      <c r="FW57" s="835">
        <f t="shared" si="267"/>
        <v>0</v>
      </c>
      <c r="FX57" s="835">
        <f t="shared" si="267"/>
        <v>0</v>
      </c>
      <c r="FY57" s="916"/>
      <c r="FZ57" s="835">
        <f t="shared" si="267"/>
        <v>0</v>
      </c>
      <c r="GA57" s="835">
        <f t="shared" si="267"/>
        <v>0</v>
      </c>
      <c r="GB57" s="835">
        <f t="shared" si="267"/>
        <v>0</v>
      </c>
      <c r="GC57" s="835">
        <f t="shared" si="267"/>
        <v>0</v>
      </c>
      <c r="GD57" s="835">
        <f t="shared" si="267"/>
        <v>0</v>
      </c>
      <c r="GE57" s="835">
        <f t="shared" si="267"/>
        <v>0</v>
      </c>
      <c r="GF57" s="835">
        <f t="shared" si="267"/>
        <v>0</v>
      </c>
      <c r="GG57" s="835">
        <f t="shared" si="267"/>
        <v>0</v>
      </c>
      <c r="GH57" s="835">
        <f t="shared" si="267"/>
        <v>0</v>
      </c>
      <c r="GI57" s="916"/>
      <c r="GJ57" s="835">
        <f t="shared" si="267"/>
        <v>0</v>
      </c>
      <c r="GK57" s="835">
        <f t="shared" si="267"/>
        <v>0</v>
      </c>
      <c r="GL57" s="835">
        <f t="shared" si="267"/>
        <v>0</v>
      </c>
      <c r="GM57" s="835">
        <f t="shared" si="267"/>
        <v>0</v>
      </c>
      <c r="GN57" s="835">
        <f t="shared" si="267"/>
        <v>0</v>
      </c>
      <c r="GO57" s="835">
        <f t="shared" si="267"/>
        <v>0</v>
      </c>
      <c r="GP57" s="835">
        <f t="shared" si="267"/>
        <v>0</v>
      </c>
      <c r="GQ57" s="835">
        <f t="shared" si="267"/>
        <v>0</v>
      </c>
      <c r="GR57" s="835">
        <f t="shared" si="267"/>
        <v>0</v>
      </c>
      <c r="GS57" s="916"/>
      <c r="GT57" s="835">
        <f t="shared" si="267"/>
        <v>0</v>
      </c>
      <c r="GU57" s="835">
        <f t="shared" si="267"/>
        <v>0</v>
      </c>
      <c r="GV57" s="835">
        <f t="shared" si="267"/>
        <v>0</v>
      </c>
      <c r="GW57" s="835">
        <f t="shared" si="267"/>
        <v>0</v>
      </c>
      <c r="GX57" s="835">
        <f t="shared" ref="GX57:IZ57" si="268">IF(GX$7="Dead",GX$55,0)</f>
        <v>0</v>
      </c>
      <c r="GY57" s="835">
        <f t="shared" si="268"/>
        <v>0</v>
      </c>
      <c r="GZ57" s="835">
        <f t="shared" si="268"/>
        <v>0</v>
      </c>
      <c r="HA57" s="835">
        <f t="shared" si="268"/>
        <v>0</v>
      </c>
      <c r="HB57" s="835">
        <f t="shared" si="268"/>
        <v>0</v>
      </c>
      <c r="HC57" s="916"/>
      <c r="HD57" s="835">
        <f t="shared" si="268"/>
        <v>0</v>
      </c>
      <c r="HE57" s="835">
        <f t="shared" si="268"/>
        <v>0</v>
      </c>
      <c r="HF57" s="835">
        <f t="shared" si="268"/>
        <v>0</v>
      </c>
      <c r="HG57" s="835">
        <f t="shared" si="268"/>
        <v>0</v>
      </c>
      <c r="HH57" s="835">
        <f t="shared" si="268"/>
        <v>0</v>
      </c>
      <c r="HI57" s="835">
        <f t="shared" si="268"/>
        <v>0</v>
      </c>
      <c r="HJ57" s="835">
        <f t="shared" si="268"/>
        <v>0</v>
      </c>
      <c r="HK57" s="835">
        <f t="shared" si="268"/>
        <v>0</v>
      </c>
      <c r="HL57" s="835">
        <f t="shared" si="268"/>
        <v>0</v>
      </c>
      <c r="HM57" s="916"/>
      <c r="HN57" s="835">
        <f t="shared" si="268"/>
        <v>0</v>
      </c>
      <c r="HO57" s="835">
        <f t="shared" si="268"/>
        <v>0</v>
      </c>
      <c r="HP57" s="835">
        <f t="shared" si="268"/>
        <v>0</v>
      </c>
      <c r="HQ57" s="835">
        <f t="shared" si="268"/>
        <v>0</v>
      </c>
      <c r="HR57" s="835">
        <f t="shared" si="268"/>
        <v>0</v>
      </c>
      <c r="HS57" s="835">
        <f t="shared" si="268"/>
        <v>0</v>
      </c>
      <c r="HT57" s="835">
        <f t="shared" si="268"/>
        <v>0</v>
      </c>
      <c r="HU57" s="835">
        <f t="shared" si="268"/>
        <v>0</v>
      </c>
      <c r="HV57" s="835">
        <f t="shared" si="268"/>
        <v>0</v>
      </c>
      <c r="HW57" s="916"/>
      <c r="HX57" s="835">
        <f t="shared" si="268"/>
        <v>0</v>
      </c>
      <c r="HY57" s="835">
        <f t="shared" si="268"/>
        <v>0</v>
      </c>
      <c r="HZ57" s="835">
        <f t="shared" si="268"/>
        <v>0</v>
      </c>
      <c r="IA57" s="835">
        <f t="shared" si="268"/>
        <v>0</v>
      </c>
      <c r="IB57" s="835">
        <f t="shared" si="268"/>
        <v>0</v>
      </c>
      <c r="IC57" s="835">
        <f t="shared" si="268"/>
        <v>0</v>
      </c>
      <c r="ID57" s="835">
        <f t="shared" si="268"/>
        <v>0</v>
      </c>
      <c r="IE57" s="835">
        <f t="shared" si="268"/>
        <v>0</v>
      </c>
      <c r="IF57" s="835">
        <f t="shared" si="268"/>
        <v>0</v>
      </c>
      <c r="IG57" s="916"/>
      <c r="IH57" s="835">
        <f t="shared" si="268"/>
        <v>0</v>
      </c>
      <c r="II57" s="835">
        <f t="shared" si="268"/>
        <v>0</v>
      </c>
      <c r="IJ57" s="835">
        <f t="shared" si="268"/>
        <v>0</v>
      </c>
      <c r="IK57" s="835">
        <f t="shared" si="268"/>
        <v>0</v>
      </c>
      <c r="IL57" s="835">
        <f t="shared" si="268"/>
        <v>0</v>
      </c>
      <c r="IM57" s="835">
        <f t="shared" si="268"/>
        <v>0</v>
      </c>
      <c r="IN57" s="835">
        <f t="shared" si="268"/>
        <v>0</v>
      </c>
      <c r="IO57" s="835">
        <f t="shared" si="268"/>
        <v>0</v>
      </c>
      <c r="IP57" s="835">
        <f t="shared" si="268"/>
        <v>0</v>
      </c>
      <c r="IQ57" s="835">
        <f t="shared" si="268"/>
        <v>0</v>
      </c>
      <c r="IR57" s="835">
        <f t="shared" si="268"/>
        <v>0</v>
      </c>
      <c r="IS57" s="835">
        <f t="shared" si="268"/>
        <v>0</v>
      </c>
      <c r="IT57" s="835">
        <f t="shared" si="268"/>
        <v>0</v>
      </c>
      <c r="IU57" s="835">
        <f t="shared" si="268"/>
        <v>0</v>
      </c>
      <c r="IV57" s="835">
        <f t="shared" si="268"/>
        <v>0</v>
      </c>
      <c r="IW57" s="835">
        <f t="shared" si="268"/>
        <v>0</v>
      </c>
      <c r="IX57" s="835">
        <f t="shared" si="268"/>
        <v>0</v>
      </c>
      <c r="IY57" s="835">
        <f t="shared" si="268"/>
        <v>0</v>
      </c>
      <c r="IZ57" s="835">
        <f t="shared" si="268"/>
        <v>0</v>
      </c>
      <c r="JA57" s="839">
        <f>SUM(C57:IZ57)</f>
        <v>13744</v>
      </c>
    </row>
    <row r="58" spans="1:292" ht="25" hidden="1" customHeight="1">
      <c r="A58" s="840" t="s">
        <v>578</v>
      </c>
      <c r="B58" s="841" t="s">
        <v>570</v>
      </c>
      <c r="C58" s="835">
        <f>IF(C$7="Swollen Head",C$55,0)</f>
        <v>0</v>
      </c>
      <c r="D58" s="835">
        <f t="shared" ref="D58:BY58" si="269">IF(D$7="Swollen Head",D$55,0)</f>
        <v>0</v>
      </c>
      <c r="E58" s="835">
        <f t="shared" si="269"/>
        <v>0</v>
      </c>
      <c r="F58" s="835">
        <f t="shared" si="269"/>
        <v>0</v>
      </c>
      <c r="G58" s="835">
        <f t="shared" si="269"/>
        <v>0</v>
      </c>
      <c r="H58" s="835">
        <f t="shared" si="269"/>
        <v>0</v>
      </c>
      <c r="I58" s="835">
        <f t="shared" si="269"/>
        <v>0</v>
      </c>
      <c r="J58" s="835">
        <f t="shared" si="269"/>
        <v>0</v>
      </c>
      <c r="K58" s="835">
        <f t="shared" si="269"/>
        <v>0</v>
      </c>
      <c r="L58" s="835">
        <f t="shared" si="269"/>
        <v>0</v>
      </c>
      <c r="M58" s="835">
        <f t="shared" si="269"/>
        <v>0</v>
      </c>
      <c r="N58" s="835">
        <f t="shared" si="269"/>
        <v>0</v>
      </c>
      <c r="O58" s="835">
        <f t="shared" si="269"/>
        <v>0</v>
      </c>
      <c r="P58" s="835">
        <f t="shared" si="269"/>
        <v>0</v>
      </c>
      <c r="Q58" s="835">
        <f t="shared" si="269"/>
        <v>0</v>
      </c>
      <c r="R58" s="835">
        <f t="shared" si="269"/>
        <v>0</v>
      </c>
      <c r="S58" s="835">
        <f t="shared" si="269"/>
        <v>0</v>
      </c>
      <c r="T58" s="835">
        <f t="shared" si="269"/>
        <v>0</v>
      </c>
      <c r="U58" s="835">
        <f t="shared" si="269"/>
        <v>0</v>
      </c>
      <c r="V58" s="835">
        <f t="shared" si="269"/>
        <v>0</v>
      </c>
      <c r="W58" s="835">
        <f t="shared" si="269"/>
        <v>0</v>
      </c>
      <c r="X58" s="835">
        <f t="shared" si="269"/>
        <v>0</v>
      </c>
      <c r="Y58" s="835">
        <f t="shared" si="269"/>
        <v>0</v>
      </c>
      <c r="Z58" s="835">
        <f t="shared" si="269"/>
        <v>0</v>
      </c>
      <c r="AA58" s="835">
        <f t="shared" si="269"/>
        <v>0</v>
      </c>
      <c r="AB58" s="835">
        <f t="shared" si="269"/>
        <v>0</v>
      </c>
      <c r="AC58" s="835">
        <f t="shared" si="269"/>
        <v>0</v>
      </c>
      <c r="AD58" s="835">
        <f t="shared" si="269"/>
        <v>0</v>
      </c>
      <c r="AE58" s="835">
        <f t="shared" si="269"/>
        <v>0</v>
      </c>
      <c r="AF58" s="835">
        <f t="shared" si="269"/>
        <v>0</v>
      </c>
      <c r="AG58" s="835">
        <f t="shared" si="269"/>
        <v>0</v>
      </c>
      <c r="AH58" s="835">
        <f t="shared" si="269"/>
        <v>0</v>
      </c>
      <c r="AI58" s="835">
        <f t="shared" si="269"/>
        <v>0</v>
      </c>
      <c r="AJ58" s="835">
        <f t="shared" si="269"/>
        <v>0</v>
      </c>
      <c r="AK58" s="835">
        <f t="shared" si="269"/>
        <v>0</v>
      </c>
      <c r="AL58" s="835">
        <f t="shared" si="269"/>
        <v>0</v>
      </c>
      <c r="AM58" s="835">
        <f t="shared" si="269"/>
        <v>0</v>
      </c>
      <c r="AN58" s="835">
        <f t="shared" si="269"/>
        <v>0</v>
      </c>
      <c r="AO58" s="835">
        <f t="shared" si="269"/>
        <v>0</v>
      </c>
      <c r="AP58" s="835">
        <f t="shared" si="269"/>
        <v>0</v>
      </c>
      <c r="AQ58" s="835">
        <f t="shared" si="269"/>
        <v>0</v>
      </c>
      <c r="AR58" s="835">
        <f t="shared" si="269"/>
        <v>0</v>
      </c>
      <c r="AS58" s="835">
        <f t="shared" si="269"/>
        <v>0</v>
      </c>
      <c r="AT58" s="835">
        <f t="shared" si="269"/>
        <v>0</v>
      </c>
      <c r="AU58" s="835">
        <f t="shared" si="269"/>
        <v>0</v>
      </c>
      <c r="AV58" s="835">
        <f t="shared" si="269"/>
        <v>0</v>
      </c>
      <c r="AW58" s="835">
        <f t="shared" si="269"/>
        <v>0</v>
      </c>
      <c r="AX58" s="835">
        <f t="shared" si="269"/>
        <v>0</v>
      </c>
      <c r="AY58" s="835">
        <f t="shared" si="269"/>
        <v>0</v>
      </c>
      <c r="AZ58" s="835">
        <f t="shared" si="269"/>
        <v>0</v>
      </c>
      <c r="BA58" s="835">
        <f t="shared" si="269"/>
        <v>0</v>
      </c>
      <c r="BB58" s="835">
        <f t="shared" si="269"/>
        <v>0</v>
      </c>
      <c r="BC58" s="835">
        <f t="shared" si="269"/>
        <v>0</v>
      </c>
      <c r="BD58" s="835">
        <f t="shared" si="269"/>
        <v>0</v>
      </c>
      <c r="BE58" s="835">
        <f t="shared" si="269"/>
        <v>0</v>
      </c>
      <c r="BF58" s="835">
        <f t="shared" si="269"/>
        <v>0</v>
      </c>
      <c r="BG58" s="835">
        <f t="shared" si="269"/>
        <v>0</v>
      </c>
      <c r="BH58" s="835">
        <f t="shared" si="269"/>
        <v>0</v>
      </c>
      <c r="BI58" s="835">
        <f t="shared" si="269"/>
        <v>0</v>
      </c>
      <c r="BJ58" s="835">
        <f t="shared" si="269"/>
        <v>0</v>
      </c>
      <c r="BK58" s="835">
        <f t="shared" si="269"/>
        <v>0</v>
      </c>
      <c r="BL58" s="835">
        <f t="shared" si="269"/>
        <v>0</v>
      </c>
      <c r="BM58" s="835">
        <f t="shared" si="269"/>
        <v>0</v>
      </c>
      <c r="BN58" s="835">
        <f t="shared" si="269"/>
        <v>0</v>
      </c>
      <c r="BO58" s="835">
        <f t="shared" si="269"/>
        <v>0</v>
      </c>
      <c r="BP58" s="835">
        <f t="shared" si="269"/>
        <v>0</v>
      </c>
      <c r="BQ58" s="835">
        <f t="shared" si="269"/>
        <v>0</v>
      </c>
      <c r="BR58" s="835">
        <f t="shared" si="269"/>
        <v>0</v>
      </c>
      <c r="BS58" s="835">
        <f t="shared" si="269"/>
        <v>0</v>
      </c>
      <c r="BT58" s="835">
        <f t="shared" si="269"/>
        <v>0</v>
      </c>
      <c r="BU58" s="835">
        <f t="shared" si="269"/>
        <v>0</v>
      </c>
      <c r="BV58" s="835">
        <f t="shared" si="269"/>
        <v>0</v>
      </c>
      <c r="BW58" s="835">
        <f t="shared" si="269"/>
        <v>0</v>
      </c>
      <c r="BX58" s="835">
        <f t="shared" si="269"/>
        <v>0</v>
      </c>
      <c r="BY58" s="835">
        <f t="shared" si="269"/>
        <v>0</v>
      </c>
      <c r="BZ58" s="835">
        <f t="shared" ref="BZ58:EK58" si="270">IF(BZ$7="Swollen Head",BZ$55,0)</f>
        <v>0</v>
      </c>
      <c r="CA58" s="835">
        <f t="shared" si="270"/>
        <v>0</v>
      </c>
      <c r="CB58" s="835">
        <f t="shared" si="270"/>
        <v>0</v>
      </c>
      <c r="CC58" s="835">
        <f t="shared" si="270"/>
        <v>0</v>
      </c>
      <c r="CD58" s="835">
        <f t="shared" si="270"/>
        <v>0</v>
      </c>
      <c r="CE58" s="835">
        <f t="shared" si="270"/>
        <v>0</v>
      </c>
      <c r="CF58" s="835">
        <f t="shared" si="270"/>
        <v>0</v>
      </c>
      <c r="CG58" s="835">
        <f t="shared" si="270"/>
        <v>0</v>
      </c>
      <c r="CH58" s="835">
        <f t="shared" si="270"/>
        <v>0</v>
      </c>
      <c r="CI58" s="835">
        <f t="shared" si="270"/>
        <v>0</v>
      </c>
      <c r="CJ58" s="835">
        <f t="shared" si="270"/>
        <v>0</v>
      </c>
      <c r="CK58" s="835">
        <f t="shared" si="270"/>
        <v>0</v>
      </c>
      <c r="CL58" s="835">
        <f t="shared" si="270"/>
        <v>0</v>
      </c>
      <c r="CM58" s="835">
        <f t="shared" si="270"/>
        <v>0</v>
      </c>
      <c r="CN58" s="835">
        <f t="shared" si="270"/>
        <v>0</v>
      </c>
      <c r="CO58" s="835">
        <f t="shared" si="270"/>
        <v>0</v>
      </c>
      <c r="CP58" s="835">
        <f t="shared" si="270"/>
        <v>0</v>
      </c>
      <c r="CQ58" s="835">
        <f t="shared" si="270"/>
        <v>0</v>
      </c>
      <c r="CR58" s="835">
        <f t="shared" si="270"/>
        <v>0</v>
      </c>
      <c r="CS58" s="835">
        <f t="shared" si="270"/>
        <v>0</v>
      </c>
      <c r="CT58" s="835">
        <f t="shared" si="270"/>
        <v>0</v>
      </c>
      <c r="CU58" s="835">
        <f t="shared" si="270"/>
        <v>0</v>
      </c>
      <c r="CV58" s="835">
        <f t="shared" si="270"/>
        <v>0</v>
      </c>
      <c r="CW58" s="835">
        <f t="shared" si="270"/>
        <v>0</v>
      </c>
      <c r="CX58" s="835">
        <f t="shared" si="270"/>
        <v>0</v>
      </c>
      <c r="CY58" s="835">
        <f t="shared" si="270"/>
        <v>0</v>
      </c>
      <c r="CZ58" s="835">
        <f t="shared" si="270"/>
        <v>0</v>
      </c>
      <c r="DA58" s="835">
        <f t="shared" si="270"/>
        <v>0</v>
      </c>
      <c r="DB58" s="835">
        <f t="shared" si="270"/>
        <v>0</v>
      </c>
      <c r="DC58" s="835">
        <f t="shared" si="270"/>
        <v>0</v>
      </c>
      <c r="DD58" s="835">
        <f t="shared" si="270"/>
        <v>0</v>
      </c>
      <c r="DE58" s="835">
        <f t="shared" si="270"/>
        <v>0</v>
      </c>
      <c r="DF58" s="835">
        <f t="shared" si="270"/>
        <v>0</v>
      </c>
      <c r="DG58" s="835">
        <f t="shared" si="270"/>
        <v>0</v>
      </c>
      <c r="DH58" s="835">
        <f t="shared" si="270"/>
        <v>0</v>
      </c>
      <c r="DI58" s="835">
        <f t="shared" si="270"/>
        <v>0</v>
      </c>
      <c r="DJ58" s="835">
        <f t="shared" si="270"/>
        <v>0</v>
      </c>
      <c r="DK58" s="835">
        <f t="shared" si="270"/>
        <v>0</v>
      </c>
      <c r="DL58" s="835">
        <f t="shared" si="270"/>
        <v>0</v>
      </c>
      <c r="DM58" s="835">
        <f t="shared" si="270"/>
        <v>0</v>
      </c>
      <c r="DN58" s="835">
        <f t="shared" si="270"/>
        <v>0</v>
      </c>
      <c r="DO58" s="835">
        <f t="shared" si="270"/>
        <v>0</v>
      </c>
      <c r="DP58" s="835">
        <f t="shared" si="270"/>
        <v>0</v>
      </c>
      <c r="DQ58" s="835">
        <f t="shared" si="270"/>
        <v>0</v>
      </c>
      <c r="DR58" s="835">
        <f t="shared" si="270"/>
        <v>0</v>
      </c>
      <c r="DS58" s="835">
        <f t="shared" si="270"/>
        <v>0</v>
      </c>
      <c r="DT58" s="835">
        <f t="shared" si="270"/>
        <v>0</v>
      </c>
      <c r="DU58" s="835">
        <f t="shared" si="270"/>
        <v>0</v>
      </c>
      <c r="DV58" s="835">
        <f t="shared" si="270"/>
        <v>0</v>
      </c>
      <c r="DW58" s="835">
        <f t="shared" si="270"/>
        <v>0</v>
      </c>
      <c r="DX58" s="835">
        <f t="shared" si="270"/>
        <v>0</v>
      </c>
      <c r="DY58" s="835">
        <f t="shared" si="270"/>
        <v>0</v>
      </c>
      <c r="DZ58" s="835">
        <f t="shared" si="270"/>
        <v>0</v>
      </c>
      <c r="EA58" s="835">
        <f t="shared" si="270"/>
        <v>0</v>
      </c>
      <c r="EB58" s="835">
        <f t="shared" si="270"/>
        <v>0</v>
      </c>
      <c r="EC58" s="835">
        <f t="shared" si="270"/>
        <v>0</v>
      </c>
      <c r="ED58" s="835">
        <f t="shared" si="270"/>
        <v>0</v>
      </c>
      <c r="EE58" s="835">
        <f t="shared" si="270"/>
        <v>0</v>
      </c>
      <c r="EF58" s="835">
        <f t="shared" si="270"/>
        <v>0</v>
      </c>
      <c r="EG58" s="835">
        <f t="shared" si="270"/>
        <v>0</v>
      </c>
      <c r="EH58" s="835">
        <f t="shared" si="270"/>
        <v>0</v>
      </c>
      <c r="EI58" s="835">
        <f t="shared" si="270"/>
        <v>0</v>
      </c>
      <c r="EJ58" s="835">
        <f t="shared" si="270"/>
        <v>0</v>
      </c>
      <c r="EK58" s="835">
        <f t="shared" si="270"/>
        <v>0</v>
      </c>
      <c r="EL58" s="835">
        <f t="shared" ref="EL58:GW58" si="271">IF(EL$7="Swollen Head",EL$55,0)</f>
        <v>0</v>
      </c>
      <c r="EM58" s="835">
        <f t="shared" si="271"/>
        <v>0</v>
      </c>
      <c r="EN58" s="835">
        <f t="shared" si="271"/>
        <v>0</v>
      </c>
      <c r="EO58" s="835">
        <f t="shared" si="271"/>
        <v>0</v>
      </c>
      <c r="EP58" s="835">
        <f t="shared" si="271"/>
        <v>0</v>
      </c>
      <c r="EQ58" s="835">
        <f t="shared" si="271"/>
        <v>0</v>
      </c>
      <c r="ER58" s="835">
        <f t="shared" si="271"/>
        <v>0</v>
      </c>
      <c r="ES58" s="835">
        <f t="shared" si="271"/>
        <v>0</v>
      </c>
      <c r="ET58" s="835">
        <f t="shared" si="271"/>
        <v>0</v>
      </c>
      <c r="EU58" s="835">
        <f t="shared" si="271"/>
        <v>0</v>
      </c>
      <c r="EV58" s="835">
        <f t="shared" si="271"/>
        <v>0</v>
      </c>
      <c r="EW58" s="835">
        <f t="shared" si="271"/>
        <v>0</v>
      </c>
      <c r="EX58" s="835">
        <f t="shared" si="271"/>
        <v>0</v>
      </c>
      <c r="EY58" s="835">
        <f t="shared" si="271"/>
        <v>0</v>
      </c>
      <c r="EZ58" s="835">
        <f t="shared" si="271"/>
        <v>0</v>
      </c>
      <c r="FA58" s="835">
        <f t="shared" si="271"/>
        <v>0</v>
      </c>
      <c r="FB58" s="835">
        <f t="shared" si="271"/>
        <v>0</v>
      </c>
      <c r="FC58" s="835">
        <f t="shared" si="271"/>
        <v>0</v>
      </c>
      <c r="FD58" s="835">
        <f t="shared" si="271"/>
        <v>0</v>
      </c>
      <c r="FE58" s="835">
        <f t="shared" si="271"/>
        <v>0</v>
      </c>
      <c r="FF58" s="835">
        <f t="shared" si="271"/>
        <v>0</v>
      </c>
      <c r="FG58" s="835">
        <f t="shared" si="271"/>
        <v>0</v>
      </c>
      <c r="FH58" s="835">
        <f t="shared" si="271"/>
        <v>0</v>
      </c>
      <c r="FI58" s="835">
        <f t="shared" si="271"/>
        <v>0</v>
      </c>
      <c r="FJ58" s="835">
        <f t="shared" si="271"/>
        <v>0</v>
      </c>
      <c r="FK58" s="835">
        <f t="shared" si="271"/>
        <v>0</v>
      </c>
      <c r="FL58" s="835">
        <f t="shared" si="271"/>
        <v>0</v>
      </c>
      <c r="FM58" s="835">
        <f t="shared" si="271"/>
        <v>0</v>
      </c>
      <c r="FN58" s="835">
        <f t="shared" si="271"/>
        <v>0</v>
      </c>
      <c r="FO58" s="835">
        <f t="shared" si="271"/>
        <v>0</v>
      </c>
      <c r="FP58" s="835">
        <f t="shared" si="271"/>
        <v>0</v>
      </c>
      <c r="FQ58" s="835">
        <f t="shared" si="271"/>
        <v>0</v>
      </c>
      <c r="FR58" s="835">
        <f t="shared" si="271"/>
        <v>0</v>
      </c>
      <c r="FS58" s="835">
        <f t="shared" si="271"/>
        <v>0</v>
      </c>
      <c r="FT58" s="835">
        <f t="shared" si="271"/>
        <v>0</v>
      </c>
      <c r="FU58" s="835">
        <f t="shared" si="271"/>
        <v>0</v>
      </c>
      <c r="FV58" s="835">
        <f t="shared" si="271"/>
        <v>0</v>
      </c>
      <c r="FW58" s="835">
        <f t="shared" si="271"/>
        <v>0</v>
      </c>
      <c r="FX58" s="835">
        <f t="shared" si="271"/>
        <v>0</v>
      </c>
      <c r="FY58" s="835">
        <f t="shared" si="271"/>
        <v>0</v>
      </c>
      <c r="FZ58" s="835">
        <f t="shared" si="271"/>
        <v>0</v>
      </c>
      <c r="GA58" s="835">
        <f t="shared" si="271"/>
        <v>0</v>
      </c>
      <c r="GB58" s="835">
        <f t="shared" si="271"/>
        <v>0</v>
      </c>
      <c r="GC58" s="835">
        <f t="shared" si="271"/>
        <v>0</v>
      </c>
      <c r="GD58" s="835">
        <f t="shared" si="271"/>
        <v>0</v>
      </c>
      <c r="GE58" s="835">
        <f t="shared" si="271"/>
        <v>0</v>
      </c>
      <c r="GF58" s="835">
        <f t="shared" si="271"/>
        <v>0</v>
      </c>
      <c r="GG58" s="835">
        <f t="shared" si="271"/>
        <v>0</v>
      </c>
      <c r="GH58" s="835">
        <f t="shared" si="271"/>
        <v>0</v>
      </c>
      <c r="GI58" s="835">
        <f t="shared" si="271"/>
        <v>0</v>
      </c>
      <c r="GJ58" s="835">
        <f t="shared" si="271"/>
        <v>0</v>
      </c>
      <c r="GK58" s="835">
        <f t="shared" si="271"/>
        <v>0</v>
      </c>
      <c r="GL58" s="835">
        <f t="shared" si="271"/>
        <v>0</v>
      </c>
      <c r="GM58" s="835">
        <f t="shared" si="271"/>
        <v>0</v>
      </c>
      <c r="GN58" s="835">
        <f t="shared" si="271"/>
        <v>0</v>
      </c>
      <c r="GO58" s="835">
        <f t="shared" si="271"/>
        <v>0</v>
      </c>
      <c r="GP58" s="835">
        <f t="shared" si="271"/>
        <v>0</v>
      </c>
      <c r="GQ58" s="835">
        <f t="shared" si="271"/>
        <v>0</v>
      </c>
      <c r="GR58" s="835">
        <f t="shared" si="271"/>
        <v>0</v>
      </c>
      <c r="GS58" s="835">
        <f t="shared" si="271"/>
        <v>0</v>
      </c>
      <c r="GT58" s="835">
        <f t="shared" si="271"/>
        <v>0</v>
      </c>
      <c r="GU58" s="835">
        <f t="shared" si="271"/>
        <v>0</v>
      </c>
      <c r="GV58" s="835">
        <f t="shared" si="271"/>
        <v>0</v>
      </c>
      <c r="GW58" s="835">
        <f t="shared" si="271"/>
        <v>0</v>
      </c>
      <c r="GX58" s="835">
        <f t="shared" ref="GX58:IZ58" si="272">IF(GX$7="Swollen Head",GX$55,0)</f>
        <v>0</v>
      </c>
      <c r="GY58" s="835">
        <f t="shared" si="272"/>
        <v>0</v>
      </c>
      <c r="GZ58" s="835">
        <f t="shared" si="272"/>
        <v>0</v>
      </c>
      <c r="HA58" s="835">
        <f t="shared" si="272"/>
        <v>0</v>
      </c>
      <c r="HB58" s="835">
        <f t="shared" si="272"/>
        <v>0</v>
      </c>
      <c r="HC58" s="835">
        <f t="shared" si="272"/>
        <v>0</v>
      </c>
      <c r="HD58" s="835">
        <f t="shared" si="272"/>
        <v>0</v>
      </c>
      <c r="HE58" s="835">
        <f t="shared" si="272"/>
        <v>0</v>
      </c>
      <c r="HF58" s="835">
        <f t="shared" si="272"/>
        <v>0</v>
      </c>
      <c r="HG58" s="835">
        <f t="shared" si="272"/>
        <v>0</v>
      </c>
      <c r="HH58" s="835">
        <f t="shared" si="272"/>
        <v>0</v>
      </c>
      <c r="HI58" s="835">
        <f t="shared" si="272"/>
        <v>0</v>
      </c>
      <c r="HJ58" s="835">
        <f t="shared" si="272"/>
        <v>0</v>
      </c>
      <c r="HK58" s="835">
        <f t="shared" si="272"/>
        <v>0</v>
      </c>
      <c r="HL58" s="835">
        <f t="shared" si="272"/>
        <v>0</v>
      </c>
      <c r="HM58" s="835">
        <f t="shared" si="272"/>
        <v>0</v>
      </c>
      <c r="HN58" s="835">
        <f t="shared" si="272"/>
        <v>0</v>
      </c>
      <c r="HO58" s="835">
        <f t="shared" si="272"/>
        <v>0</v>
      </c>
      <c r="HP58" s="835">
        <f t="shared" si="272"/>
        <v>0</v>
      </c>
      <c r="HQ58" s="835">
        <f t="shared" si="272"/>
        <v>0</v>
      </c>
      <c r="HR58" s="835">
        <f t="shared" si="272"/>
        <v>0</v>
      </c>
      <c r="HS58" s="835">
        <f t="shared" si="272"/>
        <v>0</v>
      </c>
      <c r="HT58" s="835">
        <f t="shared" si="272"/>
        <v>0</v>
      </c>
      <c r="HU58" s="835">
        <f t="shared" si="272"/>
        <v>0</v>
      </c>
      <c r="HV58" s="835">
        <f t="shared" si="272"/>
        <v>0</v>
      </c>
      <c r="HW58" s="835">
        <f t="shared" si="272"/>
        <v>0</v>
      </c>
      <c r="HX58" s="835">
        <f t="shared" si="272"/>
        <v>0</v>
      </c>
      <c r="HY58" s="835">
        <f t="shared" si="272"/>
        <v>0</v>
      </c>
      <c r="HZ58" s="835">
        <f t="shared" si="272"/>
        <v>0</v>
      </c>
      <c r="IA58" s="835">
        <f t="shared" si="272"/>
        <v>0</v>
      </c>
      <c r="IB58" s="835">
        <f t="shared" si="272"/>
        <v>0</v>
      </c>
      <c r="IC58" s="835">
        <f t="shared" si="272"/>
        <v>0</v>
      </c>
      <c r="ID58" s="835">
        <f t="shared" si="272"/>
        <v>0</v>
      </c>
      <c r="IE58" s="835">
        <f t="shared" si="272"/>
        <v>0</v>
      </c>
      <c r="IF58" s="835">
        <f t="shared" si="272"/>
        <v>0</v>
      </c>
      <c r="IG58" s="835">
        <f t="shared" si="272"/>
        <v>0</v>
      </c>
      <c r="IH58" s="835">
        <f t="shared" si="272"/>
        <v>0</v>
      </c>
      <c r="II58" s="835">
        <f t="shared" si="272"/>
        <v>0</v>
      </c>
      <c r="IJ58" s="835">
        <f t="shared" si="272"/>
        <v>0</v>
      </c>
      <c r="IK58" s="835">
        <f t="shared" si="272"/>
        <v>0</v>
      </c>
      <c r="IL58" s="835">
        <f t="shared" si="272"/>
        <v>0</v>
      </c>
      <c r="IM58" s="835">
        <f t="shared" si="272"/>
        <v>0</v>
      </c>
      <c r="IN58" s="835">
        <f t="shared" si="272"/>
        <v>0</v>
      </c>
      <c r="IO58" s="835">
        <f t="shared" si="272"/>
        <v>0</v>
      </c>
      <c r="IP58" s="835">
        <f t="shared" si="272"/>
        <v>0</v>
      </c>
      <c r="IQ58" s="835">
        <f t="shared" si="272"/>
        <v>0</v>
      </c>
      <c r="IR58" s="835">
        <f t="shared" si="272"/>
        <v>0</v>
      </c>
      <c r="IS58" s="835">
        <f t="shared" si="272"/>
        <v>0</v>
      </c>
      <c r="IT58" s="835">
        <f t="shared" si="272"/>
        <v>0</v>
      </c>
      <c r="IU58" s="835">
        <f t="shared" si="272"/>
        <v>0</v>
      </c>
      <c r="IV58" s="835">
        <f t="shared" si="272"/>
        <v>0</v>
      </c>
      <c r="IW58" s="835">
        <f t="shared" si="272"/>
        <v>0</v>
      </c>
      <c r="IX58" s="835">
        <f t="shared" si="272"/>
        <v>0</v>
      </c>
      <c r="IY58" s="835">
        <f t="shared" si="272"/>
        <v>0</v>
      </c>
      <c r="IZ58" s="835">
        <f t="shared" si="272"/>
        <v>0</v>
      </c>
      <c r="JA58" s="839">
        <f t="shared" ref="JA58:JA63" si="273">SUM(C58:IZ58)</f>
        <v>0</v>
      </c>
    </row>
    <row r="59" spans="1:292" ht="25" hidden="1" customHeight="1">
      <c r="A59" s="840" t="s">
        <v>579</v>
      </c>
      <c r="B59" s="841" t="s">
        <v>571</v>
      </c>
      <c r="C59" s="835">
        <f>IF(C$7="Weak",C$55,0)</f>
        <v>0</v>
      </c>
      <c r="D59" s="835">
        <f t="shared" ref="D59:BY59" si="274">IF(D$7="Weak",D$55,0)</f>
        <v>0</v>
      </c>
      <c r="E59" s="835">
        <f t="shared" si="274"/>
        <v>1166</v>
      </c>
      <c r="F59" s="835">
        <f t="shared" si="274"/>
        <v>0</v>
      </c>
      <c r="G59" s="835">
        <f t="shared" si="274"/>
        <v>0</v>
      </c>
      <c r="H59" s="835">
        <f t="shared" si="274"/>
        <v>0</v>
      </c>
      <c r="I59" s="835">
        <f t="shared" si="274"/>
        <v>0</v>
      </c>
      <c r="J59" s="835">
        <f t="shared" si="274"/>
        <v>0</v>
      </c>
      <c r="K59" s="835">
        <f t="shared" si="274"/>
        <v>0</v>
      </c>
      <c r="L59" s="835">
        <f t="shared" si="274"/>
        <v>0</v>
      </c>
      <c r="M59" s="835">
        <f t="shared" si="274"/>
        <v>0</v>
      </c>
      <c r="N59" s="835">
        <f t="shared" si="274"/>
        <v>0</v>
      </c>
      <c r="O59" s="835">
        <f t="shared" si="274"/>
        <v>1704</v>
      </c>
      <c r="P59" s="835">
        <f t="shared" si="274"/>
        <v>0</v>
      </c>
      <c r="Q59" s="835">
        <f t="shared" si="274"/>
        <v>0</v>
      </c>
      <c r="R59" s="835">
        <f t="shared" si="274"/>
        <v>0</v>
      </c>
      <c r="S59" s="835">
        <f t="shared" si="274"/>
        <v>0</v>
      </c>
      <c r="T59" s="835">
        <f t="shared" si="274"/>
        <v>0</v>
      </c>
      <c r="U59" s="835">
        <f t="shared" si="274"/>
        <v>0</v>
      </c>
      <c r="V59" s="835">
        <f t="shared" si="274"/>
        <v>0</v>
      </c>
      <c r="W59" s="835">
        <f t="shared" si="274"/>
        <v>0</v>
      </c>
      <c r="X59" s="835">
        <f t="shared" si="274"/>
        <v>0</v>
      </c>
      <c r="Y59" s="835">
        <f t="shared" si="274"/>
        <v>1138</v>
      </c>
      <c r="Z59" s="835">
        <f t="shared" si="274"/>
        <v>0</v>
      </c>
      <c r="AA59" s="835">
        <f t="shared" si="274"/>
        <v>0</v>
      </c>
      <c r="AB59" s="835">
        <f t="shared" si="274"/>
        <v>0</v>
      </c>
      <c r="AC59" s="835">
        <f t="shared" si="274"/>
        <v>0</v>
      </c>
      <c r="AD59" s="835">
        <f t="shared" si="274"/>
        <v>0</v>
      </c>
      <c r="AE59" s="835">
        <f t="shared" si="274"/>
        <v>0</v>
      </c>
      <c r="AF59" s="835">
        <f t="shared" si="274"/>
        <v>0</v>
      </c>
      <c r="AG59" s="835">
        <f t="shared" si="274"/>
        <v>0</v>
      </c>
      <c r="AH59" s="835">
        <f t="shared" si="274"/>
        <v>0</v>
      </c>
      <c r="AI59" s="835">
        <f t="shared" si="274"/>
        <v>1072</v>
      </c>
      <c r="AJ59" s="835">
        <f t="shared" si="274"/>
        <v>0</v>
      </c>
      <c r="AK59" s="835">
        <f t="shared" si="274"/>
        <v>0</v>
      </c>
      <c r="AL59" s="835">
        <f t="shared" si="274"/>
        <v>0</v>
      </c>
      <c r="AM59" s="835">
        <f t="shared" si="274"/>
        <v>0</v>
      </c>
      <c r="AN59" s="835">
        <f t="shared" si="274"/>
        <v>0</v>
      </c>
      <c r="AO59" s="835">
        <f t="shared" si="274"/>
        <v>0</v>
      </c>
      <c r="AP59" s="835">
        <f t="shared" si="274"/>
        <v>0</v>
      </c>
      <c r="AQ59" s="835">
        <f t="shared" si="274"/>
        <v>0</v>
      </c>
      <c r="AR59" s="835">
        <f t="shared" si="274"/>
        <v>0</v>
      </c>
      <c r="AS59" s="835">
        <f t="shared" si="274"/>
        <v>1171</v>
      </c>
      <c r="AT59" s="835">
        <f t="shared" si="274"/>
        <v>0</v>
      </c>
      <c r="AU59" s="835">
        <f t="shared" si="274"/>
        <v>0</v>
      </c>
      <c r="AV59" s="835">
        <f t="shared" si="274"/>
        <v>0</v>
      </c>
      <c r="AW59" s="835">
        <f t="shared" si="274"/>
        <v>0</v>
      </c>
      <c r="AX59" s="835">
        <f t="shared" si="274"/>
        <v>0</v>
      </c>
      <c r="AY59" s="835">
        <f t="shared" si="274"/>
        <v>0</v>
      </c>
      <c r="AZ59" s="835">
        <f t="shared" si="274"/>
        <v>0</v>
      </c>
      <c r="BA59" s="835">
        <f t="shared" si="274"/>
        <v>0</v>
      </c>
      <c r="BB59" s="835">
        <f t="shared" si="274"/>
        <v>0</v>
      </c>
      <c r="BC59" s="835">
        <f t="shared" si="274"/>
        <v>1026</v>
      </c>
      <c r="BD59" s="835">
        <f t="shared" si="274"/>
        <v>0</v>
      </c>
      <c r="BE59" s="835">
        <f t="shared" si="274"/>
        <v>0</v>
      </c>
      <c r="BF59" s="835">
        <f t="shared" si="274"/>
        <v>0</v>
      </c>
      <c r="BG59" s="835">
        <f t="shared" si="274"/>
        <v>0</v>
      </c>
      <c r="BH59" s="835">
        <f t="shared" si="274"/>
        <v>0</v>
      </c>
      <c r="BI59" s="835">
        <f t="shared" si="274"/>
        <v>0</v>
      </c>
      <c r="BJ59" s="835">
        <f t="shared" si="274"/>
        <v>0</v>
      </c>
      <c r="BK59" s="835">
        <f t="shared" si="274"/>
        <v>0</v>
      </c>
      <c r="BL59" s="835">
        <f t="shared" si="274"/>
        <v>0</v>
      </c>
      <c r="BM59" s="835">
        <f t="shared" si="274"/>
        <v>1340</v>
      </c>
      <c r="BN59" s="835">
        <f t="shared" si="274"/>
        <v>0</v>
      </c>
      <c r="BO59" s="835">
        <f t="shared" si="274"/>
        <v>0</v>
      </c>
      <c r="BP59" s="835">
        <f t="shared" si="274"/>
        <v>0</v>
      </c>
      <c r="BQ59" s="835">
        <f t="shared" si="274"/>
        <v>0</v>
      </c>
      <c r="BR59" s="835">
        <f t="shared" si="274"/>
        <v>0</v>
      </c>
      <c r="BS59" s="835">
        <f t="shared" si="274"/>
        <v>0</v>
      </c>
      <c r="BT59" s="835">
        <f t="shared" si="274"/>
        <v>0</v>
      </c>
      <c r="BU59" s="835">
        <f t="shared" si="274"/>
        <v>0</v>
      </c>
      <c r="BV59" s="835">
        <f t="shared" si="274"/>
        <v>0</v>
      </c>
      <c r="BW59" s="835">
        <f t="shared" si="274"/>
        <v>1864</v>
      </c>
      <c r="BX59" s="835">
        <f t="shared" si="274"/>
        <v>0</v>
      </c>
      <c r="BY59" s="835">
        <f t="shared" si="274"/>
        <v>0</v>
      </c>
      <c r="BZ59" s="835">
        <f t="shared" ref="BZ59:EK59" si="275">IF(BZ$7="Weak",BZ$55,0)</f>
        <v>0</v>
      </c>
      <c r="CA59" s="835">
        <f t="shared" si="275"/>
        <v>0</v>
      </c>
      <c r="CB59" s="835">
        <f t="shared" si="275"/>
        <v>0</v>
      </c>
      <c r="CC59" s="835">
        <f t="shared" si="275"/>
        <v>0</v>
      </c>
      <c r="CD59" s="835">
        <f t="shared" si="275"/>
        <v>0</v>
      </c>
      <c r="CE59" s="835">
        <f t="shared" si="275"/>
        <v>0</v>
      </c>
      <c r="CF59" s="835">
        <f t="shared" si="275"/>
        <v>0</v>
      </c>
      <c r="CG59" s="835">
        <f t="shared" si="275"/>
        <v>1631</v>
      </c>
      <c r="CH59" s="835">
        <f t="shared" si="275"/>
        <v>0</v>
      </c>
      <c r="CI59" s="835">
        <f t="shared" si="275"/>
        <v>0</v>
      </c>
      <c r="CJ59" s="835">
        <f t="shared" si="275"/>
        <v>0</v>
      </c>
      <c r="CK59" s="835">
        <f t="shared" si="275"/>
        <v>0</v>
      </c>
      <c r="CL59" s="835">
        <f t="shared" si="275"/>
        <v>0</v>
      </c>
      <c r="CM59" s="835">
        <f t="shared" si="275"/>
        <v>0</v>
      </c>
      <c r="CN59" s="835">
        <f t="shared" si="275"/>
        <v>0</v>
      </c>
      <c r="CO59" s="835">
        <f t="shared" si="275"/>
        <v>0</v>
      </c>
      <c r="CP59" s="835">
        <f t="shared" si="275"/>
        <v>0</v>
      </c>
      <c r="CQ59" s="835">
        <f t="shared" si="275"/>
        <v>0</v>
      </c>
      <c r="CR59" s="835">
        <f t="shared" si="275"/>
        <v>0</v>
      </c>
      <c r="CS59" s="835">
        <f t="shared" si="275"/>
        <v>0</v>
      </c>
      <c r="CT59" s="835">
        <f t="shared" si="275"/>
        <v>0</v>
      </c>
      <c r="CU59" s="835">
        <f t="shared" si="275"/>
        <v>0</v>
      </c>
      <c r="CV59" s="835">
        <f t="shared" si="275"/>
        <v>0</v>
      </c>
      <c r="CW59" s="835">
        <f t="shared" si="275"/>
        <v>0</v>
      </c>
      <c r="CX59" s="835">
        <f t="shared" si="275"/>
        <v>0</v>
      </c>
      <c r="CY59" s="835">
        <f t="shared" si="275"/>
        <v>0</v>
      </c>
      <c r="CZ59" s="835">
        <f t="shared" si="275"/>
        <v>0</v>
      </c>
      <c r="DA59" s="835">
        <f t="shared" si="275"/>
        <v>0</v>
      </c>
      <c r="DB59" s="835">
        <f t="shared" si="275"/>
        <v>0</v>
      </c>
      <c r="DC59" s="835">
        <f t="shared" si="275"/>
        <v>0</v>
      </c>
      <c r="DD59" s="835">
        <f t="shared" si="275"/>
        <v>0</v>
      </c>
      <c r="DE59" s="835">
        <f t="shared" si="275"/>
        <v>0</v>
      </c>
      <c r="DF59" s="835">
        <f t="shared" si="275"/>
        <v>0</v>
      </c>
      <c r="DG59" s="835">
        <f t="shared" si="275"/>
        <v>0</v>
      </c>
      <c r="DH59" s="835">
        <f t="shared" si="275"/>
        <v>0</v>
      </c>
      <c r="DI59" s="835">
        <f t="shared" si="275"/>
        <v>0</v>
      </c>
      <c r="DJ59" s="835">
        <f t="shared" si="275"/>
        <v>0</v>
      </c>
      <c r="DK59" s="835">
        <f t="shared" si="275"/>
        <v>0</v>
      </c>
      <c r="DL59" s="835">
        <f t="shared" si="275"/>
        <v>0</v>
      </c>
      <c r="DM59" s="835">
        <f t="shared" si="275"/>
        <v>0</v>
      </c>
      <c r="DN59" s="835">
        <f t="shared" si="275"/>
        <v>0</v>
      </c>
      <c r="DO59" s="835">
        <f t="shared" si="275"/>
        <v>0</v>
      </c>
      <c r="DP59" s="835">
        <f t="shared" si="275"/>
        <v>0</v>
      </c>
      <c r="DQ59" s="835">
        <f t="shared" si="275"/>
        <v>0</v>
      </c>
      <c r="DR59" s="835">
        <f t="shared" si="275"/>
        <v>0</v>
      </c>
      <c r="DS59" s="835">
        <f t="shared" si="275"/>
        <v>0</v>
      </c>
      <c r="DT59" s="835">
        <f t="shared" si="275"/>
        <v>0</v>
      </c>
      <c r="DU59" s="835">
        <f t="shared" si="275"/>
        <v>0</v>
      </c>
      <c r="DV59" s="835">
        <f t="shared" si="275"/>
        <v>0</v>
      </c>
      <c r="DW59" s="835">
        <f t="shared" si="275"/>
        <v>0</v>
      </c>
      <c r="DX59" s="835">
        <f t="shared" si="275"/>
        <v>0</v>
      </c>
      <c r="DY59" s="835">
        <f t="shared" si="275"/>
        <v>0</v>
      </c>
      <c r="DZ59" s="835">
        <f t="shared" si="275"/>
        <v>0</v>
      </c>
      <c r="EA59" s="835">
        <f t="shared" si="275"/>
        <v>0</v>
      </c>
      <c r="EB59" s="835">
        <f t="shared" si="275"/>
        <v>0</v>
      </c>
      <c r="EC59" s="835">
        <f t="shared" si="275"/>
        <v>0</v>
      </c>
      <c r="ED59" s="835">
        <f t="shared" si="275"/>
        <v>0</v>
      </c>
      <c r="EE59" s="835">
        <f t="shared" si="275"/>
        <v>0</v>
      </c>
      <c r="EF59" s="835">
        <f t="shared" si="275"/>
        <v>0</v>
      </c>
      <c r="EG59" s="835">
        <f t="shared" si="275"/>
        <v>0</v>
      </c>
      <c r="EH59" s="835">
        <f t="shared" si="275"/>
        <v>0</v>
      </c>
      <c r="EI59" s="835">
        <f t="shared" si="275"/>
        <v>0</v>
      </c>
      <c r="EJ59" s="835">
        <f t="shared" si="275"/>
        <v>0</v>
      </c>
      <c r="EK59" s="835">
        <f t="shared" si="275"/>
        <v>0</v>
      </c>
      <c r="EL59" s="835">
        <f t="shared" ref="EL59:GW59" si="276">IF(EL$7="Weak",EL$55,0)</f>
        <v>0</v>
      </c>
      <c r="EM59" s="835">
        <f t="shared" si="276"/>
        <v>0</v>
      </c>
      <c r="EN59" s="835">
        <f t="shared" si="276"/>
        <v>0</v>
      </c>
      <c r="EO59" s="835">
        <f t="shared" si="276"/>
        <v>0</v>
      </c>
      <c r="EP59" s="835">
        <f t="shared" si="276"/>
        <v>0</v>
      </c>
      <c r="EQ59" s="835">
        <f t="shared" si="276"/>
        <v>0</v>
      </c>
      <c r="ER59" s="835">
        <f t="shared" si="276"/>
        <v>0</v>
      </c>
      <c r="ES59" s="835">
        <f t="shared" si="276"/>
        <v>0</v>
      </c>
      <c r="ET59" s="835">
        <f t="shared" si="276"/>
        <v>0</v>
      </c>
      <c r="EU59" s="835">
        <f t="shared" si="276"/>
        <v>0</v>
      </c>
      <c r="EV59" s="835">
        <f t="shared" si="276"/>
        <v>0</v>
      </c>
      <c r="EW59" s="835">
        <f t="shared" si="276"/>
        <v>0</v>
      </c>
      <c r="EX59" s="835">
        <f t="shared" si="276"/>
        <v>0</v>
      </c>
      <c r="EY59" s="835">
        <f t="shared" si="276"/>
        <v>0</v>
      </c>
      <c r="EZ59" s="835">
        <f t="shared" si="276"/>
        <v>0</v>
      </c>
      <c r="FA59" s="835">
        <f t="shared" si="276"/>
        <v>0</v>
      </c>
      <c r="FB59" s="835">
        <f t="shared" si="276"/>
        <v>0</v>
      </c>
      <c r="FC59" s="835">
        <f t="shared" si="276"/>
        <v>0</v>
      </c>
      <c r="FD59" s="835">
        <f t="shared" si="276"/>
        <v>0</v>
      </c>
      <c r="FE59" s="835">
        <f t="shared" si="276"/>
        <v>0</v>
      </c>
      <c r="FF59" s="835">
        <f t="shared" si="276"/>
        <v>0</v>
      </c>
      <c r="FG59" s="835">
        <f t="shared" si="276"/>
        <v>0</v>
      </c>
      <c r="FH59" s="835">
        <f t="shared" si="276"/>
        <v>0</v>
      </c>
      <c r="FI59" s="835">
        <f t="shared" si="276"/>
        <v>0</v>
      </c>
      <c r="FJ59" s="835">
        <f t="shared" si="276"/>
        <v>0</v>
      </c>
      <c r="FK59" s="835">
        <f t="shared" si="276"/>
        <v>0</v>
      </c>
      <c r="FL59" s="835">
        <f t="shared" si="276"/>
        <v>0</v>
      </c>
      <c r="FM59" s="835">
        <f t="shared" si="276"/>
        <v>0</v>
      </c>
      <c r="FN59" s="835">
        <f t="shared" si="276"/>
        <v>0</v>
      </c>
      <c r="FO59" s="835">
        <f t="shared" si="276"/>
        <v>0</v>
      </c>
      <c r="FP59" s="835">
        <f t="shared" si="276"/>
        <v>0</v>
      </c>
      <c r="FQ59" s="835">
        <f t="shared" si="276"/>
        <v>0</v>
      </c>
      <c r="FR59" s="835">
        <f t="shared" si="276"/>
        <v>0</v>
      </c>
      <c r="FS59" s="835">
        <f t="shared" si="276"/>
        <v>0</v>
      </c>
      <c r="FT59" s="835">
        <f t="shared" si="276"/>
        <v>0</v>
      </c>
      <c r="FU59" s="835">
        <f t="shared" si="276"/>
        <v>0</v>
      </c>
      <c r="FV59" s="835">
        <f t="shared" si="276"/>
        <v>0</v>
      </c>
      <c r="FW59" s="835">
        <f t="shared" si="276"/>
        <v>0</v>
      </c>
      <c r="FX59" s="835">
        <f t="shared" si="276"/>
        <v>0</v>
      </c>
      <c r="FY59" s="835">
        <f t="shared" si="276"/>
        <v>0</v>
      </c>
      <c r="FZ59" s="835">
        <f t="shared" si="276"/>
        <v>0</v>
      </c>
      <c r="GA59" s="835">
        <f t="shared" si="276"/>
        <v>0</v>
      </c>
      <c r="GB59" s="835">
        <f t="shared" si="276"/>
        <v>0</v>
      </c>
      <c r="GC59" s="835">
        <f t="shared" si="276"/>
        <v>0</v>
      </c>
      <c r="GD59" s="835">
        <f t="shared" si="276"/>
        <v>0</v>
      </c>
      <c r="GE59" s="835">
        <f t="shared" si="276"/>
        <v>0</v>
      </c>
      <c r="GF59" s="835">
        <f t="shared" si="276"/>
        <v>0</v>
      </c>
      <c r="GG59" s="835">
        <f t="shared" si="276"/>
        <v>0</v>
      </c>
      <c r="GH59" s="835">
        <f t="shared" si="276"/>
        <v>0</v>
      </c>
      <c r="GI59" s="835">
        <f t="shared" si="276"/>
        <v>0</v>
      </c>
      <c r="GJ59" s="835">
        <f t="shared" si="276"/>
        <v>0</v>
      </c>
      <c r="GK59" s="835">
        <f t="shared" si="276"/>
        <v>0</v>
      </c>
      <c r="GL59" s="835">
        <f t="shared" si="276"/>
        <v>0</v>
      </c>
      <c r="GM59" s="835">
        <f t="shared" si="276"/>
        <v>0</v>
      </c>
      <c r="GN59" s="835">
        <f t="shared" si="276"/>
        <v>0</v>
      </c>
      <c r="GO59" s="835">
        <f t="shared" si="276"/>
        <v>0</v>
      </c>
      <c r="GP59" s="835">
        <f t="shared" si="276"/>
        <v>0</v>
      </c>
      <c r="GQ59" s="835">
        <f t="shared" si="276"/>
        <v>0</v>
      </c>
      <c r="GR59" s="835">
        <f t="shared" si="276"/>
        <v>0</v>
      </c>
      <c r="GS59" s="835">
        <f t="shared" si="276"/>
        <v>0</v>
      </c>
      <c r="GT59" s="835">
        <f t="shared" si="276"/>
        <v>0</v>
      </c>
      <c r="GU59" s="835">
        <f t="shared" si="276"/>
        <v>0</v>
      </c>
      <c r="GV59" s="835">
        <f t="shared" si="276"/>
        <v>0</v>
      </c>
      <c r="GW59" s="835">
        <f t="shared" si="276"/>
        <v>0</v>
      </c>
      <c r="GX59" s="835">
        <f t="shared" ref="GX59:IZ59" si="277">IF(GX$7="Weak",GX$55,0)</f>
        <v>0</v>
      </c>
      <c r="GY59" s="835">
        <f t="shared" si="277"/>
        <v>0</v>
      </c>
      <c r="GZ59" s="835">
        <f t="shared" si="277"/>
        <v>0</v>
      </c>
      <c r="HA59" s="835">
        <f t="shared" si="277"/>
        <v>0</v>
      </c>
      <c r="HB59" s="835">
        <f t="shared" si="277"/>
        <v>0</v>
      </c>
      <c r="HC59" s="835">
        <f t="shared" si="277"/>
        <v>0</v>
      </c>
      <c r="HD59" s="835">
        <f t="shared" si="277"/>
        <v>0</v>
      </c>
      <c r="HE59" s="835">
        <f t="shared" si="277"/>
        <v>0</v>
      </c>
      <c r="HF59" s="835">
        <f t="shared" si="277"/>
        <v>0</v>
      </c>
      <c r="HG59" s="835">
        <f t="shared" si="277"/>
        <v>0</v>
      </c>
      <c r="HH59" s="835">
        <f t="shared" si="277"/>
        <v>0</v>
      </c>
      <c r="HI59" s="835">
        <f t="shared" si="277"/>
        <v>0</v>
      </c>
      <c r="HJ59" s="835">
        <f t="shared" si="277"/>
        <v>0</v>
      </c>
      <c r="HK59" s="835">
        <f t="shared" si="277"/>
        <v>0</v>
      </c>
      <c r="HL59" s="835">
        <f t="shared" si="277"/>
        <v>0</v>
      </c>
      <c r="HM59" s="835">
        <f t="shared" si="277"/>
        <v>0</v>
      </c>
      <c r="HN59" s="835">
        <f t="shared" si="277"/>
        <v>0</v>
      </c>
      <c r="HO59" s="835">
        <f t="shared" si="277"/>
        <v>0</v>
      </c>
      <c r="HP59" s="835">
        <f t="shared" si="277"/>
        <v>0</v>
      </c>
      <c r="HQ59" s="835">
        <f t="shared" si="277"/>
        <v>0</v>
      </c>
      <c r="HR59" s="835">
        <f t="shared" si="277"/>
        <v>0</v>
      </c>
      <c r="HS59" s="835">
        <f t="shared" si="277"/>
        <v>0</v>
      </c>
      <c r="HT59" s="835">
        <f t="shared" si="277"/>
        <v>0</v>
      </c>
      <c r="HU59" s="835">
        <f t="shared" si="277"/>
        <v>0</v>
      </c>
      <c r="HV59" s="835">
        <f t="shared" si="277"/>
        <v>0</v>
      </c>
      <c r="HW59" s="835">
        <f t="shared" si="277"/>
        <v>0</v>
      </c>
      <c r="HX59" s="835">
        <f t="shared" si="277"/>
        <v>0</v>
      </c>
      <c r="HY59" s="835">
        <f t="shared" si="277"/>
        <v>0</v>
      </c>
      <c r="HZ59" s="835">
        <f t="shared" si="277"/>
        <v>0</v>
      </c>
      <c r="IA59" s="835">
        <f t="shared" si="277"/>
        <v>0</v>
      </c>
      <c r="IB59" s="835">
        <f t="shared" si="277"/>
        <v>0</v>
      </c>
      <c r="IC59" s="835">
        <f t="shared" si="277"/>
        <v>0</v>
      </c>
      <c r="ID59" s="835">
        <f t="shared" si="277"/>
        <v>0</v>
      </c>
      <c r="IE59" s="835">
        <f t="shared" si="277"/>
        <v>0</v>
      </c>
      <c r="IF59" s="835">
        <f t="shared" si="277"/>
        <v>0</v>
      </c>
      <c r="IG59" s="835">
        <f t="shared" si="277"/>
        <v>0</v>
      </c>
      <c r="IH59" s="835">
        <f t="shared" si="277"/>
        <v>0</v>
      </c>
      <c r="II59" s="835">
        <f t="shared" si="277"/>
        <v>0</v>
      </c>
      <c r="IJ59" s="835">
        <f t="shared" si="277"/>
        <v>0</v>
      </c>
      <c r="IK59" s="835">
        <f t="shared" si="277"/>
        <v>0</v>
      </c>
      <c r="IL59" s="835">
        <f t="shared" si="277"/>
        <v>0</v>
      </c>
      <c r="IM59" s="835">
        <f t="shared" si="277"/>
        <v>0</v>
      </c>
      <c r="IN59" s="835">
        <f t="shared" si="277"/>
        <v>0</v>
      </c>
      <c r="IO59" s="835">
        <f t="shared" si="277"/>
        <v>0</v>
      </c>
      <c r="IP59" s="835">
        <f t="shared" si="277"/>
        <v>0</v>
      </c>
      <c r="IQ59" s="835">
        <f t="shared" si="277"/>
        <v>0</v>
      </c>
      <c r="IR59" s="835">
        <f t="shared" si="277"/>
        <v>0</v>
      </c>
      <c r="IS59" s="835">
        <f t="shared" si="277"/>
        <v>0</v>
      </c>
      <c r="IT59" s="835">
        <f t="shared" si="277"/>
        <v>0</v>
      </c>
      <c r="IU59" s="835">
        <f t="shared" si="277"/>
        <v>0</v>
      </c>
      <c r="IV59" s="835">
        <f t="shared" si="277"/>
        <v>0</v>
      </c>
      <c r="IW59" s="835">
        <f t="shared" si="277"/>
        <v>0</v>
      </c>
      <c r="IX59" s="835">
        <f t="shared" si="277"/>
        <v>0</v>
      </c>
      <c r="IY59" s="835">
        <f t="shared" si="277"/>
        <v>0</v>
      </c>
      <c r="IZ59" s="835">
        <f t="shared" si="277"/>
        <v>0</v>
      </c>
      <c r="JA59" s="839">
        <f t="shared" si="273"/>
        <v>12112</v>
      </c>
    </row>
    <row r="60" spans="1:292" ht="25" hidden="1" customHeight="1">
      <c r="A60" s="840" t="s">
        <v>580</v>
      </c>
      <c r="B60" s="841" t="s">
        <v>572</v>
      </c>
      <c r="C60" s="835">
        <f>IF(C$7="Navel Disease",C$55,0)</f>
        <v>0</v>
      </c>
      <c r="D60" s="835">
        <f t="shared" ref="D60:BY60" si="278">IF(D$7="Navel Disease",D$55,0)</f>
        <v>0</v>
      </c>
      <c r="E60" s="835">
        <f t="shared" si="278"/>
        <v>0</v>
      </c>
      <c r="F60" s="835">
        <f t="shared" si="278"/>
        <v>0</v>
      </c>
      <c r="G60" s="835">
        <f t="shared" si="278"/>
        <v>0</v>
      </c>
      <c r="H60" s="835">
        <f t="shared" si="278"/>
        <v>0</v>
      </c>
      <c r="I60" s="835">
        <f t="shared" si="278"/>
        <v>0</v>
      </c>
      <c r="J60" s="835">
        <f t="shared" si="278"/>
        <v>0</v>
      </c>
      <c r="K60" s="835">
        <f t="shared" si="278"/>
        <v>0</v>
      </c>
      <c r="L60" s="835">
        <f t="shared" si="278"/>
        <v>0</v>
      </c>
      <c r="M60" s="835">
        <f t="shared" si="278"/>
        <v>0</v>
      </c>
      <c r="N60" s="835">
        <f t="shared" si="278"/>
        <v>0</v>
      </c>
      <c r="O60" s="835">
        <f t="shared" si="278"/>
        <v>0</v>
      </c>
      <c r="P60" s="835">
        <f t="shared" si="278"/>
        <v>0</v>
      </c>
      <c r="Q60" s="835">
        <f t="shared" si="278"/>
        <v>0</v>
      </c>
      <c r="R60" s="835">
        <f t="shared" si="278"/>
        <v>0</v>
      </c>
      <c r="S60" s="835">
        <f t="shared" si="278"/>
        <v>0</v>
      </c>
      <c r="T60" s="835">
        <f t="shared" si="278"/>
        <v>0</v>
      </c>
      <c r="U60" s="835">
        <f t="shared" si="278"/>
        <v>0</v>
      </c>
      <c r="V60" s="835">
        <f t="shared" si="278"/>
        <v>0</v>
      </c>
      <c r="W60" s="835">
        <f t="shared" si="278"/>
        <v>0</v>
      </c>
      <c r="X60" s="835">
        <f t="shared" si="278"/>
        <v>0</v>
      </c>
      <c r="Y60" s="835">
        <f t="shared" si="278"/>
        <v>0</v>
      </c>
      <c r="Z60" s="835">
        <f t="shared" si="278"/>
        <v>0</v>
      </c>
      <c r="AA60" s="835">
        <f t="shared" si="278"/>
        <v>0</v>
      </c>
      <c r="AB60" s="835">
        <f t="shared" si="278"/>
        <v>0</v>
      </c>
      <c r="AC60" s="835">
        <f t="shared" si="278"/>
        <v>0</v>
      </c>
      <c r="AD60" s="835">
        <f t="shared" si="278"/>
        <v>0</v>
      </c>
      <c r="AE60" s="835">
        <f t="shared" si="278"/>
        <v>0</v>
      </c>
      <c r="AF60" s="835">
        <f t="shared" si="278"/>
        <v>0</v>
      </c>
      <c r="AG60" s="835">
        <f t="shared" si="278"/>
        <v>0</v>
      </c>
      <c r="AH60" s="835">
        <f t="shared" si="278"/>
        <v>0</v>
      </c>
      <c r="AI60" s="835">
        <f t="shared" si="278"/>
        <v>0</v>
      </c>
      <c r="AJ60" s="835">
        <f t="shared" si="278"/>
        <v>0</v>
      </c>
      <c r="AK60" s="835">
        <f t="shared" si="278"/>
        <v>0</v>
      </c>
      <c r="AL60" s="835">
        <f t="shared" si="278"/>
        <v>0</v>
      </c>
      <c r="AM60" s="835">
        <f t="shared" si="278"/>
        <v>0</v>
      </c>
      <c r="AN60" s="835">
        <f t="shared" si="278"/>
        <v>0</v>
      </c>
      <c r="AO60" s="835">
        <f t="shared" si="278"/>
        <v>0</v>
      </c>
      <c r="AP60" s="835">
        <f t="shared" si="278"/>
        <v>0</v>
      </c>
      <c r="AQ60" s="835">
        <f t="shared" si="278"/>
        <v>0</v>
      </c>
      <c r="AR60" s="835">
        <f t="shared" si="278"/>
        <v>0</v>
      </c>
      <c r="AS60" s="835">
        <f t="shared" si="278"/>
        <v>0</v>
      </c>
      <c r="AT60" s="835">
        <f t="shared" si="278"/>
        <v>0</v>
      </c>
      <c r="AU60" s="835">
        <f t="shared" si="278"/>
        <v>0</v>
      </c>
      <c r="AV60" s="835">
        <f t="shared" si="278"/>
        <v>0</v>
      </c>
      <c r="AW60" s="835">
        <f t="shared" si="278"/>
        <v>0</v>
      </c>
      <c r="AX60" s="835">
        <f t="shared" si="278"/>
        <v>0</v>
      </c>
      <c r="AY60" s="835">
        <f t="shared" si="278"/>
        <v>0</v>
      </c>
      <c r="AZ60" s="835">
        <f t="shared" si="278"/>
        <v>0</v>
      </c>
      <c r="BA60" s="835">
        <f t="shared" si="278"/>
        <v>0</v>
      </c>
      <c r="BB60" s="835">
        <f t="shared" si="278"/>
        <v>0</v>
      </c>
      <c r="BC60" s="835">
        <f t="shared" si="278"/>
        <v>0</v>
      </c>
      <c r="BD60" s="835">
        <f t="shared" si="278"/>
        <v>0</v>
      </c>
      <c r="BE60" s="835">
        <f t="shared" si="278"/>
        <v>0</v>
      </c>
      <c r="BF60" s="835">
        <f t="shared" si="278"/>
        <v>0</v>
      </c>
      <c r="BG60" s="835">
        <f t="shared" si="278"/>
        <v>0</v>
      </c>
      <c r="BH60" s="835">
        <f t="shared" si="278"/>
        <v>0</v>
      </c>
      <c r="BI60" s="835">
        <f t="shared" si="278"/>
        <v>0</v>
      </c>
      <c r="BJ60" s="835">
        <f t="shared" si="278"/>
        <v>0</v>
      </c>
      <c r="BK60" s="835">
        <f t="shared" si="278"/>
        <v>0</v>
      </c>
      <c r="BL60" s="835">
        <f t="shared" si="278"/>
        <v>0</v>
      </c>
      <c r="BM60" s="835">
        <f t="shared" si="278"/>
        <v>0</v>
      </c>
      <c r="BN60" s="835">
        <f t="shared" si="278"/>
        <v>0</v>
      </c>
      <c r="BO60" s="835">
        <f t="shared" si="278"/>
        <v>0</v>
      </c>
      <c r="BP60" s="835">
        <f t="shared" si="278"/>
        <v>0</v>
      </c>
      <c r="BQ60" s="835">
        <f t="shared" si="278"/>
        <v>0</v>
      </c>
      <c r="BR60" s="835">
        <f t="shared" si="278"/>
        <v>0</v>
      </c>
      <c r="BS60" s="835">
        <f t="shared" si="278"/>
        <v>0</v>
      </c>
      <c r="BT60" s="835">
        <f t="shared" si="278"/>
        <v>0</v>
      </c>
      <c r="BU60" s="835">
        <f t="shared" si="278"/>
        <v>0</v>
      </c>
      <c r="BV60" s="835">
        <f t="shared" si="278"/>
        <v>0</v>
      </c>
      <c r="BW60" s="835">
        <f t="shared" si="278"/>
        <v>0</v>
      </c>
      <c r="BX60" s="835">
        <f t="shared" si="278"/>
        <v>0</v>
      </c>
      <c r="BY60" s="835">
        <f t="shared" si="278"/>
        <v>0</v>
      </c>
      <c r="BZ60" s="835">
        <f t="shared" ref="BZ60:EK60" si="279">IF(BZ$7="Navel Disease",BZ$55,0)</f>
        <v>0</v>
      </c>
      <c r="CA60" s="835">
        <f t="shared" si="279"/>
        <v>0</v>
      </c>
      <c r="CB60" s="835">
        <f t="shared" si="279"/>
        <v>0</v>
      </c>
      <c r="CC60" s="835">
        <f t="shared" si="279"/>
        <v>0</v>
      </c>
      <c r="CD60" s="835">
        <f t="shared" si="279"/>
        <v>0</v>
      </c>
      <c r="CE60" s="835">
        <f t="shared" si="279"/>
        <v>0</v>
      </c>
      <c r="CF60" s="835">
        <f t="shared" si="279"/>
        <v>0</v>
      </c>
      <c r="CG60" s="835">
        <f t="shared" si="279"/>
        <v>0</v>
      </c>
      <c r="CH60" s="835">
        <f t="shared" si="279"/>
        <v>0</v>
      </c>
      <c r="CI60" s="835">
        <f t="shared" si="279"/>
        <v>0</v>
      </c>
      <c r="CJ60" s="835">
        <f t="shared" si="279"/>
        <v>0</v>
      </c>
      <c r="CK60" s="835">
        <f t="shared" si="279"/>
        <v>0</v>
      </c>
      <c r="CL60" s="835">
        <f t="shared" si="279"/>
        <v>0</v>
      </c>
      <c r="CM60" s="835">
        <f t="shared" si="279"/>
        <v>0</v>
      </c>
      <c r="CN60" s="835">
        <f t="shared" si="279"/>
        <v>0</v>
      </c>
      <c r="CO60" s="835">
        <f t="shared" si="279"/>
        <v>0</v>
      </c>
      <c r="CP60" s="835">
        <f t="shared" si="279"/>
        <v>0</v>
      </c>
      <c r="CQ60" s="835">
        <f t="shared" si="279"/>
        <v>0</v>
      </c>
      <c r="CR60" s="835">
        <f t="shared" si="279"/>
        <v>0</v>
      </c>
      <c r="CS60" s="835">
        <f t="shared" si="279"/>
        <v>0</v>
      </c>
      <c r="CT60" s="835">
        <f t="shared" si="279"/>
        <v>0</v>
      </c>
      <c r="CU60" s="835">
        <f t="shared" si="279"/>
        <v>0</v>
      </c>
      <c r="CV60" s="835">
        <f t="shared" si="279"/>
        <v>0</v>
      </c>
      <c r="CW60" s="835">
        <f t="shared" si="279"/>
        <v>0</v>
      </c>
      <c r="CX60" s="835">
        <f t="shared" si="279"/>
        <v>0</v>
      </c>
      <c r="CY60" s="835">
        <f t="shared" si="279"/>
        <v>0</v>
      </c>
      <c r="CZ60" s="835">
        <f t="shared" si="279"/>
        <v>0</v>
      </c>
      <c r="DA60" s="835">
        <f t="shared" si="279"/>
        <v>0</v>
      </c>
      <c r="DB60" s="835">
        <f t="shared" si="279"/>
        <v>0</v>
      </c>
      <c r="DC60" s="835">
        <f t="shared" si="279"/>
        <v>0</v>
      </c>
      <c r="DD60" s="835">
        <f t="shared" si="279"/>
        <v>0</v>
      </c>
      <c r="DE60" s="835">
        <f t="shared" si="279"/>
        <v>0</v>
      </c>
      <c r="DF60" s="835">
        <f t="shared" si="279"/>
        <v>0</v>
      </c>
      <c r="DG60" s="835">
        <f t="shared" si="279"/>
        <v>0</v>
      </c>
      <c r="DH60" s="835">
        <f t="shared" si="279"/>
        <v>0</v>
      </c>
      <c r="DI60" s="835">
        <f t="shared" si="279"/>
        <v>0</v>
      </c>
      <c r="DJ60" s="835">
        <f t="shared" si="279"/>
        <v>0</v>
      </c>
      <c r="DK60" s="835">
        <f t="shared" si="279"/>
        <v>0</v>
      </c>
      <c r="DL60" s="835">
        <f t="shared" si="279"/>
        <v>0</v>
      </c>
      <c r="DM60" s="835">
        <f t="shared" si="279"/>
        <v>0</v>
      </c>
      <c r="DN60" s="835">
        <f t="shared" si="279"/>
        <v>0</v>
      </c>
      <c r="DO60" s="835">
        <f t="shared" si="279"/>
        <v>0</v>
      </c>
      <c r="DP60" s="835">
        <f t="shared" si="279"/>
        <v>0</v>
      </c>
      <c r="DQ60" s="835">
        <f t="shared" si="279"/>
        <v>0</v>
      </c>
      <c r="DR60" s="835">
        <f t="shared" si="279"/>
        <v>0</v>
      </c>
      <c r="DS60" s="835">
        <f t="shared" si="279"/>
        <v>0</v>
      </c>
      <c r="DT60" s="835">
        <f t="shared" si="279"/>
        <v>0</v>
      </c>
      <c r="DU60" s="835">
        <f t="shared" si="279"/>
        <v>0</v>
      </c>
      <c r="DV60" s="835">
        <f t="shared" si="279"/>
        <v>0</v>
      </c>
      <c r="DW60" s="835">
        <f t="shared" si="279"/>
        <v>0</v>
      </c>
      <c r="DX60" s="835">
        <f t="shared" si="279"/>
        <v>0</v>
      </c>
      <c r="DY60" s="835">
        <f t="shared" si="279"/>
        <v>0</v>
      </c>
      <c r="DZ60" s="835">
        <f t="shared" si="279"/>
        <v>0</v>
      </c>
      <c r="EA60" s="835">
        <f t="shared" si="279"/>
        <v>0</v>
      </c>
      <c r="EB60" s="835">
        <f t="shared" si="279"/>
        <v>0</v>
      </c>
      <c r="EC60" s="835">
        <f t="shared" si="279"/>
        <v>0</v>
      </c>
      <c r="ED60" s="835">
        <f t="shared" si="279"/>
        <v>0</v>
      </c>
      <c r="EE60" s="835">
        <f t="shared" si="279"/>
        <v>0</v>
      </c>
      <c r="EF60" s="835">
        <f t="shared" si="279"/>
        <v>0</v>
      </c>
      <c r="EG60" s="835">
        <f t="shared" si="279"/>
        <v>0</v>
      </c>
      <c r="EH60" s="835">
        <f t="shared" si="279"/>
        <v>0</v>
      </c>
      <c r="EI60" s="835">
        <f t="shared" si="279"/>
        <v>0</v>
      </c>
      <c r="EJ60" s="835">
        <f t="shared" si="279"/>
        <v>0</v>
      </c>
      <c r="EK60" s="835">
        <f t="shared" si="279"/>
        <v>0</v>
      </c>
      <c r="EL60" s="835">
        <f t="shared" ref="EL60:GW60" si="280">IF(EL$7="Navel Disease",EL$55,0)</f>
        <v>0</v>
      </c>
      <c r="EM60" s="835">
        <f t="shared" si="280"/>
        <v>0</v>
      </c>
      <c r="EN60" s="835">
        <f t="shared" si="280"/>
        <v>0</v>
      </c>
      <c r="EO60" s="835">
        <f t="shared" si="280"/>
        <v>0</v>
      </c>
      <c r="EP60" s="835">
        <f t="shared" si="280"/>
        <v>0</v>
      </c>
      <c r="EQ60" s="835">
        <f t="shared" si="280"/>
        <v>0</v>
      </c>
      <c r="ER60" s="835">
        <f t="shared" si="280"/>
        <v>0</v>
      </c>
      <c r="ES60" s="835">
        <f t="shared" si="280"/>
        <v>0</v>
      </c>
      <c r="ET60" s="835">
        <f t="shared" si="280"/>
        <v>0</v>
      </c>
      <c r="EU60" s="835">
        <f t="shared" si="280"/>
        <v>0</v>
      </c>
      <c r="EV60" s="835">
        <f t="shared" si="280"/>
        <v>0</v>
      </c>
      <c r="EW60" s="835">
        <f t="shared" si="280"/>
        <v>0</v>
      </c>
      <c r="EX60" s="835">
        <f t="shared" si="280"/>
        <v>0</v>
      </c>
      <c r="EY60" s="835">
        <f t="shared" si="280"/>
        <v>0</v>
      </c>
      <c r="EZ60" s="835">
        <f t="shared" si="280"/>
        <v>0</v>
      </c>
      <c r="FA60" s="835">
        <f t="shared" si="280"/>
        <v>0</v>
      </c>
      <c r="FB60" s="835">
        <f t="shared" si="280"/>
        <v>0</v>
      </c>
      <c r="FC60" s="835">
        <f t="shared" si="280"/>
        <v>0</v>
      </c>
      <c r="FD60" s="835">
        <f t="shared" si="280"/>
        <v>0</v>
      </c>
      <c r="FE60" s="835">
        <f t="shared" si="280"/>
        <v>0</v>
      </c>
      <c r="FF60" s="835">
        <f t="shared" si="280"/>
        <v>0</v>
      </c>
      <c r="FG60" s="835">
        <f t="shared" si="280"/>
        <v>0</v>
      </c>
      <c r="FH60" s="835">
        <f t="shared" si="280"/>
        <v>0</v>
      </c>
      <c r="FI60" s="835">
        <f t="shared" si="280"/>
        <v>0</v>
      </c>
      <c r="FJ60" s="835">
        <f t="shared" si="280"/>
        <v>0</v>
      </c>
      <c r="FK60" s="835">
        <f t="shared" si="280"/>
        <v>0</v>
      </c>
      <c r="FL60" s="835">
        <f t="shared" si="280"/>
        <v>0</v>
      </c>
      <c r="FM60" s="835">
        <f t="shared" si="280"/>
        <v>0</v>
      </c>
      <c r="FN60" s="835">
        <f t="shared" si="280"/>
        <v>0</v>
      </c>
      <c r="FO60" s="835">
        <f t="shared" si="280"/>
        <v>0</v>
      </c>
      <c r="FP60" s="835">
        <f t="shared" si="280"/>
        <v>0</v>
      </c>
      <c r="FQ60" s="835">
        <f t="shared" si="280"/>
        <v>0</v>
      </c>
      <c r="FR60" s="835">
        <f t="shared" si="280"/>
        <v>0</v>
      </c>
      <c r="FS60" s="835">
        <f t="shared" si="280"/>
        <v>0</v>
      </c>
      <c r="FT60" s="835">
        <f t="shared" si="280"/>
        <v>0</v>
      </c>
      <c r="FU60" s="835">
        <f t="shared" si="280"/>
        <v>0</v>
      </c>
      <c r="FV60" s="835">
        <f t="shared" si="280"/>
        <v>0</v>
      </c>
      <c r="FW60" s="835">
        <f t="shared" si="280"/>
        <v>0</v>
      </c>
      <c r="FX60" s="835">
        <f t="shared" si="280"/>
        <v>0</v>
      </c>
      <c r="FY60" s="835">
        <f t="shared" si="280"/>
        <v>0</v>
      </c>
      <c r="FZ60" s="835">
        <f t="shared" si="280"/>
        <v>0</v>
      </c>
      <c r="GA60" s="835">
        <f t="shared" si="280"/>
        <v>0</v>
      </c>
      <c r="GB60" s="835">
        <f t="shared" si="280"/>
        <v>0</v>
      </c>
      <c r="GC60" s="835">
        <f t="shared" si="280"/>
        <v>0</v>
      </c>
      <c r="GD60" s="835">
        <f t="shared" si="280"/>
        <v>0</v>
      </c>
      <c r="GE60" s="835">
        <f t="shared" si="280"/>
        <v>0</v>
      </c>
      <c r="GF60" s="835">
        <f t="shared" si="280"/>
        <v>0</v>
      </c>
      <c r="GG60" s="835">
        <f t="shared" si="280"/>
        <v>0</v>
      </c>
      <c r="GH60" s="835">
        <f t="shared" si="280"/>
        <v>0</v>
      </c>
      <c r="GI60" s="835">
        <f t="shared" si="280"/>
        <v>0</v>
      </c>
      <c r="GJ60" s="835">
        <f t="shared" si="280"/>
        <v>0</v>
      </c>
      <c r="GK60" s="835">
        <f t="shared" si="280"/>
        <v>0</v>
      </c>
      <c r="GL60" s="835">
        <f t="shared" si="280"/>
        <v>0</v>
      </c>
      <c r="GM60" s="835">
        <f t="shared" si="280"/>
        <v>0</v>
      </c>
      <c r="GN60" s="835">
        <f t="shared" si="280"/>
        <v>0</v>
      </c>
      <c r="GO60" s="835">
        <f t="shared" si="280"/>
        <v>0</v>
      </c>
      <c r="GP60" s="835">
        <f t="shared" si="280"/>
        <v>0</v>
      </c>
      <c r="GQ60" s="835">
        <f t="shared" si="280"/>
        <v>0</v>
      </c>
      <c r="GR60" s="835">
        <f t="shared" si="280"/>
        <v>0</v>
      </c>
      <c r="GS60" s="835">
        <f t="shared" si="280"/>
        <v>0</v>
      </c>
      <c r="GT60" s="835">
        <f t="shared" si="280"/>
        <v>0</v>
      </c>
      <c r="GU60" s="835">
        <f t="shared" si="280"/>
        <v>0</v>
      </c>
      <c r="GV60" s="835">
        <f t="shared" si="280"/>
        <v>0</v>
      </c>
      <c r="GW60" s="835">
        <f t="shared" si="280"/>
        <v>0</v>
      </c>
      <c r="GX60" s="835">
        <f t="shared" ref="GX60:IZ60" si="281">IF(GX$7="Navel Disease",GX$55,0)</f>
        <v>0</v>
      </c>
      <c r="GY60" s="835">
        <f t="shared" si="281"/>
        <v>0</v>
      </c>
      <c r="GZ60" s="835">
        <f t="shared" si="281"/>
        <v>0</v>
      </c>
      <c r="HA60" s="835">
        <f t="shared" si="281"/>
        <v>0</v>
      </c>
      <c r="HB60" s="835">
        <f t="shared" si="281"/>
        <v>0</v>
      </c>
      <c r="HC60" s="835">
        <f t="shared" si="281"/>
        <v>0</v>
      </c>
      <c r="HD60" s="835">
        <f t="shared" si="281"/>
        <v>0</v>
      </c>
      <c r="HE60" s="835">
        <f t="shared" si="281"/>
        <v>0</v>
      </c>
      <c r="HF60" s="835">
        <f t="shared" si="281"/>
        <v>0</v>
      </c>
      <c r="HG60" s="835">
        <f t="shared" si="281"/>
        <v>0</v>
      </c>
      <c r="HH60" s="835">
        <f t="shared" si="281"/>
        <v>0</v>
      </c>
      <c r="HI60" s="835">
        <f t="shared" si="281"/>
        <v>0</v>
      </c>
      <c r="HJ60" s="835">
        <f t="shared" si="281"/>
        <v>0</v>
      </c>
      <c r="HK60" s="835">
        <f t="shared" si="281"/>
        <v>0</v>
      </c>
      <c r="HL60" s="835">
        <f t="shared" si="281"/>
        <v>0</v>
      </c>
      <c r="HM60" s="835">
        <f t="shared" si="281"/>
        <v>0</v>
      </c>
      <c r="HN60" s="835">
        <f t="shared" si="281"/>
        <v>0</v>
      </c>
      <c r="HO60" s="835">
        <f t="shared" si="281"/>
        <v>0</v>
      </c>
      <c r="HP60" s="835">
        <f t="shared" si="281"/>
        <v>0</v>
      </c>
      <c r="HQ60" s="835">
        <f t="shared" si="281"/>
        <v>0</v>
      </c>
      <c r="HR60" s="835">
        <f t="shared" si="281"/>
        <v>0</v>
      </c>
      <c r="HS60" s="835">
        <f t="shared" si="281"/>
        <v>0</v>
      </c>
      <c r="HT60" s="835">
        <f t="shared" si="281"/>
        <v>0</v>
      </c>
      <c r="HU60" s="835">
        <f t="shared" si="281"/>
        <v>0</v>
      </c>
      <c r="HV60" s="835">
        <f t="shared" si="281"/>
        <v>0</v>
      </c>
      <c r="HW60" s="835">
        <f t="shared" si="281"/>
        <v>0</v>
      </c>
      <c r="HX60" s="835">
        <f t="shared" si="281"/>
        <v>0</v>
      </c>
      <c r="HY60" s="835">
        <f t="shared" si="281"/>
        <v>0</v>
      </c>
      <c r="HZ60" s="835">
        <f t="shared" si="281"/>
        <v>0</v>
      </c>
      <c r="IA60" s="835">
        <f t="shared" si="281"/>
        <v>0</v>
      </c>
      <c r="IB60" s="835">
        <f t="shared" si="281"/>
        <v>0</v>
      </c>
      <c r="IC60" s="835">
        <f t="shared" si="281"/>
        <v>0</v>
      </c>
      <c r="ID60" s="835">
        <f t="shared" si="281"/>
        <v>0</v>
      </c>
      <c r="IE60" s="835">
        <f t="shared" si="281"/>
        <v>0</v>
      </c>
      <c r="IF60" s="835">
        <f t="shared" si="281"/>
        <v>0</v>
      </c>
      <c r="IG60" s="835">
        <f t="shared" si="281"/>
        <v>0</v>
      </c>
      <c r="IH60" s="835">
        <f t="shared" si="281"/>
        <v>0</v>
      </c>
      <c r="II60" s="835">
        <f t="shared" si="281"/>
        <v>0</v>
      </c>
      <c r="IJ60" s="835">
        <f t="shared" si="281"/>
        <v>0</v>
      </c>
      <c r="IK60" s="835">
        <f t="shared" si="281"/>
        <v>0</v>
      </c>
      <c r="IL60" s="835">
        <f t="shared" si="281"/>
        <v>0</v>
      </c>
      <c r="IM60" s="835">
        <f t="shared" si="281"/>
        <v>0</v>
      </c>
      <c r="IN60" s="835">
        <f t="shared" si="281"/>
        <v>0</v>
      </c>
      <c r="IO60" s="835">
        <f t="shared" si="281"/>
        <v>0</v>
      </c>
      <c r="IP60" s="835">
        <f t="shared" si="281"/>
        <v>0</v>
      </c>
      <c r="IQ60" s="835">
        <f t="shared" si="281"/>
        <v>0</v>
      </c>
      <c r="IR60" s="835">
        <f t="shared" si="281"/>
        <v>0</v>
      </c>
      <c r="IS60" s="835">
        <f t="shared" si="281"/>
        <v>0</v>
      </c>
      <c r="IT60" s="835">
        <f t="shared" si="281"/>
        <v>0</v>
      </c>
      <c r="IU60" s="835">
        <f t="shared" si="281"/>
        <v>0</v>
      </c>
      <c r="IV60" s="835">
        <f t="shared" si="281"/>
        <v>0</v>
      </c>
      <c r="IW60" s="835">
        <f t="shared" si="281"/>
        <v>0</v>
      </c>
      <c r="IX60" s="835">
        <f t="shared" si="281"/>
        <v>0</v>
      </c>
      <c r="IY60" s="835">
        <f t="shared" si="281"/>
        <v>0</v>
      </c>
      <c r="IZ60" s="835">
        <f t="shared" si="281"/>
        <v>0</v>
      </c>
      <c r="JA60" s="839">
        <f t="shared" si="273"/>
        <v>0</v>
      </c>
    </row>
    <row r="61" spans="1:292" ht="25" hidden="1" customHeight="1">
      <c r="A61" s="840" t="s">
        <v>581</v>
      </c>
      <c r="B61" s="841" t="s">
        <v>573</v>
      </c>
      <c r="C61" s="835">
        <f>IF(C$7="Stick  Anus",C$55,0)</f>
        <v>0</v>
      </c>
      <c r="D61" s="835">
        <f t="shared" ref="D61:BY61" si="282">IF(D$7="Stick  Anus",D$55,0)</f>
        <v>0</v>
      </c>
      <c r="E61" s="835">
        <f t="shared" si="282"/>
        <v>0</v>
      </c>
      <c r="F61" s="835">
        <f t="shared" si="282"/>
        <v>0</v>
      </c>
      <c r="G61" s="835">
        <f t="shared" si="282"/>
        <v>0</v>
      </c>
      <c r="H61" s="835">
        <f t="shared" si="282"/>
        <v>0</v>
      </c>
      <c r="I61" s="835">
        <f t="shared" si="282"/>
        <v>0</v>
      </c>
      <c r="J61" s="835">
        <f t="shared" si="282"/>
        <v>0</v>
      </c>
      <c r="K61" s="835">
        <f t="shared" si="282"/>
        <v>0</v>
      </c>
      <c r="L61" s="835">
        <f t="shared" si="282"/>
        <v>0</v>
      </c>
      <c r="M61" s="835">
        <f t="shared" si="282"/>
        <v>0</v>
      </c>
      <c r="N61" s="835">
        <f t="shared" si="282"/>
        <v>0</v>
      </c>
      <c r="O61" s="835">
        <f t="shared" si="282"/>
        <v>0</v>
      </c>
      <c r="P61" s="835">
        <f t="shared" si="282"/>
        <v>0</v>
      </c>
      <c r="Q61" s="835">
        <f t="shared" si="282"/>
        <v>0</v>
      </c>
      <c r="R61" s="835">
        <f t="shared" si="282"/>
        <v>0</v>
      </c>
      <c r="S61" s="835">
        <f t="shared" si="282"/>
        <v>0</v>
      </c>
      <c r="T61" s="835">
        <f t="shared" si="282"/>
        <v>0</v>
      </c>
      <c r="U61" s="835">
        <f t="shared" si="282"/>
        <v>0</v>
      </c>
      <c r="V61" s="835">
        <f t="shared" si="282"/>
        <v>0</v>
      </c>
      <c r="W61" s="835">
        <f t="shared" si="282"/>
        <v>0</v>
      </c>
      <c r="X61" s="835">
        <f t="shared" si="282"/>
        <v>0</v>
      </c>
      <c r="Y61" s="835">
        <f t="shared" si="282"/>
        <v>0</v>
      </c>
      <c r="Z61" s="835">
        <f t="shared" si="282"/>
        <v>0</v>
      </c>
      <c r="AA61" s="835">
        <f t="shared" si="282"/>
        <v>0</v>
      </c>
      <c r="AB61" s="835">
        <f t="shared" si="282"/>
        <v>0</v>
      </c>
      <c r="AC61" s="835">
        <f t="shared" si="282"/>
        <v>0</v>
      </c>
      <c r="AD61" s="835">
        <f t="shared" si="282"/>
        <v>0</v>
      </c>
      <c r="AE61" s="835">
        <f t="shared" si="282"/>
        <v>0</v>
      </c>
      <c r="AF61" s="835">
        <f t="shared" si="282"/>
        <v>0</v>
      </c>
      <c r="AG61" s="835">
        <f t="shared" si="282"/>
        <v>0</v>
      </c>
      <c r="AH61" s="835">
        <f t="shared" si="282"/>
        <v>0</v>
      </c>
      <c r="AI61" s="835">
        <f t="shared" si="282"/>
        <v>0</v>
      </c>
      <c r="AJ61" s="835">
        <f t="shared" si="282"/>
        <v>0</v>
      </c>
      <c r="AK61" s="835">
        <f t="shared" si="282"/>
        <v>0</v>
      </c>
      <c r="AL61" s="835">
        <f t="shared" si="282"/>
        <v>0</v>
      </c>
      <c r="AM61" s="835">
        <f t="shared" si="282"/>
        <v>0</v>
      </c>
      <c r="AN61" s="835">
        <f t="shared" si="282"/>
        <v>0</v>
      </c>
      <c r="AO61" s="835">
        <f t="shared" si="282"/>
        <v>0</v>
      </c>
      <c r="AP61" s="835">
        <f t="shared" si="282"/>
        <v>0</v>
      </c>
      <c r="AQ61" s="835">
        <f t="shared" si="282"/>
        <v>0</v>
      </c>
      <c r="AR61" s="835">
        <f t="shared" si="282"/>
        <v>0</v>
      </c>
      <c r="AS61" s="835">
        <f t="shared" si="282"/>
        <v>0</v>
      </c>
      <c r="AT61" s="835">
        <f t="shared" si="282"/>
        <v>0</v>
      </c>
      <c r="AU61" s="835">
        <f t="shared" si="282"/>
        <v>0</v>
      </c>
      <c r="AV61" s="835">
        <f t="shared" si="282"/>
        <v>0</v>
      </c>
      <c r="AW61" s="835">
        <f t="shared" si="282"/>
        <v>0</v>
      </c>
      <c r="AX61" s="835">
        <f t="shared" si="282"/>
        <v>0</v>
      </c>
      <c r="AY61" s="835">
        <f t="shared" si="282"/>
        <v>0</v>
      </c>
      <c r="AZ61" s="835">
        <f t="shared" si="282"/>
        <v>0</v>
      </c>
      <c r="BA61" s="835">
        <f t="shared" si="282"/>
        <v>0</v>
      </c>
      <c r="BB61" s="835">
        <f t="shared" si="282"/>
        <v>0</v>
      </c>
      <c r="BC61" s="835">
        <f t="shared" si="282"/>
        <v>0</v>
      </c>
      <c r="BD61" s="835">
        <f t="shared" si="282"/>
        <v>0</v>
      </c>
      <c r="BE61" s="835">
        <f t="shared" si="282"/>
        <v>0</v>
      </c>
      <c r="BF61" s="835">
        <f t="shared" si="282"/>
        <v>0</v>
      </c>
      <c r="BG61" s="835">
        <f t="shared" si="282"/>
        <v>0</v>
      </c>
      <c r="BH61" s="835">
        <f t="shared" si="282"/>
        <v>0</v>
      </c>
      <c r="BI61" s="835">
        <f t="shared" si="282"/>
        <v>0</v>
      </c>
      <c r="BJ61" s="835">
        <f t="shared" si="282"/>
        <v>0</v>
      </c>
      <c r="BK61" s="835">
        <f t="shared" si="282"/>
        <v>0</v>
      </c>
      <c r="BL61" s="835">
        <f t="shared" si="282"/>
        <v>0</v>
      </c>
      <c r="BM61" s="835">
        <f t="shared" si="282"/>
        <v>0</v>
      </c>
      <c r="BN61" s="835">
        <f t="shared" si="282"/>
        <v>0</v>
      </c>
      <c r="BO61" s="835">
        <f t="shared" si="282"/>
        <v>0</v>
      </c>
      <c r="BP61" s="835">
        <f t="shared" si="282"/>
        <v>0</v>
      </c>
      <c r="BQ61" s="835">
        <f t="shared" si="282"/>
        <v>0</v>
      </c>
      <c r="BR61" s="835">
        <f t="shared" si="282"/>
        <v>0</v>
      </c>
      <c r="BS61" s="835">
        <f t="shared" si="282"/>
        <v>0</v>
      </c>
      <c r="BT61" s="835">
        <f t="shared" si="282"/>
        <v>0</v>
      </c>
      <c r="BU61" s="835">
        <f t="shared" si="282"/>
        <v>0</v>
      </c>
      <c r="BV61" s="835">
        <f t="shared" si="282"/>
        <v>0</v>
      </c>
      <c r="BW61" s="835">
        <f t="shared" si="282"/>
        <v>0</v>
      </c>
      <c r="BX61" s="835">
        <f t="shared" si="282"/>
        <v>0</v>
      </c>
      <c r="BY61" s="835">
        <f t="shared" si="282"/>
        <v>0</v>
      </c>
      <c r="BZ61" s="835">
        <f t="shared" ref="BZ61:EK61" si="283">IF(BZ$7="Stick  Anus",BZ$55,0)</f>
        <v>0</v>
      </c>
      <c r="CA61" s="835">
        <f t="shared" si="283"/>
        <v>0</v>
      </c>
      <c r="CB61" s="835">
        <f t="shared" si="283"/>
        <v>0</v>
      </c>
      <c r="CC61" s="835">
        <f t="shared" si="283"/>
        <v>0</v>
      </c>
      <c r="CD61" s="835">
        <f t="shared" si="283"/>
        <v>0</v>
      </c>
      <c r="CE61" s="835">
        <f t="shared" si="283"/>
        <v>0</v>
      </c>
      <c r="CF61" s="835">
        <f t="shared" si="283"/>
        <v>0</v>
      </c>
      <c r="CG61" s="835">
        <f t="shared" si="283"/>
        <v>0</v>
      </c>
      <c r="CH61" s="835">
        <f t="shared" si="283"/>
        <v>0</v>
      </c>
      <c r="CI61" s="835">
        <f t="shared" si="283"/>
        <v>0</v>
      </c>
      <c r="CJ61" s="835">
        <f t="shared" si="283"/>
        <v>0</v>
      </c>
      <c r="CK61" s="835">
        <f t="shared" si="283"/>
        <v>0</v>
      </c>
      <c r="CL61" s="835">
        <f t="shared" si="283"/>
        <v>0</v>
      </c>
      <c r="CM61" s="835">
        <f t="shared" si="283"/>
        <v>0</v>
      </c>
      <c r="CN61" s="835">
        <f t="shared" si="283"/>
        <v>0</v>
      </c>
      <c r="CO61" s="835">
        <f t="shared" si="283"/>
        <v>0</v>
      </c>
      <c r="CP61" s="835">
        <f t="shared" si="283"/>
        <v>0</v>
      </c>
      <c r="CQ61" s="835">
        <f t="shared" si="283"/>
        <v>0</v>
      </c>
      <c r="CR61" s="835">
        <f t="shared" si="283"/>
        <v>0</v>
      </c>
      <c r="CS61" s="835">
        <f t="shared" si="283"/>
        <v>0</v>
      </c>
      <c r="CT61" s="835">
        <f t="shared" si="283"/>
        <v>0</v>
      </c>
      <c r="CU61" s="835">
        <f t="shared" si="283"/>
        <v>0</v>
      </c>
      <c r="CV61" s="835">
        <f t="shared" si="283"/>
        <v>0</v>
      </c>
      <c r="CW61" s="835">
        <f t="shared" si="283"/>
        <v>0</v>
      </c>
      <c r="CX61" s="835">
        <f t="shared" si="283"/>
        <v>0</v>
      </c>
      <c r="CY61" s="835">
        <f t="shared" si="283"/>
        <v>0</v>
      </c>
      <c r="CZ61" s="835">
        <f t="shared" si="283"/>
        <v>0</v>
      </c>
      <c r="DA61" s="835">
        <f t="shared" si="283"/>
        <v>0</v>
      </c>
      <c r="DB61" s="835">
        <f t="shared" si="283"/>
        <v>0</v>
      </c>
      <c r="DC61" s="835">
        <f t="shared" si="283"/>
        <v>0</v>
      </c>
      <c r="DD61" s="835">
        <f t="shared" si="283"/>
        <v>0</v>
      </c>
      <c r="DE61" s="835">
        <f t="shared" si="283"/>
        <v>0</v>
      </c>
      <c r="DF61" s="835">
        <f t="shared" si="283"/>
        <v>0</v>
      </c>
      <c r="DG61" s="835">
        <f t="shared" si="283"/>
        <v>0</v>
      </c>
      <c r="DH61" s="835">
        <f t="shared" si="283"/>
        <v>0</v>
      </c>
      <c r="DI61" s="835">
        <f t="shared" si="283"/>
        <v>0</v>
      </c>
      <c r="DJ61" s="835">
        <f t="shared" si="283"/>
        <v>0</v>
      </c>
      <c r="DK61" s="835">
        <f t="shared" si="283"/>
        <v>0</v>
      </c>
      <c r="DL61" s="835">
        <f t="shared" si="283"/>
        <v>0</v>
      </c>
      <c r="DM61" s="835">
        <f t="shared" si="283"/>
        <v>0</v>
      </c>
      <c r="DN61" s="835">
        <f t="shared" si="283"/>
        <v>0</v>
      </c>
      <c r="DO61" s="835">
        <f t="shared" si="283"/>
        <v>0</v>
      </c>
      <c r="DP61" s="835">
        <f t="shared" si="283"/>
        <v>0</v>
      </c>
      <c r="DQ61" s="835">
        <f t="shared" si="283"/>
        <v>0</v>
      </c>
      <c r="DR61" s="835">
        <f t="shared" si="283"/>
        <v>0</v>
      </c>
      <c r="DS61" s="835">
        <f t="shared" si="283"/>
        <v>0</v>
      </c>
      <c r="DT61" s="835">
        <f t="shared" si="283"/>
        <v>0</v>
      </c>
      <c r="DU61" s="835">
        <f t="shared" si="283"/>
        <v>0</v>
      </c>
      <c r="DV61" s="835">
        <f t="shared" si="283"/>
        <v>0</v>
      </c>
      <c r="DW61" s="835">
        <f t="shared" si="283"/>
        <v>0</v>
      </c>
      <c r="DX61" s="835">
        <f t="shared" si="283"/>
        <v>0</v>
      </c>
      <c r="DY61" s="835">
        <f t="shared" si="283"/>
        <v>0</v>
      </c>
      <c r="DZ61" s="835">
        <f t="shared" si="283"/>
        <v>0</v>
      </c>
      <c r="EA61" s="835">
        <f t="shared" si="283"/>
        <v>0</v>
      </c>
      <c r="EB61" s="835">
        <f t="shared" si="283"/>
        <v>0</v>
      </c>
      <c r="EC61" s="835">
        <f t="shared" si="283"/>
        <v>0</v>
      </c>
      <c r="ED61" s="835">
        <f t="shared" si="283"/>
        <v>0</v>
      </c>
      <c r="EE61" s="835">
        <f t="shared" si="283"/>
        <v>0</v>
      </c>
      <c r="EF61" s="835">
        <f t="shared" si="283"/>
        <v>0</v>
      </c>
      <c r="EG61" s="835">
        <f t="shared" si="283"/>
        <v>0</v>
      </c>
      <c r="EH61" s="835">
        <f t="shared" si="283"/>
        <v>0</v>
      </c>
      <c r="EI61" s="835">
        <f t="shared" si="283"/>
        <v>0</v>
      </c>
      <c r="EJ61" s="835">
        <f t="shared" si="283"/>
        <v>0</v>
      </c>
      <c r="EK61" s="835">
        <f t="shared" si="283"/>
        <v>0</v>
      </c>
      <c r="EL61" s="835">
        <f t="shared" ref="EL61:GW61" si="284">IF(EL$7="Stick  Anus",EL$55,0)</f>
        <v>0</v>
      </c>
      <c r="EM61" s="835">
        <f t="shared" si="284"/>
        <v>0</v>
      </c>
      <c r="EN61" s="835">
        <f t="shared" si="284"/>
        <v>0</v>
      </c>
      <c r="EO61" s="835">
        <f t="shared" si="284"/>
        <v>0</v>
      </c>
      <c r="EP61" s="835">
        <f t="shared" si="284"/>
        <v>0</v>
      </c>
      <c r="EQ61" s="835">
        <f t="shared" si="284"/>
        <v>0</v>
      </c>
      <c r="ER61" s="835">
        <f t="shared" si="284"/>
        <v>0</v>
      </c>
      <c r="ES61" s="835">
        <f t="shared" si="284"/>
        <v>0</v>
      </c>
      <c r="ET61" s="835">
        <f t="shared" si="284"/>
        <v>0</v>
      </c>
      <c r="EU61" s="835">
        <f t="shared" si="284"/>
        <v>0</v>
      </c>
      <c r="EV61" s="835">
        <f t="shared" si="284"/>
        <v>0</v>
      </c>
      <c r="EW61" s="835">
        <f t="shared" si="284"/>
        <v>0</v>
      </c>
      <c r="EX61" s="835">
        <f t="shared" si="284"/>
        <v>0</v>
      </c>
      <c r="EY61" s="835">
        <f t="shared" si="284"/>
        <v>0</v>
      </c>
      <c r="EZ61" s="835">
        <f t="shared" si="284"/>
        <v>0</v>
      </c>
      <c r="FA61" s="835">
        <f t="shared" si="284"/>
        <v>0</v>
      </c>
      <c r="FB61" s="835">
        <f t="shared" si="284"/>
        <v>0</v>
      </c>
      <c r="FC61" s="835">
        <f t="shared" si="284"/>
        <v>0</v>
      </c>
      <c r="FD61" s="835">
        <f t="shared" si="284"/>
        <v>0</v>
      </c>
      <c r="FE61" s="835">
        <f t="shared" si="284"/>
        <v>0</v>
      </c>
      <c r="FF61" s="835">
        <f t="shared" si="284"/>
        <v>0</v>
      </c>
      <c r="FG61" s="835">
        <f t="shared" si="284"/>
        <v>0</v>
      </c>
      <c r="FH61" s="835">
        <f t="shared" si="284"/>
        <v>0</v>
      </c>
      <c r="FI61" s="835">
        <f t="shared" si="284"/>
        <v>0</v>
      </c>
      <c r="FJ61" s="835">
        <f t="shared" si="284"/>
        <v>0</v>
      </c>
      <c r="FK61" s="835">
        <f t="shared" si="284"/>
        <v>0</v>
      </c>
      <c r="FL61" s="835">
        <f t="shared" si="284"/>
        <v>0</v>
      </c>
      <c r="FM61" s="835">
        <f t="shared" si="284"/>
        <v>0</v>
      </c>
      <c r="FN61" s="835">
        <f t="shared" si="284"/>
        <v>0</v>
      </c>
      <c r="FO61" s="835">
        <f t="shared" si="284"/>
        <v>0</v>
      </c>
      <c r="FP61" s="835">
        <f t="shared" si="284"/>
        <v>0</v>
      </c>
      <c r="FQ61" s="835">
        <f t="shared" si="284"/>
        <v>0</v>
      </c>
      <c r="FR61" s="835">
        <f t="shared" si="284"/>
        <v>0</v>
      </c>
      <c r="FS61" s="835">
        <f t="shared" si="284"/>
        <v>0</v>
      </c>
      <c r="FT61" s="835">
        <f t="shared" si="284"/>
        <v>0</v>
      </c>
      <c r="FU61" s="835">
        <f t="shared" si="284"/>
        <v>0</v>
      </c>
      <c r="FV61" s="835">
        <f t="shared" si="284"/>
        <v>0</v>
      </c>
      <c r="FW61" s="835">
        <f t="shared" si="284"/>
        <v>0</v>
      </c>
      <c r="FX61" s="835">
        <f t="shared" si="284"/>
        <v>0</v>
      </c>
      <c r="FY61" s="835">
        <f t="shared" si="284"/>
        <v>0</v>
      </c>
      <c r="FZ61" s="835">
        <f t="shared" si="284"/>
        <v>0</v>
      </c>
      <c r="GA61" s="835">
        <f t="shared" si="284"/>
        <v>0</v>
      </c>
      <c r="GB61" s="835">
        <f t="shared" si="284"/>
        <v>0</v>
      </c>
      <c r="GC61" s="835">
        <f t="shared" si="284"/>
        <v>0</v>
      </c>
      <c r="GD61" s="835">
        <f t="shared" si="284"/>
        <v>0</v>
      </c>
      <c r="GE61" s="835">
        <f t="shared" si="284"/>
        <v>0</v>
      </c>
      <c r="GF61" s="835">
        <f t="shared" si="284"/>
        <v>0</v>
      </c>
      <c r="GG61" s="835">
        <f t="shared" si="284"/>
        <v>0</v>
      </c>
      <c r="GH61" s="835">
        <f t="shared" si="284"/>
        <v>0</v>
      </c>
      <c r="GI61" s="835">
        <f t="shared" si="284"/>
        <v>0</v>
      </c>
      <c r="GJ61" s="835">
        <f t="shared" si="284"/>
        <v>0</v>
      </c>
      <c r="GK61" s="835">
        <f t="shared" si="284"/>
        <v>0</v>
      </c>
      <c r="GL61" s="835">
        <f t="shared" si="284"/>
        <v>0</v>
      </c>
      <c r="GM61" s="835">
        <f t="shared" si="284"/>
        <v>0</v>
      </c>
      <c r="GN61" s="835">
        <f t="shared" si="284"/>
        <v>0</v>
      </c>
      <c r="GO61" s="835">
        <f t="shared" si="284"/>
        <v>0</v>
      </c>
      <c r="GP61" s="835">
        <f t="shared" si="284"/>
        <v>0</v>
      </c>
      <c r="GQ61" s="835">
        <f t="shared" si="284"/>
        <v>0</v>
      </c>
      <c r="GR61" s="835">
        <f t="shared" si="284"/>
        <v>0</v>
      </c>
      <c r="GS61" s="835">
        <f t="shared" si="284"/>
        <v>0</v>
      </c>
      <c r="GT61" s="835">
        <f t="shared" si="284"/>
        <v>0</v>
      </c>
      <c r="GU61" s="835">
        <f t="shared" si="284"/>
        <v>0</v>
      </c>
      <c r="GV61" s="835">
        <f t="shared" si="284"/>
        <v>0</v>
      </c>
      <c r="GW61" s="835">
        <f t="shared" si="284"/>
        <v>0</v>
      </c>
      <c r="GX61" s="835">
        <f t="shared" ref="GX61:IZ61" si="285">IF(GX$7="Stick  Anus",GX$55,0)</f>
        <v>0</v>
      </c>
      <c r="GY61" s="835">
        <f t="shared" si="285"/>
        <v>0</v>
      </c>
      <c r="GZ61" s="835">
        <f t="shared" si="285"/>
        <v>0</v>
      </c>
      <c r="HA61" s="835">
        <f t="shared" si="285"/>
        <v>0</v>
      </c>
      <c r="HB61" s="835">
        <f t="shared" si="285"/>
        <v>0</v>
      </c>
      <c r="HC61" s="835">
        <f t="shared" si="285"/>
        <v>0</v>
      </c>
      <c r="HD61" s="835">
        <f t="shared" si="285"/>
        <v>0</v>
      </c>
      <c r="HE61" s="835">
        <f t="shared" si="285"/>
        <v>0</v>
      </c>
      <c r="HF61" s="835">
        <f t="shared" si="285"/>
        <v>0</v>
      </c>
      <c r="HG61" s="835">
        <f t="shared" si="285"/>
        <v>0</v>
      </c>
      <c r="HH61" s="835">
        <f t="shared" si="285"/>
        <v>0</v>
      </c>
      <c r="HI61" s="835">
        <f t="shared" si="285"/>
        <v>0</v>
      </c>
      <c r="HJ61" s="835">
        <f t="shared" si="285"/>
        <v>0</v>
      </c>
      <c r="HK61" s="835">
        <f t="shared" si="285"/>
        <v>0</v>
      </c>
      <c r="HL61" s="835">
        <f t="shared" si="285"/>
        <v>0</v>
      </c>
      <c r="HM61" s="835">
        <f t="shared" si="285"/>
        <v>0</v>
      </c>
      <c r="HN61" s="835">
        <f t="shared" si="285"/>
        <v>0</v>
      </c>
      <c r="HO61" s="835">
        <f t="shared" si="285"/>
        <v>0</v>
      </c>
      <c r="HP61" s="835">
        <f t="shared" si="285"/>
        <v>0</v>
      </c>
      <c r="HQ61" s="835">
        <f t="shared" si="285"/>
        <v>0</v>
      </c>
      <c r="HR61" s="835">
        <f t="shared" si="285"/>
        <v>0</v>
      </c>
      <c r="HS61" s="835">
        <f t="shared" si="285"/>
        <v>0</v>
      </c>
      <c r="HT61" s="835">
        <f t="shared" si="285"/>
        <v>0</v>
      </c>
      <c r="HU61" s="835">
        <f t="shared" si="285"/>
        <v>0</v>
      </c>
      <c r="HV61" s="835">
        <f t="shared" si="285"/>
        <v>0</v>
      </c>
      <c r="HW61" s="835">
        <f t="shared" si="285"/>
        <v>0</v>
      </c>
      <c r="HX61" s="835">
        <f t="shared" si="285"/>
        <v>0</v>
      </c>
      <c r="HY61" s="835">
        <f t="shared" si="285"/>
        <v>0</v>
      </c>
      <c r="HZ61" s="835">
        <f t="shared" si="285"/>
        <v>0</v>
      </c>
      <c r="IA61" s="835">
        <f t="shared" si="285"/>
        <v>0</v>
      </c>
      <c r="IB61" s="835">
        <f t="shared" si="285"/>
        <v>0</v>
      </c>
      <c r="IC61" s="835">
        <f t="shared" si="285"/>
        <v>0</v>
      </c>
      <c r="ID61" s="835">
        <f t="shared" si="285"/>
        <v>0</v>
      </c>
      <c r="IE61" s="835">
        <f t="shared" si="285"/>
        <v>0</v>
      </c>
      <c r="IF61" s="835">
        <f t="shared" si="285"/>
        <v>0</v>
      </c>
      <c r="IG61" s="835">
        <f t="shared" si="285"/>
        <v>0</v>
      </c>
      <c r="IH61" s="835">
        <f t="shared" si="285"/>
        <v>0</v>
      </c>
      <c r="II61" s="835">
        <f t="shared" si="285"/>
        <v>0</v>
      </c>
      <c r="IJ61" s="835">
        <f t="shared" si="285"/>
        <v>0</v>
      </c>
      <c r="IK61" s="835">
        <f t="shared" si="285"/>
        <v>0</v>
      </c>
      <c r="IL61" s="835">
        <f t="shared" si="285"/>
        <v>0</v>
      </c>
      <c r="IM61" s="835">
        <f t="shared" si="285"/>
        <v>0</v>
      </c>
      <c r="IN61" s="835">
        <f t="shared" si="285"/>
        <v>0</v>
      </c>
      <c r="IO61" s="835">
        <f t="shared" si="285"/>
        <v>0</v>
      </c>
      <c r="IP61" s="835">
        <f t="shared" si="285"/>
        <v>0</v>
      </c>
      <c r="IQ61" s="835">
        <f t="shared" si="285"/>
        <v>0</v>
      </c>
      <c r="IR61" s="835">
        <f t="shared" si="285"/>
        <v>0</v>
      </c>
      <c r="IS61" s="835">
        <f t="shared" si="285"/>
        <v>0</v>
      </c>
      <c r="IT61" s="835">
        <f t="shared" si="285"/>
        <v>0</v>
      </c>
      <c r="IU61" s="835">
        <f t="shared" si="285"/>
        <v>0</v>
      </c>
      <c r="IV61" s="835">
        <f t="shared" si="285"/>
        <v>0</v>
      </c>
      <c r="IW61" s="835">
        <f t="shared" si="285"/>
        <v>0</v>
      </c>
      <c r="IX61" s="835">
        <f t="shared" si="285"/>
        <v>0</v>
      </c>
      <c r="IY61" s="835">
        <f t="shared" si="285"/>
        <v>0</v>
      </c>
      <c r="IZ61" s="835">
        <f t="shared" si="285"/>
        <v>0</v>
      </c>
      <c r="JA61" s="839">
        <f t="shared" si="273"/>
        <v>0</v>
      </c>
    </row>
    <row r="62" spans="1:292" ht="25" hidden="1" customHeight="1">
      <c r="A62" s="840" t="s">
        <v>582</v>
      </c>
      <c r="B62" s="841" t="s">
        <v>574</v>
      </c>
      <c r="C62" s="835">
        <f>IF(C$7="Lame &amp;  Paralysis",C$55,0)</f>
        <v>0</v>
      </c>
      <c r="D62" s="835">
        <f t="shared" ref="D62:BY62" si="286">IF(D$7="Lame &amp;  Paralysis",D$55,0)</f>
        <v>0</v>
      </c>
      <c r="E62" s="835">
        <f t="shared" si="286"/>
        <v>0</v>
      </c>
      <c r="F62" s="835">
        <f t="shared" si="286"/>
        <v>0</v>
      </c>
      <c r="G62" s="835">
        <f t="shared" si="286"/>
        <v>0</v>
      </c>
      <c r="H62" s="835">
        <f t="shared" si="286"/>
        <v>890</v>
      </c>
      <c r="I62" s="835">
        <f t="shared" si="286"/>
        <v>0</v>
      </c>
      <c r="J62" s="835">
        <f t="shared" si="286"/>
        <v>0</v>
      </c>
      <c r="K62" s="835">
        <f t="shared" si="286"/>
        <v>0</v>
      </c>
      <c r="L62" s="835">
        <f t="shared" si="286"/>
        <v>0</v>
      </c>
      <c r="M62" s="835">
        <f t="shared" si="286"/>
        <v>0</v>
      </c>
      <c r="N62" s="835">
        <f t="shared" si="286"/>
        <v>0</v>
      </c>
      <c r="O62" s="835">
        <f t="shared" si="286"/>
        <v>0</v>
      </c>
      <c r="P62" s="835">
        <f t="shared" si="286"/>
        <v>0</v>
      </c>
      <c r="Q62" s="835">
        <f t="shared" si="286"/>
        <v>0</v>
      </c>
      <c r="R62" s="835">
        <f t="shared" si="286"/>
        <v>1187</v>
      </c>
      <c r="S62" s="835">
        <f t="shared" si="286"/>
        <v>0</v>
      </c>
      <c r="T62" s="835">
        <f t="shared" si="286"/>
        <v>0</v>
      </c>
      <c r="U62" s="835">
        <f t="shared" si="286"/>
        <v>0</v>
      </c>
      <c r="V62" s="835">
        <f t="shared" si="286"/>
        <v>0</v>
      </c>
      <c r="W62" s="835">
        <f t="shared" si="286"/>
        <v>0</v>
      </c>
      <c r="X62" s="835">
        <f t="shared" si="286"/>
        <v>0</v>
      </c>
      <c r="Y62" s="835">
        <f t="shared" si="286"/>
        <v>0</v>
      </c>
      <c r="Z62" s="835">
        <f t="shared" si="286"/>
        <v>0</v>
      </c>
      <c r="AA62" s="835">
        <f t="shared" si="286"/>
        <v>0</v>
      </c>
      <c r="AB62" s="835">
        <f t="shared" si="286"/>
        <v>709</v>
      </c>
      <c r="AC62" s="835">
        <f t="shared" si="286"/>
        <v>0</v>
      </c>
      <c r="AD62" s="835">
        <f t="shared" si="286"/>
        <v>0</v>
      </c>
      <c r="AE62" s="835">
        <f t="shared" si="286"/>
        <v>0</v>
      </c>
      <c r="AF62" s="835">
        <f t="shared" si="286"/>
        <v>0</v>
      </c>
      <c r="AG62" s="835">
        <f t="shared" si="286"/>
        <v>0</v>
      </c>
      <c r="AH62" s="835">
        <f t="shared" si="286"/>
        <v>0</v>
      </c>
      <c r="AI62" s="835">
        <f t="shared" si="286"/>
        <v>0</v>
      </c>
      <c r="AJ62" s="835">
        <f t="shared" si="286"/>
        <v>0</v>
      </c>
      <c r="AK62" s="835">
        <f t="shared" si="286"/>
        <v>0</v>
      </c>
      <c r="AL62" s="835">
        <f t="shared" si="286"/>
        <v>726</v>
      </c>
      <c r="AM62" s="835">
        <f t="shared" si="286"/>
        <v>0</v>
      </c>
      <c r="AN62" s="835">
        <f t="shared" si="286"/>
        <v>0</v>
      </c>
      <c r="AO62" s="835">
        <f t="shared" si="286"/>
        <v>0</v>
      </c>
      <c r="AP62" s="835">
        <f t="shared" si="286"/>
        <v>0</v>
      </c>
      <c r="AQ62" s="835">
        <f t="shared" si="286"/>
        <v>0</v>
      </c>
      <c r="AR62" s="835">
        <f t="shared" si="286"/>
        <v>0</v>
      </c>
      <c r="AS62" s="835">
        <f t="shared" si="286"/>
        <v>0</v>
      </c>
      <c r="AT62" s="835">
        <f t="shared" si="286"/>
        <v>0</v>
      </c>
      <c r="AU62" s="835">
        <f t="shared" si="286"/>
        <v>0</v>
      </c>
      <c r="AV62" s="835">
        <f t="shared" si="286"/>
        <v>807</v>
      </c>
      <c r="AW62" s="835">
        <f t="shared" si="286"/>
        <v>0</v>
      </c>
      <c r="AX62" s="835">
        <f t="shared" si="286"/>
        <v>0</v>
      </c>
      <c r="AY62" s="835">
        <f t="shared" si="286"/>
        <v>0</v>
      </c>
      <c r="AZ62" s="835">
        <f t="shared" si="286"/>
        <v>0</v>
      </c>
      <c r="BA62" s="835">
        <f t="shared" si="286"/>
        <v>0</v>
      </c>
      <c r="BB62" s="835">
        <f t="shared" si="286"/>
        <v>0</v>
      </c>
      <c r="BC62" s="835">
        <f t="shared" si="286"/>
        <v>0</v>
      </c>
      <c r="BD62" s="835">
        <f t="shared" si="286"/>
        <v>0</v>
      </c>
      <c r="BE62" s="835">
        <f t="shared" si="286"/>
        <v>0</v>
      </c>
      <c r="BF62" s="835">
        <f t="shared" si="286"/>
        <v>108</v>
      </c>
      <c r="BG62" s="835">
        <f t="shared" si="286"/>
        <v>0</v>
      </c>
      <c r="BH62" s="835">
        <f t="shared" si="286"/>
        <v>0</v>
      </c>
      <c r="BI62" s="835">
        <f t="shared" si="286"/>
        <v>0</v>
      </c>
      <c r="BJ62" s="835">
        <f t="shared" si="286"/>
        <v>0</v>
      </c>
      <c r="BK62" s="835">
        <f t="shared" si="286"/>
        <v>0</v>
      </c>
      <c r="BL62" s="835">
        <f t="shared" si="286"/>
        <v>0</v>
      </c>
      <c r="BM62" s="835">
        <f t="shared" si="286"/>
        <v>0</v>
      </c>
      <c r="BN62" s="835">
        <f t="shared" si="286"/>
        <v>0</v>
      </c>
      <c r="BO62" s="835">
        <f t="shared" si="286"/>
        <v>0</v>
      </c>
      <c r="BP62" s="835">
        <f t="shared" si="286"/>
        <v>125</v>
      </c>
      <c r="BQ62" s="835">
        <f t="shared" si="286"/>
        <v>0</v>
      </c>
      <c r="BR62" s="835">
        <f t="shared" si="286"/>
        <v>0</v>
      </c>
      <c r="BS62" s="835">
        <f t="shared" si="286"/>
        <v>0</v>
      </c>
      <c r="BT62" s="835">
        <f t="shared" si="286"/>
        <v>0</v>
      </c>
      <c r="BU62" s="835">
        <f t="shared" si="286"/>
        <v>0</v>
      </c>
      <c r="BV62" s="835">
        <f t="shared" si="286"/>
        <v>0</v>
      </c>
      <c r="BW62" s="835">
        <f t="shared" si="286"/>
        <v>0</v>
      </c>
      <c r="BX62" s="835">
        <f t="shared" si="286"/>
        <v>0</v>
      </c>
      <c r="BY62" s="835">
        <f t="shared" si="286"/>
        <v>0</v>
      </c>
      <c r="BZ62" s="835">
        <f t="shared" ref="BZ62:EK62" si="287">IF(BZ$7="Lame &amp;  Paralysis",BZ$55,0)</f>
        <v>311</v>
      </c>
      <c r="CA62" s="835">
        <f t="shared" si="287"/>
        <v>0</v>
      </c>
      <c r="CB62" s="835">
        <f t="shared" si="287"/>
        <v>0</v>
      </c>
      <c r="CC62" s="835">
        <f t="shared" si="287"/>
        <v>0</v>
      </c>
      <c r="CD62" s="835">
        <f t="shared" si="287"/>
        <v>0</v>
      </c>
      <c r="CE62" s="835">
        <f t="shared" si="287"/>
        <v>0</v>
      </c>
      <c r="CF62" s="835">
        <f t="shared" si="287"/>
        <v>0</v>
      </c>
      <c r="CG62" s="835">
        <f t="shared" si="287"/>
        <v>0</v>
      </c>
      <c r="CH62" s="835">
        <f t="shared" si="287"/>
        <v>0</v>
      </c>
      <c r="CI62" s="835">
        <f t="shared" si="287"/>
        <v>0</v>
      </c>
      <c r="CJ62" s="835">
        <f t="shared" si="287"/>
        <v>236</v>
      </c>
      <c r="CK62" s="835">
        <f t="shared" si="287"/>
        <v>0</v>
      </c>
      <c r="CL62" s="835">
        <f t="shared" si="287"/>
        <v>0</v>
      </c>
      <c r="CM62" s="835">
        <f t="shared" si="287"/>
        <v>0</v>
      </c>
      <c r="CN62" s="835">
        <f t="shared" si="287"/>
        <v>0</v>
      </c>
      <c r="CO62" s="835">
        <f t="shared" si="287"/>
        <v>0</v>
      </c>
      <c r="CP62" s="835">
        <f t="shared" si="287"/>
        <v>0</v>
      </c>
      <c r="CQ62" s="835">
        <f t="shared" si="287"/>
        <v>0</v>
      </c>
      <c r="CR62" s="835">
        <f t="shared" si="287"/>
        <v>0</v>
      </c>
      <c r="CS62" s="835">
        <f t="shared" si="287"/>
        <v>0</v>
      </c>
      <c r="CT62" s="835">
        <f t="shared" si="287"/>
        <v>0</v>
      </c>
      <c r="CU62" s="835">
        <f t="shared" si="287"/>
        <v>0</v>
      </c>
      <c r="CV62" s="835">
        <f t="shared" si="287"/>
        <v>0</v>
      </c>
      <c r="CW62" s="835">
        <f t="shared" si="287"/>
        <v>0</v>
      </c>
      <c r="CX62" s="835">
        <f t="shared" si="287"/>
        <v>0</v>
      </c>
      <c r="CY62" s="835">
        <f t="shared" si="287"/>
        <v>0</v>
      </c>
      <c r="CZ62" s="835">
        <f t="shared" si="287"/>
        <v>0</v>
      </c>
      <c r="DA62" s="835">
        <f t="shared" si="287"/>
        <v>0</v>
      </c>
      <c r="DB62" s="835">
        <f t="shared" si="287"/>
        <v>0</v>
      </c>
      <c r="DC62" s="835">
        <f t="shared" si="287"/>
        <v>0</v>
      </c>
      <c r="DD62" s="835">
        <f t="shared" si="287"/>
        <v>0</v>
      </c>
      <c r="DE62" s="835">
        <f t="shared" si="287"/>
        <v>0</v>
      </c>
      <c r="DF62" s="835">
        <f t="shared" si="287"/>
        <v>0</v>
      </c>
      <c r="DG62" s="835">
        <f t="shared" si="287"/>
        <v>0</v>
      </c>
      <c r="DH62" s="835">
        <f t="shared" si="287"/>
        <v>0</v>
      </c>
      <c r="DI62" s="835">
        <f t="shared" si="287"/>
        <v>0</v>
      </c>
      <c r="DJ62" s="835">
        <f t="shared" si="287"/>
        <v>0</v>
      </c>
      <c r="DK62" s="835">
        <f t="shared" si="287"/>
        <v>0</v>
      </c>
      <c r="DL62" s="835">
        <f t="shared" si="287"/>
        <v>0</v>
      </c>
      <c r="DM62" s="835">
        <f t="shared" si="287"/>
        <v>0</v>
      </c>
      <c r="DN62" s="835">
        <f t="shared" si="287"/>
        <v>0</v>
      </c>
      <c r="DO62" s="835">
        <f t="shared" si="287"/>
        <v>0</v>
      </c>
      <c r="DP62" s="835">
        <f t="shared" si="287"/>
        <v>0</v>
      </c>
      <c r="DQ62" s="835">
        <f t="shared" si="287"/>
        <v>0</v>
      </c>
      <c r="DR62" s="835">
        <f t="shared" si="287"/>
        <v>0</v>
      </c>
      <c r="DS62" s="835">
        <f t="shared" si="287"/>
        <v>0</v>
      </c>
      <c r="DT62" s="835">
        <f t="shared" si="287"/>
        <v>0</v>
      </c>
      <c r="DU62" s="835">
        <f t="shared" si="287"/>
        <v>0</v>
      </c>
      <c r="DV62" s="835">
        <f t="shared" si="287"/>
        <v>0</v>
      </c>
      <c r="DW62" s="835">
        <f t="shared" si="287"/>
        <v>0</v>
      </c>
      <c r="DX62" s="835">
        <f t="shared" si="287"/>
        <v>0</v>
      </c>
      <c r="DY62" s="835">
        <f t="shared" si="287"/>
        <v>0</v>
      </c>
      <c r="DZ62" s="835">
        <f t="shared" si="287"/>
        <v>0</v>
      </c>
      <c r="EA62" s="835">
        <f t="shared" si="287"/>
        <v>0</v>
      </c>
      <c r="EB62" s="835">
        <f t="shared" si="287"/>
        <v>0</v>
      </c>
      <c r="EC62" s="835">
        <f t="shared" si="287"/>
        <v>0</v>
      </c>
      <c r="ED62" s="835">
        <f t="shared" si="287"/>
        <v>0</v>
      </c>
      <c r="EE62" s="835">
        <f t="shared" si="287"/>
        <v>0</v>
      </c>
      <c r="EF62" s="835">
        <f t="shared" si="287"/>
        <v>0</v>
      </c>
      <c r="EG62" s="835">
        <f t="shared" si="287"/>
        <v>0</v>
      </c>
      <c r="EH62" s="835">
        <f t="shared" si="287"/>
        <v>0</v>
      </c>
      <c r="EI62" s="835">
        <f t="shared" si="287"/>
        <v>0</v>
      </c>
      <c r="EJ62" s="835">
        <f t="shared" si="287"/>
        <v>0</v>
      </c>
      <c r="EK62" s="835">
        <f t="shared" si="287"/>
        <v>0</v>
      </c>
      <c r="EL62" s="835">
        <f t="shared" ref="EL62:GW62" si="288">IF(EL$7="Lame &amp;  Paralysis",EL$55,0)</f>
        <v>0</v>
      </c>
      <c r="EM62" s="835">
        <f t="shared" si="288"/>
        <v>0</v>
      </c>
      <c r="EN62" s="835">
        <f t="shared" si="288"/>
        <v>0</v>
      </c>
      <c r="EO62" s="835">
        <f t="shared" si="288"/>
        <v>0</v>
      </c>
      <c r="EP62" s="835">
        <f t="shared" si="288"/>
        <v>0</v>
      </c>
      <c r="EQ62" s="835">
        <f t="shared" si="288"/>
        <v>0</v>
      </c>
      <c r="ER62" s="835">
        <f t="shared" si="288"/>
        <v>0</v>
      </c>
      <c r="ES62" s="835">
        <f t="shared" si="288"/>
        <v>0</v>
      </c>
      <c r="ET62" s="835">
        <f t="shared" si="288"/>
        <v>0</v>
      </c>
      <c r="EU62" s="835">
        <f t="shared" si="288"/>
        <v>0</v>
      </c>
      <c r="EV62" s="835">
        <f t="shared" si="288"/>
        <v>0</v>
      </c>
      <c r="EW62" s="835">
        <f t="shared" si="288"/>
        <v>0</v>
      </c>
      <c r="EX62" s="835">
        <f t="shared" si="288"/>
        <v>0</v>
      </c>
      <c r="EY62" s="835">
        <f t="shared" si="288"/>
        <v>0</v>
      </c>
      <c r="EZ62" s="835">
        <f t="shared" si="288"/>
        <v>0</v>
      </c>
      <c r="FA62" s="835">
        <f t="shared" si="288"/>
        <v>0</v>
      </c>
      <c r="FB62" s="835">
        <f t="shared" si="288"/>
        <v>0</v>
      </c>
      <c r="FC62" s="835">
        <f t="shared" si="288"/>
        <v>0</v>
      </c>
      <c r="FD62" s="835">
        <f t="shared" si="288"/>
        <v>0</v>
      </c>
      <c r="FE62" s="835">
        <f t="shared" si="288"/>
        <v>0</v>
      </c>
      <c r="FF62" s="835">
        <f t="shared" si="288"/>
        <v>0</v>
      </c>
      <c r="FG62" s="835">
        <f t="shared" si="288"/>
        <v>0</v>
      </c>
      <c r="FH62" s="835">
        <f t="shared" si="288"/>
        <v>0</v>
      </c>
      <c r="FI62" s="835">
        <f t="shared" si="288"/>
        <v>0</v>
      </c>
      <c r="FJ62" s="835">
        <f t="shared" si="288"/>
        <v>0</v>
      </c>
      <c r="FK62" s="835">
        <f t="shared" si="288"/>
        <v>0</v>
      </c>
      <c r="FL62" s="835">
        <f t="shared" si="288"/>
        <v>0</v>
      </c>
      <c r="FM62" s="835">
        <f t="shared" si="288"/>
        <v>0</v>
      </c>
      <c r="FN62" s="835">
        <f t="shared" si="288"/>
        <v>0</v>
      </c>
      <c r="FO62" s="835">
        <f t="shared" si="288"/>
        <v>0</v>
      </c>
      <c r="FP62" s="835">
        <f t="shared" si="288"/>
        <v>0</v>
      </c>
      <c r="FQ62" s="835">
        <f t="shared" si="288"/>
        <v>0</v>
      </c>
      <c r="FR62" s="835">
        <f t="shared" si="288"/>
        <v>0</v>
      </c>
      <c r="FS62" s="835">
        <f t="shared" si="288"/>
        <v>0</v>
      </c>
      <c r="FT62" s="835">
        <f t="shared" si="288"/>
        <v>0</v>
      </c>
      <c r="FU62" s="835">
        <f t="shared" si="288"/>
        <v>0</v>
      </c>
      <c r="FV62" s="835">
        <f t="shared" si="288"/>
        <v>0</v>
      </c>
      <c r="FW62" s="835">
        <f t="shared" si="288"/>
        <v>0</v>
      </c>
      <c r="FX62" s="835">
        <f t="shared" si="288"/>
        <v>0</v>
      </c>
      <c r="FY62" s="835">
        <f t="shared" si="288"/>
        <v>0</v>
      </c>
      <c r="FZ62" s="835">
        <f t="shared" si="288"/>
        <v>0</v>
      </c>
      <c r="GA62" s="835">
        <f t="shared" si="288"/>
        <v>0</v>
      </c>
      <c r="GB62" s="835">
        <f t="shared" si="288"/>
        <v>0</v>
      </c>
      <c r="GC62" s="835">
        <f t="shared" si="288"/>
        <v>0</v>
      </c>
      <c r="GD62" s="835">
        <f t="shared" si="288"/>
        <v>0</v>
      </c>
      <c r="GE62" s="835">
        <f t="shared" si="288"/>
        <v>0</v>
      </c>
      <c r="GF62" s="835">
        <f t="shared" si="288"/>
        <v>0</v>
      </c>
      <c r="GG62" s="835">
        <f t="shared" si="288"/>
        <v>0</v>
      </c>
      <c r="GH62" s="835">
        <f t="shared" si="288"/>
        <v>0</v>
      </c>
      <c r="GI62" s="835">
        <f t="shared" si="288"/>
        <v>0</v>
      </c>
      <c r="GJ62" s="835">
        <f t="shared" si="288"/>
        <v>0</v>
      </c>
      <c r="GK62" s="835">
        <f t="shared" si="288"/>
        <v>0</v>
      </c>
      <c r="GL62" s="835">
        <f t="shared" si="288"/>
        <v>0</v>
      </c>
      <c r="GM62" s="835">
        <f t="shared" si="288"/>
        <v>0</v>
      </c>
      <c r="GN62" s="835">
        <f t="shared" si="288"/>
        <v>0</v>
      </c>
      <c r="GO62" s="835">
        <f t="shared" si="288"/>
        <v>0</v>
      </c>
      <c r="GP62" s="835">
        <f t="shared" si="288"/>
        <v>0</v>
      </c>
      <c r="GQ62" s="835">
        <f t="shared" si="288"/>
        <v>0</v>
      </c>
      <c r="GR62" s="835">
        <f t="shared" si="288"/>
        <v>0</v>
      </c>
      <c r="GS62" s="835">
        <f t="shared" si="288"/>
        <v>0</v>
      </c>
      <c r="GT62" s="835">
        <f t="shared" si="288"/>
        <v>0</v>
      </c>
      <c r="GU62" s="835">
        <f t="shared" si="288"/>
        <v>0</v>
      </c>
      <c r="GV62" s="835">
        <f t="shared" si="288"/>
        <v>0</v>
      </c>
      <c r="GW62" s="835">
        <f t="shared" si="288"/>
        <v>0</v>
      </c>
      <c r="GX62" s="835">
        <f t="shared" ref="GX62:IZ62" si="289">IF(GX$7="Lame &amp;  Paralysis",GX$55,0)</f>
        <v>0</v>
      </c>
      <c r="GY62" s="835">
        <f t="shared" si="289"/>
        <v>0</v>
      </c>
      <c r="GZ62" s="835">
        <f t="shared" si="289"/>
        <v>0</v>
      </c>
      <c r="HA62" s="835">
        <f t="shared" si="289"/>
        <v>0</v>
      </c>
      <c r="HB62" s="835">
        <f t="shared" si="289"/>
        <v>0</v>
      </c>
      <c r="HC62" s="835">
        <f t="shared" si="289"/>
        <v>0</v>
      </c>
      <c r="HD62" s="835">
        <f t="shared" si="289"/>
        <v>0</v>
      </c>
      <c r="HE62" s="835">
        <f t="shared" si="289"/>
        <v>0</v>
      </c>
      <c r="HF62" s="835">
        <f t="shared" si="289"/>
        <v>0</v>
      </c>
      <c r="HG62" s="835">
        <f t="shared" si="289"/>
        <v>0</v>
      </c>
      <c r="HH62" s="835">
        <f t="shared" si="289"/>
        <v>0</v>
      </c>
      <c r="HI62" s="835">
        <f t="shared" si="289"/>
        <v>0</v>
      </c>
      <c r="HJ62" s="835">
        <f t="shared" si="289"/>
        <v>0</v>
      </c>
      <c r="HK62" s="835">
        <f t="shared" si="289"/>
        <v>0</v>
      </c>
      <c r="HL62" s="835">
        <f t="shared" si="289"/>
        <v>0</v>
      </c>
      <c r="HM62" s="835">
        <f t="shared" si="289"/>
        <v>0</v>
      </c>
      <c r="HN62" s="835">
        <f t="shared" si="289"/>
        <v>0</v>
      </c>
      <c r="HO62" s="835">
        <f t="shared" si="289"/>
        <v>0</v>
      </c>
      <c r="HP62" s="835">
        <f t="shared" si="289"/>
        <v>0</v>
      </c>
      <c r="HQ62" s="835">
        <f t="shared" si="289"/>
        <v>0</v>
      </c>
      <c r="HR62" s="835">
        <f t="shared" si="289"/>
        <v>0</v>
      </c>
      <c r="HS62" s="835">
        <f t="shared" si="289"/>
        <v>0</v>
      </c>
      <c r="HT62" s="835">
        <f t="shared" si="289"/>
        <v>0</v>
      </c>
      <c r="HU62" s="835">
        <f t="shared" si="289"/>
        <v>0</v>
      </c>
      <c r="HV62" s="835">
        <f t="shared" si="289"/>
        <v>0</v>
      </c>
      <c r="HW62" s="835">
        <f t="shared" si="289"/>
        <v>0</v>
      </c>
      <c r="HX62" s="835">
        <f t="shared" si="289"/>
        <v>0</v>
      </c>
      <c r="HY62" s="835">
        <f t="shared" si="289"/>
        <v>0</v>
      </c>
      <c r="HZ62" s="835">
        <f t="shared" si="289"/>
        <v>0</v>
      </c>
      <c r="IA62" s="835">
        <f t="shared" si="289"/>
        <v>0</v>
      </c>
      <c r="IB62" s="835">
        <f t="shared" si="289"/>
        <v>0</v>
      </c>
      <c r="IC62" s="835">
        <f t="shared" si="289"/>
        <v>0</v>
      </c>
      <c r="ID62" s="835">
        <f t="shared" si="289"/>
        <v>0</v>
      </c>
      <c r="IE62" s="835">
        <f t="shared" si="289"/>
        <v>0</v>
      </c>
      <c r="IF62" s="835">
        <f t="shared" si="289"/>
        <v>0</v>
      </c>
      <c r="IG62" s="835">
        <f t="shared" si="289"/>
        <v>0</v>
      </c>
      <c r="IH62" s="835">
        <f t="shared" si="289"/>
        <v>0</v>
      </c>
      <c r="II62" s="835">
        <f t="shared" si="289"/>
        <v>0</v>
      </c>
      <c r="IJ62" s="835">
        <f t="shared" si="289"/>
        <v>0</v>
      </c>
      <c r="IK62" s="835">
        <f t="shared" si="289"/>
        <v>0</v>
      </c>
      <c r="IL62" s="835">
        <f t="shared" si="289"/>
        <v>0</v>
      </c>
      <c r="IM62" s="835">
        <f t="shared" si="289"/>
        <v>0</v>
      </c>
      <c r="IN62" s="835">
        <f t="shared" si="289"/>
        <v>0</v>
      </c>
      <c r="IO62" s="835">
        <f t="shared" si="289"/>
        <v>0</v>
      </c>
      <c r="IP62" s="835">
        <f t="shared" si="289"/>
        <v>0</v>
      </c>
      <c r="IQ62" s="835">
        <f t="shared" si="289"/>
        <v>0</v>
      </c>
      <c r="IR62" s="835">
        <f t="shared" si="289"/>
        <v>0</v>
      </c>
      <c r="IS62" s="835">
        <f t="shared" si="289"/>
        <v>0</v>
      </c>
      <c r="IT62" s="835">
        <f t="shared" si="289"/>
        <v>0</v>
      </c>
      <c r="IU62" s="835">
        <f t="shared" si="289"/>
        <v>0</v>
      </c>
      <c r="IV62" s="835">
        <f t="shared" si="289"/>
        <v>0</v>
      </c>
      <c r="IW62" s="835">
        <f t="shared" si="289"/>
        <v>0</v>
      </c>
      <c r="IX62" s="835">
        <f t="shared" si="289"/>
        <v>0</v>
      </c>
      <c r="IY62" s="835">
        <f t="shared" si="289"/>
        <v>0</v>
      </c>
      <c r="IZ62" s="835">
        <f t="shared" si="289"/>
        <v>0</v>
      </c>
      <c r="JA62" s="839">
        <f t="shared" si="273"/>
        <v>5099</v>
      </c>
    </row>
    <row r="63" spans="1:292" ht="25" hidden="1" customHeight="1">
      <c r="A63" s="840" t="s">
        <v>583</v>
      </c>
      <c r="B63" s="842" t="s">
        <v>426</v>
      </c>
      <c r="C63" s="835">
        <f>IF(C$7="Mortality",C$55,0)</f>
        <v>0</v>
      </c>
      <c r="D63" s="835">
        <f t="shared" ref="D63:BY63" si="290">IF(D$7="Mortality",D$55,0)</f>
        <v>0</v>
      </c>
      <c r="E63" s="835">
        <f t="shared" si="290"/>
        <v>0</v>
      </c>
      <c r="F63" s="835">
        <f t="shared" si="290"/>
        <v>0</v>
      </c>
      <c r="G63" s="835">
        <f t="shared" si="290"/>
        <v>0</v>
      </c>
      <c r="H63" s="835">
        <f t="shared" si="290"/>
        <v>0</v>
      </c>
      <c r="I63" s="835">
        <f t="shared" si="290"/>
        <v>3637</v>
      </c>
      <c r="J63" s="835">
        <f t="shared" si="290"/>
        <v>0</v>
      </c>
      <c r="K63" s="835">
        <f t="shared" si="290"/>
        <v>0</v>
      </c>
      <c r="L63" s="835">
        <f t="shared" si="290"/>
        <v>0</v>
      </c>
      <c r="M63" s="835">
        <f t="shared" si="290"/>
        <v>0</v>
      </c>
      <c r="N63" s="835">
        <f t="shared" si="290"/>
        <v>0</v>
      </c>
      <c r="O63" s="835">
        <f t="shared" si="290"/>
        <v>0</v>
      </c>
      <c r="P63" s="835">
        <f t="shared" si="290"/>
        <v>0</v>
      </c>
      <c r="Q63" s="835">
        <f t="shared" si="290"/>
        <v>0</v>
      </c>
      <c r="R63" s="835">
        <f t="shared" si="290"/>
        <v>0</v>
      </c>
      <c r="S63" s="835">
        <f t="shared" si="290"/>
        <v>5007</v>
      </c>
      <c r="T63" s="835">
        <f t="shared" si="290"/>
        <v>0</v>
      </c>
      <c r="U63" s="835">
        <f t="shared" si="290"/>
        <v>0</v>
      </c>
      <c r="V63" s="835">
        <f t="shared" si="290"/>
        <v>0</v>
      </c>
      <c r="W63" s="835">
        <f t="shared" si="290"/>
        <v>0</v>
      </c>
      <c r="X63" s="835">
        <f t="shared" si="290"/>
        <v>0</v>
      </c>
      <c r="Y63" s="835">
        <f t="shared" si="290"/>
        <v>0</v>
      </c>
      <c r="Z63" s="835">
        <f t="shared" si="290"/>
        <v>0</v>
      </c>
      <c r="AA63" s="835">
        <f t="shared" si="290"/>
        <v>0</v>
      </c>
      <c r="AB63" s="835">
        <f t="shared" si="290"/>
        <v>0</v>
      </c>
      <c r="AC63" s="835">
        <f t="shared" si="290"/>
        <v>3001</v>
      </c>
      <c r="AD63" s="835">
        <f t="shared" si="290"/>
        <v>0</v>
      </c>
      <c r="AE63" s="835">
        <f t="shared" si="290"/>
        <v>0</v>
      </c>
      <c r="AF63" s="835">
        <f t="shared" si="290"/>
        <v>0</v>
      </c>
      <c r="AG63" s="835">
        <f t="shared" si="290"/>
        <v>0</v>
      </c>
      <c r="AH63" s="835">
        <f t="shared" si="290"/>
        <v>0</v>
      </c>
      <c r="AI63" s="835">
        <f t="shared" si="290"/>
        <v>0</v>
      </c>
      <c r="AJ63" s="835">
        <f t="shared" si="290"/>
        <v>0</v>
      </c>
      <c r="AK63" s="835">
        <f t="shared" si="290"/>
        <v>0</v>
      </c>
      <c r="AL63" s="835">
        <f t="shared" si="290"/>
        <v>0</v>
      </c>
      <c r="AM63" s="835">
        <f t="shared" si="290"/>
        <v>2889</v>
      </c>
      <c r="AN63" s="835">
        <f t="shared" si="290"/>
        <v>0</v>
      </c>
      <c r="AO63" s="835">
        <f t="shared" si="290"/>
        <v>0</v>
      </c>
      <c r="AP63" s="835">
        <f t="shared" si="290"/>
        <v>0</v>
      </c>
      <c r="AQ63" s="835">
        <f t="shared" si="290"/>
        <v>0</v>
      </c>
      <c r="AR63" s="835">
        <f t="shared" si="290"/>
        <v>0</v>
      </c>
      <c r="AS63" s="835">
        <f t="shared" si="290"/>
        <v>0</v>
      </c>
      <c r="AT63" s="835">
        <f t="shared" si="290"/>
        <v>0</v>
      </c>
      <c r="AU63" s="835">
        <f t="shared" si="290"/>
        <v>0</v>
      </c>
      <c r="AV63" s="835">
        <f t="shared" si="290"/>
        <v>0</v>
      </c>
      <c r="AW63" s="835">
        <f t="shared" si="290"/>
        <v>3157</v>
      </c>
      <c r="AX63" s="835">
        <f t="shared" si="290"/>
        <v>0</v>
      </c>
      <c r="AY63" s="835">
        <f t="shared" si="290"/>
        <v>0</v>
      </c>
      <c r="AZ63" s="835">
        <f t="shared" si="290"/>
        <v>0</v>
      </c>
      <c r="BA63" s="835">
        <f t="shared" si="290"/>
        <v>0</v>
      </c>
      <c r="BB63" s="835">
        <f t="shared" si="290"/>
        <v>0</v>
      </c>
      <c r="BC63" s="835">
        <f t="shared" si="290"/>
        <v>0</v>
      </c>
      <c r="BD63" s="835">
        <f t="shared" si="290"/>
        <v>0</v>
      </c>
      <c r="BE63" s="835">
        <f t="shared" si="290"/>
        <v>0</v>
      </c>
      <c r="BF63" s="835">
        <f t="shared" si="290"/>
        <v>0</v>
      </c>
      <c r="BG63" s="835">
        <f t="shared" si="290"/>
        <v>2305</v>
      </c>
      <c r="BH63" s="835">
        <f t="shared" si="290"/>
        <v>0</v>
      </c>
      <c r="BI63" s="835">
        <f t="shared" si="290"/>
        <v>0</v>
      </c>
      <c r="BJ63" s="835">
        <f t="shared" si="290"/>
        <v>0</v>
      </c>
      <c r="BK63" s="835">
        <f t="shared" si="290"/>
        <v>0</v>
      </c>
      <c r="BL63" s="835">
        <f t="shared" si="290"/>
        <v>0</v>
      </c>
      <c r="BM63" s="835">
        <f t="shared" si="290"/>
        <v>0</v>
      </c>
      <c r="BN63" s="835">
        <f t="shared" si="290"/>
        <v>0</v>
      </c>
      <c r="BO63" s="835">
        <f t="shared" si="290"/>
        <v>0</v>
      </c>
      <c r="BP63" s="835">
        <f t="shared" si="290"/>
        <v>0</v>
      </c>
      <c r="BQ63" s="835">
        <f t="shared" si="290"/>
        <v>4080</v>
      </c>
      <c r="BR63" s="835">
        <f t="shared" si="290"/>
        <v>0</v>
      </c>
      <c r="BS63" s="835">
        <f t="shared" si="290"/>
        <v>0</v>
      </c>
      <c r="BT63" s="835">
        <f t="shared" si="290"/>
        <v>0</v>
      </c>
      <c r="BU63" s="835">
        <f t="shared" si="290"/>
        <v>0</v>
      </c>
      <c r="BV63" s="835">
        <f t="shared" si="290"/>
        <v>0</v>
      </c>
      <c r="BW63" s="835">
        <f t="shared" si="290"/>
        <v>0</v>
      </c>
      <c r="BX63" s="835">
        <f t="shared" si="290"/>
        <v>0</v>
      </c>
      <c r="BY63" s="835">
        <f t="shared" si="290"/>
        <v>0</v>
      </c>
      <c r="BZ63" s="835">
        <f t="shared" ref="BZ63:EK63" si="291">IF(BZ$7="Mortality",BZ$55,0)</f>
        <v>0</v>
      </c>
      <c r="CA63" s="835">
        <f t="shared" si="291"/>
        <v>3918</v>
      </c>
      <c r="CB63" s="835">
        <f t="shared" si="291"/>
        <v>0</v>
      </c>
      <c r="CC63" s="835">
        <f t="shared" si="291"/>
        <v>0</v>
      </c>
      <c r="CD63" s="835">
        <f t="shared" si="291"/>
        <v>0</v>
      </c>
      <c r="CE63" s="835">
        <f t="shared" si="291"/>
        <v>0</v>
      </c>
      <c r="CF63" s="835">
        <f t="shared" si="291"/>
        <v>0</v>
      </c>
      <c r="CG63" s="835">
        <f t="shared" si="291"/>
        <v>0</v>
      </c>
      <c r="CH63" s="835">
        <f t="shared" si="291"/>
        <v>0</v>
      </c>
      <c r="CI63" s="835">
        <f t="shared" si="291"/>
        <v>0</v>
      </c>
      <c r="CJ63" s="835">
        <f t="shared" si="291"/>
        <v>0</v>
      </c>
      <c r="CK63" s="835">
        <f t="shared" si="291"/>
        <v>2961</v>
      </c>
      <c r="CL63" s="835">
        <f t="shared" si="291"/>
        <v>0</v>
      </c>
      <c r="CM63" s="835">
        <f t="shared" si="291"/>
        <v>0</v>
      </c>
      <c r="CN63" s="835">
        <f t="shared" si="291"/>
        <v>0</v>
      </c>
      <c r="CO63" s="835">
        <f t="shared" si="291"/>
        <v>0</v>
      </c>
      <c r="CP63" s="835">
        <f t="shared" si="291"/>
        <v>0</v>
      </c>
      <c r="CQ63" s="835">
        <f t="shared" si="291"/>
        <v>0</v>
      </c>
      <c r="CR63" s="835">
        <f t="shared" si="291"/>
        <v>0</v>
      </c>
      <c r="CS63" s="835">
        <f t="shared" si="291"/>
        <v>0</v>
      </c>
      <c r="CT63" s="835">
        <f t="shared" si="291"/>
        <v>0</v>
      </c>
      <c r="CU63" s="835">
        <f t="shared" si="291"/>
        <v>0</v>
      </c>
      <c r="CV63" s="835">
        <f t="shared" si="291"/>
        <v>0</v>
      </c>
      <c r="CW63" s="835">
        <f t="shared" si="291"/>
        <v>0</v>
      </c>
      <c r="CX63" s="835">
        <f t="shared" si="291"/>
        <v>0</v>
      </c>
      <c r="CY63" s="835">
        <f t="shared" si="291"/>
        <v>0</v>
      </c>
      <c r="CZ63" s="835">
        <f t="shared" si="291"/>
        <v>0</v>
      </c>
      <c r="DA63" s="835">
        <f t="shared" si="291"/>
        <v>0</v>
      </c>
      <c r="DB63" s="835">
        <f t="shared" si="291"/>
        <v>0</v>
      </c>
      <c r="DC63" s="835">
        <f t="shared" si="291"/>
        <v>0</v>
      </c>
      <c r="DD63" s="835">
        <f t="shared" si="291"/>
        <v>0</v>
      </c>
      <c r="DE63" s="835">
        <f t="shared" si="291"/>
        <v>0</v>
      </c>
      <c r="DF63" s="835">
        <f t="shared" si="291"/>
        <v>0</v>
      </c>
      <c r="DG63" s="835">
        <f t="shared" si="291"/>
        <v>0</v>
      </c>
      <c r="DH63" s="835">
        <f t="shared" si="291"/>
        <v>0</v>
      </c>
      <c r="DI63" s="835">
        <f t="shared" si="291"/>
        <v>0</v>
      </c>
      <c r="DJ63" s="835">
        <f t="shared" si="291"/>
        <v>0</v>
      </c>
      <c r="DK63" s="835">
        <f t="shared" si="291"/>
        <v>0</v>
      </c>
      <c r="DL63" s="835">
        <f t="shared" si="291"/>
        <v>0</v>
      </c>
      <c r="DM63" s="835">
        <f t="shared" si="291"/>
        <v>0</v>
      </c>
      <c r="DN63" s="835">
        <f t="shared" si="291"/>
        <v>0</v>
      </c>
      <c r="DO63" s="835">
        <f t="shared" si="291"/>
        <v>0</v>
      </c>
      <c r="DP63" s="835">
        <f t="shared" si="291"/>
        <v>0</v>
      </c>
      <c r="DQ63" s="835">
        <f t="shared" si="291"/>
        <v>0</v>
      </c>
      <c r="DR63" s="835">
        <f t="shared" si="291"/>
        <v>0</v>
      </c>
      <c r="DS63" s="835">
        <f t="shared" si="291"/>
        <v>0</v>
      </c>
      <c r="DT63" s="835">
        <f t="shared" si="291"/>
        <v>0</v>
      </c>
      <c r="DU63" s="835">
        <f t="shared" si="291"/>
        <v>0</v>
      </c>
      <c r="DV63" s="835">
        <f t="shared" si="291"/>
        <v>0</v>
      </c>
      <c r="DW63" s="835">
        <f t="shared" si="291"/>
        <v>0</v>
      </c>
      <c r="DX63" s="835">
        <f t="shared" si="291"/>
        <v>0</v>
      </c>
      <c r="DY63" s="835">
        <f t="shared" si="291"/>
        <v>0</v>
      </c>
      <c r="DZ63" s="835">
        <f t="shared" si="291"/>
        <v>0</v>
      </c>
      <c r="EA63" s="835">
        <f t="shared" si="291"/>
        <v>0</v>
      </c>
      <c r="EB63" s="835">
        <f t="shared" si="291"/>
        <v>0</v>
      </c>
      <c r="EC63" s="835">
        <f t="shared" si="291"/>
        <v>0</v>
      </c>
      <c r="ED63" s="835">
        <f t="shared" si="291"/>
        <v>0</v>
      </c>
      <c r="EE63" s="835">
        <f t="shared" si="291"/>
        <v>0</v>
      </c>
      <c r="EF63" s="835">
        <f t="shared" si="291"/>
        <v>0</v>
      </c>
      <c r="EG63" s="835">
        <f t="shared" si="291"/>
        <v>0</v>
      </c>
      <c r="EH63" s="835">
        <f t="shared" si="291"/>
        <v>0</v>
      </c>
      <c r="EI63" s="835">
        <f t="shared" si="291"/>
        <v>0</v>
      </c>
      <c r="EJ63" s="835">
        <f t="shared" si="291"/>
        <v>0</v>
      </c>
      <c r="EK63" s="835">
        <f t="shared" si="291"/>
        <v>0</v>
      </c>
      <c r="EL63" s="835">
        <f t="shared" ref="EL63:GW63" si="292">IF(EL$7="Mortality",EL$55,0)</f>
        <v>0</v>
      </c>
      <c r="EM63" s="835">
        <f t="shared" si="292"/>
        <v>0</v>
      </c>
      <c r="EN63" s="835">
        <f t="shared" si="292"/>
        <v>0</v>
      </c>
      <c r="EO63" s="835">
        <f t="shared" si="292"/>
        <v>0</v>
      </c>
      <c r="EP63" s="835">
        <f t="shared" si="292"/>
        <v>0</v>
      </c>
      <c r="EQ63" s="835">
        <f t="shared" si="292"/>
        <v>0</v>
      </c>
      <c r="ER63" s="835">
        <f t="shared" si="292"/>
        <v>0</v>
      </c>
      <c r="ES63" s="835">
        <f t="shared" si="292"/>
        <v>0</v>
      </c>
      <c r="ET63" s="835">
        <f t="shared" si="292"/>
        <v>0</v>
      </c>
      <c r="EU63" s="835">
        <f t="shared" si="292"/>
        <v>0</v>
      </c>
      <c r="EV63" s="835">
        <f t="shared" si="292"/>
        <v>0</v>
      </c>
      <c r="EW63" s="835">
        <f t="shared" si="292"/>
        <v>0</v>
      </c>
      <c r="EX63" s="835">
        <f t="shared" si="292"/>
        <v>0</v>
      </c>
      <c r="EY63" s="835">
        <f t="shared" si="292"/>
        <v>0</v>
      </c>
      <c r="EZ63" s="835">
        <f t="shared" si="292"/>
        <v>0</v>
      </c>
      <c r="FA63" s="835">
        <f t="shared" si="292"/>
        <v>0</v>
      </c>
      <c r="FB63" s="835">
        <f t="shared" si="292"/>
        <v>0</v>
      </c>
      <c r="FC63" s="835">
        <f t="shared" si="292"/>
        <v>0</v>
      </c>
      <c r="FD63" s="835">
        <f t="shared" si="292"/>
        <v>0</v>
      </c>
      <c r="FE63" s="835">
        <f t="shared" si="292"/>
        <v>0</v>
      </c>
      <c r="FF63" s="835">
        <f t="shared" si="292"/>
        <v>0</v>
      </c>
      <c r="FG63" s="835">
        <f t="shared" si="292"/>
        <v>0</v>
      </c>
      <c r="FH63" s="835">
        <f t="shared" si="292"/>
        <v>0</v>
      </c>
      <c r="FI63" s="835">
        <f t="shared" si="292"/>
        <v>0</v>
      </c>
      <c r="FJ63" s="835">
        <f t="shared" si="292"/>
        <v>0</v>
      </c>
      <c r="FK63" s="835">
        <f t="shared" si="292"/>
        <v>0</v>
      </c>
      <c r="FL63" s="835">
        <f t="shared" si="292"/>
        <v>0</v>
      </c>
      <c r="FM63" s="835">
        <f t="shared" si="292"/>
        <v>0</v>
      </c>
      <c r="FN63" s="835">
        <f t="shared" si="292"/>
        <v>0</v>
      </c>
      <c r="FO63" s="835">
        <f t="shared" si="292"/>
        <v>0</v>
      </c>
      <c r="FP63" s="835">
        <f t="shared" si="292"/>
        <v>0</v>
      </c>
      <c r="FQ63" s="835">
        <f t="shared" si="292"/>
        <v>0</v>
      </c>
      <c r="FR63" s="835">
        <f t="shared" si="292"/>
        <v>0</v>
      </c>
      <c r="FS63" s="835">
        <f t="shared" si="292"/>
        <v>0</v>
      </c>
      <c r="FT63" s="835">
        <f t="shared" si="292"/>
        <v>0</v>
      </c>
      <c r="FU63" s="835">
        <f t="shared" si="292"/>
        <v>0</v>
      </c>
      <c r="FV63" s="835">
        <f t="shared" si="292"/>
        <v>0</v>
      </c>
      <c r="FW63" s="835">
        <f t="shared" si="292"/>
        <v>0</v>
      </c>
      <c r="FX63" s="835">
        <f t="shared" si="292"/>
        <v>0</v>
      </c>
      <c r="FY63" s="835">
        <f t="shared" si="292"/>
        <v>0</v>
      </c>
      <c r="FZ63" s="835">
        <f t="shared" si="292"/>
        <v>0</v>
      </c>
      <c r="GA63" s="835">
        <f t="shared" si="292"/>
        <v>0</v>
      </c>
      <c r="GB63" s="835">
        <f t="shared" si="292"/>
        <v>0</v>
      </c>
      <c r="GC63" s="835">
        <f t="shared" si="292"/>
        <v>0</v>
      </c>
      <c r="GD63" s="835">
        <f t="shared" si="292"/>
        <v>0</v>
      </c>
      <c r="GE63" s="835">
        <f t="shared" si="292"/>
        <v>0</v>
      </c>
      <c r="GF63" s="835">
        <f t="shared" si="292"/>
        <v>0</v>
      </c>
      <c r="GG63" s="835">
        <f t="shared" si="292"/>
        <v>0</v>
      </c>
      <c r="GH63" s="835">
        <f t="shared" si="292"/>
        <v>0</v>
      </c>
      <c r="GI63" s="835">
        <f t="shared" si="292"/>
        <v>0</v>
      </c>
      <c r="GJ63" s="835">
        <f t="shared" si="292"/>
        <v>0</v>
      </c>
      <c r="GK63" s="835">
        <f t="shared" si="292"/>
        <v>0</v>
      </c>
      <c r="GL63" s="835">
        <f t="shared" si="292"/>
        <v>0</v>
      </c>
      <c r="GM63" s="835">
        <f t="shared" si="292"/>
        <v>0</v>
      </c>
      <c r="GN63" s="835">
        <f t="shared" si="292"/>
        <v>0</v>
      </c>
      <c r="GO63" s="835">
        <f t="shared" si="292"/>
        <v>0</v>
      </c>
      <c r="GP63" s="835">
        <f t="shared" si="292"/>
        <v>0</v>
      </c>
      <c r="GQ63" s="835">
        <f t="shared" si="292"/>
        <v>0</v>
      </c>
      <c r="GR63" s="835">
        <f t="shared" si="292"/>
        <v>0</v>
      </c>
      <c r="GS63" s="835">
        <f t="shared" si="292"/>
        <v>0</v>
      </c>
      <c r="GT63" s="835">
        <f t="shared" si="292"/>
        <v>0</v>
      </c>
      <c r="GU63" s="835">
        <f t="shared" si="292"/>
        <v>0</v>
      </c>
      <c r="GV63" s="835">
        <f t="shared" si="292"/>
        <v>0</v>
      </c>
      <c r="GW63" s="835">
        <f t="shared" si="292"/>
        <v>0</v>
      </c>
      <c r="GX63" s="835">
        <f t="shared" ref="GX63:IZ63" si="293">IF(GX$7="Mortality",GX$55,0)</f>
        <v>0</v>
      </c>
      <c r="GY63" s="835">
        <f t="shared" si="293"/>
        <v>0</v>
      </c>
      <c r="GZ63" s="835">
        <f t="shared" si="293"/>
        <v>0</v>
      </c>
      <c r="HA63" s="835">
        <f t="shared" si="293"/>
        <v>0</v>
      </c>
      <c r="HB63" s="835">
        <f t="shared" si="293"/>
        <v>0</v>
      </c>
      <c r="HC63" s="835">
        <f t="shared" si="293"/>
        <v>0</v>
      </c>
      <c r="HD63" s="835">
        <f t="shared" si="293"/>
        <v>0</v>
      </c>
      <c r="HE63" s="835">
        <f t="shared" si="293"/>
        <v>0</v>
      </c>
      <c r="HF63" s="835">
        <f t="shared" si="293"/>
        <v>0</v>
      </c>
      <c r="HG63" s="835">
        <f t="shared" si="293"/>
        <v>0</v>
      </c>
      <c r="HH63" s="835">
        <f t="shared" si="293"/>
        <v>0</v>
      </c>
      <c r="HI63" s="835">
        <f t="shared" si="293"/>
        <v>0</v>
      </c>
      <c r="HJ63" s="835">
        <f t="shared" si="293"/>
        <v>0</v>
      </c>
      <c r="HK63" s="835">
        <f t="shared" si="293"/>
        <v>0</v>
      </c>
      <c r="HL63" s="835">
        <f t="shared" si="293"/>
        <v>0</v>
      </c>
      <c r="HM63" s="835">
        <f t="shared" si="293"/>
        <v>0</v>
      </c>
      <c r="HN63" s="835">
        <f t="shared" si="293"/>
        <v>0</v>
      </c>
      <c r="HO63" s="835">
        <f t="shared" si="293"/>
        <v>0</v>
      </c>
      <c r="HP63" s="835">
        <f t="shared" si="293"/>
        <v>0</v>
      </c>
      <c r="HQ63" s="835">
        <f t="shared" si="293"/>
        <v>0</v>
      </c>
      <c r="HR63" s="835">
        <f t="shared" si="293"/>
        <v>0</v>
      </c>
      <c r="HS63" s="835">
        <f t="shared" si="293"/>
        <v>0</v>
      </c>
      <c r="HT63" s="835">
        <f t="shared" si="293"/>
        <v>0</v>
      </c>
      <c r="HU63" s="835">
        <f t="shared" si="293"/>
        <v>0</v>
      </c>
      <c r="HV63" s="835">
        <f t="shared" si="293"/>
        <v>0</v>
      </c>
      <c r="HW63" s="835">
        <f t="shared" si="293"/>
        <v>0</v>
      </c>
      <c r="HX63" s="835">
        <f t="shared" si="293"/>
        <v>0</v>
      </c>
      <c r="HY63" s="835">
        <f t="shared" si="293"/>
        <v>0</v>
      </c>
      <c r="HZ63" s="835">
        <f t="shared" si="293"/>
        <v>0</v>
      </c>
      <c r="IA63" s="835">
        <f t="shared" si="293"/>
        <v>0</v>
      </c>
      <c r="IB63" s="835">
        <f t="shared" si="293"/>
        <v>0</v>
      </c>
      <c r="IC63" s="835">
        <f t="shared" si="293"/>
        <v>0</v>
      </c>
      <c r="ID63" s="835">
        <f t="shared" si="293"/>
        <v>0</v>
      </c>
      <c r="IE63" s="835">
        <f t="shared" si="293"/>
        <v>0</v>
      </c>
      <c r="IF63" s="835">
        <f t="shared" si="293"/>
        <v>0</v>
      </c>
      <c r="IG63" s="835">
        <f t="shared" si="293"/>
        <v>0</v>
      </c>
      <c r="IH63" s="835">
        <f t="shared" si="293"/>
        <v>0</v>
      </c>
      <c r="II63" s="835">
        <f t="shared" si="293"/>
        <v>0</v>
      </c>
      <c r="IJ63" s="835">
        <f t="shared" si="293"/>
        <v>0</v>
      </c>
      <c r="IK63" s="835">
        <f t="shared" si="293"/>
        <v>0</v>
      </c>
      <c r="IL63" s="835">
        <f t="shared" si="293"/>
        <v>0</v>
      </c>
      <c r="IM63" s="835">
        <f t="shared" si="293"/>
        <v>0</v>
      </c>
      <c r="IN63" s="835">
        <f t="shared" si="293"/>
        <v>0</v>
      </c>
      <c r="IO63" s="835">
        <f t="shared" si="293"/>
        <v>0</v>
      </c>
      <c r="IP63" s="835">
        <f t="shared" si="293"/>
        <v>0</v>
      </c>
      <c r="IQ63" s="835">
        <f t="shared" si="293"/>
        <v>0</v>
      </c>
      <c r="IR63" s="835">
        <f t="shared" si="293"/>
        <v>0</v>
      </c>
      <c r="IS63" s="835">
        <f t="shared" si="293"/>
        <v>0</v>
      </c>
      <c r="IT63" s="835">
        <f t="shared" si="293"/>
        <v>0</v>
      </c>
      <c r="IU63" s="835">
        <f t="shared" si="293"/>
        <v>0</v>
      </c>
      <c r="IV63" s="835">
        <f t="shared" si="293"/>
        <v>0</v>
      </c>
      <c r="IW63" s="835">
        <f t="shared" si="293"/>
        <v>0</v>
      </c>
      <c r="IX63" s="835">
        <f t="shared" si="293"/>
        <v>0</v>
      </c>
      <c r="IY63" s="835">
        <f t="shared" si="293"/>
        <v>0</v>
      </c>
      <c r="IZ63" s="835">
        <f t="shared" si="293"/>
        <v>0</v>
      </c>
      <c r="JA63" s="839">
        <f t="shared" si="273"/>
        <v>30955</v>
      </c>
    </row>
    <row r="64" spans="1:292" s="931" customFormat="1" ht="18.75" customHeight="1">
      <c r="A64" s="930" t="s">
        <v>588</v>
      </c>
      <c r="B64" s="1092" t="e">
        <f>SUM(3:3)</f>
        <v>#N/A</v>
      </c>
      <c r="C64" s="1092"/>
      <c r="D64" s="1092"/>
      <c r="E64" s="1092"/>
      <c r="F64" s="1092"/>
    </row>
    <row r="65" spans="1:6" s="931" customFormat="1" ht="18.75" customHeight="1">
      <c r="A65" s="1093" t="s">
        <v>589</v>
      </c>
      <c r="B65" s="1093"/>
      <c r="C65" s="1094" t="s">
        <v>590</v>
      </c>
      <c r="D65" s="1094"/>
      <c r="E65" s="1095" t="s">
        <v>591</v>
      </c>
      <c r="F65" s="1095"/>
    </row>
    <row r="66" spans="1:6" ht="25" customHeight="1">
      <c r="A66" s="932" t="s">
        <v>577</v>
      </c>
      <c r="B66" s="933" t="s">
        <v>592</v>
      </c>
      <c r="C66" s="1087">
        <f>JA57</f>
        <v>13744</v>
      </c>
      <c r="D66" s="1087"/>
      <c r="E66" s="1088" t="e">
        <f t="shared" ref="E66:E70" si="294">+C66/$B$64</f>
        <v>#N/A</v>
      </c>
      <c r="F66" s="1088"/>
    </row>
    <row r="67" spans="1:6" ht="25" customHeight="1">
      <c r="A67" s="934" t="s">
        <v>578</v>
      </c>
      <c r="B67" s="935" t="s">
        <v>570</v>
      </c>
      <c r="C67" s="1087">
        <f t="shared" ref="C67:C70" si="295">JA58</f>
        <v>0</v>
      </c>
      <c r="D67" s="1087"/>
      <c r="E67" s="1088" t="e">
        <f t="shared" si="294"/>
        <v>#N/A</v>
      </c>
      <c r="F67" s="1088"/>
    </row>
    <row r="68" spans="1:6" ht="25" customHeight="1">
      <c r="A68" s="934" t="s">
        <v>579</v>
      </c>
      <c r="B68" s="935" t="s">
        <v>571</v>
      </c>
      <c r="C68" s="1087">
        <f t="shared" si="295"/>
        <v>12112</v>
      </c>
      <c r="D68" s="1087"/>
      <c r="E68" s="1088" t="e">
        <f t="shared" si="294"/>
        <v>#N/A</v>
      </c>
      <c r="F68" s="1088"/>
    </row>
    <row r="69" spans="1:6" ht="25" customHeight="1">
      <c r="A69" s="934" t="s">
        <v>580</v>
      </c>
      <c r="B69" s="935" t="s">
        <v>572</v>
      </c>
      <c r="C69" s="1087">
        <f t="shared" si="295"/>
        <v>0</v>
      </c>
      <c r="D69" s="1087"/>
      <c r="E69" s="1088" t="e">
        <f t="shared" si="294"/>
        <v>#N/A</v>
      </c>
      <c r="F69" s="1088"/>
    </row>
    <row r="70" spans="1:6" ht="25" customHeight="1">
      <c r="A70" s="934" t="s">
        <v>581</v>
      </c>
      <c r="B70" s="935" t="s">
        <v>573</v>
      </c>
      <c r="C70" s="1087">
        <f t="shared" si="295"/>
        <v>0</v>
      </c>
      <c r="D70" s="1087"/>
      <c r="E70" s="1088" t="e">
        <f t="shared" si="294"/>
        <v>#N/A</v>
      </c>
      <c r="F70" s="1088"/>
    </row>
    <row r="71" spans="1:6" ht="25" customHeight="1">
      <c r="A71" s="934" t="s">
        <v>582</v>
      </c>
      <c r="B71" s="935" t="s">
        <v>574</v>
      </c>
      <c r="C71" s="1087">
        <f>JA62</f>
        <v>5099</v>
      </c>
      <c r="D71" s="1087"/>
      <c r="E71" s="1088" t="e">
        <f>+C71/$B$64</f>
        <v>#N/A</v>
      </c>
      <c r="F71" s="1088"/>
    </row>
    <row r="72" spans="1:6" ht="25" customHeight="1">
      <c r="A72" s="934" t="s">
        <v>593</v>
      </c>
      <c r="B72" s="935" t="s">
        <v>594</v>
      </c>
      <c r="C72" s="1096">
        <f>SUM(C67:D71)</f>
        <v>17211</v>
      </c>
      <c r="D72" s="1097"/>
      <c r="E72" s="1098" t="e">
        <f>+C72/$B$64</f>
        <v>#N/A</v>
      </c>
      <c r="F72" s="1099"/>
    </row>
    <row r="73" spans="1:6" ht="25" customHeight="1">
      <c r="A73" s="934" t="s">
        <v>595</v>
      </c>
      <c r="B73" s="936" t="s">
        <v>426</v>
      </c>
      <c r="C73" s="1087">
        <f>JA63</f>
        <v>30955</v>
      </c>
      <c r="D73" s="1087"/>
      <c r="E73" s="1088" t="e">
        <f>+C73/$B$64</f>
        <v>#N/A</v>
      </c>
      <c r="F73" s="1088"/>
    </row>
  </sheetData>
  <protectedRanges>
    <protectedRange sqref="E9:E15 O9:O15 AI9:AI15 IU9:IU15 IK9:IK15 AS9:AS15 Y9:Y15 BC9:BC15 BM9:BM15 BW9:BW15 CG9:CG15 CQ9:CQ15 DA9:DA15 DK9:DK16 DU9:DU15 EE9:EE15 EO9:EO15 EY9:EY16 FI9:FI16 FS9:FS17 GC9:GC18 GM9:GM18 GW9:GW18 HG9:HG18 HQ9:HQ19 IA9:IA19" name="Range1_1"/>
  </protectedRanges>
  <mergeCells count="21">
    <mergeCell ref="C73:D73"/>
    <mergeCell ref="E73:F73"/>
    <mergeCell ref="C70:D70"/>
    <mergeCell ref="E70:F70"/>
    <mergeCell ref="C71:D71"/>
    <mergeCell ref="E71:F71"/>
    <mergeCell ref="C72:D72"/>
    <mergeCell ref="E72:F72"/>
    <mergeCell ref="C67:D67"/>
    <mergeCell ref="E67:F67"/>
    <mergeCell ref="C68:D68"/>
    <mergeCell ref="E68:F68"/>
    <mergeCell ref="C69:D69"/>
    <mergeCell ref="E69:F69"/>
    <mergeCell ref="C66:D66"/>
    <mergeCell ref="E66:F66"/>
    <mergeCell ref="A6:A8"/>
    <mergeCell ref="B64:F64"/>
    <mergeCell ref="A65:B65"/>
    <mergeCell ref="C65:D65"/>
    <mergeCell ref="E65:F65"/>
  </mergeCells>
  <phoneticPr fontId="1" type="noConversion"/>
  <dataValidations count="1">
    <dataValidation type="whole" operator="lessThan" allowBlank="1" showInputMessage="1" showErrorMessage="1" sqref="E9:E15 O9:O15 AI9:AI15 Y9:Y15 BM9:BM15 CG9:CG15 DA9:DA15 DU9:DU15 EO9:EO15 FI9:FI16 GC9:GC18 GW9:GW18 HQ9:HQ19 IU9:IU15 AS9:AS15 BC9:BC15 BW9:BW15 CQ9:CQ15 DK9:DK16 EE9:EE15 EY9:EY16 FS9:FS17 GM9:GM18 HG9:HG18 IK9:IK15 IA9:IA19" xr:uid="{20EC6037-4B2B-4BD4-89F0-A0189570680C}">
      <formula1>100000</formula1>
    </dataValidation>
  </dataValidation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44202-F324-4DBE-9CE6-A899FF90C790}">
  <sheetPr>
    <tabColor rgb="FF00FFCC"/>
  </sheetPr>
  <dimension ref="A1:AQ107"/>
  <sheetViews>
    <sheetView showGridLines="0" topLeftCell="B1" zoomScale="70" zoomScaleNormal="70" workbookViewId="0">
      <selection activeCell="AH20" sqref="AH20"/>
    </sheetView>
  </sheetViews>
  <sheetFormatPr defaultColWidth="9" defaultRowHeight="14.5"/>
  <cols>
    <col min="1" max="1" width="7.90625" style="991" hidden="1" customWidth="1"/>
    <col min="2" max="2" width="5.08984375" style="991" customWidth="1"/>
    <col min="3" max="3" width="6.08984375" style="991" customWidth="1"/>
    <col min="4" max="4" width="10.6328125" style="991" customWidth="1"/>
    <col min="5" max="5" width="7.36328125" style="991" customWidth="1"/>
    <col min="6" max="6" width="7" style="991" customWidth="1"/>
    <col min="7" max="7" width="8" style="991" bestFit="1" customWidth="1"/>
    <col min="8" max="8" width="8.08984375" style="991" customWidth="1"/>
    <col min="9" max="9" width="7.453125" style="991" customWidth="1"/>
    <col min="10" max="10" width="9.7265625" style="991" customWidth="1"/>
    <col min="11" max="11" width="7.6328125" style="991" customWidth="1"/>
    <col min="12" max="12" width="5.36328125" style="991" customWidth="1"/>
    <col min="13" max="13" width="5.6328125" style="991" customWidth="1"/>
    <col min="14" max="14" width="5.90625" style="991" customWidth="1"/>
    <col min="15" max="15" width="5.6328125" style="991" customWidth="1"/>
    <col min="16" max="16" width="7.90625" style="991" customWidth="1"/>
    <col min="17" max="23" width="6.08984375" style="991" customWidth="1"/>
    <col min="24" max="27" width="6.6328125" style="991" customWidth="1"/>
    <col min="28" max="28" width="7.08984375" style="991" customWidth="1"/>
    <col min="29" max="29" width="8.36328125" style="991" customWidth="1"/>
    <col min="30" max="30" width="8.453125" style="996" customWidth="1"/>
    <col min="31" max="31" width="9.08984375" style="996" customWidth="1"/>
    <col min="32" max="38" width="9" style="991"/>
    <col min="39" max="40" width="9.453125" style="991" customWidth="1"/>
    <col min="41" max="42" width="9" style="991"/>
    <col min="43" max="43" width="0" style="991" hidden="1" customWidth="1"/>
    <col min="44" max="16384" width="9" style="991"/>
  </cols>
  <sheetData>
    <row r="1" spans="1:43" ht="16.5">
      <c r="C1" s="992"/>
      <c r="D1" s="992"/>
      <c r="E1" s="993"/>
      <c r="F1" s="992"/>
      <c r="G1" s="992"/>
      <c r="H1" s="992"/>
      <c r="I1" s="992"/>
      <c r="J1" s="992"/>
      <c r="K1" s="992"/>
      <c r="L1" s="994" t="s">
        <v>662</v>
      </c>
      <c r="M1" s="992"/>
      <c r="N1" s="992"/>
      <c r="O1" s="992"/>
      <c r="P1" s="992"/>
      <c r="Q1" s="992"/>
      <c r="R1" s="992"/>
      <c r="S1" s="1100" t="s">
        <v>663</v>
      </c>
      <c r="T1" s="1100"/>
      <c r="U1" s="992"/>
      <c r="V1" s="992"/>
      <c r="W1" s="992" t="s">
        <v>664</v>
      </c>
      <c r="X1" s="992"/>
      <c r="Y1" s="992"/>
      <c r="Z1" s="992"/>
      <c r="AA1" s="992"/>
      <c r="AB1" s="992"/>
      <c r="AC1" s="995"/>
      <c r="AE1" s="991"/>
    </row>
    <row r="2" spans="1:43" ht="24.65" customHeight="1">
      <c r="B2" s="1101" t="s">
        <v>665</v>
      </c>
      <c r="C2" s="1101"/>
      <c r="D2" s="997" t="s">
        <v>666</v>
      </c>
      <c r="E2" s="998" t="s">
        <v>667</v>
      </c>
      <c r="F2" s="999" t="s">
        <v>668</v>
      </c>
      <c r="G2" s="1102" t="s">
        <v>669</v>
      </c>
      <c r="H2" s="1103"/>
      <c r="I2" s="998" t="s">
        <v>670</v>
      </c>
      <c r="J2" s="1000" t="s">
        <v>671</v>
      </c>
      <c r="K2" s="1001"/>
      <c r="L2" s="1002" t="s">
        <v>672</v>
      </c>
      <c r="M2" s="1003"/>
      <c r="N2" s="1002" t="s">
        <v>673</v>
      </c>
      <c r="O2" s="1004"/>
      <c r="P2" s="1002" t="s">
        <v>674</v>
      </c>
      <c r="Q2" s="1005"/>
      <c r="R2" s="1006" t="s">
        <v>675</v>
      </c>
      <c r="S2" s="1005"/>
      <c r="T2" s="992"/>
      <c r="U2" s="992"/>
      <c r="V2" s="992"/>
      <c r="W2" s="1007" t="s">
        <v>676</v>
      </c>
      <c r="X2" s="1008" t="s">
        <v>119</v>
      </c>
      <c r="Y2" s="992"/>
      <c r="Z2" s="992"/>
      <c r="AA2" s="992"/>
      <c r="AB2" s="992"/>
      <c r="AC2" s="996"/>
      <c r="AE2" s="991"/>
    </row>
    <row r="3" spans="1:43" ht="31" customHeight="1" thickBot="1">
      <c r="B3" s="1104">
        <f ca="1">TODAY()</f>
        <v>45719</v>
      </c>
      <c r="C3" s="1104"/>
      <c r="D3" s="1004" t="s">
        <v>615</v>
      </c>
      <c r="E3" s="1009">
        <f>基本信息!C33</f>
        <v>251900</v>
      </c>
      <c r="F3" s="1010">
        <f>周报!L94</f>
        <v>220945</v>
      </c>
      <c r="G3" s="1004">
        <f>MIN(AQ9:AQ17)</f>
        <v>0</v>
      </c>
      <c r="H3" s="1004">
        <f>MAX(AQ9:AQ17)</f>
        <v>0</v>
      </c>
      <c r="I3" s="1011">
        <f ca="1">SUM(E9:F17)</f>
        <v>0</v>
      </c>
      <c r="J3" s="1012">
        <f>日报!FA7</f>
        <v>0.12288606589916634</v>
      </c>
      <c r="K3" s="1001"/>
      <c r="L3" s="1013" t="s">
        <v>677</v>
      </c>
      <c r="M3" s="1003"/>
      <c r="N3" s="1013" t="s">
        <v>678</v>
      </c>
      <c r="O3" s="1004"/>
      <c r="P3" s="1013" t="s">
        <v>679</v>
      </c>
      <c r="Q3" s="1005"/>
      <c r="R3" s="1006" t="s">
        <v>680</v>
      </c>
      <c r="S3" s="1005"/>
      <c r="T3" s="992"/>
      <c r="U3" s="992"/>
      <c r="V3" s="992"/>
      <c r="W3" s="1014" t="s">
        <v>676</v>
      </c>
      <c r="X3" s="1015" t="s">
        <v>120</v>
      </c>
      <c r="Y3" s="992"/>
      <c r="Z3" s="992"/>
      <c r="AA3" s="992"/>
      <c r="AB3" s="992"/>
      <c r="AC3" s="996"/>
      <c r="AG3" s="991" t="s">
        <v>681</v>
      </c>
    </row>
    <row r="4" spans="1:43" ht="31" customHeight="1">
      <c r="C4" s="992"/>
      <c r="D4" s="992"/>
      <c r="E4" s="992"/>
      <c r="F4" s="1016"/>
      <c r="G4" s="1017"/>
      <c r="H4" s="1017"/>
      <c r="I4" s="1018"/>
      <c r="J4" s="1018"/>
      <c r="K4" s="1018"/>
      <c r="L4" s="1019" t="s">
        <v>682</v>
      </c>
      <c r="M4" s="1004"/>
      <c r="N4" s="1019" t="s">
        <v>683</v>
      </c>
      <c r="O4" s="1004"/>
      <c r="P4" s="1019" t="s">
        <v>684</v>
      </c>
      <c r="Q4" s="1020"/>
      <c r="R4" s="1020"/>
      <c r="S4" s="1020"/>
      <c r="T4" s="992"/>
      <c r="U4" s="992"/>
      <c r="V4" s="992"/>
      <c r="W4" s="1021" t="s">
        <v>685</v>
      </c>
      <c r="X4" s="1022" t="s">
        <v>121</v>
      </c>
      <c r="Y4" s="992"/>
      <c r="Z4" s="992"/>
      <c r="AA4" s="992"/>
      <c r="AB4" s="992"/>
      <c r="AC4" s="995"/>
      <c r="AG4" s="1023">
        <v>0</v>
      </c>
      <c r="AI4" s="1105" t="s">
        <v>11</v>
      </c>
      <c r="AJ4" s="1105"/>
      <c r="AK4" s="1105"/>
      <c r="AL4" s="1106"/>
    </row>
    <row r="5" spans="1:43" ht="1" customHeight="1">
      <c r="C5" s="992"/>
      <c r="D5" s="992"/>
      <c r="E5" s="992"/>
      <c r="F5" s="1016"/>
      <c r="G5" s="1018"/>
      <c r="H5" s="1018"/>
      <c r="I5" s="1018"/>
      <c r="J5" s="1018"/>
      <c r="K5" s="1018"/>
      <c r="L5" s="992"/>
      <c r="M5" s="1018"/>
      <c r="N5" s="1018"/>
      <c r="O5" s="992"/>
      <c r="P5" s="992"/>
      <c r="Q5" s="992"/>
      <c r="R5" s="992"/>
      <c r="S5" s="992"/>
      <c r="T5" s="992"/>
      <c r="U5" s="992"/>
      <c r="V5" s="992"/>
      <c r="W5" s="992"/>
      <c r="X5" s="992"/>
      <c r="Y5" s="992"/>
      <c r="Z5" s="992"/>
      <c r="AA5" s="992"/>
      <c r="AB5" s="992"/>
      <c r="AC5" s="992"/>
      <c r="AD5" s="995"/>
      <c r="AF5" s="1024"/>
      <c r="AG5" s="1120">
        <f>AG4/9</f>
        <v>0</v>
      </c>
      <c r="AI5" s="1121" t="s">
        <v>12</v>
      </c>
      <c r="AJ5" s="1121"/>
      <c r="AK5" s="1121" t="s">
        <v>13</v>
      </c>
      <c r="AL5" s="1122"/>
    </row>
    <row r="6" spans="1:43" s="1025" customFormat="1" ht="17.25" customHeight="1">
      <c r="C6" s="1026"/>
      <c r="D6" s="1026"/>
      <c r="E6" s="1026"/>
      <c r="F6" s="1027"/>
      <c r="G6" s="1028"/>
      <c r="H6" s="1028"/>
      <c r="I6" s="1028"/>
      <c r="J6" s="1028"/>
      <c r="K6" s="1028"/>
      <c r="L6" s="1112" t="s">
        <v>686</v>
      </c>
      <c r="M6" s="1112"/>
      <c r="N6" s="1112"/>
      <c r="O6" s="1112"/>
      <c r="P6" s="1026"/>
      <c r="Q6" s="1026"/>
      <c r="R6" s="1026"/>
      <c r="S6" s="1026"/>
      <c r="T6" s="1026"/>
      <c r="U6" s="1026"/>
      <c r="V6" s="1026"/>
      <c r="W6" s="1026"/>
      <c r="X6" s="1026"/>
      <c r="Y6" s="1026"/>
      <c r="Z6" s="1026"/>
      <c r="AA6" s="1026"/>
      <c r="AB6" s="1029"/>
      <c r="AC6" s="1029" t="s">
        <v>687</v>
      </c>
      <c r="AD6" s="1029"/>
      <c r="AE6" s="1024"/>
      <c r="AF6" s="1024"/>
      <c r="AG6" s="1120"/>
      <c r="AH6" s="991"/>
      <c r="AI6" s="1107" t="s">
        <v>14</v>
      </c>
      <c r="AJ6" s="1107" t="s">
        <v>15</v>
      </c>
      <c r="AK6" s="1107" t="s">
        <v>14</v>
      </c>
      <c r="AL6" s="1109" t="s">
        <v>15</v>
      </c>
    </row>
    <row r="7" spans="1:43" s="1025" customFormat="1" ht="17.25" customHeight="1" thickBot="1">
      <c r="C7" s="1026"/>
      <c r="D7" s="1026"/>
      <c r="E7" s="1026"/>
      <c r="F7" s="1027"/>
      <c r="G7" s="1028"/>
      <c r="H7" s="1028"/>
      <c r="I7" s="1028"/>
      <c r="J7" s="1028"/>
      <c r="K7" s="1028"/>
      <c r="L7" s="1111" t="s">
        <v>688</v>
      </c>
      <c r="M7" s="1112"/>
      <c r="N7" s="1111" t="s">
        <v>689</v>
      </c>
      <c r="O7" s="1112"/>
      <c r="P7" s="1026"/>
      <c r="Q7" s="1026"/>
      <c r="R7" s="1026"/>
      <c r="S7" s="1026"/>
      <c r="T7" s="1113" t="s">
        <v>690</v>
      </c>
      <c r="U7" s="1114"/>
      <c r="V7" s="1115" t="s">
        <v>691</v>
      </c>
      <c r="W7" s="1116"/>
      <c r="X7" s="1030" t="s">
        <v>692</v>
      </c>
      <c r="Y7" s="1030" t="s">
        <v>693</v>
      </c>
      <c r="Z7" s="1031"/>
      <c r="AA7" s="1117" t="s">
        <v>692</v>
      </c>
      <c r="AB7" s="1118"/>
      <c r="AC7" s="1118"/>
      <c r="AD7" s="1119"/>
      <c r="AE7" s="1024"/>
      <c r="AF7" s="1024"/>
      <c r="AG7" s="1120"/>
      <c r="AH7" s="991"/>
      <c r="AI7" s="1108"/>
      <c r="AJ7" s="1108"/>
      <c r="AK7" s="1108"/>
      <c r="AL7" s="1110"/>
    </row>
    <row r="8" spans="1:43" s="1032" customFormat="1" ht="36" customHeight="1">
      <c r="B8" s="1033" t="s">
        <v>614</v>
      </c>
      <c r="C8" s="1033" t="s">
        <v>694</v>
      </c>
      <c r="D8" s="1034" t="s">
        <v>695</v>
      </c>
      <c r="E8" s="1033" t="s">
        <v>696</v>
      </c>
      <c r="F8" s="1033" t="s">
        <v>697</v>
      </c>
      <c r="G8" s="1035" t="s">
        <v>698</v>
      </c>
      <c r="H8" s="1036" t="s">
        <v>699</v>
      </c>
      <c r="I8" s="1036" t="s">
        <v>700</v>
      </c>
      <c r="J8" s="1037" t="s">
        <v>701</v>
      </c>
      <c r="K8" s="1034" t="s">
        <v>702</v>
      </c>
      <c r="L8" s="1038" t="s">
        <v>703</v>
      </c>
      <c r="M8" s="1038" t="s">
        <v>704</v>
      </c>
      <c r="N8" s="1038" t="s">
        <v>705</v>
      </c>
      <c r="O8" s="1039" t="s">
        <v>706</v>
      </c>
      <c r="P8" s="1040" t="s">
        <v>707</v>
      </c>
      <c r="Q8" s="1041" t="s">
        <v>708</v>
      </c>
      <c r="R8" s="1042" t="s">
        <v>709</v>
      </c>
      <c r="S8" s="1043" t="s">
        <v>710</v>
      </c>
      <c r="T8" s="1044" t="s">
        <v>711</v>
      </c>
      <c r="U8" s="1044" t="s">
        <v>712</v>
      </c>
      <c r="V8" s="1044" t="s">
        <v>713</v>
      </c>
      <c r="W8" s="1044" t="s">
        <v>714</v>
      </c>
      <c r="X8" s="1044" t="s">
        <v>715</v>
      </c>
      <c r="Y8" s="1045" t="s">
        <v>716</v>
      </c>
      <c r="Z8" s="1033" t="s">
        <v>717</v>
      </c>
      <c r="AA8" s="1033" t="s">
        <v>718</v>
      </c>
      <c r="AB8" s="1033" t="s">
        <v>719</v>
      </c>
      <c r="AC8" s="1033" t="s">
        <v>720</v>
      </c>
      <c r="AD8" s="1033" t="s">
        <v>721</v>
      </c>
      <c r="AE8" s="1046" t="s">
        <v>722</v>
      </c>
      <c r="AF8" s="1046" t="s">
        <v>723</v>
      </c>
      <c r="AG8" s="1047" t="s">
        <v>724</v>
      </c>
      <c r="AH8" s="1047" t="s">
        <v>725</v>
      </c>
      <c r="AI8" s="1048"/>
      <c r="AJ8" s="1048"/>
      <c r="AK8" s="1048"/>
      <c r="AL8" s="1049"/>
      <c r="AM8" s="1047" t="s">
        <v>726</v>
      </c>
      <c r="AN8" s="1047" t="s">
        <v>727</v>
      </c>
    </row>
    <row r="9" spans="1:43" ht="20.149999999999999" hidden="1" customHeight="1">
      <c r="A9" s="1050">
        <f ca="1">B3</f>
        <v>45719</v>
      </c>
      <c r="B9" s="1009">
        <f ca="1">基本信息!J7</f>
        <v>37</v>
      </c>
      <c r="C9" s="1035" t="s">
        <v>100</v>
      </c>
      <c r="D9" s="1051" t="str">
        <f>MID(基本信息!H7,2,5)&amp;"-"&amp;RIGHT(基本信息!I7,5)</f>
        <v>3-35</v>
      </c>
      <c r="E9" s="1004">
        <f ca="1">VLOOKUP($A9,日报!$A:$FF,5,0)</f>
        <v>0</v>
      </c>
      <c r="F9" s="1004">
        <f ca="1">VLOOKUP($A9,日报!$A:$FF,6,0)</f>
        <v>0</v>
      </c>
      <c r="G9" s="1052">
        <f ca="1">(E9+F9)/基本信息!C7*100</f>
        <v>0</v>
      </c>
      <c r="H9" s="1053">
        <f>日报!E7</f>
        <v>0.12989285714285714</v>
      </c>
      <c r="I9" s="1053">
        <f>死淘分类!H8</f>
        <v>3.1785714285714285E-2</v>
      </c>
      <c r="J9" s="1080">
        <f ca="1">VLOOKUP($B9,日耗料!$A:$Y,15,0)</f>
        <v>100.35709887944834</v>
      </c>
      <c r="K9" s="1080" t="str">
        <f>IF(AQ9="","0",VLOOKUP(B9,water!$A$8:$Z$56,MATCH(LEFT(C9,2),water!$A$2:$Z$2,0),0)-VLOOKUP(B9-1,water!$A$8:$Z$56,MATCH(LEFT(C9,2),water!$A$2:$Z$2,0),0))</f>
        <v>0</v>
      </c>
      <c r="L9" s="1055">
        <v>0</v>
      </c>
      <c r="M9" s="1055">
        <v>2</v>
      </c>
      <c r="N9" s="1055">
        <v>0</v>
      </c>
      <c r="O9" s="1055">
        <v>2</v>
      </c>
      <c r="P9" s="1056" t="s">
        <v>728</v>
      </c>
      <c r="Q9" s="1054">
        <v>0.25</v>
      </c>
      <c r="R9" s="1054">
        <v>0.51</v>
      </c>
      <c r="S9" s="1057">
        <v>2</v>
      </c>
      <c r="T9" s="1058">
        <v>26.8</v>
      </c>
      <c r="U9" s="1058">
        <v>21.4</v>
      </c>
      <c r="V9" s="1059">
        <v>0.65</v>
      </c>
      <c r="W9" s="1059">
        <v>0.56000000000000005</v>
      </c>
      <c r="X9" s="1060">
        <f>周报!$C8</f>
        <v>38.1</v>
      </c>
      <c r="Y9" s="1061">
        <f>IFERROR(周报!C$16,"")</f>
        <v>4.7611548556430447</v>
      </c>
      <c r="Z9" s="1060">
        <f>IFERROR(周报!C$14,"")</f>
        <v>181.4</v>
      </c>
      <c r="AA9" s="1060">
        <f>IFERROR(周报!C$29,"")</f>
        <v>502.9</v>
      </c>
      <c r="AB9" s="1060">
        <f>IFERROR(周报!$C$43,"")</f>
        <v>1030.4000000000001</v>
      </c>
      <c r="AC9" s="1060">
        <f>IFERROR(周报!C$57,"")</f>
        <v>1708.5</v>
      </c>
      <c r="AD9" s="1060">
        <f>IFERROR(周报!C$71,"")</f>
        <v>2031</v>
      </c>
      <c r="AE9" s="1023">
        <f t="shared" ref="AE9:AE18" si="0">ROUND(AF9*1000/2,0)</f>
        <v>2445</v>
      </c>
      <c r="AF9" s="1062">
        <v>4.8899999999999997</v>
      </c>
      <c r="AG9" s="1063">
        <v>0</v>
      </c>
      <c r="AH9" s="1009">
        <f t="shared" ref="AH9:AH17" si="1">ROUND((AN9-AM9)*40,0)</f>
        <v>44</v>
      </c>
      <c r="AI9" s="1063">
        <f t="shared" ref="AI9:AI17" si="2">IF(L9&gt;N9,N9,L9)</f>
        <v>0</v>
      </c>
      <c r="AJ9" s="1063">
        <f t="shared" ref="AJ9:AJ17" si="3">IF(L9&gt;N9,L9,N9)</f>
        <v>0</v>
      </c>
      <c r="AK9" s="1009">
        <f t="shared" ref="AK9:AK17" si="4">IF(M9&gt;O9,O9,M9)</f>
        <v>2</v>
      </c>
      <c r="AL9" s="1064">
        <f t="shared" ref="AL9:AL17" si="5">IF(M9&gt;O9,M9,O9)</f>
        <v>2</v>
      </c>
      <c r="AM9" s="1009">
        <v>4030.7</v>
      </c>
      <c r="AN9" s="1009">
        <v>4031.8</v>
      </c>
      <c r="AQ9" s="991" t="str">
        <f>IF(基本信息!K7="",基本信息!J7,"")</f>
        <v/>
      </c>
    </row>
    <row r="10" spans="1:43" ht="20.149999999999999" hidden="1" customHeight="1">
      <c r="A10" s="1050">
        <f ca="1">A9</f>
        <v>45719</v>
      </c>
      <c r="B10" s="1009">
        <f ca="1">基本信息!J8</f>
        <v>37</v>
      </c>
      <c r="C10" s="1035" t="s">
        <v>519</v>
      </c>
      <c r="D10" s="1051" t="str">
        <f>MID(基本信息!H8,2,5)&amp;"-"&amp;RIGHT(基本信息!I8,5)</f>
        <v>4-53-54</v>
      </c>
      <c r="E10" s="1004">
        <f ca="1">VLOOKUP($A10,日报!$A:$FF,22,0)</f>
        <v>0</v>
      </c>
      <c r="F10" s="1004">
        <f ca="1">VLOOKUP($A10,日报!$A:$FF,23,0)</f>
        <v>0</v>
      </c>
      <c r="G10" s="1052">
        <f ca="1">(E10+F10)/基本信息!C8*100</f>
        <v>0</v>
      </c>
      <c r="H10" s="1053">
        <f>日报!V7</f>
        <v>0.18894339622641509</v>
      </c>
      <c r="I10" s="1053">
        <f>死淘分类!R8</f>
        <v>4.4792452830188678E-2</v>
      </c>
      <c r="J10" s="1080">
        <f ca="1">VLOOKUP($B10,日耗料!$A:$Y,16,0)</f>
        <v>134.9276508630717</v>
      </c>
      <c r="K10" s="1080" t="str">
        <f>IF(AQ10="","0",VLOOKUP(B10,water!$A$8:$Z$56,MATCH(LEFT(C10,2),water!$A$2:$Z$2,0),0)-VLOOKUP(B10-1,water!$A$8:$Z$56,MATCH(LEFT(C10,2),water!$A$2:$Z$2,0),0))</f>
        <v>0</v>
      </c>
      <c r="L10" s="1055">
        <v>0</v>
      </c>
      <c r="M10" s="1055">
        <v>2</v>
      </c>
      <c r="N10" s="1055">
        <v>0</v>
      </c>
      <c r="O10" s="1055">
        <v>2</v>
      </c>
      <c r="P10" s="1056" t="s">
        <v>728</v>
      </c>
      <c r="Q10" s="1054">
        <v>0.25</v>
      </c>
      <c r="R10" s="1054">
        <v>0.51</v>
      </c>
      <c r="S10" s="1057">
        <v>2</v>
      </c>
      <c r="T10" s="1058">
        <v>26</v>
      </c>
      <c r="U10" s="1058">
        <v>21.9</v>
      </c>
      <c r="V10" s="1059">
        <v>0.78</v>
      </c>
      <c r="W10" s="1059">
        <v>0.63</v>
      </c>
      <c r="X10" s="1060">
        <f>周报!$D8</f>
        <v>46.5</v>
      </c>
      <c r="Y10" s="1061">
        <f>IFERROR(周报!D$16,"")</f>
        <v>4.6387096774193548</v>
      </c>
      <c r="Z10" s="1060">
        <f>IFERROR(周报!D$14,"")</f>
        <v>215.7</v>
      </c>
      <c r="AA10" s="1060">
        <f>IFERROR(周报!D$29,"")</f>
        <v>538.6</v>
      </c>
      <c r="AB10" s="1060">
        <f>IFERROR(周报!$D$43,"")</f>
        <v>1100.9000000000001</v>
      </c>
      <c r="AC10" s="1060">
        <f>IFERROR(周报!D$57,"")</f>
        <v>1776.6</v>
      </c>
      <c r="AD10" s="1060">
        <f>IFERROR(周报!D$71,"")</f>
        <v>2092</v>
      </c>
      <c r="AE10" s="1023">
        <f t="shared" si="0"/>
        <v>2900</v>
      </c>
      <c r="AF10" s="1062">
        <v>5.8</v>
      </c>
      <c r="AG10" s="1063">
        <v>0</v>
      </c>
      <c r="AH10" s="1009">
        <f t="shared" si="1"/>
        <v>52</v>
      </c>
      <c r="AI10" s="1063">
        <f t="shared" si="2"/>
        <v>0</v>
      </c>
      <c r="AJ10" s="1063">
        <f t="shared" si="3"/>
        <v>0</v>
      </c>
      <c r="AK10" s="1009">
        <f t="shared" si="4"/>
        <v>2</v>
      </c>
      <c r="AL10" s="1064">
        <f t="shared" si="5"/>
        <v>2</v>
      </c>
      <c r="AM10" s="1009">
        <v>4124.3</v>
      </c>
      <c r="AN10" s="1009">
        <v>4125.6000000000004</v>
      </c>
      <c r="AQ10" s="991" t="str">
        <f>IF(基本信息!K8="",基本信息!J8,"")</f>
        <v/>
      </c>
    </row>
    <row r="11" spans="1:43" ht="20.149999999999999" hidden="1" customHeight="1">
      <c r="A11" s="1050">
        <f ca="1">A10</f>
        <v>45719</v>
      </c>
      <c r="B11" s="1009">
        <f ca="1">基本信息!J9</f>
        <v>37</v>
      </c>
      <c r="C11" s="1035" t="s">
        <v>559</v>
      </c>
      <c r="D11" s="1051" t="str">
        <f>MID(基本信息!H9,2,5)&amp;"-"&amp;RIGHT(基本信息!I9,5)</f>
        <v>4-53-54</v>
      </c>
      <c r="E11" s="1004">
        <f ca="1">VLOOKUP($A11,日报!$A:$FF,39,0)</f>
        <v>0</v>
      </c>
      <c r="F11" s="1004">
        <f ca="1">VLOOKUP($A11,日报!$A:$FF,40,0)</f>
        <v>0</v>
      </c>
      <c r="G11" s="1052">
        <f ca="1">(E11+F11)/基本信息!C9*100</f>
        <v>0</v>
      </c>
      <c r="H11" s="1053">
        <f>日报!AM7</f>
        <v>0.11367424242424243</v>
      </c>
      <c r="I11" s="1053">
        <f>死淘分类!AB8</f>
        <v>2.6856060606060606E-2</v>
      </c>
      <c r="J11" s="1080">
        <f ca="1">VLOOKUP($B11,日耗料!$A:$Y,17,0)</f>
        <v>152.99799136715245</v>
      </c>
      <c r="K11" s="1080" t="str">
        <f>IF(AQ11="","0",VLOOKUP(B11,water!$A$8:$Z$56,MATCH(LEFT(C11,2),water!$A$2:$Z$2,0),0)-VLOOKUP(B11-1,water!$A$8:$Z$56,MATCH(LEFT(C11,2),water!$A$2:$Z$2,0),0))</f>
        <v>0</v>
      </c>
      <c r="L11" s="1055">
        <v>0</v>
      </c>
      <c r="M11" s="1055">
        <v>2</v>
      </c>
      <c r="N11" s="1055">
        <v>0</v>
      </c>
      <c r="O11" s="1055">
        <v>2</v>
      </c>
      <c r="P11" s="1056" t="s">
        <v>728</v>
      </c>
      <c r="Q11" s="1054">
        <v>0.25</v>
      </c>
      <c r="R11" s="1054">
        <v>0.51</v>
      </c>
      <c r="S11" s="1057">
        <v>2</v>
      </c>
      <c r="T11" s="1058">
        <v>27.3</v>
      </c>
      <c r="U11" s="1058">
        <v>22</v>
      </c>
      <c r="V11" s="1059">
        <v>0.73</v>
      </c>
      <c r="W11" s="1059">
        <v>0.63</v>
      </c>
      <c r="X11" s="1060">
        <f>周报!$E8</f>
        <v>46.5</v>
      </c>
      <c r="Y11" s="1061">
        <f>IFERROR(周报!E$16,"")</f>
        <v>4.3376344086021499</v>
      </c>
      <c r="Z11" s="1060">
        <f>IFERROR(周报!E$14,"")</f>
        <v>201.7</v>
      </c>
      <c r="AA11" s="1060">
        <f>IFERROR(周报!E$29,"")</f>
        <v>522.5</v>
      </c>
      <c r="AB11" s="1060">
        <f>IFERROR(周报!E$43,"")</f>
        <v>1098.3</v>
      </c>
      <c r="AC11" s="1060">
        <f>IFERROR(周报!E$57,"")</f>
        <v>1838.3</v>
      </c>
      <c r="AD11" s="1060">
        <f>IFERROR(周报!E$71,"")</f>
        <v>2250</v>
      </c>
      <c r="AE11" s="1023">
        <f t="shared" si="0"/>
        <v>3580</v>
      </c>
      <c r="AF11" s="1062">
        <v>7.16</v>
      </c>
      <c r="AG11" s="1063">
        <v>0</v>
      </c>
      <c r="AH11" s="1009">
        <f t="shared" si="1"/>
        <v>56</v>
      </c>
      <c r="AI11" s="1063">
        <f t="shared" si="2"/>
        <v>0</v>
      </c>
      <c r="AJ11" s="1063">
        <f t="shared" si="3"/>
        <v>0</v>
      </c>
      <c r="AK11" s="1009">
        <f t="shared" si="4"/>
        <v>2</v>
      </c>
      <c r="AL11" s="1064">
        <f t="shared" si="5"/>
        <v>2</v>
      </c>
      <c r="AM11" s="1009">
        <v>4128.3</v>
      </c>
      <c r="AN11" s="1009">
        <v>4129.7</v>
      </c>
      <c r="AQ11" s="991" t="str">
        <f>IF(基本信息!K9="",基本信息!J9,"")</f>
        <v/>
      </c>
    </row>
    <row r="12" spans="1:43" ht="20.149999999999999" hidden="1" customHeight="1">
      <c r="A12" s="1050">
        <f t="shared" ref="A12:A17" ca="1" si="6">A11</f>
        <v>45719</v>
      </c>
      <c r="B12" s="1009">
        <f ca="1">基本信息!J10</f>
        <v>37</v>
      </c>
      <c r="C12" s="1035" t="s">
        <v>520</v>
      </c>
      <c r="D12" s="1051" t="str">
        <f>MID(基本信息!H10,2,5)&amp;"-"&amp;RIGHT(基本信息!I10,5)</f>
        <v>4-53-54</v>
      </c>
      <c r="E12" s="1004">
        <f ca="1">VLOOKUP($A12,日报!$A:$FF,56,0)</f>
        <v>0</v>
      </c>
      <c r="F12" s="1004">
        <f ca="1">VLOOKUP($A12,日报!$A:$FF,57,0)</f>
        <v>0</v>
      </c>
      <c r="G12" s="1052">
        <f ca="1">(E12+F12)/基本信息!C10*100</f>
        <v>0</v>
      </c>
      <c r="H12" s="1053">
        <f>日报!BD7</f>
        <v>0.10943181818181819</v>
      </c>
      <c r="I12" s="1053">
        <f>死淘分类!AL8</f>
        <v>2.75E-2</v>
      </c>
      <c r="J12" s="1080">
        <f ca="1">VLOOKUP($B12,日耗料!$A:$Y,18,0)</f>
        <v>156.52247883969207</v>
      </c>
      <c r="K12" s="1080" t="str">
        <f>IF(AQ12="","0",VLOOKUP(B12,water!$A$8:$Z$56,MATCH(LEFT(C12,2),water!$A$2:$Z$2,0),0)-VLOOKUP(B12-1,water!$A$8:$Z$56,MATCH(LEFT(C12,2),water!$A$2:$Z$2,0),0))</f>
        <v>0</v>
      </c>
      <c r="L12" s="1055">
        <v>0</v>
      </c>
      <c r="M12" s="1055">
        <v>2</v>
      </c>
      <c r="N12" s="1055">
        <v>0</v>
      </c>
      <c r="O12" s="1055">
        <v>2</v>
      </c>
      <c r="P12" s="1056" t="s">
        <v>728</v>
      </c>
      <c r="Q12" s="1054">
        <v>0.25</v>
      </c>
      <c r="R12" s="1054">
        <v>0.51</v>
      </c>
      <c r="S12" s="1057">
        <v>2</v>
      </c>
      <c r="T12" s="1058">
        <v>26.9</v>
      </c>
      <c r="U12" s="1058">
        <v>22</v>
      </c>
      <c r="V12" s="1059">
        <v>0.7</v>
      </c>
      <c r="W12" s="1059">
        <v>0.56000000000000005</v>
      </c>
      <c r="X12" s="1060">
        <f>周报!$F8</f>
        <v>46.6</v>
      </c>
      <c r="Y12" s="1061">
        <f>IFERROR(周报!F$16,"")</f>
        <v>4.633047210300429</v>
      </c>
      <c r="Z12" s="1060">
        <f>IFERROR(周报!F$14,"")</f>
        <v>215.9</v>
      </c>
      <c r="AA12" s="1060">
        <f>IFERROR(周报!F$29,"")</f>
        <v>527.9</v>
      </c>
      <c r="AB12" s="1060">
        <f>IFERROR(周报!F$43,"")</f>
        <v>1106.5999999999999</v>
      </c>
      <c r="AC12" s="1060">
        <f>IFERROR(周报!F$57,"")</f>
        <v>1816.7</v>
      </c>
      <c r="AD12" s="1060">
        <f>IFERROR(周报!F$71,"")</f>
        <v>2261</v>
      </c>
      <c r="AE12" s="1023">
        <f t="shared" si="0"/>
        <v>3680</v>
      </c>
      <c r="AF12" s="1062">
        <v>7.36</v>
      </c>
      <c r="AG12" s="1063">
        <v>0</v>
      </c>
      <c r="AH12" s="1009">
        <f t="shared" si="1"/>
        <v>52</v>
      </c>
      <c r="AI12" s="1063">
        <f t="shared" si="2"/>
        <v>0</v>
      </c>
      <c r="AJ12" s="1063">
        <f t="shared" si="3"/>
        <v>0</v>
      </c>
      <c r="AK12" s="1009">
        <f t="shared" si="4"/>
        <v>2</v>
      </c>
      <c r="AL12" s="1064">
        <f t="shared" si="5"/>
        <v>2</v>
      </c>
      <c r="AM12" s="1009">
        <v>4145</v>
      </c>
      <c r="AN12" s="1009">
        <v>4146.3</v>
      </c>
      <c r="AQ12" s="991" t="str">
        <f>IF(基本信息!K10="",基本信息!J10,"")</f>
        <v/>
      </c>
    </row>
    <row r="13" spans="1:43" ht="20.149999999999999" hidden="1" customHeight="1">
      <c r="A13" s="1050">
        <f t="shared" ca="1" si="6"/>
        <v>45719</v>
      </c>
      <c r="B13" s="1009">
        <f ca="1">基本信息!J11</f>
        <v>37</v>
      </c>
      <c r="C13" s="1035" t="s">
        <v>522</v>
      </c>
      <c r="D13" s="1051" t="str">
        <f>MID(基本信息!H11,2,5)&amp;"-"&amp;RIGHT(基本信息!I11,5)</f>
        <v>4-53-54</v>
      </c>
      <c r="E13" s="1004">
        <f ca="1">VLOOKUP($A13,日报!$A:$FF,73,0)</f>
        <v>0</v>
      </c>
      <c r="F13" s="1004">
        <f ca="1">VLOOKUP($A13,日报!$A:$FF,74,0)</f>
        <v>0</v>
      </c>
      <c r="G13" s="1052">
        <f ca="1">(E13+F13)/基本信息!C11*100</f>
        <v>0</v>
      </c>
      <c r="H13" s="1053">
        <f>日报!BU7</f>
        <v>0.11958333333333333</v>
      </c>
      <c r="I13" s="1053">
        <f>死淘分类!AV8</f>
        <v>3.0568181818181817E-2</v>
      </c>
      <c r="J13" s="1080">
        <f ca="1">VLOOKUP($B13,日耗料!$A:$Y,19,0)</f>
        <v>136.38514821666737</v>
      </c>
      <c r="K13" s="1080" t="str">
        <f>IF(AQ13="","0",VLOOKUP(B13,water!$A$8:$Z$56,MATCH(LEFT(C13,2),water!$A$2:$Z$2,0),0)-VLOOKUP(B13-1,water!$A$8:$Z$56,MATCH(LEFT(C13,2),water!$A$2:$Z$2,0),0))</f>
        <v>0</v>
      </c>
      <c r="L13" s="1055">
        <v>0</v>
      </c>
      <c r="M13" s="1055">
        <v>2</v>
      </c>
      <c r="N13" s="1055">
        <v>0</v>
      </c>
      <c r="O13" s="1055">
        <v>2</v>
      </c>
      <c r="P13" s="1056" t="s">
        <v>728</v>
      </c>
      <c r="Q13" s="1054">
        <v>0.25</v>
      </c>
      <c r="R13" s="1054">
        <v>0.51</v>
      </c>
      <c r="S13" s="1057">
        <v>2</v>
      </c>
      <c r="T13" s="1058">
        <v>26.4</v>
      </c>
      <c r="U13" s="1058">
        <v>21.7</v>
      </c>
      <c r="V13" s="1059">
        <v>0.75</v>
      </c>
      <c r="W13" s="1059">
        <v>0.59</v>
      </c>
      <c r="X13" s="1060">
        <f>周报!$G8</f>
        <v>46.7</v>
      </c>
      <c r="Y13" s="1061">
        <f>IFERROR(周报!G$16,"")</f>
        <v>4.6188436830835116</v>
      </c>
      <c r="Z13" s="1060">
        <f>IFERROR(周报!G$14,"")</f>
        <v>215.7</v>
      </c>
      <c r="AA13" s="1060">
        <f>IFERROR(周报!G$29,"")</f>
        <v>527.4</v>
      </c>
      <c r="AB13" s="1060">
        <f>IFERROR(周报!G$43,"")</f>
        <v>1107.5999999999999</v>
      </c>
      <c r="AC13" s="1060">
        <f>IFERROR(周报!G$57,"")</f>
        <v>1810.8</v>
      </c>
      <c r="AD13" s="1060">
        <f>IFERROR(周报!G$71,"")</f>
        <v>2222</v>
      </c>
      <c r="AE13" s="1023">
        <f t="shared" si="0"/>
        <v>3170</v>
      </c>
      <c r="AF13" s="1062">
        <v>6.34</v>
      </c>
      <c r="AG13" s="1063">
        <v>0</v>
      </c>
      <c r="AH13" s="1009">
        <f t="shared" si="1"/>
        <v>52</v>
      </c>
      <c r="AI13" s="1063">
        <f t="shared" si="2"/>
        <v>0</v>
      </c>
      <c r="AJ13" s="1063">
        <f t="shared" si="3"/>
        <v>0</v>
      </c>
      <c r="AK13" s="1009">
        <f t="shared" si="4"/>
        <v>2</v>
      </c>
      <c r="AL13" s="1064">
        <f t="shared" si="5"/>
        <v>2</v>
      </c>
      <c r="AM13" s="1009">
        <v>4113.2</v>
      </c>
      <c r="AN13" s="1009">
        <v>4114.5</v>
      </c>
      <c r="AQ13" s="991" t="str">
        <f>IF(基本信息!K11="",基本信息!J11,"")</f>
        <v/>
      </c>
    </row>
    <row r="14" spans="1:43" ht="20.149999999999999" customHeight="1">
      <c r="A14" s="1050">
        <f t="shared" ca="1" si="6"/>
        <v>45719</v>
      </c>
      <c r="B14" s="1009">
        <f ca="1">基本信息!J12</f>
        <v>37</v>
      </c>
      <c r="C14" s="1035" t="s">
        <v>620</v>
      </c>
      <c r="D14" s="1051" t="str">
        <f>MID(基本信息!H12,2,5)&amp;"-"&amp;RIGHT(基本信息!I12,5)</f>
        <v>7-37-38</v>
      </c>
      <c r="E14" s="1004">
        <f ca="1">VLOOKUP($A14,日报!$A:$FF,90,0)</f>
        <v>0</v>
      </c>
      <c r="F14" s="1004">
        <f ca="1">VLOOKUP($A14,日报!$A:$FF,91,0)</f>
        <v>0</v>
      </c>
      <c r="G14" s="1052">
        <f ca="1">(E14+F14)/基本信息!C12*100</f>
        <v>0</v>
      </c>
      <c r="H14" s="1053">
        <f>日报!CL7</f>
        <v>7.8135593220338986E-2</v>
      </c>
      <c r="I14" s="1053">
        <f>死淘分类!BF8</f>
        <v>3.6610169491525422E-3</v>
      </c>
      <c r="J14" s="1080" t="str">
        <f ca="1">VLOOKUP($B14,日耗料!$A:$Y,20,0)</f>
        <v>0</v>
      </c>
      <c r="K14" s="1080" t="str">
        <f>IF(AQ14="","0",VLOOKUP(B14,water!$A$8:$Z$56,MATCH(LEFT(C14,2),water!$A$2:$Z$2,0),0)-VLOOKUP(B14-1,water!$A$8:$Z$56,MATCH(LEFT(C14,2),water!$A$2:$Z$2,0),0))</f>
        <v>0</v>
      </c>
      <c r="L14" s="1055">
        <v>0</v>
      </c>
      <c r="M14" s="1055">
        <v>2</v>
      </c>
      <c r="N14" s="1055">
        <v>0</v>
      </c>
      <c r="O14" s="1055">
        <v>2</v>
      </c>
      <c r="P14" s="1056" t="s">
        <v>728</v>
      </c>
      <c r="Q14" s="1054">
        <v>0.25</v>
      </c>
      <c r="R14" s="1054">
        <v>0.49</v>
      </c>
      <c r="S14" s="1057">
        <v>2</v>
      </c>
      <c r="T14" s="1058">
        <v>26.1</v>
      </c>
      <c r="U14" s="1058">
        <v>21.1</v>
      </c>
      <c r="V14" s="1059">
        <v>0.76</v>
      </c>
      <c r="W14" s="1059">
        <v>0.64</v>
      </c>
      <c r="X14" s="1060">
        <f>周报!$H8</f>
        <v>38.5</v>
      </c>
      <c r="Y14" s="1061">
        <f>IFERROR(周报!H$16,"")</f>
        <v>4.8181818181818183</v>
      </c>
      <c r="Z14" s="1060">
        <f>IFERROR(周报!H$14,"")</f>
        <v>185.5</v>
      </c>
      <c r="AA14" s="1060">
        <f>IFERROR(周报!H$29,"")</f>
        <v>514</v>
      </c>
      <c r="AB14" s="1060">
        <f>IFERROR(周报!H$43,"")</f>
        <v>1065.2</v>
      </c>
      <c r="AC14" s="1060">
        <f>IFERROR(周报!H$57,"")</f>
        <v>1646.1</v>
      </c>
      <c r="AD14" s="1060">
        <f>IFERROR(周报!H$71,"")</f>
        <v>2032</v>
      </c>
      <c r="AE14" s="1023">
        <f t="shared" si="0"/>
        <v>4350</v>
      </c>
      <c r="AF14" s="1062">
        <v>8.6999999999999993</v>
      </c>
      <c r="AG14" s="1063">
        <v>51</v>
      </c>
      <c r="AH14" s="1009">
        <f t="shared" si="1"/>
        <v>76</v>
      </c>
      <c r="AI14" s="1063">
        <f t="shared" si="2"/>
        <v>0</v>
      </c>
      <c r="AJ14" s="1063">
        <f t="shared" si="3"/>
        <v>0</v>
      </c>
      <c r="AK14" s="1009">
        <f t="shared" si="4"/>
        <v>2</v>
      </c>
      <c r="AL14" s="1064">
        <f t="shared" si="5"/>
        <v>2</v>
      </c>
      <c r="AM14" s="1009">
        <v>4118</v>
      </c>
      <c r="AN14" s="1009">
        <v>4119.8999999999996</v>
      </c>
      <c r="AQ14" s="991" t="str">
        <f>IF(基本信息!K12="",基本信息!J12,"")</f>
        <v/>
      </c>
    </row>
    <row r="15" spans="1:43" s="996" customFormat="1" ht="20.149999999999999" hidden="1" customHeight="1">
      <c r="A15" s="1050">
        <f t="shared" ca="1" si="6"/>
        <v>45719</v>
      </c>
      <c r="B15" s="1009">
        <f ca="1">基本信息!J13</f>
        <v>36</v>
      </c>
      <c r="C15" s="1035" t="s">
        <v>621</v>
      </c>
      <c r="D15" s="1051" t="str">
        <f>MID(基本信息!H13,2,5)&amp;"-"&amp;RIGHT(基本信息!I13,5)</f>
        <v>7-37-38</v>
      </c>
      <c r="E15" s="1004">
        <f ca="1">VLOOKUP($A15,日报!$A:$FF,107,0)</f>
        <v>0</v>
      </c>
      <c r="F15" s="1004">
        <f ca="1">VLOOKUP($A15,日报!$A:$FF,108,0)</f>
        <v>0</v>
      </c>
      <c r="G15" s="1052">
        <f ca="1">(E15+F15)/基本信息!C13*100</f>
        <v>0</v>
      </c>
      <c r="H15" s="1053">
        <f>日报!DC7</f>
        <v>0.13783783783783785</v>
      </c>
      <c r="I15" s="1053">
        <f>死淘分类!BP8</f>
        <v>4.2229729729729732E-3</v>
      </c>
      <c r="J15" s="1080">
        <f ca="1">VLOOKUP($B15,日耗料!$A:$Y,21,0)</f>
        <v>106.58307210031346</v>
      </c>
      <c r="K15" s="1080" t="str">
        <f>IF(AQ15="","0",VLOOKUP(B15,water!$A$8:$Z$56,MATCH(LEFT(C15,2),water!$A$2:$Z$2,0),0)-VLOOKUP(B15-1,water!$A$8:$Z$56,MATCH(LEFT(C15,2),water!$A$2:$Z$2,0),0))</f>
        <v>0</v>
      </c>
      <c r="L15" s="1055">
        <v>0</v>
      </c>
      <c r="M15" s="1055">
        <v>2</v>
      </c>
      <c r="N15" s="1055">
        <v>0</v>
      </c>
      <c r="O15" s="1055">
        <v>2</v>
      </c>
      <c r="P15" s="1056" t="s">
        <v>728</v>
      </c>
      <c r="Q15" s="1054">
        <v>0.25</v>
      </c>
      <c r="R15" s="1054">
        <v>0.51</v>
      </c>
      <c r="S15" s="1057">
        <v>2</v>
      </c>
      <c r="T15" s="1058">
        <v>25.6</v>
      </c>
      <c r="U15" s="1058">
        <v>21.8</v>
      </c>
      <c r="V15" s="1059">
        <v>0.73</v>
      </c>
      <c r="W15" s="1059">
        <v>0.56000000000000005</v>
      </c>
      <c r="X15" s="1060">
        <f>周报!$I8</f>
        <v>38.4</v>
      </c>
      <c r="Y15" s="1061">
        <f>IFERROR(周报!I$16,"")</f>
        <v>4.8958333333333339</v>
      </c>
      <c r="Z15" s="1060">
        <f>IFERROR(周报!I$14,"")</f>
        <v>188</v>
      </c>
      <c r="AA15" s="1060">
        <f>IFERROR(周报!I$29,"")</f>
        <v>505.7</v>
      </c>
      <c r="AB15" s="1060">
        <f>IFERROR(周报!I$43,"")</f>
        <v>1071.7</v>
      </c>
      <c r="AC15" s="1060">
        <f>IFERROR(周报!I$57,"")</f>
        <v>1705.2</v>
      </c>
      <c r="AD15" s="1060">
        <f>IFERROR(周报!I$71,"")</f>
        <v>1741</v>
      </c>
      <c r="AE15" s="1023">
        <f t="shared" si="0"/>
        <v>2720</v>
      </c>
      <c r="AF15" s="1062">
        <v>5.44</v>
      </c>
      <c r="AG15" s="1063">
        <v>0</v>
      </c>
      <c r="AH15" s="1009">
        <f t="shared" si="1"/>
        <v>0</v>
      </c>
      <c r="AI15" s="1063">
        <f t="shared" si="2"/>
        <v>0</v>
      </c>
      <c r="AJ15" s="1063">
        <f t="shared" si="3"/>
        <v>0</v>
      </c>
      <c r="AK15" s="1009">
        <f t="shared" si="4"/>
        <v>2</v>
      </c>
      <c r="AL15" s="1064">
        <f t="shared" si="5"/>
        <v>2</v>
      </c>
      <c r="AM15" s="1009">
        <v>3156.6</v>
      </c>
      <c r="AN15" s="1009">
        <v>3156.6</v>
      </c>
      <c r="AO15" s="991"/>
      <c r="AQ15" s="991" t="str">
        <f>IF(基本信息!K13="",基本信息!J13,"")</f>
        <v/>
      </c>
    </row>
    <row r="16" spans="1:43" s="996" customFormat="1" ht="20.149999999999999" customHeight="1">
      <c r="A16" s="1050">
        <f t="shared" ca="1" si="6"/>
        <v>45719</v>
      </c>
      <c r="B16" s="1009">
        <f ca="1">基本信息!J14</f>
        <v>37</v>
      </c>
      <c r="C16" s="1035" t="s">
        <v>622</v>
      </c>
      <c r="D16" s="1051" t="str">
        <f>MID(基本信息!H14,2,5)&amp;"-"&amp;RIGHT(基本信息!I14,5)</f>
        <v>7-37-38</v>
      </c>
      <c r="E16" s="1004">
        <f ca="1">VLOOKUP($A16,日报!$A:$FF,124,0)</f>
        <v>0</v>
      </c>
      <c r="F16" s="1004">
        <f ca="1">VLOOKUP($A16,日报!$A:$JU,125,0)</f>
        <v>0</v>
      </c>
      <c r="G16" s="1052">
        <f ca="1">(E16+F16)/基本信息!C14*100</f>
        <v>0</v>
      </c>
      <c r="H16" s="1053">
        <f>日报!DT7</f>
        <v>0.1328135593220339</v>
      </c>
      <c r="I16" s="1053">
        <f>死淘分类!BZ8</f>
        <v>1.0542372881355932E-2</v>
      </c>
      <c r="J16" s="1080" t="str">
        <f ca="1">VLOOKUP($B16,日耗料!$A:$Y,22,0)</f>
        <v>0</v>
      </c>
      <c r="K16" s="1080" t="str">
        <f>IF(AQ16="","0",VLOOKUP(B16,water!$A$8:$Z$56,MATCH(LEFT(C16,2),water!$A$2:$Z$2,0),0)-VLOOKUP(B16-1,water!$A$8:$Z$56,MATCH(LEFT(C16,2),water!$A$2:$Z$2,0),0))</f>
        <v>0</v>
      </c>
      <c r="L16" s="1055">
        <v>0</v>
      </c>
      <c r="M16" s="1055">
        <v>2</v>
      </c>
      <c r="N16" s="1055">
        <v>0</v>
      </c>
      <c r="O16" s="1055">
        <v>2</v>
      </c>
      <c r="P16" s="1056" t="s">
        <v>728</v>
      </c>
      <c r="Q16" s="1054">
        <v>0.25</v>
      </c>
      <c r="R16" s="1054">
        <v>0.49</v>
      </c>
      <c r="S16" s="1057">
        <v>2</v>
      </c>
      <c r="T16" s="1058">
        <v>25.1</v>
      </c>
      <c r="U16" s="1058">
        <v>21</v>
      </c>
      <c r="V16" s="1059">
        <v>0.73</v>
      </c>
      <c r="W16" s="1059">
        <v>0.63</v>
      </c>
      <c r="X16" s="1060">
        <f>周报!$J8</f>
        <v>38.4</v>
      </c>
      <c r="Y16" s="1061">
        <f>IFERROR(周报!J$16,"")</f>
        <v>4.877604166666667</v>
      </c>
      <c r="Z16" s="1060">
        <f>IFERROR(周报!J$14,"")</f>
        <v>187.3</v>
      </c>
      <c r="AA16" s="1060">
        <f>IFERROR(周报!J$29,"")</f>
        <v>495</v>
      </c>
      <c r="AB16" s="1060">
        <f>IFERROR(周报!J$43,"")</f>
        <v>1002.7</v>
      </c>
      <c r="AC16" s="1060">
        <f>IFERROR(周报!J$57,"")</f>
        <v>1695.5</v>
      </c>
      <c r="AD16" s="1060">
        <f>IFERROR(周报!J$71,"")</f>
        <v>2077</v>
      </c>
      <c r="AE16" s="1023">
        <f t="shared" si="0"/>
        <v>3725</v>
      </c>
      <c r="AF16" s="1062">
        <v>7.45</v>
      </c>
      <c r="AG16" s="1063">
        <v>51</v>
      </c>
      <c r="AH16" s="1009">
        <f t="shared" si="1"/>
        <v>68</v>
      </c>
      <c r="AI16" s="1063">
        <f t="shared" si="2"/>
        <v>0</v>
      </c>
      <c r="AJ16" s="1063">
        <f t="shared" si="3"/>
        <v>0</v>
      </c>
      <c r="AK16" s="1009">
        <f t="shared" si="4"/>
        <v>2</v>
      </c>
      <c r="AL16" s="1064">
        <f t="shared" si="5"/>
        <v>2</v>
      </c>
      <c r="AM16" s="1023">
        <v>4038.6</v>
      </c>
      <c r="AN16" s="1023">
        <v>4040.3</v>
      </c>
      <c r="AO16" s="991"/>
      <c r="AQ16" s="991" t="str">
        <f>IF(基本信息!K14="",基本信息!J14,"")</f>
        <v/>
      </c>
    </row>
    <row r="17" spans="1:43" s="996" customFormat="1" ht="20.149999999999999" hidden="1" customHeight="1">
      <c r="A17" s="1050">
        <f t="shared" ca="1" si="6"/>
        <v>45719</v>
      </c>
      <c r="B17" s="1009">
        <f ca="1">基本信息!J15</f>
        <v>36</v>
      </c>
      <c r="C17" s="1035" t="s">
        <v>623</v>
      </c>
      <c r="D17" s="1051" t="str">
        <f>MID(基本信息!H15,2,5)&amp;"-"&amp;RIGHT(基本信息!I15,5)</f>
        <v>7-37-38</v>
      </c>
      <c r="E17" s="1004">
        <f ca="1">VLOOKUP($A17,日报!$A:$FF,141,0)</f>
        <v>0</v>
      </c>
      <c r="F17" s="1004">
        <f ca="1">VLOOKUP($A17,日报!$A:$JU,142,0)</f>
        <v>0</v>
      </c>
      <c r="G17" s="1052">
        <f ca="1">(E17+F17)/基本信息!C15*100</f>
        <v>0</v>
      </c>
      <c r="H17" s="1053">
        <f>日报!EK7</f>
        <v>0.10003378378378379</v>
      </c>
      <c r="I17" s="1053">
        <f>死淘分类!CJ8</f>
        <v>7.9729729729729731E-3</v>
      </c>
      <c r="J17" s="1080">
        <f ca="1">VLOOKUP($B17,日耗料!$A:$AD,23,0)</f>
        <v>91.031945643605241</v>
      </c>
      <c r="K17" s="1080" t="str">
        <f>IF(AQ17="","0",VLOOKUP(B17,water!$A$8:$Z$56,MATCH(LEFT(C17,2),water!$A$2:$Z$2,0),0)-VLOOKUP(B17-1,water!$A$8:$Z$56,MATCH(LEFT(C17,2),water!$A$2:$Z$2,0),0))</f>
        <v>0</v>
      </c>
      <c r="L17" s="1055">
        <v>0</v>
      </c>
      <c r="M17" s="1055">
        <v>2</v>
      </c>
      <c r="N17" s="1055">
        <v>0</v>
      </c>
      <c r="O17" s="1055">
        <v>2</v>
      </c>
      <c r="P17" s="1056" t="s">
        <v>728</v>
      </c>
      <c r="Q17" s="1054">
        <v>0.25</v>
      </c>
      <c r="R17" s="1054">
        <v>0.51</v>
      </c>
      <c r="S17" s="1057">
        <v>2</v>
      </c>
      <c r="T17" s="1058">
        <v>27.4</v>
      </c>
      <c r="U17" s="1058">
        <v>21.8</v>
      </c>
      <c r="V17" s="1059">
        <v>0.68</v>
      </c>
      <c r="W17" s="1059">
        <v>0.54</v>
      </c>
      <c r="X17" s="1060">
        <f>周报!$K8</f>
        <v>38.299999999999997</v>
      </c>
      <c r="Y17" s="1061">
        <f>IFERROR(周报!K$16,"")</f>
        <v>4.8381201044386426</v>
      </c>
      <c r="Z17" s="1060">
        <f>IFERROR(周报!K$14,"")</f>
        <v>185.3</v>
      </c>
      <c r="AA17" s="1060">
        <f>IFERROR(周报!K$29,"")</f>
        <v>503.8</v>
      </c>
      <c r="AB17" s="1060">
        <f>IFERROR(周报!K$43,"")</f>
        <v>1035.3</v>
      </c>
      <c r="AC17" s="1060">
        <f>IFERROR(周报!K$57,"")</f>
        <v>1794.1</v>
      </c>
      <c r="AD17" s="1060">
        <f>IFERROR(周报!K$71,"")</f>
        <v>1993</v>
      </c>
      <c r="AE17" s="1023">
        <f t="shared" si="0"/>
        <v>2425</v>
      </c>
      <c r="AF17" s="1062">
        <v>4.8499999999999996</v>
      </c>
      <c r="AG17" s="1063">
        <v>0</v>
      </c>
      <c r="AH17" s="1009">
        <f t="shared" si="1"/>
        <v>48</v>
      </c>
      <c r="AI17" s="1063">
        <f t="shared" si="2"/>
        <v>0</v>
      </c>
      <c r="AJ17" s="1063">
        <f t="shared" si="3"/>
        <v>0</v>
      </c>
      <c r="AK17" s="1009">
        <f t="shared" si="4"/>
        <v>2</v>
      </c>
      <c r="AL17" s="1064">
        <f t="shared" si="5"/>
        <v>2</v>
      </c>
      <c r="AM17" s="1023">
        <v>3957.5</v>
      </c>
      <c r="AN17" s="1023">
        <v>3958.7</v>
      </c>
      <c r="AO17" s="991"/>
      <c r="AQ17" s="991" t="str">
        <f>IF(基本信息!K15="",基本信息!J15,"")</f>
        <v/>
      </c>
    </row>
    <row r="18" spans="1:43" s="996" customFormat="1" ht="20.149999999999999" customHeight="1">
      <c r="A18" s="991"/>
      <c r="B18" s="1123" t="s">
        <v>729</v>
      </c>
      <c r="C18" s="1123"/>
      <c r="D18" s="992"/>
      <c r="E18" s="992">
        <f ca="1">SUM(E9:E17)</f>
        <v>0</v>
      </c>
      <c r="F18" s="992">
        <f ca="1">SUM(F9:F17)</f>
        <v>0</v>
      </c>
      <c r="G18" s="1065" t="e">
        <f ca="1">AVERAGEIF(G9:G17,"&gt;0")/100</f>
        <v>#DIV/0!</v>
      </c>
      <c r="H18" s="1065">
        <f>J3</f>
        <v>0.12288606589916634</v>
      </c>
      <c r="I18" s="1065"/>
      <c r="J18" s="1081">
        <f ca="1">AVERAGEIF(J9:J17,"&gt;0")</f>
        <v>125.54362655856437</v>
      </c>
      <c r="K18" s="1081" t="e">
        <f>AVERAGE(K9:K17)</f>
        <v>#DIV/0!</v>
      </c>
      <c r="L18" s="995"/>
      <c r="M18" s="995"/>
      <c r="N18" s="995"/>
      <c r="O18" s="1065"/>
      <c r="P18" s="1065"/>
      <c r="Q18" s="1065"/>
      <c r="R18" s="1066"/>
      <c r="S18" s="1066">
        <f>AVERAGEIF(S9:S17,"&gt;0")</f>
        <v>2</v>
      </c>
      <c r="T18" s="1065"/>
      <c r="U18" s="1065"/>
      <c r="V18" s="1065"/>
      <c r="W18" s="1065"/>
      <c r="X18" s="1067">
        <f>AVERAGE(X9:X17)</f>
        <v>41.999999999999993</v>
      </c>
      <c r="Y18" s="1068">
        <f>IFERROR(AVERAGE(Y9:Y17),"")</f>
        <v>4.7132365841854389</v>
      </c>
      <c r="Z18" s="1069">
        <f>AVERAGE(Z9:Z17)</f>
        <v>197.38888888888886</v>
      </c>
      <c r="AA18" s="1067">
        <f>IFERROR(AVERAGE(AA9:AA17),"")</f>
        <v>515.31111111111113</v>
      </c>
      <c r="AB18" s="1067">
        <f>IFERROR(AVERAGE(AB9:AB17),"")</f>
        <v>1068.7444444444445</v>
      </c>
      <c r="AC18" s="1067">
        <f>IFERROR(AVERAGE(AC9:AC17),"")</f>
        <v>1754.6444444444446</v>
      </c>
      <c r="AD18" s="1067">
        <f>IFERROR(AVERAGE(AD9:AD17),"")</f>
        <v>2077.6666666666665</v>
      </c>
      <c r="AE18" s="996">
        <f t="shared" si="0"/>
        <v>0</v>
      </c>
      <c r="AG18" s="991">
        <f>SUM(AG9:AG17)</f>
        <v>102</v>
      </c>
      <c r="AH18" s="991"/>
      <c r="AN18" s="1070"/>
    </row>
    <row r="19" spans="1:43" s="996" customFormat="1" ht="20.149999999999999" customHeight="1">
      <c r="A19" s="991"/>
      <c r="B19" s="1124" t="s">
        <v>730</v>
      </c>
      <c r="C19" s="1124"/>
      <c r="D19" s="1125" t="s">
        <v>733</v>
      </c>
      <c r="E19" s="1125"/>
      <c r="F19" s="1125"/>
      <c r="G19" s="1125"/>
      <c r="H19" s="1125"/>
      <c r="I19" s="1125"/>
      <c r="J19" s="1125"/>
      <c r="K19" s="1125"/>
      <c r="L19" s="1125"/>
      <c r="M19" s="1125"/>
      <c r="N19" s="1125"/>
      <c r="O19" s="1125"/>
      <c r="P19" s="1125"/>
      <c r="Q19" s="1125"/>
      <c r="R19" s="992"/>
      <c r="S19" s="992"/>
      <c r="T19" s="992"/>
      <c r="U19" s="992"/>
      <c r="V19" s="992"/>
      <c r="W19" s="992"/>
      <c r="X19" s="992"/>
      <c r="Y19" s="992"/>
      <c r="Z19" s="992"/>
      <c r="AA19" s="992"/>
      <c r="AB19" s="992"/>
      <c r="AC19" s="992"/>
      <c r="AD19" s="992"/>
      <c r="AF19" s="991"/>
      <c r="AG19" s="991"/>
    </row>
    <row r="20" spans="1:43" s="996" customFormat="1">
      <c r="A20" s="991"/>
      <c r="B20" s="991"/>
      <c r="C20" s="991"/>
      <c r="D20" s="991"/>
      <c r="E20" s="991"/>
      <c r="F20" s="991"/>
      <c r="G20" s="991"/>
      <c r="H20" s="991"/>
      <c r="I20" s="991"/>
      <c r="J20" s="1071"/>
      <c r="K20" s="1071"/>
      <c r="L20" s="991"/>
      <c r="M20" s="991"/>
      <c r="N20" s="991"/>
      <c r="O20" s="991"/>
      <c r="P20" s="991"/>
      <c r="Q20" s="991"/>
      <c r="R20" s="991"/>
      <c r="S20" s="991"/>
      <c r="T20" s="991"/>
      <c r="U20" s="991"/>
      <c r="V20" s="991"/>
      <c r="W20" s="991"/>
      <c r="X20" s="991"/>
      <c r="Y20" s="991"/>
      <c r="Z20" s="991"/>
      <c r="AA20" s="991"/>
      <c r="AB20" s="991"/>
      <c r="AC20" s="991"/>
      <c r="AF20" s="991"/>
      <c r="AG20" s="991"/>
    </row>
    <row r="22" spans="1:43">
      <c r="G22" s="1072"/>
      <c r="H22" s="1072"/>
      <c r="I22" s="1072"/>
      <c r="J22" s="1072"/>
      <c r="K22" s="1072"/>
      <c r="L22" s="1072"/>
      <c r="M22" s="1072"/>
      <c r="N22" s="1072"/>
      <c r="O22" s="1072"/>
      <c r="P22" s="1072"/>
      <c r="Q22" s="1072"/>
      <c r="R22" s="1072"/>
      <c r="S22" s="1072"/>
      <c r="T22" s="1072"/>
      <c r="U22" s="1072"/>
      <c r="V22" s="1072"/>
      <c r="W22" s="1072"/>
      <c r="X22" s="1072"/>
      <c r="Y22" s="1072"/>
      <c r="Z22" s="1072"/>
      <c r="AA22" s="1072"/>
      <c r="AB22" s="1072"/>
      <c r="AC22" s="1072"/>
    </row>
    <row r="23" spans="1:43" ht="16.5">
      <c r="B23" s="1104"/>
      <c r="C23" s="1104"/>
      <c r="G23" s="1072"/>
      <c r="H23" s="1072"/>
      <c r="I23" s="1072"/>
      <c r="J23" s="1072"/>
      <c r="K23" s="1072"/>
      <c r="L23" s="1072"/>
      <c r="M23" s="1072"/>
      <c r="N23" s="1072" t="s">
        <v>731</v>
      </c>
      <c r="O23" s="1072"/>
      <c r="P23" s="1072"/>
      <c r="Q23" s="1072"/>
      <c r="R23" s="1072"/>
      <c r="S23" s="1072"/>
      <c r="T23" s="1072"/>
      <c r="U23" s="1072"/>
      <c r="V23" s="1072"/>
      <c r="W23" s="1072"/>
      <c r="X23" s="1072"/>
      <c r="Y23" s="1072"/>
      <c r="Z23" s="1072"/>
      <c r="AA23" s="1072"/>
      <c r="AB23" s="1072"/>
      <c r="AC23" s="1072"/>
    </row>
    <row r="25" spans="1:43">
      <c r="F25" s="1072"/>
    </row>
    <row r="26" spans="1:43" s="996" customFormat="1">
      <c r="A26" s="991"/>
      <c r="B26" s="991"/>
      <c r="C26" s="991"/>
      <c r="D26" s="991"/>
      <c r="E26" s="991"/>
      <c r="F26" s="1072"/>
      <c r="G26" s="991"/>
      <c r="H26" s="991"/>
      <c r="I26" s="991"/>
      <c r="J26" s="991"/>
      <c r="K26" s="991"/>
      <c r="L26" s="991"/>
      <c r="M26" s="991"/>
      <c r="N26" s="991"/>
      <c r="O26" s="991"/>
      <c r="P26" s="991"/>
      <c r="Q26" s="991"/>
      <c r="R26" s="991"/>
      <c r="S26" s="991"/>
      <c r="T26" s="991"/>
      <c r="U26" s="991"/>
      <c r="V26" s="991"/>
      <c r="W26" s="991"/>
      <c r="X26" s="991"/>
      <c r="Y26" s="991"/>
      <c r="Z26" s="991"/>
      <c r="AA26" s="991"/>
      <c r="AB26" s="991"/>
      <c r="AC26" s="991"/>
      <c r="AF26" s="991"/>
      <c r="AG26" s="991"/>
    </row>
    <row r="27" spans="1:43" s="996" customFormat="1">
      <c r="A27" s="991"/>
      <c r="B27" s="991"/>
      <c r="C27" s="991"/>
      <c r="D27" s="991"/>
      <c r="E27" s="991"/>
      <c r="F27" s="1072"/>
      <c r="G27" s="991"/>
      <c r="H27" s="991"/>
      <c r="I27" s="991"/>
      <c r="J27" s="991"/>
      <c r="K27" s="991"/>
      <c r="L27" s="991"/>
      <c r="M27" s="991"/>
      <c r="N27" s="991"/>
      <c r="O27" s="991"/>
      <c r="P27" s="991"/>
      <c r="Q27" s="991"/>
      <c r="R27" s="991"/>
      <c r="S27" s="991"/>
      <c r="T27" s="991"/>
      <c r="U27" s="991"/>
      <c r="V27" s="991"/>
      <c r="W27" s="991"/>
      <c r="X27" s="991"/>
      <c r="Y27" s="991"/>
      <c r="Z27" s="991"/>
      <c r="AA27" s="991"/>
      <c r="AB27" s="991"/>
      <c r="AC27" s="991"/>
      <c r="AF27" s="991"/>
      <c r="AG27" s="991"/>
    </row>
    <row r="28" spans="1:43" s="996" customFormat="1">
      <c r="A28" s="991"/>
      <c r="B28" s="991"/>
      <c r="C28" s="991"/>
      <c r="D28" s="991"/>
      <c r="E28" s="991"/>
      <c r="F28" s="991"/>
      <c r="G28" s="991"/>
      <c r="H28" s="991"/>
      <c r="I28" s="991"/>
      <c r="J28" s="991"/>
      <c r="K28" s="991"/>
      <c r="L28" s="991"/>
      <c r="M28" s="991"/>
      <c r="N28" s="991"/>
      <c r="O28" s="991"/>
      <c r="P28" s="991"/>
      <c r="Q28" s="991"/>
      <c r="R28" s="991"/>
      <c r="S28" s="991"/>
      <c r="T28" s="991"/>
      <c r="U28" s="991"/>
      <c r="V28" s="991"/>
      <c r="W28" s="991"/>
      <c r="X28" s="991"/>
      <c r="Y28" s="991"/>
      <c r="Z28" s="991"/>
      <c r="AA28" s="991"/>
      <c r="AB28" s="991"/>
      <c r="AC28" s="991"/>
      <c r="AF28" s="991"/>
      <c r="AG28" s="991"/>
    </row>
    <row r="30" spans="1:43" s="996" customFormat="1">
      <c r="A30" s="991"/>
      <c r="B30" s="991"/>
      <c r="C30" s="991"/>
      <c r="D30" s="991"/>
      <c r="E30" s="991"/>
      <c r="F30" s="991"/>
      <c r="G30" s="991"/>
      <c r="H30" s="991"/>
      <c r="I30" s="991"/>
      <c r="J30" s="991"/>
      <c r="K30" s="991"/>
      <c r="L30" s="991"/>
      <c r="M30" s="991"/>
      <c r="N30" s="991"/>
      <c r="O30" s="991"/>
      <c r="P30" s="991"/>
      <c r="Q30" s="991"/>
      <c r="R30" s="991"/>
      <c r="S30" s="991"/>
      <c r="T30" s="991"/>
      <c r="U30" s="991"/>
      <c r="V30" s="991"/>
      <c r="W30" s="991"/>
      <c r="X30" s="991"/>
      <c r="Y30" s="991"/>
      <c r="Z30" s="991"/>
      <c r="AA30" s="991"/>
      <c r="AB30" s="991"/>
      <c r="AC30" s="991"/>
      <c r="AF30" s="991"/>
      <c r="AG30" s="991"/>
    </row>
    <row r="31" spans="1:43" s="996" customFormat="1">
      <c r="A31" s="991"/>
      <c r="B31" s="991"/>
      <c r="C31" s="991"/>
      <c r="D31" s="991"/>
      <c r="E31" s="991"/>
      <c r="F31" s="991"/>
      <c r="G31" s="991"/>
      <c r="H31" s="991"/>
      <c r="I31" s="991"/>
      <c r="J31" s="991"/>
      <c r="K31" s="991"/>
      <c r="L31" s="991"/>
      <c r="M31" s="991"/>
      <c r="N31" s="991"/>
      <c r="O31" s="991"/>
      <c r="P31" s="991"/>
      <c r="Q31" s="991"/>
      <c r="R31" s="991"/>
      <c r="S31" s="991"/>
      <c r="T31" s="991"/>
      <c r="U31" s="991"/>
      <c r="V31" s="991"/>
      <c r="W31" s="991"/>
      <c r="X31" s="991"/>
      <c r="Y31" s="991"/>
      <c r="Z31" s="991"/>
      <c r="AA31" s="991"/>
      <c r="AB31" s="991"/>
      <c r="AC31" s="991"/>
      <c r="AF31" s="991"/>
      <c r="AG31" s="991"/>
    </row>
    <row r="32" spans="1:43" s="996" customFormat="1">
      <c r="A32" s="991"/>
      <c r="B32" s="991"/>
      <c r="C32" s="991"/>
      <c r="D32" s="991"/>
      <c r="E32" s="991"/>
      <c r="F32" s="991"/>
      <c r="G32" s="991"/>
      <c r="H32" s="991"/>
      <c r="I32" s="991"/>
      <c r="J32" s="991"/>
      <c r="K32" s="991"/>
      <c r="L32" s="991"/>
      <c r="M32" s="991"/>
      <c r="N32" s="991"/>
      <c r="O32" s="991"/>
      <c r="P32" s="991"/>
      <c r="Q32" s="991"/>
      <c r="R32" s="991"/>
      <c r="S32" s="991"/>
      <c r="T32" s="991"/>
      <c r="U32" s="991"/>
      <c r="V32" s="991"/>
      <c r="W32" s="991"/>
      <c r="X32" s="991"/>
      <c r="Y32" s="991"/>
      <c r="Z32" s="991"/>
      <c r="AA32" s="991"/>
      <c r="AB32" s="991"/>
      <c r="AC32" s="991"/>
      <c r="AF32" s="991"/>
      <c r="AG32" s="991"/>
    </row>
    <row r="33" spans="1:33" s="996" customFormat="1">
      <c r="A33" s="991"/>
      <c r="B33" s="991"/>
      <c r="C33" s="991"/>
      <c r="D33" s="991"/>
      <c r="E33" s="991"/>
      <c r="F33" s="991"/>
      <c r="G33" s="991"/>
      <c r="H33" s="991"/>
      <c r="I33" s="991"/>
      <c r="J33" s="991"/>
      <c r="K33" s="991"/>
      <c r="L33" s="991"/>
      <c r="M33" s="991"/>
      <c r="N33" s="991"/>
      <c r="O33" s="991"/>
      <c r="P33" s="991"/>
      <c r="Q33" s="991"/>
      <c r="R33" s="991"/>
      <c r="S33" s="991"/>
      <c r="T33" s="991"/>
      <c r="U33" s="991"/>
      <c r="V33" s="991"/>
      <c r="W33" s="991"/>
      <c r="X33" s="991"/>
      <c r="Y33" s="991"/>
      <c r="Z33" s="991"/>
      <c r="AA33" s="991"/>
      <c r="AB33" s="991"/>
      <c r="AC33" s="991"/>
      <c r="AF33" s="991"/>
      <c r="AG33" s="991"/>
    </row>
    <row r="34" spans="1:33" s="996" customFormat="1">
      <c r="A34" s="991"/>
      <c r="B34" s="991"/>
      <c r="C34" s="991"/>
      <c r="D34" s="991"/>
      <c r="E34" s="991"/>
      <c r="F34" s="991"/>
      <c r="G34" s="991"/>
      <c r="H34" s="991"/>
      <c r="I34" s="991"/>
      <c r="J34" s="991"/>
      <c r="K34" s="991"/>
      <c r="L34" s="991"/>
      <c r="M34" s="991"/>
      <c r="N34" s="991"/>
      <c r="O34" s="991"/>
      <c r="P34" s="991"/>
      <c r="Q34" s="991"/>
      <c r="R34" s="991"/>
      <c r="S34" s="991"/>
      <c r="T34" s="991"/>
      <c r="U34" s="991"/>
      <c r="V34" s="991"/>
      <c r="W34" s="991"/>
      <c r="X34" s="991"/>
      <c r="Y34" s="991"/>
      <c r="Z34" s="991"/>
      <c r="AA34" s="991"/>
      <c r="AB34" s="991"/>
      <c r="AC34" s="991"/>
      <c r="AF34" s="991"/>
      <c r="AG34" s="991"/>
    </row>
    <row r="35" spans="1:33" s="996" customFormat="1">
      <c r="A35" s="991"/>
      <c r="B35" s="991"/>
      <c r="C35" s="991"/>
      <c r="D35" s="991"/>
      <c r="E35" s="991"/>
      <c r="F35" s="991"/>
      <c r="G35" s="991"/>
      <c r="H35" s="991"/>
      <c r="I35" s="991"/>
      <c r="J35" s="991"/>
      <c r="K35" s="991"/>
      <c r="L35" s="991"/>
      <c r="M35" s="991"/>
      <c r="N35" s="991"/>
      <c r="O35" s="991"/>
      <c r="P35" s="991"/>
      <c r="Q35" s="991"/>
      <c r="R35" s="991"/>
      <c r="S35" s="991"/>
      <c r="T35" s="991"/>
      <c r="U35" s="991"/>
      <c r="V35" s="991"/>
      <c r="W35" s="991"/>
      <c r="X35" s="991"/>
      <c r="Y35" s="991"/>
      <c r="Z35" s="991"/>
      <c r="AA35" s="991"/>
      <c r="AB35" s="991"/>
      <c r="AC35" s="991"/>
      <c r="AF35" s="991"/>
      <c r="AG35" s="991"/>
    </row>
    <row r="36" spans="1:33" s="996" customFormat="1">
      <c r="A36" s="991"/>
      <c r="B36" s="991"/>
      <c r="C36" s="991"/>
      <c r="D36" s="991"/>
      <c r="E36" s="991"/>
      <c r="F36" s="991"/>
      <c r="G36" s="991"/>
      <c r="H36" s="991"/>
      <c r="I36" s="991"/>
      <c r="J36" s="991"/>
      <c r="K36" s="991"/>
      <c r="L36" s="991"/>
      <c r="M36" s="991"/>
      <c r="N36" s="991"/>
      <c r="O36" s="991"/>
      <c r="P36" s="991"/>
      <c r="Q36" s="991"/>
      <c r="R36" s="991"/>
      <c r="S36" s="991"/>
      <c r="T36" s="991"/>
      <c r="U36" s="991"/>
      <c r="V36" s="991"/>
      <c r="W36" s="991"/>
      <c r="X36" s="991"/>
      <c r="Y36" s="991"/>
      <c r="Z36" s="991"/>
      <c r="AA36" s="991"/>
      <c r="AB36" s="991"/>
      <c r="AC36" s="991"/>
      <c r="AF36" s="991"/>
      <c r="AG36" s="991"/>
    </row>
    <row r="37" spans="1:33" s="996" customFormat="1">
      <c r="A37" s="991"/>
      <c r="B37" s="991"/>
      <c r="C37" s="991"/>
      <c r="D37" s="991"/>
      <c r="E37" s="991"/>
      <c r="F37" s="991"/>
      <c r="G37" s="991"/>
      <c r="H37" s="991"/>
      <c r="I37" s="991"/>
      <c r="J37" s="991"/>
      <c r="K37" s="991"/>
      <c r="L37" s="991"/>
      <c r="M37" s="991"/>
      <c r="N37" s="991"/>
      <c r="O37" s="991"/>
      <c r="P37" s="991"/>
      <c r="Q37" s="991"/>
      <c r="R37" s="991"/>
      <c r="S37" s="991"/>
      <c r="T37" s="991"/>
      <c r="U37" s="991"/>
      <c r="V37" s="991"/>
      <c r="W37" s="991"/>
      <c r="X37" s="991"/>
      <c r="Y37" s="991"/>
      <c r="Z37" s="991"/>
      <c r="AA37" s="991"/>
      <c r="AB37" s="991"/>
      <c r="AC37" s="991"/>
      <c r="AF37" s="991"/>
      <c r="AG37" s="991"/>
    </row>
    <row r="38" spans="1:33" s="996" customFormat="1">
      <c r="A38" s="991"/>
      <c r="B38" s="991"/>
      <c r="C38" s="991"/>
      <c r="D38" s="991"/>
      <c r="E38" s="991"/>
      <c r="F38" s="991"/>
      <c r="G38" s="991"/>
      <c r="H38" s="991"/>
      <c r="I38" s="991"/>
      <c r="J38" s="991"/>
      <c r="K38" s="991"/>
      <c r="L38" s="991"/>
      <c r="M38" s="991"/>
      <c r="N38" s="991"/>
      <c r="O38" s="991"/>
      <c r="P38" s="991"/>
      <c r="Q38" s="991"/>
      <c r="R38" s="991"/>
      <c r="S38" s="991"/>
      <c r="T38" s="991"/>
      <c r="U38" s="991"/>
      <c r="V38" s="991"/>
      <c r="W38" s="991"/>
      <c r="X38" s="991"/>
      <c r="Y38" s="991"/>
      <c r="Z38" s="991"/>
      <c r="AA38" s="991"/>
      <c r="AB38" s="991"/>
      <c r="AC38" s="991"/>
      <c r="AF38" s="991"/>
      <c r="AG38" s="991"/>
    </row>
    <row r="39" spans="1:33" s="996" customFormat="1">
      <c r="A39" s="991"/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F39" s="991"/>
      <c r="AG39" s="991"/>
    </row>
    <row r="40" spans="1:33" s="996" customFormat="1">
      <c r="A40" s="991"/>
      <c r="B40" s="991"/>
      <c r="C40" s="991"/>
      <c r="D40" s="991"/>
      <c r="E40" s="991"/>
      <c r="F40" s="991"/>
      <c r="G40" s="991"/>
      <c r="H40" s="991"/>
      <c r="I40" s="991"/>
      <c r="J40" s="991"/>
      <c r="K40" s="991"/>
      <c r="L40" s="991"/>
      <c r="M40" s="991"/>
      <c r="N40" s="991"/>
      <c r="O40" s="991"/>
      <c r="P40" s="991"/>
      <c r="Q40" s="991"/>
      <c r="R40" s="991"/>
      <c r="S40" s="991"/>
      <c r="T40" s="991"/>
      <c r="U40" s="991"/>
      <c r="V40" s="991"/>
      <c r="W40" s="991"/>
      <c r="X40" s="991"/>
      <c r="Y40" s="991"/>
      <c r="Z40" s="991"/>
      <c r="AA40" s="991"/>
      <c r="AB40" s="991"/>
      <c r="AC40" s="991"/>
      <c r="AF40" s="991"/>
      <c r="AG40" s="991"/>
    </row>
    <row r="41" spans="1:33" s="996" customFormat="1">
      <c r="A41" s="991"/>
      <c r="B41" s="991"/>
      <c r="C41" s="991"/>
      <c r="D41" s="991"/>
      <c r="E41" s="991"/>
      <c r="F41" s="991"/>
      <c r="G41" s="991"/>
      <c r="H41" s="991"/>
      <c r="I41" s="991"/>
      <c r="J41" s="991"/>
      <c r="K41" s="991"/>
      <c r="L41" s="991"/>
      <c r="M41" s="991"/>
      <c r="N41" s="991"/>
      <c r="O41" s="991"/>
      <c r="P41" s="991"/>
      <c r="Q41" s="991"/>
      <c r="R41" s="991"/>
      <c r="S41" s="991"/>
      <c r="T41" s="991"/>
      <c r="U41" s="991"/>
      <c r="V41" s="991"/>
      <c r="W41" s="991"/>
      <c r="X41" s="991"/>
      <c r="Y41" s="991"/>
      <c r="Z41" s="991"/>
      <c r="AA41" s="991"/>
      <c r="AB41" s="991"/>
      <c r="AC41" s="991"/>
      <c r="AF41" s="991"/>
      <c r="AG41" s="991"/>
    </row>
    <row r="42" spans="1:33" s="996" customFormat="1">
      <c r="A42" s="991"/>
      <c r="B42" s="991"/>
      <c r="C42" s="991"/>
      <c r="D42" s="991"/>
      <c r="E42" s="991"/>
      <c r="F42" s="991"/>
      <c r="G42" s="991"/>
      <c r="H42" s="991"/>
      <c r="I42" s="991"/>
      <c r="J42" s="991"/>
      <c r="K42" s="991"/>
      <c r="L42" s="991"/>
      <c r="M42" s="991"/>
      <c r="N42" s="991"/>
      <c r="O42" s="991"/>
      <c r="P42" s="991"/>
      <c r="Q42" s="991"/>
      <c r="R42" s="991"/>
      <c r="S42" s="991"/>
      <c r="T42" s="991"/>
      <c r="U42" s="991"/>
      <c r="V42" s="991"/>
      <c r="W42" s="991"/>
      <c r="X42" s="991"/>
      <c r="Y42" s="991"/>
      <c r="Z42" s="991"/>
      <c r="AA42" s="991"/>
      <c r="AB42" s="991"/>
      <c r="AC42" s="991"/>
      <c r="AF42" s="991"/>
      <c r="AG42" s="991"/>
    </row>
    <row r="43" spans="1:33" s="996" customFormat="1">
      <c r="A43" s="991"/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F43" s="991"/>
      <c r="AG43" s="991"/>
    </row>
    <row r="44" spans="1:33" s="996" customFormat="1">
      <c r="A44" s="991"/>
      <c r="B44" s="991"/>
      <c r="C44" s="991"/>
      <c r="D44" s="991"/>
      <c r="E44" s="991"/>
      <c r="F44" s="991"/>
      <c r="G44" s="991"/>
      <c r="H44" s="991"/>
      <c r="I44" s="991"/>
      <c r="J44" s="991"/>
      <c r="K44" s="991"/>
      <c r="L44" s="991"/>
      <c r="M44" s="991"/>
      <c r="N44" s="991"/>
      <c r="O44" s="991"/>
      <c r="P44" s="991"/>
      <c r="Q44" s="991"/>
      <c r="R44" s="991"/>
      <c r="S44" s="991"/>
      <c r="T44" s="991"/>
      <c r="U44" s="991"/>
      <c r="V44" s="991"/>
      <c r="W44" s="991"/>
      <c r="X44" s="991"/>
      <c r="Y44" s="991"/>
      <c r="Z44" s="991"/>
      <c r="AA44" s="991"/>
      <c r="AB44" s="991"/>
      <c r="AC44" s="991"/>
      <c r="AF44" s="991"/>
      <c r="AG44" s="991"/>
    </row>
    <row r="45" spans="1:33" s="996" customFormat="1">
      <c r="A45" s="991"/>
      <c r="B45" s="991"/>
      <c r="C45" s="991"/>
      <c r="D45" s="991"/>
      <c r="E45" s="991"/>
      <c r="F45" s="991"/>
      <c r="G45" s="991"/>
      <c r="H45" s="991"/>
      <c r="I45" s="991"/>
      <c r="J45" s="991"/>
      <c r="K45" s="991"/>
      <c r="L45" s="991"/>
      <c r="M45" s="991"/>
      <c r="N45" s="991"/>
      <c r="O45" s="991"/>
      <c r="P45" s="991"/>
      <c r="Q45" s="991"/>
      <c r="R45" s="991"/>
      <c r="S45" s="991"/>
      <c r="T45" s="991"/>
      <c r="U45" s="991"/>
      <c r="V45" s="991"/>
      <c r="W45" s="991"/>
      <c r="X45" s="991"/>
      <c r="Y45" s="991"/>
      <c r="Z45" s="991"/>
      <c r="AA45" s="991"/>
      <c r="AB45" s="991"/>
      <c r="AC45" s="991"/>
      <c r="AF45" s="991"/>
      <c r="AG45" s="991"/>
    </row>
    <row r="46" spans="1:33" s="996" customFormat="1">
      <c r="A46" s="991"/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F46" s="991"/>
      <c r="AG46" s="991"/>
    </row>
    <row r="47" spans="1:33" s="996" customFormat="1">
      <c r="A47" s="991"/>
      <c r="B47" s="991"/>
      <c r="C47" s="991"/>
      <c r="D47" s="991"/>
      <c r="E47" s="991"/>
      <c r="F47" s="991"/>
      <c r="G47" s="991"/>
      <c r="H47" s="991"/>
      <c r="I47" s="991"/>
      <c r="J47" s="991"/>
      <c r="K47" s="991"/>
      <c r="L47" s="991"/>
      <c r="M47" s="991"/>
      <c r="N47" s="991"/>
      <c r="O47" s="991"/>
      <c r="P47" s="991"/>
      <c r="Q47" s="991"/>
      <c r="R47" s="991"/>
      <c r="S47" s="991"/>
      <c r="T47" s="991"/>
      <c r="U47" s="991"/>
      <c r="V47" s="991"/>
      <c r="W47" s="991"/>
      <c r="X47" s="991"/>
      <c r="Y47" s="991"/>
      <c r="Z47" s="991"/>
      <c r="AA47" s="991"/>
      <c r="AB47" s="991"/>
      <c r="AC47" s="991"/>
      <c r="AF47" s="991"/>
      <c r="AG47" s="991"/>
    </row>
    <row r="48" spans="1:33" s="996" customFormat="1">
      <c r="A48" s="991"/>
      <c r="B48" s="991"/>
      <c r="C48" s="991"/>
      <c r="D48" s="991"/>
      <c r="E48" s="991"/>
      <c r="F48" s="991"/>
      <c r="G48" s="991"/>
      <c r="H48" s="991"/>
      <c r="I48" s="991"/>
      <c r="J48" s="991"/>
      <c r="K48" s="991"/>
      <c r="L48" s="991"/>
      <c r="M48" s="991"/>
      <c r="N48" s="991"/>
      <c r="O48" s="991"/>
      <c r="P48" s="991"/>
      <c r="Q48" s="991"/>
      <c r="R48" s="991"/>
      <c r="S48" s="991"/>
      <c r="T48" s="991"/>
      <c r="U48" s="991"/>
      <c r="V48" s="991"/>
      <c r="W48" s="991"/>
      <c r="X48" s="991"/>
      <c r="Y48" s="991"/>
      <c r="Z48" s="991"/>
      <c r="AA48" s="991"/>
      <c r="AB48" s="991"/>
      <c r="AC48" s="991"/>
      <c r="AF48" s="991"/>
      <c r="AG48" s="991"/>
    </row>
    <row r="49" spans="1:33" s="996" customFormat="1">
      <c r="A49" s="991"/>
      <c r="B49" s="991"/>
      <c r="C49" s="991"/>
      <c r="D49" s="991"/>
      <c r="E49" s="991"/>
      <c r="F49" s="991"/>
      <c r="G49" s="991"/>
      <c r="H49" s="991"/>
      <c r="I49" s="991"/>
      <c r="J49" s="991"/>
      <c r="K49" s="991"/>
      <c r="L49" s="991"/>
      <c r="M49" s="991"/>
      <c r="N49" s="991"/>
      <c r="O49" s="991"/>
      <c r="P49" s="991"/>
      <c r="Q49" s="991"/>
      <c r="R49" s="991"/>
      <c r="S49" s="991"/>
      <c r="T49" s="991"/>
      <c r="U49" s="991"/>
      <c r="V49" s="991"/>
      <c r="W49" s="991"/>
      <c r="X49" s="991"/>
      <c r="Y49" s="991"/>
      <c r="Z49" s="991"/>
      <c r="AA49" s="991"/>
      <c r="AB49" s="991"/>
      <c r="AC49" s="991"/>
      <c r="AF49" s="991"/>
      <c r="AG49" s="991"/>
    </row>
    <row r="52" spans="1:33" ht="15" thickBot="1">
      <c r="S52" s="991" t="s">
        <v>732</v>
      </c>
      <c r="T52" s="991" t="s">
        <v>723</v>
      </c>
    </row>
    <row r="53" spans="1:33" ht="15" thickBot="1">
      <c r="N53" s="991">
        <f ca="1">B9</f>
        <v>37</v>
      </c>
      <c r="O53" s="991">
        <v>10</v>
      </c>
      <c r="P53" s="1073" t="s">
        <v>100</v>
      </c>
      <c r="Q53" s="1074">
        <f t="array" ref="Q53:Q76">TRANSPOSE(周报!C94:Z94)</f>
        <v>24363</v>
      </c>
      <c r="R53" s="1078">
        <f>VLOOKUP(O53,日耗料!$A$8:$L$56,12,0)</f>
        <v>50</v>
      </c>
      <c r="S53" s="1074">
        <f>ROUND(Q53*R53/1000,0)</f>
        <v>1218</v>
      </c>
      <c r="T53" s="1074">
        <f>ROUND(S53*2/1000,2)</f>
        <v>2.44</v>
      </c>
    </row>
    <row r="54" spans="1:33" ht="15" thickBot="1">
      <c r="N54" s="991">
        <f t="shared" ref="N54:N61" ca="1" si="7">B10</f>
        <v>37</v>
      </c>
      <c r="O54" s="991">
        <v>10</v>
      </c>
      <c r="P54" s="1073" t="s">
        <v>519</v>
      </c>
      <c r="Q54" s="1075">
        <v>21493</v>
      </c>
      <c r="R54" s="1078">
        <f>VLOOKUP(O54,日耗料!$A$8:$L$56,12,0)</f>
        <v>50</v>
      </c>
      <c r="S54" s="1074">
        <f t="shared" ref="S54:S61" si="8">ROUND(Q54*R54/1000,0)</f>
        <v>1075</v>
      </c>
      <c r="T54" s="1074">
        <f t="shared" ref="T54:T61" si="9">ROUND(S54*2/1000,2)</f>
        <v>2.15</v>
      </c>
    </row>
    <row r="55" spans="1:33" ht="15" thickBot="1">
      <c r="N55" s="991">
        <f t="shared" ca="1" si="7"/>
        <v>37</v>
      </c>
      <c r="O55" s="991">
        <v>10</v>
      </c>
      <c r="P55" s="1073" t="s">
        <v>559</v>
      </c>
      <c r="Q55" s="1076">
        <v>23399</v>
      </c>
      <c r="R55" s="1078">
        <f>VLOOKUP(O55,日耗料!$A$8:$L$56,12,0)</f>
        <v>50</v>
      </c>
      <c r="S55" s="1074">
        <f t="shared" si="8"/>
        <v>1170</v>
      </c>
      <c r="T55" s="1074">
        <f t="shared" si="9"/>
        <v>2.34</v>
      </c>
    </row>
    <row r="56" spans="1:33" ht="15" thickBot="1">
      <c r="N56" s="991">
        <f t="shared" ca="1" si="7"/>
        <v>37</v>
      </c>
      <c r="O56" s="991">
        <v>10</v>
      </c>
      <c r="P56" s="1073" t="s">
        <v>520</v>
      </c>
      <c r="Q56" s="1076">
        <v>23511</v>
      </c>
      <c r="R56" s="1078">
        <f>VLOOKUP(O56,日耗料!$A$8:$L$56,12,0)</f>
        <v>50</v>
      </c>
      <c r="S56" s="1074">
        <f t="shared" si="8"/>
        <v>1176</v>
      </c>
      <c r="T56" s="1074">
        <f t="shared" si="9"/>
        <v>2.35</v>
      </c>
    </row>
    <row r="57" spans="1:33" ht="15" thickBot="1">
      <c r="N57" s="991">
        <f t="shared" ca="1" si="7"/>
        <v>37</v>
      </c>
      <c r="O57" s="991">
        <v>10</v>
      </c>
      <c r="P57" s="1073" t="s">
        <v>522</v>
      </c>
      <c r="Q57" s="1076">
        <v>23243</v>
      </c>
      <c r="R57" s="1078">
        <f>VLOOKUP(O57,日耗料!$A$8:$L$56,12,0)</f>
        <v>50</v>
      </c>
      <c r="S57" s="1074">
        <f t="shared" si="8"/>
        <v>1162</v>
      </c>
      <c r="T57" s="1074">
        <f t="shared" si="9"/>
        <v>2.3199999999999998</v>
      </c>
    </row>
    <row r="58" spans="1:33" ht="15" thickBot="1">
      <c r="N58" s="991">
        <f t="shared" ca="1" si="7"/>
        <v>37</v>
      </c>
      <c r="O58" s="991">
        <v>9</v>
      </c>
      <c r="P58" s="1073" t="s">
        <v>620</v>
      </c>
      <c r="Q58" s="1077">
        <v>27195</v>
      </c>
      <c r="R58" s="1078">
        <f>VLOOKUP(O58,日耗料!$A$8:$L$56,12,0)</f>
        <v>43</v>
      </c>
      <c r="S58" s="1074">
        <f t="shared" si="8"/>
        <v>1169</v>
      </c>
      <c r="T58" s="1074">
        <f t="shared" si="9"/>
        <v>2.34</v>
      </c>
    </row>
    <row r="59" spans="1:33" ht="15" thickBot="1">
      <c r="N59" s="991">
        <f t="shared" ca="1" si="7"/>
        <v>36</v>
      </c>
      <c r="O59" s="991">
        <v>9</v>
      </c>
      <c r="P59" s="1073" t="s">
        <v>621</v>
      </c>
      <c r="Q59" s="1076">
        <v>25520</v>
      </c>
      <c r="R59" s="1078">
        <f>VLOOKUP(O59,日耗料!$A$8:$L$56,12,0)</f>
        <v>43</v>
      </c>
      <c r="S59" s="1074">
        <f t="shared" si="8"/>
        <v>1097</v>
      </c>
      <c r="T59" s="1074">
        <f t="shared" si="9"/>
        <v>2.19</v>
      </c>
    </row>
    <row r="60" spans="1:33" ht="15" thickBot="1">
      <c r="N60" s="991">
        <f t="shared" ca="1" si="7"/>
        <v>37</v>
      </c>
      <c r="O60" s="991">
        <v>9</v>
      </c>
      <c r="P60" s="1073" t="s">
        <v>622</v>
      </c>
      <c r="Q60" s="1076">
        <v>25582</v>
      </c>
      <c r="R60" s="1078">
        <f>VLOOKUP(O60,日耗料!$A$8:$L$56,12,0)</f>
        <v>43</v>
      </c>
      <c r="S60" s="1074">
        <f t="shared" si="8"/>
        <v>1100</v>
      </c>
      <c r="T60" s="1074">
        <f t="shared" si="9"/>
        <v>2.2000000000000002</v>
      </c>
    </row>
    <row r="61" spans="1:33" ht="15" thickBot="1">
      <c r="N61" s="991">
        <f t="shared" ca="1" si="7"/>
        <v>36</v>
      </c>
      <c r="O61" s="991">
        <v>9</v>
      </c>
      <c r="P61" s="1073" t="s">
        <v>623</v>
      </c>
      <c r="Q61" s="1076">
        <v>26639</v>
      </c>
      <c r="R61" s="1078">
        <f>VLOOKUP(O61,日耗料!$A$8:$L$56,12,0)</f>
        <v>43</v>
      </c>
      <c r="S61" s="1074">
        <f t="shared" si="8"/>
        <v>1145</v>
      </c>
      <c r="T61" s="1074">
        <f t="shared" si="9"/>
        <v>2.29</v>
      </c>
    </row>
    <row r="62" spans="1:33" ht="15" hidden="1" thickBot="1">
      <c r="P62" s="1073"/>
      <c r="Q62" s="1075">
        <v>220945</v>
      </c>
      <c r="R62" s="1078"/>
      <c r="S62" s="1074"/>
      <c r="T62" s="1074"/>
    </row>
    <row r="63" spans="1:33" ht="15" hidden="1" thickBot="1">
      <c r="P63" s="1073"/>
      <c r="Q63" s="1075">
        <v>0</v>
      </c>
      <c r="R63" s="1078"/>
      <c r="S63" s="1074"/>
      <c r="T63" s="1074"/>
    </row>
    <row r="64" spans="1:33" ht="15" hidden="1" thickBot="1">
      <c r="P64" s="1073"/>
      <c r="Q64">
        <v>0</v>
      </c>
      <c r="R64" s="1078"/>
      <c r="S64" s="1074"/>
      <c r="T64" s="1074"/>
    </row>
    <row r="65" spans="16:20" ht="15" hidden="1" thickBot="1">
      <c r="P65" s="1073"/>
      <c r="Q65" s="991">
        <v>0</v>
      </c>
      <c r="R65" s="1078"/>
      <c r="S65" s="1074"/>
      <c r="T65" s="1074"/>
    </row>
    <row r="66" spans="16:20" ht="15" hidden="1" thickBot="1">
      <c r="P66" s="1073"/>
      <c r="Q66" s="991">
        <v>0</v>
      </c>
      <c r="R66" s="1078"/>
      <c r="S66" s="1074"/>
      <c r="T66" s="1074"/>
    </row>
    <row r="67" spans="16:20" ht="15" hidden="1" thickBot="1">
      <c r="P67" s="1073"/>
      <c r="Q67" s="991">
        <v>0</v>
      </c>
      <c r="R67" s="1078"/>
      <c r="S67" s="1074"/>
      <c r="T67" s="1074"/>
    </row>
    <row r="68" spans="16:20" ht="15" hidden="1" thickBot="1">
      <c r="P68" s="1073"/>
      <c r="Q68" s="991">
        <v>0</v>
      </c>
      <c r="R68" s="1078"/>
      <c r="S68" s="1074"/>
      <c r="T68" s="1074"/>
    </row>
    <row r="69" spans="16:20" ht="15" hidden="1" thickBot="1">
      <c r="P69" s="1073"/>
      <c r="Q69" s="991">
        <v>0</v>
      </c>
      <c r="R69" s="1078"/>
      <c r="S69" s="1074"/>
      <c r="T69" s="1074"/>
    </row>
    <row r="70" spans="16:20" ht="15" hidden="1" thickBot="1">
      <c r="P70" s="1073"/>
      <c r="Q70" s="991">
        <v>0</v>
      </c>
      <c r="R70" s="1078"/>
      <c r="S70" s="1074"/>
      <c r="T70" s="1074"/>
    </row>
    <row r="71" spans="16:20" ht="15" hidden="1" thickBot="1">
      <c r="P71" s="1073"/>
      <c r="Q71" s="991">
        <v>0</v>
      </c>
      <c r="R71" s="1078"/>
      <c r="S71" s="1074"/>
      <c r="T71" s="1074"/>
    </row>
    <row r="72" spans="16:20" ht="15" hidden="1" thickBot="1">
      <c r="P72" s="1073"/>
      <c r="Q72" s="991">
        <v>0</v>
      </c>
      <c r="R72" s="1078"/>
      <c r="S72" s="1074"/>
      <c r="T72" s="1074"/>
    </row>
    <row r="73" spans="16:20" ht="15" hidden="1" thickBot="1">
      <c r="P73" s="1073"/>
      <c r="Q73" s="991">
        <v>0</v>
      </c>
      <c r="R73" s="1078"/>
      <c r="S73" s="1074"/>
      <c r="T73" s="1074"/>
    </row>
    <row r="74" spans="16:20" ht="15" hidden="1" thickBot="1">
      <c r="P74" s="1073"/>
      <c r="Q74" s="991">
        <v>0</v>
      </c>
      <c r="R74" s="1078"/>
      <c r="S74" s="1074"/>
      <c r="T74" s="1074"/>
    </row>
    <row r="75" spans="16:20" ht="15" hidden="1" thickBot="1">
      <c r="P75" s="1073"/>
      <c r="Q75" s="991">
        <v>0</v>
      </c>
      <c r="R75" s="1078"/>
      <c r="S75" s="1074"/>
      <c r="T75" s="1074"/>
    </row>
    <row r="76" spans="16:20" ht="15" hidden="1" thickBot="1">
      <c r="P76" s="1073"/>
      <c r="Q76" s="991">
        <v>0</v>
      </c>
      <c r="R76" s="1078"/>
      <c r="S76" s="1074"/>
      <c r="T76" s="1074"/>
    </row>
    <row r="95" spans="14:14">
      <c r="N95" s="1079"/>
    </row>
    <row r="96" spans="14:14">
      <c r="N96" s="1079"/>
    </row>
    <row r="98" spans="14:14">
      <c r="N98" s="1079"/>
    </row>
    <row r="99" spans="14:14">
      <c r="N99" s="1079"/>
    </row>
    <row r="100" spans="14:14">
      <c r="N100" s="1079"/>
    </row>
    <row r="103" spans="14:14">
      <c r="N103" s="1079"/>
    </row>
    <row r="104" spans="14:14">
      <c r="N104" s="1079"/>
    </row>
    <row r="105" spans="14:14">
      <c r="N105" s="1079"/>
    </row>
    <row r="106" spans="14:14">
      <c r="N106" s="1079"/>
    </row>
    <row r="107" spans="14:14">
      <c r="N107" s="1079"/>
    </row>
  </sheetData>
  <protectedRanges>
    <protectedRange algorithmName="SHA-512" hashValue="AZ4gfeRmC7L6Qnim0VdeNaB/3oEyagmvj0CnOBDGAtFVDP1gJkfRjnW5PegE4yw4Zl6XCg+W6+lkDYhtdvtH6A==" saltValue="Qn7dsbX/oWzApqTyfAtNDA==" spinCount="100000" sqref="X9:AD17" name="风速_2_2_1"/>
  </protectedRanges>
  <mergeCells count="22">
    <mergeCell ref="B18:C18"/>
    <mergeCell ref="B19:C19"/>
    <mergeCell ref="D19:Q19"/>
    <mergeCell ref="B23:C23"/>
    <mergeCell ref="AJ6:AJ7"/>
    <mergeCell ref="AK6:AK7"/>
    <mergeCell ref="AL6:AL7"/>
    <mergeCell ref="L7:M7"/>
    <mergeCell ref="N7:O7"/>
    <mergeCell ref="T7:U7"/>
    <mergeCell ref="V7:W7"/>
    <mergeCell ref="AA7:AD7"/>
    <mergeCell ref="AG5:AG7"/>
    <mergeCell ref="AI5:AJ5"/>
    <mergeCell ref="AK5:AL5"/>
    <mergeCell ref="L6:O6"/>
    <mergeCell ref="AI6:AI7"/>
    <mergeCell ref="S1:T1"/>
    <mergeCell ref="B2:C2"/>
    <mergeCell ref="G2:H2"/>
    <mergeCell ref="B3:C3"/>
    <mergeCell ref="AI4:AL4"/>
  </mergeCells>
  <phoneticPr fontId="1" type="noConversion"/>
  <conditionalFormatting sqref="G9:G17">
    <cfRule type="cellIs" dxfId="343" priority="9" operator="greaterThan">
      <formula>0.3</formula>
    </cfRule>
    <cfRule type="cellIs" dxfId="342" priority="10" operator="between">
      <formula>0.2</formula>
      <formula>0.3</formula>
    </cfRule>
    <cfRule type="cellIs" dxfId="341" priority="11" operator="between">
      <formula>0.1</formula>
      <formula>0.2</formula>
    </cfRule>
  </conditionalFormatting>
  <conditionalFormatting sqref="K9:K17">
    <cfRule type="cellIs" dxfId="340" priority="1" operator="lessThan">
      <formula>0</formula>
    </cfRule>
  </conditionalFormatting>
  <conditionalFormatting sqref="X9:X17">
    <cfRule type="cellIs" dxfId="339" priority="7" operator="equal">
      <formula>""</formula>
    </cfRule>
    <cfRule type="cellIs" dxfId="338" priority="8" operator="lessThan">
      <formula>4.2</formula>
    </cfRule>
  </conditionalFormatting>
  <conditionalFormatting sqref="Y9:AC17">
    <cfRule type="cellIs" dxfId="337" priority="6" operator="lessThan">
      <formula>186</formula>
    </cfRule>
  </conditionalFormatting>
  <conditionalFormatting sqref="AA9:AA17">
    <cfRule type="cellIs" dxfId="336" priority="5" operator="lessThan">
      <formula>465</formula>
    </cfRule>
  </conditionalFormatting>
  <conditionalFormatting sqref="AB9:AB17">
    <cfRule type="cellIs" dxfId="335" priority="4" operator="lessThan">
      <formula>943</formula>
    </cfRule>
  </conditionalFormatting>
  <conditionalFormatting sqref="AC9:AC17">
    <cfRule type="cellIs" dxfId="334" priority="3" operator="lessThan">
      <formula>1524</formula>
    </cfRule>
  </conditionalFormatting>
  <conditionalFormatting sqref="AD9:AD17">
    <cfRule type="cellIs" dxfId="333" priority="2" operator="lessThan">
      <formula>2191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6468A-0209-4245-B336-797EC7BB696C}">
  <dimension ref="A1:FF60"/>
  <sheetViews>
    <sheetView workbookViewId="0">
      <pane xSplit="3" ySplit="9" topLeftCell="EQ30" activePane="bottomRight" state="frozen"/>
      <selection pane="topRight" activeCell="D1" sqref="D1"/>
      <selection pane="bottomLeft" activeCell="A10" sqref="A10"/>
      <selection pane="bottomRight" activeCell="EV51" sqref="EV51"/>
    </sheetView>
  </sheetViews>
  <sheetFormatPr defaultColWidth="9" defaultRowHeight="14"/>
  <cols>
    <col min="1" max="1" width="12.6328125" style="1" customWidth="1"/>
    <col min="2" max="2" width="8.08984375" style="1" customWidth="1"/>
    <col min="3" max="3" width="8.36328125" style="1" customWidth="1"/>
    <col min="4" max="9" width="9" style="1"/>
    <col min="10" max="10" width="9.90625" style="1" customWidth="1"/>
    <col min="11" max="12" width="9" style="1"/>
    <col min="13" max="13" width="8.6328125" style="1" customWidth="1"/>
    <col min="14" max="14" width="7.90625" style="1" customWidth="1"/>
    <col min="15" max="15" width="5.36328125" style="1" customWidth="1"/>
    <col min="16" max="16" width="5.08984375" style="1" customWidth="1"/>
    <col min="17" max="20" width="4.6328125" style="1" customWidth="1"/>
    <col min="21" max="26" width="9" style="1"/>
    <col min="27" max="27" width="9.90625" style="1" customWidth="1"/>
    <col min="28" max="29" width="9" style="1"/>
    <col min="30" max="30" width="8.6328125" style="1" customWidth="1"/>
    <col min="31" max="31" width="7.90625" style="1" customWidth="1"/>
    <col min="32" max="32" width="5.36328125" style="1" customWidth="1"/>
    <col min="33" max="33" width="5.08984375" style="1" customWidth="1"/>
    <col min="34" max="37" width="4.6328125" style="1" customWidth="1"/>
    <col min="38" max="43" width="9" style="1"/>
    <col min="44" max="44" width="9.90625" style="1" customWidth="1"/>
    <col min="45" max="46" width="9" style="1"/>
    <col min="47" max="47" width="8.6328125" style="1" customWidth="1"/>
    <col min="48" max="48" width="7.90625" style="1" customWidth="1"/>
    <col min="49" max="49" width="5.36328125" style="1" customWidth="1"/>
    <col min="50" max="50" width="5.08984375" style="1" customWidth="1"/>
    <col min="51" max="54" width="4.6328125" style="1" customWidth="1"/>
    <col min="55" max="60" width="9" style="1"/>
    <col min="61" max="61" width="9.90625" style="1" customWidth="1"/>
    <col min="62" max="63" width="9" style="1"/>
    <col min="64" max="64" width="8.6328125" style="1" customWidth="1"/>
    <col min="65" max="65" width="7.90625" style="1" customWidth="1"/>
    <col min="66" max="66" width="5.36328125" style="1" customWidth="1"/>
    <col min="67" max="67" width="5.08984375" style="1" customWidth="1"/>
    <col min="68" max="71" width="4.6328125" style="1" customWidth="1"/>
    <col min="72" max="77" width="9" style="1"/>
    <col min="78" max="78" width="9.90625" style="1" customWidth="1"/>
    <col min="79" max="80" width="9" style="1"/>
    <col min="81" max="81" width="8.6328125" style="1" customWidth="1"/>
    <col min="82" max="82" width="7.90625" style="1" customWidth="1"/>
    <col min="83" max="83" width="5.36328125" style="1" customWidth="1"/>
    <col min="84" max="84" width="5.08984375" style="1" customWidth="1"/>
    <col min="85" max="88" width="4.6328125" style="1" customWidth="1"/>
    <col min="89" max="94" width="9" style="1"/>
    <col min="95" max="95" width="9.90625" style="1" customWidth="1"/>
    <col min="96" max="97" width="9" style="1"/>
    <col min="98" max="98" width="8.6328125" style="1" customWidth="1"/>
    <col min="99" max="99" width="7.90625" style="1" customWidth="1"/>
    <col min="100" max="100" width="5.36328125" style="1" customWidth="1"/>
    <col min="101" max="101" width="5.08984375" style="1" customWidth="1"/>
    <col min="102" max="105" width="4.6328125" style="1" customWidth="1"/>
    <col min="106" max="111" width="9" style="1"/>
    <col min="112" max="112" width="9.90625" style="1" customWidth="1"/>
    <col min="113" max="114" width="9" style="1"/>
    <col min="115" max="115" width="8.6328125" style="1" customWidth="1"/>
    <col min="116" max="116" width="7.90625" style="1" customWidth="1"/>
    <col min="117" max="117" width="5.36328125" style="1" customWidth="1"/>
    <col min="118" max="118" width="5.08984375" style="1" customWidth="1"/>
    <col min="119" max="122" width="4.6328125" style="1" customWidth="1"/>
    <col min="123" max="128" width="9" style="1"/>
    <col min="129" max="129" width="9.90625" style="1" customWidth="1"/>
    <col min="130" max="131" width="9" style="1"/>
    <col min="132" max="132" width="8.6328125" style="1" customWidth="1"/>
    <col min="133" max="133" width="7.90625" style="1" customWidth="1"/>
    <col min="134" max="134" width="5.36328125" style="1" customWidth="1"/>
    <col min="135" max="135" width="5.08984375" style="1" customWidth="1"/>
    <col min="136" max="139" width="4.6328125" style="1" customWidth="1"/>
    <col min="140" max="145" width="9" style="1"/>
    <col min="146" max="146" width="9.90625" style="1" customWidth="1"/>
    <col min="147" max="148" width="9" style="1"/>
    <col min="149" max="149" width="8.6328125" style="1" customWidth="1"/>
    <col min="150" max="150" width="7.90625" style="1" customWidth="1"/>
    <col min="151" max="151" width="5.36328125" style="1" customWidth="1"/>
    <col min="152" max="152" width="5.08984375" style="1" customWidth="1"/>
    <col min="153" max="156" width="4.6328125" style="1" customWidth="1"/>
    <col min="157" max="161" width="9" style="1"/>
    <col min="162" max="162" width="9.90625" style="1" customWidth="1"/>
    <col min="163" max="16384" width="9" style="183"/>
  </cols>
  <sheetData>
    <row r="1" spans="1:162" ht="42" customHeight="1" thickBot="1">
      <c r="A1" s="146"/>
      <c r="B1" s="146"/>
      <c r="C1" s="146"/>
      <c r="D1" s="314"/>
      <c r="E1" s="314"/>
      <c r="F1" s="314"/>
      <c r="G1" s="314"/>
      <c r="H1" s="314"/>
      <c r="I1" s="314"/>
      <c r="J1" s="314"/>
      <c r="K1" s="314"/>
      <c r="L1" s="314"/>
      <c r="M1" s="1126" t="s">
        <v>110</v>
      </c>
      <c r="N1" s="1126"/>
      <c r="O1" s="1126"/>
      <c r="P1" s="1126"/>
      <c r="Q1" s="1126"/>
      <c r="R1" s="1126"/>
      <c r="S1" s="1126"/>
      <c r="T1" s="1126"/>
      <c r="U1" s="314"/>
      <c r="V1" s="314"/>
      <c r="W1" s="314"/>
      <c r="X1" s="314"/>
      <c r="Y1" s="314"/>
      <c r="Z1" s="314"/>
      <c r="AA1" s="314"/>
      <c r="AB1" s="314"/>
      <c r="AC1" s="314"/>
      <c r="AD1" s="1126" t="s">
        <v>110</v>
      </c>
      <c r="AE1" s="1126"/>
      <c r="AF1" s="1126"/>
      <c r="AG1" s="1126"/>
      <c r="AH1" s="1126"/>
      <c r="AI1" s="1126"/>
      <c r="AJ1" s="1126"/>
      <c r="AK1" s="1126"/>
      <c r="AL1" s="314"/>
      <c r="AM1" s="314"/>
      <c r="AN1" s="314"/>
      <c r="AO1" s="314"/>
      <c r="AP1" s="314"/>
      <c r="AQ1" s="314"/>
      <c r="AR1" s="314"/>
      <c r="AS1" s="314"/>
      <c r="AT1" s="314"/>
      <c r="AU1" s="1126" t="s">
        <v>110</v>
      </c>
      <c r="AV1" s="1126"/>
      <c r="AW1" s="1126"/>
      <c r="AX1" s="1126"/>
      <c r="AY1" s="1126"/>
      <c r="AZ1" s="1126"/>
      <c r="BA1" s="1126"/>
      <c r="BB1" s="1126"/>
      <c r="BC1" s="314"/>
      <c r="BD1" s="314"/>
      <c r="BE1" s="314"/>
      <c r="BF1" s="314"/>
      <c r="BG1" s="314"/>
      <c r="BH1" s="314"/>
      <c r="BI1" s="314"/>
      <c r="BJ1" s="314"/>
      <c r="BK1" s="314"/>
      <c r="BL1" s="1126" t="s">
        <v>110</v>
      </c>
      <c r="BM1" s="1126"/>
      <c r="BN1" s="1126"/>
      <c r="BO1" s="1126"/>
      <c r="BP1" s="1126"/>
      <c r="BQ1" s="1126"/>
      <c r="BR1" s="1126"/>
      <c r="BS1" s="1126"/>
      <c r="BT1" s="314"/>
      <c r="BU1" s="314"/>
      <c r="BV1" s="314"/>
      <c r="BW1" s="314"/>
      <c r="BX1" s="314"/>
      <c r="BY1" s="314"/>
      <c r="BZ1" s="314"/>
      <c r="CA1" s="314"/>
      <c r="CB1" s="314"/>
      <c r="CC1" s="1126" t="s">
        <v>110</v>
      </c>
      <c r="CD1" s="1126"/>
      <c r="CE1" s="1126"/>
      <c r="CF1" s="1126"/>
      <c r="CG1" s="1126"/>
      <c r="CH1" s="1126"/>
      <c r="CI1" s="1126"/>
      <c r="CJ1" s="1126"/>
      <c r="CK1" s="314"/>
      <c r="CL1" s="314"/>
      <c r="CM1" s="314"/>
      <c r="CN1" s="314"/>
      <c r="CO1" s="314"/>
      <c r="CP1" s="314"/>
      <c r="CQ1" s="314"/>
      <c r="CR1" s="314"/>
      <c r="CS1" s="314"/>
      <c r="CT1" s="1126" t="s">
        <v>110</v>
      </c>
      <c r="CU1" s="1126"/>
      <c r="CV1" s="1126"/>
      <c r="CW1" s="1126"/>
      <c r="CX1" s="1126"/>
      <c r="CY1" s="1126"/>
      <c r="CZ1" s="1126"/>
      <c r="DA1" s="1126"/>
      <c r="DB1" s="314"/>
      <c r="DC1" s="314"/>
      <c r="DD1" s="314"/>
      <c r="DE1" s="314"/>
      <c r="DF1" s="314"/>
      <c r="DG1" s="314"/>
      <c r="DH1" s="314"/>
      <c r="DI1" s="314"/>
      <c r="DJ1" s="314"/>
      <c r="DK1" s="1126" t="s">
        <v>110</v>
      </c>
      <c r="DL1" s="1126"/>
      <c r="DM1" s="1126"/>
      <c r="DN1" s="1126"/>
      <c r="DO1" s="1126"/>
      <c r="DP1" s="1126"/>
      <c r="DQ1" s="1126"/>
      <c r="DR1" s="1126"/>
      <c r="DS1" s="314"/>
      <c r="DT1" s="314"/>
      <c r="DU1" s="314"/>
      <c r="DV1" s="314"/>
      <c r="DW1" s="314"/>
      <c r="DX1" s="314"/>
      <c r="DY1" s="314"/>
      <c r="DZ1" s="314"/>
      <c r="EA1" s="314"/>
      <c r="EB1" s="1126" t="s">
        <v>110</v>
      </c>
      <c r="EC1" s="1126"/>
      <c r="ED1" s="1126"/>
      <c r="EE1" s="1126"/>
      <c r="EF1" s="1126"/>
      <c r="EG1" s="1126"/>
      <c r="EH1" s="1126"/>
      <c r="EI1" s="1126"/>
      <c r="EJ1" s="314"/>
      <c r="EK1" s="314"/>
      <c r="EL1" s="314"/>
      <c r="EM1" s="314"/>
      <c r="EN1" s="314"/>
      <c r="EO1" s="314"/>
      <c r="EP1" s="314"/>
      <c r="EQ1" s="314"/>
      <c r="ER1" s="314"/>
      <c r="ES1" s="1126" t="s">
        <v>110</v>
      </c>
      <c r="ET1" s="1126"/>
      <c r="EU1" s="1126"/>
      <c r="EV1" s="1126"/>
      <c r="EW1" s="1126"/>
      <c r="EX1" s="1126"/>
      <c r="EY1" s="1126"/>
      <c r="EZ1" s="1126"/>
      <c r="FA1" s="314"/>
      <c r="FB1" s="314"/>
      <c r="FC1" s="314"/>
      <c r="FD1" s="314"/>
      <c r="FE1" s="314"/>
      <c r="FF1" s="314"/>
    </row>
    <row r="2" spans="1:162" ht="23">
      <c r="D2" s="378" t="s">
        <v>19</v>
      </c>
      <c r="E2" s="379"/>
      <c r="F2" s="379"/>
      <c r="G2" s="379"/>
      <c r="H2" s="379"/>
      <c r="I2" s="379"/>
      <c r="J2" s="379"/>
      <c r="K2" s="379"/>
      <c r="L2" s="379"/>
      <c r="M2" s="379"/>
      <c r="N2" s="379"/>
      <c r="O2" s="379"/>
      <c r="P2" s="379"/>
      <c r="Q2" s="379"/>
      <c r="R2" s="379"/>
      <c r="S2" s="379"/>
      <c r="T2" s="380"/>
      <c r="U2" s="378" t="s">
        <v>19</v>
      </c>
      <c r="V2" s="379"/>
      <c r="W2" s="379"/>
      <c r="X2" s="379"/>
      <c r="Y2" s="379"/>
      <c r="Z2" s="379"/>
      <c r="AA2" s="379"/>
      <c r="AB2" s="379"/>
      <c r="AC2" s="379"/>
      <c r="AD2" s="379"/>
      <c r="AE2" s="379"/>
      <c r="AF2" s="379"/>
      <c r="AG2" s="379"/>
      <c r="AH2" s="379"/>
      <c r="AI2" s="379"/>
      <c r="AJ2" s="379"/>
      <c r="AK2" s="380"/>
      <c r="AL2" s="378" t="s">
        <v>19</v>
      </c>
      <c r="AM2" s="379"/>
      <c r="AN2" s="379"/>
      <c r="AO2" s="379"/>
      <c r="AP2" s="379"/>
      <c r="AQ2" s="379"/>
      <c r="AR2" s="379"/>
      <c r="AS2" s="379"/>
      <c r="AT2" s="379"/>
      <c r="AU2" s="379"/>
      <c r="AV2" s="379"/>
      <c r="AW2" s="379"/>
      <c r="AX2" s="379"/>
      <c r="AY2" s="379"/>
      <c r="AZ2" s="379"/>
      <c r="BA2" s="379"/>
      <c r="BB2" s="380"/>
      <c r="BC2" s="378" t="s">
        <v>19</v>
      </c>
      <c r="BD2" s="379"/>
      <c r="BE2" s="379"/>
      <c r="BF2" s="379"/>
      <c r="BG2" s="379"/>
      <c r="BH2" s="379"/>
      <c r="BI2" s="379"/>
      <c r="BJ2" s="379"/>
      <c r="BK2" s="379"/>
      <c r="BL2" s="379"/>
      <c r="BM2" s="379"/>
      <c r="BN2" s="379"/>
      <c r="BO2" s="379"/>
      <c r="BP2" s="379"/>
      <c r="BQ2" s="379"/>
      <c r="BR2" s="379"/>
      <c r="BS2" s="380"/>
      <c r="BT2" s="378" t="s">
        <v>19</v>
      </c>
      <c r="BU2" s="379"/>
      <c r="BV2" s="379"/>
      <c r="BW2" s="379"/>
      <c r="BX2" s="379"/>
      <c r="BY2" s="379"/>
      <c r="BZ2" s="379"/>
      <c r="CA2" s="379"/>
      <c r="CB2" s="379"/>
      <c r="CC2" s="379"/>
      <c r="CD2" s="379"/>
      <c r="CE2" s="379"/>
      <c r="CF2" s="379"/>
      <c r="CG2" s="379"/>
      <c r="CH2" s="379"/>
      <c r="CI2" s="379"/>
      <c r="CJ2" s="380"/>
      <c r="CK2" s="378" t="s">
        <v>19</v>
      </c>
      <c r="CL2" s="379"/>
      <c r="CM2" s="379"/>
      <c r="CN2" s="379"/>
      <c r="CO2" s="379"/>
      <c r="CP2" s="379"/>
      <c r="CQ2" s="379"/>
      <c r="CR2" s="379"/>
      <c r="CS2" s="379"/>
      <c r="CT2" s="379"/>
      <c r="CU2" s="379"/>
      <c r="CV2" s="379"/>
      <c r="CW2" s="379"/>
      <c r="CX2" s="379"/>
      <c r="CY2" s="379"/>
      <c r="CZ2" s="379"/>
      <c r="DA2" s="380"/>
      <c r="DB2" s="378" t="s">
        <v>19</v>
      </c>
      <c r="DC2" s="379"/>
      <c r="DD2" s="379"/>
      <c r="DE2" s="379"/>
      <c r="DF2" s="379"/>
      <c r="DG2" s="379"/>
      <c r="DH2" s="379"/>
      <c r="DI2" s="379"/>
      <c r="DJ2" s="379"/>
      <c r="DK2" s="379"/>
      <c r="DL2" s="379"/>
      <c r="DM2" s="379"/>
      <c r="DN2" s="379"/>
      <c r="DO2" s="379"/>
      <c r="DP2" s="379"/>
      <c r="DQ2" s="379"/>
      <c r="DR2" s="380"/>
      <c r="DS2" s="378" t="s">
        <v>19</v>
      </c>
      <c r="DT2" s="379"/>
      <c r="DU2" s="379"/>
      <c r="DV2" s="379"/>
      <c r="DW2" s="379"/>
      <c r="DX2" s="379"/>
      <c r="DY2" s="379"/>
      <c r="DZ2" s="379"/>
      <c r="EA2" s="379"/>
      <c r="EB2" s="379"/>
      <c r="EC2" s="379"/>
      <c r="ED2" s="379"/>
      <c r="EE2" s="379"/>
      <c r="EF2" s="379"/>
      <c r="EG2" s="379"/>
      <c r="EH2" s="379"/>
      <c r="EI2" s="380"/>
      <c r="EJ2" s="378" t="s">
        <v>19</v>
      </c>
      <c r="EK2" s="379"/>
      <c r="EL2" s="379"/>
      <c r="EM2" s="379"/>
      <c r="EN2" s="379"/>
      <c r="EO2" s="379"/>
      <c r="EP2" s="379"/>
      <c r="EQ2" s="379"/>
      <c r="ER2" s="379"/>
      <c r="ES2" s="379"/>
      <c r="ET2" s="379"/>
      <c r="EU2" s="379"/>
      <c r="EV2" s="379"/>
      <c r="EW2" s="379"/>
      <c r="EX2" s="379"/>
      <c r="EY2" s="379"/>
      <c r="EZ2" s="380"/>
      <c r="FA2" s="1148" t="s">
        <v>640</v>
      </c>
      <c r="FB2" s="1149"/>
      <c r="FC2" s="1149"/>
      <c r="FD2" s="1149"/>
      <c r="FE2" s="1149"/>
      <c r="FF2" s="1149"/>
    </row>
    <row r="3" spans="1:162" ht="14.5">
      <c r="D3" s="381"/>
      <c r="E3" s="404"/>
      <c r="F3" s="382" t="s">
        <v>218</v>
      </c>
      <c r="G3" s="137" t="s">
        <v>325</v>
      </c>
      <c r="H3" s="404"/>
      <c r="I3" s="382" t="s">
        <v>219</v>
      </c>
      <c r="J3" s="147">
        <v>45679</v>
      </c>
      <c r="K3" s="147"/>
      <c r="L3" s="1127" t="s">
        <v>113</v>
      </c>
      <c r="M3" s="1127"/>
      <c r="N3" s="582" t="s">
        <v>521</v>
      </c>
      <c r="O3" s="582"/>
      <c r="P3" s="191"/>
      <c r="Q3" s="191"/>
      <c r="R3" s="191"/>
      <c r="S3" s="191"/>
      <c r="T3" s="383"/>
      <c r="U3" s="381"/>
      <c r="V3" s="404"/>
      <c r="W3" s="382" t="s">
        <v>218</v>
      </c>
      <c r="X3" s="137" t="s">
        <v>519</v>
      </c>
      <c r="Y3" s="404"/>
      <c r="Z3" s="382" t="s">
        <v>219</v>
      </c>
      <c r="AA3" s="147">
        <v>45679</v>
      </c>
      <c r="AB3" s="147"/>
      <c r="AC3" s="1127" t="s">
        <v>113</v>
      </c>
      <c r="AD3" s="1127"/>
      <c r="AE3" s="582" t="s">
        <v>521</v>
      </c>
      <c r="AF3" s="582"/>
      <c r="AG3" s="191"/>
      <c r="AH3" s="191"/>
      <c r="AI3" s="191"/>
      <c r="AJ3" s="191"/>
      <c r="AK3" s="383"/>
      <c r="AL3" s="381"/>
      <c r="AM3" s="404"/>
      <c r="AN3" s="382" t="s">
        <v>218</v>
      </c>
      <c r="AO3" s="137" t="s">
        <v>559</v>
      </c>
      <c r="AP3" s="404"/>
      <c r="AQ3" s="382" t="s">
        <v>219</v>
      </c>
      <c r="AR3" s="147">
        <v>45679</v>
      </c>
      <c r="AS3" s="147"/>
      <c r="AT3" s="1127" t="s">
        <v>113</v>
      </c>
      <c r="AU3" s="1127"/>
      <c r="AV3" s="582" t="s">
        <v>521</v>
      </c>
      <c r="AW3" s="582"/>
      <c r="AX3" s="191"/>
      <c r="AY3" s="191"/>
      <c r="AZ3" s="191"/>
      <c r="BA3" s="191"/>
      <c r="BB3" s="383"/>
      <c r="BC3" s="381"/>
      <c r="BD3" s="404"/>
      <c r="BE3" s="382" t="s">
        <v>218</v>
      </c>
      <c r="BF3" s="137" t="s">
        <v>520</v>
      </c>
      <c r="BG3" s="404"/>
      <c r="BH3" s="382" t="s">
        <v>219</v>
      </c>
      <c r="BI3" s="147">
        <v>45679</v>
      </c>
      <c r="BJ3" s="147"/>
      <c r="BK3" s="1127" t="s">
        <v>113</v>
      </c>
      <c r="BL3" s="1127"/>
      <c r="BM3" s="582" t="s">
        <v>521</v>
      </c>
      <c r="BN3" s="582"/>
      <c r="BO3" s="191"/>
      <c r="BP3" s="191"/>
      <c r="BQ3" s="191"/>
      <c r="BR3" s="191"/>
      <c r="BS3" s="383"/>
      <c r="BT3" s="381"/>
      <c r="BU3" s="404"/>
      <c r="BV3" s="382" t="s">
        <v>218</v>
      </c>
      <c r="BW3" s="137" t="s">
        <v>522</v>
      </c>
      <c r="BX3" s="404"/>
      <c r="BY3" s="382" t="s">
        <v>219</v>
      </c>
      <c r="BZ3" s="147">
        <v>45679</v>
      </c>
      <c r="CA3" s="147"/>
      <c r="CB3" s="1127" t="s">
        <v>113</v>
      </c>
      <c r="CC3" s="1127"/>
      <c r="CD3" s="582" t="s">
        <v>521</v>
      </c>
      <c r="CE3" s="582"/>
      <c r="CF3" s="191"/>
      <c r="CG3" s="191"/>
      <c r="CH3" s="191"/>
      <c r="CI3" s="191"/>
      <c r="CJ3" s="383"/>
      <c r="CK3" s="381"/>
      <c r="CL3" s="404"/>
      <c r="CM3" s="382" t="s">
        <v>218</v>
      </c>
      <c r="CN3" s="137" t="s">
        <v>620</v>
      </c>
      <c r="CO3" s="404"/>
      <c r="CP3" s="382" t="s">
        <v>219</v>
      </c>
      <c r="CQ3" s="147">
        <v>45680</v>
      </c>
      <c r="CR3" s="147"/>
      <c r="CS3" s="1127" t="s">
        <v>113</v>
      </c>
      <c r="CT3" s="1127"/>
      <c r="CU3" s="582" t="s">
        <v>521</v>
      </c>
      <c r="CV3" s="582"/>
      <c r="CW3" s="191"/>
      <c r="CX3" s="191"/>
      <c r="CY3" s="191"/>
      <c r="CZ3" s="191"/>
      <c r="DA3" s="383"/>
      <c r="DB3" s="381"/>
      <c r="DC3" s="404"/>
      <c r="DD3" s="382" t="s">
        <v>218</v>
      </c>
      <c r="DE3" s="137" t="s">
        <v>621</v>
      </c>
      <c r="DF3" s="404"/>
      <c r="DG3" s="382" t="s">
        <v>219</v>
      </c>
      <c r="DH3" s="147">
        <v>45680</v>
      </c>
      <c r="DI3" s="147"/>
      <c r="DJ3" s="1127" t="s">
        <v>113</v>
      </c>
      <c r="DK3" s="1127"/>
      <c r="DL3" s="582" t="s">
        <v>521</v>
      </c>
      <c r="DM3" s="582"/>
      <c r="DN3" s="191"/>
      <c r="DO3" s="191"/>
      <c r="DP3" s="191"/>
      <c r="DQ3" s="191"/>
      <c r="DR3" s="383"/>
      <c r="DS3" s="381"/>
      <c r="DT3" s="404"/>
      <c r="DU3" s="382" t="s">
        <v>218</v>
      </c>
      <c r="DV3" s="137" t="s">
        <v>622</v>
      </c>
      <c r="DW3" s="404"/>
      <c r="DX3" s="382" t="s">
        <v>219</v>
      </c>
      <c r="DY3" s="147">
        <v>45680</v>
      </c>
      <c r="DZ3" s="147"/>
      <c r="EA3" s="1127" t="s">
        <v>113</v>
      </c>
      <c r="EB3" s="1127"/>
      <c r="EC3" s="582" t="s">
        <v>521</v>
      </c>
      <c r="ED3" s="582"/>
      <c r="EE3" s="191"/>
      <c r="EF3" s="191"/>
      <c r="EG3" s="191"/>
      <c r="EH3" s="191"/>
      <c r="EI3" s="383"/>
      <c r="EJ3" s="381"/>
      <c r="EK3" s="404"/>
      <c r="EL3" s="382" t="s">
        <v>218</v>
      </c>
      <c r="EM3" s="137" t="s">
        <v>623</v>
      </c>
      <c r="EN3" s="404"/>
      <c r="EO3" s="382" t="s">
        <v>219</v>
      </c>
      <c r="EP3" s="147">
        <v>45680</v>
      </c>
      <c r="EQ3" s="147"/>
      <c r="ER3" s="1127" t="s">
        <v>113</v>
      </c>
      <c r="ES3" s="1127"/>
      <c r="ET3" s="582" t="s">
        <v>521</v>
      </c>
      <c r="EU3" s="582"/>
      <c r="EV3" s="191"/>
      <c r="EW3" s="191"/>
      <c r="EX3" s="191"/>
      <c r="EY3" s="191"/>
      <c r="EZ3" s="383"/>
      <c r="FA3" s="1148"/>
      <c r="FB3" s="1149"/>
      <c r="FC3" s="1149"/>
      <c r="FD3" s="1149"/>
      <c r="FE3" s="1149"/>
      <c r="FF3" s="1149"/>
    </row>
    <row r="4" spans="1:162" ht="14.5">
      <c r="D4" s="381"/>
      <c r="E4" s="1127" t="s">
        <v>111</v>
      </c>
      <c r="F4" s="1127"/>
      <c r="G4" s="138">
        <v>28000</v>
      </c>
      <c r="H4" s="1127" t="s">
        <v>112</v>
      </c>
      <c r="I4" s="1127"/>
      <c r="J4" s="153">
        <v>15.625</v>
      </c>
      <c r="K4" s="148"/>
      <c r="L4" s="1133" t="s">
        <v>102</v>
      </c>
      <c r="M4" s="1133"/>
      <c r="N4" s="583" t="s">
        <v>626</v>
      </c>
      <c r="O4" s="583"/>
      <c r="P4" s="192"/>
      <c r="Q4" s="192"/>
      <c r="R4" s="192"/>
      <c r="S4" s="192"/>
      <c r="T4" s="384"/>
      <c r="U4" s="381"/>
      <c r="V4" s="1127" t="s">
        <v>111</v>
      </c>
      <c r="W4" s="1127"/>
      <c r="X4" s="138">
        <v>26500</v>
      </c>
      <c r="Y4" s="1127" t="s">
        <v>112</v>
      </c>
      <c r="Z4" s="1127"/>
      <c r="AA4" s="153">
        <v>14.787946428571429</v>
      </c>
      <c r="AB4" s="148"/>
      <c r="AC4" s="1133" t="s">
        <v>102</v>
      </c>
      <c r="AD4" s="1133"/>
      <c r="AE4" s="583" t="s">
        <v>627</v>
      </c>
      <c r="AF4" s="583"/>
      <c r="AG4" s="192"/>
      <c r="AH4" s="192"/>
      <c r="AI4" s="192"/>
      <c r="AJ4" s="192"/>
      <c r="AK4" s="384"/>
      <c r="AL4" s="381"/>
      <c r="AM4" s="1127" t="s">
        <v>111</v>
      </c>
      <c r="AN4" s="1127"/>
      <c r="AO4" s="138">
        <v>26400</v>
      </c>
      <c r="AP4" s="1127" t="s">
        <v>112</v>
      </c>
      <c r="AQ4" s="1127"/>
      <c r="AR4" s="153">
        <v>14.732142857142858</v>
      </c>
      <c r="AS4" s="148"/>
      <c r="AT4" s="1133" t="s">
        <v>102</v>
      </c>
      <c r="AU4" s="1133"/>
      <c r="AV4" s="583" t="s">
        <v>627</v>
      </c>
      <c r="AW4" s="583"/>
      <c r="AX4" s="192"/>
      <c r="AY4" s="192"/>
      <c r="AZ4" s="192"/>
      <c r="BA4" s="192"/>
      <c r="BB4" s="384"/>
      <c r="BC4" s="381"/>
      <c r="BD4" s="1127" t="s">
        <v>111</v>
      </c>
      <c r="BE4" s="1127"/>
      <c r="BF4" s="138">
        <v>26400</v>
      </c>
      <c r="BG4" s="1127" t="s">
        <v>112</v>
      </c>
      <c r="BH4" s="1127"/>
      <c r="BI4" s="153">
        <v>14.732142857142858</v>
      </c>
      <c r="BJ4" s="148"/>
      <c r="BK4" s="1133" t="s">
        <v>102</v>
      </c>
      <c r="BL4" s="1133"/>
      <c r="BM4" s="583" t="s">
        <v>627</v>
      </c>
      <c r="BN4" s="583"/>
      <c r="BO4" s="192"/>
      <c r="BP4" s="192"/>
      <c r="BQ4" s="192"/>
      <c r="BR4" s="192"/>
      <c r="BS4" s="384"/>
      <c r="BT4" s="381"/>
      <c r="BU4" s="1127" t="s">
        <v>111</v>
      </c>
      <c r="BV4" s="1127"/>
      <c r="BW4" s="138">
        <v>26400</v>
      </c>
      <c r="BX4" s="1127" t="s">
        <v>112</v>
      </c>
      <c r="BY4" s="1127"/>
      <c r="BZ4" s="153">
        <v>14.732142857142858</v>
      </c>
      <c r="CA4" s="148"/>
      <c r="CB4" s="1133" t="s">
        <v>102</v>
      </c>
      <c r="CC4" s="1133"/>
      <c r="CD4" s="583" t="s">
        <v>627</v>
      </c>
      <c r="CE4" s="583"/>
      <c r="CF4" s="192"/>
      <c r="CG4" s="192"/>
      <c r="CH4" s="192"/>
      <c r="CI4" s="192"/>
      <c r="CJ4" s="384"/>
      <c r="CK4" s="381"/>
      <c r="CL4" s="1127" t="s">
        <v>111</v>
      </c>
      <c r="CM4" s="1127"/>
      <c r="CN4" s="138">
        <v>29500</v>
      </c>
      <c r="CO4" s="1127" t="s">
        <v>112</v>
      </c>
      <c r="CP4" s="1127"/>
      <c r="CQ4" s="153">
        <v>16.462053571428573</v>
      </c>
      <c r="CR4" s="148"/>
      <c r="CS4" s="1133" t="s">
        <v>102</v>
      </c>
      <c r="CT4" s="1133"/>
      <c r="CU4" s="583" t="s">
        <v>628</v>
      </c>
      <c r="CV4" s="583"/>
      <c r="CW4" s="192"/>
      <c r="CX4" s="192"/>
      <c r="CY4" s="192"/>
      <c r="CZ4" s="192"/>
      <c r="DA4" s="384"/>
      <c r="DB4" s="381"/>
      <c r="DC4" s="1127" t="s">
        <v>111</v>
      </c>
      <c r="DD4" s="1127"/>
      <c r="DE4" s="138">
        <v>29600</v>
      </c>
      <c r="DF4" s="1127" t="s">
        <v>112</v>
      </c>
      <c r="DG4" s="1127"/>
      <c r="DH4" s="153">
        <v>16.517857142857142</v>
      </c>
      <c r="DI4" s="148"/>
      <c r="DJ4" s="1133" t="s">
        <v>102</v>
      </c>
      <c r="DK4" s="1133"/>
      <c r="DL4" s="583" t="s">
        <v>628</v>
      </c>
      <c r="DM4" s="583"/>
      <c r="DN4" s="192"/>
      <c r="DO4" s="192"/>
      <c r="DP4" s="192"/>
      <c r="DQ4" s="192"/>
      <c r="DR4" s="384"/>
      <c r="DS4" s="381"/>
      <c r="DT4" s="1127" t="s">
        <v>111</v>
      </c>
      <c r="DU4" s="1127"/>
      <c r="DV4" s="138">
        <v>29500</v>
      </c>
      <c r="DW4" s="1127" t="s">
        <v>112</v>
      </c>
      <c r="DX4" s="1127"/>
      <c r="DY4" s="153">
        <v>16.462053571428573</v>
      </c>
      <c r="DZ4" s="148"/>
      <c r="EA4" s="1133" t="s">
        <v>102</v>
      </c>
      <c r="EB4" s="1133"/>
      <c r="EC4" s="583" t="s">
        <v>628</v>
      </c>
      <c r="ED4" s="583"/>
      <c r="EE4" s="192"/>
      <c r="EF4" s="192"/>
      <c r="EG4" s="192"/>
      <c r="EH4" s="192"/>
      <c r="EI4" s="384"/>
      <c r="EJ4" s="381"/>
      <c r="EK4" s="1127" t="s">
        <v>111</v>
      </c>
      <c r="EL4" s="1127"/>
      <c r="EM4" s="138">
        <v>29600</v>
      </c>
      <c r="EN4" s="1127" t="s">
        <v>112</v>
      </c>
      <c r="EO4" s="1127"/>
      <c r="EP4" s="153">
        <v>16.517857142857142</v>
      </c>
      <c r="EQ4" s="148"/>
      <c r="ER4" s="1133" t="s">
        <v>102</v>
      </c>
      <c r="ES4" s="1133"/>
      <c r="ET4" s="583" t="s">
        <v>628</v>
      </c>
      <c r="EU4" s="583"/>
      <c r="EV4" s="192"/>
      <c r="EW4" s="192"/>
      <c r="EX4" s="192"/>
      <c r="EY4" s="192"/>
      <c r="EZ4" s="384"/>
      <c r="FA4" s="1127" t="s">
        <v>111</v>
      </c>
      <c r="FB4" s="1127"/>
      <c r="FC4" s="138">
        <v>251900</v>
      </c>
      <c r="FD4" s="1127" t="s">
        <v>112</v>
      </c>
      <c r="FE4" s="1127"/>
      <c r="FF4" s="955">
        <v>15.618799603174603</v>
      </c>
    </row>
    <row r="5" spans="1:162" ht="5.15" customHeight="1" thickBot="1">
      <c r="D5" s="385"/>
      <c r="E5" s="386"/>
      <c r="F5" s="386"/>
      <c r="G5" s="387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9"/>
      <c r="U5" s="385"/>
      <c r="V5" s="386"/>
      <c r="W5" s="386"/>
      <c r="X5" s="387"/>
      <c r="Y5" s="388"/>
      <c r="Z5" s="388"/>
      <c r="AA5" s="388"/>
      <c r="AB5" s="388"/>
      <c r="AC5" s="388"/>
      <c r="AD5" s="388"/>
      <c r="AE5" s="388"/>
      <c r="AF5" s="388"/>
      <c r="AG5" s="388"/>
      <c r="AH5" s="388"/>
      <c r="AI5" s="388"/>
      <c r="AJ5" s="388"/>
      <c r="AK5" s="389"/>
      <c r="AL5" s="385"/>
      <c r="AM5" s="386"/>
      <c r="AN5" s="386"/>
      <c r="AO5" s="387"/>
      <c r="AP5" s="388"/>
      <c r="AQ5" s="388"/>
      <c r="AR5" s="388"/>
      <c r="AS5" s="388"/>
      <c r="AT5" s="388"/>
      <c r="AU5" s="388"/>
      <c r="AV5" s="388"/>
      <c r="AW5" s="388"/>
      <c r="AX5" s="388"/>
      <c r="AY5" s="388"/>
      <c r="AZ5" s="388"/>
      <c r="BA5" s="388"/>
      <c r="BB5" s="389"/>
      <c r="BC5" s="385"/>
      <c r="BD5" s="386"/>
      <c r="BE5" s="386"/>
      <c r="BF5" s="387"/>
      <c r="BG5" s="388"/>
      <c r="BH5" s="388"/>
      <c r="BI5" s="388"/>
      <c r="BJ5" s="388"/>
      <c r="BK5" s="388"/>
      <c r="BL5" s="388"/>
      <c r="BM5" s="388"/>
      <c r="BN5" s="388"/>
      <c r="BO5" s="388"/>
      <c r="BP5" s="388"/>
      <c r="BQ5" s="388"/>
      <c r="BR5" s="388"/>
      <c r="BS5" s="389"/>
      <c r="BT5" s="385"/>
      <c r="BU5" s="386"/>
      <c r="BV5" s="386"/>
      <c r="BW5" s="387"/>
      <c r="BX5" s="388"/>
      <c r="BY5" s="388"/>
      <c r="BZ5" s="388"/>
      <c r="CA5" s="388"/>
      <c r="CB5" s="388"/>
      <c r="CC5" s="388"/>
      <c r="CD5" s="388"/>
      <c r="CE5" s="388"/>
      <c r="CF5" s="388"/>
      <c r="CG5" s="388"/>
      <c r="CH5" s="388"/>
      <c r="CI5" s="388"/>
      <c r="CJ5" s="389"/>
      <c r="CK5" s="385"/>
      <c r="CL5" s="386"/>
      <c r="CM5" s="386"/>
      <c r="CN5" s="387"/>
      <c r="CO5" s="388"/>
      <c r="CP5" s="388"/>
      <c r="CQ5" s="388"/>
      <c r="CR5" s="388"/>
      <c r="CS5" s="388"/>
      <c r="CT5" s="388"/>
      <c r="CU5" s="388"/>
      <c r="CV5" s="388"/>
      <c r="CW5" s="388"/>
      <c r="CX5" s="388"/>
      <c r="CY5" s="388"/>
      <c r="CZ5" s="388"/>
      <c r="DA5" s="389"/>
      <c r="DB5" s="385"/>
      <c r="DC5" s="386"/>
      <c r="DD5" s="386"/>
      <c r="DE5" s="387"/>
      <c r="DF5" s="388"/>
      <c r="DG5" s="388"/>
      <c r="DH5" s="388"/>
      <c r="DI5" s="388"/>
      <c r="DJ5" s="388"/>
      <c r="DK5" s="388"/>
      <c r="DL5" s="388"/>
      <c r="DM5" s="388"/>
      <c r="DN5" s="388"/>
      <c r="DO5" s="388"/>
      <c r="DP5" s="388"/>
      <c r="DQ5" s="388"/>
      <c r="DR5" s="389"/>
      <c r="DS5" s="385"/>
      <c r="DT5" s="386"/>
      <c r="DU5" s="386"/>
      <c r="DV5" s="387"/>
      <c r="DW5" s="388"/>
      <c r="DX5" s="388"/>
      <c r="DY5" s="388"/>
      <c r="DZ5" s="388"/>
      <c r="EA5" s="388"/>
      <c r="EB5" s="388"/>
      <c r="EC5" s="388"/>
      <c r="ED5" s="388"/>
      <c r="EE5" s="388"/>
      <c r="EF5" s="388"/>
      <c r="EG5" s="388"/>
      <c r="EH5" s="388"/>
      <c r="EI5" s="389"/>
      <c r="EJ5" s="385"/>
      <c r="EK5" s="386"/>
      <c r="EL5" s="386"/>
      <c r="EM5" s="387"/>
      <c r="EN5" s="388"/>
      <c r="EO5" s="388"/>
      <c r="EP5" s="388"/>
      <c r="EQ5" s="388"/>
      <c r="ER5" s="388"/>
      <c r="ES5" s="388"/>
      <c r="ET5" s="388"/>
      <c r="EU5" s="388"/>
      <c r="EV5" s="388"/>
      <c r="EW5" s="388"/>
      <c r="EX5" s="388"/>
      <c r="EY5" s="388"/>
      <c r="EZ5" s="389"/>
      <c r="FA5" s="386"/>
      <c r="FB5" s="386"/>
      <c r="FC5" s="387"/>
      <c r="FD5" s="388"/>
      <c r="FE5" s="388"/>
      <c r="FF5" s="388"/>
    </row>
    <row r="6" spans="1:162">
      <c r="A6" s="1134" t="s">
        <v>0</v>
      </c>
      <c r="B6" s="1137" t="s">
        <v>408</v>
      </c>
      <c r="C6" s="1138" t="s">
        <v>409</v>
      </c>
      <c r="D6" s="1137" t="s">
        <v>1</v>
      </c>
      <c r="E6" s="2" t="s">
        <v>2</v>
      </c>
      <c r="F6" s="2" t="s">
        <v>3</v>
      </c>
      <c r="G6" s="1128" t="s">
        <v>4</v>
      </c>
      <c r="H6" s="1128" t="s">
        <v>5</v>
      </c>
      <c r="I6" s="1128" t="s">
        <v>6</v>
      </c>
      <c r="J6" s="1128" t="s">
        <v>7</v>
      </c>
      <c r="K6" s="1128" t="s">
        <v>8</v>
      </c>
      <c r="L6" s="1128" t="s">
        <v>137</v>
      </c>
      <c r="M6" s="1128" t="s">
        <v>9</v>
      </c>
      <c r="N6" s="1128" t="s">
        <v>10</v>
      </c>
      <c r="O6" s="1129" t="s">
        <v>403</v>
      </c>
      <c r="P6" s="1130"/>
      <c r="Q6" s="1105" t="s">
        <v>11</v>
      </c>
      <c r="R6" s="1105"/>
      <c r="S6" s="1105"/>
      <c r="T6" s="1106"/>
      <c r="U6" s="1137" t="s">
        <v>1</v>
      </c>
      <c r="V6" s="2" t="s">
        <v>2</v>
      </c>
      <c r="W6" s="2" t="s">
        <v>3</v>
      </c>
      <c r="X6" s="1128" t="s">
        <v>4</v>
      </c>
      <c r="Y6" s="1128" t="s">
        <v>5</v>
      </c>
      <c r="Z6" s="1128" t="s">
        <v>6</v>
      </c>
      <c r="AA6" s="1128" t="s">
        <v>7</v>
      </c>
      <c r="AB6" s="1128" t="s">
        <v>8</v>
      </c>
      <c r="AC6" s="1128" t="s">
        <v>137</v>
      </c>
      <c r="AD6" s="1128" t="s">
        <v>9</v>
      </c>
      <c r="AE6" s="1128" t="s">
        <v>10</v>
      </c>
      <c r="AF6" s="1129" t="s">
        <v>403</v>
      </c>
      <c r="AG6" s="1130"/>
      <c r="AH6" s="1105" t="s">
        <v>11</v>
      </c>
      <c r="AI6" s="1105"/>
      <c r="AJ6" s="1105"/>
      <c r="AK6" s="1106"/>
      <c r="AL6" s="1137" t="s">
        <v>1</v>
      </c>
      <c r="AM6" s="2" t="s">
        <v>2</v>
      </c>
      <c r="AN6" s="2" t="s">
        <v>3</v>
      </c>
      <c r="AO6" s="1128" t="s">
        <v>4</v>
      </c>
      <c r="AP6" s="1128" t="s">
        <v>5</v>
      </c>
      <c r="AQ6" s="1128" t="s">
        <v>6</v>
      </c>
      <c r="AR6" s="1128" t="s">
        <v>7</v>
      </c>
      <c r="AS6" s="1128" t="s">
        <v>8</v>
      </c>
      <c r="AT6" s="1128" t="s">
        <v>137</v>
      </c>
      <c r="AU6" s="1128" t="s">
        <v>9</v>
      </c>
      <c r="AV6" s="1128" t="s">
        <v>10</v>
      </c>
      <c r="AW6" s="1129" t="s">
        <v>403</v>
      </c>
      <c r="AX6" s="1130"/>
      <c r="AY6" s="1105" t="s">
        <v>11</v>
      </c>
      <c r="AZ6" s="1105"/>
      <c r="BA6" s="1105"/>
      <c r="BB6" s="1106"/>
      <c r="BC6" s="1137" t="s">
        <v>1</v>
      </c>
      <c r="BD6" s="2" t="s">
        <v>2</v>
      </c>
      <c r="BE6" s="2" t="s">
        <v>3</v>
      </c>
      <c r="BF6" s="1128" t="s">
        <v>4</v>
      </c>
      <c r="BG6" s="1128" t="s">
        <v>5</v>
      </c>
      <c r="BH6" s="1128" t="s">
        <v>6</v>
      </c>
      <c r="BI6" s="1128" t="s">
        <v>7</v>
      </c>
      <c r="BJ6" s="1128" t="s">
        <v>8</v>
      </c>
      <c r="BK6" s="1128" t="s">
        <v>137</v>
      </c>
      <c r="BL6" s="1128" t="s">
        <v>9</v>
      </c>
      <c r="BM6" s="1128" t="s">
        <v>10</v>
      </c>
      <c r="BN6" s="1129" t="s">
        <v>403</v>
      </c>
      <c r="BO6" s="1130"/>
      <c r="BP6" s="1105" t="s">
        <v>11</v>
      </c>
      <c r="BQ6" s="1105"/>
      <c r="BR6" s="1105"/>
      <c r="BS6" s="1106"/>
      <c r="BT6" s="1137" t="s">
        <v>1</v>
      </c>
      <c r="BU6" s="2" t="s">
        <v>2</v>
      </c>
      <c r="BV6" s="2" t="s">
        <v>3</v>
      </c>
      <c r="BW6" s="1128" t="s">
        <v>4</v>
      </c>
      <c r="BX6" s="1128" t="s">
        <v>5</v>
      </c>
      <c r="BY6" s="1128" t="s">
        <v>6</v>
      </c>
      <c r="BZ6" s="1128" t="s">
        <v>7</v>
      </c>
      <c r="CA6" s="1128" t="s">
        <v>8</v>
      </c>
      <c r="CB6" s="1128" t="s">
        <v>137</v>
      </c>
      <c r="CC6" s="1128" t="s">
        <v>9</v>
      </c>
      <c r="CD6" s="1128" t="s">
        <v>10</v>
      </c>
      <c r="CE6" s="1129" t="s">
        <v>403</v>
      </c>
      <c r="CF6" s="1130"/>
      <c r="CG6" s="1105" t="s">
        <v>11</v>
      </c>
      <c r="CH6" s="1105"/>
      <c r="CI6" s="1105"/>
      <c r="CJ6" s="1106"/>
      <c r="CK6" s="1137" t="s">
        <v>1</v>
      </c>
      <c r="CL6" s="2" t="s">
        <v>2</v>
      </c>
      <c r="CM6" s="2" t="s">
        <v>3</v>
      </c>
      <c r="CN6" s="1128" t="s">
        <v>4</v>
      </c>
      <c r="CO6" s="1128" t="s">
        <v>5</v>
      </c>
      <c r="CP6" s="1128" t="s">
        <v>6</v>
      </c>
      <c r="CQ6" s="1128" t="s">
        <v>7</v>
      </c>
      <c r="CR6" s="1128" t="s">
        <v>8</v>
      </c>
      <c r="CS6" s="1128" t="s">
        <v>137</v>
      </c>
      <c r="CT6" s="1128" t="s">
        <v>9</v>
      </c>
      <c r="CU6" s="1128" t="s">
        <v>10</v>
      </c>
      <c r="CV6" s="1129" t="s">
        <v>403</v>
      </c>
      <c r="CW6" s="1130"/>
      <c r="CX6" s="1105" t="s">
        <v>11</v>
      </c>
      <c r="CY6" s="1105"/>
      <c r="CZ6" s="1105"/>
      <c r="DA6" s="1106"/>
      <c r="DB6" s="1137" t="s">
        <v>1</v>
      </c>
      <c r="DC6" s="2" t="s">
        <v>2</v>
      </c>
      <c r="DD6" s="2" t="s">
        <v>3</v>
      </c>
      <c r="DE6" s="1128" t="s">
        <v>4</v>
      </c>
      <c r="DF6" s="1128" t="s">
        <v>5</v>
      </c>
      <c r="DG6" s="1128" t="s">
        <v>6</v>
      </c>
      <c r="DH6" s="1128" t="s">
        <v>7</v>
      </c>
      <c r="DI6" s="1128" t="s">
        <v>8</v>
      </c>
      <c r="DJ6" s="1128" t="s">
        <v>137</v>
      </c>
      <c r="DK6" s="1128" t="s">
        <v>9</v>
      </c>
      <c r="DL6" s="1128" t="s">
        <v>10</v>
      </c>
      <c r="DM6" s="1129" t="s">
        <v>403</v>
      </c>
      <c r="DN6" s="1130"/>
      <c r="DO6" s="1105" t="s">
        <v>11</v>
      </c>
      <c r="DP6" s="1105"/>
      <c r="DQ6" s="1105"/>
      <c r="DR6" s="1106"/>
      <c r="DS6" s="1137" t="s">
        <v>1</v>
      </c>
      <c r="DT6" s="2" t="s">
        <v>2</v>
      </c>
      <c r="DU6" s="2" t="s">
        <v>3</v>
      </c>
      <c r="DV6" s="1128" t="s">
        <v>4</v>
      </c>
      <c r="DW6" s="1128" t="s">
        <v>5</v>
      </c>
      <c r="DX6" s="1128" t="s">
        <v>6</v>
      </c>
      <c r="DY6" s="1128" t="s">
        <v>7</v>
      </c>
      <c r="DZ6" s="1128" t="s">
        <v>8</v>
      </c>
      <c r="EA6" s="1128" t="s">
        <v>137</v>
      </c>
      <c r="EB6" s="1128" t="s">
        <v>9</v>
      </c>
      <c r="EC6" s="1128" t="s">
        <v>10</v>
      </c>
      <c r="ED6" s="1129" t="s">
        <v>403</v>
      </c>
      <c r="EE6" s="1130"/>
      <c r="EF6" s="1105" t="s">
        <v>11</v>
      </c>
      <c r="EG6" s="1105"/>
      <c r="EH6" s="1105"/>
      <c r="EI6" s="1106"/>
      <c r="EJ6" s="1137" t="s">
        <v>1</v>
      </c>
      <c r="EK6" s="2" t="s">
        <v>2</v>
      </c>
      <c r="EL6" s="2" t="s">
        <v>3</v>
      </c>
      <c r="EM6" s="1128" t="s">
        <v>4</v>
      </c>
      <c r="EN6" s="1128" t="s">
        <v>5</v>
      </c>
      <c r="EO6" s="1128" t="s">
        <v>6</v>
      </c>
      <c r="EP6" s="1128" t="s">
        <v>7</v>
      </c>
      <c r="EQ6" s="1128" t="s">
        <v>8</v>
      </c>
      <c r="ER6" s="1128" t="s">
        <v>137</v>
      </c>
      <c r="ES6" s="1128" t="s">
        <v>9</v>
      </c>
      <c r="ET6" s="1128" t="s">
        <v>10</v>
      </c>
      <c r="EU6" s="1129" t="s">
        <v>403</v>
      </c>
      <c r="EV6" s="1130"/>
      <c r="EW6" s="1105" t="s">
        <v>11</v>
      </c>
      <c r="EX6" s="1105"/>
      <c r="EY6" s="1105"/>
      <c r="EZ6" s="1106"/>
      <c r="FA6" s="956" t="s">
        <v>2</v>
      </c>
      <c r="FB6" s="2" t="s">
        <v>3</v>
      </c>
      <c r="FC6" s="1128" t="s">
        <v>4</v>
      </c>
      <c r="FD6" s="1128" t="s">
        <v>5</v>
      </c>
      <c r="FE6" s="1128" t="s">
        <v>6</v>
      </c>
      <c r="FF6" s="1146" t="s">
        <v>7</v>
      </c>
    </row>
    <row r="7" spans="1:162">
      <c r="A7" s="1135"/>
      <c r="B7" s="1135"/>
      <c r="C7" s="1139"/>
      <c r="D7" s="1141"/>
      <c r="E7" s="1143">
        <f>SUM(E9:F9)/G4</f>
        <v>0.12989285714285714</v>
      </c>
      <c r="F7" s="1143"/>
      <c r="G7" s="1121"/>
      <c r="H7" s="1121"/>
      <c r="I7" s="1121"/>
      <c r="J7" s="1121"/>
      <c r="K7" s="1121"/>
      <c r="L7" s="1121"/>
      <c r="M7" s="1121"/>
      <c r="N7" s="1121"/>
      <c r="O7" s="1131"/>
      <c r="P7" s="1132"/>
      <c r="Q7" s="1121" t="s">
        <v>12</v>
      </c>
      <c r="R7" s="1121"/>
      <c r="S7" s="1121" t="s">
        <v>13</v>
      </c>
      <c r="T7" s="1122"/>
      <c r="U7" s="1141"/>
      <c r="V7" s="1143">
        <f>SUM(V9:W9)/X4</f>
        <v>0.18894339622641509</v>
      </c>
      <c r="W7" s="1143"/>
      <c r="X7" s="1121"/>
      <c r="Y7" s="1121"/>
      <c r="Z7" s="1121"/>
      <c r="AA7" s="1121"/>
      <c r="AB7" s="1121"/>
      <c r="AC7" s="1121"/>
      <c r="AD7" s="1121"/>
      <c r="AE7" s="1121"/>
      <c r="AF7" s="1131"/>
      <c r="AG7" s="1132"/>
      <c r="AH7" s="1121" t="s">
        <v>12</v>
      </c>
      <c r="AI7" s="1121"/>
      <c r="AJ7" s="1121" t="s">
        <v>13</v>
      </c>
      <c r="AK7" s="1122"/>
      <c r="AL7" s="1141"/>
      <c r="AM7" s="1143">
        <f>SUM(AM9:AN9)/AO4</f>
        <v>0.11367424242424243</v>
      </c>
      <c r="AN7" s="1143"/>
      <c r="AO7" s="1121"/>
      <c r="AP7" s="1121"/>
      <c r="AQ7" s="1121"/>
      <c r="AR7" s="1121"/>
      <c r="AS7" s="1121"/>
      <c r="AT7" s="1121"/>
      <c r="AU7" s="1121"/>
      <c r="AV7" s="1121"/>
      <c r="AW7" s="1131"/>
      <c r="AX7" s="1132"/>
      <c r="AY7" s="1121" t="s">
        <v>12</v>
      </c>
      <c r="AZ7" s="1121"/>
      <c r="BA7" s="1121" t="s">
        <v>13</v>
      </c>
      <c r="BB7" s="1122"/>
      <c r="BC7" s="1141"/>
      <c r="BD7" s="1143">
        <f>SUM(BD9:BE9)/BF4</f>
        <v>0.10943181818181819</v>
      </c>
      <c r="BE7" s="1143"/>
      <c r="BF7" s="1121"/>
      <c r="BG7" s="1121"/>
      <c r="BH7" s="1121"/>
      <c r="BI7" s="1121"/>
      <c r="BJ7" s="1121"/>
      <c r="BK7" s="1121"/>
      <c r="BL7" s="1121"/>
      <c r="BM7" s="1121"/>
      <c r="BN7" s="1131"/>
      <c r="BO7" s="1132"/>
      <c r="BP7" s="1121" t="s">
        <v>12</v>
      </c>
      <c r="BQ7" s="1121"/>
      <c r="BR7" s="1121" t="s">
        <v>13</v>
      </c>
      <c r="BS7" s="1122"/>
      <c r="BT7" s="1141"/>
      <c r="BU7" s="1143">
        <f>SUM(BU9:BV9)/BW4</f>
        <v>0.11958333333333333</v>
      </c>
      <c r="BV7" s="1143"/>
      <c r="BW7" s="1121"/>
      <c r="BX7" s="1121"/>
      <c r="BY7" s="1121"/>
      <c r="BZ7" s="1121"/>
      <c r="CA7" s="1121"/>
      <c r="CB7" s="1121"/>
      <c r="CC7" s="1121"/>
      <c r="CD7" s="1121"/>
      <c r="CE7" s="1131"/>
      <c r="CF7" s="1132"/>
      <c r="CG7" s="1121" t="s">
        <v>12</v>
      </c>
      <c r="CH7" s="1121"/>
      <c r="CI7" s="1121" t="s">
        <v>13</v>
      </c>
      <c r="CJ7" s="1122"/>
      <c r="CK7" s="1141"/>
      <c r="CL7" s="1143">
        <f>SUM(CL9:CM9)/CN4</f>
        <v>7.8135593220338986E-2</v>
      </c>
      <c r="CM7" s="1143"/>
      <c r="CN7" s="1121"/>
      <c r="CO7" s="1121"/>
      <c r="CP7" s="1121"/>
      <c r="CQ7" s="1121"/>
      <c r="CR7" s="1121"/>
      <c r="CS7" s="1121"/>
      <c r="CT7" s="1121"/>
      <c r="CU7" s="1121"/>
      <c r="CV7" s="1131"/>
      <c r="CW7" s="1132"/>
      <c r="CX7" s="1121" t="s">
        <v>12</v>
      </c>
      <c r="CY7" s="1121"/>
      <c r="CZ7" s="1121" t="s">
        <v>13</v>
      </c>
      <c r="DA7" s="1122"/>
      <c r="DB7" s="1141"/>
      <c r="DC7" s="1143">
        <f>SUM(DC9:DD9)/DE4</f>
        <v>0.13783783783783785</v>
      </c>
      <c r="DD7" s="1143"/>
      <c r="DE7" s="1121"/>
      <c r="DF7" s="1121"/>
      <c r="DG7" s="1121"/>
      <c r="DH7" s="1121"/>
      <c r="DI7" s="1121"/>
      <c r="DJ7" s="1121"/>
      <c r="DK7" s="1121"/>
      <c r="DL7" s="1121"/>
      <c r="DM7" s="1131"/>
      <c r="DN7" s="1132"/>
      <c r="DO7" s="1121" t="s">
        <v>12</v>
      </c>
      <c r="DP7" s="1121"/>
      <c r="DQ7" s="1121" t="s">
        <v>13</v>
      </c>
      <c r="DR7" s="1122"/>
      <c r="DS7" s="1141"/>
      <c r="DT7" s="1143">
        <f>SUM(DT9:DU9)/DV4</f>
        <v>0.1328135593220339</v>
      </c>
      <c r="DU7" s="1143"/>
      <c r="DV7" s="1121"/>
      <c r="DW7" s="1121"/>
      <c r="DX7" s="1121"/>
      <c r="DY7" s="1121"/>
      <c r="DZ7" s="1121"/>
      <c r="EA7" s="1121"/>
      <c r="EB7" s="1121"/>
      <c r="EC7" s="1121"/>
      <c r="ED7" s="1131"/>
      <c r="EE7" s="1132"/>
      <c r="EF7" s="1121" t="s">
        <v>12</v>
      </c>
      <c r="EG7" s="1121"/>
      <c r="EH7" s="1121" t="s">
        <v>13</v>
      </c>
      <c r="EI7" s="1122"/>
      <c r="EJ7" s="1141"/>
      <c r="EK7" s="1143">
        <f>SUM(EK9:EL9)/EM4</f>
        <v>0.10003378378378379</v>
      </c>
      <c r="EL7" s="1143"/>
      <c r="EM7" s="1121"/>
      <c r="EN7" s="1121"/>
      <c r="EO7" s="1121"/>
      <c r="EP7" s="1121"/>
      <c r="EQ7" s="1121"/>
      <c r="ER7" s="1121"/>
      <c r="ES7" s="1121"/>
      <c r="ET7" s="1121"/>
      <c r="EU7" s="1131"/>
      <c r="EV7" s="1132"/>
      <c r="EW7" s="1121" t="s">
        <v>12</v>
      </c>
      <c r="EX7" s="1121"/>
      <c r="EY7" s="1121" t="s">
        <v>13</v>
      </c>
      <c r="EZ7" s="1122"/>
      <c r="FA7" s="1147">
        <f>SUM(FA9:FB9)/FC4</f>
        <v>0.12288606589916634</v>
      </c>
      <c r="FB7" s="1143"/>
      <c r="FC7" s="1121"/>
      <c r="FD7" s="1121"/>
      <c r="FE7" s="1121"/>
      <c r="FF7" s="1122"/>
    </row>
    <row r="8" spans="1:162">
      <c r="A8" s="1135"/>
      <c r="B8" s="1135"/>
      <c r="C8" s="1139"/>
      <c r="D8" s="1141"/>
      <c r="E8" s="958">
        <f>E9/G4</f>
        <v>5.6464285714285717E-2</v>
      </c>
      <c r="F8" s="958">
        <f>F9/G4</f>
        <v>7.3428571428571426E-2</v>
      </c>
      <c r="G8" s="1121"/>
      <c r="H8" s="1121"/>
      <c r="I8" s="1121"/>
      <c r="J8" s="1121"/>
      <c r="K8" s="1121"/>
      <c r="L8" s="1121"/>
      <c r="M8" s="1121"/>
      <c r="N8" s="1121"/>
      <c r="O8" s="1144" t="s">
        <v>404</v>
      </c>
      <c r="P8" s="1144" t="s">
        <v>405</v>
      </c>
      <c r="Q8" s="1107" t="s">
        <v>14</v>
      </c>
      <c r="R8" s="1107" t="s">
        <v>15</v>
      </c>
      <c r="S8" s="1107" t="s">
        <v>14</v>
      </c>
      <c r="T8" s="1109" t="s">
        <v>15</v>
      </c>
      <c r="U8" s="1141"/>
      <c r="V8" s="958">
        <f>V9/X4</f>
        <v>7.9849056603773588E-2</v>
      </c>
      <c r="W8" s="958">
        <f>W9/X4</f>
        <v>0.10909433962264151</v>
      </c>
      <c r="X8" s="1121"/>
      <c r="Y8" s="1121"/>
      <c r="Z8" s="1121"/>
      <c r="AA8" s="1121"/>
      <c r="AB8" s="1121"/>
      <c r="AC8" s="1121"/>
      <c r="AD8" s="1121"/>
      <c r="AE8" s="1121"/>
      <c r="AF8" s="1144" t="s">
        <v>404</v>
      </c>
      <c r="AG8" s="1144" t="s">
        <v>405</v>
      </c>
      <c r="AH8" s="1107" t="s">
        <v>14</v>
      </c>
      <c r="AI8" s="1107" t="s">
        <v>15</v>
      </c>
      <c r="AJ8" s="1107" t="s">
        <v>14</v>
      </c>
      <c r="AK8" s="1109" t="s">
        <v>15</v>
      </c>
      <c r="AL8" s="1141"/>
      <c r="AM8" s="958">
        <f>AM9/AO4</f>
        <v>4.3712121212121209E-2</v>
      </c>
      <c r="AN8" s="958">
        <f>AN9/AO4</f>
        <v>6.9962121212121212E-2</v>
      </c>
      <c r="AO8" s="1121"/>
      <c r="AP8" s="1121"/>
      <c r="AQ8" s="1121"/>
      <c r="AR8" s="1121"/>
      <c r="AS8" s="1121"/>
      <c r="AT8" s="1121"/>
      <c r="AU8" s="1121"/>
      <c r="AV8" s="1121"/>
      <c r="AW8" s="1144" t="s">
        <v>404</v>
      </c>
      <c r="AX8" s="1144" t="s">
        <v>405</v>
      </c>
      <c r="AY8" s="1107" t="s">
        <v>14</v>
      </c>
      <c r="AZ8" s="1107" t="s">
        <v>15</v>
      </c>
      <c r="BA8" s="1107" t="s">
        <v>14</v>
      </c>
      <c r="BB8" s="1109" t="s">
        <v>15</v>
      </c>
      <c r="BC8" s="1141"/>
      <c r="BD8" s="958">
        <f>BD9/BF4</f>
        <v>4.1325757575757578E-2</v>
      </c>
      <c r="BE8" s="958">
        <f>BE9/BF4</f>
        <v>6.8106060606060601E-2</v>
      </c>
      <c r="BF8" s="1121"/>
      <c r="BG8" s="1121"/>
      <c r="BH8" s="1121"/>
      <c r="BI8" s="1121"/>
      <c r="BJ8" s="1121"/>
      <c r="BK8" s="1121"/>
      <c r="BL8" s="1121"/>
      <c r="BM8" s="1121"/>
      <c r="BN8" s="1144" t="s">
        <v>404</v>
      </c>
      <c r="BO8" s="1144" t="s">
        <v>405</v>
      </c>
      <c r="BP8" s="1107" t="s">
        <v>14</v>
      </c>
      <c r="BQ8" s="1107" t="s">
        <v>15</v>
      </c>
      <c r="BR8" s="1107" t="s">
        <v>14</v>
      </c>
      <c r="BS8" s="1109" t="s">
        <v>15</v>
      </c>
      <c r="BT8" s="1141"/>
      <c r="BU8" s="958">
        <f>BU9/BW4</f>
        <v>4.4659090909090912E-2</v>
      </c>
      <c r="BV8" s="958">
        <f>BV9/BW4</f>
        <v>7.4924242424242421E-2</v>
      </c>
      <c r="BW8" s="1121"/>
      <c r="BX8" s="1121"/>
      <c r="BY8" s="1121"/>
      <c r="BZ8" s="1121"/>
      <c r="CA8" s="1121"/>
      <c r="CB8" s="1121"/>
      <c r="CC8" s="1121"/>
      <c r="CD8" s="1121"/>
      <c r="CE8" s="1144" t="s">
        <v>404</v>
      </c>
      <c r="CF8" s="1144" t="s">
        <v>405</v>
      </c>
      <c r="CG8" s="1107" t="s">
        <v>14</v>
      </c>
      <c r="CH8" s="1107" t="s">
        <v>15</v>
      </c>
      <c r="CI8" s="1107" t="s">
        <v>14</v>
      </c>
      <c r="CJ8" s="1109" t="s">
        <v>15</v>
      </c>
      <c r="CK8" s="1141"/>
      <c r="CL8" s="958">
        <f>CL9/CN4</f>
        <v>3.9694915254237288E-2</v>
      </c>
      <c r="CM8" s="958">
        <f>CM9/CN4</f>
        <v>3.8440677966101698E-2</v>
      </c>
      <c r="CN8" s="1121"/>
      <c r="CO8" s="1121"/>
      <c r="CP8" s="1121"/>
      <c r="CQ8" s="1121"/>
      <c r="CR8" s="1121"/>
      <c r="CS8" s="1121"/>
      <c r="CT8" s="1121"/>
      <c r="CU8" s="1121"/>
      <c r="CV8" s="1144" t="s">
        <v>404</v>
      </c>
      <c r="CW8" s="1144" t="s">
        <v>405</v>
      </c>
      <c r="CX8" s="1107" t="s">
        <v>14</v>
      </c>
      <c r="CY8" s="1107" t="s">
        <v>15</v>
      </c>
      <c r="CZ8" s="1107" t="s">
        <v>14</v>
      </c>
      <c r="DA8" s="1109" t="s">
        <v>15</v>
      </c>
      <c r="DB8" s="1141"/>
      <c r="DC8" s="958">
        <f>DC9/DE4</f>
        <v>8.8344594594594594E-2</v>
      </c>
      <c r="DD8" s="958">
        <f>DD9/DE4</f>
        <v>4.9493243243243244E-2</v>
      </c>
      <c r="DE8" s="1121"/>
      <c r="DF8" s="1121"/>
      <c r="DG8" s="1121"/>
      <c r="DH8" s="1121"/>
      <c r="DI8" s="1121"/>
      <c r="DJ8" s="1121"/>
      <c r="DK8" s="1121"/>
      <c r="DL8" s="1121"/>
      <c r="DM8" s="1144" t="s">
        <v>404</v>
      </c>
      <c r="DN8" s="1144" t="s">
        <v>405</v>
      </c>
      <c r="DO8" s="1107" t="s">
        <v>14</v>
      </c>
      <c r="DP8" s="1107" t="s">
        <v>15</v>
      </c>
      <c r="DQ8" s="1107" t="s">
        <v>14</v>
      </c>
      <c r="DR8" s="1109" t="s">
        <v>15</v>
      </c>
      <c r="DS8" s="1141"/>
      <c r="DT8" s="958">
        <f>DT9/DV4</f>
        <v>5.9084745762711867E-2</v>
      </c>
      <c r="DU8" s="958">
        <f>DU9/DV4</f>
        <v>7.3728813559322037E-2</v>
      </c>
      <c r="DV8" s="1121"/>
      <c r="DW8" s="1121"/>
      <c r="DX8" s="1121"/>
      <c r="DY8" s="1121"/>
      <c r="DZ8" s="1121"/>
      <c r="EA8" s="1121"/>
      <c r="EB8" s="1121"/>
      <c r="EC8" s="1121"/>
      <c r="ED8" s="1144" t="s">
        <v>404</v>
      </c>
      <c r="EE8" s="1144" t="s">
        <v>405</v>
      </c>
      <c r="EF8" s="1107" t="s">
        <v>14</v>
      </c>
      <c r="EG8" s="1107" t="s">
        <v>15</v>
      </c>
      <c r="EH8" s="1107" t="s">
        <v>14</v>
      </c>
      <c r="EI8" s="1109" t="s">
        <v>15</v>
      </c>
      <c r="EJ8" s="1141"/>
      <c r="EK8" s="958">
        <f>EK9/EM4</f>
        <v>3.6959459459459457E-2</v>
      </c>
      <c r="EL8" s="958">
        <f>EL9/EM4</f>
        <v>6.3074324324324318E-2</v>
      </c>
      <c r="EM8" s="1121"/>
      <c r="EN8" s="1121"/>
      <c r="EO8" s="1121"/>
      <c r="EP8" s="1121"/>
      <c r="EQ8" s="1121"/>
      <c r="ER8" s="1121"/>
      <c r="ES8" s="1121"/>
      <c r="ET8" s="1121"/>
      <c r="EU8" s="1144" t="s">
        <v>404</v>
      </c>
      <c r="EV8" s="1144" t="s">
        <v>405</v>
      </c>
      <c r="EW8" s="1107" t="s">
        <v>14</v>
      </c>
      <c r="EX8" s="1107" t="s">
        <v>15</v>
      </c>
      <c r="EY8" s="1107" t="s">
        <v>14</v>
      </c>
      <c r="EZ8" s="1109" t="s">
        <v>15</v>
      </c>
      <c r="FA8" s="957">
        <f>FA9/FC4</f>
        <v>5.4561333862643904E-2</v>
      </c>
      <c r="FB8" s="958">
        <f>FB9/FC4</f>
        <v>6.8324732036522423E-2</v>
      </c>
      <c r="FC8" s="1121"/>
      <c r="FD8" s="1121"/>
      <c r="FE8" s="1121"/>
      <c r="FF8" s="1122"/>
    </row>
    <row r="9" spans="1:162" ht="14.5" thickBot="1">
      <c r="A9" s="1136"/>
      <c r="B9" s="1136"/>
      <c r="C9" s="1140"/>
      <c r="D9" s="1142"/>
      <c r="E9" s="4">
        <f t="shared" ref="E9:J9" si="0">SUM(E10:E60)</f>
        <v>1581</v>
      </c>
      <c r="F9" s="4">
        <f t="shared" si="0"/>
        <v>2056</v>
      </c>
      <c r="G9" s="4">
        <f t="shared" ca="1" si="0"/>
        <v>178.86599999999996</v>
      </c>
      <c r="H9" s="321">
        <f t="shared" ca="1" si="0"/>
        <v>89453</v>
      </c>
      <c r="I9" s="4">
        <f t="shared" ca="1" si="0"/>
        <v>4461</v>
      </c>
      <c r="J9" s="4">
        <f t="shared" ca="1" si="0"/>
        <v>1996</v>
      </c>
      <c r="K9" s="4"/>
      <c r="L9" s="4"/>
      <c r="M9" s="4"/>
      <c r="N9" s="4"/>
      <c r="O9" s="1145"/>
      <c r="P9" s="1145"/>
      <c r="Q9" s="1108"/>
      <c r="R9" s="1108"/>
      <c r="S9" s="1108"/>
      <c r="T9" s="1110"/>
      <c r="U9" s="1142"/>
      <c r="V9" s="4">
        <f t="shared" ref="V9:AA9" si="1">SUM(V10:V60)</f>
        <v>2116</v>
      </c>
      <c r="W9" s="4">
        <f t="shared" si="1"/>
        <v>2891</v>
      </c>
      <c r="X9" s="4">
        <f t="shared" ca="1" si="1"/>
        <v>177.58800000000005</v>
      </c>
      <c r="Y9" s="321">
        <f t="shared" ca="1" si="1"/>
        <v>88811</v>
      </c>
      <c r="Z9" s="4">
        <f t="shared" ca="1" si="1"/>
        <v>4464</v>
      </c>
      <c r="AA9" s="4">
        <f t="shared" ca="1" si="1"/>
        <v>2040</v>
      </c>
      <c r="AB9" s="4"/>
      <c r="AC9" s="4"/>
      <c r="AD9" s="4"/>
      <c r="AE9" s="4"/>
      <c r="AF9" s="1145"/>
      <c r="AG9" s="1145"/>
      <c r="AH9" s="1108"/>
      <c r="AI9" s="1108"/>
      <c r="AJ9" s="1108"/>
      <c r="AK9" s="1110"/>
      <c r="AL9" s="1142"/>
      <c r="AM9" s="4">
        <f t="shared" ref="AM9:AR9" si="2">SUM(AM10:AM60)</f>
        <v>1154</v>
      </c>
      <c r="AN9" s="4">
        <f t="shared" si="2"/>
        <v>1847</v>
      </c>
      <c r="AO9" s="4">
        <f t="shared" ca="1" si="2"/>
        <v>188.45080000000002</v>
      </c>
      <c r="AP9" s="321">
        <f t="shared" ca="1" si="2"/>
        <v>94239.444444444438</v>
      </c>
      <c r="AQ9" s="4">
        <f t="shared" ca="1" si="2"/>
        <v>4472</v>
      </c>
      <c r="AR9" s="4">
        <f t="shared" ca="1" si="2"/>
        <v>1916</v>
      </c>
      <c r="AS9" s="4"/>
      <c r="AT9" s="4"/>
      <c r="AU9" s="4"/>
      <c r="AV9" s="4"/>
      <c r="AW9" s="1145"/>
      <c r="AX9" s="1145"/>
      <c r="AY9" s="1108"/>
      <c r="AZ9" s="1108"/>
      <c r="BA9" s="1108"/>
      <c r="BB9" s="1110"/>
      <c r="BC9" s="1142"/>
      <c r="BD9" s="4">
        <f t="shared" ref="BD9:BI9" si="3">SUM(BD10:BD60)</f>
        <v>1091</v>
      </c>
      <c r="BE9" s="4">
        <f t="shared" si="3"/>
        <v>1798</v>
      </c>
      <c r="BF9" s="4">
        <f t="shared" ca="1" si="3"/>
        <v>183.48080000000004</v>
      </c>
      <c r="BG9" s="321">
        <f t="shared" ca="1" si="3"/>
        <v>91760.555555555562</v>
      </c>
      <c r="BH9" s="4">
        <f t="shared" ca="1" si="3"/>
        <v>4476</v>
      </c>
      <c r="BI9" s="4">
        <f t="shared" ca="1" si="3"/>
        <v>2016</v>
      </c>
      <c r="BJ9" s="4"/>
      <c r="BK9" s="4"/>
      <c r="BL9" s="4"/>
      <c r="BM9" s="4"/>
      <c r="BN9" s="1145"/>
      <c r="BO9" s="1145"/>
      <c r="BP9" s="1108"/>
      <c r="BQ9" s="1108"/>
      <c r="BR9" s="1108"/>
      <c r="BS9" s="1110"/>
      <c r="BT9" s="1142"/>
      <c r="BU9" s="4">
        <f t="shared" ref="BU9:BZ9" si="4">SUM(BU10:BU60)</f>
        <v>1179</v>
      </c>
      <c r="BV9" s="4">
        <f t="shared" si="4"/>
        <v>1978</v>
      </c>
      <c r="BW9" s="4">
        <f t="shared" ca="1" si="4"/>
        <v>184.84080000000003</v>
      </c>
      <c r="BX9" s="321">
        <f t="shared" ca="1" si="4"/>
        <v>92440.555555555562</v>
      </c>
      <c r="BY9" s="4">
        <f t="shared" ca="1" si="4"/>
        <v>4481</v>
      </c>
      <c r="BZ9" s="4">
        <f t="shared" ca="1" si="4"/>
        <v>1976</v>
      </c>
      <c r="CA9" s="4"/>
      <c r="CB9" s="4"/>
      <c r="CC9" s="4"/>
      <c r="CD9" s="4"/>
      <c r="CE9" s="1145"/>
      <c r="CF9" s="1145"/>
      <c r="CG9" s="1108"/>
      <c r="CH9" s="1108"/>
      <c r="CI9" s="1108"/>
      <c r="CJ9" s="1110"/>
      <c r="CK9" s="1142"/>
      <c r="CL9" s="4">
        <f t="shared" ref="CL9:CQ9" si="5">SUM(CL10:CL60)</f>
        <v>1171</v>
      </c>
      <c r="CM9" s="4">
        <f t="shared" si="5"/>
        <v>1134</v>
      </c>
      <c r="CN9" s="4">
        <f t="shared" ca="1" si="5"/>
        <v>199.47699999999992</v>
      </c>
      <c r="CO9" s="321">
        <f t="shared" ca="1" si="5"/>
        <v>99763</v>
      </c>
      <c r="CP9" s="4">
        <f t="shared" ca="1" si="5"/>
        <v>4215</v>
      </c>
      <c r="CQ9" s="4">
        <f t="shared" ca="1" si="5"/>
        <v>2084</v>
      </c>
      <c r="CR9" s="4"/>
      <c r="CS9" s="4"/>
      <c r="CT9" s="4"/>
      <c r="CU9" s="4"/>
      <c r="CV9" s="1145"/>
      <c r="CW9" s="1145"/>
      <c r="CX9" s="1108"/>
      <c r="CY9" s="1108"/>
      <c r="CZ9" s="1108"/>
      <c r="DA9" s="1110"/>
      <c r="DB9" s="1142"/>
      <c r="DC9" s="4">
        <f t="shared" ref="DC9:DH9" si="6">SUM(DC10:DC60)</f>
        <v>2615</v>
      </c>
      <c r="DD9" s="4">
        <f t="shared" si="6"/>
        <v>1465</v>
      </c>
      <c r="DE9" s="4">
        <f t="shared" ca="1" si="6"/>
        <v>189.10960000000003</v>
      </c>
      <c r="DF9" s="321">
        <f t="shared" ca="1" si="6"/>
        <v>94576</v>
      </c>
      <c r="DG9" s="4">
        <f t="shared" ca="1" si="6"/>
        <v>4115</v>
      </c>
      <c r="DH9" s="4">
        <f t="shared" ca="1" si="6"/>
        <v>1352</v>
      </c>
      <c r="DI9" s="4"/>
      <c r="DJ9" s="4"/>
      <c r="DK9" s="4"/>
      <c r="DL9" s="4"/>
      <c r="DM9" s="1145"/>
      <c r="DN9" s="1145"/>
      <c r="DO9" s="1108"/>
      <c r="DP9" s="1108"/>
      <c r="DQ9" s="1108"/>
      <c r="DR9" s="1110"/>
      <c r="DS9" s="1142"/>
      <c r="DT9" s="4">
        <f t="shared" ref="DT9:DY9" si="7">SUM(DT10:DT60)</f>
        <v>1743</v>
      </c>
      <c r="DU9" s="4">
        <f t="shared" si="7"/>
        <v>2175</v>
      </c>
      <c r="DV9" s="4">
        <f t="shared" ca="1" si="7"/>
        <v>187.517</v>
      </c>
      <c r="DW9" s="321">
        <f t="shared" ca="1" si="7"/>
        <v>93781</v>
      </c>
      <c r="DX9" s="4">
        <f t="shared" ca="1" si="7"/>
        <v>4219</v>
      </c>
      <c r="DY9" s="4">
        <f t="shared" ca="1" si="7"/>
        <v>2056</v>
      </c>
      <c r="DZ9" s="4"/>
      <c r="EA9" s="4"/>
      <c r="EB9" s="4"/>
      <c r="EC9" s="4"/>
      <c r="ED9" s="1145"/>
      <c r="EE9" s="1145"/>
      <c r="EF9" s="1108"/>
      <c r="EG9" s="1108"/>
      <c r="EH9" s="1108"/>
      <c r="EI9" s="1110"/>
      <c r="EJ9" s="1142"/>
      <c r="EK9" s="4">
        <f t="shared" ref="EK9:EP9" si="8">SUM(EK10:EK60)</f>
        <v>1094</v>
      </c>
      <c r="EL9" s="4">
        <f t="shared" si="8"/>
        <v>1867</v>
      </c>
      <c r="EM9" s="4">
        <f t="shared" ca="1" si="8"/>
        <v>182.61959999999996</v>
      </c>
      <c r="EN9" s="321">
        <f t="shared" ca="1" si="8"/>
        <v>91329</v>
      </c>
      <c r="EO9" s="4">
        <f t="shared" ca="1" si="8"/>
        <v>4125</v>
      </c>
      <c r="EP9" s="4">
        <f t="shared" ca="1" si="8"/>
        <v>2044</v>
      </c>
      <c r="EQ9" s="4"/>
      <c r="ER9" s="4"/>
      <c r="ES9" s="4"/>
      <c r="ET9" s="4"/>
      <c r="EU9" s="1145"/>
      <c r="EV9" s="1145"/>
      <c r="EW9" s="1108"/>
      <c r="EX9" s="1108"/>
      <c r="EY9" s="1108"/>
      <c r="EZ9" s="1110"/>
      <c r="FA9" s="959">
        <f t="shared" ref="FA9:FF9" si="9">SUM(FA10:FA60)</f>
        <v>13744</v>
      </c>
      <c r="FB9" s="4">
        <f t="shared" si="9"/>
        <v>17211</v>
      </c>
      <c r="FC9" s="4">
        <f t="shared" ca="1" si="9"/>
        <v>1671.9495999999997</v>
      </c>
      <c r="FD9" s="321">
        <f t="shared" ca="1" si="9"/>
        <v>836153.5555555555</v>
      </c>
      <c r="FE9" s="4">
        <f t="shared" ca="1" si="9"/>
        <v>39028</v>
      </c>
      <c r="FF9" s="960">
        <f t="shared" ca="1" si="9"/>
        <v>17480</v>
      </c>
    </row>
    <row r="10" spans="1:162">
      <c r="A10" s="93">
        <f>MIN(基本信息!B7:B32)</f>
        <v>45679</v>
      </c>
      <c r="B10" s="315"/>
      <c r="C10" s="316"/>
      <c r="D10" s="990">
        <v>0</v>
      </c>
      <c r="E10" s="11"/>
      <c r="F10" s="985"/>
      <c r="G10" s="346">
        <v>0.36</v>
      </c>
      <c r="H10" s="989">
        <v>199.99999999999997</v>
      </c>
      <c r="I10" s="988"/>
      <c r="J10" s="988"/>
      <c r="K10" s="987"/>
      <c r="L10" s="987"/>
      <c r="M10" s="986"/>
      <c r="N10" s="986"/>
      <c r="O10" s="986"/>
      <c r="P10" s="986"/>
      <c r="Q10" s="985">
        <v>0</v>
      </c>
      <c r="R10" s="985">
        <v>0</v>
      </c>
      <c r="S10" s="985">
        <v>1</v>
      </c>
      <c r="T10" s="984">
        <v>1</v>
      </c>
      <c r="U10" s="990">
        <v>0</v>
      </c>
      <c r="V10" s="11"/>
      <c r="W10" s="985"/>
      <c r="X10" s="346">
        <v>0.27</v>
      </c>
      <c r="Y10" s="989">
        <v>150</v>
      </c>
      <c r="Z10" s="988"/>
      <c r="AA10" s="988"/>
      <c r="AB10" s="987"/>
      <c r="AC10" s="987"/>
      <c r="AD10" s="986"/>
      <c r="AE10" s="986"/>
      <c r="AF10" s="986"/>
      <c r="AG10" s="986"/>
      <c r="AH10" s="985">
        <v>0</v>
      </c>
      <c r="AI10" s="985">
        <v>0</v>
      </c>
      <c r="AJ10" s="985">
        <v>1</v>
      </c>
      <c r="AK10" s="984">
        <v>1</v>
      </c>
      <c r="AL10" s="990">
        <v>0</v>
      </c>
      <c r="AM10" s="11"/>
      <c r="AN10" s="985"/>
      <c r="AO10" s="346">
        <v>0.26</v>
      </c>
      <c r="AP10" s="989">
        <v>144.44444444444446</v>
      </c>
      <c r="AQ10" s="988"/>
      <c r="AR10" s="988"/>
      <c r="AS10" s="987"/>
      <c r="AT10" s="987"/>
      <c r="AU10" s="986"/>
      <c r="AV10" s="986"/>
      <c r="AW10" s="986"/>
      <c r="AX10" s="986"/>
      <c r="AY10" s="985">
        <v>0</v>
      </c>
      <c r="AZ10" s="985">
        <v>0</v>
      </c>
      <c r="BA10" s="985">
        <v>1</v>
      </c>
      <c r="BB10" s="984">
        <v>1</v>
      </c>
      <c r="BC10" s="990">
        <v>0</v>
      </c>
      <c r="BD10" s="11"/>
      <c r="BE10" s="985"/>
      <c r="BF10" s="346">
        <v>0.37</v>
      </c>
      <c r="BG10" s="989">
        <v>205.55555555555554</v>
      </c>
      <c r="BH10" s="988"/>
      <c r="BI10" s="988"/>
      <c r="BJ10" s="987"/>
      <c r="BK10" s="987"/>
      <c r="BL10" s="986"/>
      <c r="BM10" s="986"/>
      <c r="BN10" s="986"/>
      <c r="BO10" s="986"/>
      <c r="BP10" s="985">
        <v>0</v>
      </c>
      <c r="BQ10" s="985">
        <v>0</v>
      </c>
      <c r="BR10" s="985">
        <v>1</v>
      </c>
      <c r="BS10" s="984">
        <v>1</v>
      </c>
      <c r="BT10" s="990">
        <v>0</v>
      </c>
      <c r="BU10" s="11"/>
      <c r="BV10" s="985"/>
      <c r="BW10" s="346">
        <v>0.37</v>
      </c>
      <c r="BX10" s="989">
        <v>205.55555555555554</v>
      </c>
      <c r="BY10" s="988"/>
      <c r="BZ10" s="988"/>
      <c r="CA10" s="987"/>
      <c r="CB10" s="987"/>
      <c r="CC10" s="986"/>
      <c r="CD10" s="986"/>
      <c r="CE10" s="986"/>
      <c r="CF10" s="986"/>
      <c r="CG10" s="985">
        <v>0</v>
      </c>
      <c r="CH10" s="985">
        <v>0</v>
      </c>
      <c r="CI10" s="985">
        <v>1</v>
      </c>
      <c r="CJ10" s="984">
        <v>1</v>
      </c>
      <c r="CK10" s="990"/>
      <c r="CL10" s="11"/>
      <c r="CM10" s="985"/>
      <c r="CN10" s="346"/>
      <c r="CO10" s="989"/>
      <c r="CP10" s="988"/>
      <c r="CQ10" s="988"/>
      <c r="CR10" s="987"/>
      <c r="CS10" s="987"/>
      <c r="CT10" s="986"/>
      <c r="CU10" s="986"/>
      <c r="CV10" s="986"/>
      <c r="CW10" s="986"/>
      <c r="CX10" s="985"/>
      <c r="CY10" s="985"/>
      <c r="CZ10" s="985"/>
      <c r="DA10" s="984"/>
      <c r="DB10" s="990"/>
      <c r="DC10" s="11"/>
      <c r="DD10" s="985"/>
      <c r="DE10" s="346"/>
      <c r="DF10" s="989"/>
      <c r="DG10" s="988"/>
      <c r="DH10" s="988"/>
      <c r="DI10" s="987"/>
      <c r="DJ10" s="987"/>
      <c r="DK10" s="986"/>
      <c r="DL10" s="986"/>
      <c r="DM10" s="986"/>
      <c r="DN10" s="986"/>
      <c r="DO10" s="985"/>
      <c r="DP10" s="985"/>
      <c r="DQ10" s="985"/>
      <c r="DR10" s="984"/>
      <c r="DS10" s="990"/>
      <c r="DT10" s="11"/>
      <c r="DU10" s="985"/>
      <c r="DV10" s="346"/>
      <c r="DW10" s="989"/>
      <c r="DX10" s="988"/>
      <c r="DY10" s="988"/>
      <c r="DZ10" s="987"/>
      <c r="EA10" s="987"/>
      <c r="EB10" s="986"/>
      <c r="EC10" s="986"/>
      <c r="ED10" s="986"/>
      <c r="EE10" s="986"/>
      <c r="EF10" s="985"/>
      <c r="EG10" s="985"/>
      <c r="EH10" s="985"/>
      <c r="EI10" s="984"/>
      <c r="EJ10" s="990"/>
      <c r="EK10" s="11"/>
      <c r="EL10" s="985"/>
      <c r="EM10" s="346"/>
      <c r="EN10" s="989"/>
      <c r="EO10" s="988"/>
      <c r="EP10" s="988"/>
      <c r="EQ10" s="987"/>
      <c r="ER10" s="987"/>
      <c r="ES10" s="986"/>
      <c r="ET10" s="986"/>
      <c r="EU10" s="986"/>
      <c r="EV10" s="986"/>
      <c r="EW10" s="985"/>
      <c r="EX10" s="985"/>
      <c r="EY10" s="985"/>
      <c r="EZ10" s="984"/>
      <c r="FA10" s="961">
        <f>SUMPRODUCT((MOD((COLUMN(C10:EZ10)-5),17)=0)*C10:EZ10)</f>
        <v>0</v>
      </c>
      <c r="FB10" s="962">
        <f>SUMPRODUCT((MOD((COLUMN(C10:EZ10)-6),17)=0)*C10:EZ10)</f>
        <v>0</v>
      </c>
      <c r="FC10" s="963">
        <f>SUMPRODUCT((MOD((COLUMN(C10:EZ10)-7),17)=0)*C10:EZ10)</f>
        <v>1.63</v>
      </c>
      <c r="FD10" s="964">
        <f>SUMPRODUCT((MOD((COLUMN(C10:EZ10)-8),17)=0)*C10:EZ10)</f>
        <v>905.55555555555554</v>
      </c>
      <c r="FE10" s="965">
        <f>SUMPRODUCT((MOD((COLUMN(C10:EZ10)-9),17)=0)*C10:EZ10)</f>
        <v>0</v>
      </c>
      <c r="FF10" s="966">
        <f>SUMPRODUCT((MOD((COLUMN(C10:EZ10)-10),17)=0)*C10:EZ10)</f>
        <v>0</v>
      </c>
    </row>
    <row r="11" spans="1:162">
      <c r="A11" s="93">
        <f t="shared" ref="A11:A42" si="10">A10+1</f>
        <v>45680</v>
      </c>
      <c r="B11" s="317">
        <v>13</v>
      </c>
      <c r="C11" s="318">
        <v>4</v>
      </c>
      <c r="D11" s="967">
        <v>1</v>
      </c>
      <c r="E11" s="12">
        <v>15</v>
      </c>
      <c r="F11" s="968">
        <v>0</v>
      </c>
      <c r="G11" s="347">
        <v>0.67200000000000004</v>
      </c>
      <c r="H11" s="970">
        <v>336</v>
      </c>
      <c r="I11" s="971">
        <v>369</v>
      </c>
      <c r="J11" s="971">
        <v>44</v>
      </c>
      <c r="K11" s="983">
        <v>0.5</v>
      </c>
      <c r="L11" s="983">
        <v>0.42</v>
      </c>
      <c r="M11" s="969">
        <v>35.6</v>
      </c>
      <c r="N11" s="969">
        <v>34.1</v>
      </c>
      <c r="O11" s="969">
        <v>0.4</v>
      </c>
      <c r="P11" s="969">
        <v>0.4</v>
      </c>
      <c r="Q11" s="968">
        <v>0</v>
      </c>
      <c r="R11" s="968">
        <v>0</v>
      </c>
      <c r="S11" s="968">
        <v>1</v>
      </c>
      <c r="T11" s="982">
        <v>1</v>
      </c>
      <c r="U11" s="967">
        <v>1</v>
      </c>
      <c r="V11" s="12">
        <v>17</v>
      </c>
      <c r="W11" s="968">
        <v>0</v>
      </c>
      <c r="X11" s="347">
        <v>0.63600000000000001</v>
      </c>
      <c r="Y11" s="970">
        <v>318</v>
      </c>
      <c r="Z11" s="971">
        <v>369</v>
      </c>
      <c r="AA11" s="971">
        <v>48</v>
      </c>
      <c r="AB11" s="983">
        <v>0.52</v>
      </c>
      <c r="AC11" s="983">
        <v>0.41</v>
      </c>
      <c r="AD11" s="969">
        <v>35.5</v>
      </c>
      <c r="AE11" s="969">
        <v>33.299999999999997</v>
      </c>
      <c r="AF11" s="969">
        <v>0.4</v>
      </c>
      <c r="AG11" s="969">
        <v>0.4</v>
      </c>
      <c r="AH11" s="968">
        <v>0</v>
      </c>
      <c r="AI11" s="968">
        <v>0</v>
      </c>
      <c r="AJ11" s="968">
        <v>1</v>
      </c>
      <c r="AK11" s="982">
        <v>1</v>
      </c>
      <c r="AL11" s="967">
        <v>1</v>
      </c>
      <c r="AM11" s="12">
        <v>17</v>
      </c>
      <c r="AN11" s="968">
        <v>0</v>
      </c>
      <c r="AO11" s="347">
        <v>0.63360000000000005</v>
      </c>
      <c r="AP11" s="970">
        <v>317</v>
      </c>
      <c r="AQ11" s="971">
        <v>370</v>
      </c>
      <c r="AR11" s="971">
        <v>48</v>
      </c>
      <c r="AS11" s="983">
        <v>0.48</v>
      </c>
      <c r="AT11" s="983">
        <v>0.4</v>
      </c>
      <c r="AU11" s="969">
        <v>35.700000000000003</v>
      </c>
      <c r="AV11" s="969">
        <v>33.6</v>
      </c>
      <c r="AW11" s="969">
        <v>0.4</v>
      </c>
      <c r="AX11" s="969">
        <v>0.4</v>
      </c>
      <c r="AY11" s="968">
        <v>0</v>
      </c>
      <c r="AZ11" s="968">
        <v>0</v>
      </c>
      <c r="BA11" s="968">
        <v>1</v>
      </c>
      <c r="BB11" s="982">
        <v>1</v>
      </c>
      <c r="BC11" s="967">
        <v>1</v>
      </c>
      <c r="BD11" s="12">
        <v>25</v>
      </c>
      <c r="BE11" s="968">
        <v>0</v>
      </c>
      <c r="BF11" s="347">
        <v>0.63360000000000005</v>
      </c>
      <c r="BG11" s="970">
        <v>317</v>
      </c>
      <c r="BH11" s="971">
        <v>370</v>
      </c>
      <c r="BI11" s="971">
        <v>52</v>
      </c>
      <c r="BJ11" s="983">
        <v>0.5</v>
      </c>
      <c r="BK11" s="983">
        <v>0.43</v>
      </c>
      <c r="BL11" s="969">
        <v>35.6</v>
      </c>
      <c r="BM11" s="969">
        <v>33.5</v>
      </c>
      <c r="BN11" s="969">
        <v>0.4</v>
      </c>
      <c r="BO11" s="969">
        <v>0.4</v>
      </c>
      <c r="BP11" s="968">
        <v>0</v>
      </c>
      <c r="BQ11" s="968">
        <v>0</v>
      </c>
      <c r="BR11" s="968">
        <v>1</v>
      </c>
      <c r="BS11" s="982">
        <v>1</v>
      </c>
      <c r="BT11" s="967">
        <v>1</v>
      </c>
      <c r="BU11" s="12">
        <v>20</v>
      </c>
      <c r="BV11" s="968">
        <v>0</v>
      </c>
      <c r="BW11" s="347">
        <v>0.63360000000000005</v>
      </c>
      <c r="BX11" s="970">
        <v>317</v>
      </c>
      <c r="BY11" s="971">
        <v>370</v>
      </c>
      <c r="BZ11" s="971">
        <v>44</v>
      </c>
      <c r="CA11" s="983">
        <v>0.55000000000000004</v>
      </c>
      <c r="CB11" s="983">
        <v>0.47</v>
      </c>
      <c r="CC11" s="969">
        <v>35.6</v>
      </c>
      <c r="CD11" s="969">
        <v>33.5</v>
      </c>
      <c r="CE11" s="969">
        <v>0.4</v>
      </c>
      <c r="CF11" s="969">
        <v>0.4</v>
      </c>
      <c r="CG11" s="968">
        <v>0</v>
      </c>
      <c r="CH11" s="968">
        <v>0</v>
      </c>
      <c r="CI11" s="968">
        <v>1</v>
      </c>
      <c r="CJ11" s="982">
        <v>1</v>
      </c>
      <c r="CK11" s="967">
        <v>0</v>
      </c>
      <c r="CL11" s="12">
        <v>0</v>
      </c>
      <c r="CM11" s="968">
        <v>0</v>
      </c>
      <c r="CN11" s="347">
        <v>0.41</v>
      </c>
      <c r="CO11" s="970">
        <v>228</v>
      </c>
      <c r="CP11" s="971">
        <v>0</v>
      </c>
      <c r="CQ11" s="971">
        <v>0</v>
      </c>
      <c r="CR11" s="983">
        <v>0</v>
      </c>
      <c r="CS11" s="983">
        <v>0</v>
      </c>
      <c r="CT11" s="969">
        <v>0</v>
      </c>
      <c r="CU11" s="969">
        <v>0</v>
      </c>
      <c r="CV11" s="969">
        <v>0</v>
      </c>
      <c r="CW11" s="969">
        <v>0</v>
      </c>
      <c r="CX11" s="968">
        <v>0</v>
      </c>
      <c r="CY11" s="968">
        <v>0</v>
      </c>
      <c r="CZ11" s="968">
        <v>1</v>
      </c>
      <c r="DA11" s="982">
        <v>1</v>
      </c>
      <c r="DB11" s="967">
        <v>0</v>
      </c>
      <c r="DC11" s="12">
        <v>0</v>
      </c>
      <c r="DD11" s="968">
        <v>0</v>
      </c>
      <c r="DE11" s="347">
        <v>0.38</v>
      </c>
      <c r="DF11" s="970">
        <v>211</v>
      </c>
      <c r="DG11" s="971">
        <v>0</v>
      </c>
      <c r="DH11" s="971">
        <v>0</v>
      </c>
      <c r="DI11" s="983">
        <v>0</v>
      </c>
      <c r="DJ11" s="983">
        <v>0</v>
      </c>
      <c r="DK11" s="969">
        <v>0</v>
      </c>
      <c r="DL11" s="969">
        <v>0</v>
      </c>
      <c r="DM11" s="969">
        <v>0</v>
      </c>
      <c r="DN11" s="969">
        <v>0</v>
      </c>
      <c r="DO11" s="968">
        <v>0</v>
      </c>
      <c r="DP11" s="968">
        <v>0</v>
      </c>
      <c r="DQ11" s="968">
        <v>1</v>
      </c>
      <c r="DR11" s="982">
        <v>1</v>
      </c>
      <c r="DS11" s="967">
        <v>0</v>
      </c>
      <c r="DT11" s="12">
        <v>0</v>
      </c>
      <c r="DU11" s="968">
        <v>0</v>
      </c>
      <c r="DV11" s="347">
        <v>0.38</v>
      </c>
      <c r="DW11" s="970">
        <v>211</v>
      </c>
      <c r="DX11" s="971">
        <v>0</v>
      </c>
      <c r="DY11" s="971">
        <v>0</v>
      </c>
      <c r="DZ11" s="983">
        <v>0</v>
      </c>
      <c r="EA11" s="983">
        <v>0</v>
      </c>
      <c r="EB11" s="969">
        <v>0</v>
      </c>
      <c r="EC11" s="969">
        <v>0</v>
      </c>
      <c r="ED11" s="969">
        <v>0</v>
      </c>
      <c r="EE11" s="969">
        <v>0</v>
      </c>
      <c r="EF11" s="968">
        <v>0</v>
      </c>
      <c r="EG11" s="968">
        <v>0</v>
      </c>
      <c r="EH11" s="968">
        <v>1</v>
      </c>
      <c r="EI11" s="982">
        <v>1</v>
      </c>
      <c r="EJ11" s="967">
        <v>0</v>
      </c>
      <c r="EK11" s="12">
        <v>0</v>
      </c>
      <c r="EL11" s="968">
        <v>0</v>
      </c>
      <c r="EM11" s="347">
        <v>0.35</v>
      </c>
      <c r="EN11" s="970">
        <v>194</v>
      </c>
      <c r="EO11" s="971">
        <v>0</v>
      </c>
      <c r="EP11" s="971">
        <v>0</v>
      </c>
      <c r="EQ11" s="983">
        <v>0</v>
      </c>
      <c r="ER11" s="983">
        <v>0</v>
      </c>
      <c r="ES11" s="969">
        <v>0</v>
      </c>
      <c r="ET11" s="969">
        <v>0</v>
      </c>
      <c r="EU11" s="969">
        <v>0</v>
      </c>
      <c r="EV11" s="969">
        <v>0</v>
      </c>
      <c r="EW11" s="968">
        <v>0</v>
      </c>
      <c r="EX11" s="968">
        <v>0</v>
      </c>
      <c r="EY11" s="968">
        <v>1</v>
      </c>
      <c r="EZ11" s="982">
        <v>1</v>
      </c>
      <c r="FA11" s="967">
        <f t="shared" ref="FA11:FB11" si="11">EK11+BU11+CL11+DC11+DT11+AM11+BD11+E11+V11</f>
        <v>94</v>
      </c>
      <c r="FB11" s="968">
        <f t="shared" si="11"/>
        <v>0</v>
      </c>
      <c r="FC11" s="969">
        <f t="shared" ref="FC11:FF11" si="12">IFERROR((EM11+BW11+CN11+DE11+DV11+AO11+BF11+G11+X11),"")</f>
        <v>4.7287999999999997</v>
      </c>
      <c r="FD11" s="970">
        <f t="shared" si="12"/>
        <v>2449</v>
      </c>
      <c r="FE11" s="971">
        <f t="shared" si="12"/>
        <v>1848</v>
      </c>
      <c r="FF11" s="972">
        <f t="shared" si="12"/>
        <v>236</v>
      </c>
    </row>
    <row r="12" spans="1:162">
      <c r="A12" s="93">
        <f t="shared" si="10"/>
        <v>45681</v>
      </c>
      <c r="B12" s="317">
        <v>9</v>
      </c>
      <c r="C12" s="318">
        <v>5</v>
      </c>
      <c r="D12" s="967">
        <v>2</v>
      </c>
      <c r="E12" s="12">
        <v>12</v>
      </c>
      <c r="F12" s="968">
        <v>3</v>
      </c>
      <c r="G12" s="347">
        <v>0.72799999999999998</v>
      </c>
      <c r="H12" s="970">
        <v>364</v>
      </c>
      <c r="I12" s="971">
        <v>520</v>
      </c>
      <c r="J12" s="971">
        <v>60</v>
      </c>
      <c r="K12" s="983">
        <v>0.55000000000000004</v>
      </c>
      <c r="L12" s="983">
        <v>0.47</v>
      </c>
      <c r="M12" s="969">
        <v>34.799999999999997</v>
      </c>
      <c r="N12" s="969">
        <v>32.9</v>
      </c>
      <c r="O12" s="969">
        <v>0.4</v>
      </c>
      <c r="P12" s="969">
        <v>0.4</v>
      </c>
      <c r="Q12" s="968">
        <v>0</v>
      </c>
      <c r="R12" s="968">
        <v>0</v>
      </c>
      <c r="S12" s="968">
        <v>1</v>
      </c>
      <c r="T12" s="982">
        <v>1</v>
      </c>
      <c r="U12" s="967">
        <v>2</v>
      </c>
      <c r="V12" s="12">
        <v>29</v>
      </c>
      <c r="W12" s="968">
        <v>10</v>
      </c>
      <c r="X12" s="347">
        <v>0.68899999999999995</v>
      </c>
      <c r="Y12" s="970">
        <v>345</v>
      </c>
      <c r="Z12" s="971">
        <v>520</v>
      </c>
      <c r="AA12" s="971">
        <v>60</v>
      </c>
      <c r="AB12" s="983">
        <v>0.56000000000000005</v>
      </c>
      <c r="AC12" s="983">
        <v>0.48</v>
      </c>
      <c r="AD12" s="969">
        <v>34.6</v>
      </c>
      <c r="AE12" s="969">
        <v>32.299999999999997</v>
      </c>
      <c r="AF12" s="969">
        <v>0.4</v>
      </c>
      <c r="AG12" s="969">
        <v>0.4</v>
      </c>
      <c r="AH12" s="968">
        <v>0</v>
      </c>
      <c r="AI12" s="968">
        <v>0</v>
      </c>
      <c r="AJ12" s="968">
        <v>1</v>
      </c>
      <c r="AK12" s="982">
        <v>1</v>
      </c>
      <c r="AL12" s="967">
        <v>2</v>
      </c>
      <c r="AM12" s="12">
        <v>36</v>
      </c>
      <c r="AN12" s="968">
        <v>12</v>
      </c>
      <c r="AO12" s="347">
        <v>0.68640000000000001</v>
      </c>
      <c r="AP12" s="970">
        <v>343</v>
      </c>
      <c r="AQ12" s="971">
        <v>520</v>
      </c>
      <c r="AR12" s="971">
        <v>60</v>
      </c>
      <c r="AS12" s="983">
        <v>0.54</v>
      </c>
      <c r="AT12" s="983">
        <v>0.44</v>
      </c>
      <c r="AU12" s="969">
        <v>34.9</v>
      </c>
      <c r="AV12" s="969">
        <v>32.5</v>
      </c>
      <c r="AW12" s="969">
        <v>0.4</v>
      </c>
      <c r="AX12" s="969">
        <v>0.4</v>
      </c>
      <c r="AY12" s="968">
        <v>0</v>
      </c>
      <c r="AZ12" s="968">
        <v>0</v>
      </c>
      <c r="BA12" s="968">
        <v>1</v>
      </c>
      <c r="BB12" s="982">
        <v>1</v>
      </c>
      <c r="BC12" s="967">
        <v>2</v>
      </c>
      <c r="BD12" s="12">
        <v>23</v>
      </c>
      <c r="BE12" s="968">
        <v>6</v>
      </c>
      <c r="BF12" s="347">
        <v>0.68640000000000001</v>
      </c>
      <c r="BG12" s="970">
        <v>343</v>
      </c>
      <c r="BH12" s="971">
        <v>520</v>
      </c>
      <c r="BI12" s="971">
        <v>60</v>
      </c>
      <c r="BJ12" s="983">
        <v>0.54</v>
      </c>
      <c r="BK12" s="983">
        <v>0.48</v>
      </c>
      <c r="BL12" s="969">
        <v>35</v>
      </c>
      <c r="BM12" s="969">
        <v>32.5</v>
      </c>
      <c r="BN12" s="969">
        <v>0.4</v>
      </c>
      <c r="BO12" s="969">
        <v>0.4</v>
      </c>
      <c r="BP12" s="968">
        <v>0</v>
      </c>
      <c r="BQ12" s="968">
        <v>0</v>
      </c>
      <c r="BR12" s="968">
        <v>1</v>
      </c>
      <c r="BS12" s="982">
        <v>1</v>
      </c>
      <c r="BT12" s="967">
        <v>2</v>
      </c>
      <c r="BU12" s="12">
        <v>19</v>
      </c>
      <c r="BV12" s="968">
        <v>3</v>
      </c>
      <c r="BW12" s="347">
        <v>0.68640000000000001</v>
      </c>
      <c r="BX12" s="970">
        <v>343</v>
      </c>
      <c r="BY12" s="971">
        <v>520</v>
      </c>
      <c r="BZ12" s="971">
        <v>60</v>
      </c>
      <c r="CA12" s="983">
        <v>0.59</v>
      </c>
      <c r="CB12" s="983">
        <v>0.52</v>
      </c>
      <c r="CC12" s="969">
        <v>34.799999999999997</v>
      </c>
      <c r="CD12" s="969">
        <v>32.4</v>
      </c>
      <c r="CE12" s="969">
        <v>0.4</v>
      </c>
      <c r="CF12" s="969">
        <v>0.4</v>
      </c>
      <c r="CG12" s="968">
        <v>0</v>
      </c>
      <c r="CH12" s="968">
        <v>0</v>
      </c>
      <c r="CI12" s="968">
        <v>1</v>
      </c>
      <c r="CJ12" s="982">
        <v>1</v>
      </c>
      <c r="CK12" s="967">
        <v>1</v>
      </c>
      <c r="CL12" s="12">
        <v>7</v>
      </c>
      <c r="CM12" s="968">
        <v>0</v>
      </c>
      <c r="CN12" s="347">
        <v>0.70799999999999996</v>
      </c>
      <c r="CO12" s="970">
        <v>354</v>
      </c>
      <c r="CP12" s="971">
        <v>520</v>
      </c>
      <c r="CQ12" s="971">
        <v>44</v>
      </c>
      <c r="CR12" s="983">
        <v>0.53</v>
      </c>
      <c r="CS12" s="983">
        <v>0.46</v>
      </c>
      <c r="CT12" s="969">
        <v>35.1</v>
      </c>
      <c r="CU12" s="969">
        <v>33.799999999999997</v>
      </c>
      <c r="CV12" s="969">
        <v>0.4</v>
      </c>
      <c r="CW12" s="969">
        <v>0.4</v>
      </c>
      <c r="CX12" s="968">
        <v>0</v>
      </c>
      <c r="CY12" s="968">
        <v>0</v>
      </c>
      <c r="CZ12" s="968">
        <v>1</v>
      </c>
      <c r="DA12" s="982">
        <v>1</v>
      </c>
      <c r="DB12" s="967">
        <v>1</v>
      </c>
      <c r="DC12" s="12">
        <v>5</v>
      </c>
      <c r="DD12" s="968">
        <v>1</v>
      </c>
      <c r="DE12" s="347">
        <v>0.71040000000000003</v>
      </c>
      <c r="DF12" s="970">
        <v>355</v>
      </c>
      <c r="DG12" s="971">
        <v>520</v>
      </c>
      <c r="DH12" s="971">
        <v>48</v>
      </c>
      <c r="DI12" s="983">
        <v>0.56000000000000005</v>
      </c>
      <c r="DJ12" s="983">
        <v>0.47</v>
      </c>
      <c r="DK12" s="969">
        <v>35.4</v>
      </c>
      <c r="DL12" s="969">
        <v>33.6</v>
      </c>
      <c r="DM12" s="969">
        <v>0.4</v>
      </c>
      <c r="DN12" s="969">
        <v>0.4</v>
      </c>
      <c r="DO12" s="968">
        <v>0</v>
      </c>
      <c r="DP12" s="968">
        <v>0</v>
      </c>
      <c r="DQ12" s="968">
        <v>1</v>
      </c>
      <c r="DR12" s="982">
        <v>1</v>
      </c>
      <c r="DS12" s="967">
        <v>1</v>
      </c>
      <c r="DT12" s="12">
        <v>5</v>
      </c>
      <c r="DU12" s="968">
        <v>6</v>
      </c>
      <c r="DV12" s="347">
        <v>0.70799999999999996</v>
      </c>
      <c r="DW12" s="970">
        <v>354</v>
      </c>
      <c r="DX12" s="971">
        <v>520</v>
      </c>
      <c r="DY12" s="971">
        <v>56</v>
      </c>
      <c r="DZ12" s="983">
        <v>0.5</v>
      </c>
      <c r="EA12" s="983">
        <v>0.44</v>
      </c>
      <c r="EB12" s="969">
        <v>35.9</v>
      </c>
      <c r="EC12" s="969">
        <v>33.700000000000003</v>
      </c>
      <c r="ED12" s="969">
        <v>0.4</v>
      </c>
      <c r="EE12" s="969">
        <v>0.4</v>
      </c>
      <c r="EF12" s="968">
        <v>0</v>
      </c>
      <c r="EG12" s="968">
        <v>0</v>
      </c>
      <c r="EH12" s="968">
        <v>1</v>
      </c>
      <c r="EI12" s="982">
        <v>1</v>
      </c>
      <c r="EJ12" s="967">
        <v>1</v>
      </c>
      <c r="EK12" s="12">
        <v>6</v>
      </c>
      <c r="EL12" s="968">
        <v>5</v>
      </c>
      <c r="EM12" s="347">
        <v>0.71040000000000003</v>
      </c>
      <c r="EN12" s="970">
        <v>355</v>
      </c>
      <c r="EO12" s="971">
        <v>521</v>
      </c>
      <c r="EP12" s="971">
        <v>48</v>
      </c>
      <c r="EQ12" s="983">
        <v>0.5</v>
      </c>
      <c r="ER12" s="983">
        <v>0.42</v>
      </c>
      <c r="ES12" s="969">
        <v>35.9</v>
      </c>
      <c r="ET12" s="969">
        <v>33.700000000000003</v>
      </c>
      <c r="EU12" s="969">
        <v>0.4</v>
      </c>
      <c r="EV12" s="969">
        <v>0.4</v>
      </c>
      <c r="EW12" s="968">
        <v>0</v>
      </c>
      <c r="EX12" s="968">
        <v>0</v>
      </c>
      <c r="EY12" s="968">
        <v>1</v>
      </c>
      <c r="EZ12" s="982">
        <v>1</v>
      </c>
      <c r="FA12" s="967">
        <f t="shared" ref="FA12:FA53" si="13">EK12+BU12+CL12+DC12+DT12+AM12+BD12+E12+V12</f>
        <v>142</v>
      </c>
      <c r="FB12" s="968">
        <f t="shared" ref="FB12:FB53" si="14">EL12+BV12+CM12+DD12+DU12+AN12+BE12+F12+W12</f>
        <v>46</v>
      </c>
      <c r="FC12" s="969">
        <f t="shared" ref="FC12:FC53" si="15">IFERROR((EM12+BW12+CN12+DE12+DV12+AO12+BF12+G12+X12),"")</f>
        <v>6.3129999999999997</v>
      </c>
      <c r="FD12" s="970">
        <f t="shared" ref="FD12:FD53" si="16">IFERROR((EN12+BX12+CO12+DF12+DW12+AP12+BG12+H12+Y12),"")</f>
        <v>3156</v>
      </c>
      <c r="FE12" s="971">
        <f t="shared" ref="FE12:FE53" si="17">IFERROR((EO12+BY12+CP12+DG12+DX12+AQ12+BH12+I12+Z12),"")</f>
        <v>4681</v>
      </c>
      <c r="FF12" s="972">
        <f t="shared" ref="FF12:FF53" si="18">IFERROR((EP12+BZ12+CQ12+DH12+DY12+AR12+BI12+J12+AA12),"")</f>
        <v>496</v>
      </c>
    </row>
    <row r="13" spans="1:162">
      <c r="A13" s="93">
        <f t="shared" si="10"/>
        <v>45682</v>
      </c>
      <c r="B13" s="317">
        <v>7</v>
      </c>
      <c r="C13" s="318">
        <v>3</v>
      </c>
      <c r="D13" s="967">
        <v>3</v>
      </c>
      <c r="E13" s="12">
        <v>13</v>
      </c>
      <c r="F13" s="968">
        <v>15</v>
      </c>
      <c r="G13" s="347">
        <v>0.95199999999999996</v>
      </c>
      <c r="H13" s="970">
        <v>476</v>
      </c>
      <c r="I13" s="971">
        <v>251</v>
      </c>
      <c r="J13" s="971">
        <v>60</v>
      </c>
      <c r="K13" s="983">
        <v>0.53</v>
      </c>
      <c r="L13" s="983">
        <v>0.43</v>
      </c>
      <c r="M13" s="969">
        <v>34.6</v>
      </c>
      <c r="N13" s="969">
        <v>31.9</v>
      </c>
      <c r="O13" s="969">
        <v>0.4</v>
      </c>
      <c r="P13" s="969">
        <v>0.4</v>
      </c>
      <c r="Q13" s="968">
        <v>0</v>
      </c>
      <c r="R13" s="968">
        <v>0</v>
      </c>
      <c r="S13" s="968">
        <v>1</v>
      </c>
      <c r="T13" s="982">
        <v>1</v>
      </c>
      <c r="U13" s="967">
        <v>3</v>
      </c>
      <c r="V13" s="12">
        <v>19</v>
      </c>
      <c r="W13" s="968">
        <v>14</v>
      </c>
      <c r="X13" s="347">
        <v>0.90100000000000002</v>
      </c>
      <c r="Y13" s="970">
        <v>451</v>
      </c>
      <c r="Z13" s="971">
        <v>251</v>
      </c>
      <c r="AA13" s="971">
        <v>64</v>
      </c>
      <c r="AB13" s="983">
        <v>0.57999999999999996</v>
      </c>
      <c r="AC13" s="983">
        <v>0.5</v>
      </c>
      <c r="AD13" s="969">
        <v>33.9</v>
      </c>
      <c r="AE13" s="969">
        <v>31.6</v>
      </c>
      <c r="AF13" s="969">
        <v>0.4</v>
      </c>
      <c r="AG13" s="969">
        <v>0.4</v>
      </c>
      <c r="AH13" s="968">
        <v>0</v>
      </c>
      <c r="AI13" s="968">
        <v>0</v>
      </c>
      <c r="AJ13" s="968">
        <v>1</v>
      </c>
      <c r="AK13" s="982">
        <v>1</v>
      </c>
      <c r="AL13" s="967">
        <v>3</v>
      </c>
      <c r="AM13" s="12">
        <v>38</v>
      </c>
      <c r="AN13" s="968">
        <v>30</v>
      </c>
      <c r="AO13" s="347">
        <v>0.89759999999999995</v>
      </c>
      <c r="AP13" s="970">
        <v>449</v>
      </c>
      <c r="AQ13" s="971">
        <v>251</v>
      </c>
      <c r="AR13" s="971">
        <v>64</v>
      </c>
      <c r="AS13" s="983">
        <v>0.55000000000000004</v>
      </c>
      <c r="AT13" s="983">
        <v>0.15</v>
      </c>
      <c r="AU13" s="969">
        <v>34</v>
      </c>
      <c r="AV13" s="969">
        <v>31.6</v>
      </c>
      <c r="AW13" s="969">
        <v>0.4</v>
      </c>
      <c r="AX13" s="969">
        <v>0.4</v>
      </c>
      <c r="AY13" s="968">
        <v>0</v>
      </c>
      <c r="AZ13" s="968">
        <v>0</v>
      </c>
      <c r="BA13" s="968">
        <v>1</v>
      </c>
      <c r="BB13" s="982">
        <v>1</v>
      </c>
      <c r="BC13" s="967">
        <v>3</v>
      </c>
      <c r="BD13" s="12">
        <v>21</v>
      </c>
      <c r="BE13" s="968">
        <v>14</v>
      </c>
      <c r="BF13" s="347">
        <v>0.89759999999999995</v>
      </c>
      <c r="BG13" s="970">
        <v>449</v>
      </c>
      <c r="BH13" s="971">
        <v>251</v>
      </c>
      <c r="BI13" s="971">
        <v>64</v>
      </c>
      <c r="BJ13" s="983">
        <v>0.56000000000000005</v>
      </c>
      <c r="BK13" s="983">
        <v>0.5</v>
      </c>
      <c r="BL13" s="969">
        <v>34</v>
      </c>
      <c r="BM13" s="969">
        <v>31.5</v>
      </c>
      <c r="BN13" s="969">
        <v>0.4</v>
      </c>
      <c r="BO13" s="969">
        <v>0.4</v>
      </c>
      <c r="BP13" s="968">
        <v>0</v>
      </c>
      <c r="BQ13" s="968">
        <v>0</v>
      </c>
      <c r="BR13" s="968">
        <v>1</v>
      </c>
      <c r="BS13" s="982">
        <v>1</v>
      </c>
      <c r="BT13" s="967">
        <v>3</v>
      </c>
      <c r="BU13" s="12">
        <v>13</v>
      </c>
      <c r="BV13" s="968">
        <v>10</v>
      </c>
      <c r="BW13" s="347">
        <v>0.89759999999999995</v>
      </c>
      <c r="BX13" s="970">
        <v>449</v>
      </c>
      <c r="BY13" s="971">
        <v>251</v>
      </c>
      <c r="BZ13" s="971">
        <v>64</v>
      </c>
      <c r="CA13" s="983">
        <v>0.61</v>
      </c>
      <c r="CB13" s="983">
        <v>0.53</v>
      </c>
      <c r="CC13" s="969">
        <v>33.9</v>
      </c>
      <c r="CD13" s="969">
        <v>31.6</v>
      </c>
      <c r="CE13" s="969">
        <v>0.4</v>
      </c>
      <c r="CF13" s="969">
        <v>0.4</v>
      </c>
      <c r="CG13" s="968">
        <v>0</v>
      </c>
      <c r="CH13" s="968">
        <v>0</v>
      </c>
      <c r="CI13" s="968">
        <v>1</v>
      </c>
      <c r="CJ13" s="982">
        <v>1</v>
      </c>
      <c r="CK13" s="967">
        <v>2</v>
      </c>
      <c r="CL13" s="12">
        <v>6</v>
      </c>
      <c r="CM13" s="968">
        <v>2</v>
      </c>
      <c r="CN13" s="347">
        <v>0.76700000000000002</v>
      </c>
      <c r="CO13" s="970">
        <v>384</v>
      </c>
      <c r="CP13" s="971">
        <v>251</v>
      </c>
      <c r="CQ13" s="971">
        <v>56</v>
      </c>
      <c r="CR13" s="983">
        <v>0.54</v>
      </c>
      <c r="CS13" s="983">
        <v>0.46</v>
      </c>
      <c r="CT13" s="969">
        <v>35.4</v>
      </c>
      <c r="CU13" s="969">
        <v>32.799999999999997</v>
      </c>
      <c r="CV13" s="969">
        <v>0.4</v>
      </c>
      <c r="CW13" s="969">
        <v>0.4</v>
      </c>
      <c r="CX13" s="968">
        <v>0</v>
      </c>
      <c r="CY13" s="968">
        <v>0</v>
      </c>
      <c r="CZ13" s="968">
        <v>1</v>
      </c>
      <c r="DA13" s="982">
        <v>1</v>
      </c>
      <c r="DB13" s="967">
        <v>2</v>
      </c>
      <c r="DC13" s="12">
        <v>7</v>
      </c>
      <c r="DD13" s="968">
        <v>1</v>
      </c>
      <c r="DE13" s="347">
        <v>0.76959999999999995</v>
      </c>
      <c r="DF13" s="970">
        <v>385</v>
      </c>
      <c r="DG13" s="971">
        <v>251</v>
      </c>
      <c r="DH13" s="971">
        <v>44</v>
      </c>
      <c r="DI13" s="983">
        <v>0.59</v>
      </c>
      <c r="DJ13" s="983">
        <v>0.5</v>
      </c>
      <c r="DK13" s="969">
        <v>35</v>
      </c>
      <c r="DL13" s="969">
        <v>32.9</v>
      </c>
      <c r="DM13" s="969">
        <v>0.4</v>
      </c>
      <c r="DN13" s="969">
        <v>0.4</v>
      </c>
      <c r="DO13" s="968">
        <v>0</v>
      </c>
      <c r="DP13" s="968">
        <v>0</v>
      </c>
      <c r="DQ13" s="968">
        <v>1</v>
      </c>
      <c r="DR13" s="982">
        <v>1</v>
      </c>
      <c r="DS13" s="967">
        <v>2</v>
      </c>
      <c r="DT13" s="12">
        <v>5</v>
      </c>
      <c r="DU13" s="968">
        <v>12</v>
      </c>
      <c r="DV13" s="347">
        <v>0.76700000000000002</v>
      </c>
      <c r="DW13" s="970">
        <v>384</v>
      </c>
      <c r="DX13" s="971">
        <v>251</v>
      </c>
      <c r="DY13" s="971">
        <v>56</v>
      </c>
      <c r="DZ13" s="983">
        <v>0.52</v>
      </c>
      <c r="EA13" s="983">
        <v>0.47</v>
      </c>
      <c r="EB13" s="969">
        <v>35.1</v>
      </c>
      <c r="EC13" s="969">
        <v>32.700000000000003</v>
      </c>
      <c r="ED13" s="969">
        <v>0.4</v>
      </c>
      <c r="EE13" s="969">
        <v>0.4</v>
      </c>
      <c r="EF13" s="968">
        <v>0</v>
      </c>
      <c r="EG13" s="968">
        <v>0</v>
      </c>
      <c r="EH13" s="968">
        <v>1</v>
      </c>
      <c r="EI13" s="982">
        <v>1</v>
      </c>
      <c r="EJ13" s="967">
        <v>2</v>
      </c>
      <c r="EK13" s="12">
        <v>3</v>
      </c>
      <c r="EL13" s="968">
        <v>7</v>
      </c>
      <c r="EM13" s="347">
        <v>0.76959999999999995</v>
      </c>
      <c r="EN13" s="970">
        <v>385</v>
      </c>
      <c r="EO13" s="971">
        <v>252</v>
      </c>
      <c r="EP13" s="971">
        <v>64</v>
      </c>
      <c r="EQ13" s="983">
        <v>0.53</v>
      </c>
      <c r="ER13" s="983">
        <v>0.43</v>
      </c>
      <c r="ES13" s="969">
        <v>35.4</v>
      </c>
      <c r="ET13" s="969">
        <v>32.9</v>
      </c>
      <c r="EU13" s="969">
        <v>0.4</v>
      </c>
      <c r="EV13" s="969">
        <v>0.4</v>
      </c>
      <c r="EW13" s="968">
        <v>0</v>
      </c>
      <c r="EX13" s="968">
        <v>0</v>
      </c>
      <c r="EY13" s="968">
        <v>1</v>
      </c>
      <c r="EZ13" s="982">
        <v>1</v>
      </c>
      <c r="FA13" s="967">
        <f t="shared" si="13"/>
        <v>125</v>
      </c>
      <c r="FB13" s="968">
        <f t="shared" si="14"/>
        <v>105</v>
      </c>
      <c r="FC13" s="969">
        <f t="shared" si="15"/>
        <v>7.6189999999999989</v>
      </c>
      <c r="FD13" s="970">
        <f t="shared" si="16"/>
        <v>3812</v>
      </c>
      <c r="FE13" s="971">
        <f t="shared" si="17"/>
        <v>2260</v>
      </c>
      <c r="FF13" s="972">
        <f t="shared" si="18"/>
        <v>536</v>
      </c>
    </row>
    <row r="14" spans="1:162">
      <c r="A14" s="93">
        <f t="shared" si="10"/>
        <v>45683</v>
      </c>
      <c r="B14" s="317">
        <v>4</v>
      </c>
      <c r="C14" s="318">
        <v>-4</v>
      </c>
      <c r="D14" s="967">
        <v>4</v>
      </c>
      <c r="E14" s="12">
        <v>18</v>
      </c>
      <c r="F14" s="968">
        <v>20</v>
      </c>
      <c r="G14" s="347">
        <v>1.1759999999999999</v>
      </c>
      <c r="H14" s="970">
        <v>588</v>
      </c>
      <c r="I14" s="971">
        <v>192</v>
      </c>
      <c r="J14" s="971">
        <v>64</v>
      </c>
      <c r="K14" s="983">
        <v>0.59</v>
      </c>
      <c r="L14" s="983">
        <v>0.5</v>
      </c>
      <c r="M14" s="969">
        <v>33.5</v>
      </c>
      <c r="N14" s="969">
        <v>30.9</v>
      </c>
      <c r="O14" s="969">
        <v>0.4</v>
      </c>
      <c r="P14" s="969">
        <v>0.4</v>
      </c>
      <c r="Q14" s="968">
        <v>0</v>
      </c>
      <c r="R14" s="968">
        <v>0</v>
      </c>
      <c r="S14" s="968">
        <v>1</v>
      </c>
      <c r="T14" s="982">
        <v>1</v>
      </c>
      <c r="U14" s="967">
        <v>4</v>
      </c>
      <c r="V14" s="12">
        <v>26</v>
      </c>
      <c r="W14" s="968">
        <v>30</v>
      </c>
      <c r="X14" s="347">
        <v>1.113</v>
      </c>
      <c r="Y14" s="970">
        <v>557</v>
      </c>
      <c r="Z14" s="971">
        <v>192</v>
      </c>
      <c r="AA14" s="971">
        <v>60</v>
      </c>
      <c r="AB14" s="983">
        <v>0.6</v>
      </c>
      <c r="AC14" s="983">
        <v>0.51</v>
      </c>
      <c r="AD14" s="969">
        <v>33.1</v>
      </c>
      <c r="AE14" s="969">
        <v>30.6</v>
      </c>
      <c r="AF14" s="969">
        <v>0.4</v>
      </c>
      <c r="AG14" s="969">
        <v>0.4</v>
      </c>
      <c r="AH14" s="968">
        <v>0</v>
      </c>
      <c r="AI14" s="968">
        <v>0</v>
      </c>
      <c r="AJ14" s="968">
        <v>1</v>
      </c>
      <c r="AK14" s="982">
        <v>1</v>
      </c>
      <c r="AL14" s="967">
        <v>4</v>
      </c>
      <c r="AM14" s="12">
        <v>30</v>
      </c>
      <c r="AN14" s="968">
        <v>46</v>
      </c>
      <c r="AO14" s="347">
        <v>1.1088</v>
      </c>
      <c r="AP14" s="970">
        <v>554</v>
      </c>
      <c r="AQ14" s="971">
        <v>192</v>
      </c>
      <c r="AR14" s="971">
        <v>64</v>
      </c>
      <c r="AS14" s="983">
        <v>0.57999999999999996</v>
      </c>
      <c r="AT14" s="983">
        <v>0.5</v>
      </c>
      <c r="AU14" s="969">
        <v>33.299999999999997</v>
      </c>
      <c r="AV14" s="969">
        <v>30.7</v>
      </c>
      <c r="AW14" s="969">
        <v>0.4</v>
      </c>
      <c r="AX14" s="969">
        <v>0.4</v>
      </c>
      <c r="AY14" s="968">
        <v>0</v>
      </c>
      <c r="AZ14" s="968">
        <v>0</v>
      </c>
      <c r="BA14" s="968">
        <v>1</v>
      </c>
      <c r="BB14" s="982">
        <v>1</v>
      </c>
      <c r="BC14" s="967">
        <v>4</v>
      </c>
      <c r="BD14" s="12">
        <v>18</v>
      </c>
      <c r="BE14" s="968">
        <v>11</v>
      </c>
      <c r="BF14" s="347">
        <v>1.1088</v>
      </c>
      <c r="BG14" s="970">
        <v>554</v>
      </c>
      <c r="BH14" s="971">
        <v>192</v>
      </c>
      <c r="BI14" s="971">
        <v>60</v>
      </c>
      <c r="BJ14" s="983">
        <v>0.57999999999999996</v>
      </c>
      <c r="BK14" s="983">
        <v>0.51</v>
      </c>
      <c r="BL14" s="969">
        <v>33.299999999999997</v>
      </c>
      <c r="BM14" s="969">
        <v>30.7</v>
      </c>
      <c r="BN14" s="969">
        <v>0.4</v>
      </c>
      <c r="BO14" s="969">
        <v>0.4</v>
      </c>
      <c r="BP14" s="968">
        <v>0</v>
      </c>
      <c r="BQ14" s="968">
        <v>0</v>
      </c>
      <c r="BR14" s="968">
        <v>1</v>
      </c>
      <c r="BS14" s="982">
        <v>1</v>
      </c>
      <c r="BT14" s="967">
        <v>4</v>
      </c>
      <c r="BU14" s="12">
        <v>15</v>
      </c>
      <c r="BV14" s="968">
        <v>20</v>
      </c>
      <c r="BW14" s="347">
        <v>1.1088</v>
      </c>
      <c r="BX14" s="970">
        <v>554</v>
      </c>
      <c r="BY14" s="971">
        <v>192</v>
      </c>
      <c r="BZ14" s="971">
        <v>60</v>
      </c>
      <c r="CA14" s="983">
        <v>0.61</v>
      </c>
      <c r="CB14" s="983">
        <v>0.52</v>
      </c>
      <c r="CC14" s="969">
        <v>33.1</v>
      </c>
      <c r="CD14" s="969">
        <v>30.4</v>
      </c>
      <c r="CE14" s="969">
        <v>0.4</v>
      </c>
      <c r="CF14" s="969">
        <v>0.4</v>
      </c>
      <c r="CG14" s="968">
        <v>0</v>
      </c>
      <c r="CH14" s="968">
        <v>0</v>
      </c>
      <c r="CI14" s="968">
        <v>1</v>
      </c>
      <c r="CJ14" s="982">
        <v>1</v>
      </c>
      <c r="CK14" s="967">
        <v>3</v>
      </c>
      <c r="CL14" s="12">
        <v>12</v>
      </c>
      <c r="CM14" s="968">
        <v>2</v>
      </c>
      <c r="CN14" s="347">
        <v>1.0029999999999999</v>
      </c>
      <c r="CO14" s="970">
        <v>502</v>
      </c>
      <c r="CP14" s="971">
        <v>192</v>
      </c>
      <c r="CQ14" s="971">
        <v>60</v>
      </c>
      <c r="CR14" s="983">
        <v>0.66</v>
      </c>
      <c r="CS14" s="983">
        <v>0.51</v>
      </c>
      <c r="CT14" s="969">
        <v>34.5</v>
      </c>
      <c r="CU14" s="969">
        <v>32</v>
      </c>
      <c r="CV14" s="969">
        <v>0.4</v>
      </c>
      <c r="CW14" s="969">
        <v>0.4</v>
      </c>
      <c r="CX14" s="968">
        <v>0</v>
      </c>
      <c r="CY14" s="968">
        <v>0</v>
      </c>
      <c r="CZ14" s="968">
        <v>1</v>
      </c>
      <c r="DA14" s="982">
        <v>1</v>
      </c>
      <c r="DB14" s="967">
        <v>3</v>
      </c>
      <c r="DC14" s="12">
        <v>11</v>
      </c>
      <c r="DD14" s="968">
        <v>4</v>
      </c>
      <c r="DE14" s="347">
        <v>1.0064</v>
      </c>
      <c r="DF14" s="970">
        <v>503</v>
      </c>
      <c r="DG14" s="971">
        <v>193</v>
      </c>
      <c r="DH14" s="971">
        <v>48</v>
      </c>
      <c r="DI14" s="983">
        <v>0.68</v>
      </c>
      <c r="DJ14" s="983">
        <v>0.55000000000000004</v>
      </c>
      <c r="DK14" s="969">
        <v>34.5</v>
      </c>
      <c r="DL14" s="969">
        <v>32</v>
      </c>
      <c r="DM14" s="969">
        <v>0.4</v>
      </c>
      <c r="DN14" s="969">
        <v>0.4</v>
      </c>
      <c r="DO14" s="968">
        <v>0</v>
      </c>
      <c r="DP14" s="968">
        <v>0</v>
      </c>
      <c r="DQ14" s="968">
        <v>1</v>
      </c>
      <c r="DR14" s="982">
        <v>1</v>
      </c>
      <c r="DS14" s="967">
        <v>3</v>
      </c>
      <c r="DT14" s="12">
        <v>3</v>
      </c>
      <c r="DU14" s="968">
        <v>12</v>
      </c>
      <c r="DV14" s="347">
        <v>1.0029999999999999</v>
      </c>
      <c r="DW14" s="970">
        <v>502</v>
      </c>
      <c r="DX14" s="971">
        <v>193</v>
      </c>
      <c r="DY14" s="971">
        <v>64</v>
      </c>
      <c r="DZ14" s="983">
        <v>0.6</v>
      </c>
      <c r="EA14" s="983">
        <v>0.5</v>
      </c>
      <c r="EB14" s="969">
        <v>34.299999999999997</v>
      </c>
      <c r="EC14" s="969">
        <v>31.8</v>
      </c>
      <c r="ED14" s="969">
        <v>0.4</v>
      </c>
      <c r="EE14" s="969">
        <v>0.4</v>
      </c>
      <c r="EF14" s="968">
        <v>0</v>
      </c>
      <c r="EG14" s="968">
        <v>0</v>
      </c>
      <c r="EH14" s="968">
        <v>1</v>
      </c>
      <c r="EI14" s="982">
        <v>1</v>
      </c>
      <c r="EJ14" s="967">
        <v>3</v>
      </c>
      <c r="EK14" s="12">
        <v>2</v>
      </c>
      <c r="EL14" s="968">
        <v>7</v>
      </c>
      <c r="EM14" s="347">
        <v>1.0064</v>
      </c>
      <c r="EN14" s="970">
        <v>503</v>
      </c>
      <c r="EO14" s="971">
        <v>193</v>
      </c>
      <c r="EP14" s="971">
        <v>72</v>
      </c>
      <c r="EQ14" s="983">
        <v>0.6</v>
      </c>
      <c r="ER14" s="983">
        <v>0.5</v>
      </c>
      <c r="ES14" s="969">
        <v>34.700000000000003</v>
      </c>
      <c r="ET14" s="969">
        <v>31.7</v>
      </c>
      <c r="EU14" s="969">
        <v>0.4</v>
      </c>
      <c r="EV14" s="969">
        <v>0.4</v>
      </c>
      <c r="EW14" s="968">
        <v>0</v>
      </c>
      <c r="EX14" s="968">
        <v>0</v>
      </c>
      <c r="EY14" s="968">
        <v>1</v>
      </c>
      <c r="EZ14" s="982">
        <v>1</v>
      </c>
      <c r="FA14" s="967">
        <f t="shared" si="13"/>
        <v>135</v>
      </c>
      <c r="FB14" s="968">
        <f t="shared" si="14"/>
        <v>152</v>
      </c>
      <c r="FC14" s="969">
        <f t="shared" si="15"/>
        <v>9.6341999999999999</v>
      </c>
      <c r="FD14" s="970">
        <f t="shared" si="16"/>
        <v>4817</v>
      </c>
      <c r="FE14" s="971">
        <f t="shared" si="17"/>
        <v>1731</v>
      </c>
      <c r="FF14" s="972">
        <f t="shared" si="18"/>
        <v>552</v>
      </c>
    </row>
    <row r="15" spans="1:162">
      <c r="A15" s="93">
        <f t="shared" si="10"/>
        <v>45684</v>
      </c>
      <c r="B15" s="317">
        <v>4</v>
      </c>
      <c r="C15" s="318">
        <v>-4</v>
      </c>
      <c r="D15" s="967">
        <v>5</v>
      </c>
      <c r="E15" s="12">
        <v>20</v>
      </c>
      <c r="F15" s="968">
        <v>21</v>
      </c>
      <c r="G15" s="347">
        <v>1.288</v>
      </c>
      <c r="H15" s="970">
        <v>644</v>
      </c>
      <c r="I15" s="971">
        <v>274</v>
      </c>
      <c r="J15" s="971">
        <v>64</v>
      </c>
      <c r="K15" s="983">
        <v>0.56999999999999995</v>
      </c>
      <c r="L15" s="983">
        <v>0.45</v>
      </c>
      <c r="M15" s="969">
        <v>32.4</v>
      </c>
      <c r="N15" s="969">
        <v>30.1</v>
      </c>
      <c r="O15" s="969">
        <v>0.4</v>
      </c>
      <c r="P15" s="969">
        <v>0.4</v>
      </c>
      <c r="Q15" s="968">
        <v>0</v>
      </c>
      <c r="R15" s="968">
        <v>0</v>
      </c>
      <c r="S15" s="968">
        <v>1</v>
      </c>
      <c r="T15" s="982">
        <v>1</v>
      </c>
      <c r="U15" s="967">
        <v>5</v>
      </c>
      <c r="V15" s="12">
        <v>31</v>
      </c>
      <c r="W15" s="968">
        <v>45</v>
      </c>
      <c r="X15" s="347">
        <v>1.2190000000000001</v>
      </c>
      <c r="Y15" s="970">
        <v>610</v>
      </c>
      <c r="Z15" s="971">
        <v>274</v>
      </c>
      <c r="AA15" s="971">
        <v>64</v>
      </c>
      <c r="AB15" s="983">
        <v>0.56000000000000005</v>
      </c>
      <c r="AC15" s="983">
        <v>0.46</v>
      </c>
      <c r="AD15" s="969">
        <v>31.5</v>
      </c>
      <c r="AE15" s="969">
        <v>29.6</v>
      </c>
      <c r="AF15" s="969">
        <v>0.4</v>
      </c>
      <c r="AG15" s="969">
        <v>0.4</v>
      </c>
      <c r="AH15" s="968">
        <v>0</v>
      </c>
      <c r="AI15" s="968">
        <v>0</v>
      </c>
      <c r="AJ15" s="968">
        <v>1</v>
      </c>
      <c r="AK15" s="982">
        <v>1</v>
      </c>
      <c r="AL15" s="967">
        <v>5</v>
      </c>
      <c r="AM15" s="12">
        <v>38</v>
      </c>
      <c r="AN15" s="968">
        <v>57</v>
      </c>
      <c r="AO15" s="347">
        <v>1.2143999999999999</v>
      </c>
      <c r="AP15" s="970">
        <v>607</v>
      </c>
      <c r="AQ15" s="971">
        <v>274</v>
      </c>
      <c r="AR15" s="971">
        <v>60</v>
      </c>
      <c r="AS15" s="983">
        <v>0.59</v>
      </c>
      <c r="AT15" s="983">
        <v>0.46</v>
      </c>
      <c r="AU15" s="969">
        <v>32.200000000000003</v>
      </c>
      <c r="AV15" s="969">
        <v>29.9</v>
      </c>
      <c r="AW15" s="969">
        <v>0.4</v>
      </c>
      <c r="AX15" s="969">
        <v>0.4</v>
      </c>
      <c r="AY15" s="968">
        <v>0</v>
      </c>
      <c r="AZ15" s="968">
        <v>0</v>
      </c>
      <c r="BA15" s="968">
        <v>1</v>
      </c>
      <c r="BB15" s="982">
        <v>1</v>
      </c>
      <c r="BC15" s="967">
        <v>5</v>
      </c>
      <c r="BD15" s="12">
        <v>20</v>
      </c>
      <c r="BE15" s="968">
        <v>23</v>
      </c>
      <c r="BF15" s="347">
        <v>1.2143999999999999</v>
      </c>
      <c r="BG15" s="970">
        <v>607</v>
      </c>
      <c r="BH15" s="971">
        <v>274</v>
      </c>
      <c r="BI15" s="971">
        <v>64</v>
      </c>
      <c r="BJ15" s="983">
        <v>0.57999999999999996</v>
      </c>
      <c r="BK15" s="983">
        <v>0.47</v>
      </c>
      <c r="BL15" s="969">
        <v>32.5</v>
      </c>
      <c r="BM15" s="969">
        <v>29.8</v>
      </c>
      <c r="BN15" s="969">
        <v>0.4</v>
      </c>
      <c r="BO15" s="969">
        <v>0.4</v>
      </c>
      <c r="BP15" s="968">
        <v>0</v>
      </c>
      <c r="BQ15" s="968">
        <v>0</v>
      </c>
      <c r="BR15" s="968">
        <v>1</v>
      </c>
      <c r="BS15" s="982">
        <v>1</v>
      </c>
      <c r="BT15" s="967">
        <v>5</v>
      </c>
      <c r="BU15" s="12">
        <v>18</v>
      </c>
      <c r="BV15" s="968">
        <v>24</v>
      </c>
      <c r="BW15" s="347">
        <v>1.2143999999999999</v>
      </c>
      <c r="BX15" s="970">
        <v>607</v>
      </c>
      <c r="BY15" s="971">
        <v>274</v>
      </c>
      <c r="BZ15" s="971">
        <v>64</v>
      </c>
      <c r="CA15" s="983">
        <v>0.63</v>
      </c>
      <c r="CB15" s="983">
        <v>0.5</v>
      </c>
      <c r="CC15" s="969">
        <v>32.299999999999997</v>
      </c>
      <c r="CD15" s="969">
        <v>29.8</v>
      </c>
      <c r="CE15" s="969">
        <v>0.4</v>
      </c>
      <c r="CF15" s="969">
        <v>0.4</v>
      </c>
      <c r="CG15" s="968">
        <v>0</v>
      </c>
      <c r="CH15" s="968">
        <v>0</v>
      </c>
      <c r="CI15" s="968">
        <v>1</v>
      </c>
      <c r="CJ15" s="982">
        <v>1</v>
      </c>
      <c r="CK15" s="967">
        <v>4</v>
      </c>
      <c r="CL15" s="12">
        <v>6</v>
      </c>
      <c r="CM15" s="968">
        <v>4</v>
      </c>
      <c r="CN15" s="347">
        <v>1.2390000000000001</v>
      </c>
      <c r="CO15" s="970">
        <v>620</v>
      </c>
      <c r="CP15" s="971">
        <v>275</v>
      </c>
      <c r="CQ15" s="971">
        <v>68</v>
      </c>
      <c r="CR15" s="983">
        <v>0.56999999999999995</v>
      </c>
      <c r="CS15" s="983">
        <v>0.44</v>
      </c>
      <c r="CT15" s="969">
        <v>33.1</v>
      </c>
      <c r="CU15" s="969">
        <v>30.9</v>
      </c>
      <c r="CV15" s="969">
        <v>0.4</v>
      </c>
      <c r="CW15" s="969">
        <v>0.4</v>
      </c>
      <c r="CX15" s="968">
        <v>0</v>
      </c>
      <c r="CY15" s="968">
        <v>0</v>
      </c>
      <c r="CZ15" s="968">
        <v>1</v>
      </c>
      <c r="DA15" s="982">
        <v>1</v>
      </c>
      <c r="DB15" s="967">
        <v>4</v>
      </c>
      <c r="DC15" s="12">
        <v>8</v>
      </c>
      <c r="DD15" s="968">
        <v>3</v>
      </c>
      <c r="DE15" s="347">
        <v>1.2432000000000001</v>
      </c>
      <c r="DF15" s="970">
        <v>622</v>
      </c>
      <c r="DG15" s="971">
        <v>275</v>
      </c>
      <c r="DH15" s="971">
        <v>52</v>
      </c>
      <c r="DI15" s="983">
        <v>0.66</v>
      </c>
      <c r="DJ15" s="983">
        <v>0.45</v>
      </c>
      <c r="DK15" s="969">
        <v>33.5</v>
      </c>
      <c r="DL15" s="969">
        <v>30.9</v>
      </c>
      <c r="DM15" s="969">
        <v>0.4</v>
      </c>
      <c r="DN15" s="969">
        <v>0.4</v>
      </c>
      <c r="DO15" s="968">
        <v>0</v>
      </c>
      <c r="DP15" s="968">
        <v>0</v>
      </c>
      <c r="DQ15" s="968">
        <v>1</v>
      </c>
      <c r="DR15" s="982">
        <v>1</v>
      </c>
      <c r="DS15" s="967">
        <v>4</v>
      </c>
      <c r="DT15" s="12">
        <v>5</v>
      </c>
      <c r="DU15" s="968">
        <v>9</v>
      </c>
      <c r="DV15" s="347">
        <v>1.2390000000000001</v>
      </c>
      <c r="DW15" s="970">
        <v>620</v>
      </c>
      <c r="DX15" s="971">
        <v>275</v>
      </c>
      <c r="DY15" s="971">
        <v>60</v>
      </c>
      <c r="DZ15" s="983">
        <v>0.57999999999999996</v>
      </c>
      <c r="EA15" s="983">
        <v>0.45</v>
      </c>
      <c r="EB15" s="969">
        <v>33.5</v>
      </c>
      <c r="EC15" s="969">
        <v>31</v>
      </c>
      <c r="ED15" s="969">
        <v>0.4</v>
      </c>
      <c r="EE15" s="969">
        <v>0.4</v>
      </c>
      <c r="EF15" s="968">
        <v>0</v>
      </c>
      <c r="EG15" s="968">
        <v>0</v>
      </c>
      <c r="EH15" s="968">
        <v>1</v>
      </c>
      <c r="EI15" s="982">
        <v>1</v>
      </c>
      <c r="EJ15" s="967">
        <v>4</v>
      </c>
      <c r="EK15" s="12">
        <v>7</v>
      </c>
      <c r="EL15" s="968">
        <v>11</v>
      </c>
      <c r="EM15" s="347">
        <v>1.2432000000000001</v>
      </c>
      <c r="EN15" s="970">
        <v>622</v>
      </c>
      <c r="EO15" s="971">
        <v>275</v>
      </c>
      <c r="EP15" s="971">
        <v>68</v>
      </c>
      <c r="EQ15" s="983">
        <v>0.57999999999999996</v>
      </c>
      <c r="ER15" s="983">
        <v>0.47</v>
      </c>
      <c r="ES15" s="969">
        <v>33.4</v>
      </c>
      <c r="ET15" s="969">
        <v>30.7</v>
      </c>
      <c r="EU15" s="969">
        <v>0.4</v>
      </c>
      <c r="EV15" s="969">
        <v>0.4</v>
      </c>
      <c r="EW15" s="968">
        <v>0</v>
      </c>
      <c r="EX15" s="968">
        <v>0</v>
      </c>
      <c r="EY15" s="968">
        <v>1</v>
      </c>
      <c r="EZ15" s="982">
        <v>1</v>
      </c>
      <c r="FA15" s="967">
        <f t="shared" si="13"/>
        <v>153</v>
      </c>
      <c r="FB15" s="968">
        <f t="shared" si="14"/>
        <v>197</v>
      </c>
      <c r="FC15" s="969">
        <f t="shared" si="15"/>
        <v>11.114599999999999</v>
      </c>
      <c r="FD15" s="970">
        <f t="shared" si="16"/>
        <v>5559</v>
      </c>
      <c r="FE15" s="971">
        <f t="shared" si="17"/>
        <v>2470</v>
      </c>
      <c r="FF15" s="972">
        <f t="shared" si="18"/>
        <v>564</v>
      </c>
    </row>
    <row r="16" spans="1:162">
      <c r="A16" s="93">
        <f t="shared" si="10"/>
        <v>45685</v>
      </c>
      <c r="B16" s="317">
        <v>6</v>
      </c>
      <c r="C16" s="318">
        <v>-4</v>
      </c>
      <c r="D16" s="967">
        <v>6</v>
      </c>
      <c r="E16" s="12">
        <v>15</v>
      </c>
      <c r="F16" s="968">
        <v>18</v>
      </c>
      <c r="G16" s="347">
        <v>1.68</v>
      </c>
      <c r="H16" s="970">
        <v>840</v>
      </c>
      <c r="I16" s="971">
        <v>259</v>
      </c>
      <c r="J16" s="971">
        <v>64</v>
      </c>
      <c r="K16" s="983">
        <v>0.59</v>
      </c>
      <c r="L16" s="983">
        <v>0.5</v>
      </c>
      <c r="M16" s="969">
        <v>31.6</v>
      </c>
      <c r="N16" s="969">
        <v>29.5</v>
      </c>
      <c r="O16" s="969">
        <v>0.4</v>
      </c>
      <c r="P16" s="969">
        <v>0.4</v>
      </c>
      <c r="Q16" s="968">
        <v>0</v>
      </c>
      <c r="R16" s="968">
        <v>0</v>
      </c>
      <c r="S16" s="968">
        <v>1</v>
      </c>
      <c r="T16" s="982">
        <v>1</v>
      </c>
      <c r="U16" s="967">
        <v>6</v>
      </c>
      <c r="V16" s="12">
        <v>27</v>
      </c>
      <c r="W16" s="968">
        <v>30</v>
      </c>
      <c r="X16" s="347">
        <v>1.64</v>
      </c>
      <c r="Y16" s="970">
        <v>820</v>
      </c>
      <c r="Z16" s="971">
        <v>259</v>
      </c>
      <c r="AA16" s="971">
        <v>68</v>
      </c>
      <c r="AB16" s="983">
        <v>0.6</v>
      </c>
      <c r="AC16" s="983">
        <v>0.5</v>
      </c>
      <c r="AD16" s="969">
        <v>30.9</v>
      </c>
      <c r="AE16" s="969">
        <v>28.8</v>
      </c>
      <c r="AF16" s="969">
        <v>0.4</v>
      </c>
      <c r="AG16" s="969">
        <v>0.4</v>
      </c>
      <c r="AH16" s="968">
        <v>0</v>
      </c>
      <c r="AI16" s="968">
        <v>0</v>
      </c>
      <c r="AJ16" s="968">
        <v>1</v>
      </c>
      <c r="AK16" s="982">
        <v>1</v>
      </c>
      <c r="AL16" s="967">
        <v>6</v>
      </c>
      <c r="AM16" s="12">
        <v>28</v>
      </c>
      <c r="AN16" s="968">
        <v>38</v>
      </c>
      <c r="AO16" s="347">
        <v>1.8</v>
      </c>
      <c r="AP16" s="970">
        <v>900</v>
      </c>
      <c r="AQ16" s="971">
        <v>259</v>
      </c>
      <c r="AR16" s="971">
        <v>60</v>
      </c>
      <c r="AS16" s="983">
        <v>0.62</v>
      </c>
      <c r="AT16" s="983">
        <v>0.55000000000000004</v>
      </c>
      <c r="AU16" s="969">
        <v>31.1</v>
      </c>
      <c r="AV16" s="969">
        <v>29.4</v>
      </c>
      <c r="AW16" s="969">
        <v>0.4</v>
      </c>
      <c r="AX16" s="969">
        <v>0.4</v>
      </c>
      <c r="AY16" s="968">
        <v>0</v>
      </c>
      <c r="AZ16" s="968">
        <v>0</v>
      </c>
      <c r="BA16" s="968">
        <v>1</v>
      </c>
      <c r="BB16" s="982">
        <v>1</v>
      </c>
      <c r="BC16" s="967">
        <v>6</v>
      </c>
      <c r="BD16" s="12">
        <v>21</v>
      </c>
      <c r="BE16" s="968">
        <v>40</v>
      </c>
      <c r="BF16" s="347">
        <v>1.69</v>
      </c>
      <c r="BG16" s="970">
        <v>845</v>
      </c>
      <c r="BH16" s="971">
        <v>259</v>
      </c>
      <c r="BI16" s="971">
        <v>60</v>
      </c>
      <c r="BJ16" s="983">
        <v>0.61</v>
      </c>
      <c r="BK16" s="983">
        <v>0.54</v>
      </c>
      <c r="BL16" s="969">
        <v>31.4</v>
      </c>
      <c r="BM16" s="969">
        <v>29.3</v>
      </c>
      <c r="BN16" s="969">
        <v>0.4</v>
      </c>
      <c r="BO16" s="969">
        <v>0.4</v>
      </c>
      <c r="BP16" s="968">
        <v>0</v>
      </c>
      <c r="BQ16" s="968">
        <v>0</v>
      </c>
      <c r="BR16" s="968">
        <v>1</v>
      </c>
      <c r="BS16" s="982">
        <v>1</v>
      </c>
      <c r="BT16" s="967">
        <v>6</v>
      </c>
      <c r="BU16" s="12">
        <v>19</v>
      </c>
      <c r="BV16" s="968">
        <v>23</v>
      </c>
      <c r="BW16" s="347">
        <v>1.72</v>
      </c>
      <c r="BX16" s="970">
        <v>860</v>
      </c>
      <c r="BY16" s="971">
        <v>259</v>
      </c>
      <c r="BZ16" s="971">
        <v>60</v>
      </c>
      <c r="CA16" s="983">
        <v>0.68</v>
      </c>
      <c r="CB16" s="983">
        <v>0.56999999999999995</v>
      </c>
      <c r="CC16" s="969">
        <v>31.4</v>
      </c>
      <c r="CD16" s="969">
        <v>29.3</v>
      </c>
      <c r="CE16" s="969">
        <v>0.4</v>
      </c>
      <c r="CF16" s="969">
        <v>0.4</v>
      </c>
      <c r="CG16" s="968">
        <v>0</v>
      </c>
      <c r="CH16" s="968">
        <v>0</v>
      </c>
      <c r="CI16" s="968">
        <v>1</v>
      </c>
      <c r="CJ16" s="982">
        <v>1</v>
      </c>
      <c r="CK16" s="967">
        <v>5</v>
      </c>
      <c r="CL16" s="12">
        <v>15</v>
      </c>
      <c r="CM16" s="968">
        <v>4</v>
      </c>
      <c r="CN16" s="347">
        <v>1.51</v>
      </c>
      <c r="CO16" s="970">
        <v>755</v>
      </c>
      <c r="CP16" s="971">
        <v>259</v>
      </c>
      <c r="CQ16" s="971">
        <v>60</v>
      </c>
      <c r="CR16" s="983">
        <v>0.6</v>
      </c>
      <c r="CS16" s="983">
        <v>0.49</v>
      </c>
      <c r="CT16" s="969">
        <v>32</v>
      </c>
      <c r="CU16" s="969">
        <v>29.8</v>
      </c>
      <c r="CV16" s="969">
        <v>0.4</v>
      </c>
      <c r="CW16" s="969">
        <v>0.4</v>
      </c>
      <c r="CX16" s="968">
        <v>0</v>
      </c>
      <c r="CY16" s="968">
        <v>0</v>
      </c>
      <c r="CZ16" s="968">
        <v>1</v>
      </c>
      <c r="DA16" s="982">
        <v>1</v>
      </c>
      <c r="DB16" s="967">
        <v>5</v>
      </c>
      <c r="DC16" s="12">
        <v>13</v>
      </c>
      <c r="DD16" s="968">
        <v>5</v>
      </c>
      <c r="DE16" s="347">
        <v>1.58</v>
      </c>
      <c r="DF16" s="970">
        <v>790</v>
      </c>
      <c r="DG16" s="971">
        <v>259</v>
      </c>
      <c r="DH16" s="971">
        <v>52</v>
      </c>
      <c r="DI16" s="983">
        <v>0.61</v>
      </c>
      <c r="DJ16" s="983">
        <v>0.5</v>
      </c>
      <c r="DK16" s="969">
        <v>32.5</v>
      </c>
      <c r="DL16" s="969">
        <v>30.3</v>
      </c>
      <c r="DM16" s="969">
        <v>0.4</v>
      </c>
      <c r="DN16" s="969">
        <v>0.4</v>
      </c>
      <c r="DO16" s="968">
        <v>0</v>
      </c>
      <c r="DP16" s="968">
        <v>0</v>
      </c>
      <c r="DQ16" s="968">
        <v>1</v>
      </c>
      <c r="DR16" s="982">
        <v>1</v>
      </c>
      <c r="DS16" s="967">
        <v>5</v>
      </c>
      <c r="DT16" s="12">
        <v>15</v>
      </c>
      <c r="DU16" s="968">
        <v>27</v>
      </c>
      <c r="DV16" s="347">
        <v>1.45</v>
      </c>
      <c r="DW16" s="970">
        <v>725</v>
      </c>
      <c r="DX16" s="971">
        <v>259</v>
      </c>
      <c r="DY16" s="971">
        <v>60</v>
      </c>
      <c r="DZ16" s="983">
        <v>0.6</v>
      </c>
      <c r="EA16" s="983">
        <v>0.5</v>
      </c>
      <c r="EB16" s="969">
        <v>32.6</v>
      </c>
      <c r="EC16" s="969">
        <v>30.1</v>
      </c>
      <c r="ED16" s="969">
        <v>0.4</v>
      </c>
      <c r="EE16" s="969">
        <v>0.4</v>
      </c>
      <c r="EF16" s="968">
        <v>0</v>
      </c>
      <c r="EG16" s="968">
        <v>0</v>
      </c>
      <c r="EH16" s="968">
        <v>1</v>
      </c>
      <c r="EI16" s="982">
        <v>1</v>
      </c>
      <c r="EJ16" s="967">
        <v>5</v>
      </c>
      <c r="EK16" s="12">
        <v>12</v>
      </c>
      <c r="EL16" s="968">
        <v>26</v>
      </c>
      <c r="EM16" s="347">
        <v>1.44</v>
      </c>
      <c r="EN16" s="970">
        <v>720</v>
      </c>
      <c r="EO16" s="971">
        <v>260</v>
      </c>
      <c r="EP16" s="971">
        <v>64</v>
      </c>
      <c r="EQ16" s="983">
        <v>0.6</v>
      </c>
      <c r="ER16" s="983">
        <v>0.5</v>
      </c>
      <c r="ES16" s="969">
        <v>32.5</v>
      </c>
      <c r="ET16" s="969">
        <v>30.1</v>
      </c>
      <c r="EU16" s="969">
        <v>0.4</v>
      </c>
      <c r="EV16" s="969">
        <v>0.4</v>
      </c>
      <c r="EW16" s="968">
        <v>0</v>
      </c>
      <c r="EX16" s="968">
        <v>0</v>
      </c>
      <c r="EY16" s="968">
        <v>1</v>
      </c>
      <c r="EZ16" s="982">
        <v>1</v>
      </c>
      <c r="FA16" s="967">
        <f t="shared" si="13"/>
        <v>165</v>
      </c>
      <c r="FB16" s="968">
        <f t="shared" si="14"/>
        <v>211</v>
      </c>
      <c r="FC16" s="969">
        <f t="shared" si="15"/>
        <v>14.51</v>
      </c>
      <c r="FD16" s="970">
        <f t="shared" si="16"/>
        <v>7255</v>
      </c>
      <c r="FE16" s="971">
        <f t="shared" si="17"/>
        <v>2332</v>
      </c>
      <c r="FF16" s="972">
        <f t="shared" si="18"/>
        <v>548</v>
      </c>
    </row>
    <row r="17" spans="1:162">
      <c r="A17" s="93">
        <f t="shared" si="10"/>
        <v>45686</v>
      </c>
      <c r="B17" s="317">
        <v>10</v>
      </c>
      <c r="C17" s="318">
        <v>-2</v>
      </c>
      <c r="D17" s="967">
        <v>7</v>
      </c>
      <c r="E17" s="12">
        <v>12</v>
      </c>
      <c r="F17" s="968">
        <v>20</v>
      </c>
      <c r="G17" s="347">
        <v>1.76</v>
      </c>
      <c r="H17" s="970">
        <v>880</v>
      </c>
      <c r="I17" s="971">
        <v>208</v>
      </c>
      <c r="J17" s="971">
        <v>60</v>
      </c>
      <c r="K17" s="983">
        <v>0.62</v>
      </c>
      <c r="L17" s="983">
        <v>0.53</v>
      </c>
      <c r="M17" s="969">
        <v>30.9</v>
      </c>
      <c r="N17" s="969">
        <v>29</v>
      </c>
      <c r="O17" s="969">
        <v>0.4</v>
      </c>
      <c r="P17" s="969">
        <v>0.4</v>
      </c>
      <c r="Q17" s="968">
        <v>0</v>
      </c>
      <c r="R17" s="968">
        <v>0</v>
      </c>
      <c r="S17" s="968">
        <v>1</v>
      </c>
      <c r="T17" s="982">
        <v>1</v>
      </c>
      <c r="U17" s="967">
        <v>7</v>
      </c>
      <c r="V17" s="12">
        <v>17</v>
      </c>
      <c r="W17" s="968">
        <v>33</v>
      </c>
      <c r="X17" s="347">
        <v>1.94</v>
      </c>
      <c r="Y17" s="970">
        <v>970</v>
      </c>
      <c r="Z17" s="971">
        <v>208</v>
      </c>
      <c r="AA17" s="971">
        <v>64</v>
      </c>
      <c r="AB17" s="983">
        <v>0.64</v>
      </c>
      <c r="AC17" s="983">
        <v>0.55000000000000004</v>
      </c>
      <c r="AD17" s="969">
        <v>30.5</v>
      </c>
      <c r="AE17" s="969">
        <v>28.7</v>
      </c>
      <c r="AF17" s="969">
        <v>0.4</v>
      </c>
      <c r="AG17" s="969">
        <v>0.4</v>
      </c>
      <c r="AH17" s="968">
        <v>0</v>
      </c>
      <c r="AI17" s="968">
        <v>0</v>
      </c>
      <c r="AJ17" s="968">
        <v>1</v>
      </c>
      <c r="AK17" s="982">
        <v>1</v>
      </c>
      <c r="AL17" s="967">
        <v>7</v>
      </c>
      <c r="AM17" s="12">
        <v>19</v>
      </c>
      <c r="AN17" s="968">
        <v>38</v>
      </c>
      <c r="AO17" s="347">
        <v>1.9</v>
      </c>
      <c r="AP17" s="970">
        <v>950</v>
      </c>
      <c r="AQ17" s="971">
        <v>208</v>
      </c>
      <c r="AR17" s="971">
        <v>56</v>
      </c>
      <c r="AS17" s="983">
        <v>0.63</v>
      </c>
      <c r="AT17" s="983">
        <v>0.57999999999999996</v>
      </c>
      <c r="AU17" s="969">
        <v>30.6</v>
      </c>
      <c r="AV17" s="969">
        <v>28.8</v>
      </c>
      <c r="AW17" s="969">
        <v>0.4</v>
      </c>
      <c r="AX17" s="969">
        <v>0.4</v>
      </c>
      <c r="AY17" s="968">
        <v>0</v>
      </c>
      <c r="AZ17" s="968">
        <v>0</v>
      </c>
      <c r="BA17" s="968">
        <v>1</v>
      </c>
      <c r="BB17" s="982">
        <v>1</v>
      </c>
      <c r="BC17" s="967">
        <v>7</v>
      </c>
      <c r="BD17" s="12">
        <v>18</v>
      </c>
      <c r="BE17" s="968">
        <v>26</v>
      </c>
      <c r="BF17" s="347">
        <v>1.94</v>
      </c>
      <c r="BG17" s="970">
        <v>970</v>
      </c>
      <c r="BH17" s="971">
        <v>208</v>
      </c>
      <c r="BI17" s="971">
        <v>60</v>
      </c>
      <c r="BJ17" s="983">
        <v>0.62</v>
      </c>
      <c r="BK17" s="983">
        <v>0.56999999999999995</v>
      </c>
      <c r="BL17" s="969">
        <v>30.5</v>
      </c>
      <c r="BM17" s="969">
        <v>28.8</v>
      </c>
      <c r="BN17" s="969">
        <v>0.4</v>
      </c>
      <c r="BO17" s="969">
        <v>0.4</v>
      </c>
      <c r="BP17" s="968">
        <v>0</v>
      </c>
      <c r="BQ17" s="968">
        <v>0</v>
      </c>
      <c r="BR17" s="968">
        <v>1</v>
      </c>
      <c r="BS17" s="982">
        <v>1</v>
      </c>
      <c r="BT17" s="967">
        <v>7</v>
      </c>
      <c r="BU17" s="12">
        <v>16</v>
      </c>
      <c r="BV17" s="968">
        <v>20</v>
      </c>
      <c r="BW17" s="347">
        <v>1.94</v>
      </c>
      <c r="BX17" s="970">
        <v>970</v>
      </c>
      <c r="BY17" s="971">
        <v>208</v>
      </c>
      <c r="BZ17" s="971">
        <v>60</v>
      </c>
      <c r="CA17" s="983">
        <v>0.72</v>
      </c>
      <c r="CB17" s="983">
        <v>0.62</v>
      </c>
      <c r="CC17" s="969">
        <v>30.7</v>
      </c>
      <c r="CD17" s="969">
        <v>28.9</v>
      </c>
      <c r="CE17" s="969">
        <v>0.4</v>
      </c>
      <c r="CF17" s="969">
        <v>0.4</v>
      </c>
      <c r="CG17" s="968">
        <v>0</v>
      </c>
      <c r="CH17" s="968">
        <v>0</v>
      </c>
      <c r="CI17" s="968">
        <v>1</v>
      </c>
      <c r="CJ17" s="982">
        <v>1</v>
      </c>
      <c r="CK17" s="967">
        <v>6</v>
      </c>
      <c r="CL17" s="12">
        <v>8</v>
      </c>
      <c r="CM17" s="968">
        <v>12</v>
      </c>
      <c r="CN17" s="347">
        <v>1.73</v>
      </c>
      <c r="CO17" s="970">
        <v>865</v>
      </c>
      <c r="CP17" s="971">
        <v>208</v>
      </c>
      <c r="CQ17" s="971">
        <v>56</v>
      </c>
      <c r="CR17" s="983">
        <v>0.63</v>
      </c>
      <c r="CS17" s="983">
        <v>0.52</v>
      </c>
      <c r="CT17" s="969">
        <v>31.4</v>
      </c>
      <c r="CU17" s="969">
        <v>29.7</v>
      </c>
      <c r="CV17" s="969">
        <v>0.4</v>
      </c>
      <c r="CW17" s="969">
        <v>0.4</v>
      </c>
      <c r="CX17" s="968">
        <v>0</v>
      </c>
      <c r="CY17" s="968">
        <v>0</v>
      </c>
      <c r="CZ17" s="968">
        <v>1</v>
      </c>
      <c r="DA17" s="982">
        <v>1</v>
      </c>
      <c r="DB17" s="967">
        <v>6</v>
      </c>
      <c r="DC17" s="12">
        <v>9</v>
      </c>
      <c r="DD17" s="968">
        <v>19</v>
      </c>
      <c r="DE17" s="347">
        <v>1.74</v>
      </c>
      <c r="DF17" s="970">
        <v>870</v>
      </c>
      <c r="DG17" s="971">
        <v>208</v>
      </c>
      <c r="DH17" s="971">
        <v>48</v>
      </c>
      <c r="DI17" s="983">
        <v>0.65</v>
      </c>
      <c r="DJ17" s="983">
        <v>0.55000000000000004</v>
      </c>
      <c r="DK17" s="969">
        <v>31.7</v>
      </c>
      <c r="DL17" s="969">
        <v>29.5</v>
      </c>
      <c r="DM17" s="969">
        <v>0.4</v>
      </c>
      <c r="DN17" s="969">
        <v>0.4</v>
      </c>
      <c r="DO17" s="968">
        <v>0</v>
      </c>
      <c r="DP17" s="968">
        <v>0</v>
      </c>
      <c r="DQ17" s="968">
        <v>1</v>
      </c>
      <c r="DR17" s="982">
        <v>1</v>
      </c>
      <c r="DS17" s="967">
        <v>6</v>
      </c>
      <c r="DT17" s="12">
        <v>18</v>
      </c>
      <c r="DU17" s="968">
        <v>46</v>
      </c>
      <c r="DV17" s="347">
        <v>1.65</v>
      </c>
      <c r="DW17" s="970">
        <v>825</v>
      </c>
      <c r="DX17" s="971">
        <v>208</v>
      </c>
      <c r="DY17" s="971">
        <v>56</v>
      </c>
      <c r="DZ17" s="983">
        <v>0.61</v>
      </c>
      <c r="EA17" s="983">
        <v>0.54</v>
      </c>
      <c r="EB17" s="969">
        <v>31.8</v>
      </c>
      <c r="EC17" s="969">
        <v>29.6</v>
      </c>
      <c r="ED17" s="969">
        <v>0.4</v>
      </c>
      <c r="EE17" s="969">
        <v>0.4</v>
      </c>
      <c r="EF17" s="968">
        <v>0</v>
      </c>
      <c r="EG17" s="968">
        <v>0</v>
      </c>
      <c r="EH17" s="968">
        <v>1</v>
      </c>
      <c r="EI17" s="982">
        <v>1</v>
      </c>
      <c r="EJ17" s="967">
        <v>6</v>
      </c>
      <c r="EK17" s="12">
        <v>16</v>
      </c>
      <c r="EL17" s="968">
        <v>42</v>
      </c>
      <c r="EM17" s="347">
        <v>1.59</v>
      </c>
      <c r="EN17" s="970">
        <v>795</v>
      </c>
      <c r="EO17" s="971">
        <v>208</v>
      </c>
      <c r="EP17" s="971">
        <v>60</v>
      </c>
      <c r="EQ17" s="983">
        <v>0.63</v>
      </c>
      <c r="ER17" s="983">
        <v>0.52</v>
      </c>
      <c r="ES17" s="969">
        <v>31.7</v>
      </c>
      <c r="ET17" s="969">
        <v>29.5</v>
      </c>
      <c r="EU17" s="969">
        <v>0.4</v>
      </c>
      <c r="EV17" s="969">
        <v>0.4</v>
      </c>
      <c r="EW17" s="968">
        <v>0</v>
      </c>
      <c r="EX17" s="968">
        <v>0</v>
      </c>
      <c r="EY17" s="968">
        <v>1</v>
      </c>
      <c r="EZ17" s="982">
        <v>1</v>
      </c>
      <c r="FA17" s="967">
        <f t="shared" si="13"/>
        <v>133</v>
      </c>
      <c r="FB17" s="968">
        <f t="shared" si="14"/>
        <v>256</v>
      </c>
      <c r="FC17" s="969">
        <f t="shared" si="15"/>
        <v>16.190000000000001</v>
      </c>
      <c r="FD17" s="970">
        <f t="shared" si="16"/>
        <v>8095</v>
      </c>
      <c r="FE17" s="971">
        <f t="shared" si="17"/>
        <v>1872</v>
      </c>
      <c r="FF17" s="972">
        <f t="shared" si="18"/>
        <v>520</v>
      </c>
    </row>
    <row r="18" spans="1:162">
      <c r="A18" s="93">
        <f t="shared" si="10"/>
        <v>45687</v>
      </c>
      <c r="B18" s="317">
        <v>15</v>
      </c>
      <c r="C18" s="318">
        <v>-1</v>
      </c>
      <c r="D18" s="967">
        <v>8</v>
      </c>
      <c r="E18" s="12">
        <v>9</v>
      </c>
      <c r="F18" s="968">
        <v>23</v>
      </c>
      <c r="G18" s="347">
        <v>2.1</v>
      </c>
      <c r="H18" s="970">
        <v>1050</v>
      </c>
      <c r="I18" s="971">
        <v>160</v>
      </c>
      <c r="J18" s="971">
        <v>52</v>
      </c>
      <c r="K18" s="983">
        <v>0.65</v>
      </c>
      <c r="L18" s="983">
        <v>0.53</v>
      </c>
      <c r="M18" s="969">
        <v>30.1</v>
      </c>
      <c r="N18" s="969">
        <v>28.9</v>
      </c>
      <c r="O18" s="969">
        <v>0.4</v>
      </c>
      <c r="P18" s="969">
        <v>0.4</v>
      </c>
      <c r="Q18" s="968">
        <v>0</v>
      </c>
      <c r="R18" s="968">
        <v>0</v>
      </c>
      <c r="S18" s="968">
        <v>1</v>
      </c>
      <c r="T18" s="982">
        <v>1</v>
      </c>
      <c r="U18" s="967">
        <v>8</v>
      </c>
      <c r="V18" s="12">
        <v>16</v>
      </c>
      <c r="W18" s="968">
        <v>66</v>
      </c>
      <c r="X18" s="347">
        <v>1.98</v>
      </c>
      <c r="Y18" s="970">
        <v>990</v>
      </c>
      <c r="Z18" s="971">
        <v>160</v>
      </c>
      <c r="AA18" s="971">
        <v>52</v>
      </c>
      <c r="AB18" s="983">
        <v>0.65</v>
      </c>
      <c r="AC18" s="983">
        <v>0.54</v>
      </c>
      <c r="AD18" s="969">
        <v>29.9</v>
      </c>
      <c r="AE18" s="969">
        <v>28.3</v>
      </c>
      <c r="AF18" s="969">
        <v>0.4</v>
      </c>
      <c r="AG18" s="969">
        <v>0.4</v>
      </c>
      <c r="AH18" s="968">
        <v>0</v>
      </c>
      <c r="AI18" s="968">
        <v>0</v>
      </c>
      <c r="AJ18" s="968">
        <v>1</v>
      </c>
      <c r="AK18" s="982">
        <v>1</v>
      </c>
      <c r="AL18" s="967">
        <v>8</v>
      </c>
      <c r="AM18" s="12">
        <v>10</v>
      </c>
      <c r="AN18" s="968">
        <v>30</v>
      </c>
      <c r="AO18" s="347">
        <v>1.85</v>
      </c>
      <c r="AP18" s="970">
        <v>925</v>
      </c>
      <c r="AQ18" s="971">
        <v>160</v>
      </c>
      <c r="AR18" s="971">
        <v>52</v>
      </c>
      <c r="AS18" s="983">
        <v>0.65</v>
      </c>
      <c r="AT18" s="983">
        <v>0.56000000000000005</v>
      </c>
      <c r="AU18" s="969">
        <v>30</v>
      </c>
      <c r="AV18" s="969">
        <v>28.5</v>
      </c>
      <c r="AW18" s="969">
        <v>0.4</v>
      </c>
      <c r="AX18" s="969">
        <v>0.4</v>
      </c>
      <c r="AY18" s="968">
        <v>0</v>
      </c>
      <c r="AZ18" s="968">
        <v>0</v>
      </c>
      <c r="BA18" s="968">
        <v>1</v>
      </c>
      <c r="BB18" s="982">
        <v>1</v>
      </c>
      <c r="BC18" s="967">
        <v>8</v>
      </c>
      <c r="BD18" s="12">
        <v>20</v>
      </c>
      <c r="BE18" s="968">
        <v>52</v>
      </c>
      <c r="BF18" s="347">
        <v>1.86</v>
      </c>
      <c r="BG18" s="970">
        <v>930</v>
      </c>
      <c r="BH18" s="971">
        <v>160</v>
      </c>
      <c r="BI18" s="971">
        <v>52</v>
      </c>
      <c r="BJ18" s="983">
        <v>0.63</v>
      </c>
      <c r="BK18" s="983">
        <v>0.56000000000000005</v>
      </c>
      <c r="BL18" s="969">
        <v>29.9</v>
      </c>
      <c r="BM18" s="969">
        <v>28.5</v>
      </c>
      <c r="BN18" s="969">
        <v>0.4</v>
      </c>
      <c r="BO18" s="969">
        <v>0.4</v>
      </c>
      <c r="BP18" s="968">
        <v>0</v>
      </c>
      <c r="BQ18" s="968">
        <v>0</v>
      </c>
      <c r="BR18" s="968">
        <v>1</v>
      </c>
      <c r="BS18" s="982">
        <v>1</v>
      </c>
      <c r="BT18" s="967">
        <v>8</v>
      </c>
      <c r="BU18" s="12">
        <v>18</v>
      </c>
      <c r="BV18" s="968">
        <v>42</v>
      </c>
      <c r="BW18" s="347">
        <v>1.87</v>
      </c>
      <c r="BX18" s="970">
        <v>935</v>
      </c>
      <c r="BY18" s="971">
        <v>160</v>
      </c>
      <c r="BZ18" s="971">
        <v>48</v>
      </c>
      <c r="CA18" s="983">
        <v>0.68</v>
      </c>
      <c r="CB18" s="983">
        <v>0.59</v>
      </c>
      <c r="CC18" s="969">
        <v>30</v>
      </c>
      <c r="CD18" s="969">
        <v>28.5</v>
      </c>
      <c r="CE18" s="969">
        <v>0.4</v>
      </c>
      <c r="CF18" s="969">
        <v>0.4</v>
      </c>
      <c r="CG18" s="968">
        <v>0</v>
      </c>
      <c r="CH18" s="968">
        <v>0</v>
      </c>
      <c r="CI18" s="968">
        <v>1</v>
      </c>
      <c r="CJ18" s="982">
        <v>1</v>
      </c>
      <c r="CK18" s="967">
        <v>7</v>
      </c>
      <c r="CL18" s="12">
        <v>10</v>
      </c>
      <c r="CM18" s="968">
        <v>29</v>
      </c>
      <c r="CN18" s="347">
        <v>1.98</v>
      </c>
      <c r="CO18" s="970">
        <v>990</v>
      </c>
      <c r="CP18" s="971">
        <v>160</v>
      </c>
      <c r="CQ18" s="971">
        <v>56</v>
      </c>
      <c r="CR18" s="983">
        <v>0.64</v>
      </c>
      <c r="CS18" s="983">
        <v>0.56000000000000005</v>
      </c>
      <c r="CT18" s="969">
        <v>30.6</v>
      </c>
      <c r="CU18" s="969">
        <v>29.3</v>
      </c>
      <c r="CV18" s="969">
        <v>0.4</v>
      </c>
      <c r="CW18" s="969">
        <v>0.4</v>
      </c>
      <c r="CX18" s="968">
        <v>0</v>
      </c>
      <c r="CY18" s="968">
        <v>0</v>
      </c>
      <c r="CZ18" s="968">
        <v>1</v>
      </c>
      <c r="DA18" s="982">
        <v>1</v>
      </c>
      <c r="DB18" s="967">
        <v>7</v>
      </c>
      <c r="DC18" s="12">
        <v>8</v>
      </c>
      <c r="DD18" s="968">
        <v>30</v>
      </c>
      <c r="DE18" s="347">
        <v>1.92</v>
      </c>
      <c r="DF18" s="970">
        <v>960</v>
      </c>
      <c r="DG18" s="971">
        <v>160</v>
      </c>
      <c r="DH18" s="971">
        <v>48</v>
      </c>
      <c r="DI18" s="983">
        <v>0.68</v>
      </c>
      <c r="DJ18" s="983">
        <v>0.56999999999999995</v>
      </c>
      <c r="DK18" s="969">
        <v>30.7</v>
      </c>
      <c r="DL18" s="969">
        <v>29.2</v>
      </c>
      <c r="DM18" s="969">
        <v>0.4</v>
      </c>
      <c r="DN18" s="969">
        <v>0.4</v>
      </c>
      <c r="DO18" s="968">
        <v>0</v>
      </c>
      <c r="DP18" s="968">
        <v>0</v>
      </c>
      <c r="DQ18" s="968">
        <v>1</v>
      </c>
      <c r="DR18" s="982">
        <v>1</v>
      </c>
      <c r="DS18" s="967">
        <v>7</v>
      </c>
      <c r="DT18" s="12">
        <v>16</v>
      </c>
      <c r="DU18" s="968">
        <v>21</v>
      </c>
      <c r="DV18" s="347">
        <v>1.81</v>
      </c>
      <c r="DW18" s="970">
        <v>905</v>
      </c>
      <c r="DX18" s="971">
        <v>160</v>
      </c>
      <c r="DY18" s="971">
        <v>56</v>
      </c>
      <c r="DZ18" s="983">
        <v>0.61</v>
      </c>
      <c r="EA18" s="983">
        <v>0.54</v>
      </c>
      <c r="EB18" s="969">
        <v>30.7</v>
      </c>
      <c r="EC18" s="969">
        <v>29</v>
      </c>
      <c r="ED18" s="969">
        <v>0.4</v>
      </c>
      <c r="EE18" s="969">
        <v>0.4</v>
      </c>
      <c r="EF18" s="968">
        <v>0</v>
      </c>
      <c r="EG18" s="968">
        <v>0</v>
      </c>
      <c r="EH18" s="968">
        <v>1</v>
      </c>
      <c r="EI18" s="982">
        <v>1</v>
      </c>
      <c r="EJ18" s="967">
        <v>7</v>
      </c>
      <c r="EK18" s="12">
        <v>11</v>
      </c>
      <c r="EL18" s="968">
        <v>30</v>
      </c>
      <c r="EM18" s="347">
        <v>1.76</v>
      </c>
      <c r="EN18" s="970">
        <v>880</v>
      </c>
      <c r="EO18" s="971">
        <v>161</v>
      </c>
      <c r="EP18" s="971">
        <v>60</v>
      </c>
      <c r="EQ18" s="983">
        <v>0.67</v>
      </c>
      <c r="ER18" s="983">
        <v>0.54</v>
      </c>
      <c r="ES18" s="969">
        <v>31</v>
      </c>
      <c r="ET18" s="969">
        <v>28.9</v>
      </c>
      <c r="EU18" s="969">
        <v>0.4</v>
      </c>
      <c r="EV18" s="969">
        <v>0.4</v>
      </c>
      <c r="EW18" s="968">
        <v>0</v>
      </c>
      <c r="EX18" s="968">
        <v>0</v>
      </c>
      <c r="EY18" s="968">
        <v>1</v>
      </c>
      <c r="EZ18" s="982">
        <v>1</v>
      </c>
      <c r="FA18" s="967">
        <f t="shared" si="13"/>
        <v>118</v>
      </c>
      <c r="FB18" s="968">
        <f t="shared" si="14"/>
        <v>323</v>
      </c>
      <c r="FC18" s="969">
        <f t="shared" si="15"/>
        <v>17.13</v>
      </c>
      <c r="FD18" s="970">
        <f t="shared" si="16"/>
        <v>8565</v>
      </c>
      <c r="FE18" s="971">
        <f t="shared" si="17"/>
        <v>1441</v>
      </c>
      <c r="FF18" s="972">
        <f t="shared" si="18"/>
        <v>476</v>
      </c>
    </row>
    <row r="19" spans="1:162">
      <c r="A19" s="93">
        <f t="shared" si="10"/>
        <v>45688</v>
      </c>
      <c r="B19" s="317">
        <v>8</v>
      </c>
      <c r="C19" s="318">
        <v>4</v>
      </c>
      <c r="D19" s="967">
        <v>9</v>
      </c>
      <c r="E19" s="12">
        <v>12</v>
      </c>
      <c r="F19" s="968">
        <v>141</v>
      </c>
      <c r="G19" s="347">
        <v>2.6</v>
      </c>
      <c r="H19" s="970">
        <v>1300</v>
      </c>
      <c r="I19" s="971">
        <v>112</v>
      </c>
      <c r="J19" s="971">
        <v>52</v>
      </c>
      <c r="K19" s="983">
        <v>0.7</v>
      </c>
      <c r="L19" s="983">
        <v>0.56000000000000005</v>
      </c>
      <c r="M19" s="969">
        <v>29.6</v>
      </c>
      <c r="N19" s="969">
        <v>28.5</v>
      </c>
      <c r="O19" s="969">
        <v>0.42</v>
      </c>
      <c r="P19" s="969">
        <v>0.42</v>
      </c>
      <c r="Q19" s="968">
        <v>0</v>
      </c>
      <c r="R19" s="968">
        <v>0</v>
      </c>
      <c r="S19" s="968">
        <v>1</v>
      </c>
      <c r="T19" s="982">
        <v>1</v>
      </c>
      <c r="U19" s="967">
        <v>9</v>
      </c>
      <c r="V19" s="12">
        <v>18</v>
      </c>
      <c r="W19" s="968">
        <v>270</v>
      </c>
      <c r="X19" s="347">
        <v>2.36</v>
      </c>
      <c r="Y19" s="970">
        <v>1180</v>
      </c>
      <c r="Z19" s="971">
        <v>112</v>
      </c>
      <c r="AA19" s="971">
        <v>48</v>
      </c>
      <c r="AB19" s="983">
        <v>0.66</v>
      </c>
      <c r="AC19" s="983">
        <v>0.56000000000000005</v>
      </c>
      <c r="AD19" s="969">
        <v>29.2</v>
      </c>
      <c r="AE19" s="969">
        <v>28</v>
      </c>
      <c r="AF19" s="969">
        <v>0.42</v>
      </c>
      <c r="AG19" s="969">
        <v>0.42</v>
      </c>
      <c r="AH19" s="968">
        <v>0</v>
      </c>
      <c r="AI19" s="968">
        <v>0</v>
      </c>
      <c r="AJ19" s="968">
        <v>1</v>
      </c>
      <c r="AK19" s="982">
        <v>1</v>
      </c>
      <c r="AL19" s="967">
        <v>9</v>
      </c>
      <c r="AM19" s="12">
        <v>18</v>
      </c>
      <c r="AN19" s="968">
        <v>200</v>
      </c>
      <c r="AO19" s="347">
        <v>2.4</v>
      </c>
      <c r="AP19" s="970">
        <v>1200</v>
      </c>
      <c r="AQ19" s="971">
        <v>112</v>
      </c>
      <c r="AR19" s="971">
        <v>44</v>
      </c>
      <c r="AS19" s="983">
        <v>0.69</v>
      </c>
      <c r="AT19" s="983">
        <v>0.6</v>
      </c>
      <c r="AU19" s="969">
        <v>29.4</v>
      </c>
      <c r="AV19" s="969">
        <v>28.3</v>
      </c>
      <c r="AW19" s="969">
        <v>0.42</v>
      </c>
      <c r="AX19" s="969">
        <v>0.42</v>
      </c>
      <c r="AY19" s="968">
        <v>0</v>
      </c>
      <c r="AZ19" s="968">
        <v>0</v>
      </c>
      <c r="BA19" s="968">
        <v>1</v>
      </c>
      <c r="BB19" s="982">
        <v>1</v>
      </c>
      <c r="BC19" s="967">
        <v>9</v>
      </c>
      <c r="BD19" s="12">
        <v>22</v>
      </c>
      <c r="BE19" s="968">
        <v>251</v>
      </c>
      <c r="BF19" s="347">
        <v>2.44</v>
      </c>
      <c r="BG19" s="970">
        <v>1220</v>
      </c>
      <c r="BH19" s="971">
        <v>112</v>
      </c>
      <c r="BI19" s="971">
        <v>48</v>
      </c>
      <c r="BJ19" s="983">
        <v>0.63</v>
      </c>
      <c r="BK19" s="983">
        <v>0.57999999999999996</v>
      </c>
      <c r="BL19" s="969">
        <v>29.7</v>
      </c>
      <c r="BM19" s="969">
        <v>28.3</v>
      </c>
      <c r="BN19" s="969">
        <v>0.42</v>
      </c>
      <c r="BO19" s="969">
        <v>0.42</v>
      </c>
      <c r="BP19" s="968">
        <v>0</v>
      </c>
      <c r="BQ19" s="968">
        <v>0</v>
      </c>
      <c r="BR19" s="968">
        <v>1</v>
      </c>
      <c r="BS19" s="982">
        <v>1</v>
      </c>
      <c r="BT19" s="967">
        <v>9</v>
      </c>
      <c r="BU19" s="12">
        <v>20</v>
      </c>
      <c r="BV19" s="968">
        <v>280</v>
      </c>
      <c r="BW19" s="347">
        <v>2.4300000000000002</v>
      </c>
      <c r="BX19" s="970">
        <v>1215</v>
      </c>
      <c r="BY19" s="971">
        <v>112</v>
      </c>
      <c r="BZ19" s="971">
        <v>48</v>
      </c>
      <c r="CA19" s="983">
        <v>0.68</v>
      </c>
      <c r="CB19" s="983">
        <v>0.56000000000000005</v>
      </c>
      <c r="CC19" s="969">
        <v>29.6</v>
      </c>
      <c r="CD19" s="969">
        <v>28.3</v>
      </c>
      <c r="CE19" s="969">
        <v>0.42</v>
      </c>
      <c r="CF19" s="969">
        <v>0.42</v>
      </c>
      <c r="CG19" s="968">
        <v>0</v>
      </c>
      <c r="CH19" s="968">
        <v>0</v>
      </c>
      <c r="CI19" s="968">
        <v>1</v>
      </c>
      <c r="CJ19" s="982">
        <v>1</v>
      </c>
      <c r="CK19" s="967">
        <v>8</v>
      </c>
      <c r="CL19" s="12">
        <v>9</v>
      </c>
      <c r="CM19" s="968">
        <v>248</v>
      </c>
      <c r="CN19" s="347">
        <v>2.19</v>
      </c>
      <c r="CO19" s="970">
        <v>1095</v>
      </c>
      <c r="CP19" s="971">
        <v>112</v>
      </c>
      <c r="CQ19" s="971">
        <v>64</v>
      </c>
      <c r="CR19" s="983">
        <v>0.68</v>
      </c>
      <c r="CS19" s="983">
        <v>0.56000000000000005</v>
      </c>
      <c r="CT19" s="969">
        <v>30</v>
      </c>
      <c r="CU19" s="969">
        <v>28.6</v>
      </c>
      <c r="CV19" s="969">
        <v>0.42</v>
      </c>
      <c r="CW19" s="969">
        <v>0.42</v>
      </c>
      <c r="CX19" s="968">
        <v>0</v>
      </c>
      <c r="CY19" s="968">
        <v>0</v>
      </c>
      <c r="CZ19" s="968">
        <v>1</v>
      </c>
      <c r="DA19" s="982">
        <v>1</v>
      </c>
      <c r="DB19" s="967">
        <v>8</v>
      </c>
      <c r="DC19" s="12">
        <v>8</v>
      </c>
      <c r="DD19" s="968">
        <v>28</v>
      </c>
      <c r="DE19" s="347">
        <v>2.0699999999999998</v>
      </c>
      <c r="DF19" s="970">
        <v>1035</v>
      </c>
      <c r="DG19" s="971">
        <v>112</v>
      </c>
      <c r="DH19" s="971">
        <v>40</v>
      </c>
      <c r="DI19" s="983">
        <v>0.67</v>
      </c>
      <c r="DJ19" s="983">
        <v>0.56000000000000005</v>
      </c>
      <c r="DK19" s="969">
        <v>30.2</v>
      </c>
      <c r="DL19" s="969">
        <v>28.7</v>
      </c>
      <c r="DM19" s="969">
        <v>0.42</v>
      </c>
      <c r="DN19" s="969">
        <v>0.42</v>
      </c>
      <c r="DO19" s="968">
        <v>0</v>
      </c>
      <c r="DP19" s="968">
        <v>0</v>
      </c>
      <c r="DQ19" s="968">
        <v>1</v>
      </c>
      <c r="DR19" s="982">
        <v>1</v>
      </c>
      <c r="DS19" s="967">
        <v>8</v>
      </c>
      <c r="DT19" s="12">
        <v>18</v>
      </c>
      <c r="DU19" s="968">
        <v>24</v>
      </c>
      <c r="DV19" s="347">
        <v>2.21</v>
      </c>
      <c r="DW19" s="970">
        <v>1105</v>
      </c>
      <c r="DX19" s="971">
        <v>112</v>
      </c>
      <c r="DY19" s="971">
        <v>52</v>
      </c>
      <c r="DZ19" s="983">
        <v>0.64</v>
      </c>
      <c r="EA19" s="983">
        <v>0.56000000000000005</v>
      </c>
      <c r="EB19" s="969">
        <v>30.2</v>
      </c>
      <c r="EC19" s="969">
        <v>28.6</v>
      </c>
      <c r="ED19" s="969">
        <v>0.42</v>
      </c>
      <c r="EE19" s="969">
        <v>0.42</v>
      </c>
      <c r="EF19" s="968">
        <v>0</v>
      </c>
      <c r="EG19" s="968">
        <v>0</v>
      </c>
      <c r="EH19" s="968">
        <v>1</v>
      </c>
      <c r="EI19" s="982">
        <v>1</v>
      </c>
      <c r="EJ19" s="967">
        <v>8</v>
      </c>
      <c r="EK19" s="12">
        <v>8</v>
      </c>
      <c r="EL19" s="968">
        <v>10</v>
      </c>
      <c r="EM19" s="347">
        <v>2.12</v>
      </c>
      <c r="EN19" s="970">
        <v>1060</v>
      </c>
      <c r="EO19" s="971">
        <v>113</v>
      </c>
      <c r="EP19" s="971">
        <v>52</v>
      </c>
      <c r="EQ19" s="983">
        <v>0.69</v>
      </c>
      <c r="ER19" s="983">
        <v>0.55000000000000004</v>
      </c>
      <c r="ES19" s="969">
        <v>30.2</v>
      </c>
      <c r="ET19" s="969">
        <v>28.4</v>
      </c>
      <c r="EU19" s="969">
        <v>0.42</v>
      </c>
      <c r="EV19" s="969">
        <v>0.42</v>
      </c>
      <c r="EW19" s="968">
        <v>0</v>
      </c>
      <c r="EX19" s="968">
        <v>0</v>
      </c>
      <c r="EY19" s="968">
        <v>1</v>
      </c>
      <c r="EZ19" s="982">
        <v>1</v>
      </c>
      <c r="FA19" s="967">
        <f t="shared" si="13"/>
        <v>133</v>
      </c>
      <c r="FB19" s="968">
        <f t="shared" si="14"/>
        <v>1452</v>
      </c>
      <c r="FC19" s="969">
        <f t="shared" si="15"/>
        <v>20.82</v>
      </c>
      <c r="FD19" s="970">
        <f t="shared" si="16"/>
        <v>10410</v>
      </c>
      <c r="FE19" s="971">
        <f t="shared" si="17"/>
        <v>1009</v>
      </c>
      <c r="FF19" s="972">
        <f t="shared" si="18"/>
        <v>448</v>
      </c>
    </row>
    <row r="20" spans="1:162">
      <c r="A20" s="93">
        <f t="shared" si="10"/>
        <v>45689</v>
      </c>
      <c r="B20" s="317">
        <v>7</v>
      </c>
      <c r="C20" s="318">
        <v>2</v>
      </c>
      <c r="D20" s="967">
        <v>10</v>
      </c>
      <c r="E20" s="12">
        <v>24</v>
      </c>
      <c r="F20" s="968">
        <v>26</v>
      </c>
      <c r="G20" s="347">
        <v>2.42</v>
      </c>
      <c r="H20" s="970">
        <v>1210</v>
      </c>
      <c r="I20" s="971">
        <v>146</v>
      </c>
      <c r="J20" s="971">
        <v>40</v>
      </c>
      <c r="K20" s="983">
        <v>0.7</v>
      </c>
      <c r="L20" s="983">
        <v>0.57999999999999996</v>
      </c>
      <c r="M20" s="969">
        <v>29.9</v>
      </c>
      <c r="N20" s="969">
        <v>28</v>
      </c>
      <c r="O20" s="969">
        <v>0.42</v>
      </c>
      <c r="P20" s="969">
        <v>0.42</v>
      </c>
      <c r="Q20" s="968">
        <v>0</v>
      </c>
      <c r="R20" s="968">
        <v>0</v>
      </c>
      <c r="S20" s="968">
        <v>1</v>
      </c>
      <c r="T20" s="982">
        <v>1</v>
      </c>
      <c r="U20" s="967">
        <v>10</v>
      </c>
      <c r="V20" s="12">
        <v>23</v>
      </c>
      <c r="W20" s="968">
        <v>21</v>
      </c>
      <c r="X20" s="347">
        <v>2.5499999999999998</v>
      </c>
      <c r="Y20" s="970">
        <v>1275</v>
      </c>
      <c r="Z20" s="971">
        <v>146</v>
      </c>
      <c r="AA20" s="971">
        <v>48</v>
      </c>
      <c r="AB20" s="983">
        <v>0.68</v>
      </c>
      <c r="AC20" s="983">
        <v>0.56999999999999995</v>
      </c>
      <c r="AD20" s="969">
        <v>29.3</v>
      </c>
      <c r="AE20" s="969">
        <v>27.6</v>
      </c>
      <c r="AF20" s="969">
        <v>0.42</v>
      </c>
      <c r="AG20" s="969">
        <v>0.42</v>
      </c>
      <c r="AH20" s="968">
        <v>0</v>
      </c>
      <c r="AI20" s="968">
        <v>0</v>
      </c>
      <c r="AJ20" s="968">
        <v>1</v>
      </c>
      <c r="AK20" s="982">
        <v>1</v>
      </c>
      <c r="AL20" s="967">
        <v>10</v>
      </c>
      <c r="AM20" s="12">
        <v>21</v>
      </c>
      <c r="AN20" s="968">
        <v>19</v>
      </c>
      <c r="AO20" s="347">
        <v>2.58</v>
      </c>
      <c r="AP20" s="970">
        <v>1290</v>
      </c>
      <c r="AQ20" s="971">
        <v>146</v>
      </c>
      <c r="AR20" s="971">
        <v>40</v>
      </c>
      <c r="AS20" s="983">
        <v>0.7</v>
      </c>
      <c r="AT20" s="983">
        <v>0.62</v>
      </c>
      <c r="AU20" s="969">
        <v>29.4</v>
      </c>
      <c r="AV20" s="969">
        <v>27.9</v>
      </c>
      <c r="AW20" s="969">
        <v>0.42</v>
      </c>
      <c r="AX20" s="969">
        <v>0.42</v>
      </c>
      <c r="AY20" s="968">
        <v>0</v>
      </c>
      <c r="AZ20" s="968">
        <v>0</v>
      </c>
      <c r="BA20" s="968">
        <v>1</v>
      </c>
      <c r="BB20" s="982">
        <v>1</v>
      </c>
      <c r="BC20" s="967">
        <v>10</v>
      </c>
      <c r="BD20" s="12">
        <v>19</v>
      </c>
      <c r="BE20" s="968">
        <v>9</v>
      </c>
      <c r="BF20" s="347">
        <v>2.4300000000000002</v>
      </c>
      <c r="BG20" s="970">
        <v>1215</v>
      </c>
      <c r="BH20" s="971">
        <v>146</v>
      </c>
      <c r="BI20" s="971">
        <v>44</v>
      </c>
      <c r="BJ20" s="983">
        <v>0.66</v>
      </c>
      <c r="BK20" s="983">
        <v>0.61</v>
      </c>
      <c r="BL20" s="969">
        <v>29.2</v>
      </c>
      <c r="BM20" s="969">
        <v>27.8</v>
      </c>
      <c r="BN20" s="969">
        <v>0.42</v>
      </c>
      <c r="BO20" s="969">
        <v>0.42</v>
      </c>
      <c r="BP20" s="968">
        <v>0</v>
      </c>
      <c r="BQ20" s="968">
        <v>0</v>
      </c>
      <c r="BR20" s="968">
        <v>1</v>
      </c>
      <c r="BS20" s="982">
        <v>1</v>
      </c>
      <c r="BT20" s="967">
        <v>10</v>
      </c>
      <c r="BU20" s="12">
        <v>21</v>
      </c>
      <c r="BV20" s="968">
        <v>8</v>
      </c>
      <c r="BW20" s="347">
        <v>2.57</v>
      </c>
      <c r="BX20" s="970">
        <v>1285</v>
      </c>
      <c r="BY20" s="971">
        <v>146</v>
      </c>
      <c r="BZ20" s="971">
        <v>44</v>
      </c>
      <c r="CA20" s="983">
        <v>0.72</v>
      </c>
      <c r="CB20" s="983">
        <v>0.59</v>
      </c>
      <c r="CC20" s="969">
        <v>29.2</v>
      </c>
      <c r="CD20" s="969">
        <v>27.7</v>
      </c>
      <c r="CE20" s="969">
        <v>0.42</v>
      </c>
      <c r="CF20" s="969">
        <v>0.42</v>
      </c>
      <c r="CG20" s="968">
        <v>0</v>
      </c>
      <c r="CH20" s="968">
        <v>0</v>
      </c>
      <c r="CI20" s="968">
        <v>1</v>
      </c>
      <c r="CJ20" s="982">
        <v>1</v>
      </c>
      <c r="CK20" s="967">
        <v>9</v>
      </c>
      <c r="CL20" s="12">
        <v>33</v>
      </c>
      <c r="CM20" s="968">
        <v>21</v>
      </c>
      <c r="CN20" s="347">
        <v>2.2599999999999998</v>
      </c>
      <c r="CO20" s="970">
        <v>1130</v>
      </c>
      <c r="CP20" s="971">
        <v>146</v>
      </c>
      <c r="CQ20" s="971">
        <v>52</v>
      </c>
      <c r="CR20" s="983">
        <v>0.7</v>
      </c>
      <c r="CS20" s="983">
        <v>0.57999999999999996</v>
      </c>
      <c r="CT20" s="969">
        <v>29.7</v>
      </c>
      <c r="CU20" s="969">
        <v>28.2</v>
      </c>
      <c r="CV20" s="969">
        <v>0.42</v>
      </c>
      <c r="CW20" s="969">
        <v>0.42</v>
      </c>
      <c r="CX20" s="968">
        <v>0</v>
      </c>
      <c r="CY20" s="968">
        <v>0</v>
      </c>
      <c r="CZ20" s="968">
        <v>1</v>
      </c>
      <c r="DA20" s="982">
        <v>1</v>
      </c>
      <c r="DB20" s="967">
        <v>9</v>
      </c>
      <c r="DC20" s="12">
        <v>14</v>
      </c>
      <c r="DD20" s="968">
        <v>381</v>
      </c>
      <c r="DE20" s="347">
        <v>2.2799999999999998</v>
      </c>
      <c r="DF20" s="970">
        <v>1140</v>
      </c>
      <c r="DG20" s="971">
        <v>146</v>
      </c>
      <c r="DH20" s="971">
        <v>48</v>
      </c>
      <c r="DI20" s="983">
        <v>0.71</v>
      </c>
      <c r="DJ20" s="983">
        <v>0.57999999999999996</v>
      </c>
      <c r="DK20" s="969">
        <v>29.9</v>
      </c>
      <c r="DL20" s="969">
        <v>28.3</v>
      </c>
      <c r="DM20" s="969">
        <v>0.42</v>
      </c>
      <c r="DN20" s="969">
        <v>0.42</v>
      </c>
      <c r="DO20" s="968">
        <v>0</v>
      </c>
      <c r="DP20" s="968">
        <v>0</v>
      </c>
      <c r="DQ20" s="968">
        <v>1</v>
      </c>
      <c r="DR20" s="982">
        <v>1</v>
      </c>
      <c r="DS20" s="967">
        <v>9</v>
      </c>
      <c r="DT20" s="12">
        <v>18</v>
      </c>
      <c r="DU20" s="968">
        <v>400</v>
      </c>
      <c r="DV20" s="347">
        <v>2.36</v>
      </c>
      <c r="DW20" s="970">
        <v>1180</v>
      </c>
      <c r="DX20" s="971">
        <v>146</v>
      </c>
      <c r="DY20" s="971">
        <v>60</v>
      </c>
      <c r="DZ20" s="983">
        <v>0.66</v>
      </c>
      <c r="EA20" s="983">
        <v>0.59</v>
      </c>
      <c r="EB20" s="969">
        <v>30</v>
      </c>
      <c r="EC20" s="969">
        <v>28.1</v>
      </c>
      <c r="ED20" s="969">
        <v>0.42</v>
      </c>
      <c r="EE20" s="969">
        <v>0.42</v>
      </c>
      <c r="EF20" s="968">
        <v>0</v>
      </c>
      <c r="EG20" s="968">
        <v>0</v>
      </c>
      <c r="EH20" s="968">
        <v>1</v>
      </c>
      <c r="EI20" s="982">
        <v>1</v>
      </c>
      <c r="EJ20" s="967">
        <v>9</v>
      </c>
      <c r="EK20" s="12">
        <v>14</v>
      </c>
      <c r="EL20" s="968">
        <v>440</v>
      </c>
      <c r="EM20" s="347">
        <v>2.34</v>
      </c>
      <c r="EN20" s="970">
        <v>1170</v>
      </c>
      <c r="EO20" s="971">
        <v>147</v>
      </c>
      <c r="EP20" s="971">
        <v>68</v>
      </c>
      <c r="EQ20" s="983">
        <v>0.74</v>
      </c>
      <c r="ER20" s="983">
        <v>0.57999999999999996</v>
      </c>
      <c r="ES20" s="969">
        <v>29.9</v>
      </c>
      <c r="ET20" s="969">
        <v>28</v>
      </c>
      <c r="EU20" s="969">
        <v>0.42</v>
      </c>
      <c r="EV20" s="969">
        <v>0.42</v>
      </c>
      <c r="EW20" s="968">
        <v>0</v>
      </c>
      <c r="EX20" s="968">
        <v>0</v>
      </c>
      <c r="EY20" s="968">
        <v>1</v>
      </c>
      <c r="EZ20" s="982">
        <v>1</v>
      </c>
      <c r="FA20" s="967">
        <f t="shared" si="13"/>
        <v>187</v>
      </c>
      <c r="FB20" s="968">
        <f t="shared" si="14"/>
        <v>1325</v>
      </c>
      <c r="FC20" s="969">
        <f t="shared" si="15"/>
        <v>21.790000000000003</v>
      </c>
      <c r="FD20" s="970">
        <f t="shared" si="16"/>
        <v>10895</v>
      </c>
      <c r="FE20" s="971">
        <f t="shared" si="17"/>
        <v>1315</v>
      </c>
      <c r="FF20" s="972">
        <f t="shared" si="18"/>
        <v>444</v>
      </c>
    </row>
    <row r="21" spans="1:162">
      <c r="A21" s="93">
        <f t="shared" si="10"/>
        <v>45690</v>
      </c>
      <c r="B21" s="317">
        <v>9</v>
      </c>
      <c r="C21" s="318">
        <v>3</v>
      </c>
      <c r="D21" s="967">
        <v>11</v>
      </c>
      <c r="E21" s="12">
        <v>15</v>
      </c>
      <c r="F21" s="968">
        <v>38</v>
      </c>
      <c r="G21" s="347">
        <v>2.75</v>
      </c>
      <c r="H21" s="970">
        <v>1375</v>
      </c>
      <c r="I21" s="971">
        <v>134</v>
      </c>
      <c r="J21" s="971">
        <v>32</v>
      </c>
      <c r="K21" s="983">
        <v>0.71</v>
      </c>
      <c r="L21" s="983">
        <v>0.61</v>
      </c>
      <c r="M21" s="969">
        <v>28.9</v>
      </c>
      <c r="N21" s="969">
        <v>27.8</v>
      </c>
      <c r="O21" s="969">
        <v>0.42</v>
      </c>
      <c r="P21" s="969">
        <v>0.42</v>
      </c>
      <c r="Q21" s="968">
        <v>0</v>
      </c>
      <c r="R21" s="968">
        <v>0</v>
      </c>
      <c r="S21" s="968">
        <v>1</v>
      </c>
      <c r="T21" s="982">
        <v>1</v>
      </c>
      <c r="U21" s="967">
        <v>11</v>
      </c>
      <c r="V21" s="12">
        <v>16</v>
      </c>
      <c r="W21" s="968">
        <v>31</v>
      </c>
      <c r="X21" s="347">
        <v>2.85</v>
      </c>
      <c r="Y21" s="970">
        <v>1425</v>
      </c>
      <c r="Z21" s="971">
        <v>135</v>
      </c>
      <c r="AA21" s="971">
        <v>32</v>
      </c>
      <c r="AB21" s="983">
        <v>0.69</v>
      </c>
      <c r="AC21" s="983">
        <v>0.57999999999999996</v>
      </c>
      <c r="AD21" s="969">
        <v>28.6</v>
      </c>
      <c r="AE21" s="969">
        <v>27.3</v>
      </c>
      <c r="AF21" s="969">
        <v>0.42</v>
      </c>
      <c r="AG21" s="969">
        <v>0.42</v>
      </c>
      <c r="AH21" s="968">
        <v>0</v>
      </c>
      <c r="AI21" s="968">
        <v>0</v>
      </c>
      <c r="AJ21" s="968">
        <v>1</v>
      </c>
      <c r="AK21" s="982">
        <v>1</v>
      </c>
      <c r="AL21" s="967">
        <v>11</v>
      </c>
      <c r="AM21" s="12">
        <v>15</v>
      </c>
      <c r="AN21" s="968">
        <v>24</v>
      </c>
      <c r="AO21" s="347">
        <v>2.82</v>
      </c>
      <c r="AP21" s="970">
        <v>1410</v>
      </c>
      <c r="AQ21" s="971">
        <v>135</v>
      </c>
      <c r="AR21" s="971">
        <v>32</v>
      </c>
      <c r="AS21" s="983">
        <v>0.71</v>
      </c>
      <c r="AT21" s="983">
        <v>0.65</v>
      </c>
      <c r="AU21" s="969">
        <v>29.2</v>
      </c>
      <c r="AV21" s="969">
        <v>27.7</v>
      </c>
      <c r="AW21" s="969">
        <v>0.42</v>
      </c>
      <c r="AX21" s="969">
        <v>0.42</v>
      </c>
      <c r="AY21" s="968">
        <v>0</v>
      </c>
      <c r="AZ21" s="968">
        <v>0</v>
      </c>
      <c r="BA21" s="968">
        <v>1</v>
      </c>
      <c r="BB21" s="982">
        <v>1</v>
      </c>
      <c r="BC21" s="967">
        <v>11</v>
      </c>
      <c r="BD21" s="12">
        <v>13</v>
      </c>
      <c r="BE21" s="968">
        <v>17</v>
      </c>
      <c r="BF21" s="347">
        <v>2.65</v>
      </c>
      <c r="BG21" s="970">
        <v>1325</v>
      </c>
      <c r="BH21" s="971">
        <v>135</v>
      </c>
      <c r="BI21" s="971">
        <v>32</v>
      </c>
      <c r="BJ21" s="983">
        <v>0.67</v>
      </c>
      <c r="BK21" s="983">
        <v>0.61</v>
      </c>
      <c r="BL21" s="969">
        <v>29</v>
      </c>
      <c r="BM21" s="969">
        <v>27.5</v>
      </c>
      <c r="BN21" s="969">
        <v>0.42</v>
      </c>
      <c r="BO21" s="969">
        <v>0.42</v>
      </c>
      <c r="BP21" s="968">
        <v>0</v>
      </c>
      <c r="BQ21" s="968">
        <v>0</v>
      </c>
      <c r="BR21" s="968">
        <v>1</v>
      </c>
      <c r="BS21" s="982">
        <v>1</v>
      </c>
      <c r="BT21" s="967">
        <v>11</v>
      </c>
      <c r="BU21" s="12">
        <v>11</v>
      </c>
      <c r="BV21" s="968">
        <v>8</v>
      </c>
      <c r="BW21" s="347">
        <v>2.83</v>
      </c>
      <c r="BX21" s="970">
        <v>1415</v>
      </c>
      <c r="BY21" s="971">
        <v>135</v>
      </c>
      <c r="BZ21" s="971">
        <v>28</v>
      </c>
      <c r="CA21" s="983">
        <v>0.7</v>
      </c>
      <c r="CB21" s="983">
        <v>0.6</v>
      </c>
      <c r="CC21" s="969">
        <v>28.8</v>
      </c>
      <c r="CD21" s="969">
        <v>27.5</v>
      </c>
      <c r="CE21" s="969">
        <v>0.42</v>
      </c>
      <c r="CF21" s="969">
        <v>0.42</v>
      </c>
      <c r="CG21" s="968">
        <v>0</v>
      </c>
      <c r="CH21" s="968">
        <v>0</v>
      </c>
      <c r="CI21" s="968">
        <v>1</v>
      </c>
      <c r="CJ21" s="982">
        <v>1</v>
      </c>
      <c r="CK21" s="967">
        <v>10</v>
      </c>
      <c r="CL21" s="12">
        <v>11</v>
      </c>
      <c r="CM21" s="968">
        <v>29</v>
      </c>
      <c r="CN21" s="347">
        <v>2.3199999999999998</v>
      </c>
      <c r="CO21" s="970">
        <v>1160</v>
      </c>
      <c r="CP21" s="971">
        <v>135</v>
      </c>
      <c r="CQ21" s="971">
        <v>44</v>
      </c>
      <c r="CR21" s="983">
        <v>0.7</v>
      </c>
      <c r="CS21" s="983">
        <v>0.59</v>
      </c>
      <c r="CT21" s="969">
        <v>29.3</v>
      </c>
      <c r="CU21" s="969">
        <v>28</v>
      </c>
      <c r="CV21" s="969">
        <v>0.42</v>
      </c>
      <c r="CW21" s="969">
        <v>0.42</v>
      </c>
      <c r="CX21" s="968">
        <v>0</v>
      </c>
      <c r="CY21" s="968">
        <v>0</v>
      </c>
      <c r="CZ21" s="968">
        <v>1</v>
      </c>
      <c r="DA21" s="982">
        <v>1</v>
      </c>
      <c r="DB21" s="967">
        <v>10</v>
      </c>
      <c r="DC21" s="12">
        <v>9</v>
      </c>
      <c r="DD21" s="968">
        <v>30</v>
      </c>
      <c r="DE21" s="347">
        <v>2.41</v>
      </c>
      <c r="DF21" s="970">
        <v>1205</v>
      </c>
      <c r="DG21" s="971">
        <v>135</v>
      </c>
      <c r="DH21" s="971">
        <v>32</v>
      </c>
      <c r="DI21" s="983">
        <v>0.69</v>
      </c>
      <c r="DJ21" s="983">
        <v>0.6</v>
      </c>
      <c r="DK21" s="969">
        <v>29.4</v>
      </c>
      <c r="DL21" s="969">
        <v>28</v>
      </c>
      <c r="DM21" s="969">
        <v>0.42</v>
      </c>
      <c r="DN21" s="969">
        <v>0.42</v>
      </c>
      <c r="DO21" s="968">
        <v>0</v>
      </c>
      <c r="DP21" s="968">
        <v>0</v>
      </c>
      <c r="DQ21" s="968">
        <v>1</v>
      </c>
      <c r="DR21" s="982">
        <v>1</v>
      </c>
      <c r="DS21" s="967">
        <v>10</v>
      </c>
      <c r="DT21" s="12">
        <v>19</v>
      </c>
      <c r="DU21" s="968">
        <v>4</v>
      </c>
      <c r="DV21" s="347">
        <v>2.34</v>
      </c>
      <c r="DW21" s="970">
        <v>1170</v>
      </c>
      <c r="DX21" s="971">
        <v>135</v>
      </c>
      <c r="DY21" s="971">
        <v>20</v>
      </c>
      <c r="DZ21" s="983">
        <v>0.65</v>
      </c>
      <c r="EA21" s="983">
        <v>0.57999999999999996</v>
      </c>
      <c r="EB21" s="969">
        <v>29.6</v>
      </c>
      <c r="EC21" s="969">
        <v>27.8</v>
      </c>
      <c r="ED21" s="969">
        <v>0.42</v>
      </c>
      <c r="EE21" s="969">
        <v>0.42</v>
      </c>
      <c r="EF21" s="968">
        <v>0</v>
      </c>
      <c r="EG21" s="968">
        <v>0</v>
      </c>
      <c r="EH21" s="968">
        <v>1</v>
      </c>
      <c r="EI21" s="982">
        <v>1</v>
      </c>
      <c r="EJ21" s="967">
        <v>10</v>
      </c>
      <c r="EK21" s="12">
        <v>12</v>
      </c>
      <c r="EL21" s="968">
        <v>4</v>
      </c>
      <c r="EM21" s="347">
        <v>2.44</v>
      </c>
      <c r="EN21" s="970">
        <v>1220</v>
      </c>
      <c r="EO21" s="971">
        <v>135</v>
      </c>
      <c r="EP21" s="971">
        <v>44</v>
      </c>
      <c r="EQ21" s="983">
        <v>0.7</v>
      </c>
      <c r="ER21" s="983">
        <v>0.6</v>
      </c>
      <c r="ES21" s="969">
        <v>29.5</v>
      </c>
      <c r="ET21" s="969">
        <v>27.9</v>
      </c>
      <c r="EU21" s="969">
        <v>0.42</v>
      </c>
      <c r="EV21" s="969">
        <v>0.42</v>
      </c>
      <c r="EW21" s="968">
        <v>0</v>
      </c>
      <c r="EX21" s="968">
        <v>0</v>
      </c>
      <c r="EY21" s="968">
        <v>1</v>
      </c>
      <c r="EZ21" s="982">
        <v>1</v>
      </c>
      <c r="FA21" s="967">
        <f t="shared" si="13"/>
        <v>121</v>
      </c>
      <c r="FB21" s="968">
        <f t="shared" si="14"/>
        <v>185</v>
      </c>
      <c r="FC21" s="969">
        <f t="shared" si="15"/>
        <v>23.41</v>
      </c>
      <c r="FD21" s="970">
        <f t="shared" si="16"/>
        <v>11705</v>
      </c>
      <c r="FE21" s="971">
        <f t="shared" si="17"/>
        <v>1214</v>
      </c>
      <c r="FF21" s="972">
        <f t="shared" si="18"/>
        <v>296</v>
      </c>
    </row>
    <row r="22" spans="1:162">
      <c r="A22" s="93">
        <f t="shared" si="10"/>
        <v>45691</v>
      </c>
      <c r="B22" s="317">
        <v>9</v>
      </c>
      <c r="C22" s="318">
        <v>-1</v>
      </c>
      <c r="D22" s="967">
        <v>12</v>
      </c>
      <c r="E22" s="12">
        <v>12</v>
      </c>
      <c r="F22" s="968">
        <v>58</v>
      </c>
      <c r="G22" s="347">
        <v>3.19</v>
      </c>
      <c r="H22" s="970">
        <v>1595</v>
      </c>
      <c r="I22" s="971">
        <v>120</v>
      </c>
      <c r="J22" s="971">
        <v>36</v>
      </c>
      <c r="K22" s="983">
        <v>0.71</v>
      </c>
      <c r="L22" s="983">
        <v>0.62</v>
      </c>
      <c r="M22" s="969">
        <v>28.7</v>
      </c>
      <c r="N22" s="969">
        <v>27.3</v>
      </c>
      <c r="O22" s="969">
        <v>0.42</v>
      </c>
      <c r="P22" s="969">
        <v>0.45</v>
      </c>
      <c r="Q22" s="968">
        <v>0</v>
      </c>
      <c r="R22" s="968">
        <v>0</v>
      </c>
      <c r="S22" s="968">
        <v>1</v>
      </c>
      <c r="T22" s="982">
        <v>1</v>
      </c>
      <c r="U22" s="967">
        <v>12</v>
      </c>
      <c r="V22" s="12">
        <v>13</v>
      </c>
      <c r="W22" s="968">
        <v>50</v>
      </c>
      <c r="X22" s="347">
        <v>3.3</v>
      </c>
      <c r="Y22" s="970">
        <v>1650</v>
      </c>
      <c r="Z22" s="971">
        <v>120</v>
      </c>
      <c r="AA22" s="971">
        <v>36</v>
      </c>
      <c r="AB22" s="983">
        <v>0.67</v>
      </c>
      <c r="AC22" s="983">
        <v>0.59</v>
      </c>
      <c r="AD22" s="969">
        <v>28.5</v>
      </c>
      <c r="AE22" s="969">
        <v>26.9</v>
      </c>
      <c r="AF22" s="969">
        <v>0.42</v>
      </c>
      <c r="AG22" s="969">
        <v>0.45</v>
      </c>
      <c r="AH22" s="968">
        <v>0</v>
      </c>
      <c r="AI22" s="968">
        <v>0</v>
      </c>
      <c r="AJ22" s="968">
        <v>1</v>
      </c>
      <c r="AK22" s="982">
        <v>1</v>
      </c>
      <c r="AL22" s="967">
        <v>12</v>
      </c>
      <c r="AM22" s="12">
        <v>10</v>
      </c>
      <c r="AN22" s="968">
        <v>45</v>
      </c>
      <c r="AO22" s="347">
        <v>3.3</v>
      </c>
      <c r="AP22" s="970">
        <v>1650</v>
      </c>
      <c r="AQ22" s="971">
        <v>120</v>
      </c>
      <c r="AR22" s="971">
        <v>28</v>
      </c>
      <c r="AS22" s="983">
        <v>0.72</v>
      </c>
      <c r="AT22" s="983">
        <v>0.61</v>
      </c>
      <c r="AU22" s="969">
        <v>28.9</v>
      </c>
      <c r="AV22" s="969">
        <v>27.2</v>
      </c>
      <c r="AW22" s="969">
        <v>0.42</v>
      </c>
      <c r="AX22" s="969">
        <v>0.45</v>
      </c>
      <c r="AY22" s="968">
        <v>0</v>
      </c>
      <c r="AZ22" s="968">
        <v>0</v>
      </c>
      <c r="BA22" s="968">
        <v>1</v>
      </c>
      <c r="BB22" s="982">
        <v>1</v>
      </c>
      <c r="BC22" s="967">
        <v>12</v>
      </c>
      <c r="BD22" s="12">
        <v>11</v>
      </c>
      <c r="BE22" s="968">
        <v>59</v>
      </c>
      <c r="BF22" s="347">
        <v>3.1</v>
      </c>
      <c r="BG22" s="970">
        <v>1550</v>
      </c>
      <c r="BH22" s="971">
        <v>120</v>
      </c>
      <c r="BI22" s="971">
        <v>36</v>
      </c>
      <c r="BJ22" s="983">
        <v>0.67</v>
      </c>
      <c r="BK22" s="983">
        <v>0.62</v>
      </c>
      <c r="BL22" s="969">
        <v>28.9</v>
      </c>
      <c r="BM22" s="969">
        <v>27.1</v>
      </c>
      <c r="BN22" s="969">
        <v>0.42</v>
      </c>
      <c r="BO22" s="969">
        <v>0.45</v>
      </c>
      <c r="BP22" s="968">
        <v>0</v>
      </c>
      <c r="BQ22" s="968">
        <v>0</v>
      </c>
      <c r="BR22" s="968">
        <v>1</v>
      </c>
      <c r="BS22" s="982">
        <v>1</v>
      </c>
      <c r="BT22" s="967">
        <v>12</v>
      </c>
      <c r="BU22" s="12">
        <v>10</v>
      </c>
      <c r="BV22" s="968">
        <v>52</v>
      </c>
      <c r="BW22" s="347">
        <v>3.29</v>
      </c>
      <c r="BX22" s="970">
        <v>1645</v>
      </c>
      <c r="BY22" s="971">
        <v>120</v>
      </c>
      <c r="BZ22" s="971">
        <v>32</v>
      </c>
      <c r="CA22" s="983">
        <v>0.7</v>
      </c>
      <c r="CB22" s="983">
        <v>0.61</v>
      </c>
      <c r="CC22" s="969">
        <v>28.8</v>
      </c>
      <c r="CD22" s="969">
        <v>27.2</v>
      </c>
      <c r="CE22" s="969">
        <v>0.42</v>
      </c>
      <c r="CF22" s="969">
        <v>0.45</v>
      </c>
      <c r="CG22" s="968">
        <v>0</v>
      </c>
      <c r="CH22" s="968">
        <v>0</v>
      </c>
      <c r="CI22" s="968">
        <v>1</v>
      </c>
      <c r="CJ22" s="982">
        <v>1</v>
      </c>
      <c r="CK22" s="967">
        <v>11</v>
      </c>
      <c r="CL22" s="12">
        <v>2</v>
      </c>
      <c r="CM22" s="968">
        <v>46</v>
      </c>
      <c r="CN22" s="347">
        <v>3</v>
      </c>
      <c r="CO22" s="970">
        <v>1500</v>
      </c>
      <c r="CP22" s="971">
        <v>120</v>
      </c>
      <c r="CQ22" s="971">
        <v>36</v>
      </c>
      <c r="CR22" s="983">
        <v>0.7</v>
      </c>
      <c r="CS22" s="983">
        <v>0.6</v>
      </c>
      <c r="CT22" s="969">
        <v>29</v>
      </c>
      <c r="CU22" s="969">
        <v>27.7</v>
      </c>
      <c r="CV22" s="969">
        <v>0.42</v>
      </c>
      <c r="CW22" s="969">
        <v>0.45</v>
      </c>
      <c r="CX22" s="968">
        <v>0</v>
      </c>
      <c r="CY22" s="968">
        <v>0</v>
      </c>
      <c r="CZ22" s="968">
        <v>1</v>
      </c>
      <c r="DA22" s="982">
        <v>1</v>
      </c>
      <c r="DB22" s="967">
        <v>11</v>
      </c>
      <c r="DC22" s="12">
        <v>5</v>
      </c>
      <c r="DD22" s="968">
        <v>46</v>
      </c>
      <c r="DE22" s="347">
        <v>3.07</v>
      </c>
      <c r="DF22" s="970">
        <v>1535</v>
      </c>
      <c r="DG22" s="971">
        <v>120</v>
      </c>
      <c r="DH22" s="971">
        <v>24</v>
      </c>
      <c r="DI22" s="983">
        <v>0.68</v>
      </c>
      <c r="DJ22" s="983">
        <v>0.56999999999999995</v>
      </c>
      <c r="DK22" s="969">
        <v>29.2</v>
      </c>
      <c r="DL22" s="969">
        <v>27.6</v>
      </c>
      <c r="DM22" s="969">
        <v>0.42</v>
      </c>
      <c r="DN22" s="969">
        <v>0.45</v>
      </c>
      <c r="DO22" s="968">
        <v>0</v>
      </c>
      <c r="DP22" s="968">
        <v>0</v>
      </c>
      <c r="DQ22" s="968">
        <v>1</v>
      </c>
      <c r="DR22" s="982">
        <v>1</v>
      </c>
      <c r="DS22" s="967">
        <v>11</v>
      </c>
      <c r="DT22" s="12">
        <v>4</v>
      </c>
      <c r="DU22" s="968">
        <v>71</v>
      </c>
      <c r="DV22" s="347">
        <v>2.85</v>
      </c>
      <c r="DW22" s="970">
        <v>1425</v>
      </c>
      <c r="DX22" s="971">
        <v>121</v>
      </c>
      <c r="DY22" s="971">
        <v>60</v>
      </c>
      <c r="DZ22" s="983">
        <v>0.65</v>
      </c>
      <c r="EA22" s="983">
        <v>0.57999999999999996</v>
      </c>
      <c r="EB22" s="969">
        <v>29.4</v>
      </c>
      <c r="EC22" s="969">
        <v>27.3</v>
      </c>
      <c r="ED22" s="969">
        <v>0.42</v>
      </c>
      <c r="EE22" s="969">
        <v>0.45</v>
      </c>
      <c r="EF22" s="968">
        <v>0</v>
      </c>
      <c r="EG22" s="968">
        <v>0</v>
      </c>
      <c r="EH22" s="968">
        <v>1</v>
      </c>
      <c r="EI22" s="982">
        <v>1</v>
      </c>
      <c r="EJ22" s="967">
        <v>11</v>
      </c>
      <c r="EK22" s="12">
        <v>6</v>
      </c>
      <c r="EL22" s="968">
        <v>72</v>
      </c>
      <c r="EM22" s="347">
        <v>2.72</v>
      </c>
      <c r="EN22" s="970">
        <v>1360</v>
      </c>
      <c r="EO22" s="971">
        <v>121</v>
      </c>
      <c r="EP22" s="971">
        <v>32</v>
      </c>
      <c r="EQ22" s="983">
        <v>0.71</v>
      </c>
      <c r="ER22" s="983">
        <v>0.59</v>
      </c>
      <c r="ES22" s="969">
        <v>29.4</v>
      </c>
      <c r="ET22" s="969">
        <v>27.5</v>
      </c>
      <c r="EU22" s="969">
        <v>0.42</v>
      </c>
      <c r="EV22" s="969">
        <v>0.45</v>
      </c>
      <c r="EW22" s="968">
        <v>0</v>
      </c>
      <c r="EX22" s="968">
        <v>0</v>
      </c>
      <c r="EY22" s="968">
        <v>1</v>
      </c>
      <c r="EZ22" s="982">
        <v>1</v>
      </c>
      <c r="FA22" s="967">
        <f t="shared" si="13"/>
        <v>73</v>
      </c>
      <c r="FB22" s="968">
        <f t="shared" si="14"/>
        <v>499</v>
      </c>
      <c r="FC22" s="969">
        <f t="shared" si="15"/>
        <v>27.820000000000004</v>
      </c>
      <c r="FD22" s="970">
        <f t="shared" si="16"/>
        <v>13910</v>
      </c>
      <c r="FE22" s="971">
        <f t="shared" si="17"/>
        <v>1082</v>
      </c>
      <c r="FF22" s="972">
        <f t="shared" si="18"/>
        <v>320</v>
      </c>
    </row>
    <row r="23" spans="1:162">
      <c r="A23" s="93">
        <f t="shared" si="10"/>
        <v>45692</v>
      </c>
      <c r="B23" s="317">
        <v>10</v>
      </c>
      <c r="C23" s="318">
        <v>-1</v>
      </c>
      <c r="D23" s="967">
        <v>13</v>
      </c>
      <c r="E23" s="12">
        <v>10</v>
      </c>
      <c r="F23" s="968">
        <v>60</v>
      </c>
      <c r="G23" s="347">
        <v>3.75</v>
      </c>
      <c r="H23" s="970">
        <v>1875</v>
      </c>
      <c r="I23" s="971">
        <v>121</v>
      </c>
      <c r="J23" s="971">
        <v>32</v>
      </c>
      <c r="K23" s="983">
        <v>0.73</v>
      </c>
      <c r="L23" s="983">
        <v>0.62</v>
      </c>
      <c r="M23" s="969">
        <v>28.7</v>
      </c>
      <c r="N23" s="969">
        <v>26.8</v>
      </c>
      <c r="O23" s="969">
        <v>0.42</v>
      </c>
      <c r="P23" s="969">
        <v>0.45</v>
      </c>
      <c r="Q23" s="968">
        <v>0</v>
      </c>
      <c r="R23" s="968">
        <v>0</v>
      </c>
      <c r="S23" s="968">
        <v>1</v>
      </c>
      <c r="T23" s="982">
        <v>1.5</v>
      </c>
      <c r="U23" s="967">
        <v>13</v>
      </c>
      <c r="V23" s="12">
        <v>11</v>
      </c>
      <c r="W23" s="968">
        <v>65</v>
      </c>
      <c r="X23" s="347">
        <v>4.0199999999999996</v>
      </c>
      <c r="Y23" s="970">
        <v>2010</v>
      </c>
      <c r="Z23" s="971">
        <v>121</v>
      </c>
      <c r="AA23" s="971">
        <v>36</v>
      </c>
      <c r="AB23" s="983">
        <v>0.7</v>
      </c>
      <c r="AC23" s="983">
        <v>0.6</v>
      </c>
      <c r="AD23" s="969">
        <v>28.8</v>
      </c>
      <c r="AE23" s="969">
        <v>26.5</v>
      </c>
      <c r="AF23" s="969">
        <v>0.42</v>
      </c>
      <c r="AG23" s="969">
        <v>0.45</v>
      </c>
      <c r="AH23" s="968">
        <v>0</v>
      </c>
      <c r="AI23" s="968">
        <v>0</v>
      </c>
      <c r="AJ23" s="968">
        <v>1</v>
      </c>
      <c r="AK23" s="982">
        <v>1.5</v>
      </c>
      <c r="AL23" s="967">
        <v>13</v>
      </c>
      <c r="AM23" s="12">
        <v>9</v>
      </c>
      <c r="AN23" s="968">
        <v>48</v>
      </c>
      <c r="AO23" s="347">
        <v>4.03</v>
      </c>
      <c r="AP23" s="970">
        <v>2015</v>
      </c>
      <c r="AQ23" s="971">
        <v>121</v>
      </c>
      <c r="AR23" s="971">
        <v>32</v>
      </c>
      <c r="AS23" s="983">
        <v>0.71</v>
      </c>
      <c r="AT23" s="983">
        <v>0.65</v>
      </c>
      <c r="AU23" s="969">
        <v>28.7</v>
      </c>
      <c r="AV23" s="969">
        <v>26.9</v>
      </c>
      <c r="AW23" s="969">
        <v>0.42</v>
      </c>
      <c r="AX23" s="969">
        <v>0.45</v>
      </c>
      <c r="AY23" s="968">
        <v>0</v>
      </c>
      <c r="AZ23" s="968">
        <v>0</v>
      </c>
      <c r="BA23" s="968">
        <v>1</v>
      </c>
      <c r="BB23" s="982">
        <v>1.5</v>
      </c>
      <c r="BC23" s="967">
        <v>13</v>
      </c>
      <c r="BD23" s="12">
        <v>9</v>
      </c>
      <c r="BE23" s="968">
        <v>51</v>
      </c>
      <c r="BF23" s="347">
        <v>3.83</v>
      </c>
      <c r="BG23" s="970">
        <v>1915</v>
      </c>
      <c r="BH23" s="971">
        <v>121</v>
      </c>
      <c r="BI23" s="971">
        <v>32</v>
      </c>
      <c r="BJ23" s="983">
        <v>0.67</v>
      </c>
      <c r="BK23" s="983">
        <v>0.6</v>
      </c>
      <c r="BL23" s="969">
        <v>28.7</v>
      </c>
      <c r="BM23" s="969">
        <v>26.6</v>
      </c>
      <c r="BN23" s="969">
        <v>0.42</v>
      </c>
      <c r="BO23" s="969">
        <v>0.45</v>
      </c>
      <c r="BP23" s="968">
        <v>0</v>
      </c>
      <c r="BQ23" s="968">
        <v>0</v>
      </c>
      <c r="BR23" s="968">
        <v>1</v>
      </c>
      <c r="BS23" s="982">
        <v>1.5</v>
      </c>
      <c r="BT23" s="967">
        <v>13</v>
      </c>
      <c r="BU23" s="12">
        <v>8</v>
      </c>
      <c r="BV23" s="968">
        <v>48</v>
      </c>
      <c r="BW23" s="347">
        <v>3.95</v>
      </c>
      <c r="BX23" s="970">
        <v>1975</v>
      </c>
      <c r="BY23" s="971">
        <v>122</v>
      </c>
      <c r="BZ23" s="971">
        <v>36</v>
      </c>
      <c r="CA23" s="983">
        <v>0.76</v>
      </c>
      <c r="CB23" s="983">
        <v>0.65</v>
      </c>
      <c r="CC23" s="969">
        <v>28.3</v>
      </c>
      <c r="CD23" s="969">
        <v>26.6</v>
      </c>
      <c r="CE23" s="969">
        <v>0.42</v>
      </c>
      <c r="CF23" s="969">
        <v>0.45</v>
      </c>
      <c r="CG23" s="968">
        <v>0</v>
      </c>
      <c r="CH23" s="968">
        <v>0</v>
      </c>
      <c r="CI23" s="968">
        <v>1</v>
      </c>
      <c r="CJ23" s="982">
        <v>1.5</v>
      </c>
      <c r="CK23" s="967">
        <v>12</v>
      </c>
      <c r="CL23" s="12">
        <v>4</v>
      </c>
      <c r="CM23" s="968">
        <v>48</v>
      </c>
      <c r="CN23" s="347">
        <v>4.0199999999999996</v>
      </c>
      <c r="CO23" s="970">
        <v>2010</v>
      </c>
      <c r="CP23" s="971">
        <v>122</v>
      </c>
      <c r="CQ23" s="971">
        <v>36</v>
      </c>
      <c r="CR23" s="983">
        <v>0.73</v>
      </c>
      <c r="CS23" s="983">
        <v>0.62</v>
      </c>
      <c r="CT23" s="969">
        <v>28.8</v>
      </c>
      <c r="CU23" s="969">
        <v>27.1</v>
      </c>
      <c r="CV23" s="969">
        <v>0.42</v>
      </c>
      <c r="CW23" s="969">
        <v>0.45</v>
      </c>
      <c r="CX23" s="968">
        <v>0</v>
      </c>
      <c r="CY23" s="968">
        <v>0</v>
      </c>
      <c r="CZ23" s="968">
        <v>1</v>
      </c>
      <c r="DA23" s="982">
        <v>1.5</v>
      </c>
      <c r="DB23" s="967">
        <v>12</v>
      </c>
      <c r="DC23" s="12">
        <v>6</v>
      </c>
      <c r="DD23" s="968">
        <v>43</v>
      </c>
      <c r="DE23" s="347">
        <v>3.95</v>
      </c>
      <c r="DF23" s="970">
        <v>1975</v>
      </c>
      <c r="DG23" s="971">
        <v>122</v>
      </c>
      <c r="DH23" s="971">
        <v>24</v>
      </c>
      <c r="DI23" s="983">
        <v>0.68</v>
      </c>
      <c r="DJ23" s="983">
        <v>0.57999999999999996</v>
      </c>
      <c r="DK23" s="969">
        <v>29</v>
      </c>
      <c r="DL23" s="969">
        <v>27.1</v>
      </c>
      <c r="DM23" s="969">
        <v>0.42</v>
      </c>
      <c r="DN23" s="969">
        <v>0.45</v>
      </c>
      <c r="DO23" s="968">
        <v>0</v>
      </c>
      <c r="DP23" s="968">
        <v>0</v>
      </c>
      <c r="DQ23" s="968">
        <v>1</v>
      </c>
      <c r="DR23" s="982">
        <v>1.5</v>
      </c>
      <c r="DS23" s="967">
        <v>12</v>
      </c>
      <c r="DT23" s="12">
        <v>7</v>
      </c>
      <c r="DU23" s="968">
        <v>76</v>
      </c>
      <c r="DV23" s="347">
        <v>3.8</v>
      </c>
      <c r="DW23" s="970">
        <v>1900</v>
      </c>
      <c r="DX23" s="971">
        <v>122</v>
      </c>
      <c r="DY23" s="971">
        <v>40</v>
      </c>
      <c r="DZ23" s="983">
        <v>0.67</v>
      </c>
      <c r="EA23" s="983">
        <v>0.56999999999999995</v>
      </c>
      <c r="EB23" s="969">
        <v>28.9</v>
      </c>
      <c r="EC23" s="969">
        <v>27</v>
      </c>
      <c r="ED23" s="969">
        <v>0.42</v>
      </c>
      <c r="EE23" s="969">
        <v>0.45</v>
      </c>
      <c r="EF23" s="968">
        <v>0</v>
      </c>
      <c r="EG23" s="968">
        <v>0</v>
      </c>
      <c r="EH23" s="968">
        <v>1</v>
      </c>
      <c r="EI23" s="982">
        <v>1.5</v>
      </c>
      <c r="EJ23" s="967">
        <v>12</v>
      </c>
      <c r="EK23" s="12">
        <v>8</v>
      </c>
      <c r="EL23" s="968">
        <v>70</v>
      </c>
      <c r="EM23" s="347">
        <v>3.77</v>
      </c>
      <c r="EN23" s="970">
        <v>1885</v>
      </c>
      <c r="EO23" s="971">
        <v>122</v>
      </c>
      <c r="EP23" s="971">
        <v>36</v>
      </c>
      <c r="EQ23" s="983">
        <v>0.71</v>
      </c>
      <c r="ER23" s="983">
        <v>0.56999999999999995</v>
      </c>
      <c r="ES23" s="969">
        <v>29.1</v>
      </c>
      <c r="ET23" s="969">
        <v>27</v>
      </c>
      <c r="EU23" s="969">
        <v>0.42</v>
      </c>
      <c r="EV23" s="969">
        <v>0.45</v>
      </c>
      <c r="EW23" s="968">
        <v>0</v>
      </c>
      <c r="EX23" s="968">
        <v>0</v>
      </c>
      <c r="EY23" s="968">
        <v>1</v>
      </c>
      <c r="EZ23" s="982">
        <v>1.5</v>
      </c>
      <c r="FA23" s="967">
        <f t="shared" si="13"/>
        <v>72</v>
      </c>
      <c r="FB23" s="968">
        <f t="shared" si="14"/>
        <v>509</v>
      </c>
      <c r="FC23" s="969">
        <f t="shared" si="15"/>
        <v>35.120000000000005</v>
      </c>
      <c r="FD23" s="970">
        <f t="shared" si="16"/>
        <v>17560</v>
      </c>
      <c r="FE23" s="971">
        <f t="shared" si="17"/>
        <v>1094</v>
      </c>
      <c r="FF23" s="972">
        <f t="shared" si="18"/>
        <v>304</v>
      </c>
    </row>
    <row r="24" spans="1:162">
      <c r="A24" s="93">
        <f t="shared" si="10"/>
        <v>45693</v>
      </c>
      <c r="B24" s="317">
        <v>8</v>
      </c>
      <c r="C24" s="318">
        <v>-1</v>
      </c>
      <c r="D24" s="967">
        <v>14</v>
      </c>
      <c r="E24" s="12">
        <f>死淘分类!C23</f>
        <v>9</v>
      </c>
      <c r="F24" s="968">
        <f>死淘分类!I23-死淘分类!C23</f>
        <v>59</v>
      </c>
      <c r="G24" s="347">
        <v>4.1100000000000003</v>
      </c>
      <c r="H24" s="970">
        <v>2055</v>
      </c>
      <c r="I24" s="971">
        <v>105</v>
      </c>
      <c r="J24" s="971">
        <v>36</v>
      </c>
      <c r="K24" s="983">
        <v>0.72</v>
      </c>
      <c r="L24" s="983">
        <v>0.57999999999999996</v>
      </c>
      <c r="M24" s="969">
        <v>27.7</v>
      </c>
      <c r="N24" s="969">
        <v>25.9</v>
      </c>
      <c r="O24" s="969">
        <v>0.42</v>
      </c>
      <c r="P24" s="969">
        <v>0.45</v>
      </c>
      <c r="Q24" s="968">
        <v>0</v>
      </c>
      <c r="R24" s="968">
        <v>0</v>
      </c>
      <c r="S24" s="968">
        <v>1.5</v>
      </c>
      <c r="T24" s="982">
        <v>1.5</v>
      </c>
      <c r="U24" s="967">
        <v>14</v>
      </c>
      <c r="V24" s="12">
        <f>死淘分类!M23</f>
        <v>10</v>
      </c>
      <c r="W24" s="968">
        <f>死淘分类!S23-死淘分类!M23</f>
        <v>65</v>
      </c>
      <c r="X24" s="347">
        <v>4.3600000000000003</v>
      </c>
      <c r="Y24" s="970">
        <v>2180</v>
      </c>
      <c r="Z24" s="971">
        <v>106</v>
      </c>
      <c r="AA24" s="971">
        <v>36</v>
      </c>
      <c r="AB24" s="983">
        <v>0.71</v>
      </c>
      <c r="AC24" s="983">
        <v>0.59</v>
      </c>
      <c r="AD24" s="969">
        <v>27.9</v>
      </c>
      <c r="AE24" s="969">
        <v>26</v>
      </c>
      <c r="AF24" s="969">
        <v>0.42</v>
      </c>
      <c r="AG24" s="969">
        <v>0.45</v>
      </c>
      <c r="AH24" s="968">
        <v>0</v>
      </c>
      <c r="AI24" s="968">
        <v>0</v>
      </c>
      <c r="AJ24" s="968">
        <v>1.5</v>
      </c>
      <c r="AK24" s="982">
        <v>1.5</v>
      </c>
      <c r="AL24" s="967">
        <v>14</v>
      </c>
      <c r="AM24" s="12">
        <f>死淘分类!W23</f>
        <v>8</v>
      </c>
      <c r="AN24" s="968">
        <f>死淘分类!AC23-死淘分类!W23</f>
        <v>47</v>
      </c>
      <c r="AO24" s="347">
        <v>4.32</v>
      </c>
      <c r="AP24" s="970">
        <v>2160</v>
      </c>
      <c r="AQ24" s="971">
        <v>106</v>
      </c>
      <c r="AR24" s="971">
        <v>32</v>
      </c>
      <c r="AS24" s="983">
        <v>0.71</v>
      </c>
      <c r="AT24" s="983">
        <v>0.6</v>
      </c>
      <c r="AU24" s="969">
        <v>28.4</v>
      </c>
      <c r="AV24" s="969">
        <v>26.2</v>
      </c>
      <c r="AW24" s="969">
        <v>0.42</v>
      </c>
      <c r="AX24" s="969">
        <v>0.45</v>
      </c>
      <c r="AY24" s="968">
        <v>0</v>
      </c>
      <c r="AZ24" s="968">
        <v>0</v>
      </c>
      <c r="BA24" s="968">
        <v>1.5</v>
      </c>
      <c r="BB24" s="982">
        <v>1.5</v>
      </c>
      <c r="BC24" s="967">
        <v>14</v>
      </c>
      <c r="BD24" s="12">
        <f>死淘分类!AG23</f>
        <v>10</v>
      </c>
      <c r="BE24" s="968">
        <f>死淘分类!AM23-死淘分类!AG23</f>
        <v>66</v>
      </c>
      <c r="BF24" s="347">
        <v>4.0599999999999996</v>
      </c>
      <c r="BG24" s="970">
        <v>2030</v>
      </c>
      <c r="BH24" s="971">
        <v>106</v>
      </c>
      <c r="BI24" s="971">
        <v>36</v>
      </c>
      <c r="BJ24" s="983">
        <v>0.67</v>
      </c>
      <c r="BK24" s="983">
        <v>0.56999999999999995</v>
      </c>
      <c r="BL24" s="969">
        <v>27.8</v>
      </c>
      <c r="BM24" s="969">
        <v>26.1</v>
      </c>
      <c r="BN24" s="969">
        <v>0.42</v>
      </c>
      <c r="BO24" s="969">
        <v>0.45</v>
      </c>
      <c r="BP24" s="968">
        <v>0</v>
      </c>
      <c r="BQ24" s="968">
        <v>0</v>
      </c>
      <c r="BR24" s="968">
        <v>1.5</v>
      </c>
      <c r="BS24" s="982">
        <v>1.5</v>
      </c>
      <c r="BT24" s="967">
        <v>14</v>
      </c>
      <c r="BU24" s="12">
        <f>死淘分类!AQ23</f>
        <v>12</v>
      </c>
      <c r="BV24" s="968">
        <f>死淘分类!AW23-死淘分类!AQ23</f>
        <v>50</v>
      </c>
      <c r="BW24" s="347">
        <v>4.33</v>
      </c>
      <c r="BX24" s="970">
        <v>2165</v>
      </c>
      <c r="BY24" s="971">
        <v>106</v>
      </c>
      <c r="BZ24" s="971">
        <v>32</v>
      </c>
      <c r="CA24" s="983">
        <v>0.75</v>
      </c>
      <c r="CB24" s="983">
        <v>0.56000000000000005</v>
      </c>
      <c r="CC24" s="969">
        <v>27.8</v>
      </c>
      <c r="CD24" s="969">
        <v>26</v>
      </c>
      <c r="CE24" s="969">
        <v>0.42</v>
      </c>
      <c r="CF24" s="969">
        <v>0.45</v>
      </c>
      <c r="CG24" s="968">
        <v>0</v>
      </c>
      <c r="CH24" s="968">
        <v>0</v>
      </c>
      <c r="CI24" s="968">
        <v>1.5</v>
      </c>
      <c r="CJ24" s="982">
        <v>1.5</v>
      </c>
      <c r="CK24" s="967">
        <v>13</v>
      </c>
      <c r="CL24" s="12">
        <f>死淘分类!BA23</f>
        <v>5</v>
      </c>
      <c r="CM24" s="968">
        <f>死淘分类!BG23-死淘分类!BA23</f>
        <v>38</v>
      </c>
      <c r="CN24" s="347">
        <v>4.1399999999999997</v>
      </c>
      <c r="CO24" s="970">
        <v>2070</v>
      </c>
      <c r="CP24" s="971">
        <v>106</v>
      </c>
      <c r="CQ24" s="971">
        <v>36</v>
      </c>
      <c r="CR24" s="983">
        <v>0.68</v>
      </c>
      <c r="CS24" s="983">
        <v>0.54</v>
      </c>
      <c r="CT24" s="969">
        <v>28.3</v>
      </c>
      <c r="CU24" s="969">
        <v>26.2</v>
      </c>
      <c r="CV24" s="969">
        <v>0.42</v>
      </c>
      <c r="CW24" s="969">
        <v>0.45</v>
      </c>
      <c r="CX24" s="968">
        <v>0</v>
      </c>
      <c r="CY24" s="968">
        <v>0</v>
      </c>
      <c r="CZ24" s="968">
        <v>1.5</v>
      </c>
      <c r="DA24" s="982">
        <v>1.5</v>
      </c>
      <c r="DB24" s="967">
        <v>13</v>
      </c>
      <c r="DC24" s="12">
        <f>死淘分类!BK23</f>
        <v>3</v>
      </c>
      <c r="DD24" s="968">
        <f>死淘分类!BQ23-死淘分类!BK23</f>
        <v>42</v>
      </c>
      <c r="DE24" s="347">
        <v>4.0999999999999996</v>
      </c>
      <c r="DF24" s="970">
        <v>2050</v>
      </c>
      <c r="DG24" s="971">
        <v>106</v>
      </c>
      <c r="DH24" s="971">
        <v>32</v>
      </c>
      <c r="DI24" s="983">
        <v>0.68</v>
      </c>
      <c r="DJ24" s="983">
        <v>0.52</v>
      </c>
      <c r="DK24" s="969">
        <v>28.3</v>
      </c>
      <c r="DL24" s="969">
        <v>26.5</v>
      </c>
      <c r="DM24" s="969">
        <v>0.42</v>
      </c>
      <c r="DN24" s="969">
        <v>0.45</v>
      </c>
      <c r="DO24" s="968">
        <v>0</v>
      </c>
      <c r="DP24" s="968">
        <v>0</v>
      </c>
      <c r="DQ24" s="968">
        <v>1.5</v>
      </c>
      <c r="DR24" s="982">
        <v>1.5</v>
      </c>
      <c r="DS24" s="967">
        <v>13</v>
      </c>
      <c r="DT24" s="12">
        <f>死淘分类!BU23</f>
        <v>4</v>
      </c>
      <c r="DU24" s="968">
        <f>死淘分类!CA23-死淘分类!BU23</f>
        <v>44</v>
      </c>
      <c r="DV24" s="347">
        <v>4.03</v>
      </c>
      <c r="DW24" s="970">
        <v>2015</v>
      </c>
      <c r="DX24" s="971">
        <v>106</v>
      </c>
      <c r="DY24" s="971">
        <v>36</v>
      </c>
      <c r="DZ24" s="983">
        <v>0.69</v>
      </c>
      <c r="EA24" s="983">
        <v>0.55000000000000004</v>
      </c>
      <c r="EB24" s="969">
        <v>28.5</v>
      </c>
      <c r="EC24" s="969">
        <v>26.4</v>
      </c>
      <c r="ED24" s="969">
        <v>0.42</v>
      </c>
      <c r="EE24" s="969">
        <v>0.45</v>
      </c>
      <c r="EF24" s="968">
        <v>0</v>
      </c>
      <c r="EG24" s="968">
        <v>0</v>
      </c>
      <c r="EH24" s="968">
        <v>1.5</v>
      </c>
      <c r="EI24" s="982">
        <v>1.5</v>
      </c>
      <c r="EJ24" s="967">
        <v>13</v>
      </c>
      <c r="EK24" s="12">
        <f>死淘分类!CE23</f>
        <v>5</v>
      </c>
      <c r="EL24" s="968">
        <f>死淘分类!CK23-死淘分类!CE23</f>
        <v>45</v>
      </c>
      <c r="EM24" s="347">
        <v>3.77</v>
      </c>
      <c r="EN24" s="970">
        <v>1885</v>
      </c>
      <c r="EO24" s="971">
        <v>106</v>
      </c>
      <c r="EP24" s="971">
        <v>40</v>
      </c>
      <c r="EQ24" s="983">
        <v>0.69</v>
      </c>
      <c r="ER24" s="983">
        <v>0.5</v>
      </c>
      <c r="ES24" s="969">
        <v>28.2</v>
      </c>
      <c r="ET24" s="969">
        <v>26.2</v>
      </c>
      <c r="EU24" s="969">
        <v>0.42</v>
      </c>
      <c r="EV24" s="969">
        <v>0.45</v>
      </c>
      <c r="EW24" s="968">
        <v>0</v>
      </c>
      <c r="EX24" s="968">
        <v>0</v>
      </c>
      <c r="EY24" s="968">
        <v>1.5</v>
      </c>
      <c r="EZ24" s="982">
        <v>1.5</v>
      </c>
      <c r="FA24" s="967">
        <f t="shared" si="13"/>
        <v>66</v>
      </c>
      <c r="FB24" s="968">
        <f t="shared" si="14"/>
        <v>456</v>
      </c>
      <c r="FC24" s="969">
        <f t="shared" si="15"/>
        <v>37.22</v>
      </c>
      <c r="FD24" s="970">
        <f t="shared" si="16"/>
        <v>18610</v>
      </c>
      <c r="FE24" s="971">
        <f t="shared" si="17"/>
        <v>953</v>
      </c>
      <c r="FF24" s="972">
        <f t="shared" si="18"/>
        <v>316</v>
      </c>
    </row>
    <row r="25" spans="1:162">
      <c r="A25" s="93">
        <f t="shared" si="10"/>
        <v>45694</v>
      </c>
      <c r="B25" s="317">
        <v>9</v>
      </c>
      <c r="C25" s="318">
        <v>-4</v>
      </c>
      <c r="D25" s="967">
        <v>15</v>
      </c>
      <c r="E25" s="12">
        <v>8</v>
      </c>
      <c r="F25" s="968">
        <v>67</v>
      </c>
      <c r="G25" s="347">
        <v>4.3</v>
      </c>
      <c r="H25" s="970">
        <v>2150</v>
      </c>
      <c r="I25" s="971">
        <v>157</v>
      </c>
      <c r="J25" s="971">
        <v>48</v>
      </c>
      <c r="K25" s="983">
        <v>0.72</v>
      </c>
      <c r="L25" s="983">
        <v>0.6</v>
      </c>
      <c r="M25" s="969">
        <v>27.3</v>
      </c>
      <c r="N25" s="969">
        <v>25.5</v>
      </c>
      <c r="O25" s="969">
        <v>0.42</v>
      </c>
      <c r="P25" s="969">
        <v>0.45</v>
      </c>
      <c r="Q25" s="968">
        <v>0</v>
      </c>
      <c r="R25" s="968">
        <v>0</v>
      </c>
      <c r="S25" s="968">
        <v>1.5</v>
      </c>
      <c r="T25" s="982">
        <v>1.5</v>
      </c>
      <c r="U25" s="967">
        <v>15</v>
      </c>
      <c r="V25" s="12">
        <v>9</v>
      </c>
      <c r="W25" s="968">
        <v>77</v>
      </c>
      <c r="X25" s="347">
        <v>4.53</v>
      </c>
      <c r="Y25" s="970">
        <v>2265</v>
      </c>
      <c r="Z25" s="971">
        <v>157</v>
      </c>
      <c r="AA25" s="971">
        <v>52</v>
      </c>
      <c r="AB25" s="983">
        <v>0.69</v>
      </c>
      <c r="AC25" s="983">
        <v>0.57999999999999996</v>
      </c>
      <c r="AD25" s="969">
        <v>27.3</v>
      </c>
      <c r="AE25" s="969">
        <v>25.4</v>
      </c>
      <c r="AF25" s="969">
        <v>0.42</v>
      </c>
      <c r="AG25" s="969">
        <v>0.45</v>
      </c>
      <c r="AH25" s="968">
        <v>0</v>
      </c>
      <c r="AI25" s="968">
        <v>0</v>
      </c>
      <c r="AJ25" s="968">
        <v>1.5</v>
      </c>
      <c r="AK25" s="982">
        <v>1.5</v>
      </c>
      <c r="AL25" s="967">
        <v>15</v>
      </c>
      <c r="AM25" s="12">
        <v>9</v>
      </c>
      <c r="AN25" s="968">
        <v>47</v>
      </c>
      <c r="AO25" s="347">
        <v>4.57</v>
      </c>
      <c r="AP25" s="970">
        <v>2285</v>
      </c>
      <c r="AQ25" s="971">
        <v>157</v>
      </c>
      <c r="AR25" s="971">
        <v>40</v>
      </c>
      <c r="AS25" s="983">
        <v>0.77</v>
      </c>
      <c r="AT25" s="983">
        <v>0.65</v>
      </c>
      <c r="AU25" s="969">
        <v>27.8</v>
      </c>
      <c r="AV25" s="969">
        <v>25.7</v>
      </c>
      <c r="AW25" s="969">
        <v>0.42</v>
      </c>
      <c r="AX25" s="969">
        <v>0.45</v>
      </c>
      <c r="AY25" s="968">
        <v>0</v>
      </c>
      <c r="AZ25" s="968">
        <v>0</v>
      </c>
      <c r="BA25" s="968">
        <v>1.5</v>
      </c>
      <c r="BB25" s="982">
        <v>1.5</v>
      </c>
      <c r="BC25" s="967">
        <v>15</v>
      </c>
      <c r="BD25" s="12">
        <v>8</v>
      </c>
      <c r="BE25" s="968">
        <v>73</v>
      </c>
      <c r="BF25" s="347">
        <v>4.2699999999999996</v>
      </c>
      <c r="BG25" s="970">
        <v>2135</v>
      </c>
      <c r="BH25" s="971">
        <v>157</v>
      </c>
      <c r="BI25" s="971">
        <v>48</v>
      </c>
      <c r="BJ25" s="983">
        <v>0.66</v>
      </c>
      <c r="BK25" s="983">
        <v>0.57999999999999996</v>
      </c>
      <c r="BL25" s="969">
        <v>27.6</v>
      </c>
      <c r="BM25" s="969">
        <v>25.6</v>
      </c>
      <c r="BN25" s="969">
        <v>0.42</v>
      </c>
      <c r="BO25" s="969">
        <v>0.45</v>
      </c>
      <c r="BP25" s="968">
        <v>0</v>
      </c>
      <c r="BQ25" s="968">
        <v>0</v>
      </c>
      <c r="BR25" s="968">
        <v>1.5</v>
      </c>
      <c r="BS25" s="982">
        <v>1.5</v>
      </c>
      <c r="BT25" s="967">
        <v>15</v>
      </c>
      <c r="BU25" s="12">
        <v>10</v>
      </c>
      <c r="BV25" s="968">
        <v>77</v>
      </c>
      <c r="BW25" s="347">
        <v>4.53</v>
      </c>
      <c r="BX25" s="970">
        <v>2265</v>
      </c>
      <c r="BY25" s="971">
        <v>158</v>
      </c>
      <c r="BZ25" s="971">
        <v>48</v>
      </c>
      <c r="CA25" s="983">
        <v>0.73</v>
      </c>
      <c r="CB25" s="983">
        <v>0.6</v>
      </c>
      <c r="CC25" s="969">
        <v>27.4</v>
      </c>
      <c r="CD25" s="969">
        <v>25.5</v>
      </c>
      <c r="CE25" s="969">
        <v>0.42</v>
      </c>
      <c r="CF25" s="969">
        <v>0.45</v>
      </c>
      <c r="CG25" s="968">
        <v>0</v>
      </c>
      <c r="CH25" s="968">
        <v>0</v>
      </c>
      <c r="CI25" s="968">
        <v>1.5</v>
      </c>
      <c r="CJ25" s="982">
        <v>1.5</v>
      </c>
      <c r="CK25" s="967">
        <v>14</v>
      </c>
      <c r="CL25" s="12">
        <v>3</v>
      </c>
      <c r="CM25" s="968">
        <v>35</v>
      </c>
      <c r="CN25" s="347">
        <v>4.54</v>
      </c>
      <c r="CO25" s="970">
        <v>2270</v>
      </c>
      <c r="CP25" s="971">
        <v>158</v>
      </c>
      <c r="CQ25" s="971">
        <v>44</v>
      </c>
      <c r="CR25" s="983">
        <v>0.74</v>
      </c>
      <c r="CS25" s="983">
        <v>0.59</v>
      </c>
      <c r="CT25" s="969">
        <v>28.2</v>
      </c>
      <c r="CU25" s="969">
        <v>26</v>
      </c>
      <c r="CV25" s="969">
        <v>0.42</v>
      </c>
      <c r="CW25" s="969">
        <v>0.45</v>
      </c>
      <c r="CX25" s="968">
        <v>0</v>
      </c>
      <c r="CY25" s="968">
        <v>0</v>
      </c>
      <c r="CZ25" s="968">
        <v>1.5</v>
      </c>
      <c r="DA25" s="982">
        <v>1.5</v>
      </c>
      <c r="DB25" s="967">
        <v>14</v>
      </c>
      <c r="DC25" s="12">
        <v>11</v>
      </c>
      <c r="DD25" s="968">
        <v>37</v>
      </c>
      <c r="DE25" s="347">
        <v>4.49</v>
      </c>
      <c r="DF25" s="970">
        <v>2245</v>
      </c>
      <c r="DG25" s="971">
        <v>158</v>
      </c>
      <c r="DH25" s="971">
        <v>24</v>
      </c>
      <c r="DI25" s="983">
        <v>0.75</v>
      </c>
      <c r="DJ25" s="983">
        <v>0.55000000000000004</v>
      </c>
      <c r="DK25" s="969">
        <v>28</v>
      </c>
      <c r="DL25" s="969">
        <v>25.8</v>
      </c>
      <c r="DM25" s="969">
        <v>0.42</v>
      </c>
      <c r="DN25" s="969">
        <v>0.45</v>
      </c>
      <c r="DO25" s="968">
        <v>0</v>
      </c>
      <c r="DP25" s="968">
        <v>0</v>
      </c>
      <c r="DQ25" s="968">
        <v>1.5</v>
      </c>
      <c r="DR25" s="982">
        <v>1.5</v>
      </c>
      <c r="DS25" s="967">
        <v>14</v>
      </c>
      <c r="DT25" s="12">
        <v>7</v>
      </c>
      <c r="DU25" s="968">
        <v>80</v>
      </c>
      <c r="DV25" s="347">
        <v>4.32</v>
      </c>
      <c r="DW25" s="970">
        <v>2160</v>
      </c>
      <c r="DX25" s="971">
        <v>158</v>
      </c>
      <c r="DY25" s="971">
        <v>48</v>
      </c>
      <c r="DZ25" s="983">
        <v>0.68</v>
      </c>
      <c r="EA25" s="983">
        <v>0.56000000000000005</v>
      </c>
      <c r="EB25" s="969">
        <v>28</v>
      </c>
      <c r="EC25" s="969">
        <v>25.9</v>
      </c>
      <c r="ED25" s="969">
        <v>0.42</v>
      </c>
      <c r="EE25" s="969">
        <v>0.45</v>
      </c>
      <c r="EF25" s="968">
        <v>0</v>
      </c>
      <c r="EG25" s="968">
        <v>0</v>
      </c>
      <c r="EH25" s="968">
        <v>1.5</v>
      </c>
      <c r="EI25" s="982">
        <v>1.5</v>
      </c>
      <c r="EJ25" s="967">
        <v>14</v>
      </c>
      <c r="EK25" s="12">
        <v>5</v>
      </c>
      <c r="EL25" s="968">
        <v>79</v>
      </c>
      <c r="EM25" s="347">
        <v>4.08</v>
      </c>
      <c r="EN25" s="970">
        <v>2040</v>
      </c>
      <c r="EO25" s="971">
        <v>158</v>
      </c>
      <c r="EP25" s="971">
        <v>52</v>
      </c>
      <c r="EQ25" s="983">
        <v>0.7</v>
      </c>
      <c r="ER25" s="983">
        <v>0.55000000000000004</v>
      </c>
      <c r="ES25" s="969">
        <v>27.9</v>
      </c>
      <c r="ET25" s="969">
        <v>25.8</v>
      </c>
      <c r="EU25" s="969">
        <v>0.42</v>
      </c>
      <c r="EV25" s="969">
        <v>0.45</v>
      </c>
      <c r="EW25" s="968">
        <v>0</v>
      </c>
      <c r="EX25" s="968">
        <v>0</v>
      </c>
      <c r="EY25" s="968">
        <v>1.5</v>
      </c>
      <c r="EZ25" s="982">
        <v>1.5</v>
      </c>
      <c r="FA25" s="967">
        <f t="shared" si="13"/>
        <v>70</v>
      </c>
      <c r="FB25" s="968">
        <f t="shared" si="14"/>
        <v>572</v>
      </c>
      <c r="FC25" s="969">
        <f t="shared" si="15"/>
        <v>39.630000000000003</v>
      </c>
      <c r="FD25" s="970">
        <f t="shared" si="16"/>
        <v>19815</v>
      </c>
      <c r="FE25" s="971">
        <f t="shared" si="17"/>
        <v>1418</v>
      </c>
      <c r="FF25" s="972">
        <f t="shared" si="18"/>
        <v>404</v>
      </c>
    </row>
    <row r="26" spans="1:162">
      <c r="A26" s="93">
        <f t="shared" si="10"/>
        <v>45695</v>
      </c>
      <c r="B26" s="317">
        <v>0</v>
      </c>
      <c r="C26" s="318">
        <v>-6</v>
      </c>
      <c r="D26" s="967">
        <v>16</v>
      </c>
      <c r="E26" s="12">
        <v>12</v>
      </c>
      <c r="F26" s="968">
        <v>83</v>
      </c>
      <c r="G26" s="347">
        <v>4.5999999999999996</v>
      </c>
      <c r="H26" s="970">
        <v>2300</v>
      </c>
      <c r="I26" s="971">
        <v>165</v>
      </c>
      <c r="J26" s="971">
        <v>44</v>
      </c>
      <c r="K26" s="983">
        <v>0.68</v>
      </c>
      <c r="L26" s="983">
        <v>0.51</v>
      </c>
      <c r="M26" s="969">
        <v>27.9</v>
      </c>
      <c r="N26" s="969">
        <v>25.3</v>
      </c>
      <c r="O26" s="969">
        <v>0.37</v>
      </c>
      <c r="P26" s="969">
        <v>0.42</v>
      </c>
      <c r="Q26" s="968">
        <v>0</v>
      </c>
      <c r="R26" s="968">
        <v>0</v>
      </c>
      <c r="S26" s="968">
        <v>1.5</v>
      </c>
      <c r="T26" s="982">
        <v>1.5</v>
      </c>
      <c r="U26" s="967">
        <v>16</v>
      </c>
      <c r="V26" s="12">
        <v>10</v>
      </c>
      <c r="W26" s="968">
        <v>86</v>
      </c>
      <c r="X26" s="347">
        <v>4.9000000000000004</v>
      </c>
      <c r="Y26" s="970">
        <v>2450</v>
      </c>
      <c r="Z26" s="971">
        <v>165</v>
      </c>
      <c r="AA26" s="971">
        <v>48</v>
      </c>
      <c r="AB26" s="983">
        <v>0.69</v>
      </c>
      <c r="AC26" s="983">
        <v>0.56000000000000005</v>
      </c>
      <c r="AD26" s="969">
        <v>27.7</v>
      </c>
      <c r="AE26" s="969">
        <v>25.3</v>
      </c>
      <c r="AF26" s="969">
        <v>0.37</v>
      </c>
      <c r="AG26" s="969">
        <v>0.42</v>
      </c>
      <c r="AH26" s="968">
        <v>0</v>
      </c>
      <c r="AI26" s="968">
        <v>0</v>
      </c>
      <c r="AJ26" s="968">
        <v>1.5</v>
      </c>
      <c r="AK26" s="982">
        <v>1.5</v>
      </c>
      <c r="AL26" s="967">
        <v>16</v>
      </c>
      <c r="AM26" s="12">
        <v>9</v>
      </c>
      <c r="AN26" s="968">
        <v>81</v>
      </c>
      <c r="AO26" s="347">
        <v>4.79</v>
      </c>
      <c r="AP26" s="970">
        <v>2395</v>
      </c>
      <c r="AQ26" s="971">
        <v>165</v>
      </c>
      <c r="AR26" s="971">
        <v>44</v>
      </c>
      <c r="AS26" s="983">
        <v>0.7</v>
      </c>
      <c r="AT26" s="983">
        <v>0.56000000000000005</v>
      </c>
      <c r="AU26" s="969">
        <v>27.8</v>
      </c>
      <c r="AV26" s="969">
        <v>25.2</v>
      </c>
      <c r="AW26" s="969">
        <v>0.37</v>
      </c>
      <c r="AX26" s="969">
        <v>0.42</v>
      </c>
      <c r="AY26" s="968">
        <v>0</v>
      </c>
      <c r="AZ26" s="968">
        <v>0</v>
      </c>
      <c r="BA26" s="968">
        <v>1.5</v>
      </c>
      <c r="BB26" s="982">
        <v>1.5</v>
      </c>
      <c r="BC26" s="967">
        <v>16</v>
      </c>
      <c r="BD26" s="12">
        <v>10</v>
      </c>
      <c r="BE26" s="968">
        <v>72</v>
      </c>
      <c r="BF26" s="347">
        <v>4.63</v>
      </c>
      <c r="BG26" s="970">
        <v>2315</v>
      </c>
      <c r="BH26" s="971">
        <v>165</v>
      </c>
      <c r="BI26" s="971">
        <v>48</v>
      </c>
      <c r="BJ26" s="983">
        <v>0.65</v>
      </c>
      <c r="BK26" s="983">
        <v>0.51</v>
      </c>
      <c r="BL26" s="969">
        <v>27.6</v>
      </c>
      <c r="BM26" s="969">
        <v>25.3</v>
      </c>
      <c r="BN26" s="969">
        <v>0.37</v>
      </c>
      <c r="BO26" s="969">
        <v>0.42</v>
      </c>
      <c r="BP26" s="968">
        <v>0</v>
      </c>
      <c r="BQ26" s="968">
        <v>0</v>
      </c>
      <c r="BR26" s="968">
        <v>1.5</v>
      </c>
      <c r="BS26" s="982">
        <v>1.5</v>
      </c>
      <c r="BT26" s="967">
        <v>16</v>
      </c>
      <c r="BU26" s="12">
        <v>13</v>
      </c>
      <c r="BV26" s="968">
        <v>84</v>
      </c>
      <c r="BW26" s="347">
        <v>4.82</v>
      </c>
      <c r="BX26" s="970">
        <v>2410</v>
      </c>
      <c r="BY26" s="971">
        <v>166</v>
      </c>
      <c r="BZ26" s="971">
        <v>48</v>
      </c>
      <c r="CA26" s="983">
        <v>0.72</v>
      </c>
      <c r="CB26" s="983">
        <v>0.5</v>
      </c>
      <c r="CC26" s="969">
        <v>27.6</v>
      </c>
      <c r="CD26" s="969">
        <v>24.8</v>
      </c>
      <c r="CE26" s="969">
        <v>0.37</v>
      </c>
      <c r="CF26" s="969">
        <v>0.42</v>
      </c>
      <c r="CG26" s="968">
        <v>0</v>
      </c>
      <c r="CH26" s="968">
        <v>0</v>
      </c>
      <c r="CI26" s="968">
        <v>1.5</v>
      </c>
      <c r="CJ26" s="982">
        <v>1.5</v>
      </c>
      <c r="CK26" s="967">
        <v>15</v>
      </c>
      <c r="CL26" s="12">
        <v>3</v>
      </c>
      <c r="CM26" s="968">
        <v>60</v>
      </c>
      <c r="CN26" s="347">
        <v>4.91</v>
      </c>
      <c r="CO26" s="970">
        <v>2455</v>
      </c>
      <c r="CP26" s="971">
        <v>166</v>
      </c>
      <c r="CQ26" s="971">
        <v>48</v>
      </c>
      <c r="CR26" s="983">
        <v>0.73</v>
      </c>
      <c r="CS26" s="983">
        <v>0.48</v>
      </c>
      <c r="CT26" s="969">
        <v>28.1</v>
      </c>
      <c r="CU26" s="969">
        <v>25.2</v>
      </c>
      <c r="CV26" s="969">
        <v>0.37</v>
      </c>
      <c r="CW26" s="969">
        <v>0.42</v>
      </c>
      <c r="CX26" s="968">
        <v>0</v>
      </c>
      <c r="CY26" s="968">
        <v>0</v>
      </c>
      <c r="CZ26" s="968">
        <v>1.5</v>
      </c>
      <c r="DA26" s="982">
        <v>1.5</v>
      </c>
      <c r="DB26" s="967">
        <v>15</v>
      </c>
      <c r="DC26" s="12">
        <v>2</v>
      </c>
      <c r="DD26" s="968">
        <v>57</v>
      </c>
      <c r="DE26" s="347">
        <v>4.99</v>
      </c>
      <c r="DF26" s="970">
        <v>2495</v>
      </c>
      <c r="DG26" s="971">
        <v>166</v>
      </c>
      <c r="DH26" s="971">
        <v>36</v>
      </c>
      <c r="DI26" s="983">
        <v>0.67</v>
      </c>
      <c r="DJ26" s="983">
        <v>0.46</v>
      </c>
      <c r="DK26" s="969">
        <v>28.1</v>
      </c>
      <c r="DL26" s="969">
        <v>25.1</v>
      </c>
      <c r="DM26" s="969">
        <v>0.37</v>
      </c>
      <c r="DN26" s="969">
        <v>0.42</v>
      </c>
      <c r="DO26" s="968">
        <v>0</v>
      </c>
      <c r="DP26" s="968">
        <v>0</v>
      </c>
      <c r="DQ26" s="968">
        <v>1.5</v>
      </c>
      <c r="DR26" s="982">
        <v>1.5</v>
      </c>
      <c r="DS26" s="967">
        <v>15</v>
      </c>
      <c r="DT26" s="12">
        <v>9</v>
      </c>
      <c r="DU26" s="968">
        <v>80</v>
      </c>
      <c r="DV26" s="347">
        <v>4.74</v>
      </c>
      <c r="DW26" s="970">
        <v>2370</v>
      </c>
      <c r="DX26" s="971">
        <v>166</v>
      </c>
      <c r="DY26" s="971">
        <v>48</v>
      </c>
      <c r="DZ26" s="983">
        <v>0.67</v>
      </c>
      <c r="EA26" s="983">
        <v>0.52</v>
      </c>
      <c r="EB26" s="969">
        <v>28.1</v>
      </c>
      <c r="EC26" s="969">
        <v>25.3</v>
      </c>
      <c r="ED26" s="969">
        <v>0.37</v>
      </c>
      <c r="EE26" s="969">
        <v>0.42</v>
      </c>
      <c r="EF26" s="968">
        <v>0</v>
      </c>
      <c r="EG26" s="968">
        <v>0</v>
      </c>
      <c r="EH26" s="968">
        <v>1.5</v>
      </c>
      <c r="EI26" s="982">
        <v>1.5</v>
      </c>
      <c r="EJ26" s="967">
        <v>15</v>
      </c>
      <c r="EK26" s="12">
        <v>6</v>
      </c>
      <c r="EL26" s="968">
        <v>75</v>
      </c>
      <c r="EM26" s="347">
        <v>4.46</v>
      </c>
      <c r="EN26" s="970">
        <v>2230</v>
      </c>
      <c r="EO26" s="971">
        <v>166</v>
      </c>
      <c r="EP26" s="971">
        <v>52</v>
      </c>
      <c r="EQ26" s="983">
        <v>0.65</v>
      </c>
      <c r="ER26" s="983">
        <v>0.49</v>
      </c>
      <c r="ES26" s="969">
        <v>28</v>
      </c>
      <c r="ET26" s="969">
        <v>25.3</v>
      </c>
      <c r="EU26" s="969">
        <v>0.37</v>
      </c>
      <c r="EV26" s="969">
        <v>0.42</v>
      </c>
      <c r="EW26" s="968">
        <v>0</v>
      </c>
      <c r="EX26" s="968">
        <v>0</v>
      </c>
      <c r="EY26" s="968">
        <v>1.5</v>
      </c>
      <c r="EZ26" s="982">
        <v>1.5</v>
      </c>
      <c r="FA26" s="967">
        <f t="shared" si="13"/>
        <v>74</v>
      </c>
      <c r="FB26" s="968">
        <f t="shared" si="14"/>
        <v>678</v>
      </c>
      <c r="FC26" s="969">
        <f t="shared" si="15"/>
        <v>42.84</v>
      </c>
      <c r="FD26" s="970">
        <f t="shared" si="16"/>
        <v>21420</v>
      </c>
      <c r="FE26" s="971">
        <f t="shared" si="17"/>
        <v>1490</v>
      </c>
      <c r="FF26" s="972">
        <f t="shared" si="18"/>
        <v>416</v>
      </c>
    </row>
    <row r="27" spans="1:162">
      <c r="A27" s="93">
        <f t="shared" si="10"/>
        <v>45696</v>
      </c>
      <c r="B27" s="317">
        <v>1</v>
      </c>
      <c r="C27" s="318">
        <v>-6</v>
      </c>
      <c r="D27" s="967">
        <v>17</v>
      </c>
      <c r="E27" s="12">
        <v>10</v>
      </c>
      <c r="F27" s="968">
        <v>88</v>
      </c>
      <c r="G27" s="347">
        <v>4.9400000000000004</v>
      </c>
      <c r="H27" s="970">
        <v>2470</v>
      </c>
      <c r="I27" s="971">
        <v>250</v>
      </c>
      <c r="J27" s="971">
        <v>52</v>
      </c>
      <c r="K27" s="983">
        <v>0.73</v>
      </c>
      <c r="L27" s="983">
        <v>0.6</v>
      </c>
      <c r="M27" s="969">
        <v>27.3</v>
      </c>
      <c r="N27" s="969">
        <v>25.2</v>
      </c>
      <c r="O27" s="969">
        <v>0.37</v>
      </c>
      <c r="P27" s="969">
        <v>0.45</v>
      </c>
      <c r="Q27" s="968">
        <v>0</v>
      </c>
      <c r="R27" s="968">
        <v>0</v>
      </c>
      <c r="S27" s="968">
        <v>1.5</v>
      </c>
      <c r="T27" s="982">
        <v>1.5</v>
      </c>
      <c r="U27" s="967">
        <v>17</v>
      </c>
      <c r="V27" s="12">
        <v>13</v>
      </c>
      <c r="W27" s="968">
        <v>98</v>
      </c>
      <c r="X27" s="347">
        <v>5.22</v>
      </c>
      <c r="Y27" s="970">
        <v>2610</v>
      </c>
      <c r="Z27" s="971">
        <v>250</v>
      </c>
      <c r="AA27" s="971">
        <v>60</v>
      </c>
      <c r="AB27" s="983">
        <v>0.72</v>
      </c>
      <c r="AC27" s="983">
        <v>0.6</v>
      </c>
      <c r="AD27" s="969">
        <v>27.4</v>
      </c>
      <c r="AE27" s="969">
        <v>25.2</v>
      </c>
      <c r="AF27" s="969">
        <v>0.37</v>
      </c>
      <c r="AG27" s="969">
        <v>0.45</v>
      </c>
      <c r="AH27" s="968">
        <v>0</v>
      </c>
      <c r="AI27" s="968">
        <v>0</v>
      </c>
      <c r="AJ27" s="968">
        <v>1.5</v>
      </c>
      <c r="AK27" s="982">
        <v>1.5</v>
      </c>
      <c r="AL27" s="967">
        <v>17</v>
      </c>
      <c r="AM27" s="12">
        <v>12</v>
      </c>
      <c r="AN27" s="968">
        <v>78</v>
      </c>
      <c r="AO27" s="347">
        <v>5.13</v>
      </c>
      <c r="AP27" s="970">
        <v>2565</v>
      </c>
      <c r="AQ27" s="971">
        <v>250</v>
      </c>
      <c r="AR27" s="971">
        <v>48</v>
      </c>
      <c r="AS27" s="983">
        <v>0.73</v>
      </c>
      <c r="AT27" s="983">
        <v>0.64</v>
      </c>
      <c r="AU27" s="969">
        <v>27.3</v>
      </c>
      <c r="AV27" s="969">
        <v>25.5</v>
      </c>
      <c r="AW27" s="969">
        <v>0.37</v>
      </c>
      <c r="AX27" s="969">
        <v>0.45</v>
      </c>
      <c r="AY27" s="968">
        <v>0</v>
      </c>
      <c r="AZ27" s="968">
        <v>0</v>
      </c>
      <c r="BA27" s="968">
        <v>1.5</v>
      </c>
      <c r="BB27" s="982">
        <v>1.5</v>
      </c>
      <c r="BC27" s="967">
        <v>17</v>
      </c>
      <c r="BD27" s="12">
        <v>12</v>
      </c>
      <c r="BE27" s="968">
        <v>71</v>
      </c>
      <c r="BF27" s="347">
        <v>5.04</v>
      </c>
      <c r="BG27" s="970">
        <v>2520</v>
      </c>
      <c r="BH27" s="971">
        <v>250</v>
      </c>
      <c r="BI27" s="971">
        <v>60</v>
      </c>
      <c r="BJ27" s="983">
        <v>0.68</v>
      </c>
      <c r="BK27" s="983">
        <v>0.6</v>
      </c>
      <c r="BL27" s="969">
        <v>27.2</v>
      </c>
      <c r="BM27" s="969">
        <v>25.3</v>
      </c>
      <c r="BN27" s="969">
        <v>0.37</v>
      </c>
      <c r="BO27" s="969">
        <v>0.45</v>
      </c>
      <c r="BP27" s="968">
        <v>0</v>
      </c>
      <c r="BQ27" s="968">
        <v>0</v>
      </c>
      <c r="BR27" s="968">
        <v>1.5</v>
      </c>
      <c r="BS27" s="982">
        <v>1.5</v>
      </c>
      <c r="BT27" s="967">
        <v>17</v>
      </c>
      <c r="BU27" s="12">
        <v>14</v>
      </c>
      <c r="BV27" s="968">
        <v>83</v>
      </c>
      <c r="BW27" s="347">
        <v>5.19</v>
      </c>
      <c r="BX27" s="970">
        <v>2595</v>
      </c>
      <c r="BY27" s="971">
        <v>250</v>
      </c>
      <c r="BZ27" s="971">
        <v>60</v>
      </c>
      <c r="CA27" s="983">
        <v>0.74</v>
      </c>
      <c r="CB27" s="983">
        <v>0.6</v>
      </c>
      <c r="CC27" s="969">
        <v>27.5</v>
      </c>
      <c r="CD27" s="969">
        <v>25.2</v>
      </c>
      <c r="CE27" s="969">
        <v>0.37</v>
      </c>
      <c r="CF27" s="969">
        <v>0.45</v>
      </c>
      <c r="CG27" s="968">
        <v>0</v>
      </c>
      <c r="CH27" s="968">
        <v>0</v>
      </c>
      <c r="CI27" s="968">
        <v>1.5</v>
      </c>
      <c r="CJ27" s="982">
        <v>1.5</v>
      </c>
      <c r="CK27" s="967">
        <v>16</v>
      </c>
      <c r="CL27" s="12">
        <v>6</v>
      </c>
      <c r="CM27" s="968">
        <v>59</v>
      </c>
      <c r="CN27" s="347">
        <v>5.26</v>
      </c>
      <c r="CO27" s="970">
        <v>2630</v>
      </c>
      <c r="CP27" s="971">
        <v>250</v>
      </c>
      <c r="CQ27" s="971">
        <v>52</v>
      </c>
      <c r="CR27" s="983">
        <v>0.76</v>
      </c>
      <c r="CS27" s="983">
        <v>0.61</v>
      </c>
      <c r="CT27" s="969">
        <v>27.6</v>
      </c>
      <c r="CU27" s="969">
        <v>25.6</v>
      </c>
      <c r="CV27" s="969">
        <v>0.37</v>
      </c>
      <c r="CW27" s="969">
        <v>0.45</v>
      </c>
      <c r="CX27" s="968">
        <v>0</v>
      </c>
      <c r="CY27" s="968">
        <v>0</v>
      </c>
      <c r="CZ27" s="968">
        <v>1.5</v>
      </c>
      <c r="DA27" s="982">
        <v>1.5</v>
      </c>
      <c r="DB27" s="967">
        <v>16</v>
      </c>
      <c r="DC27" s="12">
        <v>4</v>
      </c>
      <c r="DD27" s="968">
        <v>61</v>
      </c>
      <c r="DE27" s="347">
        <v>5.35</v>
      </c>
      <c r="DF27" s="970">
        <v>2675</v>
      </c>
      <c r="DG27" s="971">
        <v>250</v>
      </c>
      <c r="DH27" s="971">
        <v>36</v>
      </c>
      <c r="DI27" s="983">
        <v>0.7</v>
      </c>
      <c r="DJ27" s="983">
        <v>0.55000000000000004</v>
      </c>
      <c r="DK27" s="969">
        <v>27.8</v>
      </c>
      <c r="DL27" s="969">
        <v>25.4</v>
      </c>
      <c r="DM27" s="969">
        <v>0.37</v>
      </c>
      <c r="DN27" s="969">
        <v>0.45</v>
      </c>
      <c r="DO27" s="968">
        <v>0</v>
      </c>
      <c r="DP27" s="968">
        <v>0</v>
      </c>
      <c r="DQ27" s="968">
        <v>1.5</v>
      </c>
      <c r="DR27" s="982">
        <v>1.5</v>
      </c>
      <c r="DS27" s="967">
        <v>16</v>
      </c>
      <c r="DT27" s="12">
        <v>8</v>
      </c>
      <c r="DU27" s="968">
        <v>70</v>
      </c>
      <c r="DV27" s="347">
        <v>5.38</v>
      </c>
      <c r="DW27" s="970">
        <v>2690</v>
      </c>
      <c r="DX27" s="971">
        <v>250</v>
      </c>
      <c r="DY27" s="971">
        <v>60</v>
      </c>
      <c r="DZ27" s="983">
        <v>0.7</v>
      </c>
      <c r="EA27" s="983">
        <v>0.6</v>
      </c>
      <c r="EB27" s="969">
        <v>27.7</v>
      </c>
      <c r="EC27" s="969">
        <v>25.5</v>
      </c>
      <c r="ED27" s="969">
        <v>0.37</v>
      </c>
      <c r="EE27" s="969">
        <v>0.45</v>
      </c>
      <c r="EF27" s="968">
        <v>0</v>
      </c>
      <c r="EG27" s="968">
        <v>0</v>
      </c>
      <c r="EH27" s="968">
        <v>1.5</v>
      </c>
      <c r="EI27" s="982">
        <v>1.5</v>
      </c>
      <c r="EJ27" s="967">
        <v>16</v>
      </c>
      <c r="EK27" s="12">
        <v>7</v>
      </c>
      <c r="EL27" s="968">
        <v>75</v>
      </c>
      <c r="EM27" s="347">
        <v>4.71</v>
      </c>
      <c r="EN27" s="970">
        <v>2355</v>
      </c>
      <c r="EO27" s="971">
        <v>251</v>
      </c>
      <c r="EP27" s="971">
        <v>56</v>
      </c>
      <c r="EQ27" s="983">
        <v>0.69</v>
      </c>
      <c r="ER27" s="983">
        <v>0.55000000000000004</v>
      </c>
      <c r="ES27" s="969">
        <v>27.8</v>
      </c>
      <c r="ET27" s="969">
        <v>25.5</v>
      </c>
      <c r="EU27" s="969">
        <v>0.37</v>
      </c>
      <c r="EV27" s="969">
        <v>0.45</v>
      </c>
      <c r="EW27" s="968">
        <v>0</v>
      </c>
      <c r="EX27" s="968">
        <v>0</v>
      </c>
      <c r="EY27" s="968">
        <v>1.5</v>
      </c>
      <c r="EZ27" s="982">
        <v>1.5</v>
      </c>
      <c r="FA27" s="967">
        <f t="shared" si="13"/>
        <v>86</v>
      </c>
      <c r="FB27" s="968">
        <f t="shared" si="14"/>
        <v>683</v>
      </c>
      <c r="FC27" s="969">
        <f t="shared" si="15"/>
        <v>46.219999999999992</v>
      </c>
      <c r="FD27" s="970">
        <f t="shared" si="16"/>
        <v>23110</v>
      </c>
      <c r="FE27" s="971">
        <f t="shared" si="17"/>
        <v>2251</v>
      </c>
      <c r="FF27" s="972">
        <f t="shared" si="18"/>
        <v>484</v>
      </c>
    </row>
    <row r="28" spans="1:162">
      <c r="A28" s="93">
        <f t="shared" si="10"/>
        <v>45697</v>
      </c>
      <c r="B28" s="317">
        <v>4</v>
      </c>
      <c r="C28" s="318">
        <v>-4</v>
      </c>
      <c r="D28" s="967">
        <v>18</v>
      </c>
      <c r="E28" s="12">
        <v>9</v>
      </c>
      <c r="F28" s="968">
        <v>78</v>
      </c>
      <c r="G28" s="347">
        <v>5.09</v>
      </c>
      <c r="H28" s="970">
        <v>2545</v>
      </c>
      <c r="I28" s="971">
        <v>152</v>
      </c>
      <c r="J28" s="971">
        <v>48</v>
      </c>
      <c r="K28" s="983">
        <v>0.73</v>
      </c>
      <c r="L28" s="983">
        <v>0.62</v>
      </c>
      <c r="M28" s="969">
        <v>26.7</v>
      </c>
      <c r="N28" s="969">
        <v>25</v>
      </c>
      <c r="O28" s="969">
        <v>0.4</v>
      </c>
      <c r="P28" s="969">
        <v>0.45</v>
      </c>
      <c r="Q28" s="968">
        <v>0</v>
      </c>
      <c r="R28" s="968">
        <v>0</v>
      </c>
      <c r="S28" s="968">
        <v>1.5</v>
      </c>
      <c r="T28" s="982">
        <v>1.5</v>
      </c>
      <c r="U28" s="967">
        <v>18</v>
      </c>
      <c r="V28" s="12">
        <v>11</v>
      </c>
      <c r="W28" s="968">
        <v>96</v>
      </c>
      <c r="X28" s="347">
        <v>5.21</v>
      </c>
      <c r="Y28" s="970">
        <v>2605</v>
      </c>
      <c r="Z28" s="971">
        <v>152</v>
      </c>
      <c r="AA28" s="971">
        <v>56</v>
      </c>
      <c r="AB28" s="983">
        <v>0.72</v>
      </c>
      <c r="AC28" s="983">
        <v>0.6</v>
      </c>
      <c r="AD28" s="969">
        <v>26.7</v>
      </c>
      <c r="AE28" s="969">
        <v>24.9</v>
      </c>
      <c r="AF28" s="969">
        <v>0.4</v>
      </c>
      <c r="AG28" s="969">
        <v>0.45</v>
      </c>
      <c r="AH28" s="968">
        <v>0</v>
      </c>
      <c r="AI28" s="968">
        <v>0</v>
      </c>
      <c r="AJ28" s="968">
        <v>1.5</v>
      </c>
      <c r="AK28" s="982">
        <v>1.5</v>
      </c>
      <c r="AL28" s="967">
        <v>18</v>
      </c>
      <c r="AM28" s="12">
        <v>10</v>
      </c>
      <c r="AN28" s="968">
        <v>81</v>
      </c>
      <c r="AO28" s="347">
        <v>5.13</v>
      </c>
      <c r="AP28" s="970">
        <v>2565</v>
      </c>
      <c r="AQ28" s="971">
        <v>153</v>
      </c>
      <c r="AR28" s="971">
        <v>44</v>
      </c>
      <c r="AS28" s="983">
        <v>0.73</v>
      </c>
      <c r="AT28" s="983">
        <v>0.66</v>
      </c>
      <c r="AU28" s="969">
        <v>26.7</v>
      </c>
      <c r="AV28" s="969">
        <v>25.1</v>
      </c>
      <c r="AW28" s="969">
        <v>0.4</v>
      </c>
      <c r="AX28" s="969">
        <v>0.45</v>
      </c>
      <c r="AY28" s="968">
        <v>0</v>
      </c>
      <c r="AZ28" s="968">
        <v>0</v>
      </c>
      <c r="BA28" s="968">
        <v>1.5</v>
      </c>
      <c r="BB28" s="982">
        <v>1.5</v>
      </c>
      <c r="BC28" s="967">
        <v>18</v>
      </c>
      <c r="BD28" s="12">
        <v>11</v>
      </c>
      <c r="BE28" s="968">
        <v>70</v>
      </c>
      <c r="BF28" s="347">
        <v>5.0199999999999996</v>
      </c>
      <c r="BG28" s="970">
        <v>2510</v>
      </c>
      <c r="BH28" s="971">
        <v>153</v>
      </c>
      <c r="BI28" s="971">
        <v>48</v>
      </c>
      <c r="BJ28" s="983">
        <v>0.68</v>
      </c>
      <c r="BK28" s="983">
        <v>0.62</v>
      </c>
      <c r="BL28" s="969">
        <v>26.7</v>
      </c>
      <c r="BM28" s="969">
        <v>24.7</v>
      </c>
      <c r="BN28" s="969">
        <v>0.4</v>
      </c>
      <c r="BO28" s="969">
        <v>0.45</v>
      </c>
      <c r="BP28" s="968">
        <v>0</v>
      </c>
      <c r="BQ28" s="968">
        <v>0</v>
      </c>
      <c r="BR28" s="968">
        <v>1.5</v>
      </c>
      <c r="BS28" s="982">
        <v>1.5</v>
      </c>
      <c r="BT28" s="967">
        <v>18</v>
      </c>
      <c r="BU28" s="12">
        <v>12</v>
      </c>
      <c r="BV28" s="968">
        <v>74</v>
      </c>
      <c r="BW28" s="347">
        <v>5.23</v>
      </c>
      <c r="BX28" s="970">
        <v>2615</v>
      </c>
      <c r="BY28" s="971">
        <v>153</v>
      </c>
      <c r="BZ28" s="971">
        <v>48</v>
      </c>
      <c r="CA28" s="983">
        <v>0.74</v>
      </c>
      <c r="CB28" s="983">
        <v>0.59</v>
      </c>
      <c r="CC28" s="969">
        <v>26.7</v>
      </c>
      <c r="CD28" s="969">
        <v>24.9</v>
      </c>
      <c r="CE28" s="969">
        <v>0.4</v>
      </c>
      <c r="CF28" s="969">
        <v>0.45</v>
      </c>
      <c r="CG28" s="968">
        <v>0</v>
      </c>
      <c r="CH28" s="968">
        <v>0</v>
      </c>
      <c r="CI28" s="968">
        <v>1.5</v>
      </c>
      <c r="CJ28" s="982">
        <v>1.5</v>
      </c>
      <c r="CK28" s="967">
        <v>17</v>
      </c>
      <c r="CL28" s="12">
        <v>3</v>
      </c>
      <c r="CM28" s="968">
        <v>41</v>
      </c>
      <c r="CN28" s="347">
        <v>5.23</v>
      </c>
      <c r="CO28" s="970">
        <v>2615</v>
      </c>
      <c r="CP28" s="971">
        <v>153</v>
      </c>
      <c r="CQ28" s="971">
        <v>52</v>
      </c>
      <c r="CR28" s="983">
        <v>0.77</v>
      </c>
      <c r="CS28" s="983">
        <v>0.63</v>
      </c>
      <c r="CT28" s="969">
        <v>27.2</v>
      </c>
      <c r="CU28" s="969">
        <v>25.4</v>
      </c>
      <c r="CV28" s="969">
        <v>0.4</v>
      </c>
      <c r="CW28" s="969">
        <v>0.45</v>
      </c>
      <c r="CX28" s="968">
        <v>0</v>
      </c>
      <c r="CY28" s="968">
        <v>0</v>
      </c>
      <c r="CZ28" s="968">
        <v>1.5</v>
      </c>
      <c r="DA28" s="982">
        <v>1.5</v>
      </c>
      <c r="DB28" s="967">
        <v>17</v>
      </c>
      <c r="DC28" s="12">
        <v>8</v>
      </c>
      <c r="DD28" s="968">
        <v>61</v>
      </c>
      <c r="DE28" s="347">
        <v>5.31</v>
      </c>
      <c r="DF28" s="970">
        <v>2655</v>
      </c>
      <c r="DG28" s="971">
        <v>153</v>
      </c>
      <c r="DH28" s="971">
        <v>32</v>
      </c>
      <c r="DI28" s="983">
        <v>0.72</v>
      </c>
      <c r="DJ28" s="983">
        <v>0.56000000000000005</v>
      </c>
      <c r="DK28" s="969">
        <v>27.3</v>
      </c>
      <c r="DL28" s="969">
        <v>25.1</v>
      </c>
      <c r="DM28" s="969">
        <v>0.4</v>
      </c>
      <c r="DN28" s="969">
        <v>0.45</v>
      </c>
      <c r="DO28" s="968">
        <v>0</v>
      </c>
      <c r="DP28" s="968">
        <v>0</v>
      </c>
      <c r="DQ28" s="968">
        <v>1.5</v>
      </c>
      <c r="DR28" s="982">
        <v>1.5</v>
      </c>
      <c r="DS28" s="967">
        <v>17</v>
      </c>
      <c r="DT28" s="12">
        <v>5</v>
      </c>
      <c r="DU28" s="968">
        <v>80</v>
      </c>
      <c r="DV28" s="347">
        <v>5.07</v>
      </c>
      <c r="DW28" s="970">
        <v>2535</v>
      </c>
      <c r="DX28" s="971">
        <v>153</v>
      </c>
      <c r="DY28" s="971">
        <v>48</v>
      </c>
      <c r="DZ28" s="983">
        <v>0.71</v>
      </c>
      <c r="EA28" s="983">
        <v>0.63</v>
      </c>
      <c r="EB28" s="969">
        <v>27.3</v>
      </c>
      <c r="EC28" s="969">
        <v>25.1</v>
      </c>
      <c r="ED28" s="969">
        <v>0.4</v>
      </c>
      <c r="EE28" s="969">
        <v>0.45</v>
      </c>
      <c r="EF28" s="968">
        <v>0</v>
      </c>
      <c r="EG28" s="968">
        <v>0</v>
      </c>
      <c r="EH28" s="968">
        <v>1.5</v>
      </c>
      <c r="EI28" s="982">
        <v>1.5</v>
      </c>
      <c r="EJ28" s="967">
        <v>17</v>
      </c>
      <c r="EK28" s="12">
        <v>6</v>
      </c>
      <c r="EL28" s="968">
        <v>81</v>
      </c>
      <c r="EM28" s="347">
        <v>5.13</v>
      </c>
      <c r="EN28" s="970">
        <v>2565</v>
      </c>
      <c r="EO28" s="971">
        <v>153</v>
      </c>
      <c r="EP28" s="971">
        <v>56</v>
      </c>
      <c r="EQ28" s="983">
        <v>0.7</v>
      </c>
      <c r="ER28" s="983">
        <v>0.57999999999999996</v>
      </c>
      <c r="ES28" s="969">
        <v>27.2</v>
      </c>
      <c r="ET28" s="969">
        <v>25.2</v>
      </c>
      <c r="EU28" s="969">
        <v>0.4</v>
      </c>
      <c r="EV28" s="969">
        <v>0.45</v>
      </c>
      <c r="EW28" s="968">
        <v>0</v>
      </c>
      <c r="EX28" s="968">
        <v>0</v>
      </c>
      <c r="EY28" s="968">
        <v>1.5</v>
      </c>
      <c r="EZ28" s="982">
        <v>1.5</v>
      </c>
      <c r="FA28" s="967">
        <f t="shared" si="13"/>
        <v>75</v>
      </c>
      <c r="FB28" s="968">
        <f t="shared" si="14"/>
        <v>662</v>
      </c>
      <c r="FC28" s="969">
        <f t="shared" si="15"/>
        <v>46.419999999999995</v>
      </c>
      <c r="FD28" s="970">
        <f t="shared" si="16"/>
        <v>23210</v>
      </c>
      <c r="FE28" s="971">
        <f t="shared" si="17"/>
        <v>1375</v>
      </c>
      <c r="FF28" s="972">
        <f t="shared" si="18"/>
        <v>432</v>
      </c>
    </row>
    <row r="29" spans="1:162">
      <c r="A29" s="93">
        <f t="shared" si="10"/>
        <v>45698</v>
      </c>
      <c r="B29" s="317">
        <v>10</v>
      </c>
      <c r="C29" s="318">
        <v>-1</v>
      </c>
      <c r="D29" s="967">
        <v>19</v>
      </c>
      <c r="E29" s="12">
        <v>10</v>
      </c>
      <c r="F29" s="968">
        <v>71</v>
      </c>
      <c r="G29" s="347">
        <v>5.32</v>
      </c>
      <c r="H29" s="970">
        <v>2660</v>
      </c>
      <c r="I29" s="971">
        <v>118</v>
      </c>
      <c r="J29" s="971">
        <v>52</v>
      </c>
      <c r="K29" s="983">
        <v>0.73</v>
      </c>
      <c r="L29" s="983">
        <v>0.6</v>
      </c>
      <c r="M29" s="969">
        <v>26.4</v>
      </c>
      <c r="N29" s="969">
        <v>24.5</v>
      </c>
      <c r="O29" s="969">
        <v>0.42</v>
      </c>
      <c r="P29" s="969">
        <v>0.45</v>
      </c>
      <c r="Q29" s="968">
        <v>0</v>
      </c>
      <c r="R29" s="968">
        <v>0</v>
      </c>
      <c r="S29" s="968">
        <v>1.5</v>
      </c>
      <c r="T29" s="982">
        <v>1.5</v>
      </c>
      <c r="U29" s="967">
        <v>19</v>
      </c>
      <c r="V29" s="12">
        <v>12</v>
      </c>
      <c r="W29" s="968">
        <v>84</v>
      </c>
      <c r="X29" s="347">
        <v>5.57</v>
      </c>
      <c r="Y29" s="970">
        <v>2785</v>
      </c>
      <c r="Z29" s="971">
        <v>118</v>
      </c>
      <c r="AA29" s="971">
        <v>52</v>
      </c>
      <c r="AB29" s="983">
        <v>0.71</v>
      </c>
      <c r="AC29" s="983">
        <v>0.56000000000000005</v>
      </c>
      <c r="AD29" s="969">
        <v>26.4</v>
      </c>
      <c r="AE29" s="969">
        <v>24.4</v>
      </c>
      <c r="AF29" s="969">
        <v>0.42</v>
      </c>
      <c r="AG29" s="969">
        <v>0.45</v>
      </c>
      <c r="AH29" s="968">
        <v>0</v>
      </c>
      <c r="AI29" s="968">
        <v>0</v>
      </c>
      <c r="AJ29" s="968">
        <v>1.5</v>
      </c>
      <c r="AK29" s="982">
        <v>1.5</v>
      </c>
      <c r="AL29" s="967">
        <v>19</v>
      </c>
      <c r="AM29" s="12">
        <v>9</v>
      </c>
      <c r="AN29" s="968">
        <v>65</v>
      </c>
      <c r="AO29" s="347">
        <v>5.58</v>
      </c>
      <c r="AP29" s="970">
        <v>2790</v>
      </c>
      <c r="AQ29" s="971">
        <v>118</v>
      </c>
      <c r="AR29" s="971">
        <v>44</v>
      </c>
      <c r="AS29" s="983">
        <v>0.74</v>
      </c>
      <c r="AT29" s="983">
        <v>0.6</v>
      </c>
      <c r="AU29" s="969">
        <v>26.7</v>
      </c>
      <c r="AV29" s="969">
        <v>24.7</v>
      </c>
      <c r="AW29" s="969">
        <v>0.42</v>
      </c>
      <c r="AX29" s="969">
        <v>0.45</v>
      </c>
      <c r="AY29" s="968">
        <v>0</v>
      </c>
      <c r="AZ29" s="968">
        <v>0</v>
      </c>
      <c r="BA29" s="968">
        <v>1.5</v>
      </c>
      <c r="BB29" s="982">
        <v>1.5</v>
      </c>
      <c r="BC29" s="967">
        <v>19</v>
      </c>
      <c r="BD29" s="12">
        <v>10</v>
      </c>
      <c r="BE29" s="968">
        <v>62</v>
      </c>
      <c r="BF29" s="347">
        <v>5.52</v>
      </c>
      <c r="BG29" s="970">
        <v>2760</v>
      </c>
      <c r="BH29" s="971">
        <v>119</v>
      </c>
      <c r="BI29" s="971">
        <v>52</v>
      </c>
      <c r="BJ29" s="983">
        <v>0.68</v>
      </c>
      <c r="BK29" s="983">
        <v>0.59</v>
      </c>
      <c r="BL29" s="969">
        <v>26.3</v>
      </c>
      <c r="BM29" s="969">
        <v>24.4</v>
      </c>
      <c r="BN29" s="969">
        <v>0.42</v>
      </c>
      <c r="BO29" s="969">
        <v>0.45</v>
      </c>
      <c r="BP29" s="968">
        <v>0</v>
      </c>
      <c r="BQ29" s="968">
        <v>0</v>
      </c>
      <c r="BR29" s="968">
        <v>1.5</v>
      </c>
      <c r="BS29" s="982">
        <v>1.5</v>
      </c>
      <c r="BT29" s="967">
        <v>19</v>
      </c>
      <c r="BU29" s="12">
        <v>11</v>
      </c>
      <c r="BV29" s="968">
        <v>71</v>
      </c>
      <c r="BW29" s="347">
        <v>5.58</v>
      </c>
      <c r="BX29" s="970">
        <v>2790</v>
      </c>
      <c r="BY29" s="971">
        <v>119</v>
      </c>
      <c r="BZ29" s="971">
        <v>52</v>
      </c>
      <c r="CA29" s="983">
        <v>0.74</v>
      </c>
      <c r="CB29" s="983">
        <v>0.6</v>
      </c>
      <c r="CC29" s="969">
        <v>26.1</v>
      </c>
      <c r="CD29" s="969">
        <v>24.4</v>
      </c>
      <c r="CE29" s="969">
        <v>0.42</v>
      </c>
      <c r="CF29" s="969">
        <v>0.45</v>
      </c>
      <c r="CG29" s="968">
        <v>0</v>
      </c>
      <c r="CH29" s="968">
        <v>0</v>
      </c>
      <c r="CI29" s="968">
        <v>1.5</v>
      </c>
      <c r="CJ29" s="982">
        <v>1.5</v>
      </c>
      <c r="CK29" s="967">
        <v>18</v>
      </c>
      <c r="CL29" s="12">
        <v>4</v>
      </c>
      <c r="CM29" s="968">
        <v>48</v>
      </c>
      <c r="CN29" s="347">
        <v>5.57</v>
      </c>
      <c r="CO29" s="970">
        <v>2785</v>
      </c>
      <c r="CP29" s="971">
        <v>119</v>
      </c>
      <c r="CQ29" s="971">
        <v>48</v>
      </c>
      <c r="CR29" s="983">
        <v>0.76</v>
      </c>
      <c r="CS29" s="983">
        <v>0.6</v>
      </c>
      <c r="CT29" s="969">
        <v>27</v>
      </c>
      <c r="CU29" s="969">
        <v>24.9</v>
      </c>
      <c r="CV29" s="969">
        <v>0.42</v>
      </c>
      <c r="CW29" s="969">
        <v>0.45</v>
      </c>
      <c r="CX29" s="968">
        <v>0</v>
      </c>
      <c r="CY29" s="968">
        <v>0</v>
      </c>
      <c r="CZ29" s="968">
        <v>1.5</v>
      </c>
      <c r="DA29" s="982">
        <v>1.5</v>
      </c>
      <c r="DB29" s="967">
        <v>18</v>
      </c>
      <c r="DC29" s="12">
        <v>6</v>
      </c>
      <c r="DD29" s="968">
        <v>58</v>
      </c>
      <c r="DE29" s="347">
        <v>5.99</v>
      </c>
      <c r="DF29" s="970">
        <v>2995</v>
      </c>
      <c r="DG29" s="971">
        <v>119</v>
      </c>
      <c r="DH29" s="971">
        <v>36</v>
      </c>
      <c r="DI29" s="983">
        <v>0.73</v>
      </c>
      <c r="DJ29" s="983">
        <v>0.54</v>
      </c>
      <c r="DK29" s="969">
        <v>27</v>
      </c>
      <c r="DL29" s="969">
        <v>24.8</v>
      </c>
      <c r="DM29" s="969">
        <v>0.42</v>
      </c>
      <c r="DN29" s="969">
        <v>0.45</v>
      </c>
      <c r="DO29" s="968">
        <v>0</v>
      </c>
      <c r="DP29" s="968">
        <v>0</v>
      </c>
      <c r="DQ29" s="968">
        <v>1.5</v>
      </c>
      <c r="DR29" s="982">
        <v>1.5</v>
      </c>
      <c r="DS29" s="967">
        <v>18</v>
      </c>
      <c r="DT29" s="12">
        <v>6</v>
      </c>
      <c r="DU29" s="968">
        <v>90</v>
      </c>
      <c r="DV29" s="347">
        <v>5.89</v>
      </c>
      <c r="DW29" s="970">
        <v>2945</v>
      </c>
      <c r="DX29" s="971">
        <v>119</v>
      </c>
      <c r="DY29" s="971">
        <v>52</v>
      </c>
      <c r="DZ29" s="983">
        <v>0.71</v>
      </c>
      <c r="EA29" s="983">
        <v>0.6</v>
      </c>
      <c r="EB29" s="969">
        <v>26.6</v>
      </c>
      <c r="EC29" s="969">
        <v>24.8</v>
      </c>
      <c r="ED29" s="969">
        <v>0.42</v>
      </c>
      <c r="EE29" s="969">
        <v>0.45</v>
      </c>
      <c r="EF29" s="968">
        <v>0</v>
      </c>
      <c r="EG29" s="968">
        <v>0</v>
      </c>
      <c r="EH29" s="968">
        <v>1.5</v>
      </c>
      <c r="EI29" s="982">
        <v>1.5</v>
      </c>
      <c r="EJ29" s="967">
        <v>18</v>
      </c>
      <c r="EK29" s="12">
        <v>9</v>
      </c>
      <c r="EL29" s="968">
        <v>90</v>
      </c>
      <c r="EM29" s="347">
        <v>5.79</v>
      </c>
      <c r="EN29" s="970">
        <v>2895</v>
      </c>
      <c r="EO29" s="971">
        <v>119</v>
      </c>
      <c r="EP29" s="971">
        <v>48</v>
      </c>
      <c r="EQ29" s="983">
        <v>0.71</v>
      </c>
      <c r="ER29" s="983">
        <v>0.56999999999999995</v>
      </c>
      <c r="ES29" s="969">
        <v>26.6</v>
      </c>
      <c r="ET29" s="969">
        <v>24.8</v>
      </c>
      <c r="EU29" s="969">
        <v>0.42</v>
      </c>
      <c r="EV29" s="969">
        <v>0.45</v>
      </c>
      <c r="EW29" s="968">
        <v>0</v>
      </c>
      <c r="EX29" s="968">
        <v>0</v>
      </c>
      <c r="EY29" s="968">
        <v>1.5</v>
      </c>
      <c r="EZ29" s="982">
        <v>1.5</v>
      </c>
      <c r="FA29" s="967">
        <f t="shared" si="13"/>
        <v>77</v>
      </c>
      <c r="FB29" s="968">
        <f t="shared" si="14"/>
        <v>639</v>
      </c>
      <c r="FC29" s="969">
        <f t="shared" si="15"/>
        <v>50.81</v>
      </c>
      <c r="FD29" s="970">
        <f t="shared" si="16"/>
        <v>25405</v>
      </c>
      <c r="FE29" s="971">
        <f t="shared" si="17"/>
        <v>1068</v>
      </c>
      <c r="FF29" s="972">
        <f t="shared" si="18"/>
        <v>436</v>
      </c>
    </row>
    <row r="30" spans="1:162">
      <c r="A30" s="93">
        <f t="shared" si="10"/>
        <v>45699</v>
      </c>
      <c r="B30" s="317">
        <v>12</v>
      </c>
      <c r="C30" s="318">
        <v>1</v>
      </c>
      <c r="D30" s="967">
        <v>20</v>
      </c>
      <c r="E30" s="12">
        <v>9</v>
      </c>
      <c r="F30" s="968">
        <v>66</v>
      </c>
      <c r="G30" s="347">
        <v>5.93</v>
      </c>
      <c r="H30" s="970">
        <v>2965</v>
      </c>
      <c r="I30" s="971">
        <v>92</v>
      </c>
      <c r="J30" s="971">
        <v>56</v>
      </c>
      <c r="K30" s="983">
        <v>0.76</v>
      </c>
      <c r="L30" s="983">
        <v>0.61</v>
      </c>
      <c r="M30" s="969">
        <v>26</v>
      </c>
      <c r="N30" s="969">
        <v>24</v>
      </c>
      <c r="O30" s="969">
        <v>0.44</v>
      </c>
      <c r="P30" s="969">
        <v>0.48</v>
      </c>
      <c r="Q30" s="968">
        <v>0</v>
      </c>
      <c r="R30" s="968">
        <v>0</v>
      </c>
      <c r="S30" s="968">
        <v>1.5</v>
      </c>
      <c r="T30" s="982">
        <v>1.5</v>
      </c>
      <c r="U30" s="967">
        <v>20</v>
      </c>
      <c r="V30" s="12">
        <v>14</v>
      </c>
      <c r="W30" s="968">
        <v>73</v>
      </c>
      <c r="X30" s="347">
        <v>6.2</v>
      </c>
      <c r="Y30" s="970">
        <v>3100</v>
      </c>
      <c r="Z30" s="971">
        <v>92</v>
      </c>
      <c r="AA30" s="971">
        <v>64</v>
      </c>
      <c r="AB30" s="983">
        <v>0.72</v>
      </c>
      <c r="AC30" s="983">
        <v>0.57999999999999996</v>
      </c>
      <c r="AD30" s="969">
        <v>25.9</v>
      </c>
      <c r="AE30" s="969">
        <v>24</v>
      </c>
      <c r="AF30" s="969">
        <v>0.44</v>
      </c>
      <c r="AG30" s="969">
        <v>0.48</v>
      </c>
      <c r="AH30" s="968">
        <v>0</v>
      </c>
      <c r="AI30" s="968">
        <v>0</v>
      </c>
      <c r="AJ30" s="968">
        <v>1.5</v>
      </c>
      <c r="AK30" s="982">
        <v>1.5</v>
      </c>
      <c r="AL30" s="967">
        <v>20</v>
      </c>
      <c r="AM30" s="12">
        <v>8</v>
      </c>
      <c r="AN30" s="968">
        <v>66</v>
      </c>
      <c r="AO30" s="347">
        <v>6.15</v>
      </c>
      <c r="AP30" s="970">
        <v>3075</v>
      </c>
      <c r="AQ30" s="971">
        <v>93</v>
      </c>
      <c r="AR30" s="971">
        <v>52</v>
      </c>
      <c r="AS30" s="983">
        <v>0.73</v>
      </c>
      <c r="AT30" s="983">
        <v>0.62</v>
      </c>
      <c r="AU30" s="969">
        <v>25.9</v>
      </c>
      <c r="AV30" s="969">
        <v>23.9</v>
      </c>
      <c r="AW30" s="969">
        <v>0.44</v>
      </c>
      <c r="AX30" s="969">
        <v>0.48</v>
      </c>
      <c r="AY30" s="968">
        <v>0</v>
      </c>
      <c r="AZ30" s="968">
        <v>0</v>
      </c>
      <c r="BA30" s="968">
        <v>1.5</v>
      </c>
      <c r="BB30" s="982">
        <v>1.5</v>
      </c>
      <c r="BC30" s="967">
        <v>20</v>
      </c>
      <c r="BD30" s="12">
        <v>11</v>
      </c>
      <c r="BE30" s="968">
        <v>73</v>
      </c>
      <c r="BF30" s="347">
        <v>5.73</v>
      </c>
      <c r="BG30" s="970">
        <v>2865</v>
      </c>
      <c r="BH30" s="971">
        <v>93</v>
      </c>
      <c r="BI30" s="971">
        <v>56</v>
      </c>
      <c r="BJ30" s="983">
        <v>0.69</v>
      </c>
      <c r="BK30" s="983">
        <v>0.57999999999999996</v>
      </c>
      <c r="BL30" s="969">
        <v>25.6</v>
      </c>
      <c r="BM30" s="969">
        <v>23.7</v>
      </c>
      <c r="BN30" s="969">
        <v>0.44</v>
      </c>
      <c r="BO30" s="969">
        <v>0.48</v>
      </c>
      <c r="BP30" s="968">
        <v>0</v>
      </c>
      <c r="BQ30" s="968">
        <v>0</v>
      </c>
      <c r="BR30" s="968">
        <v>1.5</v>
      </c>
      <c r="BS30" s="982">
        <v>1.5</v>
      </c>
      <c r="BT30" s="967">
        <v>20</v>
      </c>
      <c r="BU30" s="12">
        <v>13</v>
      </c>
      <c r="BV30" s="968">
        <v>84</v>
      </c>
      <c r="BW30" s="347">
        <v>5.72</v>
      </c>
      <c r="BX30" s="970">
        <v>2860</v>
      </c>
      <c r="BY30" s="971">
        <v>93</v>
      </c>
      <c r="BZ30" s="971">
        <v>52</v>
      </c>
      <c r="CA30" s="983">
        <v>0.74</v>
      </c>
      <c r="CB30" s="983">
        <v>0.57999999999999996</v>
      </c>
      <c r="CC30" s="969">
        <v>25.8</v>
      </c>
      <c r="CD30" s="969">
        <v>23.8</v>
      </c>
      <c r="CE30" s="969">
        <v>0.44</v>
      </c>
      <c r="CF30" s="969">
        <v>0.48</v>
      </c>
      <c r="CG30" s="968">
        <v>0</v>
      </c>
      <c r="CH30" s="968">
        <v>0</v>
      </c>
      <c r="CI30" s="968">
        <v>1.5</v>
      </c>
      <c r="CJ30" s="982">
        <v>1.5</v>
      </c>
      <c r="CK30" s="967">
        <v>19</v>
      </c>
      <c r="CL30" s="12">
        <v>4</v>
      </c>
      <c r="CM30" s="968">
        <v>52</v>
      </c>
      <c r="CN30" s="347">
        <v>6.07</v>
      </c>
      <c r="CO30" s="970">
        <v>3035</v>
      </c>
      <c r="CP30" s="971">
        <v>93</v>
      </c>
      <c r="CQ30" s="971">
        <v>60</v>
      </c>
      <c r="CR30" s="983">
        <v>0.76</v>
      </c>
      <c r="CS30" s="983">
        <v>0.61</v>
      </c>
      <c r="CT30" s="969">
        <v>26</v>
      </c>
      <c r="CU30" s="969">
        <v>24.1</v>
      </c>
      <c r="CV30" s="969">
        <v>0.44</v>
      </c>
      <c r="CW30" s="969">
        <v>0.48</v>
      </c>
      <c r="CX30" s="968">
        <v>0</v>
      </c>
      <c r="CY30" s="968">
        <v>0</v>
      </c>
      <c r="CZ30" s="968">
        <v>1.5</v>
      </c>
      <c r="DA30" s="982">
        <v>1.5</v>
      </c>
      <c r="DB30" s="967">
        <v>19</v>
      </c>
      <c r="DC30" s="12">
        <v>7</v>
      </c>
      <c r="DD30" s="968">
        <v>59</v>
      </c>
      <c r="DE30" s="347">
        <v>6.37</v>
      </c>
      <c r="DF30" s="970">
        <v>3185</v>
      </c>
      <c r="DG30" s="971">
        <v>93</v>
      </c>
      <c r="DH30" s="971">
        <v>36</v>
      </c>
      <c r="DI30" s="983">
        <v>0.72</v>
      </c>
      <c r="DJ30" s="983">
        <v>0.55000000000000004</v>
      </c>
      <c r="DK30" s="969">
        <v>25.9</v>
      </c>
      <c r="DL30" s="969">
        <v>23.8</v>
      </c>
      <c r="DM30" s="969">
        <v>0.44</v>
      </c>
      <c r="DN30" s="969">
        <v>0.48</v>
      </c>
      <c r="DO30" s="968">
        <v>0</v>
      </c>
      <c r="DP30" s="968">
        <v>0</v>
      </c>
      <c r="DQ30" s="968">
        <v>1.5</v>
      </c>
      <c r="DR30" s="982">
        <v>1.5</v>
      </c>
      <c r="DS30" s="967">
        <v>19</v>
      </c>
      <c r="DT30" s="12">
        <v>6</v>
      </c>
      <c r="DU30" s="968">
        <v>84</v>
      </c>
      <c r="DV30" s="347">
        <v>6.02</v>
      </c>
      <c r="DW30" s="970">
        <v>3010</v>
      </c>
      <c r="DX30" s="971">
        <v>93</v>
      </c>
      <c r="DY30" s="971">
        <v>60</v>
      </c>
      <c r="DZ30" s="983">
        <v>0.72</v>
      </c>
      <c r="EA30" s="983">
        <v>0.59</v>
      </c>
      <c r="EB30" s="969">
        <v>26.1</v>
      </c>
      <c r="EC30" s="969">
        <v>23.9</v>
      </c>
      <c r="ED30" s="969">
        <v>0.44</v>
      </c>
      <c r="EE30" s="969">
        <v>0.48</v>
      </c>
      <c r="EF30" s="968">
        <v>0</v>
      </c>
      <c r="EG30" s="968">
        <v>0</v>
      </c>
      <c r="EH30" s="968">
        <v>1.5</v>
      </c>
      <c r="EI30" s="982">
        <v>1.5</v>
      </c>
      <c r="EJ30" s="967">
        <v>19</v>
      </c>
      <c r="EK30" s="12">
        <v>5</v>
      </c>
      <c r="EL30" s="968">
        <v>80</v>
      </c>
      <c r="EM30" s="347">
        <v>6.11</v>
      </c>
      <c r="EN30" s="970">
        <v>3055</v>
      </c>
      <c r="EO30" s="971">
        <v>93</v>
      </c>
      <c r="EP30" s="971">
        <v>56</v>
      </c>
      <c r="EQ30" s="983">
        <v>0.69</v>
      </c>
      <c r="ER30" s="983">
        <v>0.55000000000000004</v>
      </c>
      <c r="ES30" s="969">
        <v>25.8</v>
      </c>
      <c r="ET30" s="969">
        <v>24</v>
      </c>
      <c r="EU30" s="969">
        <v>0.44</v>
      </c>
      <c r="EV30" s="969">
        <v>0.48</v>
      </c>
      <c r="EW30" s="968">
        <v>0</v>
      </c>
      <c r="EX30" s="968">
        <v>0</v>
      </c>
      <c r="EY30" s="968">
        <v>1.5</v>
      </c>
      <c r="EZ30" s="982">
        <v>1.5</v>
      </c>
      <c r="FA30" s="967">
        <f t="shared" si="13"/>
        <v>77</v>
      </c>
      <c r="FB30" s="968">
        <f t="shared" si="14"/>
        <v>637</v>
      </c>
      <c r="FC30" s="969">
        <f t="shared" si="15"/>
        <v>54.300000000000004</v>
      </c>
      <c r="FD30" s="970">
        <f t="shared" si="16"/>
        <v>27150</v>
      </c>
      <c r="FE30" s="971">
        <f t="shared" si="17"/>
        <v>835</v>
      </c>
      <c r="FF30" s="972">
        <f t="shared" si="18"/>
        <v>492</v>
      </c>
    </row>
    <row r="31" spans="1:162">
      <c r="A31" s="93">
        <f t="shared" si="10"/>
        <v>45700</v>
      </c>
      <c r="B31" s="317">
        <v>10</v>
      </c>
      <c r="C31" s="318">
        <v>-3</v>
      </c>
      <c r="D31" s="967">
        <v>21</v>
      </c>
      <c r="E31" s="12">
        <v>12</v>
      </c>
      <c r="F31" s="968">
        <v>58</v>
      </c>
      <c r="G31" s="347">
        <v>6.52</v>
      </c>
      <c r="H31" s="970">
        <v>3260</v>
      </c>
      <c r="I31" s="971">
        <v>60</v>
      </c>
      <c r="J31" s="971">
        <v>60</v>
      </c>
      <c r="K31" s="983">
        <v>0.74</v>
      </c>
      <c r="L31" s="983">
        <v>0.67</v>
      </c>
      <c r="M31" s="969">
        <v>25.7</v>
      </c>
      <c r="N31" s="969">
        <v>24</v>
      </c>
      <c r="O31" s="969">
        <v>0.44</v>
      </c>
      <c r="P31" s="969">
        <v>0.5</v>
      </c>
      <c r="Q31" s="968">
        <v>0</v>
      </c>
      <c r="R31" s="968">
        <v>0</v>
      </c>
      <c r="S31" s="968">
        <v>1.5</v>
      </c>
      <c r="T31" s="982">
        <v>1.5</v>
      </c>
      <c r="U31" s="967">
        <v>21</v>
      </c>
      <c r="V31" s="12">
        <v>11</v>
      </c>
      <c r="W31" s="968">
        <v>85</v>
      </c>
      <c r="X31" s="347">
        <v>6.71</v>
      </c>
      <c r="Y31" s="970">
        <v>3355</v>
      </c>
      <c r="Z31" s="971">
        <v>60</v>
      </c>
      <c r="AA31" s="971">
        <v>60</v>
      </c>
      <c r="AB31" s="983">
        <v>0.74</v>
      </c>
      <c r="AC31" s="983">
        <v>0.64</v>
      </c>
      <c r="AD31" s="969">
        <v>26.1</v>
      </c>
      <c r="AE31" s="969">
        <v>24.2</v>
      </c>
      <c r="AF31" s="969">
        <v>0.44</v>
      </c>
      <c r="AG31" s="969">
        <v>0.5</v>
      </c>
      <c r="AH31" s="968">
        <v>0</v>
      </c>
      <c r="AI31" s="968">
        <v>0</v>
      </c>
      <c r="AJ31" s="968">
        <v>1.5</v>
      </c>
      <c r="AK31" s="982">
        <v>1.5</v>
      </c>
      <c r="AL31" s="967">
        <v>21</v>
      </c>
      <c r="AM31" s="12">
        <v>10</v>
      </c>
      <c r="AN31" s="968">
        <v>55</v>
      </c>
      <c r="AO31" s="347">
        <v>6.62</v>
      </c>
      <c r="AP31" s="970">
        <v>3310</v>
      </c>
      <c r="AQ31" s="971">
        <v>60</v>
      </c>
      <c r="AR31" s="971">
        <v>52</v>
      </c>
      <c r="AS31" s="983">
        <v>0.75</v>
      </c>
      <c r="AT31" s="983">
        <v>0.71</v>
      </c>
      <c r="AU31" s="969">
        <v>26.1</v>
      </c>
      <c r="AV31" s="969">
        <v>24.2</v>
      </c>
      <c r="AW31" s="969">
        <v>0.44</v>
      </c>
      <c r="AX31" s="969">
        <v>0.5</v>
      </c>
      <c r="AY31" s="968">
        <v>0</v>
      </c>
      <c r="AZ31" s="968">
        <v>0</v>
      </c>
      <c r="BA31" s="968">
        <v>1.5</v>
      </c>
      <c r="BB31" s="982">
        <v>1.5</v>
      </c>
      <c r="BC31" s="967">
        <v>21</v>
      </c>
      <c r="BD31" s="12">
        <v>9</v>
      </c>
      <c r="BE31" s="968">
        <v>80</v>
      </c>
      <c r="BF31" s="347">
        <v>6.39</v>
      </c>
      <c r="BG31" s="970">
        <v>3195</v>
      </c>
      <c r="BH31" s="971">
        <v>60</v>
      </c>
      <c r="BI31" s="971">
        <v>60</v>
      </c>
      <c r="BJ31" s="983">
        <v>0.7</v>
      </c>
      <c r="BK31" s="983">
        <v>0.65</v>
      </c>
      <c r="BL31" s="969">
        <v>25.2</v>
      </c>
      <c r="BM31" s="969">
        <v>23.5</v>
      </c>
      <c r="BN31" s="969">
        <v>0.44</v>
      </c>
      <c r="BO31" s="969">
        <v>0.5</v>
      </c>
      <c r="BP31" s="968">
        <v>0</v>
      </c>
      <c r="BQ31" s="968">
        <v>0</v>
      </c>
      <c r="BR31" s="968">
        <v>1.5</v>
      </c>
      <c r="BS31" s="982">
        <v>1.5</v>
      </c>
      <c r="BT31" s="967">
        <v>21</v>
      </c>
      <c r="BU31" s="12">
        <v>11</v>
      </c>
      <c r="BV31" s="968">
        <v>85</v>
      </c>
      <c r="BW31" s="347">
        <v>6.43</v>
      </c>
      <c r="BX31" s="970">
        <v>3215</v>
      </c>
      <c r="BY31" s="971">
        <v>60</v>
      </c>
      <c r="BZ31" s="971">
        <v>64</v>
      </c>
      <c r="CA31" s="983">
        <v>0.77</v>
      </c>
      <c r="CB31" s="983">
        <v>0.63</v>
      </c>
      <c r="CC31" s="969">
        <v>25.3</v>
      </c>
      <c r="CD31" s="969">
        <v>23.6</v>
      </c>
      <c r="CE31" s="969">
        <v>0.44</v>
      </c>
      <c r="CF31" s="969">
        <v>0.5</v>
      </c>
      <c r="CG31" s="968">
        <v>0</v>
      </c>
      <c r="CH31" s="968">
        <v>0</v>
      </c>
      <c r="CI31" s="968">
        <v>1.5</v>
      </c>
      <c r="CJ31" s="982">
        <v>1.5</v>
      </c>
      <c r="CK31" s="967">
        <v>20</v>
      </c>
      <c r="CL31" s="12">
        <v>4</v>
      </c>
      <c r="CM31" s="968">
        <v>41</v>
      </c>
      <c r="CN31" s="347">
        <v>6.56</v>
      </c>
      <c r="CO31" s="970">
        <v>3280</v>
      </c>
      <c r="CP31" s="971">
        <v>60</v>
      </c>
      <c r="CQ31" s="971">
        <v>60</v>
      </c>
      <c r="CR31" s="983">
        <v>0.77</v>
      </c>
      <c r="CS31" s="983">
        <v>0.68</v>
      </c>
      <c r="CT31" s="969">
        <v>25.7</v>
      </c>
      <c r="CU31" s="969">
        <v>23.7</v>
      </c>
      <c r="CV31" s="969">
        <v>0.44</v>
      </c>
      <c r="CW31" s="969">
        <v>0.5</v>
      </c>
      <c r="CX31" s="968">
        <v>0</v>
      </c>
      <c r="CY31" s="968">
        <v>0</v>
      </c>
      <c r="CZ31" s="968">
        <v>1.5</v>
      </c>
      <c r="DA31" s="982">
        <v>1.5</v>
      </c>
      <c r="DB31" s="967">
        <v>20</v>
      </c>
      <c r="DC31" s="12">
        <v>7</v>
      </c>
      <c r="DD31" s="968">
        <v>64</v>
      </c>
      <c r="DE31" s="347">
        <v>6.74</v>
      </c>
      <c r="DF31" s="970">
        <v>3370</v>
      </c>
      <c r="DG31" s="971">
        <v>61</v>
      </c>
      <c r="DH31" s="971">
        <v>44</v>
      </c>
      <c r="DI31" s="983">
        <v>0.75</v>
      </c>
      <c r="DJ31" s="983">
        <v>0.62</v>
      </c>
      <c r="DK31" s="969">
        <v>25.3</v>
      </c>
      <c r="DL31" s="969">
        <v>23.5</v>
      </c>
      <c r="DM31" s="969">
        <v>0.44</v>
      </c>
      <c r="DN31" s="969">
        <v>0.5</v>
      </c>
      <c r="DO31" s="968">
        <v>0</v>
      </c>
      <c r="DP31" s="968">
        <v>0</v>
      </c>
      <c r="DQ31" s="968">
        <v>1.5</v>
      </c>
      <c r="DR31" s="982">
        <v>1.5</v>
      </c>
      <c r="DS31" s="967">
        <v>20</v>
      </c>
      <c r="DT31" s="12">
        <v>6</v>
      </c>
      <c r="DU31" s="968">
        <v>76</v>
      </c>
      <c r="DV31" s="347">
        <v>6.37</v>
      </c>
      <c r="DW31" s="970">
        <v>3185</v>
      </c>
      <c r="DX31" s="971">
        <v>61</v>
      </c>
      <c r="DY31" s="971">
        <v>60</v>
      </c>
      <c r="DZ31" s="983">
        <v>0.73</v>
      </c>
      <c r="EA31" s="983">
        <v>0.65</v>
      </c>
      <c r="EB31" s="969">
        <v>25.5</v>
      </c>
      <c r="EC31" s="969">
        <v>23.4</v>
      </c>
      <c r="ED31" s="969">
        <v>0.44</v>
      </c>
      <c r="EE31" s="969">
        <v>0.5</v>
      </c>
      <c r="EF31" s="968">
        <v>0</v>
      </c>
      <c r="EG31" s="968">
        <v>0</v>
      </c>
      <c r="EH31" s="968">
        <v>1.5</v>
      </c>
      <c r="EI31" s="982">
        <v>1.5</v>
      </c>
      <c r="EJ31" s="967">
        <v>20</v>
      </c>
      <c r="EK31" s="12">
        <v>5</v>
      </c>
      <c r="EL31" s="968">
        <v>74</v>
      </c>
      <c r="EM31" s="347">
        <v>6.39</v>
      </c>
      <c r="EN31" s="970">
        <v>3195</v>
      </c>
      <c r="EO31" s="971">
        <v>61</v>
      </c>
      <c r="EP31" s="971">
        <v>60</v>
      </c>
      <c r="EQ31" s="983">
        <v>0.74</v>
      </c>
      <c r="ER31" s="983">
        <v>0.6</v>
      </c>
      <c r="ES31" s="969">
        <v>25.2</v>
      </c>
      <c r="ET31" s="969">
        <v>23.5</v>
      </c>
      <c r="EU31" s="969">
        <v>0.44</v>
      </c>
      <c r="EV31" s="969">
        <v>0.5</v>
      </c>
      <c r="EW31" s="968">
        <v>0</v>
      </c>
      <c r="EX31" s="968">
        <v>0</v>
      </c>
      <c r="EY31" s="968">
        <v>1.5</v>
      </c>
      <c r="EZ31" s="982">
        <v>1.5</v>
      </c>
      <c r="FA31" s="967">
        <f t="shared" si="13"/>
        <v>75</v>
      </c>
      <c r="FB31" s="968">
        <f t="shared" si="14"/>
        <v>618</v>
      </c>
      <c r="FC31" s="969">
        <f t="shared" si="15"/>
        <v>58.73</v>
      </c>
      <c r="FD31" s="970">
        <f t="shared" si="16"/>
        <v>29365</v>
      </c>
      <c r="FE31" s="971">
        <f t="shared" si="17"/>
        <v>543</v>
      </c>
      <c r="FF31" s="972">
        <f t="shared" si="18"/>
        <v>520</v>
      </c>
    </row>
    <row r="32" spans="1:162">
      <c r="A32" s="93">
        <f t="shared" si="10"/>
        <v>45701</v>
      </c>
      <c r="B32" s="317">
        <v>9</v>
      </c>
      <c r="C32" s="318">
        <v>0</v>
      </c>
      <c r="D32" s="967">
        <v>22</v>
      </c>
      <c r="E32" s="12">
        <v>10</v>
      </c>
      <c r="F32" s="968">
        <v>70</v>
      </c>
      <c r="G32" s="347">
        <v>6.65</v>
      </c>
      <c r="H32" s="970">
        <v>3325</v>
      </c>
      <c r="I32" s="971">
        <v>101</v>
      </c>
      <c r="J32" s="971">
        <v>64</v>
      </c>
      <c r="K32" s="983">
        <v>0.74</v>
      </c>
      <c r="L32" s="983">
        <v>0.67</v>
      </c>
      <c r="M32" s="969">
        <v>25.9</v>
      </c>
      <c r="N32" s="969">
        <v>23.5</v>
      </c>
      <c r="O32" s="969">
        <v>0.42</v>
      </c>
      <c r="P32" s="969">
        <v>0.55000000000000004</v>
      </c>
      <c r="Q32" s="968">
        <v>0</v>
      </c>
      <c r="R32" s="968">
        <v>0</v>
      </c>
      <c r="S32" s="968">
        <v>1.5</v>
      </c>
      <c r="T32" s="982">
        <v>1.5</v>
      </c>
      <c r="U32" s="967">
        <v>22</v>
      </c>
      <c r="V32" s="12">
        <v>11</v>
      </c>
      <c r="W32" s="968">
        <v>76</v>
      </c>
      <c r="X32" s="347">
        <v>6.72</v>
      </c>
      <c r="Y32" s="970">
        <v>3360</v>
      </c>
      <c r="Z32" s="971">
        <v>101</v>
      </c>
      <c r="AA32" s="971">
        <v>72</v>
      </c>
      <c r="AB32" s="983">
        <v>0.74</v>
      </c>
      <c r="AC32" s="983">
        <v>0.64</v>
      </c>
      <c r="AD32" s="969">
        <v>25.3</v>
      </c>
      <c r="AE32" s="969">
        <v>23.4</v>
      </c>
      <c r="AF32" s="969">
        <v>0.42</v>
      </c>
      <c r="AG32" s="969">
        <v>0.55000000000000004</v>
      </c>
      <c r="AH32" s="968">
        <v>0</v>
      </c>
      <c r="AI32" s="968">
        <v>0</v>
      </c>
      <c r="AJ32" s="968">
        <v>1.5</v>
      </c>
      <c r="AK32" s="982">
        <v>1.5</v>
      </c>
      <c r="AL32" s="967">
        <v>22</v>
      </c>
      <c r="AM32" s="12">
        <v>9</v>
      </c>
      <c r="AN32" s="968">
        <v>67</v>
      </c>
      <c r="AO32" s="347">
        <v>6.87</v>
      </c>
      <c r="AP32" s="970">
        <v>3435</v>
      </c>
      <c r="AQ32" s="971">
        <v>101</v>
      </c>
      <c r="AR32" s="971">
        <v>60</v>
      </c>
      <c r="AS32" s="983">
        <v>0.75</v>
      </c>
      <c r="AT32" s="983">
        <v>0.71</v>
      </c>
      <c r="AU32" s="969">
        <v>25.7</v>
      </c>
      <c r="AV32" s="969">
        <v>23.3</v>
      </c>
      <c r="AW32" s="969">
        <v>0.42</v>
      </c>
      <c r="AX32" s="969">
        <v>0.55000000000000004</v>
      </c>
      <c r="AY32" s="968">
        <v>0</v>
      </c>
      <c r="AZ32" s="968">
        <v>0</v>
      </c>
      <c r="BA32" s="968">
        <v>1.5</v>
      </c>
      <c r="BB32" s="982">
        <v>1.5</v>
      </c>
      <c r="BC32" s="967">
        <v>22</v>
      </c>
      <c r="BD32" s="12">
        <v>10</v>
      </c>
      <c r="BE32" s="968">
        <v>68</v>
      </c>
      <c r="BF32" s="347">
        <v>6.61</v>
      </c>
      <c r="BG32" s="970">
        <v>3305</v>
      </c>
      <c r="BH32" s="971">
        <v>101</v>
      </c>
      <c r="BI32" s="971">
        <v>68</v>
      </c>
      <c r="BJ32" s="983">
        <v>0.7</v>
      </c>
      <c r="BK32" s="983">
        <v>0.65</v>
      </c>
      <c r="BL32" s="969">
        <v>25.1</v>
      </c>
      <c r="BM32" s="969">
        <v>23.1</v>
      </c>
      <c r="BN32" s="969">
        <v>0.42</v>
      </c>
      <c r="BO32" s="969">
        <v>0.55000000000000004</v>
      </c>
      <c r="BP32" s="968">
        <v>0</v>
      </c>
      <c r="BQ32" s="968">
        <v>0</v>
      </c>
      <c r="BR32" s="968">
        <v>1.5</v>
      </c>
      <c r="BS32" s="982">
        <v>1.5</v>
      </c>
      <c r="BT32" s="967">
        <v>22</v>
      </c>
      <c r="BU32" s="12">
        <v>12</v>
      </c>
      <c r="BV32" s="968">
        <v>84</v>
      </c>
      <c r="BW32" s="347">
        <v>6.6</v>
      </c>
      <c r="BX32" s="970">
        <v>3300</v>
      </c>
      <c r="BY32" s="971">
        <v>101</v>
      </c>
      <c r="BZ32" s="971">
        <v>68</v>
      </c>
      <c r="CA32" s="983">
        <v>0.77</v>
      </c>
      <c r="CB32" s="983">
        <v>0.63</v>
      </c>
      <c r="CC32" s="969">
        <v>24.9</v>
      </c>
      <c r="CD32" s="969">
        <v>23.1</v>
      </c>
      <c r="CE32" s="969">
        <v>0.42</v>
      </c>
      <c r="CF32" s="969">
        <v>0.55000000000000004</v>
      </c>
      <c r="CG32" s="968">
        <v>0</v>
      </c>
      <c r="CH32" s="968">
        <v>0</v>
      </c>
      <c r="CI32" s="968">
        <v>1.5</v>
      </c>
      <c r="CJ32" s="982">
        <v>1.5</v>
      </c>
      <c r="CK32" s="967">
        <v>21</v>
      </c>
      <c r="CL32" s="12">
        <v>6</v>
      </c>
      <c r="CM32" s="968">
        <v>53</v>
      </c>
      <c r="CN32" s="347">
        <v>6.97</v>
      </c>
      <c r="CO32" s="970">
        <v>3485</v>
      </c>
      <c r="CP32" s="971">
        <v>102</v>
      </c>
      <c r="CQ32" s="971">
        <v>64</v>
      </c>
      <c r="CR32" s="983">
        <v>0.77</v>
      </c>
      <c r="CS32" s="983">
        <v>0.68</v>
      </c>
      <c r="CT32" s="969">
        <v>25.2</v>
      </c>
      <c r="CU32" s="969">
        <v>23</v>
      </c>
      <c r="CV32" s="969">
        <v>0.42</v>
      </c>
      <c r="CW32" s="969">
        <v>0.55000000000000004</v>
      </c>
      <c r="CX32" s="968">
        <v>0</v>
      </c>
      <c r="CY32" s="968">
        <v>0</v>
      </c>
      <c r="CZ32" s="968">
        <v>1.5</v>
      </c>
      <c r="DA32" s="982">
        <v>1.5</v>
      </c>
      <c r="DB32" s="967">
        <v>21</v>
      </c>
      <c r="DC32" s="12">
        <v>7</v>
      </c>
      <c r="DD32" s="968">
        <v>54</v>
      </c>
      <c r="DE32" s="347">
        <v>7.22</v>
      </c>
      <c r="DF32" s="970">
        <v>3610</v>
      </c>
      <c r="DG32" s="971">
        <v>102</v>
      </c>
      <c r="DH32" s="971">
        <v>56</v>
      </c>
      <c r="DI32" s="983">
        <v>0.75</v>
      </c>
      <c r="DJ32" s="983">
        <v>0.62</v>
      </c>
      <c r="DK32" s="969">
        <v>25</v>
      </c>
      <c r="DL32" s="969">
        <v>23.1</v>
      </c>
      <c r="DM32" s="969">
        <v>0.42</v>
      </c>
      <c r="DN32" s="969">
        <v>0.55000000000000004</v>
      </c>
      <c r="DO32" s="968">
        <v>0</v>
      </c>
      <c r="DP32" s="968">
        <v>0</v>
      </c>
      <c r="DQ32" s="968">
        <v>1.5</v>
      </c>
      <c r="DR32" s="982">
        <v>1.5</v>
      </c>
      <c r="DS32" s="967">
        <v>21</v>
      </c>
      <c r="DT32" s="12">
        <v>6</v>
      </c>
      <c r="DU32" s="968">
        <v>84</v>
      </c>
      <c r="DV32" s="347">
        <v>6.67</v>
      </c>
      <c r="DW32" s="970">
        <v>3335</v>
      </c>
      <c r="DX32" s="971">
        <v>102</v>
      </c>
      <c r="DY32" s="971">
        <v>68</v>
      </c>
      <c r="DZ32" s="983">
        <v>0.73</v>
      </c>
      <c r="EA32" s="983">
        <v>0.65</v>
      </c>
      <c r="EB32" s="969">
        <v>24.9</v>
      </c>
      <c r="EC32" s="969">
        <v>23</v>
      </c>
      <c r="ED32" s="969">
        <v>0.42</v>
      </c>
      <c r="EE32" s="969">
        <v>0.55000000000000004</v>
      </c>
      <c r="EF32" s="968">
        <v>0</v>
      </c>
      <c r="EG32" s="968">
        <v>0</v>
      </c>
      <c r="EH32" s="968">
        <v>1.5</v>
      </c>
      <c r="EI32" s="982">
        <v>1.5</v>
      </c>
      <c r="EJ32" s="967">
        <v>21</v>
      </c>
      <c r="EK32" s="12">
        <v>5</v>
      </c>
      <c r="EL32" s="968">
        <v>80</v>
      </c>
      <c r="EM32" s="347">
        <v>6.69</v>
      </c>
      <c r="EN32" s="970">
        <v>3345</v>
      </c>
      <c r="EO32" s="971">
        <v>102</v>
      </c>
      <c r="EP32" s="971">
        <v>64</v>
      </c>
      <c r="EQ32" s="983">
        <v>0.74</v>
      </c>
      <c r="ER32" s="983">
        <v>0.6</v>
      </c>
      <c r="ES32" s="969">
        <v>25.3</v>
      </c>
      <c r="ET32" s="969">
        <v>23.1</v>
      </c>
      <c r="EU32" s="969">
        <v>0.42</v>
      </c>
      <c r="EV32" s="969">
        <v>0.55000000000000004</v>
      </c>
      <c r="EW32" s="968">
        <v>0</v>
      </c>
      <c r="EX32" s="968">
        <v>0</v>
      </c>
      <c r="EY32" s="968">
        <v>1.5</v>
      </c>
      <c r="EZ32" s="982">
        <v>1.5</v>
      </c>
      <c r="FA32" s="967">
        <f t="shared" si="13"/>
        <v>76</v>
      </c>
      <c r="FB32" s="968">
        <f t="shared" si="14"/>
        <v>636</v>
      </c>
      <c r="FC32" s="969">
        <f t="shared" si="15"/>
        <v>60.999999999999993</v>
      </c>
      <c r="FD32" s="970">
        <f t="shared" si="16"/>
        <v>30500</v>
      </c>
      <c r="FE32" s="971">
        <f t="shared" si="17"/>
        <v>913</v>
      </c>
      <c r="FF32" s="972">
        <f t="shared" si="18"/>
        <v>584</v>
      </c>
    </row>
    <row r="33" spans="1:162">
      <c r="A33" s="93">
        <f t="shared" si="10"/>
        <v>45702</v>
      </c>
      <c r="B33" s="317">
        <v>9</v>
      </c>
      <c r="C33" s="318">
        <v>2</v>
      </c>
      <c r="D33" s="967">
        <v>23</v>
      </c>
      <c r="E33" s="12">
        <v>9</v>
      </c>
      <c r="F33" s="968">
        <v>76</v>
      </c>
      <c r="G33" s="347">
        <v>6.97</v>
      </c>
      <c r="H33" s="970">
        <v>3485</v>
      </c>
      <c r="I33" s="971">
        <v>60</v>
      </c>
      <c r="J33" s="971">
        <v>72</v>
      </c>
      <c r="K33" s="983">
        <v>0.75</v>
      </c>
      <c r="L33" s="983">
        <v>0.6</v>
      </c>
      <c r="M33" s="969">
        <v>25.9</v>
      </c>
      <c r="N33" s="969">
        <v>23.2</v>
      </c>
      <c r="O33" s="969">
        <v>0.42</v>
      </c>
      <c r="P33" s="969">
        <v>0.53</v>
      </c>
      <c r="Q33" s="968">
        <v>0</v>
      </c>
      <c r="R33" s="968">
        <v>0</v>
      </c>
      <c r="S33" s="968">
        <v>1.5</v>
      </c>
      <c r="T33" s="982">
        <v>2</v>
      </c>
      <c r="U33" s="967">
        <v>23</v>
      </c>
      <c r="V33" s="12">
        <v>12</v>
      </c>
      <c r="W33" s="968">
        <v>80</v>
      </c>
      <c r="X33" s="347">
        <v>7.07</v>
      </c>
      <c r="Y33" s="970">
        <v>3535</v>
      </c>
      <c r="Z33" s="971">
        <v>60</v>
      </c>
      <c r="AA33" s="971">
        <v>72</v>
      </c>
      <c r="AB33" s="983">
        <v>0.74</v>
      </c>
      <c r="AC33" s="983">
        <v>0.59</v>
      </c>
      <c r="AD33" s="969">
        <v>25.7</v>
      </c>
      <c r="AE33" s="969">
        <v>23.2</v>
      </c>
      <c r="AF33" s="969">
        <v>0.42</v>
      </c>
      <c r="AG33" s="969">
        <v>0.53</v>
      </c>
      <c r="AH33" s="968">
        <v>0</v>
      </c>
      <c r="AI33" s="968">
        <v>0</v>
      </c>
      <c r="AJ33" s="968">
        <v>1.5</v>
      </c>
      <c r="AK33" s="982">
        <v>2</v>
      </c>
      <c r="AL33" s="967">
        <v>23</v>
      </c>
      <c r="AM33" s="12">
        <v>10</v>
      </c>
      <c r="AN33" s="968">
        <v>73</v>
      </c>
      <c r="AO33" s="347">
        <v>7.22</v>
      </c>
      <c r="AP33" s="970">
        <v>3610</v>
      </c>
      <c r="AQ33" s="971">
        <v>60</v>
      </c>
      <c r="AR33" s="971">
        <v>60</v>
      </c>
      <c r="AS33" s="983">
        <v>0.74</v>
      </c>
      <c r="AT33" s="983">
        <v>0.64</v>
      </c>
      <c r="AU33" s="969">
        <v>25.6</v>
      </c>
      <c r="AV33" s="969">
        <v>23.1</v>
      </c>
      <c r="AW33" s="969">
        <v>0.42</v>
      </c>
      <c r="AX33" s="969">
        <v>0.53</v>
      </c>
      <c r="AY33" s="968">
        <v>0</v>
      </c>
      <c r="AZ33" s="968">
        <v>0</v>
      </c>
      <c r="BA33" s="968">
        <v>1.5</v>
      </c>
      <c r="BB33" s="982">
        <v>2</v>
      </c>
      <c r="BC33" s="967">
        <v>23</v>
      </c>
      <c r="BD33" s="12">
        <v>11</v>
      </c>
      <c r="BE33" s="968">
        <v>74</v>
      </c>
      <c r="BF33" s="347">
        <v>7.01</v>
      </c>
      <c r="BG33" s="970">
        <v>3505</v>
      </c>
      <c r="BH33" s="971">
        <v>60</v>
      </c>
      <c r="BI33" s="971">
        <v>64</v>
      </c>
      <c r="BJ33" s="983">
        <v>0.71</v>
      </c>
      <c r="BK33" s="983">
        <v>0.61</v>
      </c>
      <c r="BL33" s="969">
        <v>25.6</v>
      </c>
      <c r="BM33" s="969">
        <v>23</v>
      </c>
      <c r="BN33" s="969">
        <v>0.42</v>
      </c>
      <c r="BO33" s="969">
        <v>0.53</v>
      </c>
      <c r="BP33" s="968">
        <v>0</v>
      </c>
      <c r="BQ33" s="968">
        <v>0</v>
      </c>
      <c r="BR33" s="968">
        <v>1.5</v>
      </c>
      <c r="BS33" s="982">
        <v>2</v>
      </c>
      <c r="BT33" s="967">
        <v>23</v>
      </c>
      <c r="BU33" s="12">
        <v>13</v>
      </c>
      <c r="BV33" s="968">
        <v>85</v>
      </c>
      <c r="BW33" s="347">
        <v>7.01</v>
      </c>
      <c r="BX33" s="970">
        <v>3505</v>
      </c>
      <c r="BY33" s="971">
        <v>61</v>
      </c>
      <c r="BZ33" s="971">
        <v>60</v>
      </c>
      <c r="CA33" s="983">
        <v>0.77</v>
      </c>
      <c r="CB33" s="983">
        <v>0.61</v>
      </c>
      <c r="CC33" s="969">
        <v>25.6</v>
      </c>
      <c r="CD33" s="969">
        <v>23</v>
      </c>
      <c r="CE33" s="969">
        <v>0.42</v>
      </c>
      <c r="CF33" s="969">
        <v>0.53</v>
      </c>
      <c r="CG33" s="968">
        <v>0</v>
      </c>
      <c r="CH33" s="968">
        <v>0</v>
      </c>
      <c r="CI33" s="968">
        <v>1.5</v>
      </c>
      <c r="CJ33" s="982">
        <v>2</v>
      </c>
      <c r="CK33" s="967">
        <v>22</v>
      </c>
      <c r="CL33" s="12">
        <v>13</v>
      </c>
      <c r="CM33" s="968">
        <v>42</v>
      </c>
      <c r="CN33" s="347">
        <v>7.35</v>
      </c>
      <c r="CO33" s="970">
        <v>3675</v>
      </c>
      <c r="CP33" s="971">
        <v>61</v>
      </c>
      <c r="CQ33" s="971">
        <v>64</v>
      </c>
      <c r="CR33" s="983">
        <v>0.77</v>
      </c>
      <c r="CS33" s="983">
        <v>0.65</v>
      </c>
      <c r="CT33" s="969">
        <v>25.9</v>
      </c>
      <c r="CU33" s="969">
        <v>23</v>
      </c>
      <c r="CV33" s="969">
        <v>0.42</v>
      </c>
      <c r="CW33" s="969">
        <v>0.53</v>
      </c>
      <c r="CX33" s="968">
        <v>0</v>
      </c>
      <c r="CY33" s="968">
        <v>0</v>
      </c>
      <c r="CZ33" s="968">
        <v>1.5</v>
      </c>
      <c r="DA33" s="982">
        <v>2</v>
      </c>
      <c r="DB33" s="967">
        <v>22</v>
      </c>
      <c r="DC33" s="12">
        <v>8</v>
      </c>
      <c r="DD33" s="968">
        <v>51</v>
      </c>
      <c r="DE33" s="347">
        <v>7.47</v>
      </c>
      <c r="DF33" s="970">
        <v>3735</v>
      </c>
      <c r="DG33" s="971">
        <v>61</v>
      </c>
      <c r="DH33" s="971">
        <v>32</v>
      </c>
      <c r="DI33" s="983">
        <v>0.76</v>
      </c>
      <c r="DJ33" s="983">
        <v>0.59</v>
      </c>
      <c r="DK33" s="969">
        <v>25.8</v>
      </c>
      <c r="DL33" s="969">
        <v>22.7</v>
      </c>
      <c r="DM33" s="969">
        <v>0.42</v>
      </c>
      <c r="DN33" s="969">
        <v>0.53</v>
      </c>
      <c r="DO33" s="968">
        <v>0</v>
      </c>
      <c r="DP33" s="968">
        <v>0</v>
      </c>
      <c r="DQ33" s="968">
        <v>1.5</v>
      </c>
      <c r="DR33" s="982">
        <v>2</v>
      </c>
      <c r="DS33" s="967">
        <v>22</v>
      </c>
      <c r="DT33" s="12">
        <v>5</v>
      </c>
      <c r="DU33" s="968">
        <v>80</v>
      </c>
      <c r="DV33" s="347">
        <v>7.11</v>
      </c>
      <c r="DW33" s="970">
        <v>3555</v>
      </c>
      <c r="DX33" s="971">
        <v>61</v>
      </c>
      <c r="DY33" s="971">
        <v>72</v>
      </c>
      <c r="DZ33" s="983">
        <v>0.76</v>
      </c>
      <c r="EA33" s="983">
        <v>0.62</v>
      </c>
      <c r="EB33" s="969">
        <v>26</v>
      </c>
      <c r="EC33" s="969">
        <v>22.8</v>
      </c>
      <c r="ED33" s="969">
        <v>0.42</v>
      </c>
      <c r="EE33" s="969">
        <v>0.53</v>
      </c>
      <c r="EF33" s="968">
        <v>0</v>
      </c>
      <c r="EG33" s="968">
        <v>0</v>
      </c>
      <c r="EH33" s="968">
        <v>1.5</v>
      </c>
      <c r="EI33" s="982">
        <v>2</v>
      </c>
      <c r="EJ33" s="967">
        <v>22</v>
      </c>
      <c r="EK33" s="12">
        <v>7</v>
      </c>
      <c r="EL33" s="968">
        <v>60</v>
      </c>
      <c r="EM33" s="347">
        <v>7.05</v>
      </c>
      <c r="EN33" s="970">
        <v>3525</v>
      </c>
      <c r="EO33" s="971">
        <v>61</v>
      </c>
      <c r="EP33" s="971">
        <v>64</v>
      </c>
      <c r="EQ33" s="983">
        <v>0.75</v>
      </c>
      <c r="ER33" s="983">
        <v>0.56999999999999995</v>
      </c>
      <c r="ES33" s="969">
        <v>26</v>
      </c>
      <c r="ET33" s="969">
        <v>22.8</v>
      </c>
      <c r="EU33" s="969">
        <v>0.42</v>
      </c>
      <c r="EV33" s="969">
        <v>0.53</v>
      </c>
      <c r="EW33" s="968">
        <v>0</v>
      </c>
      <c r="EX33" s="968">
        <v>0</v>
      </c>
      <c r="EY33" s="968">
        <v>1.5</v>
      </c>
      <c r="EZ33" s="982">
        <v>2</v>
      </c>
      <c r="FA33" s="967">
        <f t="shared" si="13"/>
        <v>88</v>
      </c>
      <c r="FB33" s="968">
        <f t="shared" si="14"/>
        <v>621</v>
      </c>
      <c r="FC33" s="969">
        <f t="shared" si="15"/>
        <v>64.259999999999991</v>
      </c>
      <c r="FD33" s="970">
        <f t="shared" si="16"/>
        <v>32130</v>
      </c>
      <c r="FE33" s="971">
        <f t="shared" si="17"/>
        <v>545</v>
      </c>
      <c r="FF33" s="972">
        <f t="shared" si="18"/>
        <v>560</v>
      </c>
    </row>
    <row r="34" spans="1:162">
      <c r="A34" s="93">
        <f t="shared" si="10"/>
        <v>45703</v>
      </c>
      <c r="B34" s="317">
        <v>13</v>
      </c>
      <c r="C34" s="318">
        <v>4</v>
      </c>
      <c r="D34" s="967">
        <v>24</v>
      </c>
      <c r="E34" s="12">
        <v>12</v>
      </c>
      <c r="F34" s="968">
        <v>34</v>
      </c>
      <c r="G34" s="347">
        <v>7.13</v>
      </c>
      <c r="H34" s="970">
        <v>3565</v>
      </c>
      <c r="I34" s="971">
        <v>9</v>
      </c>
      <c r="J34" s="971">
        <v>52</v>
      </c>
      <c r="K34" s="983">
        <v>0.75</v>
      </c>
      <c r="L34" s="983">
        <v>0.53</v>
      </c>
      <c r="M34" s="969">
        <v>26.1</v>
      </c>
      <c r="N34" s="969">
        <v>23.1</v>
      </c>
      <c r="O34" s="969">
        <v>0.45</v>
      </c>
      <c r="P34" s="969">
        <v>0.55000000000000004</v>
      </c>
      <c r="Q34" s="968">
        <v>0</v>
      </c>
      <c r="R34" s="968">
        <v>0</v>
      </c>
      <c r="S34" s="968">
        <v>2</v>
      </c>
      <c r="T34" s="982">
        <v>2</v>
      </c>
      <c r="U34" s="967">
        <v>24</v>
      </c>
      <c r="V34" s="12">
        <v>14</v>
      </c>
      <c r="W34" s="968">
        <v>56</v>
      </c>
      <c r="X34" s="347">
        <v>6.68</v>
      </c>
      <c r="Y34" s="970">
        <v>3340</v>
      </c>
      <c r="Z34" s="971">
        <v>9</v>
      </c>
      <c r="AA34" s="971">
        <v>48</v>
      </c>
      <c r="AB34" s="983">
        <v>0.73</v>
      </c>
      <c r="AC34" s="983">
        <v>0.56000000000000005</v>
      </c>
      <c r="AD34" s="969">
        <v>25.6</v>
      </c>
      <c r="AE34" s="969">
        <v>23.6</v>
      </c>
      <c r="AF34" s="969">
        <v>0.45</v>
      </c>
      <c r="AG34" s="969">
        <v>0.55000000000000004</v>
      </c>
      <c r="AH34" s="968">
        <v>0</v>
      </c>
      <c r="AI34" s="968">
        <v>0</v>
      </c>
      <c r="AJ34" s="968">
        <v>2</v>
      </c>
      <c r="AK34" s="982">
        <v>2</v>
      </c>
      <c r="AL34" s="967">
        <v>24</v>
      </c>
      <c r="AM34" s="12">
        <v>12</v>
      </c>
      <c r="AN34" s="968">
        <v>40</v>
      </c>
      <c r="AO34" s="347">
        <v>6.79</v>
      </c>
      <c r="AP34" s="970">
        <v>3395</v>
      </c>
      <c r="AQ34" s="971">
        <v>10</v>
      </c>
      <c r="AR34" s="971">
        <v>48</v>
      </c>
      <c r="AS34" s="983">
        <v>0.74</v>
      </c>
      <c r="AT34" s="983">
        <v>0.6</v>
      </c>
      <c r="AU34" s="969">
        <v>26.1</v>
      </c>
      <c r="AV34" s="969">
        <v>23.8</v>
      </c>
      <c r="AW34" s="969">
        <v>0.45</v>
      </c>
      <c r="AX34" s="969">
        <v>0.57999999999999996</v>
      </c>
      <c r="AY34" s="968">
        <v>0</v>
      </c>
      <c r="AZ34" s="968">
        <v>0</v>
      </c>
      <c r="BA34" s="968">
        <v>2</v>
      </c>
      <c r="BB34" s="982">
        <v>2</v>
      </c>
      <c r="BC34" s="967">
        <v>24</v>
      </c>
      <c r="BD34" s="12">
        <v>13</v>
      </c>
      <c r="BE34" s="968">
        <v>44</v>
      </c>
      <c r="BF34" s="347">
        <v>6.67</v>
      </c>
      <c r="BG34" s="970">
        <v>3335</v>
      </c>
      <c r="BH34" s="971">
        <v>10</v>
      </c>
      <c r="BI34" s="971">
        <v>48</v>
      </c>
      <c r="BJ34" s="983">
        <v>0.7</v>
      </c>
      <c r="BK34" s="983">
        <v>0.57999999999999996</v>
      </c>
      <c r="BL34" s="969">
        <v>25.7</v>
      </c>
      <c r="BM34" s="969">
        <v>23.7</v>
      </c>
      <c r="BN34" s="969">
        <v>0.45</v>
      </c>
      <c r="BO34" s="969">
        <v>0.55000000000000004</v>
      </c>
      <c r="BP34" s="968">
        <v>0</v>
      </c>
      <c r="BQ34" s="968">
        <v>0</v>
      </c>
      <c r="BR34" s="968">
        <v>2</v>
      </c>
      <c r="BS34" s="982">
        <v>2</v>
      </c>
      <c r="BT34" s="967">
        <v>24</v>
      </c>
      <c r="BU34" s="12">
        <v>14</v>
      </c>
      <c r="BV34" s="968">
        <v>63</v>
      </c>
      <c r="BW34" s="347">
        <v>7.15</v>
      </c>
      <c r="BX34" s="970">
        <v>3575</v>
      </c>
      <c r="BY34" s="971">
        <v>10</v>
      </c>
      <c r="BZ34" s="971">
        <v>52</v>
      </c>
      <c r="CA34" s="983">
        <v>0.78</v>
      </c>
      <c r="CB34" s="983">
        <v>0.57999999999999996</v>
      </c>
      <c r="CC34" s="969">
        <v>25.7</v>
      </c>
      <c r="CD34" s="969">
        <v>23.3</v>
      </c>
      <c r="CE34" s="969">
        <v>0.45</v>
      </c>
      <c r="CF34" s="969">
        <v>0.55000000000000004</v>
      </c>
      <c r="CG34" s="968">
        <v>0</v>
      </c>
      <c r="CH34" s="968">
        <v>0</v>
      </c>
      <c r="CI34" s="968">
        <v>2</v>
      </c>
      <c r="CJ34" s="982">
        <v>2</v>
      </c>
      <c r="CK34" s="967">
        <v>23</v>
      </c>
      <c r="CL34" s="12">
        <v>8</v>
      </c>
      <c r="CM34" s="968">
        <v>34</v>
      </c>
      <c r="CN34" s="347">
        <v>7.55</v>
      </c>
      <c r="CO34" s="970">
        <v>3775</v>
      </c>
      <c r="CP34" s="971">
        <v>10</v>
      </c>
      <c r="CQ34" s="971">
        <v>56</v>
      </c>
      <c r="CR34" s="983">
        <v>0.77</v>
      </c>
      <c r="CS34" s="983">
        <v>0.56999999999999995</v>
      </c>
      <c r="CT34" s="969">
        <v>26.1</v>
      </c>
      <c r="CU34" s="969">
        <v>23.5</v>
      </c>
      <c r="CV34" s="969">
        <v>0.45</v>
      </c>
      <c r="CW34" s="969">
        <v>0.55000000000000004</v>
      </c>
      <c r="CX34" s="968">
        <v>0</v>
      </c>
      <c r="CY34" s="968">
        <v>0</v>
      </c>
      <c r="CZ34" s="968">
        <v>2</v>
      </c>
      <c r="DA34" s="982">
        <v>2</v>
      </c>
      <c r="DB34" s="967">
        <v>23</v>
      </c>
      <c r="DC34" s="12">
        <v>6</v>
      </c>
      <c r="DD34" s="968">
        <v>23</v>
      </c>
      <c r="DE34" s="347">
        <v>7.87</v>
      </c>
      <c r="DF34" s="970">
        <v>3935</v>
      </c>
      <c r="DG34" s="971">
        <v>10</v>
      </c>
      <c r="DH34" s="971">
        <v>36</v>
      </c>
      <c r="DI34" s="983">
        <v>0.78</v>
      </c>
      <c r="DJ34" s="983">
        <v>0.56000000000000005</v>
      </c>
      <c r="DK34" s="969">
        <v>26.1</v>
      </c>
      <c r="DL34" s="969">
        <v>23</v>
      </c>
      <c r="DM34" s="969">
        <v>0.45</v>
      </c>
      <c r="DN34" s="969">
        <v>0.55000000000000004</v>
      </c>
      <c r="DO34" s="968">
        <v>0</v>
      </c>
      <c r="DP34" s="968">
        <v>0</v>
      </c>
      <c r="DQ34" s="968">
        <v>2</v>
      </c>
      <c r="DR34" s="982">
        <v>2</v>
      </c>
      <c r="DS34" s="967">
        <v>23</v>
      </c>
      <c r="DT34" s="12">
        <v>5</v>
      </c>
      <c r="DU34" s="968">
        <v>59</v>
      </c>
      <c r="DV34" s="347">
        <v>7.39</v>
      </c>
      <c r="DW34" s="970">
        <v>3695</v>
      </c>
      <c r="DX34" s="971">
        <v>10</v>
      </c>
      <c r="DY34" s="971">
        <v>48</v>
      </c>
      <c r="DZ34" s="983">
        <v>0.75</v>
      </c>
      <c r="EA34" s="983">
        <v>0.6</v>
      </c>
      <c r="EB34" s="969">
        <v>26</v>
      </c>
      <c r="EC34" s="969">
        <v>23.4</v>
      </c>
      <c r="ED34" s="969">
        <v>0.45</v>
      </c>
      <c r="EE34" s="969">
        <v>0.55000000000000004</v>
      </c>
      <c r="EF34" s="968">
        <v>0</v>
      </c>
      <c r="EG34" s="968">
        <v>0</v>
      </c>
      <c r="EH34" s="968">
        <v>2</v>
      </c>
      <c r="EI34" s="982">
        <v>2</v>
      </c>
      <c r="EJ34" s="967">
        <v>23</v>
      </c>
      <c r="EK34" s="12">
        <v>8</v>
      </c>
      <c r="EL34" s="968">
        <v>60</v>
      </c>
      <c r="EM34" s="347">
        <v>7.45</v>
      </c>
      <c r="EN34" s="970">
        <v>3725</v>
      </c>
      <c r="EO34" s="971">
        <v>10</v>
      </c>
      <c r="EP34" s="971">
        <v>56</v>
      </c>
      <c r="EQ34" s="983">
        <v>0.75</v>
      </c>
      <c r="ER34" s="983">
        <v>0.56999999999999995</v>
      </c>
      <c r="ES34" s="969">
        <v>26.2</v>
      </c>
      <c r="ET34" s="969">
        <v>23.4</v>
      </c>
      <c r="EU34" s="969">
        <v>0.45</v>
      </c>
      <c r="EV34" s="969">
        <v>0.55000000000000004</v>
      </c>
      <c r="EW34" s="968">
        <v>0</v>
      </c>
      <c r="EX34" s="968">
        <v>0</v>
      </c>
      <c r="EY34" s="968">
        <v>2</v>
      </c>
      <c r="EZ34" s="982">
        <v>2</v>
      </c>
      <c r="FA34" s="967">
        <f t="shared" si="13"/>
        <v>92</v>
      </c>
      <c r="FB34" s="968">
        <f t="shared" si="14"/>
        <v>413</v>
      </c>
      <c r="FC34" s="969">
        <f t="shared" si="15"/>
        <v>64.680000000000007</v>
      </c>
      <c r="FD34" s="970">
        <f t="shared" si="16"/>
        <v>32340</v>
      </c>
      <c r="FE34" s="971">
        <f t="shared" si="17"/>
        <v>88</v>
      </c>
      <c r="FF34" s="972">
        <f t="shared" si="18"/>
        <v>444</v>
      </c>
    </row>
    <row r="35" spans="1:162">
      <c r="A35" s="93">
        <f t="shared" si="10"/>
        <v>45704</v>
      </c>
      <c r="B35" s="317">
        <v>17</v>
      </c>
      <c r="C35" s="318">
        <v>0</v>
      </c>
      <c r="D35" s="967">
        <v>25</v>
      </c>
      <c r="E35" s="12">
        <v>13</v>
      </c>
      <c r="F35" s="968">
        <v>47</v>
      </c>
      <c r="G35" s="347">
        <v>7.38</v>
      </c>
      <c r="H35" s="970">
        <v>3690</v>
      </c>
      <c r="I35" s="971">
        <v>2</v>
      </c>
      <c r="J35" s="971">
        <v>56</v>
      </c>
      <c r="K35" s="983">
        <v>0.73</v>
      </c>
      <c r="L35" s="983">
        <v>0.46</v>
      </c>
      <c r="M35" s="969">
        <v>26.5</v>
      </c>
      <c r="N35" s="969">
        <v>23.4</v>
      </c>
      <c r="O35" s="969">
        <v>0.42</v>
      </c>
      <c r="P35" s="969">
        <v>0.63</v>
      </c>
      <c r="Q35" s="968">
        <v>0</v>
      </c>
      <c r="R35" s="968">
        <v>0</v>
      </c>
      <c r="S35" s="968">
        <v>2</v>
      </c>
      <c r="T35" s="982">
        <v>2</v>
      </c>
      <c r="U35" s="967">
        <v>25</v>
      </c>
      <c r="V35" s="12">
        <v>18</v>
      </c>
      <c r="W35" s="968">
        <v>100</v>
      </c>
      <c r="X35" s="347">
        <v>6.65</v>
      </c>
      <c r="Y35" s="970">
        <v>3325</v>
      </c>
      <c r="Z35" s="971">
        <v>2</v>
      </c>
      <c r="AA35" s="971">
        <v>52</v>
      </c>
      <c r="AB35" s="983">
        <v>0.7</v>
      </c>
      <c r="AC35" s="983">
        <v>0.48</v>
      </c>
      <c r="AD35" s="969">
        <v>26</v>
      </c>
      <c r="AE35" s="969">
        <v>23</v>
      </c>
      <c r="AF35" s="969">
        <v>0.42</v>
      </c>
      <c r="AG35" s="969">
        <v>0.63</v>
      </c>
      <c r="AH35" s="968">
        <v>0</v>
      </c>
      <c r="AI35" s="968">
        <v>0</v>
      </c>
      <c r="AJ35" s="968">
        <v>2</v>
      </c>
      <c r="AK35" s="982">
        <v>2</v>
      </c>
      <c r="AL35" s="967">
        <v>25</v>
      </c>
      <c r="AM35" s="12">
        <v>11</v>
      </c>
      <c r="AN35" s="968">
        <v>41</v>
      </c>
      <c r="AO35" s="347">
        <v>7.07</v>
      </c>
      <c r="AP35" s="970">
        <v>3535</v>
      </c>
      <c r="AQ35" s="971">
        <v>3</v>
      </c>
      <c r="AR35" s="971">
        <v>56</v>
      </c>
      <c r="AS35" s="983">
        <v>0.72</v>
      </c>
      <c r="AT35" s="983">
        <v>0.48</v>
      </c>
      <c r="AU35" s="969">
        <v>26.5</v>
      </c>
      <c r="AV35" s="969">
        <v>23.3</v>
      </c>
      <c r="AW35" s="969">
        <v>0.42</v>
      </c>
      <c r="AX35" s="969">
        <v>0.65</v>
      </c>
      <c r="AY35" s="968">
        <v>0</v>
      </c>
      <c r="AZ35" s="968">
        <v>0</v>
      </c>
      <c r="BA35" s="968">
        <v>2</v>
      </c>
      <c r="BB35" s="982">
        <v>2</v>
      </c>
      <c r="BC35" s="967">
        <v>25</v>
      </c>
      <c r="BD35" s="12">
        <v>10</v>
      </c>
      <c r="BE35" s="968">
        <v>42</v>
      </c>
      <c r="BF35" s="347">
        <v>7.03</v>
      </c>
      <c r="BG35" s="970">
        <v>3515</v>
      </c>
      <c r="BH35" s="971">
        <v>3</v>
      </c>
      <c r="BI35" s="971">
        <v>56</v>
      </c>
      <c r="BJ35" s="983">
        <v>0.69</v>
      </c>
      <c r="BK35" s="983">
        <v>0.48</v>
      </c>
      <c r="BL35" s="969">
        <v>26.3</v>
      </c>
      <c r="BM35" s="969">
        <v>23</v>
      </c>
      <c r="BN35" s="969">
        <v>0.42</v>
      </c>
      <c r="BO35" s="969">
        <v>0.63</v>
      </c>
      <c r="BP35" s="968">
        <v>0</v>
      </c>
      <c r="BQ35" s="968">
        <v>0</v>
      </c>
      <c r="BR35" s="968">
        <v>2</v>
      </c>
      <c r="BS35" s="982">
        <v>2</v>
      </c>
      <c r="BT35" s="967">
        <v>25</v>
      </c>
      <c r="BU35" s="12">
        <v>13</v>
      </c>
      <c r="BV35" s="968">
        <v>54</v>
      </c>
      <c r="BW35" s="347">
        <v>7.39</v>
      </c>
      <c r="BX35" s="970">
        <v>3695</v>
      </c>
      <c r="BY35" s="971">
        <v>3</v>
      </c>
      <c r="BZ35" s="971">
        <v>56</v>
      </c>
      <c r="CA35" s="983">
        <v>0.77</v>
      </c>
      <c r="CB35" s="983">
        <v>0.5</v>
      </c>
      <c r="CC35" s="969">
        <v>25.5</v>
      </c>
      <c r="CD35" s="969">
        <v>22.8</v>
      </c>
      <c r="CE35" s="969">
        <v>0.42</v>
      </c>
      <c r="CF35" s="969">
        <v>0.63</v>
      </c>
      <c r="CG35" s="968">
        <v>0</v>
      </c>
      <c r="CH35" s="968">
        <v>0</v>
      </c>
      <c r="CI35" s="968">
        <v>2</v>
      </c>
      <c r="CJ35" s="982">
        <v>2</v>
      </c>
      <c r="CK35" s="967">
        <v>24</v>
      </c>
      <c r="CL35" s="12">
        <v>10</v>
      </c>
      <c r="CM35" s="968">
        <v>8</v>
      </c>
      <c r="CN35" s="347">
        <v>7.85</v>
      </c>
      <c r="CO35" s="970">
        <v>3925</v>
      </c>
      <c r="CP35" s="971">
        <v>3</v>
      </c>
      <c r="CQ35" s="971">
        <v>96</v>
      </c>
      <c r="CR35" s="983">
        <v>0.75</v>
      </c>
      <c r="CS35" s="983">
        <v>0.47</v>
      </c>
      <c r="CT35" s="969">
        <v>26.4</v>
      </c>
      <c r="CU35" s="969">
        <v>23.5</v>
      </c>
      <c r="CV35" s="969">
        <v>0.42</v>
      </c>
      <c r="CW35" s="969">
        <v>0.63</v>
      </c>
      <c r="CX35" s="968">
        <v>0</v>
      </c>
      <c r="CY35" s="968">
        <v>0</v>
      </c>
      <c r="CZ35" s="968">
        <v>2</v>
      </c>
      <c r="DA35" s="982">
        <v>2</v>
      </c>
      <c r="DB35" s="967">
        <v>24</v>
      </c>
      <c r="DC35" s="12">
        <v>8</v>
      </c>
      <c r="DD35" s="968">
        <v>9</v>
      </c>
      <c r="DE35" s="347">
        <v>7.75</v>
      </c>
      <c r="DF35" s="970">
        <v>3875</v>
      </c>
      <c r="DG35" s="971">
        <v>3</v>
      </c>
      <c r="DH35" s="971">
        <v>36</v>
      </c>
      <c r="DI35" s="983">
        <v>0.78</v>
      </c>
      <c r="DJ35" s="983">
        <v>0.47</v>
      </c>
      <c r="DK35" s="969">
        <v>25.8</v>
      </c>
      <c r="DL35" s="969">
        <v>23.1</v>
      </c>
      <c r="DM35" s="969">
        <v>0.42</v>
      </c>
      <c r="DN35" s="969">
        <v>0.63</v>
      </c>
      <c r="DO35" s="968">
        <v>0</v>
      </c>
      <c r="DP35" s="968">
        <v>0</v>
      </c>
      <c r="DQ35" s="968">
        <v>2</v>
      </c>
      <c r="DR35" s="982">
        <v>2</v>
      </c>
      <c r="DS35" s="967">
        <v>24</v>
      </c>
      <c r="DT35" s="12">
        <v>4</v>
      </c>
      <c r="DU35" s="968">
        <v>47</v>
      </c>
      <c r="DV35" s="347">
        <v>7.85</v>
      </c>
      <c r="DW35" s="970">
        <v>3925</v>
      </c>
      <c r="DX35" s="971">
        <v>3</v>
      </c>
      <c r="DY35" s="971">
        <v>56</v>
      </c>
      <c r="DZ35" s="983">
        <v>0.73</v>
      </c>
      <c r="EA35" s="983">
        <v>0.51</v>
      </c>
      <c r="EB35" s="969">
        <v>26.2</v>
      </c>
      <c r="EC35" s="969">
        <v>23.1</v>
      </c>
      <c r="ED35" s="969">
        <v>0.42</v>
      </c>
      <c r="EE35" s="969">
        <v>0.63</v>
      </c>
      <c r="EF35" s="968">
        <v>0</v>
      </c>
      <c r="EG35" s="968">
        <v>0</v>
      </c>
      <c r="EH35" s="968">
        <v>2</v>
      </c>
      <c r="EI35" s="982">
        <v>2</v>
      </c>
      <c r="EJ35" s="967">
        <v>24</v>
      </c>
      <c r="EK35" s="12">
        <v>5</v>
      </c>
      <c r="EL35" s="968">
        <v>45</v>
      </c>
      <c r="EM35" s="347">
        <v>7.56</v>
      </c>
      <c r="EN35" s="970">
        <v>3780</v>
      </c>
      <c r="EO35" s="971">
        <v>3</v>
      </c>
      <c r="EP35" s="971">
        <v>52</v>
      </c>
      <c r="EQ35" s="983">
        <v>0.74</v>
      </c>
      <c r="ER35" s="983">
        <v>0.45</v>
      </c>
      <c r="ES35" s="969">
        <v>25.7</v>
      </c>
      <c r="ET35" s="969">
        <v>23</v>
      </c>
      <c r="EU35" s="969">
        <v>0.42</v>
      </c>
      <c r="EV35" s="969">
        <v>0.63</v>
      </c>
      <c r="EW35" s="968">
        <v>0</v>
      </c>
      <c r="EX35" s="968">
        <v>0</v>
      </c>
      <c r="EY35" s="968">
        <v>2</v>
      </c>
      <c r="EZ35" s="982">
        <v>2</v>
      </c>
      <c r="FA35" s="967">
        <f t="shared" si="13"/>
        <v>92</v>
      </c>
      <c r="FB35" s="968">
        <f t="shared" si="14"/>
        <v>393</v>
      </c>
      <c r="FC35" s="969">
        <f t="shared" si="15"/>
        <v>66.53</v>
      </c>
      <c r="FD35" s="970">
        <f t="shared" si="16"/>
        <v>33265</v>
      </c>
      <c r="FE35" s="971">
        <f t="shared" si="17"/>
        <v>25</v>
      </c>
      <c r="FF35" s="972">
        <f t="shared" si="18"/>
        <v>516</v>
      </c>
    </row>
    <row r="36" spans="1:162">
      <c r="A36" s="93">
        <f t="shared" si="10"/>
        <v>45705</v>
      </c>
      <c r="B36" s="317">
        <v>10</v>
      </c>
      <c r="C36" s="318">
        <v>0</v>
      </c>
      <c r="D36" s="967">
        <v>26</v>
      </c>
      <c r="E36" s="12">
        <v>10</v>
      </c>
      <c r="F36" s="968">
        <v>32</v>
      </c>
      <c r="G36" s="347">
        <v>7.73</v>
      </c>
      <c r="H36" s="970">
        <v>3865</v>
      </c>
      <c r="I36" s="971">
        <v>21</v>
      </c>
      <c r="J36" s="971">
        <v>64</v>
      </c>
      <c r="K36" s="983">
        <v>0.73</v>
      </c>
      <c r="L36" s="983">
        <v>0.56000000000000005</v>
      </c>
      <c r="M36" s="969">
        <v>25.2</v>
      </c>
      <c r="N36" s="969">
        <v>22.5</v>
      </c>
      <c r="O36" s="969">
        <v>0.4</v>
      </c>
      <c r="P36" s="969">
        <v>0.51</v>
      </c>
      <c r="Q36" s="968">
        <v>0</v>
      </c>
      <c r="R36" s="968">
        <v>0</v>
      </c>
      <c r="S36" s="968">
        <v>2</v>
      </c>
      <c r="T36" s="982">
        <v>2</v>
      </c>
      <c r="U36" s="967">
        <v>26</v>
      </c>
      <c r="V36" s="12">
        <v>20</v>
      </c>
      <c r="W36" s="968">
        <v>110</v>
      </c>
      <c r="X36" s="347">
        <v>6.92</v>
      </c>
      <c r="Y36" s="970">
        <v>3460</v>
      </c>
      <c r="Z36" s="971">
        <v>21</v>
      </c>
      <c r="AA36" s="971">
        <v>60</v>
      </c>
      <c r="AB36" s="983">
        <v>0.72</v>
      </c>
      <c r="AC36" s="983">
        <v>0.57999999999999996</v>
      </c>
      <c r="AD36" s="969">
        <v>24.4</v>
      </c>
      <c r="AE36" s="969">
        <v>22.3</v>
      </c>
      <c r="AF36" s="969">
        <v>0.4</v>
      </c>
      <c r="AG36" s="969">
        <v>0.51</v>
      </c>
      <c r="AH36" s="968">
        <v>0</v>
      </c>
      <c r="AI36" s="968">
        <v>0</v>
      </c>
      <c r="AJ36" s="968">
        <v>2</v>
      </c>
      <c r="AK36" s="982">
        <v>2</v>
      </c>
      <c r="AL36" s="967">
        <v>26</v>
      </c>
      <c r="AM36" s="12">
        <v>13</v>
      </c>
      <c r="AN36" s="968">
        <v>35</v>
      </c>
      <c r="AO36" s="347">
        <v>7.54</v>
      </c>
      <c r="AP36" s="970">
        <v>3770</v>
      </c>
      <c r="AQ36" s="971">
        <v>22</v>
      </c>
      <c r="AR36" s="971">
        <v>60</v>
      </c>
      <c r="AS36" s="983">
        <v>0.7</v>
      </c>
      <c r="AT36" s="983">
        <v>0.55000000000000004</v>
      </c>
      <c r="AU36" s="969">
        <v>25</v>
      </c>
      <c r="AV36" s="969">
        <v>22.1</v>
      </c>
      <c r="AW36" s="969">
        <v>0.4</v>
      </c>
      <c r="AX36" s="969">
        <v>0.53</v>
      </c>
      <c r="AY36" s="968">
        <v>0</v>
      </c>
      <c r="AZ36" s="968">
        <v>0</v>
      </c>
      <c r="BA36" s="968">
        <v>2</v>
      </c>
      <c r="BB36" s="982">
        <v>2</v>
      </c>
      <c r="BC36" s="967">
        <v>26</v>
      </c>
      <c r="BD36" s="12">
        <v>12</v>
      </c>
      <c r="BE36" s="968">
        <v>41</v>
      </c>
      <c r="BF36" s="347">
        <v>7.55</v>
      </c>
      <c r="BG36" s="970">
        <v>3775</v>
      </c>
      <c r="BH36" s="971">
        <v>22</v>
      </c>
      <c r="BI36" s="971">
        <v>60</v>
      </c>
      <c r="BJ36" s="983">
        <v>0.69</v>
      </c>
      <c r="BK36" s="983">
        <v>0.57999999999999996</v>
      </c>
      <c r="BL36" s="969">
        <v>24.7</v>
      </c>
      <c r="BM36" s="969">
        <v>22.2</v>
      </c>
      <c r="BN36" s="969">
        <v>0.4</v>
      </c>
      <c r="BO36" s="969">
        <v>0.51</v>
      </c>
      <c r="BP36" s="968">
        <v>0</v>
      </c>
      <c r="BQ36" s="968">
        <v>0</v>
      </c>
      <c r="BR36" s="968">
        <v>2</v>
      </c>
      <c r="BS36" s="982">
        <v>2</v>
      </c>
      <c r="BT36" s="967">
        <v>26</v>
      </c>
      <c r="BU36" s="12">
        <v>15</v>
      </c>
      <c r="BV36" s="968">
        <v>58</v>
      </c>
      <c r="BW36" s="347">
        <v>8.24</v>
      </c>
      <c r="BX36" s="970">
        <v>4120</v>
      </c>
      <c r="BY36" s="971">
        <v>22</v>
      </c>
      <c r="BZ36" s="971">
        <v>56</v>
      </c>
      <c r="CA36" s="983">
        <v>0.76</v>
      </c>
      <c r="CB36" s="983">
        <v>0.6</v>
      </c>
      <c r="CC36" s="969">
        <v>24.7</v>
      </c>
      <c r="CD36" s="969">
        <v>22.3</v>
      </c>
      <c r="CE36" s="969">
        <v>0.4</v>
      </c>
      <c r="CF36" s="969">
        <v>0.51</v>
      </c>
      <c r="CG36" s="968">
        <v>0</v>
      </c>
      <c r="CH36" s="968">
        <v>0</v>
      </c>
      <c r="CI36" s="968">
        <v>2</v>
      </c>
      <c r="CJ36" s="982">
        <v>2</v>
      </c>
      <c r="CK36" s="967">
        <v>25</v>
      </c>
      <c r="CL36" s="12">
        <v>11</v>
      </c>
      <c r="CM36" s="968">
        <v>24</v>
      </c>
      <c r="CN36" s="347">
        <v>8.16</v>
      </c>
      <c r="CO36" s="970">
        <v>4080</v>
      </c>
      <c r="CP36" s="971">
        <v>22</v>
      </c>
      <c r="CQ36" s="971">
        <v>28</v>
      </c>
      <c r="CR36" s="983">
        <v>0.76</v>
      </c>
      <c r="CS36" s="983">
        <v>0.56999999999999995</v>
      </c>
      <c r="CT36" s="969">
        <v>25</v>
      </c>
      <c r="CU36" s="969">
        <v>22.4</v>
      </c>
      <c r="CV36" s="969">
        <v>0.4</v>
      </c>
      <c r="CW36" s="969">
        <v>0.51</v>
      </c>
      <c r="CX36" s="968">
        <v>0</v>
      </c>
      <c r="CY36" s="968">
        <v>0</v>
      </c>
      <c r="CZ36" s="968">
        <v>2</v>
      </c>
      <c r="DA36" s="982">
        <v>2</v>
      </c>
      <c r="DB36" s="967">
        <v>25</v>
      </c>
      <c r="DC36" s="12">
        <v>5</v>
      </c>
      <c r="DD36" s="968">
        <v>5</v>
      </c>
      <c r="DE36" s="347">
        <v>8.61</v>
      </c>
      <c r="DF36" s="970">
        <v>4305</v>
      </c>
      <c r="DG36" s="971">
        <v>22</v>
      </c>
      <c r="DH36" s="971">
        <v>40</v>
      </c>
      <c r="DI36" s="983">
        <v>0.76</v>
      </c>
      <c r="DJ36" s="983">
        <v>0.57999999999999996</v>
      </c>
      <c r="DK36" s="969">
        <v>24.8</v>
      </c>
      <c r="DL36" s="969">
        <v>22.1</v>
      </c>
      <c r="DM36" s="969">
        <v>0.4</v>
      </c>
      <c r="DN36" s="969">
        <v>0.51</v>
      </c>
      <c r="DO36" s="968">
        <v>0</v>
      </c>
      <c r="DP36" s="968">
        <v>0</v>
      </c>
      <c r="DQ36" s="968">
        <v>2</v>
      </c>
      <c r="DR36" s="982">
        <v>2</v>
      </c>
      <c r="DS36" s="967">
        <v>25</v>
      </c>
      <c r="DT36" s="12">
        <v>5</v>
      </c>
      <c r="DU36" s="968">
        <v>50</v>
      </c>
      <c r="DV36" s="347">
        <v>7.84</v>
      </c>
      <c r="DW36" s="970">
        <v>3920</v>
      </c>
      <c r="DX36" s="971">
        <v>22</v>
      </c>
      <c r="DY36" s="971">
        <v>64</v>
      </c>
      <c r="DZ36" s="983">
        <v>0.73</v>
      </c>
      <c r="EA36" s="983">
        <v>0.61</v>
      </c>
      <c r="EB36" s="969">
        <v>24.9</v>
      </c>
      <c r="EC36" s="969">
        <v>22.2</v>
      </c>
      <c r="ED36" s="969">
        <v>0.4</v>
      </c>
      <c r="EE36" s="969">
        <v>0.51</v>
      </c>
      <c r="EF36" s="968">
        <v>0</v>
      </c>
      <c r="EG36" s="968">
        <v>0</v>
      </c>
      <c r="EH36" s="968">
        <v>2</v>
      </c>
      <c r="EI36" s="982">
        <v>2</v>
      </c>
      <c r="EJ36" s="967">
        <v>25</v>
      </c>
      <c r="EK36" s="12">
        <v>6</v>
      </c>
      <c r="EL36" s="968">
        <v>26</v>
      </c>
      <c r="EM36" s="347">
        <v>8.48</v>
      </c>
      <c r="EN36" s="970">
        <v>4240</v>
      </c>
      <c r="EO36" s="971">
        <v>22</v>
      </c>
      <c r="EP36" s="971">
        <v>60</v>
      </c>
      <c r="EQ36" s="983">
        <v>0.72</v>
      </c>
      <c r="ER36" s="983">
        <v>0.54</v>
      </c>
      <c r="ES36" s="969">
        <v>24.8</v>
      </c>
      <c r="ET36" s="969">
        <v>22.1</v>
      </c>
      <c r="EU36" s="969">
        <v>0.4</v>
      </c>
      <c r="EV36" s="969">
        <v>0.51</v>
      </c>
      <c r="EW36" s="968">
        <v>0</v>
      </c>
      <c r="EX36" s="968">
        <v>0</v>
      </c>
      <c r="EY36" s="968">
        <v>2</v>
      </c>
      <c r="EZ36" s="982">
        <v>2</v>
      </c>
      <c r="FA36" s="967">
        <f t="shared" si="13"/>
        <v>97</v>
      </c>
      <c r="FB36" s="968">
        <f t="shared" si="14"/>
        <v>381</v>
      </c>
      <c r="FC36" s="969">
        <f t="shared" si="15"/>
        <v>71.069999999999993</v>
      </c>
      <c r="FD36" s="970">
        <f t="shared" si="16"/>
        <v>35535</v>
      </c>
      <c r="FE36" s="971">
        <f t="shared" si="17"/>
        <v>196</v>
      </c>
      <c r="FF36" s="972">
        <f t="shared" si="18"/>
        <v>492</v>
      </c>
    </row>
    <row r="37" spans="1:162">
      <c r="A37" s="93">
        <f t="shared" si="10"/>
        <v>45706</v>
      </c>
      <c r="B37" s="317">
        <v>13</v>
      </c>
      <c r="C37" s="318">
        <v>1</v>
      </c>
      <c r="D37" s="967">
        <v>27</v>
      </c>
      <c r="E37" s="12">
        <v>13</v>
      </c>
      <c r="F37" s="968">
        <v>42</v>
      </c>
      <c r="G37" s="347">
        <v>7.79</v>
      </c>
      <c r="H37" s="970">
        <v>3895</v>
      </c>
      <c r="I37" s="971">
        <v>32</v>
      </c>
      <c r="J37" s="971">
        <v>60</v>
      </c>
      <c r="K37" s="983">
        <v>0.72</v>
      </c>
      <c r="L37" s="983">
        <v>0.52</v>
      </c>
      <c r="M37" s="969">
        <v>25.7</v>
      </c>
      <c r="N37" s="969">
        <v>22.2</v>
      </c>
      <c r="O37" s="969">
        <v>0.38</v>
      </c>
      <c r="P37" s="969">
        <v>0.53</v>
      </c>
      <c r="Q37" s="968">
        <v>0</v>
      </c>
      <c r="R37" s="968">
        <v>0</v>
      </c>
      <c r="S37" s="968">
        <v>2</v>
      </c>
      <c r="T37" s="982">
        <v>2</v>
      </c>
      <c r="U37" s="967">
        <v>27</v>
      </c>
      <c r="V37" s="12">
        <v>18</v>
      </c>
      <c r="W37" s="968">
        <v>80</v>
      </c>
      <c r="X37" s="347">
        <v>7.09</v>
      </c>
      <c r="Y37" s="970">
        <v>3545</v>
      </c>
      <c r="Z37" s="971">
        <v>32</v>
      </c>
      <c r="AA37" s="971">
        <v>52</v>
      </c>
      <c r="AB37" s="983">
        <v>0.72</v>
      </c>
      <c r="AC37" s="983">
        <v>0.54</v>
      </c>
      <c r="AD37" s="969">
        <v>25.6</v>
      </c>
      <c r="AE37" s="969">
        <v>22</v>
      </c>
      <c r="AF37" s="969">
        <v>0.38</v>
      </c>
      <c r="AG37" s="969">
        <v>0.53</v>
      </c>
      <c r="AH37" s="968">
        <v>0</v>
      </c>
      <c r="AI37" s="968">
        <v>0</v>
      </c>
      <c r="AJ37" s="968">
        <v>2</v>
      </c>
      <c r="AK37" s="982">
        <v>2</v>
      </c>
      <c r="AL37" s="967">
        <v>27</v>
      </c>
      <c r="AM37" s="12">
        <v>15</v>
      </c>
      <c r="AN37" s="968">
        <v>49</v>
      </c>
      <c r="AO37" s="347">
        <v>7.87</v>
      </c>
      <c r="AP37" s="970">
        <v>3935</v>
      </c>
      <c r="AQ37" s="971">
        <v>32</v>
      </c>
      <c r="AR37" s="971">
        <v>52</v>
      </c>
      <c r="AS37" s="983">
        <v>0.71</v>
      </c>
      <c r="AT37" s="983">
        <v>0.51</v>
      </c>
      <c r="AU37" s="969">
        <v>25.5</v>
      </c>
      <c r="AV37" s="969">
        <v>21.9</v>
      </c>
      <c r="AW37" s="969">
        <v>0.38</v>
      </c>
      <c r="AX37" s="969">
        <v>0.53</v>
      </c>
      <c r="AY37" s="968">
        <v>0</v>
      </c>
      <c r="AZ37" s="968">
        <v>0</v>
      </c>
      <c r="BA37" s="968">
        <v>2</v>
      </c>
      <c r="BB37" s="982">
        <v>2</v>
      </c>
      <c r="BC37" s="967">
        <v>27</v>
      </c>
      <c r="BD37" s="12">
        <v>10</v>
      </c>
      <c r="BE37" s="968">
        <v>38</v>
      </c>
      <c r="BF37" s="347">
        <v>7.31</v>
      </c>
      <c r="BG37" s="970">
        <v>3655</v>
      </c>
      <c r="BH37" s="971">
        <v>32</v>
      </c>
      <c r="BI37" s="971">
        <v>56</v>
      </c>
      <c r="BJ37" s="983">
        <v>0.69</v>
      </c>
      <c r="BK37" s="983">
        <v>0.54</v>
      </c>
      <c r="BL37" s="969">
        <v>25</v>
      </c>
      <c r="BM37" s="969">
        <v>22</v>
      </c>
      <c r="BN37" s="969">
        <v>0.38</v>
      </c>
      <c r="BO37" s="969">
        <v>0.53</v>
      </c>
      <c r="BP37" s="968">
        <v>0</v>
      </c>
      <c r="BQ37" s="968">
        <v>0</v>
      </c>
      <c r="BR37" s="968">
        <v>2</v>
      </c>
      <c r="BS37" s="982">
        <v>2</v>
      </c>
      <c r="BT37" s="967">
        <v>27</v>
      </c>
      <c r="BU37" s="12">
        <v>14</v>
      </c>
      <c r="BV37" s="968">
        <v>44</v>
      </c>
      <c r="BW37" s="347">
        <v>7.96</v>
      </c>
      <c r="BX37" s="970">
        <v>3980</v>
      </c>
      <c r="BY37" s="971">
        <v>33</v>
      </c>
      <c r="BZ37" s="971">
        <v>60</v>
      </c>
      <c r="CA37" s="983">
        <v>0.76</v>
      </c>
      <c r="CB37" s="983">
        <v>0.55000000000000004</v>
      </c>
      <c r="CC37" s="969">
        <v>25.3</v>
      </c>
      <c r="CD37" s="969">
        <v>21.9</v>
      </c>
      <c r="CE37" s="969">
        <v>0.38</v>
      </c>
      <c r="CF37" s="969">
        <v>0.53</v>
      </c>
      <c r="CG37" s="968">
        <v>0</v>
      </c>
      <c r="CH37" s="968">
        <v>0</v>
      </c>
      <c r="CI37" s="968">
        <v>2</v>
      </c>
      <c r="CJ37" s="982">
        <v>2</v>
      </c>
      <c r="CK37" s="967">
        <v>26</v>
      </c>
      <c r="CL37" s="12">
        <v>11</v>
      </c>
      <c r="CM37" s="968">
        <v>15</v>
      </c>
      <c r="CN37" s="347">
        <v>8.27</v>
      </c>
      <c r="CO37" s="970">
        <v>4135</v>
      </c>
      <c r="CP37" s="971">
        <v>33</v>
      </c>
      <c r="CQ37" s="971">
        <v>64</v>
      </c>
      <c r="CR37" s="983">
        <v>0.77</v>
      </c>
      <c r="CS37" s="983">
        <v>0.53</v>
      </c>
      <c r="CT37" s="969">
        <v>25.8</v>
      </c>
      <c r="CU37" s="969">
        <v>21.9</v>
      </c>
      <c r="CV37" s="969">
        <v>0.38</v>
      </c>
      <c r="CW37" s="969">
        <v>0.53</v>
      </c>
      <c r="CX37" s="968">
        <v>0</v>
      </c>
      <c r="CY37" s="968">
        <v>0</v>
      </c>
      <c r="CZ37" s="968">
        <v>2</v>
      </c>
      <c r="DA37" s="982">
        <v>2</v>
      </c>
      <c r="DB37" s="967">
        <v>26</v>
      </c>
      <c r="DC37" s="12">
        <v>8</v>
      </c>
      <c r="DD37" s="968">
        <v>10</v>
      </c>
      <c r="DE37" s="347">
        <v>8.4</v>
      </c>
      <c r="DF37" s="970">
        <v>4200</v>
      </c>
      <c r="DG37" s="971">
        <v>33</v>
      </c>
      <c r="DH37" s="971">
        <v>40</v>
      </c>
      <c r="DI37" s="983">
        <v>0.76</v>
      </c>
      <c r="DJ37" s="983">
        <v>0.51</v>
      </c>
      <c r="DK37" s="969">
        <v>25.6</v>
      </c>
      <c r="DL37" s="969">
        <v>21.7</v>
      </c>
      <c r="DM37" s="969">
        <v>0.38</v>
      </c>
      <c r="DN37" s="969">
        <v>0.53</v>
      </c>
      <c r="DO37" s="968">
        <v>0</v>
      </c>
      <c r="DP37" s="968">
        <v>0</v>
      </c>
      <c r="DQ37" s="968">
        <v>2</v>
      </c>
      <c r="DR37" s="982">
        <v>2</v>
      </c>
      <c r="DS37" s="967">
        <v>26</v>
      </c>
      <c r="DT37" s="12">
        <v>9</v>
      </c>
      <c r="DU37" s="968">
        <v>34</v>
      </c>
      <c r="DV37" s="347">
        <v>7.69</v>
      </c>
      <c r="DW37" s="970">
        <v>3845</v>
      </c>
      <c r="DX37" s="971">
        <v>33</v>
      </c>
      <c r="DY37" s="971">
        <v>52</v>
      </c>
      <c r="DZ37" s="983">
        <v>0.72</v>
      </c>
      <c r="EA37" s="983">
        <v>0.55000000000000004</v>
      </c>
      <c r="EB37" s="969">
        <v>25.7</v>
      </c>
      <c r="EC37" s="969">
        <v>21.9</v>
      </c>
      <c r="ED37" s="969">
        <v>0.38</v>
      </c>
      <c r="EE37" s="969">
        <v>0.53</v>
      </c>
      <c r="EF37" s="968">
        <v>0</v>
      </c>
      <c r="EG37" s="968">
        <v>0</v>
      </c>
      <c r="EH37" s="968">
        <v>2</v>
      </c>
      <c r="EI37" s="982">
        <v>2</v>
      </c>
      <c r="EJ37" s="967">
        <v>26</v>
      </c>
      <c r="EK37" s="12">
        <v>7</v>
      </c>
      <c r="EL37" s="968">
        <v>30</v>
      </c>
      <c r="EM37" s="347">
        <v>8.41</v>
      </c>
      <c r="EN37" s="970">
        <v>4205</v>
      </c>
      <c r="EO37" s="971">
        <v>33</v>
      </c>
      <c r="EP37" s="971">
        <v>56</v>
      </c>
      <c r="EQ37" s="983">
        <v>0.74</v>
      </c>
      <c r="ER37" s="983">
        <v>0.53</v>
      </c>
      <c r="ES37" s="969">
        <v>25.9</v>
      </c>
      <c r="ET37" s="969">
        <v>21.8</v>
      </c>
      <c r="EU37" s="969">
        <v>0.38</v>
      </c>
      <c r="EV37" s="969">
        <v>0.53</v>
      </c>
      <c r="EW37" s="968">
        <v>0</v>
      </c>
      <c r="EX37" s="968">
        <v>0</v>
      </c>
      <c r="EY37" s="968">
        <v>2</v>
      </c>
      <c r="EZ37" s="982">
        <v>2</v>
      </c>
      <c r="FA37" s="967">
        <f t="shared" si="13"/>
        <v>105</v>
      </c>
      <c r="FB37" s="968">
        <f t="shared" si="14"/>
        <v>342</v>
      </c>
      <c r="FC37" s="969">
        <f t="shared" si="15"/>
        <v>70.789999999999992</v>
      </c>
      <c r="FD37" s="970">
        <f t="shared" si="16"/>
        <v>35395</v>
      </c>
      <c r="FE37" s="971">
        <f t="shared" si="17"/>
        <v>293</v>
      </c>
      <c r="FF37" s="972">
        <f t="shared" si="18"/>
        <v>492</v>
      </c>
    </row>
    <row r="38" spans="1:162">
      <c r="A38" s="93">
        <f t="shared" si="10"/>
        <v>45707</v>
      </c>
      <c r="B38" s="317">
        <v>13</v>
      </c>
      <c r="C38" s="318">
        <v>2</v>
      </c>
      <c r="D38" s="967">
        <v>28</v>
      </c>
      <c r="E38" s="12">
        <v>15</v>
      </c>
      <c r="F38" s="968">
        <v>47</v>
      </c>
      <c r="G38" s="347">
        <v>7.58</v>
      </c>
      <c r="H38" s="970">
        <v>3790</v>
      </c>
      <c r="I38" s="971">
        <v>24</v>
      </c>
      <c r="J38" s="971">
        <v>60</v>
      </c>
      <c r="K38" s="983">
        <v>0.75</v>
      </c>
      <c r="L38" s="983">
        <v>0.54</v>
      </c>
      <c r="M38" s="969">
        <v>24.8</v>
      </c>
      <c r="N38" s="969">
        <v>21.8</v>
      </c>
      <c r="O38" s="969">
        <v>0.35</v>
      </c>
      <c r="P38" s="969">
        <v>0.51</v>
      </c>
      <c r="Q38" s="968">
        <v>0</v>
      </c>
      <c r="R38" s="968">
        <v>0</v>
      </c>
      <c r="S38" s="968">
        <v>2</v>
      </c>
      <c r="T38" s="982">
        <v>2</v>
      </c>
      <c r="U38" s="967">
        <v>28</v>
      </c>
      <c r="V38" s="12">
        <v>16</v>
      </c>
      <c r="W38" s="968">
        <v>59</v>
      </c>
      <c r="X38" s="347">
        <v>7.47</v>
      </c>
      <c r="Y38" s="970">
        <v>3735</v>
      </c>
      <c r="Z38" s="971">
        <v>24</v>
      </c>
      <c r="AA38" s="971">
        <v>60</v>
      </c>
      <c r="AB38" s="983">
        <v>0.74</v>
      </c>
      <c r="AC38" s="983">
        <v>0.6</v>
      </c>
      <c r="AD38" s="969">
        <v>24.2</v>
      </c>
      <c r="AE38" s="969">
        <v>21.8</v>
      </c>
      <c r="AF38" s="969">
        <v>0.35</v>
      </c>
      <c r="AG38" s="969">
        <v>0.51</v>
      </c>
      <c r="AH38" s="968">
        <v>0</v>
      </c>
      <c r="AI38" s="968">
        <v>0</v>
      </c>
      <c r="AJ38" s="968">
        <v>2</v>
      </c>
      <c r="AK38" s="982">
        <v>2</v>
      </c>
      <c r="AL38" s="967">
        <v>28</v>
      </c>
      <c r="AM38" s="12">
        <v>20</v>
      </c>
      <c r="AN38" s="968">
        <v>40</v>
      </c>
      <c r="AO38" s="347">
        <v>7.62</v>
      </c>
      <c r="AP38" s="970">
        <v>3810</v>
      </c>
      <c r="AQ38" s="971">
        <v>24</v>
      </c>
      <c r="AR38" s="971">
        <v>56</v>
      </c>
      <c r="AS38" s="983">
        <v>0.75</v>
      </c>
      <c r="AT38" s="983">
        <v>0.59</v>
      </c>
      <c r="AU38" s="969">
        <v>25.4</v>
      </c>
      <c r="AV38" s="969">
        <v>22.3</v>
      </c>
      <c r="AW38" s="969">
        <v>0.38</v>
      </c>
      <c r="AX38" s="969">
        <v>0.54</v>
      </c>
      <c r="AY38" s="968">
        <v>0</v>
      </c>
      <c r="AZ38" s="968">
        <v>0</v>
      </c>
      <c r="BA38" s="968">
        <v>2</v>
      </c>
      <c r="BB38" s="982">
        <v>2</v>
      </c>
      <c r="BC38" s="967">
        <v>28</v>
      </c>
      <c r="BD38" s="12">
        <v>11</v>
      </c>
      <c r="BE38" s="968">
        <v>37</v>
      </c>
      <c r="BF38" s="347">
        <v>7.06</v>
      </c>
      <c r="BG38" s="970">
        <v>3530</v>
      </c>
      <c r="BH38" s="971">
        <v>24</v>
      </c>
      <c r="BI38" s="971">
        <v>60</v>
      </c>
      <c r="BJ38" s="983">
        <v>0.71</v>
      </c>
      <c r="BK38" s="983">
        <v>0.57999999999999996</v>
      </c>
      <c r="BL38" s="969">
        <v>24.5</v>
      </c>
      <c r="BM38" s="969">
        <v>21.9</v>
      </c>
      <c r="BN38" s="969">
        <v>0.35</v>
      </c>
      <c r="BO38" s="969">
        <v>0.51</v>
      </c>
      <c r="BP38" s="968">
        <v>0</v>
      </c>
      <c r="BQ38" s="968">
        <v>0</v>
      </c>
      <c r="BR38" s="968">
        <v>2</v>
      </c>
      <c r="BS38" s="982">
        <v>2</v>
      </c>
      <c r="BT38" s="967">
        <v>28</v>
      </c>
      <c r="BU38" s="12">
        <v>15</v>
      </c>
      <c r="BV38" s="968">
        <v>59</v>
      </c>
      <c r="BW38" s="347">
        <v>7.51</v>
      </c>
      <c r="BX38" s="970">
        <v>3755</v>
      </c>
      <c r="BY38" s="971">
        <v>24</v>
      </c>
      <c r="BZ38" s="971">
        <v>56</v>
      </c>
      <c r="CA38" s="983">
        <v>0.79</v>
      </c>
      <c r="CB38" s="983">
        <v>0.6</v>
      </c>
      <c r="CC38" s="969">
        <v>24.4</v>
      </c>
      <c r="CD38" s="969">
        <v>21.8</v>
      </c>
      <c r="CE38" s="969">
        <v>0.35</v>
      </c>
      <c r="CF38" s="969">
        <v>0.51</v>
      </c>
      <c r="CG38" s="968">
        <v>0</v>
      </c>
      <c r="CH38" s="968">
        <v>0</v>
      </c>
      <c r="CI38" s="968">
        <v>2</v>
      </c>
      <c r="CJ38" s="982">
        <v>2</v>
      </c>
      <c r="CK38" s="967">
        <v>27</v>
      </c>
      <c r="CL38" s="12">
        <v>14</v>
      </c>
      <c r="CM38" s="968">
        <v>5</v>
      </c>
      <c r="CN38" s="347">
        <v>8.06</v>
      </c>
      <c r="CO38" s="970">
        <v>4030</v>
      </c>
      <c r="CP38" s="971">
        <v>24</v>
      </c>
      <c r="CQ38" s="971">
        <v>60</v>
      </c>
      <c r="CR38" s="983">
        <v>0.77</v>
      </c>
      <c r="CS38" s="983">
        <v>0.61</v>
      </c>
      <c r="CT38" s="969">
        <v>24.8</v>
      </c>
      <c r="CU38" s="969">
        <v>21.9</v>
      </c>
      <c r="CV38" s="969">
        <v>0.35</v>
      </c>
      <c r="CW38" s="969">
        <v>0.51</v>
      </c>
      <c r="CX38" s="968">
        <v>0</v>
      </c>
      <c r="CY38" s="968">
        <v>0</v>
      </c>
      <c r="CZ38" s="968">
        <v>2</v>
      </c>
      <c r="DA38" s="982">
        <v>2</v>
      </c>
      <c r="DB38" s="967">
        <v>27</v>
      </c>
      <c r="DC38" s="12">
        <v>8</v>
      </c>
      <c r="DD38" s="968">
        <v>18</v>
      </c>
      <c r="DE38" s="347">
        <v>8.51</v>
      </c>
      <c r="DF38" s="970">
        <v>4255</v>
      </c>
      <c r="DG38" s="971">
        <v>24</v>
      </c>
      <c r="DH38" s="971">
        <v>40</v>
      </c>
      <c r="DI38" s="983">
        <v>0.79</v>
      </c>
      <c r="DJ38" s="983">
        <v>0.6</v>
      </c>
      <c r="DK38" s="969">
        <v>24.8</v>
      </c>
      <c r="DL38" s="969">
        <v>21.6</v>
      </c>
      <c r="DM38" s="969">
        <v>0.35</v>
      </c>
      <c r="DN38" s="969">
        <v>0.51</v>
      </c>
      <c r="DO38" s="968">
        <v>0</v>
      </c>
      <c r="DP38" s="968">
        <v>0</v>
      </c>
      <c r="DQ38" s="968">
        <v>2</v>
      </c>
      <c r="DR38" s="982">
        <v>2</v>
      </c>
      <c r="DS38" s="967">
        <v>27</v>
      </c>
      <c r="DT38" s="12">
        <v>14</v>
      </c>
      <c r="DU38" s="968">
        <v>50</v>
      </c>
      <c r="DV38" s="347">
        <v>7.89</v>
      </c>
      <c r="DW38" s="970">
        <v>3945</v>
      </c>
      <c r="DX38" s="971">
        <v>24</v>
      </c>
      <c r="DY38" s="971">
        <v>60</v>
      </c>
      <c r="DZ38" s="983">
        <v>0.7</v>
      </c>
      <c r="EA38" s="983">
        <v>0.56999999999999995</v>
      </c>
      <c r="EB38" s="969">
        <v>24.5</v>
      </c>
      <c r="EC38" s="969">
        <v>22</v>
      </c>
      <c r="ED38" s="969">
        <v>0.35</v>
      </c>
      <c r="EE38" s="969">
        <v>0.51</v>
      </c>
      <c r="EF38" s="968">
        <v>0</v>
      </c>
      <c r="EG38" s="968">
        <v>0</v>
      </c>
      <c r="EH38" s="968">
        <v>2</v>
      </c>
      <c r="EI38" s="982">
        <v>2</v>
      </c>
      <c r="EJ38" s="967">
        <v>27</v>
      </c>
      <c r="EK38" s="12">
        <v>7</v>
      </c>
      <c r="EL38" s="968">
        <v>30</v>
      </c>
      <c r="EM38" s="347">
        <v>8.7899999999999991</v>
      </c>
      <c r="EN38" s="970">
        <v>4395</v>
      </c>
      <c r="EO38" s="971">
        <v>25</v>
      </c>
      <c r="EP38" s="971">
        <v>68</v>
      </c>
      <c r="EQ38" s="983">
        <v>0.8</v>
      </c>
      <c r="ER38" s="983">
        <v>0.55000000000000004</v>
      </c>
      <c r="ES38" s="969">
        <v>24.6</v>
      </c>
      <c r="ET38" s="969">
        <v>21.5</v>
      </c>
      <c r="EU38" s="969">
        <v>0.35</v>
      </c>
      <c r="EV38" s="969">
        <v>0.51</v>
      </c>
      <c r="EW38" s="968">
        <v>0</v>
      </c>
      <c r="EX38" s="968">
        <v>0</v>
      </c>
      <c r="EY38" s="968">
        <v>2</v>
      </c>
      <c r="EZ38" s="982">
        <v>2</v>
      </c>
      <c r="FA38" s="967">
        <f t="shared" si="13"/>
        <v>120</v>
      </c>
      <c r="FB38" s="968">
        <f t="shared" si="14"/>
        <v>345</v>
      </c>
      <c r="FC38" s="969">
        <f t="shared" si="15"/>
        <v>70.489999999999995</v>
      </c>
      <c r="FD38" s="970">
        <f t="shared" si="16"/>
        <v>35245</v>
      </c>
      <c r="FE38" s="971">
        <f t="shared" si="17"/>
        <v>217</v>
      </c>
      <c r="FF38" s="972">
        <f t="shared" si="18"/>
        <v>520</v>
      </c>
    </row>
    <row r="39" spans="1:162">
      <c r="A39" s="93">
        <f t="shared" si="10"/>
        <v>45708</v>
      </c>
      <c r="B39" s="317">
        <v>9</v>
      </c>
      <c r="C39" s="318">
        <v>1</v>
      </c>
      <c r="D39" s="967">
        <v>29</v>
      </c>
      <c r="E39" s="12">
        <v>17</v>
      </c>
      <c r="F39" s="968">
        <v>61</v>
      </c>
      <c r="G39" s="347">
        <v>7.54</v>
      </c>
      <c r="H39" s="970">
        <v>3770</v>
      </c>
      <c r="I39" s="971">
        <v>32</v>
      </c>
      <c r="J39" s="971">
        <v>60</v>
      </c>
      <c r="K39" s="983">
        <v>0.75</v>
      </c>
      <c r="L39" s="983">
        <v>0.62</v>
      </c>
      <c r="M39" s="969">
        <v>23.9</v>
      </c>
      <c r="N39" s="969">
        <v>21.6</v>
      </c>
      <c r="O39" s="969">
        <v>0.28999999999999998</v>
      </c>
      <c r="P39" s="969">
        <v>0.49</v>
      </c>
      <c r="Q39" s="968">
        <v>0</v>
      </c>
      <c r="R39" s="968">
        <v>0</v>
      </c>
      <c r="S39" s="968">
        <v>2</v>
      </c>
      <c r="T39" s="982">
        <v>2</v>
      </c>
      <c r="U39" s="967">
        <v>29</v>
      </c>
      <c r="V39" s="12">
        <v>24</v>
      </c>
      <c r="W39" s="968">
        <v>169</v>
      </c>
      <c r="X39" s="347">
        <v>7.15</v>
      </c>
      <c r="Y39" s="970">
        <v>3575</v>
      </c>
      <c r="Z39" s="971">
        <v>32</v>
      </c>
      <c r="AA39" s="971">
        <v>52</v>
      </c>
      <c r="AB39" s="983">
        <v>0.76</v>
      </c>
      <c r="AC39" s="983">
        <v>0.65</v>
      </c>
      <c r="AD39" s="969">
        <v>24</v>
      </c>
      <c r="AE39" s="969">
        <v>21.6</v>
      </c>
      <c r="AF39" s="969">
        <v>0.28999999999999998</v>
      </c>
      <c r="AG39" s="969">
        <v>0.49</v>
      </c>
      <c r="AH39" s="968">
        <v>0</v>
      </c>
      <c r="AI39" s="968">
        <v>0</v>
      </c>
      <c r="AJ39" s="968">
        <v>2</v>
      </c>
      <c r="AK39" s="982">
        <v>2</v>
      </c>
      <c r="AL39" s="967">
        <v>29</v>
      </c>
      <c r="AM39" s="12">
        <v>25</v>
      </c>
      <c r="AN39" s="968">
        <v>110</v>
      </c>
      <c r="AO39" s="347">
        <v>7.06</v>
      </c>
      <c r="AP39" s="970">
        <v>3530</v>
      </c>
      <c r="AQ39" s="971">
        <v>32</v>
      </c>
      <c r="AR39" s="971">
        <v>56</v>
      </c>
      <c r="AS39" s="983">
        <v>0.74</v>
      </c>
      <c r="AT39" s="983">
        <v>0.64</v>
      </c>
      <c r="AU39" s="969">
        <v>24.8</v>
      </c>
      <c r="AV39" s="969">
        <v>22</v>
      </c>
      <c r="AW39" s="969">
        <v>0.31</v>
      </c>
      <c r="AX39" s="969">
        <v>0.52</v>
      </c>
      <c r="AY39" s="968">
        <v>0</v>
      </c>
      <c r="AZ39" s="968">
        <v>0</v>
      </c>
      <c r="BA39" s="968">
        <v>2</v>
      </c>
      <c r="BB39" s="982">
        <v>2</v>
      </c>
      <c r="BC39" s="967">
        <v>29</v>
      </c>
      <c r="BD39" s="12">
        <v>16</v>
      </c>
      <c r="BE39" s="968">
        <v>74</v>
      </c>
      <c r="BF39" s="347">
        <v>7.27</v>
      </c>
      <c r="BG39" s="970">
        <v>3635</v>
      </c>
      <c r="BH39" s="971">
        <v>32</v>
      </c>
      <c r="BI39" s="971">
        <v>56</v>
      </c>
      <c r="BJ39" s="983">
        <v>0.71</v>
      </c>
      <c r="BK39" s="983">
        <v>0.63</v>
      </c>
      <c r="BL39" s="969">
        <v>24</v>
      </c>
      <c r="BM39" s="969">
        <v>21.4</v>
      </c>
      <c r="BN39" s="969">
        <v>0.28999999999999998</v>
      </c>
      <c r="BO39" s="969">
        <v>0.49</v>
      </c>
      <c r="BP39" s="968">
        <v>0</v>
      </c>
      <c r="BQ39" s="968">
        <v>0</v>
      </c>
      <c r="BR39" s="968">
        <v>2</v>
      </c>
      <c r="BS39" s="982">
        <v>2</v>
      </c>
      <c r="BT39" s="967">
        <v>29</v>
      </c>
      <c r="BU39" s="12">
        <v>24</v>
      </c>
      <c r="BV39" s="968">
        <v>86</v>
      </c>
      <c r="BW39" s="347">
        <v>7.39</v>
      </c>
      <c r="BX39" s="970">
        <v>3695</v>
      </c>
      <c r="BY39" s="971">
        <v>32</v>
      </c>
      <c r="BZ39" s="971">
        <v>56</v>
      </c>
      <c r="CA39" s="983">
        <v>0.78</v>
      </c>
      <c r="CB39" s="983">
        <v>0.65</v>
      </c>
      <c r="CC39" s="969">
        <v>23.9</v>
      </c>
      <c r="CD39" s="969">
        <v>21.5</v>
      </c>
      <c r="CE39" s="969">
        <v>0.28999999999999998</v>
      </c>
      <c r="CF39" s="969">
        <v>0.49</v>
      </c>
      <c r="CG39" s="968">
        <v>0</v>
      </c>
      <c r="CH39" s="968">
        <v>0</v>
      </c>
      <c r="CI39" s="968">
        <v>2</v>
      </c>
      <c r="CJ39" s="982">
        <v>2</v>
      </c>
      <c r="CK39" s="967">
        <v>28</v>
      </c>
      <c r="CL39" s="12">
        <v>11</v>
      </c>
      <c r="CM39" s="968">
        <v>23</v>
      </c>
      <c r="CN39" s="347">
        <v>8.32</v>
      </c>
      <c r="CO39" s="970">
        <v>4160</v>
      </c>
      <c r="CP39" s="971">
        <v>32</v>
      </c>
      <c r="CQ39" s="971">
        <v>60</v>
      </c>
      <c r="CR39" s="983">
        <v>0.78</v>
      </c>
      <c r="CS39" s="983">
        <v>0.65</v>
      </c>
      <c r="CT39" s="969">
        <v>24.2</v>
      </c>
      <c r="CU39" s="969">
        <v>21.8</v>
      </c>
      <c r="CV39" s="969">
        <v>0.28999999999999998</v>
      </c>
      <c r="CW39" s="969">
        <v>0.49</v>
      </c>
      <c r="CX39" s="968">
        <v>0</v>
      </c>
      <c r="CY39" s="968">
        <v>0</v>
      </c>
      <c r="CZ39" s="968">
        <v>2</v>
      </c>
      <c r="DA39" s="982">
        <v>2</v>
      </c>
      <c r="DB39" s="967">
        <v>28</v>
      </c>
      <c r="DC39" s="12">
        <v>6</v>
      </c>
      <c r="DD39" s="968">
        <v>14</v>
      </c>
      <c r="DE39" s="347">
        <v>8.85</v>
      </c>
      <c r="DF39" s="970">
        <v>4425</v>
      </c>
      <c r="DG39" s="971">
        <v>32</v>
      </c>
      <c r="DH39" s="971">
        <v>36</v>
      </c>
      <c r="DI39" s="983">
        <v>0.8</v>
      </c>
      <c r="DJ39" s="983">
        <v>0.67</v>
      </c>
      <c r="DK39" s="969">
        <v>24.1</v>
      </c>
      <c r="DL39" s="969">
        <v>21.7</v>
      </c>
      <c r="DM39" s="969">
        <v>0.28999999999999998</v>
      </c>
      <c r="DN39" s="969">
        <v>0.49</v>
      </c>
      <c r="DO39" s="968">
        <v>0</v>
      </c>
      <c r="DP39" s="968">
        <v>0</v>
      </c>
      <c r="DQ39" s="968">
        <v>2</v>
      </c>
      <c r="DR39" s="982">
        <v>2</v>
      </c>
      <c r="DS39" s="967">
        <v>28</v>
      </c>
      <c r="DT39" s="12">
        <v>21</v>
      </c>
      <c r="DU39" s="968">
        <v>70</v>
      </c>
      <c r="DV39" s="347">
        <v>8.44</v>
      </c>
      <c r="DW39" s="970">
        <v>4220</v>
      </c>
      <c r="DX39" s="971">
        <v>33</v>
      </c>
      <c r="DY39" s="971">
        <v>64</v>
      </c>
      <c r="DZ39" s="983">
        <v>0.69</v>
      </c>
      <c r="EA39" s="983">
        <v>0.6</v>
      </c>
      <c r="EB39" s="969">
        <v>24</v>
      </c>
      <c r="EC39" s="969">
        <v>21.6</v>
      </c>
      <c r="ED39" s="969">
        <v>0.28999999999999998</v>
      </c>
      <c r="EE39" s="969">
        <v>0.49</v>
      </c>
      <c r="EF39" s="968">
        <v>0</v>
      </c>
      <c r="EG39" s="968">
        <v>0</v>
      </c>
      <c r="EH39" s="968">
        <v>2</v>
      </c>
      <c r="EI39" s="982">
        <v>2</v>
      </c>
      <c r="EJ39" s="967">
        <v>28</v>
      </c>
      <c r="EK39" s="12">
        <v>8</v>
      </c>
      <c r="EL39" s="968">
        <v>20</v>
      </c>
      <c r="EM39" s="347">
        <v>9.0299999999999994</v>
      </c>
      <c r="EN39" s="970">
        <v>4515</v>
      </c>
      <c r="EO39" s="971">
        <v>33</v>
      </c>
      <c r="EP39" s="971">
        <v>64</v>
      </c>
      <c r="EQ39" s="983">
        <v>0.78</v>
      </c>
      <c r="ER39" s="983">
        <v>0.6</v>
      </c>
      <c r="ES39" s="969">
        <v>24</v>
      </c>
      <c r="ET39" s="969">
        <v>21.4</v>
      </c>
      <c r="EU39" s="969">
        <v>0.28999999999999998</v>
      </c>
      <c r="EV39" s="969">
        <v>0.49</v>
      </c>
      <c r="EW39" s="968">
        <v>0</v>
      </c>
      <c r="EX39" s="968">
        <v>0</v>
      </c>
      <c r="EY39" s="968">
        <v>2</v>
      </c>
      <c r="EZ39" s="982">
        <v>2</v>
      </c>
      <c r="FA39" s="967">
        <f t="shared" si="13"/>
        <v>152</v>
      </c>
      <c r="FB39" s="968">
        <f t="shared" si="14"/>
        <v>627</v>
      </c>
      <c r="FC39" s="969">
        <f t="shared" si="15"/>
        <v>71.05</v>
      </c>
      <c r="FD39" s="970">
        <f t="shared" si="16"/>
        <v>35525</v>
      </c>
      <c r="FE39" s="971">
        <f t="shared" si="17"/>
        <v>290</v>
      </c>
      <c r="FF39" s="972">
        <f t="shared" si="18"/>
        <v>504</v>
      </c>
    </row>
    <row r="40" spans="1:162">
      <c r="A40" s="93">
        <f t="shared" si="10"/>
        <v>45709</v>
      </c>
      <c r="B40" s="317">
        <v>7</v>
      </c>
      <c r="C40" s="318">
        <v>1</v>
      </c>
      <c r="D40" s="967">
        <v>30</v>
      </c>
      <c r="E40" s="12">
        <v>25</v>
      </c>
      <c r="F40" s="968">
        <v>114</v>
      </c>
      <c r="G40" s="347">
        <v>7.75</v>
      </c>
      <c r="H40" s="970">
        <v>3875</v>
      </c>
      <c r="I40" s="971">
        <v>29</v>
      </c>
      <c r="J40" s="971">
        <v>52</v>
      </c>
      <c r="K40" s="983">
        <v>0.74</v>
      </c>
      <c r="L40" s="983">
        <v>0.6</v>
      </c>
      <c r="M40" s="969">
        <v>24.2</v>
      </c>
      <c r="N40" s="969">
        <v>21.6</v>
      </c>
      <c r="O40" s="969">
        <v>0.28000000000000003</v>
      </c>
      <c r="P40" s="969">
        <v>0.41</v>
      </c>
      <c r="Q40" s="968">
        <v>0</v>
      </c>
      <c r="R40" s="968">
        <v>0</v>
      </c>
      <c r="S40" s="968">
        <v>2</v>
      </c>
      <c r="T40" s="982">
        <v>2</v>
      </c>
      <c r="U40" s="967">
        <v>30</v>
      </c>
      <c r="V40" s="12">
        <v>38</v>
      </c>
      <c r="W40" s="968">
        <v>186</v>
      </c>
      <c r="X40" s="347">
        <v>6.89</v>
      </c>
      <c r="Y40" s="970">
        <v>3445</v>
      </c>
      <c r="Z40" s="971">
        <v>29</v>
      </c>
      <c r="AA40" s="971">
        <v>52</v>
      </c>
      <c r="AB40" s="983">
        <v>0.76</v>
      </c>
      <c r="AC40" s="983">
        <v>0.64</v>
      </c>
      <c r="AD40" s="969">
        <v>24.2</v>
      </c>
      <c r="AE40" s="969">
        <v>21.4</v>
      </c>
      <c r="AF40" s="969">
        <v>0.28000000000000003</v>
      </c>
      <c r="AG40" s="969">
        <v>0.41</v>
      </c>
      <c r="AH40" s="968">
        <v>0</v>
      </c>
      <c r="AI40" s="968">
        <v>0</v>
      </c>
      <c r="AJ40" s="968">
        <v>2</v>
      </c>
      <c r="AK40" s="982">
        <v>2</v>
      </c>
      <c r="AL40" s="967">
        <v>30</v>
      </c>
      <c r="AM40" s="12">
        <v>29</v>
      </c>
      <c r="AN40" s="968">
        <v>86</v>
      </c>
      <c r="AO40" s="347">
        <v>7.75</v>
      </c>
      <c r="AP40" s="970">
        <v>3875</v>
      </c>
      <c r="AQ40" s="971">
        <v>29</v>
      </c>
      <c r="AR40" s="971">
        <v>52</v>
      </c>
      <c r="AS40" s="983">
        <v>0.75</v>
      </c>
      <c r="AT40" s="983">
        <v>0.63</v>
      </c>
      <c r="AU40" s="969">
        <v>25</v>
      </c>
      <c r="AV40" s="969">
        <v>22.1</v>
      </c>
      <c r="AW40" s="969">
        <v>0.3</v>
      </c>
      <c r="AX40" s="969">
        <v>0.45</v>
      </c>
      <c r="AY40" s="968">
        <v>0</v>
      </c>
      <c r="AZ40" s="968">
        <v>0</v>
      </c>
      <c r="BA40" s="968">
        <v>2</v>
      </c>
      <c r="BB40" s="982">
        <v>2</v>
      </c>
      <c r="BC40" s="967">
        <v>30</v>
      </c>
      <c r="BD40" s="12">
        <v>20</v>
      </c>
      <c r="BE40" s="968">
        <v>90</v>
      </c>
      <c r="BF40" s="347">
        <v>7</v>
      </c>
      <c r="BG40" s="970">
        <v>3500</v>
      </c>
      <c r="BH40" s="971">
        <v>30</v>
      </c>
      <c r="BI40" s="971">
        <v>56</v>
      </c>
      <c r="BJ40" s="983">
        <v>0.7</v>
      </c>
      <c r="BK40" s="983">
        <v>0.62</v>
      </c>
      <c r="BL40" s="969">
        <v>24.1</v>
      </c>
      <c r="BM40" s="969">
        <v>21.7</v>
      </c>
      <c r="BN40" s="969">
        <v>0.28000000000000003</v>
      </c>
      <c r="BO40" s="969">
        <v>0.41</v>
      </c>
      <c r="BP40" s="968">
        <v>0</v>
      </c>
      <c r="BQ40" s="968">
        <v>0</v>
      </c>
      <c r="BR40" s="968">
        <v>2</v>
      </c>
      <c r="BS40" s="982">
        <v>2</v>
      </c>
      <c r="BT40" s="967">
        <v>30</v>
      </c>
      <c r="BU40" s="12">
        <v>28</v>
      </c>
      <c r="BV40" s="968">
        <v>95</v>
      </c>
      <c r="BW40" s="347">
        <v>7.49</v>
      </c>
      <c r="BX40" s="970">
        <v>3745</v>
      </c>
      <c r="BY40" s="971">
        <v>30</v>
      </c>
      <c r="BZ40" s="971">
        <v>52</v>
      </c>
      <c r="CA40" s="983">
        <v>0.78</v>
      </c>
      <c r="CB40" s="983">
        <v>0.63</v>
      </c>
      <c r="CC40" s="969">
        <v>24.2</v>
      </c>
      <c r="CD40" s="969">
        <v>21.8</v>
      </c>
      <c r="CE40" s="969">
        <v>0.28000000000000003</v>
      </c>
      <c r="CF40" s="969">
        <v>0.41</v>
      </c>
      <c r="CG40" s="968">
        <v>0</v>
      </c>
      <c r="CH40" s="968">
        <v>0</v>
      </c>
      <c r="CI40" s="968">
        <v>2</v>
      </c>
      <c r="CJ40" s="982">
        <v>2</v>
      </c>
      <c r="CK40" s="967">
        <v>29</v>
      </c>
      <c r="CL40" s="12">
        <v>31</v>
      </c>
      <c r="CM40" s="968">
        <v>32</v>
      </c>
      <c r="CN40" s="347">
        <v>8.42</v>
      </c>
      <c r="CO40" s="970">
        <v>4210</v>
      </c>
      <c r="CP40" s="971">
        <v>30</v>
      </c>
      <c r="CQ40" s="971">
        <v>60</v>
      </c>
      <c r="CR40" s="983">
        <v>0.78</v>
      </c>
      <c r="CS40" s="983">
        <v>0.63</v>
      </c>
      <c r="CT40" s="969">
        <v>24.3</v>
      </c>
      <c r="CU40" s="969">
        <v>21.8</v>
      </c>
      <c r="CV40" s="969">
        <v>0.28000000000000003</v>
      </c>
      <c r="CW40" s="969">
        <v>0.41</v>
      </c>
      <c r="CX40" s="968">
        <v>0</v>
      </c>
      <c r="CY40" s="968">
        <v>0</v>
      </c>
      <c r="CZ40" s="968">
        <v>2</v>
      </c>
      <c r="DA40" s="982">
        <v>2</v>
      </c>
      <c r="DB40" s="967">
        <v>29</v>
      </c>
      <c r="DC40" s="12">
        <v>42</v>
      </c>
      <c r="DD40" s="968">
        <v>36</v>
      </c>
      <c r="DE40" s="347">
        <v>8.66</v>
      </c>
      <c r="DF40" s="970">
        <v>4330</v>
      </c>
      <c r="DG40" s="971">
        <v>30</v>
      </c>
      <c r="DH40" s="971">
        <v>40</v>
      </c>
      <c r="DI40" s="983">
        <v>0.72</v>
      </c>
      <c r="DJ40" s="983">
        <v>0.62</v>
      </c>
      <c r="DK40" s="969">
        <v>24.2</v>
      </c>
      <c r="DL40" s="969">
        <v>21.8</v>
      </c>
      <c r="DM40" s="969">
        <v>0.28000000000000003</v>
      </c>
      <c r="DN40" s="969">
        <v>0.41</v>
      </c>
      <c r="DO40" s="968">
        <v>0</v>
      </c>
      <c r="DP40" s="968">
        <v>0</v>
      </c>
      <c r="DQ40" s="968">
        <v>2</v>
      </c>
      <c r="DR40" s="982">
        <v>2</v>
      </c>
      <c r="DS40" s="967">
        <v>29</v>
      </c>
      <c r="DT40" s="12">
        <v>35</v>
      </c>
      <c r="DU40" s="968">
        <v>60</v>
      </c>
      <c r="DV40" s="347">
        <v>7.48</v>
      </c>
      <c r="DW40" s="970">
        <v>3740</v>
      </c>
      <c r="DX40" s="971">
        <v>30</v>
      </c>
      <c r="DY40" s="971">
        <v>56</v>
      </c>
      <c r="DZ40" s="983">
        <v>0.66</v>
      </c>
      <c r="EA40" s="983">
        <v>0.57999999999999996</v>
      </c>
      <c r="EB40" s="969">
        <v>23.9</v>
      </c>
      <c r="EC40" s="969">
        <v>21.8</v>
      </c>
      <c r="ED40" s="969">
        <v>0.25</v>
      </c>
      <c r="EE40" s="969">
        <v>0.4</v>
      </c>
      <c r="EF40" s="968">
        <v>0</v>
      </c>
      <c r="EG40" s="968">
        <v>0</v>
      </c>
      <c r="EH40" s="968">
        <v>2</v>
      </c>
      <c r="EI40" s="982">
        <v>2</v>
      </c>
      <c r="EJ40" s="967">
        <v>29</v>
      </c>
      <c r="EK40" s="12">
        <v>5</v>
      </c>
      <c r="EL40" s="968">
        <v>40</v>
      </c>
      <c r="EM40" s="347">
        <v>8.57</v>
      </c>
      <c r="EN40" s="970">
        <v>4285</v>
      </c>
      <c r="EO40" s="971">
        <v>30</v>
      </c>
      <c r="EP40" s="971">
        <v>60</v>
      </c>
      <c r="EQ40" s="983">
        <v>0.76</v>
      </c>
      <c r="ER40" s="983">
        <v>0.59</v>
      </c>
      <c r="ES40" s="969">
        <v>24.3</v>
      </c>
      <c r="ET40" s="969">
        <v>21.6</v>
      </c>
      <c r="EU40" s="969">
        <v>0.28000000000000003</v>
      </c>
      <c r="EV40" s="969">
        <v>0.41</v>
      </c>
      <c r="EW40" s="968">
        <v>0</v>
      </c>
      <c r="EX40" s="968">
        <v>0</v>
      </c>
      <c r="EY40" s="968">
        <v>2</v>
      </c>
      <c r="EZ40" s="982">
        <v>2</v>
      </c>
      <c r="FA40" s="967">
        <f t="shared" si="13"/>
        <v>253</v>
      </c>
      <c r="FB40" s="968">
        <f t="shared" si="14"/>
        <v>739</v>
      </c>
      <c r="FC40" s="969">
        <f t="shared" si="15"/>
        <v>70.010000000000005</v>
      </c>
      <c r="FD40" s="970">
        <f t="shared" si="16"/>
        <v>35005</v>
      </c>
      <c r="FE40" s="971">
        <f t="shared" si="17"/>
        <v>267</v>
      </c>
      <c r="FF40" s="972">
        <f t="shared" si="18"/>
        <v>480</v>
      </c>
    </row>
    <row r="41" spans="1:162">
      <c r="A41" s="93">
        <f t="shared" si="10"/>
        <v>45710</v>
      </c>
      <c r="B41" s="317">
        <v>8</v>
      </c>
      <c r="C41" s="318">
        <v>1</v>
      </c>
      <c r="D41" s="967">
        <v>31</v>
      </c>
      <c r="E41" s="12">
        <v>29</v>
      </c>
      <c r="F41" s="968">
        <v>120</v>
      </c>
      <c r="G41" s="347">
        <v>7.04</v>
      </c>
      <c r="H41" s="970">
        <v>3520</v>
      </c>
      <c r="I41" s="971">
        <v>29</v>
      </c>
      <c r="J41" s="971">
        <v>56</v>
      </c>
      <c r="K41" s="983">
        <v>0.74</v>
      </c>
      <c r="L41" s="983">
        <v>0.62</v>
      </c>
      <c r="M41" s="969">
        <v>24</v>
      </c>
      <c r="N41" s="969">
        <v>21.6</v>
      </c>
      <c r="O41" s="969">
        <v>0.28000000000000003</v>
      </c>
      <c r="P41" s="969">
        <v>0.37</v>
      </c>
      <c r="Q41" s="968">
        <v>0</v>
      </c>
      <c r="R41" s="968">
        <v>0</v>
      </c>
      <c r="S41" s="968">
        <v>2</v>
      </c>
      <c r="T41" s="982">
        <v>2</v>
      </c>
      <c r="U41" s="967">
        <v>31</v>
      </c>
      <c r="V41" s="12">
        <v>35</v>
      </c>
      <c r="W41" s="968">
        <v>167</v>
      </c>
      <c r="X41" s="347">
        <v>6.07</v>
      </c>
      <c r="Y41" s="970">
        <v>3035</v>
      </c>
      <c r="Z41" s="971">
        <v>29</v>
      </c>
      <c r="AA41" s="971">
        <v>52</v>
      </c>
      <c r="AB41" s="983">
        <v>0.75</v>
      </c>
      <c r="AC41" s="983">
        <v>0.66</v>
      </c>
      <c r="AD41" s="969">
        <v>24.6</v>
      </c>
      <c r="AE41" s="969">
        <v>21.9</v>
      </c>
      <c r="AF41" s="969">
        <v>0.25</v>
      </c>
      <c r="AG41" s="969">
        <v>0.35</v>
      </c>
      <c r="AH41" s="968">
        <v>0</v>
      </c>
      <c r="AI41" s="968">
        <v>0</v>
      </c>
      <c r="AJ41" s="968">
        <v>2</v>
      </c>
      <c r="AK41" s="982">
        <v>2</v>
      </c>
      <c r="AL41" s="967">
        <v>31</v>
      </c>
      <c r="AM41" s="12">
        <v>36</v>
      </c>
      <c r="AN41" s="968">
        <v>113</v>
      </c>
      <c r="AO41" s="347">
        <v>7.74</v>
      </c>
      <c r="AP41" s="970">
        <v>3870</v>
      </c>
      <c r="AQ41" s="971">
        <v>29</v>
      </c>
      <c r="AR41" s="971">
        <v>52</v>
      </c>
      <c r="AS41" s="983">
        <v>0.74</v>
      </c>
      <c r="AT41" s="983">
        <v>0.63</v>
      </c>
      <c r="AU41" s="969">
        <v>25</v>
      </c>
      <c r="AV41" s="969">
        <v>22.3</v>
      </c>
      <c r="AW41" s="969">
        <v>0.3</v>
      </c>
      <c r="AX41" s="969">
        <v>0.39</v>
      </c>
      <c r="AY41" s="968">
        <v>0</v>
      </c>
      <c r="AZ41" s="968">
        <v>0</v>
      </c>
      <c r="BA41" s="968">
        <v>2</v>
      </c>
      <c r="BB41" s="982">
        <v>2</v>
      </c>
      <c r="BC41" s="967">
        <v>31</v>
      </c>
      <c r="BD41" s="12">
        <v>35</v>
      </c>
      <c r="BE41" s="968">
        <v>55</v>
      </c>
      <c r="BF41" s="347">
        <v>6.47</v>
      </c>
      <c r="BG41" s="970">
        <v>3235</v>
      </c>
      <c r="BH41" s="971">
        <v>30</v>
      </c>
      <c r="BI41" s="971">
        <v>52</v>
      </c>
      <c r="BJ41" s="983">
        <v>0.7</v>
      </c>
      <c r="BK41" s="983">
        <v>0.62</v>
      </c>
      <c r="BL41" s="969">
        <v>24.2</v>
      </c>
      <c r="BM41" s="969">
        <v>22</v>
      </c>
      <c r="BN41" s="969">
        <v>0.28000000000000003</v>
      </c>
      <c r="BO41" s="969">
        <v>0.37</v>
      </c>
      <c r="BP41" s="968">
        <v>0</v>
      </c>
      <c r="BQ41" s="968">
        <v>0</v>
      </c>
      <c r="BR41" s="968">
        <v>2</v>
      </c>
      <c r="BS41" s="982">
        <v>2</v>
      </c>
      <c r="BT41" s="967">
        <v>31</v>
      </c>
      <c r="BU41" s="12">
        <v>38</v>
      </c>
      <c r="BV41" s="968">
        <v>75</v>
      </c>
      <c r="BW41" s="347">
        <v>7.21</v>
      </c>
      <c r="BX41" s="970">
        <v>3605</v>
      </c>
      <c r="BY41" s="971">
        <v>30</v>
      </c>
      <c r="BZ41" s="971">
        <v>52</v>
      </c>
      <c r="CA41" s="983">
        <v>0.78</v>
      </c>
      <c r="CB41" s="983">
        <v>0.64</v>
      </c>
      <c r="CC41" s="969">
        <v>24.1</v>
      </c>
      <c r="CD41" s="969">
        <v>21.8</v>
      </c>
      <c r="CE41" s="969">
        <v>0.28000000000000003</v>
      </c>
      <c r="CF41" s="969">
        <v>0.37</v>
      </c>
      <c r="CG41" s="968">
        <v>0</v>
      </c>
      <c r="CH41" s="968">
        <v>0</v>
      </c>
      <c r="CI41" s="968">
        <v>2</v>
      </c>
      <c r="CJ41" s="982">
        <v>2</v>
      </c>
      <c r="CK41" s="967">
        <v>30</v>
      </c>
      <c r="CL41" s="12">
        <v>50</v>
      </c>
      <c r="CM41" s="968">
        <v>21</v>
      </c>
      <c r="CN41" s="347">
        <v>7.75</v>
      </c>
      <c r="CO41" s="970">
        <v>3875</v>
      </c>
      <c r="CP41" s="971">
        <v>30</v>
      </c>
      <c r="CQ41" s="971">
        <v>56</v>
      </c>
      <c r="CR41" s="983">
        <v>0.77</v>
      </c>
      <c r="CS41" s="983">
        <v>0.63</v>
      </c>
      <c r="CT41" s="969">
        <v>24.4</v>
      </c>
      <c r="CU41" s="969">
        <v>21.7</v>
      </c>
      <c r="CV41" s="969">
        <v>0.28000000000000003</v>
      </c>
      <c r="CW41" s="969">
        <v>0.37</v>
      </c>
      <c r="CX41" s="968">
        <v>0</v>
      </c>
      <c r="CY41" s="968">
        <v>0</v>
      </c>
      <c r="CZ41" s="968">
        <v>2</v>
      </c>
      <c r="DA41" s="982">
        <v>2</v>
      </c>
      <c r="DB41" s="967">
        <v>30</v>
      </c>
      <c r="DC41" s="12">
        <v>80</v>
      </c>
      <c r="DD41" s="968">
        <v>40</v>
      </c>
      <c r="DE41" s="347">
        <v>8</v>
      </c>
      <c r="DF41" s="970">
        <v>4000</v>
      </c>
      <c r="DG41" s="971">
        <v>30</v>
      </c>
      <c r="DH41" s="971">
        <v>36</v>
      </c>
      <c r="DI41" s="983">
        <v>0.79</v>
      </c>
      <c r="DJ41" s="983">
        <v>0.61</v>
      </c>
      <c r="DK41" s="969">
        <v>24.4</v>
      </c>
      <c r="DL41" s="969">
        <v>21.8</v>
      </c>
      <c r="DM41" s="969">
        <v>0.28000000000000003</v>
      </c>
      <c r="DN41" s="969">
        <v>0.37</v>
      </c>
      <c r="DO41" s="968">
        <v>0</v>
      </c>
      <c r="DP41" s="968">
        <v>0</v>
      </c>
      <c r="DQ41" s="968">
        <v>2</v>
      </c>
      <c r="DR41" s="982">
        <v>2</v>
      </c>
      <c r="DS41" s="967">
        <v>30</v>
      </c>
      <c r="DT41" s="12">
        <v>45</v>
      </c>
      <c r="DU41" s="968">
        <v>200</v>
      </c>
      <c r="DV41" s="347">
        <v>6.19</v>
      </c>
      <c r="DW41" s="970">
        <v>3095</v>
      </c>
      <c r="DX41" s="971">
        <v>30</v>
      </c>
      <c r="DY41" s="971">
        <v>56</v>
      </c>
      <c r="DZ41" s="983">
        <v>0.71</v>
      </c>
      <c r="EA41" s="983">
        <v>0.62</v>
      </c>
      <c r="EB41" s="969">
        <v>24.3</v>
      </c>
      <c r="EC41" s="969">
        <v>22</v>
      </c>
      <c r="ED41" s="969">
        <v>0.25</v>
      </c>
      <c r="EE41" s="969">
        <v>0.35</v>
      </c>
      <c r="EF41" s="968">
        <v>0</v>
      </c>
      <c r="EG41" s="968">
        <v>0</v>
      </c>
      <c r="EH41" s="968">
        <v>2</v>
      </c>
      <c r="EI41" s="982">
        <v>2</v>
      </c>
      <c r="EJ41" s="967">
        <v>30</v>
      </c>
      <c r="EK41" s="12">
        <v>5</v>
      </c>
      <c r="EL41" s="968">
        <v>40</v>
      </c>
      <c r="EM41" s="347">
        <v>7.57</v>
      </c>
      <c r="EN41" s="970">
        <v>3785</v>
      </c>
      <c r="EO41" s="971">
        <v>30</v>
      </c>
      <c r="EP41" s="971">
        <v>56</v>
      </c>
      <c r="EQ41" s="983">
        <v>0.77</v>
      </c>
      <c r="ER41" s="983">
        <v>0.6</v>
      </c>
      <c r="ES41" s="969">
        <v>24.3</v>
      </c>
      <c r="ET41" s="969">
        <v>21.7</v>
      </c>
      <c r="EU41" s="969">
        <v>0.28000000000000003</v>
      </c>
      <c r="EV41" s="969">
        <v>0.37</v>
      </c>
      <c r="EW41" s="968">
        <v>0</v>
      </c>
      <c r="EX41" s="968">
        <v>0</v>
      </c>
      <c r="EY41" s="968">
        <v>2</v>
      </c>
      <c r="EZ41" s="982">
        <v>2</v>
      </c>
      <c r="FA41" s="967">
        <f t="shared" si="13"/>
        <v>353</v>
      </c>
      <c r="FB41" s="968">
        <f t="shared" si="14"/>
        <v>831</v>
      </c>
      <c r="FC41" s="969">
        <f t="shared" si="15"/>
        <v>64.039999999999992</v>
      </c>
      <c r="FD41" s="970">
        <f t="shared" si="16"/>
        <v>32020</v>
      </c>
      <c r="FE41" s="971">
        <f t="shared" si="17"/>
        <v>267</v>
      </c>
      <c r="FF41" s="972">
        <f t="shared" si="18"/>
        <v>468</v>
      </c>
    </row>
    <row r="42" spans="1:162">
      <c r="A42" s="93">
        <f t="shared" si="10"/>
        <v>45711</v>
      </c>
      <c r="B42" s="317">
        <v>7</v>
      </c>
      <c r="C42" s="318">
        <v>-3</v>
      </c>
      <c r="D42" s="967">
        <v>32</v>
      </c>
      <c r="E42" s="12">
        <v>46</v>
      </c>
      <c r="F42" s="968">
        <v>134</v>
      </c>
      <c r="G42" s="347">
        <v>7.02</v>
      </c>
      <c r="H42" s="970">
        <v>3510</v>
      </c>
      <c r="I42" s="971">
        <v>30</v>
      </c>
      <c r="J42" s="971">
        <v>52</v>
      </c>
      <c r="K42" s="983">
        <v>0.77</v>
      </c>
      <c r="L42" s="983">
        <v>0.65</v>
      </c>
      <c r="M42" s="969">
        <v>23.8</v>
      </c>
      <c r="N42" s="969">
        <v>21.5</v>
      </c>
      <c r="O42" s="969">
        <v>0.28000000000000003</v>
      </c>
      <c r="P42" s="969">
        <v>0.35</v>
      </c>
      <c r="Q42" s="968">
        <v>0</v>
      </c>
      <c r="R42" s="968">
        <v>0</v>
      </c>
      <c r="S42" s="968">
        <v>2</v>
      </c>
      <c r="T42" s="982">
        <v>2</v>
      </c>
      <c r="U42" s="967">
        <v>32</v>
      </c>
      <c r="V42" s="12">
        <v>70</v>
      </c>
      <c r="W42" s="968">
        <v>139</v>
      </c>
      <c r="X42" s="347">
        <v>5.79</v>
      </c>
      <c r="Y42" s="970">
        <v>2895</v>
      </c>
      <c r="Z42" s="971">
        <v>30</v>
      </c>
      <c r="AA42" s="971">
        <v>52</v>
      </c>
      <c r="AB42" s="983">
        <v>0.79</v>
      </c>
      <c r="AC42" s="983">
        <v>0.68</v>
      </c>
      <c r="AD42" s="969">
        <v>24</v>
      </c>
      <c r="AE42" s="969">
        <v>21.8</v>
      </c>
      <c r="AF42" s="969">
        <v>0.25</v>
      </c>
      <c r="AG42" s="969">
        <v>0.32</v>
      </c>
      <c r="AH42" s="968">
        <v>0</v>
      </c>
      <c r="AI42" s="968">
        <v>0</v>
      </c>
      <c r="AJ42" s="968">
        <v>2</v>
      </c>
      <c r="AK42" s="982">
        <v>2</v>
      </c>
      <c r="AL42" s="967">
        <v>32</v>
      </c>
      <c r="AM42" s="12">
        <v>65</v>
      </c>
      <c r="AN42" s="968">
        <v>38</v>
      </c>
      <c r="AO42" s="347">
        <v>6.76</v>
      </c>
      <c r="AP42" s="970">
        <v>3380</v>
      </c>
      <c r="AQ42" s="971">
        <v>30</v>
      </c>
      <c r="AR42" s="971">
        <v>52</v>
      </c>
      <c r="AS42" s="983">
        <v>0.75</v>
      </c>
      <c r="AT42" s="983">
        <v>0.68</v>
      </c>
      <c r="AU42" s="969">
        <v>24.7</v>
      </c>
      <c r="AV42" s="969">
        <v>22.2</v>
      </c>
      <c r="AW42" s="969">
        <v>0.3</v>
      </c>
      <c r="AX42" s="969">
        <v>0.35</v>
      </c>
      <c r="AY42" s="968">
        <v>0</v>
      </c>
      <c r="AZ42" s="968">
        <v>0</v>
      </c>
      <c r="BA42" s="968">
        <v>2</v>
      </c>
      <c r="BB42" s="982">
        <v>2</v>
      </c>
      <c r="BC42" s="967">
        <v>32</v>
      </c>
      <c r="BD42" s="12">
        <v>38</v>
      </c>
      <c r="BE42" s="968">
        <v>45</v>
      </c>
      <c r="BF42" s="347">
        <v>6.02</v>
      </c>
      <c r="BG42" s="970">
        <v>3010</v>
      </c>
      <c r="BH42" s="971">
        <v>31</v>
      </c>
      <c r="BI42" s="971">
        <v>52</v>
      </c>
      <c r="BJ42" s="983">
        <v>0.71</v>
      </c>
      <c r="BK42" s="983">
        <v>0.66</v>
      </c>
      <c r="BL42" s="969">
        <v>23.8</v>
      </c>
      <c r="BM42" s="969">
        <v>21.9</v>
      </c>
      <c r="BN42" s="969">
        <v>0.28000000000000003</v>
      </c>
      <c r="BO42" s="969">
        <v>0.35</v>
      </c>
      <c r="BP42" s="968">
        <v>0</v>
      </c>
      <c r="BQ42" s="968">
        <v>0</v>
      </c>
      <c r="BR42" s="968">
        <v>2</v>
      </c>
      <c r="BS42" s="982">
        <v>2</v>
      </c>
      <c r="BT42" s="967">
        <v>32</v>
      </c>
      <c r="BU42" s="12">
        <v>36</v>
      </c>
      <c r="BV42" s="968">
        <v>44</v>
      </c>
      <c r="BW42" s="347">
        <v>6.16</v>
      </c>
      <c r="BX42" s="970">
        <v>3080</v>
      </c>
      <c r="BY42" s="971">
        <v>31</v>
      </c>
      <c r="BZ42" s="971">
        <v>52</v>
      </c>
      <c r="CA42" s="983">
        <v>0.79</v>
      </c>
      <c r="CB42" s="983">
        <v>0.67</v>
      </c>
      <c r="CC42" s="969">
        <v>24</v>
      </c>
      <c r="CD42" s="969">
        <v>21.7</v>
      </c>
      <c r="CE42" s="969">
        <v>0.28000000000000003</v>
      </c>
      <c r="CF42" s="969">
        <v>0.35</v>
      </c>
      <c r="CG42" s="968">
        <v>0</v>
      </c>
      <c r="CH42" s="968">
        <v>0</v>
      </c>
      <c r="CI42" s="968">
        <v>2</v>
      </c>
      <c r="CJ42" s="982">
        <v>2</v>
      </c>
      <c r="CK42" s="967">
        <v>31</v>
      </c>
      <c r="CL42" s="12">
        <v>72</v>
      </c>
      <c r="CM42" s="968">
        <v>15</v>
      </c>
      <c r="CN42" s="347">
        <v>7.41</v>
      </c>
      <c r="CO42" s="970">
        <v>3705</v>
      </c>
      <c r="CP42" s="971">
        <v>31</v>
      </c>
      <c r="CQ42" s="971">
        <v>60</v>
      </c>
      <c r="CR42" s="983">
        <v>0.78</v>
      </c>
      <c r="CS42" s="983">
        <v>0.68</v>
      </c>
      <c r="CT42" s="969">
        <v>24.4</v>
      </c>
      <c r="CU42" s="969">
        <v>21.4</v>
      </c>
      <c r="CV42" s="969">
        <v>0.28000000000000003</v>
      </c>
      <c r="CW42" s="969">
        <v>0.35</v>
      </c>
      <c r="CX42" s="968">
        <v>0</v>
      </c>
      <c r="CY42" s="968">
        <v>0</v>
      </c>
      <c r="CZ42" s="968">
        <v>2</v>
      </c>
      <c r="DA42" s="982">
        <v>2</v>
      </c>
      <c r="DB42" s="967">
        <v>31</v>
      </c>
      <c r="DC42" s="12">
        <v>220</v>
      </c>
      <c r="DD42" s="968">
        <v>40</v>
      </c>
      <c r="DE42" s="347">
        <v>7.02</v>
      </c>
      <c r="DF42" s="970">
        <v>3510</v>
      </c>
      <c r="DG42" s="971">
        <v>31</v>
      </c>
      <c r="DH42" s="971">
        <v>36</v>
      </c>
      <c r="DI42" s="983">
        <v>0.81</v>
      </c>
      <c r="DJ42" s="983">
        <v>0.66</v>
      </c>
      <c r="DK42" s="969">
        <v>24.2</v>
      </c>
      <c r="DL42" s="969">
        <v>21.7</v>
      </c>
      <c r="DM42" s="969">
        <v>0.28000000000000003</v>
      </c>
      <c r="DN42" s="969">
        <v>0.35</v>
      </c>
      <c r="DO42" s="968">
        <v>0</v>
      </c>
      <c r="DP42" s="968">
        <v>0</v>
      </c>
      <c r="DQ42" s="968">
        <v>2</v>
      </c>
      <c r="DR42" s="982">
        <v>2</v>
      </c>
      <c r="DS42" s="967">
        <v>31</v>
      </c>
      <c r="DT42" s="12">
        <v>190</v>
      </c>
      <c r="DU42" s="968">
        <v>70</v>
      </c>
      <c r="DV42" s="347">
        <v>6.52</v>
      </c>
      <c r="DW42" s="970">
        <v>3260</v>
      </c>
      <c r="DX42" s="971">
        <v>31</v>
      </c>
      <c r="DY42" s="971">
        <v>52</v>
      </c>
      <c r="DZ42" s="983">
        <v>0.72</v>
      </c>
      <c r="EA42" s="983">
        <v>0.64</v>
      </c>
      <c r="EB42" s="969">
        <v>24.1</v>
      </c>
      <c r="EC42" s="969">
        <v>21.9</v>
      </c>
      <c r="ED42" s="969">
        <v>0.25</v>
      </c>
      <c r="EE42" s="969">
        <v>0.32</v>
      </c>
      <c r="EF42" s="968">
        <v>0</v>
      </c>
      <c r="EG42" s="968">
        <v>0</v>
      </c>
      <c r="EH42" s="968">
        <v>2</v>
      </c>
      <c r="EI42" s="982">
        <v>2</v>
      </c>
      <c r="EJ42" s="967">
        <v>31</v>
      </c>
      <c r="EK42" s="12">
        <v>17</v>
      </c>
      <c r="EL42" s="968">
        <v>40</v>
      </c>
      <c r="EM42" s="347">
        <v>7.42</v>
      </c>
      <c r="EN42" s="970">
        <v>3710</v>
      </c>
      <c r="EO42" s="971">
        <v>31</v>
      </c>
      <c r="EP42" s="971">
        <v>52</v>
      </c>
      <c r="EQ42" s="983">
        <v>0.8</v>
      </c>
      <c r="ER42" s="983">
        <v>0.66</v>
      </c>
      <c r="ES42" s="969">
        <v>24.2</v>
      </c>
      <c r="ET42" s="969">
        <v>21.3</v>
      </c>
      <c r="EU42" s="969">
        <v>0.28000000000000003</v>
      </c>
      <c r="EV42" s="969">
        <v>0.37</v>
      </c>
      <c r="EW42" s="968">
        <v>0</v>
      </c>
      <c r="EX42" s="968">
        <v>0</v>
      </c>
      <c r="EY42" s="968">
        <v>2</v>
      </c>
      <c r="EZ42" s="982">
        <v>2</v>
      </c>
      <c r="FA42" s="967">
        <f t="shared" si="13"/>
        <v>754</v>
      </c>
      <c r="FB42" s="968">
        <f t="shared" si="14"/>
        <v>565</v>
      </c>
      <c r="FC42" s="969">
        <f t="shared" si="15"/>
        <v>60.12</v>
      </c>
      <c r="FD42" s="970">
        <f t="shared" si="16"/>
        <v>30060</v>
      </c>
      <c r="FE42" s="971">
        <f t="shared" si="17"/>
        <v>276</v>
      </c>
      <c r="FF42" s="972">
        <f t="shared" si="18"/>
        <v>460</v>
      </c>
    </row>
    <row r="43" spans="1:162">
      <c r="A43" s="93">
        <f t="shared" ref="A43:A60" si="19">A42+1</f>
        <v>45712</v>
      </c>
      <c r="B43" s="317">
        <v>8</v>
      </c>
      <c r="C43" s="318">
        <v>-1</v>
      </c>
      <c r="D43" s="967">
        <v>33</v>
      </c>
      <c r="E43" s="12">
        <v>127</v>
      </c>
      <c r="F43" s="968">
        <v>96</v>
      </c>
      <c r="G43" s="347">
        <v>6.49</v>
      </c>
      <c r="H43" s="970">
        <v>3245</v>
      </c>
      <c r="I43" s="971">
        <v>92</v>
      </c>
      <c r="J43" s="971">
        <v>60</v>
      </c>
      <c r="K43" s="983">
        <v>0.73</v>
      </c>
      <c r="L43" s="983">
        <v>0.55000000000000004</v>
      </c>
      <c r="M43" s="969">
        <v>24</v>
      </c>
      <c r="N43" s="969">
        <v>20.9</v>
      </c>
      <c r="O43" s="969">
        <v>0.22</v>
      </c>
      <c r="P43" s="969">
        <v>0.31</v>
      </c>
      <c r="Q43" s="968">
        <v>0</v>
      </c>
      <c r="R43" s="968">
        <v>0</v>
      </c>
      <c r="S43" s="968">
        <v>2</v>
      </c>
      <c r="T43" s="982">
        <v>2</v>
      </c>
      <c r="U43" s="967">
        <v>33</v>
      </c>
      <c r="V43" s="12">
        <v>244</v>
      </c>
      <c r="W43" s="968">
        <v>150</v>
      </c>
      <c r="X43" s="347">
        <v>5.95</v>
      </c>
      <c r="Y43" s="970">
        <v>2975</v>
      </c>
      <c r="Z43" s="971">
        <v>93</v>
      </c>
      <c r="AA43" s="971">
        <v>56</v>
      </c>
      <c r="AB43" s="983">
        <v>0.77</v>
      </c>
      <c r="AC43" s="983">
        <v>0.62</v>
      </c>
      <c r="AD43" s="969">
        <v>25.3</v>
      </c>
      <c r="AE43" s="969">
        <v>21.4</v>
      </c>
      <c r="AF43" s="969">
        <v>0.2</v>
      </c>
      <c r="AG43" s="969">
        <v>0.3</v>
      </c>
      <c r="AH43" s="968">
        <v>0</v>
      </c>
      <c r="AI43" s="968">
        <v>0</v>
      </c>
      <c r="AJ43" s="968">
        <v>2</v>
      </c>
      <c r="AK43" s="982">
        <v>2</v>
      </c>
      <c r="AL43" s="967">
        <v>33</v>
      </c>
      <c r="AM43" s="12">
        <v>84</v>
      </c>
      <c r="AN43" s="968">
        <v>26</v>
      </c>
      <c r="AO43" s="347">
        <v>6.16</v>
      </c>
      <c r="AP43" s="970">
        <v>3080</v>
      </c>
      <c r="AQ43" s="971">
        <v>93</v>
      </c>
      <c r="AR43" s="971">
        <v>52</v>
      </c>
      <c r="AS43" s="983">
        <v>0.74</v>
      </c>
      <c r="AT43" s="983">
        <v>0.57999999999999996</v>
      </c>
      <c r="AU43" s="969">
        <v>25.1</v>
      </c>
      <c r="AV43" s="969">
        <v>21.3</v>
      </c>
      <c r="AW43" s="969">
        <v>0.22</v>
      </c>
      <c r="AX43" s="969">
        <v>0.34</v>
      </c>
      <c r="AY43" s="968">
        <v>0</v>
      </c>
      <c r="AZ43" s="968">
        <v>0</v>
      </c>
      <c r="BA43" s="968">
        <v>2</v>
      </c>
      <c r="BB43" s="982">
        <v>2</v>
      </c>
      <c r="BC43" s="967">
        <v>33</v>
      </c>
      <c r="BD43" s="12">
        <v>70</v>
      </c>
      <c r="BE43" s="968">
        <v>30</v>
      </c>
      <c r="BF43" s="347">
        <v>6.02</v>
      </c>
      <c r="BG43" s="970">
        <v>3010</v>
      </c>
      <c r="BH43" s="971">
        <v>93</v>
      </c>
      <c r="BI43" s="971">
        <v>60</v>
      </c>
      <c r="BJ43" s="983">
        <v>0.7</v>
      </c>
      <c r="BK43" s="983">
        <v>0.57999999999999996</v>
      </c>
      <c r="BL43" s="969">
        <v>24.5</v>
      </c>
      <c r="BM43" s="969">
        <v>21.4</v>
      </c>
      <c r="BN43" s="969">
        <v>0.22</v>
      </c>
      <c r="BO43" s="969">
        <v>0.31</v>
      </c>
      <c r="BP43" s="968">
        <v>0</v>
      </c>
      <c r="BQ43" s="968">
        <v>0</v>
      </c>
      <c r="BR43" s="968">
        <v>2</v>
      </c>
      <c r="BS43" s="982">
        <v>2</v>
      </c>
      <c r="BT43" s="967">
        <v>33</v>
      </c>
      <c r="BU43" s="12">
        <v>95</v>
      </c>
      <c r="BV43" s="968">
        <v>35</v>
      </c>
      <c r="BW43" s="347">
        <v>5.96</v>
      </c>
      <c r="BX43" s="970">
        <v>2980</v>
      </c>
      <c r="BY43" s="971">
        <v>93</v>
      </c>
      <c r="BZ43" s="971">
        <v>52</v>
      </c>
      <c r="CA43" s="983">
        <v>0.75</v>
      </c>
      <c r="CB43" s="983">
        <v>0.56999999999999995</v>
      </c>
      <c r="CC43" s="969">
        <v>24.1</v>
      </c>
      <c r="CD43" s="969">
        <v>21.3</v>
      </c>
      <c r="CE43" s="969">
        <v>0.22</v>
      </c>
      <c r="CF43" s="969">
        <v>0.31</v>
      </c>
      <c r="CG43" s="968">
        <v>0</v>
      </c>
      <c r="CH43" s="968">
        <v>0</v>
      </c>
      <c r="CI43" s="968">
        <v>2</v>
      </c>
      <c r="CJ43" s="982">
        <v>2</v>
      </c>
      <c r="CK43" s="967">
        <v>32</v>
      </c>
      <c r="CL43" s="12">
        <v>85</v>
      </c>
      <c r="CM43" s="968">
        <v>17</v>
      </c>
      <c r="CN43" s="347">
        <v>7.2</v>
      </c>
      <c r="CO43" s="970">
        <v>3600</v>
      </c>
      <c r="CP43" s="971">
        <v>93</v>
      </c>
      <c r="CQ43" s="971">
        <v>60</v>
      </c>
      <c r="CR43" s="983">
        <v>0.76</v>
      </c>
      <c r="CS43" s="983">
        <v>0.57999999999999996</v>
      </c>
      <c r="CT43" s="969">
        <v>24.9</v>
      </c>
      <c r="CU43" s="969">
        <v>21</v>
      </c>
      <c r="CV43" s="969">
        <v>0.22</v>
      </c>
      <c r="CW43" s="969">
        <v>0.31</v>
      </c>
      <c r="CX43" s="968">
        <v>0</v>
      </c>
      <c r="CY43" s="968">
        <v>0</v>
      </c>
      <c r="CZ43" s="968">
        <v>2</v>
      </c>
      <c r="DA43" s="982">
        <v>2</v>
      </c>
      <c r="DB43" s="967">
        <v>32</v>
      </c>
      <c r="DC43" s="12">
        <v>350</v>
      </c>
      <c r="DD43" s="968">
        <v>50</v>
      </c>
      <c r="DE43" s="347">
        <v>6.3</v>
      </c>
      <c r="DF43" s="970">
        <v>3150</v>
      </c>
      <c r="DG43" s="971">
        <v>93</v>
      </c>
      <c r="DH43" s="971">
        <v>40</v>
      </c>
      <c r="DI43" s="983">
        <v>0.78</v>
      </c>
      <c r="DJ43" s="983">
        <v>0.56999999999999995</v>
      </c>
      <c r="DK43" s="969">
        <v>25.2</v>
      </c>
      <c r="DL43" s="969">
        <v>21.8</v>
      </c>
      <c r="DM43" s="969">
        <v>0.22</v>
      </c>
      <c r="DN43" s="969">
        <v>0.31</v>
      </c>
      <c r="DO43" s="968">
        <v>0</v>
      </c>
      <c r="DP43" s="968">
        <v>0</v>
      </c>
      <c r="DQ43" s="968">
        <v>2</v>
      </c>
      <c r="DR43" s="982">
        <v>2</v>
      </c>
      <c r="DS43" s="967">
        <v>32</v>
      </c>
      <c r="DT43" s="12">
        <v>280</v>
      </c>
      <c r="DU43" s="968">
        <v>46</v>
      </c>
      <c r="DV43" s="347">
        <v>6.31</v>
      </c>
      <c r="DW43" s="970">
        <v>3155</v>
      </c>
      <c r="DX43" s="971">
        <v>93</v>
      </c>
      <c r="DY43" s="971">
        <v>60</v>
      </c>
      <c r="DZ43" s="983">
        <v>0.69</v>
      </c>
      <c r="EA43" s="983">
        <v>0.56999999999999995</v>
      </c>
      <c r="EB43" s="969">
        <v>24.1</v>
      </c>
      <c r="EC43" s="969">
        <v>21.6</v>
      </c>
      <c r="ED43" s="969">
        <v>0.2</v>
      </c>
      <c r="EE43" s="969">
        <v>0.3</v>
      </c>
      <c r="EF43" s="968">
        <v>0</v>
      </c>
      <c r="EG43" s="968">
        <v>0</v>
      </c>
      <c r="EH43" s="968">
        <v>2</v>
      </c>
      <c r="EI43" s="982">
        <v>2</v>
      </c>
      <c r="EJ43" s="967">
        <v>32</v>
      </c>
      <c r="EK43" s="12">
        <v>50</v>
      </c>
      <c r="EL43" s="968">
        <v>48</v>
      </c>
      <c r="EM43" s="347">
        <v>6.55</v>
      </c>
      <c r="EN43" s="970">
        <v>3275</v>
      </c>
      <c r="EO43" s="971">
        <v>93</v>
      </c>
      <c r="EP43" s="971">
        <v>56</v>
      </c>
      <c r="EQ43" s="983">
        <v>0.75</v>
      </c>
      <c r="ER43" s="983">
        <v>0.56000000000000005</v>
      </c>
      <c r="ES43" s="969">
        <v>25.2</v>
      </c>
      <c r="ET43" s="969">
        <v>21.3</v>
      </c>
      <c r="EU43" s="969">
        <v>0.22</v>
      </c>
      <c r="EV43" s="969">
        <v>0.31</v>
      </c>
      <c r="EW43" s="968">
        <v>0</v>
      </c>
      <c r="EX43" s="968">
        <v>0</v>
      </c>
      <c r="EY43" s="968">
        <v>2</v>
      </c>
      <c r="EZ43" s="982">
        <v>2</v>
      </c>
      <c r="FA43" s="967">
        <f t="shared" si="13"/>
        <v>1385</v>
      </c>
      <c r="FB43" s="968">
        <f t="shared" si="14"/>
        <v>498</v>
      </c>
      <c r="FC43" s="969">
        <f t="shared" si="15"/>
        <v>56.940000000000005</v>
      </c>
      <c r="FD43" s="970">
        <f t="shared" si="16"/>
        <v>28470</v>
      </c>
      <c r="FE43" s="971">
        <f t="shared" si="17"/>
        <v>836</v>
      </c>
      <c r="FF43" s="972">
        <f t="shared" si="18"/>
        <v>496</v>
      </c>
    </row>
    <row r="44" spans="1:162">
      <c r="A44" s="93">
        <f t="shared" si="19"/>
        <v>45713</v>
      </c>
      <c r="B44" s="317">
        <v>12</v>
      </c>
      <c r="C44" s="318">
        <v>1</v>
      </c>
      <c r="D44" s="967">
        <v>34</v>
      </c>
      <c r="E44" s="12">
        <v>210</v>
      </c>
      <c r="F44" s="968">
        <v>90</v>
      </c>
      <c r="G44" s="347">
        <v>6.07</v>
      </c>
      <c r="H44" s="970">
        <v>3035</v>
      </c>
      <c r="I44" s="971">
        <v>30</v>
      </c>
      <c r="J44" s="971">
        <v>52</v>
      </c>
      <c r="K44" s="983">
        <v>0.68</v>
      </c>
      <c r="L44" s="983">
        <v>0.53</v>
      </c>
      <c r="M44" s="969">
        <v>25.1</v>
      </c>
      <c r="N44" s="969">
        <v>21.8</v>
      </c>
      <c r="O44" s="969">
        <v>0.22</v>
      </c>
      <c r="P44" s="969">
        <v>0.35</v>
      </c>
      <c r="Q44" s="968">
        <v>0</v>
      </c>
      <c r="R44" s="968">
        <v>0</v>
      </c>
      <c r="S44" s="968">
        <v>2</v>
      </c>
      <c r="T44" s="982">
        <v>2</v>
      </c>
      <c r="U44" s="967">
        <v>34</v>
      </c>
      <c r="V44" s="12">
        <v>370</v>
      </c>
      <c r="W44" s="968">
        <v>100</v>
      </c>
      <c r="X44" s="347">
        <v>5.96</v>
      </c>
      <c r="Y44" s="970">
        <v>2980</v>
      </c>
      <c r="Z44" s="971">
        <v>30</v>
      </c>
      <c r="AA44" s="971">
        <v>48</v>
      </c>
      <c r="AB44" s="983">
        <v>0.76</v>
      </c>
      <c r="AC44" s="983">
        <v>0.59</v>
      </c>
      <c r="AD44" s="969">
        <v>25</v>
      </c>
      <c r="AE44" s="969">
        <v>22.2</v>
      </c>
      <c r="AF44" s="969">
        <v>0.2</v>
      </c>
      <c r="AG44" s="969">
        <v>0.39</v>
      </c>
      <c r="AH44" s="968">
        <v>0</v>
      </c>
      <c r="AI44" s="968">
        <v>0</v>
      </c>
      <c r="AJ44" s="968">
        <v>2</v>
      </c>
      <c r="AK44" s="982">
        <v>2</v>
      </c>
      <c r="AL44" s="967">
        <v>34</v>
      </c>
      <c r="AM44" s="12">
        <v>98</v>
      </c>
      <c r="AN44" s="968">
        <v>10</v>
      </c>
      <c r="AO44" s="347">
        <v>6.13</v>
      </c>
      <c r="AP44" s="970">
        <v>3065</v>
      </c>
      <c r="AQ44" s="971">
        <v>31</v>
      </c>
      <c r="AR44" s="971">
        <v>44</v>
      </c>
      <c r="AS44" s="983">
        <v>0.73</v>
      </c>
      <c r="AT44" s="983">
        <v>0.56999999999999995</v>
      </c>
      <c r="AU44" s="969">
        <v>25.6</v>
      </c>
      <c r="AV44" s="969">
        <v>22.2</v>
      </c>
      <c r="AW44" s="969">
        <v>0.22</v>
      </c>
      <c r="AX44" s="969">
        <v>0.45</v>
      </c>
      <c r="AY44" s="968">
        <v>0</v>
      </c>
      <c r="AZ44" s="968">
        <v>0</v>
      </c>
      <c r="BA44" s="968">
        <v>2</v>
      </c>
      <c r="BB44" s="982">
        <v>2</v>
      </c>
      <c r="BC44" s="967">
        <v>34</v>
      </c>
      <c r="BD44" s="12">
        <v>100</v>
      </c>
      <c r="BE44" s="968">
        <v>19</v>
      </c>
      <c r="BF44" s="347">
        <v>6.73</v>
      </c>
      <c r="BG44" s="970">
        <v>3365</v>
      </c>
      <c r="BH44" s="971">
        <v>31</v>
      </c>
      <c r="BI44" s="971">
        <v>48</v>
      </c>
      <c r="BJ44" s="983">
        <v>0.7</v>
      </c>
      <c r="BK44" s="983">
        <v>0.56000000000000005</v>
      </c>
      <c r="BL44" s="969">
        <v>25.7</v>
      </c>
      <c r="BM44" s="969">
        <v>21.9</v>
      </c>
      <c r="BN44" s="969">
        <v>0.22</v>
      </c>
      <c r="BO44" s="969">
        <v>0.39</v>
      </c>
      <c r="BP44" s="968">
        <v>0</v>
      </c>
      <c r="BQ44" s="968">
        <v>0</v>
      </c>
      <c r="BR44" s="968">
        <v>2</v>
      </c>
      <c r="BS44" s="982">
        <v>2</v>
      </c>
      <c r="BT44" s="967">
        <v>34</v>
      </c>
      <c r="BU44" s="12">
        <v>153</v>
      </c>
      <c r="BV44" s="968">
        <v>32</v>
      </c>
      <c r="BW44" s="347">
        <v>6.15</v>
      </c>
      <c r="BX44" s="970">
        <v>3075</v>
      </c>
      <c r="BY44" s="971">
        <v>31</v>
      </c>
      <c r="BZ44" s="971">
        <v>48</v>
      </c>
      <c r="CA44" s="983">
        <v>0.74</v>
      </c>
      <c r="CB44" s="983">
        <v>0.56000000000000005</v>
      </c>
      <c r="CC44" s="969">
        <v>25.2</v>
      </c>
      <c r="CD44" s="969">
        <v>22</v>
      </c>
      <c r="CE44" s="969">
        <v>0.22</v>
      </c>
      <c r="CF44" s="969">
        <v>0.39</v>
      </c>
      <c r="CG44" s="968">
        <v>0</v>
      </c>
      <c r="CH44" s="968">
        <v>0</v>
      </c>
      <c r="CI44" s="968">
        <v>2</v>
      </c>
      <c r="CJ44" s="982">
        <v>2</v>
      </c>
      <c r="CK44" s="967">
        <v>33</v>
      </c>
      <c r="CL44" s="12">
        <v>130</v>
      </c>
      <c r="CM44" s="968">
        <v>16</v>
      </c>
      <c r="CN44" s="347">
        <v>7.4</v>
      </c>
      <c r="CO44" s="970">
        <v>3700</v>
      </c>
      <c r="CP44" s="971">
        <v>31</v>
      </c>
      <c r="CQ44" s="971">
        <v>48</v>
      </c>
      <c r="CR44" s="983">
        <v>0.76</v>
      </c>
      <c r="CS44" s="983">
        <v>0.55000000000000004</v>
      </c>
      <c r="CT44" s="969">
        <v>26</v>
      </c>
      <c r="CU44" s="969">
        <v>21.5</v>
      </c>
      <c r="CV44" s="969">
        <v>0.22</v>
      </c>
      <c r="CW44" s="969">
        <v>0.39</v>
      </c>
      <c r="CX44" s="968">
        <v>0</v>
      </c>
      <c r="CY44" s="968">
        <v>0</v>
      </c>
      <c r="CZ44" s="968">
        <v>2</v>
      </c>
      <c r="DA44" s="982">
        <v>2</v>
      </c>
      <c r="DB44" s="967">
        <v>33</v>
      </c>
      <c r="DC44" s="12">
        <v>730</v>
      </c>
      <c r="DD44" s="968">
        <v>70</v>
      </c>
      <c r="DE44" s="347">
        <v>5.87</v>
      </c>
      <c r="DF44" s="970">
        <v>2935</v>
      </c>
      <c r="DG44" s="971">
        <v>31</v>
      </c>
      <c r="DH44" s="971">
        <v>32</v>
      </c>
      <c r="DI44" s="983">
        <v>0.75</v>
      </c>
      <c r="DJ44" s="983">
        <v>0.55000000000000004</v>
      </c>
      <c r="DK44" s="969">
        <v>24.9</v>
      </c>
      <c r="DL44" s="969">
        <v>22.3</v>
      </c>
      <c r="DM44" s="969">
        <v>0.2</v>
      </c>
      <c r="DN44" s="969">
        <v>0.35</v>
      </c>
      <c r="DO44" s="968">
        <v>0</v>
      </c>
      <c r="DP44" s="968">
        <v>0</v>
      </c>
      <c r="DQ44" s="968">
        <v>2</v>
      </c>
      <c r="DR44" s="982">
        <v>2</v>
      </c>
      <c r="DS44" s="967">
        <v>33</v>
      </c>
      <c r="DT44" s="12">
        <v>260</v>
      </c>
      <c r="DU44" s="968">
        <v>13</v>
      </c>
      <c r="DV44" s="347">
        <v>6.79</v>
      </c>
      <c r="DW44" s="970">
        <v>3395</v>
      </c>
      <c r="DX44" s="971">
        <v>31</v>
      </c>
      <c r="DY44" s="971">
        <v>56</v>
      </c>
      <c r="DZ44" s="983">
        <v>0.7</v>
      </c>
      <c r="EA44" s="983">
        <v>0.57999999999999996</v>
      </c>
      <c r="EB44" s="969">
        <v>24.8</v>
      </c>
      <c r="EC44" s="969">
        <v>22</v>
      </c>
      <c r="ED44" s="969">
        <v>0.2</v>
      </c>
      <c r="EE44" s="969">
        <v>0.39</v>
      </c>
      <c r="EF44" s="968">
        <v>0</v>
      </c>
      <c r="EG44" s="968">
        <v>0</v>
      </c>
      <c r="EH44" s="968">
        <v>2</v>
      </c>
      <c r="EI44" s="982">
        <v>2</v>
      </c>
      <c r="EJ44" s="967">
        <v>33</v>
      </c>
      <c r="EK44" s="12">
        <v>80</v>
      </c>
      <c r="EL44" s="968">
        <v>25</v>
      </c>
      <c r="EM44" s="347">
        <v>6.2</v>
      </c>
      <c r="EN44" s="970">
        <v>3100</v>
      </c>
      <c r="EO44" s="971">
        <v>31</v>
      </c>
      <c r="EP44" s="971">
        <v>52</v>
      </c>
      <c r="EQ44" s="983">
        <v>0.72</v>
      </c>
      <c r="ER44" s="983">
        <v>0.55000000000000004</v>
      </c>
      <c r="ES44" s="969">
        <v>25.9</v>
      </c>
      <c r="ET44" s="969">
        <v>22.1</v>
      </c>
      <c r="EU44" s="969">
        <v>0.22</v>
      </c>
      <c r="EV44" s="969">
        <v>0.35</v>
      </c>
      <c r="EW44" s="968">
        <v>0</v>
      </c>
      <c r="EX44" s="968">
        <v>0</v>
      </c>
      <c r="EY44" s="968">
        <v>2</v>
      </c>
      <c r="EZ44" s="982">
        <v>2</v>
      </c>
      <c r="FA44" s="967">
        <f t="shared" si="13"/>
        <v>2131</v>
      </c>
      <c r="FB44" s="968">
        <f t="shared" si="14"/>
        <v>375</v>
      </c>
      <c r="FC44" s="969">
        <f t="shared" si="15"/>
        <v>57.300000000000011</v>
      </c>
      <c r="FD44" s="970">
        <f t="shared" si="16"/>
        <v>28650</v>
      </c>
      <c r="FE44" s="971">
        <f t="shared" si="17"/>
        <v>277</v>
      </c>
      <c r="FF44" s="972">
        <f t="shared" si="18"/>
        <v>428</v>
      </c>
    </row>
    <row r="45" spans="1:162">
      <c r="A45" s="93">
        <f t="shared" si="19"/>
        <v>45714</v>
      </c>
      <c r="B45" s="317">
        <v>15</v>
      </c>
      <c r="C45" s="318">
        <v>3</v>
      </c>
      <c r="D45" s="967">
        <v>35</v>
      </c>
      <c r="E45" s="12">
        <v>312</v>
      </c>
      <c r="F45" s="968">
        <v>80</v>
      </c>
      <c r="G45" s="347">
        <v>4.82</v>
      </c>
      <c r="H45" s="970">
        <v>2410</v>
      </c>
      <c r="I45" s="971">
        <v>5</v>
      </c>
      <c r="J45" s="971">
        <v>48</v>
      </c>
      <c r="K45" s="983">
        <v>0.73</v>
      </c>
      <c r="L45" s="983">
        <v>0.55000000000000004</v>
      </c>
      <c r="M45" s="969">
        <v>27.6</v>
      </c>
      <c r="N45" s="969">
        <v>21.8</v>
      </c>
      <c r="O45" s="969">
        <v>0.22</v>
      </c>
      <c r="P45" s="969">
        <v>0.39</v>
      </c>
      <c r="Q45" s="968">
        <v>0</v>
      </c>
      <c r="R45" s="968">
        <v>0</v>
      </c>
      <c r="S45" s="968">
        <v>2</v>
      </c>
      <c r="T45" s="982">
        <v>2</v>
      </c>
      <c r="U45" s="967">
        <v>35</v>
      </c>
      <c r="V45" s="12">
        <v>561</v>
      </c>
      <c r="W45" s="968">
        <v>90</v>
      </c>
      <c r="X45" s="347">
        <v>5.61</v>
      </c>
      <c r="Y45" s="970">
        <v>2805</v>
      </c>
      <c r="Z45" s="971">
        <v>5</v>
      </c>
      <c r="AA45" s="971">
        <v>48</v>
      </c>
      <c r="AB45" s="983">
        <v>0.78</v>
      </c>
      <c r="AC45" s="983">
        <v>0.6</v>
      </c>
      <c r="AD45" s="969">
        <v>26.9</v>
      </c>
      <c r="AE45" s="969">
        <v>22.1</v>
      </c>
      <c r="AF45" s="969">
        <v>0.2</v>
      </c>
      <c r="AG45" s="969">
        <v>0.39</v>
      </c>
      <c r="AH45" s="968">
        <v>0</v>
      </c>
      <c r="AI45" s="968">
        <v>0</v>
      </c>
      <c r="AJ45" s="968">
        <v>2</v>
      </c>
      <c r="AK45" s="982">
        <v>2</v>
      </c>
      <c r="AL45" s="967">
        <v>35</v>
      </c>
      <c r="AM45" s="12">
        <v>153</v>
      </c>
      <c r="AN45" s="968">
        <v>12</v>
      </c>
      <c r="AO45" s="347">
        <v>6.62</v>
      </c>
      <c r="AP45" s="970">
        <v>3310</v>
      </c>
      <c r="AQ45" s="971">
        <v>6</v>
      </c>
      <c r="AR45" s="971">
        <v>52</v>
      </c>
      <c r="AS45" s="983">
        <v>0.73</v>
      </c>
      <c r="AT45" s="983">
        <v>0.56999999999999995</v>
      </c>
      <c r="AU45" s="969">
        <v>27.3</v>
      </c>
      <c r="AV45" s="969">
        <v>22.3</v>
      </c>
      <c r="AW45" s="969">
        <v>0.22</v>
      </c>
      <c r="AX45" s="969">
        <v>0.51</v>
      </c>
      <c r="AY45" s="968">
        <v>0</v>
      </c>
      <c r="AZ45" s="968">
        <v>0</v>
      </c>
      <c r="BA45" s="968">
        <v>2</v>
      </c>
      <c r="BB45" s="982">
        <v>2</v>
      </c>
      <c r="BC45" s="967">
        <v>35</v>
      </c>
      <c r="BD45" s="12">
        <v>155</v>
      </c>
      <c r="BE45" s="968">
        <v>15</v>
      </c>
      <c r="BF45" s="347">
        <v>7.14</v>
      </c>
      <c r="BG45" s="970">
        <v>3570</v>
      </c>
      <c r="BH45" s="971">
        <v>6</v>
      </c>
      <c r="BI45" s="971">
        <v>52</v>
      </c>
      <c r="BJ45" s="983">
        <v>0.7</v>
      </c>
      <c r="BK45" s="983">
        <v>0.59</v>
      </c>
      <c r="BL45" s="969">
        <v>27.7</v>
      </c>
      <c r="BM45" s="969">
        <v>21.9</v>
      </c>
      <c r="BN45" s="969">
        <v>0.22</v>
      </c>
      <c r="BO45" s="969">
        <v>0.45</v>
      </c>
      <c r="BP45" s="968">
        <v>0</v>
      </c>
      <c r="BQ45" s="968">
        <v>0</v>
      </c>
      <c r="BR45" s="968">
        <v>2</v>
      </c>
      <c r="BS45" s="982">
        <v>2</v>
      </c>
      <c r="BT45" s="967">
        <v>35</v>
      </c>
      <c r="BU45" s="12">
        <v>187</v>
      </c>
      <c r="BV45" s="968">
        <v>18</v>
      </c>
      <c r="BW45" s="347">
        <v>6.26</v>
      </c>
      <c r="BX45" s="970">
        <v>3130</v>
      </c>
      <c r="BY45" s="971">
        <v>6</v>
      </c>
      <c r="BZ45" s="971">
        <v>48</v>
      </c>
      <c r="CA45" s="983">
        <v>0.76</v>
      </c>
      <c r="CB45" s="983">
        <v>0.56000000000000005</v>
      </c>
      <c r="CC45" s="969">
        <v>27</v>
      </c>
      <c r="CD45" s="969">
        <v>22.1</v>
      </c>
      <c r="CE45" s="969">
        <v>0.22</v>
      </c>
      <c r="CF45" s="969">
        <v>0.45</v>
      </c>
      <c r="CG45" s="968">
        <v>0</v>
      </c>
      <c r="CH45" s="968">
        <v>0</v>
      </c>
      <c r="CI45" s="968">
        <v>2</v>
      </c>
      <c r="CJ45" s="982">
        <v>2</v>
      </c>
      <c r="CK45" s="967">
        <v>34</v>
      </c>
      <c r="CL45" s="12">
        <v>135</v>
      </c>
      <c r="CM45" s="968">
        <v>10</v>
      </c>
      <c r="CN45" s="347">
        <v>8.0299999999999994</v>
      </c>
      <c r="CO45" s="970">
        <v>4015</v>
      </c>
      <c r="CP45" s="971">
        <v>6</v>
      </c>
      <c r="CQ45" s="971">
        <v>60</v>
      </c>
      <c r="CR45" s="983">
        <v>0.76</v>
      </c>
      <c r="CS45" s="983">
        <v>0.56999999999999995</v>
      </c>
      <c r="CT45" s="969">
        <v>27.3</v>
      </c>
      <c r="CU45" s="969">
        <v>22</v>
      </c>
      <c r="CV45" s="969">
        <v>0.22</v>
      </c>
      <c r="CW45" s="969">
        <v>0.51</v>
      </c>
      <c r="CX45" s="968">
        <v>0</v>
      </c>
      <c r="CY45" s="968">
        <v>0</v>
      </c>
      <c r="CZ45" s="968">
        <v>2</v>
      </c>
      <c r="DA45" s="982">
        <v>2</v>
      </c>
      <c r="DB45" s="967">
        <v>34</v>
      </c>
      <c r="DC45" s="12">
        <v>450</v>
      </c>
      <c r="DD45" s="968">
        <v>15</v>
      </c>
      <c r="DE45" s="347">
        <v>5.79</v>
      </c>
      <c r="DF45" s="970">
        <v>2895</v>
      </c>
      <c r="DG45" s="971">
        <v>6</v>
      </c>
      <c r="DH45" s="971">
        <v>32</v>
      </c>
      <c r="DI45" s="983">
        <v>0.76</v>
      </c>
      <c r="DJ45" s="983">
        <v>0.54</v>
      </c>
      <c r="DK45" s="969">
        <v>26.9</v>
      </c>
      <c r="DL45" s="969">
        <v>22.1</v>
      </c>
      <c r="DM45" s="969">
        <v>0.2</v>
      </c>
      <c r="DN45" s="969">
        <v>0.45</v>
      </c>
      <c r="DO45" s="968">
        <v>0</v>
      </c>
      <c r="DP45" s="968">
        <v>0</v>
      </c>
      <c r="DQ45" s="968">
        <v>2</v>
      </c>
      <c r="DR45" s="982">
        <v>2</v>
      </c>
      <c r="DS45" s="967">
        <v>34</v>
      </c>
      <c r="DT45" s="12">
        <v>290</v>
      </c>
      <c r="DU45" s="968">
        <v>0</v>
      </c>
      <c r="DV45" s="347">
        <v>6.86</v>
      </c>
      <c r="DW45" s="970">
        <v>3430</v>
      </c>
      <c r="DX45" s="971">
        <v>6</v>
      </c>
      <c r="DY45" s="971">
        <v>52</v>
      </c>
      <c r="DZ45" s="983">
        <v>0.72</v>
      </c>
      <c r="EA45" s="983">
        <v>0.56999999999999995</v>
      </c>
      <c r="EB45" s="969">
        <v>26.7</v>
      </c>
      <c r="EC45" s="969">
        <v>21.8</v>
      </c>
      <c r="ED45" s="969">
        <v>0.2</v>
      </c>
      <c r="EE45" s="969">
        <v>0.45</v>
      </c>
      <c r="EF45" s="968">
        <v>0</v>
      </c>
      <c r="EG45" s="968">
        <v>0</v>
      </c>
      <c r="EH45" s="968">
        <v>2</v>
      </c>
      <c r="EI45" s="982">
        <v>2</v>
      </c>
      <c r="EJ45" s="967">
        <v>34</v>
      </c>
      <c r="EK45" s="12">
        <v>221</v>
      </c>
      <c r="EL45" s="968">
        <v>0</v>
      </c>
      <c r="EM45" s="347">
        <v>5.6</v>
      </c>
      <c r="EN45" s="970">
        <v>2800</v>
      </c>
      <c r="EO45" s="971">
        <v>6</v>
      </c>
      <c r="EP45" s="971">
        <v>52</v>
      </c>
      <c r="EQ45" s="983">
        <v>0.67</v>
      </c>
      <c r="ER45" s="983">
        <v>0.55000000000000004</v>
      </c>
      <c r="ES45" s="969">
        <v>27.6</v>
      </c>
      <c r="ET45" s="969">
        <v>21.8</v>
      </c>
      <c r="EU45" s="969">
        <v>0.22</v>
      </c>
      <c r="EV45" s="969">
        <v>0.39</v>
      </c>
      <c r="EW45" s="968">
        <v>0</v>
      </c>
      <c r="EX45" s="968">
        <v>0</v>
      </c>
      <c r="EY45" s="968">
        <v>2</v>
      </c>
      <c r="EZ45" s="982">
        <v>2</v>
      </c>
      <c r="FA45" s="967">
        <f t="shared" si="13"/>
        <v>2464</v>
      </c>
      <c r="FB45" s="968">
        <f t="shared" si="14"/>
        <v>240</v>
      </c>
      <c r="FC45" s="969">
        <f t="shared" si="15"/>
        <v>56.73</v>
      </c>
      <c r="FD45" s="970">
        <f t="shared" si="16"/>
        <v>28365</v>
      </c>
      <c r="FE45" s="971">
        <f t="shared" si="17"/>
        <v>52</v>
      </c>
      <c r="FF45" s="972">
        <f t="shared" si="18"/>
        <v>444</v>
      </c>
    </row>
    <row r="46" spans="1:162">
      <c r="A46" s="93">
        <f t="shared" si="19"/>
        <v>45715</v>
      </c>
      <c r="B46" s="317">
        <v>18</v>
      </c>
      <c r="C46" s="318">
        <v>6</v>
      </c>
      <c r="D46" s="967">
        <v>36</v>
      </c>
      <c r="E46" s="12">
        <f>死淘分类!C45</f>
        <v>467</v>
      </c>
      <c r="F46" s="968">
        <f>死淘分类!I45-死淘分类!C45</f>
        <v>0</v>
      </c>
      <c r="G46" s="347">
        <v>4.8899999999999997</v>
      </c>
      <c r="H46" s="970">
        <v>2445</v>
      </c>
      <c r="I46" s="971">
        <v>0</v>
      </c>
      <c r="J46" s="971">
        <v>44</v>
      </c>
      <c r="K46" s="983">
        <v>0.65</v>
      </c>
      <c r="L46" s="983">
        <v>0.56000000000000005</v>
      </c>
      <c r="M46" s="969">
        <v>26.8</v>
      </c>
      <c r="N46" s="969">
        <v>21.4</v>
      </c>
      <c r="O46" s="969">
        <v>0.25</v>
      </c>
      <c r="P46" s="969">
        <v>0.51</v>
      </c>
      <c r="Q46" s="968">
        <v>0</v>
      </c>
      <c r="R46" s="968">
        <v>0</v>
      </c>
      <c r="S46" s="968">
        <v>2</v>
      </c>
      <c r="T46" s="982">
        <v>2</v>
      </c>
      <c r="U46" s="967">
        <v>36</v>
      </c>
      <c r="V46" s="12">
        <f>死淘分类!M45</f>
        <v>312</v>
      </c>
      <c r="W46" s="968">
        <f>死淘分类!S45-死淘分类!M45</f>
        <v>0</v>
      </c>
      <c r="X46" s="347">
        <v>5.8</v>
      </c>
      <c r="Y46" s="970">
        <v>2900</v>
      </c>
      <c r="Z46" s="971">
        <v>0</v>
      </c>
      <c r="AA46" s="971">
        <v>52</v>
      </c>
      <c r="AB46" s="983">
        <v>0.78</v>
      </c>
      <c r="AC46" s="983">
        <v>0.63</v>
      </c>
      <c r="AD46" s="969">
        <v>26</v>
      </c>
      <c r="AE46" s="969">
        <v>21.9</v>
      </c>
      <c r="AF46" s="969">
        <v>0.25</v>
      </c>
      <c r="AG46" s="969">
        <v>0.51</v>
      </c>
      <c r="AH46" s="968">
        <v>0</v>
      </c>
      <c r="AI46" s="968">
        <v>0</v>
      </c>
      <c r="AJ46" s="968">
        <v>2</v>
      </c>
      <c r="AK46" s="982">
        <v>2</v>
      </c>
      <c r="AL46" s="967">
        <v>36</v>
      </c>
      <c r="AM46" s="12">
        <f>死淘分类!W45</f>
        <v>210</v>
      </c>
      <c r="AN46" s="968">
        <f>死淘分类!AC45-死淘分类!W45</f>
        <v>0</v>
      </c>
      <c r="AO46" s="347">
        <v>7.16</v>
      </c>
      <c r="AP46" s="970">
        <v>3580</v>
      </c>
      <c r="AQ46" s="971">
        <v>0</v>
      </c>
      <c r="AR46" s="971">
        <v>56</v>
      </c>
      <c r="AS46" s="983">
        <v>0.73</v>
      </c>
      <c r="AT46" s="983">
        <v>0.63</v>
      </c>
      <c r="AU46" s="969">
        <v>27.3</v>
      </c>
      <c r="AV46" s="969">
        <v>22</v>
      </c>
      <c r="AW46" s="969">
        <v>0.25</v>
      </c>
      <c r="AX46" s="969">
        <v>0.51</v>
      </c>
      <c r="AY46" s="968">
        <v>0</v>
      </c>
      <c r="AZ46" s="968">
        <v>0</v>
      </c>
      <c r="BA46" s="968">
        <v>2</v>
      </c>
      <c r="BB46" s="982">
        <v>2</v>
      </c>
      <c r="BC46" s="967">
        <v>36</v>
      </c>
      <c r="BD46" s="12">
        <f>死淘分类!AG45</f>
        <v>259</v>
      </c>
      <c r="BE46" s="968">
        <f>死淘分类!AM45-死淘分类!AG45</f>
        <v>0</v>
      </c>
      <c r="BF46" s="347">
        <v>7.36</v>
      </c>
      <c r="BG46" s="970">
        <v>3680</v>
      </c>
      <c r="BH46" s="971">
        <v>0</v>
      </c>
      <c r="BI46" s="971">
        <v>52</v>
      </c>
      <c r="BJ46" s="983">
        <v>0.7</v>
      </c>
      <c r="BK46" s="983">
        <v>0.56000000000000005</v>
      </c>
      <c r="BL46" s="969">
        <v>26.9</v>
      </c>
      <c r="BM46" s="969">
        <v>22</v>
      </c>
      <c r="BN46" s="969">
        <v>0.25</v>
      </c>
      <c r="BO46" s="969">
        <v>0.51</v>
      </c>
      <c r="BP46" s="968">
        <v>0</v>
      </c>
      <c r="BQ46" s="968">
        <v>0</v>
      </c>
      <c r="BR46" s="968">
        <v>2</v>
      </c>
      <c r="BS46" s="982">
        <v>2</v>
      </c>
      <c r="BT46" s="967">
        <v>36</v>
      </c>
      <c r="BU46" s="12">
        <f>死淘分类!AQ45</f>
        <v>218</v>
      </c>
      <c r="BV46" s="968">
        <f>死淘分类!AW45-死淘分类!AQ45</f>
        <v>0</v>
      </c>
      <c r="BW46" s="347">
        <v>6.34</v>
      </c>
      <c r="BX46" s="970">
        <v>3170</v>
      </c>
      <c r="BY46" s="971">
        <v>0</v>
      </c>
      <c r="BZ46" s="971">
        <v>52</v>
      </c>
      <c r="CA46" s="983">
        <v>0.75</v>
      </c>
      <c r="CB46" s="983">
        <v>0.59</v>
      </c>
      <c r="CC46" s="969">
        <v>26.4</v>
      </c>
      <c r="CD46" s="969">
        <v>21.7</v>
      </c>
      <c r="CE46" s="969">
        <v>0.25</v>
      </c>
      <c r="CF46" s="969">
        <v>0.51</v>
      </c>
      <c r="CG46" s="968">
        <v>0</v>
      </c>
      <c r="CH46" s="968">
        <v>0</v>
      </c>
      <c r="CI46" s="968">
        <v>2</v>
      </c>
      <c r="CJ46" s="982">
        <v>2</v>
      </c>
      <c r="CK46" s="967">
        <v>35</v>
      </c>
      <c r="CL46" s="12">
        <f>死淘分类!BA45</f>
        <v>252</v>
      </c>
      <c r="CM46" s="968">
        <f>死淘分类!BG45-死淘分类!BA45</f>
        <v>0</v>
      </c>
      <c r="CN46" s="347">
        <v>7.92</v>
      </c>
      <c r="CO46" s="970">
        <v>3960</v>
      </c>
      <c r="CP46" s="971">
        <v>0</v>
      </c>
      <c r="CQ46" s="971">
        <v>64</v>
      </c>
      <c r="CR46" s="983">
        <v>0.75</v>
      </c>
      <c r="CS46" s="983">
        <v>0.61</v>
      </c>
      <c r="CT46" s="969">
        <v>26.9</v>
      </c>
      <c r="CU46" s="969">
        <v>21.5</v>
      </c>
      <c r="CV46" s="969">
        <v>0.25</v>
      </c>
      <c r="CW46" s="969">
        <v>0.51</v>
      </c>
      <c r="CX46" s="968">
        <v>0</v>
      </c>
      <c r="CY46" s="968">
        <v>0</v>
      </c>
      <c r="CZ46" s="968">
        <v>2</v>
      </c>
      <c r="DA46" s="982">
        <v>2</v>
      </c>
      <c r="DB46" s="967">
        <v>35</v>
      </c>
      <c r="DC46" s="12">
        <f>死淘分类!BK45</f>
        <v>536</v>
      </c>
      <c r="DD46" s="968">
        <f>死淘分类!BQ45-死淘分类!BK45</f>
        <v>0</v>
      </c>
      <c r="DE46" s="347">
        <v>5.44</v>
      </c>
      <c r="DF46" s="970">
        <v>2720</v>
      </c>
      <c r="DG46" s="971">
        <v>0</v>
      </c>
      <c r="DH46" s="971">
        <v>36</v>
      </c>
      <c r="DI46" s="983">
        <v>0.73</v>
      </c>
      <c r="DJ46" s="983">
        <v>0.56000000000000005</v>
      </c>
      <c r="DK46" s="969">
        <v>25.6</v>
      </c>
      <c r="DL46" s="969">
        <v>21.8</v>
      </c>
      <c r="DM46" s="969">
        <v>0.25</v>
      </c>
      <c r="DN46" s="969">
        <v>0.51</v>
      </c>
      <c r="DO46" s="968">
        <v>0</v>
      </c>
      <c r="DP46" s="968">
        <v>0</v>
      </c>
      <c r="DQ46" s="968">
        <v>2</v>
      </c>
      <c r="DR46" s="982">
        <v>2</v>
      </c>
      <c r="DS46" s="967">
        <v>35</v>
      </c>
      <c r="DT46" s="12">
        <f>死淘分类!BU45</f>
        <v>260</v>
      </c>
      <c r="DU46" s="968">
        <f>死淘分类!CA45-死淘分类!BU45</f>
        <v>0</v>
      </c>
      <c r="DV46" s="347">
        <v>7.2</v>
      </c>
      <c r="DW46" s="970">
        <v>3600</v>
      </c>
      <c r="DX46" s="971">
        <v>0</v>
      </c>
      <c r="DY46" s="971">
        <v>52</v>
      </c>
      <c r="DZ46" s="983">
        <v>0.72</v>
      </c>
      <c r="EA46" s="983">
        <v>0.6</v>
      </c>
      <c r="EB46" s="969">
        <v>25.9</v>
      </c>
      <c r="EC46" s="969">
        <v>21.4</v>
      </c>
      <c r="ED46" s="969">
        <v>0.25</v>
      </c>
      <c r="EE46" s="969">
        <v>0.51</v>
      </c>
      <c r="EF46" s="968">
        <v>0</v>
      </c>
      <c r="EG46" s="968">
        <v>0</v>
      </c>
      <c r="EH46" s="968">
        <v>2</v>
      </c>
      <c r="EI46" s="982">
        <v>2</v>
      </c>
      <c r="EJ46" s="967">
        <v>35</v>
      </c>
      <c r="EK46" s="12">
        <f>死淘分类!CE45</f>
        <v>510</v>
      </c>
      <c r="EL46" s="968">
        <f>死淘分类!CK45-死淘分类!CE45</f>
        <v>0</v>
      </c>
      <c r="EM46" s="347">
        <v>4.8499999999999996</v>
      </c>
      <c r="EN46" s="970">
        <v>2425</v>
      </c>
      <c r="EO46" s="971">
        <v>0</v>
      </c>
      <c r="EP46" s="971">
        <v>48</v>
      </c>
      <c r="EQ46" s="983">
        <v>0.68</v>
      </c>
      <c r="ER46" s="983">
        <v>0.54</v>
      </c>
      <c r="ES46" s="969">
        <v>27.4</v>
      </c>
      <c r="ET46" s="969">
        <v>21.8</v>
      </c>
      <c r="EU46" s="969">
        <v>0.25</v>
      </c>
      <c r="EV46" s="969">
        <v>0.51</v>
      </c>
      <c r="EW46" s="968">
        <v>0</v>
      </c>
      <c r="EX46" s="968">
        <v>0</v>
      </c>
      <c r="EY46" s="968">
        <v>2</v>
      </c>
      <c r="EZ46" s="982">
        <v>2</v>
      </c>
      <c r="FA46" s="967">
        <f t="shared" si="13"/>
        <v>3024</v>
      </c>
      <c r="FB46" s="968">
        <f t="shared" si="14"/>
        <v>0</v>
      </c>
      <c r="FC46" s="969">
        <f t="shared" si="15"/>
        <v>56.959999999999994</v>
      </c>
      <c r="FD46" s="970">
        <f t="shared" si="16"/>
        <v>28480</v>
      </c>
      <c r="FE46" s="971">
        <f t="shared" si="17"/>
        <v>0</v>
      </c>
      <c r="FF46" s="972">
        <f t="shared" si="18"/>
        <v>456</v>
      </c>
    </row>
    <row r="47" spans="1:162">
      <c r="A47" s="93">
        <f t="shared" si="19"/>
        <v>45716</v>
      </c>
      <c r="B47" s="317">
        <v>21</v>
      </c>
      <c r="C47" s="318">
        <v>8</v>
      </c>
      <c r="D47" s="967">
        <v>37</v>
      </c>
      <c r="E47" s="12">
        <v>0</v>
      </c>
      <c r="F47" s="968">
        <v>0</v>
      </c>
      <c r="G47" s="347">
        <v>4.8899999999999997</v>
      </c>
      <c r="H47" s="970">
        <v>2445</v>
      </c>
      <c r="I47" s="971">
        <v>0</v>
      </c>
      <c r="J47" s="971">
        <v>44</v>
      </c>
      <c r="K47" s="983">
        <v>0.65</v>
      </c>
      <c r="L47" s="983">
        <v>0.56000000000000005</v>
      </c>
      <c r="M47" s="969">
        <v>26.8</v>
      </c>
      <c r="N47" s="969">
        <v>21.4</v>
      </c>
      <c r="O47" s="969">
        <v>0.25</v>
      </c>
      <c r="P47" s="969">
        <v>0.51</v>
      </c>
      <c r="Q47" s="968">
        <v>0</v>
      </c>
      <c r="R47" s="968">
        <v>0</v>
      </c>
      <c r="S47" s="968">
        <v>2</v>
      </c>
      <c r="T47" s="982">
        <v>2</v>
      </c>
      <c r="U47" s="967">
        <v>37</v>
      </c>
      <c r="V47" s="12">
        <v>0</v>
      </c>
      <c r="W47" s="968">
        <v>0</v>
      </c>
      <c r="X47" s="347">
        <v>5.8</v>
      </c>
      <c r="Y47" s="970">
        <v>2900</v>
      </c>
      <c r="Z47" s="971">
        <v>0</v>
      </c>
      <c r="AA47" s="971">
        <v>52</v>
      </c>
      <c r="AB47" s="983">
        <v>0.78</v>
      </c>
      <c r="AC47" s="983">
        <v>0.63</v>
      </c>
      <c r="AD47" s="969">
        <v>26</v>
      </c>
      <c r="AE47" s="969">
        <v>21.9</v>
      </c>
      <c r="AF47" s="969">
        <v>0.25</v>
      </c>
      <c r="AG47" s="969">
        <v>0.51</v>
      </c>
      <c r="AH47" s="968">
        <v>0</v>
      </c>
      <c r="AI47" s="968">
        <v>0</v>
      </c>
      <c r="AJ47" s="968">
        <v>2</v>
      </c>
      <c r="AK47" s="982">
        <v>2</v>
      </c>
      <c r="AL47" s="967">
        <v>37</v>
      </c>
      <c r="AM47" s="12">
        <v>0</v>
      </c>
      <c r="AN47" s="968">
        <v>0</v>
      </c>
      <c r="AO47" s="347">
        <v>7.16</v>
      </c>
      <c r="AP47" s="970">
        <v>3580</v>
      </c>
      <c r="AQ47" s="971">
        <v>0</v>
      </c>
      <c r="AR47" s="971">
        <v>56</v>
      </c>
      <c r="AS47" s="983">
        <v>0.73</v>
      </c>
      <c r="AT47" s="983">
        <v>0.63</v>
      </c>
      <c r="AU47" s="969">
        <v>27.3</v>
      </c>
      <c r="AV47" s="969">
        <v>22</v>
      </c>
      <c r="AW47" s="969">
        <v>0.25</v>
      </c>
      <c r="AX47" s="969">
        <v>0.51</v>
      </c>
      <c r="AY47" s="968">
        <v>0</v>
      </c>
      <c r="AZ47" s="968">
        <v>0</v>
      </c>
      <c r="BA47" s="968">
        <v>2</v>
      </c>
      <c r="BB47" s="982">
        <v>2</v>
      </c>
      <c r="BC47" s="967">
        <v>37</v>
      </c>
      <c r="BD47" s="12">
        <v>0</v>
      </c>
      <c r="BE47" s="968">
        <v>0</v>
      </c>
      <c r="BF47" s="347">
        <v>7.36</v>
      </c>
      <c r="BG47" s="970">
        <v>3680</v>
      </c>
      <c r="BH47" s="971">
        <v>0</v>
      </c>
      <c r="BI47" s="971">
        <v>52</v>
      </c>
      <c r="BJ47" s="983">
        <v>0.7</v>
      </c>
      <c r="BK47" s="983">
        <v>0.56000000000000005</v>
      </c>
      <c r="BL47" s="969">
        <v>26.9</v>
      </c>
      <c r="BM47" s="969">
        <v>22</v>
      </c>
      <c r="BN47" s="969">
        <v>0.25</v>
      </c>
      <c r="BO47" s="969">
        <v>0.51</v>
      </c>
      <c r="BP47" s="968">
        <v>0</v>
      </c>
      <c r="BQ47" s="968">
        <v>0</v>
      </c>
      <c r="BR47" s="968">
        <v>2</v>
      </c>
      <c r="BS47" s="982">
        <v>2</v>
      </c>
      <c r="BT47" s="967">
        <v>37</v>
      </c>
      <c r="BU47" s="12">
        <v>0</v>
      </c>
      <c r="BV47" s="968">
        <v>0</v>
      </c>
      <c r="BW47" s="347">
        <v>6.34</v>
      </c>
      <c r="BX47" s="970">
        <v>3170</v>
      </c>
      <c r="BY47" s="971">
        <v>0</v>
      </c>
      <c r="BZ47" s="971">
        <v>52</v>
      </c>
      <c r="CA47" s="983">
        <v>0.75</v>
      </c>
      <c r="CB47" s="983">
        <v>0.59</v>
      </c>
      <c r="CC47" s="969">
        <v>26.4</v>
      </c>
      <c r="CD47" s="969">
        <v>21.7</v>
      </c>
      <c r="CE47" s="969">
        <v>0.25</v>
      </c>
      <c r="CF47" s="969">
        <v>0.51</v>
      </c>
      <c r="CG47" s="968">
        <v>0</v>
      </c>
      <c r="CH47" s="968">
        <v>0</v>
      </c>
      <c r="CI47" s="968">
        <v>2</v>
      </c>
      <c r="CJ47" s="982">
        <v>2</v>
      </c>
      <c r="CK47" s="967">
        <v>36</v>
      </c>
      <c r="CL47" s="12">
        <v>177</v>
      </c>
      <c r="CM47" s="968">
        <v>0</v>
      </c>
      <c r="CN47" s="347">
        <v>8.6999999999999993</v>
      </c>
      <c r="CO47" s="970">
        <v>4350</v>
      </c>
      <c r="CP47" s="971">
        <v>51</v>
      </c>
      <c r="CQ47" s="971">
        <v>76</v>
      </c>
      <c r="CR47" s="983">
        <v>0.76</v>
      </c>
      <c r="CS47" s="983">
        <v>0.64</v>
      </c>
      <c r="CT47" s="969">
        <v>26.1</v>
      </c>
      <c r="CU47" s="969">
        <v>21.1</v>
      </c>
      <c r="CV47" s="969">
        <v>0.25</v>
      </c>
      <c r="CW47" s="969">
        <v>0.49</v>
      </c>
      <c r="CX47" s="968">
        <v>0</v>
      </c>
      <c r="CY47" s="968">
        <v>0</v>
      </c>
      <c r="CZ47" s="968">
        <v>2</v>
      </c>
      <c r="DA47" s="982">
        <v>2</v>
      </c>
      <c r="DB47" s="967">
        <v>36</v>
      </c>
      <c r="DC47" s="12">
        <v>0</v>
      </c>
      <c r="DD47" s="968">
        <v>0</v>
      </c>
      <c r="DE47" s="347">
        <v>5.44</v>
      </c>
      <c r="DF47" s="970">
        <v>2720</v>
      </c>
      <c r="DG47" s="971">
        <v>0</v>
      </c>
      <c r="DH47" s="971">
        <v>0</v>
      </c>
      <c r="DI47" s="983">
        <v>0.73</v>
      </c>
      <c r="DJ47" s="983">
        <v>0.56000000000000005</v>
      </c>
      <c r="DK47" s="969">
        <v>25.6</v>
      </c>
      <c r="DL47" s="969">
        <v>21.8</v>
      </c>
      <c r="DM47" s="969">
        <v>0.25</v>
      </c>
      <c r="DN47" s="969">
        <v>0.51</v>
      </c>
      <c r="DO47" s="968">
        <v>0</v>
      </c>
      <c r="DP47" s="968">
        <v>0</v>
      </c>
      <c r="DQ47" s="968">
        <v>2</v>
      </c>
      <c r="DR47" s="982">
        <v>2</v>
      </c>
      <c r="DS47" s="967">
        <v>36</v>
      </c>
      <c r="DT47" s="12">
        <v>130</v>
      </c>
      <c r="DU47" s="968">
        <v>0</v>
      </c>
      <c r="DV47" s="347">
        <v>7.45</v>
      </c>
      <c r="DW47" s="970">
        <v>3725</v>
      </c>
      <c r="DX47" s="971">
        <v>51</v>
      </c>
      <c r="DY47" s="971">
        <v>68</v>
      </c>
      <c r="DZ47" s="983">
        <v>0.73</v>
      </c>
      <c r="EA47" s="983">
        <v>0.63</v>
      </c>
      <c r="EB47" s="969">
        <v>25.1</v>
      </c>
      <c r="EC47" s="969">
        <v>21</v>
      </c>
      <c r="ED47" s="969">
        <v>0.25</v>
      </c>
      <c r="EE47" s="969">
        <v>0.49</v>
      </c>
      <c r="EF47" s="968">
        <v>0</v>
      </c>
      <c r="EG47" s="968">
        <v>0</v>
      </c>
      <c r="EH47" s="968">
        <v>2</v>
      </c>
      <c r="EI47" s="982">
        <v>2</v>
      </c>
      <c r="EJ47" s="967">
        <v>36</v>
      </c>
      <c r="EK47" s="12">
        <v>0</v>
      </c>
      <c r="EL47" s="968">
        <v>0</v>
      </c>
      <c r="EM47" s="347">
        <v>4.8499999999999996</v>
      </c>
      <c r="EN47" s="970">
        <v>2425</v>
      </c>
      <c r="EO47" s="971">
        <v>0</v>
      </c>
      <c r="EP47" s="971">
        <v>48</v>
      </c>
      <c r="EQ47" s="983">
        <v>0.68</v>
      </c>
      <c r="ER47" s="983">
        <v>0.54</v>
      </c>
      <c r="ES47" s="969">
        <v>27.4</v>
      </c>
      <c r="ET47" s="969">
        <v>21.8</v>
      </c>
      <c r="EU47" s="969">
        <v>0.25</v>
      </c>
      <c r="EV47" s="969">
        <v>0.51</v>
      </c>
      <c r="EW47" s="968">
        <v>0</v>
      </c>
      <c r="EX47" s="968">
        <v>0</v>
      </c>
      <c r="EY47" s="968">
        <v>2</v>
      </c>
      <c r="EZ47" s="982">
        <v>2</v>
      </c>
      <c r="FA47" s="967">
        <f t="shared" si="13"/>
        <v>307</v>
      </c>
      <c r="FB47" s="968">
        <f t="shared" si="14"/>
        <v>0</v>
      </c>
      <c r="FC47" s="969">
        <f t="shared" si="15"/>
        <v>57.989999999999995</v>
      </c>
      <c r="FD47" s="970">
        <f t="shared" si="16"/>
        <v>28995</v>
      </c>
      <c r="FE47" s="971">
        <f t="shared" si="17"/>
        <v>102</v>
      </c>
      <c r="FF47" s="972">
        <f t="shared" si="18"/>
        <v>448</v>
      </c>
    </row>
    <row r="48" spans="1:162">
      <c r="A48" s="93">
        <f t="shared" si="19"/>
        <v>45717</v>
      </c>
      <c r="B48" s="317"/>
      <c r="C48" s="318"/>
      <c r="D48" s="967">
        <v>38</v>
      </c>
      <c r="E48" s="12">
        <f>死淘分类!C47</f>
        <v>0</v>
      </c>
      <c r="F48" s="968">
        <f>死淘分类!I47-死淘分类!C47</f>
        <v>0</v>
      </c>
      <c r="G48" s="347" t="str">
        <f ca="1">IFERROR(VLOOKUP($A$10:$A$60,模板!$A$9:$AL$9,32,0),"")</f>
        <v/>
      </c>
      <c r="H48" s="970" t="str">
        <f ca="1">IFERROR(VLOOKUP($A$10:$A$60,模板!$A$9:$AL$9,31,0),"")</f>
        <v/>
      </c>
      <c r="I48" s="971" t="str">
        <f ca="1">IFERROR(VLOOKUP($A$10:$A$60,模板!$A$9:$AL$9,33,0),"")</f>
        <v/>
      </c>
      <c r="J48" s="971" t="str">
        <f ca="1">IFERROR(VLOOKUP($A$10:$A$60,模板!$A$9:$AL$9,34,0),"")</f>
        <v/>
      </c>
      <c r="K48" s="983" t="str">
        <f ca="1">IFERROR(VLOOKUP($A$10:$A$60,模板!$A$9:$AL$9,22,0),"")</f>
        <v/>
      </c>
      <c r="L48" s="983" t="str">
        <f ca="1">IFERROR(VLOOKUP($A$10:$A$60,模板!$A$9:$AL$9,23,0),"")</f>
        <v/>
      </c>
      <c r="M48" s="969" t="str">
        <f ca="1">IFERROR(VLOOKUP($A$10:$A$60,模板!$A$9:$AL$9,20,0),"")</f>
        <v/>
      </c>
      <c r="N48" s="969" t="str">
        <f ca="1">IFERROR(VLOOKUP($A$10:$A$60,模板!$A$9:$AL$9,21,0),"")</f>
        <v/>
      </c>
      <c r="O48" s="969" t="str">
        <f ca="1">IFERROR(VLOOKUP($A$10:$A$60,模板!$A$9:$AL$9,17,0),"")</f>
        <v/>
      </c>
      <c r="P48" s="969" t="str">
        <f ca="1">IFERROR(VLOOKUP($A$10:$A$60,模板!$A$9:$AL$9,18,0),"")</f>
        <v/>
      </c>
      <c r="Q48" s="968" t="str">
        <f ca="1">IFERROR(VLOOKUP($A$10:$A$60,模板!$A$9:$AL$9,35,0),"")</f>
        <v/>
      </c>
      <c r="R48" s="968" t="str">
        <f ca="1">IFERROR(VLOOKUP($A$10:$A$60,模板!$A$9:$AL$9,36,0),"")</f>
        <v/>
      </c>
      <c r="S48" s="968" t="str">
        <f ca="1">IFERROR(VLOOKUP($A$10:$A$60,模板!$A$9:$AL$9,37,0),"")</f>
        <v/>
      </c>
      <c r="T48" s="982" t="str">
        <f ca="1">IFERROR(VLOOKUP($A$10:$A$60,模板!$A$9:$AL$9,38,0),"")</f>
        <v/>
      </c>
      <c r="U48" s="967">
        <v>38</v>
      </c>
      <c r="V48" s="12">
        <f>死淘分类!M47</f>
        <v>0</v>
      </c>
      <c r="W48" s="968">
        <f>死淘分类!S47-死淘分类!M47</f>
        <v>0</v>
      </c>
      <c r="X48" s="347" t="str">
        <f ca="1">IFERROR(VLOOKUP($A$10:$A$60,模板!$A$10:$AL$10,32,0),"")</f>
        <v/>
      </c>
      <c r="Y48" s="970" t="str">
        <f ca="1">IFERROR(VLOOKUP($A$10:$A$60,模板!$A$10:$AL$10,31,0),"")</f>
        <v/>
      </c>
      <c r="Z48" s="971" t="str">
        <f ca="1">IFERROR(VLOOKUP($A$10:$A$60,模板!$A$10:$AL$10,33,0),"")</f>
        <v/>
      </c>
      <c r="AA48" s="971" t="str">
        <f ca="1">IFERROR(VLOOKUP($A$10:$A$60,模板!$A$10:$AL$10,34,0),"")</f>
        <v/>
      </c>
      <c r="AB48" s="983" t="str">
        <f ca="1">IFERROR(VLOOKUP($A$10:$A$60,模板!$A$10:$AL$10,22,0),"")</f>
        <v/>
      </c>
      <c r="AC48" s="983" t="str">
        <f ca="1">IFERROR(VLOOKUP($A$10:$A$60,模板!$A$10:$AL$10,23,0),"")</f>
        <v/>
      </c>
      <c r="AD48" s="969" t="str">
        <f ca="1">IFERROR(VLOOKUP($A$10:$A$60,模板!$A$10:$AL$10,20,0),"")</f>
        <v/>
      </c>
      <c r="AE48" s="969" t="str">
        <f ca="1">IFERROR(VLOOKUP($A$10:$A$60,模板!$A$10:$AL$10,21,0),"")</f>
        <v/>
      </c>
      <c r="AF48" s="969" t="str">
        <f ca="1">IFERROR(VLOOKUP($A$10:$A$60,模板!$A$10:$AL$10,17,0),"")</f>
        <v/>
      </c>
      <c r="AG48" s="969" t="str">
        <f ca="1">IFERROR(VLOOKUP($A$10:$A$60,模板!$A$10:$AL$10,18,0),"")</f>
        <v/>
      </c>
      <c r="AH48" s="968" t="str">
        <f ca="1">IFERROR(VLOOKUP($A$10:$A$60,模板!$A$10:$AL$10,35,0),"")</f>
        <v/>
      </c>
      <c r="AI48" s="968" t="str">
        <f ca="1">IFERROR(VLOOKUP($A$10:$A$60,模板!$A$10:$AL$10,36,0),"")</f>
        <v/>
      </c>
      <c r="AJ48" s="968" t="str">
        <f ca="1">IFERROR(VLOOKUP($A$10:$A$60,模板!$A$10:$AL$10,37,0),"")</f>
        <v/>
      </c>
      <c r="AK48" s="982" t="str">
        <f ca="1">IFERROR(VLOOKUP($A$10:$A$60,模板!$A$10:$AL$10,38,0),"")</f>
        <v/>
      </c>
      <c r="AL48" s="967">
        <v>38</v>
      </c>
      <c r="AM48" s="12">
        <f>死淘分类!W47</f>
        <v>0</v>
      </c>
      <c r="AN48" s="968">
        <f>死淘分类!AC47-死淘分类!W47</f>
        <v>0</v>
      </c>
      <c r="AO48" s="347" t="str">
        <f ca="1">IFERROR(VLOOKUP($A$10:$A$60,模板!$A$11:$AL$11,32,0),"")</f>
        <v/>
      </c>
      <c r="AP48" s="970" t="str">
        <f ca="1">IFERROR(VLOOKUP($A$10:$A$60,模板!$A$11:$AL$11,31,0),"")</f>
        <v/>
      </c>
      <c r="AQ48" s="971" t="str">
        <f ca="1">IFERROR(VLOOKUP($A$10:$A$60,模板!$A$11:$AL$11,33,0),"")</f>
        <v/>
      </c>
      <c r="AR48" s="971" t="str">
        <f ca="1">IFERROR(VLOOKUP($A$10:$A$60,模板!$A$11:$AL$11,34,0),"")</f>
        <v/>
      </c>
      <c r="AS48" s="983" t="str">
        <f ca="1">IFERROR(VLOOKUP($A$10:$A$60,模板!$A$11:$AL$11,22,0),"")</f>
        <v/>
      </c>
      <c r="AT48" s="983" t="str">
        <f ca="1">IFERROR(VLOOKUP($A$10:$A$60,模板!$A$11:$AL$11,23,0),"")</f>
        <v/>
      </c>
      <c r="AU48" s="969" t="str">
        <f ca="1">IFERROR(VLOOKUP($A$10:$A$60,模板!$A$11:$AL$11,20,0),"")</f>
        <v/>
      </c>
      <c r="AV48" s="969" t="str">
        <f ca="1">IFERROR(VLOOKUP($A$10:$A$60,模板!$A$11:$AL$11,21,0),"")</f>
        <v/>
      </c>
      <c r="AW48" s="969" t="str">
        <f ca="1">IFERROR(VLOOKUP($A$10:$A$60,模板!$A$11:$AL$11,17,0),"")</f>
        <v/>
      </c>
      <c r="AX48" s="969" t="str">
        <f ca="1">IFERROR(VLOOKUP($A$10:$A$60,模板!$A$11:$AL$11,18,0),"")</f>
        <v/>
      </c>
      <c r="AY48" s="968" t="str">
        <f ca="1">IFERROR(VLOOKUP($A$10:$A$60,模板!$A$11:$AL$11,35,0),"")</f>
        <v/>
      </c>
      <c r="AZ48" s="968" t="str">
        <f ca="1">IFERROR(VLOOKUP($A$10:$A$60,模板!$A$11:$AL$11,36,0),"")</f>
        <v/>
      </c>
      <c r="BA48" s="968" t="str">
        <f ca="1">IFERROR(VLOOKUP($A$10:$A$60,模板!$A$11:$AL$11,37,0),"")</f>
        <v/>
      </c>
      <c r="BB48" s="982" t="str">
        <f ca="1">IFERROR(VLOOKUP($A$10:$A$60,模板!$A$11:$AL$11,38,0),"")</f>
        <v/>
      </c>
      <c r="BC48" s="967">
        <v>38</v>
      </c>
      <c r="BD48" s="12">
        <f>死淘分类!AG47</f>
        <v>0</v>
      </c>
      <c r="BE48" s="968">
        <f>死淘分类!AM47-死淘分类!AG47</f>
        <v>0</v>
      </c>
      <c r="BF48" s="347" t="str">
        <f ca="1">IFERROR(VLOOKUP($A$10:$A$60,模板!$A$12:$AL$12,32,0),"")</f>
        <v/>
      </c>
      <c r="BG48" s="970" t="str">
        <f ca="1">IFERROR(VLOOKUP($A$10:$A$60,模板!$A$12:$AL$12,31,0),"")</f>
        <v/>
      </c>
      <c r="BH48" s="971" t="str">
        <f ca="1">IFERROR(VLOOKUP($A$10:$A$60,模板!$A$12:$AL$12,33,0),"")</f>
        <v/>
      </c>
      <c r="BI48" s="971" t="str">
        <f ca="1">IFERROR(VLOOKUP($A$10:$A$60,模板!$A$12:$AL$12,34,0),"")</f>
        <v/>
      </c>
      <c r="BJ48" s="983" t="str">
        <f ca="1">IFERROR(VLOOKUP($A$10:$A$60,模板!$A$12:$AL$12,22,0),"")</f>
        <v/>
      </c>
      <c r="BK48" s="983" t="str">
        <f ca="1">IFERROR(VLOOKUP($A$10:$A$60,模板!$A$12:$AL$12,23,0),"")</f>
        <v/>
      </c>
      <c r="BL48" s="969" t="str">
        <f ca="1">IFERROR(VLOOKUP($A$10:$A$60,模板!$A$12:$AL$12,20,0),"")</f>
        <v/>
      </c>
      <c r="BM48" s="969" t="str">
        <f ca="1">IFERROR(VLOOKUP($A$10:$A$60,模板!$A$12:$AL$12,21,0),"")</f>
        <v/>
      </c>
      <c r="BN48" s="969" t="str">
        <f ca="1">IFERROR(VLOOKUP($A$10:$A$60,模板!$A$12:$AL$12,17,0),"")</f>
        <v/>
      </c>
      <c r="BO48" s="969" t="str">
        <f ca="1">IFERROR(VLOOKUP($A$10:$A$60,模板!$A$12:$AL$12,18,0),"")</f>
        <v/>
      </c>
      <c r="BP48" s="968" t="str">
        <f ca="1">IFERROR(VLOOKUP($A$10:$A$60,模板!$A$12:$AL$12,35,0),"")</f>
        <v/>
      </c>
      <c r="BQ48" s="968" t="str">
        <f ca="1">IFERROR(VLOOKUP($A$10:$A$60,模板!$A$12:$AL$12,36,0),"")</f>
        <v/>
      </c>
      <c r="BR48" s="968" t="str">
        <f ca="1">IFERROR(VLOOKUP($A$10:$A$60,模板!$A$12:$AL$12,37,0),"")</f>
        <v/>
      </c>
      <c r="BS48" s="982" t="str">
        <f ca="1">IFERROR(VLOOKUP($A$10:$A$60,模板!$A$12:$AL$12,38,0),"")</f>
        <v/>
      </c>
      <c r="BT48" s="967">
        <v>38</v>
      </c>
      <c r="BU48" s="12">
        <f>死淘分类!AQ47</f>
        <v>0</v>
      </c>
      <c r="BV48" s="968">
        <f>死淘分类!AW47-死淘分类!AQ47</f>
        <v>0</v>
      </c>
      <c r="BW48" s="347" t="str">
        <f ca="1">IFERROR(VLOOKUP($A$10:$A$60,模板!$A$13:$AL$13,32,0),"")</f>
        <v/>
      </c>
      <c r="BX48" s="970" t="str">
        <f ca="1">IFERROR(VLOOKUP($A$10:$A$60,模板!$A$13:$AL$13,31,0),"")</f>
        <v/>
      </c>
      <c r="BY48" s="971" t="str">
        <f ca="1">IFERROR(VLOOKUP($A$10:$A$60,模板!$A$13:$AL$13,33,0),"")</f>
        <v/>
      </c>
      <c r="BZ48" s="971" t="str">
        <f ca="1">IFERROR(VLOOKUP($A$10:$A$60,模板!$A$13:$AL$13,34,0),"")</f>
        <v/>
      </c>
      <c r="CA48" s="983" t="str">
        <f ca="1">IFERROR(VLOOKUP($A$10:$A$60,模板!$A$13:$AL$13,22,0),"")</f>
        <v/>
      </c>
      <c r="CB48" s="983" t="str">
        <f ca="1">IFERROR(VLOOKUP($A$10:$A$60,模板!$A$13:$AL$13,23,0),"")</f>
        <v/>
      </c>
      <c r="CC48" s="969" t="str">
        <f ca="1">IFERROR(VLOOKUP($A$10:$A$60,模板!$A$13:$AL$13,20,0),"")</f>
        <v/>
      </c>
      <c r="CD48" s="969" t="str">
        <f ca="1">IFERROR(VLOOKUP($A$10:$A$60,模板!$A$13:$AL$13,21,0),"")</f>
        <v/>
      </c>
      <c r="CE48" s="969" t="str">
        <f ca="1">IFERROR(VLOOKUP($A$10:$A$60,模板!$A$13:$AL$13,17,0),"")</f>
        <v/>
      </c>
      <c r="CF48" s="969" t="str">
        <f ca="1">IFERROR(VLOOKUP($A$10:$A$60,模板!$A$13:$AL$13,18,0),"")</f>
        <v/>
      </c>
      <c r="CG48" s="968" t="str">
        <f ca="1">IFERROR(VLOOKUP($A$10:$A$60,模板!$A$13:$AL$13,35,0),"")</f>
        <v/>
      </c>
      <c r="CH48" s="968" t="str">
        <f ca="1">IFERROR(VLOOKUP($A$10:$A$60,模板!$A$13:$AL$13,36,0),"")</f>
        <v/>
      </c>
      <c r="CI48" s="968" t="str">
        <f ca="1">IFERROR(VLOOKUP($A$10:$A$60,模板!$A$13:$AL$13,37,0),"")</f>
        <v/>
      </c>
      <c r="CJ48" s="982" t="str">
        <f ca="1">IFERROR(VLOOKUP($A$10:$A$60,模板!$A$13:$AL$13,38,0),"")</f>
        <v/>
      </c>
      <c r="CK48" s="967">
        <v>37</v>
      </c>
      <c r="CL48" s="12">
        <f>死淘分类!BA47</f>
        <v>0</v>
      </c>
      <c r="CM48" s="968">
        <f>死淘分类!BG47-死淘分类!BA47</f>
        <v>0</v>
      </c>
      <c r="CN48" s="347" t="str">
        <f ca="1">IFERROR(VLOOKUP($A$10:$A$60,模板!$A$14:$AL$14,32,0),"")</f>
        <v/>
      </c>
      <c r="CO48" s="970" t="str">
        <f ca="1">IFERROR(VLOOKUP($A$10:$A$60,模板!$A$14:$AL$14,31,0),"")</f>
        <v/>
      </c>
      <c r="CP48" s="971" t="str">
        <f ca="1">IFERROR(VLOOKUP($A$10:$A$60,模板!$A$14:$AL$14,33,0),"")</f>
        <v/>
      </c>
      <c r="CQ48" s="971" t="str">
        <f ca="1">IFERROR(VLOOKUP($A$10:$A$60,模板!$A$14:$AL$14,34,0),"")</f>
        <v/>
      </c>
      <c r="CR48" s="983" t="str">
        <f ca="1">IFERROR(VLOOKUP($A$10:$A$60,模板!$A$14:$AL$14,22,0),"")</f>
        <v/>
      </c>
      <c r="CS48" s="983" t="str">
        <f ca="1">IFERROR(VLOOKUP($A$10:$A$60,模板!$A$14:$AL$14,23,0),"")</f>
        <v/>
      </c>
      <c r="CT48" s="969" t="str">
        <f ca="1">IFERROR(VLOOKUP($A$10:$A$60,模板!$A$14:$AL$14,20,0),"")</f>
        <v/>
      </c>
      <c r="CU48" s="969" t="str">
        <f ca="1">IFERROR(VLOOKUP($A$10:$A$60,模板!$A$14:$AL$14,21,0),"")</f>
        <v/>
      </c>
      <c r="CV48" s="969" t="str">
        <f ca="1">IFERROR(VLOOKUP($A$10:$A$60,模板!$A$14:$AL$14,17,0),"")</f>
        <v/>
      </c>
      <c r="CW48" s="969" t="str">
        <f ca="1">IFERROR(VLOOKUP($A$10:$A$60,模板!$A$14:$AL$14,18,0),"")</f>
        <v/>
      </c>
      <c r="CX48" s="968" t="str">
        <f ca="1">IFERROR(VLOOKUP($A$10:$A$60,模板!$A$14:$AL$14,35,0),"")</f>
        <v/>
      </c>
      <c r="CY48" s="968" t="str">
        <f ca="1">IFERROR(VLOOKUP($A$10:$A$60,模板!$A$14:$AL$14,36,0),"")</f>
        <v/>
      </c>
      <c r="CZ48" s="968" t="str">
        <f ca="1">IFERROR(VLOOKUP($A$10:$A$60,模板!$A$14:$AL$14,37,0),"")</f>
        <v/>
      </c>
      <c r="DA48" s="982" t="str">
        <f ca="1">IFERROR(VLOOKUP($A$10:$A$60,模板!$A$14:$AL$14,38,0),"")</f>
        <v/>
      </c>
      <c r="DB48" s="967">
        <v>37</v>
      </c>
      <c r="DC48" s="12">
        <f>死淘分类!BK47</f>
        <v>0</v>
      </c>
      <c r="DD48" s="968">
        <f>死淘分类!BQ47-死淘分类!BK47</f>
        <v>0</v>
      </c>
      <c r="DE48" s="347" t="str">
        <f ca="1">IFERROR(VLOOKUP($A$10:$A$60,模板!$A$15:$AL$15,32,0),"")</f>
        <v/>
      </c>
      <c r="DF48" s="970" t="str">
        <f ca="1">IFERROR(VLOOKUP($A$10:$A$60,模板!$A$15:$AL$15,31,0),"")</f>
        <v/>
      </c>
      <c r="DG48" s="971" t="str">
        <f ca="1">IFERROR(VLOOKUP($A$10:$A$60,模板!$A$15:$AL$15,33,0),"")</f>
        <v/>
      </c>
      <c r="DH48" s="971" t="str">
        <f ca="1">IFERROR(VLOOKUP($A$10:$A$60,模板!$A$15:$AL$15,34,0),"")</f>
        <v/>
      </c>
      <c r="DI48" s="983" t="str">
        <f ca="1">IFERROR(VLOOKUP($A$10:$A$60,模板!$A$15:$AL$15,22,0),"")</f>
        <v/>
      </c>
      <c r="DJ48" s="983" t="str">
        <f ca="1">IFERROR(VLOOKUP($A$10:$A$60,模板!$A$15:$AL$15,23,0),"")</f>
        <v/>
      </c>
      <c r="DK48" s="969" t="str">
        <f ca="1">IFERROR(VLOOKUP($A$10:$A$60,模板!$A$15:$AL$15,20,0),"")</f>
        <v/>
      </c>
      <c r="DL48" s="969" t="str">
        <f ca="1">IFERROR(VLOOKUP($A$10:$A$60,模板!$A$15:$AL$15,21,0),"")</f>
        <v/>
      </c>
      <c r="DM48" s="969" t="str">
        <f ca="1">IFERROR(VLOOKUP($A$10:$A$60,模板!$A$15:$AL$15,17,0),"")</f>
        <v/>
      </c>
      <c r="DN48" s="969" t="str">
        <f ca="1">IFERROR(VLOOKUP($A$10:$A$60,模板!$A$15:$AL$15,18,0),"")</f>
        <v/>
      </c>
      <c r="DO48" s="968" t="str">
        <f ca="1">IFERROR(VLOOKUP($A$10:$A$60,模板!$A$15:$AL$15,35,0),"")</f>
        <v/>
      </c>
      <c r="DP48" s="968" t="str">
        <f ca="1">IFERROR(VLOOKUP($A$10:$A$60,模板!$A$15:$AL$15,36,0),"")</f>
        <v/>
      </c>
      <c r="DQ48" s="968" t="str">
        <f ca="1">IFERROR(VLOOKUP($A$10:$A$60,模板!$A$15:$AL$15,37,0),"")</f>
        <v/>
      </c>
      <c r="DR48" s="982" t="str">
        <f ca="1">IFERROR(VLOOKUP($A$10:$A$60,模板!$A$15:$AL$15,38,0),"")</f>
        <v/>
      </c>
      <c r="DS48" s="967">
        <v>37</v>
      </c>
      <c r="DT48" s="12">
        <f>死淘分类!BU47</f>
        <v>0</v>
      </c>
      <c r="DU48" s="968">
        <f>死淘分类!CA47-死淘分类!BU47</f>
        <v>0</v>
      </c>
      <c r="DV48" s="347" t="str">
        <f ca="1">IFERROR(VLOOKUP($A$10:$A$60,模板!$A$16:$AL$16,32,0),"")</f>
        <v/>
      </c>
      <c r="DW48" s="970" t="str">
        <f ca="1">IFERROR(VLOOKUP($A$10:$A$60,模板!$A$16:$AL$16,31,0),"")</f>
        <v/>
      </c>
      <c r="DX48" s="971" t="str">
        <f ca="1">IFERROR(VLOOKUP($A$10:$A$60,模板!$A$16:$AL$16,33,0),"")</f>
        <v/>
      </c>
      <c r="DY48" s="971" t="str">
        <f ca="1">IFERROR(VLOOKUP($A$10:$A$60,模板!$A$16:$AL$16,34,0),"")</f>
        <v/>
      </c>
      <c r="DZ48" s="983" t="str">
        <f ca="1">IFERROR(VLOOKUP($A$10:$A$60,模板!$A$16:$AL$16,22,0),"")</f>
        <v/>
      </c>
      <c r="EA48" s="983" t="str">
        <f ca="1">IFERROR(VLOOKUP($A$10:$A$60,模板!$A$16:$AL$16,23,0),"")</f>
        <v/>
      </c>
      <c r="EB48" s="969" t="str">
        <f ca="1">IFERROR(VLOOKUP($A$10:$A$60,模板!$A$16:$AL$16,20,0),"")</f>
        <v/>
      </c>
      <c r="EC48" s="969" t="str">
        <f ca="1">IFERROR(VLOOKUP($A$10:$A$60,模板!$A$16:$AL$16,21,0),"")</f>
        <v/>
      </c>
      <c r="ED48" s="969" t="str">
        <f ca="1">IFERROR(VLOOKUP($A$10:$A$60,模板!$A$16:$AL$16,17,0),"")</f>
        <v/>
      </c>
      <c r="EE48" s="969" t="str">
        <f ca="1">IFERROR(VLOOKUP($A$10:$A$60,模板!$A$16:$AL$16,18,0),"")</f>
        <v/>
      </c>
      <c r="EF48" s="968" t="str">
        <f ca="1">IFERROR(VLOOKUP($A$10:$A$60,模板!$A$16:$AL$16,35,0),"")</f>
        <v/>
      </c>
      <c r="EG48" s="968" t="str">
        <f ca="1">IFERROR(VLOOKUP($A$10:$A$60,模板!$A$16:$AL$16,36,0),"")</f>
        <v/>
      </c>
      <c r="EH48" s="968" t="str">
        <f ca="1">IFERROR(VLOOKUP($A$10:$A$60,模板!$A$16:$AL$16,37,0),"")</f>
        <v/>
      </c>
      <c r="EI48" s="982" t="str">
        <f ca="1">IFERROR(VLOOKUP($A$10:$A$60,模板!$A$16:$AL$16,38,0),"")</f>
        <v/>
      </c>
      <c r="EJ48" s="967">
        <v>37</v>
      </c>
      <c r="EK48" s="12">
        <f>死淘分类!CE47</f>
        <v>0</v>
      </c>
      <c r="EL48" s="968">
        <f>死淘分类!CK47-死淘分类!CE47</f>
        <v>0</v>
      </c>
      <c r="EM48" s="347" t="str">
        <f ca="1">IFERROR(VLOOKUP($A$10:$A$60,模板!$A$17:$AL$17,32,0),"")</f>
        <v/>
      </c>
      <c r="EN48" s="970" t="str">
        <f ca="1">IFERROR(VLOOKUP($A$10:$A$60,模板!$A$17:$AL$17,31,0),"")</f>
        <v/>
      </c>
      <c r="EO48" s="971" t="str">
        <f ca="1">IFERROR(VLOOKUP($A$10:$A$60,模板!$A$17:$AL$17,33,0),"")</f>
        <v/>
      </c>
      <c r="EP48" s="971" t="str">
        <f ca="1">IFERROR(VLOOKUP($A$10:$A$60,模板!$A$17:$AL$17,34,0),"")</f>
        <v/>
      </c>
      <c r="EQ48" s="983" t="str">
        <f ca="1">IFERROR(VLOOKUP($A$10:$A$60,模板!$A$17:$AL$17,22,0),"")</f>
        <v/>
      </c>
      <c r="ER48" s="983" t="str">
        <f ca="1">IFERROR(VLOOKUP($A$10:$A$60,模板!$A$17:$AL$17,23,0),"")</f>
        <v/>
      </c>
      <c r="ES48" s="969" t="str">
        <f ca="1">IFERROR(VLOOKUP($A$10:$A$60,模板!$A$17:$AL$17,20,0),"")</f>
        <v/>
      </c>
      <c r="ET48" s="969" t="str">
        <f ca="1">IFERROR(VLOOKUP($A$10:$A$60,模板!$A$17:$AL$17,21,0),"")</f>
        <v/>
      </c>
      <c r="EU48" s="969" t="str">
        <f ca="1">IFERROR(VLOOKUP($A$10:$A$60,模板!$A$17:$AL$17,17,0),"")</f>
        <v/>
      </c>
      <c r="EV48" s="969" t="str">
        <f ca="1">IFERROR(VLOOKUP($A$10:$A$60,模板!$A$17:$AL$17,18,0),"")</f>
        <v/>
      </c>
      <c r="EW48" s="968" t="str">
        <f ca="1">IFERROR(VLOOKUP($A$10:$A$60,模板!$A$17:$AL$17,35,0),"")</f>
        <v/>
      </c>
      <c r="EX48" s="968" t="str">
        <f ca="1">IFERROR(VLOOKUP($A$10:$A$60,模板!$A$17:$AL$17,36,0),"")</f>
        <v/>
      </c>
      <c r="EY48" s="968" t="str">
        <f ca="1">IFERROR(VLOOKUP($A$10:$A$60,模板!$A$17:$AL$17,37,0),"")</f>
        <v/>
      </c>
      <c r="EZ48" s="982" t="str">
        <f ca="1">IFERROR(VLOOKUP($A$10:$A$60,模板!$A$17:$AL$17,38,0),"")</f>
        <v/>
      </c>
      <c r="FA48" s="967">
        <f t="shared" si="13"/>
        <v>0</v>
      </c>
      <c r="FB48" s="968">
        <f t="shared" si="14"/>
        <v>0</v>
      </c>
      <c r="FC48" s="969" t="str">
        <f t="shared" ca="1" si="15"/>
        <v/>
      </c>
      <c r="FD48" s="970" t="str">
        <f t="shared" ca="1" si="16"/>
        <v/>
      </c>
      <c r="FE48" s="971" t="str">
        <f t="shared" ca="1" si="17"/>
        <v/>
      </c>
      <c r="FF48" s="972" t="str">
        <f t="shared" ca="1" si="18"/>
        <v/>
      </c>
    </row>
    <row r="49" spans="1:162">
      <c r="A49" s="93">
        <f t="shared" si="19"/>
        <v>45718</v>
      </c>
      <c r="B49" s="317"/>
      <c r="C49" s="318"/>
      <c r="D49" s="967">
        <v>39</v>
      </c>
      <c r="E49" s="12">
        <f>死淘分类!C48</f>
        <v>0</v>
      </c>
      <c r="F49" s="968">
        <f>死淘分类!I48-死淘分类!C48</f>
        <v>0</v>
      </c>
      <c r="G49" s="347" t="str">
        <f ca="1">IFERROR(VLOOKUP($A$10:$A$60,模板!$A$9:$AL$9,32,0),"")</f>
        <v/>
      </c>
      <c r="H49" s="970" t="str">
        <f ca="1">IFERROR(VLOOKUP($A$10:$A$60,模板!$A$9:$AL$9,31,0),"")</f>
        <v/>
      </c>
      <c r="I49" s="971" t="str">
        <f ca="1">IFERROR(VLOOKUP($A$10:$A$60,模板!$A$9:$AL$9,33,0),"")</f>
        <v/>
      </c>
      <c r="J49" s="971" t="str">
        <f ca="1">IFERROR(VLOOKUP($A$10:$A$60,模板!$A$9:$AL$9,34,0),"")</f>
        <v/>
      </c>
      <c r="K49" s="983" t="str">
        <f ca="1">IFERROR(VLOOKUP($A$10:$A$60,模板!$A$9:$AL$9,22,0),"")</f>
        <v/>
      </c>
      <c r="L49" s="983" t="str">
        <f ca="1">IFERROR(VLOOKUP($A$10:$A$60,模板!$A$9:$AL$9,23,0),"")</f>
        <v/>
      </c>
      <c r="M49" s="969" t="str">
        <f ca="1">IFERROR(VLOOKUP($A$10:$A$60,模板!$A$9:$AL$9,20,0),"")</f>
        <v/>
      </c>
      <c r="N49" s="969" t="str">
        <f ca="1">IFERROR(VLOOKUP($A$10:$A$60,模板!$A$9:$AL$9,21,0),"")</f>
        <v/>
      </c>
      <c r="O49" s="969" t="str">
        <f ca="1">IFERROR(VLOOKUP($A$10:$A$60,模板!$A$9:$AL$9,17,0),"")</f>
        <v/>
      </c>
      <c r="P49" s="969" t="str">
        <f ca="1">IFERROR(VLOOKUP($A$10:$A$60,模板!$A$9:$AL$9,18,0),"")</f>
        <v/>
      </c>
      <c r="Q49" s="968" t="str">
        <f ca="1">IFERROR(VLOOKUP($A$10:$A$60,模板!$A$9:$AL$9,35,0),"")</f>
        <v/>
      </c>
      <c r="R49" s="968" t="str">
        <f ca="1">IFERROR(VLOOKUP($A$10:$A$60,模板!$A$9:$AL$9,36,0),"")</f>
        <v/>
      </c>
      <c r="S49" s="968" t="str">
        <f ca="1">IFERROR(VLOOKUP($A$10:$A$60,模板!$A$9:$AL$9,37,0),"")</f>
        <v/>
      </c>
      <c r="T49" s="982" t="str">
        <f ca="1">IFERROR(VLOOKUP($A$10:$A$60,模板!$A$9:$AL$9,38,0),"")</f>
        <v/>
      </c>
      <c r="U49" s="967">
        <v>39</v>
      </c>
      <c r="V49" s="12">
        <f>死淘分类!M48</f>
        <v>0</v>
      </c>
      <c r="W49" s="968">
        <f>死淘分类!S48-死淘分类!M48</f>
        <v>0</v>
      </c>
      <c r="X49" s="347" t="str">
        <f ca="1">IFERROR(VLOOKUP($A$10:$A$60,模板!$A$10:$AL$10,32,0),"")</f>
        <v/>
      </c>
      <c r="Y49" s="970" t="str">
        <f ca="1">IFERROR(VLOOKUP($A$10:$A$60,模板!$A$10:$AL$10,31,0),"")</f>
        <v/>
      </c>
      <c r="Z49" s="971" t="str">
        <f ca="1">IFERROR(VLOOKUP($A$10:$A$60,模板!$A$10:$AL$10,33,0),"")</f>
        <v/>
      </c>
      <c r="AA49" s="971" t="str">
        <f ca="1">IFERROR(VLOOKUP($A$10:$A$60,模板!$A$10:$AL$10,34,0),"")</f>
        <v/>
      </c>
      <c r="AB49" s="983" t="str">
        <f ca="1">IFERROR(VLOOKUP($A$10:$A$60,模板!$A$10:$AL$10,22,0),"")</f>
        <v/>
      </c>
      <c r="AC49" s="983" t="str">
        <f ca="1">IFERROR(VLOOKUP($A$10:$A$60,模板!$A$10:$AL$10,23,0),"")</f>
        <v/>
      </c>
      <c r="AD49" s="969" t="str">
        <f ca="1">IFERROR(VLOOKUP($A$10:$A$60,模板!$A$10:$AL$10,20,0),"")</f>
        <v/>
      </c>
      <c r="AE49" s="969" t="str">
        <f ca="1">IFERROR(VLOOKUP($A$10:$A$60,模板!$A$10:$AL$10,21,0),"")</f>
        <v/>
      </c>
      <c r="AF49" s="969" t="str">
        <f ca="1">IFERROR(VLOOKUP($A$10:$A$60,模板!$A$10:$AL$10,17,0),"")</f>
        <v/>
      </c>
      <c r="AG49" s="969" t="str">
        <f ca="1">IFERROR(VLOOKUP($A$10:$A$60,模板!$A$10:$AL$10,18,0),"")</f>
        <v/>
      </c>
      <c r="AH49" s="968" t="str">
        <f ca="1">IFERROR(VLOOKUP($A$10:$A$60,模板!$A$10:$AL$10,35,0),"")</f>
        <v/>
      </c>
      <c r="AI49" s="968" t="str">
        <f ca="1">IFERROR(VLOOKUP($A$10:$A$60,模板!$A$10:$AL$10,36,0),"")</f>
        <v/>
      </c>
      <c r="AJ49" s="968" t="str">
        <f ca="1">IFERROR(VLOOKUP($A$10:$A$60,模板!$A$10:$AL$10,37,0),"")</f>
        <v/>
      </c>
      <c r="AK49" s="982" t="str">
        <f ca="1">IFERROR(VLOOKUP($A$10:$A$60,模板!$A$10:$AL$10,38,0),"")</f>
        <v/>
      </c>
      <c r="AL49" s="967">
        <v>39</v>
      </c>
      <c r="AM49" s="12">
        <f>死淘分类!W48</f>
        <v>0</v>
      </c>
      <c r="AN49" s="968">
        <f>死淘分类!AC48-死淘分类!W48</f>
        <v>0</v>
      </c>
      <c r="AO49" s="347" t="str">
        <f ca="1">IFERROR(VLOOKUP($A$10:$A$60,模板!$A$11:$AL$11,32,0),"")</f>
        <v/>
      </c>
      <c r="AP49" s="970" t="str">
        <f ca="1">IFERROR(VLOOKUP($A$10:$A$60,模板!$A$11:$AL$11,31,0),"")</f>
        <v/>
      </c>
      <c r="AQ49" s="971" t="str">
        <f ca="1">IFERROR(VLOOKUP($A$10:$A$60,模板!$A$11:$AL$11,33,0),"")</f>
        <v/>
      </c>
      <c r="AR49" s="971" t="str">
        <f ca="1">IFERROR(VLOOKUP($A$10:$A$60,模板!$A$11:$AL$11,34,0),"")</f>
        <v/>
      </c>
      <c r="AS49" s="983" t="str">
        <f ca="1">IFERROR(VLOOKUP($A$10:$A$60,模板!$A$11:$AL$11,22,0),"")</f>
        <v/>
      </c>
      <c r="AT49" s="983" t="str">
        <f ca="1">IFERROR(VLOOKUP($A$10:$A$60,模板!$A$11:$AL$11,23,0),"")</f>
        <v/>
      </c>
      <c r="AU49" s="969" t="str">
        <f ca="1">IFERROR(VLOOKUP($A$10:$A$60,模板!$A$11:$AL$11,20,0),"")</f>
        <v/>
      </c>
      <c r="AV49" s="969" t="str">
        <f ca="1">IFERROR(VLOOKUP($A$10:$A$60,模板!$A$11:$AL$11,21,0),"")</f>
        <v/>
      </c>
      <c r="AW49" s="969" t="str">
        <f ca="1">IFERROR(VLOOKUP($A$10:$A$60,模板!$A$11:$AL$11,17,0),"")</f>
        <v/>
      </c>
      <c r="AX49" s="969" t="str">
        <f ca="1">IFERROR(VLOOKUP($A$10:$A$60,模板!$A$11:$AL$11,18,0),"")</f>
        <v/>
      </c>
      <c r="AY49" s="968" t="str">
        <f ca="1">IFERROR(VLOOKUP($A$10:$A$60,模板!$A$11:$AL$11,35,0),"")</f>
        <v/>
      </c>
      <c r="AZ49" s="968" t="str">
        <f ca="1">IFERROR(VLOOKUP($A$10:$A$60,模板!$A$11:$AL$11,36,0),"")</f>
        <v/>
      </c>
      <c r="BA49" s="968" t="str">
        <f ca="1">IFERROR(VLOOKUP($A$10:$A$60,模板!$A$11:$AL$11,37,0),"")</f>
        <v/>
      </c>
      <c r="BB49" s="982" t="str">
        <f ca="1">IFERROR(VLOOKUP($A$10:$A$60,模板!$A$11:$AL$11,38,0),"")</f>
        <v/>
      </c>
      <c r="BC49" s="967">
        <v>39</v>
      </c>
      <c r="BD49" s="12">
        <f>死淘分类!AG48</f>
        <v>0</v>
      </c>
      <c r="BE49" s="968">
        <f>死淘分类!AM48-死淘分类!AG48</f>
        <v>0</v>
      </c>
      <c r="BF49" s="347" t="str">
        <f ca="1">IFERROR(VLOOKUP($A$10:$A$60,模板!$A$12:$AL$12,32,0),"")</f>
        <v/>
      </c>
      <c r="BG49" s="970" t="str">
        <f ca="1">IFERROR(VLOOKUP($A$10:$A$60,模板!$A$12:$AL$12,31,0),"")</f>
        <v/>
      </c>
      <c r="BH49" s="971" t="str">
        <f ca="1">IFERROR(VLOOKUP($A$10:$A$60,模板!$A$12:$AL$12,33,0),"")</f>
        <v/>
      </c>
      <c r="BI49" s="971" t="str">
        <f ca="1">IFERROR(VLOOKUP($A$10:$A$60,模板!$A$12:$AL$12,34,0),"")</f>
        <v/>
      </c>
      <c r="BJ49" s="983" t="str">
        <f ca="1">IFERROR(VLOOKUP($A$10:$A$60,模板!$A$12:$AL$12,22,0),"")</f>
        <v/>
      </c>
      <c r="BK49" s="983" t="str">
        <f ca="1">IFERROR(VLOOKUP($A$10:$A$60,模板!$A$12:$AL$12,23,0),"")</f>
        <v/>
      </c>
      <c r="BL49" s="969" t="str">
        <f ca="1">IFERROR(VLOOKUP($A$10:$A$60,模板!$A$12:$AL$12,20,0),"")</f>
        <v/>
      </c>
      <c r="BM49" s="969" t="str">
        <f ca="1">IFERROR(VLOOKUP($A$10:$A$60,模板!$A$12:$AL$12,21,0),"")</f>
        <v/>
      </c>
      <c r="BN49" s="969" t="str">
        <f ca="1">IFERROR(VLOOKUP($A$10:$A$60,模板!$A$12:$AL$12,17,0),"")</f>
        <v/>
      </c>
      <c r="BO49" s="969" t="str">
        <f ca="1">IFERROR(VLOOKUP($A$10:$A$60,模板!$A$12:$AL$12,18,0),"")</f>
        <v/>
      </c>
      <c r="BP49" s="968" t="str">
        <f ca="1">IFERROR(VLOOKUP($A$10:$A$60,模板!$A$12:$AL$12,35,0),"")</f>
        <v/>
      </c>
      <c r="BQ49" s="968" t="str">
        <f ca="1">IFERROR(VLOOKUP($A$10:$A$60,模板!$A$12:$AL$12,36,0),"")</f>
        <v/>
      </c>
      <c r="BR49" s="968" t="str">
        <f ca="1">IFERROR(VLOOKUP($A$10:$A$60,模板!$A$12:$AL$12,37,0),"")</f>
        <v/>
      </c>
      <c r="BS49" s="982" t="str">
        <f ca="1">IFERROR(VLOOKUP($A$10:$A$60,模板!$A$12:$AL$12,38,0),"")</f>
        <v/>
      </c>
      <c r="BT49" s="967">
        <v>39</v>
      </c>
      <c r="BU49" s="12">
        <f>死淘分类!AQ48</f>
        <v>0</v>
      </c>
      <c r="BV49" s="968">
        <f>死淘分类!AW48-死淘分类!AQ48</f>
        <v>0</v>
      </c>
      <c r="BW49" s="347" t="str">
        <f ca="1">IFERROR(VLOOKUP($A$10:$A$60,模板!$A$13:$AL$13,32,0),"")</f>
        <v/>
      </c>
      <c r="BX49" s="970" t="str">
        <f ca="1">IFERROR(VLOOKUP($A$10:$A$60,模板!$A$13:$AL$13,31,0),"")</f>
        <v/>
      </c>
      <c r="BY49" s="971" t="str">
        <f ca="1">IFERROR(VLOOKUP($A$10:$A$60,模板!$A$13:$AL$13,33,0),"")</f>
        <v/>
      </c>
      <c r="BZ49" s="971" t="str">
        <f ca="1">IFERROR(VLOOKUP($A$10:$A$60,模板!$A$13:$AL$13,34,0),"")</f>
        <v/>
      </c>
      <c r="CA49" s="983" t="str">
        <f ca="1">IFERROR(VLOOKUP($A$10:$A$60,模板!$A$13:$AL$13,22,0),"")</f>
        <v/>
      </c>
      <c r="CB49" s="983" t="str">
        <f ca="1">IFERROR(VLOOKUP($A$10:$A$60,模板!$A$13:$AL$13,23,0),"")</f>
        <v/>
      </c>
      <c r="CC49" s="969" t="str">
        <f ca="1">IFERROR(VLOOKUP($A$10:$A$60,模板!$A$13:$AL$13,20,0),"")</f>
        <v/>
      </c>
      <c r="CD49" s="969" t="str">
        <f ca="1">IFERROR(VLOOKUP($A$10:$A$60,模板!$A$13:$AL$13,21,0),"")</f>
        <v/>
      </c>
      <c r="CE49" s="969" t="str">
        <f ca="1">IFERROR(VLOOKUP($A$10:$A$60,模板!$A$13:$AL$13,17,0),"")</f>
        <v/>
      </c>
      <c r="CF49" s="969" t="str">
        <f ca="1">IFERROR(VLOOKUP($A$10:$A$60,模板!$A$13:$AL$13,18,0),"")</f>
        <v/>
      </c>
      <c r="CG49" s="968" t="str">
        <f ca="1">IFERROR(VLOOKUP($A$10:$A$60,模板!$A$13:$AL$13,35,0),"")</f>
        <v/>
      </c>
      <c r="CH49" s="968" t="str">
        <f ca="1">IFERROR(VLOOKUP($A$10:$A$60,模板!$A$13:$AL$13,36,0),"")</f>
        <v/>
      </c>
      <c r="CI49" s="968" t="str">
        <f ca="1">IFERROR(VLOOKUP($A$10:$A$60,模板!$A$13:$AL$13,37,0),"")</f>
        <v/>
      </c>
      <c r="CJ49" s="982" t="str">
        <f ca="1">IFERROR(VLOOKUP($A$10:$A$60,模板!$A$13:$AL$13,38,0),"")</f>
        <v/>
      </c>
      <c r="CK49" s="967">
        <v>38</v>
      </c>
      <c r="CL49" s="12">
        <f>死淘分类!BA48</f>
        <v>0</v>
      </c>
      <c r="CM49" s="968">
        <f>死淘分类!BG48-死淘分类!BA48</f>
        <v>0</v>
      </c>
      <c r="CN49" s="347" t="str">
        <f ca="1">IFERROR(VLOOKUP($A$10:$A$60,模板!$A$14:$AL$14,32,0),"")</f>
        <v/>
      </c>
      <c r="CO49" s="970" t="str">
        <f ca="1">IFERROR(VLOOKUP($A$10:$A$60,模板!$A$14:$AL$14,31,0),"")</f>
        <v/>
      </c>
      <c r="CP49" s="971" t="str">
        <f ca="1">IFERROR(VLOOKUP($A$10:$A$60,模板!$A$14:$AL$14,33,0),"")</f>
        <v/>
      </c>
      <c r="CQ49" s="971" t="str">
        <f ca="1">IFERROR(VLOOKUP($A$10:$A$60,模板!$A$14:$AL$14,34,0),"")</f>
        <v/>
      </c>
      <c r="CR49" s="983" t="str">
        <f ca="1">IFERROR(VLOOKUP($A$10:$A$60,模板!$A$14:$AL$14,22,0),"")</f>
        <v/>
      </c>
      <c r="CS49" s="983" t="str">
        <f ca="1">IFERROR(VLOOKUP($A$10:$A$60,模板!$A$14:$AL$14,23,0),"")</f>
        <v/>
      </c>
      <c r="CT49" s="969" t="str">
        <f ca="1">IFERROR(VLOOKUP($A$10:$A$60,模板!$A$14:$AL$14,20,0),"")</f>
        <v/>
      </c>
      <c r="CU49" s="969" t="str">
        <f ca="1">IFERROR(VLOOKUP($A$10:$A$60,模板!$A$14:$AL$14,21,0),"")</f>
        <v/>
      </c>
      <c r="CV49" s="969" t="str">
        <f ca="1">IFERROR(VLOOKUP($A$10:$A$60,模板!$A$14:$AL$14,17,0),"")</f>
        <v/>
      </c>
      <c r="CW49" s="969" t="str">
        <f ca="1">IFERROR(VLOOKUP($A$10:$A$60,模板!$A$14:$AL$14,18,0),"")</f>
        <v/>
      </c>
      <c r="CX49" s="968" t="str">
        <f ca="1">IFERROR(VLOOKUP($A$10:$A$60,模板!$A$14:$AL$14,35,0),"")</f>
        <v/>
      </c>
      <c r="CY49" s="968" t="str">
        <f ca="1">IFERROR(VLOOKUP($A$10:$A$60,模板!$A$14:$AL$14,36,0),"")</f>
        <v/>
      </c>
      <c r="CZ49" s="968" t="str">
        <f ca="1">IFERROR(VLOOKUP($A$10:$A$60,模板!$A$14:$AL$14,37,0),"")</f>
        <v/>
      </c>
      <c r="DA49" s="982" t="str">
        <f ca="1">IFERROR(VLOOKUP($A$10:$A$60,模板!$A$14:$AL$14,38,0),"")</f>
        <v/>
      </c>
      <c r="DB49" s="967">
        <v>38</v>
      </c>
      <c r="DC49" s="12">
        <f>死淘分类!BK48</f>
        <v>0</v>
      </c>
      <c r="DD49" s="968">
        <f>死淘分类!BQ48-死淘分类!BK48</f>
        <v>0</v>
      </c>
      <c r="DE49" s="347" t="str">
        <f ca="1">IFERROR(VLOOKUP($A$10:$A$60,模板!$A$15:$AL$15,32,0),"")</f>
        <v/>
      </c>
      <c r="DF49" s="970" t="str">
        <f ca="1">IFERROR(VLOOKUP($A$10:$A$60,模板!$A$15:$AL$15,31,0),"")</f>
        <v/>
      </c>
      <c r="DG49" s="971" t="str">
        <f ca="1">IFERROR(VLOOKUP($A$10:$A$60,模板!$A$15:$AL$15,33,0),"")</f>
        <v/>
      </c>
      <c r="DH49" s="971" t="str">
        <f ca="1">IFERROR(VLOOKUP($A$10:$A$60,模板!$A$15:$AL$15,34,0),"")</f>
        <v/>
      </c>
      <c r="DI49" s="983" t="str">
        <f ca="1">IFERROR(VLOOKUP($A$10:$A$60,模板!$A$15:$AL$15,22,0),"")</f>
        <v/>
      </c>
      <c r="DJ49" s="983" t="str">
        <f ca="1">IFERROR(VLOOKUP($A$10:$A$60,模板!$A$15:$AL$15,23,0),"")</f>
        <v/>
      </c>
      <c r="DK49" s="969" t="str">
        <f ca="1">IFERROR(VLOOKUP($A$10:$A$60,模板!$A$15:$AL$15,20,0),"")</f>
        <v/>
      </c>
      <c r="DL49" s="969" t="str">
        <f ca="1">IFERROR(VLOOKUP($A$10:$A$60,模板!$A$15:$AL$15,21,0),"")</f>
        <v/>
      </c>
      <c r="DM49" s="969" t="str">
        <f ca="1">IFERROR(VLOOKUP($A$10:$A$60,模板!$A$15:$AL$15,17,0),"")</f>
        <v/>
      </c>
      <c r="DN49" s="969" t="str">
        <f ca="1">IFERROR(VLOOKUP($A$10:$A$60,模板!$A$15:$AL$15,18,0),"")</f>
        <v/>
      </c>
      <c r="DO49" s="968" t="str">
        <f ca="1">IFERROR(VLOOKUP($A$10:$A$60,模板!$A$15:$AL$15,35,0),"")</f>
        <v/>
      </c>
      <c r="DP49" s="968" t="str">
        <f ca="1">IFERROR(VLOOKUP($A$10:$A$60,模板!$A$15:$AL$15,36,0),"")</f>
        <v/>
      </c>
      <c r="DQ49" s="968" t="str">
        <f ca="1">IFERROR(VLOOKUP($A$10:$A$60,模板!$A$15:$AL$15,37,0),"")</f>
        <v/>
      </c>
      <c r="DR49" s="982" t="str">
        <f ca="1">IFERROR(VLOOKUP($A$10:$A$60,模板!$A$15:$AL$15,38,0),"")</f>
        <v/>
      </c>
      <c r="DS49" s="967">
        <v>38</v>
      </c>
      <c r="DT49" s="12">
        <f>死淘分类!BU48</f>
        <v>0</v>
      </c>
      <c r="DU49" s="968">
        <f>死淘分类!CA48-死淘分类!BU48</f>
        <v>0</v>
      </c>
      <c r="DV49" s="347" t="str">
        <f ca="1">IFERROR(VLOOKUP($A$10:$A$60,模板!$A$16:$AL$16,32,0),"")</f>
        <v/>
      </c>
      <c r="DW49" s="970" t="str">
        <f ca="1">IFERROR(VLOOKUP($A$10:$A$60,模板!$A$16:$AL$16,31,0),"")</f>
        <v/>
      </c>
      <c r="DX49" s="971" t="str">
        <f ca="1">IFERROR(VLOOKUP($A$10:$A$60,模板!$A$16:$AL$16,33,0),"")</f>
        <v/>
      </c>
      <c r="DY49" s="971" t="str">
        <f ca="1">IFERROR(VLOOKUP($A$10:$A$60,模板!$A$16:$AL$16,34,0),"")</f>
        <v/>
      </c>
      <c r="DZ49" s="983" t="str">
        <f ca="1">IFERROR(VLOOKUP($A$10:$A$60,模板!$A$16:$AL$16,22,0),"")</f>
        <v/>
      </c>
      <c r="EA49" s="983" t="str">
        <f ca="1">IFERROR(VLOOKUP($A$10:$A$60,模板!$A$16:$AL$16,23,0),"")</f>
        <v/>
      </c>
      <c r="EB49" s="969" t="str">
        <f ca="1">IFERROR(VLOOKUP($A$10:$A$60,模板!$A$16:$AL$16,20,0),"")</f>
        <v/>
      </c>
      <c r="EC49" s="969" t="str">
        <f ca="1">IFERROR(VLOOKUP($A$10:$A$60,模板!$A$16:$AL$16,21,0),"")</f>
        <v/>
      </c>
      <c r="ED49" s="969" t="str">
        <f ca="1">IFERROR(VLOOKUP($A$10:$A$60,模板!$A$16:$AL$16,17,0),"")</f>
        <v/>
      </c>
      <c r="EE49" s="969" t="str">
        <f ca="1">IFERROR(VLOOKUP($A$10:$A$60,模板!$A$16:$AL$16,18,0),"")</f>
        <v/>
      </c>
      <c r="EF49" s="968" t="str">
        <f ca="1">IFERROR(VLOOKUP($A$10:$A$60,模板!$A$16:$AL$16,35,0),"")</f>
        <v/>
      </c>
      <c r="EG49" s="968" t="str">
        <f ca="1">IFERROR(VLOOKUP($A$10:$A$60,模板!$A$16:$AL$16,36,0),"")</f>
        <v/>
      </c>
      <c r="EH49" s="968" t="str">
        <f ca="1">IFERROR(VLOOKUP($A$10:$A$60,模板!$A$16:$AL$16,37,0),"")</f>
        <v/>
      </c>
      <c r="EI49" s="982" t="str">
        <f ca="1">IFERROR(VLOOKUP($A$10:$A$60,模板!$A$16:$AL$16,38,0),"")</f>
        <v/>
      </c>
      <c r="EJ49" s="967">
        <v>38</v>
      </c>
      <c r="EK49" s="12">
        <f>死淘分类!CE48</f>
        <v>0</v>
      </c>
      <c r="EL49" s="968">
        <f>死淘分类!CK48-死淘分类!CE48</f>
        <v>0</v>
      </c>
      <c r="EM49" s="347" t="str">
        <f ca="1">IFERROR(VLOOKUP($A$10:$A$60,模板!$A$17:$AL$17,32,0),"")</f>
        <v/>
      </c>
      <c r="EN49" s="970" t="str">
        <f ca="1">IFERROR(VLOOKUP($A$10:$A$60,模板!$A$17:$AL$17,31,0),"")</f>
        <v/>
      </c>
      <c r="EO49" s="971" t="str">
        <f ca="1">IFERROR(VLOOKUP($A$10:$A$60,模板!$A$17:$AL$17,33,0),"")</f>
        <v/>
      </c>
      <c r="EP49" s="971" t="str">
        <f ca="1">IFERROR(VLOOKUP($A$10:$A$60,模板!$A$17:$AL$17,34,0),"")</f>
        <v/>
      </c>
      <c r="EQ49" s="983" t="str">
        <f ca="1">IFERROR(VLOOKUP($A$10:$A$60,模板!$A$17:$AL$17,22,0),"")</f>
        <v/>
      </c>
      <c r="ER49" s="983" t="str">
        <f ca="1">IFERROR(VLOOKUP($A$10:$A$60,模板!$A$17:$AL$17,23,0),"")</f>
        <v/>
      </c>
      <c r="ES49" s="969" t="str">
        <f ca="1">IFERROR(VLOOKUP($A$10:$A$60,模板!$A$17:$AL$17,20,0),"")</f>
        <v/>
      </c>
      <c r="ET49" s="969" t="str">
        <f ca="1">IFERROR(VLOOKUP($A$10:$A$60,模板!$A$17:$AL$17,21,0),"")</f>
        <v/>
      </c>
      <c r="EU49" s="969" t="str">
        <f ca="1">IFERROR(VLOOKUP($A$10:$A$60,模板!$A$17:$AL$17,17,0),"")</f>
        <v/>
      </c>
      <c r="EV49" s="969" t="str">
        <f ca="1">IFERROR(VLOOKUP($A$10:$A$60,模板!$A$17:$AL$17,18,0),"")</f>
        <v/>
      </c>
      <c r="EW49" s="968" t="str">
        <f ca="1">IFERROR(VLOOKUP($A$10:$A$60,模板!$A$17:$AL$17,35,0),"")</f>
        <v/>
      </c>
      <c r="EX49" s="968" t="str">
        <f ca="1">IFERROR(VLOOKUP($A$10:$A$60,模板!$A$17:$AL$17,36,0),"")</f>
        <v/>
      </c>
      <c r="EY49" s="968" t="str">
        <f ca="1">IFERROR(VLOOKUP($A$10:$A$60,模板!$A$17:$AL$17,37,0),"")</f>
        <v/>
      </c>
      <c r="EZ49" s="982" t="str">
        <f ca="1">IFERROR(VLOOKUP($A$10:$A$60,模板!$A$17:$AL$17,38,0),"")</f>
        <v/>
      </c>
      <c r="FA49" s="967">
        <f t="shared" si="13"/>
        <v>0</v>
      </c>
      <c r="FB49" s="968">
        <f t="shared" si="14"/>
        <v>0</v>
      </c>
      <c r="FC49" s="969" t="str">
        <f t="shared" ca="1" si="15"/>
        <v/>
      </c>
      <c r="FD49" s="970" t="str">
        <f t="shared" ca="1" si="16"/>
        <v/>
      </c>
      <c r="FE49" s="971" t="str">
        <f t="shared" ca="1" si="17"/>
        <v/>
      </c>
      <c r="FF49" s="972" t="str">
        <f t="shared" ca="1" si="18"/>
        <v/>
      </c>
    </row>
    <row r="50" spans="1:162">
      <c r="A50" s="93">
        <f t="shared" si="19"/>
        <v>45719</v>
      </c>
      <c r="B50" s="317"/>
      <c r="C50" s="318"/>
      <c r="D50" s="967">
        <v>40</v>
      </c>
      <c r="E50" s="12">
        <f>死淘分类!C49</f>
        <v>0</v>
      </c>
      <c r="F50" s="968">
        <f>死淘分类!I49-死淘分类!C49</f>
        <v>0</v>
      </c>
      <c r="G50" s="347">
        <f ca="1">IFERROR(VLOOKUP($A$10:$A$60,模板!$A$9:$AL$9,32,0),"")</f>
        <v>4.8899999999999997</v>
      </c>
      <c r="H50" s="970">
        <f ca="1">IFERROR(VLOOKUP($A$10:$A$60,模板!$A$9:$AL$9,31,0),"")</f>
        <v>2445</v>
      </c>
      <c r="I50" s="971">
        <f ca="1">IFERROR(VLOOKUP($A$10:$A$60,模板!$A$9:$AL$9,33,0),"")</f>
        <v>0</v>
      </c>
      <c r="J50" s="971">
        <f ca="1">IFERROR(VLOOKUP($A$10:$A$60,模板!$A$9:$AL$9,34,0),"")</f>
        <v>44</v>
      </c>
      <c r="K50" s="983">
        <f ca="1">IFERROR(VLOOKUP($A$10:$A$60,模板!$A$9:$AL$9,22,0),"")</f>
        <v>0.65</v>
      </c>
      <c r="L50" s="983">
        <f ca="1">IFERROR(VLOOKUP($A$10:$A$60,模板!$A$9:$AL$9,23,0),"")</f>
        <v>0.56000000000000005</v>
      </c>
      <c r="M50" s="969">
        <f ca="1">IFERROR(VLOOKUP($A$10:$A$60,模板!$A$9:$AL$9,20,0),"")</f>
        <v>26.8</v>
      </c>
      <c r="N50" s="969">
        <f ca="1">IFERROR(VLOOKUP($A$10:$A$60,模板!$A$9:$AL$9,21,0),"")</f>
        <v>21.4</v>
      </c>
      <c r="O50" s="969">
        <f ca="1">IFERROR(VLOOKUP($A$10:$A$60,模板!$A$9:$AL$9,17,0),"")</f>
        <v>0.25</v>
      </c>
      <c r="P50" s="969">
        <f ca="1">IFERROR(VLOOKUP($A$10:$A$60,模板!$A$9:$AL$9,18,0),"")</f>
        <v>0.51</v>
      </c>
      <c r="Q50" s="968">
        <f ca="1">IFERROR(VLOOKUP($A$10:$A$60,模板!$A$9:$AL$9,35,0),"")</f>
        <v>0</v>
      </c>
      <c r="R50" s="968">
        <f ca="1">IFERROR(VLOOKUP($A$10:$A$60,模板!$A$9:$AL$9,36,0),"")</f>
        <v>0</v>
      </c>
      <c r="S50" s="968">
        <f ca="1">IFERROR(VLOOKUP($A$10:$A$60,模板!$A$9:$AL$9,37,0),"")</f>
        <v>2</v>
      </c>
      <c r="T50" s="982">
        <f ca="1">IFERROR(VLOOKUP($A$10:$A$60,模板!$A$9:$AL$9,38,0),"")</f>
        <v>2</v>
      </c>
      <c r="U50" s="967">
        <v>40</v>
      </c>
      <c r="V50" s="12">
        <f>死淘分类!M49</f>
        <v>0</v>
      </c>
      <c r="W50" s="968">
        <f>死淘分类!S49-死淘分类!M49</f>
        <v>0</v>
      </c>
      <c r="X50" s="347">
        <f ca="1">IFERROR(VLOOKUP($A$10:$A$60,模板!$A$10:$AL$10,32,0),"")</f>
        <v>5.8</v>
      </c>
      <c r="Y50" s="970">
        <f ca="1">IFERROR(VLOOKUP($A$10:$A$60,模板!$A$10:$AL$10,31,0),"")</f>
        <v>2900</v>
      </c>
      <c r="Z50" s="971">
        <f ca="1">IFERROR(VLOOKUP($A$10:$A$60,模板!$A$10:$AL$10,33,0),"")</f>
        <v>0</v>
      </c>
      <c r="AA50" s="971">
        <f ca="1">IFERROR(VLOOKUP($A$10:$A$60,模板!$A$10:$AL$10,34,0),"")</f>
        <v>52</v>
      </c>
      <c r="AB50" s="983">
        <f ca="1">IFERROR(VLOOKUP($A$10:$A$60,模板!$A$10:$AL$10,22,0),"")</f>
        <v>0.78</v>
      </c>
      <c r="AC50" s="983">
        <f ca="1">IFERROR(VLOOKUP($A$10:$A$60,模板!$A$10:$AL$10,23,0),"")</f>
        <v>0.63</v>
      </c>
      <c r="AD50" s="969">
        <f ca="1">IFERROR(VLOOKUP($A$10:$A$60,模板!$A$10:$AL$10,20,0),"")</f>
        <v>26</v>
      </c>
      <c r="AE50" s="969">
        <f ca="1">IFERROR(VLOOKUP($A$10:$A$60,模板!$A$10:$AL$10,21,0),"")</f>
        <v>21.9</v>
      </c>
      <c r="AF50" s="969">
        <f ca="1">IFERROR(VLOOKUP($A$10:$A$60,模板!$A$10:$AL$10,17,0),"")</f>
        <v>0.25</v>
      </c>
      <c r="AG50" s="969">
        <f ca="1">IFERROR(VLOOKUP($A$10:$A$60,模板!$A$10:$AL$10,18,0),"")</f>
        <v>0.51</v>
      </c>
      <c r="AH50" s="968">
        <f ca="1">IFERROR(VLOOKUP($A$10:$A$60,模板!$A$10:$AL$10,35,0),"")</f>
        <v>0</v>
      </c>
      <c r="AI50" s="968">
        <f ca="1">IFERROR(VLOOKUP($A$10:$A$60,模板!$A$10:$AL$10,36,0),"")</f>
        <v>0</v>
      </c>
      <c r="AJ50" s="968">
        <f ca="1">IFERROR(VLOOKUP($A$10:$A$60,模板!$A$10:$AL$10,37,0),"")</f>
        <v>2</v>
      </c>
      <c r="AK50" s="982">
        <f ca="1">IFERROR(VLOOKUP($A$10:$A$60,模板!$A$10:$AL$10,38,0),"")</f>
        <v>2</v>
      </c>
      <c r="AL50" s="967">
        <v>40</v>
      </c>
      <c r="AM50" s="12">
        <f>死淘分类!W49</f>
        <v>0</v>
      </c>
      <c r="AN50" s="968">
        <f>死淘分类!AC49-死淘分类!W49</f>
        <v>0</v>
      </c>
      <c r="AO50" s="347">
        <f ca="1">IFERROR(VLOOKUP($A$10:$A$60,模板!$A$11:$AL$11,32,0),"")</f>
        <v>7.16</v>
      </c>
      <c r="AP50" s="970">
        <f ca="1">IFERROR(VLOOKUP($A$10:$A$60,模板!$A$11:$AL$11,31,0),"")</f>
        <v>3580</v>
      </c>
      <c r="AQ50" s="971">
        <f ca="1">IFERROR(VLOOKUP($A$10:$A$60,模板!$A$11:$AL$11,33,0),"")</f>
        <v>0</v>
      </c>
      <c r="AR50" s="971">
        <f ca="1">IFERROR(VLOOKUP($A$10:$A$60,模板!$A$11:$AL$11,34,0),"")</f>
        <v>56</v>
      </c>
      <c r="AS50" s="983">
        <f ca="1">IFERROR(VLOOKUP($A$10:$A$60,模板!$A$11:$AL$11,22,0),"")</f>
        <v>0.73</v>
      </c>
      <c r="AT50" s="983">
        <f ca="1">IFERROR(VLOOKUP($A$10:$A$60,模板!$A$11:$AL$11,23,0),"")</f>
        <v>0.63</v>
      </c>
      <c r="AU50" s="969">
        <f ca="1">IFERROR(VLOOKUP($A$10:$A$60,模板!$A$11:$AL$11,20,0),"")</f>
        <v>27.3</v>
      </c>
      <c r="AV50" s="969">
        <f ca="1">IFERROR(VLOOKUP($A$10:$A$60,模板!$A$11:$AL$11,21,0),"")</f>
        <v>22</v>
      </c>
      <c r="AW50" s="969">
        <f ca="1">IFERROR(VLOOKUP($A$10:$A$60,模板!$A$11:$AL$11,17,0),"")</f>
        <v>0.25</v>
      </c>
      <c r="AX50" s="969">
        <f ca="1">IFERROR(VLOOKUP($A$10:$A$60,模板!$A$11:$AL$11,18,0),"")</f>
        <v>0.51</v>
      </c>
      <c r="AY50" s="968">
        <f ca="1">IFERROR(VLOOKUP($A$10:$A$60,模板!$A$11:$AL$11,35,0),"")</f>
        <v>0</v>
      </c>
      <c r="AZ50" s="968">
        <f ca="1">IFERROR(VLOOKUP($A$10:$A$60,模板!$A$11:$AL$11,36,0),"")</f>
        <v>0</v>
      </c>
      <c r="BA50" s="968">
        <f ca="1">IFERROR(VLOOKUP($A$10:$A$60,模板!$A$11:$AL$11,37,0),"")</f>
        <v>2</v>
      </c>
      <c r="BB50" s="982">
        <f ca="1">IFERROR(VLOOKUP($A$10:$A$60,模板!$A$11:$AL$11,38,0),"")</f>
        <v>2</v>
      </c>
      <c r="BC50" s="967">
        <v>40</v>
      </c>
      <c r="BD50" s="12">
        <f>死淘分类!AG49</f>
        <v>0</v>
      </c>
      <c r="BE50" s="968">
        <f>死淘分类!AM49-死淘分类!AG49</f>
        <v>0</v>
      </c>
      <c r="BF50" s="347">
        <f ca="1">IFERROR(VLOOKUP($A$10:$A$60,模板!$A$12:$AL$12,32,0),"")</f>
        <v>7.36</v>
      </c>
      <c r="BG50" s="970">
        <f ca="1">IFERROR(VLOOKUP($A$10:$A$60,模板!$A$12:$AL$12,31,0),"")</f>
        <v>3680</v>
      </c>
      <c r="BH50" s="971">
        <f ca="1">IFERROR(VLOOKUP($A$10:$A$60,模板!$A$12:$AL$12,33,0),"")</f>
        <v>0</v>
      </c>
      <c r="BI50" s="971">
        <f ca="1">IFERROR(VLOOKUP($A$10:$A$60,模板!$A$12:$AL$12,34,0),"")</f>
        <v>52</v>
      </c>
      <c r="BJ50" s="983">
        <f ca="1">IFERROR(VLOOKUP($A$10:$A$60,模板!$A$12:$AL$12,22,0),"")</f>
        <v>0.7</v>
      </c>
      <c r="BK50" s="983">
        <f ca="1">IFERROR(VLOOKUP($A$10:$A$60,模板!$A$12:$AL$12,23,0),"")</f>
        <v>0.56000000000000005</v>
      </c>
      <c r="BL50" s="969">
        <f ca="1">IFERROR(VLOOKUP($A$10:$A$60,模板!$A$12:$AL$12,20,0),"")</f>
        <v>26.9</v>
      </c>
      <c r="BM50" s="969">
        <f ca="1">IFERROR(VLOOKUP($A$10:$A$60,模板!$A$12:$AL$12,21,0),"")</f>
        <v>22</v>
      </c>
      <c r="BN50" s="969">
        <f ca="1">IFERROR(VLOOKUP($A$10:$A$60,模板!$A$12:$AL$12,17,0),"")</f>
        <v>0.25</v>
      </c>
      <c r="BO50" s="969">
        <f ca="1">IFERROR(VLOOKUP($A$10:$A$60,模板!$A$12:$AL$12,18,0),"")</f>
        <v>0.51</v>
      </c>
      <c r="BP50" s="968">
        <f ca="1">IFERROR(VLOOKUP($A$10:$A$60,模板!$A$12:$AL$12,35,0),"")</f>
        <v>0</v>
      </c>
      <c r="BQ50" s="968">
        <f ca="1">IFERROR(VLOOKUP($A$10:$A$60,模板!$A$12:$AL$12,36,0),"")</f>
        <v>0</v>
      </c>
      <c r="BR50" s="968">
        <f ca="1">IFERROR(VLOOKUP($A$10:$A$60,模板!$A$12:$AL$12,37,0),"")</f>
        <v>2</v>
      </c>
      <c r="BS50" s="982">
        <f ca="1">IFERROR(VLOOKUP($A$10:$A$60,模板!$A$12:$AL$12,38,0),"")</f>
        <v>2</v>
      </c>
      <c r="BT50" s="967">
        <v>40</v>
      </c>
      <c r="BU50" s="12">
        <f>死淘分类!AQ49</f>
        <v>0</v>
      </c>
      <c r="BV50" s="968">
        <f>死淘分类!AW49-死淘分类!AQ49</f>
        <v>0</v>
      </c>
      <c r="BW50" s="347">
        <f ca="1">IFERROR(VLOOKUP($A$10:$A$60,模板!$A$13:$AL$13,32,0),"")</f>
        <v>6.34</v>
      </c>
      <c r="BX50" s="970">
        <f ca="1">IFERROR(VLOOKUP($A$10:$A$60,模板!$A$13:$AL$13,31,0),"")</f>
        <v>3170</v>
      </c>
      <c r="BY50" s="971">
        <f ca="1">IFERROR(VLOOKUP($A$10:$A$60,模板!$A$13:$AL$13,33,0),"")</f>
        <v>0</v>
      </c>
      <c r="BZ50" s="971">
        <f ca="1">IFERROR(VLOOKUP($A$10:$A$60,模板!$A$13:$AL$13,34,0),"")</f>
        <v>52</v>
      </c>
      <c r="CA50" s="983">
        <f ca="1">IFERROR(VLOOKUP($A$10:$A$60,模板!$A$13:$AL$13,22,0),"")</f>
        <v>0.75</v>
      </c>
      <c r="CB50" s="983">
        <f ca="1">IFERROR(VLOOKUP($A$10:$A$60,模板!$A$13:$AL$13,23,0),"")</f>
        <v>0.59</v>
      </c>
      <c r="CC50" s="969">
        <f ca="1">IFERROR(VLOOKUP($A$10:$A$60,模板!$A$13:$AL$13,20,0),"")</f>
        <v>26.4</v>
      </c>
      <c r="CD50" s="969">
        <f ca="1">IFERROR(VLOOKUP($A$10:$A$60,模板!$A$13:$AL$13,21,0),"")</f>
        <v>21.7</v>
      </c>
      <c r="CE50" s="969">
        <f ca="1">IFERROR(VLOOKUP($A$10:$A$60,模板!$A$13:$AL$13,17,0),"")</f>
        <v>0.25</v>
      </c>
      <c r="CF50" s="969">
        <f ca="1">IFERROR(VLOOKUP($A$10:$A$60,模板!$A$13:$AL$13,18,0),"")</f>
        <v>0.51</v>
      </c>
      <c r="CG50" s="968">
        <f ca="1">IFERROR(VLOOKUP($A$10:$A$60,模板!$A$13:$AL$13,35,0),"")</f>
        <v>0</v>
      </c>
      <c r="CH50" s="968">
        <f ca="1">IFERROR(VLOOKUP($A$10:$A$60,模板!$A$13:$AL$13,36,0),"")</f>
        <v>0</v>
      </c>
      <c r="CI50" s="968">
        <f ca="1">IFERROR(VLOOKUP($A$10:$A$60,模板!$A$13:$AL$13,37,0),"")</f>
        <v>2</v>
      </c>
      <c r="CJ50" s="982">
        <f ca="1">IFERROR(VLOOKUP($A$10:$A$60,模板!$A$13:$AL$13,38,0),"")</f>
        <v>2</v>
      </c>
      <c r="CK50" s="967">
        <v>39</v>
      </c>
      <c r="CL50" s="12">
        <f>死淘分类!BA49</f>
        <v>0</v>
      </c>
      <c r="CM50" s="968">
        <f>死淘分类!BG49-死淘分类!BA49</f>
        <v>0</v>
      </c>
      <c r="CN50" s="347">
        <f ca="1">IFERROR(VLOOKUP($A$10:$A$60,模板!$A$14:$AL$14,32,0),"")</f>
        <v>8.6999999999999993</v>
      </c>
      <c r="CO50" s="970">
        <f ca="1">IFERROR(VLOOKUP($A$10:$A$60,模板!$A$14:$AL$14,31,0),"")</f>
        <v>4350</v>
      </c>
      <c r="CP50" s="971">
        <f ca="1">IFERROR(VLOOKUP($A$10:$A$60,模板!$A$14:$AL$14,33,0),"")</f>
        <v>51</v>
      </c>
      <c r="CQ50" s="971">
        <f ca="1">IFERROR(VLOOKUP($A$10:$A$60,模板!$A$14:$AL$14,34,0),"")</f>
        <v>76</v>
      </c>
      <c r="CR50" s="983">
        <f ca="1">IFERROR(VLOOKUP($A$10:$A$60,模板!$A$14:$AL$14,22,0),"")</f>
        <v>0.76</v>
      </c>
      <c r="CS50" s="983">
        <f ca="1">IFERROR(VLOOKUP($A$10:$A$60,模板!$A$14:$AL$14,23,0),"")</f>
        <v>0.64</v>
      </c>
      <c r="CT50" s="969">
        <f ca="1">IFERROR(VLOOKUP($A$10:$A$60,模板!$A$14:$AL$14,20,0),"")</f>
        <v>26.1</v>
      </c>
      <c r="CU50" s="969">
        <f ca="1">IFERROR(VLOOKUP($A$10:$A$60,模板!$A$14:$AL$14,21,0),"")</f>
        <v>21.1</v>
      </c>
      <c r="CV50" s="969">
        <f ca="1">IFERROR(VLOOKUP($A$10:$A$60,模板!$A$14:$AL$14,17,0),"")</f>
        <v>0.25</v>
      </c>
      <c r="CW50" s="969">
        <f ca="1">IFERROR(VLOOKUP($A$10:$A$60,模板!$A$14:$AL$14,18,0),"")</f>
        <v>0.49</v>
      </c>
      <c r="CX50" s="968">
        <f ca="1">IFERROR(VLOOKUP($A$10:$A$60,模板!$A$14:$AL$14,35,0),"")</f>
        <v>0</v>
      </c>
      <c r="CY50" s="968">
        <f ca="1">IFERROR(VLOOKUP($A$10:$A$60,模板!$A$14:$AL$14,36,0),"")</f>
        <v>0</v>
      </c>
      <c r="CZ50" s="968">
        <f ca="1">IFERROR(VLOOKUP($A$10:$A$60,模板!$A$14:$AL$14,37,0),"")</f>
        <v>2</v>
      </c>
      <c r="DA50" s="982">
        <f ca="1">IFERROR(VLOOKUP($A$10:$A$60,模板!$A$14:$AL$14,38,0),"")</f>
        <v>2</v>
      </c>
      <c r="DB50" s="967">
        <v>39</v>
      </c>
      <c r="DC50" s="12">
        <f>死淘分类!BK49</f>
        <v>0</v>
      </c>
      <c r="DD50" s="968">
        <f>死淘分类!BQ49-死淘分类!BK49</f>
        <v>0</v>
      </c>
      <c r="DE50" s="347">
        <f ca="1">IFERROR(VLOOKUP($A$10:$A$60,模板!$A$15:$AL$15,32,0),"")</f>
        <v>5.44</v>
      </c>
      <c r="DF50" s="970">
        <f ca="1">IFERROR(VLOOKUP($A$10:$A$60,模板!$A$15:$AL$15,31,0),"")</f>
        <v>2720</v>
      </c>
      <c r="DG50" s="971">
        <f ca="1">IFERROR(VLOOKUP($A$10:$A$60,模板!$A$15:$AL$15,33,0),"")</f>
        <v>0</v>
      </c>
      <c r="DH50" s="971">
        <f ca="1">IFERROR(VLOOKUP($A$10:$A$60,模板!$A$15:$AL$15,34,0),"")</f>
        <v>0</v>
      </c>
      <c r="DI50" s="983">
        <f ca="1">IFERROR(VLOOKUP($A$10:$A$60,模板!$A$15:$AL$15,22,0),"")</f>
        <v>0.73</v>
      </c>
      <c r="DJ50" s="983">
        <f ca="1">IFERROR(VLOOKUP($A$10:$A$60,模板!$A$15:$AL$15,23,0),"")</f>
        <v>0.56000000000000005</v>
      </c>
      <c r="DK50" s="969">
        <f ca="1">IFERROR(VLOOKUP($A$10:$A$60,模板!$A$15:$AL$15,20,0),"")</f>
        <v>25.6</v>
      </c>
      <c r="DL50" s="969">
        <f ca="1">IFERROR(VLOOKUP($A$10:$A$60,模板!$A$15:$AL$15,21,0),"")</f>
        <v>21.8</v>
      </c>
      <c r="DM50" s="969">
        <f ca="1">IFERROR(VLOOKUP($A$10:$A$60,模板!$A$15:$AL$15,17,0),"")</f>
        <v>0.25</v>
      </c>
      <c r="DN50" s="969">
        <f ca="1">IFERROR(VLOOKUP($A$10:$A$60,模板!$A$15:$AL$15,18,0),"")</f>
        <v>0.51</v>
      </c>
      <c r="DO50" s="968">
        <f ca="1">IFERROR(VLOOKUP($A$10:$A$60,模板!$A$15:$AL$15,35,0),"")</f>
        <v>0</v>
      </c>
      <c r="DP50" s="968">
        <f ca="1">IFERROR(VLOOKUP($A$10:$A$60,模板!$A$15:$AL$15,36,0),"")</f>
        <v>0</v>
      </c>
      <c r="DQ50" s="968">
        <f ca="1">IFERROR(VLOOKUP($A$10:$A$60,模板!$A$15:$AL$15,37,0),"")</f>
        <v>2</v>
      </c>
      <c r="DR50" s="982">
        <f ca="1">IFERROR(VLOOKUP($A$10:$A$60,模板!$A$15:$AL$15,38,0),"")</f>
        <v>2</v>
      </c>
      <c r="DS50" s="967">
        <v>39</v>
      </c>
      <c r="DT50" s="12">
        <f>死淘分类!BU49</f>
        <v>0</v>
      </c>
      <c r="DU50" s="968">
        <f>死淘分类!CA49-死淘分类!BU49</f>
        <v>0</v>
      </c>
      <c r="DV50" s="347">
        <f ca="1">IFERROR(VLOOKUP($A$10:$A$60,模板!$A$16:$AL$16,32,0),"")</f>
        <v>7.45</v>
      </c>
      <c r="DW50" s="970">
        <f ca="1">IFERROR(VLOOKUP($A$10:$A$60,模板!$A$16:$AL$16,31,0),"")</f>
        <v>3725</v>
      </c>
      <c r="DX50" s="971">
        <f ca="1">IFERROR(VLOOKUP($A$10:$A$60,模板!$A$16:$AL$16,33,0),"")</f>
        <v>51</v>
      </c>
      <c r="DY50" s="971">
        <f ca="1">IFERROR(VLOOKUP($A$10:$A$60,模板!$A$16:$AL$16,34,0),"")</f>
        <v>68</v>
      </c>
      <c r="DZ50" s="983">
        <f ca="1">IFERROR(VLOOKUP($A$10:$A$60,模板!$A$16:$AL$16,22,0),"")</f>
        <v>0.73</v>
      </c>
      <c r="EA50" s="983">
        <f ca="1">IFERROR(VLOOKUP($A$10:$A$60,模板!$A$16:$AL$16,23,0),"")</f>
        <v>0.63</v>
      </c>
      <c r="EB50" s="969">
        <f ca="1">IFERROR(VLOOKUP($A$10:$A$60,模板!$A$16:$AL$16,20,0),"")</f>
        <v>25.1</v>
      </c>
      <c r="EC50" s="969">
        <f ca="1">IFERROR(VLOOKUP($A$10:$A$60,模板!$A$16:$AL$16,21,0),"")</f>
        <v>21</v>
      </c>
      <c r="ED50" s="969">
        <f ca="1">IFERROR(VLOOKUP($A$10:$A$60,模板!$A$16:$AL$16,17,0),"")</f>
        <v>0.25</v>
      </c>
      <c r="EE50" s="969">
        <f ca="1">IFERROR(VLOOKUP($A$10:$A$60,模板!$A$16:$AL$16,18,0),"")</f>
        <v>0.49</v>
      </c>
      <c r="EF50" s="968">
        <f ca="1">IFERROR(VLOOKUP($A$10:$A$60,模板!$A$16:$AL$16,35,0),"")</f>
        <v>0</v>
      </c>
      <c r="EG50" s="968">
        <f ca="1">IFERROR(VLOOKUP($A$10:$A$60,模板!$A$16:$AL$16,36,0),"")</f>
        <v>0</v>
      </c>
      <c r="EH50" s="968">
        <f ca="1">IFERROR(VLOOKUP($A$10:$A$60,模板!$A$16:$AL$16,37,0),"")</f>
        <v>2</v>
      </c>
      <c r="EI50" s="982">
        <f ca="1">IFERROR(VLOOKUP($A$10:$A$60,模板!$A$16:$AL$16,38,0),"")</f>
        <v>2</v>
      </c>
      <c r="EJ50" s="967">
        <v>39</v>
      </c>
      <c r="EK50" s="12">
        <f>死淘分类!CE49</f>
        <v>0</v>
      </c>
      <c r="EL50" s="968">
        <f>死淘分类!CK49-死淘分类!CE49</f>
        <v>0</v>
      </c>
      <c r="EM50" s="347">
        <f ca="1">IFERROR(VLOOKUP($A$10:$A$60,模板!$A$17:$AL$17,32,0),"")</f>
        <v>4.8499999999999996</v>
      </c>
      <c r="EN50" s="970">
        <f ca="1">IFERROR(VLOOKUP($A$10:$A$60,模板!$A$17:$AL$17,31,0),"")</f>
        <v>2425</v>
      </c>
      <c r="EO50" s="971">
        <f ca="1">IFERROR(VLOOKUP($A$10:$A$60,模板!$A$17:$AL$17,33,0),"")</f>
        <v>0</v>
      </c>
      <c r="EP50" s="971">
        <f ca="1">IFERROR(VLOOKUP($A$10:$A$60,模板!$A$17:$AL$17,34,0),"")</f>
        <v>48</v>
      </c>
      <c r="EQ50" s="983">
        <f ca="1">IFERROR(VLOOKUP($A$10:$A$60,模板!$A$17:$AL$17,22,0),"")</f>
        <v>0.68</v>
      </c>
      <c r="ER50" s="983">
        <f ca="1">IFERROR(VLOOKUP($A$10:$A$60,模板!$A$17:$AL$17,23,0),"")</f>
        <v>0.54</v>
      </c>
      <c r="ES50" s="969">
        <f ca="1">IFERROR(VLOOKUP($A$10:$A$60,模板!$A$17:$AL$17,20,0),"")</f>
        <v>27.4</v>
      </c>
      <c r="ET50" s="969">
        <f ca="1">IFERROR(VLOOKUP($A$10:$A$60,模板!$A$17:$AL$17,21,0),"")</f>
        <v>21.8</v>
      </c>
      <c r="EU50" s="969">
        <f ca="1">IFERROR(VLOOKUP($A$10:$A$60,模板!$A$17:$AL$17,17,0),"")</f>
        <v>0.25</v>
      </c>
      <c r="EV50" s="969">
        <f ca="1">IFERROR(VLOOKUP($A$10:$A$60,模板!$A$17:$AL$17,18,0),"")</f>
        <v>0.51</v>
      </c>
      <c r="EW50" s="968">
        <f ca="1">IFERROR(VLOOKUP($A$10:$A$60,模板!$A$17:$AL$17,35,0),"")</f>
        <v>0</v>
      </c>
      <c r="EX50" s="968">
        <f ca="1">IFERROR(VLOOKUP($A$10:$A$60,模板!$A$17:$AL$17,36,0),"")</f>
        <v>0</v>
      </c>
      <c r="EY50" s="968">
        <f ca="1">IFERROR(VLOOKUP($A$10:$A$60,模板!$A$17:$AL$17,37,0),"")</f>
        <v>2</v>
      </c>
      <c r="EZ50" s="982">
        <f ca="1">IFERROR(VLOOKUP($A$10:$A$60,模板!$A$17:$AL$17,38,0),"")</f>
        <v>2</v>
      </c>
      <c r="FA50" s="967">
        <f t="shared" si="13"/>
        <v>0</v>
      </c>
      <c r="FB50" s="968">
        <f t="shared" si="14"/>
        <v>0</v>
      </c>
      <c r="FC50" s="969">
        <f t="shared" ca="1" si="15"/>
        <v>57.989999999999995</v>
      </c>
      <c r="FD50" s="970">
        <f t="shared" ca="1" si="16"/>
        <v>28995</v>
      </c>
      <c r="FE50" s="971">
        <f t="shared" ca="1" si="17"/>
        <v>102</v>
      </c>
      <c r="FF50" s="972">
        <f t="shared" ca="1" si="18"/>
        <v>448</v>
      </c>
    </row>
    <row r="51" spans="1:162">
      <c r="A51" s="93">
        <f t="shared" si="19"/>
        <v>45720</v>
      </c>
      <c r="B51" s="317"/>
      <c r="C51" s="318"/>
      <c r="D51" s="967">
        <v>41</v>
      </c>
      <c r="E51" s="12">
        <f>死淘分类!C50</f>
        <v>0</v>
      </c>
      <c r="F51" s="968">
        <f>死淘分类!I50-死淘分类!C50</f>
        <v>0</v>
      </c>
      <c r="G51" s="347" t="str">
        <f ca="1">IFERROR(VLOOKUP($A$10:$A$60,模板!$A$9:$AL$9,32,0),"")</f>
        <v/>
      </c>
      <c r="H51" s="970" t="str">
        <f ca="1">IFERROR(VLOOKUP($A$10:$A$60,模板!$A$9:$AL$9,31,0),"")</f>
        <v/>
      </c>
      <c r="I51" s="971" t="str">
        <f ca="1">IFERROR(VLOOKUP($A$10:$A$60,模板!$A$9:$AL$9,33,0),"")</f>
        <v/>
      </c>
      <c r="J51" s="971" t="str">
        <f ca="1">IFERROR(VLOOKUP($A$10:$A$60,模板!$A$9:$AL$9,34,0),"")</f>
        <v/>
      </c>
      <c r="K51" s="983" t="str">
        <f ca="1">IFERROR(VLOOKUP($A$10:$A$60,模板!$A$9:$AL$9,22,0),"")</f>
        <v/>
      </c>
      <c r="L51" s="983" t="str">
        <f ca="1">IFERROR(VLOOKUP($A$10:$A$60,模板!$A$9:$AL$9,23,0),"")</f>
        <v/>
      </c>
      <c r="M51" s="969" t="str">
        <f ca="1">IFERROR(VLOOKUP($A$10:$A$60,模板!$A$9:$AL$9,20,0),"")</f>
        <v/>
      </c>
      <c r="N51" s="969" t="str">
        <f ca="1">IFERROR(VLOOKUP($A$10:$A$60,模板!$A$9:$AL$9,21,0),"")</f>
        <v/>
      </c>
      <c r="O51" s="969" t="str">
        <f ca="1">IFERROR(VLOOKUP($A$10:$A$60,模板!$A$9:$AL$9,17,0),"")</f>
        <v/>
      </c>
      <c r="P51" s="969" t="str">
        <f ca="1">IFERROR(VLOOKUP($A$10:$A$60,模板!$A$9:$AL$9,18,0),"")</f>
        <v/>
      </c>
      <c r="Q51" s="968" t="str">
        <f ca="1">IFERROR(VLOOKUP($A$10:$A$60,模板!$A$9:$AL$9,35,0),"")</f>
        <v/>
      </c>
      <c r="R51" s="968" t="str">
        <f ca="1">IFERROR(VLOOKUP($A$10:$A$60,模板!$A$9:$AL$9,36,0),"")</f>
        <v/>
      </c>
      <c r="S51" s="968" t="str">
        <f ca="1">IFERROR(VLOOKUP($A$10:$A$60,模板!$A$9:$AL$9,37,0),"")</f>
        <v/>
      </c>
      <c r="T51" s="982" t="str">
        <f ca="1">IFERROR(VLOOKUP($A$10:$A$60,模板!$A$9:$AL$9,38,0),"")</f>
        <v/>
      </c>
      <c r="U51" s="967">
        <v>41</v>
      </c>
      <c r="V51" s="12">
        <f>死淘分类!M50</f>
        <v>0</v>
      </c>
      <c r="W51" s="968">
        <f>死淘分类!S50-死淘分类!M50</f>
        <v>0</v>
      </c>
      <c r="X51" s="347" t="str">
        <f ca="1">IFERROR(VLOOKUP($A$10:$A$60,模板!$A$10:$AL$10,32,0),"")</f>
        <v/>
      </c>
      <c r="Y51" s="970" t="str">
        <f ca="1">IFERROR(VLOOKUP($A$10:$A$60,模板!$A$10:$AL$10,31,0),"")</f>
        <v/>
      </c>
      <c r="Z51" s="971" t="str">
        <f ca="1">IFERROR(VLOOKUP($A$10:$A$60,模板!$A$10:$AL$10,33,0),"")</f>
        <v/>
      </c>
      <c r="AA51" s="971" t="str">
        <f ca="1">IFERROR(VLOOKUP($A$10:$A$60,模板!$A$10:$AL$10,34,0),"")</f>
        <v/>
      </c>
      <c r="AB51" s="983" t="str">
        <f ca="1">IFERROR(VLOOKUP($A$10:$A$60,模板!$A$10:$AL$10,22,0),"")</f>
        <v/>
      </c>
      <c r="AC51" s="983" t="str">
        <f ca="1">IFERROR(VLOOKUP($A$10:$A$60,模板!$A$10:$AL$10,23,0),"")</f>
        <v/>
      </c>
      <c r="AD51" s="969" t="str">
        <f ca="1">IFERROR(VLOOKUP($A$10:$A$60,模板!$A$10:$AL$10,20,0),"")</f>
        <v/>
      </c>
      <c r="AE51" s="969" t="str">
        <f ca="1">IFERROR(VLOOKUP($A$10:$A$60,模板!$A$10:$AL$10,21,0),"")</f>
        <v/>
      </c>
      <c r="AF51" s="969" t="str">
        <f ca="1">IFERROR(VLOOKUP($A$10:$A$60,模板!$A$10:$AL$10,17,0),"")</f>
        <v/>
      </c>
      <c r="AG51" s="969" t="str">
        <f ca="1">IFERROR(VLOOKUP($A$10:$A$60,模板!$A$10:$AL$10,18,0),"")</f>
        <v/>
      </c>
      <c r="AH51" s="968" t="str">
        <f ca="1">IFERROR(VLOOKUP($A$10:$A$60,模板!$A$10:$AL$10,35,0),"")</f>
        <v/>
      </c>
      <c r="AI51" s="968" t="str">
        <f ca="1">IFERROR(VLOOKUP($A$10:$A$60,模板!$A$10:$AL$10,36,0),"")</f>
        <v/>
      </c>
      <c r="AJ51" s="968" t="str">
        <f ca="1">IFERROR(VLOOKUP($A$10:$A$60,模板!$A$10:$AL$10,37,0),"")</f>
        <v/>
      </c>
      <c r="AK51" s="982" t="str">
        <f ca="1">IFERROR(VLOOKUP($A$10:$A$60,模板!$A$10:$AL$10,38,0),"")</f>
        <v/>
      </c>
      <c r="AL51" s="967">
        <v>41</v>
      </c>
      <c r="AM51" s="12">
        <f>死淘分类!W50</f>
        <v>0</v>
      </c>
      <c r="AN51" s="968">
        <f>死淘分类!AC50-死淘分类!W50</f>
        <v>0</v>
      </c>
      <c r="AO51" s="347" t="str">
        <f ca="1">IFERROR(VLOOKUP($A$10:$A$60,模板!$A$11:$AL$11,32,0),"")</f>
        <v/>
      </c>
      <c r="AP51" s="970" t="str">
        <f ca="1">IFERROR(VLOOKUP($A$10:$A$60,模板!$A$11:$AL$11,31,0),"")</f>
        <v/>
      </c>
      <c r="AQ51" s="971" t="str">
        <f ca="1">IFERROR(VLOOKUP($A$10:$A$60,模板!$A$11:$AL$11,33,0),"")</f>
        <v/>
      </c>
      <c r="AR51" s="971" t="str">
        <f ca="1">IFERROR(VLOOKUP($A$10:$A$60,模板!$A$11:$AL$11,34,0),"")</f>
        <v/>
      </c>
      <c r="AS51" s="983" t="str">
        <f ca="1">IFERROR(VLOOKUP($A$10:$A$60,模板!$A$11:$AL$11,22,0),"")</f>
        <v/>
      </c>
      <c r="AT51" s="983" t="str">
        <f ca="1">IFERROR(VLOOKUP($A$10:$A$60,模板!$A$11:$AL$11,23,0),"")</f>
        <v/>
      </c>
      <c r="AU51" s="969" t="str">
        <f ca="1">IFERROR(VLOOKUP($A$10:$A$60,模板!$A$11:$AL$11,20,0),"")</f>
        <v/>
      </c>
      <c r="AV51" s="969" t="str">
        <f ca="1">IFERROR(VLOOKUP($A$10:$A$60,模板!$A$11:$AL$11,21,0),"")</f>
        <v/>
      </c>
      <c r="AW51" s="969" t="str">
        <f ca="1">IFERROR(VLOOKUP($A$10:$A$60,模板!$A$11:$AL$11,17,0),"")</f>
        <v/>
      </c>
      <c r="AX51" s="969" t="str">
        <f ca="1">IFERROR(VLOOKUP($A$10:$A$60,模板!$A$11:$AL$11,18,0),"")</f>
        <v/>
      </c>
      <c r="AY51" s="968" t="str">
        <f ca="1">IFERROR(VLOOKUP($A$10:$A$60,模板!$A$11:$AL$11,35,0),"")</f>
        <v/>
      </c>
      <c r="AZ51" s="968" t="str">
        <f ca="1">IFERROR(VLOOKUP($A$10:$A$60,模板!$A$11:$AL$11,36,0),"")</f>
        <v/>
      </c>
      <c r="BA51" s="968" t="str">
        <f ca="1">IFERROR(VLOOKUP($A$10:$A$60,模板!$A$11:$AL$11,37,0),"")</f>
        <v/>
      </c>
      <c r="BB51" s="982" t="str">
        <f ca="1">IFERROR(VLOOKUP($A$10:$A$60,模板!$A$11:$AL$11,38,0),"")</f>
        <v/>
      </c>
      <c r="BC51" s="967">
        <v>41</v>
      </c>
      <c r="BD51" s="12">
        <f>死淘分类!AG50</f>
        <v>0</v>
      </c>
      <c r="BE51" s="968">
        <f>死淘分类!AM50-死淘分类!AG50</f>
        <v>0</v>
      </c>
      <c r="BF51" s="347" t="str">
        <f ca="1">IFERROR(VLOOKUP($A$10:$A$60,模板!$A$12:$AL$12,32,0),"")</f>
        <v/>
      </c>
      <c r="BG51" s="970" t="str">
        <f ca="1">IFERROR(VLOOKUP($A$10:$A$60,模板!$A$12:$AL$12,31,0),"")</f>
        <v/>
      </c>
      <c r="BH51" s="971" t="str">
        <f ca="1">IFERROR(VLOOKUP($A$10:$A$60,模板!$A$12:$AL$12,33,0),"")</f>
        <v/>
      </c>
      <c r="BI51" s="971" t="str">
        <f ca="1">IFERROR(VLOOKUP($A$10:$A$60,模板!$A$12:$AL$12,34,0),"")</f>
        <v/>
      </c>
      <c r="BJ51" s="983" t="str">
        <f ca="1">IFERROR(VLOOKUP($A$10:$A$60,模板!$A$12:$AL$12,22,0),"")</f>
        <v/>
      </c>
      <c r="BK51" s="983" t="str">
        <f ca="1">IFERROR(VLOOKUP($A$10:$A$60,模板!$A$12:$AL$12,23,0),"")</f>
        <v/>
      </c>
      <c r="BL51" s="969" t="str">
        <f ca="1">IFERROR(VLOOKUP($A$10:$A$60,模板!$A$12:$AL$12,20,0),"")</f>
        <v/>
      </c>
      <c r="BM51" s="969" t="str">
        <f ca="1">IFERROR(VLOOKUP($A$10:$A$60,模板!$A$12:$AL$12,21,0),"")</f>
        <v/>
      </c>
      <c r="BN51" s="969" t="str">
        <f ca="1">IFERROR(VLOOKUP($A$10:$A$60,模板!$A$12:$AL$12,17,0),"")</f>
        <v/>
      </c>
      <c r="BO51" s="969" t="str">
        <f ca="1">IFERROR(VLOOKUP($A$10:$A$60,模板!$A$12:$AL$12,18,0),"")</f>
        <v/>
      </c>
      <c r="BP51" s="968" t="str">
        <f ca="1">IFERROR(VLOOKUP($A$10:$A$60,模板!$A$12:$AL$12,35,0),"")</f>
        <v/>
      </c>
      <c r="BQ51" s="968" t="str">
        <f ca="1">IFERROR(VLOOKUP($A$10:$A$60,模板!$A$12:$AL$12,36,0),"")</f>
        <v/>
      </c>
      <c r="BR51" s="968" t="str">
        <f ca="1">IFERROR(VLOOKUP($A$10:$A$60,模板!$A$12:$AL$12,37,0),"")</f>
        <v/>
      </c>
      <c r="BS51" s="982" t="str">
        <f ca="1">IFERROR(VLOOKUP($A$10:$A$60,模板!$A$12:$AL$12,38,0),"")</f>
        <v/>
      </c>
      <c r="BT51" s="967">
        <v>41</v>
      </c>
      <c r="BU51" s="12">
        <f>死淘分类!AQ50</f>
        <v>0</v>
      </c>
      <c r="BV51" s="968">
        <f>死淘分类!AW50-死淘分类!AQ50</f>
        <v>0</v>
      </c>
      <c r="BW51" s="347" t="str">
        <f ca="1">IFERROR(VLOOKUP($A$10:$A$60,模板!$A$13:$AL$13,32,0),"")</f>
        <v/>
      </c>
      <c r="BX51" s="970" t="str">
        <f ca="1">IFERROR(VLOOKUP($A$10:$A$60,模板!$A$13:$AL$13,31,0),"")</f>
        <v/>
      </c>
      <c r="BY51" s="971" t="str">
        <f ca="1">IFERROR(VLOOKUP($A$10:$A$60,模板!$A$13:$AL$13,33,0),"")</f>
        <v/>
      </c>
      <c r="BZ51" s="971" t="str">
        <f ca="1">IFERROR(VLOOKUP($A$10:$A$60,模板!$A$13:$AL$13,34,0),"")</f>
        <v/>
      </c>
      <c r="CA51" s="983" t="str">
        <f ca="1">IFERROR(VLOOKUP($A$10:$A$60,模板!$A$13:$AL$13,22,0),"")</f>
        <v/>
      </c>
      <c r="CB51" s="983" t="str">
        <f ca="1">IFERROR(VLOOKUP($A$10:$A$60,模板!$A$13:$AL$13,23,0),"")</f>
        <v/>
      </c>
      <c r="CC51" s="969" t="str">
        <f ca="1">IFERROR(VLOOKUP($A$10:$A$60,模板!$A$13:$AL$13,20,0),"")</f>
        <v/>
      </c>
      <c r="CD51" s="969" t="str">
        <f ca="1">IFERROR(VLOOKUP($A$10:$A$60,模板!$A$13:$AL$13,21,0),"")</f>
        <v/>
      </c>
      <c r="CE51" s="969" t="str">
        <f ca="1">IFERROR(VLOOKUP($A$10:$A$60,模板!$A$13:$AL$13,17,0),"")</f>
        <v/>
      </c>
      <c r="CF51" s="969" t="str">
        <f ca="1">IFERROR(VLOOKUP($A$10:$A$60,模板!$A$13:$AL$13,18,0),"")</f>
        <v/>
      </c>
      <c r="CG51" s="968" t="str">
        <f ca="1">IFERROR(VLOOKUP($A$10:$A$60,模板!$A$13:$AL$13,35,0),"")</f>
        <v/>
      </c>
      <c r="CH51" s="968" t="str">
        <f ca="1">IFERROR(VLOOKUP($A$10:$A$60,模板!$A$13:$AL$13,36,0),"")</f>
        <v/>
      </c>
      <c r="CI51" s="968" t="str">
        <f ca="1">IFERROR(VLOOKUP($A$10:$A$60,模板!$A$13:$AL$13,37,0),"")</f>
        <v/>
      </c>
      <c r="CJ51" s="982" t="str">
        <f ca="1">IFERROR(VLOOKUP($A$10:$A$60,模板!$A$13:$AL$13,38,0),"")</f>
        <v/>
      </c>
      <c r="CK51" s="967">
        <v>40</v>
      </c>
      <c r="CL51" s="12">
        <f>死淘分类!BA50</f>
        <v>0</v>
      </c>
      <c r="CM51" s="968">
        <f>死淘分类!BG50-死淘分类!BA50</f>
        <v>0</v>
      </c>
      <c r="CN51" s="347" t="str">
        <f ca="1">IFERROR(VLOOKUP($A$10:$A$60,模板!$A$14:$AL$14,32,0),"")</f>
        <v/>
      </c>
      <c r="CO51" s="970" t="str">
        <f ca="1">IFERROR(VLOOKUP($A$10:$A$60,模板!$A$14:$AL$14,31,0),"")</f>
        <v/>
      </c>
      <c r="CP51" s="971" t="str">
        <f ca="1">IFERROR(VLOOKUP($A$10:$A$60,模板!$A$14:$AL$14,33,0),"")</f>
        <v/>
      </c>
      <c r="CQ51" s="971" t="str">
        <f ca="1">IFERROR(VLOOKUP($A$10:$A$60,模板!$A$14:$AL$14,34,0),"")</f>
        <v/>
      </c>
      <c r="CR51" s="983" t="str">
        <f ca="1">IFERROR(VLOOKUP($A$10:$A$60,模板!$A$14:$AL$14,22,0),"")</f>
        <v/>
      </c>
      <c r="CS51" s="983" t="str">
        <f ca="1">IFERROR(VLOOKUP($A$10:$A$60,模板!$A$14:$AL$14,23,0),"")</f>
        <v/>
      </c>
      <c r="CT51" s="969" t="str">
        <f ca="1">IFERROR(VLOOKUP($A$10:$A$60,模板!$A$14:$AL$14,20,0),"")</f>
        <v/>
      </c>
      <c r="CU51" s="969" t="str">
        <f ca="1">IFERROR(VLOOKUP($A$10:$A$60,模板!$A$14:$AL$14,21,0),"")</f>
        <v/>
      </c>
      <c r="CV51" s="969" t="str">
        <f ca="1">IFERROR(VLOOKUP($A$10:$A$60,模板!$A$14:$AL$14,17,0),"")</f>
        <v/>
      </c>
      <c r="CW51" s="969" t="str">
        <f ca="1">IFERROR(VLOOKUP($A$10:$A$60,模板!$A$14:$AL$14,18,0),"")</f>
        <v/>
      </c>
      <c r="CX51" s="968" t="str">
        <f ca="1">IFERROR(VLOOKUP($A$10:$A$60,模板!$A$14:$AL$14,35,0),"")</f>
        <v/>
      </c>
      <c r="CY51" s="968" t="str">
        <f ca="1">IFERROR(VLOOKUP($A$10:$A$60,模板!$A$14:$AL$14,36,0),"")</f>
        <v/>
      </c>
      <c r="CZ51" s="968" t="str">
        <f ca="1">IFERROR(VLOOKUP($A$10:$A$60,模板!$A$14:$AL$14,37,0),"")</f>
        <v/>
      </c>
      <c r="DA51" s="982" t="str">
        <f ca="1">IFERROR(VLOOKUP($A$10:$A$60,模板!$A$14:$AL$14,38,0),"")</f>
        <v/>
      </c>
      <c r="DB51" s="967">
        <v>40</v>
      </c>
      <c r="DC51" s="12">
        <f>死淘分类!BK50</f>
        <v>0</v>
      </c>
      <c r="DD51" s="968">
        <f>死淘分类!BQ50-死淘分类!BK50</f>
        <v>0</v>
      </c>
      <c r="DE51" s="347" t="str">
        <f ca="1">IFERROR(VLOOKUP($A$10:$A$60,模板!$A$15:$AL$15,32,0),"")</f>
        <v/>
      </c>
      <c r="DF51" s="970" t="str">
        <f ca="1">IFERROR(VLOOKUP($A$10:$A$60,模板!$A$15:$AL$15,31,0),"")</f>
        <v/>
      </c>
      <c r="DG51" s="971" t="str">
        <f ca="1">IFERROR(VLOOKUP($A$10:$A$60,模板!$A$15:$AL$15,33,0),"")</f>
        <v/>
      </c>
      <c r="DH51" s="971" t="str">
        <f ca="1">IFERROR(VLOOKUP($A$10:$A$60,模板!$A$15:$AL$15,34,0),"")</f>
        <v/>
      </c>
      <c r="DI51" s="983" t="str">
        <f ca="1">IFERROR(VLOOKUP($A$10:$A$60,模板!$A$15:$AL$15,22,0),"")</f>
        <v/>
      </c>
      <c r="DJ51" s="983" t="str">
        <f ca="1">IFERROR(VLOOKUP($A$10:$A$60,模板!$A$15:$AL$15,23,0),"")</f>
        <v/>
      </c>
      <c r="DK51" s="969" t="str">
        <f ca="1">IFERROR(VLOOKUP($A$10:$A$60,模板!$A$15:$AL$15,20,0),"")</f>
        <v/>
      </c>
      <c r="DL51" s="969" t="str">
        <f ca="1">IFERROR(VLOOKUP($A$10:$A$60,模板!$A$15:$AL$15,21,0),"")</f>
        <v/>
      </c>
      <c r="DM51" s="969" t="str">
        <f ca="1">IFERROR(VLOOKUP($A$10:$A$60,模板!$A$15:$AL$15,17,0),"")</f>
        <v/>
      </c>
      <c r="DN51" s="969" t="str">
        <f ca="1">IFERROR(VLOOKUP($A$10:$A$60,模板!$A$15:$AL$15,18,0),"")</f>
        <v/>
      </c>
      <c r="DO51" s="968" t="str">
        <f ca="1">IFERROR(VLOOKUP($A$10:$A$60,模板!$A$15:$AL$15,35,0),"")</f>
        <v/>
      </c>
      <c r="DP51" s="968" t="str">
        <f ca="1">IFERROR(VLOOKUP($A$10:$A$60,模板!$A$15:$AL$15,36,0),"")</f>
        <v/>
      </c>
      <c r="DQ51" s="968" t="str">
        <f ca="1">IFERROR(VLOOKUP($A$10:$A$60,模板!$A$15:$AL$15,37,0),"")</f>
        <v/>
      </c>
      <c r="DR51" s="982" t="str">
        <f ca="1">IFERROR(VLOOKUP($A$10:$A$60,模板!$A$15:$AL$15,38,0),"")</f>
        <v/>
      </c>
      <c r="DS51" s="967">
        <v>40</v>
      </c>
      <c r="DT51" s="12">
        <f>死淘分类!BU50</f>
        <v>0</v>
      </c>
      <c r="DU51" s="968">
        <f>死淘分类!CA50-死淘分类!BU50</f>
        <v>0</v>
      </c>
      <c r="DV51" s="347" t="str">
        <f ca="1">IFERROR(VLOOKUP($A$10:$A$60,模板!$A$16:$AL$16,32,0),"")</f>
        <v/>
      </c>
      <c r="DW51" s="970" t="str">
        <f ca="1">IFERROR(VLOOKUP($A$10:$A$60,模板!$A$16:$AL$16,31,0),"")</f>
        <v/>
      </c>
      <c r="DX51" s="971" t="str">
        <f ca="1">IFERROR(VLOOKUP($A$10:$A$60,模板!$A$16:$AL$16,33,0),"")</f>
        <v/>
      </c>
      <c r="DY51" s="971" t="str">
        <f ca="1">IFERROR(VLOOKUP($A$10:$A$60,模板!$A$16:$AL$16,34,0),"")</f>
        <v/>
      </c>
      <c r="DZ51" s="983" t="str">
        <f ca="1">IFERROR(VLOOKUP($A$10:$A$60,模板!$A$16:$AL$16,22,0),"")</f>
        <v/>
      </c>
      <c r="EA51" s="983" t="str">
        <f ca="1">IFERROR(VLOOKUP($A$10:$A$60,模板!$A$16:$AL$16,23,0),"")</f>
        <v/>
      </c>
      <c r="EB51" s="969" t="str">
        <f ca="1">IFERROR(VLOOKUP($A$10:$A$60,模板!$A$16:$AL$16,20,0),"")</f>
        <v/>
      </c>
      <c r="EC51" s="969" t="str">
        <f ca="1">IFERROR(VLOOKUP($A$10:$A$60,模板!$A$16:$AL$16,21,0),"")</f>
        <v/>
      </c>
      <c r="ED51" s="969" t="str">
        <f ca="1">IFERROR(VLOOKUP($A$10:$A$60,模板!$A$16:$AL$16,17,0),"")</f>
        <v/>
      </c>
      <c r="EE51" s="969" t="str">
        <f ca="1">IFERROR(VLOOKUP($A$10:$A$60,模板!$A$16:$AL$16,18,0),"")</f>
        <v/>
      </c>
      <c r="EF51" s="968" t="str">
        <f ca="1">IFERROR(VLOOKUP($A$10:$A$60,模板!$A$16:$AL$16,35,0),"")</f>
        <v/>
      </c>
      <c r="EG51" s="968" t="str">
        <f ca="1">IFERROR(VLOOKUP($A$10:$A$60,模板!$A$16:$AL$16,36,0),"")</f>
        <v/>
      </c>
      <c r="EH51" s="968" t="str">
        <f ca="1">IFERROR(VLOOKUP($A$10:$A$60,模板!$A$16:$AL$16,37,0),"")</f>
        <v/>
      </c>
      <c r="EI51" s="982" t="str">
        <f ca="1">IFERROR(VLOOKUP($A$10:$A$60,模板!$A$16:$AL$16,38,0),"")</f>
        <v/>
      </c>
      <c r="EJ51" s="967">
        <v>40</v>
      </c>
      <c r="EK51" s="12">
        <f>死淘分类!CE50</f>
        <v>0</v>
      </c>
      <c r="EL51" s="968">
        <f>死淘分类!CK50-死淘分类!CE50</f>
        <v>0</v>
      </c>
      <c r="EM51" s="347" t="str">
        <f ca="1">IFERROR(VLOOKUP($A$10:$A$60,模板!$A$17:$AL$17,32,0),"")</f>
        <v/>
      </c>
      <c r="EN51" s="970" t="str">
        <f ca="1">IFERROR(VLOOKUP($A$10:$A$60,模板!$A$17:$AL$17,31,0),"")</f>
        <v/>
      </c>
      <c r="EO51" s="971" t="str">
        <f ca="1">IFERROR(VLOOKUP($A$10:$A$60,模板!$A$17:$AL$17,33,0),"")</f>
        <v/>
      </c>
      <c r="EP51" s="971" t="str">
        <f ca="1">IFERROR(VLOOKUP($A$10:$A$60,模板!$A$17:$AL$17,34,0),"")</f>
        <v/>
      </c>
      <c r="EQ51" s="983" t="str">
        <f ca="1">IFERROR(VLOOKUP($A$10:$A$60,模板!$A$17:$AL$17,22,0),"")</f>
        <v/>
      </c>
      <c r="ER51" s="983" t="str">
        <f ca="1">IFERROR(VLOOKUP($A$10:$A$60,模板!$A$17:$AL$17,23,0),"")</f>
        <v/>
      </c>
      <c r="ES51" s="969" t="str">
        <f ca="1">IFERROR(VLOOKUP($A$10:$A$60,模板!$A$17:$AL$17,20,0),"")</f>
        <v/>
      </c>
      <c r="ET51" s="969" t="str">
        <f ca="1">IFERROR(VLOOKUP($A$10:$A$60,模板!$A$17:$AL$17,21,0),"")</f>
        <v/>
      </c>
      <c r="EU51" s="969" t="str">
        <f ca="1">IFERROR(VLOOKUP($A$10:$A$60,模板!$A$17:$AL$17,17,0),"")</f>
        <v/>
      </c>
      <c r="EV51" s="969" t="str">
        <f ca="1">IFERROR(VLOOKUP($A$10:$A$60,模板!$A$17:$AL$17,18,0),"")</f>
        <v/>
      </c>
      <c r="EW51" s="968" t="str">
        <f ca="1">IFERROR(VLOOKUP($A$10:$A$60,模板!$A$17:$AL$17,35,0),"")</f>
        <v/>
      </c>
      <c r="EX51" s="968" t="str">
        <f ca="1">IFERROR(VLOOKUP($A$10:$A$60,模板!$A$17:$AL$17,36,0),"")</f>
        <v/>
      </c>
      <c r="EY51" s="968" t="str">
        <f ca="1">IFERROR(VLOOKUP($A$10:$A$60,模板!$A$17:$AL$17,37,0),"")</f>
        <v/>
      </c>
      <c r="EZ51" s="982" t="str">
        <f ca="1">IFERROR(VLOOKUP($A$10:$A$60,模板!$A$17:$AL$17,38,0),"")</f>
        <v/>
      </c>
      <c r="FA51" s="967">
        <f t="shared" si="13"/>
        <v>0</v>
      </c>
      <c r="FB51" s="968">
        <f t="shared" si="14"/>
        <v>0</v>
      </c>
      <c r="FC51" s="969" t="str">
        <f t="shared" ca="1" si="15"/>
        <v/>
      </c>
      <c r="FD51" s="970" t="str">
        <f t="shared" ca="1" si="16"/>
        <v/>
      </c>
      <c r="FE51" s="971" t="str">
        <f t="shared" ca="1" si="17"/>
        <v/>
      </c>
      <c r="FF51" s="972" t="str">
        <f t="shared" ca="1" si="18"/>
        <v/>
      </c>
    </row>
    <row r="52" spans="1:162">
      <c r="A52" s="93">
        <f t="shared" si="19"/>
        <v>45721</v>
      </c>
      <c r="B52" s="317"/>
      <c r="C52" s="318"/>
      <c r="D52" s="967">
        <v>42</v>
      </c>
      <c r="E52" s="12">
        <f>死淘分类!C51</f>
        <v>0</v>
      </c>
      <c r="F52" s="968">
        <f>死淘分类!I51-死淘分类!C51</f>
        <v>0</v>
      </c>
      <c r="G52" s="347" t="str">
        <f ca="1">IFERROR(VLOOKUP($A$10:$A$60,模板!$A$9:$AL$9,32,0),"")</f>
        <v/>
      </c>
      <c r="H52" s="970" t="str">
        <f ca="1">IFERROR(VLOOKUP($A$10:$A$60,模板!$A$9:$AL$9,31,0),"")</f>
        <v/>
      </c>
      <c r="I52" s="971" t="str">
        <f ca="1">IFERROR(VLOOKUP($A$10:$A$60,模板!$A$9:$AL$9,33,0),"")</f>
        <v/>
      </c>
      <c r="J52" s="971" t="str">
        <f ca="1">IFERROR(VLOOKUP($A$10:$A$60,模板!$A$9:$AL$9,34,0),"")</f>
        <v/>
      </c>
      <c r="K52" s="983" t="str">
        <f ca="1">IFERROR(VLOOKUP($A$10:$A$60,模板!$A$9:$AL$9,22,0),"")</f>
        <v/>
      </c>
      <c r="L52" s="983" t="str">
        <f ca="1">IFERROR(VLOOKUP($A$10:$A$60,模板!$A$9:$AL$9,23,0),"")</f>
        <v/>
      </c>
      <c r="M52" s="969" t="str">
        <f ca="1">IFERROR(VLOOKUP($A$10:$A$60,模板!$A$9:$AL$9,20,0),"")</f>
        <v/>
      </c>
      <c r="N52" s="969" t="str">
        <f ca="1">IFERROR(VLOOKUP($A$10:$A$60,模板!$A$9:$AL$9,21,0),"")</f>
        <v/>
      </c>
      <c r="O52" s="969" t="str">
        <f ca="1">IFERROR(VLOOKUP($A$10:$A$60,模板!$A$9:$AL$9,17,0),"")</f>
        <v/>
      </c>
      <c r="P52" s="969" t="str">
        <f ca="1">IFERROR(VLOOKUP($A$10:$A$60,模板!$A$9:$AL$9,18,0),"")</f>
        <v/>
      </c>
      <c r="Q52" s="968" t="str">
        <f ca="1">IFERROR(VLOOKUP($A$10:$A$60,模板!$A$9:$AL$9,35,0),"")</f>
        <v/>
      </c>
      <c r="R52" s="968" t="str">
        <f ca="1">IFERROR(VLOOKUP($A$10:$A$60,模板!$A$9:$AL$9,36,0),"")</f>
        <v/>
      </c>
      <c r="S52" s="968" t="str">
        <f ca="1">IFERROR(VLOOKUP($A$10:$A$60,模板!$A$9:$AL$9,37,0),"")</f>
        <v/>
      </c>
      <c r="T52" s="982" t="str">
        <f ca="1">IFERROR(VLOOKUP($A$10:$A$60,模板!$A$9:$AL$9,38,0),"")</f>
        <v/>
      </c>
      <c r="U52" s="967">
        <v>42</v>
      </c>
      <c r="V52" s="12">
        <f>死淘分类!M51</f>
        <v>0</v>
      </c>
      <c r="W52" s="968">
        <f>死淘分类!S51-死淘分类!M51</f>
        <v>0</v>
      </c>
      <c r="X52" s="347" t="str">
        <f ca="1">IFERROR(VLOOKUP($A$10:$A$60,模板!$A$10:$AL$10,32,0),"")</f>
        <v/>
      </c>
      <c r="Y52" s="970" t="str">
        <f ca="1">IFERROR(VLOOKUP($A$10:$A$60,模板!$A$10:$AL$10,31,0),"")</f>
        <v/>
      </c>
      <c r="Z52" s="971" t="str">
        <f ca="1">IFERROR(VLOOKUP($A$10:$A$60,模板!$A$10:$AL$10,33,0),"")</f>
        <v/>
      </c>
      <c r="AA52" s="971" t="str">
        <f ca="1">IFERROR(VLOOKUP($A$10:$A$60,模板!$A$10:$AL$10,34,0),"")</f>
        <v/>
      </c>
      <c r="AB52" s="983" t="str">
        <f ca="1">IFERROR(VLOOKUP($A$10:$A$60,模板!$A$10:$AL$10,22,0),"")</f>
        <v/>
      </c>
      <c r="AC52" s="983" t="str">
        <f ca="1">IFERROR(VLOOKUP($A$10:$A$60,模板!$A$10:$AL$10,23,0),"")</f>
        <v/>
      </c>
      <c r="AD52" s="969" t="str">
        <f ca="1">IFERROR(VLOOKUP($A$10:$A$60,模板!$A$10:$AL$10,20,0),"")</f>
        <v/>
      </c>
      <c r="AE52" s="969" t="str">
        <f ca="1">IFERROR(VLOOKUP($A$10:$A$60,模板!$A$10:$AL$10,21,0),"")</f>
        <v/>
      </c>
      <c r="AF52" s="969" t="str">
        <f ca="1">IFERROR(VLOOKUP($A$10:$A$60,模板!$A$10:$AL$10,17,0),"")</f>
        <v/>
      </c>
      <c r="AG52" s="969" t="str">
        <f ca="1">IFERROR(VLOOKUP($A$10:$A$60,模板!$A$10:$AL$10,18,0),"")</f>
        <v/>
      </c>
      <c r="AH52" s="968" t="str">
        <f ca="1">IFERROR(VLOOKUP($A$10:$A$60,模板!$A$10:$AL$10,35,0),"")</f>
        <v/>
      </c>
      <c r="AI52" s="968" t="str">
        <f ca="1">IFERROR(VLOOKUP($A$10:$A$60,模板!$A$10:$AL$10,36,0),"")</f>
        <v/>
      </c>
      <c r="AJ52" s="968" t="str">
        <f ca="1">IFERROR(VLOOKUP($A$10:$A$60,模板!$A$10:$AL$10,37,0),"")</f>
        <v/>
      </c>
      <c r="AK52" s="982" t="str">
        <f ca="1">IFERROR(VLOOKUP($A$10:$A$60,模板!$A$10:$AL$10,38,0),"")</f>
        <v/>
      </c>
      <c r="AL52" s="967">
        <v>42</v>
      </c>
      <c r="AM52" s="12">
        <f>死淘分类!W51</f>
        <v>0</v>
      </c>
      <c r="AN52" s="968">
        <f>死淘分类!AC51-死淘分类!W51</f>
        <v>0</v>
      </c>
      <c r="AO52" s="347" t="str">
        <f ca="1">IFERROR(VLOOKUP($A$10:$A$60,模板!$A$11:$AL$11,32,0),"")</f>
        <v/>
      </c>
      <c r="AP52" s="970" t="str">
        <f ca="1">IFERROR(VLOOKUP($A$10:$A$60,模板!$A$11:$AL$11,31,0),"")</f>
        <v/>
      </c>
      <c r="AQ52" s="971" t="str">
        <f ca="1">IFERROR(VLOOKUP($A$10:$A$60,模板!$A$11:$AL$11,33,0),"")</f>
        <v/>
      </c>
      <c r="AR52" s="971" t="str">
        <f ca="1">IFERROR(VLOOKUP($A$10:$A$60,模板!$A$11:$AL$11,34,0),"")</f>
        <v/>
      </c>
      <c r="AS52" s="983" t="str">
        <f ca="1">IFERROR(VLOOKUP($A$10:$A$60,模板!$A$11:$AL$11,22,0),"")</f>
        <v/>
      </c>
      <c r="AT52" s="983" t="str">
        <f ca="1">IFERROR(VLOOKUP($A$10:$A$60,模板!$A$11:$AL$11,23,0),"")</f>
        <v/>
      </c>
      <c r="AU52" s="969" t="str">
        <f ca="1">IFERROR(VLOOKUP($A$10:$A$60,模板!$A$11:$AL$11,20,0),"")</f>
        <v/>
      </c>
      <c r="AV52" s="969" t="str">
        <f ca="1">IFERROR(VLOOKUP($A$10:$A$60,模板!$A$11:$AL$11,21,0),"")</f>
        <v/>
      </c>
      <c r="AW52" s="969" t="str">
        <f ca="1">IFERROR(VLOOKUP($A$10:$A$60,模板!$A$11:$AL$11,17,0),"")</f>
        <v/>
      </c>
      <c r="AX52" s="969" t="str">
        <f ca="1">IFERROR(VLOOKUP($A$10:$A$60,模板!$A$11:$AL$11,18,0),"")</f>
        <v/>
      </c>
      <c r="AY52" s="968" t="str">
        <f ca="1">IFERROR(VLOOKUP($A$10:$A$60,模板!$A$11:$AL$11,35,0),"")</f>
        <v/>
      </c>
      <c r="AZ52" s="968" t="str">
        <f ca="1">IFERROR(VLOOKUP($A$10:$A$60,模板!$A$11:$AL$11,36,0),"")</f>
        <v/>
      </c>
      <c r="BA52" s="968" t="str">
        <f ca="1">IFERROR(VLOOKUP($A$10:$A$60,模板!$A$11:$AL$11,37,0),"")</f>
        <v/>
      </c>
      <c r="BB52" s="982" t="str">
        <f ca="1">IFERROR(VLOOKUP($A$10:$A$60,模板!$A$11:$AL$11,38,0),"")</f>
        <v/>
      </c>
      <c r="BC52" s="967">
        <v>42</v>
      </c>
      <c r="BD52" s="12">
        <f>死淘分类!AG51</f>
        <v>0</v>
      </c>
      <c r="BE52" s="968">
        <f>死淘分类!AM51-死淘分类!AG51</f>
        <v>0</v>
      </c>
      <c r="BF52" s="347" t="str">
        <f ca="1">IFERROR(VLOOKUP($A$10:$A$60,模板!$A$12:$AL$12,32,0),"")</f>
        <v/>
      </c>
      <c r="BG52" s="970" t="str">
        <f ca="1">IFERROR(VLOOKUP($A$10:$A$60,模板!$A$12:$AL$12,31,0),"")</f>
        <v/>
      </c>
      <c r="BH52" s="971" t="str">
        <f ca="1">IFERROR(VLOOKUP($A$10:$A$60,模板!$A$12:$AL$12,33,0),"")</f>
        <v/>
      </c>
      <c r="BI52" s="971" t="str">
        <f ca="1">IFERROR(VLOOKUP($A$10:$A$60,模板!$A$12:$AL$12,34,0),"")</f>
        <v/>
      </c>
      <c r="BJ52" s="983" t="str">
        <f ca="1">IFERROR(VLOOKUP($A$10:$A$60,模板!$A$12:$AL$12,22,0),"")</f>
        <v/>
      </c>
      <c r="BK52" s="983" t="str">
        <f ca="1">IFERROR(VLOOKUP($A$10:$A$60,模板!$A$12:$AL$12,23,0),"")</f>
        <v/>
      </c>
      <c r="BL52" s="969" t="str">
        <f ca="1">IFERROR(VLOOKUP($A$10:$A$60,模板!$A$12:$AL$12,20,0),"")</f>
        <v/>
      </c>
      <c r="BM52" s="969" t="str">
        <f ca="1">IFERROR(VLOOKUP($A$10:$A$60,模板!$A$12:$AL$12,21,0),"")</f>
        <v/>
      </c>
      <c r="BN52" s="969" t="str">
        <f ca="1">IFERROR(VLOOKUP($A$10:$A$60,模板!$A$12:$AL$12,17,0),"")</f>
        <v/>
      </c>
      <c r="BO52" s="969" t="str">
        <f ca="1">IFERROR(VLOOKUP($A$10:$A$60,模板!$A$12:$AL$12,18,0),"")</f>
        <v/>
      </c>
      <c r="BP52" s="968" t="str">
        <f ca="1">IFERROR(VLOOKUP($A$10:$A$60,模板!$A$12:$AL$12,35,0),"")</f>
        <v/>
      </c>
      <c r="BQ52" s="968" t="str">
        <f ca="1">IFERROR(VLOOKUP($A$10:$A$60,模板!$A$12:$AL$12,36,0),"")</f>
        <v/>
      </c>
      <c r="BR52" s="968" t="str">
        <f ca="1">IFERROR(VLOOKUP($A$10:$A$60,模板!$A$12:$AL$12,37,0),"")</f>
        <v/>
      </c>
      <c r="BS52" s="982" t="str">
        <f ca="1">IFERROR(VLOOKUP($A$10:$A$60,模板!$A$12:$AL$12,38,0),"")</f>
        <v/>
      </c>
      <c r="BT52" s="967">
        <v>42</v>
      </c>
      <c r="BU52" s="12">
        <f>死淘分类!AQ51</f>
        <v>0</v>
      </c>
      <c r="BV52" s="968">
        <f>死淘分类!AW51-死淘分类!AQ51</f>
        <v>0</v>
      </c>
      <c r="BW52" s="347" t="str">
        <f ca="1">IFERROR(VLOOKUP($A$10:$A$60,模板!$A$13:$AL$13,32,0),"")</f>
        <v/>
      </c>
      <c r="BX52" s="970" t="str">
        <f ca="1">IFERROR(VLOOKUP($A$10:$A$60,模板!$A$13:$AL$13,31,0),"")</f>
        <v/>
      </c>
      <c r="BY52" s="971" t="str">
        <f ca="1">IFERROR(VLOOKUP($A$10:$A$60,模板!$A$13:$AL$13,33,0),"")</f>
        <v/>
      </c>
      <c r="BZ52" s="971" t="str">
        <f ca="1">IFERROR(VLOOKUP($A$10:$A$60,模板!$A$13:$AL$13,34,0),"")</f>
        <v/>
      </c>
      <c r="CA52" s="983" t="str">
        <f ca="1">IFERROR(VLOOKUP($A$10:$A$60,模板!$A$13:$AL$13,22,0),"")</f>
        <v/>
      </c>
      <c r="CB52" s="983" t="str">
        <f ca="1">IFERROR(VLOOKUP($A$10:$A$60,模板!$A$13:$AL$13,23,0),"")</f>
        <v/>
      </c>
      <c r="CC52" s="969" t="str">
        <f ca="1">IFERROR(VLOOKUP($A$10:$A$60,模板!$A$13:$AL$13,20,0),"")</f>
        <v/>
      </c>
      <c r="CD52" s="969" t="str">
        <f ca="1">IFERROR(VLOOKUP($A$10:$A$60,模板!$A$13:$AL$13,21,0),"")</f>
        <v/>
      </c>
      <c r="CE52" s="969" t="str">
        <f ca="1">IFERROR(VLOOKUP($A$10:$A$60,模板!$A$13:$AL$13,17,0),"")</f>
        <v/>
      </c>
      <c r="CF52" s="969" t="str">
        <f ca="1">IFERROR(VLOOKUP($A$10:$A$60,模板!$A$13:$AL$13,18,0),"")</f>
        <v/>
      </c>
      <c r="CG52" s="968" t="str">
        <f ca="1">IFERROR(VLOOKUP($A$10:$A$60,模板!$A$13:$AL$13,35,0),"")</f>
        <v/>
      </c>
      <c r="CH52" s="968" t="str">
        <f ca="1">IFERROR(VLOOKUP($A$10:$A$60,模板!$A$13:$AL$13,36,0),"")</f>
        <v/>
      </c>
      <c r="CI52" s="968" t="str">
        <f ca="1">IFERROR(VLOOKUP($A$10:$A$60,模板!$A$13:$AL$13,37,0),"")</f>
        <v/>
      </c>
      <c r="CJ52" s="982" t="str">
        <f ca="1">IFERROR(VLOOKUP($A$10:$A$60,模板!$A$13:$AL$13,38,0),"")</f>
        <v/>
      </c>
      <c r="CK52" s="967">
        <v>41</v>
      </c>
      <c r="CL52" s="12">
        <f>死淘分类!BA51</f>
        <v>0</v>
      </c>
      <c r="CM52" s="968">
        <f>死淘分类!BG51-死淘分类!BA51</f>
        <v>0</v>
      </c>
      <c r="CN52" s="347" t="str">
        <f ca="1">IFERROR(VLOOKUP($A$10:$A$60,模板!$A$14:$AL$14,32,0),"")</f>
        <v/>
      </c>
      <c r="CO52" s="970" t="str">
        <f ca="1">IFERROR(VLOOKUP($A$10:$A$60,模板!$A$14:$AL$14,31,0),"")</f>
        <v/>
      </c>
      <c r="CP52" s="971" t="str">
        <f ca="1">IFERROR(VLOOKUP($A$10:$A$60,模板!$A$14:$AL$14,33,0),"")</f>
        <v/>
      </c>
      <c r="CQ52" s="971" t="str">
        <f ca="1">IFERROR(VLOOKUP($A$10:$A$60,模板!$A$14:$AL$14,34,0),"")</f>
        <v/>
      </c>
      <c r="CR52" s="983" t="str">
        <f ca="1">IFERROR(VLOOKUP($A$10:$A$60,模板!$A$14:$AL$14,22,0),"")</f>
        <v/>
      </c>
      <c r="CS52" s="983" t="str">
        <f ca="1">IFERROR(VLOOKUP($A$10:$A$60,模板!$A$14:$AL$14,23,0),"")</f>
        <v/>
      </c>
      <c r="CT52" s="969" t="str">
        <f ca="1">IFERROR(VLOOKUP($A$10:$A$60,模板!$A$14:$AL$14,20,0),"")</f>
        <v/>
      </c>
      <c r="CU52" s="969" t="str">
        <f ca="1">IFERROR(VLOOKUP($A$10:$A$60,模板!$A$14:$AL$14,21,0),"")</f>
        <v/>
      </c>
      <c r="CV52" s="969" t="str">
        <f ca="1">IFERROR(VLOOKUP($A$10:$A$60,模板!$A$14:$AL$14,17,0),"")</f>
        <v/>
      </c>
      <c r="CW52" s="969" t="str">
        <f ca="1">IFERROR(VLOOKUP($A$10:$A$60,模板!$A$14:$AL$14,18,0),"")</f>
        <v/>
      </c>
      <c r="CX52" s="968" t="str">
        <f ca="1">IFERROR(VLOOKUP($A$10:$A$60,模板!$A$14:$AL$14,35,0),"")</f>
        <v/>
      </c>
      <c r="CY52" s="968" t="str">
        <f ca="1">IFERROR(VLOOKUP($A$10:$A$60,模板!$A$14:$AL$14,36,0),"")</f>
        <v/>
      </c>
      <c r="CZ52" s="968" t="str">
        <f ca="1">IFERROR(VLOOKUP($A$10:$A$60,模板!$A$14:$AL$14,37,0),"")</f>
        <v/>
      </c>
      <c r="DA52" s="982" t="str">
        <f ca="1">IFERROR(VLOOKUP($A$10:$A$60,模板!$A$14:$AL$14,38,0),"")</f>
        <v/>
      </c>
      <c r="DB52" s="967">
        <v>41</v>
      </c>
      <c r="DC52" s="12">
        <f>死淘分类!BK51</f>
        <v>0</v>
      </c>
      <c r="DD52" s="968">
        <f>死淘分类!BQ51-死淘分类!BK51</f>
        <v>0</v>
      </c>
      <c r="DE52" s="347" t="str">
        <f ca="1">IFERROR(VLOOKUP($A$10:$A$60,模板!$A$15:$AL$15,32,0),"")</f>
        <v/>
      </c>
      <c r="DF52" s="970" t="str">
        <f ca="1">IFERROR(VLOOKUP($A$10:$A$60,模板!$A$15:$AL$15,31,0),"")</f>
        <v/>
      </c>
      <c r="DG52" s="971" t="str">
        <f ca="1">IFERROR(VLOOKUP($A$10:$A$60,模板!$A$15:$AL$15,33,0),"")</f>
        <v/>
      </c>
      <c r="DH52" s="971" t="str">
        <f ca="1">IFERROR(VLOOKUP($A$10:$A$60,模板!$A$15:$AL$15,34,0),"")</f>
        <v/>
      </c>
      <c r="DI52" s="983" t="str">
        <f ca="1">IFERROR(VLOOKUP($A$10:$A$60,模板!$A$15:$AL$15,22,0),"")</f>
        <v/>
      </c>
      <c r="DJ52" s="983" t="str">
        <f ca="1">IFERROR(VLOOKUP($A$10:$A$60,模板!$A$15:$AL$15,23,0),"")</f>
        <v/>
      </c>
      <c r="DK52" s="969" t="str">
        <f ca="1">IFERROR(VLOOKUP($A$10:$A$60,模板!$A$15:$AL$15,20,0),"")</f>
        <v/>
      </c>
      <c r="DL52" s="969" t="str">
        <f ca="1">IFERROR(VLOOKUP($A$10:$A$60,模板!$A$15:$AL$15,21,0),"")</f>
        <v/>
      </c>
      <c r="DM52" s="969" t="str">
        <f ca="1">IFERROR(VLOOKUP($A$10:$A$60,模板!$A$15:$AL$15,17,0),"")</f>
        <v/>
      </c>
      <c r="DN52" s="969" t="str">
        <f ca="1">IFERROR(VLOOKUP($A$10:$A$60,模板!$A$15:$AL$15,18,0),"")</f>
        <v/>
      </c>
      <c r="DO52" s="968" t="str">
        <f ca="1">IFERROR(VLOOKUP($A$10:$A$60,模板!$A$15:$AL$15,35,0),"")</f>
        <v/>
      </c>
      <c r="DP52" s="968" t="str">
        <f ca="1">IFERROR(VLOOKUP($A$10:$A$60,模板!$A$15:$AL$15,36,0),"")</f>
        <v/>
      </c>
      <c r="DQ52" s="968" t="str">
        <f ca="1">IFERROR(VLOOKUP($A$10:$A$60,模板!$A$15:$AL$15,37,0),"")</f>
        <v/>
      </c>
      <c r="DR52" s="982" t="str">
        <f ca="1">IFERROR(VLOOKUP($A$10:$A$60,模板!$A$15:$AL$15,38,0),"")</f>
        <v/>
      </c>
      <c r="DS52" s="967">
        <v>41</v>
      </c>
      <c r="DT52" s="12">
        <f>死淘分类!BU51</f>
        <v>0</v>
      </c>
      <c r="DU52" s="968">
        <f>死淘分类!CA51-死淘分类!BU51</f>
        <v>0</v>
      </c>
      <c r="DV52" s="347" t="str">
        <f ca="1">IFERROR(VLOOKUP($A$10:$A$60,模板!$A$16:$AL$16,32,0),"")</f>
        <v/>
      </c>
      <c r="DW52" s="970" t="str">
        <f ca="1">IFERROR(VLOOKUP($A$10:$A$60,模板!$A$16:$AL$16,31,0),"")</f>
        <v/>
      </c>
      <c r="DX52" s="971" t="str">
        <f ca="1">IFERROR(VLOOKUP($A$10:$A$60,模板!$A$16:$AL$16,33,0),"")</f>
        <v/>
      </c>
      <c r="DY52" s="971" t="str">
        <f ca="1">IFERROR(VLOOKUP($A$10:$A$60,模板!$A$16:$AL$16,34,0),"")</f>
        <v/>
      </c>
      <c r="DZ52" s="983" t="str">
        <f ca="1">IFERROR(VLOOKUP($A$10:$A$60,模板!$A$16:$AL$16,22,0),"")</f>
        <v/>
      </c>
      <c r="EA52" s="983" t="str">
        <f ca="1">IFERROR(VLOOKUP($A$10:$A$60,模板!$A$16:$AL$16,23,0),"")</f>
        <v/>
      </c>
      <c r="EB52" s="969" t="str">
        <f ca="1">IFERROR(VLOOKUP($A$10:$A$60,模板!$A$16:$AL$16,20,0),"")</f>
        <v/>
      </c>
      <c r="EC52" s="969" t="str">
        <f ca="1">IFERROR(VLOOKUP($A$10:$A$60,模板!$A$16:$AL$16,21,0),"")</f>
        <v/>
      </c>
      <c r="ED52" s="969" t="str">
        <f ca="1">IFERROR(VLOOKUP($A$10:$A$60,模板!$A$16:$AL$16,17,0),"")</f>
        <v/>
      </c>
      <c r="EE52" s="969" t="str">
        <f ca="1">IFERROR(VLOOKUP($A$10:$A$60,模板!$A$16:$AL$16,18,0),"")</f>
        <v/>
      </c>
      <c r="EF52" s="968" t="str">
        <f ca="1">IFERROR(VLOOKUP($A$10:$A$60,模板!$A$16:$AL$16,35,0),"")</f>
        <v/>
      </c>
      <c r="EG52" s="968" t="str">
        <f ca="1">IFERROR(VLOOKUP($A$10:$A$60,模板!$A$16:$AL$16,36,0),"")</f>
        <v/>
      </c>
      <c r="EH52" s="968" t="str">
        <f ca="1">IFERROR(VLOOKUP($A$10:$A$60,模板!$A$16:$AL$16,37,0),"")</f>
        <v/>
      </c>
      <c r="EI52" s="982" t="str">
        <f ca="1">IFERROR(VLOOKUP($A$10:$A$60,模板!$A$16:$AL$16,38,0),"")</f>
        <v/>
      </c>
      <c r="EJ52" s="967">
        <v>41</v>
      </c>
      <c r="EK52" s="12">
        <f>死淘分类!CE51</f>
        <v>0</v>
      </c>
      <c r="EL52" s="968">
        <f>死淘分类!CK51-死淘分类!CE51</f>
        <v>0</v>
      </c>
      <c r="EM52" s="347" t="str">
        <f ca="1">IFERROR(VLOOKUP($A$10:$A$60,模板!$A$17:$AL$17,32,0),"")</f>
        <v/>
      </c>
      <c r="EN52" s="970" t="str">
        <f ca="1">IFERROR(VLOOKUP($A$10:$A$60,模板!$A$17:$AL$17,31,0),"")</f>
        <v/>
      </c>
      <c r="EO52" s="971" t="str">
        <f ca="1">IFERROR(VLOOKUP($A$10:$A$60,模板!$A$17:$AL$17,33,0),"")</f>
        <v/>
      </c>
      <c r="EP52" s="971" t="str">
        <f ca="1">IFERROR(VLOOKUP($A$10:$A$60,模板!$A$17:$AL$17,34,0),"")</f>
        <v/>
      </c>
      <c r="EQ52" s="983" t="str">
        <f ca="1">IFERROR(VLOOKUP($A$10:$A$60,模板!$A$17:$AL$17,22,0),"")</f>
        <v/>
      </c>
      <c r="ER52" s="983" t="str">
        <f ca="1">IFERROR(VLOOKUP($A$10:$A$60,模板!$A$17:$AL$17,23,0),"")</f>
        <v/>
      </c>
      <c r="ES52" s="969" t="str">
        <f ca="1">IFERROR(VLOOKUP($A$10:$A$60,模板!$A$17:$AL$17,20,0),"")</f>
        <v/>
      </c>
      <c r="ET52" s="969" t="str">
        <f ca="1">IFERROR(VLOOKUP($A$10:$A$60,模板!$A$17:$AL$17,21,0),"")</f>
        <v/>
      </c>
      <c r="EU52" s="969" t="str">
        <f ca="1">IFERROR(VLOOKUP($A$10:$A$60,模板!$A$17:$AL$17,17,0),"")</f>
        <v/>
      </c>
      <c r="EV52" s="969" t="str">
        <f ca="1">IFERROR(VLOOKUP($A$10:$A$60,模板!$A$17:$AL$17,18,0),"")</f>
        <v/>
      </c>
      <c r="EW52" s="968" t="str">
        <f ca="1">IFERROR(VLOOKUP($A$10:$A$60,模板!$A$17:$AL$17,35,0),"")</f>
        <v/>
      </c>
      <c r="EX52" s="968" t="str">
        <f ca="1">IFERROR(VLOOKUP($A$10:$A$60,模板!$A$17:$AL$17,36,0),"")</f>
        <v/>
      </c>
      <c r="EY52" s="968" t="str">
        <f ca="1">IFERROR(VLOOKUP($A$10:$A$60,模板!$A$17:$AL$17,37,0),"")</f>
        <v/>
      </c>
      <c r="EZ52" s="982" t="str">
        <f ca="1">IFERROR(VLOOKUP($A$10:$A$60,模板!$A$17:$AL$17,38,0),"")</f>
        <v/>
      </c>
      <c r="FA52" s="967">
        <f t="shared" si="13"/>
        <v>0</v>
      </c>
      <c r="FB52" s="968">
        <f t="shared" si="14"/>
        <v>0</v>
      </c>
      <c r="FC52" s="969" t="str">
        <f t="shared" ca="1" si="15"/>
        <v/>
      </c>
      <c r="FD52" s="970" t="str">
        <f t="shared" ca="1" si="16"/>
        <v/>
      </c>
      <c r="FE52" s="971" t="str">
        <f t="shared" ca="1" si="17"/>
        <v/>
      </c>
      <c r="FF52" s="972" t="str">
        <f t="shared" ca="1" si="18"/>
        <v/>
      </c>
    </row>
    <row r="53" spans="1:162">
      <c r="A53" s="93">
        <f t="shared" si="19"/>
        <v>45722</v>
      </c>
      <c r="B53" s="317"/>
      <c r="C53" s="318"/>
      <c r="D53" s="967">
        <v>43</v>
      </c>
      <c r="E53" s="12"/>
      <c r="F53" s="968"/>
      <c r="G53" s="347"/>
      <c r="H53" s="970">
        <f t="shared" ref="H53:H60" si="20">G53/1.8*1000</f>
        <v>0</v>
      </c>
      <c r="I53" s="971"/>
      <c r="J53" s="971"/>
      <c r="K53" s="983"/>
      <c r="L53" s="983"/>
      <c r="M53" s="969"/>
      <c r="N53" s="969"/>
      <c r="O53" s="969"/>
      <c r="P53" s="969"/>
      <c r="Q53" s="968"/>
      <c r="R53" s="968"/>
      <c r="S53" s="968"/>
      <c r="T53" s="982"/>
      <c r="U53" s="967">
        <v>43</v>
      </c>
      <c r="V53" s="12"/>
      <c r="W53" s="968"/>
      <c r="X53" s="347"/>
      <c r="Y53" s="970">
        <f t="shared" ref="Y53:Y60" si="21">X53/1.8*1000</f>
        <v>0</v>
      </c>
      <c r="Z53" s="971"/>
      <c r="AA53" s="971"/>
      <c r="AB53" s="983"/>
      <c r="AC53" s="983"/>
      <c r="AD53" s="969"/>
      <c r="AE53" s="969"/>
      <c r="AF53" s="969"/>
      <c r="AG53" s="969"/>
      <c r="AH53" s="968"/>
      <c r="AI53" s="968"/>
      <c r="AJ53" s="968"/>
      <c r="AK53" s="982"/>
      <c r="AL53" s="967">
        <v>43</v>
      </c>
      <c r="AM53" s="12"/>
      <c r="AN53" s="968"/>
      <c r="AO53" s="347"/>
      <c r="AP53" s="970">
        <f t="shared" ref="AP53:AP60" si="22">AO53/1.8*1000</f>
        <v>0</v>
      </c>
      <c r="AQ53" s="971"/>
      <c r="AR53" s="971"/>
      <c r="AS53" s="983"/>
      <c r="AT53" s="983"/>
      <c r="AU53" s="969"/>
      <c r="AV53" s="969"/>
      <c r="AW53" s="969"/>
      <c r="AX53" s="969"/>
      <c r="AY53" s="968"/>
      <c r="AZ53" s="968"/>
      <c r="BA53" s="968"/>
      <c r="BB53" s="982"/>
      <c r="BC53" s="967">
        <v>43</v>
      </c>
      <c r="BD53" s="12"/>
      <c r="BE53" s="968"/>
      <c r="BF53" s="347"/>
      <c r="BG53" s="970">
        <f t="shared" ref="BG53:BG60" si="23">BF53/1.8*1000</f>
        <v>0</v>
      </c>
      <c r="BH53" s="971"/>
      <c r="BI53" s="971"/>
      <c r="BJ53" s="983"/>
      <c r="BK53" s="983"/>
      <c r="BL53" s="969"/>
      <c r="BM53" s="969"/>
      <c r="BN53" s="969"/>
      <c r="BO53" s="969"/>
      <c r="BP53" s="968"/>
      <c r="BQ53" s="968"/>
      <c r="BR53" s="968"/>
      <c r="BS53" s="982"/>
      <c r="BT53" s="967">
        <v>43</v>
      </c>
      <c r="BU53" s="12"/>
      <c r="BV53" s="968"/>
      <c r="BW53" s="347"/>
      <c r="BX53" s="970">
        <f t="shared" ref="BX53:BX60" si="24">BW53/1.8*1000</f>
        <v>0</v>
      </c>
      <c r="BY53" s="971"/>
      <c r="BZ53" s="971"/>
      <c r="CA53" s="983"/>
      <c r="CB53" s="983"/>
      <c r="CC53" s="969"/>
      <c r="CD53" s="969"/>
      <c r="CE53" s="969"/>
      <c r="CF53" s="969"/>
      <c r="CG53" s="968"/>
      <c r="CH53" s="968"/>
      <c r="CI53" s="968"/>
      <c r="CJ53" s="982"/>
      <c r="CK53" s="967">
        <v>42</v>
      </c>
      <c r="CL53" s="12">
        <f>死淘分类!BA52</f>
        <v>0</v>
      </c>
      <c r="CM53" s="968">
        <f>死淘分类!BG52-死淘分类!BA52</f>
        <v>0</v>
      </c>
      <c r="CN53" s="347" t="str">
        <f ca="1">IFERROR(VLOOKUP($A$10:$A$60,模板!$A$14:$AL$14,32,0),"")</f>
        <v/>
      </c>
      <c r="CO53" s="970" t="str">
        <f ca="1">IFERROR(VLOOKUP($A$10:$A$60,模板!$A$14:$AL$14,31,0),"")</f>
        <v/>
      </c>
      <c r="CP53" s="971" t="str">
        <f ca="1">IFERROR(VLOOKUP($A$10:$A$60,模板!$A$14:$AL$14,33,0),"")</f>
        <v/>
      </c>
      <c r="CQ53" s="971" t="str">
        <f ca="1">IFERROR(VLOOKUP($A$10:$A$60,模板!$A$14:$AL$14,34,0),"")</f>
        <v/>
      </c>
      <c r="CR53" s="983" t="str">
        <f ca="1">IFERROR(VLOOKUP($A$10:$A$60,模板!$A$14:$AL$14,22,0),"")</f>
        <v/>
      </c>
      <c r="CS53" s="983" t="str">
        <f ca="1">IFERROR(VLOOKUP($A$10:$A$60,模板!$A$14:$AL$14,23,0),"")</f>
        <v/>
      </c>
      <c r="CT53" s="969" t="str">
        <f ca="1">IFERROR(VLOOKUP($A$10:$A$60,模板!$A$14:$AL$14,20,0),"")</f>
        <v/>
      </c>
      <c r="CU53" s="969" t="str">
        <f ca="1">IFERROR(VLOOKUP($A$10:$A$60,模板!$A$14:$AL$14,21,0),"")</f>
        <v/>
      </c>
      <c r="CV53" s="969" t="str">
        <f ca="1">IFERROR(VLOOKUP($A$10:$A$60,模板!$A$14:$AL$14,17,0),"")</f>
        <v/>
      </c>
      <c r="CW53" s="969" t="str">
        <f ca="1">IFERROR(VLOOKUP($A$10:$A$60,模板!$A$14:$AL$14,18,0),"")</f>
        <v/>
      </c>
      <c r="CX53" s="968" t="str">
        <f ca="1">IFERROR(VLOOKUP($A$10:$A$60,模板!$A$14:$AL$14,35,0),"")</f>
        <v/>
      </c>
      <c r="CY53" s="968" t="str">
        <f ca="1">IFERROR(VLOOKUP($A$10:$A$60,模板!$A$14:$AL$14,36,0),"")</f>
        <v/>
      </c>
      <c r="CZ53" s="968" t="str">
        <f ca="1">IFERROR(VLOOKUP($A$10:$A$60,模板!$A$14:$AL$14,37,0),"")</f>
        <v/>
      </c>
      <c r="DA53" s="982" t="str">
        <f ca="1">IFERROR(VLOOKUP($A$10:$A$60,模板!$A$14:$AL$14,38,0),"")</f>
        <v/>
      </c>
      <c r="DB53" s="967">
        <v>42</v>
      </c>
      <c r="DC53" s="12">
        <f>死淘分类!BK52</f>
        <v>0</v>
      </c>
      <c r="DD53" s="968">
        <f>死淘分类!BQ52-死淘分类!BK52</f>
        <v>0</v>
      </c>
      <c r="DE53" s="347" t="str">
        <f ca="1">IFERROR(VLOOKUP($A$10:$A$60,模板!$A$15:$AL$15,32,0),"")</f>
        <v/>
      </c>
      <c r="DF53" s="970" t="str">
        <f ca="1">IFERROR(VLOOKUP($A$10:$A$60,模板!$A$15:$AL$15,31,0),"")</f>
        <v/>
      </c>
      <c r="DG53" s="971" t="str">
        <f ca="1">IFERROR(VLOOKUP($A$10:$A$60,模板!$A$15:$AL$15,33,0),"")</f>
        <v/>
      </c>
      <c r="DH53" s="971" t="str">
        <f ca="1">IFERROR(VLOOKUP($A$10:$A$60,模板!$A$15:$AL$15,34,0),"")</f>
        <v/>
      </c>
      <c r="DI53" s="983" t="str">
        <f ca="1">IFERROR(VLOOKUP($A$10:$A$60,模板!$A$15:$AL$15,22,0),"")</f>
        <v/>
      </c>
      <c r="DJ53" s="983" t="str">
        <f ca="1">IFERROR(VLOOKUP($A$10:$A$60,模板!$A$15:$AL$15,23,0),"")</f>
        <v/>
      </c>
      <c r="DK53" s="969" t="str">
        <f ca="1">IFERROR(VLOOKUP($A$10:$A$60,模板!$A$15:$AL$15,20,0),"")</f>
        <v/>
      </c>
      <c r="DL53" s="969" t="str">
        <f ca="1">IFERROR(VLOOKUP($A$10:$A$60,模板!$A$15:$AL$15,21,0),"")</f>
        <v/>
      </c>
      <c r="DM53" s="969" t="str">
        <f ca="1">IFERROR(VLOOKUP($A$10:$A$60,模板!$A$15:$AL$15,17,0),"")</f>
        <v/>
      </c>
      <c r="DN53" s="969" t="str">
        <f ca="1">IFERROR(VLOOKUP($A$10:$A$60,模板!$A$15:$AL$15,18,0),"")</f>
        <v/>
      </c>
      <c r="DO53" s="968" t="str">
        <f ca="1">IFERROR(VLOOKUP($A$10:$A$60,模板!$A$15:$AL$15,35,0),"")</f>
        <v/>
      </c>
      <c r="DP53" s="968" t="str">
        <f ca="1">IFERROR(VLOOKUP($A$10:$A$60,模板!$A$15:$AL$15,36,0),"")</f>
        <v/>
      </c>
      <c r="DQ53" s="968" t="str">
        <f ca="1">IFERROR(VLOOKUP($A$10:$A$60,模板!$A$15:$AL$15,37,0),"")</f>
        <v/>
      </c>
      <c r="DR53" s="982" t="str">
        <f ca="1">IFERROR(VLOOKUP($A$10:$A$60,模板!$A$15:$AL$15,38,0),"")</f>
        <v/>
      </c>
      <c r="DS53" s="967">
        <v>42</v>
      </c>
      <c r="DT53" s="12">
        <f>死淘分类!BU52</f>
        <v>0</v>
      </c>
      <c r="DU53" s="968">
        <f>死淘分类!CA52-死淘分类!BU52</f>
        <v>0</v>
      </c>
      <c r="DV53" s="347" t="str">
        <f ca="1">IFERROR(VLOOKUP($A$10:$A$60,模板!$A$16:$AL$16,32,0),"")</f>
        <v/>
      </c>
      <c r="DW53" s="970" t="str">
        <f ca="1">IFERROR(VLOOKUP($A$10:$A$60,模板!$A$16:$AL$16,31,0),"")</f>
        <v/>
      </c>
      <c r="DX53" s="971" t="str">
        <f ca="1">IFERROR(VLOOKUP($A$10:$A$60,模板!$A$16:$AL$16,33,0),"")</f>
        <v/>
      </c>
      <c r="DY53" s="971" t="str">
        <f ca="1">IFERROR(VLOOKUP($A$10:$A$60,模板!$A$16:$AL$16,34,0),"")</f>
        <v/>
      </c>
      <c r="DZ53" s="983" t="str">
        <f ca="1">IFERROR(VLOOKUP($A$10:$A$60,模板!$A$16:$AL$16,22,0),"")</f>
        <v/>
      </c>
      <c r="EA53" s="983" t="str">
        <f ca="1">IFERROR(VLOOKUP($A$10:$A$60,模板!$A$16:$AL$16,23,0),"")</f>
        <v/>
      </c>
      <c r="EB53" s="969" t="str">
        <f ca="1">IFERROR(VLOOKUP($A$10:$A$60,模板!$A$16:$AL$16,20,0),"")</f>
        <v/>
      </c>
      <c r="EC53" s="969" t="str">
        <f ca="1">IFERROR(VLOOKUP($A$10:$A$60,模板!$A$16:$AL$16,21,0),"")</f>
        <v/>
      </c>
      <c r="ED53" s="969" t="str">
        <f ca="1">IFERROR(VLOOKUP($A$10:$A$60,模板!$A$16:$AL$16,17,0),"")</f>
        <v/>
      </c>
      <c r="EE53" s="969" t="str">
        <f ca="1">IFERROR(VLOOKUP($A$10:$A$60,模板!$A$16:$AL$16,18,0),"")</f>
        <v/>
      </c>
      <c r="EF53" s="968" t="str">
        <f ca="1">IFERROR(VLOOKUP($A$10:$A$60,模板!$A$16:$AL$16,35,0),"")</f>
        <v/>
      </c>
      <c r="EG53" s="968" t="str">
        <f ca="1">IFERROR(VLOOKUP($A$10:$A$60,模板!$A$16:$AL$16,36,0),"")</f>
        <v/>
      </c>
      <c r="EH53" s="968" t="str">
        <f ca="1">IFERROR(VLOOKUP($A$10:$A$60,模板!$A$16:$AL$16,37,0),"")</f>
        <v/>
      </c>
      <c r="EI53" s="982" t="str">
        <f ca="1">IFERROR(VLOOKUP($A$10:$A$60,模板!$A$16:$AL$16,38,0),"")</f>
        <v/>
      </c>
      <c r="EJ53" s="967">
        <v>42</v>
      </c>
      <c r="EK53" s="12">
        <f>死淘分类!CE52</f>
        <v>0</v>
      </c>
      <c r="EL53" s="968">
        <f>死淘分类!CK52-死淘分类!CE52</f>
        <v>0</v>
      </c>
      <c r="EM53" s="347" t="str">
        <f ca="1">IFERROR(VLOOKUP($A$10:$A$60,模板!$A$17:$AL$17,32,0),"")</f>
        <v/>
      </c>
      <c r="EN53" s="970" t="str">
        <f ca="1">IFERROR(VLOOKUP($A$10:$A$60,模板!$A$17:$AL$17,31,0),"")</f>
        <v/>
      </c>
      <c r="EO53" s="971" t="str">
        <f ca="1">IFERROR(VLOOKUP($A$10:$A$60,模板!$A$17:$AL$17,33,0),"")</f>
        <v/>
      </c>
      <c r="EP53" s="971" t="str">
        <f ca="1">IFERROR(VLOOKUP($A$10:$A$60,模板!$A$17:$AL$17,34,0),"")</f>
        <v/>
      </c>
      <c r="EQ53" s="983" t="str">
        <f ca="1">IFERROR(VLOOKUP($A$10:$A$60,模板!$A$17:$AL$17,22,0),"")</f>
        <v/>
      </c>
      <c r="ER53" s="983" t="str">
        <f ca="1">IFERROR(VLOOKUP($A$10:$A$60,模板!$A$17:$AL$17,23,0),"")</f>
        <v/>
      </c>
      <c r="ES53" s="969" t="str">
        <f ca="1">IFERROR(VLOOKUP($A$10:$A$60,模板!$A$17:$AL$17,20,0),"")</f>
        <v/>
      </c>
      <c r="ET53" s="969" t="str">
        <f ca="1">IFERROR(VLOOKUP($A$10:$A$60,模板!$A$17:$AL$17,21,0),"")</f>
        <v/>
      </c>
      <c r="EU53" s="969" t="str">
        <f ca="1">IFERROR(VLOOKUP($A$10:$A$60,模板!$A$17:$AL$17,17,0),"")</f>
        <v/>
      </c>
      <c r="EV53" s="969" t="str">
        <f ca="1">IFERROR(VLOOKUP($A$10:$A$60,模板!$A$17:$AL$17,18,0),"")</f>
        <v/>
      </c>
      <c r="EW53" s="968" t="str">
        <f ca="1">IFERROR(VLOOKUP($A$10:$A$60,模板!$A$17:$AL$17,35,0),"")</f>
        <v/>
      </c>
      <c r="EX53" s="968" t="str">
        <f ca="1">IFERROR(VLOOKUP($A$10:$A$60,模板!$A$17:$AL$17,36,0),"")</f>
        <v/>
      </c>
      <c r="EY53" s="968" t="str">
        <f ca="1">IFERROR(VLOOKUP($A$10:$A$60,模板!$A$17:$AL$17,37,0),"")</f>
        <v/>
      </c>
      <c r="EZ53" s="982" t="str">
        <f ca="1">IFERROR(VLOOKUP($A$10:$A$60,模板!$A$17:$AL$17,38,0),"")</f>
        <v/>
      </c>
      <c r="FA53" s="967">
        <f t="shared" si="13"/>
        <v>0</v>
      </c>
      <c r="FB53" s="968">
        <f t="shared" si="14"/>
        <v>0</v>
      </c>
      <c r="FC53" s="969" t="str">
        <f t="shared" ca="1" si="15"/>
        <v/>
      </c>
      <c r="FD53" s="970" t="str">
        <f t="shared" ca="1" si="16"/>
        <v/>
      </c>
      <c r="FE53" s="971" t="str">
        <f t="shared" ca="1" si="17"/>
        <v/>
      </c>
      <c r="FF53" s="972" t="str">
        <f t="shared" ca="1" si="18"/>
        <v/>
      </c>
    </row>
    <row r="54" spans="1:162">
      <c r="A54" s="93">
        <f t="shared" si="19"/>
        <v>45723</v>
      </c>
      <c r="B54" s="317"/>
      <c r="C54" s="318"/>
      <c r="D54" s="967">
        <v>44</v>
      </c>
      <c r="E54" s="12"/>
      <c r="F54" s="968"/>
      <c r="G54" s="347"/>
      <c r="H54" s="970">
        <f t="shared" si="20"/>
        <v>0</v>
      </c>
      <c r="I54" s="971"/>
      <c r="J54" s="971"/>
      <c r="K54" s="983"/>
      <c r="L54" s="983"/>
      <c r="M54" s="969"/>
      <c r="N54" s="969"/>
      <c r="O54" s="969"/>
      <c r="P54" s="969"/>
      <c r="Q54" s="968"/>
      <c r="R54" s="968"/>
      <c r="S54" s="968"/>
      <c r="T54" s="982"/>
      <c r="U54" s="967">
        <v>44</v>
      </c>
      <c r="V54" s="12"/>
      <c r="W54" s="968"/>
      <c r="X54" s="347"/>
      <c r="Y54" s="970">
        <f t="shared" si="21"/>
        <v>0</v>
      </c>
      <c r="Z54" s="971"/>
      <c r="AA54" s="971"/>
      <c r="AB54" s="983"/>
      <c r="AC54" s="983"/>
      <c r="AD54" s="969"/>
      <c r="AE54" s="969"/>
      <c r="AF54" s="969"/>
      <c r="AG54" s="969"/>
      <c r="AH54" s="968"/>
      <c r="AI54" s="968"/>
      <c r="AJ54" s="968"/>
      <c r="AK54" s="982"/>
      <c r="AL54" s="967">
        <v>44</v>
      </c>
      <c r="AM54" s="12"/>
      <c r="AN54" s="968"/>
      <c r="AO54" s="347"/>
      <c r="AP54" s="970">
        <f t="shared" si="22"/>
        <v>0</v>
      </c>
      <c r="AQ54" s="971"/>
      <c r="AR54" s="971"/>
      <c r="AS54" s="983"/>
      <c r="AT54" s="983"/>
      <c r="AU54" s="969"/>
      <c r="AV54" s="969"/>
      <c r="AW54" s="969"/>
      <c r="AX54" s="969"/>
      <c r="AY54" s="968"/>
      <c r="AZ54" s="968"/>
      <c r="BA54" s="968"/>
      <c r="BB54" s="982"/>
      <c r="BC54" s="967">
        <v>44</v>
      </c>
      <c r="BD54" s="12"/>
      <c r="BE54" s="968"/>
      <c r="BF54" s="347"/>
      <c r="BG54" s="970">
        <f t="shared" si="23"/>
        <v>0</v>
      </c>
      <c r="BH54" s="971"/>
      <c r="BI54" s="971"/>
      <c r="BJ54" s="983"/>
      <c r="BK54" s="983"/>
      <c r="BL54" s="969"/>
      <c r="BM54" s="969"/>
      <c r="BN54" s="969"/>
      <c r="BO54" s="969"/>
      <c r="BP54" s="968"/>
      <c r="BQ54" s="968"/>
      <c r="BR54" s="968"/>
      <c r="BS54" s="982"/>
      <c r="BT54" s="967">
        <v>44</v>
      </c>
      <c r="BU54" s="12"/>
      <c r="BV54" s="968"/>
      <c r="BW54" s="347"/>
      <c r="BX54" s="970">
        <f t="shared" si="24"/>
        <v>0</v>
      </c>
      <c r="BY54" s="971"/>
      <c r="BZ54" s="971"/>
      <c r="CA54" s="983"/>
      <c r="CB54" s="983"/>
      <c r="CC54" s="969"/>
      <c r="CD54" s="969"/>
      <c r="CE54" s="969"/>
      <c r="CF54" s="969"/>
      <c r="CG54" s="968"/>
      <c r="CH54" s="968"/>
      <c r="CI54" s="968"/>
      <c r="CJ54" s="982"/>
      <c r="CK54" s="967">
        <v>43</v>
      </c>
      <c r="CL54" s="12"/>
      <c r="CM54" s="968"/>
      <c r="CN54" s="347"/>
      <c r="CO54" s="970">
        <f t="shared" ref="CO54:CO60" si="25">CN54/1.8*1000</f>
        <v>0</v>
      </c>
      <c r="CP54" s="971"/>
      <c r="CQ54" s="971"/>
      <c r="CR54" s="983"/>
      <c r="CS54" s="983"/>
      <c r="CT54" s="969"/>
      <c r="CU54" s="969"/>
      <c r="CV54" s="969"/>
      <c r="CW54" s="969"/>
      <c r="CX54" s="968"/>
      <c r="CY54" s="968"/>
      <c r="CZ54" s="968"/>
      <c r="DA54" s="982"/>
      <c r="DB54" s="967">
        <v>43</v>
      </c>
      <c r="DC54" s="12"/>
      <c r="DD54" s="968"/>
      <c r="DE54" s="347"/>
      <c r="DF54" s="970">
        <f t="shared" ref="DF54:DF60" si="26">DE54/1.8*1000</f>
        <v>0</v>
      </c>
      <c r="DG54" s="971"/>
      <c r="DH54" s="971"/>
      <c r="DI54" s="983"/>
      <c r="DJ54" s="983"/>
      <c r="DK54" s="969"/>
      <c r="DL54" s="969"/>
      <c r="DM54" s="969"/>
      <c r="DN54" s="969"/>
      <c r="DO54" s="968"/>
      <c r="DP54" s="968"/>
      <c r="DQ54" s="968"/>
      <c r="DR54" s="982"/>
      <c r="DS54" s="967">
        <v>43</v>
      </c>
      <c r="DT54" s="12"/>
      <c r="DU54" s="968"/>
      <c r="DV54" s="347"/>
      <c r="DW54" s="970">
        <f t="shared" ref="DW54:DW60" si="27">DV54/1.8*1000</f>
        <v>0</v>
      </c>
      <c r="DX54" s="971"/>
      <c r="DY54" s="971"/>
      <c r="DZ54" s="983"/>
      <c r="EA54" s="983"/>
      <c r="EB54" s="969"/>
      <c r="EC54" s="969"/>
      <c r="ED54" s="969"/>
      <c r="EE54" s="969"/>
      <c r="EF54" s="968"/>
      <c r="EG54" s="968"/>
      <c r="EH54" s="968"/>
      <c r="EI54" s="982"/>
      <c r="EJ54" s="967">
        <v>43</v>
      </c>
      <c r="EK54" s="12"/>
      <c r="EL54" s="968"/>
      <c r="EM54" s="347"/>
      <c r="EN54" s="970">
        <f t="shared" ref="EN54:EN60" si="28">EM54/1.8*1000</f>
        <v>0</v>
      </c>
      <c r="EO54" s="971"/>
      <c r="EP54" s="971"/>
      <c r="EQ54" s="983"/>
      <c r="ER54" s="983"/>
      <c r="ES54" s="969"/>
      <c r="ET54" s="969"/>
      <c r="EU54" s="969"/>
      <c r="EV54" s="969"/>
      <c r="EW54" s="968"/>
      <c r="EX54" s="968"/>
      <c r="EY54" s="968"/>
      <c r="EZ54" s="982"/>
      <c r="FA54" s="967">
        <f t="shared" ref="FA54:FA60" si="29">SUMPRODUCT((MOD((COLUMN(C54:EZ54)-5),17)=0)*C54:EZ54)</f>
        <v>0</v>
      </c>
      <c r="FB54" s="968">
        <f t="shared" ref="FB54:FB60" si="30">SUMPRODUCT((MOD((COLUMN(C54:EZ54)-6),17)=0)*C54:EZ54)</f>
        <v>0</v>
      </c>
      <c r="FC54" s="969">
        <f t="shared" ref="FC54:FC60" si="31">SUMPRODUCT((MOD((COLUMN(C54:EZ54)-7),17)=0)*C54:EZ54)</f>
        <v>0</v>
      </c>
      <c r="FD54" s="970">
        <f t="shared" ref="FD54:FD60" si="32">SUMPRODUCT((MOD((COLUMN(C54:EZ54)-8),17)=0)*C54:EZ54)</f>
        <v>0</v>
      </c>
      <c r="FE54" s="971">
        <f t="shared" ref="FE54:FE60" si="33">SUMPRODUCT((MOD((COLUMN(C54:EZ54)-9),17)=0)*C54:EZ54)</f>
        <v>0</v>
      </c>
      <c r="FF54" s="972">
        <f t="shared" ref="FF54:FF60" si="34">SUMPRODUCT((MOD((COLUMN(C54:EZ54)-10),17)=0)*C54:EZ54)</f>
        <v>0</v>
      </c>
    </row>
    <row r="55" spans="1:162">
      <c r="A55" s="93">
        <f t="shared" si="19"/>
        <v>45724</v>
      </c>
      <c r="B55" s="317"/>
      <c r="C55" s="318"/>
      <c r="D55" s="967">
        <v>45</v>
      </c>
      <c r="E55" s="12"/>
      <c r="F55" s="968"/>
      <c r="G55" s="347"/>
      <c r="H55" s="970">
        <f t="shared" si="20"/>
        <v>0</v>
      </c>
      <c r="I55" s="971"/>
      <c r="J55" s="971"/>
      <c r="K55" s="983"/>
      <c r="L55" s="983"/>
      <c r="M55" s="969"/>
      <c r="N55" s="969"/>
      <c r="O55" s="969"/>
      <c r="P55" s="969"/>
      <c r="Q55" s="968"/>
      <c r="R55" s="968"/>
      <c r="S55" s="968"/>
      <c r="T55" s="982"/>
      <c r="U55" s="967">
        <v>45</v>
      </c>
      <c r="V55" s="12"/>
      <c r="W55" s="968"/>
      <c r="X55" s="347"/>
      <c r="Y55" s="970">
        <f t="shared" si="21"/>
        <v>0</v>
      </c>
      <c r="Z55" s="971"/>
      <c r="AA55" s="971"/>
      <c r="AB55" s="983"/>
      <c r="AC55" s="983"/>
      <c r="AD55" s="969"/>
      <c r="AE55" s="969"/>
      <c r="AF55" s="969"/>
      <c r="AG55" s="969"/>
      <c r="AH55" s="968"/>
      <c r="AI55" s="968"/>
      <c r="AJ55" s="968"/>
      <c r="AK55" s="982"/>
      <c r="AL55" s="967">
        <v>45</v>
      </c>
      <c r="AM55" s="12"/>
      <c r="AN55" s="968"/>
      <c r="AO55" s="347"/>
      <c r="AP55" s="970">
        <f t="shared" si="22"/>
        <v>0</v>
      </c>
      <c r="AQ55" s="971"/>
      <c r="AR55" s="971"/>
      <c r="AS55" s="983"/>
      <c r="AT55" s="983"/>
      <c r="AU55" s="969"/>
      <c r="AV55" s="969"/>
      <c r="AW55" s="969"/>
      <c r="AX55" s="969"/>
      <c r="AY55" s="968"/>
      <c r="AZ55" s="968"/>
      <c r="BA55" s="968"/>
      <c r="BB55" s="982"/>
      <c r="BC55" s="967">
        <v>45</v>
      </c>
      <c r="BD55" s="12"/>
      <c r="BE55" s="968"/>
      <c r="BF55" s="347"/>
      <c r="BG55" s="970">
        <f t="shared" si="23"/>
        <v>0</v>
      </c>
      <c r="BH55" s="971"/>
      <c r="BI55" s="971"/>
      <c r="BJ55" s="983"/>
      <c r="BK55" s="983"/>
      <c r="BL55" s="969"/>
      <c r="BM55" s="969"/>
      <c r="BN55" s="969"/>
      <c r="BO55" s="969"/>
      <c r="BP55" s="968"/>
      <c r="BQ55" s="968"/>
      <c r="BR55" s="968"/>
      <c r="BS55" s="982"/>
      <c r="BT55" s="967">
        <v>45</v>
      </c>
      <c r="BU55" s="12"/>
      <c r="BV55" s="968"/>
      <c r="BW55" s="347"/>
      <c r="BX55" s="970">
        <f t="shared" si="24"/>
        <v>0</v>
      </c>
      <c r="BY55" s="971"/>
      <c r="BZ55" s="971"/>
      <c r="CA55" s="983"/>
      <c r="CB55" s="983"/>
      <c r="CC55" s="969"/>
      <c r="CD55" s="969"/>
      <c r="CE55" s="969"/>
      <c r="CF55" s="969"/>
      <c r="CG55" s="968"/>
      <c r="CH55" s="968"/>
      <c r="CI55" s="968"/>
      <c r="CJ55" s="982"/>
      <c r="CK55" s="967">
        <v>44</v>
      </c>
      <c r="CL55" s="12"/>
      <c r="CM55" s="968"/>
      <c r="CN55" s="347"/>
      <c r="CO55" s="970">
        <f t="shared" si="25"/>
        <v>0</v>
      </c>
      <c r="CP55" s="971"/>
      <c r="CQ55" s="971"/>
      <c r="CR55" s="983"/>
      <c r="CS55" s="983"/>
      <c r="CT55" s="969"/>
      <c r="CU55" s="969"/>
      <c r="CV55" s="969"/>
      <c r="CW55" s="969"/>
      <c r="CX55" s="968"/>
      <c r="CY55" s="968"/>
      <c r="CZ55" s="968"/>
      <c r="DA55" s="982"/>
      <c r="DB55" s="967">
        <v>44</v>
      </c>
      <c r="DC55" s="12"/>
      <c r="DD55" s="968"/>
      <c r="DE55" s="347"/>
      <c r="DF55" s="970">
        <f t="shared" si="26"/>
        <v>0</v>
      </c>
      <c r="DG55" s="971"/>
      <c r="DH55" s="971"/>
      <c r="DI55" s="983"/>
      <c r="DJ55" s="983"/>
      <c r="DK55" s="969"/>
      <c r="DL55" s="969"/>
      <c r="DM55" s="969"/>
      <c r="DN55" s="969"/>
      <c r="DO55" s="968"/>
      <c r="DP55" s="968"/>
      <c r="DQ55" s="968"/>
      <c r="DR55" s="982"/>
      <c r="DS55" s="967">
        <v>44</v>
      </c>
      <c r="DT55" s="12"/>
      <c r="DU55" s="968"/>
      <c r="DV55" s="347"/>
      <c r="DW55" s="970">
        <f t="shared" si="27"/>
        <v>0</v>
      </c>
      <c r="DX55" s="971"/>
      <c r="DY55" s="971"/>
      <c r="DZ55" s="983"/>
      <c r="EA55" s="983"/>
      <c r="EB55" s="969"/>
      <c r="EC55" s="969"/>
      <c r="ED55" s="969"/>
      <c r="EE55" s="969"/>
      <c r="EF55" s="968"/>
      <c r="EG55" s="968"/>
      <c r="EH55" s="968"/>
      <c r="EI55" s="982"/>
      <c r="EJ55" s="967">
        <v>44</v>
      </c>
      <c r="EK55" s="12"/>
      <c r="EL55" s="968"/>
      <c r="EM55" s="347"/>
      <c r="EN55" s="970">
        <f t="shared" si="28"/>
        <v>0</v>
      </c>
      <c r="EO55" s="971"/>
      <c r="EP55" s="971"/>
      <c r="EQ55" s="983"/>
      <c r="ER55" s="983"/>
      <c r="ES55" s="969"/>
      <c r="ET55" s="969"/>
      <c r="EU55" s="969"/>
      <c r="EV55" s="969"/>
      <c r="EW55" s="968"/>
      <c r="EX55" s="968"/>
      <c r="EY55" s="968"/>
      <c r="EZ55" s="982"/>
      <c r="FA55" s="967">
        <f t="shared" si="29"/>
        <v>0</v>
      </c>
      <c r="FB55" s="968">
        <f t="shared" si="30"/>
        <v>0</v>
      </c>
      <c r="FC55" s="969">
        <f t="shared" si="31"/>
        <v>0</v>
      </c>
      <c r="FD55" s="970">
        <f t="shared" si="32"/>
        <v>0</v>
      </c>
      <c r="FE55" s="971">
        <f t="shared" si="33"/>
        <v>0</v>
      </c>
      <c r="FF55" s="972">
        <f t="shared" si="34"/>
        <v>0</v>
      </c>
    </row>
    <row r="56" spans="1:162">
      <c r="A56" s="93">
        <f t="shared" si="19"/>
        <v>45725</v>
      </c>
      <c r="B56" s="317"/>
      <c r="C56" s="318"/>
      <c r="D56" s="967">
        <v>46</v>
      </c>
      <c r="E56" s="12"/>
      <c r="F56" s="968"/>
      <c r="G56" s="347"/>
      <c r="H56" s="970">
        <f t="shared" si="20"/>
        <v>0</v>
      </c>
      <c r="I56" s="971"/>
      <c r="J56" s="971"/>
      <c r="K56" s="983"/>
      <c r="L56" s="983"/>
      <c r="M56" s="969"/>
      <c r="N56" s="969"/>
      <c r="O56" s="969"/>
      <c r="P56" s="969"/>
      <c r="Q56" s="968"/>
      <c r="R56" s="968"/>
      <c r="S56" s="968"/>
      <c r="T56" s="982"/>
      <c r="U56" s="967">
        <v>46</v>
      </c>
      <c r="V56" s="12"/>
      <c r="W56" s="968"/>
      <c r="X56" s="347"/>
      <c r="Y56" s="970">
        <f t="shared" si="21"/>
        <v>0</v>
      </c>
      <c r="Z56" s="971"/>
      <c r="AA56" s="971"/>
      <c r="AB56" s="983"/>
      <c r="AC56" s="983"/>
      <c r="AD56" s="969"/>
      <c r="AE56" s="969"/>
      <c r="AF56" s="969"/>
      <c r="AG56" s="969"/>
      <c r="AH56" s="968"/>
      <c r="AI56" s="968"/>
      <c r="AJ56" s="968"/>
      <c r="AK56" s="982"/>
      <c r="AL56" s="967">
        <v>46</v>
      </c>
      <c r="AM56" s="12"/>
      <c r="AN56" s="968"/>
      <c r="AO56" s="347"/>
      <c r="AP56" s="970">
        <f t="shared" si="22"/>
        <v>0</v>
      </c>
      <c r="AQ56" s="971"/>
      <c r="AR56" s="971"/>
      <c r="AS56" s="983"/>
      <c r="AT56" s="983"/>
      <c r="AU56" s="969"/>
      <c r="AV56" s="969"/>
      <c r="AW56" s="969"/>
      <c r="AX56" s="969"/>
      <c r="AY56" s="968"/>
      <c r="AZ56" s="968"/>
      <c r="BA56" s="968"/>
      <c r="BB56" s="982"/>
      <c r="BC56" s="967">
        <v>46</v>
      </c>
      <c r="BD56" s="12"/>
      <c r="BE56" s="968"/>
      <c r="BF56" s="347"/>
      <c r="BG56" s="970">
        <f t="shared" si="23"/>
        <v>0</v>
      </c>
      <c r="BH56" s="971"/>
      <c r="BI56" s="971"/>
      <c r="BJ56" s="983"/>
      <c r="BK56" s="983"/>
      <c r="BL56" s="969"/>
      <c r="BM56" s="969"/>
      <c r="BN56" s="969"/>
      <c r="BO56" s="969"/>
      <c r="BP56" s="968"/>
      <c r="BQ56" s="968"/>
      <c r="BR56" s="968"/>
      <c r="BS56" s="982"/>
      <c r="BT56" s="967">
        <v>46</v>
      </c>
      <c r="BU56" s="12"/>
      <c r="BV56" s="968"/>
      <c r="BW56" s="347"/>
      <c r="BX56" s="970">
        <f t="shared" si="24"/>
        <v>0</v>
      </c>
      <c r="BY56" s="971"/>
      <c r="BZ56" s="971"/>
      <c r="CA56" s="983"/>
      <c r="CB56" s="983"/>
      <c r="CC56" s="969"/>
      <c r="CD56" s="969"/>
      <c r="CE56" s="969"/>
      <c r="CF56" s="969"/>
      <c r="CG56" s="968"/>
      <c r="CH56" s="968"/>
      <c r="CI56" s="968"/>
      <c r="CJ56" s="982"/>
      <c r="CK56" s="967">
        <v>45</v>
      </c>
      <c r="CL56" s="12"/>
      <c r="CM56" s="968"/>
      <c r="CN56" s="347"/>
      <c r="CO56" s="970">
        <f t="shared" si="25"/>
        <v>0</v>
      </c>
      <c r="CP56" s="971"/>
      <c r="CQ56" s="971"/>
      <c r="CR56" s="983"/>
      <c r="CS56" s="983"/>
      <c r="CT56" s="969"/>
      <c r="CU56" s="969"/>
      <c r="CV56" s="969"/>
      <c r="CW56" s="969"/>
      <c r="CX56" s="968"/>
      <c r="CY56" s="968"/>
      <c r="CZ56" s="968"/>
      <c r="DA56" s="982"/>
      <c r="DB56" s="967">
        <v>45</v>
      </c>
      <c r="DC56" s="12"/>
      <c r="DD56" s="968"/>
      <c r="DE56" s="347"/>
      <c r="DF56" s="970">
        <f t="shared" si="26"/>
        <v>0</v>
      </c>
      <c r="DG56" s="971"/>
      <c r="DH56" s="971"/>
      <c r="DI56" s="983"/>
      <c r="DJ56" s="983"/>
      <c r="DK56" s="969"/>
      <c r="DL56" s="969"/>
      <c r="DM56" s="969"/>
      <c r="DN56" s="969"/>
      <c r="DO56" s="968"/>
      <c r="DP56" s="968"/>
      <c r="DQ56" s="968"/>
      <c r="DR56" s="982"/>
      <c r="DS56" s="967">
        <v>45</v>
      </c>
      <c r="DT56" s="12"/>
      <c r="DU56" s="968"/>
      <c r="DV56" s="347"/>
      <c r="DW56" s="970">
        <f t="shared" si="27"/>
        <v>0</v>
      </c>
      <c r="DX56" s="971"/>
      <c r="DY56" s="971"/>
      <c r="DZ56" s="983"/>
      <c r="EA56" s="983"/>
      <c r="EB56" s="969"/>
      <c r="EC56" s="969"/>
      <c r="ED56" s="969"/>
      <c r="EE56" s="969"/>
      <c r="EF56" s="968"/>
      <c r="EG56" s="968"/>
      <c r="EH56" s="968"/>
      <c r="EI56" s="982"/>
      <c r="EJ56" s="967">
        <v>45</v>
      </c>
      <c r="EK56" s="12"/>
      <c r="EL56" s="968"/>
      <c r="EM56" s="347"/>
      <c r="EN56" s="970">
        <f t="shared" si="28"/>
        <v>0</v>
      </c>
      <c r="EO56" s="971"/>
      <c r="EP56" s="971"/>
      <c r="EQ56" s="983"/>
      <c r="ER56" s="983"/>
      <c r="ES56" s="969"/>
      <c r="ET56" s="969"/>
      <c r="EU56" s="969"/>
      <c r="EV56" s="969"/>
      <c r="EW56" s="968"/>
      <c r="EX56" s="968"/>
      <c r="EY56" s="968"/>
      <c r="EZ56" s="982"/>
      <c r="FA56" s="967">
        <f t="shared" si="29"/>
        <v>0</v>
      </c>
      <c r="FB56" s="968">
        <f t="shared" si="30"/>
        <v>0</v>
      </c>
      <c r="FC56" s="969">
        <f t="shared" si="31"/>
        <v>0</v>
      </c>
      <c r="FD56" s="970">
        <f t="shared" si="32"/>
        <v>0</v>
      </c>
      <c r="FE56" s="971">
        <f t="shared" si="33"/>
        <v>0</v>
      </c>
      <c r="FF56" s="972">
        <f t="shared" si="34"/>
        <v>0</v>
      </c>
    </row>
    <row r="57" spans="1:162">
      <c r="A57" s="93">
        <f t="shared" si="19"/>
        <v>45726</v>
      </c>
      <c r="B57" s="317"/>
      <c r="C57" s="318"/>
      <c r="D57" s="967">
        <v>47</v>
      </c>
      <c r="E57" s="12"/>
      <c r="F57" s="968"/>
      <c r="G57" s="347"/>
      <c r="H57" s="970">
        <f t="shared" si="20"/>
        <v>0</v>
      </c>
      <c r="I57" s="971"/>
      <c r="J57" s="971"/>
      <c r="K57" s="983"/>
      <c r="L57" s="983"/>
      <c r="M57" s="969"/>
      <c r="N57" s="969"/>
      <c r="O57" s="969"/>
      <c r="P57" s="969"/>
      <c r="Q57" s="968"/>
      <c r="R57" s="968"/>
      <c r="S57" s="968"/>
      <c r="T57" s="982"/>
      <c r="U57" s="967">
        <v>47</v>
      </c>
      <c r="V57" s="12"/>
      <c r="W57" s="968"/>
      <c r="X57" s="347"/>
      <c r="Y57" s="970">
        <f t="shared" si="21"/>
        <v>0</v>
      </c>
      <c r="Z57" s="971"/>
      <c r="AA57" s="971"/>
      <c r="AB57" s="983"/>
      <c r="AC57" s="983"/>
      <c r="AD57" s="969"/>
      <c r="AE57" s="969"/>
      <c r="AF57" s="969"/>
      <c r="AG57" s="969"/>
      <c r="AH57" s="968"/>
      <c r="AI57" s="968"/>
      <c r="AJ57" s="968"/>
      <c r="AK57" s="982"/>
      <c r="AL57" s="967">
        <v>47</v>
      </c>
      <c r="AM57" s="12"/>
      <c r="AN57" s="968"/>
      <c r="AO57" s="347"/>
      <c r="AP57" s="970">
        <f t="shared" si="22"/>
        <v>0</v>
      </c>
      <c r="AQ57" s="971"/>
      <c r="AR57" s="971"/>
      <c r="AS57" s="983"/>
      <c r="AT57" s="983"/>
      <c r="AU57" s="969"/>
      <c r="AV57" s="969"/>
      <c r="AW57" s="969"/>
      <c r="AX57" s="969"/>
      <c r="AY57" s="968"/>
      <c r="AZ57" s="968"/>
      <c r="BA57" s="968"/>
      <c r="BB57" s="982"/>
      <c r="BC57" s="967">
        <v>47</v>
      </c>
      <c r="BD57" s="12"/>
      <c r="BE57" s="968"/>
      <c r="BF57" s="347"/>
      <c r="BG57" s="970">
        <f t="shared" si="23"/>
        <v>0</v>
      </c>
      <c r="BH57" s="971"/>
      <c r="BI57" s="971"/>
      <c r="BJ57" s="983"/>
      <c r="BK57" s="983"/>
      <c r="BL57" s="969"/>
      <c r="BM57" s="969"/>
      <c r="BN57" s="969"/>
      <c r="BO57" s="969"/>
      <c r="BP57" s="968"/>
      <c r="BQ57" s="968"/>
      <c r="BR57" s="968"/>
      <c r="BS57" s="982"/>
      <c r="BT57" s="967">
        <v>47</v>
      </c>
      <c r="BU57" s="12"/>
      <c r="BV57" s="968"/>
      <c r="BW57" s="347"/>
      <c r="BX57" s="970">
        <f t="shared" si="24"/>
        <v>0</v>
      </c>
      <c r="BY57" s="971"/>
      <c r="BZ57" s="971"/>
      <c r="CA57" s="983"/>
      <c r="CB57" s="983"/>
      <c r="CC57" s="969"/>
      <c r="CD57" s="969"/>
      <c r="CE57" s="969"/>
      <c r="CF57" s="969"/>
      <c r="CG57" s="968"/>
      <c r="CH57" s="968"/>
      <c r="CI57" s="968"/>
      <c r="CJ57" s="982"/>
      <c r="CK57" s="967">
        <v>46</v>
      </c>
      <c r="CL57" s="12"/>
      <c r="CM57" s="968"/>
      <c r="CN57" s="347"/>
      <c r="CO57" s="970">
        <f t="shared" si="25"/>
        <v>0</v>
      </c>
      <c r="CP57" s="971"/>
      <c r="CQ57" s="971"/>
      <c r="CR57" s="983"/>
      <c r="CS57" s="983"/>
      <c r="CT57" s="969"/>
      <c r="CU57" s="969"/>
      <c r="CV57" s="969"/>
      <c r="CW57" s="969"/>
      <c r="CX57" s="968"/>
      <c r="CY57" s="968"/>
      <c r="CZ57" s="968"/>
      <c r="DA57" s="982"/>
      <c r="DB57" s="967">
        <v>46</v>
      </c>
      <c r="DC57" s="12"/>
      <c r="DD57" s="968"/>
      <c r="DE57" s="347"/>
      <c r="DF57" s="970">
        <f t="shared" si="26"/>
        <v>0</v>
      </c>
      <c r="DG57" s="971"/>
      <c r="DH57" s="971"/>
      <c r="DI57" s="983"/>
      <c r="DJ57" s="983"/>
      <c r="DK57" s="969"/>
      <c r="DL57" s="969"/>
      <c r="DM57" s="969"/>
      <c r="DN57" s="969"/>
      <c r="DO57" s="968"/>
      <c r="DP57" s="968"/>
      <c r="DQ57" s="968"/>
      <c r="DR57" s="982"/>
      <c r="DS57" s="967">
        <v>46</v>
      </c>
      <c r="DT57" s="12"/>
      <c r="DU57" s="968"/>
      <c r="DV57" s="347"/>
      <c r="DW57" s="970">
        <f t="shared" si="27"/>
        <v>0</v>
      </c>
      <c r="DX57" s="971"/>
      <c r="DY57" s="971"/>
      <c r="DZ57" s="983"/>
      <c r="EA57" s="983"/>
      <c r="EB57" s="969"/>
      <c r="EC57" s="969"/>
      <c r="ED57" s="969"/>
      <c r="EE57" s="969"/>
      <c r="EF57" s="968"/>
      <c r="EG57" s="968"/>
      <c r="EH57" s="968"/>
      <c r="EI57" s="982"/>
      <c r="EJ57" s="967">
        <v>46</v>
      </c>
      <c r="EK57" s="12"/>
      <c r="EL57" s="968"/>
      <c r="EM57" s="347"/>
      <c r="EN57" s="970">
        <f t="shared" si="28"/>
        <v>0</v>
      </c>
      <c r="EO57" s="971"/>
      <c r="EP57" s="971"/>
      <c r="EQ57" s="983"/>
      <c r="ER57" s="983"/>
      <c r="ES57" s="969"/>
      <c r="ET57" s="969"/>
      <c r="EU57" s="969"/>
      <c r="EV57" s="969"/>
      <c r="EW57" s="968"/>
      <c r="EX57" s="968"/>
      <c r="EY57" s="968"/>
      <c r="EZ57" s="982"/>
      <c r="FA57" s="967">
        <f t="shared" si="29"/>
        <v>0</v>
      </c>
      <c r="FB57" s="968">
        <f t="shared" si="30"/>
        <v>0</v>
      </c>
      <c r="FC57" s="969">
        <f t="shared" si="31"/>
        <v>0</v>
      </c>
      <c r="FD57" s="970">
        <f t="shared" si="32"/>
        <v>0</v>
      </c>
      <c r="FE57" s="971">
        <f t="shared" si="33"/>
        <v>0</v>
      </c>
      <c r="FF57" s="972">
        <f t="shared" si="34"/>
        <v>0</v>
      </c>
    </row>
    <row r="58" spans="1:162">
      <c r="A58" s="93">
        <f t="shared" si="19"/>
        <v>45727</v>
      </c>
      <c r="B58" s="317"/>
      <c r="C58" s="318"/>
      <c r="D58" s="967">
        <v>48</v>
      </c>
      <c r="E58" s="12"/>
      <c r="F58" s="968"/>
      <c r="G58" s="347"/>
      <c r="H58" s="970">
        <f t="shared" si="20"/>
        <v>0</v>
      </c>
      <c r="I58" s="971"/>
      <c r="J58" s="971"/>
      <c r="K58" s="983"/>
      <c r="L58" s="983"/>
      <c r="M58" s="969"/>
      <c r="N58" s="969"/>
      <c r="O58" s="969"/>
      <c r="P58" s="969"/>
      <c r="Q58" s="968"/>
      <c r="R58" s="968"/>
      <c r="S58" s="968"/>
      <c r="T58" s="982"/>
      <c r="U58" s="967">
        <v>48</v>
      </c>
      <c r="V58" s="12"/>
      <c r="W58" s="968"/>
      <c r="X58" s="347"/>
      <c r="Y58" s="970">
        <f t="shared" si="21"/>
        <v>0</v>
      </c>
      <c r="Z58" s="971"/>
      <c r="AA58" s="971"/>
      <c r="AB58" s="983"/>
      <c r="AC58" s="983"/>
      <c r="AD58" s="969"/>
      <c r="AE58" s="969"/>
      <c r="AF58" s="969"/>
      <c r="AG58" s="969"/>
      <c r="AH58" s="968"/>
      <c r="AI58" s="968"/>
      <c r="AJ58" s="968"/>
      <c r="AK58" s="982"/>
      <c r="AL58" s="967">
        <v>48</v>
      </c>
      <c r="AM58" s="12"/>
      <c r="AN58" s="968"/>
      <c r="AO58" s="347"/>
      <c r="AP58" s="970">
        <f t="shared" si="22"/>
        <v>0</v>
      </c>
      <c r="AQ58" s="971"/>
      <c r="AR58" s="971"/>
      <c r="AS58" s="983"/>
      <c r="AT58" s="983"/>
      <c r="AU58" s="969"/>
      <c r="AV58" s="969"/>
      <c r="AW58" s="969"/>
      <c r="AX58" s="969"/>
      <c r="AY58" s="968"/>
      <c r="AZ58" s="968"/>
      <c r="BA58" s="968"/>
      <c r="BB58" s="982"/>
      <c r="BC58" s="967">
        <v>48</v>
      </c>
      <c r="BD58" s="12"/>
      <c r="BE58" s="968"/>
      <c r="BF58" s="347"/>
      <c r="BG58" s="970">
        <f t="shared" si="23"/>
        <v>0</v>
      </c>
      <c r="BH58" s="971"/>
      <c r="BI58" s="971"/>
      <c r="BJ58" s="983"/>
      <c r="BK58" s="983"/>
      <c r="BL58" s="969"/>
      <c r="BM58" s="969"/>
      <c r="BN58" s="969"/>
      <c r="BO58" s="969"/>
      <c r="BP58" s="968"/>
      <c r="BQ58" s="968"/>
      <c r="BR58" s="968"/>
      <c r="BS58" s="982"/>
      <c r="BT58" s="967">
        <v>48</v>
      </c>
      <c r="BU58" s="12"/>
      <c r="BV58" s="968"/>
      <c r="BW58" s="347"/>
      <c r="BX58" s="970">
        <f t="shared" si="24"/>
        <v>0</v>
      </c>
      <c r="BY58" s="971"/>
      <c r="BZ58" s="971"/>
      <c r="CA58" s="983"/>
      <c r="CB58" s="983"/>
      <c r="CC58" s="969"/>
      <c r="CD58" s="969"/>
      <c r="CE58" s="969"/>
      <c r="CF58" s="969"/>
      <c r="CG58" s="968"/>
      <c r="CH58" s="968"/>
      <c r="CI58" s="968"/>
      <c r="CJ58" s="982"/>
      <c r="CK58" s="967">
        <v>47</v>
      </c>
      <c r="CL58" s="12"/>
      <c r="CM58" s="968"/>
      <c r="CN58" s="347"/>
      <c r="CO58" s="970">
        <f t="shared" si="25"/>
        <v>0</v>
      </c>
      <c r="CP58" s="971"/>
      <c r="CQ58" s="971"/>
      <c r="CR58" s="983"/>
      <c r="CS58" s="983"/>
      <c r="CT58" s="969"/>
      <c r="CU58" s="969"/>
      <c r="CV58" s="969"/>
      <c r="CW58" s="969"/>
      <c r="CX58" s="968"/>
      <c r="CY58" s="968"/>
      <c r="CZ58" s="968"/>
      <c r="DA58" s="982"/>
      <c r="DB58" s="967">
        <v>47</v>
      </c>
      <c r="DC58" s="12"/>
      <c r="DD58" s="968"/>
      <c r="DE58" s="347"/>
      <c r="DF58" s="970">
        <f t="shared" si="26"/>
        <v>0</v>
      </c>
      <c r="DG58" s="971"/>
      <c r="DH58" s="971"/>
      <c r="DI58" s="983"/>
      <c r="DJ58" s="983"/>
      <c r="DK58" s="969"/>
      <c r="DL58" s="969"/>
      <c r="DM58" s="969"/>
      <c r="DN58" s="969"/>
      <c r="DO58" s="968"/>
      <c r="DP58" s="968"/>
      <c r="DQ58" s="968"/>
      <c r="DR58" s="982"/>
      <c r="DS58" s="967">
        <v>47</v>
      </c>
      <c r="DT58" s="12"/>
      <c r="DU58" s="968"/>
      <c r="DV58" s="347"/>
      <c r="DW58" s="970">
        <f t="shared" si="27"/>
        <v>0</v>
      </c>
      <c r="DX58" s="971"/>
      <c r="DY58" s="971"/>
      <c r="DZ58" s="983"/>
      <c r="EA58" s="983"/>
      <c r="EB58" s="969"/>
      <c r="EC58" s="969"/>
      <c r="ED58" s="969"/>
      <c r="EE58" s="969"/>
      <c r="EF58" s="968"/>
      <c r="EG58" s="968"/>
      <c r="EH58" s="968"/>
      <c r="EI58" s="982"/>
      <c r="EJ58" s="967">
        <v>47</v>
      </c>
      <c r="EK58" s="12"/>
      <c r="EL58" s="968"/>
      <c r="EM58" s="347"/>
      <c r="EN58" s="970">
        <f t="shared" si="28"/>
        <v>0</v>
      </c>
      <c r="EO58" s="971"/>
      <c r="EP58" s="971"/>
      <c r="EQ58" s="983"/>
      <c r="ER58" s="983"/>
      <c r="ES58" s="969"/>
      <c r="ET58" s="969"/>
      <c r="EU58" s="969"/>
      <c r="EV58" s="969"/>
      <c r="EW58" s="968"/>
      <c r="EX58" s="968"/>
      <c r="EY58" s="968"/>
      <c r="EZ58" s="982"/>
      <c r="FA58" s="967">
        <f t="shared" si="29"/>
        <v>0</v>
      </c>
      <c r="FB58" s="968">
        <f t="shared" si="30"/>
        <v>0</v>
      </c>
      <c r="FC58" s="969">
        <f t="shared" si="31"/>
        <v>0</v>
      </c>
      <c r="FD58" s="970">
        <f t="shared" si="32"/>
        <v>0</v>
      </c>
      <c r="FE58" s="971">
        <f t="shared" si="33"/>
        <v>0</v>
      </c>
      <c r="FF58" s="972">
        <f t="shared" si="34"/>
        <v>0</v>
      </c>
    </row>
    <row r="59" spans="1:162">
      <c r="A59" s="93">
        <f t="shared" si="19"/>
        <v>45728</v>
      </c>
      <c r="B59" s="317"/>
      <c r="C59" s="318"/>
      <c r="D59" s="967">
        <v>49</v>
      </c>
      <c r="E59" s="12"/>
      <c r="F59" s="968"/>
      <c r="G59" s="347"/>
      <c r="H59" s="970">
        <f t="shared" si="20"/>
        <v>0</v>
      </c>
      <c r="I59" s="971"/>
      <c r="J59" s="971"/>
      <c r="K59" s="983"/>
      <c r="L59" s="983"/>
      <c r="M59" s="969"/>
      <c r="N59" s="969"/>
      <c r="O59" s="969"/>
      <c r="P59" s="969"/>
      <c r="Q59" s="968"/>
      <c r="R59" s="968"/>
      <c r="S59" s="968"/>
      <c r="T59" s="982"/>
      <c r="U59" s="967">
        <v>49</v>
      </c>
      <c r="V59" s="12"/>
      <c r="W59" s="968"/>
      <c r="X59" s="347"/>
      <c r="Y59" s="970">
        <f t="shared" si="21"/>
        <v>0</v>
      </c>
      <c r="Z59" s="971"/>
      <c r="AA59" s="971"/>
      <c r="AB59" s="983"/>
      <c r="AC59" s="983"/>
      <c r="AD59" s="969"/>
      <c r="AE59" s="969"/>
      <c r="AF59" s="969"/>
      <c r="AG59" s="969"/>
      <c r="AH59" s="968"/>
      <c r="AI59" s="968"/>
      <c r="AJ59" s="968"/>
      <c r="AK59" s="982"/>
      <c r="AL59" s="967">
        <v>49</v>
      </c>
      <c r="AM59" s="12"/>
      <c r="AN59" s="968"/>
      <c r="AO59" s="347"/>
      <c r="AP59" s="970">
        <f t="shared" si="22"/>
        <v>0</v>
      </c>
      <c r="AQ59" s="971"/>
      <c r="AR59" s="971"/>
      <c r="AS59" s="983"/>
      <c r="AT59" s="983"/>
      <c r="AU59" s="969"/>
      <c r="AV59" s="969"/>
      <c r="AW59" s="969"/>
      <c r="AX59" s="969"/>
      <c r="AY59" s="968"/>
      <c r="AZ59" s="968"/>
      <c r="BA59" s="968"/>
      <c r="BB59" s="982"/>
      <c r="BC59" s="967">
        <v>49</v>
      </c>
      <c r="BD59" s="12"/>
      <c r="BE59" s="968"/>
      <c r="BF59" s="347"/>
      <c r="BG59" s="970">
        <f t="shared" si="23"/>
        <v>0</v>
      </c>
      <c r="BH59" s="971"/>
      <c r="BI59" s="971"/>
      <c r="BJ59" s="983"/>
      <c r="BK59" s="983"/>
      <c r="BL59" s="969"/>
      <c r="BM59" s="969"/>
      <c r="BN59" s="969"/>
      <c r="BO59" s="969"/>
      <c r="BP59" s="968"/>
      <c r="BQ59" s="968"/>
      <c r="BR59" s="968"/>
      <c r="BS59" s="982"/>
      <c r="BT59" s="967">
        <v>49</v>
      </c>
      <c r="BU59" s="12"/>
      <c r="BV59" s="968"/>
      <c r="BW59" s="347"/>
      <c r="BX59" s="970">
        <f t="shared" si="24"/>
        <v>0</v>
      </c>
      <c r="BY59" s="971"/>
      <c r="BZ59" s="971"/>
      <c r="CA59" s="983"/>
      <c r="CB59" s="983"/>
      <c r="CC59" s="969"/>
      <c r="CD59" s="969"/>
      <c r="CE59" s="969"/>
      <c r="CF59" s="969"/>
      <c r="CG59" s="968"/>
      <c r="CH59" s="968"/>
      <c r="CI59" s="968"/>
      <c r="CJ59" s="982"/>
      <c r="CK59" s="967">
        <v>48</v>
      </c>
      <c r="CL59" s="12"/>
      <c r="CM59" s="968"/>
      <c r="CN59" s="347"/>
      <c r="CO59" s="970">
        <f t="shared" si="25"/>
        <v>0</v>
      </c>
      <c r="CP59" s="971"/>
      <c r="CQ59" s="971"/>
      <c r="CR59" s="983"/>
      <c r="CS59" s="983"/>
      <c r="CT59" s="969"/>
      <c r="CU59" s="969"/>
      <c r="CV59" s="969"/>
      <c r="CW59" s="969"/>
      <c r="CX59" s="968"/>
      <c r="CY59" s="968"/>
      <c r="CZ59" s="968"/>
      <c r="DA59" s="982"/>
      <c r="DB59" s="967">
        <v>48</v>
      </c>
      <c r="DC59" s="12"/>
      <c r="DD59" s="968"/>
      <c r="DE59" s="347"/>
      <c r="DF59" s="970">
        <f t="shared" si="26"/>
        <v>0</v>
      </c>
      <c r="DG59" s="971"/>
      <c r="DH59" s="971"/>
      <c r="DI59" s="983"/>
      <c r="DJ59" s="983"/>
      <c r="DK59" s="969"/>
      <c r="DL59" s="969"/>
      <c r="DM59" s="969"/>
      <c r="DN59" s="969"/>
      <c r="DO59" s="968"/>
      <c r="DP59" s="968"/>
      <c r="DQ59" s="968"/>
      <c r="DR59" s="982"/>
      <c r="DS59" s="967">
        <v>48</v>
      </c>
      <c r="DT59" s="12"/>
      <c r="DU59" s="968"/>
      <c r="DV59" s="347"/>
      <c r="DW59" s="970">
        <f t="shared" si="27"/>
        <v>0</v>
      </c>
      <c r="DX59" s="971"/>
      <c r="DY59" s="971"/>
      <c r="DZ59" s="983"/>
      <c r="EA59" s="983"/>
      <c r="EB59" s="969"/>
      <c r="EC59" s="969"/>
      <c r="ED59" s="969"/>
      <c r="EE59" s="969"/>
      <c r="EF59" s="968"/>
      <c r="EG59" s="968"/>
      <c r="EH59" s="968"/>
      <c r="EI59" s="982"/>
      <c r="EJ59" s="967">
        <v>48</v>
      </c>
      <c r="EK59" s="12"/>
      <c r="EL59" s="968"/>
      <c r="EM59" s="347"/>
      <c r="EN59" s="970">
        <f t="shared" si="28"/>
        <v>0</v>
      </c>
      <c r="EO59" s="971"/>
      <c r="EP59" s="971"/>
      <c r="EQ59" s="983"/>
      <c r="ER59" s="983"/>
      <c r="ES59" s="969"/>
      <c r="ET59" s="969"/>
      <c r="EU59" s="969"/>
      <c r="EV59" s="969"/>
      <c r="EW59" s="968"/>
      <c r="EX59" s="968"/>
      <c r="EY59" s="968"/>
      <c r="EZ59" s="982"/>
      <c r="FA59" s="967">
        <f t="shared" si="29"/>
        <v>0</v>
      </c>
      <c r="FB59" s="968">
        <f t="shared" si="30"/>
        <v>0</v>
      </c>
      <c r="FC59" s="969">
        <f t="shared" si="31"/>
        <v>0</v>
      </c>
      <c r="FD59" s="970">
        <f t="shared" si="32"/>
        <v>0</v>
      </c>
      <c r="FE59" s="971">
        <f t="shared" si="33"/>
        <v>0</v>
      </c>
      <c r="FF59" s="972">
        <f t="shared" si="34"/>
        <v>0</v>
      </c>
    </row>
    <row r="60" spans="1:162" ht="14.5" thickBot="1">
      <c r="A60" s="94">
        <f t="shared" si="19"/>
        <v>45729</v>
      </c>
      <c r="B60" s="319"/>
      <c r="C60" s="320"/>
      <c r="D60" s="973">
        <v>50</v>
      </c>
      <c r="E60" s="13"/>
      <c r="F60" s="974"/>
      <c r="G60" s="348"/>
      <c r="H60" s="976">
        <f t="shared" si="20"/>
        <v>0</v>
      </c>
      <c r="I60" s="977"/>
      <c r="J60" s="977"/>
      <c r="K60" s="981"/>
      <c r="L60" s="981"/>
      <c r="M60" s="975"/>
      <c r="N60" s="975"/>
      <c r="O60" s="975"/>
      <c r="P60" s="975"/>
      <c r="Q60" s="974"/>
      <c r="R60" s="974"/>
      <c r="S60" s="974"/>
      <c r="T60" s="980"/>
      <c r="U60" s="973">
        <v>50</v>
      </c>
      <c r="V60" s="13"/>
      <c r="W60" s="974"/>
      <c r="X60" s="348"/>
      <c r="Y60" s="976">
        <f t="shared" si="21"/>
        <v>0</v>
      </c>
      <c r="Z60" s="977"/>
      <c r="AA60" s="977"/>
      <c r="AB60" s="981"/>
      <c r="AC60" s="981"/>
      <c r="AD60" s="975"/>
      <c r="AE60" s="975"/>
      <c r="AF60" s="975"/>
      <c r="AG60" s="975"/>
      <c r="AH60" s="974"/>
      <c r="AI60" s="974"/>
      <c r="AJ60" s="974"/>
      <c r="AK60" s="980"/>
      <c r="AL60" s="973">
        <v>50</v>
      </c>
      <c r="AM60" s="13"/>
      <c r="AN60" s="974"/>
      <c r="AO60" s="348"/>
      <c r="AP60" s="976">
        <f t="shared" si="22"/>
        <v>0</v>
      </c>
      <c r="AQ60" s="977"/>
      <c r="AR60" s="977"/>
      <c r="AS60" s="981"/>
      <c r="AT60" s="981"/>
      <c r="AU60" s="975"/>
      <c r="AV60" s="975"/>
      <c r="AW60" s="975"/>
      <c r="AX60" s="975"/>
      <c r="AY60" s="974"/>
      <c r="AZ60" s="974"/>
      <c r="BA60" s="974"/>
      <c r="BB60" s="980"/>
      <c r="BC60" s="973">
        <v>50</v>
      </c>
      <c r="BD60" s="13"/>
      <c r="BE60" s="974"/>
      <c r="BF60" s="348"/>
      <c r="BG60" s="976">
        <f t="shared" si="23"/>
        <v>0</v>
      </c>
      <c r="BH60" s="977"/>
      <c r="BI60" s="977"/>
      <c r="BJ60" s="981"/>
      <c r="BK60" s="981"/>
      <c r="BL60" s="975"/>
      <c r="BM60" s="975"/>
      <c r="BN60" s="975"/>
      <c r="BO60" s="975"/>
      <c r="BP60" s="974"/>
      <c r="BQ60" s="974"/>
      <c r="BR60" s="974"/>
      <c r="BS60" s="980"/>
      <c r="BT60" s="973">
        <v>50</v>
      </c>
      <c r="BU60" s="13"/>
      <c r="BV60" s="974"/>
      <c r="BW60" s="348"/>
      <c r="BX60" s="976">
        <f t="shared" si="24"/>
        <v>0</v>
      </c>
      <c r="BY60" s="977"/>
      <c r="BZ60" s="977"/>
      <c r="CA60" s="981"/>
      <c r="CB60" s="981"/>
      <c r="CC60" s="975"/>
      <c r="CD60" s="975"/>
      <c r="CE60" s="975"/>
      <c r="CF60" s="975"/>
      <c r="CG60" s="974"/>
      <c r="CH60" s="974"/>
      <c r="CI60" s="974"/>
      <c r="CJ60" s="980"/>
      <c r="CK60" s="973">
        <v>49</v>
      </c>
      <c r="CL60" s="13"/>
      <c r="CM60" s="974"/>
      <c r="CN60" s="348"/>
      <c r="CO60" s="976">
        <f t="shared" si="25"/>
        <v>0</v>
      </c>
      <c r="CP60" s="977"/>
      <c r="CQ60" s="977"/>
      <c r="CR60" s="981"/>
      <c r="CS60" s="981"/>
      <c r="CT60" s="975"/>
      <c r="CU60" s="975"/>
      <c r="CV60" s="975"/>
      <c r="CW60" s="975"/>
      <c r="CX60" s="974"/>
      <c r="CY60" s="974"/>
      <c r="CZ60" s="974"/>
      <c r="DA60" s="980"/>
      <c r="DB60" s="973">
        <v>49</v>
      </c>
      <c r="DC60" s="13"/>
      <c r="DD60" s="974"/>
      <c r="DE60" s="348"/>
      <c r="DF60" s="976">
        <f t="shared" si="26"/>
        <v>0</v>
      </c>
      <c r="DG60" s="977"/>
      <c r="DH60" s="977"/>
      <c r="DI60" s="981"/>
      <c r="DJ60" s="981"/>
      <c r="DK60" s="975"/>
      <c r="DL60" s="975"/>
      <c r="DM60" s="975"/>
      <c r="DN60" s="975"/>
      <c r="DO60" s="974"/>
      <c r="DP60" s="974"/>
      <c r="DQ60" s="974"/>
      <c r="DR60" s="980"/>
      <c r="DS60" s="973">
        <v>49</v>
      </c>
      <c r="DT60" s="13"/>
      <c r="DU60" s="974"/>
      <c r="DV60" s="348"/>
      <c r="DW60" s="976">
        <f t="shared" si="27"/>
        <v>0</v>
      </c>
      <c r="DX60" s="977"/>
      <c r="DY60" s="977"/>
      <c r="DZ60" s="981"/>
      <c r="EA60" s="981"/>
      <c r="EB60" s="975"/>
      <c r="EC60" s="975"/>
      <c r="ED60" s="975"/>
      <c r="EE60" s="975"/>
      <c r="EF60" s="974"/>
      <c r="EG60" s="974"/>
      <c r="EH60" s="974"/>
      <c r="EI60" s="980"/>
      <c r="EJ60" s="973">
        <v>49</v>
      </c>
      <c r="EK60" s="13"/>
      <c r="EL60" s="974"/>
      <c r="EM60" s="348"/>
      <c r="EN60" s="976">
        <f t="shared" si="28"/>
        <v>0</v>
      </c>
      <c r="EO60" s="977"/>
      <c r="EP60" s="977"/>
      <c r="EQ60" s="981"/>
      <c r="ER60" s="981"/>
      <c r="ES60" s="975"/>
      <c r="ET60" s="975"/>
      <c r="EU60" s="975"/>
      <c r="EV60" s="975"/>
      <c r="EW60" s="974"/>
      <c r="EX60" s="974"/>
      <c r="EY60" s="974"/>
      <c r="EZ60" s="980"/>
      <c r="FA60" s="973">
        <f t="shared" si="29"/>
        <v>0</v>
      </c>
      <c r="FB60" s="974">
        <f t="shared" si="30"/>
        <v>0</v>
      </c>
      <c r="FC60" s="975">
        <f t="shared" si="31"/>
        <v>0</v>
      </c>
      <c r="FD60" s="976">
        <f t="shared" si="32"/>
        <v>0</v>
      </c>
      <c r="FE60" s="977">
        <f t="shared" si="33"/>
        <v>0</v>
      </c>
      <c r="FF60" s="978">
        <f t="shared" si="34"/>
        <v>0</v>
      </c>
    </row>
  </sheetData>
  <protectedRanges>
    <protectedRange sqref="B10:G60 I10:X60 Z10:AO60 AQ10:BF60 BH10:BW60 BY10:CN60 CP10:DE60 DG10:DV60 DX10:EM60 FE10:FF60 EO10:FC60" name="Range1"/>
  </protectedRanges>
  <mergeCells count="236">
    <mergeCell ref="AD1:AK1"/>
    <mergeCell ref="AC3:AD3"/>
    <mergeCell ref="V4:W4"/>
    <mergeCell ref="Y4:Z4"/>
    <mergeCell ref="AC4:AD4"/>
    <mergeCell ref="U6:U9"/>
    <mergeCell ref="X6:X8"/>
    <mergeCell ref="Y6:Y8"/>
    <mergeCell ref="Z6:Z8"/>
    <mergeCell ref="AA6:AA8"/>
    <mergeCell ref="V7:W7"/>
    <mergeCell ref="AH7:AI7"/>
    <mergeCell ref="AJ7:AK7"/>
    <mergeCell ref="AF8:AF9"/>
    <mergeCell ref="AG8:AG9"/>
    <mergeCell ref="AH8:AH9"/>
    <mergeCell ref="AI8:AI9"/>
    <mergeCell ref="AJ8:AJ9"/>
    <mergeCell ref="AK8:AK9"/>
    <mergeCell ref="AB6:AB8"/>
    <mergeCell ref="AC6:AC8"/>
    <mergeCell ref="AD6:AD8"/>
    <mergeCell ref="AE6:AE8"/>
    <mergeCell ref="AF6:AG7"/>
    <mergeCell ref="AU1:BB1"/>
    <mergeCell ref="AT3:AU3"/>
    <mergeCell ref="AM4:AN4"/>
    <mergeCell ref="AP4:AQ4"/>
    <mergeCell ref="AT4:AU4"/>
    <mergeCell ref="AL6:AL9"/>
    <mergeCell ref="AO6:AO8"/>
    <mergeCell ref="AP6:AP8"/>
    <mergeCell ref="AQ6:AQ8"/>
    <mergeCell ref="AR6:AR8"/>
    <mergeCell ref="AM7:AN7"/>
    <mergeCell ref="AY7:AZ7"/>
    <mergeCell ref="AS6:AS8"/>
    <mergeCell ref="AT6:AT8"/>
    <mergeCell ref="AU6:AU8"/>
    <mergeCell ref="AV6:AV8"/>
    <mergeCell ref="BA7:BB7"/>
    <mergeCell ref="AW8:AW9"/>
    <mergeCell ref="AX8:AX9"/>
    <mergeCell ref="AY8:AY9"/>
    <mergeCell ref="AZ8:AZ9"/>
    <mergeCell ref="BA8:BA9"/>
    <mergeCell ref="BB8:BB9"/>
    <mergeCell ref="AW6:AX7"/>
    <mergeCell ref="BL1:BS1"/>
    <mergeCell ref="BK3:BL3"/>
    <mergeCell ref="BD4:BE4"/>
    <mergeCell ref="BG4:BH4"/>
    <mergeCell ref="BK4:BL4"/>
    <mergeCell ref="BC6:BC9"/>
    <mergeCell ref="BF6:BF8"/>
    <mergeCell ref="BG6:BG8"/>
    <mergeCell ref="BH6:BH8"/>
    <mergeCell ref="BI6:BI8"/>
    <mergeCell ref="BD7:BE7"/>
    <mergeCell ref="BP7:BQ7"/>
    <mergeCell ref="BR7:BS7"/>
    <mergeCell ref="BN8:BN9"/>
    <mergeCell ref="BO8:BO9"/>
    <mergeCell ref="BP8:BP9"/>
    <mergeCell ref="BQ8:BQ9"/>
    <mergeCell ref="BR8:BR9"/>
    <mergeCell ref="BS8:BS9"/>
    <mergeCell ref="BJ6:BJ8"/>
    <mergeCell ref="BK6:BK8"/>
    <mergeCell ref="BL6:BL8"/>
    <mergeCell ref="BM6:BM8"/>
    <mergeCell ref="BN6:BO7"/>
    <mergeCell ref="CC1:CJ1"/>
    <mergeCell ref="CB3:CC3"/>
    <mergeCell ref="BU4:BV4"/>
    <mergeCell ref="BX4:BY4"/>
    <mergeCell ref="CB4:CC4"/>
    <mergeCell ref="BT6:BT9"/>
    <mergeCell ref="BW6:BW8"/>
    <mergeCell ref="BX6:BX8"/>
    <mergeCell ref="BY6:BY8"/>
    <mergeCell ref="BZ6:BZ8"/>
    <mergeCell ref="BU7:BV7"/>
    <mergeCell ref="CG7:CH7"/>
    <mergeCell ref="CA6:CA8"/>
    <mergeCell ref="CB6:CB8"/>
    <mergeCell ref="CC6:CC8"/>
    <mergeCell ref="CD6:CD8"/>
    <mergeCell ref="CI7:CJ7"/>
    <mergeCell ref="CE8:CE9"/>
    <mergeCell ref="CF8:CF9"/>
    <mergeCell ref="CG8:CG9"/>
    <mergeCell ref="CH8:CH9"/>
    <mergeCell ref="CI8:CI9"/>
    <mergeCell ref="CJ8:CJ9"/>
    <mergeCell ref="CE6:CF7"/>
    <mergeCell ref="CT1:DA1"/>
    <mergeCell ref="CS3:CT3"/>
    <mergeCell ref="CL4:CM4"/>
    <mergeCell ref="CO4:CP4"/>
    <mergeCell ref="CS4:CT4"/>
    <mergeCell ref="CK6:CK9"/>
    <mergeCell ref="CN6:CN8"/>
    <mergeCell ref="CO6:CO8"/>
    <mergeCell ref="CP6:CP8"/>
    <mergeCell ref="CQ6:CQ8"/>
    <mergeCell ref="CL7:CM7"/>
    <mergeCell ref="CX7:CY7"/>
    <mergeCell ref="CZ7:DA7"/>
    <mergeCell ref="CV8:CV9"/>
    <mergeCell ref="CW8:CW9"/>
    <mergeCell ref="CX8:CX9"/>
    <mergeCell ref="CY8:CY9"/>
    <mergeCell ref="CZ8:CZ9"/>
    <mergeCell ref="DA8:DA9"/>
    <mergeCell ref="CR6:CR8"/>
    <mergeCell ref="CS6:CS8"/>
    <mergeCell ref="CT6:CT8"/>
    <mergeCell ref="CU6:CU8"/>
    <mergeCell ref="CV6:CW7"/>
    <mergeCell ref="DK1:DR1"/>
    <mergeCell ref="DJ3:DK3"/>
    <mergeCell ref="DC4:DD4"/>
    <mergeCell ref="DF4:DG4"/>
    <mergeCell ref="DJ4:DK4"/>
    <mergeCell ref="DB6:DB9"/>
    <mergeCell ref="DE6:DE8"/>
    <mergeCell ref="DF6:DF8"/>
    <mergeCell ref="DG6:DG8"/>
    <mergeCell ref="DH6:DH8"/>
    <mergeCell ref="DC7:DD7"/>
    <mergeCell ref="DO7:DP7"/>
    <mergeCell ref="DI6:DI8"/>
    <mergeCell ref="DJ6:DJ8"/>
    <mergeCell ref="DK6:DK8"/>
    <mergeCell ref="DL6:DL8"/>
    <mergeCell ref="DQ7:DR7"/>
    <mergeCell ref="DM8:DM9"/>
    <mergeCell ref="DN8:DN9"/>
    <mergeCell ref="DO8:DO9"/>
    <mergeCell ref="DP8:DP9"/>
    <mergeCell ref="DQ8:DQ9"/>
    <mergeCell ref="DR8:DR9"/>
    <mergeCell ref="DM6:DN7"/>
    <mergeCell ref="EB1:EI1"/>
    <mergeCell ref="EA3:EB3"/>
    <mergeCell ref="DT4:DU4"/>
    <mergeCell ref="DW4:DX4"/>
    <mergeCell ref="EA4:EB4"/>
    <mergeCell ref="DS6:DS9"/>
    <mergeCell ref="DV6:DV8"/>
    <mergeCell ref="DW6:DW8"/>
    <mergeCell ref="DX6:DX8"/>
    <mergeCell ref="DY6:DY8"/>
    <mergeCell ref="DT7:DU7"/>
    <mergeCell ref="EF7:EG7"/>
    <mergeCell ref="EH7:EI7"/>
    <mergeCell ref="ED8:ED9"/>
    <mergeCell ref="EE8:EE9"/>
    <mergeCell ref="EF8:EF9"/>
    <mergeCell ref="EG8:EG9"/>
    <mergeCell ref="EH8:EH9"/>
    <mergeCell ref="EI8:EI9"/>
    <mergeCell ref="DZ6:DZ8"/>
    <mergeCell ref="ED6:EE7"/>
    <mergeCell ref="FF6:FF8"/>
    <mergeCell ref="FA7:FB7"/>
    <mergeCell ref="EM6:EM8"/>
    <mergeCell ref="EN6:EN8"/>
    <mergeCell ref="EK7:EL7"/>
    <mergeCell ref="EW7:EX7"/>
    <mergeCell ref="FA2:FF3"/>
    <mergeCell ref="ES1:EZ1"/>
    <mergeCell ref="ER3:ES3"/>
    <mergeCell ref="EK4:EL4"/>
    <mergeCell ref="EN4:EO4"/>
    <mergeCell ref="ER4:ES4"/>
    <mergeCell ref="FA4:FB4"/>
    <mergeCell ref="FD4:FE4"/>
    <mergeCell ref="EY7:EZ7"/>
    <mergeCell ref="EU8:EU9"/>
    <mergeCell ref="EV8:EV9"/>
    <mergeCell ref="EW8:EW9"/>
    <mergeCell ref="EX8:EX9"/>
    <mergeCell ref="EY8:EY9"/>
    <mergeCell ref="EZ8:EZ9"/>
    <mergeCell ref="ET6:ET8"/>
    <mergeCell ref="EU6:EV7"/>
    <mergeCell ref="FD6:FD8"/>
    <mergeCell ref="L6:L8"/>
    <mergeCell ref="M6:M8"/>
    <mergeCell ref="S8:S9"/>
    <mergeCell ref="T8:T9"/>
    <mergeCell ref="EF6:EI6"/>
    <mergeCell ref="EA6:EA8"/>
    <mergeCell ref="EB6:EB8"/>
    <mergeCell ref="EC6:EC8"/>
    <mergeCell ref="FC6:FC8"/>
    <mergeCell ref="CG6:CJ6"/>
    <mergeCell ref="BP6:BS6"/>
    <mergeCell ref="AY6:BB6"/>
    <mergeCell ref="AH6:AK6"/>
    <mergeCell ref="DO6:DR6"/>
    <mergeCell ref="FE6:FE8"/>
    <mergeCell ref="EJ6:EJ9"/>
    <mergeCell ref="EO6:EO8"/>
    <mergeCell ref="EP6:EP8"/>
    <mergeCell ref="EW6:EZ6"/>
    <mergeCell ref="EQ6:EQ8"/>
    <mergeCell ref="ER6:ER8"/>
    <mergeCell ref="ES6:ES8"/>
    <mergeCell ref="CX6:DA6"/>
    <mergeCell ref="M1:T1"/>
    <mergeCell ref="L3:M3"/>
    <mergeCell ref="N6:N8"/>
    <mergeCell ref="O6:P7"/>
    <mergeCell ref="Q6:T6"/>
    <mergeCell ref="E4:F4"/>
    <mergeCell ref="H4:I4"/>
    <mergeCell ref="L4:M4"/>
    <mergeCell ref="A6:A9"/>
    <mergeCell ref="B6:B9"/>
    <mergeCell ref="C6:C9"/>
    <mergeCell ref="D6:D9"/>
    <mergeCell ref="G6:G8"/>
    <mergeCell ref="E7:F7"/>
    <mergeCell ref="H6:H8"/>
    <mergeCell ref="I6:I8"/>
    <mergeCell ref="J6:J8"/>
    <mergeCell ref="K6:K8"/>
    <mergeCell ref="Q7:R7"/>
    <mergeCell ref="S7:T7"/>
    <mergeCell ref="O8:O9"/>
    <mergeCell ref="P8:P9"/>
    <mergeCell ref="Q8:Q9"/>
    <mergeCell ref="R8:R9"/>
  </mergeCells>
  <phoneticPr fontId="1" type="noConversion"/>
  <conditionalFormatting sqref="D10:D60">
    <cfRule type="expression" dxfId="332" priority="133">
      <formula>AND(D10&lt;&gt;"",MOD(ROUNDUP(D10/7,0),2)=0)</formula>
    </cfRule>
  </conditionalFormatting>
  <conditionalFormatting sqref="E10:E60">
    <cfRule type="expression" dxfId="331" priority="145">
      <formula>AND(D10&lt;&gt;"",MOD(ROUNDUP(D10/7,0),2)=0)</formula>
    </cfRule>
  </conditionalFormatting>
  <conditionalFormatting sqref="F10:F60">
    <cfRule type="expression" dxfId="330" priority="144">
      <formula>AND(D10&lt;&gt;"",MOD(ROUNDUP(D10/7,0),2)=0)</formula>
    </cfRule>
  </conditionalFormatting>
  <conditionalFormatting sqref="G10:G60">
    <cfRule type="expression" dxfId="329" priority="143">
      <formula>AND(D10&lt;&gt;"",MOD(ROUNDUP(D10/7,0),2)=0)</formula>
    </cfRule>
  </conditionalFormatting>
  <conditionalFormatting sqref="H10:H60">
    <cfRule type="expression" dxfId="328" priority="142">
      <formula>AND(D10&lt;&gt;"",MOD(ROUNDUP(D10/7,0),2)=0)</formula>
    </cfRule>
  </conditionalFormatting>
  <conditionalFormatting sqref="I10:I60">
    <cfRule type="expression" dxfId="327" priority="141">
      <formula>AND(D10&lt;&gt;"",MOD(ROUNDUP(D10/7,0),2)=0)</formula>
    </cfRule>
  </conditionalFormatting>
  <conditionalFormatting sqref="J10:J60">
    <cfRule type="expression" dxfId="326" priority="140">
      <formula>AND(D10&lt;&gt;"",MOD(ROUNDUP(D10/7,0),2)=0)</formula>
    </cfRule>
  </conditionalFormatting>
  <conditionalFormatting sqref="K10:K60">
    <cfRule type="expression" dxfId="325" priority="132">
      <formula>AND(D10&lt;&gt;"",MOD(ROUNDUP(D10/7,0),2)=0)</formula>
    </cfRule>
  </conditionalFormatting>
  <conditionalFormatting sqref="L10:L60">
    <cfRule type="expression" dxfId="324" priority="131">
      <formula>AND(D10&lt;&gt;"",MOD(ROUNDUP(D10/7,0),2)=0)</formula>
    </cfRule>
  </conditionalFormatting>
  <conditionalFormatting sqref="M10:M60">
    <cfRule type="expression" dxfId="323" priority="139">
      <formula>AND(D10&lt;&gt;"",MOD(ROUNDUP(D10/7,0),2)=0)</formula>
    </cfRule>
  </conditionalFormatting>
  <conditionalFormatting sqref="N10:N60">
    <cfRule type="expression" dxfId="322" priority="138">
      <formula>AND(D10&lt;&gt;"",MOD(ROUNDUP(D10/7,0),2)=0)</formula>
    </cfRule>
  </conditionalFormatting>
  <conditionalFormatting sqref="O10:O60">
    <cfRule type="expression" dxfId="321" priority="130">
      <formula>AND(D10&lt;&gt;"",MOD(ROUNDUP(D10/7,0),2)=0)</formula>
    </cfRule>
  </conditionalFormatting>
  <conditionalFormatting sqref="P10:P60">
    <cfRule type="expression" dxfId="320" priority="129">
      <formula>AND(D10&lt;&gt;"",MOD(ROUNDUP(D10/7,0),2)=0)</formula>
    </cfRule>
  </conditionalFormatting>
  <conditionalFormatting sqref="Q10:Q60">
    <cfRule type="expression" dxfId="319" priority="137">
      <formula>AND(D10&lt;&gt;"",MOD(ROUNDUP(D10/7,0),2)=0)</formula>
    </cfRule>
  </conditionalFormatting>
  <conditionalFormatting sqref="R10:R60">
    <cfRule type="expression" dxfId="318" priority="136">
      <formula>AND(D10&lt;&gt;"",MOD(ROUNDUP(D10/7,0),2)=0)</formula>
    </cfRule>
  </conditionalFormatting>
  <conditionalFormatting sqref="S10:S60">
    <cfRule type="expression" dxfId="317" priority="135">
      <formula>AND(D10&lt;&gt;"",MOD(ROUNDUP(D10/7,0),2)=0)</formula>
    </cfRule>
  </conditionalFormatting>
  <conditionalFormatting sqref="T10:T60 AK10:AK60 BB10:BB60 BS10:BS60 CJ10:CJ60 DA10:DA60 DR10:DR60 EI10:EI60 EZ10:EZ60">
    <cfRule type="expression" dxfId="316" priority="134">
      <formula>AND(D10&lt;&gt;"",MOD(ROUNDUP(D10/7,0),2)=0)</formula>
    </cfRule>
  </conditionalFormatting>
  <conditionalFormatting sqref="U10:U60">
    <cfRule type="expression" dxfId="315" priority="5">
      <formula>AND(U10&lt;&gt;"",MOD(ROUNDUP(U10/7,0),2)=0)</formula>
    </cfRule>
  </conditionalFormatting>
  <conditionalFormatting sqref="V10:V60">
    <cfRule type="expression" dxfId="314" priority="16">
      <formula>AND(U10&lt;&gt;"",MOD(ROUNDUP(U10/7,0),2)=0)</formula>
    </cfRule>
  </conditionalFormatting>
  <conditionalFormatting sqref="W10:W60">
    <cfRule type="expression" dxfId="313" priority="15">
      <formula>AND(U10&lt;&gt;"",MOD(ROUNDUP(U10/7,0),2)=0)</formula>
    </cfRule>
  </conditionalFormatting>
  <conditionalFormatting sqref="X10:X60">
    <cfRule type="expression" dxfId="312" priority="14">
      <formula>AND(U10&lt;&gt;"",MOD(ROUNDUP(U10/7,0),2)=0)</formula>
    </cfRule>
  </conditionalFormatting>
  <conditionalFormatting sqref="Y10:Y60">
    <cfRule type="expression" dxfId="311" priority="13">
      <formula>AND(U10&lt;&gt;"",MOD(ROUNDUP(U10/7,0),2)=0)</formula>
    </cfRule>
  </conditionalFormatting>
  <conditionalFormatting sqref="Z10:Z60">
    <cfRule type="expression" dxfId="310" priority="12">
      <formula>AND(U10&lt;&gt;"",MOD(ROUNDUP(U10/7,0),2)=0)</formula>
    </cfRule>
  </conditionalFormatting>
  <conditionalFormatting sqref="AA10:AA60">
    <cfRule type="expression" dxfId="309" priority="11">
      <formula>AND(U10&lt;&gt;"",MOD(ROUNDUP(U10/7,0),2)=0)</formula>
    </cfRule>
  </conditionalFormatting>
  <conditionalFormatting sqref="AB10:AB60">
    <cfRule type="expression" dxfId="308" priority="4">
      <formula>AND(U10&lt;&gt;"",MOD(ROUNDUP(U10/7,0),2)=0)</formula>
    </cfRule>
  </conditionalFormatting>
  <conditionalFormatting sqref="AC10:AC60">
    <cfRule type="expression" dxfId="307" priority="3">
      <formula>AND(U10&lt;&gt;"",MOD(ROUNDUP(U10/7,0),2)=0)</formula>
    </cfRule>
  </conditionalFormatting>
  <conditionalFormatting sqref="AD10:AD60">
    <cfRule type="expression" dxfId="306" priority="10">
      <formula>AND(U10&lt;&gt;"",MOD(ROUNDUP(U10/7,0),2)=0)</formula>
    </cfRule>
  </conditionalFormatting>
  <conditionalFormatting sqref="AE10:AE60">
    <cfRule type="expression" dxfId="305" priority="9">
      <formula>AND(U10&lt;&gt;"",MOD(ROUNDUP(U10/7,0),2)=0)</formula>
    </cfRule>
  </conditionalFormatting>
  <conditionalFormatting sqref="AF10:AF60">
    <cfRule type="expression" dxfId="304" priority="2">
      <formula>AND(U10&lt;&gt;"",MOD(ROUNDUP(U10/7,0),2)=0)</formula>
    </cfRule>
  </conditionalFormatting>
  <conditionalFormatting sqref="AG10:AG60">
    <cfRule type="expression" dxfId="303" priority="1">
      <formula>AND(U10&lt;&gt;"",MOD(ROUNDUP(U10/7,0),2)=0)</formula>
    </cfRule>
  </conditionalFormatting>
  <conditionalFormatting sqref="AH10:AH60">
    <cfRule type="expression" dxfId="302" priority="8">
      <formula>AND(U10&lt;&gt;"",MOD(ROUNDUP(U10/7,0),2)=0)</formula>
    </cfRule>
  </conditionalFormatting>
  <conditionalFormatting sqref="AI10:AI60">
    <cfRule type="expression" dxfId="301" priority="7">
      <formula>AND(U10&lt;&gt;"",MOD(ROUNDUP(U10/7,0),2)=0)</formula>
    </cfRule>
  </conditionalFormatting>
  <conditionalFormatting sqref="AJ10:AJ60">
    <cfRule type="expression" dxfId="300" priority="6">
      <formula>AND(U10&lt;&gt;"",MOD(ROUNDUP(U10/7,0),2)=0)</formula>
    </cfRule>
  </conditionalFormatting>
  <conditionalFormatting sqref="AL10:AL60">
    <cfRule type="expression" dxfId="299" priority="21">
      <formula>AND(AL10&lt;&gt;"",MOD(ROUNDUP(AL10/7,0),2)=0)</formula>
    </cfRule>
  </conditionalFormatting>
  <conditionalFormatting sqref="AM10:AM60">
    <cfRule type="expression" dxfId="298" priority="32">
      <formula>AND(AL10&lt;&gt;"",MOD(ROUNDUP(AL10/7,0),2)=0)</formula>
    </cfRule>
  </conditionalFormatting>
  <conditionalFormatting sqref="AN10:AN60">
    <cfRule type="expression" dxfId="297" priority="31">
      <formula>AND(AL10&lt;&gt;"",MOD(ROUNDUP(AL10/7,0),2)=0)</formula>
    </cfRule>
  </conditionalFormatting>
  <conditionalFormatting sqref="AO10:AO60">
    <cfRule type="expression" dxfId="296" priority="30">
      <formula>AND(AL10&lt;&gt;"",MOD(ROUNDUP(AL10/7,0),2)=0)</formula>
    </cfRule>
  </conditionalFormatting>
  <conditionalFormatting sqref="AP10:AP60">
    <cfRule type="expression" dxfId="295" priority="29">
      <formula>AND(AL10&lt;&gt;"",MOD(ROUNDUP(AL10/7,0),2)=0)</formula>
    </cfRule>
  </conditionalFormatting>
  <conditionalFormatting sqref="AQ10:AQ60">
    <cfRule type="expression" dxfId="294" priority="28">
      <formula>AND(AL10&lt;&gt;"",MOD(ROUNDUP(AL10/7,0),2)=0)</formula>
    </cfRule>
  </conditionalFormatting>
  <conditionalFormatting sqref="AR10:AR60">
    <cfRule type="expression" dxfId="293" priority="27">
      <formula>AND(AL10&lt;&gt;"",MOD(ROUNDUP(AL10/7,0),2)=0)</formula>
    </cfRule>
  </conditionalFormatting>
  <conditionalFormatting sqref="AS10:AS60">
    <cfRule type="expression" dxfId="292" priority="20">
      <formula>AND(AL10&lt;&gt;"",MOD(ROUNDUP(AL10/7,0),2)=0)</formula>
    </cfRule>
  </conditionalFormatting>
  <conditionalFormatting sqref="AT10:AT60">
    <cfRule type="expression" dxfId="291" priority="19">
      <formula>AND(AL10&lt;&gt;"",MOD(ROUNDUP(AL10/7,0),2)=0)</formula>
    </cfRule>
  </conditionalFormatting>
  <conditionalFormatting sqref="AU10:AU60">
    <cfRule type="expression" dxfId="290" priority="26">
      <formula>AND(AL10&lt;&gt;"",MOD(ROUNDUP(AL10/7,0),2)=0)</formula>
    </cfRule>
  </conditionalFormatting>
  <conditionalFormatting sqref="AV10:AV60">
    <cfRule type="expression" dxfId="289" priority="25">
      <formula>AND(AL10&lt;&gt;"",MOD(ROUNDUP(AL10/7,0),2)=0)</formula>
    </cfRule>
  </conditionalFormatting>
  <conditionalFormatting sqref="AW10:AW60">
    <cfRule type="expression" dxfId="288" priority="18">
      <formula>AND(AL10&lt;&gt;"",MOD(ROUNDUP(AL10/7,0),2)=0)</formula>
    </cfRule>
  </conditionalFormatting>
  <conditionalFormatting sqref="AX10:AX60">
    <cfRule type="expression" dxfId="287" priority="17">
      <formula>AND(AL10&lt;&gt;"",MOD(ROUNDUP(AL10/7,0),2)=0)</formula>
    </cfRule>
  </conditionalFormatting>
  <conditionalFormatting sqref="AY10:AY60">
    <cfRule type="expression" dxfId="286" priority="24">
      <formula>AND(AL10&lt;&gt;"",MOD(ROUNDUP(AL10/7,0),2)=0)</formula>
    </cfRule>
  </conditionalFormatting>
  <conditionalFormatting sqref="AZ10:AZ60">
    <cfRule type="expression" dxfId="285" priority="23">
      <formula>AND(AL10&lt;&gt;"",MOD(ROUNDUP(AL10/7,0),2)=0)</formula>
    </cfRule>
  </conditionalFormatting>
  <conditionalFormatting sqref="BA10:BA60">
    <cfRule type="expression" dxfId="284" priority="22">
      <formula>AND(AL10&lt;&gt;"",MOD(ROUNDUP(AL10/7,0),2)=0)</formula>
    </cfRule>
  </conditionalFormatting>
  <conditionalFormatting sqref="BC10:BC60">
    <cfRule type="expression" dxfId="283" priority="37">
      <formula>AND(BC10&lt;&gt;"",MOD(ROUNDUP(BC10/7,0),2)=0)</formula>
    </cfRule>
  </conditionalFormatting>
  <conditionalFormatting sqref="BD10:BD60">
    <cfRule type="expression" dxfId="282" priority="48">
      <formula>AND(BC10&lt;&gt;"",MOD(ROUNDUP(BC10/7,0),2)=0)</formula>
    </cfRule>
  </conditionalFormatting>
  <conditionalFormatting sqref="BE10:BE60">
    <cfRule type="expression" dxfId="281" priority="47">
      <formula>AND(BC10&lt;&gt;"",MOD(ROUNDUP(BC10/7,0),2)=0)</formula>
    </cfRule>
  </conditionalFormatting>
  <conditionalFormatting sqref="BF10:BF60">
    <cfRule type="expression" dxfId="280" priority="46">
      <formula>AND(BC10&lt;&gt;"",MOD(ROUNDUP(BC10/7,0),2)=0)</formula>
    </cfRule>
  </conditionalFormatting>
  <conditionalFormatting sqref="BG10:BG60">
    <cfRule type="expression" dxfId="279" priority="45">
      <formula>AND(BC10&lt;&gt;"",MOD(ROUNDUP(BC10/7,0),2)=0)</formula>
    </cfRule>
  </conditionalFormatting>
  <conditionalFormatting sqref="BH10:BH60">
    <cfRule type="expression" dxfId="278" priority="44">
      <formula>AND(BC10&lt;&gt;"",MOD(ROUNDUP(BC10/7,0),2)=0)</formula>
    </cfRule>
  </conditionalFormatting>
  <conditionalFormatting sqref="BI10:BI60">
    <cfRule type="expression" dxfId="277" priority="43">
      <formula>AND(BC10&lt;&gt;"",MOD(ROUNDUP(BC10/7,0),2)=0)</formula>
    </cfRule>
  </conditionalFormatting>
  <conditionalFormatting sqref="BJ10:BJ60">
    <cfRule type="expression" dxfId="276" priority="36">
      <formula>AND(BC10&lt;&gt;"",MOD(ROUNDUP(BC10/7,0),2)=0)</formula>
    </cfRule>
  </conditionalFormatting>
  <conditionalFormatting sqref="BK10:BK60">
    <cfRule type="expression" dxfId="275" priority="35">
      <formula>AND(BC10&lt;&gt;"",MOD(ROUNDUP(BC10/7,0),2)=0)</formula>
    </cfRule>
  </conditionalFormatting>
  <conditionalFormatting sqref="BL10:BL60">
    <cfRule type="expression" dxfId="274" priority="42">
      <formula>AND(BC10&lt;&gt;"",MOD(ROUNDUP(BC10/7,0),2)=0)</formula>
    </cfRule>
  </conditionalFormatting>
  <conditionalFormatting sqref="BM10:BM60">
    <cfRule type="expression" dxfId="273" priority="41">
      <formula>AND(BC10&lt;&gt;"",MOD(ROUNDUP(BC10/7,0),2)=0)</formula>
    </cfRule>
  </conditionalFormatting>
  <conditionalFormatting sqref="BN10:BN60">
    <cfRule type="expression" dxfId="272" priority="34">
      <formula>AND(BC10&lt;&gt;"",MOD(ROUNDUP(BC10/7,0),2)=0)</formula>
    </cfRule>
  </conditionalFormatting>
  <conditionalFormatting sqref="BO10:BO60">
    <cfRule type="expression" dxfId="271" priority="33">
      <formula>AND(BC10&lt;&gt;"",MOD(ROUNDUP(BC10/7,0),2)=0)</formula>
    </cfRule>
  </conditionalFormatting>
  <conditionalFormatting sqref="BP10:BP60">
    <cfRule type="expression" dxfId="270" priority="40">
      <formula>AND(BC10&lt;&gt;"",MOD(ROUNDUP(BC10/7,0),2)=0)</formula>
    </cfRule>
  </conditionalFormatting>
  <conditionalFormatting sqref="BQ10:BQ60">
    <cfRule type="expression" dxfId="269" priority="39">
      <formula>AND(BC10&lt;&gt;"",MOD(ROUNDUP(BC10/7,0),2)=0)</formula>
    </cfRule>
  </conditionalFormatting>
  <conditionalFormatting sqref="BR10:BR60">
    <cfRule type="expression" dxfId="268" priority="38">
      <formula>AND(BC10&lt;&gt;"",MOD(ROUNDUP(BC10/7,0),2)=0)</formula>
    </cfRule>
  </conditionalFormatting>
  <conditionalFormatting sqref="BT10:BT60">
    <cfRule type="expression" dxfId="267" priority="53">
      <formula>AND(BT10&lt;&gt;"",MOD(ROUNDUP(BT10/7,0),2)=0)</formula>
    </cfRule>
  </conditionalFormatting>
  <conditionalFormatting sqref="BU10:BU60">
    <cfRule type="expression" dxfId="266" priority="64">
      <formula>AND(BT10&lt;&gt;"",MOD(ROUNDUP(BT10/7,0),2)=0)</formula>
    </cfRule>
  </conditionalFormatting>
  <conditionalFormatting sqref="BV10:BV60">
    <cfRule type="expression" dxfId="265" priority="63">
      <formula>AND(BT10&lt;&gt;"",MOD(ROUNDUP(BT10/7,0),2)=0)</formula>
    </cfRule>
  </conditionalFormatting>
  <conditionalFormatting sqref="BW10:BW60">
    <cfRule type="expression" dxfId="264" priority="62">
      <formula>AND(BT10&lt;&gt;"",MOD(ROUNDUP(BT10/7,0),2)=0)</formula>
    </cfRule>
  </conditionalFormatting>
  <conditionalFormatting sqref="BX10:BX60">
    <cfRule type="expression" dxfId="263" priority="61">
      <formula>AND(BT10&lt;&gt;"",MOD(ROUNDUP(BT10/7,0),2)=0)</formula>
    </cfRule>
  </conditionalFormatting>
  <conditionalFormatting sqref="BY10:BY60">
    <cfRule type="expression" dxfId="262" priority="60">
      <formula>AND(BT10&lt;&gt;"",MOD(ROUNDUP(BT10/7,0),2)=0)</formula>
    </cfRule>
  </conditionalFormatting>
  <conditionalFormatting sqref="BZ10:BZ60">
    <cfRule type="expression" dxfId="261" priority="59">
      <formula>AND(BT10&lt;&gt;"",MOD(ROUNDUP(BT10/7,0),2)=0)</formula>
    </cfRule>
  </conditionalFormatting>
  <conditionalFormatting sqref="CA10:CA60">
    <cfRule type="expression" dxfId="260" priority="52">
      <formula>AND(BT10&lt;&gt;"",MOD(ROUNDUP(BT10/7,0),2)=0)</formula>
    </cfRule>
  </conditionalFormatting>
  <conditionalFormatting sqref="CB10:CB60">
    <cfRule type="expression" dxfId="259" priority="51">
      <formula>AND(BT10&lt;&gt;"",MOD(ROUNDUP(BT10/7,0),2)=0)</formula>
    </cfRule>
  </conditionalFormatting>
  <conditionalFormatting sqref="CC10:CC60">
    <cfRule type="expression" dxfId="258" priority="58">
      <formula>AND(BT10&lt;&gt;"",MOD(ROUNDUP(BT10/7,0),2)=0)</formula>
    </cfRule>
  </conditionalFormatting>
  <conditionalFormatting sqref="CD10:CD60">
    <cfRule type="expression" dxfId="257" priority="57">
      <formula>AND(BT10&lt;&gt;"",MOD(ROUNDUP(BT10/7,0),2)=0)</formula>
    </cfRule>
  </conditionalFormatting>
  <conditionalFormatting sqref="CE10:CE60">
    <cfRule type="expression" dxfId="256" priority="50">
      <formula>AND(BT10&lt;&gt;"",MOD(ROUNDUP(BT10/7,0),2)=0)</formula>
    </cfRule>
  </conditionalFormatting>
  <conditionalFormatting sqref="CF10:CF60">
    <cfRule type="expression" dxfId="255" priority="49">
      <formula>AND(BT10&lt;&gt;"",MOD(ROUNDUP(BT10/7,0),2)=0)</formula>
    </cfRule>
  </conditionalFormatting>
  <conditionalFormatting sqref="CG10:CG60">
    <cfRule type="expression" dxfId="254" priority="56">
      <formula>AND(BT10&lt;&gt;"",MOD(ROUNDUP(BT10/7,0),2)=0)</formula>
    </cfRule>
  </conditionalFormatting>
  <conditionalFormatting sqref="CH10:CH60">
    <cfRule type="expression" dxfId="253" priority="55">
      <formula>AND(BT10&lt;&gt;"",MOD(ROUNDUP(BT10/7,0),2)=0)</formula>
    </cfRule>
  </conditionalFormatting>
  <conditionalFormatting sqref="CI10:CI60">
    <cfRule type="expression" dxfId="252" priority="54">
      <formula>AND(BT10&lt;&gt;"",MOD(ROUNDUP(BT10/7,0),2)=0)</formula>
    </cfRule>
  </conditionalFormatting>
  <conditionalFormatting sqref="CK10:CK60">
    <cfRule type="expression" dxfId="251" priority="69">
      <formula>AND(CK10&lt;&gt;"",MOD(ROUNDUP(CK10/7,0),2)=0)</formula>
    </cfRule>
  </conditionalFormatting>
  <conditionalFormatting sqref="CL10:CL60">
    <cfRule type="expression" dxfId="250" priority="80">
      <formula>AND(CK10&lt;&gt;"",MOD(ROUNDUP(CK10/7,0),2)=0)</formula>
    </cfRule>
  </conditionalFormatting>
  <conditionalFormatting sqref="CM10:CM60">
    <cfRule type="expression" dxfId="249" priority="79">
      <formula>AND(CK10&lt;&gt;"",MOD(ROUNDUP(CK10/7,0),2)=0)</formula>
    </cfRule>
  </conditionalFormatting>
  <conditionalFormatting sqref="CN10:CN60">
    <cfRule type="expression" dxfId="248" priority="78">
      <formula>AND(CK10&lt;&gt;"",MOD(ROUNDUP(CK10/7,0),2)=0)</formula>
    </cfRule>
  </conditionalFormatting>
  <conditionalFormatting sqref="CO10:CO60">
    <cfRule type="expression" dxfId="247" priority="77">
      <formula>AND(CK10&lt;&gt;"",MOD(ROUNDUP(CK10/7,0),2)=0)</formula>
    </cfRule>
  </conditionalFormatting>
  <conditionalFormatting sqref="CP10:CP60">
    <cfRule type="expression" dxfId="246" priority="76">
      <formula>AND(CK10&lt;&gt;"",MOD(ROUNDUP(CK10/7,0),2)=0)</formula>
    </cfRule>
  </conditionalFormatting>
  <conditionalFormatting sqref="CQ10:CQ60">
    <cfRule type="expression" dxfId="245" priority="75">
      <formula>AND(CK10&lt;&gt;"",MOD(ROUNDUP(CK10/7,0),2)=0)</formula>
    </cfRule>
  </conditionalFormatting>
  <conditionalFormatting sqref="CR10:CR60">
    <cfRule type="expression" dxfId="244" priority="68">
      <formula>AND(CK10&lt;&gt;"",MOD(ROUNDUP(CK10/7,0),2)=0)</formula>
    </cfRule>
  </conditionalFormatting>
  <conditionalFormatting sqref="CS10:CS60">
    <cfRule type="expression" dxfId="243" priority="67">
      <formula>AND(CK10&lt;&gt;"",MOD(ROUNDUP(CK10/7,0),2)=0)</formula>
    </cfRule>
  </conditionalFormatting>
  <conditionalFormatting sqref="CT10:CT60">
    <cfRule type="expression" dxfId="242" priority="74">
      <formula>AND(CK10&lt;&gt;"",MOD(ROUNDUP(CK10/7,0),2)=0)</formula>
    </cfRule>
  </conditionalFormatting>
  <conditionalFormatting sqref="CU10:CU60">
    <cfRule type="expression" dxfId="241" priority="73">
      <formula>AND(CK10&lt;&gt;"",MOD(ROUNDUP(CK10/7,0),2)=0)</formula>
    </cfRule>
  </conditionalFormatting>
  <conditionalFormatting sqref="CV10:CV60">
    <cfRule type="expression" dxfId="240" priority="66">
      <formula>AND(CK10&lt;&gt;"",MOD(ROUNDUP(CK10/7,0),2)=0)</formula>
    </cfRule>
  </conditionalFormatting>
  <conditionalFormatting sqref="CW10:CW60">
    <cfRule type="expression" dxfId="239" priority="65">
      <formula>AND(CK10&lt;&gt;"",MOD(ROUNDUP(CK10/7,0),2)=0)</formula>
    </cfRule>
  </conditionalFormatting>
  <conditionalFormatting sqref="CX10:CX60">
    <cfRule type="expression" dxfId="238" priority="72">
      <formula>AND(CK10&lt;&gt;"",MOD(ROUNDUP(CK10/7,0),2)=0)</formula>
    </cfRule>
  </conditionalFormatting>
  <conditionalFormatting sqref="CY10:CY60">
    <cfRule type="expression" dxfId="237" priority="71">
      <formula>AND(CK10&lt;&gt;"",MOD(ROUNDUP(CK10/7,0),2)=0)</formula>
    </cfRule>
  </conditionalFormatting>
  <conditionalFormatting sqref="CZ10:CZ60">
    <cfRule type="expression" dxfId="236" priority="70">
      <formula>AND(CK10&lt;&gt;"",MOD(ROUNDUP(CK10/7,0),2)=0)</formula>
    </cfRule>
  </conditionalFormatting>
  <conditionalFormatting sqref="DB10:DB60">
    <cfRule type="expression" dxfId="235" priority="85">
      <formula>AND(DB10&lt;&gt;"",MOD(ROUNDUP(DB10/7,0),2)=0)</formula>
    </cfRule>
  </conditionalFormatting>
  <conditionalFormatting sqref="DC10:DC60">
    <cfRule type="expression" dxfId="234" priority="96">
      <formula>AND(DB10&lt;&gt;"",MOD(ROUNDUP(DB10/7,0),2)=0)</formula>
    </cfRule>
  </conditionalFormatting>
  <conditionalFormatting sqref="DD10:DD60">
    <cfRule type="expression" dxfId="233" priority="95">
      <formula>AND(DB10&lt;&gt;"",MOD(ROUNDUP(DB10/7,0),2)=0)</formula>
    </cfRule>
  </conditionalFormatting>
  <conditionalFormatting sqref="DE10:DE60">
    <cfRule type="expression" dxfId="232" priority="94">
      <formula>AND(DB10&lt;&gt;"",MOD(ROUNDUP(DB10/7,0),2)=0)</formula>
    </cfRule>
  </conditionalFormatting>
  <conditionalFormatting sqref="DF10:DF60">
    <cfRule type="expression" dxfId="231" priority="93">
      <formula>AND(DB10&lt;&gt;"",MOD(ROUNDUP(DB10/7,0),2)=0)</formula>
    </cfRule>
  </conditionalFormatting>
  <conditionalFormatting sqref="DG10:DG60">
    <cfRule type="expression" dxfId="230" priority="92">
      <formula>AND(DB10&lt;&gt;"",MOD(ROUNDUP(DB10/7,0),2)=0)</formula>
    </cfRule>
  </conditionalFormatting>
  <conditionalFormatting sqref="DH10:DH60">
    <cfRule type="expression" dxfId="229" priority="91">
      <formula>AND(DB10&lt;&gt;"",MOD(ROUNDUP(DB10/7,0),2)=0)</formula>
    </cfRule>
  </conditionalFormatting>
  <conditionalFormatting sqref="DI10:DI60">
    <cfRule type="expression" dxfId="228" priority="84">
      <formula>AND(DB10&lt;&gt;"",MOD(ROUNDUP(DB10/7,0),2)=0)</formula>
    </cfRule>
  </conditionalFormatting>
  <conditionalFormatting sqref="DJ10:DJ60">
    <cfRule type="expression" dxfId="227" priority="83">
      <formula>AND(DB10&lt;&gt;"",MOD(ROUNDUP(DB10/7,0),2)=0)</formula>
    </cfRule>
  </conditionalFormatting>
  <conditionalFormatting sqref="DK10:DK60">
    <cfRule type="expression" dxfId="226" priority="90">
      <formula>AND(DB10&lt;&gt;"",MOD(ROUNDUP(DB10/7,0),2)=0)</formula>
    </cfRule>
  </conditionalFormatting>
  <conditionalFormatting sqref="DL10:DL60">
    <cfRule type="expression" dxfId="225" priority="89">
      <formula>AND(DB10&lt;&gt;"",MOD(ROUNDUP(DB10/7,0),2)=0)</formula>
    </cfRule>
  </conditionalFormatting>
  <conditionalFormatting sqref="DM10:DM60">
    <cfRule type="expression" dxfId="224" priority="82">
      <formula>AND(DB10&lt;&gt;"",MOD(ROUNDUP(DB10/7,0),2)=0)</formula>
    </cfRule>
  </conditionalFormatting>
  <conditionalFormatting sqref="DN10:DN60">
    <cfRule type="expression" dxfId="223" priority="81">
      <formula>AND(DB10&lt;&gt;"",MOD(ROUNDUP(DB10/7,0),2)=0)</formula>
    </cfRule>
  </conditionalFormatting>
  <conditionalFormatting sqref="DO10:DO60">
    <cfRule type="expression" dxfId="222" priority="88">
      <formula>AND(DB10&lt;&gt;"",MOD(ROUNDUP(DB10/7,0),2)=0)</formula>
    </cfRule>
  </conditionalFormatting>
  <conditionalFormatting sqref="DP10:DP60">
    <cfRule type="expression" dxfId="221" priority="87">
      <formula>AND(DB10&lt;&gt;"",MOD(ROUNDUP(DB10/7,0),2)=0)</formula>
    </cfRule>
  </conditionalFormatting>
  <conditionalFormatting sqref="DQ10:DQ60">
    <cfRule type="expression" dxfId="220" priority="86">
      <formula>AND(DB10&lt;&gt;"",MOD(ROUNDUP(DB10/7,0),2)=0)</formula>
    </cfRule>
  </conditionalFormatting>
  <conditionalFormatting sqref="DS10:DS60">
    <cfRule type="expression" dxfId="219" priority="101">
      <formula>AND(DS10&lt;&gt;"",MOD(ROUNDUP(DS10/7,0),2)=0)</formula>
    </cfRule>
  </conditionalFormatting>
  <conditionalFormatting sqref="DT10:DT60">
    <cfRule type="expression" dxfId="218" priority="112">
      <formula>AND(DS10&lt;&gt;"",MOD(ROUNDUP(DS10/7,0),2)=0)</formula>
    </cfRule>
  </conditionalFormatting>
  <conditionalFormatting sqref="DU10:DU60">
    <cfRule type="expression" dxfId="217" priority="111">
      <formula>AND(DS10&lt;&gt;"",MOD(ROUNDUP(DS10/7,0),2)=0)</formula>
    </cfRule>
  </conditionalFormatting>
  <conditionalFormatting sqref="DV10:DV60">
    <cfRule type="expression" dxfId="216" priority="110">
      <formula>AND(DS10&lt;&gt;"",MOD(ROUNDUP(DS10/7,0),2)=0)</formula>
    </cfRule>
  </conditionalFormatting>
  <conditionalFormatting sqref="DW10:DW60">
    <cfRule type="expression" dxfId="215" priority="109">
      <formula>AND(DS10&lt;&gt;"",MOD(ROUNDUP(DS10/7,0),2)=0)</formula>
    </cfRule>
  </conditionalFormatting>
  <conditionalFormatting sqref="DX10:DX60">
    <cfRule type="expression" dxfId="214" priority="108">
      <formula>AND(DS10&lt;&gt;"",MOD(ROUNDUP(DS10/7,0),2)=0)</formula>
    </cfRule>
  </conditionalFormatting>
  <conditionalFormatting sqref="DY10:DY60">
    <cfRule type="expression" dxfId="213" priority="107">
      <formula>AND(DS10&lt;&gt;"",MOD(ROUNDUP(DS10/7,0),2)=0)</formula>
    </cfRule>
  </conditionalFormatting>
  <conditionalFormatting sqref="DZ10:DZ60">
    <cfRule type="expression" dxfId="212" priority="100">
      <formula>AND(DS10&lt;&gt;"",MOD(ROUNDUP(DS10/7,0),2)=0)</formula>
    </cfRule>
  </conditionalFormatting>
  <conditionalFormatting sqref="EA10:EA60">
    <cfRule type="expression" dxfId="211" priority="99">
      <formula>AND(DS10&lt;&gt;"",MOD(ROUNDUP(DS10/7,0),2)=0)</formula>
    </cfRule>
  </conditionalFormatting>
  <conditionalFormatting sqref="EB10:EB60">
    <cfRule type="expression" dxfId="210" priority="106">
      <formula>AND(DS10&lt;&gt;"",MOD(ROUNDUP(DS10/7,0),2)=0)</formula>
    </cfRule>
  </conditionalFormatting>
  <conditionalFormatting sqref="EC10:EC60">
    <cfRule type="expression" dxfId="209" priority="105">
      <formula>AND(DS10&lt;&gt;"",MOD(ROUNDUP(DS10/7,0),2)=0)</formula>
    </cfRule>
  </conditionalFormatting>
  <conditionalFormatting sqref="ED10:ED60">
    <cfRule type="expression" dxfId="208" priority="98">
      <formula>AND(DS10&lt;&gt;"",MOD(ROUNDUP(DS10/7,0),2)=0)</formula>
    </cfRule>
  </conditionalFormatting>
  <conditionalFormatting sqref="EE10:EE60">
    <cfRule type="expression" dxfId="207" priority="97">
      <formula>AND(DS10&lt;&gt;"",MOD(ROUNDUP(DS10/7,0),2)=0)</formula>
    </cfRule>
  </conditionalFormatting>
  <conditionalFormatting sqref="EF10:EF60">
    <cfRule type="expression" dxfId="206" priority="104">
      <formula>AND(DS10&lt;&gt;"",MOD(ROUNDUP(DS10/7,0),2)=0)</formula>
    </cfRule>
  </conditionalFormatting>
  <conditionalFormatting sqref="EG10:EG60">
    <cfRule type="expression" dxfId="205" priority="103">
      <formula>AND(DS10&lt;&gt;"",MOD(ROUNDUP(DS10/7,0),2)=0)</formula>
    </cfRule>
  </conditionalFormatting>
  <conditionalFormatting sqref="EH10:EH60">
    <cfRule type="expression" dxfId="204" priority="102">
      <formula>AND(DS10&lt;&gt;"",MOD(ROUNDUP(DS10/7,0),2)=0)</formula>
    </cfRule>
  </conditionalFormatting>
  <conditionalFormatting sqref="EJ10:EJ60">
    <cfRule type="expression" dxfId="203" priority="117">
      <formula>AND(EJ10&lt;&gt;"",MOD(ROUNDUP(EJ10/7,0),2)=0)</formula>
    </cfRule>
  </conditionalFormatting>
  <conditionalFormatting sqref="EK10:EK60">
    <cfRule type="expression" dxfId="202" priority="128">
      <formula>AND(EJ10&lt;&gt;"",MOD(ROUNDUP(EJ10/7,0),2)=0)</formula>
    </cfRule>
  </conditionalFormatting>
  <conditionalFormatting sqref="EL10:EL60">
    <cfRule type="expression" dxfId="201" priority="127">
      <formula>AND(EJ10&lt;&gt;"",MOD(ROUNDUP(EJ10/7,0),2)=0)</formula>
    </cfRule>
  </conditionalFormatting>
  <conditionalFormatting sqref="EM10:EM60">
    <cfRule type="expression" dxfId="200" priority="126">
      <formula>AND(EJ10&lt;&gt;"",MOD(ROUNDUP(EJ10/7,0),2)=0)</formula>
    </cfRule>
  </conditionalFormatting>
  <conditionalFormatting sqref="EN10:EN60">
    <cfRule type="expression" dxfId="199" priority="125">
      <formula>AND(EJ10&lt;&gt;"",MOD(ROUNDUP(EJ10/7,0),2)=0)</formula>
    </cfRule>
  </conditionalFormatting>
  <conditionalFormatting sqref="EO10:EO60">
    <cfRule type="expression" dxfId="198" priority="124">
      <formula>AND(EJ10&lt;&gt;"",MOD(ROUNDUP(EJ10/7,0),2)=0)</formula>
    </cfRule>
  </conditionalFormatting>
  <conditionalFormatting sqref="EP10:EP60">
    <cfRule type="expression" dxfId="197" priority="123">
      <formula>AND(EJ10&lt;&gt;"",MOD(ROUNDUP(EJ10/7,0),2)=0)</formula>
    </cfRule>
  </conditionalFormatting>
  <conditionalFormatting sqref="EQ10:EQ60">
    <cfRule type="expression" dxfId="196" priority="116">
      <formula>AND(EJ10&lt;&gt;"",MOD(ROUNDUP(EJ10/7,0),2)=0)</formula>
    </cfRule>
  </conditionalFormatting>
  <conditionalFormatting sqref="ER10:ER60">
    <cfRule type="expression" dxfId="195" priority="115">
      <formula>AND(EJ10&lt;&gt;"",MOD(ROUNDUP(EJ10/7,0),2)=0)</formula>
    </cfRule>
  </conditionalFormatting>
  <conditionalFormatting sqref="ES10:ES60">
    <cfRule type="expression" dxfId="194" priority="122">
      <formula>AND(EJ10&lt;&gt;"",MOD(ROUNDUP(EJ10/7,0),2)=0)</formula>
    </cfRule>
  </conditionalFormatting>
  <conditionalFormatting sqref="ET10:ET60">
    <cfRule type="expression" dxfId="193" priority="121">
      <formula>AND(EJ10&lt;&gt;"",MOD(ROUNDUP(EJ10/7,0),2)=0)</formula>
    </cfRule>
  </conditionalFormatting>
  <conditionalFormatting sqref="EU10:EU60">
    <cfRule type="expression" dxfId="192" priority="114">
      <formula>AND(EJ10&lt;&gt;"",MOD(ROUNDUP(EJ10/7,0),2)=0)</formula>
    </cfRule>
  </conditionalFormatting>
  <conditionalFormatting sqref="EV10:EV60">
    <cfRule type="expression" dxfId="191" priority="113">
      <formula>AND(EJ10&lt;&gt;"",MOD(ROUNDUP(EJ10/7,0),2)=0)</formula>
    </cfRule>
  </conditionalFormatting>
  <conditionalFormatting sqref="EW10:EW60">
    <cfRule type="expression" dxfId="190" priority="120">
      <formula>AND(EJ10&lt;&gt;"",MOD(ROUNDUP(EJ10/7,0),2)=0)</formula>
    </cfRule>
  </conditionalFormatting>
  <conditionalFormatting sqref="EX10:EX60">
    <cfRule type="expression" dxfId="189" priority="119">
      <formula>AND(EJ10&lt;&gt;"",MOD(ROUNDUP(EJ10/7,0),2)=0)</formula>
    </cfRule>
  </conditionalFormatting>
  <conditionalFormatting sqref="EY10:EY60">
    <cfRule type="expression" dxfId="188" priority="118">
      <formula>AND(EJ10&lt;&gt;"",MOD(ROUNDUP(EJ10/7,0),2)=0)</formula>
    </cfRule>
  </conditionalFormatting>
  <dataValidations count="1">
    <dataValidation type="decimal" operator="lessThanOrEqual" allowBlank="1" showInputMessage="1" showErrorMessage="1" sqref="B10:FF60" xr:uid="{AAEF638A-7703-4569-981C-011E42F35E12}">
      <formula1>1000000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2098A-FB4E-456D-BB48-D85E3577FE3E}">
  <sheetPr codeName="Sheet13"/>
  <dimension ref="A1:AH107"/>
  <sheetViews>
    <sheetView zoomScale="70" zoomScaleNormal="70" workbookViewId="0">
      <pane xSplit="2" ySplit="8" topLeftCell="C88" activePane="bottomRight" state="frozen"/>
      <selection pane="topRight" activeCell="C1" sqref="C1"/>
      <selection pane="bottomLeft" activeCell="A9" sqref="A9"/>
      <selection pane="bottomRight" activeCell="I24" sqref="I24"/>
    </sheetView>
  </sheetViews>
  <sheetFormatPr defaultColWidth="9" defaultRowHeight="13"/>
  <cols>
    <col min="1" max="1" width="14" style="211" customWidth="1"/>
    <col min="2" max="2" width="27.08984375" style="212" customWidth="1"/>
    <col min="3" max="10" width="11.6328125" style="213" bestFit="1" customWidth="1"/>
    <col min="11" max="11" width="11.6328125" style="213" customWidth="1"/>
    <col min="12" max="12" width="10.90625" style="213" customWidth="1"/>
    <col min="13" max="13" width="9.08984375" style="212" customWidth="1"/>
    <col min="14" max="16384" width="9" style="212"/>
  </cols>
  <sheetData>
    <row r="1" spans="1:34" s="183" customFormat="1" ht="42" customHeight="1">
      <c r="A1" s="146"/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150" t="s">
        <v>110</v>
      </c>
      <c r="N1" s="1150"/>
      <c r="O1" s="1150"/>
      <c r="P1" s="1150"/>
      <c r="Q1" s="1150"/>
      <c r="R1" s="1150"/>
      <c r="S1" s="1150"/>
      <c r="T1" s="1150"/>
      <c r="U1" s="1150"/>
      <c r="V1" s="1150"/>
      <c r="W1" s="1150"/>
      <c r="X1" s="1150"/>
    </row>
    <row r="2" spans="1:34" ht="49" customHeight="1" thickBot="1">
      <c r="A2" s="214"/>
      <c r="B2" s="215" t="s">
        <v>156</v>
      </c>
      <c r="AA2" s="183"/>
      <c r="AB2" s="183"/>
      <c r="AC2" s="183"/>
      <c r="AD2" s="183"/>
      <c r="AE2" s="183"/>
      <c r="AF2" s="183"/>
      <c r="AG2" s="183"/>
      <c r="AH2" s="183"/>
    </row>
    <row r="3" spans="1:34" s="209" customFormat="1" ht="46.5" customHeight="1">
      <c r="A3" s="1151" t="s">
        <v>153</v>
      </c>
      <c r="B3" s="279" t="s">
        <v>170</v>
      </c>
      <c r="C3" s="297" t="s">
        <v>100</v>
      </c>
      <c r="D3" s="297" t="s">
        <v>642</v>
      </c>
      <c r="E3" s="297" t="s">
        <v>645</v>
      </c>
      <c r="F3" s="297" t="s">
        <v>647</v>
      </c>
      <c r="G3" s="297" t="s">
        <v>202</v>
      </c>
      <c r="H3" s="297" t="s">
        <v>650</v>
      </c>
      <c r="I3" s="297" t="s">
        <v>653</v>
      </c>
      <c r="J3" s="297" t="s">
        <v>655</v>
      </c>
      <c r="K3" s="239" t="s">
        <v>657</v>
      </c>
      <c r="L3" s="239" t="s">
        <v>172</v>
      </c>
      <c r="M3" s="240" t="s">
        <v>449</v>
      </c>
      <c r="N3" s="687" t="s">
        <v>448</v>
      </c>
      <c r="O3" s="696" t="s">
        <v>457</v>
      </c>
      <c r="P3" s="697" t="s">
        <v>447</v>
      </c>
      <c r="Q3" s="241" t="s">
        <v>457</v>
      </c>
      <c r="R3" s="697" t="s">
        <v>447</v>
      </c>
      <c r="S3" s="241" t="s">
        <v>457</v>
      </c>
      <c r="T3" s="697" t="s">
        <v>447</v>
      </c>
      <c r="U3" s="241" t="s">
        <v>457</v>
      </c>
      <c r="V3" s="697" t="s">
        <v>447</v>
      </c>
      <c r="W3" s="241" t="s">
        <v>457</v>
      </c>
      <c r="X3" s="697" t="s">
        <v>447</v>
      </c>
      <c r="AA3" s="183"/>
      <c r="AB3" s="183"/>
      <c r="AC3" s="183"/>
      <c r="AD3" s="183"/>
      <c r="AE3" s="183"/>
      <c r="AF3" s="183"/>
      <c r="AG3" s="183"/>
      <c r="AH3" s="183"/>
    </row>
    <row r="4" spans="1:34" s="210" customFormat="1" ht="22.5" customHeight="1">
      <c r="A4" s="1152"/>
      <c r="B4" s="280" t="s">
        <v>181</v>
      </c>
      <c r="C4" s="298">
        <v>28000</v>
      </c>
      <c r="D4" s="298">
        <v>26500</v>
      </c>
      <c r="E4" s="298">
        <v>26400</v>
      </c>
      <c r="F4" s="298">
        <v>26400</v>
      </c>
      <c r="G4" s="298">
        <v>26400</v>
      </c>
      <c r="H4" s="298">
        <v>29500</v>
      </c>
      <c r="I4" s="298">
        <v>29600</v>
      </c>
      <c r="J4" s="298">
        <v>29500</v>
      </c>
      <c r="K4" s="242">
        <v>29600</v>
      </c>
      <c r="L4" s="242">
        <f>SUM(C4:K4)</f>
        <v>251900</v>
      </c>
      <c r="M4" s="1154"/>
      <c r="N4" s="1155"/>
      <c r="O4" s="1154"/>
      <c r="P4" s="1155"/>
      <c r="Q4" s="1154"/>
      <c r="R4" s="1155"/>
      <c r="S4" s="1154"/>
      <c r="T4" s="1155"/>
      <c r="U4" s="1154"/>
      <c r="V4" s="1155"/>
      <c r="W4" s="1154"/>
      <c r="X4" s="1155"/>
      <c r="AA4" s="183"/>
      <c r="AB4" s="183"/>
      <c r="AC4" s="183"/>
      <c r="AD4" s="183"/>
      <c r="AE4" s="183"/>
      <c r="AF4" s="183"/>
      <c r="AG4" s="183"/>
      <c r="AH4" s="183"/>
    </row>
    <row r="5" spans="1:34" s="210" customFormat="1" ht="22.5" customHeight="1">
      <c r="A5" s="1153"/>
      <c r="B5" s="282" t="s">
        <v>182</v>
      </c>
      <c r="C5" s="299" t="s">
        <v>521</v>
      </c>
      <c r="D5" s="299" t="s">
        <v>521</v>
      </c>
      <c r="E5" s="299" t="s">
        <v>521</v>
      </c>
      <c r="F5" s="299" t="s">
        <v>521</v>
      </c>
      <c r="G5" s="299" t="s">
        <v>521</v>
      </c>
      <c r="H5" s="299" t="s">
        <v>521</v>
      </c>
      <c r="I5" s="299" t="s">
        <v>521</v>
      </c>
      <c r="J5" s="299" t="s">
        <v>521</v>
      </c>
      <c r="K5" s="283" t="s">
        <v>521</v>
      </c>
      <c r="L5" s="283"/>
      <c r="M5" s="1154" t="s">
        <v>99</v>
      </c>
      <c r="N5" s="1155"/>
      <c r="O5" s="1154" t="s">
        <v>187</v>
      </c>
      <c r="P5" s="1155"/>
      <c r="Q5" s="1154" t="s">
        <v>217</v>
      </c>
      <c r="R5" s="1155"/>
      <c r="S5" s="1154" t="s">
        <v>99</v>
      </c>
      <c r="T5" s="1155"/>
      <c r="U5" s="1154" t="s">
        <v>187</v>
      </c>
      <c r="V5" s="1155"/>
      <c r="W5" s="1154" t="s">
        <v>217</v>
      </c>
      <c r="X5" s="1155"/>
      <c r="AA5" s="183"/>
      <c r="AB5" s="183"/>
      <c r="AC5" s="183"/>
      <c r="AD5" s="183"/>
      <c r="AE5" s="183"/>
      <c r="AF5" s="183"/>
      <c r="AG5" s="183"/>
      <c r="AH5" s="183"/>
    </row>
    <row r="6" spans="1:34" s="210" customFormat="1" ht="22.5" customHeight="1">
      <c r="A6" s="1153"/>
      <c r="B6" s="282" t="s">
        <v>183</v>
      </c>
      <c r="C6" s="299" t="s">
        <v>624</v>
      </c>
      <c r="D6" s="299" t="s">
        <v>624</v>
      </c>
      <c r="E6" s="299" t="s">
        <v>624</v>
      </c>
      <c r="F6" s="299" t="s">
        <v>624</v>
      </c>
      <c r="G6" s="299" t="s">
        <v>624</v>
      </c>
      <c r="H6" s="299" t="s">
        <v>625</v>
      </c>
      <c r="I6" s="299" t="s">
        <v>625</v>
      </c>
      <c r="J6" s="299" t="s">
        <v>625</v>
      </c>
      <c r="K6" s="283" t="s">
        <v>625</v>
      </c>
      <c r="L6" s="283"/>
      <c r="M6" s="1154" t="s">
        <v>452</v>
      </c>
      <c r="N6" s="1155"/>
      <c r="O6" s="1154" t="s">
        <v>451</v>
      </c>
      <c r="P6" s="1155"/>
      <c r="Q6" s="1154" t="s">
        <v>451</v>
      </c>
      <c r="R6" s="1155"/>
      <c r="S6" s="1154" t="s">
        <v>455</v>
      </c>
      <c r="T6" s="1155"/>
      <c r="U6" s="1154" t="s">
        <v>455</v>
      </c>
      <c r="V6" s="1155"/>
      <c r="W6" s="1154" t="s">
        <v>455</v>
      </c>
      <c r="X6" s="1155"/>
      <c r="AA6" s="183"/>
      <c r="AB6" s="183"/>
      <c r="AC6" s="183"/>
      <c r="AD6" s="183"/>
      <c r="AE6" s="183"/>
      <c r="AF6" s="183"/>
      <c r="AG6" s="183"/>
      <c r="AH6" s="183"/>
    </row>
    <row r="7" spans="1:34" s="210" customFormat="1" ht="22.5" customHeight="1">
      <c r="A7" s="1153"/>
      <c r="B7" s="282" t="s">
        <v>184</v>
      </c>
      <c r="C7" s="300">
        <v>45679</v>
      </c>
      <c r="D7" s="300">
        <v>45679</v>
      </c>
      <c r="E7" s="300">
        <v>45679</v>
      </c>
      <c r="F7" s="300">
        <v>45679</v>
      </c>
      <c r="G7" s="300">
        <v>45679</v>
      </c>
      <c r="H7" s="300">
        <v>45680</v>
      </c>
      <c r="I7" s="300">
        <v>45680</v>
      </c>
      <c r="J7" s="300">
        <v>45680</v>
      </c>
      <c r="K7" s="302">
        <v>45680</v>
      </c>
      <c r="L7" s="283"/>
      <c r="M7" s="1154"/>
      <c r="N7" s="1155"/>
      <c r="O7" s="1154"/>
      <c r="P7" s="1155"/>
      <c r="Q7" s="1154"/>
      <c r="R7" s="1155"/>
      <c r="S7" s="1154"/>
      <c r="T7" s="1155"/>
      <c r="U7" s="1154"/>
      <c r="V7" s="1155"/>
      <c r="W7" s="1154"/>
      <c r="X7" s="1155"/>
      <c r="AA7" s="183"/>
      <c r="AB7" s="183"/>
      <c r="AC7" s="183"/>
      <c r="AD7" s="183"/>
      <c r="AE7" s="183"/>
      <c r="AF7" s="183"/>
      <c r="AG7" s="183"/>
      <c r="AH7" s="183"/>
    </row>
    <row r="8" spans="1:34" s="209" customFormat="1" ht="22.5" customHeight="1" thickBot="1">
      <c r="A8" s="1153"/>
      <c r="B8" s="281" t="s">
        <v>171</v>
      </c>
      <c r="C8" s="301">
        <f>周称重!D7</f>
        <v>38.1</v>
      </c>
      <c r="D8" s="301">
        <f>周称重!J7</f>
        <v>46.5</v>
      </c>
      <c r="E8" s="301">
        <f>周称重!P7</f>
        <v>46.5</v>
      </c>
      <c r="F8" s="301">
        <f>周称重!V7</f>
        <v>46.6</v>
      </c>
      <c r="G8" s="301">
        <f>周称重!AB7</f>
        <v>46.7</v>
      </c>
      <c r="H8" s="301">
        <f>周称重!AH7</f>
        <v>38.5</v>
      </c>
      <c r="I8" s="301">
        <f>周称重!AN7</f>
        <v>38.4</v>
      </c>
      <c r="J8" s="301">
        <f>周称重!AT7</f>
        <v>38.4</v>
      </c>
      <c r="K8" s="303">
        <f>周称重!AZ7</f>
        <v>38.299999999999997</v>
      </c>
      <c r="L8" s="243">
        <f>AVERAGE(C8:K8)</f>
        <v>41.999999999999993</v>
      </c>
      <c r="M8" s="244">
        <v>42</v>
      </c>
      <c r="N8" s="688">
        <f>L8-M8</f>
        <v>0</v>
      </c>
      <c r="O8" s="698">
        <v>42</v>
      </c>
      <c r="P8" s="246">
        <f>+L8-O8</f>
        <v>0</v>
      </c>
      <c r="Q8" s="245">
        <v>42</v>
      </c>
      <c r="R8" s="246">
        <f>+L8-Q8</f>
        <v>0</v>
      </c>
      <c r="S8" s="245">
        <v>42</v>
      </c>
      <c r="T8" s="246">
        <f>+L8-S8</f>
        <v>0</v>
      </c>
      <c r="U8" s="245">
        <v>42</v>
      </c>
      <c r="V8" s="246">
        <f>+L8-U8</f>
        <v>0</v>
      </c>
      <c r="W8" s="245">
        <v>42</v>
      </c>
      <c r="X8" s="246">
        <f>+L8-W8</f>
        <v>0</v>
      </c>
      <c r="AA8" s="183"/>
      <c r="AB8" s="183"/>
      <c r="AC8" s="183"/>
      <c r="AE8" s="183"/>
      <c r="AF8" s="284"/>
      <c r="AG8" s="183"/>
      <c r="AH8" s="183"/>
    </row>
    <row r="9" spans="1:34" s="210" customFormat="1" ht="22.5" customHeight="1">
      <c r="A9" s="641" t="s">
        <v>429</v>
      </c>
      <c r="B9" s="247" t="s">
        <v>157</v>
      </c>
      <c r="C9" s="231">
        <f t="shared" ref="C9:K9" si="0">C4</f>
        <v>28000</v>
      </c>
      <c r="D9" s="231">
        <f t="shared" si="0"/>
        <v>26500</v>
      </c>
      <c r="E9" s="231">
        <f t="shared" si="0"/>
        <v>26400</v>
      </c>
      <c r="F9" s="231">
        <f t="shared" si="0"/>
        <v>26400</v>
      </c>
      <c r="G9" s="231">
        <f t="shared" si="0"/>
        <v>26400</v>
      </c>
      <c r="H9" s="231">
        <f t="shared" si="0"/>
        <v>29500</v>
      </c>
      <c r="I9" s="231">
        <f t="shared" si="0"/>
        <v>29600</v>
      </c>
      <c r="J9" s="231">
        <f t="shared" si="0"/>
        <v>29500</v>
      </c>
      <c r="K9" s="231">
        <f t="shared" si="0"/>
        <v>29600</v>
      </c>
      <c r="L9" s="228">
        <f t="shared" ref="L9:L12" si="1">SUM(C9:K9)</f>
        <v>251900</v>
      </c>
      <c r="M9" s="219"/>
      <c r="N9" s="689"/>
      <c r="O9" s="699"/>
      <c r="P9" s="700"/>
      <c r="Q9" s="220"/>
      <c r="R9" s="221"/>
      <c r="S9" s="220"/>
      <c r="T9" s="221"/>
      <c r="U9" s="220"/>
      <c r="V9" s="221"/>
      <c r="W9" s="220"/>
      <c r="X9" s="221"/>
      <c r="AA9" s="183"/>
      <c r="AB9" s="183"/>
      <c r="AC9" s="183"/>
      <c r="AD9" s="183"/>
      <c r="AE9" s="183"/>
      <c r="AF9" s="183"/>
      <c r="AG9" s="183"/>
      <c r="AH9" s="183"/>
    </row>
    <row r="10" spans="1:34" s="210" customFormat="1" ht="22.5" customHeight="1">
      <c r="A10" s="642"/>
      <c r="B10" s="248" t="s">
        <v>158</v>
      </c>
      <c r="C10" s="230">
        <f>SUM(死淘统计!B9:B16)</f>
        <v>202</v>
      </c>
      <c r="D10" s="230">
        <f>SUM(死淘统计!C9:C16)</f>
        <v>328</v>
      </c>
      <c r="E10" s="230">
        <f>SUM(死淘统计!D9:D16)</f>
        <v>427</v>
      </c>
      <c r="F10" s="230">
        <f>SUM(死淘统计!E9:E16)</f>
        <v>266</v>
      </c>
      <c r="G10" s="230">
        <f>SUM(死淘统计!F9:F16)</f>
        <v>220</v>
      </c>
      <c r="H10" s="230">
        <f>SUM(死淘统计!G9:G16)</f>
        <v>117</v>
      </c>
      <c r="I10" s="230">
        <f>SUM(死淘统计!H9:H16)</f>
        <v>124</v>
      </c>
      <c r="J10" s="230">
        <f>SUM(死淘统计!I9:I16)</f>
        <v>200</v>
      </c>
      <c r="K10" s="230">
        <f>SUM(死淘统计!J9:J16)</f>
        <v>185</v>
      </c>
      <c r="L10" s="227">
        <f t="shared" si="1"/>
        <v>2069</v>
      </c>
      <c r="M10" s="216"/>
      <c r="N10" s="690"/>
      <c r="O10" s="701"/>
      <c r="P10" s="618"/>
      <c r="Q10" s="217"/>
      <c r="R10" s="218"/>
      <c r="S10" s="217"/>
      <c r="T10" s="218"/>
      <c r="U10" s="217"/>
      <c r="V10" s="218"/>
      <c r="W10" s="217"/>
      <c r="X10" s="218"/>
      <c r="AA10" s="183"/>
      <c r="AB10" s="183"/>
      <c r="AC10" s="183"/>
      <c r="AD10" s="183"/>
      <c r="AE10" s="183"/>
      <c r="AF10" s="183"/>
      <c r="AG10" s="183"/>
      <c r="AH10" s="183"/>
    </row>
    <row r="11" spans="1:34" s="209" customFormat="1" ht="22.5" customHeight="1">
      <c r="A11" s="642"/>
      <c r="B11" s="249" t="s">
        <v>159</v>
      </c>
      <c r="C11" s="234">
        <f t="shared" ref="C11:L11" si="2">C10/C$4</f>
        <v>7.2142857142857139E-3</v>
      </c>
      <c r="D11" s="234">
        <f t="shared" si="2"/>
        <v>1.2377358490566037E-2</v>
      </c>
      <c r="E11" s="234">
        <f t="shared" si="2"/>
        <v>1.6174242424242424E-2</v>
      </c>
      <c r="F11" s="234">
        <f t="shared" si="2"/>
        <v>1.0075757575757576E-2</v>
      </c>
      <c r="G11" s="234">
        <f t="shared" si="2"/>
        <v>8.3333333333333332E-3</v>
      </c>
      <c r="H11" s="234">
        <f t="shared" si="2"/>
        <v>3.9661016949152543E-3</v>
      </c>
      <c r="I11" s="234">
        <f t="shared" si="2"/>
        <v>4.1891891891891889E-3</v>
      </c>
      <c r="J11" s="234">
        <f t="shared" si="2"/>
        <v>6.7796610169491523E-3</v>
      </c>
      <c r="K11" s="234">
        <f t="shared" si="2"/>
        <v>6.2500000000000003E-3</v>
      </c>
      <c r="L11" s="235">
        <f t="shared" si="2"/>
        <v>8.2135768161969037E-3</v>
      </c>
      <c r="M11" s="222"/>
      <c r="N11" s="690"/>
      <c r="O11" s="702"/>
      <c r="P11" s="618"/>
      <c r="Q11" s="223"/>
      <c r="R11" s="218"/>
      <c r="S11" s="223"/>
      <c r="T11" s="218"/>
      <c r="U11" s="223"/>
      <c r="V11" s="218"/>
      <c r="W11" s="223"/>
      <c r="X11" s="218"/>
      <c r="AA11" s="183"/>
      <c r="AB11" s="183"/>
      <c r="AC11" s="183"/>
      <c r="AD11" s="183"/>
      <c r="AE11" s="183"/>
      <c r="AF11" s="183"/>
      <c r="AG11" s="183"/>
      <c r="AH11" s="183"/>
    </row>
    <row r="12" spans="1:34" s="210" customFormat="1" ht="22.5" customHeight="1">
      <c r="A12" s="642"/>
      <c r="B12" s="248" t="s">
        <v>160</v>
      </c>
      <c r="C12" s="230">
        <f t="shared" ref="C12:K12" si="3">C10</f>
        <v>202</v>
      </c>
      <c r="D12" s="230">
        <f t="shared" si="3"/>
        <v>328</v>
      </c>
      <c r="E12" s="230">
        <f t="shared" si="3"/>
        <v>427</v>
      </c>
      <c r="F12" s="230">
        <f t="shared" si="3"/>
        <v>266</v>
      </c>
      <c r="G12" s="230">
        <f t="shared" si="3"/>
        <v>220</v>
      </c>
      <c r="H12" s="230">
        <f t="shared" si="3"/>
        <v>117</v>
      </c>
      <c r="I12" s="230">
        <f t="shared" si="3"/>
        <v>124</v>
      </c>
      <c r="J12" s="230">
        <f t="shared" si="3"/>
        <v>200</v>
      </c>
      <c r="K12" s="230">
        <f t="shared" si="3"/>
        <v>185</v>
      </c>
      <c r="L12" s="227">
        <f t="shared" si="1"/>
        <v>2069</v>
      </c>
      <c r="M12" s="216"/>
      <c r="N12" s="690"/>
      <c r="O12" s="701"/>
      <c r="P12" s="618"/>
      <c r="Q12" s="217"/>
      <c r="R12" s="218"/>
      <c r="S12" s="217"/>
      <c r="T12" s="218"/>
      <c r="U12" s="217"/>
      <c r="V12" s="218"/>
      <c r="W12" s="217"/>
      <c r="X12" s="218"/>
      <c r="AA12" s="183"/>
      <c r="AB12" s="183"/>
      <c r="AC12" s="183"/>
      <c r="AD12" s="183"/>
      <c r="AE12" s="183"/>
      <c r="AF12" s="183"/>
      <c r="AG12" s="183"/>
      <c r="AH12" s="183"/>
    </row>
    <row r="13" spans="1:34" s="209" customFormat="1" ht="22.5" customHeight="1">
      <c r="A13" s="642"/>
      <c r="B13" s="249" t="s">
        <v>161</v>
      </c>
      <c r="C13" s="234">
        <f t="shared" ref="C13:L13" si="4">C12/C$4</f>
        <v>7.2142857142857139E-3</v>
      </c>
      <c r="D13" s="234">
        <f t="shared" si="4"/>
        <v>1.2377358490566037E-2</v>
      </c>
      <c r="E13" s="234">
        <f t="shared" si="4"/>
        <v>1.6174242424242424E-2</v>
      </c>
      <c r="F13" s="234">
        <f t="shared" si="4"/>
        <v>1.0075757575757576E-2</v>
      </c>
      <c r="G13" s="234">
        <f t="shared" si="4"/>
        <v>8.3333333333333332E-3</v>
      </c>
      <c r="H13" s="234">
        <f t="shared" si="4"/>
        <v>3.9661016949152543E-3</v>
      </c>
      <c r="I13" s="234">
        <f t="shared" si="4"/>
        <v>4.1891891891891889E-3</v>
      </c>
      <c r="J13" s="234">
        <f t="shared" si="4"/>
        <v>6.7796610169491523E-3</v>
      </c>
      <c r="K13" s="234">
        <f t="shared" si="4"/>
        <v>6.2500000000000003E-3</v>
      </c>
      <c r="L13" s="235">
        <f t="shared" si="4"/>
        <v>8.2135768161969037E-3</v>
      </c>
      <c r="M13" s="222"/>
      <c r="N13" s="690"/>
      <c r="O13" s="702"/>
      <c r="P13" s="618"/>
      <c r="Q13" s="223"/>
      <c r="R13" s="218"/>
      <c r="S13" s="223"/>
      <c r="T13" s="218"/>
      <c r="U13" s="223"/>
      <c r="V13" s="218"/>
      <c r="W13" s="223"/>
      <c r="X13" s="218"/>
      <c r="AA13" s="183"/>
      <c r="AB13" s="183"/>
      <c r="AC13" s="183"/>
      <c r="AD13" s="183"/>
      <c r="AE13" s="183"/>
      <c r="AF13" s="183"/>
      <c r="AG13" s="183"/>
      <c r="AH13" s="183"/>
    </row>
    <row r="14" spans="1:34" s="209" customFormat="1" ht="22.5" customHeight="1">
      <c r="A14" s="642"/>
      <c r="B14" s="249" t="s">
        <v>162</v>
      </c>
      <c r="C14" s="232">
        <f>周称重!D519</f>
        <v>181.4</v>
      </c>
      <c r="D14" s="232">
        <f>周称重!J519</f>
        <v>215.7</v>
      </c>
      <c r="E14" s="232">
        <f>周称重!P519</f>
        <v>201.7</v>
      </c>
      <c r="F14" s="232">
        <f>周称重!V519</f>
        <v>215.9</v>
      </c>
      <c r="G14" s="232">
        <f>周称重!AB519</f>
        <v>215.7</v>
      </c>
      <c r="H14" s="232">
        <f>周称重!AH519</f>
        <v>185.5</v>
      </c>
      <c r="I14" s="232">
        <f>周称重!AN519</f>
        <v>188</v>
      </c>
      <c r="J14" s="232">
        <f>周称重!AT519</f>
        <v>187.3</v>
      </c>
      <c r="K14" s="232">
        <f>周称重!AZ519</f>
        <v>185.3</v>
      </c>
      <c r="L14" s="229">
        <f>AVERAGE(C14:K14)</f>
        <v>197.38888888888886</v>
      </c>
      <c r="M14" s="222">
        <v>186</v>
      </c>
      <c r="N14" s="690">
        <f>L14-M14</f>
        <v>11.388888888888857</v>
      </c>
      <c r="O14" s="702">
        <v>185</v>
      </c>
      <c r="P14" s="618">
        <f>+L14-O14</f>
        <v>12.388888888888857</v>
      </c>
      <c r="Q14" s="223">
        <v>185</v>
      </c>
      <c r="R14" s="218">
        <f>+L14-Q14</f>
        <v>12.388888888888857</v>
      </c>
      <c r="S14" s="223">
        <v>186</v>
      </c>
      <c r="T14" s="218">
        <f>+L14-S14</f>
        <v>11.388888888888857</v>
      </c>
      <c r="U14" s="223">
        <v>184</v>
      </c>
      <c r="V14" s="218">
        <f>+L14-U14</f>
        <v>13.388888888888857</v>
      </c>
      <c r="W14" s="223">
        <v>185</v>
      </c>
      <c r="X14" s="218">
        <f>+L14-W14</f>
        <v>12.388888888888857</v>
      </c>
    </row>
    <row r="15" spans="1:34" s="209" customFormat="1" ht="22.5" customHeight="1">
      <c r="A15" s="644" t="s">
        <v>430</v>
      </c>
      <c r="B15" s="249" t="s">
        <v>416</v>
      </c>
      <c r="C15" s="232">
        <f t="shared" ref="C15:L15" si="5">(C14-C8)/7</f>
        <v>20.471428571428572</v>
      </c>
      <c r="D15" s="232">
        <f t="shared" si="5"/>
        <v>24.171428571428571</v>
      </c>
      <c r="E15" s="232">
        <f t="shared" si="5"/>
        <v>22.171428571428571</v>
      </c>
      <c r="F15" s="232">
        <f t="shared" si="5"/>
        <v>24.185714285714287</v>
      </c>
      <c r="G15" s="232">
        <f t="shared" si="5"/>
        <v>24.142857142857142</v>
      </c>
      <c r="H15" s="232">
        <f t="shared" si="5"/>
        <v>21</v>
      </c>
      <c r="I15" s="232">
        <f t="shared" si="5"/>
        <v>21.37142857142857</v>
      </c>
      <c r="J15" s="232">
        <f t="shared" si="5"/>
        <v>21.271428571428572</v>
      </c>
      <c r="K15" s="232">
        <f t="shared" si="5"/>
        <v>21</v>
      </c>
      <c r="L15" s="229">
        <f t="shared" si="5"/>
        <v>22.198412698412692</v>
      </c>
      <c r="M15" s="222"/>
      <c r="N15" s="690"/>
      <c r="O15" s="702"/>
      <c r="P15" s="618"/>
      <c r="Q15" s="617"/>
      <c r="R15" s="618"/>
      <c r="S15" s="617"/>
      <c r="T15" s="618"/>
      <c r="U15" s="617"/>
      <c r="V15" s="618"/>
      <c r="W15" s="617"/>
      <c r="X15" s="618"/>
    </row>
    <row r="16" spans="1:34" s="209" customFormat="1" ht="39" customHeight="1">
      <c r="A16" s="644"/>
      <c r="B16" s="251" t="s">
        <v>659</v>
      </c>
      <c r="C16" s="234">
        <f>C14/C8</f>
        <v>4.7611548556430447</v>
      </c>
      <c r="D16" s="234">
        <f t="shared" ref="D16:L16" si="6">D14/D8</f>
        <v>4.6387096774193548</v>
      </c>
      <c r="E16" s="234">
        <f t="shared" si="6"/>
        <v>4.3376344086021499</v>
      </c>
      <c r="F16" s="234">
        <f t="shared" si="6"/>
        <v>4.633047210300429</v>
      </c>
      <c r="G16" s="234">
        <f t="shared" si="6"/>
        <v>4.6188436830835116</v>
      </c>
      <c r="H16" s="234">
        <f t="shared" si="6"/>
        <v>4.8181818181818183</v>
      </c>
      <c r="I16" s="234">
        <f t="shared" si="6"/>
        <v>4.8958333333333339</v>
      </c>
      <c r="J16" s="234">
        <f t="shared" si="6"/>
        <v>4.877604166666667</v>
      </c>
      <c r="K16" s="234">
        <f t="shared" si="6"/>
        <v>4.8381201044386426</v>
      </c>
      <c r="L16" s="235">
        <f t="shared" si="6"/>
        <v>4.6997354497354502</v>
      </c>
      <c r="M16" s="222"/>
      <c r="N16" s="690"/>
      <c r="O16" s="702"/>
      <c r="P16" s="618"/>
      <c r="Q16" s="979"/>
      <c r="R16" s="618"/>
      <c r="S16" s="979"/>
      <c r="T16" s="618"/>
      <c r="U16" s="979"/>
      <c r="V16" s="618"/>
      <c r="W16" s="979"/>
      <c r="X16" s="618"/>
    </row>
    <row r="17" spans="1:24" s="209" customFormat="1" ht="22.5" customHeight="1">
      <c r="A17" s="642"/>
      <c r="B17" s="249" t="s">
        <v>163</v>
      </c>
      <c r="C17" s="232">
        <f>SUMIFS(日报!H:H,日报!D:D,"&lt;= 7")</f>
        <v>4328</v>
      </c>
      <c r="D17" s="232">
        <f>SUMIFS(日报!Y:Y,日报!U:U,"&lt;= 7")</f>
        <v>4221</v>
      </c>
      <c r="E17" s="232">
        <f>SUMIFS(日报!AP:AP,日报!AL:AL,"&lt;= 7")</f>
        <v>4264.4444444444443</v>
      </c>
      <c r="F17" s="232">
        <f>SUMIFS(日报!BG:BG,日报!BC:BC,"&lt;= 7")</f>
        <v>4290.5555555555557</v>
      </c>
      <c r="G17" s="232">
        <f>SUMIFS(日报!BX:BX,日报!BT:BT,"&lt;= 7")</f>
        <v>4305.5555555555557</v>
      </c>
      <c r="H17" s="232">
        <f>SUMIFS(日报!CO:CO,日报!CK:CK,"&lt;= 7")</f>
        <v>4698</v>
      </c>
      <c r="I17" s="232">
        <f>SUMIFS(日报!DF:DF,日报!DB:DB,"&lt;= 7")</f>
        <v>4696</v>
      </c>
      <c r="J17" s="232">
        <f>SUMIFS(日报!DW:DW,日报!DS:DS,"&lt;= 7")</f>
        <v>4526</v>
      </c>
      <c r="K17" s="232">
        <f>SUMIFS(日报!EN:EN,日报!EJ:EJ,"&lt;= 7")</f>
        <v>4454</v>
      </c>
      <c r="L17" s="227">
        <f>SUM(C17:K17)</f>
        <v>39783.555555555555</v>
      </c>
      <c r="M17" s="222"/>
      <c r="N17" s="690"/>
      <c r="O17" s="702"/>
      <c r="P17" s="618"/>
      <c r="Q17" s="223"/>
      <c r="R17" s="218"/>
      <c r="S17" s="223"/>
      <c r="T17" s="218"/>
      <c r="U17" s="223"/>
      <c r="V17" s="218"/>
      <c r="W17" s="223"/>
      <c r="X17" s="218"/>
    </row>
    <row r="18" spans="1:24" s="209" customFormat="1" ht="22.5" customHeight="1">
      <c r="A18" s="642"/>
      <c r="B18" s="249" t="s">
        <v>164</v>
      </c>
      <c r="C18" s="232">
        <f t="shared" ref="C18:K18" si="7">C17</f>
        <v>4328</v>
      </c>
      <c r="D18" s="232">
        <f t="shared" si="7"/>
        <v>4221</v>
      </c>
      <c r="E18" s="232">
        <f t="shared" si="7"/>
        <v>4264.4444444444443</v>
      </c>
      <c r="F18" s="232">
        <f t="shared" si="7"/>
        <v>4290.5555555555557</v>
      </c>
      <c r="G18" s="232">
        <f t="shared" si="7"/>
        <v>4305.5555555555557</v>
      </c>
      <c r="H18" s="232">
        <f t="shared" si="7"/>
        <v>4698</v>
      </c>
      <c r="I18" s="232">
        <f t="shared" si="7"/>
        <v>4696</v>
      </c>
      <c r="J18" s="232">
        <f t="shared" si="7"/>
        <v>4526</v>
      </c>
      <c r="K18" s="232">
        <f t="shared" si="7"/>
        <v>4454</v>
      </c>
      <c r="L18" s="227">
        <f>SUM(C18:K18)</f>
        <v>39783.555555555555</v>
      </c>
      <c r="M18" s="222"/>
      <c r="N18" s="690"/>
      <c r="O18" s="702"/>
      <c r="P18" s="618"/>
      <c r="Q18" s="223"/>
      <c r="R18" s="218"/>
      <c r="S18" s="223"/>
      <c r="T18" s="218"/>
      <c r="U18" s="223"/>
      <c r="V18" s="218"/>
      <c r="W18" s="223"/>
      <c r="X18" s="218"/>
    </row>
    <row r="19" spans="1:24" s="209" customFormat="1" ht="22.5" customHeight="1">
      <c r="A19" s="642"/>
      <c r="B19" s="249" t="s">
        <v>165</v>
      </c>
      <c r="C19" s="232">
        <f t="shared" ref="C19:K19" si="8">C18/C14/(C9-C10)*1000</f>
        <v>0.85829467635984369</v>
      </c>
      <c r="D19" s="232">
        <f t="shared" si="8"/>
        <v>0.74770157492416178</v>
      </c>
      <c r="E19" s="232">
        <f t="shared" si="8"/>
        <v>0.81401882261365244</v>
      </c>
      <c r="F19" s="232">
        <f t="shared" si="8"/>
        <v>0.76042257352937737</v>
      </c>
      <c r="G19" s="232">
        <f t="shared" si="8"/>
        <v>0.76244656135026745</v>
      </c>
      <c r="H19" s="232">
        <f t="shared" si="8"/>
        <v>0.86193191820306458</v>
      </c>
      <c r="I19" s="232">
        <f t="shared" si="8"/>
        <v>0.84742581775869585</v>
      </c>
      <c r="J19" s="232">
        <f t="shared" si="8"/>
        <v>0.82472498537689343</v>
      </c>
      <c r="K19" s="232">
        <f t="shared" si="8"/>
        <v>0.81715781906192142</v>
      </c>
      <c r="L19" s="229">
        <f>AVERAGE(C19:K19)</f>
        <v>0.81045830546420872</v>
      </c>
      <c r="M19" s="730">
        <v>0.87634408602150538</v>
      </c>
      <c r="N19" s="690">
        <f>L19-M19</f>
        <v>-6.5885780557296658E-2</v>
      </c>
      <c r="O19" s="731">
        <v>0.91351351351351351</v>
      </c>
      <c r="P19" s="618">
        <f>+L19-O19</f>
        <v>-0.10305520804930479</v>
      </c>
      <c r="Q19" s="732">
        <v>0.89729729729729735</v>
      </c>
      <c r="R19" s="218">
        <f>+L19-Q19</f>
        <v>-8.683899183308863E-2</v>
      </c>
      <c r="S19" s="223">
        <v>0.89800000000000002</v>
      </c>
      <c r="T19" s="218">
        <f>+L19-S19</f>
        <v>-8.7541694535791303E-2</v>
      </c>
      <c r="U19" s="223">
        <v>0.90800000000000003</v>
      </c>
      <c r="V19" s="218">
        <f>+L19-U19</f>
        <v>-9.7541694535791312E-2</v>
      </c>
      <c r="W19" s="223">
        <v>0.90200000000000002</v>
      </c>
      <c r="X19" s="218">
        <f>+L19-W19</f>
        <v>-9.1541694535791307E-2</v>
      </c>
    </row>
    <row r="20" spans="1:24" s="210" customFormat="1" ht="22.5" customHeight="1">
      <c r="A20" s="642"/>
      <c r="B20" s="248" t="s">
        <v>166</v>
      </c>
      <c r="C20" s="230">
        <f>SUMIFS(日报!I:I,日报!D:D,"&lt;= 7")</f>
        <v>2073</v>
      </c>
      <c r="D20" s="230">
        <f>SUMIFS(日报!Z:Z,日报!U:U,"&lt;= 7")</f>
        <v>2073</v>
      </c>
      <c r="E20" s="230">
        <f>SUMIFS(日报!AQ:AQ,日报!AL:AL,"&lt;= 7")</f>
        <v>2074</v>
      </c>
      <c r="F20" s="230">
        <f>SUMIFS(日报!BH:BH,日报!BC:BC,"&lt;= 7")</f>
        <v>2074</v>
      </c>
      <c r="G20" s="230">
        <f>SUMIFS(日报!BY:BY,日报!BT:BT,"&lt;= 7")</f>
        <v>2074</v>
      </c>
      <c r="H20" s="230">
        <f>SUMIFS(日报!CP:CP,日报!CK:CK,"&lt;= 7")</f>
        <v>1865</v>
      </c>
      <c r="I20" s="230">
        <f>SUMIFS(日报!DG:DG,日报!DB:DB,"&lt;= 7")</f>
        <v>1866</v>
      </c>
      <c r="J20" s="230">
        <f>SUMIFS(日报!DX:DX,日报!DS:DS,"&lt;= 7")</f>
        <v>1866</v>
      </c>
      <c r="K20" s="230">
        <f>SUMIFS(日报!EO:EO,日报!EJ:EJ,"&lt;= 7")</f>
        <v>1870</v>
      </c>
      <c r="L20" s="227">
        <f>SUM(C20:K20)</f>
        <v>17835</v>
      </c>
      <c r="M20" s="216"/>
      <c r="N20" s="690"/>
      <c r="O20" s="701"/>
      <c r="P20" s="618"/>
      <c r="Q20" s="217"/>
      <c r="R20" s="218"/>
      <c r="S20" s="217"/>
      <c r="T20" s="218"/>
      <c r="U20" s="217"/>
      <c r="V20" s="218"/>
      <c r="W20" s="217"/>
      <c r="X20" s="218"/>
    </row>
    <row r="21" spans="1:24" s="210" customFormat="1" ht="22.5" customHeight="1">
      <c r="A21" s="642"/>
      <c r="B21" s="248" t="s">
        <v>167</v>
      </c>
      <c r="C21" s="230">
        <f t="shared" ref="C21:K21" si="9">C20</f>
        <v>2073</v>
      </c>
      <c r="D21" s="230">
        <f t="shared" si="9"/>
        <v>2073</v>
      </c>
      <c r="E21" s="230">
        <f t="shared" si="9"/>
        <v>2074</v>
      </c>
      <c r="F21" s="230">
        <f t="shared" si="9"/>
        <v>2074</v>
      </c>
      <c r="G21" s="230">
        <f t="shared" si="9"/>
        <v>2074</v>
      </c>
      <c r="H21" s="230">
        <f t="shared" si="9"/>
        <v>1865</v>
      </c>
      <c r="I21" s="230">
        <f t="shared" si="9"/>
        <v>1866</v>
      </c>
      <c r="J21" s="230">
        <f t="shared" si="9"/>
        <v>1866</v>
      </c>
      <c r="K21" s="230">
        <f t="shared" si="9"/>
        <v>1870</v>
      </c>
      <c r="L21" s="227">
        <f>SUM(C21:K21)</f>
        <v>17835</v>
      </c>
      <c r="M21" s="216"/>
      <c r="N21" s="690"/>
      <c r="O21" s="701"/>
      <c r="P21" s="618"/>
      <c r="Q21" s="217"/>
      <c r="R21" s="218"/>
      <c r="S21" s="217"/>
      <c r="T21" s="218"/>
      <c r="U21" s="217"/>
      <c r="V21" s="218"/>
      <c r="W21" s="217"/>
      <c r="X21" s="218"/>
    </row>
    <row r="22" spans="1:24" s="209" customFormat="1" ht="22.5" customHeight="1">
      <c r="A22" s="642"/>
      <c r="B22" s="249" t="s">
        <v>168</v>
      </c>
      <c r="C22" s="232">
        <f>SUMIFS(日报!J:J,日报!D:D,"&lt;= 7")</f>
        <v>416</v>
      </c>
      <c r="D22" s="232">
        <f>SUMIFS(日报!AA:AA,日报!U:U,"&lt;= 7")</f>
        <v>428</v>
      </c>
      <c r="E22" s="232">
        <f>SUMIFS(日报!AR:AR,日报!AL:AL,"&lt;= 7")</f>
        <v>412</v>
      </c>
      <c r="F22" s="232">
        <f>SUMIFS(日报!BI:BI,日报!BC:BC,"&lt;= 7")</f>
        <v>420</v>
      </c>
      <c r="G22" s="232">
        <f>SUMIFS(日报!BZ:BZ,日报!BT:BT,"&lt;= 7")</f>
        <v>412</v>
      </c>
      <c r="H22" s="232">
        <f>SUMIFS(日报!CQ:CQ,日报!CK:CK,"&lt;= 7")</f>
        <v>400</v>
      </c>
      <c r="I22" s="232">
        <f>SUMIFS(日报!DH:DH,日报!DB:DB,"&lt;= 7")</f>
        <v>340</v>
      </c>
      <c r="J22" s="232">
        <f>SUMIFS(日报!DY:DY,日报!DS:DS,"&lt;= 7")</f>
        <v>408</v>
      </c>
      <c r="K22" s="232">
        <f>SUMIFS(日报!EP:EP,日报!EJ:EJ,"&lt;= 7")</f>
        <v>436</v>
      </c>
      <c r="L22" s="227">
        <f>SUM(C22:K22)</f>
        <v>3672</v>
      </c>
      <c r="M22" s="222"/>
      <c r="N22" s="690"/>
      <c r="O22" s="702"/>
      <c r="P22" s="618"/>
      <c r="Q22" s="223"/>
      <c r="R22" s="218"/>
      <c r="S22" s="223"/>
      <c r="T22" s="218"/>
      <c r="U22" s="223"/>
      <c r="V22" s="218"/>
      <c r="W22" s="223"/>
      <c r="X22" s="218"/>
    </row>
    <row r="23" spans="1:24" s="209" customFormat="1" ht="22.5" customHeight="1" thickBot="1">
      <c r="A23" s="643"/>
      <c r="B23" s="250" t="s">
        <v>169</v>
      </c>
      <c r="C23" s="233">
        <f t="shared" ref="C23:K23" si="10">C22</f>
        <v>416</v>
      </c>
      <c r="D23" s="233">
        <f t="shared" si="10"/>
        <v>428</v>
      </c>
      <c r="E23" s="233">
        <f t="shared" si="10"/>
        <v>412</v>
      </c>
      <c r="F23" s="233">
        <f t="shared" si="10"/>
        <v>420</v>
      </c>
      <c r="G23" s="233">
        <f t="shared" si="10"/>
        <v>412</v>
      </c>
      <c r="H23" s="233">
        <f t="shared" si="10"/>
        <v>400</v>
      </c>
      <c r="I23" s="233">
        <f t="shared" si="10"/>
        <v>340</v>
      </c>
      <c r="J23" s="233">
        <f t="shared" si="10"/>
        <v>408</v>
      </c>
      <c r="K23" s="233">
        <f t="shared" si="10"/>
        <v>436</v>
      </c>
      <c r="L23" s="227">
        <f>SUM(C23:K23)</f>
        <v>3672</v>
      </c>
      <c r="M23" s="224"/>
      <c r="N23" s="691"/>
      <c r="O23" s="703"/>
      <c r="P23" s="704"/>
      <c r="Q23" s="225"/>
      <c r="R23" s="226"/>
      <c r="S23" s="225"/>
      <c r="T23" s="226"/>
      <c r="U23" s="225"/>
      <c r="V23" s="226"/>
      <c r="W23" s="225"/>
      <c r="X23" s="226"/>
    </row>
    <row r="24" spans="1:24" s="209" customFormat="1" ht="22.5" customHeight="1">
      <c r="A24" s="1159" t="s">
        <v>173</v>
      </c>
      <c r="B24" s="253" t="s">
        <v>157</v>
      </c>
      <c r="C24" s="254">
        <f t="shared" ref="C24:K24" si="11">C9-C10</f>
        <v>27798</v>
      </c>
      <c r="D24" s="254">
        <f t="shared" si="11"/>
        <v>26172</v>
      </c>
      <c r="E24" s="254">
        <f t="shared" si="11"/>
        <v>25973</v>
      </c>
      <c r="F24" s="254">
        <f t="shared" si="11"/>
        <v>26134</v>
      </c>
      <c r="G24" s="254">
        <f t="shared" si="11"/>
        <v>26180</v>
      </c>
      <c r="H24" s="254">
        <f t="shared" si="11"/>
        <v>29383</v>
      </c>
      <c r="I24" s="254">
        <f t="shared" si="11"/>
        <v>29476</v>
      </c>
      <c r="J24" s="254">
        <f t="shared" si="11"/>
        <v>29300</v>
      </c>
      <c r="K24" s="254">
        <f t="shared" si="11"/>
        <v>29415</v>
      </c>
      <c r="L24" s="255">
        <f t="shared" ref="L24:L83" si="12">SUM(C24:K24)</f>
        <v>249831</v>
      </c>
      <c r="M24" s="256"/>
      <c r="N24" s="692"/>
      <c r="O24" s="705"/>
      <c r="P24" s="706"/>
      <c r="Q24" s="257"/>
      <c r="R24" s="258"/>
      <c r="S24" s="257"/>
      <c r="T24" s="258"/>
      <c r="U24" s="257"/>
      <c r="V24" s="258"/>
      <c r="W24" s="257"/>
      <c r="X24" s="258"/>
    </row>
    <row r="25" spans="1:24" s="209" customFormat="1" ht="22.5" customHeight="1">
      <c r="A25" s="1160"/>
      <c r="B25" s="259" t="s">
        <v>158</v>
      </c>
      <c r="C25" s="260">
        <f>SUM(死淘统计!B17:B23)</f>
        <v>496</v>
      </c>
      <c r="D25" s="260">
        <f>SUM(死淘统计!C17:C23)</f>
        <v>675</v>
      </c>
      <c r="E25" s="260">
        <f>SUM(死淘统计!D17:D23)</f>
        <v>504</v>
      </c>
      <c r="F25" s="260">
        <f>SUM(死淘统计!E17:E23)</f>
        <v>609</v>
      </c>
      <c r="G25" s="260">
        <f>SUM(死淘统计!F17:F23)</f>
        <v>588</v>
      </c>
      <c r="H25" s="260">
        <f>SUM(死淘统计!G17:G23)</f>
        <v>532</v>
      </c>
      <c r="I25" s="260">
        <f>SUM(死淘统计!H17:H23)</f>
        <v>663</v>
      </c>
      <c r="J25" s="260">
        <f>SUM(死淘统计!I17:I23)</f>
        <v>776</v>
      </c>
      <c r="K25" s="260">
        <f>SUM(死淘统计!J17:J23)</f>
        <v>778</v>
      </c>
      <c r="L25" s="261">
        <f t="shared" si="12"/>
        <v>5621</v>
      </c>
      <c r="M25" s="262"/>
      <c r="N25" s="693"/>
      <c r="O25" s="707"/>
      <c r="P25" s="620"/>
      <c r="Q25" s="263"/>
      <c r="R25" s="264"/>
      <c r="S25" s="263"/>
      <c r="T25" s="264"/>
      <c r="U25" s="263"/>
      <c r="V25" s="264"/>
      <c r="W25" s="263"/>
      <c r="X25" s="264"/>
    </row>
    <row r="26" spans="1:24" s="209" customFormat="1" ht="22.5" customHeight="1">
      <c r="A26" s="1160"/>
      <c r="B26" s="265" t="s">
        <v>159</v>
      </c>
      <c r="C26" s="266">
        <f t="shared" ref="C26:K26" si="13">C25/C$4</f>
        <v>1.7714285714285714E-2</v>
      </c>
      <c r="D26" s="266">
        <f t="shared" si="13"/>
        <v>2.5471698113207548E-2</v>
      </c>
      <c r="E26" s="266">
        <f t="shared" si="13"/>
        <v>1.9090909090909092E-2</v>
      </c>
      <c r="F26" s="266">
        <f t="shared" si="13"/>
        <v>2.3068181818181818E-2</v>
      </c>
      <c r="G26" s="266">
        <f t="shared" si="13"/>
        <v>2.2272727272727274E-2</v>
      </c>
      <c r="H26" s="266">
        <f t="shared" si="13"/>
        <v>1.8033898305084745E-2</v>
      </c>
      <c r="I26" s="266">
        <f t="shared" si="13"/>
        <v>2.2398648648648649E-2</v>
      </c>
      <c r="J26" s="266">
        <f t="shared" si="13"/>
        <v>2.6305084745762711E-2</v>
      </c>
      <c r="K26" s="266">
        <f t="shared" si="13"/>
        <v>2.6283783783783782E-2</v>
      </c>
      <c r="L26" s="267">
        <f t="shared" ref="L26" si="14">L25/L$4</f>
        <v>2.2314410480349343E-2</v>
      </c>
      <c r="M26" s="268"/>
      <c r="N26" s="693"/>
      <c r="O26" s="708"/>
      <c r="P26" s="620"/>
      <c r="Q26" s="269"/>
      <c r="R26" s="264"/>
      <c r="S26" s="269"/>
      <c r="T26" s="264"/>
      <c r="U26" s="269"/>
      <c r="V26" s="264"/>
      <c r="W26" s="269"/>
      <c r="X26" s="264"/>
    </row>
    <row r="27" spans="1:24" s="209" customFormat="1" ht="22.5" customHeight="1">
      <c r="A27" s="1160"/>
      <c r="B27" s="259" t="s">
        <v>160</v>
      </c>
      <c r="C27" s="260">
        <f t="shared" ref="C27:K27" si="15">C25+C12</f>
        <v>698</v>
      </c>
      <c r="D27" s="260">
        <f t="shared" si="15"/>
        <v>1003</v>
      </c>
      <c r="E27" s="260">
        <f t="shared" si="15"/>
        <v>931</v>
      </c>
      <c r="F27" s="260">
        <f t="shared" si="15"/>
        <v>875</v>
      </c>
      <c r="G27" s="260">
        <f t="shared" si="15"/>
        <v>808</v>
      </c>
      <c r="H27" s="260">
        <f t="shared" si="15"/>
        <v>649</v>
      </c>
      <c r="I27" s="260">
        <f t="shared" si="15"/>
        <v>787</v>
      </c>
      <c r="J27" s="260">
        <f t="shared" si="15"/>
        <v>976</v>
      </c>
      <c r="K27" s="260">
        <f t="shared" si="15"/>
        <v>963</v>
      </c>
      <c r="L27" s="261">
        <f t="shared" si="12"/>
        <v>7690</v>
      </c>
      <c r="M27" s="262"/>
      <c r="N27" s="693"/>
      <c r="O27" s="707"/>
      <c r="P27" s="620"/>
      <c r="Q27" s="263"/>
      <c r="R27" s="264"/>
      <c r="S27" s="263"/>
      <c r="T27" s="264"/>
      <c r="U27" s="263"/>
      <c r="V27" s="264"/>
      <c r="W27" s="263"/>
      <c r="X27" s="264"/>
    </row>
    <row r="28" spans="1:24" s="209" customFormat="1" ht="22.5" customHeight="1">
      <c r="A28" s="1160"/>
      <c r="B28" s="265" t="s">
        <v>161</v>
      </c>
      <c r="C28" s="266">
        <f t="shared" ref="C28:K28" si="16">C27/C$4</f>
        <v>2.4928571428571428E-2</v>
      </c>
      <c r="D28" s="266">
        <f t="shared" si="16"/>
        <v>3.7849056603773586E-2</v>
      </c>
      <c r="E28" s="266">
        <f t="shared" si="16"/>
        <v>3.5265151515151513E-2</v>
      </c>
      <c r="F28" s="266">
        <f t="shared" si="16"/>
        <v>3.3143939393939392E-2</v>
      </c>
      <c r="G28" s="266">
        <f t="shared" si="16"/>
        <v>3.0606060606060605E-2</v>
      </c>
      <c r="H28" s="266">
        <f t="shared" si="16"/>
        <v>2.1999999999999999E-2</v>
      </c>
      <c r="I28" s="266">
        <f t="shared" si="16"/>
        <v>2.6587837837837837E-2</v>
      </c>
      <c r="J28" s="266">
        <f t="shared" si="16"/>
        <v>3.3084745762711865E-2</v>
      </c>
      <c r="K28" s="266">
        <f t="shared" si="16"/>
        <v>3.2533783783783785E-2</v>
      </c>
      <c r="L28" s="267">
        <f t="shared" ref="L28" si="17">L27/L$4</f>
        <v>3.0527987296546249E-2</v>
      </c>
      <c r="M28" s="268"/>
      <c r="N28" s="693"/>
      <c r="O28" s="708"/>
      <c r="P28" s="620"/>
      <c r="Q28" s="269"/>
      <c r="R28" s="264"/>
      <c r="S28" s="269"/>
      <c r="T28" s="264"/>
      <c r="U28" s="269"/>
      <c r="V28" s="264"/>
      <c r="W28" s="269"/>
      <c r="X28" s="264"/>
    </row>
    <row r="29" spans="1:24" s="209" customFormat="1" ht="22.5" customHeight="1">
      <c r="A29" s="1160"/>
      <c r="B29" s="265" t="s">
        <v>162</v>
      </c>
      <c r="C29" s="270">
        <f>周称重!D1031</f>
        <v>502.9</v>
      </c>
      <c r="D29" s="270">
        <f>周称重!J1031</f>
        <v>538.6</v>
      </c>
      <c r="E29" s="270">
        <f>周称重!P1031</f>
        <v>522.5</v>
      </c>
      <c r="F29" s="270">
        <f>周称重!V1031</f>
        <v>527.9</v>
      </c>
      <c r="G29" s="270">
        <f>周称重!AB1031</f>
        <v>527.4</v>
      </c>
      <c r="H29" s="270">
        <f>周称重!AH1031</f>
        <v>514</v>
      </c>
      <c r="I29" s="270">
        <f>周称重!AN1031</f>
        <v>505.7</v>
      </c>
      <c r="J29" s="270">
        <f>周称重!AT1031</f>
        <v>495</v>
      </c>
      <c r="K29" s="270">
        <f>周称重!AZ1031</f>
        <v>503.8</v>
      </c>
      <c r="L29" s="271">
        <f t="shared" ref="L29" si="18">AVERAGE(C29:K29)</f>
        <v>515.31111111111113</v>
      </c>
      <c r="M29" s="268">
        <v>481</v>
      </c>
      <c r="N29" s="693">
        <f>L29-M29</f>
        <v>34.311111111111131</v>
      </c>
      <c r="O29" s="708">
        <v>466</v>
      </c>
      <c r="P29" s="620">
        <f>+L29-O29</f>
        <v>49.311111111111131</v>
      </c>
      <c r="Q29" s="269">
        <v>473</v>
      </c>
      <c r="R29" s="264">
        <f>+L29-Q29</f>
        <v>42.311111111111131</v>
      </c>
      <c r="S29" s="269">
        <v>470</v>
      </c>
      <c r="T29" s="264">
        <f>+L29-S29</f>
        <v>45.311111111111131</v>
      </c>
      <c r="U29" s="269">
        <v>460</v>
      </c>
      <c r="V29" s="264">
        <f>+L29-U29</f>
        <v>55.311111111111131</v>
      </c>
      <c r="W29" s="269">
        <v>465</v>
      </c>
      <c r="X29" s="264">
        <f>+L29-W29</f>
        <v>50.311111111111131</v>
      </c>
    </row>
    <row r="30" spans="1:24" s="209" customFormat="1" ht="22.5" customHeight="1">
      <c r="A30" s="1160"/>
      <c r="B30" s="265" t="s">
        <v>417</v>
      </c>
      <c r="C30" s="270">
        <f t="shared" ref="C30:L30" si="19">(C29-C14)/7</f>
        <v>45.928571428571431</v>
      </c>
      <c r="D30" s="270">
        <f t="shared" si="19"/>
        <v>46.128571428571433</v>
      </c>
      <c r="E30" s="270">
        <f t="shared" si="19"/>
        <v>45.828571428571429</v>
      </c>
      <c r="F30" s="270">
        <f t="shared" si="19"/>
        <v>44.571428571428569</v>
      </c>
      <c r="G30" s="270">
        <f t="shared" si="19"/>
        <v>44.528571428571425</v>
      </c>
      <c r="H30" s="270">
        <f t="shared" si="19"/>
        <v>46.928571428571431</v>
      </c>
      <c r="I30" s="270">
        <f t="shared" si="19"/>
        <v>45.385714285714286</v>
      </c>
      <c r="J30" s="270">
        <f t="shared" si="19"/>
        <v>43.957142857142856</v>
      </c>
      <c r="K30" s="270">
        <f t="shared" si="19"/>
        <v>45.5</v>
      </c>
      <c r="L30" s="271">
        <f t="shared" si="19"/>
        <v>45.417460317460325</v>
      </c>
      <c r="M30" s="268"/>
      <c r="N30" s="693"/>
      <c r="O30" s="708"/>
      <c r="P30" s="620"/>
      <c r="Q30" s="619"/>
      <c r="R30" s="620"/>
      <c r="S30" s="619"/>
      <c r="T30" s="620"/>
      <c r="U30" s="619"/>
      <c r="V30" s="620"/>
      <c r="W30" s="619"/>
      <c r="X30" s="620"/>
    </row>
    <row r="31" spans="1:24" s="209" customFormat="1" ht="22.5" customHeight="1">
      <c r="A31" s="1160"/>
      <c r="B31" s="272" t="s">
        <v>174</v>
      </c>
      <c r="C31" s="270">
        <f>SUMIFS(日报!H:H,日报!D:D,"&lt;= 14",日报!D:D,"&gt;7")</f>
        <v>10460</v>
      </c>
      <c r="D31" s="270">
        <f>SUMIFS(日报!Y:Y,日报!U:U,"&lt;= 14",日报!U:U,"&gt;7")</f>
        <v>10710</v>
      </c>
      <c r="E31" s="270">
        <f>SUMIFS(日报!AP:AP,日报!AL:AL,"&lt;= 14",日报!AL:AL,"&gt;7")</f>
        <v>10650</v>
      </c>
      <c r="F31" s="270">
        <f>SUMIFS(日报!BG:BG,日报!BC:BC,"&lt;= 14",日报!BC:BC,"&gt;7")</f>
        <v>10185</v>
      </c>
      <c r="G31" s="270">
        <f>SUMIFS(日报!BX:BX,日报!BT:BT,"&lt;= 14",日报!BT:BT,"&gt;7")</f>
        <v>10635</v>
      </c>
      <c r="H31" s="270">
        <f>SUMIFS(日报!CO:CO,日报!CK:CK,"&lt;= 14",日报!CK:CK,"&gt;7")</f>
        <v>11235</v>
      </c>
      <c r="I31" s="270">
        <f>SUMIFS(日报!DF:DF,日报!DB:DB,"&lt;= 14",日报!DB:DB,"&gt;7")</f>
        <v>11185</v>
      </c>
      <c r="J31" s="270">
        <f>SUMIFS(日报!DW:DW,日报!DS:DS,"&lt;= 14",日报!DS:DS,"&gt;7")</f>
        <v>10955</v>
      </c>
      <c r="K31" s="270">
        <f>SUMIFS(日报!EN:EN,日报!EJ:EJ,"&lt;= 14",日报!EJ:EJ,"&gt;7")</f>
        <v>10620</v>
      </c>
      <c r="L31" s="261">
        <f t="shared" ref="L31:L32" si="20">SUM(C31:K31)</f>
        <v>96635</v>
      </c>
      <c r="M31" s="268"/>
      <c r="N31" s="693"/>
      <c r="O31" s="708"/>
      <c r="P31" s="620"/>
      <c r="Q31" s="269"/>
      <c r="R31" s="264"/>
      <c r="S31" s="269"/>
      <c r="T31" s="264"/>
      <c r="U31" s="269"/>
      <c r="V31" s="264"/>
      <c r="W31" s="269"/>
      <c r="X31" s="264"/>
    </row>
    <row r="32" spans="1:24" s="209" customFormat="1" ht="22.5" customHeight="1">
      <c r="A32" s="1160"/>
      <c r="B32" s="272" t="s">
        <v>175</v>
      </c>
      <c r="C32" s="270">
        <f t="shared" ref="C32:K32" si="21">C31+C18</f>
        <v>14788</v>
      </c>
      <c r="D32" s="270">
        <f t="shared" si="21"/>
        <v>14931</v>
      </c>
      <c r="E32" s="270">
        <f t="shared" si="21"/>
        <v>14914.444444444445</v>
      </c>
      <c r="F32" s="270">
        <f t="shared" si="21"/>
        <v>14475.555555555555</v>
      </c>
      <c r="G32" s="270">
        <f t="shared" si="21"/>
        <v>14940.555555555555</v>
      </c>
      <c r="H32" s="270">
        <f t="shared" si="21"/>
        <v>15933</v>
      </c>
      <c r="I32" s="270">
        <f t="shared" si="21"/>
        <v>15881</v>
      </c>
      <c r="J32" s="270">
        <f t="shared" si="21"/>
        <v>15481</v>
      </c>
      <c r="K32" s="270">
        <f t="shared" si="21"/>
        <v>15074</v>
      </c>
      <c r="L32" s="261">
        <f t="shared" si="20"/>
        <v>136418.55555555556</v>
      </c>
      <c r="M32" s="268"/>
      <c r="N32" s="693"/>
      <c r="O32" s="708"/>
      <c r="P32" s="620"/>
      <c r="Q32" s="269"/>
      <c r="R32" s="264"/>
      <c r="S32" s="269"/>
      <c r="T32" s="264"/>
      <c r="U32" s="269"/>
      <c r="V32" s="264"/>
      <c r="W32" s="269"/>
      <c r="X32" s="264"/>
    </row>
    <row r="33" spans="1:24" s="209" customFormat="1" ht="22.5" customHeight="1">
      <c r="A33" s="1160"/>
      <c r="B33" s="265" t="s">
        <v>165</v>
      </c>
      <c r="C33" s="270">
        <f t="shared" ref="C33:K33" si="22">C32/C29/(C24-C25)*1000</f>
        <v>1.0770437476845709</v>
      </c>
      <c r="D33" s="270">
        <f t="shared" si="22"/>
        <v>1.0872601293780568</v>
      </c>
      <c r="E33" s="270">
        <f t="shared" si="22"/>
        <v>1.1207503742288032</v>
      </c>
      <c r="F33" s="270">
        <f t="shared" si="22"/>
        <v>1.0742808341038648</v>
      </c>
      <c r="G33" s="270">
        <f t="shared" si="22"/>
        <v>1.1069357000928337</v>
      </c>
      <c r="H33" s="270">
        <f t="shared" si="22"/>
        <v>1.0744187194450165</v>
      </c>
      <c r="I33" s="270">
        <f t="shared" si="22"/>
        <v>1.0899244946073101</v>
      </c>
      <c r="J33" s="270">
        <f t="shared" si="22"/>
        <v>1.0964362457841632</v>
      </c>
      <c r="K33" s="270">
        <f t="shared" si="22"/>
        <v>1.044823250132807</v>
      </c>
      <c r="L33" s="271">
        <f t="shared" ref="L33" si="23">AVERAGE(C33:K33)</f>
        <v>1.085763721717492</v>
      </c>
      <c r="M33" s="733">
        <v>1.1330561330561331</v>
      </c>
      <c r="N33" s="693">
        <f>L33-M33</f>
        <v>-4.7292411338641038E-2</v>
      </c>
      <c r="O33" s="734">
        <v>1.1373390557939915</v>
      </c>
      <c r="P33" s="620">
        <f>+L33-O33</f>
        <v>-5.1575334076499502E-2</v>
      </c>
      <c r="Q33" s="735">
        <v>1.1395348837209303</v>
      </c>
      <c r="R33" s="264">
        <f>+L33-Q33</f>
        <v>-5.3771162003438233E-2</v>
      </c>
      <c r="S33" s="269">
        <v>1.1619999999999999</v>
      </c>
      <c r="T33" s="264">
        <f>+L33-S33</f>
        <v>-7.6236278282507897E-2</v>
      </c>
      <c r="U33" s="269">
        <v>1.1659999999999999</v>
      </c>
      <c r="V33" s="264">
        <f>+L33-U33</f>
        <v>-8.02362782825079E-2</v>
      </c>
      <c r="W33" s="269">
        <v>1.165</v>
      </c>
      <c r="X33" s="264">
        <f>+L33-W33</f>
        <v>-7.923627828250801E-2</v>
      </c>
    </row>
    <row r="34" spans="1:24" s="209" customFormat="1" ht="22.5" customHeight="1">
      <c r="A34" s="1160"/>
      <c r="B34" s="259" t="s">
        <v>166</v>
      </c>
      <c r="C34" s="260">
        <f>SUMIFS(日报!I:I,日报!D:D,"&lt;= 14",日报!D:D,"&gt;7")</f>
        <v>898</v>
      </c>
      <c r="D34" s="260">
        <f>SUMIFS(日报!Z:Z,日报!U:U,"&lt;= 14",日报!U:U,"&gt;7")</f>
        <v>900</v>
      </c>
      <c r="E34" s="260">
        <f>SUMIFS(日报!AQ:AQ,日报!AL:AL,"&lt;= 14",日报!AL:AL,"&gt;7")</f>
        <v>900</v>
      </c>
      <c r="F34" s="260">
        <f>SUMIFS(日报!BH:BH,日报!BC:BC,"&lt;= 14",日报!BC:BC,"&gt;7")</f>
        <v>900</v>
      </c>
      <c r="G34" s="260">
        <f>SUMIFS(日报!BY:BY,日报!BT:BT,"&lt;= 14",日报!BT:BT,"&gt;7")</f>
        <v>901</v>
      </c>
      <c r="H34" s="260">
        <f>SUMIFS(日报!CP:CP,日报!CK:CK,"&lt;= 14",日报!CK:CK,"&gt;7")</f>
        <v>899</v>
      </c>
      <c r="I34" s="260">
        <f>SUMIFS(日报!DG:DG,日报!DB:DB,"&lt;= 14",日报!DB:DB,"&gt;7")</f>
        <v>899</v>
      </c>
      <c r="J34" s="260">
        <f>SUMIFS(日报!DX:DX,日报!DS:DS,"&lt;= 14",日报!DS:DS,"&gt;7")</f>
        <v>900</v>
      </c>
      <c r="K34" s="260">
        <f>SUMIFS(日报!EO:EO,日报!EJ:EJ,"&lt;= 14",日报!EJ:EJ,"&gt;7")</f>
        <v>902</v>
      </c>
      <c r="L34" s="261">
        <f t="shared" ref="L34:L37" si="24">SUM(C34:K34)</f>
        <v>8099</v>
      </c>
      <c r="M34" s="262"/>
      <c r="N34" s="693"/>
      <c r="O34" s="707"/>
      <c r="P34" s="620"/>
      <c r="Q34" s="263"/>
      <c r="R34" s="264"/>
      <c r="S34" s="263"/>
      <c r="T34" s="264"/>
      <c r="U34" s="263"/>
      <c r="V34" s="264"/>
      <c r="W34" s="263"/>
      <c r="X34" s="264"/>
    </row>
    <row r="35" spans="1:24" s="209" customFormat="1" ht="22.5" customHeight="1">
      <c r="A35" s="1160"/>
      <c r="B35" s="259" t="s">
        <v>167</v>
      </c>
      <c r="C35" s="260">
        <f t="shared" ref="C35:K35" si="25">C34+C21</f>
        <v>2971</v>
      </c>
      <c r="D35" s="260">
        <f t="shared" si="25"/>
        <v>2973</v>
      </c>
      <c r="E35" s="260">
        <f t="shared" si="25"/>
        <v>2974</v>
      </c>
      <c r="F35" s="260">
        <f t="shared" si="25"/>
        <v>2974</v>
      </c>
      <c r="G35" s="260">
        <f t="shared" si="25"/>
        <v>2975</v>
      </c>
      <c r="H35" s="260">
        <f t="shared" si="25"/>
        <v>2764</v>
      </c>
      <c r="I35" s="260">
        <f t="shared" si="25"/>
        <v>2765</v>
      </c>
      <c r="J35" s="260">
        <f t="shared" si="25"/>
        <v>2766</v>
      </c>
      <c r="K35" s="260">
        <f t="shared" si="25"/>
        <v>2772</v>
      </c>
      <c r="L35" s="261">
        <f t="shared" si="24"/>
        <v>25934</v>
      </c>
      <c r="M35" s="262"/>
      <c r="N35" s="693"/>
      <c r="O35" s="707"/>
      <c r="P35" s="620"/>
      <c r="Q35" s="263"/>
      <c r="R35" s="264"/>
      <c r="S35" s="263"/>
      <c r="T35" s="264"/>
      <c r="U35" s="263"/>
      <c r="V35" s="264"/>
      <c r="W35" s="263"/>
      <c r="X35" s="264"/>
    </row>
    <row r="36" spans="1:24" s="209" customFormat="1" ht="22.5" customHeight="1">
      <c r="A36" s="1160"/>
      <c r="B36" s="265" t="s">
        <v>168</v>
      </c>
      <c r="C36" s="270">
        <f>SUMIFS(日报!J:J,日报!D:D,"&lt;= 14",日报!D:D,"&gt;7")</f>
        <v>280</v>
      </c>
      <c r="D36" s="270">
        <f>SUMIFS(日报!AA:AA,日报!U:U,"&lt;= 14",日报!U:U,"&gt;7")</f>
        <v>288</v>
      </c>
      <c r="E36" s="270">
        <f>SUMIFS(日报!AR:AR,日报!AL:AL,"&lt;= 14",日报!AL:AL,"&gt;7")</f>
        <v>260</v>
      </c>
      <c r="F36" s="270">
        <f>SUMIFS(日报!BI:BI,日报!BC:BC,"&lt;= 14",日报!BC:BC,"&gt;7")</f>
        <v>280</v>
      </c>
      <c r="G36" s="270">
        <f>SUMIFS(日报!BZ:BZ,日报!BT:BT,"&lt;= 14",日报!BT:BT,"&gt;7")</f>
        <v>268</v>
      </c>
      <c r="H36" s="270">
        <f>SUMIFS(日报!CQ:CQ,日报!CK:CK,"&lt;= 14",日报!CK:CK,"&gt;7")</f>
        <v>312</v>
      </c>
      <c r="I36" s="270">
        <f>SUMIFS(日报!DH:DH,日报!DB:DB,"&lt;= 14",日报!DB:DB,"&gt;7")</f>
        <v>224</v>
      </c>
      <c r="J36" s="270">
        <f>SUMIFS(日报!DY:DY,日报!DS:DS,"&lt;= 14",日报!DS:DS,"&gt;7")</f>
        <v>316</v>
      </c>
      <c r="K36" s="270">
        <f>SUMIFS(日报!EP:EP,日报!EJ:EJ,"&lt;= 14",日报!EJ:EJ,"&gt;7")</f>
        <v>324</v>
      </c>
      <c r="L36" s="261">
        <f t="shared" si="24"/>
        <v>2552</v>
      </c>
      <c r="M36" s="268"/>
      <c r="N36" s="693"/>
      <c r="O36" s="708"/>
      <c r="P36" s="620"/>
      <c r="Q36" s="269"/>
      <c r="R36" s="264"/>
      <c r="S36" s="269"/>
      <c r="T36" s="264"/>
      <c r="U36" s="269"/>
      <c r="V36" s="264"/>
      <c r="W36" s="269"/>
      <c r="X36" s="264"/>
    </row>
    <row r="37" spans="1:24" s="209" customFormat="1" ht="22.5" customHeight="1" thickBot="1">
      <c r="A37" s="1161"/>
      <c r="B37" s="273" t="s">
        <v>169</v>
      </c>
      <c r="C37" s="274">
        <f t="shared" ref="C37:K37" si="26">C36+C23</f>
        <v>696</v>
      </c>
      <c r="D37" s="274">
        <f t="shared" si="26"/>
        <v>716</v>
      </c>
      <c r="E37" s="274">
        <f t="shared" si="26"/>
        <v>672</v>
      </c>
      <c r="F37" s="274">
        <f t="shared" si="26"/>
        <v>700</v>
      </c>
      <c r="G37" s="274">
        <f t="shared" si="26"/>
        <v>680</v>
      </c>
      <c r="H37" s="274">
        <f t="shared" si="26"/>
        <v>712</v>
      </c>
      <c r="I37" s="274">
        <f t="shared" si="26"/>
        <v>564</v>
      </c>
      <c r="J37" s="274">
        <f t="shared" si="26"/>
        <v>724</v>
      </c>
      <c r="K37" s="274">
        <f t="shared" si="26"/>
        <v>760</v>
      </c>
      <c r="L37" s="261">
        <f t="shared" si="24"/>
        <v>6224</v>
      </c>
      <c r="M37" s="275"/>
      <c r="N37" s="694"/>
      <c r="O37" s="709"/>
      <c r="P37" s="710"/>
      <c r="Q37" s="276"/>
      <c r="R37" s="277"/>
      <c r="S37" s="276"/>
      <c r="T37" s="277"/>
      <c r="U37" s="276"/>
      <c r="V37" s="277"/>
      <c r="W37" s="276"/>
      <c r="X37" s="277"/>
    </row>
    <row r="38" spans="1:24" s="209" customFormat="1" ht="22.5" customHeight="1">
      <c r="A38" s="1162" t="s">
        <v>176</v>
      </c>
      <c r="B38" s="247" t="s">
        <v>157</v>
      </c>
      <c r="C38" s="231">
        <f t="shared" ref="C38:K38" si="27">C24-C25</f>
        <v>27302</v>
      </c>
      <c r="D38" s="231">
        <f t="shared" si="27"/>
        <v>25497</v>
      </c>
      <c r="E38" s="231">
        <f t="shared" si="27"/>
        <v>25469</v>
      </c>
      <c r="F38" s="231">
        <f t="shared" si="27"/>
        <v>25525</v>
      </c>
      <c r="G38" s="231">
        <f t="shared" si="27"/>
        <v>25592</v>
      </c>
      <c r="H38" s="231">
        <f t="shared" si="27"/>
        <v>28851</v>
      </c>
      <c r="I38" s="231">
        <f t="shared" si="27"/>
        <v>28813</v>
      </c>
      <c r="J38" s="231">
        <f t="shared" si="27"/>
        <v>28524</v>
      </c>
      <c r="K38" s="231">
        <f t="shared" si="27"/>
        <v>28637</v>
      </c>
      <c r="L38" s="228">
        <f t="shared" si="12"/>
        <v>244210</v>
      </c>
      <c r="M38" s="219"/>
      <c r="N38" s="689"/>
      <c r="O38" s="699"/>
      <c r="P38" s="700"/>
      <c r="Q38" s="220"/>
      <c r="R38" s="221"/>
      <c r="S38" s="220"/>
      <c r="T38" s="221"/>
      <c r="U38" s="220"/>
      <c r="V38" s="221"/>
      <c r="W38" s="220"/>
      <c r="X38" s="221"/>
    </row>
    <row r="39" spans="1:24" s="209" customFormat="1" ht="22.5" customHeight="1">
      <c r="A39" s="1157"/>
      <c r="B39" s="248" t="s">
        <v>158</v>
      </c>
      <c r="C39" s="230">
        <f>SUM(死淘统计!B24:B30)</f>
        <v>581</v>
      </c>
      <c r="D39" s="230">
        <f>SUM(死淘统计!C24:C30)</f>
        <v>679</v>
      </c>
      <c r="E39" s="230">
        <f>SUM(死淘统计!D24:D30)</f>
        <v>540</v>
      </c>
      <c r="F39" s="230">
        <f>SUM(死淘统计!E24:E30)</f>
        <v>572</v>
      </c>
      <c r="G39" s="230">
        <f>SUM(死淘统计!F24:F30)</f>
        <v>642</v>
      </c>
      <c r="H39" s="230">
        <f>SUM(死淘统计!G24:G30)</f>
        <v>384</v>
      </c>
      <c r="I39" s="230">
        <f>SUM(死淘统计!H24:H30)</f>
        <v>455</v>
      </c>
      <c r="J39" s="230">
        <f>SUM(死淘统计!I24:I30)</f>
        <v>610</v>
      </c>
      <c r="K39" s="230">
        <f>SUM(死淘统计!J24:J30)</f>
        <v>598</v>
      </c>
      <c r="L39" s="227">
        <f t="shared" si="12"/>
        <v>5061</v>
      </c>
      <c r="M39" s="216"/>
      <c r="N39" s="690"/>
      <c r="O39" s="701"/>
      <c r="P39" s="618"/>
      <c r="Q39" s="217"/>
      <c r="R39" s="218"/>
      <c r="S39" s="217"/>
      <c r="T39" s="218"/>
      <c r="U39" s="217"/>
      <c r="V39" s="218"/>
      <c r="W39" s="217"/>
      <c r="X39" s="218"/>
    </row>
    <row r="40" spans="1:24" s="209" customFormat="1" ht="22.5" customHeight="1">
      <c r="A40" s="1157"/>
      <c r="B40" s="249" t="s">
        <v>159</v>
      </c>
      <c r="C40" s="234">
        <f t="shared" ref="C40:L40" si="28">C39/C$4</f>
        <v>2.0750000000000001E-2</v>
      </c>
      <c r="D40" s="234">
        <f t="shared" ref="D40" si="29">D39/D$4</f>
        <v>2.5622641509433962E-2</v>
      </c>
      <c r="E40" s="234">
        <f t="shared" ref="E40" si="30">E39/E$4</f>
        <v>2.0454545454545454E-2</v>
      </c>
      <c r="F40" s="234">
        <f t="shared" ref="F40" si="31">F39/F$4</f>
        <v>2.1666666666666667E-2</v>
      </c>
      <c r="G40" s="234">
        <f t="shared" ref="G40" si="32">G39/G$4</f>
        <v>2.4318181818181819E-2</v>
      </c>
      <c r="H40" s="234">
        <f t="shared" ref="H40" si="33">H39/H$4</f>
        <v>1.3016949152542373E-2</v>
      </c>
      <c r="I40" s="234">
        <f t="shared" ref="I40" si="34">I39/I$4</f>
        <v>1.5371621621621622E-2</v>
      </c>
      <c r="J40" s="234">
        <f t="shared" ref="J40" si="35">J39/J$4</f>
        <v>2.0677966101694915E-2</v>
      </c>
      <c r="K40" s="234">
        <f t="shared" si="28"/>
        <v>2.0202702702702701E-2</v>
      </c>
      <c r="L40" s="235">
        <f t="shared" si="28"/>
        <v>2.0091306073838824E-2</v>
      </c>
      <c r="M40" s="222"/>
      <c r="N40" s="690"/>
      <c r="O40" s="702"/>
      <c r="P40" s="618"/>
      <c r="Q40" s="223"/>
      <c r="R40" s="218"/>
      <c r="S40" s="223"/>
      <c r="T40" s="218"/>
      <c r="U40" s="223"/>
      <c r="V40" s="218"/>
      <c r="W40" s="223"/>
      <c r="X40" s="218"/>
    </row>
    <row r="41" spans="1:24" s="209" customFormat="1" ht="22.5" customHeight="1">
      <c r="A41" s="1157"/>
      <c r="B41" s="248" t="s">
        <v>160</v>
      </c>
      <c r="C41" s="230">
        <f t="shared" ref="C41:K41" si="36">C39+C27</f>
        <v>1279</v>
      </c>
      <c r="D41" s="230">
        <f t="shared" si="36"/>
        <v>1682</v>
      </c>
      <c r="E41" s="230">
        <f t="shared" si="36"/>
        <v>1471</v>
      </c>
      <c r="F41" s="230">
        <f t="shared" si="36"/>
        <v>1447</v>
      </c>
      <c r="G41" s="230">
        <f t="shared" si="36"/>
        <v>1450</v>
      </c>
      <c r="H41" s="230">
        <f t="shared" si="36"/>
        <v>1033</v>
      </c>
      <c r="I41" s="230">
        <f t="shared" si="36"/>
        <v>1242</v>
      </c>
      <c r="J41" s="230">
        <f t="shared" si="36"/>
        <v>1586</v>
      </c>
      <c r="K41" s="230">
        <f t="shared" si="36"/>
        <v>1561</v>
      </c>
      <c r="L41" s="227">
        <f t="shared" si="12"/>
        <v>12751</v>
      </c>
      <c r="M41" s="216"/>
      <c r="N41" s="690"/>
      <c r="O41" s="701"/>
      <c r="P41" s="618"/>
      <c r="Q41" s="217"/>
      <c r="R41" s="218"/>
      <c r="S41" s="217"/>
      <c r="T41" s="218"/>
      <c r="U41" s="217"/>
      <c r="V41" s="218"/>
      <c r="W41" s="217"/>
      <c r="X41" s="218"/>
    </row>
    <row r="42" spans="1:24" s="209" customFormat="1" ht="22.5" customHeight="1">
      <c r="A42" s="1157"/>
      <c r="B42" s="249" t="s">
        <v>161</v>
      </c>
      <c r="C42" s="234">
        <f t="shared" ref="C42:L42" si="37">C41/C$4</f>
        <v>4.5678571428571429E-2</v>
      </c>
      <c r="D42" s="234">
        <f t="shared" ref="D42" si="38">D41/D$4</f>
        <v>6.3471698113207548E-2</v>
      </c>
      <c r="E42" s="234">
        <f t="shared" ref="E42" si="39">E41/E$4</f>
        <v>5.5719696969696968E-2</v>
      </c>
      <c r="F42" s="234">
        <f t="shared" ref="F42" si="40">F41/F$4</f>
        <v>5.481060606060606E-2</v>
      </c>
      <c r="G42" s="234">
        <f t="shared" ref="G42" si="41">G41/G$4</f>
        <v>5.4924242424242424E-2</v>
      </c>
      <c r="H42" s="234">
        <f t="shared" ref="H42" si="42">H41/H$4</f>
        <v>3.5016949152542373E-2</v>
      </c>
      <c r="I42" s="234">
        <f t="shared" ref="I42" si="43">I41/I$4</f>
        <v>4.1959459459459461E-2</v>
      </c>
      <c r="J42" s="234">
        <f t="shared" ref="J42" si="44">J41/J$4</f>
        <v>5.376271186440678E-2</v>
      </c>
      <c r="K42" s="234">
        <f t="shared" si="37"/>
        <v>5.2736486486486489E-2</v>
      </c>
      <c r="L42" s="235">
        <f t="shared" si="37"/>
        <v>5.0619293370385073E-2</v>
      </c>
      <c r="M42" s="222"/>
      <c r="N42" s="690"/>
      <c r="O42" s="702"/>
      <c r="P42" s="618"/>
      <c r="Q42" s="223"/>
      <c r="R42" s="218"/>
      <c r="S42" s="223"/>
      <c r="T42" s="218"/>
      <c r="U42" s="223"/>
      <c r="V42" s="218"/>
      <c r="W42" s="223"/>
      <c r="X42" s="218"/>
    </row>
    <row r="43" spans="1:24" s="209" customFormat="1" ht="22.5" customHeight="1">
      <c r="A43" s="1157"/>
      <c r="B43" s="249" t="s">
        <v>162</v>
      </c>
      <c r="C43" s="232">
        <f>周称重!D1543</f>
        <v>1030.4000000000001</v>
      </c>
      <c r="D43" s="232">
        <f>周称重!J1543</f>
        <v>1100.9000000000001</v>
      </c>
      <c r="E43" s="232">
        <f>周称重!P1543</f>
        <v>1098.3</v>
      </c>
      <c r="F43" s="232">
        <f>周称重!V1543</f>
        <v>1106.5999999999999</v>
      </c>
      <c r="G43" s="232">
        <f>周称重!AB1543</f>
        <v>1107.5999999999999</v>
      </c>
      <c r="H43" s="232">
        <f>周称重!AH1543</f>
        <v>1065.2</v>
      </c>
      <c r="I43" s="232">
        <f>周称重!AN1543</f>
        <v>1071.7</v>
      </c>
      <c r="J43" s="232">
        <f>周称重!AT1543</f>
        <v>1002.7</v>
      </c>
      <c r="K43" s="232">
        <f>周称重!AZ1543</f>
        <v>1035.3</v>
      </c>
      <c r="L43" s="229">
        <f t="shared" ref="L43" si="45">AVERAGE(C43:K43)</f>
        <v>1068.7444444444445</v>
      </c>
      <c r="M43" s="222">
        <v>945</v>
      </c>
      <c r="N43" s="690">
        <f>L43-M43</f>
        <v>123.74444444444453</v>
      </c>
      <c r="O43" s="702">
        <v>886</v>
      </c>
      <c r="P43" s="618">
        <f>+L43-O43</f>
        <v>182.74444444444453</v>
      </c>
      <c r="Q43" s="223">
        <v>916</v>
      </c>
      <c r="R43" s="218">
        <f>+L43-Q43</f>
        <v>152.74444444444453</v>
      </c>
      <c r="S43" s="223">
        <v>971</v>
      </c>
      <c r="T43" s="218">
        <f>+L43-S43</f>
        <v>97.744444444444525</v>
      </c>
      <c r="U43" s="223">
        <v>914</v>
      </c>
      <c r="V43" s="218">
        <f>+L43-U43</f>
        <v>154.74444444444453</v>
      </c>
      <c r="W43" s="223">
        <v>943</v>
      </c>
      <c r="X43" s="218">
        <f>+L43-W43</f>
        <v>125.74444444444453</v>
      </c>
    </row>
    <row r="44" spans="1:24" s="209" customFormat="1" ht="22.5" customHeight="1">
      <c r="A44" s="1157"/>
      <c r="B44" s="249" t="s">
        <v>417</v>
      </c>
      <c r="C44" s="232">
        <f t="shared" ref="C44:L44" si="46">(C43-C29)/7</f>
        <v>75.357142857142875</v>
      </c>
      <c r="D44" s="232">
        <f t="shared" si="46"/>
        <v>80.328571428571436</v>
      </c>
      <c r="E44" s="232">
        <f t="shared" si="46"/>
        <v>82.257142857142853</v>
      </c>
      <c r="F44" s="232">
        <f t="shared" si="46"/>
        <v>82.671428571428564</v>
      </c>
      <c r="G44" s="232">
        <f t="shared" si="46"/>
        <v>82.885714285714272</v>
      </c>
      <c r="H44" s="232">
        <f t="shared" si="46"/>
        <v>78.742857142857147</v>
      </c>
      <c r="I44" s="232">
        <f t="shared" si="46"/>
        <v>80.857142857142861</v>
      </c>
      <c r="J44" s="232">
        <f t="shared" si="46"/>
        <v>72.528571428571439</v>
      </c>
      <c r="K44" s="232">
        <f t="shared" si="46"/>
        <v>75.928571428571431</v>
      </c>
      <c r="L44" s="229">
        <f t="shared" si="46"/>
        <v>79.061904761904771</v>
      </c>
      <c r="M44" s="222"/>
      <c r="N44" s="690"/>
      <c r="O44" s="702"/>
      <c r="P44" s="618"/>
      <c r="Q44" s="617"/>
      <c r="R44" s="618"/>
      <c r="S44" s="617"/>
      <c r="T44" s="618"/>
      <c r="U44" s="617"/>
      <c r="V44" s="618"/>
      <c r="W44" s="617"/>
      <c r="X44" s="618"/>
    </row>
    <row r="45" spans="1:24" s="209" customFormat="1" ht="22.5" customHeight="1">
      <c r="A45" s="1157"/>
      <c r="B45" s="251" t="s">
        <v>174</v>
      </c>
      <c r="C45" s="232">
        <f>SUMIFS(日报!H:H,日报!D:D,"&lt;= 21",日报!D:D,"&gt;14")</f>
        <v>18350</v>
      </c>
      <c r="D45" s="232">
        <f>SUMIFS(日报!Y:Y,日报!U:U,"&lt;= 21",日报!U:U,"&gt;14")</f>
        <v>19170</v>
      </c>
      <c r="E45" s="232">
        <f>SUMIFS(日报!AP:AP,日报!AL:AL,"&lt;= 21",日报!AL:AL,"&gt;14")</f>
        <v>18985</v>
      </c>
      <c r="F45" s="232">
        <f>SUMIFS(日报!BG:BG,日报!BC:BC,"&lt;= 21",日报!BC:BC,"&gt;14")</f>
        <v>18300</v>
      </c>
      <c r="G45" s="232">
        <f>SUMIFS(日报!BX:BX,日报!BT:BT,"&lt;= 21",日报!BT:BT,"&gt;14")</f>
        <v>18750</v>
      </c>
      <c r="H45" s="232">
        <f>SUMIFS(日报!CO:CO,日报!CK:CK,"&lt;= 21",日报!CK:CK,"&gt;14")</f>
        <v>20285</v>
      </c>
      <c r="I45" s="232">
        <f>SUMIFS(日报!DF:DF,日报!DB:DB,"&lt;= 21",日报!DB:DB,"&gt;14")</f>
        <v>20985</v>
      </c>
      <c r="J45" s="232">
        <f>SUMIFS(日报!DW:DW,日报!DS:DS,"&lt;= 21",日报!DS:DS,"&gt;14")</f>
        <v>20070</v>
      </c>
      <c r="K45" s="232">
        <f>SUMIFS(日报!EN:EN,日报!EJ:EJ,"&lt;= 21",日报!EJ:EJ,"&gt;14")</f>
        <v>19640</v>
      </c>
      <c r="L45" s="227">
        <f t="shared" ref="L45:L46" si="47">SUM(C45:K45)</f>
        <v>174535</v>
      </c>
      <c r="M45" s="222"/>
      <c r="N45" s="690"/>
      <c r="O45" s="702"/>
      <c r="P45" s="618"/>
      <c r="Q45" s="223"/>
      <c r="R45" s="218"/>
      <c r="S45" s="223"/>
      <c r="T45" s="218"/>
      <c r="U45" s="223"/>
      <c r="V45" s="218"/>
      <c r="W45" s="223"/>
      <c r="X45" s="218"/>
    </row>
    <row r="46" spans="1:24" s="209" customFormat="1" ht="22.5" customHeight="1">
      <c r="A46" s="1157"/>
      <c r="B46" s="251" t="s">
        <v>175</v>
      </c>
      <c r="C46" s="232">
        <f t="shared" ref="C46:K46" si="48">C45+C32</f>
        <v>33138</v>
      </c>
      <c r="D46" s="232">
        <f t="shared" si="48"/>
        <v>34101</v>
      </c>
      <c r="E46" s="232">
        <f t="shared" si="48"/>
        <v>33899.444444444445</v>
      </c>
      <c r="F46" s="232">
        <f t="shared" si="48"/>
        <v>32775.555555555555</v>
      </c>
      <c r="G46" s="232">
        <f t="shared" si="48"/>
        <v>33690.555555555555</v>
      </c>
      <c r="H46" s="232">
        <f t="shared" si="48"/>
        <v>36218</v>
      </c>
      <c r="I46" s="232">
        <f t="shared" si="48"/>
        <v>36866</v>
      </c>
      <c r="J46" s="232">
        <f t="shared" si="48"/>
        <v>35551</v>
      </c>
      <c r="K46" s="232">
        <f t="shared" si="48"/>
        <v>34714</v>
      </c>
      <c r="L46" s="227">
        <f t="shared" si="47"/>
        <v>310953.55555555556</v>
      </c>
      <c r="M46" s="222"/>
      <c r="N46" s="690"/>
      <c r="O46" s="702"/>
      <c r="P46" s="618"/>
      <c r="Q46" s="223"/>
      <c r="R46" s="218"/>
      <c r="S46" s="223"/>
      <c r="T46" s="218"/>
      <c r="U46" s="223"/>
      <c r="V46" s="218"/>
      <c r="W46" s="223"/>
      <c r="X46" s="218"/>
    </row>
    <row r="47" spans="1:24" s="209" customFormat="1" ht="22.5" customHeight="1">
      <c r="A47" s="1157"/>
      <c r="B47" s="249" t="s">
        <v>165</v>
      </c>
      <c r="C47" s="232">
        <f t="shared" ref="C47:K47" si="49">C46/C43/(C38-C39)*1000</f>
        <v>1.2035599748121897</v>
      </c>
      <c r="D47" s="232">
        <f t="shared" si="49"/>
        <v>1.2481088502882141</v>
      </c>
      <c r="E47" s="232">
        <f t="shared" si="49"/>
        <v>1.2381314054356125</v>
      </c>
      <c r="F47" s="232">
        <f t="shared" si="49"/>
        <v>1.1869614914193594</v>
      </c>
      <c r="G47" s="232">
        <f t="shared" si="49"/>
        <v>1.2191430732738702</v>
      </c>
      <c r="H47" s="232">
        <f t="shared" si="49"/>
        <v>1.1944049794149325</v>
      </c>
      <c r="I47" s="232">
        <f t="shared" si="49"/>
        <v>1.2130457759173632</v>
      </c>
      <c r="J47" s="232">
        <f t="shared" si="49"/>
        <v>1.2701608787319589</v>
      </c>
      <c r="K47" s="232">
        <f t="shared" si="49"/>
        <v>1.1958478429440673</v>
      </c>
      <c r="L47" s="229">
        <f t="shared" ref="L47" si="50">AVERAGE(C47:K47)</f>
        <v>1.2188182524708409</v>
      </c>
      <c r="M47" s="737">
        <v>1.28994708994709</v>
      </c>
      <c r="N47" s="690">
        <f>L47-M47</f>
        <v>-7.1128837476249096E-2</v>
      </c>
      <c r="O47" s="738">
        <v>1.2911963882618511</v>
      </c>
      <c r="P47" s="618">
        <f>+L47-O47</f>
        <v>-7.2378135791010267E-2</v>
      </c>
      <c r="Q47" s="736">
        <v>1.2914847161572052</v>
      </c>
      <c r="R47" s="218">
        <f>+L47-Q47</f>
        <v>-7.2666463686364313E-2</v>
      </c>
      <c r="S47" s="223">
        <v>1.2649999999999999</v>
      </c>
      <c r="T47" s="218">
        <f>+L47-S47</f>
        <v>-4.6181747529159045E-2</v>
      </c>
      <c r="U47" s="223">
        <v>1.2629999999999999</v>
      </c>
      <c r="V47" s="218">
        <f>+L47-U47</f>
        <v>-4.4181747529159043E-2</v>
      </c>
      <c r="W47" s="223">
        <v>1.264</v>
      </c>
      <c r="X47" s="218">
        <f>+L47-W47</f>
        <v>-4.5181747529159155E-2</v>
      </c>
    </row>
    <row r="48" spans="1:24" s="209" customFormat="1" ht="22.5" customHeight="1">
      <c r="A48" s="1157"/>
      <c r="B48" s="248" t="s">
        <v>166</v>
      </c>
      <c r="C48" s="230">
        <f>SUMIFS(日报!I:I,日报!D:D,"&lt;= 21",日报!D:D,"&gt;14")</f>
        <v>994</v>
      </c>
      <c r="D48" s="230">
        <f>SUMIFS(日报!Z:Z,日报!U:U,"&lt;= 21",日报!U:U,"&gt;14")</f>
        <v>994</v>
      </c>
      <c r="E48" s="230">
        <f>SUMIFS(日报!AQ:AQ,日报!AL:AL,"&lt;= 21",日报!AL:AL,"&gt;14")</f>
        <v>996</v>
      </c>
      <c r="F48" s="230">
        <f>SUMIFS(日报!BH:BH,日报!BC:BC,"&lt;= 21",日报!BC:BC,"&gt;14")</f>
        <v>997</v>
      </c>
      <c r="G48" s="230">
        <f>SUMIFS(日报!BY:BY,日报!BT:BT,"&lt;= 21",日报!BT:BT,"&gt;14")</f>
        <v>999</v>
      </c>
      <c r="H48" s="230">
        <f>SUMIFS(日报!CP:CP,日报!CK:CK,"&lt;= 21",日报!CK:CK,"&gt;14")</f>
        <v>943</v>
      </c>
      <c r="I48" s="230">
        <f>SUMIFS(日报!DG:DG,日报!DB:DB,"&lt;= 21",日报!DB:DB,"&gt;14")</f>
        <v>944</v>
      </c>
      <c r="J48" s="230">
        <f>SUMIFS(日报!DX:DX,日报!DS:DS,"&lt;= 21",日报!DS:DS,"&gt;14")</f>
        <v>944</v>
      </c>
      <c r="K48" s="230">
        <f>SUMIFS(日报!EO:EO,日报!EJ:EJ,"&lt;= 21",日报!EJ:EJ,"&gt;14")</f>
        <v>945</v>
      </c>
      <c r="L48" s="227">
        <f t="shared" ref="L48:L51" si="51">SUM(C48:K48)</f>
        <v>8756</v>
      </c>
      <c r="M48" s="216"/>
      <c r="N48" s="690"/>
      <c r="O48" s="701"/>
      <c r="P48" s="618"/>
      <c r="Q48" s="217"/>
      <c r="R48" s="218"/>
      <c r="S48" s="217"/>
      <c r="T48" s="218"/>
      <c r="U48" s="217"/>
      <c r="V48" s="218"/>
      <c r="W48" s="217"/>
      <c r="X48" s="218"/>
    </row>
    <row r="49" spans="1:24" s="209" customFormat="1" ht="22.5" customHeight="1">
      <c r="A49" s="1157"/>
      <c r="B49" s="248" t="s">
        <v>167</v>
      </c>
      <c r="C49" s="230">
        <f t="shared" ref="C49:K49" si="52">C48+C35</f>
        <v>3965</v>
      </c>
      <c r="D49" s="230">
        <f t="shared" si="52"/>
        <v>3967</v>
      </c>
      <c r="E49" s="230">
        <f t="shared" si="52"/>
        <v>3970</v>
      </c>
      <c r="F49" s="230">
        <f t="shared" si="52"/>
        <v>3971</v>
      </c>
      <c r="G49" s="230">
        <f t="shared" si="52"/>
        <v>3974</v>
      </c>
      <c r="H49" s="230">
        <f t="shared" si="52"/>
        <v>3707</v>
      </c>
      <c r="I49" s="230">
        <f t="shared" si="52"/>
        <v>3709</v>
      </c>
      <c r="J49" s="230">
        <f t="shared" si="52"/>
        <v>3710</v>
      </c>
      <c r="K49" s="230">
        <f t="shared" si="52"/>
        <v>3717</v>
      </c>
      <c r="L49" s="227">
        <f t="shared" si="51"/>
        <v>34690</v>
      </c>
      <c r="M49" s="216"/>
      <c r="N49" s="690"/>
      <c r="O49" s="701"/>
      <c r="P49" s="618"/>
      <c r="Q49" s="217"/>
      <c r="R49" s="218"/>
      <c r="S49" s="217"/>
      <c r="T49" s="218"/>
      <c r="U49" s="217"/>
      <c r="V49" s="218"/>
      <c r="W49" s="217"/>
      <c r="X49" s="218"/>
    </row>
    <row r="50" spans="1:24" s="209" customFormat="1" ht="22.5" customHeight="1">
      <c r="A50" s="1157"/>
      <c r="B50" s="249" t="s">
        <v>168</v>
      </c>
      <c r="C50" s="232">
        <f>SUMIFS(日报!J:J,日报!D:D,"&lt;= 21",日报!D:D,"&gt;14")</f>
        <v>360</v>
      </c>
      <c r="D50" s="232">
        <f>SUMIFS(日报!AA:AA,日报!U:U,"&lt;= 21",日报!U:U,"&gt;14")</f>
        <v>392</v>
      </c>
      <c r="E50" s="232">
        <f>SUMIFS(日报!AR:AR,日报!AL:AL,"&lt;= 21",日报!AL:AL,"&gt;14")</f>
        <v>324</v>
      </c>
      <c r="F50" s="232">
        <f>SUMIFS(日报!BI:BI,日报!BC:BC,"&lt;= 21",日报!BC:BC,"&gt;14")</f>
        <v>372</v>
      </c>
      <c r="G50" s="232">
        <f>SUMIFS(日报!BZ:BZ,日报!BT:BT,"&lt;= 21",日报!BT:BT,"&gt;14")</f>
        <v>372</v>
      </c>
      <c r="H50" s="232">
        <f>SUMIFS(日报!CQ:CQ,日报!CK:CK,"&lt;= 21",日报!CK:CK,"&gt;14")</f>
        <v>384</v>
      </c>
      <c r="I50" s="232">
        <f>SUMIFS(日报!DH:DH,日报!DB:DB,"&lt;= 21",日报!DB:DB,"&gt;14")</f>
        <v>276</v>
      </c>
      <c r="J50" s="232">
        <f>SUMIFS(日报!DY:DY,日报!DS:DS,"&lt;= 21",日报!DS:DS,"&gt;14")</f>
        <v>396</v>
      </c>
      <c r="K50" s="232">
        <f>SUMIFS(日报!EP:EP,日报!EJ:EJ,"&lt;= 21",日报!EJ:EJ,"&gt;14")</f>
        <v>392</v>
      </c>
      <c r="L50" s="227">
        <f t="shared" si="51"/>
        <v>3268</v>
      </c>
      <c r="M50" s="222"/>
      <c r="N50" s="690"/>
      <c r="O50" s="702"/>
      <c r="P50" s="618"/>
      <c r="Q50" s="223"/>
      <c r="R50" s="218"/>
      <c r="S50" s="223"/>
      <c r="T50" s="218"/>
      <c r="U50" s="223"/>
      <c r="V50" s="218"/>
      <c r="W50" s="223"/>
      <c r="X50" s="218"/>
    </row>
    <row r="51" spans="1:24" s="209" customFormat="1" ht="22.5" customHeight="1" thickBot="1">
      <c r="A51" s="1158"/>
      <c r="B51" s="250" t="s">
        <v>169</v>
      </c>
      <c r="C51" s="233">
        <f t="shared" ref="C51:K51" si="53">C50+C37</f>
        <v>1056</v>
      </c>
      <c r="D51" s="233">
        <f t="shared" si="53"/>
        <v>1108</v>
      </c>
      <c r="E51" s="233">
        <f t="shared" si="53"/>
        <v>996</v>
      </c>
      <c r="F51" s="233">
        <f t="shared" si="53"/>
        <v>1072</v>
      </c>
      <c r="G51" s="233">
        <f t="shared" si="53"/>
        <v>1052</v>
      </c>
      <c r="H51" s="233">
        <f t="shared" si="53"/>
        <v>1096</v>
      </c>
      <c r="I51" s="233">
        <f t="shared" si="53"/>
        <v>840</v>
      </c>
      <c r="J51" s="233">
        <f t="shared" si="53"/>
        <v>1120</v>
      </c>
      <c r="K51" s="233">
        <f t="shared" si="53"/>
        <v>1152</v>
      </c>
      <c r="L51" s="227">
        <f t="shared" si="51"/>
        <v>9492</v>
      </c>
      <c r="M51" s="224"/>
      <c r="N51" s="691"/>
      <c r="O51" s="703"/>
      <c r="P51" s="704"/>
      <c r="Q51" s="225"/>
      <c r="R51" s="226"/>
      <c r="S51" s="225"/>
      <c r="T51" s="226"/>
      <c r="U51" s="225"/>
      <c r="V51" s="226"/>
      <c r="W51" s="225"/>
      <c r="X51" s="226"/>
    </row>
    <row r="52" spans="1:24" s="209" customFormat="1" ht="22.5" customHeight="1">
      <c r="A52" s="1159" t="s">
        <v>177</v>
      </c>
      <c r="B52" s="253" t="s">
        <v>157</v>
      </c>
      <c r="C52" s="254">
        <f t="shared" ref="C52:K52" si="54">C38-C39</f>
        <v>26721</v>
      </c>
      <c r="D52" s="254">
        <f t="shared" si="54"/>
        <v>24818</v>
      </c>
      <c r="E52" s="254">
        <f t="shared" si="54"/>
        <v>24929</v>
      </c>
      <c r="F52" s="254">
        <f t="shared" si="54"/>
        <v>24953</v>
      </c>
      <c r="G52" s="254">
        <f t="shared" si="54"/>
        <v>24950</v>
      </c>
      <c r="H52" s="254">
        <f t="shared" si="54"/>
        <v>28467</v>
      </c>
      <c r="I52" s="254">
        <f t="shared" si="54"/>
        <v>28358</v>
      </c>
      <c r="J52" s="254">
        <f t="shared" si="54"/>
        <v>27914</v>
      </c>
      <c r="K52" s="254">
        <f t="shared" si="54"/>
        <v>28039</v>
      </c>
      <c r="L52" s="255">
        <f t="shared" si="12"/>
        <v>239149</v>
      </c>
      <c r="M52" s="256"/>
      <c r="N52" s="692"/>
      <c r="O52" s="705"/>
      <c r="P52" s="706"/>
      <c r="Q52" s="257"/>
      <c r="R52" s="258"/>
      <c r="S52" s="257"/>
      <c r="T52" s="258"/>
      <c r="U52" s="257"/>
      <c r="V52" s="258"/>
      <c r="W52" s="257"/>
      <c r="X52" s="258"/>
    </row>
    <row r="53" spans="1:24" s="209" customFormat="1" ht="22.5" customHeight="1">
      <c r="A53" s="1160"/>
      <c r="B53" s="259" t="s">
        <v>158</v>
      </c>
      <c r="C53" s="260">
        <f>SUM(死淘统计!B31:B37)</f>
        <v>430</v>
      </c>
      <c r="D53" s="260">
        <f>SUM(死淘统计!C31:C37)</f>
        <v>670</v>
      </c>
      <c r="E53" s="260">
        <f>SUM(死淘统计!D31:D37)</f>
        <v>435</v>
      </c>
      <c r="F53" s="260">
        <f>SUM(死淘统计!E31:E37)</f>
        <v>421</v>
      </c>
      <c r="G53" s="260">
        <f>SUM(死淘统计!F31:F37)</f>
        <v>543</v>
      </c>
      <c r="H53" s="260">
        <f>SUM(死淘统计!G31:G37)</f>
        <v>229</v>
      </c>
      <c r="I53" s="260">
        <f>SUM(死淘统计!H31:H37)</f>
        <v>179</v>
      </c>
      <c r="J53" s="260">
        <f>SUM(死淘统计!I31:I37)</f>
        <v>453</v>
      </c>
      <c r="K53" s="260">
        <f>SUM(死淘统计!J31:J37)</f>
        <v>319</v>
      </c>
      <c r="L53" s="261">
        <f t="shared" si="12"/>
        <v>3679</v>
      </c>
      <c r="M53" s="262"/>
      <c r="N53" s="693"/>
      <c r="O53" s="707"/>
      <c r="P53" s="620"/>
      <c r="Q53" s="263"/>
      <c r="R53" s="264"/>
      <c r="S53" s="263"/>
      <c r="T53" s="264"/>
      <c r="U53" s="263"/>
      <c r="V53" s="264"/>
      <c r="W53" s="263"/>
      <c r="X53" s="264"/>
    </row>
    <row r="54" spans="1:24" s="209" customFormat="1" ht="22.5" customHeight="1">
      <c r="A54" s="1160"/>
      <c r="B54" s="265" t="s">
        <v>159</v>
      </c>
      <c r="C54" s="266">
        <f t="shared" ref="C54:L54" si="55">C53/C$4</f>
        <v>1.5357142857142857E-2</v>
      </c>
      <c r="D54" s="266">
        <f t="shared" ref="D54" si="56">D53/D$4</f>
        <v>2.5283018867924528E-2</v>
      </c>
      <c r="E54" s="266">
        <f t="shared" ref="E54" si="57">E53/E$4</f>
        <v>1.6477272727272726E-2</v>
      </c>
      <c r="F54" s="266">
        <f t="shared" ref="F54" si="58">F53/F$4</f>
        <v>1.5946969696969696E-2</v>
      </c>
      <c r="G54" s="266">
        <f t="shared" ref="G54" si="59">G53/G$4</f>
        <v>2.0568181818181819E-2</v>
      </c>
      <c r="H54" s="266">
        <f t="shared" ref="H54" si="60">H53/H$4</f>
        <v>7.7627118644067799E-3</v>
      </c>
      <c r="I54" s="266">
        <f t="shared" ref="I54" si="61">I53/I$4</f>
        <v>6.0472972972972971E-3</v>
      </c>
      <c r="J54" s="266">
        <f t="shared" ref="J54" si="62">J53/J$4</f>
        <v>1.535593220338983E-2</v>
      </c>
      <c r="K54" s="266">
        <f t="shared" si="55"/>
        <v>1.0777027027027026E-2</v>
      </c>
      <c r="L54" s="267">
        <f t="shared" si="55"/>
        <v>1.4605001984914649E-2</v>
      </c>
      <c r="M54" s="268"/>
      <c r="N54" s="693"/>
      <c r="O54" s="708"/>
      <c r="P54" s="620"/>
      <c r="Q54" s="269"/>
      <c r="R54" s="264"/>
      <c r="S54" s="269"/>
      <c r="T54" s="264"/>
      <c r="U54" s="269"/>
      <c r="V54" s="264"/>
      <c r="W54" s="269"/>
      <c r="X54" s="264"/>
    </row>
    <row r="55" spans="1:24" s="209" customFormat="1" ht="22.5" customHeight="1">
      <c r="A55" s="1160"/>
      <c r="B55" s="259" t="s">
        <v>160</v>
      </c>
      <c r="C55" s="260">
        <f t="shared" ref="C55:K55" si="63">C53+C41</f>
        <v>1709</v>
      </c>
      <c r="D55" s="260">
        <f t="shared" si="63"/>
        <v>2352</v>
      </c>
      <c r="E55" s="260">
        <f t="shared" si="63"/>
        <v>1906</v>
      </c>
      <c r="F55" s="260">
        <f t="shared" si="63"/>
        <v>1868</v>
      </c>
      <c r="G55" s="260">
        <f t="shared" si="63"/>
        <v>1993</v>
      </c>
      <c r="H55" s="260">
        <f t="shared" si="63"/>
        <v>1262</v>
      </c>
      <c r="I55" s="260">
        <f t="shared" si="63"/>
        <v>1421</v>
      </c>
      <c r="J55" s="260">
        <f t="shared" si="63"/>
        <v>2039</v>
      </c>
      <c r="K55" s="260">
        <f t="shared" si="63"/>
        <v>1880</v>
      </c>
      <c r="L55" s="261">
        <f t="shared" si="12"/>
        <v>16430</v>
      </c>
      <c r="M55" s="262"/>
      <c r="N55" s="693"/>
      <c r="O55" s="707"/>
      <c r="P55" s="620"/>
      <c r="Q55" s="263"/>
      <c r="R55" s="264"/>
      <c r="S55" s="263"/>
      <c r="T55" s="264"/>
      <c r="U55" s="263"/>
      <c r="V55" s="264"/>
      <c r="W55" s="263"/>
      <c r="X55" s="264"/>
    </row>
    <row r="56" spans="1:24" s="209" customFormat="1" ht="22.5" customHeight="1">
      <c r="A56" s="1160"/>
      <c r="B56" s="265" t="s">
        <v>161</v>
      </c>
      <c r="C56" s="266">
        <f t="shared" ref="C56:L56" si="64">C55/C$4</f>
        <v>6.1035714285714283E-2</v>
      </c>
      <c r="D56" s="266">
        <f t="shared" ref="D56" si="65">D55/D$4</f>
        <v>8.8754716981132076E-2</v>
      </c>
      <c r="E56" s="266">
        <f t="shared" ref="E56" si="66">E55/E$4</f>
        <v>7.2196969696969704E-2</v>
      </c>
      <c r="F56" s="266">
        <f t="shared" ref="F56" si="67">F55/F$4</f>
        <v>7.0757575757575755E-2</v>
      </c>
      <c r="G56" s="266">
        <f t="shared" ref="G56" si="68">G55/G$4</f>
        <v>7.5492424242424236E-2</v>
      </c>
      <c r="H56" s="266">
        <f t="shared" ref="H56" si="69">H55/H$4</f>
        <v>4.2779661016949154E-2</v>
      </c>
      <c r="I56" s="266">
        <f t="shared" ref="I56" si="70">I55/I$4</f>
        <v>4.8006756756756759E-2</v>
      </c>
      <c r="J56" s="266">
        <f t="shared" ref="J56" si="71">J55/J$4</f>
        <v>6.9118644067796609E-2</v>
      </c>
      <c r="K56" s="266">
        <f t="shared" si="64"/>
        <v>6.3513513513513517E-2</v>
      </c>
      <c r="L56" s="267">
        <f t="shared" si="64"/>
        <v>6.5224295355299722E-2</v>
      </c>
      <c r="M56" s="268"/>
      <c r="N56" s="693"/>
      <c r="O56" s="708"/>
      <c r="P56" s="620"/>
      <c r="Q56" s="269"/>
      <c r="R56" s="264"/>
      <c r="S56" s="269"/>
      <c r="T56" s="264"/>
      <c r="U56" s="269"/>
      <c r="V56" s="264"/>
      <c r="W56" s="269"/>
      <c r="X56" s="264"/>
    </row>
    <row r="57" spans="1:24" s="209" customFormat="1" ht="22.5" customHeight="1">
      <c r="A57" s="1160"/>
      <c r="B57" s="265" t="s">
        <v>162</v>
      </c>
      <c r="C57" s="270">
        <f>周称重!D2055</f>
        <v>1708.5</v>
      </c>
      <c r="D57" s="270">
        <f>周称重!J2055</f>
        <v>1776.6</v>
      </c>
      <c r="E57" s="270">
        <f>周称重!P2055</f>
        <v>1838.3</v>
      </c>
      <c r="F57" s="270">
        <f>周称重!V2055</f>
        <v>1816.7</v>
      </c>
      <c r="G57" s="270">
        <f>周称重!AB2055</f>
        <v>1810.8</v>
      </c>
      <c r="H57" s="270">
        <f>周称重!AH2055</f>
        <v>1646.1</v>
      </c>
      <c r="I57" s="270">
        <f>周称重!AN2055</f>
        <v>1705.2</v>
      </c>
      <c r="J57" s="270">
        <f>周称重!AT2055</f>
        <v>1695.5</v>
      </c>
      <c r="K57" s="270">
        <f>周称重!AZ2055</f>
        <v>1794.1</v>
      </c>
      <c r="L57" s="271">
        <f t="shared" ref="L57" si="72">AVERAGE(C57:K57)</f>
        <v>1754.6444444444446</v>
      </c>
      <c r="M57" s="268">
        <v>1553</v>
      </c>
      <c r="N57" s="693">
        <f>L57-M57</f>
        <v>201.64444444444462</v>
      </c>
      <c r="O57" s="708">
        <v>1406</v>
      </c>
      <c r="P57" s="620">
        <f>+L57-O57</f>
        <v>348.64444444444462</v>
      </c>
      <c r="Q57" s="269">
        <v>1479</v>
      </c>
      <c r="R57" s="264">
        <f>+L57-Q57</f>
        <v>275.64444444444462</v>
      </c>
      <c r="S57" s="269">
        <v>1585</v>
      </c>
      <c r="T57" s="264">
        <f>+L57-S57</f>
        <v>169.64444444444462</v>
      </c>
      <c r="U57" s="269">
        <v>1463</v>
      </c>
      <c r="V57" s="264">
        <f>+L57-U57</f>
        <v>291.64444444444462</v>
      </c>
      <c r="W57" s="269">
        <v>1524</v>
      </c>
      <c r="X57" s="264">
        <f>+L57-W57</f>
        <v>230.64444444444462</v>
      </c>
    </row>
    <row r="58" spans="1:24" s="209" customFormat="1" ht="22.5" customHeight="1">
      <c r="A58" s="1160"/>
      <c r="B58" s="265" t="s">
        <v>417</v>
      </c>
      <c r="C58" s="270">
        <f t="shared" ref="C58:L58" si="73">(C57-C43)/7</f>
        <v>96.871428571428552</v>
      </c>
      <c r="D58" s="270">
        <f t="shared" si="73"/>
        <v>96.528571428571396</v>
      </c>
      <c r="E58" s="270">
        <f t="shared" si="73"/>
        <v>105.71428571428571</v>
      </c>
      <c r="F58" s="270">
        <f t="shared" si="73"/>
        <v>101.44285714285716</v>
      </c>
      <c r="G58" s="270">
        <f t="shared" si="73"/>
        <v>100.45714285714287</v>
      </c>
      <c r="H58" s="270">
        <f t="shared" si="73"/>
        <v>82.985714285714266</v>
      </c>
      <c r="I58" s="270">
        <f t="shared" si="73"/>
        <v>90.5</v>
      </c>
      <c r="J58" s="270">
        <f t="shared" si="73"/>
        <v>98.971428571428561</v>
      </c>
      <c r="K58" s="270">
        <f t="shared" si="73"/>
        <v>108.39999999999999</v>
      </c>
      <c r="L58" s="271">
        <f t="shared" si="73"/>
        <v>97.985714285714295</v>
      </c>
      <c r="M58" s="268"/>
      <c r="N58" s="693"/>
      <c r="O58" s="708"/>
      <c r="P58" s="620"/>
      <c r="Q58" s="619"/>
      <c r="R58" s="620"/>
      <c r="S58" s="619"/>
      <c r="T58" s="620"/>
      <c r="U58" s="619"/>
      <c r="V58" s="620"/>
      <c r="W58" s="619"/>
      <c r="X58" s="620"/>
    </row>
    <row r="59" spans="1:24" s="209" customFormat="1" ht="22.5" customHeight="1">
      <c r="A59" s="1160"/>
      <c r="B59" s="272" t="s">
        <v>174</v>
      </c>
      <c r="C59" s="270">
        <f>SUMIFS(日报!H:H,日报!D:D,"&lt;= 28",日报!D:D,"&gt;21")</f>
        <v>25615</v>
      </c>
      <c r="D59" s="270">
        <f>SUMIFS(日报!Y:Y,日报!U:U,"&lt;= 28",日报!U:U,"&gt;21")</f>
        <v>24300</v>
      </c>
      <c r="E59" s="270">
        <f>SUMIFS(日报!AP:AP,日报!AL:AL,"&lt;= 28",日报!AL:AL,"&gt;21")</f>
        <v>25490</v>
      </c>
      <c r="F59" s="270">
        <f>SUMIFS(日报!BG:BG,日报!BC:BC,"&lt;= 28",日报!BC:BC,"&gt;21")</f>
        <v>24620</v>
      </c>
      <c r="G59" s="270">
        <f>SUMIFS(日报!BX:BX,日报!BT:BT,"&lt;= 28",日报!BT:BT,"&gt;21")</f>
        <v>25930</v>
      </c>
      <c r="H59" s="270">
        <f>SUMIFS(日报!CO:CO,日报!CK:CK,"&lt;= 28",日报!CK:CK,"&gt;21")</f>
        <v>27780</v>
      </c>
      <c r="I59" s="270">
        <f>SUMIFS(日报!DF:DF,日报!DB:DB,"&lt;= 28",日报!DB:DB,"&gt;21")</f>
        <v>28730</v>
      </c>
      <c r="J59" s="270">
        <f>SUMIFS(日报!DW:DW,日报!DS:DS,"&lt;= 28",日报!DS:DS,"&gt;21")</f>
        <v>27105</v>
      </c>
      <c r="K59" s="270">
        <f>SUMIFS(日报!EN:EN,日报!EJ:EJ,"&lt;= 28",日报!EJ:EJ,"&gt;21")</f>
        <v>28385</v>
      </c>
      <c r="L59" s="261">
        <f t="shared" ref="L59:L60" si="74">SUM(C59:K59)</f>
        <v>237955</v>
      </c>
      <c r="M59" s="268"/>
      <c r="N59" s="693"/>
      <c r="O59" s="708"/>
      <c r="P59" s="620"/>
      <c r="Q59" s="269"/>
      <c r="R59" s="264"/>
      <c r="S59" s="269"/>
      <c r="T59" s="264"/>
      <c r="U59" s="269"/>
      <c r="V59" s="264"/>
      <c r="W59" s="269"/>
      <c r="X59" s="264"/>
    </row>
    <row r="60" spans="1:24" s="209" customFormat="1" ht="22.5" customHeight="1">
      <c r="A60" s="1160"/>
      <c r="B60" s="272" t="s">
        <v>175</v>
      </c>
      <c r="C60" s="270">
        <f t="shared" ref="C60:K60" si="75">C59+C46</f>
        <v>58753</v>
      </c>
      <c r="D60" s="270">
        <f t="shared" si="75"/>
        <v>58401</v>
      </c>
      <c r="E60" s="270">
        <f t="shared" si="75"/>
        <v>59389.444444444445</v>
      </c>
      <c r="F60" s="270">
        <f t="shared" si="75"/>
        <v>57395.555555555555</v>
      </c>
      <c r="G60" s="270">
        <f t="shared" si="75"/>
        <v>59620.555555555555</v>
      </c>
      <c r="H60" s="270">
        <f t="shared" si="75"/>
        <v>63998</v>
      </c>
      <c r="I60" s="270">
        <f t="shared" si="75"/>
        <v>65596</v>
      </c>
      <c r="J60" s="270">
        <f t="shared" si="75"/>
        <v>62656</v>
      </c>
      <c r="K60" s="270">
        <f t="shared" si="75"/>
        <v>63099</v>
      </c>
      <c r="L60" s="261">
        <f t="shared" si="74"/>
        <v>548908.5555555555</v>
      </c>
      <c r="M60" s="268"/>
      <c r="N60" s="693"/>
      <c r="O60" s="708"/>
      <c r="P60" s="620"/>
      <c r="Q60" s="269"/>
      <c r="R60" s="264"/>
      <c r="S60" s="269"/>
      <c r="T60" s="264"/>
      <c r="U60" s="269"/>
      <c r="V60" s="264"/>
      <c r="W60" s="269"/>
      <c r="X60" s="264"/>
    </row>
    <row r="61" spans="1:24" s="209" customFormat="1" ht="22.5" customHeight="1">
      <c r="A61" s="1160"/>
      <c r="B61" s="265" t="s">
        <v>165</v>
      </c>
      <c r="C61" s="270">
        <f t="shared" ref="C61:K61" si="76">C60/C57/(C52-C53)*1000</f>
        <v>1.3080006469987033</v>
      </c>
      <c r="D61" s="270">
        <f t="shared" si="76"/>
        <v>1.3612862525067051</v>
      </c>
      <c r="E61" s="270">
        <f t="shared" si="76"/>
        <v>1.3189646681315146</v>
      </c>
      <c r="F61" s="270">
        <f t="shared" si="76"/>
        <v>1.2878405388225886</v>
      </c>
      <c r="G61" s="270">
        <f t="shared" si="76"/>
        <v>1.3489974588571954</v>
      </c>
      <c r="H61" s="270">
        <f t="shared" si="76"/>
        <v>1.3768171063202661</v>
      </c>
      <c r="I61" s="270">
        <f t="shared" si="76"/>
        <v>1.3651376866516112</v>
      </c>
      <c r="J61" s="270">
        <f t="shared" si="76"/>
        <v>1.3457008400890158</v>
      </c>
      <c r="K61" s="270">
        <f t="shared" si="76"/>
        <v>1.2687691328792716</v>
      </c>
      <c r="L61" s="271">
        <f t="shared" ref="L61" si="77">AVERAGE(C61:K61)</f>
        <v>1.3312793701396524</v>
      </c>
      <c r="M61" s="740">
        <v>1.4294913071474564</v>
      </c>
      <c r="N61" s="693">
        <f>L61-M61</f>
        <v>-9.8211937007804062E-2</v>
      </c>
      <c r="O61" s="741">
        <v>1.4388335704125177</v>
      </c>
      <c r="P61" s="620">
        <f>+L61-O61</f>
        <v>-0.10755420027286533</v>
      </c>
      <c r="Q61" s="739">
        <v>1.434077079107505</v>
      </c>
      <c r="R61" s="264">
        <f>+L61-Q61</f>
        <v>-0.10279770896785267</v>
      </c>
      <c r="S61" s="269">
        <v>1.4019999999999999</v>
      </c>
      <c r="T61" s="264">
        <f>+L61-S61</f>
        <v>-7.072062986034755E-2</v>
      </c>
      <c r="U61" s="269">
        <v>1.403</v>
      </c>
      <c r="V61" s="264">
        <f>+L61-U61</f>
        <v>-7.1720629860347662E-2</v>
      </c>
      <c r="W61" s="269">
        <v>1.4019999999999999</v>
      </c>
      <c r="X61" s="264">
        <f>+L61-W61</f>
        <v>-7.072062986034755E-2</v>
      </c>
    </row>
    <row r="62" spans="1:24" s="209" customFormat="1" ht="22.5" customHeight="1">
      <c r="A62" s="1160"/>
      <c r="B62" s="259" t="s">
        <v>166</v>
      </c>
      <c r="C62" s="260">
        <f>SUMIFS(日报!I:I,日报!D:D,"&lt;= 28",日报!D:D,"&gt;21")</f>
        <v>249</v>
      </c>
      <c r="D62" s="260">
        <f>SUMIFS(日报!Z:Z,日报!U:U,"&lt;= 28",日报!U:U,"&gt;21")</f>
        <v>249</v>
      </c>
      <c r="E62" s="260">
        <f>SUMIFS(日报!AQ:AQ,日报!AL:AL,"&lt;= 28",日报!AL:AL,"&gt;21")</f>
        <v>252</v>
      </c>
      <c r="F62" s="260">
        <f>SUMIFS(日报!BH:BH,日报!BC:BC,"&lt;= 28",日报!BC:BC,"&gt;21")</f>
        <v>252</v>
      </c>
      <c r="G62" s="260">
        <f>SUMIFS(日报!BY:BY,日报!BT:BT,"&lt;= 28",日报!BT:BT,"&gt;21")</f>
        <v>254</v>
      </c>
      <c r="H62" s="260">
        <f>SUMIFS(日报!CP:CP,日报!CK:CK,"&lt;= 28",日报!CK:CK,"&gt;21")</f>
        <v>185</v>
      </c>
      <c r="I62" s="260">
        <f>SUMIFS(日报!DG:DG,日报!DB:DB,"&lt;= 28",日报!DB:DB,"&gt;21")</f>
        <v>185</v>
      </c>
      <c r="J62" s="260">
        <f>SUMIFS(日报!DX:DX,日报!DS:DS,"&lt;= 28",日报!DS:DS,"&gt;21")</f>
        <v>186</v>
      </c>
      <c r="K62" s="260">
        <f>SUMIFS(日报!EO:EO,日报!EJ:EJ,"&lt;= 28",日报!EJ:EJ,"&gt;21")</f>
        <v>187</v>
      </c>
      <c r="L62" s="261">
        <f t="shared" ref="L62:L65" si="78">SUM(C62:K62)</f>
        <v>1999</v>
      </c>
      <c r="M62" s="262"/>
      <c r="N62" s="693"/>
      <c r="O62" s="707"/>
      <c r="P62" s="620"/>
      <c r="Q62" s="263"/>
      <c r="R62" s="264"/>
      <c r="S62" s="263"/>
      <c r="T62" s="264"/>
      <c r="U62" s="263"/>
      <c r="V62" s="264"/>
      <c r="W62" s="263"/>
      <c r="X62" s="264"/>
    </row>
    <row r="63" spans="1:24" s="209" customFormat="1" ht="22.5" customHeight="1">
      <c r="A63" s="1160"/>
      <c r="B63" s="259" t="s">
        <v>167</v>
      </c>
      <c r="C63" s="260">
        <f t="shared" ref="C63:K63" si="79">C62+C49</f>
        <v>4214</v>
      </c>
      <c r="D63" s="260">
        <f t="shared" si="79"/>
        <v>4216</v>
      </c>
      <c r="E63" s="260">
        <f t="shared" si="79"/>
        <v>4222</v>
      </c>
      <c r="F63" s="260">
        <f t="shared" si="79"/>
        <v>4223</v>
      </c>
      <c r="G63" s="260">
        <f t="shared" si="79"/>
        <v>4228</v>
      </c>
      <c r="H63" s="260">
        <f t="shared" si="79"/>
        <v>3892</v>
      </c>
      <c r="I63" s="260">
        <f t="shared" si="79"/>
        <v>3894</v>
      </c>
      <c r="J63" s="260">
        <f t="shared" si="79"/>
        <v>3896</v>
      </c>
      <c r="K63" s="260">
        <f t="shared" si="79"/>
        <v>3904</v>
      </c>
      <c r="L63" s="261">
        <f t="shared" si="78"/>
        <v>36689</v>
      </c>
      <c r="M63" s="262"/>
      <c r="N63" s="693"/>
      <c r="O63" s="707"/>
      <c r="P63" s="620"/>
      <c r="Q63" s="263"/>
      <c r="R63" s="264"/>
      <c r="S63" s="263"/>
      <c r="T63" s="264"/>
      <c r="U63" s="263"/>
      <c r="V63" s="264"/>
      <c r="W63" s="263"/>
      <c r="X63" s="264"/>
    </row>
    <row r="64" spans="1:24" s="209" customFormat="1" ht="22.5" customHeight="1">
      <c r="A64" s="1160"/>
      <c r="B64" s="265" t="s">
        <v>168</v>
      </c>
      <c r="C64" s="270">
        <f>SUMIFS(日报!J:J,日报!D:D,"&lt;= 28",日报!D:D,"&gt;21")</f>
        <v>428</v>
      </c>
      <c r="D64" s="270">
        <f>SUMIFS(日报!AA:AA,日报!U:U,"&lt;= 28",日报!U:U,"&gt;21")</f>
        <v>416</v>
      </c>
      <c r="E64" s="270">
        <f>SUMIFS(日报!AR:AR,日报!AL:AL,"&lt;= 28",日报!AL:AL,"&gt;21")</f>
        <v>392</v>
      </c>
      <c r="F64" s="270">
        <f>SUMIFS(日报!BI:BI,日报!BC:BC,"&lt;= 28",日报!BC:BC,"&gt;21")</f>
        <v>412</v>
      </c>
      <c r="G64" s="270">
        <f>SUMIFS(日报!BZ:BZ,日报!BT:BT,"&lt;= 28",日报!BT:BT,"&gt;21")</f>
        <v>408</v>
      </c>
      <c r="H64" s="270">
        <f>SUMIFS(日报!CQ:CQ,日报!CK:CK,"&lt;= 28",日报!CK:CK,"&gt;21")</f>
        <v>428</v>
      </c>
      <c r="I64" s="270">
        <f>SUMIFS(日报!DH:DH,日报!DB:DB,"&lt;= 28",日报!DB:DB,"&gt;21")</f>
        <v>260</v>
      </c>
      <c r="J64" s="270">
        <f>SUMIFS(日报!DY:DY,日报!DS:DS,"&lt;= 28",日报!DS:DS,"&gt;21")</f>
        <v>416</v>
      </c>
      <c r="K64" s="270">
        <f>SUMIFS(日报!EP:EP,日报!EJ:EJ,"&lt;= 28",日报!EJ:EJ,"&gt;21")</f>
        <v>420</v>
      </c>
      <c r="L64" s="261">
        <f t="shared" si="78"/>
        <v>3580</v>
      </c>
      <c r="M64" s="268"/>
      <c r="N64" s="693"/>
      <c r="O64" s="708"/>
      <c r="P64" s="620"/>
      <c r="Q64" s="269"/>
      <c r="R64" s="264"/>
      <c r="S64" s="269"/>
      <c r="T64" s="264"/>
      <c r="U64" s="269"/>
      <c r="V64" s="264"/>
      <c r="W64" s="269"/>
      <c r="X64" s="264"/>
    </row>
    <row r="65" spans="1:24" s="209" customFormat="1" ht="22.5" customHeight="1" thickBot="1">
      <c r="A65" s="1161"/>
      <c r="B65" s="273" t="s">
        <v>169</v>
      </c>
      <c r="C65" s="274">
        <f t="shared" ref="C65:K65" si="80">C64+C51</f>
        <v>1484</v>
      </c>
      <c r="D65" s="274">
        <f t="shared" si="80"/>
        <v>1524</v>
      </c>
      <c r="E65" s="274">
        <f t="shared" si="80"/>
        <v>1388</v>
      </c>
      <c r="F65" s="274">
        <f t="shared" si="80"/>
        <v>1484</v>
      </c>
      <c r="G65" s="274">
        <f t="shared" si="80"/>
        <v>1460</v>
      </c>
      <c r="H65" s="274">
        <f t="shared" si="80"/>
        <v>1524</v>
      </c>
      <c r="I65" s="274">
        <f t="shared" si="80"/>
        <v>1100</v>
      </c>
      <c r="J65" s="274">
        <f t="shared" si="80"/>
        <v>1536</v>
      </c>
      <c r="K65" s="274">
        <f t="shared" si="80"/>
        <v>1572</v>
      </c>
      <c r="L65" s="261">
        <f t="shared" si="78"/>
        <v>13072</v>
      </c>
      <c r="M65" s="275"/>
      <c r="N65" s="694"/>
      <c r="O65" s="709"/>
      <c r="P65" s="710"/>
      <c r="Q65" s="276"/>
      <c r="R65" s="277"/>
      <c r="S65" s="276"/>
      <c r="T65" s="277"/>
      <c r="U65" s="276"/>
      <c r="V65" s="277"/>
      <c r="W65" s="276"/>
      <c r="X65" s="277"/>
    </row>
    <row r="66" spans="1:24" s="209" customFormat="1" ht="22.5" customHeight="1">
      <c r="A66" s="1162" t="s">
        <v>178</v>
      </c>
      <c r="B66" s="247" t="s">
        <v>157</v>
      </c>
      <c r="C66" s="231">
        <f t="shared" ref="C66:K66" si="81">C52-C53</f>
        <v>26291</v>
      </c>
      <c r="D66" s="231">
        <f t="shared" si="81"/>
        <v>24148</v>
      </c>
      <c r="E66" s="231">
        <f t="shared" si="81"/>
        <v>24494</v>
      </c>
      <c r="F66" s="231">
        <f t="shared" si="81"/>
        <v>24532</v>
      </c>
      <c r="G66" s="231">
        <f t="shared" si="81"/>
        <v>24407</v>
      </c>
      <c r="H66" s="231">
        <f t="shared" si="81"/>
        <v>28238</v>
      </c>
      <c r="I66" s="231">
        <f t="shared" si="81"/>
        <v>28179</v>
      </c>
      <c r="J66" s="231">
        <f t="shared" si="81"/>
        <v>27461</v>
      </c>
      <c r="K66" s="231">
        <f t="shared" si="81"/>
        <v>27720</v>
      </c>
      <c r="L66" s="228">
        <f t="shared" si="12"/>
        <v>235470</v>
      </c>
      <c r="M66" s="219"/>
      <c r="N66" s="689"/>
      <c r="O66" s="699"/>
      <c r="P66" s="700"/>
      <c r="Q66" s="220"/>
      <c r="R66" s="221"/>
      <c r="S66" s="220"/>
      <c r="T66" s="221"/>
      <c r="U66" s="220"/>
      <c r="V66" s="221"/>
      <c r="W66" s="220"/>
      <c r="X66" s="221"/>
    </row>
    <row r="67" spans="1:24" s="209" customFormat="1" ht="22.5" customHeight="1">
      <c r="A67" s="1157"/>
      <c r="B67" s="248" t="s">
        <v>158</v>
      </c>
      <c r="C67" s="230">
        <f>SUM(死淘统计!B38:B44)</f>
        <v>1461</v>
      </c>
      <c r="D67" s="230">
        <f>SUM(死淘统计!C38:C44)</f>
        <v>2343</v>
      </c>
      <c r="E67" s="230">
        <f>SUM(死淘统计!D38:D44)</f>
        <v>885</v>
      </c>
      <c r="F67" s="230">
        <f>SUM(死淘统计!E38:E44)</f>
        <v>762</v>
      </c>
      <c r="G67" s="230">
        <f>SUM(死淘统计!F38:F44)</f>
        <v>946</v>
      </c>
      <c r="H67" s="230">
        <f>SUM(死淘统计!G38:G44)</f>
        <v>866</v>
      </c>
      <c r="I67" s="230">
        <f>SUM(死淘统计!H38:H44)</f>
        <v>2659</v>
      </c>
      <c r="J67" s="230">
        <f>SUM(死淘统计!I38:I44)</f>
        <v>1749</v>
      </c>
      <c r="K67" s="230">
        <f>SUM(死淘统计!J38:J44)</f>
        <v>1081</v>
      </c>
      <c r="L67" s="227">
        <f t="shared" si="12"/>
        <v>12752</v>
      </c>
      <c r="M67" s="216"/>
      <c r="N67" s="690"/>
      <c r="O67" s="701"/>
      <c r="P67" s="618"/>
      <c r="Q67" s="217"/>
      <c r="R67" s="218"/>
      <c r="S67" s="217"/>
      <c r="T67" s="218"/>
      <c r="U67" s="217"/>
      <c r="V67" s="218"/>
      <c r="W67" s="217"/>
      <c r="X67" s="218"/>
    </row>
    <row r="68" spans="1:24" s="209" customFormat="1" ht="22.5" customHeight="1">
      <c r="A68" s="1157"/>
      <c r="B68" s="249" t="s">
        <v>159</v>
      </c>
      <c r="C68" s="234">
        <f t="shared" ref="C68:L68" si="82">C67/C$4</f>
        <v>5.2178571428571428E-2</v>
      </c>
      <c r="D68" s="234">
        <f t="shared" ref="D68" si="83">D67/D$4</f>
        <v>8.8415094339622635E-2</v>
      </c>
      <c r="E68" s="234">
        <f t="shared" ref="E68" si="84">E67/E$4</f>
        <v>3.3522727272727273E-2</v>
      </c>
      <c r="F68" s="234">
        <f t="shared" ref="F68" si="85">F67/F$4</f>
        <v>2.8863636363636362E-2</v>
      </c>
      <c r="G68" s="234">
        <f t="shared" ref="G68" si="86">G67/G$4</f>
        <v>3.5833333333333335E-2</v>
      </c>
      <c r="H68" s="234">
        <f t="shared" ref="H68" si="87">H67/H$4</f>
        <v>2.9355932203389831E-2</v>
      </c>
      <c r="I68" s="234">
        <f t="shared" ref="I68" si="88">I67/I$4</f>
        <v>8.9831081081081079E-2</v>
      </c>
      <c r="J68" s="234">
        <f t="shared" ref="J68" si="89">J67/J$4</f>
        <v>5.928813559322034E-2</v>
      </c>
      <c r="K68" s="234">
        <f t="shared" si="82"/>
        <v>3.6520270270270272E-2</v>
      </c>
      <c r="L68" s="235">
        <f t="shared" si="82"/>
        <v>5.0623263199682411E-2</v>
      </c>
      <c r="M68" s="222"/>
      <c r="N68" s="690"/>
      <c r="O68" s="702"/>
      <c r="P68" s="618"/>
      <c r="Q68" s="223"/>
      <c r="R68" s="218"/>
      <c r="S68" s="223"/>
      <c r="T68" s="218"/>
      <c r="U68" s="223"/>
      <c r="V68" s="218"/>
      <c r="W68" s="223"/>
      <c r="X68" s="218"/>
    </row>
    <row r="69" spans="1:24" s="209" customFormat="1" ht="22.5" customHeight="1">
      <c r="A69" s="1157"/>
      <c r="B69" s="248" t="s">
        <v>160</v>
      </c>
      <c r="C69" s="230">
        <f t="shared" ref="C69:K69" si="90">C67+C55</f>
        <v>3170</v>
      </c>
      <c r="D69" s="230">
        <f t="shared" si="90"/>
        <v>4695</v>
      </c>
      <c r="E69" s="230">
        <f t="shared" si="90"/>
        <v>2791</v>
      </c>
      <c r="F69" s="230">
        <f t="shared" si="90"/>
        <v>2630</v>
      </c>
      <c r="G69" s="230">
        <f t="shared" si="90"/>
        <v>2939</v>
      </c>
      <c r="H69" s="230">
        <f t="shared" si="90"/>
        <v>2128</v>
      </c>
      <c r="I69" s="230">
        <f t="shared" si="90"/>
        <v>4080</v>
      </c>
      <c r="J69" s="230">
        <f t="shared" si="90"/>
        <v>3788</v>
      </c>
      <c r="K69" s="230">
        <f t="shared" si="90"/>
        <v>2961</v>
      </c>
      <c r="L69" s="227">
        <f t="shared" si="12"/>
        <v>29182</v>
      </c>
      <c r="M69" s="216"/>
      <c r="N69" s="690"/>
      <c r="O69" s="701"/>
      <c r="P69" s="618"/>
      <c r="Q69" s="217"/>
      <c r="R69" s="218"/>
      <c r="S69" s="217"/>
      <c r="T69" s="218"/>
      <c r="U69" s="217"/>
      <c r="V69" s="218"/>
      <c r="W69" s="217"/>
      <c r="X69" s="218"/>
    </row>
    <row r="70" spans="1:24" s="209" customFormat="1" ht="22.5" customHeight="1">
      <c r="A70" s="1157"/>
      <c r="B70" s="249" t="s">
        <v>161</v>
      </c>
      <c r="C70" s="234">
        <f t="shared" ref="C70:L70" si="91">C69/C$4</f>
        <v>0.11321428571428571</v>
      </c>
      <c r="D70" s="234">
        <f t="shared" ref="D70" si="92">D69/D$4</f>
        <v>0.17716981132075471</v>
      </c>
      <c r="E70" s="234">
        <f t="shared" ref="E70" si="93">E69/E$4</f>
        <v>0.10571969696969696</v>
      </c>
      <c r="F70" s="234">
        <f t="shared" ref="F70" si="94">F69/F$4</f>
        <v>9.9621212121212124E-2</v>
      </c>
      <c r="G70" s="234">
        <f t="shared" ref="G70" si="95">G69/G$4</f>
        <v>0.11132575757575758</v>
      </c>
      <c r="H70" s="234">
        <f t="shared" ref="H70" si="96">H69/H$4</f>
        <v>7.2135593220338981E-2</v>
      </c>
      <c r="I70" s="234">
        <f t="shared" ref="I70" si="97">I69/I$4</f>
        <v>0.13783783783783785</v>
      </c>
      <c r="J70" s="234">
        <f t="shared" ref="J70" si="98">J69/J$4</f>
        <v>0.12840677966101696</v>
      </c>
      <c r="K70" s="234">
        <f t="shared" si="91"/>
        <v>0.10003378378378379</v>
      </c>
      <c r="L70" s="235">
        <f t="shared" si="91"/>
        <v>0.11584755855498213</v>
      </c>
      <c r="M70" s="222"/>
      <c r="N70" s="690"/>
      <c r="O70" s="702"/>
      <c r="P70" s="618"/>
      <c r="Q70" s="223"/>
      <c r="R70" s="218"/>
      <c r="S70" s="223"/>
      <c r="T70" s="218"/>
      <c r="U70" s="223"/>
      <c r="V70" s="218"/>
      <c r="W70" s="223"/>
      <c r="X70" s="218"/>
    </row>
    <row r="71" spans="1:24" s="209" customFormat="1" ht="22.5" customHeight="1">
      <c r="A71" s="1157"/>
      <c r="B71" s="249" t="s">
        <v>162</v>
      </c>
      <c r="C71" s="232">
        <f>周称重!D2567</f>
        <v>2031</v>
      </c>
      <c r="D71" s="232">
        <f>周称重!J2567</f>
        <v>2092</v>
      </c>
      <c r="E71" s="232">
        <f>周称重!P2567</f>
        <v>2250</v>
      </c>
      <c r="F71" s="232">
        <f>周称重!V2567</f>
        <v>2261</v>
      </c>
      <c r="G71" s="232">
        <f>周称重!AB2567</f>
        <v>2222</v>
      </c>
      <c r="H71" s="232">
        <f>周称重!AH2567</f>
        <v>2032</v>
      </c>
      <c r="I71" s="232">
        <f>周称重!AN2567</f>
        <v>1741</v>
      </c>
      <c r="J71" s="232">
        <f>周称重!AT2567</f>
        <v>2077</v>
      </c>
      <c r="K71" s="232">
        <f>周称重!AZ2567</f>
        <v>1993</v>
      </c>
      <c r="L71" s="229">
        <f t="shared" ref="L71" si="99">AVERAGE(C71:K71)</f>
        <v>2077.6666666666665</v>
      </c>
      <c r="M71" s="222">
        <v>2250</v>
      </c>
      <c r="N71" s="690">
        <f>L71-M71</f>
        <v>-172.33333333333348</v>
      </c>
      <c r="O71" s="702">
        <v>1977</v>
      </c>
      <c r="P71" s="618">
        <f>+L71-O71</f>
        <v>100.66666666666652</v>
      </c>
      <c r="Q71" s="223">
        <v>2113</v>
      </c>
      <c r="R71" s="218">
        <f>+L71-Q71</f>
        <v>-35.333333333333485</v>
      </c>
      <c r="S71" s="223">
        <v>2299</v>
      </c>
      <c r="T71" s="218">
        <f>+L71-S71</f>
        <v>-221.33333333333348</v>
      </c>
      <c r="U71" s="223">
        <v>2083</v>
      </c>
      <c r="V71" s="218">
        <f>+L71-U71</f>
        <v>-5.3333333333334849</v>
      </c>
      <c r="W71" s="223">
        <v>2191</v>
      </c>
      <c r="X71" s="218">
        <f>+L71-W71</f>
        <v>-113.33333333333348</v>
      </c>
    </row>
    <row r="72" spans="1:24" s="209" customFormat="1" ht="22.5" customHeight="1">
      <c r="A72" s="1157"/>
      <c r="B72" s="249" t="s">
        <v>417</v>
      </c>
      <c r="C72" s="232">
        <f t="shared" ref="C72:L72" si="100">(C71-C57)/7</f>
        <v>46.071428571428569</v>
      </c>
      <c r="D72" s="232">
        <f t="shared" si="100"/>
        <v>45.057142857142871</v>
      </c>
      <c r="E72" s="232">
        <f t="shared" si="100"/>
        <v>58.814285714285724</v>
      </c>
      <c r="F72" s="232">
        <f t="shared" si="100"/>
        <v>63.471428571428568</v>
      </c>
      <c r="G72" s="232">
        <f t="shared" si="100"/>
        <v>58.742857142857147</v>
      </c>
      <c r="H72" s="232">
        <f t="shared" si="100"/>
        <v>55.128571428571441</v>
      </c>
      <c r="I72" s="232">
        <f t="shared" si="100"/>
        <v>5.1142857142857077</v>
      </c>
      <c r="J72" s="232">
        <f t="shared" si="100"/>
        <v>54.5</v>
      </c>
      <c r="K72" s="232">
        <f t="shared" si="100"/>
        <v>28.414285714285729</v>
      </c>
      <c r="L72" s="229">
        <f t="shared" si="100"/>
        <v>46.146031746031703</v>
      </c>
      <c r="M72" s="222"/>
      <c r="N72" s="690"/>
      <c r="O72" s="702"/>
      <c r="P72" s="618"/>
      <c r="Q72" s="617"/>
      <c r="R72" s="618"/>
      <c r="S72" s="617"/>
      <c r="T72" s="618"/>
      <c r="U72" s="617"/>
      <c r="V72" s="618"/>
      <c r="W72" s="617"/>
      <c r="X72" s="618"/>
    </row>
    <row r="73" spans="1:24" s="209" customFormat="1" ht="22.5" customHeight="1">
      <c r="A73" s="1157"/>
      <c r="B73" s="251" t="s">
        <v>174</v>
      </c>
      <c r="C73" s="232">
        <f>SUMIFS(日报!H:H,日报!D:D,"&lt;= 35",日报!D:D,"&gt;28")</f>
        <v>23365</v>
      </c>
      <c r="D73" s="232">
        <f>SUMIFS(日报!Y:Y,日报!U:U,"&lt;= 35",日报!U:U,"&gt;28")</f>
        <v>21710</v>
      </c>
      <c r="E73" s="232">
        <f>SUMIFS(日报!AP:AP,日报!AL:AL,"&lt;= 35",日报!AL:AL,"&gt;28")</f>
        <v>24110</v>
      </c>
      <c r="F73" s="232">
        <f>SUMIFS(日报!BG:BG,日报!BC:BC,"&lt;= 35",日报!BC:BC,"&gt;28")</f>
        <v>23325</v>
      </c>
      <c r="G73" s="232">
        <f>SUMIFS(日报!BX:BX,日报!BT:BT,"&lt;= 35",日报!BT:BT,"&gt;28")</f>
        <v>23310</v>
      </c>
      <c r="H73" s="232">
        <f>SUMIFS(日报!CO:CO,日报!CK:CK,"&lt;= 35",日报!CK:CK,"&gt;28")</f>
        <v>27065</v>
      </c>
      <c r="I73" s="232">
        <f>SUMIFS(日报!DF:DF,日报!DB:DB,"&lt;= 35",日报!DB:DB,"&gt;28")</f>
        <v>23540</v>
      </c>
      <c r="J73" s="232">
        <f>SUMIFS(日报!DW:DW,日报!DS:DS,"&lt;= 35",日报!DS:DS,"&gt;28")</f>
        <v>23675</v>
      </c>
      <c r="K73" s="232">
        <f>SUMIFS(日报!EN:EN,日报!EJ:EJ,"&lt;= 35",日报!EJ:EJ,"&gt;28")</f>
        <v>23380</v>
      </c>
      <c r="L73" s="227">
        <f t="shared" ref="L73:L74" si="101">SUM(C73:K73)</f>
        <v>213480</v>
      </c>
      <c r="M73" s="222"/>
      <c r="N73" s="690"/>
      <c r="O73" s="702"/>
      <c r="P73" s="618"/>
      <c r="Q73" s="223"/>
      <c r="R73" s="218"/>
      <c r="S73" s="223"/>
      <c r="T73" s="218"/>
      <c r="U73" s="223"/>
      <c r="V73" s="218"/>
      <c r="W73" s="223"/>
      <c r="X73" s="218"/>
    </row>
    <row r="74" spans="1:24" s="209" customFormat="1" ht="22.5" customHeight="1">
      <c r="A74" s="1157"/>
      <c r="B74" s="251" t="s">
        <v>175</v>
      </c>
      <c r="C74" s="232">
        <f t="shared" ref="C74:K74" si="102">C73+C60</f>
        <v>82118</v>
      </c>
      <c r="D74" s="232">
        <f t="shared" si="102"/>
        <v>80111</v>
      </c>
      <c r="E74" s="232">
        <f t="shared" si="102"/>
        <v>83499.444444444438</v>
      </c>
      <c r="F74" s="232">
        <f t="shared" si="102"/>
        <v>80720.555555555562</v>
      </c>
      <c r="G74" s="232">
        <f t="shared" si="102"/>
        <v>82930.555555555562</v>
      </c>
      <c r="H74" s="232">
        <f t="shared" si="102"/>
        <v>91063</v>
      </c>
      <c r="I74" s="232">
        <f t="shared" si="102"/>
        <v>89136</v>
      </c>
      <c r="J74" s="232">
        <f t="shared" si="102"/>
        <v>86331</v>
      </c>
      <c r="K74" s="232">
        <f t="shared" si="102"/>
        <v>86479</v>
      </c>
      <c r="L74" s="227">
        <f t="shared" si="101"/>
        <v>762388.5555555555</v>
      </c>
      <c r="M74" s="222"/>
      <c r="N74" s="690"/>
      <c r="O74" s="702"/>
      <c r="P74" s="618"/>
      <c r="Q74" s="223"/>
      <c r="R74" s="218"/>
      <c r="S74" s="223"/>
      <c r="T74" s="218"/>
      <c r="U74" s="223"/>
      <c r="V74" s="218"/>
      <c r="W74" s="223"/>
      <c r="X74" s="218"/>
    </row>
    <row r="75" spans="1:24" s="209" customFormat="1" ht="22.5" customHeight="1">
      <c r="A75" s="1157"/>
      <c r="B75" s="249" t="s">
        <v>165</v>
      </c>
      <c r="C75" s="232">
        <f t="shared" ref="C75:K75" si="103">C74/C71/(C66-C67)*1000</f>
        <v>1.6283648554136618</v>
      </c>
      <c r="D75" s="232">
        <f t="shared" si="103"/>
        <v>1.7562016535404419</v>
      </c>
      <c r="E75" s="232">
        <f t="shared" si="103"/>
        <v>1.5718947942534991</v>
      </c>
      <c r="F75" s="232">
        <f t="shared" si="103"/>
        <v>1.5019462751924646</v>
      </c>
      <c r="G75" s="232">
        <f t="shared" si="103"/>
        <v>1.5908308362058234</v>
      </c>
      <c r="H75" s="232">
        <f t="shared" si="103"/>
        <v>1.6372376334917802</v>
      </c>
      <c r="I75" s="232">
        <f t="shared" si="103"/>
        <v>2.0061975695876146</v>
      </c>
      <c r="J75" s="232">
        <f t="shared" si="103"/>
        <v>1.6165696299201346</v>
      </c>
      <c r="K75" s="232">
        <f t="shared" si="103"/>
        <v>1.6288663160884411</v>
      </c>
      <c r="L75" s="229">
        <f t="shared" ref="L75" si="104">AVERAGE(C75:K75)</f>
        <v>1.6597899515215402</v>
      </c>
      <c r="M75" s="737">
        <v>1.5666666666666667</v>
      </c>
      <c r="N75" s="690">
        <f>L75-M75</f>
        <v>9.3123284854873534E-2</v>
      </c>
      <c r="O75" s="738">
        <v>1.5857359635811836</v>
      </c>
      <c r="P75" s="618">
        <f>+L75-O75</f>
        <v>7.4053987940356558E-2</v>
      </c>
      <c r="Q75" s="736">
        <v>1.5759583530525318</v>
      </c>
      <c r="R75" s="218">
        <f>+L75-Q75</f>
        <v>8.3831598469008339E-2</v>
      </c>
      <c r="S75" s="223">
        <v>1.5309999999999999</v>
      </c>
      <c r="T75" s="218">
        <f>+L75-S75</f>
        <v>0.12878995152154027</v>
      </c>
      <c r="U75" s="223">
        <v>1.528</v>
      </c>
      <c r="V75" s="218">
        <f>+L75-U75</f>
        <v>0.13178995152154016</v>
      </c>
      <c r="W75" s="223">
        <v>1.53</v>
      </c>
      <c r="X75" s="218">
        <f>+L75-W75</f>
        <v>0.12978995152154016</v>
      </c>
    </row>
    <row r="76" spans="1:24" s="209" customFormat="1" ht="22.5" customHeight="1">
      <c r="A76" s="1157"/>
      <c r="B76" s="248" t="s">
        <v>166</v>
      </c>
      <c r="C76" s="230">
        <f>SUMIFS(日报!I:I,日报!D:D,"&lt;= 35",日报!D:D,"&gt;28")</f>
        <v>247</v>
      </c>
      <c r="D76" s="230">
        <f>SUMIFS(日报!Z:Z,日报!U:U,"&lt;= 35",日报!U:U,"&gt;28")</f>
        <v>248</v>
      </c>
      <c r="E76" s="230">
        <f>SUMIFS(日报!AQ:AQ,日报!AL:AL,"&lt;= 35",日报!AL:AL,"&gt;28")</f>
        <v>250</v>
      </c>
      <c r="F76" s="230">
        <f>SUMIFS(日报!BH:BH,日报!BC:BC,"&lt;= 35",日报!BC:BC,"&gt;28")</f>
        <v>253</v>
      </c>
      <c r="G76" s="230">
        <f>SUMIFS(日报!BY:BY,日报!BT:BT,"&lt;= 35",日报!BT:BT,"&gt;28")</f>
        <v>253</v>
      </c>
      <c r="H76" s="230">
        <f>SUMIFS(日报!CP:CP,日报!CK:CK,"&lt;= 35",日报!CK:CK,"&gt;28")</f>
        <v>221</v>
      </c>
      <c r="I76" s="230">
        <f>SUMIFS(日报!DG:DG,日报!DB:DB,"&lt;= 35",日报!DB:DB,"&gt;28")</f>
        <v>221</v>
      </c>
      <c r="J76" s="230">
        <f>SUMIFS(日报!DX:DX,日报!DS:DS,"&lt;= 35",日报!DS:DS,"&gt;28")</f>
        <v>221</v>
      </c>
      <c r="K76" s="230">
        <f>SUMIFS(日报!EO:EO,日报!EJ:EJ,"&lt;= 35",日报!EJ:EJ,"&gt;28")</f>
        <v>221</v>
      </c>
      <c r="L76" s="227">
        <f t="shared" ref="L76:L79" si="105">SUM(C76:K76)</f>
        <v>2135</v>
      </c>
      <c r="M76" s="216"/>
      <c r="N76" s="690"/>
      <c r="O76" s="701"/>
      <c r="P76" s="618"/>
      <c r="Q76" s="217"/>
      <c r="R76" s="218"/>
      <c r="S76" s="217"/>
      <c r="T76" s="218"/>
      <c r="U76" s="217"/>
      <c r="V76" s="218"/>
      <c r="W76" s="217"/>
      <c r="X76" s="218"/>
    </row>
    <row r="77" spans="1:24" s="209" customFormat="1" ht="22.5" customHeight="1">
      <c r="A77" s="1157"/>
      <c r="B77" s="248" t="s">
        <v>167</v>
      </c>
      <c r="C77" s="230">
        <f t="shared" ref="C77:K77" si="106">C76+C63</f>
        <v>4461</v>
      </c>
      <c r="D77" s="230">
        <f t="shared" si="106"/>
        <v>4464</v>
      </c>
      <c r="E77" s="230">
        <f t="shared" si="106"/>
        <v>4472</v>
      </c>
      <c r="F77" s="230">
        <f t="shared" si="106"/>
        <v>4476</v>
      </c>
      <c r="G77" s="230">
        <f t="shared" si="106"/>
        <v>4481</v>
      </c>
      <c r="H77" s="230">
        <f t="shared" si="106"/>
        <v>4113</v>
      </c>
      <c r="I77" s="230">
        <f t="shared" si="106"/>
        <v>4115</v>
      </c>
      <c r="J77" s="230">
        <f t="shared" si="106"/>
        <v>4117</v>
      </c>
      <c r="K77" s="230">
        <f t="shared" si="106"/>
        <v>4125</v>
      </c>
      <c r="L77" s="227">
        <f t="shared" si="105"/>
        <v>38824</v>
      </c>
      <c r="M77" s="216"/>
      <c r="N77" s="690"/>
      <c r="O77" s="701"/>
      <c r="P77" s="618"/>
      <c r="Q77" s="217"/>
      <c r="R77" s="218"/>
      <c r="S77" s="217"/>
      <c r="T77" s="218"/>
      <c r="U77" s="217"/>
      <c r="V77" s="218"/>
      <c r="W77" s="217"/>
      <c r="X77" s="218"/>
    </row>
    <row r="78" spans="1:24" s="209" customFormat="1" ht="22.5" customHeight="1">
      <c r="A78" s="1157"/>
      <c r="B78" s="249" t="s">
        <v>168</v>
      </c>
      <c r="C78" s="232">
        <f>SUMIFS(日报!J:J,日报!D:D,"&lt;= 35",日报!D:D,"&gt;28")</f>
        <v>380</v>
      </c>
      <c r="D78" s="232">
        <f>SUMIFS(日报!AA:AA,日报!U:U,"&lt;= 35",日报!U:U,"&gt;28")</f>
        <v>360</v>
      </c>
      <c r="E78" s="232">
        <f>SUMIFS(日报!AR:AR,日报!AL:AL,"&lt;= 35",日报!AL:AL,"&gt;28")</f>
        <v>360</v>
      </c>
      <c r="F78" s="232">
        <f>SUMIFS(日报!BI:BI,日报!BC:BC,"&lt;= 35",日报!BC:BC,"&gt;28")</f>
        <v>376</v>
      </c>
      <c r="G78" s="232">
        <f>SUMIFS(日报!BZ:BZ,日报!BT:BT,"&lt;= 35",日报!BT:BT,"&gt;28")</f>
        <v>360</v>
      </c>
      <c r="H78" s="232">
        <f>SUMIFS(日报!CQ:CQ,日报!CK:CK,"&lt;= 35",日报!CK:CK,"&gt;28")</f>
        <v>408</v>
      </c>
      <c r="I78" s="232">
        <f>SUMIFS(日报!DH:DH,日报!DB:DB,"&lt;= 35",日报!DB:DB,"&gt;28")</f>
        <v>252</v>
      </c>
      <c r="J78" s="232">
        <f>SUMIFS(日报!DY:DY,日报!DS:DS,"&lt;= 35",日报!DS:DS,"&gt;28")</f>
        <v>384</v>
      </c>
      <c r="K78" s="232">
        <f>SUMIFS(日报!EP:EP,日报!EJ:EJ,"&lt;= 35",日报!EJ:EJ,"&gt;28")</f>
        <v>376</v>
      </c>
      <c r="L78" s="227">
        <f t="shared" si="105"/>
        <v>3256</v>
      </c>
      <c r="M78" s="222"/>
      <c r="N78" s="690"/>
      <c r="O78" s="702"/>
      <c r="P78" s="618"/>
      <c r="Q78" s="223"/>
      <c r="R78" s="218"/>
      <c r="S78" s="223"/>
      <c r="T78" s="218"/>
      <c r="U78" s="223"/>
      <c r="V78" s="218"/>
      <c r="W78" s="223"/>
      <c r="X78" s="218"/>
    </row>
    <row r="79" spans="1:24" s="209" customFormat="1" ht="22.5" customHeight="1" thickBot="1">
      <c r="A79" s="1158"/>
      <c r="B79" s="250" t="s">
        <v>169</v>
      </c>
      <c r="C79" s="233">
        <f t="shared" ref="C79:K79" si="107">C78+C65</f>
        <v>1864</v>
      </c>
      <c r="D79" s="233">
        <f t="shared" si="107"/>
        <v>1884</v>
      </c>
      <c r="E79" s="233">
        <f t="shared" si="107"/>
        <v>1748</v>
      </c>
      <c r="F79" s="233">
        <f t="shared" si="107"/>
        <v>1860</v>
      </c>
      <c r="G79" s="233">
        <f t="shared" si="107"/>
        <v>1820</v>
      </c>
      <c r="H79" s="233">
        <f t="shared" si="107"/>
        <v>1932</v>
      </c>
      <c r="I79" s="233">
        <f t="shared" si="107"/>
        <v>1352</v>
      </c>
      <c r="J79" s="233">
        <f t="shared" si="107"/>
        <v>1920</v>
      </c>
      <c r="K79" s="233">
        <f t="shared" si="107"/>
        <v>1948</v>
      </c>
      <c r="L79" s="227">
        <f t="shared" si="105"/>
        <v>16328</v>
      </c>
      <c r="M79" s="224"/>
      <c r="N79" s="691"/>
      <c r="O79" s="703"/>
      <c r="P79" s="704"/>
      <c r="Q79" s="225"/>
      <c r="R79" s="226"/>
      <c r="S79" s="225"/>
      <c r="T79" s="226"/>
      <c r="U79" s="225"/>
      <c r="V79" s="226"/>
      <c r="W79" s="225"/>
      <c r="X79" s="226"/>
    </row>
    <row r="80" spans="1:24" s="209" customFormat="1" ht="22.5" customHeight="1">
      <c r="A80" s="1159" t="s">
        <v>179</v>
      </c>
      <c r="B80" s="253" t="s">
        <v>157</v>
      </c>
      <c r="C80" s="254">
        <f t="shared" ref="C80:K80" si="108">C66-C67</f>
        <v>24830</v>
      </c>
      <c r="D80" s="254">
        <f t="shared" si="108"/>
        <v>21805</v>
      </c>
      <c r="E80" s="254">
        <f t="shared" si="108"/>
        <v>23609</v>
      </c>
      <c r="F80" s="254">
        <f t="shared" si="108"/>
        <v>23770</v>
      </c>
      <c r="G80" s="254">
        <f t="shared" si="108"/>
        <v>23461</v>
      </c>
      <c r="H80" s="254">
        <f t="shared" si="108"/>
        <v>27372</v>
      </c>
      <c r="I80" s="254">
        <f t="shared" si="108"/>
        <v>25520</v>
      </c>
      <c r="J80" s="254">
        <f t="shared" si="108"/>
        <v>25712</v>
      </c>
      <c r="K80" s="254">
        <f t="shared" si="108"/>
        <v>26639</v>
      </c>
      <c r="L80" s="255">
        <f t="shared" si="12"/>
        <v>222718</v>
      </c>
      <c r="M80" s="256"/>
      <c r="N80" s="692"/>
      <c r="O80" s="705"/>
      <c r="P80" s="706"/>
      <c r="Q80" s="257"/>
      <c r="R80" s="258"/>
      <c r="S80" s="257"/>
      <c r="T80" s="258"/>
      <c r="U80" s="257"/>
      <c r="V80" s="258"/>
      <c r="W80" s="257"/>
      <c r="X80" s="258"/>
    </row>
    <row r="81" spans="1:24" s="209" customFormat="1" ht="22.5" customHeight="1">
      <c r="A81" s="1160"/>
      <c r="B81" s="259" t="s">
        <v>158</v>
      </c>
      <c r="C81" s="260">
        <f>SUM(死淘统计!B45:B51)</f>
        <v>467</v>
      </c>
      <c r="D81" s="260">
        <f>SUM(死淘统计!C45:C51)</f>
        <v>312</v>
      </c>
      <c r="E81" s="260">
        <f>SUM(死淘统计!D45:D51)</f>
        <v>210</v>
      </c>
      <c r="F81" s="260">
        <f>SUM(死淘统计!E45:E51)</f>
        <v>259</v>
      </c>
      <c r="G81" s="260">
        <f>SUM(死淘统计!F45:F51)</f>
        <v>218</v>
      </c>
      <c r="H81" s="260">
        <f>SUM(死淘统计!G45:G51)</f>
        <v>177</v>
      </c>
      <c r="I81" s="260">
        <f>SUM(死淘统计!H45:H51)</f>
        <v>0</v>
      </c>
      <c r="J81" s="260">
        <f>SUM(死淘统计!I45:I51)</f>
        <v>130</v>
      </c>
      <c r="K81" s="260">
        <f>SUM(死淘统计!J45:J51)</f>
        <v>0</v>
      </c>
      <c r="L81" s="261">
        <f t="shared" si="12"/>
        <v>1773</v>
      </c>
      <c r="M81" s="262"/>
      <c r="N81" s="693"/>
      <c r="O81" s="707"/>
      <c r="P81" s="620"/>
      <c r="Q81" s="263"/>
      <c r="R81" s="264"/>
      <c r="S81" s="263"/>
      <c r="T81" s="264"/>
      <c r="U81" s="263"/>
      <c r="V81" s="264"/>
      <c r="W81" s="263"/>
      <c r="X81" s="264"/>
    </row>
    <row r="82" spans="1:24" s="209" customFormat="1" ht="22.5" customHeight="1">
      <c r="A82" s="1160"/>
      <c r="B82" s="265" t="s">
        <v>159</v>
      </c>
      <c r="C82" s="266">
        <f t="shared" ref="C82:L82" si="109">C81/C$4</f>
        <v>1.6678571428571428E-2</v>
      </c>
      <c r="D82" s="266">
        <f t="shared" ref="D82" si="110">D81/D$4</f>
        <v>1.1773584905660377E-2</v>
      </c>
      <c r="E82" s="266">
        <f t="shared" ref="E82" si="111">E81/E$4</f>
        <v>7.9545454545454537E-3</v>
      </c>
      <c r="F82" s="266">
        <f t="shared" ref="F82" si="112">F81/F$4</f>
        <v>9.8106060606060613E-3</v>
      </c>
      <c r="G82" s="266">
        <f t="shared" ref="G82" si="113">G81/G$4</f>
        <v>8.257575757575757E-3</v>
      </c>
      <c r="H82" s="266">
        <f t="shared" ref="H82" si="114">H81/H$4</f>
        <v>6.0000000000000001E-3</v>
      </c>
      <c r="I82" s="266">
        <f t="shared" ref="I82" si="115">I81/I$4</f>
        <v>0</v>
      </c>
      <c r="J82" s="266">
        <f t="shared" ref="J82" si="116">J81/J$4</f>
        <v>4.4067796610169491E-3</v>
      </c>
      <c r="K82" s="266">
        <f t="shared" si="109"/>
        <v>0</v>
      </c>
      <c r="L82" s="267">
        <f t="shared" si="109"/>
        <v>7.0385073441842005E-3</v>
      </c>
      <c r="M82" s="268"/>
      <c r="N82" s="693"/>
      <c r="O82" s="708"/>
      <c r="P82" s="620"/>
      <c r="Q82" s="269"/>
      <c r="R82" s="264"/>
      <c r="S82" s="269"/>
      <c r="T82" s="264"/>
      <c r="U82" s="269"/>
      <c r="V82" s="264"/>
      <c r="W82" s="269"/>
      <c r="X82" s="264"/>
    </row>
    <row r="83" spans="1:24" s="209" customFormat="1" ht="22.5" customHeight="1">
      <c r="A83" s="1160"/>
      <c r="B83" s="259" t="s">
        <v>160</v>
      </c>
      <c r="C83" s="260">
        <f t="shared" ref="C83:K83" si="117">C81+C69</f>
        <v>3637</v>
      </c>
      <c r="D83" s="260">
        <f t="shared" si="117"/>
        <v>5007</v>
      </c>
      <c r="E83" s="260">
        <f t="shared" si="117"/>
        <v>3001</v>
      </c>
      <c r="F83" s="260">
        <f t="shared" si="117"/>
        <v>2889</v>
      </c>
      <c r="G83" s="260">
        <f t="shared" si="117"/>
        <v>3157</v>
      </c>
      <c r="H83" s="260">
        <f t="shared" si="117"/>
        <v>2305</v>
      </c>
      <c r="I83" s="260">
        <f t="shared" si="117"/>
        <v>4080</v>
      </c>
      <c r="J83" s="260">
        <f t="shared" si="117"/>
        <v>3918</v>
      </c>
      <c r="K83" s="260">
        <f t="shared" si="117"/>
        <v>2961</v>
      </c>
      <c r="L83" s="261">
        <f t="shared" si="12"/>
        <v>30955</v>
      </c>
      <c r="M83" s="262"/>
      <c r="N83" s="693"/>
      <c r="O83" s="707"/>
      <c r="P83" s="620"/>
      <c r="Q83" s="263"/>
      <c r="R83" s="264"/>
      <c r="S83" s="263"/>
      <c r="T83" s="264"/>
      <c r="U83" s="263"/>
      <c r="V83" s="264"/>
      <c r="W83" s="263"/>
      <c r="X83" s="264"/>
    </row>
    <row r="84" spans="1:24" s="209" customFormat="1" ht="22.5" customHeight="1">
      <c r="A84" s="1160"/>
      <c r="B84" s="265" t="s">
        <v>161</v>
      </c>
      <c r="C84" s="266">
        <f t="shared" ref="C84:L84" si="118">C83/C$4</f>
        <v>0.12989285714285714</v>
      </c>
      <c r="D84" s="266">
        <f t="shared" ref="D84" si="119">D83/D$4</f>
        <v>0.18894339622641509</v>
      </c>
      <c r="E84" s="266">
        <f t="shared" ref="E84" si="120">E83/E$4</f>
        <v>0.11367424242424243</v>
      </c>
      <c r="F84" s="266">
        <f t="shared" ref="F84" si="121">F83/F$4</f>
        <v>0.10943181818181819</v>
      </c>
      <c r="G84" s="266">
        <f t="shared" ref="G84" si="122">G83/G$4</f>
        <v>0.11958333333333333</v>
      </c>
      <c r="H84" s="266">
        <f t="shared" ref="H84" si="123">H83/H$4</f>
        <v>7.8135593220338986E-2</v>
      </c>
      <c r="I84" s="266">
        <f t="shared" ref="I84" si="124">I83/I$4</f>
        <v>0.13783783783783785</v>
      </c>
      <c r="J84" s="266">
        <f t="shared" ref="J84" si="125">J83/J$4</f>
        <v>0.1328135593220339</v>
      </c>
      <c r="K84" s="266">
        <f t="shared" si="118"/>
        <v>0.10003378378378379</v>
      </c>
      <c r="L84" s="267">
        <f t="shared" si="118"/>
        <v>0.12288606589916634</v>
      </c>
      <c r="M84" s="268"/>
      <c r="N84" s="693"/>
      <c r="O84" s="708"/>
      <c r="P84" s="620"/>
      <c r="Q84" s="269"/>
      <c r="R84" s="264"/>
      <c r="S84" s="269"/>
      <c r="T84" s="264"/>
      <c r="U84" s="269"/>
      <c r="V84" s="264"/>
      <c r="W84" s="269"/>
      <c r="X84" s="264"/>
    </row>
    <row r="85" spans="1:24" s="209" customFormat="1" ht="22.5" customHeight="1">
      <c r="A85" s="1160"/>
      <c r="B85" s="265" t="s">
        <v>162</v>
      </c>
      <c r="C85" s="270" t="e">
        <f>周称重!D3079</f>
        <v>#DIV/0!</v>
      </c>
      <c r="D85" s="270" t="e">
        <f>周称重!J3079</f>
        <v>#DIV/0!</v>
      </c>
      <c r="E85" s="270" t="e">
        <f>周称重!P3079</f>
        <v>#DIV/0!</v>
      </c>
      <c r="F85" s="270" t="e">
        <f>周称重!V3079</f>
        <v>#DIV/0!</v>
      </c>
      <c r="G85" s="270" t="e">
        <f>周称重!AB3079</f>
        <v>#DIV/0!</v>
      </c>
      <c r="H85" s="270" t="e">
        <f>周称重!AH3079</f>
        <v>#DIV/0!</v>
      </c>
      <c r="I85" s="270" t="e">
        <f>周称重!AN3079</f>
        <v>#DIV/0!</v>
      </c>
      <c r="J85" s="270" t="e">
        <f>周称重!AT3079</f>
        <v>#DIV/0!</v>
      </c>
      <c r="K85" s="270" t="e">
        <f>周称重!AZ3079</f>
        <v>#DIV/0!</v>
      </c>
      <c r="L85" s="271" t="e">
        <f t="shared" ref="L85" si="126">AVERAGE(C85:K85)</f>
        <v>#DIV/0!</v>
      </c>
      <c r="M85" s="268">
        <v>2979</v>
      </c>
      <c r="N85" s="693" t="e">
        <f>L85-M85</f>
        <v>#DIV/0!</v>
      </c>
      <c r="O85" s="708">
        <v>2557</v>
      </c>
      <c r="P85" s="620" t="e">
        <f>+L85-O85</f>
        <v>#DIV/0!</v>
      </c>
      <c r="Q85" s="269">
        <v>2768</v>
      </c>
      <c r="R85" s="264" t="e">
        <f>+L85-Q85</f>
        <v>#DIV/0!</v>
      </c>
      <c r="S85" s="269">
        <v>3044</v>
      </c>
      <c r="T85" s="264" t="e">
        <f>+L85-S85</f>
        <v>#DIV/0!</v>
      </c>
      <c r="U85" s="269">
        <v>2671</v>
      </c>
      <c r="V85" s="264" t="e">
        <f>+L85-U85</f>
        <v>#DIV/0!</v>
      </c>
      <c r="W85" s="269">
        <v>2857</v>
      </c>
      <c r="X85" s="264" t="e">
        <f>+L85-W85</f>
        <v>#DIV/0!</v>
      </c>
    </row>
    <row r="86" spans="1:24" s="209" customFormat="1" ht="22.5" customHeight="1">
      <c r="A86" s="1160"/>
      <c r="B86" s="265" t="s">
        <v>417</v>
      </c>
      <c r="C86" s="270" t="e">
        <f t="shared" ref="C86:L86" si="127">(C85-C71)/7</f>
        <v>#DIV/0!</v>
      </c>
      <c r="D86" s="270" t="e">
        <f t="shared" si="127"/>
        <v>#DIV/0!</v>
      </c>
      <c r="E86" s="270" t="e">
        <f t="shared" si="127"/>
        <v>#DIV/0!</v>
      </c>
      <c r="F86" s="270" t="e">
        <f t="shared" si="127"/>
        <v>#DIV/0!</v>
      </c>
      <c r="G86" s="270" t="e">
        <f t="shared" si="127"/>
        <v>#DIV/0!</v>
      </c>
      <c r="H86" s="270" t="e">
        <f t="shared" si="127"/>
        <v>#DIV/0!</v>
      </c>
      <c r="I86" s="270" t="e">
        <f t="shared" si="127"/>
        <v>#DIV/0!</v>
      </c>
      <c r="J86" s="270" t="e">
        <f t="shared" si="127"/>
        <v>#DIV/0!</v>
      </c>
      <c r="K86" s="270" t="e">
        <f t="shared" si="127"/>
        <v>#DIV/0!</v>
      </c>
      <c r="L86" s="271" t="e">
        <f t="shared" si="127"/>
        <v>#DIV/0!</v>
      </c>
      <c r="M86" s="268"/>
      <c r="N86" s="693"/>
      <c r="O86" s="708"/>
      <c r="P86" s="620"/>
      <c r="Q86" s="619"/>
      <c r="R86" s="620"/>
      <c r="S86" s="619"/>
      <c r="T86" s="620"/>
      <c r="U86" s="619"/>
      <c r="V86" s="620"/>
      <c r="W86" s="619"/>
      <c r="X86" s="620"/>
    </row>
    <row r="87" spans="1:24" s="209" customFormat="1" ht="22.5" customHeight="1">
      <c r="A87" s="1160"/>
      <c r="B87" s="272" t="s">
        <v>174</v>
      </c>
      <c r="C87" s="270">
        <f ca="1">SUMIFS(日报!H:H,日报!D:D,"&lt;= 42",日报!D:D,"&gt;35")</f>
        <v>7335</v>
      </c>
      <c r="D87" s="270">
        <f ca="1">SUMIFS(日报!Y:Y,日报!U:U,"&lt;= 42",日报!U:U,"&gt;35")</f>
        <v>8700</v>
      </c>
      <c r="E87" s="270">
        <f ca="1">SUMIFS(日报!AP:AP,日报!AL:AL,"&lt;= 42",日报!AL:AL,"&gt;35")</f>
        <v>10740</v>
      </c>
      <c r="F87" s="270">
        <f ca="1">SUMIFS(日报!BG:BG,日报!BC:BC,"&lt;= 42",日报!BC:BC,"&gt;35")</f>
        <v>11040</v>
      </c>
      <c r="G87" s="270">
        <f ca="1">SUMIFS(日报!BX:BX,日报!BT:BT,"&lt;= 42",日报!BT:BT,"&gt;35")</f>
        <v>9510</v>
      </c>
      <c r="H87" s="270">
        <f ca="1">SUMIFS(日报!CO:CO,日报!CK:CK,"&lt;= 42",日报!CK:CK,"&gt;35")</f>
        <v>8700</v>
      </c>
      <c r="I87" s="270">
        <f ca="1">SUMIFS(日报!DF:DF,日报!DB:DB,"&lt;= 42",日报!DB:DB,"&gt;35")</f>
        <v>5440</v>
      </c>
      <c r="J87" s="270">
        <f ca="1">SUMIFS(日报!DW:DW,日报!DS:DS,"&lt;= 42",日报!DS:DS,"&gt;35")</f>
        <v>7450</v>
      </c>
      <c r="K87" s="270">
        <f ca="1">SUMIFS(日报!EN:EN,日报!EJ:EJ,"&lt;= 42",日报!EJ:EJ,"&gt;35")</f>
        <v>4850</v>
      </c>
      <c r="L87" s="261">
        <f t="shared" ref="L87:L88" ca="1" si="128">SUM(C87:K87)</f>
        <v>73765</v>
      </c>
      <c r="M87" s="268"/>
      <c r="N87" s="693"/>
      <c r="O87" s="708"/>
      <c r="P87" s="620"/>
      <c r="Q87" s="269"/>
      <c r="R87" s="264"/>
      <c r="S87" s="269"/>
      <c r="T87" s="264"/>
      <c r="U87" s="269"/>
      <c r="V87" s="264"/>
      <c r="W87" s="269"/>
      <c r="X87" s="264"/>
    </row>
    <row r="88" spans="1:24" s="209" customFormat="1" ht="22.5" customHeight="1">
      <c r="A88" s="1160"/>
      <c r="B88" s="272" t="s">
        <v>175</v>
      </c>
      <c r="C88" s="270">
        <f t="shared" ref="C88:K88" ca="1" si="129">C87+C74</f>
        <v>89453</v>
      </c>
      <c r="D88" s="270">
        <f t="shared" ca="1" si="129"/>
        <v>88811</v>
      </c>
      <c r="E88" s="270">
        <f t="shared" ca="1" si="129"/>
        <v>94239.444444444438</v>
      </c>
      <c r="F88" s="270">
        <f t="shared" ca="1" si="129"/>
        <v>91760.555555555562</v>
      </c>
      <c r="G88" s="270">
        <f t="shared" ca="1" si="129"/>
        <v>92440.555555555562</v>
      </c>
      <c r="H88" s="270">
        <f t="shared" ca="1" si="129"/>
        <v>99763</v>
      </c>
      <c r="I88" s="270">
        <f t="shared" ca="1" si="129"/>
        <v>94576</v>
      </c>
      <c r="J88" s="270">
        <f t="shared" ca="1" si="129"/>
        <v>93781</v>
      </c>
      <c r="K88" s="270">
        <f t="shared" ca="1" si="129"/>
        <v>91329</v>
      </c>
      <c r="L88" s="261">
        <f t="shared" ca="1" si="128"/>
        <v>836153.5555555555</v>
      </c>
      <c r="M88" s="268"/>
      <c r="N88" s="693"/>
      <c r="O88" s="708"/>
      <c r="P88" s="620"/>
      <c r="Q88" s="269"/>
      <c r="R88" s="264"/>
      <c r="S88" s="269"/>
      <c r="T88" s="264"/>
      <c r="U88" s="269"/>
      <c r="V88" s="264"/>
      <c r="W88" s="269"/>
      <c r="X88" s="264"/>
    </row>
    <row r="89" spans="1:24" s="209" customFormat="1" ht="22.5" customHeight="1">
      <c r="A89" s="1160"/>
      <c r="B89" s="265" t="s">
        <v>165</v>
      </c>
      <c r="C89" s="270" t="e">
        <f t="shared" ref="C89:K89" ca="1" si="130">C88/C85/(C80-C81)*1000</f>
        <v>#DIV/0!</v>
      </c>
      <c r="D89" s="270" t="e">
        <f t="shared" ca="1" si="130"/>
        <v>#DIV/0!</v>
      </c>
      <c r="E89" s="270" t="e">
        <f t="shared" ca="1" si="130"/>
        <v>#DIV/0!</v>
      </c>
      <c r="F89" s="270" t="e">
        <f t="shared" ca="1" si="130"/>
        <v>#DIV/0!</v>
      </c>
      <c r="G89" s="270" t="e">
        <f t="shared" ca="1" si="130"/>
        <v>#DIV/0!</v>
      </c>
      <c r="H89" s="270" t="e">
        <f t="shared" ca="1" si="130"/>
        <v>#DIV/0!</v>
      </c>
      <c r="I89" s="270" t="e">
        <f t="shared" ca="1" si="130"/>
        <v>#DIV/0!</v>
      </c>
      <c r="J89" s="270" t="e">
        <f t="shared" ca="1" si="130"/>
        <v>#DIV/0!</v>
      </c>
      <c r="K89" s="270" t="e">
        <f t="shared" ca="1" si="130"/>
        <v>#DIV/0!</v>
      </c>
      <c r="L89" s="271" t="e">
        <f t="shared" ref="L89" ca="1" si="131">AVERAGE(C89:K89)</f>
        <v>#DIV/0!</v>
      </c>
      <c r="M89" s="740">
        <v>1.7035918093319899</v>
      </c>
      <c r="N89" s="693" t="e">
        <f ca="1">L89-M89</f>
        <v>#DIV/0!</v>
      </c>
      <c r="O89" s="741">
        <v>1.7336722721939772</v>
      </c>
      <c r="P89" s="620" t="e">
        <f ca="1">+L89-O89</f>
        <v>#DIV/0!</v>
      </c>
      <c r="Q89" s="739">
        <v>1.7182080924855492</v>
      </c>
      <c r="R89" s="264" t="e">
        <f ca="1">+L89-Q89</f>
        <v>#DIV/0!</v>
      </c>
      <c r="S89" s="269">
        <v>1.667</v>
      </c>
      <c r="T89" s="264" t="e">
        <f ca="1">+L89-S89</f>
        <v>#DIV/0!</v>
      </c>
      <c r="U89" s="269">
        <v>1.6839999999999999</v>
      </c>
      <c r="V89" s="264" t="e">
        <f ca="1">+L89-U89</f>
        <v>#DIV/0!</v>
      </c>
      <c r="W89" s="269">
        <v>1.675</v>
      </c>
      <c r="X89" s="264" t="e">
        <f ca="1">+L89-W89</f>
        <v>#DIV/0!</v>
      </c>
    </row>
    <row r="90" spans="1:24" s="209" customFormat="1" ht="22.5" customHeight="1">
      <c r="A90" s="1160"/>
      <c r="B90" s="259" t="s">
        <v>166</v>
      </c>
      <c r="C90" s="260">
        <f ca="1">SUMIFS(日报!I:I,日报!D:D,"&lt;= 42",日报!D:D,"&gt;35")</f>
        <v>0</v>
      </c>
      <c r="D90" s="260">
        <f ca="1">SUMIFS(日报!Z:Z,日报!U:U,"&lt;= 42",日报!U:U,"&gt;35")</f>
        <v>0</v>
      </c>
      <c r="E90" s="260">
        <f ca="1">SUMIFS(日报!AQ:AQ,日报!AL:AL,"&lt;= 42",日报!AL:AL,"&gt;35")</f>
        <v>0</v>
      </c>
      <c r="F90" s="260">
        <f ca="1">SUMIFS(日报!BH:BH,日报!BC:BC,"&lt;= 42",日报!BC:BC,"&gt;35")</f>
        <v>0</v>
      </c>
      <c r="G90" s="260">
        <f ca="1">SUMIFS(日报!BY:BY,日报!BT:BT,"&lt;= 42",日报!BT:BT,"&gt;35")</f>
        <v>0</v>
      </c>
      <c r="H90" s="260">
        <f ca="1">SUMIFS(日报!CP:CP,日报!CK:CK,"&lt;= 42",日报!CK:CK,"&gt;35")</f>
        <v>102</v>
      </c>
      <c r="I90" s="260">
        <f ca="1">SUMIFS(日报!DG:DG,日报!DB:DB,"&lt;= 42",日报!DB:DB,"&gt;35")</f>
        <v>0</v>
      </c>
      <c r="J90" s="260">
        <f ca="1">SUMIFS(日报!DX:DX,日报!DS:DS,"&lt;= 42",日报!DS:DS,"&gt;35")</f>
        <v>102</v>
      </c>
      <c r="K90" s="260">
        <f ca="1">SUMIFS(日报!EO:EO,日报!EJ:EJ,"&lt;= 42",日报!EJ:EJ,"&gt;35")</f>
        <v>0</v>
      </c>
      <c r="L90" s="261">
        <f t="shared" ref="L90:L97" ca="1" si="132">SUM(C90:K90)</f>
        <v>204</v>
      </c>
      <c r="M90" s="262"/>
      <c r="N90" s="693"/>
      <c r="O90" s="707"/>
      <c r="P90" s="620"/>
      <c r="Q90" s="263"/>
      <c r="R90" s="264"/>
      <c r="S90" s="263"/>
      <c r="T90" s="264"/>
      <c r="U90" s="263"/>
      <c r="V90" s="264"/>
      <c r="W90" s="263"/>
      <c r="X90" s="264"/>
    </row>
    <row r="91" spans="1:24" s="209" customFormat="1" ht="22.5" customHeight="1">
      <c r="A91" s="1160"/>
      <c r="B91" s="259" t="s">
        <v>167</v>
      </c>
      <c r="C91" s="260">
        <f t="shared" ref="C91:K91" ca="1" si="133">C90+C77</f>
        <v>4461</v>
      </c>
      <c r="D91" s="260">
        <f t="shared" ca="1" si="133"/>
        <v>4464</v>
      </c>
      <c r="E91" s="260">
        <f t="shared" ca="1" si="133"/>
        <v>4472</v>
      </c>
      <c r="F91" s="260">
        <f t="shared" ca="1" si="133"/>
        <v>4476</v>
      </c>
      <c r="G91" s="260">
        <f t="shared" ca="1" si="133"/>
        <v>4481</v>
      </c>
      <c r="H91" s="260">
        <f t="shared" ca="1" si="133"/>
        <v>4215</v>
      </c>
      <c r="I91" s="260">
        <f t="shared" ca="1" si="133"/>
        <v>4115</v>
      </c>
      <c r="J91" s="260">
        <f t="shared" ca="1" si="133"/>
        <v>4219</v>
      </c>
      <c r="K91" s="260">
        <f t="shared" ca="1" si="133"/>
        <v>4125</v>
      </c>
      <c r="L91" s="261">
        <f t="shared" ca="1" si="132"/>
        <v>39028</v>
      </c>
      <c r="M91" s="262"/>
      <c r="N91" s="693"/>
      <c r="O91" s="707"/>
      <c r="P91" s="620"/>
      <c r="Q91" s="263"/>
      <c r="R91" s="264"/>
      <c r="S91" s="263"/>
      <c r="T91" s="264"/>
      <c r="U91" s="263"/>
      <c r="V91" s="264"/>
      <c r="W91" s="263"/>
      <c r="X91" s="264"/>
    </row>
    <row r="92" spans="1:24" s="209" customFormat="1" ht="22.5" customHeight="1">
      <c r="A92" s="1160"/>
      <c r="B92" s="265" t="s">
        <v>168</v>
      </c>
      <c r="C92" s="270">
        <f ca="1">SUMIFS(日报!J:J,日报!D:D,"&lt;= 42",日报!D:D,"&gt;35")</f>
        <v>132</v>
      </c>
      <c r="D92" s="270">
        <f ca="1">SUMIFS(日报!AA:AA,日报!U:U,"&lt;= 42",日报!U:U,"&gt;35")</f>
        <v>156</v>
      </c>
      <c r="E92" s="270">
        <f ca="1">SUMIFS(日报!AR:AR,日报!AL:AL,"&lt;= 42",日报!AL:AL,"&gt;35")</f>
        <v>168</v>
      </c>
      <c r="F92" s="270">
        <f ca="1">SUMIFS(日报!BI:BI,日报!BC:BC,"&lt;= 42",日报!BC:BC,"&gt;35")</f>
        <v>156</v>
      </c>
      <c r="G92" s="270">
        <f ca="1">SUMIFS(日报!BZ:BZ,日报!BT:BT,"&lt;= 42",日报!BT:BT,"&gt;35")</f>
        <v>156</v>
      </c>
      <c r="H92" s="270">
        <f ca="1">SUMIFS(日报!CQ:CQ,日报!CK:CK,"&lt;= 42",日报!CK:CK,"&gt;35")</f>
        <v>152</v>
      </c>
      <c r="I92" s="270">
        <f ca="1">SUMIFS(日报!DH:DH,日报!DB:DB,"&lt;= 42",日报!DB:DB,"&gt;35")</f>
        <v>0</v>
      </c>
      <c r="J92" s="270">
        <f ca="1">SUMIFS(日报!DY:DY,日报!DS:DS,"&lt;= 42",日报!DS:DS,"&gt;35")</f>
        <v>136</v>
      </c>
      <c r="K92" s="270">
        <f ca="1">SUMIFS(日报!EP:EP,日报!EJ:EJ,"&lt;= 42",日报!EJ:EJ,"&gt;35")</f>
        <v>96</v>
      </c>
      <c r="L92" s="261">
        <f t="shared" ca="1" si="132"/>
        <v>1152</v>
      </c>
      <c r="M92" s="268"/>
      <c r="N92" s="693"/>
      <c r="O92" s="708"/>
      <c r="P92" s="620"/>
      <c r="Q92" s="269"/>
      <c r="R92" s="264"/>
      <c r="S92" s="269"/>
      <c r="T92" s="264"/>
      <c r="U92" s="269"/>
      <c r="V92" s="264"/>
      <c r="W92" s="269"/>
      <c r="X92" s="264"/>
    </row>
    <row r="93" spans="1:24" s="209" customFormat="1" ht="22.5" customHeight="1" thickBot="1">
      <c r="A93" s="1161"/>
      <c r="B93" s="273" t="s">
        <v>169</v>
      </c>
      <c r="C93" s="274">
        <f t="shared" ref="C93:K93" ca="1" si="134">C92+C79</f>
        <v>1996</v>
      </c>
      <c r="D93" s="274">
        <f t="shared" ca="1" si="134"/>
        <v>2040</v>
      </c>
      <c r="E93" s="274">
        <f t="shared" ca="1" si="134"/>
        <v>1916</v>
      </c>
      <c r="F93" s="274">
        <f t="shared" ca="1" si="134"/>
        <v>2016</v>
      </c>
      <c r="G93" s="274">
        <f t="shared" ca="1" si="134"/>
        <v>1976</v>
      </c>
      <c r="H93" s="274">
        <f t="shared" ca="1" si="134"/>
        <v>2084</v>
      </c>
      <c r="I93" s="274">
        <f t="shared" ca="1" si="134"/>
        <v>1352</v>
      </c>
      <c r="J93" s="274">
        <f t="shared" ca="1" si="134"/>
        <v>2056</v>
      </c>
      <c r="K93" s="274">
        <f t="shared" ca="1" si="134"/>
        <v>2044</v>
      </c>
      <c r="L93" s="261">
        <f t="shared" ca="1" si="132"/>
        <v>17480</v>
      </c>
      <c r="M93" s="275"/>
      <c r="N93" s="694"/>
      <c r="O93" s="709"/>
      <c r="P93" s="710"/>
      <c r="Q93" s="276"/>
      <c r="R93" s="277"/>
      <c r="S93" s="276"/>
      <c r="T93" s="277"/>
      <c r="U93" s="276"/>
      <c r="V93" s="277"/>
      <c r="W93" s="276"/>
      <c r="X93" s="277"/>
    </row>
    <row r="94" spans="1:24" s="209" customFormat="1" ht="22.5" customHeight="1">
      <c r="A94" s="1156" t="s">
        <v>180</v>
      </c>
      <c r="B94" s="252" t="s">
        <v>157</v>
      </c>
      <c r="C94" s="231">
        <f t="shared" ref="C94:K94" si="135">C80-C81</f>
        <v>24363</v>
      </c>
      <c r="D94" s="231">
        <f t="shared" si="135"/>
        <v>21493</v>
      </c>
      <c r="E94" s="231">
        <f t="shared" si="135"/>
        <v>23399</v>
      </c>
      <c r="F94" s="231">
        <f t="shared" si="135"/>
        <v>23511</v>
      </c>
      <c r="G94" s="231">
        <f t="shared" si="135"/>
        <v>23243</v>
      </c>
      <c r="H94" s="231">
        <f t="shared" si="135"/>
        <v>27195</v>
      </c>
      <c r="I94" s="231">
        <f t="shared" si="135"/>
        <v>25520</v>
      </c>
      <c r="J94" s="231">
        <f t="shared" si="135"/>
        <v>25582</v>
      </c>
      <c r="K94" s="231">
        <f t="shared" si="135"/>
        <v>26639</v>
      </c>
      <c r="L94" s="228">
        <f t="shared" si="132"/>
        <v>220945</v>
      </c>
      <c r="M94" s="236"/>
      <c r="N94" s="695"/>
      <c r="O94" s="711"/>
      <c r="P94" s="238"/>
      <c r="Q94" s="237"/>
      <c r="R94" s="238"/>
      <c r="S94" s="237"/>
      <c r="T94" s="238"/>
      <c r="U94" s="237"/>
      <c r="V94" s="238"/>
      <c r="W94" s="237"/>
      <c r="X94" s="238"/>
    </row>
    <row r="95" spans="1:24" s="209" customFormat="1" ht="22.5" customHeight="1">
      <c r="A95" s="1157"/>
      <c r="B95" s="248" t="s">
        <v>158</v>
      </c>
      <c r="C95" s="230">
        <f>SUM(死淘统计!B52:B58)</f>
        <v>0</v>
      </c>
      <c r="D95" s="230">
        <f>SUM(死淘统计!C52:C58)</f>
        <v>0</v>
      </c>
      <c r="E95" s="230">
        <f>SUM(死淘统计!D52:D58)</f>
        <v>0</v>
      </c>
      <c r="F95" s="230">
        <f>SUM(死淘统计!E52:E58)</f>
        <v>0</v>
      </c>
      <c r="G95" s="230">
        <f>SUM(死淘统计!F52:F58)</f>
        <v>0</v>
      </c>
      <c r="H95" s="230">
        <f>SUM(死淘统计!G52:G58)</f>
        <v>0</v>
      </c>
      <c r="I95" s="230">
        <f>SUM(死淘统计!H52:H58)</f>
        <v>0</v>
      </c>
      <c r="J95" s="230">
        <f>SUM(死淘统计!I52:I58)</f>
        <v>0</v>
      </c>
      <c r="K95" s="230">
        <f>SUM(死淘统计!J52:J58)</f>
        <v>0</v>
      </c>
      <c r="L95" s="227">
        <f t="shared" si="132"/>
        <v>0</v>
      </c>
      <c r="M95" s="216"/>
      <c r="N95" s="690"/>
      <c r="O95" s="701"/>
      <c r="P95" s="618"/>
      <c r="Q95" s="217"/>
      <c r="R95" s="218"/>
      <c r="S95" s="217"/>
      <c r="T95" s="218"/>
      <c r="U95" s="217"/>
      <c r="V95" s="218"/>
      <c r="W95" s="217"/>
      <c r="X95" s="218"/>
    </row>
    <row r="96" spans="1:24" s="209" customFormat="1" ht="22.5" customHeight="1">
      <c r="A96" s="1157"/>
      <c r="B96" s="249" t="s">
        <v>159</v>
      </c>
      <c r="C96" s="234">
        <f t="shared" ref="C96:L96" si="136">C95/C$4</f>
        <v>0</v>
      </c>
      <c r="D96" s="234">
        <f t="shared" ref="D96" si="137">D95/D$4</f>
        <v>0</v>
      </c>
      <c r="E96" s="234">
        <f t="shared" ref="E96" si="138">E95/E$4</f>
        <v>0</v>
      </c>
      <c r="F96" s="234">
        <f t="shared" ref="F96" si="139">F95/F$4</f>
        <v>0</v>
      </c>
      <c r="G96" s="234">
        <f t="shared" ref="G96" si="140">G95/G$4</f>
        <v>0</v>
      </c>
      <c r="H96" s="234">
        <f t="shared" ref="H96" si="141">H95/H$4</f>
        <v>0</v>
      </c>
      <c r="I96" s="234">
        <f t="shared" ref="I96" si="142">I95/I$4</f>
        <v>0</v>
      </c>
      <c r="J96" s="234">
        <f t="shared" ref="J96" si="143">J95/J$4</f>
        <v>0</v>
      </c>
      <c r="K96" s="234">
        <f t="shared" si="136"/>
        <v>0</v>
      </c>
      <c r="L96" s="235">
        <f t="shared" si="136"/>
        <v>0</v>
      </c>
      <c r="M96" s="222"/>
      <c r="N96" s="690"/>
      <c r="O96" s="702"/>
      <c r="P96" s="618"/>
      <c r="Q96" s="223"/>
      <c r="R96" s="218"/>
      <c r="S96" s="223"/>
      <c r="T96" s="218"/>
      <c r="U96" s="223"/>
      <c r="V96" s="218"/>
      <c r="W96" s="223"/>
      <c r="X96" s="218"/>
    </row>
    <row r="97" spans="1:24" s="209" customFormat="1" ht="22.5" customHeight="1">
      <c r="A97" s="1157"/>
      <c r="B97" s="248" t="s">
        <v>160</v>
      </c>
      <c r="C97" s="230">
        <f t="shared" ref="C97:K97" si="144">C95+C83</f>
        <v>3637</v>
      </c>
      <c r="D97" s="230">
        <f t="shared" si="144"/>
        <v>5007</v>
      </c>
      <c r="E97" s="230">
        <f t="shared" si="144"/>
        <v>3001</v>
      </c>
      <c r="F97" s="230">
        <f t="shared" si="144"/>
        <v>2889</v>
      </c>
      <c r="G97" s="230">
        <f t="shared" si="144"/>
        <v>3157</v>
      </c>
      <c r="H97" s="230">
        <f t="shared" si="144"/>
        <v>2305</v>
      </c>
      <c r="I97" s="230">
        <f t="shared" si="144"/>
        <v>4080</v>
      </c>
      <c r="J97" s="230">
        <f t="shared" si="144"/>
        <v>3918</v>
      </c>
      <c r="K97" s="230">
        <f t="shared" si="144"/>
        <v>2961</v>
      </c>
      <c r="L97" s="227">
        <f t="shared" si="132"/>
        <v>30955</v>
      </c>
      <c r="M97" s="216"/>
      <c r="N97" s="690"/>
      <c r="O97" s="701"/>
      <c r="P97" s="618"/>
      <c r="Q97" s="217"/>
      <c r="R97" s="218"/>
      <c r="S97" s="217"/>
      <c r="T97" s="218"/>
      <c r="U97" s="217"/>
      <c r="V97" s="218"/>
      <c r="W97" s="217"/>
      <c r="X97" s="218"/>
    </row>
    <row r="98" spans="1:24" s="209" customFormat="1" ht="22.5" customHeight="1">
      <c r="A98" s="1157"/>
      <c r="B98" s="249" t="s">
        <v>161</v>
      </c>
      <c r="C98" s="234">
        <f t="shared" ref="C98:L98" si="145">C97/C$4</f>
        <v>0.12989285714285714</v>
      </c>
      <c r="D98" s="234">
        <f t="shared" ref="D98" si="146">D97/D$4</f>
        <v>0.18894339622641509</v>
      </c>
      <c r="E98" s="234">
        <f t="shared" ref="E98" si="147">E97/E$4</f>
        <v>0.11367424242424243</v>
      </c>
      <c r="F98" s="234">
        <f t="shared" ref="F98" si="148">F97/F$4</f>
        <v>0.10943181818181819</v>
      </c>
      <c r="G98" s="234">
        <f t="shared" ref="G98" si="149">G97/G$4</f>
        <v>0.11958333333333333</v>
      </c>
      <c r="H98" s="234">
        <f t="shared" ref="H98" si="150">H97/H$4</f>
        <v>7.8135593220338986E-2</v>
      </c>
      <c r="I98" s="234">
        <f t="shared" ref="I98" si="151">I97/I$4</f>
        <v>0.13783783783783785</v>
      </c>
      <c r="J98" s="234">
        <f t="shared" ref="J98" si="152">J97/J$4</f>
        <v>0.1328135593220339</v>
      </c>
      <c r="K98" s="234">
        <f t="shared" si="145"/>
        <v>0.10003378378378379</v>
      </c>
      <c r="L98" s="235">
        <f t="shared" si="145"/>
        <v>0.12288606589916634</v>
      </c>
      <c r="M98" s="222"/>
      <c r="N98" s="690"/>
      <c r="O98" s="702"/>
      <c r="P98" s="618"/>
      <c r="Q98" s="223"/>
      <c r="R98" s="218"/>
      <c r="S98" s="223"/>
      <c r="T98" s="218"/>
      <c r="U98" s="223"/>
      <c r="V98" s="218"/>
      <c r="W98" s="223"/>
      <c r="X98" s="218"/>
    </row>
    <row r="99" spans="1:24" s="209" customFormat="1" ht="22.5" customHeight="1">
      <c r="A99" s="1157"/>
      <c r="B99" s="249" t="s">
        <v>162</v>
      </c>
      <c r="C99" s="232">
        <f>周称重!D3591</f>
        <v>0</v>
      </c>
      <c r="D99" s="232">
        <f>周称重!J3591</f>
        <v>0</v>
      </c>
      <c r="E99" s="232">
        <f>周称重!P3591</f>
        <v>0</v>
      </c>
      <c r="F99" s="232">
        <f>周称重!V3591</f>
        <v>0</v>
      </c>
      <c r="G99" s="232">
        <f>周称重!AB3591</f>
        <v>0</v>
      </c>
      <c r="H99" s="232">
        <f>周称重!AH3591</f>
        <v>0</v>
      </c>
      <c r="I99" s="232">
        <f>周称重!AN3591</f>
        <v>0</v>
      </c>
      <c r="J99" s="232">
        <f>周称重!AT3591</f>
        <v>0</v>
      </c>
      <c r="K99" s="232">
        <f>周称重!AZ3591</f>
        <v>0</v>
      </c>
      <c r="L99" s="229">
        <f t="shared" ref="L99" si="153">AVERAGE(C99:K99)</f>
        <v>0</v>
      </c>
      <c r="M99" s="222">
        <v>3695</v>
      </c>
      <c r="N99" s="690">
        <f>L99-M99</f>
        <v>-3695</v>
      </c>
      <c r="O99" s="702">
        <v>3118</v>
      </c>
      <c r="P99" s="618">
        <f>+L99-O99</f>
        <v>-3118</v>
      </c>
      <c r="Q99" s="223">
        <v>3407</v>
      </c>
      <c r="R99" s="218">
        <f>+L99-Q99</f>
        <v>-3407</v>
      </c>
      <c r="S99" s="223">
        <v>3786</v>
      </c>
      <c r="T99" s="218">
        <f>+L99-S99</f>
        <v>-3786</v>
      </c>
      <c r="U99" s="223">
        <v>3226</v>
      </c>
      <c r="V99" s="218">
        <f>+L99-U99</f>
        <v>-3226</v>
      </c>
      <c r="W99" s="223">
        <v>3506</v>
      </c>
      <c r="X99" s="218">
        <f>+L99-W99</f>
        <v>-3506</v>
      </c>
    </row>
    <row r="100" spans="1:24" s="209" customFormat="1" ht="22.5" customHeight="1">
      <c r="A100" s="1157"/>
      <c r="B100" s="249" t="s">
        <v>417</v>
      </c>
      <c r="C100" s="232" t="e">
        <f t="shared" ref="C100:L100" si="154">(C99-C85)/7</f>
        <v>#DIV/0!</v>
      </c>
      <c r="D100" s="232" t="e">
        <f t="shared" si="154"/>
        <v>#DIV/0!</v>
      </c>
      <c r="E100" s="232" t="e">
        <f t="shared" si="154"/>
        <v>#DIV/0!</v>
      </c>
      <c r="F100" s="232" t="e">
        <f t="shared" si="154"/>
        <v>#DIV/0!</v>
      </c>
      <c r="G100" s="232" t="e">
        <f t="shared" si="154"/>
        <v>#DIV/0!</v>
      </c>
      <c r="H100" s="232" t="e">
        <f t="shared" si="154"/>
        <v>#DIV/0!</v>
      </c>
      <c r="I100" s="232" t="e">
        <f t="shared" si="154"/>
        <v>#DIV/0!</v>
      </c>
      <c r="J100" s="232" t="e">
        <f t="shared" si="154"/>
        <v>#DIV/0!</v>
      </c>
      <c r="K100" s="232" t="e">
        <f t="shared" si="154"/>
        <v>#DIV/0!</v>
      </c>
      <c r="L100" s="229" t="e">
        <f t="shared" si="154"/>
        <v>#DIV/0!</v>
      </c>
      <c r="M100" s="222"/>
      <c r="N100" s="690"/>
      <c r="O100" s="702"/>
      <c r="P100" s="618"/>
      <c r="Q100" s="617"/>
      <c r="R100" s="618"/>
      <c r="S100" s="617"/>
      <c r="T100" s="618"/>
      <c r="U100" s="617"/>
      <c r="V100" s="618"/>
      <c r="W100" s="617"/>
      <c r="X100" s="618"/>
    </row>
    <row r="101" spans="1:24" s="209" customFormat="1" ht="22.5" customHeight="1">
      <c r="A101" s="1157"/>
      <c r="B101" s="251" t="s">
        <v>174</v>
      </c>
      <c r="C101" s="232">
        <f>SUMIFS(日报!H:H,日报!D:D,"&lt;= 49",日报!D:D,"&gt;42")</f>
        <v>0</v>
      </c>
      <c r="D101" s="232">
        <f>SUMIFS(日报!Y:Y,日报!U:U,"&lt;= 49",日报!U:U,"&gt;42")</f>
        <v>0</v>
      </c>
      <c r="E101" s="232">
        <f>SUMIFS(日报!AP:AP,日报!AL:AL,"&lt;= 49",日报!AL:AL,"&gt;42")</f>
        <v>0</v>
      </c>
      <c r="F101" s="232">
        <f>SUMIFS(日报!BG:BG,日报!BC:BC,"&lt;= 49",日报!BC:BC,"&gt;42")</f>
        <v>0</v>
      </c>
      <c r="G101" s="232">
        <f>SUMIFS(日报!BX:BX,日报!BT:BT,"&lt;= 49",日报!BT:BT,"&gt;42")</f>
        <v>0</v>
      </c>
      <c r="H101" s="232">
        <f>SUMIFS(日报!CO:CO,日报!CK:CK,"&lt;= 49",日报!CK:CK,"&gt;42")</f>
        <v>0</v>
      </c>
      <c r="I101" s="232">
        <f>SUMIFS(日报!DF:DF,日报!DB:DB,"&lt;= 49",日报!DB:DB,"&gt;42")</f>
        <v>0</v>
      </c>
      <c r="J101" s="232">
        <f>SUMIFS(日报!DW:DW,日报!DS:DS,"&lt;= 49",日报!DS:DS,"&gt;42")</f>
        <v>0</v>
      </c>
      <c r="K101" s="232">
        <f>SUMIFS(日报!EN:EN,日报!EJ:EJ,"&lt;= 49",日报!EJ:EJ,"&gt;42")</f>
        <v>0</v>
      </c>
      <c r="L101" s="227">
        <f t="shared" ref="L101:L102" si="155">SUM(C101:K101)</f>
        <v>0</v>
      </c>
      <c r="M101" s="222"/>
      <c r="N101" s="690"/>
      <c r="O101" s="702"/>
      <c r="P101" s="618"/>
      <c r="Q101" s="223"/>
      <c r="R101" s="218"/>
      <c r="S101" s="223"/>
      <c r="T101" s="218"/>
      <c r="U101" s="223"/>
      <c r="V101" s="218"/>
      <c r="W101" s="223"/>
      <c r="X101" s="218"/>
    </row>
    <row r="102" spans="1:24" s="209" customFormat="1" ht="22.5" customHeight="1">
      <c r="A102" s="1157"/>
      <c r="B102" s="251" t="s">
        <v>175</v>
      </c>
      <c r="C102" s="232">
        <f t="shared" ref="C102:K102" ca="1" si="156">C101+C88</f>
        <v>89453</v>
      </c>
      <c r="D102" s="232">
        <f t="shared" ca="1" si="156"/>
        <v>88811</v>
      </c>
      <c r="E102" s="232">
        <f t="shared" ca="1" si="156"/>
        <v>94239.444444444438</v>
      </c>
      <c r="F102" s="232">
        <f t="shared" ca="1" si="156"/>
        <v>91760.555555555562</v>
      </c>
      <c r="G102" s="232">
        <f t="shared" ca="1" si="156"/>
        <v>92440.555555555562</v>
      </c>
      <c r="H102" s="232">
        <f t="shared" ca="1" si="156"/>
        <v>99763</v>
      </c>
      <c r="I102" s="232">
        <f t="shared" ca="1" si="156"/>
        <v>94576</v>
      </c>
      <c r="J102" s="232">
        <f t="shared" ca="1" si="156"/>
        <v>93781</v>
      </c>
      <c r="K102" s="232">
        <f t="shared" ca="1" si="156"/>
        <v>91329</v>
      </c>
      <c r="L102" s="227">
        <f t="shared" ca="1" si="155"/>
        <v>836153.5555555555</v>
      </c>
      <c r="M102" s="222"/>
      <c r="N102" s="690"/>
      <c r="O102" s="702"/>
      <c r="P102" s="618"/>
      <c r="Q102" s="223"/>
      <c r="R102" s="218"/>
      <c r="S102" s="223"/>
      <c r="T102" s="218"/>
      <c r="U102" s="223"/>
      <c r="V102" s="218"/>
      <c r="W102" s="223"/>
      <c r="X102" s="218"/>
    </row>
    <row r="103" spans="1:24" s="209" customFormat="1" ht="22.5" customHeight="1">
      <c r="A103" s="1157"/>
      <c r="B103" s="249" t="s">
        <v>165</v>
      </c>
      <c r="C103" s="232" t="e">
        <f t="shared" ref="C103:K103" ca="1" si="157">C102/C99/(C94-C95)*1000</f>
        <v>#DIV/0!</v>
      </c>
      <c r="D103" s="232" t="e">
        <f t="shared" ca="1" si="157"/>
        <v>#DIV/0!</v>
      </c>
      <c r="E103" s="232" t="e">
        <f t="shared" ca="1" si="157"/>
        <v>#DIV/0!</v>
      </c>
      <c r="F103" s="232" t="e">
        <f t="shared" ca="1" si="157"/>
        <v>#DIV/0!</v>
      </c>
      <c r="G103" s="232" t="e">
        <f t="shared" ca="1" si="157"/>
        <v>#DIV/0!</v>
      </c>
      <c r="H103" s="232" t="e">
        <f t="shared" ca="1" si="157"/>
        <v>#DIV/0!</v>
      </c>
      <c r="I103" s="232" t="e">
        <f t="shared" ca="1" si="157"/>
        <v>#DIV/0!</v>
      </c>
      <c r="J103" s="232" t="e">
        <f t="shared" ca="1" si="157"/>
        <v>#DIV/0!</v>
      </c>
      <c r="K103" s="232" t="e">
        <f t="shared" ca="1" si="157"/>
        <v>#DIV/0!</v>
      </c>
      <c r="L103" s="229" t="e">
        <f t="shared" ref="L103" ca="1" si="158">AVERAGE(C103:K103)</f>
        <v>#DIV/0!</v>
      </c>
      <c r="M103" s="737">
        <v>1.8403247631935047</v>
      </c>
      <c r="N103" s="690" t="e">
        <f ca="1">L103-M103</f>
        <v>#DIV/0!</v>
      </c>
      <c r="O103" s="738">
        <v>1.8826170622193714</v>
      </c>
      <c r="P103" s="618" t="e">
        <f ca="1">+L103-O103</f>
        <v>#DIV/0!</v>
      </c>
      <c r="Q103" s="736">
        <v>1.8605811564426182</v>
      </c>
      <c r="R103" s="218" t="e">
        <f ca="1">+L103-Q103</f>
        <v>#DIV/0!</v>
      </c>
      <c r="S103" s="223">
        <v>1.8049999999999999</v>
      </c>
      <c r="T103" s="218" t="e">
        <f ca="1">+L103-S103</f>
        <v>#DIV/0!</v>
      </c>
      <c r="U103" s="223">
        <v>1.841</v>
      </c>
      <c r="V103" s="218" t="e">
        <f ca="1">+L103-U103</f>
        <v>#DIV/0!</v>
      </c>
      <c r="W103" s="223">
        <v>1.819</v>
      </c>
      <c r="X103" s="218" t="e">
        <f ca="1">+L103-W103</f>
        <v>#DIV/0!</v>
      </c>
    </row>
    <row r="104" spans="1:24" s="209" customFormat="1" ht="22.5" customHeight="1">
      <c r="A104" s="1157"/>
      <c r="B104" s="248" t="s">
        <v>166</v>
      </c>
      <c r="C104" s="230">
        <f>SUMIFS(日报!I:I,日报!D:D,"&lt;= 49",日报!D:D,"&gt;42")</f>
        <v>0</v>
      </c>
      <c r="D104" s="230">
        <f>SUMIFS(日报!Z:Z,日报!U:U,"&lt;= 49",日报!U:U,"&gt;42")</f>
        <v>0</v>
      </c>
      <c r="E104" s="230">
        <f>SUMIFS(日报!AQ:AQ,日报!AL:AL,"&lt;= 49",日报!AL:AL,"&gt;42")</f>
        <v>0</v>
      </c>
      <c r="F104" s="230">
        <f>SUMIFS(日报!BH:BH,日报!BC:BC,"&lt;= 49",日报!BC:BC,"&gt;42")</f>
        <v>0</v>
      </c>
      <c r="G104" s="230">
        <f>SUMIFS(日报!BY:BY,日报!BT:BT,"&lt;= 49",日报!BT:BT,"&gt;42")</f>
        <v>0</v>
      </c>
      <c r="H104" s="230">
        <f>SUMIFS(日报!CP:CP,日报!CK:CK,"&lt;= 49",日报!CK:CK,"&gt;42")</f>
        <v>0</v>
      </c>
      <c r="I104" s="230">
        <f>SUMIFS(日报!DG:DG,日报!DB:DB,"&lt;= 49",日报!DB:DB,"&gt;42")</f>
        <v>0</v>
      </c>
      <c r="J104" s="230">
        <f>SUMIFS(日报!DX:DX,日报!DS:DS,"&lt;= 49",日报!DS:DS,"&gt;42")</f>
        <v>0</v>
      </c>
      <c r="K104" s="230">
        <f>SUMIFS(日报!EO:EO,日报!EJ:EJ,"&lt;= 49",日报!EJ:EJ,"&gt;42")</f>
        <v>0</v>
      </c>
      <c r="L104" s="227">
        <f t="shared" ref="L104:L107" si="159">SUM(C104:K104)</f>
        <v>0</v>
      </c>
      <c r="M104" s="216"/>
      <c r="N104" s="690"/>
      <c r="O104" s="701"/>
      <c r="P104" s="618"/>
      <c r="Q104" s="217"/>
      <c r="R104" s="218"/>
      <c r="S104" s="217"/>
      <c r="T104" s="218"/>
      <c r="U104" s="217"/>
      <c r="V104" s="218"/>
      <c r="W104" s="217"/>
      <c r="X104" s="218"/>
    </row>
    <row r="105" spans="1:24" s="209" customFormat="1" ht="22.5" customHeight="1">
      <c r="A105" s="1157"/>
      <c r="B105" s="248" t="s">
        <v>167</v>
      </c>
      <c r="C105" s="230">
        <f t="shared" ref="C105:K105" ca="1" si="160">C104+C91</f>
        <v>4461</v>
      </c>
      <c r="D105" s="230">
        <f t="shared" ca="1" si="160"/>
        <v>4464</v>
      </c>
      <c r="E105" s="230">
        <f t="shared" ca="1" si="160"/>
        <v>4472</v>
      </c>
      <c r="F105" s="230">
        <f t="shared" ca="1" si="160"/>
        <v>4476</v>
      </c>
      <c r="G105" s="230">
        <f t="shared" ca="1" si="160"/>
        <v>4481</v>
      </c>
      <c r="H105" s="230">
        <f t="shared" ca="1" si="160"/>
        <v>4215</v>
      </c>
      <c r="I105" s="230">
        <f t="shared" ca="1" si="160"/>
        <v>4115</v>
      </c>
      <c r="J105" s="230">
        <f t="shared" ca="1" si="160"/>
        <v>4219</v>
      </c>
      <c r="K105" s="230">
        <f t="shared" ca="1" si="160"/>
        <v>4125</v>
      </c>
      <c r="L105" s="227">
        <f t="shared" ca="1" si="159"/>
        <v>39028</v>
      </c>
      <c r="M105" s="216"/>
      <c r="N105" s="690"/>
      <c r="O105" s="701"/>
      <c r="P105" s="618"/>
      <c r="Q105" s="217"/>
      <c r="R105" s="218"/>
      <c r="S105" s="217"/>
      <c r="T105" s="218"/>
      <c r="U105" s="217"/>
      <c r="V105" s="218"/>
      <c r="W105" s="217"/>
      <c r="X105" s="218"/>
    </row>
    <row r="106" spans="1:24" s="209" customFormat="1" ht="22.5" customHeight="1">
      <c r="A106" s="1157"/>
      <c r="B106" s="249" t="s">
        <v>168</v>
      </c>
      <c r="C106" s="232">
        <f>SUMIFS(日报!J:J,日报!D:D,"&lt;= 49",日报!D:D,"&gt;42")</f>
        <v>0</v>
      </c>
      <c r="D106" s="232">
        <f>SUMIFS(日报!AA:AA,日报!U:U,"&lt;= 49",日报!U:U,"&gt;42")</f>
        <v>0</v>
      </c>
      <c r="E106" s="232">
        <f>SUMIFS(日报!AR:AR,日报!AL:AL,"&lt;= 49",日报!AL:AL,"&gt;42")</f>
        <v>0</v>
      </c>
      <c r="F106" s="232">
        <f>SUMIFS(日报!BI:BI,日报!BC:BC,"&lt;= 49",日报!BC:BC,"&gt;42")</f>
        <v>0</v>
      </c>
      <c r="G106" s="232">
        <f>SUMIFS(日报!BZ:BZ,日报!BT:BT,"&lt;= 49",日报!BT:BT,"&gt;42")</f>
        <v>0</v>
      </c>
      <c r="H106" s="232">
        <f>SUMIFS(日报!CQ:CQ,日报!CK:CK,"&lt;= 49",日报!CK:CK,"&gt;42")</f>
        <v>0</v>
      </c>
      <c r="I106" s="232">
        <f>SUMIFS(日报!DH:DH,日报!DB:DB,"&lt;= 49",日报!DB:DB,"&gt;42")</f>
        <v>0</v>
      </c>
      <c r="J106" s="232">
        <f>SUMIFS(日报!DY:DY,日报!DS:DS,"&lt;= 49",日报!DS:DS,"&gt;42")</f>
        <v>0</v>
      </c>
      <c r="K106" s="232">
        <f>SUMIFS(日报!EP:EP,日报!EJ:EJ,"&lt;= 49",日报!EJ:EJ,"&gt;42")</f>
        <v>0</v>
      </c>
      <c r="L106" s="227">
        <f t="shared" si="159"/>
        <v>0</v>
      </c>
      <c r="M106" s="222"/>
      <c r="N106" s="690"/>
      <c r="O106" s="702"/>
      <c r="P106" s="618"/>
      <c r="Q106" s="223"/>
      <c r="R106" s="218"/>
      <c r="S106" s="223"/>
      <c r="T106" s="218"/>
      <c r="U106" s="223"/>
      <c r="V106" s="218"/>
      <c r="W106" s="223"/>
      <c r="X106" s="218"/>
    </row>
    <row r="107" spans="1:24" s="209" customFormat="1" ht="22.5" customHeight="1" thickBot="1">
      <c r="A107" s="1158"/>
      <c r="B107" s="250" t="s">
        <v>169</v>
      </c>
      <c r="C107" s="233">
        <f t="shared" ref="C107:K107" ca="1" si="161">C106+C93</f>
        <v>1996</v>
      </c>
      <c r="D107" s="233">
        <f t="shared" ca="1" si="161"/>
        <v>2040</v>
      </c>
      <c r="E107" s="233">
        <f t="shared" ca="1" si="161"/>
        <v>1916</v>
      </c>
      <c r="F107" s="233">
        <f t="shared" ca="1" si="161"/>
        <v>2016</v>
      </c>
      <c r="G107" s="233">
        <f t="shared" ca="1" si="161"/>
        <v>1976</v>
      </c>
      <c r="H107" s="233">
        <f t="shared" ca="1" si="161"/>
        <v>2084</v>
      </c>
      <c r="I107" s="233">
        <f t="shared" ca="1" si="161"/>
        <v>1352</v>
      </c>
      <c r="J107" s="233">
        <f t="shared" ca="1" si="161"/>
        <v>2056</v>
      </c>
      <c r="K107" s="233">
        <f t="shared" ca="1" si="161"/>
        <v>2044</v>
      </c>
      <c r="L107" s="278">
        <f t="shared" ca="1" si="159"/>
        <v>17480</v>
      </c>
      <c r="M107" s="224"/>
      <c r="N107" s="691"/>
      <c r="O107" s="703"/>
      <c r="P107" s="704"/>
      <c r="Q107" s="225"/>
      <c r="R107" s="226"/>
      <c r="S107" s="225"/>
      <c r="T107" s="226"/>
      <c r="U107" s="225"/>
      <c r="V107" s="226"/>
      <c r="W107" s="225"/>
      <c r="X107" s="226"/>
    </row>
  </sheetData>
  <sheetProtection algorithmName="SHA-512" hashValue="rzsa/ljOIrzrn7+nXbIfZwNjsn0NdOFBIgeleh9hqalajt63b6lUe5aex+YGk9UBHM5gvxOyJz8u99o4ZnPI3g==" saltValue="d1bIX2hGkX9oWHukWNlZCw==" spinCount="100000" sheet="1" objects="1" scenarios="1"/>
  <mergeCells count="32">
    <mergeCell ref="A94:A107"/>
    <mergeCell ref="M7:N7"/>
    <mergeCell ref="O7:P7"/>
    <mergeCell ref="Q7:R7"/>
    <mergeCell ref="S7:T7"/>
    <mergeCell ref="A24:A37"/>
    <mergeCell ref="A38:A51"/>
    <mergeCell ref="A52:A65"/>
    <mergeCell ref="A66:A79"/>
    <mergeCell ref="A80:A93"/>
    <mergeCell ref="W7:X7"/>
    <mergeCell ref="Q5:R5"/>
    <mergeCell ref="S5:T5"/>
    <mergeCell ref="U5:V5"/>
    <mergeCell ref="W5:X5"/>
    <mergeCell ref="W6:X6"/>
    <mergeCell ref="M1:X1"/>
    <mergeCell ref="A3:A8"/>
    <mergeCell ref="M4:N4"/>
    <mergeCell ref="O4:P4"/>
    <mergeCell ref="Q4:R4"/>
    <mergeCell ref="S4:T4"/>
    <mergeCell ref="U4:V4"/>
    <mergeCell ref="W4:X4"/>
    <mergeCell ref="M5:N5"/>
    <mergeCell ref="O5:P5"/>
    <mergeCell ref="M6:N6"/>
    <mergeCell ref="O6:P6"/>
    <mergeCell ref="Q6:R6"/>
    <mergeCell ref="S6:T6"/>
    <mergeCell ref="U6:V6"/>
    <mergeCell ref="U7:V7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4F884-67C6-45D1-BB1B-34106F2DCB50}">
  <dimension ref="A1:BE3600"/>
  <sheetViews>
    <sheetView topLeftCell="AP516" workbookViewId="0">
      <selection activeCell="AY2579" sqref="AY2579:AZ2579"/>
    </sheetView>
  </sheetViews>
  <sheetFormatPr defaultColWidth="9" defaultRowHeight="14" outlineLevelRow="2"/>
  <cols>
    <col min="1" max="2" width="9" style="183"/>
    <col min="3" max="3" width="16.6328125" style="183" customWidth="1"/>
    <col min="4" max="4" width="12.6328125" style="183" customWidth="1"/>
    <col min="5" max="5" width="0" style="183" hidden="1" customWidth="1"/>
    <col min="6" max="6" width="2.08984375" style="183" customWidth="1"/>
    <col min="7" max="8" width="9" style="183"/>
    <col min="9" max="9" width="16.6328125" style="183" customWidth="1"/>
    <col min="10" max="10" width="12.6328125" style="183" customWidth="1"/>
    <col min="11" max="11" width="0" style="183" hidden="1" customWidth="1"/>
    <col min="12" max="12" width="2.08984375" style="183" customWidth="1"/>
    <col min="13" max="14" width="9" style="183"/>
    <col min="15" max="15" width="16.6328125" style="183" customWidth="1"/>
    <col min="16" max="16" width="12.6328125" style="183" customWidth="1"/>
    <col min="17" max="17" width="0" style="183" hidden="1" customWidth="1"/>
    <col min="18" max="18" width="2.08984375" style="183" customWidth="1"/>
    <col min="19" max="20" width="9" style="183"/>
    <col min="21" max="21" width="16.6328125" style="183" customWidth="1"/>
    <col min="22" max="22" width="12.6328125" style="183" customWidth="1"/>
    <col min="23" max="23" width="0" style="183" hidden="1" customWidth="1"/>
    <col min="24" max="24" width="2.08984375" style="183" customWidth="1"/>
    <col min="25" max="26" width="9" style="183"/>
    <col min="27" max="27" width="16.6328125" style="183" customWidth="1"/>
    <col min="28" max="28" width="12.6328125" style="183" customWidth="1"/>
    <col min="29" max="29" width="0" style="183" hidden="1" customWidth="1"/>
    <col min="30" max="30" width="2.08984375" style="183" customWidth="1"/>
    <col min="31" max="32" width="9" style="183"/>
    <col min="33" max="33" width="16.6328125" style="183" customWidth="1"/>
    <col min="34" max="34" width="12.6328125" style="183" customWidth="1"/>
    <col min="35" max="35" width="0" style="183" hidden="1" customWidth="1"/>
    <col min="36" max="36" width="2.08984375" style="183" customWidth="1"/>
    <col min="37" max="38" width="9" style="183"/>
    <col min="39" max="39" width="16.6328125" style="183" customWidth="1"/>
    <col min="40" max="40" width="12.6328125" style="183" customWidth="1"/>
    <col min="41" max="41" width="0" style="183" hidden="1" customWidth="1"/>
    <col min="42" max="42" width="2.08984375" style="183" customWidth="1"/>
    <col min="43" max="44" width="9" style="183"/>
    <col min="45" max="45" width="16.6328125" style="183" customWidth="1"/>
    <col min="46" max="46" width="12.6328125" style="183" customWidth="1"/>
    <col min="47" max="47" width="0" style="183" hidden="1" customWidth="1"/>
    <col min="48" max="48" width="2.08984375" style="183" customWidth="1"/>
    <col min="49" max="50" width="9" style="183"/>
    <col min="51" max="51" width="16.6328125" style="183" customWidth="1"/>
    <col min="52" max="52" width="12.6328125" style="183" customWidth="1"/>
    <col min="53" max="53" width="0" style="183" hidden="1" customWidth="1"/>
    <col min="54" max="54" width="2.08984375" style="183" customWidth="1"/>
    <col min="55" max="16384" width="9" style="183"/>
  </cols>
  <sheetData>
    <row r="1" spans="1:57" s="19" customFormat="1" ht="39" customHeight="1">
      <c r="A1" s="1176" t="s">
        <v>325</v>
      </c>
      <c r="B1" s="1176"/>
      <c r="C1" s="1176"/>
      <c r="D1" s="1176"/>
      <c r="G1" s="1176" t="s">
        <v>519</v>
      </c>
      <c r="H1" s="1176"/>
      <c r="I1" s="1176"/>
      <c r="J1" s="1176"/>
      <c r="M1" s="1176" t="s">
        <v>559</v>
      </c>
      <c r="N1" s="1176"/>
      <c r="O1" s="1176"/>
      <c r="P1" s="1176"/>
      <c r="S1" s="1176" t="s">
        <v>520</v>
      </c>
      <c r="T1" s="1176"/>
      <c r="U1" s="1176"/>
      <c r="V1" s="1176"/>
      <c r="Y1" s="1176" t="s">
        <v>522</v>
      </c>
      <c r="Z1" s="1176"/>
      <c r="AA1" s="1176"/>
      <c r="AB1" s="1176"/>
      <c r="AE1" s="1176" t="s">
        <v>620</v>
      </c>
      <c r="AF1" s="1176"/>
      <c r="AG1" s="1176"/>
      <c r="AH1" s="1176"/>
      <c r="AK1" s="1176" t="s">
        <v>621</v>
      </c>
      <c r="AL1" s="1176"/>
      <c r="AM1" s="1176"/>
      <c r="AN1" s="1176"/>
      <c r="AQ1" s="1176" t="s">
        <v>622</v>
      </c>
      <c r="AR1" s="1176"/>
      <c r="AS1" s="1176"/>
      <c r="AT1" s="1176"/>
      <c r="AW1" s="1176" t="s">
        <v>623</v>
      </c>
      <c r="AX1" s="1176"/>
      <c r="AY1" s="1176"/>
      <c r="AZ1" s="1176"/>
    </row>
    <row r="2" spans="1:57" s="20" customFormat="1" ht="32.25" customHeight="1">
      <c r="A2" s="1177" t="s">
        <v>148</v>
      </c>
      <c r="B2" s="1177"/>
      <c r="C2" s="1177"/>
      <c r="D2" s="1177"/>
      <c r="G2" s="1177" t="s">
        <v>148</v>
      </c>
      <c r="H2" s="1177"/>
      <c r="I2" s="1177"/>
      <c r="J2" s="1177"/>
      <c r="M2" s="1177" t="s">
        <v>148</v>
      </c>
      <c r="N2" s="1177"/>
      <c r="O2" s="1177"/>
      <c r="P2" s="1177"/>
      <c r="S2" s="1177" t="s">
        <v>148</v>
      </c>
      <c r="T2" s="1177"/>
      <c r="U2" s="1177"/>
      <c r="V2" s="1177"/>
      <c r="Y2" s="1177" t="s">
        <v>148</v>
      </c>
      <c r="Z2" s="1177"/>
      <c r="AA2" s="1177"/>
      <c r="AB2" s="1177"/>
      <c r="AE2" s="1177" t="s">
        <v>148</v>
      </c>
      <c r="AF2" s="1177"/>
      <c r="AG2" s="1177"/>
      <c r="AH2" s="1177"/>
      <c r="AK2" s="1177" t="s">
        <v>148</v>
      </c>
      <c r="AL2" s="1177"/>
      <c r="AM2" s="1177"/>
      <c r="AN2" s="1177"/>
      <c r="AQ2" s="1177" t="s">
        <v>148</v>
      </c>
      <c r="AR2" s="1177"/>
      <c r="AS2" s="1177"/>
      <c r="AT2" s="1177"/>
      <c r="AW2" s="1177" t="s">
        <v>148</v>
      </c>
      <c r="AX2" s="1177"/>
      <c r="AY2" s="1177"/>
      <c r="AZ2" s="1177"/>
      <c r="BE2" s="17"/>
    </row>
    <row r="3" spans="1:57" s="20" customFormat="1" ht="18" hidden="1" customHeight="1" outlineLevel="1">
      <c r="A3" s="1178" t="s">
        <v>138</v>
      </c>
      <c r="B3" s="1179"/>
      <c r="C3" s="1179"/>
      <c r="D3" s="21" t="s">
        <v>641</v>
      </c>
      <c r="G3" s="1178" t="s">
        <v>138</v>
      </c>
      <c r="H3" s="1179"/>
      <c r="I3" s="1179"/>
      <c r="J3" s="21" t="s">
        <v>644</v>
      </c>
      <c r="M3" s="1178" t="s">
        <v>138</v>
      </c>
      <c r="N3" s="1179"/>
      <c r="O3" s="1179"/>
      <c r="P3" s="21" t="s">
        <v>644</v>
      </c>
      <c r="S3" s="1178" t="s">
        <v>138</v>
      </c>
      <c r="T3" s="1179"/>
      <c r="U3" s="1179"/>
      <c r="V3" s="21" t="s">
        <v>644</v>
      </c>
      <c r="Y3" s="1178" t="s">
        <v>138</v>
      </c>
      <c r="Z3" s="1179"/>
      <c r="AA3" s="1179"/>
      <c r="AB3" s="21" t="s">
        <v>644</v>
      </c>
      <c r="AE3" s="1178" t="s">
        <v>138</v>
      </c>
      <c r="AF3" s="1179"/>
      <c r="AG3" s="1179"/>
      <c r="AH3" s="21" t="s">
        <v>652</v>
      </c>
      <c r="AK3" s="1178" t="s">
        <v>138</v>
      </c>
      <c r="AL3" s="1179"/>
      <c r="AM3" s="1179"/>
      <c r="AN3" s="21" t="s">
        <v>652</v>
      </c>
      <c r="AQ3" s="1178" t="s">
        <v>138</v>
      </c>
      <c r="AR3" s="1179"/>
      <c r="AS3" s="1179"/>
      <c r="AT3" s="21" t="s">
        <v>652</v>
      </c>
      <c r="AW3" s="1178" t="s">
        <v>138</v>
      </c>
      <c r="AX3" s="1179"/>
      <c r="AY3" s="1179"/>
      <c r="AZ3" s="21" t="s">
        <v>652</v>
      </c>
      <c r="BE3" s="17"/>
    </row>
    <row r="4" spans="1:57" s="20" customFormat="1" ht="16.75" hidden="1" customHeight="1" outlineLevel="1">
      <c r="A4" s="1173" t="s">
        <v>139</v>
      </c>
      <c r="B4" s="1174"/>
      <c r="C4" s="1174"/>
      <c r="D4" s="193" t="s">
        <v>217</v>
      </c>
      <c r="G4" s="1173" t="s">
        <v>139</v>
      </c>
      <c r="H4" s="1174"/>
      <c r="I4" s="1174"/>
      <c r="J4" s="193" t="s">
        <v>217</v>
      </c>
      <c r="M4" s="1173" t="s">
        <v>139</v>
      </c>
      <c r="N4" s="1174"/>
      <c r="O4" s="1174"/>
      <c r="P4" s="193" t="s">
        <v>217</v>
      </c>
      <c r="S4" s="1173" t="s">
        <v>139</v>
      </c>
      <c r="T4" s="1174"/>
      <c r="U4" s="1174"/>
      <c r="V4" s="193" t="s">
        <v>217</v>
      </c>
      <c r="Y4" s="1173" t="s">
        <v>139</v>
      </c>
      <c r="Z4" s="1174"/>
      <c r="AA4" s="1174"/>
      <c r="AB4" s="193" t="s">
        <v>217</v>
      </c>
      <c r="AE4" s="1173" t="s">
        <v>139</v>
      </c>
      <c r="AF4" s="1174"/>
      <c r="AG4" s="1174"/>
      <c r="AH4" s="193" t="s">
        <v>217</v>
      </c>
      <c r="AK4" s="1173" t="s">
        <v>139</v>
      </c>
      <c r="AL4" s="1174"/>
      <c r="AM4" s="1174"/>
      <c r="AN4" s="193" t="s">
        <v>217</v>
      </c>
      <c r="AQ4" s="1173" t="s">
        <v>139</v>
      </c>
      <c r="AR4" s="1174"/>
      <c r="AS4" s="1174"/>
      <c r="AT4" s="193" t="s">
        <v>217</v>
      </c>
      <c r="AW4" s="1173" t="s">
        <v>139</v>
      </c>
      <c r="AX4" s="1174"/>
      <c r="AY4" s="1174"/>
      <c r="AZ4" s="193" t="s">
        <v>217</v>
      </c>
      <c r="BE4" s="17"/>
    </row>
    <row r="5" spans="1:57" s="17" customFormat="1" ht="16.75" hidden="1" customHeight="1" outlineLevel="1">
      <c r="A5" s="1173" t="s">
        <v>20</v>
      </c>
      <c r="B5" s="1174"/>
      <c r="C5" s="1174"/>
      <c r="D5" s="193">
        <f>MIN(C16:D515)</f>
        <v>38.1</v>
      </c>
      <c r="G5" s="1173" t="s">
        <v>20</v>
      </c>
      <c r="H5" s="1174"/>
      <c r="I5" s="1174"/>
      <c r="J5" s="193">
        <f>MIN(I16:J515)</f>
        <v>46.5</v>
      </c>
      <c r="M5" s="1173" t="s">
        <v>20</v>
      </c>
      <c r="N5" s="1174"/>
      <c r="O5" s="1174"/>
      <c r="P5" s="193">
        <f>MIN(O16:P515)</f>
        <v>46.5</v>
      </c>
      <c r="S5" s="1173" t="s">
        <v>20</v>
      </c>
      <c r="T5" s="1174"/>
      <c r="U5" s="1174"/>
      <c r="V5" s="193">
        <f>MIN(U16:V515)</f>
        <v>46.6</v>
      </c>
      <c r="Y5" s="1173" t="s">
        <v>20</v>
      </c>
      <c r="Z5" s="1174"/>
      <c r="AA5" s="1174"/>
      <c r="AB5" s="193">
        <f>MIN(AA16:AB515)</f>
        <v>46.7</v>
      </c>
      <c r="AE5" s="1173" t="s">
        <v>20</v>
      </c>
      <c r="AF5" s="1174"/>
      <c r="AG5" s="1174"/>
      <c r="AH5" s="193">
        <f>MIN(AG16:AH515)</f>
        <v>38.5</v>
      </c>
      <c r="AK5" s="1173" t="s">
        <v>20</v>
      </c>
      <c r="AL5" s="1174"/>
      <c r="AM5" s="1174"/>
      <c r="AN5" s="193">
        <f>MIN(AM16:AN515)</f>
        <v>38.4</v>
      </c>
      <c r="AQ5" s="1173" t="s">
        <v>20</v>
      </c>
      <c r="AR5" s="1174"/>
      <c r="AS5" s="1174"/>
      <c r="AT5" s="193">
        <f>MIN(AS16:AT515)</f>
        <v>38.4</v>
      </c>
      <c r="AW5" s="1173" t="s">
        <v>20</v>
      </c>
      <c r="AX5" s="1174"/>
      <c r="AY5" s="1174"/>
      <c r="AZ5" s="193">
        <f>MIN(AY16:AZ515)</f>
        <v>38.299999999999997</v>
      </c>
    </row>
    <row r="6" spans="1:57" s="17" customFormat="1" ht="16.75" hidden="1" customHeight="1" outlineLevel="1">
      <c r="A6" s="1173" t="s">
        <v>21</v>
      </c>
      <c r="B6" s="1174"/>
      <c r="C6" s="1174"/>
      <c r="D6" s="193">
        <f>MAX(C16:D515)</f>
        <v>38.1</v>
      </c>
      <c r="G6" s="1173" t="s">
        <v>21</v>
      </c>
      <c r="H6" s="1174"/>
      <c r="I6" s="1174"/>
      <c r="J6" s="193">
        <f>MAX(I16:J515)</f>
        <v>46.5</v>
      </c>
      <c r="M6" s="1173" t="s">
        <v>21</v>
      </c>
      <c r="N6" s="1174"/>
      <c r="O6" s="1174"/>
      <c r="P6" s="193">
        <f>MAX(O16:P515)</f>
        <v>46.5</v>
      </c>
      <c r="S6" s="1173" t="s">
        <v>21</v>
      </c>
      <c r="T6" s="1174"/>
      <c r="U6" s="1174"/>
      <c r="V6" s="193">
        <f>MAX(U16:V515)</f>
        <v>46.6</v>
      </c>
      <c r="Y6" s="1173" t="s">
        <v>21</v>
      </c>
      <c r="Z6" s="1174"/>
      <c r="AA6" s="1174"/>
      <c r="AB6" s="193">
        <f>MAX(AA16:AB515)</f>
        <v>46.7</v>
      </c>
      <c r="AE6" s="1173" t="s">
        <v>21</v>
      </c>
      <c r="AF6" s="1174"/>
      <c r="AG6" s="1174"/>
      <c r="AH6" s="193">
        <f>MAX(AG16:AH515)</f>
        <v>38.5</v>
      </c>
      <c r="AK6" s="1173" t="s">
        <v>21</v>
      </c>
      <c r="AL6" s="1174"/>
      <c r="AM6" s="1174"/>
      <c r="AN6" s="193">
        <f>MAX(AM16:AN515)</f>
        <v>38.4</v>
      </c>
      <c r="AQ6" s="1173" t="s">
        <v>21</v>
      </c>
      <c r="AR6" s="1174"/>
      <c r="AS6" s="1174"/>
      <c r="AT6" s="193">
        <f>MAX(AS16:AT515)</f>
        <v>38.4</v>
      </c>
      <c r="AW6" s="1173" t="s">
        <v>21</v>
      </c>
      <c r="AX6" s="1174"/>
      <c r="AY6" s="1174"/>
      <c r="AZ6" s="193">
        <f>MAX(AY16:AZ515)</f>
        <v>38.299999999999997</v>
      </c>
    </row>
    <row r="7" spans="1:57" s="17" customFormat="1" ht="16.75" hidden="1" customHeight="1" outlineLevel="1">
      <c r="A7" s="1173" t="s">
        <v>22</v>
      </c>
      <c r="B7" s="1174"/>
      <c r="C7" s="1174"/>
      <c r="D7" s="193">
        <f>AVERAGE(C16:C515)</f>
        <v>38.1</v>
      </c>
      <c r="G7" s="1173" t="s">
        <v>22</v>
      </c>
      <c r="H7" s="1174"/>
      <c r="I7" s="1174"/>
      <c r="J7" s="193">
        <f>AVERAGE(I16:I515)</f>
        <v>46.5</v>
      </c>
      <c r="M7" s="1173" t="s">
        <v>22</v>
      </c>
      <c r="N7" s="1174"/>
      <c r="O7" s="1174"/>
      <c r="P7" s="193">
        <f>AVERAGE(O16:O515)</f>
        <v>46.5</v>
      </c>
      <c r="S7" s="1173" t="s">
        <v>22</v>
      </c>
      <c r="T7" s="1174"/>
      <c r="U7" s="1174"/>
      <c r="V7" s="193">
        <f>AVERAGE(U16:U515)</f>
        <v>46.6</v>
      </c>
      <c r="Y7" s="1173" t="s">
        <v>22</v>
      </c>
      <c r="Z7" s="1174"/>
      <c r="AA7" s="1174"/>
      <c r="AB7" s="193">
        <f>AVERAGE(AA16:AA515)</f>
        <v>46.7</v>
      </c>
      <c r="AE7" s="1173" t="s">
        <v>22</v>
      </c>
      <c r="AF7" s="1174"/>
      <c r="AG7" s="1174"/>
      <c r="AH7" s="193">
        <f>AVERAGE(AG16:AG515)</f>
        <v>38.5</v>
      </c>
      <c r="AK7" s="1173" t="s">
        <v>22</v>
      </c>
      <c r="AL7" s="1174"/>
      <c r="AM7" s="1174"/>
      <c r="AN7" s="193">
        <f>AVERAGE(AM16:AM515)</f>
        <v>38.4</v>
      </c>
      <c r="AQ7" s="1173" t="s">
        <v>22</v>
      </c>
      <c r="AR7" s="1174"/>
      <c r="AS7" s="1174"/>
      <c r="AT7" s="193">
        <f>AVERAGE(AS16:AS515)</f>
        <v>38.4</v>
      </c>
      <c r="AW7" s="1173" t="s">
        <v>22</v>
      </c>
      <c r="AX7" s="1174"/>
      <c r="AY7" s="1174"/>
      <c r="AZ7" s="193">
        <f>AVERAGE(AY16:AY515)</f>
        <v>38.299999999999997</v>
      </c>
    </row>
    <row r="8" spans="1:57" s="17" customFormat="1" ht="33.75" hidden="1" customHeight="1" outlineLevel="1">
      <c r="A8" s="1175" t="s">
        <v>23</v>
      </c>
      <c r="B8" s="1174"/>
      <c r="C8" s="1174"/>
      <c r="D8" s="193">
        <f>D7*1.1</f>
        <v>41.910000000000004</v>
      </c>
      <c r="G8" s="1175" t="s">
        <v>23</v>
      </c>
      <c r="H8" s="1174"/>
      <c r="I8" s="1174"/>
      <c r="J8" s="193">
        <f>J7*1.1</f>
        <v>51.150000000000006</v>
      </c>
      <c r="M8" s="1175" t="s">
        <v>23</v>
      </c>
      <c r="N8" s="1174"/>
      <c r="O8" s="1174"/>
      <c r="P8" s="193">
        <f>P7*1.1</f>
        <v>51.150000000000006</v>
      </c>
      <c r="S8" s="1175" t="s">
        <v>23</v>
      </c>
      <c r="T8" s="1174"/>
      <c r="U8" s="1174"/>
      <c r="V8" s="193">
        <f>V7*1.1</f>
        <v>51.260000000000005</v>
      </c>
      <c r="Y8" s="1175" t="s">
        <v>23</v>
      </c>
      <c r="Z8" s="1174"/>
      <c r="AA8" s="1174"/>
      <c r="AB8" s="193">
        <f>AB7*1.1</f>
        <v>51.370000000000005</v>
      </c>
      <c r="AE8" s="1175" t="s">
        <v>23</v>
      </c>
      <c r="AF8" s="1174"/>
      <c r="AG8" s="1174"/>
      <c r="AH8" s="193">
        <f>AH7*1.1</f>
        <v>42.35</v>
      </c>
      <c r="AK8" s="1175" t="s">
        <v>23</v>
      </c>
      <c r="AL8" s="1174"/>
      <c r="AM8" s="1174"/>
      <c r="AN8" s="193">
        <f>AN7*1.1</f>
        <v>42.24</v>
      </c>
      <c r="AQ8" s="1175" t="s">
        <v>23</v>
      </c>
      <c r="AR8" s="1174"/>
      <c r="AS8" s="1174"/>
      <c r="AT8" s="193">
        <f>AT7*1.1</f>
        <v>42.24</v>
      </c>
      <c r="AW8" s="1175" t="s">
        <v>23</v>
      </c>
      <c r="AX8" s="1174"/>
      <c r="AY8" s="1174"/>
      <c r="AZ8" s="193">
        <f>AZ7*1.1</f>
        <v>42.13</v>
      </c>
    </row>
    <row r="9" spans="1:57" s="17" customFormat="1" ht="33.75" hidden="1" customHeight="1" outlineLevel="1">
      <c r="A9" s="1175" t="s">
        <v>24</v>
      </c>
      <c r="B9" s="1174"/>
      <c r="C9" s="1174"/>
      <c r="D9" s="193">
        <f>D7*0.9</f>
        <v>34.29</v>
      </c>
      <c r="G9" s="1175" t="s">
        <v>24</v>
      </c>
      <c r="H9" s="1174"/>
      <c r="I9" s="1174"/>
      <c r="J9" s="193">
        <f>J7*0.9</f>
        <v>41.85</v>
      </c>
      <c r="M9" s="1175" t="s">
        <v>24</v>
      </c>
      <c r="N9" s="1174"/>
      <c r="O9" s="1174"/>
      <c r="P9" s="193">
        <f>P7*0.9</f>
        <v>41.85</v>
      </c>
      <c r="S9" s="1175" t="s">
        <v>24</v>
      </c>
      <c r="T9" s="1174"/>
      <c r="U9" s="1174"/>
      <c r="V9" s="193">
        <f>V7*0.9</f>
        <v>41.940000000000005</v>
      </c>
      <c r="Y9" s="1175" t="s">
        <v>24</v>
      </c>
      <c r="Z9" s="1174"/>
      <c r="AA9" s="1174"/>
      <c r="AB9" s="193">
        <f>AB7*0.9</f>
        <v>42.03</v>
      </c>
      <c r="AE9" s="1175" t="s">
        <v>24</v>
      </c>
      <c r="AF9" s="1174"/>
      <c r="AG9" s="1174"/>
      <c r="AH9" s="193">
        <f>AH7*0.9</f>
        <v>34.65</v>
      </c>
      <c r="AK9" s="1175" t="s">
        <v>24</v>
      </c>
      <c r="AL9" s="1174"/>
      <c r="AM9" s="1174"/>
      <c r="AN9" s="193">
        <f>AN7*0.9</f>
        <v>34.56</v>
      </c>
      <c r="AQ9" s="1175" t="s">
        <v>24</v>
      </c>
      <c r="AR9" s="1174"/>
      <c r="AS9" s="1174"/>
      <c r="AT9" s="193">
        <f>AT7*0.9</f>
        <v>34.56</v>
      </c>
      <c r="AW9" s="1175" t="s">
        <v>24</v>
      </c>
      <c r="AX9" s="1174"/>
      <c r="AY9" s="1174"/>
      <c r="AZ9" s="193">
        <f>AZ7*0.9</f>
        <v>34.47</v>
      </c>
    </row>
    <row r="10" spans="1:57" s="17" customFormat="1" ht="31.5" hidden="1" customHeight="1" outlineLevel="1">
      <c r="A10" s="1175" t="s">
        <v>25</v>
      </c>
      <c r="B10" s="1174"/>
      <c r="C10" s="1174"/>
      <c r="D10" s="194">
        <f>SUM(E16:E515)</f>
        <v>1</v>
      </c>
      <c r="G10" s="1175" t="s">
        <v>25</v>
      </c>
      <c r="H10" s="1174"/>
      <c r="I10" s="1174"/>
      <c r="J10" s="194">
        <f>SUM(K16:K515)</f>
        <v>1</v>
      </c>
      <c r="M10" s="1175" t="s">
        <v>25</v>
      </c>
      <c r="N10" s="1174"/>
      <c r="O10" s="1174"/>
      <c r="P10" s="194">
        <f>SUM(Q16:Q515)</f>
        <v>1</v>
      </c>
      <c r="S10" s="1175" t="s">
        <v>25</v>
      </c>
      <c r="T10" s="1174"/>
      <c r="U10" s="1174"/>
      <c r="V10" s="194">
        <f>SUM(W16:W515)</f>
        <v>1</v>
      </c>
      <c r="Y10" s="1175" t="s">
        <v>25</v>
      </c>
      <c r="Z10" s="1174"/>
      <c r="AA10" s="1174"/>
      <c r="AB10" s="194">
        <f>SUM(AC16:AC515)</f>
        <v>1</v>
      </c>
      <c r="AE10" s="1175" t="s">
        <v>25</v>
      </c>
      <c r="AF10" s="1174"/>
      <c r="AG10" s="1174"/>
      <c r="AH10" s="194">
        <f>SUM(AI16:AI515)</f>
        <v>1</v>
      </c>
      <c r="AK10" s="1175" t="s">
        <v>25</v>
      </c>
      <c r="AL10" s="1174"/>
      <c r="AM10" s="1174"/>
      <c r="AN10" s="194">
        <f>SUM(AO16:AO515)</f>
        <v>1</v>
      </c>
      <c r="AQ10" s="1175" t="s">
        <v>25</v>
      </c>
      <c r="AR10" s="1174"/>
      <c r="AS10" s="1174"/>
      <c r="AT10" s="194">
        <f>SUM(AU16:AU515)</f>
        <v>1</v>
      </c>
      <c r="AW10" s="1175" t="s">
        <v>25</v>
      </c>
      <c r="AX10" s="1174"/>
      <c r="AY10" s="1174"/>
      <c r="AZ10" s="194">
        <f>SUM(BA16:BA515)</f>
        <v>1</v>
      </c>
    </row>
    <row r="11" spans="1:57" s="17" customFormat="1" ht="16.75" hidden="1" customHeight="1" outlineLevel="1">
      <c r="A11" s="1173" t="s">
        <v>26</v>
      </c>
      <c r="B11" s="1174"/>
      <c r="C11" s="1174"/>
      <c r="D11" s="195">
        <f>D10/COUNTA(C16:C515)</f>
        <v>1</v>
      </c>
      <c r="G11" s="1173" t="s">
        <v>26</v>
      </c>
      <c r="H11" s="1174"/>
      <c r="I11" s="1174"/>
      <c r="J11" s="195">
        <f>J10/COUNTA(I16:I515)</f>
        <v>1</v>
      </c>
      <c r="M11" s="1173" t="s">
        <v>26</v>
      </c>
      <c r="N11" s="1174"/>
      <c r="O11" s="1174"/>
      <c r="P11" s="195">
        <f>P10/COUNTA(O16:O515)</f>
        <v>1</v>
      </c>
      <c r="S11" s="1173" t="s">
        <v>26</v>
      </c>
      <c r="T11" s="1174"/>
      <c r="U11" s="1174"/>
      <c r="V11" s="195">
        <f>V10/COUNTA(U16:U515)</f>
        <v>1</v>
      </c>
      <c r="Y11" s="1173" t="s">
        <v>26</v>
      </c>
      <c r="Z11" s="1174"/>
      <c r="AA11" s="1174"/>
      <c r="AB11" s="195">
        <f>AB10/COUNTA(AA16:AA515)</f>
        <v>1</v>
      </c>
      <c r="AE11" s="1173" t="s">
        <v>26</v>
      </c>
      <c r="AF11" s="1174"/>
      <c r="AG11" s="1174"/>
      <c r="AH11" s="195">
        <f>AH10/COUNTA(AG16:AG515)</f>
        <v>1</v>
      </c>
      <c r="AK11" s="1173" t="s">
        <v>26</v>
      </c>
      <c r="AL11" s="1174"/>
      <c r="AM11" s="1174"/>
      <c r="AN11" s="195">
        <f>AN10/COUNTA(AM16:AM515)</f>
        <v>1</v>
      </c>
      <c r="AQ11" s="1173" t="s">
        <v>26</v>
      </c>
      <c r="AR11" s="1174"/>
      <c r="AS11" s="1174"/>
      <c r="AT11" s="195">
        <f>AT10/COUNTA(AS16:AS515)</f>
        <v>1</v>
      </c>
      <c r="AW11" s="1173" t="s">
        <v>26</v>
      </c>
      <c r="AX11" s="1174"/>
      <c r="AY11" s="1174"/>
      <c r="AZ11" s="195">
        <f>AZ10/COUNTA(AY16:AY515)</f>
        <v>1</v>
      </c>
    </row>
    <row r="12" spans="1:57" s="17" customFormat="1" ht="16.75" hidden="1" customHeight="1" outlineLevel="1">
      <c r="A12" s="1173" t="s">
        <v>465</v>
      </c>
      <c r="B12" s="1174"/>
      <c r="C12" s="1174"/>
      <c r="D12" s="722"/>
      <c r="G12" s="1173" t="s">
        <v>465</v>
      </c>
      <c r="H12" s="1174"/>
      <c r="I12" s="1174"/>
      <c r="J12" s="722"/>
      <c r="M12" s="1173" t="s">
        <v>465</v>
      </c>
      <c r="N12" s="1174"/>
      <c r="O12" s="1174"/>
      <c r="P12" s="722"/>
      <c r="S12" s="1173" t="s">
        <v>465</v>
      </c>
      <c r="T12" s="1174"/>
      <c r="U12" s="1174"/>
      <c r="V12" s="722"/>
      <c r="Y12" s="1173" t="s">
        <v>465</v>
      </c>
      <c r="Z12" s="1174"/>
      <c r="AA12" s="1174"/>
      <c r="AB12" s="722"/>
      <c r="AE12" s="1173" t="s">
        <v>465</v>
      </c>
      <c r="AF12" s="1174"/>
      <c r="AG12" s="1174"/>
      <c r="AH12" s="722"/>
      <c r="AK12" s="1173" t="s">
        <v>465</v>
      </c>
      <c r="AL12" s="1174"/>
      <c r="AM12" s="1174"/>
      <c r="AN12" s="722"/>
      <c r="AQ12" s="1173" t="s">
        <v>465</v>
      </c>
      <c r="AR12" s="1174"/>
      <c r="AS12" s="1174"/>
      <c r="AT12" s="722"/>
      <c r="AW12" s="1173" t="s">
        <v>465</v>
      </c>
      <c r="AX12" s="1174"/>
      <c r="AY12" s="1174"/>
      <c r="AZ12" s="722"/>
    </row>
    <row r="13" spans="1:57" s="24" customFormat="1" ht="17.25" hidden="1" customHeight="1" outlineLevel="1" thickBot="1">
      <c r="A13" s="1167" t="s">
        <v>407</v>
      </c>
      <c r="B13" s="1168"/>
      <c r="C13" s="1168"/>
      <c r="D13" s="586" t="e">
        <f>STDEV(C16:C515)/D7</f>
        <v>#DIV/0!</v>
      </c>
      <c r="G13" s="1167" t="s">
        <v>407</v>
      </c>
      <c r="H13" s="1168"/>
      <c r="I13" s="1168"/>
      <c r="J13" s="586" t="e">
        <f>STDEV(I16:I515)/J7</f>
        <v>#DIV/0!</v>
      </c>
      <c r="M13" s="1167" t="s">
        <v>407</v>
      </c>
      <c r="N13" s="1168"/>
      <c r="O13" s="1168"/>
      <c r="P13" s="586" t="e">
        <f>STDEV(O16:O515)/P7</f>
        <v>#DIV/0!</v>
      </c>
      <c r="S13" s="1167" t="s">
        <v>407</v>
      </c>
      <c r="T13" s="1168"/>
      <c r="U13" s="1168"/>
      <c r="V13" s="586" t="e">
        <f>STDEV(U16:U515)/V7</f>
        <v>#DIV/0!</v>
      </c>
      <c r="Y13" s="1167" t="s">
        <v>407</v>
      </c>
      <c r="Z13" s="1168"/>
      <c r="AA13" s="1168"/>
      <c r="AB13" s="586" t="e">
        <f>STDEV(AA16:AA515)/AB7</f>
        <v>#DIV/0!</v>
      </c>
      <c r="AE13" s="1167" t="s">
        <v>407</v>
      </c>
      <c r="AF13" s="1168"/>
      <c r="AG13" s="1168"/>
      <c r="AH13" s="586" t="e">
        <f>STDEV(AG16:AG515)/AH7</f>
        <v>#DIV/0!</v>
      </c>
      <c r="AK13" s="1167" t="s">
        <v>407</v>
      </c>
      <c r="AL13" s="1168"/>
      <c r="AM13" s="1168"/>
      <c r="AN13" s="586" t="e">
        <f>STDEV(AM16:AM515)/AN7</f>
        <v>#DIV/0!</v>
      </c>
      <c r="AQ13" s="1167" t="s">
        <v>407</v>
      </c>
      <c r="AR13" s="1168"/>
      <c r="AS13" s="1168"/>
      <c r="AT13" s="586" t="e">
        <f>STDEV(AS16:AS515)/AT7</f>
        <v>#DIV/0!</v>
      </c>
      <c r="AW13" s="1167" t="s">
        <v>407</v>
      </c>
      <c r="AX13" s="1168"/>
      <c r="AY13" s="1168"/>
      <c r="AZ13" s="586" t="e">
        <f>STDEV(AY16:AY515)/AZ7</f>
        <v>#DIV/0!</v>
      </c>
    </row>
    <row r="14" spans="1:57" s="17" customFormat="1" ht="6.75" hidden="1" customHeight="1" outlineLevel="1" thickBot="1">
      <c r="B14" s="25"/>
      <c r="C14" s="25"/>
      <c r="D14" s="26"/>
      <c r="H14" s="25"/>
      <c r="I14" s="25"/>
      <c r="J14" s="26"/>
      <c r="N14" s="25"/>
      <c r="O14" s="25"/>
      <c r="P14" s="26"/>
      <c r="T14" s="25"/>
      <c r="U14" s="25"/>
      <c r="V14" s="26"/>
      <c r="Z14" s="25"/>
      <c r="AA14" s="25"/>
      <c r="AB14" s="26"/>
      <c r="AF14" s="25"/>
      <c r="AG14" s="25"/>
      <c r="AH14" s="26"/>
      <c r="AL14" s="25"/>
      <c r="AM14" s="25"/>
      <c r="AN14" s="26"/>
      <c r="AR14" s="25"/>
      <c r="AS14" s="25"/>
      <c r="AT14" s="26"/>
      <c r="AX14" s="25"/>
      <c r="AY14" s="25"/>
      <c r="AZ14" s="26"/>
    </row>
    <row r="15" spans="1:57" s="17" customFormat="1" ht="16.75" hidden="1" customHeight="1" outlineLevel="1">
      <c r="A15" s="1169" t="s">
        <v>27</v>
      </c>
      <c r="B15" s="1170"/>
      <c r="C15" s="1171" t="s">
        <v>28</v>
      </c>
      <c r="D15" s="1172"/>
      <c r="G15" s="1169" t="s">
        <v>27</v>
      </c>
      <c r="H15" s="1170"/>
      <c r="I15" s="1171" t="s">
        <v>28</v>
      </c>
      <c r="J15" s="1172"/>
      <c r="M15" s="1169" t="s">
        <v>27</v>
      </c>
      <c r="N15" s="1170"/>
      <c r="O15" s="1171" t="s">
        <v>28</v>
      </c>
      <c r="P15" s="1172"/>
      <c r="S15" s="1169" t="s">
        <v>27</v>
      </c>
      <c r="T15" s="1170"/>
      <c r="U15" s="1171" t="s">
        <v>28</v>
      </c>
      <c r="V15" s="1172"/>
      <c r="Y15" s="1169" t="s">
        <v>27</v>
      </c>
      <c r="Z15" s="1170"/>
      <c r="AA15" s="1171" t="s">
        <v>28</v>
      </c>
      <c r="AB15" s="1172"/>
      <c r="AE15" s="1169" t="s">
        <v>27</v>
      </c>
      <c r="AF15" s="1170"/>
      <c r="AG15" s="1171" t="s">
        <v>28</v>
      </c>
      <c r="AH15" s="1172"/>
      <c r="AK15" s="1169" t="s">
        <v>27</v>
      </c>
      <c r="AL15" s="1170"/>
      <c r="AM15" s="1171" t="s">
        <v>28</v>
      </c>
      <c r="AN15" s="1172"/>
      <c r="AQ15" s="1169" t="s">
        <v>27</v>
      </c>
      <c r="AR15" s="1170"/>
      <c r="AS15" s="1171" t="s">
        <v>28</v>
      </c>
      <c r="AT15" s="1172"/>
      <c r="AW15" s="1169" t="s">
        <v>27</v>
      </c>
      <c r="AX15" s="1170"/>
      <c r="AY15" s="1171" t="s">
        <v>28</v>
      </c>
      <c r="AZ15" s="1172"/>
    </row>
    <row r="16" spans="1:57" s="17" customFormat="1" ht="16.75" hidden="1" customHeight="1" outlineLevel="1">
      <c r="A16" s="1163">
        <v>1</v>
      </c>
      <c r="B16" s="1164"/>
      <c r="C16" s="1165">
        <v>38.1</v>
      </c>
      <c r="D16" s="1166"/>
      <c r="E16" s="587">
        <f>IF(AND(C16&gt;=D$9,C16&lt;=D$8),1,0)</f>
        <v>1</v>
      </c>
      <c r="G16" s="1163">
        <v>1</v>
      </c>
      <c r="H16" s="1164"/>
      <c r="I16" s="1165">
        <v>46.5</v>
      </c>
      <c r="J16" s="1166"/>
      <c r="K16" s="587">
        <f>IF(AND(I16&gt;=J$9,I16&lt;=J$8),1,0)</f>
        <v>1</v>
      </c>
      <c r="M16" s="1163">
        <v>1</v>
      </c>
      <c r="N16" s="1164"/>
      <c r="O16" s="1165">
        <v>46.5</v>
      </c>
      <c r="P16" s="1166"/>
      <c r="Q16" s="587">
        <f>IF(AND(O16&gt;=P$9,O16&lt;=P$8),1,0)</f>
        <v>1</v>
      </c>
      <c r="S16" s="1163">
        <v>1</v>
      </c>
      <c r="T16" s="1164"/>
      <c r="U16" s="1165">
        <v>46.6</v>
      </c>
      <c r="V16" s="1166"/>
      <c r="W16" s="587">
        <f>IF(AND(U16&gt;=V$9,U16&lt;=V$8),1,0)</f>
        <v>1</v>
      </c>
      <c r="Y16" s="1163">
        <v>1</v>
      </c>
      <c r="Z16" s="1164"/>
      <c r="AA16" s="1165">
        <v>46.7</v>
      </c>
      <c r="AB16" s="1166"/>
      <c r="AC16" s="587">
        <f>IF(AND(AA16&gt;=AB$9,AA16&lt;=AB$8),1,0)</f>
        <v>1</v>
      </c>
      <c r="AE16" s="1163">
        <v>1</v>
      </c>
      <c r="AF16" s="1164"/>
      <c r="AG16" s="1165">
        <v>38.5</v>
      </c>
      <c r="AH16" s="1166"/>
      <c r="AI16" s="587">
        <f>IF(AND(AG16&gt;=AH$9,AG16&lt;=AH$8),1,0)</f>
        <v>1</v>
      </c>
      <c r="AK16" s="1163">
        <v>1</v>
      </c>
      <c r="AL16" s="1164"/>
      <c r="AM16" s="1165">
        <v>38.4</v>
      </c>
      <c r="AN16" s="1166"/>
      <c r="AO16" s="587">
        <f>IF(AND(AM16&gt;=AN$9,AM16&lt;=AN$8),1,0)</f>
        <v>1</v>
      </c>
      <c r="AQ16" s="1163">
        <v>1</v>
      </c>
      <c r="AR16" s="1164"/>
      <c r="AS16" s="1165">
        <v>38.4</v>
      </c>
      <c r="AT16" s="1166"/>
      <c r="AU16" s="587">
        <f>IF(AND(AS16&gt;=AT$9,AS16&lt;=AT$8),1,0)</f>
        <v>1</v>
      </c>
      <c r="AW16" s="1163">
        <v>1</v>
      </c>
      <c r="AX16" s="1164"/>
      <c r="AY16" s="1165">
        <v>38.299999999999997</v>
      </c>
      <c r="AZ16" s="1166"/>
      <c r="BA16" s="587">
        <f>IF(AND(AY16&gt;=AZ$9,AY16&lt;=AZ$8),1,0)</f>
        <v>1</v>
      </c>
    </row>
    <row r="17" spans="1:53" s="17" customFormat="1" ht="16.75" hidden="1" customHeight="1" outlineLevel="1">
      <c r="A17" s="1163">
        <v>2</v>
      </c>
      <c r="B17" s="1164"/>
      <c r="C17" s="1165"/>
      <c r="D17" s="1166"/>
      <c r="E17" s="587">
        <f t="shared" ref="E17:E80" si="0">IF(AND(C17&gt;=D$9,C17&lt;=D$8),1,0)</f>
        <v>0</v>
      </c>
      <c r="G17" s="1163">
        <v>2</v>
      </c>
      <c r="H17" s="1164"/>
      <c r="I17" s="1165"/>
      <c r="J17" s="1166"/>
      <c r="K17" s="587">
        <f t="shared" ref="K17:K80" si="1">IF(AND(I17&gt;=J$9,I17&lt;=J$8),1,0)</f>
        <v>0</v>
      </c>
      <c r="M17" s="1163">
        <v>2</v>
      </c>
      <c r="N17" s="1164"/>
      <c r="O17" s="1165"/>
      <c r="P17" s="1166"/>
      <c r="Q17" s="587">
        <f t="shared" ref="Q17:Q80" si="2">IF(AND(O17&gt;=P$9,O17&lt;=P$8),1,0)</f>
        <v>0</v>
      </c>
      <c r="S17" s="1163">
        <v>2</v>
      </c>
      <c r="T17" s="1164"/>
      <c r="U17" s="1165"/>
      <c r="V17" s="1166"/>
      <c r="W17" s="587">
        <f t="shared" ref="W17:W80" si="3">IF(AND(U17&gt;=V$9,U17&lt;=V$8),1,0)</f>
        <v>0</v>
      </c>
      <c r="Y17" s="1163">
        <v>2</v>
      </c>
      <c r="Z17" s="1164"/>
      <c r="AA17" s="1165"/>
      <c r="AB17" s="1166"/>
      <c r="AC17" s="587">
        <f t="shared" ref="AC17:AC80" si="4">IF(AND(AA17&gt;=AB$9,AA17&lt;=AB$8),1,0)</f>
        <v>0</v>
      </c>
      <c r="AE17" s="1163">
        <v>2</v>
      </c>
      <c r="AF17" s="1164"/>
      <c r="AG17" s="1165"/>
      <c r="AH17" s="1166"/>
      <c r="AI17" s="587">
        <f t="shared" ref="AI17:AI80" si="5">IF(AND(AG17&gt;=AH$9,AG17&lt;=AH$8),1,0)</f>
        <v>0</v>
      </c>
      <c r="AK17" s="1163">
        <v>2</v>
      </c>
      <c r="AL17" s="1164"/>
      <c r="AM17" s="1165"/>
      <c r="AN17" s="1166"/>
      <c r="AO17" s="587">
        <f t="shared" ref="AO17:AO80" si="6">IF(AND(AM17&gt;=AN$9,AM17&lt;=AN$8),1,0)</f>
        <v>0</v>
      </c>
      <c r="AQ17" s="1163">
        <v>2</v>
      </c>
      <c r="AR17" s="1164"/>
      <c r="AS17" s="1165"/>
      <c r="AT17" s="1166"/>
      <c r="AU17" s="587">
        <f t="shared" ref="AU17:AU80" si="7">IF(AND(AS17&gt;=AT$9,AS17&lt;=AT$8),1,0)</f>
        <v>0</v>
      </c>
      <c r="AW17" s="1163">
        <v>2</v>
      </c>
      <c r="AX17" s="1164"/>
      <c r="AY17" s="1165"/>
      <c r="AZ17" s="1166"/>
      <c r="BA17" s="587">
        <f t="shared" ref="BA17:BA80" si="8">IF(AND(AY17&gt;=AZ$9,AY17&lt;=AZ$8),1,0)</f>
        <v>0</v>
      </c>
    </row>
    <row r="18" spans="1:53" s="17" customFormat="1" ht="16.75" hidden="1" customHeight="1" outlineLevel="1">
      <c r="A18" s="1163">
        <v>3</v>
      </c>
      <c r="B18" s="1164"/>
      <c r="C18" s="1165"/>
      <c r="D18" s="1166"/>
      <c r="E18" s="587">
        <f t="shared" si="0"/>
        <v>0</v>
      </c>
      <c r="G18" s="1163">
        <v>3</v>
      </c>
      <c r="H18" s="1164"/>
      <c r="I18" s="1165"/>
      <c r="J18" s="1166"/>
      <c r="K18" s="587">
        <f t="shared" si="1"/>
        <v>0</v>
      </c>
      <c r="M18" s="1163">
        <v>3</v>
      </c>
      <c r="N18" s="1164"/>
      <c r="O18" s="1165"/>
      <c r="P18" s="1166"/>
      <c r="Q18" s="587">
        <f t="shared" si="2"/>
        <v>0</v>
      </c>
      <c r="S18" s="1163">
        <v>3</v>
      </c>
      <c r="T18" s="1164"/>
      <c r="U18" s="1165"/>
      <c r="V18" s="1166"/>
      <c r="W18" s="587">
        <f t="shared" si="3"/>
        <v>0</v>
      </c>
      <c r="Y18" s="1163">
        <v>3</v>
      </c>
      <c r="Z18" s="1164"/>
      <c r="AA18" s="1165"/>
      <c r="AB18" s="1166"/>
      <c r="AC18" s="587">
        <f t="shared" si="4"/>
        <v>0</v>
      </c>
      <c r="AE18" s="1163">
        <v>3</v>
      </c>
      <c r="AF18" s="1164"/>
      <c r="AG18" s="1165"/>
      <c r="AH18" s="1166"/>
      <c r="AI18" s="587">
        <f t="shared" si="5"/>
        <v>0</v>
      </c>
      <c r="AK18" s="1163">
        <v>3</v>
      </c>
      <c r="AL18" s="1164"/>
      <c r="AM18" s="1165"/>
      <c r="AN18" s="1166"/>
      <c r="AO18" s="587">
        <f t="shared" si="6"/>
        <v>0</v>
      </c>
      <c r="AQ18" s="1163">
        <v>3</v>
      </c>
      <c r="AR18" s="1164"/>
      <c r="AS18" s="1165"/>
      <c r="AT18" s="1166"/>
      <c r="AU18" s="587">
        <f t="shared" si="7"/>
        <v>0</v>
      </c>
      <c r="AW18" s="1163">
        <v>3</v>
      </c>
      <c r="AX18" s="1164"/>
      <c r="AY18" s="1165"/>
      <c r="AZ18" s="1166"/>
      <c r="BA18" s="587">
        <f t="shared" si="8"/>
        <v>0</v>
      </c>
    </row>
    <row r="19" spans="1:53" s="17" customFormat="1" ht="16.75" hidden="1" customHeight="1" outlineLevel="1">
      <c r="A19" s="1163">
        <v>4</v>
      </c>
      <c r="B19" s="1164"/>
      <c r="C19" s="1165"/>
      <c r="D19" s="1166"/>
      <c r="E19" s="587">
        <f t="shared" si="0"/>
        <v>0</v>
      </c>
      <c r="G19" s="1163">
        <v>4</v>
      </c>
      <c r="H19" s="1164"/>
      <c r="I19" s="1165"/>
      <c r="J19" s="1166"/>
      <c r="K19" s="587">
        <f t="shared" si="1"/>
        <v>0</v>
      </c>
      <c r="M19" s="1163">
        <v>4</v>
      </c>
      <c r="N19" s="1164"/>
      <c r="O19" s="1165"/>
      <c r="P19" s="1166"/>
      <c r="Q19" s="587">
        <f t="shared" si="2"/>
        <v>0</v>
      </c>
      <c r="S19" s="1163">
        <v>4</v>
      </c>
      <c r="T19" s="1164"/>
      <c r="U19" s="1165"/>
      <c r="V19" s="1166"/>
      <c r="W19" s="587">
        <f t="shared" si="3"/>
        <v>0</v>
      </c>
      <c r="Y19" s="1163">
        <v>4</v>
      </c>
      <c r="Z19" s="1164"/>
      <c r="AA19" s="1165"/>
      <c r="AB19" s="1166"/>
      <c r="AC19" s="587">
        <f t="shared" si="4"/>
        <v>0</v>
      </c>
      <c r="AE19" s="1163">
        <v>4</v>
      </c>
      <c r="AF19" s="1164"/>
      <c r="AG19" s="1165"/>
      <c r="AH19" s="1166"/>
      <c r="AI19" s="587">
        <f t="shared" si="5"/>
        <v>0</v>
      </c>
      <c r="AK19" s="1163">
        <v>4</v>
      </c>
      <c r="AL19" s="1164"/>
      <c r="AM19" s="1165"/>
      <c r="AN19" s="1166"/>
      <c r="AO19" s="587">
        <f t="shared" si="6"/>
        <v>0</v>
      </c>
      <c r="AQ19" s="1163">
        <v>4</v>
      </c>
      <c r="AR19" s="1164"/>
      <c r="AS19" s="1165"/>
      <c r="AT19" s="1166"/>
      <c r="AU19" s="587">
        <f t="shared" si="7"/>
        <v>0</v>
      </c>
      <c r="AW19" s="1163">
        <v>4</v>
      </c>
      <c r="AX19" s="1164"/>
      <c r="AY19" s="1165"/>
      <c r="AZ19" s="1166"/>
      <c r="BA19" s="587">
        <f t="shared" si="8"/>
        <v>0</v>
      </c>
    </row>
    <row r="20" spans="1:53" s="17" customFormat="1" ht="16.75" hidden="1" customHeight="1" outlineLevel="1">
      <c r="A20" s="1163">
        <v>5</v>
      </c>
      <c r="B20" s="1164"/>
      <c r="C20" s="1165"/>
      <c r="D20" s="1166"/>
      <c r="E20" s="587">
        <f t="shared" si="0"/>
        <v>0</v>
      </c>
      <c r="G20" s="1163">
        <v>5</v>
      </c>
      <c r="H20" s="1164"/>
      <c r="I20" s="1165"/>
      <c r="J20" s="1166"/>
      <c r="K20" s="587">
        <f t="shared" si="1"/>
        <v>0</v>
      </c>
      <c r="M20" s="1163">
        <v>5</v>
      </c>
      <c r="N20" s="1164"/>
      <c r="O20" s="1165"/>
      <c r="P20" s="1166"/>
      <c r="Q20" s="587">
        <f t="shared" si="2"/>
        <v>0</v>
      </c>
      <c r="S20" s="1163">
        <v>5</v>
      </c>
      <c r="T20" s="1164"/>
      <c r="U20" s="1165"/>
      <c r="V20" s="1166"/>
      <c r="W20" s="587">
        <f t="shared" si="3"/>
        <v>0</v>
      </c>
      <c r="Y20" s="1163">
        <v>5</v>
      </c>
      <c r="Z20" s="1164"/>
      <c r="AA20" s="1165"/>
      <c r="AB20" s="1166"/>
      <c r="AC20" s="587">
        <f t="shared" si="4"/>
        <v>0</v>
      </c>
      <c r="AE20" s="1163">
        <v>5</v>
      </c>
      <c r="AF20" s="1164"/>
      <c r="AG20" s="1165"/>
      <c r="AH20" s="1166"/>
      <c r="AI20" s="587">
        <f t="shared" si="5"/>
        <v>0</v>
      </c>
      <c r="AK20" s="1163">
        <v>5</v>
      </c>
      <c r="AL20" s="1164"/>
      <c r="AM20" s="1165"/>
      <c r="AN20" s="1166"/>
      <c r="AO20" s="587">
        <f t="shared" si="6"/>
        <v>0</v>
      </c>
      <c r="AQ20" s="1163">
        <v>5</v>
      </c>
      <c r="AR20" s="1164"/>
      <c r="AS20" s="1165"/>
      <c r="AT20" s="1166"/>
      <c r="AU20" s="587">
        <f t="shared" si="7"/>
        <v>0</v>
      </c>
      <c r="AW20" s="1163">
        <v>5</v>
      </c>
      <c r="AX20" s="1164"/>
      <c r="AY20" s="1165"/>
      <c r="AZ20" s="1166"/>
      <c r="BA20" s="587">
        <f t="shared" si="8"/>
        <v>0</v>
      </c>
    </row>
    <row r="21" spans="1:53" s="17" customFormat="1" ht="16.75" hidden="1" customHeight="1" outlineLevel="1">
      <c r="A21" s="1163">
        <v>6</v>
      </c>
      <c r="B21" s="1164"/>
      <c r="C21" s="1165"/>
      <c r="D21" s="1166"/>
      <c r="E21" s="587">
        <f t="shared" si="0"/>
        <v>0</v>
      </c>
      <c r="G21" s="1163">
        <v>6</v>
      </c>
      <c r="H21" s="1164"/>
      <c r="I21" s="1165"/>
      <c r="J21" s="1166"/>
      <c r="K21" s="587">
        <f t="shared" si="1"/>
        <v>0</v>
      </c>
      <c r="M21" s="1163">
        <v>6</v>
      </c>
      <c r="N21" s="1164"/>
      <c r="O21" s="1165"/>
      <c r="P21" s="1166"/>
      <c r="Q21" s="587">
        <f t="shared" si="2"/>
        <v>0</v>
      </c>
      <c r="S21" s="1163">
        <v>6</v>
      </c>
      <c r="T21" s="1164"/>
      <c r="U21" s="1165"/>
      <c r="V21" s="1166"/>
      <c r="W21" s="587">
        <f t="shared" si="3"/>
        <v>0</v>
      </c>
      <c r="Y21" s="1163">
        <v>6</v>
      </c>
      <c r="Z21" s="1164"/>
      <c r="AA21" s="1165"/>
      <c r="AB21" s="1166"/>
      <c r="AC21" s="587">
        <f t="shared" si="4"/>
        <v>0</v>
      </c>
      <c r="AE21" s="1163">
        <v>6</v>
      </c>
      <c r="AF21" s="1164"/>
      <c r="AG21" s="1165"/>
      <c r="AH21" s="1166"/>
      <c r="AI21" s="587">
        <f t="shared" si="5"/>
        <v>0</v>
      </c>
      <c r="AK21" s="1163">
        <v>6</v>
      </c>
      <c r="AL21" s="1164"/>
      <c r="AM21" s="1165"/>
      <c r="AN21" s="1166"/>
      <c r="AO21" s="587">
        <f t="shared" si="6"/>
        <v>0</v>
      </c>
      <c r="AQ21" s="1163">
        <v>6</v>
      </c>
      <c r="AR21" s="1164"/>
      <c r="AS21" s="1165"/>
      <c r="AT21" s="1166"/>
      <c r="AU21" s="587">
        <f t="shared" si="7"/>
        <v>0</v>
      </c>
      <c r="AW21" s="1163">
        <v>6</v>
      </c>
      <c r="AX21" s="1164"/>
      <c r="AY21" s="1165"/>
      <c r="AZ21" s="1166"/>
      <c r="BA21" s="587">
        <f t="shared" si="8"/>
        <v>0</v>
      </c>
    </row>
    <row r="22" spans="1:53" s="17" customFormat="1" ht="16.75" hidden="1" customHeight="1" outlineLevel="1">
      <c r="A22" s="1163">
        <v>7</v>
      </c>
      <c r="B22" s="1164"/>
      <c r="C22" s="1165"/>
      <c r="D22" s="1166"/>
      <c r="E22" s="587">
        <f t="shared" si="0"/>
        <v>0</v>
      </c>
      <c r="G22" s="1163">
        <v>7</v>
      </c>
      <c r="H22" s="1164"/>
      <c r="I22" s="1165"/>
      <c r="J22" s="1166"/>
      <c r="K22" s="587">
        <f t="shared" si="1"/>
        <v>0</v>
      </c>
      <c r="M22" s="1163">
        <v>7</v>
      </c>
      <c r="N22" s="1164"/>
      <c r="O22" s="1165"/>
      <c r="P22" s="1166"/>
      <c r="Q22" s="587">
        <f t="shared" si="2"/>
        <v>0</v>
      </c>
      <c r="S22" s="1163">
        <v>7</v>
      </c>
      <c r="T22" s="1164"/>
      <c r="U22" s="1165"/>
      <c r="V22" s="1166"/>
      <c r="W22" s="587">
        <f t="shared" si="3"/>
        <v>0</v>
      </c>
      <c r="Y22" s="1163">
        <v>7</v>
      </c>
      <c r="Z22" s="1164"/>
      <c r="AA22" s="1165"/>
      <c r="AB22" s="1166"/>
      <c r="AC22" s="587">
        <f t="shared" si="4"/>
        <v>0</v>
      </c>
      <c r="AE22" s="1163">
        <v>7</v>
      </c>
      <c r="AF22" s="1164"/>
      <c r="AG22" s="1165"/>
      <c r="AH22" s="1166"/>
      <c r="AI22" s="587">
        <f t="shared" si="5"/>
        <v>0</v>
      </c>
      <c r="AK22" s="1163">
        <v>7</v>
      </c>
      <c r="AL22" s="1164"/>
      <c r="AM22" s="1165"/>
      <c r="AN22" s="1166"/>
      <c r="AO22" s="587">
        <f t="shared" si="6"/>
        <v>0</v>
      </c>
      <c r="AQ22" s="1163">
        <v>7</v>
      </c>
      <c r="AR22" s="1164"/>
      <c r="AS22" s="1165"/>
      <c r="AT22" s="1166"/>
      <c r="AU22" s="587">
        <f t="shared" si="7"/>
        <v>0</v>
      </c>
      <c r="AW22" s="1163">
        <v>7</v>
      </c>
      <c r="AX22" s="1164"/>
      <c r="AY22" s="1165"/>
      <c r="AZ22" s="1166"/>
      <c r="BA22" s="587">
        <f t="shared" si="8"/>
        <v>0</v>
      </c>
    </row>
    <row r="23" spans="1:53" s="17" customFormat="1" ht="16.75" hidden="1" customHeight="1" outlineLevel="1">
      <c r="A23" s="1163">
        <v>8</v>
      </c>
      <c r="B23" s="1164"/>
      <c r="C23" s="1165"/>
      <c r="D23" s="1166"/>
      <c r="E23" s="587">
        <f t="shared" si="0"/>
        <v>0</v>
      </c>
      <c r="G23" s="1163">
        <v>8</v>
      </c>
      <c r="H23" s="1164"/>
      <c r="I23" s="1165"/>
      <c r="J23" s="1166"/>
      <c r="K23" s="587">
        <f t="shared" si="1"/>
        <v>0</v>
      </c>
      <c r="M23" s="1163">
        <v>8</v>
      </c>
      <c r="N23" s="1164"/>
      <c r="O23" s="1165"/>
      <c r="P23" s="1166"/>
      <c r="Q23" s="587">
        <f t="shared" si="2"/>
        <v>0</v>
      </c>
      <c r="S23" s="1163">
        <v>8</v>
      </c>
      <c r="T23" s="1164"/>
      <c r="U23" s="1165"/>
      <c r="V23" s="1166"/>
      <c r="W23" s="587">
        <f t="shared" si="3"/>
        <v>0</v>
      </c>
      <c r="Y23" s="1163">
        <v>8</v>
      </c>
      <c r="Z23" s="1164"/>
      <c r="AA23" s="1165"/>
      <c r="AB23" s="1166"/>
      <c r="AC23" s="587">
        <f t="shared" si="4"/>
        <v>0</v>
      </c>
      <c r="AE23" s="1163">
        <v>8</v>
      </c>
      <c r="AF23" s="1164"/>
      <c r="AG23" s="1165"/>
      <c r="AH23" s="1166"/>
      <c r="AI23" s="587">
        <f t="shared" si="5"/>
        <v>0</v>
      </c>
      <c r="AK23" s="1163">
        <v>8</v>
      </c>
      <c r="AL23" s="1164"/>
      <c r="AM23" s="1165"/>
      <c r="AN23" s="1166"/>
      <c r="AO23" s="587">
        <f t="shared" si="6"/>
        <v>0</v>
      </c>
      <c r="AQ23" s="1163">
        <v>8</v>
      </c>
      <c r="AR23" s="1164"/>
      <c r="AS23" s="1165"/>
      <c r="AT23" s="1166"/>
      <c r="AU23" s="587">
        <f t="shared" si="7"/>
        <v>0</v>
      </c>
      <c r="AW23" s="1163">
        <v>8</v>
      </c>
      <c r="AX23" s="1164"/>
      <c r="AY23" s="1165"/>
      <c r="AZ23" s="1166"/>
      <c r="BA23" s="587">
        <f t="shared" si="8"/>
        <v>0</v>
      </c>
    </row>
    <row r="24" spans="1:53" s="17" customFormat="1" ht="16.75" hidden="1" customHeight="1" outlineLevel="1">
      <c r="A24" s="1163">
        <v>9</v>
      </c>
      <c r="B24" s="1164"/>
      <c r="C24" s="1165"/>
      <c r="D24" s="1166"/>
      <c r="E24" s="587">
        <f t="shared" si="0"/>
        <v>0</v>
      </c>
      <c r="G24" s="1163">
        <v>9</v>
      </c>
      <c r="H24" s="1164"/>
      <c r="I24" s="1165"/>
      <c r="J24" s="1166"/>
      <c r="K24" s="587">
        <f t="shared" si="1"/>
        <v>0</v>
      </c>
      <c r="M24" s="1163">
        <v>9</v>
      </c>
      <c r="N24" s="1164"/>
      <c r="O24" s="1165"/>
      <c r="P24" s="1166"/>
      <c r="Q24" s="587">
        <f t="shared" si="2"/>
        <v>0</v>
      </c>
      <c r="S24" s="1163">
        <v>9</v>
      </c>
      <c r="T24" s="1164"/>
      <c r="U24" s="1165"/>
      <c r="V24" s="1166"/>
      <c r="W24" s="587">
        <f t="shared" si="3"/>
        <v>0</v>
      </c>
      <c r="Y24" s="1163">
        <v>9</v>
      </c>
      <c r="Z24" s="1164"/>
      <c r="AA24" s="1165"/>
      <c r="AB24" s="1166"/>
      <c r="AC24" s="587">
        <f t="shared" si="4"/>
        <v>0</v>
      </c>
      <c r="AE24" s="1163">
        <v>9</v>
      </c>
      <c r="AF24" s="1164"/>
      <c r="AG24" s="1165"/>
      <c r="AH24" s="1166"/>
      <c r="AI24" s="587">
        <f t="shared" si="5"/>
        <v>0</v>
      </c>
      <c r="AK24" s="1163">
        <v>9</v>
      </c>
      <c r="AL24" s="1164"/>
      <c r="AM24" s="1165"/>
      <c r="AN24" s="1166"/>
      <c r="AO24" s="587">
        <f t="shared" si="6"/>
        <v>0</v>
      </c>
      <c r="AQ24" s="1163">
        <v>9</v>
      </c>
      <c r="AR24" s="1164"/>
      <c r="AS24" s="1165"/>
      <c r="AT24" s="1166"/>
      <c r="AU24" s="587">
        <f t="shared" si="7"/>
        <v>0</v>
      </c>
      <c r="AW24" s="1163">
        <v>9</v>
      </c>
      <c r="AX24" s="1164"/>
      <c r="AY24" s="1165"/>
      <c r="AZ24" s="1166"/>
      <c r="BA24" s="587">
        <f t="shared" si="8"/>
        <v>0</v>
      </c>
    </row>
    <row r="25" spans="1:53" s="17" customFormat="1" ht="16.75" hidden="1" customHeight="1" outlineLevel="1">
      <c r="A25" s="1163">
        <v>10</v>
      </c>
      <c r="B25" s="1164"/>
      <c r="C25" s="1165"/>
      <c r="D25" s="1166"/>
      <c r="E25" s="587">
        <f t="shared" si="0"/>
        <v>0</v>
      </c>
      <c r="G25" s="1163">
        <v>10</v>
      </c>
      <c r="H25" s="1164"/>
      <c r="I25" s="1165"/>
      <c r="J25" s="1166"/>
      <c r="K25" s="587">
        <f t="shared" si="1"/>
        <v>0</v>
      </c>
      <c r="M25" s="1163">
        <v>10</v>
      </c>
      <c r="N25" s="1164"/>
      <c r="O25" s="1165"/>
      <c r="P25" s="1166"/>
      <c r="Q25" s="587">
        <f t="shared" si="2"/>
        <v>0</v>
      </c>
      <c r="S25" s="1163">
        <v>10</v>
      </c>
      <c r="T25" s="1164"/>
      <c r="U25" s="1165"/>
      <c r="V25" s="1166"/>
      <c r="W25" s="587">
        <f t="shared" si="3"/>
        <v>0</v>
      </c>
      <c r="Y25" s="1163">
        <v>10</v>
      </c>
      <c r="Z25" s="1164"/>
      <c r="AA25" s="1165"/>
      <c r="AB25" s="1166"/>
      <c r="AC25" s="587">
        <f t="shared" si="4"/>
        <v>0</v>
      </c>
      <c r="AE25" s="1163">
        <v>10</v>
      </c>
      <c r="AF25" s="1164"/>
      <c r="AG25" s="1165"/>
      <c r="AH25" s="1166"/>
      <c r="AI25" s="587">
        <f t="shared" si="5"/>
        <v>0</v>
      </c>
      <c r="AK25" s="1163">
        <v>10</v>
      </c>
      <c r="AL25" s="1164"/>
      <c r="AM25" s="1165"/>
      <c r="AN25" s="1166"/>
      <c r="AO25" s="587">
        <f t="shared" si="6"/>
        <v>0</v>
      </c>
      <c r="AQ25" s="1163">
        <v>10</v>
      </c>
      <c r="AR25" s="1164"/>
      <c r="AS25" s="1165"/>
      <c r="AT25" s="1166"/>
      <c r="AU25" s="587">
        <f t="shared" si="7"/>
        <v>0</v>
      </c>
      <c r="AW25" s="1163">
        <v>10</v>
      </c>
      <c r="AX25" s="1164"/>
      <c r="AY25" s="1165"/>
      <c r="AZ25" s="1166"/>
      <c r="BA25" s="587">
        <f t="shared" si="8"/>
        <v>0</v>
      </c>
    </row>
    <row r="26" spans="1:53" s="17" customFormat="1" ht="16.75" hidden="1" customHeight="1" outlineLevel="1">
      <c r="A26" s="1163">
        <v>11</v>
      </c>
      <c r="B26" s="1164"/>
      <c r="C26" s="1165"/>
      <c r="D26" s="1166"/>
      <c r="E26" s="587">
        <f t="shared" si="0"/>
        <v>0</v>
      </c>
      <c r="G26" s="1163">
        <v>11</v>
      </c>
      <c r="H26" s="1164"/>
      <c r="I26" s="1165"/>
      <c r="J26" s="1166"/>
      <c r="K26" s="587">
        <f t="shared" si="1"/>
        <v>0</v>
      </c>
      <c r="M26" s="1163">
        <v>11</v>
      </c>
      <c r="N26" s="1164"/>
      <c r="O26" s="1165"/>
      <c r="P26" s="1166"/>
      <c r="Q26" s="587">
        <f t="shared" si="2"/>
        <v>0</v>
      </c>
      <c r="S26" s="1163">
        <v>11</v>
      </c>
      <c r="T26" s="1164"/>
      <c r="U26" s="1165"/>
      <c r="V26" s="1166"/>
      <c r="W26" s="587">
        <f t="shared" si="3"/>
        <v>0</v>
      </c>
      <c r="Y26" s="1163">
        <v>11</v>
      </c>
      <c r="Z26" s="1164"/>
      <c r="AA26" s="1165"/>
      <c r="AB26" s="1166"/>
      <c r="AC26" s="587">
        <f t="shared" si="4"/>
        <v>0</v>
      </c>
      <c r="AE26" s="1163">
        <v>11</v>
      </c>
      <c r="AF26" s="1164"/>
      <c r="AG26" s="1165"/>
      <c r="AH26" s="1166"/>
      <c r="AI26" s="587">
        <f t="shared" si="5"/>
        <v>0</v>
      </c>
      <c r="AK26" s="1163">
        <v>11</v>
      </c>
      <c r="AL26" s="1164"/>
      <c r="AM26" s="1165"/>
      <c r="AN26" s="1166"/>
      <c r="AO26" s="587">
        <f t="shared" si="6"/>
        <v>0</v>
      </c>
      <c r="AQ26" s="1163">
        <v>11</v>
      </c>
      <c r="AR26" s="1164"/>
      <c r="AS26" s="1165"/>
      <c r="AT26" s="1166"/>
      <c r="AU26" s="587">
        <f t="shared" si="7"/>
        <v>0</v>
      </c>
      <c r="AW26" s="1163">
        <v>11</v>
      </c>
      <c r="AX26" s="1164"/>
      <c r="AY26" s="1165"/>
      <c r="AZ26" s="1166"/>
      <c r="BA26" s="587">
        <f t="shared" si="8"/>
        <v>0</v>
      </c>
    </row>
    <row r="27" spans="1:53" s="17" customFormat="1" ht="16.75" hidden="1" customHeight="1" outlineLevel="1">
      <c r="A27" s="1163">
        <v>12</v>
      </c>
      <c r="B27" s="1164"/>
      <c r="C27" s="1165"/>
      <c r="D27" s="1166"/>
      <c r="E27" s="587">
        <f t="shared" si="0"/>
        <v>0</v>
      </c>
      <c r="G27" s="1163">
        <v>12</v>
      </c>
      <c r="H27" s="1164"/>
      <c r="I27" s="1165"/>
      <c r="J27" s="1166"/>
      <c r="K27" s="587">
        <f t="shared" si="1"/>
        <v>0</v>
      </c>
      <c r="M27" s="1163">
        <v>12</v>
      </c>
      <c r="N27" s="1164"/>
      <c r="O27" s="1165"/>
      <c r="P27" s="1166"/>
      <c r="Q27" s="587">
        <f t="shared" si="2"/>
        <v>0</v>
      </c>
      <c r="S27" s="1163">
        <v>12</v>
      </c>
      <c r="T27" s="1164"/>
      <c r="U27" s="1165"/>
      <c r="V27" s="1166"/>
      <c r="W27" s="587">
        <f t="shared" si="3"/>
        <v>0</v>
      </c>
      <c r="Y27" s="1163">
        <v>12</v>
      </c>
      <c r="Z27" s="1164"/>
      <c r="AA27" s="1165"/>
      <c r="AB27" s="1166"/>
      <c r="AC27" s="587">
        <f t="shared" si="4"/>
        <v>0</v>
      </c>
      <c r="AE27" s="1163">
        <v>12</v>
      </c>
      <c r="AF27" s="1164"/>
      <c r="AG27" s="1165"/>
      <c r="AH27" s="1166"/>
      <c r="AI27" s="587">
        <f t="shared" si="5"/>
        <v>0</v>
      </c>
      <c r="AK27" s="1163">
        <v>12</v>
      </c>
      <c r="AL27" s="1164"/>
      <c r="AM27" s="1165"/>
      <c r="AN27" s="1166"/>
      <c r="AO27" s="587">
        <f t="shared" si="6"/>
        <v>0</v>
      </c>
      <c r="AQ27" s="1163">
        <v>12</v>
      </c>
      <c r="AR27" s="1164"/>
      <c r="AS27" s="1165"/>
      <c r="AT27" s="1166"/>
      <c r="AU27" s="587">
        <f t="shared" si="7"/>
        <v>0</v>
      </c>
      <c r="AW27" s="1163">
        <v>12</v>
      </c>
      <c r="AX27" s="1164"/>
      <c r="AY27" s="1165"/>
      <c r="AZ27" s="1166"/>
      <c r="BA27" s="587">
        <f t="shared" si="8"/>
        <v>0</v>
      </c>
    </row>
    <row r="28" spans="1:53" s="17" customFormat="1" ht="16.75" hidden="1" customHeight="1" outlineLevel="1">
      <c r="A28" s="1163">
        <v>13</v>
      </c>
      <c r="B28" s="1164"/>
      <c r="C28" s="1165"/>
      <c r="D28" s="1166"/>
      <c r="E28" s="587">
        <f t="shared" si="0"/>
        <v>0</v>
      </c>
      <c r="G28" s="1163">
        <v>13</v>
      </c>
      <c r="H28" s="1164"/>
      <c r="I28" s="1165"/>
      <c r="J28" s="1166"/>
      <c r="K28" s="587">
        <f t="shared" si="1"/>
        <v>0</v>
      </c>
      <c r="M28" s="1163">
        <v>13</v>
      </c>
      <c r="N28" s="1164"/>
      <c r="O28" s="1165"/>
      <c r="P28" s="1166"/>
      <c r="Q28" s="587">
        <f t="shared" si="2"/>
        <v>0</v>
      </c>
      <c r="S28" s="1163">
        <v>13</v>
      </c>
      <c r="T28" s="1164"/>
      <c r="U28" s="1165"/>
      <c r="V28" s="1166"/>
      <c r="W28" s="587">
        <f t="shared" si="3"/>
        <v>0</v>
      </c>
      <c r="Y28" s="1163">
        <v>13</v>
      </c>
      <c r="Z28" s="1164"/>
      <c r="AA28" s="1165"/>
      <c r="AB28" s="1166"/>
      <c r="AC28" s="587">
        <f t="shared" si="4"/>
        <v>0</v>
      </c>
      <c r="AE28" s="1163">
        <v>13</v>
      </c>
      <c r="AF28" s="1164"/>
      <c r="AG28" s="1165"/>
      <c r="AH28" s="1166"/>
      <c r="AI28" s="587">
        <f t="shared" si="5"/>
        <v>0</v>
      </c>
      <c r="AK28" s="1163">
        <v>13</v>
      </c>
      <c r="AL28" s="1164"/>
      <c r="AM28" s="1165"/>
      <c r="AN28" s="1166"/>
      <c r="AO28" s="587">
        <f t="shared" si="6"/>
        <v>0</v>
      </c>
      <c r="AQ28" s="1163">
        <v>13</v>
      </c>
      <c r="AR28" s="1164"/>
      <c r="AS28" s="1165"/>
      <c r="AT28" s="1166"/>
      <c r="AU28" s="587">
        <f t="shared" si="7"/>
        <v>0</v>
      </c>
      <c r="AW28" s="1163">
        <v>13</v>
      </c>
      <c r="AX28" s="1164"/>
      <c r="AY28" s="1165"/>
      <c r="AZ28" s="1166"/>
      <c r="BA28" s="587">
        <f t="shared" si="8"/>
        <v>0</v>
      </c>
    </row>
    <row r="29" spans="1:53" s="17" customFormat="1" ht="16.75" hidden="1" customHeight="1" outlineLevel="1">
      <c r="A29" s="1163">
        <v>14</v>
      </c>
      <c r="B29" s="1164"/>
      <c r="C29" s="1165"/>
      <c r="D29" s="1166"/>
      <c r="E29" s="587">
        <f t="shared" si="0"/>
        <v>0</v>
      </c>
      <c r="G29" s="1163">
        <v>14</v>
      </c>
      <c r="H29" s="1164"/>
      <c r="I29" s="1165"/>
      <c r="J29" s="1166"/>
      <c r="K29" s="587">
        <f t="shared" si="1"/>
        <v>0</v>
      </c>
      <c r="M29" s="1163">
        <v>14</v>
      </c>
      <c r="N29" s="1164"/>
      <c r="O29" s="1165"/>
      <c r="P29" s="1166"/>
      <c r="Q29" s="587">
        <f t="shared" si="2"/>
        <v>0</v>
      </c>
      <c r="S29" s="1163">
        <v>14</v>
      </c>
      <c r="T29" s="1164"/>
      <c r="U29" s="1165"/>
      <c r="V29" s="1166"/>
      <c r="W29" s="587">
        <f t="shared" si="3"/>
        <v>0</v>
      </c>
      <c r="Y29" s="1163">
        <v>14</v>
      </c>
      <c r="Z29" s="1164"/>
      <c r="AA29" s="1165"/>
      <c r="AB29" s="1166"/>
      <c r="AC29" s="587">
        <f t="shared" si="4"/>
        <v>0</v>
      </c>
      <c r="AE29" s="1163">
        <v>14</v>
      </c>
      <c r="AF29" s="1164"/>
      <c r="AG29" s="1165"/>
      <c r="AH29" s="1166"/>
      <c r="AI29" s="587">
        <f t="shared" si="5"/>
        <v>0</v>
      </c>
      <c r="AK29" s="1163">
        <v>14</v>
      </c>
      <c r="AL29" s="1164"/>
      <c r="AM29" s="1165"/>
      <c r="AN29" s="1166"/>
      <c r="AO29" s="587">
        <f t="shared" si="6"/>
        <v>0</v>
      </c>
      <c r="AQ29" s="1163">
        <v>14</v>
      </c>
      <c r="AR29" s="1164"/>
      <c r="AS29" s="1165"/>
      <c r="AT29" s="1166"/>
      <c r="AU29" s="587">
        <f t="shared" si="7"/>
        <v>0</v>
      </c>
      <c r="AW29" s="1163">
        <v>14</v>
      </c>
      <c r="AX29" s="1164"/>
      <c r="AY29" s="1165"/>
      <c r="AZ29" s="1166"/>
      <c r="BA29" s="587">
        <f t="shared" si="8"/>
        <v>0</v>
      </c>
    </row>
    <row r="30" spans="1:53" s="17" customFormat="1" ht="16.75" hidden="1" customHeight="1" outlineLevel="1">
      <c r="A30" s="1163">
        <v>15</v>
      </c>
      <c r="B30" s="1164"/>
      <c r="C30" s="1165"/>
      <c r="D30" s="1166"/>
      <c r="E30" s="587">
        <f t="shared" si="0"/>
        <v>0</v>
      </c>
      <c r="G30" s="1163">
        <v>15</v>
      </c>
      <c r="H30" s="1164"/>
      <c r="I30" s="1165"/>
      <c r="J30" s="1166"/>
      <c r="K30" s="587">
        <f t="shared" si="1"/>
        <v>0</v>
      </c>
      <c r="M30" s="1163">
        <v>15</v>
      </c>
      <c r="N30" s="1164"/>
      <c r="O30" s="1165"/>
      <c r="P30" s="1166"/>
      <c r="Q30" s="587">
        <f t="shared" si="2"/>
        <v>0</v>
      </c>
      <c r="S30" s="1163">
        <v>15</v>
      </c>
      <c r="T30" s="1164"/>
      <c r="U30" s="1165"/>
      <c r="V30" s="1166"/>
      <c r="W30" s="587">
        <f t="shared" si="3"/>
        <v>0</v>
      </c>
      <c r="Y30" s="1163">
        <v>15</v>
      </c>
      <c r="Z30" s="1164"/>
      <c r="AA30" s="1165"/>
      <c r="AB30" s="1166"/>
      <c r="AC30" s="587">
        <f t="shared" si="4"/>
        <v>0</v>
      </c>
      <c r="AE30" s="1163">
        <v>15</v>
      </c>
      <c r="AF30" s="1164"/>
      <c r="AG30" s="1165"/>
      <c r="AH30" s="1166"/>
      <c r="AI30" s="587">
        <f t="shared" si="5"/>
        <v>0</v>
      </c>
      <c r="AK30" s="1163">
        <v>15</v>
      </c>
      <c r="AL30" s="1164"/>
      <c r="AM30" s="1165"/>
      <c r="AN30" s="1166"/>
      <c r="AO30" s="587">
        <f t="shared" si="6"/>
        <v>0</v>
      </c>
      <c r="AQ30" s="1163">
        <v>15</v>
      </c>
      <c r="AR30" s="1164"/>
      <c r="AS30" s="1165"/>
      <c r="AT30" s="1166"/>
      <c r="AU30" s="587">
        <f t="shared" si="7"/>
        <v>0</v>
      </c>
      <c r="AW30" s="1163">
        <v>15</v>
      </c>
      <c r="AX30" s="1164"/>
      <c r="AY30" s="1165"/>
      <c r="AZ30" s="1166"/>
      <c r="BA30" s="587">
        <f t="shared" si="8"/>
        <v>0</v>
      </c>
    </row>
    <row r="31" spans="1:53" s="17" customFormat="1" ht="16.75" hidden="1" customHeight="1" outlineLevel="1">
      <c r="A31" s="1163">
        <v>16</v>
      </c>
      <c r="B31" s="1164"/>
      <c r="C31" s="1165"/>
      <c r="D31" s="1166"/>
      <c r="E31" s="587">
        <f t="shared" si="0"/>
        <v>0</v>
      </c>
      <c r="G31" s="1163">
        <v>16</v>
      </c>
      <c r="H31" s="1164"/>
      <c r="I31" s="1165"/>
      <c r="J31" s="1166"/>
      <c r="K31" s="587">
        <f t="shared" si="1"/>
        <v>0</v>
      </c>
      <c r="M31" s="1163">
        <v>16</v>
      </c>
      <c r="N31" s="1164"/>
      <c r="O31" s="1165"/>
      <c r="P31" s="1166"/>
      <c r="Q31" s="587">
        <f t="shared" si="2"/>
        <v>0</v>
      </c>
      <c r="S31" s="1163">
        <v>16</v>
      </c>
      <c r="T31" s="1164"/>
      <c r="U31" s="1165"/>
      <c r="V31" s="1166"/>
      <c r="W31" s="587">
        <f t="shared" si="3"/>
        <v>0</v>
      </c>
      <c r="Y31" s="1163">
        <v>16</v>
      </c>
      <c r="Z31" s="1164"/>
      <c r="AA31" s="1165"/>
      <c r="AB31" s="1166"/>
      <c r="AC31" s="587">
        <f t="shared" si="4"/>
        <v>0</v>
      </c>
      <c r="AE31" s="1163">
        <v>16</v>
      </c>
      <c r="AF31" s="1164"/>
      <c r="AG31" s="1165"/>
      <c r="AH31" s="1166"/>
      <c r="AI31" s="587">
        <f t="shared" si="5"/>
        <v>0</v>
      </c>
      <c r="AK31" s="1163">
        <v>16</v>
      </c>
      <c r="AL31" s="1164"/>
      <c r="AM31" s="1165"/>
      <c r="AN31" s="1166"/>
      <c r="AO31" s="587">
        <f t="shared" si="6"/>
        <v>0</v>
      </c>
      <c r="AQ31" s="1163">
        <v>16</v>
      </c>
      <c r="AR31" s="1164"/>
      <c r="AS31" s="1165"/>
      <c r="AT31" s="1166"/>
      <c r="AU31" s="587">
        <f t="shared" si="7"/>
        <v>0</v>
      </c>
      <c r="AW31" s="1163">
        <v>16</v>
      </c>
      <c r="AX31" s="1164"/>
      <c r="AY31" s="1165"/>
      <c r="AZ31" s="1166"/>
      <c r="BA31" s="587">
        <f t="shared" si="8"/>
        <v>0</v>
      </c>
    </row>
    <row r="32" spans="1:53" s="17" customFormat="1" ht="16.75" hidden="1" customHeight="1" outlineLevel="1">
      <c r="A32" s="1163">
        <v>17</v>
      </c>
      <c r="B32" s="1164"/>
      <c r="C32" s="1165"/>
      <c r="D32" s="1166"/>
      <c r="E32" s="587">
        <f t="shared" si="0"/>
        <v>0</v>
      </c>
      <c r="G32" s="1163">
        <v>17</v>
      </c>
      <c r="H32" s="1164"/>
      <c r="I32" s="1165"/>
      <c r="J32" s="1166"/>
      <c r="K32" s="587">
        <f t="shared" si="1"/>
        <v>0</v>
      </c>
      <c r="M32" s="1163">
        <v>17</v>
      </c>
      <c r="N32" s="1164"/>
      <c r="O32" s="1165"/>
      <c r="P32" s="1166"/>
      <c r="Q32" s="587">
        <f t="shared" si="2"/>
        <v>0</v>
      </c>
      <c r="S32" s="1163">
        <v>17</v>
      </c>
      <c r="T32" s="1164"/>
      <c r="U32" s="1165"/>
      <c r="V32" s="1166"/>
      <c r="W32" s="587">
        <f t="shared" si="3"/>
        <v>0</v>
      </c>
      <c r="Y32" s="1163">
        <v>17</v>
      </c>
      <c r="Z32" s="1164"/>
      <c r="AA32" s="1165"/>
      <c r="AB32" s="1166"/>
      <c r="AC32" s="587">
        <f t="shared" si="4"/>
        <v>0</v>
      </c>
      <c r="AE32" s="1163">
        <v>17</v>
      </c>
      <c r="AF32" s="1164"/>
      <c r="AG32" s="1165"/>
      <c r="AH32" s="1166"/>
      <c r="AI32" s="587">
        <f t="shared" si="5"/>
        <v>0</v>
      </c>
      <c r="AK32" s="1163">
        <v>17</v>
      </c>
      <c r="AL32" s="1164"/>
      <c r="AM32" s="1165"/>
      <c r="AN32" s="1166"/>
      <c r="AO32" s="587">
        <f t="shared" si="6"/>
        <v>0</v>
      </c>
      <c r="AQ32" s="1163">
        <v>17</v>
      </c>
      <c r="AR32" s="1164"/>
      <c r="AS32" s="1165"/>
      <c r="AT32" s="1166"/>
      <c r="AU32" s="587">
        <f t="shared" si="7"/>
        <v>0</v>
      </c>
      <c r="AW32" s="1163">
        <v>17</v>
      </c>
      <c r="AX32" s="1164"/>
      <c r="AY32" s="1165"/>
      <c r="AZ32" s="1166"/>
      <c r="BA32" s="587">
        <f t="shared" si="8"/>
        <v>0</v>
      </c>
    </row>
    <row r="33" spans="1:53" s="17" customFormat="1" ht="16.75" hidden="1" customHeight="1" outlineLevel="1">
      <c r="A33" s="1163">
        <v>18</v>
      </c>
      <c r="B33" s="1164"/>
      <c r="C33" s="1165"/>
      <c r="D33" s="1166"/>
      <c r="E33" s="587">
        <f t="shared" si="0"/>
        <v>0</v>
      </c>
      <c r="G33" s="1163">
        <v>18</v>
      </c>
      <c r="H33" s="1164"/>
      <c r="I33" s="1165"/>
      <c r="J33" s="1166"/>
      <c r="K33" s="587">
        <f t="shared" si="1"/>
        <v>0</v>
      </c>
      <c r="M33" s="1163">
        <v>18</v>
      </c>
      <c r="N33" s="1164"/>
      <c r="O33" s="1165"/>
      <c r="P33" s="1166"/>
      <c r="Q33" s="587">
        <f t="shared" si="2"/>
        <v>0</v>
      </c>
      <c r="S33" s="1163">
        <v>18</v>
      </c>
      <c r="T33" s="1164"/>
      <c r="U33" s="1165"/>
      <c r="V33" s="1166"/>
      <c r="W33" s="587">
        <f t="shared" si="3"/>
        <v>0</v>
      </c>
      <c r="Y33" s="1163">
        <v>18</v>
      </c>
      <c r="Z33" s="1164"/>
      <c r="AA33" s="1165"/>
      <c r="AB33" s="1166"/>
      <c r="AC33" s="587">
        <f t="shared" si="4"/>
        <v>0</v>
      </c>
      <c r="AE33" s="1163">
        <v>18</v>
      </c>
      <c r="AF33" s="1164"/>
      <c r="AG33" s="1165"/>
      <c r="AH33" s="1166"/>
      <c r="AI33" s="587">
        <f t="shared" si="5"/>
        <v>0</v>
      </c>
      <c r="AK33" s="1163">
        <v>18</v>
      </c>
      <c r="AL33" s="1164"/>
      <c r="AM33" s="1165"/>
      <c r="AN33" s="1166"/>
      <c r="AO33" s="587">
        <f t="shared" si="6"/>
        <v>0</v>
      </c>
      <c r="AQ33" s="1163">
        <v>18</v>
      </c>
      <c r="AR33" s="1164"/>
      <c r="AS33" s="1165"/>
      <c r="AT33" s="1166"/>
      <c r="AU33" s="587">
        <f t="shared" si="7"/>
        <v>0</v>
      </c>
      <c r="AW33" s="1163">
        <v>18</v>
      </c>
      <c r="AX33" s="1164"/>
      <c r="AY33" s="1165"/>
      <c r="AZ33" s="1166"/>
      <c r="BA33" s="587">
        <f t="shared" si="8"/>
        <v>0</v>
      </c>
    </row>
    <row r="34" spans="1:53" s="17" customFormat="1" ht="16.75" hidden="1" customHeight="1" outlineLevel="1">
      <c r="A34" s="1163">
        <v>19</v>
      </c>
      <c r="B34" s="1164"/>
      <c r="C34" s="1165"/>
      <c r="D34" s="1166"/>
      <c r="E34" s="587">
        <f t="shared" si="0"/>
        <v>0</v>
      </c>
      <c r="G34" s="1163">
        <v>19</v>
      </c>
      <c r="H34" s="1164"/>
      <c r="I34" s="1165"/>
      <c r="J34" s="1166"/>
      <c r="K34" s="587">
        <f t="shared" si="1"/>
        <v>0</v>
      </c>
      <c r="M34" s="1163">
        <v>19</v>
      </c>
      <c r="N34" s="1164"/>
      <c r="O34" s="1165"/>
      <c r="P34" s="1166"/>
      <c r="Q34" s="587">
        <f t="shared" si="2"/>
        <v>0</v>
      </c>
      <c r="S34" s="1163">
        <v>19</v>
      </c>
      <c r="T34" s="1164"/>
      <c r="U34" s="1165"/>
      <c r="V34" s="1166"/>
      <c r="W34" s="587">
        <f t="shared" si="3"/>
        <v>0</v>
      </c>
      <c r="Y34" s="1163">
        <v>19</v>
      </c>
      <c r="Z34" s="1164"/>
      <c r="AA34" s="1165"/>
      <c r="AB34" s="1166"/>
      <c r="AC34" s="587">
        <f t="shared" si="4"/>
        <v>0</v>
      </c>
      <c r="AE34" s="1163">
        <v>19</v>
      </c>
      <c r="AF34" s="1164"/>
      <c r="AG34" s="1165"/>
      <c r="AH34" s="1166"/>
      <c r="AI34" s="587">
        <f t="shared" si="5"/>
        <v>0</v>
      </c>
      <c r="AK34" s="1163">
        <v>19</v>
      </c>
      <c r="AL34" s="1164"/>
      <c r="AM34" s="1165"/>
      <c r="AN34" s="1166"/>
      <c r="AO34" s="587">
        <f t="shared" si="6"/>
        <v>0</v>
      </c>
      <c r="AQ34" s="1163">
        <v>19</v>
      </c>
      <c r="AR34" s="1164"/>
      <c r="AS34" s="1165"/>
      <c r="AT34" s="1166"/>
      <c r="AU34" s="587">
        <f t="shared" si="7"/>
        <v>0</v>
      </c>
      <c r="AW34" s="1163">
        <v>19</v>
      </c>
      <c r="AX34" s="1164"/>
      <c r="AY34" s="1165"/>
      <c r="AZ34" s="1166"/>
      <c r="BA34" s="587">
        <f t="shared" si="8"/>
        <v>0</v>
      </c>
    </row>
    <row r="35" spans="1:53" s="17" customFormat="1" ht="16.75" hidden="1" customHeight="1" outlineLevel="1">
      <c r="A35" s="1163">
        <v>20</v>
      </c>
      <c r="B35" s="1164"/>
      <c r="C35" s="1165"/>
      <c r="D35" s="1166"/>
      <c r="E35" s="587">
        <f t="shared" si="0"/>
        <v>0</v>
      </c>
      <c r="G35" s="1163">
        <v>20</v>
      </c>
      <c r="H35" s="1164"/>
      <c r="I35" s="1165"/>
      <c r="J35" s="1166"/>
      <c r="K35" s="587">
        <f t="shared" si="1"/>
        <v>0</v>
      </c>
      <c r="M35" s="1163">
        <v>20</v>
      </c>
      <c r="N35" s="1164"/>
      <c r="O35" s="1165"/>
      <c r="P35" s="1166"/>
      <c r="Q35" s="587">
        <f t="shared" si="2"/>
        <v>0</v>
      </c>
      <c r="S35" s="1163">
        <v>20</v>
      </c>
      <c r="T35" s="1164"/>
      <c r="U35" s="1165"/>
      <c r="V35" s="1166"/>
      <c r="W35" s="587">
        <f t="shared" si="3"/>
        <v>0</v>
      </c>
      <c r="Y35" s="1163">
        <v>20</v>
      </c>
      <c r="Z35" s="1164"/>
      <c r="AA35" s="1165"/>
      <c r="AB35" s="1166"/>
      <c r="AC35" s="587">
        <f t="shared" si="4"/>
        <v>0</v>
      </c>
      <c r="AE35" s="1163">
        <v>20</v>
      </c>
      <c r="AF35" s="1164"/>
      <c r="AG35" s="1165"/>
      <c r="AH35" s="1166"/>
      <c r="AI35" s="587">
        <f t="shared" si="5"/>
        <v>0</v>
      </c>
      <c r="AK35" s="1163">
        <v>20</v>
      </c>
      <c r="AL35" s="1164"/>
      <c r="AM35" s="1165"/>
      <c r="AN35" s="1166"/>
      <c r="AO35" s="587">
        <f t="shared" si="6"/>
        <v>0</v>
      </c>
      <c r="AQ35" s="1163">
        <v>20</v>
      </c>
      <c r="AR35" s="1164"/>
      <c r="AS35" s="1165"/>
      <c r="AT35" s="1166"/>
      <c r="AU35" s="587">
        <f t="shared" si="7"/>
        <v>0</v>
      </c>
      <c r="AW35" s="1163">
        <v>20</v>
      </c>
      <c r="AX35" s="1164"/>
      <c r="AY35" s="1165"/>
      <c r="AZ35" s="1166"/>
      <c r="BA35" s="587">
        <f t="shared" si="8"/>
        <v>0</v>
      </c>
    </row>
    <row r="36" spans="1:53" s="17" customFormat="1" ht="16.75" hidden="1" customHeight="1" outlineLevel="1">
      <c r="A36" s="1163">
        <v>21</v>
      </c>
      <c r="B36" s="1164"/>
      <c r="C36" s="1165"/>
      <c r="D36" s="1166"/>
      <c r="E36" s="587">
        <f t="shared" si="0"/>
        <v>0</v>
      </c>
      <c r="G36" s="1163">
        <v>21</v>
      </c>
      <c r="H36" s="1164"/>
      <c r="I36" s="1165"/>
      <c r="J36" s="1166"/>
      <c r="K36" s="587">
        <f t="shared" si="1"/>
        <v>0</v>
      </c>
      <c r="M36" s="1163">
        <v>21</v>
      </c>
      <c r="N36" s="1164"/>
      <c r="O36" s="1165"/>
      <c r="P36" s="1166"/>
      <c r="Q36" s="587">
        <f t="shared" si="2"/>
        <v>0</v>
      </c>
      <c r="S36" s="1163">
        <v>21</v>
      </c>
      <c r="T36" s="1164"/>
      <c r="U36" s="1165"/>
      <c r="V36" s="1166"/>
      <c r="W36" s="587">
        <f t="shared" si="3"/>
        <v>0</v>
      </c>
      <c r="Y36" s="1163">
        <v>21</v>
      </c>
      <c r="Z36" s="1164"/>
      <c r="AA36" s="1165"/>
      <c r="AB36" s="1166"/>
      <c r="AC36" s="587">
        <f t="shared" si="4"/>
        <v>0</v>
      </c>
      <c r="AE36" s="1163">
        <v>21</v>
      </c>
      <c r="AF36" s="1164"/>
      <c r="AG36" s="1165"/>
      <c r="AH36" s="1166"/>
      <c r="AI36" s="587">
        <f t="shared" si="5"/>
        <v>0</v>
      </c>
      <c r="AK36" s="1163">
        <v>21</v>
      </c>
      <c r="AL36" s="1164"/>
      <c r="AM36" s="1165"/>
      <c r="AN36" s="1166"/>
      <c r="AO36" s="587">
        <f t="shared" si="6"/>
        <v>0</v>
      </c>
      <c r="AQ36" s="1163">
        <v>21</v>
      </c>
      <c r="AR36" s="1164"/>
      <c r="AS36" s="1165"/>
      <c r="AT36" s="1166"/>
      <c r="AU36" s="587">
        <f t="shared" si="7"/>
        <v>0</v>
      </c>
      <c r="AW36" s="1163">
        <v>21</v>
      </c>
      <c r="AX36" s="1164"/>
      <c r="AY36" s="1165"/>
      <c r="AZ36" s="1166"/>
      <c r="BA36" s="587">
        <f t="shared" si="8"/>
        <v>0</v>
      </c>
    </row>
    <row r="37" spans="1:53" s="17" customFormat="1" ht="16.75" hidden="1" customHeight="1" outlineLevel="1">
      <c r="A37" s="1163">
        <v>22</v>
      </c>
      <c r="B37" s="1164"/>
      <c r="C37" s="1165"/>
      <c r="D37" s="1166"/>
      <c r="E37" s="587">
        <f t="shared" si="0"/>
        <v>0</v>
      </c>
      <c r="G37" s="1163">
        <v>22</v>
      </c>
      <c r="H37" s="1164"/>
      <c r="I37" s="1165"/>
      <c r="J37" s="1166"/>
      <c r="K37" s="587">
        <f t="shared" si="1"/>
        <v>0</v>
      </c>
      <c r="M37" s="1163">
        <v>22</v>
      </c>
      <c r="N37" s="1164"/>
      <c r="O37" s="1165"/>
      <c r="P37" s="1166"/>
      <c r="Q37" s="587">
        <f t="shared" si="2"/>
        <v>0</v>
      </c>
      <c r="S37" s="1163">
        <v>22</v>
      </c>
      <c r="T37" s="1164"/>
      <c r="U37" s="1165"/>
      <c r="V37" s="1166"/>
      <c r="W37" s="587">
        <f t="shared" si="3"/>
        <v>0</v>
      </c>
      <c r="Y37" s="1163">
        <v>22</v>
      </c>
      <c r="Z37" s="1164"/>
      <c r="AA37" s="1165"/>
      <c r="AB37" s="1166"/>
      <c r="AC37" s="587">
        <f t="shared" si="4"/>
        <v>0</v>
      </c>
      <c r="AE37" s="1163">
        <v>22</v>
      </c>
      <c r="AF37" s="1164"/>
      <c r="AG37" s="1165"/>
      <c r="AH37" s="1166"/>
      <c r="AI37" s="587">
        <f t="shared" si="5"/>
        <v>0</v>
      </c>
      <c r="AK37" s="1163">
        <v>22</v>
      </c>
      <c r="AL37" s="1164"/>
      <c r="AM37" s="1165"/>
      <c r="AN37" s="1166"/>
      <c r="AO37" s="587">
        <f t="shared" si="6"/>
        <v>0</v>
      </c>
      <c r="AQ37" s="1163">
        <v>22</v>
      </c>
      <c r="AR37" s="1164"/>
      <c r="AS37" s="1165"/>
      <c r="AT37" s="1166"/>
      <c r="AU37" s="587">
        <f t="shared" si="7"/>
        <v>0</v>
      </c>
      <c r="AW37" s="1163">
        <v>22</v>
      </c>
      <c r="AX37" s="1164"/>
      <c r="AY37" s="1165"/>
      <c r="AZ37" s="1166"/>
      <c r="BA37" s="587">
        <f t="shared" si="8"/>
        <v>0</v>
      </c>
    </row>
    <row r="38" spans="1:53" s="17" customFormat="1" ht="16.75" hidden="1" customHeight="1" outlineLevel="1">
      <c r="A38" s="1163">
        <v>23</v>
      </c>
      <c r="B38" s="1164"/>
      <c r="C38" s="1165"/>
      <c r="D38" s="1166"/>
      <c r="E38" s="587">
        <f t="shared" si="0"/>
        <v>0</v>
      </c>
      <c r="G38" s="1163">
        <v>23</v>
      </c>
      <c r="H38" s="1164"/>
      <c r="I38" s="1165"/>
      <c r="J38" s="1166"/>
      <c r="K38" s="587">
        <f t="shared" si="1"/>
        <v>0</v>
      </c>
      <c r="M38" s="1163">
        <v>23</v>
      </c>
      <c r="N38" s="1164"/>
      <c r="O38" s="1165"/>
      <c r="P38" s="1166"/>
      <c r="Q38" s="587">
        <f t="shared" si="2"/>
        <v>0</v>
      </c>
      <c r="S38" s="1163">
        <v>23</v>
      </c>
      <c r="T38" s="1164"/>
      <c r="U38" s="1165"/>
      <c r="V38" s="1166"/>
      <c r="W38" s="587">
        <f t="shared" si="3"/>
        <v>0</v>
      </c>
      <c r="Y38" s="1163">
        <v>23</v>
      </c>
      <c r="Z38" s="1164"/>
      <c r="AA38" s="1165"/>
      <c r="AB38" s="1166"/>
      <c r="AC38" s="587">
        <f t="shared" si="4"/>
        <v>0</v>
      </c>
      <c r="AE38" s="1163">
        <v>23</v>
      </c>
      <c r="AF38" s="1164"/>
      <c r="AG38" s="1165"/>
      <c r="AH38" s="1166"/>
      <c r="AI38" s="587">
        <f t="shared" si="5"/>
        <v>0</v>
      </c>
      <c r="AK38" s="1163">
        <v>23</v>
      </c>
      <c r="AL38" s="1164"/>
      <c r="AM38" s="1165"/>
      <c r="AN38" s="1166"/>
      <c r="AO38" s="587">
        <f t="shared" si="6"/>
        <v>0</v>
      </c>
      <c r="AQ38" s="1163">
        <v>23</v>
      </c>
      <c r="AR38" s="1164"/>
      <c r="AS38" s="1165"/>
      <c r="AT38" s="1166"/>
      <c r="AU38" s="587">
        <f t="shared" si="7"/>
        <v>0</v>
      </c>
      <c r="AW38" s="1163">
        <v>23</v>
      </c>
      <c r="AX38" s="1164"/>
      <c r="AY38" s="1165"/>
      <c r="AZ38" s="1166"/>
      <c r="BA38" s="587">
        <f t="shared" si="8"/>
        <v>0</v>
      </c>
    </row>
    <row r="39" spans="1:53" s="17" customFormat="1" ht="16.75" hidden="1" customHeight="1" outlineLevel="1">
      <c r="A39" s="1163">
        <v>24</v>
      </c>
      <c r="B39" s="1164"/>
      <c r="C39" s="1165"/>
      <c r="D39" s="1166"/>
      <c r="E39" s="587">
        <f t="shared" si="0"/>
        <v>0</v>
      </c>
      <c r="G39" s="1163">
        <v>24</v>
      </c>
      <c r="H39" s="1164"/>
      <c r="I39" s="1165"/>
      <c r="J39" s="1166"/>
      <c r="K39" s="587">
        <f t="shared" si="1"/>
        <v>0</v>
      </c>
      <c r="M39" s="1163">
        <v>24</v>
      </c>
      <c r="N39" s="1164"/>
      <c r="O39" s="1165"/>
      <c r="P39" s="1166"/>
      <c r="Q39" s="587">
        <f t="shared" si="2"/>
        <v>0</v>
      </c>
      <c r="S39" s="1163">
        <v>24</v>
      </c>
      <c r="T39" s="1164"/>
      <c r="U39" s="1165"/>
      <c r="V39" s="1166"/>
      <c r="W39" s="587">
        <f t="shared" si="3"/>
        <v>0</v>
      </c>
      <c r="Y39" s="1163">
        <v>24</v>
      </c>
      <c r="Z39" s="1164"/>
      <c r="AA39" s="1165"/>
      <c r="AB39" s="1166"/>
      <c r="AC39" s="587">
        <f t="shared" si="4"/>
        <v>0</v>
      </c>
      <c r="AE39" s="1163">
        <v>24</v>
      </c>
      <c r="AF39" s="1164"/>
      <c r="AG39" s="1165"/>
      <c r="AH39" s="1166"/>
      <c r="AI39" s="587">
        <f t="shared" si="5"/>
        <v>0</v>
      </c>
      <c r="AK39" s="1163">
        <v>24</v>
      </c>
      <c r="AL39" s="1164"/>
      <c r="AM39" s="1165"/>
      <c r="AN39" s="1166"/>
      <c r="AO39" s="587">
        <f t="shared" si="6"/>
        <v>0</v>
      </c>
      <c r="AQ39" s="1163">
        <v>24</v>
      </c>
      <c r="AR39" s="1164"/>
      <c r="AS39" s="1165"/>
      <c r="AT39" s="1166"/>
      <c r="AU39" s="587">
        <f t="shared" si="7"/>
        <v>0</v>
      </c>
      <c r="AW39" s="1163">
        <v>24</v>
      </c>
      <c r="AX39" s="1164"/>
      <c r="AY39" s="1165"/>
      <c r="AZ39" s="1166"/>
      <c r="BA39" s="587">
        <f t="shared" si="8"/>
        <v>0</v>
      </c>
    </row>
    <row r="40" spans="1:53" s="17" customFormat="1" ht="16.75" hidden="1" customHeight="1" outlineLevel="1">
      <c r="A40" s="1163">
        <v>25</v>
      </c>
      <c r="B40" s="1164"/>
      <c r="C40" s="1165"/>
      <c r="D40" s="1166"/>
      <c r="E40" s="587">
        <f t="shared" si="0"/>
        <v>0</v>
      </c>
      <c r="G40" s="1163">
        <v>25</v>
      </c>
      <c r="H40" s="1164"/>
      <c r="I40" s="1165"/>
      <c r="J40" s="1166"/>
      <c r="K40" s="587">
        <f t="shared" si="1"/>
        <v>0</v>
      </c>
      <c r="M40" s="1163">
        <v>25</v>
      </c>
      <c r="N40" s="1164"/>
      <c r="O40" s="1165"/>
      <c r="P40" s="1166"/>
      <c r="Q40" s="587">
        <f t="shared" si="2"/>
        <v>0</v>
      </c>
      <c r="S40" s="1163">
        <v>25</v>
      </c>
      <c r="T40" s="1164"/>
      <c r="U40" s="1165"/>
      <c r="V40" s="1166"/>
      <c r="W40" s="587">
        <f t="shared" si="3"/>
        <v>0</v>
      </c>
      <c r="Y40" s="1163">
        <v>25</v>
      </c>
      <c r="Z40" s="1164"/>
      <c r="AA40" s="1165"/>
      <c r="AB40" s="1166"/>
      <c r="AC40" s="587">
        <f t="shared" si="4"/>
        <v>0</v>
      </c>
      <c r="AE40" s="1163">
        <v>25</v>
      </c>
      <c r="AF40" s="1164"/>
      <c r="AG40" s="1165"/>
      <c r="AH40" s="1166"/>
      <c r="AI40" s="587">
        <f t="shared" si="5"/>
        <v>0</v>
      </c>
      <c r="AK40" s="1163">
        <v>25</v>
      </c>
      <c r="AL40" s="1164"/>
      <c r="AM40" s="1165"/>
      <c r="AN40" s="1166"/>
      <c r="AO40" s="587">
        <f t="shared" si="6"/>
        <v>0</v>
      </c>
      <c r="AQ40" s="1163">
        <v>25</v>
      </c>
      <c r="AR40" s="1164"/>
      <c r="AS40" s="1165"/>
      <c r="AT40" s="1166"/>
      <c r="AU40" s="587">
        <f t="shared" si="7"/>
        <v>0</v>
      </c>
      <c r="AW40" s="1163">
        <v>25</v>
      </c>
      <c r="AX40" s="1164"/>
      <c r="AY40" s="1165"/>
      <c r="AZ40" s="1166"/>
      <c r="BA40" s="587">
        <f t="shared" si="8"/>
        <v>0</v>
      </c>
    </row>
    <row r="41" spans="1:53" s="17" customFormat="1" ht="16.75" hidden="1" customHeight="1" outlineLevel="1">
      <c r="A41" s="1163">
        <v>26</v>
      </c>
      <c r="B41" s="1164"/>
      <c r="C41" s="1165"/>
      <c r="D41" s="1166"/>
      <c r="E41" s="587">
        <f t="shared" si="0"/>
        <v>0</v>
      </c>
      <c r="G41" s="1163">
        <v>26</v>
      </c>
      <c r="H41" s="1164"/>
      <c r="I41" s="1165"/>
      <c r="J41" s="1166"/>
      <c r="K41" s="587">
        <f t="shared" si="1"/>
        <v>0</v>
      </c>
      <c r="M41" s="1163">
        <v>26</v>
      </c>
      <c r="N41" s="1164"/>
      <c r="O41" s="1165"/>
      <c r="P41" s="1166"/>
      <c r="Q41" s="587">
        <f t="shared" si="2"/>
        <v>0</v>
      </c>
      <c r="S41" s="1163">
        <v>26</v>
      </c>
      <c r="T41" s="1164"/>
      <c r="U41" s="1165"/>
      <c r="V41" s="1166"/>
      <c r="W41" s="587">
        <f t="shared" si="3"/>
        <v>0</v>
      </c>
      <c r="Y41" s="1163">
        <v>26</v>
      </c>
      <c r="Z41" s="1164"/>
      <c r="AA41" s="1165"/>
      <c r="AB41" s="1166"/>
      <c r="AC41" s="587">
        <f t="shared" si="4"/>
        <v>0</v>
      </c>
      <c r="AE41" s="1163">
        <v>26</v>
      </c>
      <c r="AF41" s="1164"/>
      <c r="AG41" s="1165"/>
      <c r="AH41" s="1166"/>
      <c r="AI41" s="587">
        <f t="shared" si="5"/>
        <v>0</v>
      </c>
      <c r="AK41" s="1163">
        <v>26</v>
      </c>
      <c r="AL41" s="1164"/>
      <c r="AM41" s="1165"/>
      <c r="AN41" s="1166"/>
      <c r="AO41" s="587">
        <f t="shared" si="6"/>
        <v>0</v>
      </c>
      <c r="AQ41" s="1163">
        <v>26</v>
      </c>
      <c r="AR41" s="1164"/>
      <c r="AS41" s="1165"/>
      <c r="AT41" s="1166"/>
      <c r="AU41" s="587">
        <f t="shared" si="7"/>
        <v>0</v>
      </c>
      <c r="AW41" s="1163">
        <v>26</v>
      </c>
      <c r="AX41" s="1164"/>
      <c r="AY41" s="1165"/>
      <c r="AZ41" s="1166"/>
      <c r="BA41" s="587">
        <f t="shared" si="8"/>
        <v>0</v>
      </c>
    </row>
    <row r="42" spans="1:53" s="17" customFormat="1" ht="16.75" hidden="1" customHeight="1" outlineLevel="1">
      <c r="A42" s="1163">
        <v>27</v>
      </c>
      <c r="B42" s="1164"/>
      <c r="C42" s="1165"/>
      <c r="D42" s="1166"/>
      <c r="E42" s="587">
        <f t="shared" si="0"/>
        <v>0</v>
      </c>
      <c r="G42" s="1163">
        <v>27</v>
      </c>
      <c r="H42" s="1164"/>
      <c r="I42" s="1165"/>
      <c r="J42" s="1166"/>
      <c r="K42" s="587">
        <f t="shared" si="1"/>
        <v>0</v>
      </c>
      <c r="M42" s="1163">
        <v>27</v>
      </c>
      <c r="N42" s="1164"/>
      <c r="O42" s="1165"/>
      <c r="P42" s="1166"/>
      <c r="Q42" s="587">
        <f t="shared" si="2"/>
        <v>0</v>
      </c>
      <c r="S42" s="1163">
        <v>27</v>
      </c>
      <c r="T42" s="1164"/>
      <c r="U42" s="1165"/>
      <c r="V42" s="1166"/>
      <c r="W42" s="587">
        <f t="shared" si="3"/>
        <v>0</v>
      </c>
      <c r="Y42" s="1163">
        <v>27</v>
      </c>
      <c r="Z42" s="1164"/>
      <c r="AA42" s="1165"/>
      <c r="AB42" s="1166"/>
      <c r="AC42" s="587">
        <f t="shared" si="4"/>
        <v>0</v>
      </c>
      <c r="AE42" s="1163">
        <v>27</v>
      </c>
      <c r="AF42" s="1164"/>
      <c r="AG42" s="1165"/>
      <c r="AH42" s="1166"/>
      <c r="AI42" s="587">
        <f t="shared" si="5"/>
        <v>0</v>
      </c>
      <c r="AK42" s="1163">
        <v>27</v>
      </c>
      <c r="AL42" s="1164"/>
      <c r="AM42" s="1165"/>
      <c r="AN42" s="1166"/>
      <c r="AO42" s="587">
        <f t="shared" si="6"/>
        <v>0</v>
      </c>
      <c r="AQ42" s="1163">
        <v>27</v>
      </c>
      <c r="AR42" s="1164"/>
      <c r="AS42" s="1165"/>
      <c r="AT42" s="1166"/>
      <c r="AU42" s="587">
        <f t="shared" si="7"/>
        <v>0</v>
      </c>
      <c r="AW42" s="1163">
        <v>27</v>
      </c>
      <c r="AX42" s="1164"/>
      <c r="AY42" s="1165"/>
      <c r="AZ42" s="1166"/>
      <c r="BA42" s="587">
        <f t="shared" si="8"/>
        <v>0</v>
      </c>
    </row>
    <row r="43" spans="1:53" s="17" customFormat="1" ht="16.75" hidden="1" customHeight="1" outlineLevel="1">
      <c r="A43" s="1163">
        <v>28</v>
      </c>
      <c r="B43" s="1164"/>
      <c r="C43" s="1165"/>
      <c r="D43" s="1166"/>
      <c r="E43" s="587">
        <f t="shared" si="0"/>
        <v>0</v>
      </c>
      <c r="G43" s="1163">
        <v>28</v>
      </c>
      <c r="H43" s="1164"/>
      <c r="I43" s="1165"/>
      <c r="J43" s="1166"/>
      <c r="K43" s="587">
        <f t="shared" si="1"/>
        <v>0</v>
      </c>
      <c r="M43" s="1163">
        <v>28</v>
      </c>
      <c r="N43" s="1164"/>
      <c r="O43" s="1165"/>
      <c r="P43" s="1166"/>
      <c r="Q43" s="587">
        <f t="shared" si="2"/>
        <v>0</v>
      </c>
      <c r="S43" s="1163">
        <v>28</v>
      </c>
      <c r="T43" s="1164"/>
      <c r="U43" s="1165"/>
      <c r="V43" s="1166"/>
      <c r="W43" s="587">
        <f t="shared" si="3"/>
        <v>0</v>
      </c>
      <c r="Y43" s="1163">
        <v>28</v>
      </c>
      <c r="Z43" s="1164"/>
      <c r="AA43" s="1165"/>
      <c r="AB43" s="1166"/>
      <c r="AC43" s="587">
        <f t="shared" si="4"/>
        <v>0</v>
      </c>
      <c r="AE43" s="1163">
        <v>28</v>
      </c>
      <c r="AF43" s="1164"/>
      <c r="AG43" s="1165"/>
      <c r="AH43" s="1166"/>
      <c r="AI43" s="587">
        <f t="shared" si="5"/>
        <v>0</v>
      </c>
      <c r="AK43" s="1163">
        <v>28</v>
      </c>
      <c r="AL43" s="1164"/>
      <c r="AM43" s="1165"/>
      <c r="AN43" s="1166"/>
      <c r="AO43" s="587">
        <f t="shared" si="6"/>
        <v>0</v>
      </c>
      <c r="AQ43" s="1163">
        <v>28</v>
      </c>
      <c r="AR43" s="1164"/>
      <c r="AS43" s="1165"/>
      <c r="AT43" s="1166"/>
      <c r="AU43" s="587">
        <f t="shared" si="7"/>
        <v>0</v>
      </c>
      <c r="AW43" s="1163">
        <v>28</v>
      </c>
      <c r="AX43" s="1164"/>
      <c r="AY43" s="1165"/>
      <c r="AZ43" s="1166"/>
      <c r="BA43" s="587">
        <f t="shared" si="8"/>
        <v>0</v>
      </c>
    </row>
    <row r="44" spans="1:53" s="17" customFormat="1" ht="16.75" hidden="1" customHeight="1" outlineLevel="1">
      <c r="A44" s="1163">
        <v>29</v>
      </c>
      <c r="B44" s="1164"/>
      <c r="C44" s="1165"/>
      <c r="D44" s="1166"/>
      <c r="E44" s="587">
        <f t="shared" si="0"/>
        <v>0</v>
      </c>
      <c r="G44" s="1163">
        <v>29</v>
      </c>
      <c r="H44" s="1164"/>
      <c r="I44" s="1165"/>
      <c r="J44" s="1166"/>
      <c r="K44" s="587">
        <f t="shared" si="1"/>
        <v>0</v>
      </c>
      <c r="M44" s="1163">
        <v>29</v>
      </c>
      <c r="N44" s="1164"/>
      <c r="O44" s="1165"/>
      <c r="P44" s="1166"/>
      <c r="Q44" s="587">
        <f t="shared" si="2"/>
        <v>0</v>
      </c>
      <c r="S44" s="1163">
        <v>29</v>
      </c>
      <c r="T44" s="1164"/>
      <c r="U44" s="1165"/>
      <c r="V44" s="1166"/>
      <c r="W44" s="587">
        <f t="shared" si="3"/>
        <v>0</v>
      </c>
      <c r="Y44" s="1163">
        <v>29</v>
      </c>
      <c r="Z44" s="1164"/>
      <c r="AA44" s="1165"/>
      <c r="AB44" s="1166"/>
      <c r="AC44" s="587">
        <f t="shared" si="4"/>
        <v>0</v>
      </c>
      <c r="AE44" s="1163">
        <v>29</v>
      </c>
      <c r="AF44" s="1164"/>
      <c r="AG44" s="1165"/>
      <c r="AH44" s="1166"/>
      <c r="AI44" s="587">
        <f t="shared" si="5"/>
        <v>0</v>
      </c>
      <c r="AK44" s="1163">
        <v>29</v>
      </c>
      <c r="AL44" s="1164"/>
      <c r="AM44" s="1165"/>
      <c r="AN44" s="1166"/>
      <c r="AO44" s="587">
        <f t="shared" si="6"/>
        <v>0</v>
      </c>
      <c r="AQ44" s="1163">
        <v>29</v>
      </c>
      <c r="AR44" s="1164"/>
      <c r="AS44" s="1165"/>
      <c r="AT44" s="1166"/>
      <c r="AU44" s="587">
        <f t="shared" si="7"/>
        <v>0</v>
      </c>
      <c r="AW44" s="1163">
        <v>29</v>
      </c>
      <c r="AX44" s="1164"/>
      <c r="AY44" s="1165"/>
      <c r="AZ44" s="1166"/>
      <c r="BA44" s="587">
        <f t="shared" si="8"/>
        <v>0</v>
      </c>
    </row>
    <row r="45" spans="1:53" s="17" customFormat="1" ht="16.75" hidden="1" customHeight="1" outlineLevel="1">
      <c r="A45" s="1163">
        <v>30</v>
      </c>
      <c r="B45" s="1164"/>
      <c r="C45" s="1165"/>
      <c r="D45" s="1166"/>
      <c r="E45" s="587">
        <f t="shared" si="0"/>
        <v>0</v>
      </c>
      <c r="G45" s="1163">
        <v>30</v>
      </c>
      <c r="H45" s="1164"/>
      <c r="I45" s="1165"/>
      <c r="J45" s="1166"/>
      <c r="K45" s="587">
        <f t="shared" si="1"/>
        <v>0</v>
      </c>
      <c r="M45" s="1163">
        <v>30</v>
      </c>
      <c r="N45" s="1164"/>
      <c r="O45" s="1165"/>
      <c r="P45" s="1166"/>
      <c r="Q45" s="587">
        <f t="shared" si="2"/>
        <v>0</v>
      </c>
      <c r="S45" s="1163">
        <v>30</v>
      </c>
      <c r="T45" s="1164"/>
      <c r="U45" s="1165"/>
      <c r="V45" s="1166"/>
      <c r="W45" s="587">
        <f t="shared" si="3"/>
        <v>0</v>
      </c>
      <c r="Y45" s="1163">
        <v>30</v>
      </c>
      <c r="Z45" s="1164"/>
      <c r="AA45" s="1165"/>
      <c r="AB45" s="1166"/>
      <c r="AC45" s="587">
        <f t="shared" si="4"/>
        <v>0</v>
      </c>
      <c r="AE45" s="1163">
        <v>30</v>
      </c>
      <c r="AF45" s="1164"/>
      <c r="AG45" s="1165"/>
      <c r="AH45" s="1166"/>
      <c r="AI45" s="587">
        <f t="shared" si="5"/>
        <v>0</v>
      </c>
      <c r="AK45" s="1163">
        <v>30</v>
      </c>
      <c r="AL45" s="1164"/>
      <c r="AM45" s="1165"/>
      <c r="AN45" s="1166"/>
      <c r="AO45" s="587">
        <f t="shared" si="6"/>
        <v>0</v>
      </c>
      <c r="AQ45" s="1163">
        <v>30</v>
      </c>
      <c r="AR45" s="1164"/>
      <c r="AS45" s="1165"/>
      <c r="AT45" s="1166"/>
      <c r="AU45" s="587">
        <f t="shared" si="7"/>
        <v>0</v>
      </c>
      <c r="AW45" s="1163">
        <v>30</v>
      </c>
      <c r="AX45" s="1164"/>
      <c r="AY45" s="1165"/>
      <c r="AZ45" s="1166"/>
      <c r="BA45" s="587">
        <f t="shared" si="8"/>
        <v>0</v>
      </c>
    </row>
    <row r="46" spans="1:53" s="17" customFormat="1" ht="16.75" hidden="1" customHeight="1" outlineLevel="1">
      <c r="A46" s="1163">
        <v>31</v>
      </c>
      <c r="B46" s="1164"/>
      <c r="C46" s="1165"/>
      <c r="D46" s="1166"/>
      <c r="E46" s="587">
        <f t="shared" si="0"/>
        <v>0</v>
      </c>
      <c r="G46" s="1163">
        <v>31</v>
      </c>
      <c r="H46" s="1164"/>
      <c r="I46" s="1165"/>
      <c r="J46" s="1166"/>
      <c r="K46" s="587">
        <f t="shared" si="1"/>
        <v>0</v>
      </c>
      <c r="M46" s="1163">
        <v>31</v>
      </c>
      <c r="N46" s="1164"/>
      <c r="O46" s="1165"/>
      <c r="P46" s="1166"/>
      <c r="Q46" s="587">
        <f t="shared" si="2"/>
        <v>0</v>
      </c>
      <c r="S46" s="1163">
        <v>31</v>
      </c>
      <c r="T46" s="1164"/>
      <c r="U46" s="1165"/>
      <c r="V46" s="1166"/>
      <c r="W46" s="587">
        <f t="shared" si="3"/>
        <v>0</v>
      </c>
      <c r="Y46" s="1163">
        <v>31</v>
      </c>
      <c r="Z46" s="1164"/>
      <c r="AA46" s="1165"/>
      <c r="AB46" s="1166"/>
      <c r="AC46" s="587">
        <f t="shared" si="4"/>
        <v>0</v>
      </c>
      <c r="AE46" s="1163">
        <v>31</v>
      </c>
      <c r="AF46" s="1164"/>
      <c r="AG46" s="1165"/>
      <c r="AH46" s="1166"/>
      <c r="AI46" s="587">
        <f t="shared" si="5"/>
        <v>0</v>
      </c>
      <c r="AK46" s="1163">
        <v>31</v>
      </c>
      <c r="AL46" s="1164"/>
      <c r="AM46" s="1165"/>
      <c r="AN46" s="1166"/>
      <c r="AO46" s="587">
        <f t="shared" si="6"/>
        <v>0</v>
      </c>
      <c r="AQ46" s="1163">
        <v>31</v>
      </c>
      <c r="AR46" s="1164"/>
      <c r="AS46" s="1165"/>
      <c r="AT46" s="1166"/>
      <c r="AU46" s="587">
        <f t="shared" si="7"/>
        <v>0</v>
      </c>
      <c r="AW46" s="1163">
        <v>31</v>
      </c>
      <c r="AX46" s="1164"/>
      <c r="AY46" s="1165"/>
      <c r="AZ46" s="1166"/>
      <c r="BA46" s="587">
        <f t="shared" si="8"/>
        <v>0</v>
      </c>
    </row>
    <row r="47" spans="1:53" s="17" customFormat="1" ht="16.75" hidden="1" customHeight="1" outlineLevel="1">
      <c r="A47" s="1163">
        <v>32</v>
      </c>
      <c r="B47" s="1164"/>
      <c r="C47" s="1165"/>
      <c r="D47" s="1166"/>
      <c r="E47" s="587">
        <f t="shared" si="0"/>
        <v>0</v>
      </c>
      <c r="G47" s="1163">
        <v>32</v>
      </c>
      <c r="H47" s="1164"/>
      <c r="I47" s="1165"/>
      <c r="J47" s="1166"/>
      <c r="K47" s="587">
        <f t="shared" si="1"/>
        <v>0</v>
      </c>
      <c r="M47" s="1163">
        <v>32</v>
      </c>
      <c r="N47" s="1164"/>
      <c r="O47" s="1165"/>
      <c r="P47" s="1166"/>
      <c r="Q47" s="587">
        <f t="shared" si="2"/>
        <v>0</v>
      </c>
      <c r="S47" s="1163">
        <v>32</v>
      </c>
      <c r="T47" s="1164"/>
      <c r="U47" s="1165"/>
      <c r="V47" s="1166"/>
      <c r="W47" s="587">
        <f t="shared" si="3"/>
        <v>0</v>
      </c>
      <c r="Y47" s="1163">
        <v>32</v>
      </c>
      <c r="Z47" s="1164"/>
      <c r="AA47" s="1165"/>
      <c r="AB47" s="1166"/>
      <c r="AC47" s="587">
        <f t="shared" si="4"/>
        <v>0</v>
      </c>
      <c r="AE47" s="1163">
        <v>32</v>
      </c>
      <c r="AF47" s="1164"/>
      <c r="AG47" s="1165"/>
      <c r="AH47" s="1166"/>
      <c r="AI47" s="587">
        <f t="shared" si="5"/>
        <v>0</v>
      </c>
      <c r="AK47" s="1163">
        <v>32</v>
      </c>
      <c r="AL47" s="1164"/>
      <c r="AM47" s="1165"/>
      <c r="AN47" s="1166"/>
      <c r="AO47" s="587">
        <f t="shared" si="6"/>
        <v>0</v>
      </c>
      <c r="AQ47" s="1163">
        <v>32</v>
      </c>
      <c r="AR47" s="1164"/>
      <c r="AS47" s="1165"/>
      <c r="AT47" s="1166"/>
      <c r="AU47" s="587">
        <f t="shared" si="7"/>
        <v>0</v>
      </c>
      <c r="AW47" s="1163">
        <v>32</v>
      </c>
      <c r="AX47" s="1164"/>
      <c r="AY47" s="1165"/>
      <c r="AZ47" s="1166"/>
      <c r="BA47" s="587">
        <f t="shared" si="8"/>
        <v>0</v>
      </c>
    </row>
    <row r="48" spans="1:53" s="17" customFormat="1" ht="16.75" hidden="1" customHeight="1" outlineLevel="1">
      <c r="A48" s="1163">
        <v>33</v>
      </c>
      <c r="B48" s="1164"/>
      <c r="C48" s="1165"/>
      <c r="D48" s="1166"/>
      <c r="E48" s="587">
        <f t="shared" si="0"/>
        <v>0</v>
      </c>
      <c r="G48" s="1163">
        <v>33</v>
      </c>
      <c r="H48" s="1164"/>
      <c r="I48" s="1165"/>
      <c r="J48" s="1166"/>
      <c r="K48" s="587">
        <f t="shared" si="1"/>
        <v>0</v>
      </c>
      <c r="M48" s="1163">
        <v>33</v>
      </c>
      <c r="N48" s="1164"/>
      <c r="O48" s="1165"/>
      <c r="P48" s="1166"/>
      <c r="Q48" s="587">
        <f t="shared" si="2"/>
        <v>0</v>
      </c>
      <c r="S48" s="1163">
        <v>33</v>
      </c>
      <c r="T48" s="1164"/>
      <c r="U48" s="1165"/>
      <c r="V48" s="1166"/>
      <c r="W48" s="587">
        <f t="shared" si="3"/>
        <v>0</v>
      </c>
      <c r="Y48" s="1163">
        <v>33</v>
      </c>
      <c r="Z48" s="1164"/>
      <c r="AA48" s="1165"/>
      <c r="AB48" s="1166"/>
      <c r="AC48" s="587">
        <f t="shared" si="4"/>
        <v>0</v>
      </c>
      <c r="AE48" s="1163">
        <v>33</v>
      </c>
      <c r="AF48" s="1164"/>
      <c r="AG48" s="1165"/>
      <c r="AH48" s="1166"/>
      <c r="AI48" s="587">
        <f t="shared" si="5"/>
        <v>0</v>
      </c>
      <c r="AK48" s="1163">
        <v>33</v>
      </c>
      <c r="AL48" s="1164"/>
      <c r="AM48" s="1165"/>
      <c r="AN48" s="1166"/>
      <c r="AO48" s="587">
        <f t="shared" si="6"/>
        <v>0</v>
      </c>
      <c r="AQ48" s="1163">
        <v>33</v>
      </c>
      <c r="AR48" s="1164"/>
      <c r="AS48" s="1165"/>
      <c r="AT48" s="1166"/>
      <c r="AU48" s="587">
        <f t="shared" si="7"/>
        <v>0</v>
      </c>
      <c r="AW48" s="1163">
        <v>33</v>
      </c>
      <c r="AX48" s="1164"/>
      <c r="AY48" s="1165"/>
      <c r="AZ48" s="1166"/>
      <c r="BA48" s="587">
        <f t="shared" si="8"/>
        <v>0</v>
      </c>
    </row>
    <row r="49" spans="1:53" s="17" customFormat="1" ht="16.75" hidden="1" customHeight="1" outlineLevel="1">
      <c r="A49" s="1163">
        <v>34</v>
      </c>
      <c r="B49" s="1164"/>
      <c r="C49" s="1165"/>
      <c r="D49" s="1166"/>
      <c r="E49" s="587">
        <f t="shared" si="0"/>
        <v>0</v>
      </c>
      <c r="G49" s="1163">
        <v>34</v>
      </c>
      <c r="H49" s="1164"/>
      <c r="I49" s="1165"/>
      <c r="J49" s="1166"/>
      <c r="K49" s="587">
        <f t="shared" si="1"/>
        <v>0</v>
      </c>
      <c r="M49" s="1163">
        <v>34</v>
      </c>
      <c r="N49" s="1164"/>
      <c r="O49" s="1165"/>
      <c r="P49" s="1166"/>
      <c r="Q49" s="587">
        <f t="shared" si="2"/>
        <v>0</v>
      </c>
      <c r="S49" s="1163">
        <v>34</v>
      </c>
      <c r="T49" s="1164"/>
      <c r="U49" s="1165"/>
      <c r="V49" s="1166"/>
      <c r="W49" s="587">
        <f t="shared" si="3"/>
        <v>0</v>
      </c>
      <c r="Y49" s="1163">
        <v>34</v>
      </c>
      <c r="Z49" s="1164"/>
      <c r="AA49" s="1165"/>
      <c r="AB49" s="1166"/>
      <c r="AC49" s="587">
        <f t="shared" si="4"/>
        <v>0</v>
      </c>
      <c r="AE49" s="1163">
        <v>34</v>
      </c>
      <c r="AF49" s="1164"/>
      <c r="AG49" s="1165"/>
      <c r="AH49" s="1166"/>
      <c r="AI49" s="587">
        <f t="shared" si="5"/>
        <v>0</v>
      </c>
      <c r="AK49" s="1163">
        <v>34</v>
      </c>
      <c r="AL49" s="1164"/>
      <c r="AM49" s="1165"/>
      <c r="AN49" s="1166"/>
      <c r="AO49" s="587">
        <f t="shared" si="6"/>
        <v>0</v>
      </c>
      <c r="AQ49" s="1163">
        <v>34</v>
      </c>
      <c r="AR49" s="1164"/>
      <c r="AS49" s="1165"/>
      <c r="AT49" s="1166"/>
      <c r="AU49" s="587">
        <f t="shared" si="7"/>
        <v>0</v>
      </c>
      <c r="AW49" s="1163">
        <v>34</v>
      </c>
      <c r="AX49" s="1164"/>
      <c r="AY49" s="1165"/>
      <c r="AZ49" s="1166"/>
      <c r="BA49" s="587">
        <f t="shared" si="8"/>
        <v>0</v>
      </c>
    </row>
    <row r="50" spans="1:53" s="17" customFormat="1" ht="16.75" hidden="1" customHeight="1" outlineLevel="1">
      <c r="A50" s="1163">
        <v>35</v>
      </c>
      <c r="B50" s="1164"/>
      <c r="C50" s="1165"/>
      <c r="D50" s="1166"/>
      <c r="E50" s="587">
        <f t="shared" si="0"/>
        <v>0</v>
      </c>
      <c r="G50" s="1163">
        <v>35</v>
      </c>
      <c r="H50" s="1164"/>
      <c r="I50" s="1165"/>
      <c r="J50" s="1166"/>
      <c r="K50" s="587">
        <f t="shared" si="1"/>
        <v>0</v>
      </c>
      <c r="M50" s="1163">
        <v>35</v>
      </c>
      <c r="N50" s="1164"/>
      <c r="O50" s="1165"/>
      <c r="P50" s="1166"/>
      <c r="Q50" s="587">
        <f t="shared" si="2"/>
        <v>0</v>
      </c>
      <c r="S50" s="1163">
        <v>35</v>
      </c>
      <c r="T50" s="1164"/>
      <c r="U50" s="1165"/>
      <c r="V50" s="1166"/>
      <c r="W50" s="587">
        <f t="shared" si="3"/>
        <v>0</v>
      </c>
      <c r="Y50" s="1163">
        <v>35</v>
      </c>
      <c r="Z50" s="1164"/>
      <c r="AA50" s="1165"/>
      <c r="AB50" s="1166"/>
      <c r="AC50" s="587">
        <f t="shared" si="4"/>
        <v>0</v>
      </c>
      <c r="AE50" s="1163">
        <v>35</v>
      </c>
      <c r="AF50" s="1164"/>
      <c r="AG50" s="1165"/>
      <c r="AH50" s="1166"/>
      <c r="AI50" s="587">
        <f t="shared" si="5"/>
        <v>0</v>
      </c>
      <c r="AK50" s="1163">
        <v>35</v>
      </c>
      <c r="AL50" s="1164"/>
      <c r="AM50" s="1165"/>
      <c r="AN50" s="1166"/>
      <c r="AO50" s="587">
        <f t="shared" si="6"/>
        <v>0</v>
      </c>
      <c r="AQ50" s="1163">
        <v>35</v>
      </c>
      <c r="AR50" s="1164"/>
      <c r="AS50" s="1165"/>
      <c r="AT50" s="1166"/>
      <c r="AU50" s="587">
        <f t="shared" si="7"/>
        <v>0</v>
      </c>
      <c r="AW50" s="1163">
        <v>35</v>
      </c>
      <c r="AX50" s="1164"/>
      <c r="AY50" s="1165"/>
      <c r="AZ50" s="1166"/>
      <c r="BA50" s="587">
        <f t="shared" si="8"/>
        <v>0</v>
      </c>
    </row>
    <row r="51" spans="1:53" s="17" customFormat="1" ht="16.75" hidden="1" customHeight="1" outlineLevel="1">
      <c r="A51" s="1163">
        <v>36</v>
      </c>
      <c r="B51" s="1164"/>
      <c r="C51" s="1165"/>
      <c r="D51" s="1166"/>
      <c r="E51" s="587">
        <f t="shared" si="0"/>
        <v>0</v>
      </c>
      <c r="G51" s="1163">
        <v>36</v>
      </c>
      <c r="H51" s="1164"/>
      <c r="I51" s="1165"/>
      <c r="J51" s="1166"/>
      <c r="K51" s="587">
        <f t="shared" si="1"/>
        <v>0</v>
      </c>
      <c r="M51" s="1163">
        <v>36</v>
      </c>
      <c r="N51" s="1164"/>
      <c r="O51" s="1165"/>
      <c r="P51" s="1166"/>
      <c r="Q51" s="587">
        <f t="shared" si="2"/>
        <v>0</v>
      </c>
      <c r="S51" s="1163">
        <v>36</v>
      </c>
      <c r="T51" s="1164"/>
      <c r="U51" s="1165"/>
      <c r="V51" s="1166"/>
      <c r="W51" s="587">
        <f t="shared" si="3"/>
        <v>0</v>
      </c>
      <c r="Y51" s="1163">
        <v>36</v>
      </c>
      <c r="Z51" s="1164"/>
      <c r="AA51" s="1165"/>
      <c r="AB51" s="1166"/>
      <c r="AC51" s="587">
        <f t="shared" si="4"/>
        <v>0</v>
      </c>
      <c r="AE51" s="1163">
        <v>36</v>
      </c>
      <c r="AF51" s="1164"/>
      <c r="AG51" s="1165"/>
      <c r="AH51" s="1166"/>
      <c r="AI51" s="587">
        <f t="shared" si="5"/>
        <v>0</v>
      </c>
      <c r="AK51" s="1163">
        <v>36</v>
      </c>
      <c r="AL51" s="1164"/>
      <c r="AM51" s="1165"/>
      <c r="AN51" s="1166"/>
      <c r="AO51" s="587">
        <f t="shared" si="6"/>
        <v>0</v>
      </c>
      <c r="AQ51" s="1163">
        <v>36</v>
      </c>
      <c r="AR51" s="1164"/>
      <c r="AS51" s="1165"/>
      <c r="AT51" s="1166"/>
      <c r="AU51" s="587">
        <f t="shared" si="7"/>
        <v>0</v>
      </c>
      <c r="AW51" s="1163">
        <v>36</v>
      </c>
      <c r="AX51" s="1164"/>
      <c r="AY51" s="1165"/>
      <c r="AZ51" s="1166"/>
      <c r="BA51" s="587">
        <f t="shared" si="8"/>
        <v>0</v>
      </c>
    </row>
    <row r="52" spans="1:53" s="17" customFormat="1" ht="16.75" hidden="1" customHeight="1" outlineLevel="1">
      <c r="A52" s="1163">
        <v>37</v>
      </c>
      <c r="B52" s="1164"/>
      <c r="C52" s="1165"/>
      <c r="D52" s="1166"/>
      <c r="E52" s="587">
        <f t="shared" si="0"/>
        <v>0</v>
      </c>
      <c r="G52" s="1163">
        <v>37</v>
      </c>
      <c r="H52" s="1164"/>
      <c r="I52" s="1165"/>
      <c r="J52" s="1166"/>
      <c r="K52" s="587">
        <f t="shared" si="1"/>
        <v>0</v>
      </c>
      <c r="M52" s="1163">
        <v>37</v>
      </c>
      <c r="N52" s="1164"/>
      <c r="O52" s="1165"/>
      <c r="P52" s="1166"/>
      <c r="Q52" s="587">
        <f t="shared" si="2"/>
        <v>0</v>
      </c>
      <c r="S52" s="1163">
        <v>37</v>
      </c>
      <c r="T52" s="1164"/>
      <c r="U52" s="1165"/>
      <c r="V52" s="1166"/>
      <c r="W52" s="587">
        <f t="shared" si="3"/>
        <v>0</v>
      </c>
      <c r="Y52" s="1163">
        <v>37</v>
      </c>
      <c r="Z52" s="1164"/>
      <c r="AA52" s="1165"/>
      <c r="AB52" s="1166"/>
      <c r="AC52" s="587">
        <f t="shared" si="4"/>
        <v>0</v>
      </c>
      <c r="AE52" s="1163">
        <v>37</v>
      </c>
      <c r="AF52" s="1164"/>
      <c r="AG52" s="1165"/>
      <c r="AH52" s="1166"/>
      <c r="AI52" s="587">
        <f t="shared" si="5"/>
        <v>0</v>
      </c>
      <c r="AK52" s="1163">
        <v>37</v>
      </c>
      <c r="AL52" s="1164"/>
      <c r="AM52" s="1165"/>
      <c r="AN52" s="1166"/>
      <c r="AO52" s="587">
        <f t="shared" si="6"/>
        <v>0</v>
      </c>
      <c r="AQ52" s="1163">
        <v>37</v>
      </c>
      <c r="AR52" s="1164"/>
      <c r="AS52" s="1165"/>
      <c r="AT52" s="1166"/>
      <c r="AU52" s="587">
        <f t="shared" si="7"/>
        <v>0</v>
      </c>
      <c r="AW52" s="1163">
        <v>37</v>
      </c>
      <c r="AX52" s="1164"/>
      <c r="AY52" s="1165"/>
      <c r="AZ52" s="1166"/>
      <c r="BA52" s="587">
        <f t="shared" si="8"/>
        <v>0</v>
      </c>
    </row>
    <row r="53" spans="1:53" s="17" customFormat="1" ht="16.75" hidden="1" customHeight="1" outlineLevel="1">
      <c r="A53" s="1163">
        <v>38</v>
      </c>
      <c r="B53" s="1164"/>
      <c r="C53" s="1165"/>
      <c r="D53" s="1166"/>
      <c r="E53" s="587">
        <f t="shared" si="0"/>
        <v>0</v>
      </c>
      <c r="G53" s="1163">
        <v>38</v>
      </c>
      <c r="H53" s="1164"/>
      <c r="I53" s="1165"/>
      <c r="J53" s="1166"/>
      <c r="K53" s="587">
        <f t="shared" si="1"/>
        <v>0</v>
      </c>
      <c r="M53" s="1163">
        <v>38</v>
      </c>
      <c r="N53" s="1164"/>
      <c r="O53" s="1165"/>
      <c r="P53" s="1166"/>
      <c r="Q53" s="587">
        <f t="shared" si="2"/>
        <v>0</v>
      </c>
      <c r="S53" s="1163">
        <v>38</v>
      </c>
      <c r="T53" s="1164"/>
      <c r="U53" s="1165"/>
      <c r="V53" s="1166"/>
      <c r="W53" s="587">
        <f t="shared" si="3"/>
        <v>0</v>
      </c>
      <c r="Y53" s="1163">
        <v>38</v>
      </c>
      <c r="Z53" s="1164"/>
      <c r="AA53" s="1165"/>
      <c r="AB53" s="1166"/>
      <c r="AC53" s="587">
        <f t="shared" si="4"/>
        <v>0</v>
      </c>
      <c r="AE53" s="1163">
        <v>38</v>
      </c>
      <c r="AF53" s="1164"/>
      <c r="AG53" s="1165"/>
      <c r="AH53" s="1166"/>
      <c r="AI53" s="587">
        <f t="shared" si="5"/>
        <v>0</v>
      </c>
      <c r="AK53" s="1163">
        <v>38</v>
      </c>
      <c r="AL53" s="1164"/>
      <c r="AM53" s="1165"/>
      <c r="AN53" s="1166"/>
      <c r="AO53" s="587">
        <f t="shared" si="6"/>
        <v>0</v>
      </c>
      <c r="AQ53" s="1163">
        <v>38</v>
      </c>
      <c r="AR53" s="1164"/>
      <c r="AS53" s="1165"/>
      <c r="AT53" s="1166"/>
      <c r="AU53" s="587">
        <f t="shared" si="7"/>
        <v>0</v>
      </c>
      <c r="AW53" s="1163">
        <v>38</v>
      </c>
      <c r="AX53" s="1164"/>
      <c r="AY53" s="1165"/>
      <c r="AZ53" s="1166"/>
      <c r="BA53" s="587">
        <f t="shared" si="8"/>
        <v>0</v>
      </c>
    </row>
    <row r="54" spans="1:53" s="17" customFormat="1" ht="16.75" hidden="1" customHeight="1" outlineLevel="1">
      <c r="A54" s="1163">
        <v>39</v>
      </c>
      <c r="B54" s="1164"/>
      <c r="C54" s="1165"/>
      <c r="D54" s="1166"/>
      <c r="E54" s="587">
        <f t="shared" si="0"/>
        <v>0</v>
      </c>
      <c r="G54" s="1163">
        <v>39</v>
      </c>
      <c r="H54" s="1164"/>
      <c r="I54" s="1165"/>
      <c r="J54" s="1166"/>
      <c r="K54" s="587">
        <f t="shared" si="1"/>
        <v>0</v>
      </c>
      <c r="M54" s="1163">
        <v>39</v>
      </c>
      <c r="N54" s="1164"/>
      <c r="O54" s="1165"/>
      <c r="P54" s="1166"/>
      <c r="Q54" s="587">
        <f t="shared" si="2"/>
        <v>0</v>
      </c>
      <c r="S54" s="1163">
        <v>39</v>
      </c>
      <c r="T54" s="1164"/>
      <c r="U54" s="1165"/>
      <c r="V54" s="1166"/>
      <c r="W54" s="587">
        <f t="shared" si="3"/>
        <v>0</v>
      </c>
      <c r="Y54" s="1163">
        <v>39</v>
      </c>
      <c r="Z54" s="1164"/>
      <c r="AA54" s="1165"/>
      <c r="AB54" s="1166"/>
      <c r="AC54" s="587">
        <f t="shared" si="4"/>
        <v>0</v>
      </c>
      <c r="AE54" s="1163">
        <v>39</v>
      </c>
      <c r="AF54" s="1164"/>
      <c r="AG54" s="1165"/>
      <c r="AH54" s="1166"/>
      <c r="AI54" s="587">
        <f t="shared" si="5"/>
        <v>0</v>
      </c>
      <c r="AK54" s="1163">
        <v>39</v>
      </c>
      <c r="AL54" s="1164"/>
      <c r="AM54" s="1165"/>
      <c r="AN54" s="1166"/>
      <c r="AO54" s="587">
        <f t="shared" si="6"/>
        <v>0</v>
      </c>
      <c r="AQ54" s="1163">
        <v>39</v>
      </c>
      <c r="AR54" s="1164"/>
      <c r="AS54" s="1165"/>
      <c r="AT54" s="1166"/>
      <c r="AU54" s="587">
        <f t="shared" si="7"/>
        <v>0</v>
      </c>
      <c r="AW54" s="1163">
        <v>39</v>
      </c>
      <c r="AX54" s="1164"/>
      <c r="AY54" s="1165"/>
      <c r="AZ54" s="1166"/>
      <c r="BA54" s="587">
        <f t="shared" si="8"/>
        <v>0</v>
      </c>
    </row>
    <row r="55" spans="1:53" s="17" customFormat="1" ht="16.75" hidden="1" customHeight="1" outlineLevel="1">
      <c r="A55" s="1163">
        <v>40</v>
      </c>
      <c r="B55" s="1164"/>
      <c r="C55" s="1165"/>
      <c r="D55" s="1166"/>
      <c r="E55" s="587">
        <f t="shared" si="0"/>
        <v>0</v>
      </c>
      <c r="G55" s="1163">
        <v>40</v>
      </c>
      <c r="H55" s="1164"/>
      <c r="I55" s="1165"/>
      <c r="J55" s="1166"/>
      <c r="K55" s="587">
        <f t="shared" si="1"/>
        <v>0</v>
      </c>
      <c r="M55" s="1163">
        <v>40</v>
      </c>
      <c r="N55" s="1164"/>
      <c r="O55" s="1165"/>
      <c r="P55" s="1166"/>
      <c r="Q55" s="587">
        <f t="shared" si="2"/>
        <v>0</v>
      </c>
      <c r="S55" s="1163">
        <v>40</v>
      </c>
      <c r="T55" s="1164"/>
      <c r="U55" s="1165"/>
      <c r="V55" s="1166"/>
      <c r="W55" s="587">
        <f t="shared" si="3"/>
        <v>0</v>
      </c>
      <c r="Y55" s="1163">
        <v>40</v>
      </c>
      <c r="Z55" s="1164"/>
      <c r="AA55" s="1165"/>
      <c r="AB55" s="1166"/>
      <c r="AC55" s="587">
        <f t="shared" si="4"/>
        <v>0</v>
      </c>
      <c r="AE55" s="1163">
        <v>40</v>
      </c>
      <c r="AF55" s="1164"/>
      <c r="AG55" s="1165"/>
      <c r="AH55" s="1166"/>
      <c r="AI55" s="587">
        <f t="shared" si="5"/>
        <v>0</v>
      </c>
      <c r="AK55" s="1163">
        <v>40</v>
      </c>
      <c r="AL55" s="1164"/>
      <c r="AM55" s="1165"/>
      <c r="AN55" s="1166"/>
      <c r="AO55" s="587">
        <f t="shared" si="6"/>
        <v>0</v>
      </c>
      <c r="AQ55" s="1163">
        <v>40</v>
      </c>
      <c r="AR55" s="1164"/>
      <c r="AS55" s="1165"/>
      <c r="AT55" s="1166"/>
      <c r="AU55" s="587">
        <f t="shared" si="7"/>
        <v>0</v>
      </c>
      <c r="AW55" s="1163">
        <v>40</v>
      </c>
      <c r="AX55" s="1164"/>
      <c r="AY55" s="1165"/>
      <c r="AZ55" s="1166"/>
      <c r="BA55" s="587">
        <f t="shared" si="8"/>
        <v>0</v>
      </c>
    </row>
    <row r="56" spans="1:53" s="17" customFormat="1" ht="16.75" hidden="1" customHeight="1" outlineLevel="1">
      <c r="A56" s="1163">
        <v>41</v>
      </c>
      <c r="B56" s="1164"/>
      <c r="C56" s="1165"/>
      <c r="D56" s="1166"/>
      <c r="E56" s="587">
        <f t="shared" si="0"/>
        <v>0</v>
      </c>
      <c r="G56" s="1163">
        <v>41</v>
      </c>
      <c r="H56" s="1164"/>
      <c r="I56" s="1165"/>
      <c r="J56" s="1166"/>
      <c r="K56" s="587">
        <f t="shared" si="1"/>
        <v>0</v>
      </c>
      <c r="M56" s="1163">
        <v>41</v>
      </c>
      <c r="N56" s="1164"/>
      <c r="O56" s="1165"/>
      <c r="P56" s="1166"/>
      <c r="Q56" s="587">
        <f t="shared" si="2"/>
        <v>0</v>
      </c>
      <c r="S56" s="1163">
        <v>41</v>
      </c>
      <c r="T56" s="1164"/>
      <c r="U56" s="1165"/>
      <c r="V56" s="1166"/>
      <c r="W56" s="587">
        <f t="shared" si="3"/>
        <v>0</v>
      </c>
      <c r="Y56" s="1163">
        <v>41</v>
      </c>
      <c r="Z56" s="1164"/>
      <c r="AA56" s="1165"/>
      <c r="AB56" s="1166"/>
      <c r="AC56" s="587">
        <f t="shared" si="4"/>
        <v>0</v>
      </c>
      <c r="AE56" s="1163">
        <v>41</v>
      </c>
      <c r="AF56" s="1164"/>
      <c r="AG56" s="1165"/>
      <c r="AH56" s="1166"/>
      <c r="AI56" s="587">
        <f t="shared" si="5"/>
        <v>0</v>
      </c>
      <c r="AK56" s="1163">
        <v>41</v>
      </c>
      <c r="AL56" s="1164"/>
      <c r="AM56" s="1165"/>
      <c r="AN56" s="1166"/>
      <c r="AO56" s="587">
        <f t="shared" si="6"/>
        <v>0</v>
      </c>
      <c r="AQ56" s="1163">
        <v>41</v>
      </c>
      <c r="AR56" s="1164"/>
      <c r="AS56" s="1165"/>
      <c r="AT56" s="1166"/>
      <c r="AU56" s="587">
        <f t="shared" si="7"/>
        <v>0</v>
      </c>
      <c r="AW56" s="1163">
        <v>41</v>
      </c>
      <c r="AX56" s="1164"/>
      <c r="AY56" s="1165"/>
      <c r="AZ56" s="1166"/>
      <c r="BA56" s="587">
        <f t="shared" si="8"/>
        <v>0</v>
      </c>
    </row>
    <row r="57" spans="1:53" s="17" customFormat="1" ht="16.75" hidden="1" customHeight="1" outlineLevel="1">
      <c r="A57" s="1163">
        <v>42</v>
      </c>
      <c r="B57" s="1164"/>
      <c r="C57" s="1165"/>
      <c r="D57" s="1166"/>
      <c r="E57" s="587">
        <f t="shared" si="0"/>
        <v>0</v>
      </c>
      <c r="G57" s="1163">
        <v>42</v>
      </c>
      <c r="H57" s="1164"/>
      <c r="I57" s="1165"/>
      <c r="J57" s="1166"/>
      <c r="K57" s="587">
        <f t="shared" si="1"/>
        <v>0</v>
      </c>
      <c r="M57" s="1163">
        <v>42</v>
      </c>
      <c r="N57" s="1164"/>
      <c r="O57" s="1165"/>
      <c r="P57" s="1166"/>
      <c r="Q57" s="587">
        <f t="shared" si="2"/>
        <v>0</v>
      </c>
      <c r="S57" s="1163">
        <v>42</v>
      </c>
      <c r="T57" s="1164"/>
      <c r="U57" s="1165"/>
      <c r="V57" s="1166"/>
      <c r="W57" s="587">
        <f t="shared" si="3"/>
        <v>0</v>
      </c>
      <c r="Y57" s="1163">
        <v>42</v>
      </c>
      <c r="Z57" s="1164"/>
      <c r="AA57" s="1165"/>
      <c r="AB57" s="1166"/>
      <c r="AC57" s="587">
        <f t="shared" si="4"/>
        <v>0</v>
      </c>
      <c r="AE57" s="1163">
        <v>42</v>
      </c>
      <c r="AF57" s="1164"/>
      <c r="AG57" s="1165"/>
      <c r="AH57" s="1166"/>
      <c r="AI57" s="587">
        <f t="shared" si="5"/>
        <v>0</v>
      </c>
      <c r="AK57" s="1163">
        <v>42</v>
      </c>
      <c r="AL57" s="1164"/>
      <c r="AM57" s="1165"/>
      <c r="AN57" s="1166"/>
      <c r="AO57" s="587">
        <f t="shared" si="6"/>
        <v>0</v>
      </c>
      <c r="AQ57" s="1163">
        <v>42</v>
      </c>
      <c r="AR57" s="1164"/>
      <c r="AS57" s="1165"/>
      <c r="AT57" s="1166"/>
      <c r="AU57" s="587">
        <f t="shared" si="7"/>
        <v>0</v>
      </c>
      <c r="AW57" s="1163">
        <v>42</v>
      </c>
      <c r="AX57" s="1164"/>
      <c r="AY57" s="1165"/>
      <c r="AZ57" s="1166"/>
      <c r="BA57" s="587">
        <f t="shared" si="8"/>
        <v>0</v>
      </c>
    </row>
    <row r="58" spans="1:53" s="17" customFormat="1" ht="16.75" hidden="1" customHeight="1" outlineLevel="1">
      <c r="A58" s="1163">
        <v>43</v>
      </c>
      <c r="B58" s="1164"/>
      <c r="C58" s="1165"/>
      <c r="D58" s="1166"/>
      <c r="E58" s="587">
        <f t="shared" si="0"/>
        <v>0</v>
      </c>
      <c r="G58" s="1163">
        <v>43</v>
      </c>
      <c r="H58" s="1164"/>
      <c r="I58" s="1165"/>
      <c r="J58" s="1166"/>
      <c r="K58" s="587">
        <f t="shared" si="1"/>
        <v>0</v>
      </c>
      <c r="M58" s="1163">
        <v>43</v>
      </c>
      <c r="N58" s="1164"/>
      <c r="O58" s="1165"/>
      <c r="P58" s="1166"/>
      <c r="Q58" s="587">
        <f t="shared" si="2"/>
        <v>0</v>
      </c>
      <c r="S58" s="1163">
        <v>43</v>
      </c>
      <c r="T58" s="1164"/>
      <c r="U58" s="1165"/>
      <c r="V58" s="1166"/>
      <c r="W58" s="587">
        <f t="shared" si="3"/>
        <v>0</v>
      </c>
      <c r="Y58" s="1163">
        <v>43</v>
      </c>
      <c r="Z58" s="1164"/>
      <c r="AA58" s="1165"/>
      <c r="AB58" s="1166"/>
      <c r="AC58" s="587">
        <f t="shared" si="4"/>
        <v>0</v>
      </c>
      <c r="AE58" s="1163">
        <v>43</v>
      </c>
      <c r="AF58" s="1164"/>
      <c r="AG58" s="1165"/>
      <c r="AH58" s="1166"/>
      <c r="AI58" s="587">
        <f t="shared" si="5"/>
        <v>0</v>
      </c>
      <c r="AK58" s="1163">
        <v>43</v>
      </c>
      <c r="AL58" s="1164"/>
      <c r="AM58" s="1165"/>
      <c r="AN58" s="1166"/>
      <c r="AO58" s="587">
        <f t="shared" si="6"/>
        <v>0</v>
      </c>
      <c r="AQ58" s="1163">
        <v>43</v>
      </c>
      <c r="AR58" s="1164"/>
      <c r="AS58" s="1165"/>
      <c r="AT58" s="1166"/>
      <c r="AU58" s="587">
        <f t="shared" si="7"/>
        <v>0</v>
      </c>
      <c r="AW58" s="1163">
        <v>43</v>
      </c>
      <c r="AX58" s="1164"/>
      <c r="AY58" s="1165"/>
      <c r="AZ58" s="1166"/>
      <c r="BA58" s="587">
        <f t="shared" si="8"/>
        <v>0</v>
      </c>
    </row>
    <row r="59" spans="1:53" s="17" customFormat="1" ht="16.75" hidden="1" customHeight="1" outlineLevel="1">
      <c r="A59" s="1163">
        <v>44</v>
      </c>
      <c r="B59" s="1164"/>
      <c r="C59" s="1165"/>
      <c r="D59" s="1166"/>
      <c r="E59" s="587">
        <f t="shared" si="0"/>
        <v>0</v>
      </c>
      <c r="G59" s="1163">
        <v>44</v>
      </c>
      <c r="H59" s="1164"/>
      <c r="I59" s="1165"/>
      <c r="J59" s="1166"/>
      <c r="K59" s="587">
        <f t="shared" si="1"/>
        <v>0</v>
      </c>
      <c r="M59" s="1163">
        <v>44</v>
      </c>
      <c r="N59" s="1164"/>
      <c r="O59" s="1165"/>
      <c r="P59" s="1166"/>
      <c r="Q59" s="587">
        <f t="shared" si="2"/>
        <v>0</v>
      </c>
      <c r="S59" s="1163">
        <v>44</v>
      </c>
      <c r="T59" s="1164"/>
      <c r="U59" s="1165"/>
      <c r="V59" s="1166"/>
      <c r="W59" s="587">
        <f t="shared" si="3"/>
        <v>0</v>
      </c>
      <c r="Y59" s="1163">
        <v>44</v>
      </c>
      <c r="Z59" s="1164"/>
      <c r="AA59" s="1165"/>
      <c r="AB59" s="1166"/>
      <c r="AC59" s="587">
        <f t="shared" si="4"/>
        <v>0</v>
      </c>
      <c r="AE59" s="1163">
        <v>44</v>
      </c>
      <c r="AF59" s="1164"/>
      <c r="AG59" s="1165"/>
      <c r="AH59" s="1166"/>
      <c r="AI59" s="587">
        <f t="shared" si="5"/>
        <v>0</v>
      </c>
      <c r="AK59" s="1163">
        <v>44</v>
      </c>
      <c r="AL59" s="1164"/>
      <c r="AM59" s="1165"/>
      <c r="AN59" s="1166"/>
      <c r="AO59" s="587">
        <f t="shared" si="6"/>
        <v>0</v>
      </c>
      <c r="AQ59" s="1163">
        <v>44</v>
      </c>
      <c r="AR59" s="1164"/>
      <c r="AS59" s="1165"/>
      <c r="AT59" s="1166"/>
      <c r="AU59" s="587">
        <f t="shared" si="7"/>
        <v>0</v>
      </c>
      <c r="AW59" s="1163">
        <v>44</v>
      </c>
      <c r="AX59" s="1164"/>
      <c r="AY59" s="1165"/>
      <c r="AZ59" s="1166"/>
      <c r="BA59" s="587">
        <f t="shared" si="8"/>
        <v>0</v>
      </c>
    </row>
    <row r="60" spans="1:53" s="17" customFormat="1" ht="16.75" hidden="1" customHeight="1" outlineLevel="1">
      <c r="A60" s="1163">
        <v>45</v>
      </c>
      <c r="B60" s="1164"/>
      <c r="C60" s="1165"/>
      <c r="D60" s="1166"/>
      <c r="E60" s="587">
        <f t="shared" si="0"/>
        <v>0</v>
      </c>
      <c r="G60" s="1163">
        <v>45</v>
      </c>
      <c r="H60" s="1164"/>
      <c r="I60" s="1165"/>
      <c r="J60" s="1166"/>
      <c r="K60" s="587">
        <f t="shared" si="1"/>
        <v>0</v>
      </c>
      <c r="M60" s="1163">
        <v>45</v>
      </c>
      <c r="N60" s="1164"/>
      <c r="O60" s="1165"/>
      <c r="P60" s="1166"/>
      <c r="Q60" s="587">
        <f t="shared" si="2"/>
        <v>0</v>
      </c>
      <c r="S60" s="1163">
        <v>45</v>
      </c>
      <c r="T60" s="1164"/>
      <c r="U60" s="1165"/>
      <c r="V60" s="1166"/>
      <c r="W60" s="587">
        <f t="shared" si="3"/>
        <v>0</v>
      </c>
      <c r="Y60" s="1163">
        <v>45</v>
      </c>
      <c r="Z60" s="1164"/>
      <c r="AA60" s="1165"/>
      <c r="AB60" s="1166"/>
      <c r="AC60" s="587">
        <f t="shared" si="4"/>
        <v>0</v>
      </c>
      <c r="AE60" s="1163">
        <v>45</v>
      </c>
      <c r="AF60" s="1164"/>
      <c r="AG60" s="1165"/>
      <c r="AH60" s="1166"/>
      <c r="AI60" s="587">
        <f t="shared" si="5"/>
        <v>0</v>
      </c>
      <c r="AK60" s="1163">
        <v>45</v>
      </c>
      <c r="AL60" s="1164"/>
      <c r="AM60" s="1165"/>
      <c r="AN60" s="1166"/>
      <c r="AO60" s="587">
        <f t="shared" si="6"/>
        <v>0</v>
      </c>
      <c r="AQ60" s="1163">
        <v>45</v>
      </c>
      <c r="AR60" s="1164"/>
      <c r="AS60" s="1165"/>
      <c r="AT60" s="1166"/>
      <c r="AU60" s="587">
        <f t="shared" si="7"/>
        <v>0</v>
      </c>
      <c r="AW60" s="1163">
        <v>45</v>
      </c>
      <c r="AX60" s="1164"/>
      <c r="AY60" s="1165"/>
      <c r="AZ60" s="1166"/>
      <c r="BA60" s="587">
        <f t="shared" si="8"/>
        <v>0</v>
      </c>
    </row>
    <row r="61" spans="1:53" s="17" customFormat="1" ht="16.75" hidden="1" customHeight="1" outlineLevel="1">
      <c r="A61" s="1163">
        <v>46</v>
      </c>
      <c r="B61" s="1164"/>
      <c r="C61" s="1165"/>
      <c r="D61" s="1166"/>
      <c r="E61" s="587">
        <f t="shared" si="0"/>
        <v>0</v>
      </c>
      <c r="G61" s="1163">
        <v>46</v>
      </c>
      <c r="H61" s="1164"/>
      <c r="I61" s="1165"/>
      <c r="J61" s="1166"/>
      <c r="K61" s="587">
        <f t="shared" si="1"/>
        <v>0</v>
      </c>
      <c r="M61" s="1163">
        <v>46</v>
      </c>
      <c r="N61" s="1164"/>
      <c r="O61" s="1165"/>
      <c r="P61" s="1166"/>
      <c r="Q61" s="587">
        <f t="shared" si="2"/>
        <v>0</v>
      </c>
      <c r="S61" s="1163">
        <v>46</v>
      </c>
      <c r="T61" s="1164"/>
      <c r="U61" s="1165"/>
      <c r="V61" s="1166"/>
      <c r="W61" s="587">
        <f t="shared" si="3"/>
        <v>0</v>
      </c>
      <c r="Y61" s="1163">
        <v>46</v>
      </c>
      <c r="Z61" s="1164"/>
      <c r="AA61" s="1165"/>
      <c r="AB61" s="1166"/>
      <c r="AC61" s="587">
        <f t="shared" si="4"/>
        <v>0</v>
      </c>
      <c r="AE61" s="1163">
        <v>46</v>
      </c>
      <c r="AF61" s="1164"/>
      <c r="AG61" s="1165"/>
      <c r="AH61" s="1166"/>
      <c r="AI61" s="587">
        <f t="shared" si="5"/>
        <v>0</v>
      </c>
      <c r="AK61" s="1163">
        <v>46</v>
      </c>
      <c r="AL61" s="1164"/>
      <c r="AM61" s="1165"/>
      <c r="AN61" s="1166"/>
      <c r="AO61" s="587">
        <f t="shared" si="6"/>
        <v>0</v>
      </c>
      <c r="AQ61" s="1163">
        <v>46</v>
      </c>
      <c r="AR61" s="1164"/>
      <c r="AS61" s="1165"/>
      <c r="AT61" s="1166"/>
      <c r="AU61" s="587">
        <f t="shared" si="7"/>
        <v>0</v>
      </c>
      <c r="AW61" s="1163">
        <v>46</v>
      </c>
      <c r="AX61" s="1164"/>
      <c r="AY61" s="1165"/>
      <c r="AZ61" s="1166"/>
      <c r="BA61" s="587">
        <f t="shared" si="8"/>
        <v>0</v>
      </c>
    </row>
    <row r="62" spans="1:53" s="17" customFormat="1" ht="16.75" hidden="1" customHeight="1" outlineLevel="1">
      <c r="A62" s="1163">
        <v>47</v>
      </c>
      <c r="B62" s="1164"/>
      <c r="C62" s="1165"/>
      <c r="D62" s="1166"/>
      <c r="E62" s="587">
        <f t="shared" si="0"/>
        <v>0</v>
      </c>
      <c r="G62" s="1163">
        <v>47</v>
      </c>
      <c r="H62" s="1164"/>
      <c r="I62" s="1165"/>
      <c r="J62" s="1166"/>
      <c r="K62" s="587">
        <f t="shared" si="1"/>
        <v>0</v>
      </c>
      <c r="M62" s="1163">
        <v>47</v>
      </c>
      <c r="N62" s="1164"/>
      <c r="O62" s="1165"/>
      <c r="P62" s="1166"/>
      <c r="Q62" s="587">
        <f t="shared" si="2"/>
        <v>0</v>
      </c>
      <c r="S62" s="1163">
        <v>47</v>
      </c>
      <c r="T62" s="1164"/>
      <c r="U62" s="1165"/>
      <c r="V62" s="1166"/>
      <c r="W62" s="587">
        <f t="shared" si="3"/>
        <v>0</v>
      </c>
      <c r="Y62" s="1163">
        <v>47</v>
      </c>
      <c r="Z62" s="1164"/>
      <c r="AA62" s="1165"/>
      <c r="AB62" s="1166"/>
      <c r="AC62" s="587">
        <f t="shared" si="4"/>
        <v>0</v>
      </c>
      <c r="AE62" s="1163">
        <v>47</v>
      </c>
      <c r="AF62" s="1164"/>
      <c r="AG62" s="1165"/>
      <c r="AH62" s="1166"/>
      <c r="AI62" s="587">
        <f t="shared" si="5"/>
        <v>0</v>
      </c>
      <c r="AK62" s="1163">
        <v>47</v>
      </c>
      <c r="AL62" s="1164"/>
      <c r="AM62" s="1165"/>
      <c r="AN62" s="1166"/>
      <c r="AO62" s="587">
        <f t="shared" si="6"/>
        <v>0</v>
      </c>
      <c r="AQ62" s="1163">
        <v>47</v>
      </c>
      <c r="AR62" s="1164"/>
      <c r="AS62" s="1165"/>
      <c r="AT62" s="1166"/>
      <c r="AU62" s="587">
        <f t="shared" si="7"/>
        <v>0</v>
      </c>
      <c r="AW62" s="1163">
        <v>47</v>
      </c>
      <c r="AX62" s="1164"/>
      <c r="AY62" s="1165"/>
      <c r="AZ62" s="1166"/>
      <c r="BA62" s="587">
        <f t="shared" si="8"/>
        <v>0</v>
      </c>
    </row>
    <row r="63" spans="1:53" s="17" customFormat="1" ht="16.75" hidden="1" customHeight="1" outlineLevel="1">
      <c r="A63" s="1163">
        <v>48</v>
      </c>
      <c r="B63" s="1164"/>
      <c r="C63" s="1165"/>
      <c r="D63" s="1166"/>
      <c r="E63" s="587">
        <f t="shared" si="0"/>
        <v>0</v>
      </c>
      <c r="G63" s="1163">
        <v>48</v>
      </c>
      <c r="H63" s="1164"/>
      <c r="I63" s="1165"/>
      <c r="J63" s="1166"/>
      <c r="K63" s="587">
        <f t="shared" si="1"/>
        <v>0</v>
      </c>
      <c r="M63" s="1163">
        <v>48</v>
      </c>
      <c r="N63" s="1164"/>
      <c r="O63" s="1165"/>
      <c r="P63" s="1166"/>
      <c r="Q63" s="587">
        <f t="shared" si="2"/>
        <v>0</v>
      </c>
      <c r="S63" s="1163">
        <v>48</v>
      </c>
      <c r="T63" s="1164"/>
      <c r="U63" s="1165"/>
      <c r="V63" s="1166"/>
      <c r="W63" s="587">
        <f t="shared" si="3"/>
        <v>0</v>
      </c>
      <c r="Y63" s="1163">
        <v>48</v>
      </c>
      <c r="Z63" s="1164"/>
      <c r="AA63" s="1165"/>
      <c r="AB63" s="1166"/>
      <c r="AC63" s="587">
        <f t="shared" si="4"/>
        <v>0</v>
      </c>
      <c r="AE63" s="1163">
        <v>48</v>
      </c>
      <c r="AF63" s="1164"/>
      <c r="AG63" s="1165"/>
      <c r="AH63" s="1166"/>
      <c r="AI63" s="587">
        <f t="shared" si="5"/>
        <v>0</v>
      </c>
      <c r="AK63" s="1163">
        <v>48</v>
      </c>
      <c r="AL63" s="1164"/>
      <c r="AM63" s="1165"/>
      <c r="AN63" s="1166"/>
      <c r="AO63" s="587">
        <f t="shared" si="6"/>
        <v>0</v>
      </c>
      <c r="AQ63" s="1163">
        <v>48</v>
      </c>
      <c r="AR63" s="1164"/>
      <c r="AS63" s="1165"/>
      <c r="AT63" s="1166"/>
      <c r="AU63" s="587">
        <f t="shared" si="7"/>
        <v>0</v>
      </c>
      <c r="AW63" s="1163">
        <v>48</v>
      </c>
      <c r="AX63" s="1164"/>
      <c r="AY63" s="1165"/>
      <c r="AZ63" s="1166"/>
      <c r="BA63" s="587">
        <f t="shared" si="8"/>
        <v>0</v>
      </c>
    </row>
    <row r="64" spans="1:53" s="17" customFormat="1" ht="16.75" hidden="1" customHeight="1" outlineLevel="1">
      <c r="A64" s="1163">
        <v>49</v>
      </c>
      <c r="B64" s="1164"/>
      <c r="C64" s="1165"/>
      <c r="D64" s="1166"/>
      <c r="E64" s="587">
        <f t="shared" si="0"/>
        <v>0</v>
      </c>
      <c r="G64" s="1163">
        <v>49</v>
      </c>
      <c r="H64" s="1164"/>
      <c r="I64" s="1165"/>
      <c r="J64" s="1166"/>
      <c r="K64" s="587">
        <f t="shared" si="1"/>
        <v>0</v>
      </c>
      <c r="M64" s="1163">
        <v>49</v>
      </c>
      <c r="N64" s="1164"/>
      <c r="O64" s="1165"/>
      <c r="P64" s="1166"/>
      <c r="Q64" s="587">
        <f t="shared" si="2"/>
        <v>0</v>
      </c>
      <c r="S64" s="1163">
        <v>49</v>
      </c>
      <c r="T64" s="1164"/>
      <c r="U64" s="1165"/>
      <c r="V64" s="1166"/>
      <c r="W64" s="587">
        <f t="shared" si="3"/>
        <v>0</v>
      </c>
      <c r="Y64" s="1163">
        <v>49</v>
      </c>
      <c r="Z64" s="1164"/>
      <c r="AA64" s="1165"/>
      <c r="AB64" s="1166"/>
      <c r="AC64" s="587">
        <f t="shared" si="4"/>
        <v>0</v>
      </c>
      <c r="AE64" s="1163">
        <v>49</v>
      </c>
      <c r="AF64" s="1164"/>
      <c r="AG64" s="1165"/>
      <c r="AH64" s="1166"/>
      <c r="AI64" s="587">
        <f t="shared" si="5"/>
        <v>0</v>
      </c>
      <c r="AK64" s="1163">
        <v>49</v>
      </c>
      <c r="AL64" s="1164"/>
      <c r="AM64" s="1165"/>
      <c r="AN64" s="1166"/>
      <c r="AO64" s="587">
        <f t="shared" si="6"/>
        <v>0</v>
      </c>
      <c r="AQ64" s="1163">
        <v>49</v>
      </c>
      <c r="AR64" s="1164"/>
      <c r="AS64" s="1165"/>
      <c r="AT64" s="1166"/>
      <c r="AU64" s="587">
        <f t="shared" si="7"/>
        <v>0</v>
      </c>
      <c r="AW64" s="1163">
        <v>49</v>
      </c>
      <c r="AX64" s="1164"/>
      <c r="AY64" s="1165"/>
      <c r="AZ64" s="1166"/>
      <c r="BA64" s="587">
        <f t="shared" si="8"/>
        <v>0</v>
      </c>
    </row>
    <row r="65" spans="1:53" s="17" customFormat="1" ht="16.75" hidden="1" customHeight="1" outlineLevel="1">
      <c r="A65" s="1163">
        <v>50</v>
      </c>
      <c r="B65" s="1164"/>
      <c r="C65" s="1165"/>
      <c r="D65" s="1166"/>
      <c r="E65" s="587">
        <f t="shared" si="0"/>
        <v>0</v>
      </c>
      <c r="G65" s="1163">
        <v>50</v>
      </c>
      <c r="H65" s="1164"/>
      <c r="I65" s="1165"/>
      <c r="J65" s="1166"/>
      <c r="K65" s="587">
        <f t="shared" si="1"/>
        <v>0</v>
      </c>
      <c r="M65" s="1163">
        <v>50</v>
      </c>
      <c r="N65" s="1164"/>
      <c r="O65" s="1165"/>
      <c r="P65" s="1166"/>
      <c r="Q65" s="587">
        <f t="shared" si="2"/>
        <v>0</v>
      </c>
      <c r="S65" s="1163">
        <v>50</v>
      </c>
      <c r="T65" s="1164"/>
      <c r="U65" s="1165"/>
      <c r="V65" s="1166"/>
      <c r="W65" s="587">
        <f t="shared" si="3"/>
        <v>0</v>
      </c>
      <c r="Y65" s="1163">
        <v>50</v>
      </c>
      <c r="Z65" s="1164"/>
      <c r="AA65" s="1165"/>
      <c r="AB65" s="1166"/>
      <c r="AC65" s="587">
        <f t="shared" si="4"/>
        <v>0</v>
      </c>
      <c r="AE65" s="1163">
        <v>50</v>
      </c>
      <c r="AF65" s="1164"/>
      <c r="AG65" s="1165"/>
      <c r="AH65" s="1166"/>
      <c r="AI65" s="587">
        <f t="shared" si="5"/>
        <v>0</v>
      </c>
      <c r="AK65" s="1163">
        <v>50</v>
      </c>
      <c r="AL65" s="1164"/>
      <c r="AM65" s="1165"/>
      <c r="AN65" s="1166"/>
      <c r="AO65" s="587">
        <f t="shared" si="6"/>
        <v>0</v>
      </c>
      <c r="AQ65" s="1163">
        <v>50</v>
      </c>
      <c r="AR65" s="1164"/>
      <c r="AS65" s="1165"/>
      <c r="AT65" s="1166"/>
      <c r="AU65" s="587">
        <f t="shared" si="7"/>
        <v>0</v>
      </c>
      <c r="AW65" s="1163">
        <v>50</v>
      </c>
      <c r="AX65" s="1164"/>
      <c r="AY65" s="1165"/>
      <c r="AZ65" s="1166"/>
      <c r="BA65" s="587">
        <f t="shared" si="8"/>
        <v>0</v>
      </c>
    </row>
    <row r="66" spans="1:53" s="17" customFormat="1" ht="16.75" hidden="1" customHeight="1" outlineLevel="1">
      <c r="A66" s="1163">
        <v>51</v>
      </c>
      <c r="B66" s="1164"/>
      <c r="C66" s="1165"/>
      <c r="D66" s="1166"/>
      <c r="E66" s="587">
        <f t="shared" si="0"/>
        <v>0</v>
      </c>
      <c r="G66" s="1163">
        <v>51</v>
      </c>
      <c r="H66" s="1164"/>
      <c r="I66" s="1165"/>
      <c r="J66" s="1166"/>
      <c r="K66" s="587">
        <f t="shared" si="1"/>
        <v>0</v>
      </c>
      <c r="M66" s="1163">
        <v>51</v>
      </c>
      <c r="N66" s="1164"/>
      <c r="O66" s="1165"/>
      <c r="P66" s="1166"/>
      <c r="Q66" s="587">
        <f t="shared" si="2"/>
        <v>0</v>
      </c>
      <c r="S66" s="1163">
        <v>51</v>
      </c>
      <c r="T66" s="1164"/>
      <c r="U66" s="1165"/>
      <c r="V66" s="1166"/>
      <c r="W66" s="587">
        <f t="shared" si="3"/>
        <v>0</v>
      </c>
      <c r="Y66" s="1163">
        <v>51</v>
      </c>
      <c r="Z66" s="1164"/>
      <c r="AA66" s="1165"/>
      <c r="AB66" s="1166"/>
      <c r="AC66" s="587">
        <f t="shared" si="4"/>
        <v>0</v>
      </c>
      <c r="AE66" s="1163">
        <v>51</v>
      </c>
      <c r="AF66" s="1164"/>
      <c r="AG66" s="1165"/>
      <c r="AH66" s="1166"/>
      <c r="AI66" s="587">
        <f t="shared" si="5"/>
        <v>0</v>
      </c>
      <c r="AK66" s="1163">
        <v>51</v>
      </c>
      <c r="AL66" s="1164"/>
      <c r="AM66" s="1165"/>
      <c r="AN66" s="1166"/>
      <c r="AO66" s="587">
        <f t="shared" si="6"/>
        <v>0</v>
      </c>
      <c r="AQ66" s="1163">
        <v>51</v>
      </c>
      <c r="AR66" s="1164"/>
      <c r="AS66" s="1165"/>
      <c r="AT66" s="1166"/>
      <c r="AU66" s="587">
        <f t="shared" si="7"/>
        <v>0</v>
      </c>
      <c r="AW66" s="1163">
        <v>51</v>
      </c>
      <c r="AX66" s="1164"/>
      <c r="AY66" s="1165"/>
      <c r="AZ66" s="1166"/>
      <c r="BA66" s="587">
        <f t="shared" si="8"/>
        <v>0</v>
      </c>
    </row>
    <row r="67" spans="1:53" s="17" customFormat="1" ht="16.75" hidden="1" customHeight="1" outlineLevel="1">
      <c r="A67" s="1163">
        <v>52</v>
      </c>
      <c r="B67" s="1164"/>
      <c r="C67" s="1165"/>
      <c r="D67" s="1166"/>
      <c r="E67" s="587">
        <f t="shared" si="0"/>
        <v>0</v>
      </c>
      <c r="G67" s="1163">
        <v>52</v>
      </c>
      <c r="H67" s="1164"/>
      <c r="I67" s="1165"/>
      <c r="J67" s="1166"/>
      <c r="K67" s="587">
        <f t="shared" si="1"/>
        <v>0</v>
      </c>
      <c r="M67" s="1163">
        <v>52</v>
      </c>
      <c r="N67" s="1164"/>
      <c r="O67" s="1165"/>
      <c r="P67" s="1166"/>
      <c r="Q67" s="587">
        <f t="shared" si="2"/>
        <v>0</v>
      </c>
      <c r="S67" s="1163">
        <v>52</v>
      </c>
      <c r="T67" s="1164"/>
      <c r="U67" s="1165"/>
      <c r="V67" s="1166"/>
      <c r="W67" s="587">
        <f t="shared" si="3"/>
        <v>0</v>
      </c>
      <c r="Y67" s="1163">
        <v>52</v>
      </c>
      <c r="Z67" s="1164"/>
      <c r="AA67" s="1165"/>
      <c r="AB67" s="1166"/>
      <c r="AC67" s="587">
        <f t="shared" si="4"/>
        <v>0</v>
      </c>
      <c r="AE67" s="1163">
        <v>52</v>
      </c>
      <c r="AF67" s="1164"/>
      <c r="AG67" s="1165"/>
      <c r="AH67" s="1166"/>
      <c r="AI67" s="587">
        <f t="shared" si="5"/>
        <v>0</v>
      </c>
      <c r="AK67" s="1163">
        <v>52</v>
      </c>
      <c r="AL67" s="1164"/>
      <c r="AM67" s="1165"/>
      <c r="AN67" s="1166"/>
      <c r="AO67" s="587">
        <f t="shared" si="6"/>
        <v>0</v>
      </c>
      <c r="AQ67" s="1163">
        <v>52</v>
      </c>
      <c r="AR67" s="1164"/>
      <c r="AS67" s="1165"/>
      <c r="AT67" s="1166"/>
      <c r="AU67" s="587">
        <f t="shared" si="7"/>
        <v>0</v>
      </c>
      <c r="AW67" s="1163">
        <v>52</v>
      </c>
      <c r="AX67" s="1164"/>
      <c r="AY67" s="1165"/>
      <c r="AZ67" s="1166"/>
      <c r="BA67" s="587">
        <f t="shared" si="8"/>
        <v>0</v>
      </c>
    </row>
    <row r="68" spans="1:53" s="17" customFormat="1" ht="16.75" hidden="1" customHeight="1" outlineLevel="1">
      <c r="A68" s="1163">
        <v>53</v>
      </c>
      <c r="B68" s="1164"/>
      <c r="C68" s="1165"/>
      <c r="D68" s="1166"/>
      <c r="E68" s="587">
        <f t="shared" si="0"/>
        <v>0</v>
      </c>
      <c r="G68" s="1163">
        <v>53</v>
      </c>
      <c r="H68" s="1164"/>
      <c r="I68" s="1165"/>
      <c r="J68" s="1166"/>
      <c r="K68" s="587">
        <f t="shared" si="1"/>
        <v>0</v>
      </c>
      <c r="M68" s="1163">
        <v>53</v>
      </c>
      <c r="N68" s="1164"/>
      <c r="O68" s="1165"/>
      <c r="P68" s="1166"/>
      <c r="Q68" s="587">
        <f t="shared" si="2"/>
        <v>0</v>
      </c>
      <c r="S68" s="1163">
        <v>53</v>
      </c>
      <c r="T68" s="1164"/>
      <c r="U68" s="1165"/>
      <c r="V68" s="1166"/>
      <c r="W68" s="587">
        <f t="shared" si="3"/>
        <v>0</v>
      </c>
      <c r="Y68" s="1163">
        <v>53</v>
      </c>
      <c r="Z68" s="1164"/>
      <c r="AA68" s="1165"/>
      <c r="AB68" s="1166"/>
      <c r="AC68" s="587">
        <f t="shared" si="4"/>
        <v>0</v>
      </c>
      <c r="AE68" s="1163">
        <v>53</v>
      </c>
      <c r="AF68" s="1164"/>
      <c r="AG68" s="1165"/>
      <c r="AH68" s="1166"/>
      <c r="AI68" s="587">
        <f t="shared" si="5"/>
        <v>0</v>
      </c>
      <c r="AK68" s="1163">
        <v>53</v>
      </c>
      <c r="AL68" s="1164"/>
      <c r="AM68" s="1165"/>
      <c r="AN68" s="1166"/>
      <c r="AO68" s="587">
        <f t="shared" si="6"/>
        <v>0</v>
      </c>
      <c r="AQ68" s="1163">
        <v>53</v>
      </c>
      <c r="AR68" s="1164"/>
      <c r="AS68" s="1165"/>
      <c r="AT68" s="1166"/>
      <c r="AU68" s="587">
        <f t="shared" si="7"/>
        <v>0</v>
      </c>
      <c r="AW68" s="1163">
        <v>53</v>
      </c>
      <c r="AX68" s="1164"/>
      <c r="AY68" s="1165"/>
      <c r="AZ68" s="1166"/>
      <c r="BA68" s="587">
        <f t="shared" si="8"/>
        <v>0</v>
      </c>
    </row>
    <row r="69" spans="1:53" s="17" customFormat="1" ht="16.75" hidden="1" customHeight="1" outlineLevel="1">
      <c r="A69" s="1163">
        <v>54</v>
      </c>
      <c r="B69" s="1164"/>
      <c r="C69" s="1165"/>
      <c r="D69" s="1166"/>
      <c r="E69" s="587">
        <f t="shared" si="0"/>
        <v>0</v>
      </c>
      <c r="G69" s="1163">
        <v>54</v>
      </c>
      <c r="H69" s="1164"/>
      <c r="I69" s="1165"/>
      <c r="J69" s="1166"/>
      <c r="K69" s="587">
        <f t="shared" si="1"/>
        <v>0</v>
      </c>
      <c r="M69" s="1163">
        <v>54</v>
      </c>
      <c r="N69" s="1164"/>
      <c r="O69" s="1165"/>
      <c r="P69" s="1166"/>
      <c r="Q69" s="587">
        <f t="shared" si="2"/>
        <v>0</v>
      </c>
      <c r="S69" s="1163">
        <v>54</v>
      </c>
      <c r="T69" s="1164"/>
      <c r="U69" s="1165"/>
      <c r="V69" s="1166"/>
      <c r="W69" s="587">
        <f t="shared" si="3"/>
        <v>0</v>
      </c>
      <c r="Y69" s="1163">
        <v>54</v>
      </c>
      <c r="Z69" s="1164"/>
      <c r="AA69" s="1165"/>
      <c r="AB69" s="1166"/>
      <c r="AC69" s="587">
        <f t="shared" si="4"/>
        <v>0</v>
      </c>
      <c r="AE69" s="1163">
        <v>54</v>
      </c>
      <c r="AF69" s="1164"/>
      <c r="AG69" s="1165"/>
      <c r="AH69" s="1166"/>
      <c r="AI69" s="587">
        <f t="shared" si="5"/>
        <v>0</v>
      </c>
      <c r="AK69" s="1163">
        <v>54</v>
      </c>
      <c r="AL69" s="1164"/>
      <c r="AM69" s="1165"/>
      <c r="AN69" s="1166"/>
      <c r="AO69" s="587">
        <f t="shared" si="6"/>
        <v>0</v>
      </c>
      <c r="AQ69" s="1163">
        <v>54</v>
      </c>
      <c r="AR69" s="1164"/>
      <c r="AS69" s="1165"/>
      <c r="AT69" s="1166"/>
      <c r="AU69" s="587">
        <f t="shared" si="7"/>
        <v>0</v>
      </c>
      <c r="AW69" s="1163">
        <v>54</v>
      </c>
      <c r="AX69" s="1164"/>
      <c r="AY69" s="1165"/>
      <c r="AZ69" s="1166"/>
      <c r="BA69" s="587">
        <f t="shared" si="8"/>
        <v>0</v>
      </c>
    </row>
    <row r="70" spans="1:53" s="17" customFormat="1" ht="16.75" hidden="1" customHeight="1" outlineLevel="1">
      <c r="A70" s="1163">
        <v>55</v>
      </c>
      <c r="B70" s="1164"/>
      <c r="C70" s="1165"/>
      <c r="D70" s="1166"/>
      <c r="E70" s="587">
        <f t="shared" si="0"/>
        <v>0</v>
      </c>
      <c r="G70" s="1163">
        <v>55</v>
      </c>
      <c r="H70" s="1164"/>
      <c r="I70" s="1165"/>
      <c r="J70" s="1166"/>
      <c r="K70" s="587">
        <f t="shared" si="1"/>
        <v>0</v>
      </c>
      <c r="M70" s="1163">
        <v>55</v>
      </c>
      <c r="N70" s="1164"/>
      <c r="O70" s="1165"/>
      <c r="P70" s="1166"/>
      <c r="Q70" s="587">
        <f t="shared" si="2"/>
        <v>0</v>
      </c>
      <c r="S70" s="1163">
        <v>55</v>
      </c>
      <c r="T70" s="1164"/>
      <c r="U70" s="1165"/>
      <c r="V70" s="1166"/>
      <c r="W70" s="587">
        <f t="shared" si="3"/>
        <v>0</v>
      </c>
      <c r="Y70" s="1163">
        <v>55</v>
      </c>
      <c r="Z70" s="1164"/>
      <c r="AA70" s="1165"/>
      <c r="AB70" s="1166"/>
      <c r="AC70" s="587">
        <f t="shared" si="4"/>
        <v>0</v>
      </c>
      <c r="AE70" s="1163">
        <v>55</v>
      </c>
      <c r="AF70" s="1164"/>
      <c r="AG70" s="1165"/>
      <c r="AH70" s="1166"/>
      <c r="AI70" s="587">
        <f t="shared" si="5"/>
        <v>0</v>
      </c>
      <c r="AK70" s="1163">
        <v>55</v>
      </c>
      <c r="AL70" s="1164"/>
      <c r="AM70" s="1165"/>
      <c r="AN70" s="1166"/>
      <c r="AO70" s="587">
        <f t="shared" si="6"/>
        <v>0</v>
      </c>
      <c r="AQ70" s="1163">
        <v>55</v>
      </c>
      <c r="AR70" s="1164"/>
      <c r="AS70" s="1165"/>
      <c r="AT70" s="1166"/>
      <c r="AU70" s="587">
        <f t="shared" si="7"/>
        <v>0</v>
      </c>
      <c r="AW70" s="1163">
        <v>55</v>
      </c>
      <c r="AX70" s="1164"/>
      <c r="AY70" s="1165"/>
      <c r="AZ70" s="1166"/>
      <c r="BA70" s="587">
        <f t="shared" si="8"/>
        <v>0</v>
      </c>
    </row>
    <row r="71" spans="1:53" s="17" customFormat="1" ht="16.75" hidden="1" customHeight="1" outlineLevel="1">
      <c r="A71" s="1163">
        <v>56</v>
      </c>
      <c r="B71" s="1164"/>
      <c r="C71" s="1165"/>
      <c r="D71" s="1166"/>
      <c r="E71" s="587">
        <f t="shared" si="0"/>
        <v>0</v>
      </c>
      <c r="G71" s="1163">
        <v>56</v>
      </c>
      <c r="H71" s="1164"/>
      <c r="I71" s="1165"/>
      <c r="J71" s="1166"/>
      <c r="K71" s="587">
        <f t="shared" si="1"/>
        <v>0</v>
      </c>
      <c r="M71" s="1163">
        <v>56</v>
      </c>
      <c r="N71" s="1164"/>
      <c r="O71" s="1165"/>
      <c r="P71" s="1166"/>
      <c r="Q71" s="587">
        <f t="shared" si="2"/>
        <v>0</v>
      </c>
      <c r="S71" s="1163">
        <v>56</v>
      </c>
      <c r="T71" s="1164"/>
      <c r="U71" s="1165"/>
      <c r="V71" s="1166"/>
      <c r="W71" s="587">
        <f t="shared" si="3"/>
        <v>0</v>
      </c>
      <c r="Y71" s="1163">
        <v>56</v>
      </c>
      <c r="Z71" s="1164"/>
      <c r="AA71" s="1165"/>
      <c r="AB71" s="1166"/>
      <c r="AC71" s="587">
        <f t="shared" si="4"/>
        <v>0</v>
      </c>
      <c r="AE71" s="1163">
        <v>56</v>
      </c>
      <c r="AF71" s="1164"/>
      <c r="AG71" s="1165"/>
      <c r="AH71" s="1166"/>
      <c r="AI71" s="587">
        <f t="shared" si="5"/>
        <v>0</v>
      </c>
      <c r="AK71" s="1163">
        <v>56</v>
      </c>
      <c r="AL71" s="1164"/>
      <c r="AM71" s="1165"/>
      <c r="AN71" s="1166"/>
      <c r="AO71" s="587">
        <f t="shared" si="6"/>
        <v>0</v>
      </c>
      <c r="AQ71" s="1163">
        <v>56</v>
      </c>
      <c r="AR71" s="1164"/>
      <c r="AS71" s="1165"/>
      <c r="AT71" s="1166"/>
      <c r="AU71" s="587">
        <f t="shared" si="7"/>
        <v>0</v>
      </c>
      <c r="AW71" s="1163">
        <v>56</v>
      </c>
      <c r="AX71" s="1164"/>
      <c r="AY71" s="1165"/>
      <c r="AZ71" s="1166"/>
      <c r="BA71" s="587">
        <f t="shared" si="8"/>
        <v>0</v>
      </c>
    </row>
    <row r="72" spans="1:53" s="17" customFormat="1" ht="16.75" hidden="1" customHeight="1" outlineLevel="1">
      <c r="A72" s="1163">
        <v>57</v>
      </c>
      <c r="B72" s="1164"/>
      <c r="C72" s="1165"/>
      <c r="D72" s="1166"/>
      <c r="E72" s="587">
        <f t="shared" si="0"/>
        <v>0</v>
      </c>
      <c r="G72" s="1163">
        <v>57</v>
      </c>
      <c r="H72" s="1164"/>
      <c r="I72" s="1165"/>
      <c r="J72" s="1166"/>
      <c r="K72" s="587">
        <f t="shared" si="1"/>
        <v>0</v>
      </c>
      <c r="M72" s="1163">
        <v>57</v>
      </c>
      <c r="N72" s="1164"/>
      <c r="O72" s="1165"/>
      <c r="P72" s="1166"/>
      <c r="Q72" s="587">
        <f t="shared" si="2"/>
        <v>0</v>
      </c>
      <c r="S72" s="1163">
        <v>57</v>
      </c>
      <c r="T72" s="1164"/>
      <c r="U72" s="1165"/>
      <c r="V72" s="1166"/>
      <c r="W72" s="587">
        <f t="shared" si="3"/>
        <v>0</v>
      </c>
      <c r="Y72" s="1163">
        <v>57</v>
      </c>
      <c r="Z72" s="1164"/>
      <c r="AA72" s="1165"/>
      <c r="AB72" s="1166"/>
      <c r="AC72" s="587">
        <f t="shared" si="4"/>
        <v>0</v>
      </c>
      <c r="AE72" s="1163">
        <v>57</v>
      </c>
      <c r="AF72" s="1164"/>
      <c r="AG72" s="1165"/>
      <c r="AH72" s="1166"/>
      <c r="AI72" s="587">
        <f t="shared" si="5"/>
        <v>0</v>
      </c>
      <c r="AK72" s="1163">
        <v>57</v>
      </c>
      <c r="AL72" s="1164"/>
      <c r="AM72" s="1165"/>
      <c r="AN72" s="1166"/>
      <c r="AO72" s="587">
        <f t="shared" si="6"/>
        <v>0</v>
      </c>
      <c r="AQ72" s="1163">
        <v>57</v>
      </c>
      <c r="AR72" s="1164"/>
      <c r="AS72" s="1165"/>
      <c r="AT72" s="1166"/>
      <c r="AU72" s="587">
        <f t="shared" si="7"/>
        <v>0</v>
      </c>
      <c r="AW72" s="1163">
        <v>57</v>
      </c>
      <c r="AX72" s="1164"/>
      <c r="AY72" s="1165"/>
      <c r="AZ72" s="1166"/>
      <c r="BA72" s="587">
        <f t="shared" si="8"/>
        <v>0</v>
      </c>
    </row>
    <row r="73" spans="1:53" s="17" customFormat="1" ht="16.75" hidden="1" customHeight="1" outlineLevel="1">
      <c r="A73" s="1163">
        <v>58</v>
      </c>
      <c r="B73" s="1164"/>
      <c r="C73" s="1165"/>
      <c r="D73" s="1166"/>
      <c r="E73" s="587">
        <f t="shared" si="0"/>
        <v>0</v>
      </c>
      <c r="G73" s="1163">
        <v>58</v>
      </c>
      <c r="H73" s="1164"/>
      <c r="I73" s="1165"/>
      <c r="J73" s="1166"/>
      <c r="K73" s="587">
        <f t="shared" si="1"/>
        <v>0</v>
      </c>
      <c r="M73" s="1163">
        <v>58</v>
      </c>
      <c r="N73" s="1164"/>
      <c r="O73" s="1165"/>
      <c r="P73" s="1166"/>
      <c r="Q73" s="587">
        <f t="shared" si="2"/>
        <v>0</v>
      </c>
      <c r="S73" s="1163">
        <v>58</v>
      </c>
      <c r="T73" s="1164"/>
      <c r="U73" s="1165"/>
      <c r="V73" s="1166"/>
      <c r="W73" s="587">
        <f t="shared" si="3"/>
        <v>0</v>
      </c>
      <c r="Y73" s="1163">
        <v>58</v>
      </c>
      <c r="Z73" s="1164"/>
      <c r="AA73" s="1165"/>
      <c r="AB73" s="1166"/>
      <c r="AC73" s="587">
        <f t="shared" si="4"/>
        <v>0</v>
      </c>
      <c r="AE73" s="1163">
        <v>58</v>
      </c>
      <c r="AF73" s="1164"/>
      <c r="AG73" s="1165"/>
      <c r="AH73" s="1166"/>
      <c r="AI73" s="587">
        <f t="shared" si="5"/>
        <v>0</v>
      </c>
      <c r="AK73" s="1163">
        <v>58</v>
      </c>
      <c r="AL73" s="1164"/>
      <c r="AM73" s="1165"/>
      <c r="AN73" s="1166"/>
      <c r="AO73" s="587">
        <f t="shared" si="6"/>
        <v>0</v>
      </c>
      <c r="AQ73" s="1163">
        <v>58</v>
      </c>
      <c r="AR73" s="1164"/>
      <c r="AS73" s="1165"/>
      <c r="AT73" s="1166"/>
      <c r="AU73" s="587">
        <f t="shared" si="7"/>
        <v>0</v>
      </c>
      <c r="AW73" s="1163">
        <v>58</v>
      </c>
      <c r="AX73" s="1164"/>
      <c r="AY73" s="1165"/>
      <c r="AZ73" s="1166"/>
      <c r="BA73" s="587">
        <f t="shared" si="8"/>
        <v>0</v>
      </c>
    </row>
    <row r="74" spans="1:53" s="17" customFormat="1" ht="16.75" hidden="1" customHeight="1" outlineLevel="1">
      <c r="A74" s="1163">
        <v>59</v>
      </c>
      <c r="B74" s="1164"/>
      <c r="C74" s="1165"/>
      <c r="D74" s="1166"/>
      <c r="E74" s="587">
        <f t="shared" si="0"/>
        <v>0</v>
      </c>
      <c r="G74" s="1163">
        <v>59</v>
      </c>
      <c r="H74" s="1164"/>
      <c r="I74" s="1165"/>
      <c r="J74" s="1166"/>
      <c r="K74" s="587">
        <f t="shared" si="1"/>
        <v>0</v>
      </c>
      <c r="M74" s="1163">
        <v>59</v>
      </c>
      <c r="N74" s="1164"/>
      <c r="O74" s="1165"/>
      <c r="P74" s="1166"/>
      <c r="Q74" s="587">
        <f t="shared" si="2"/>
        <v>0</v>
      </c>
      <c r="S74" s="1163">
        <v>59</v>
      </c>
      <c r="T74" s="1164"/>
      <c r="U74" s="1165"/>
      <c r="V74" s="1166"/>
      <c r="W74" s="587">
        <f t="shared" si="3"/>
        <v>0</v>
      </c>
      <c r="Y74" s="1163">
        <v>59</v>
      </c>
      <c r="Z74" s="1164"/>
      <c r="AA74" s="1165"/>
      <c r="AB74" s="1166"/>
      <c r="AC74" s="587">
        <f t="shared" si="4"/>
        <v>0</v>
      </c>
      <c r="AE74" s="1163">
        <v>59</v>
      </c>
      <c r="AF74" s="1164"/>
      <c r="AG74" s="1165"/>
      <c r="AH74" s="1166"/>
      <c r="AI74" s="587">
        <f t="shared" si="5"/>
        <v>0</v>
      </c>
      <c r="AK74" s="1163">
        <v>59</v>
      </c>
      <c r="AL74" s="1164"/>
      <c r="AM74" s="1165"/>
      <c r="AN74" s="1166"/>
      <c r="AO74" s="587">
        <f t="shared" si="6"/>
        <v>0</v>
      </c>
      <c r="AQ74" s="1163">
        <v>59</v>
      </c>
      <c r="AR74" s="1164"/>
      <c r="AS74" s="1165"/>
      <c r="AT74" s="1166"/>
      <c r="AU74" s="587">
        <f t="shared" si="7"/>
        <v>0</v>
      </c>
      <c r="AW74" s="1163">
        <v>59</v>
      </c>
      <c r="AX74" s="1164"/>
      <c r="AY74" s="1165"/>
      <c r="AZ74" s="1166"/>
      <c r="BA74" s="587">
        <f t="shared" si="8"/>
        <v>0</v>
      </c>
    </row>
    <row r="75" spans="1:53" s="17" customFormat="1" ht="16.75" hidden="1" customHeight="1" outlineLevel="1">
      <c r="A75" s="1163">
        <v>60</v>
      </c>
      <c r="B75" s="1164"/>
      <c r="C75" s="1165"/>
      <c r="D75" s="1166"/>
      <c r="E75" s="587">
        <f t="shared" si="0"/>
        <v>0</v>
      </c>
      <c r="G75" s="1163">
        <v>60</v>
      </c>
      <c r="H75" s="1164"/>
      <c r="I75" s="1165"/>
      <c r="J75" s="1166"/>
      <c r="K75" s="587">
        <f t="shared" si="1"/>
        <v>0</v>
      </c>
      <c r="M75" s="1163">
        <v>60</v>
      </c>
      <c r="N75" s="1164"/>
      <c r="O75" s="1165"/>
      <c r="P75" s="1166"/>
      <c r="Q75" s="587">
        <f t="shared" si="2"/>
        <v>0</v>
      </c>
      <c r="S75" s="1163">
        <v>60</v>
      </c>
      <c r="T75" s="1164"/>
      <c r="U75" s="1165"/>
      <c r="V75" s="1166"/>
      <c r="W75" s="587">
        <f t="shared" si="3"/>
        <v>0</v>
      </c>
      <c r="Y75" s="1163">
        <v>60</v>
      </c>
      <c r="Z75" s="1164"/>
      <c r="AA75" s="1165"/>
      <c r="AB75" s="1166"/>
      <c r="AC75" s="587">
        <f t="shared" si="4"/>
        <v>0</v>
      </c>
      <c r="AE75" s="1163">
        <v>60</v>
      </c>
      <c r="AF75" s="1164"/>
      <c r="AG75" s="1165"/>
      <c r="AH75" s="1166"/>
      <c r="AI75" s="587">
        <f t="shared" si="5"/>
        <v>0</v>
      </c>
      <c r="AK75" s="1163">
        <v>60</v>
      </c>
      <c r="AL75" s="1164"/>
      <c r="AM75" s="1165"/>
      <c r="AN75" s="1166"/>
      <c r="AO75" s="587">
        <f t="shared" si="6"/>
        <v>0</v>
      </c>
      <c r="AQ75" s="1163">
        <v>60</v>
      </c>
      <c r="AR75" s="1164"/>
      <c r="AS75" s="1165"/>
      <c r="AT75" s="1166"/>
      <c r="AU75" s="587">
        <f t="shared" si="7"/>
        <v>0</v>
      </c>
      <c r="AW75" s="1163">
        <v>60</v>
      </c>
      <c r="AX75" s="1164"/>
      <c r="AY75" s="1165"/>
      <c r="AZ75" s="1166"/>
      <c r="BA75" s="587">
        <f t="shared" si="8"/>
        <v>0</v>
      </c>
    </row>
    <row r="76" spans="1:53" s="17" customFormat="1" ht="16.75" hidden="1" customHeight="1" outlineLevel="1">
      <c r="A76" s="1163">
        <v>61</v>
      </c>
      <c r="B76" s="1164"/>
      <c r="C76" s="1165"/>
      <c r="D76" s="1166"/>
      <c r="E76" s="587">
        <f t="shared" si="0"/>
        <v>0</v>
      </c>
      <c r="G76" s="1163">
        <v>61</v>
      </c>
      <c r="H76" s="1164"/>
      <c r="I76" s="1165"/>
      <c r="J76" s="1166"/>
      <c r="K76" s="587">
        <f t="shared" si="1"/>
        <v>0</v>
      </c>
      <c r="M76" s="1163">
        <v>61</v>
      </c>
      <c r="N76" s="1164"/>
      <c r="O76" s="1165"/>
      <c r="P76" s="1166"/>
      <c r="Q76" s="587">
        <f t="shared" si="2"/>
        <v>0</v>
      </c>
      <c r="S76" s="1163">
        <v>61</v>
      </c>
      <c r="T76" s="1164"/>
      <c r="U76" s="1165"/>
      <c r="V76" s="1166"/>
      <c r="W76" s="587">
        <f t="shared" si="3"/>
        <v>0</v>
      </c>
      <c r="Y76" s="1163">
        <v>61</v>
      </c>
      <c r="Z76" s="1164"/>
      <c r="AA76" s="1165"/>
      <c r="AB76" s="1166"/>
      <c r="AC76" s="587">
        <f t="shared" si="4"/>
        <v>0</v>
      </c>
      <c r="AE76" s="1163">
        <v>61</v>
      </c>
      <c r="AF76" s="1164"/>
      <c r="AG76" s="1165"/>
      <c r="AH76" s="1166"/>
      <c r="AI76" s="587">
        <f t="shared" si="5"/>
        <v>0</v>
      </c>
      <c r="AK76" s="1163">
        <v>61</v>
      </c>
      <c r="AL76" s="1164"/>
      <c r="AM76" s="1165"/>
      <c r="AN76" s="1166"/>
      <c r="AO76" s="587">
        <f t="shared" si="6"/>
        <v>0</v>
      </c>
      <c r="AQ76" s="1163">
        <v>61</v>
      </c>
      <c r="AR76" s="1164"/>
      <c r="AS76" s="1165"/>
      <c r="AT76" s="1166"/>
      <c r="AU76" s="587">
        <f t="shared" si="7"/>
        <v>0</v>
      </c>
      <c r="AW76" s="1163">
        <v>61</v>
      </c>
      <c r="AX76" s="1164"/>
      <c r="AY76" s="1165"/>
      <c r="AZ76" s="1166"/>
      <c r="BA76" s="587">
        <f t="shared" si="8"/>
        <v>0</v>
      </c>
    </row>
    <row r="77" spans="1:53" s="17" customFormat="1" ht="16.75" hidden="1" customHeight="1" outlineLevel="1">
      <c r="A77" s="1163">
        <v>62</v>
      </c>
      <c r="B77" s="1164"/>
      <c r="C77" s="1165"/>
      <c r="D77" s="1166"/>
      <c r="E77" s="587">
        <f t="shared" si="0"/>
        <v>0</v>
      </c>
      <c r="G77" s="1163">
        <v>62</v>
      </c>
      <c r="H77" s="1164"/>
      <c r="I77" s="1165"/>
      <c r="J77" s="1166"/>
      <c r="K77" s="587">
        <f t="shared" si="1"/>
        <v>0</v>
      </c>
      <c r="M77" s="1163">
        <v>62</v>
      </c>
      <c r="N77" s="1164"/>
      <c r="O77" s="1165"/>
      <c r="P77" s="1166"/>
      <c r="Q77" s="587">
        <f t="shared" si="2"/>
        <v>0</v>
      </c>
      <c r="S77" s="1163">
        <v>62</v>
      </c>
      <c r="T77" s="1164"/>
      <c r="U77" s="1165"/>
      <c r="V77" s="1166"/>
      <c r="W77" s="587">
        <f t="shared" si="3"/>
        <v>0</v>
      </c>
      <c r="Y77" s="1163">
        <v>62</v>
      </c>
      <c r="Z77" s="1164"/>
      <c r="AA77" s="1165"/>
      <c r="AB77" s="1166"/>
      <c r="AC77" s="587">
        <f t="shared" si="4"/>
        <v>0</v>
      </c>
      <c r="AE77" s="1163">
        <v>62</v>
      </c>
      <c r="AF77" s="1164"/>
      <c r="AG77" s="1165"/>
      <c r="AH77" s="1166"/>
      <c r="AI77" s="587">
        <f t="shared" si="5"/>
        <v>0</v>
      </c>
      <c r="AK77" s="1163">
        <v>62</v>
      </c>
      <c r="AL77" s="1164"/>
      <c r="AM77" s="1165"/>
      <c r="AN77" s="1166"/>
      <c r="AO77" s="587">
        <f t="shared" si="6"/>
        <v>0</v>
      </c>
      <c r="AQ77" s="1163">
        <v>62</v>
      </c>
      <c r="AR77" s="1164"/>
      <c r="AS77" s="1165"/>
      <c r="AT77" s="1166"/>
      <c r="AU77" s="587">
        <f t="shared" si="7"/>
        <v>0</v>
      </c>
      <c r="AW77" s="1163">
        <v>62</v>
      </c>
      <c r="AX77" s="1164"/>
      <c r="AY77" s="1165"/>
      <c r="AZ77" s="1166"/>
      <c r="BA77" s="587">
        <f t="shared" si="8"/>
        <v>0</v>
      </c>
    </row>
    <row r="78" spans="1:53" s="17" customFormat="1" ht="16.75" hidden="1" customHeight="1" outlineLevel="1">
      <c r="A78" s="1163">
        <v>63</v>
      </c>
      <c r="B78" s="1164"/>
      <c r="C78" s="1165"/>
      <c r="D78" s="1166"/>
      <c r="E78" s="587">
        <f t="shared" si="0"/>
        <v>0</v>
      </c>
      <c r="G78" s="1163">
        <v>63</v>
      </c>
      <c r="H78" s="1164"/>
      <c r="I78" s="1165"/>
      <c r="J78" s="1166"/>
      <c r="K78" s="587">
        <f t="shared" si="1"/>
        <v>0</v>
      </c>
      <c r="M78" s="1163">
        <v>63</v>
      </c>
      <c r="N78" s="1164"/>
      <c r="O78" s="1165"/>
      <c r="P78" s="1166"/>
      <c r="Q78" s="587">
        <f t="shared" si="2"/>
        <v>0</v>
      </c>
      <c r="S78" s="1163">
        <v>63</v>
      </c>
      <c r="T78" s="1164"/>
      <c r="U78" s="1165"/>
      <c r="V78" s="1166"/>
      <c r="W78" s="587">
        <f t="shared" si="3"/>
        <v>0</v>
      </c>
      <c r="Y78" s="1163">
        <v>63</v>
      </c>
      <c r="Z78" s="1164"/>
      <c r="AA78" s="1165"/>
      <c r="AB78" s="1166"/>
      <c r="AC78" s="587">
        <f t="shared" si="4"/>
        <v>0</v>
      </c>
      <c r="AE78" s="1163">
        <v>63</v>
      </c>
      <c r="AF78" s="1164"/>
      <c r="AG78" s="1165"/>
      <c r="AH78" s="1166"/>
      <c r="AI78" s="587">
        <f t="shared" si="5"/>
        <v>0</v>
      </c>
      <c r="AK78" s="1163">
        <v>63</v>
      </c>
      <c r="AL78" s="1164"/>
      <c r="AM78" s="1165"/>
      <c r="AN78" s="1166"/>
      <c r="AO78" s="587">
        <f t="shared" si="6"/>
        <v>0</v>
      </c>
      <c r="AQ78" s="1163">
        <v>63</v>
      </c>
      <c r="AR78" s="1164"/>
      <c r="AS78" s="1165"/>
      <c r="AT78" s="1166"/>
      <c r="AU78" s="587">
        <f t="shared" si="7"/>
        <v>0</v>
      </c>
      <c r="AW78" s="1163">
        <v>63</v>
      </c>
      <c r="AX78" s="1164"/>
      <c r="AY78" s="1165"/>
      <c r="AZ78" s="1166"/>
      <c r="BA78" s="587">
        <f t="shared" si="8"/>
        <v>0</v>
      </c>
    </row>
    <row r="79" spans="1:53" s="17" customFormat="1" ht="16.75" hidden="1" customHeight="1" outlineLevel="1">
      <c r="A79" s="1163">
        <v>64</v>
      </c>
      <c r="B79" s="1164"/>
      <c r="C79" s="1165"/>
      <c r="D79" s="1166"/>
      <c r="E79" s="587">
        <f t="shared" si="0"/>
        <v>0</v>
      </c>
      <c r="G79" s="1163">
        <v>64</v>
      </c>
      <c r="H79" s="1164"/>
      <c r="I79" s="1165"/>
      <c r="J79" s="1166"/>
      <c r="K79" s="587">
        <f t="shared" si="1"/>
        <v>0</v>
      </c>
      <c r="M79" s="1163">
        <v>64</v>
      </c>
      <c r="N79" s="1164"/>
      <c r="O79" s="1165"/>
      <c r="P79" s="1166"/>
      <c r="Q79" s="587">
        <f t="shared" si="2"/>
        <v>0</v>
      </c>
      <c r="S79" s="1163">
        <v>64</v>
      </c>
      <c r="T79" s="1164"/>
      <c r="U79" s="1165"/>
      <c r="V79" s="1166"/>
      <c r="W79" s="587">
        <f t="shared" si="3"/>
        <v>0</v>
      </c>
      <c r="Y79" s="1163">
        <v>64</v>
      </c>
      <c r="Z79" s="1164"/>
      <c r="AA79" s="1165"/>
      <c r="AB79" s="1166"/>
      <c r="AC79" s="587">
        <f t="shared" si="4"/>
        <v>0</v>
      </c>
      <c r="AE79" s="1163">
        <v>64</v>
      </c>
      <c r="AF79" s="1164"/>
      <c r="AG79" s="1165"/>
      <c r="AH79" s="1166"/>
      <c r="AI79" s="587">
        <f t="shared" si="5"/>
        <v>0</v>
      </c>
      <c r="AK79" s="1163">
        <v>64</v>
      </c>
      <c r="AL79" s="1164"/>
      <c r="AM79" s="1165"/>
      <c r="AN79" s="1166"/>
      <c r="AO79" s="587">
        <f t="shared" si="6"/>
        <v>0</v>
      </c>
      <c r="AQ79" s="1163">
        <v>64</v>
      </c>
      <c r="AR79" s="1164"/>
      <c r="AS79" s="1165"/>
      <c r="AT79" s="1166"/>
      <c r="AU79" s="587">
        <f t="shared" si="7"/>
        <v>0</v>
      </c>
      <c r="AW79" s="1163">
        <v>64</v>
      </c>
      <c r="AX79" s="1164"/>
      <c r="AY79" s="1165"/>
      <c r="AZ79" s="1166"/>
      <c r="BA79" s="587">
        <f t="shared" si="8"/>
        <v>0</v>
      </c>
    </row>
    <row r="80" spans="1:53" s="17" customFormat="1" ht="16.75" hidden="1" customHeight="1" outlineLevel="1">
      <c r="A80" s="1163">
        <v>65</v>
      </c>
      <c r="B80" s="1164"/>
      <c r="C80" s="1165"/>
      <c r="D80" s="1166"/>
      <c r="E80" s="587">
        <f t="shared" si="0"/>
        <v>0</v>
      </c>
      <c r="G80" s="1163">
        <v>65</v>
      </c>
      <c r="H80" s="1164"/>
      <c r="I80" s="1165"/>
      <c r="J80" s="1166"/>
      <c r="K80" s="587">
        <f t="shared" si="1"/>
        <v>0</v>
      </c>
      <c r="M80" s="1163">
        <v>65</v>
      </c>
      <c r="N80" s="1164"/>
      <c r="O80" s="1165"/>
      <c r="P80" s="1166"/>
      <c r="Q80" s="587">
        <f t="shared" si="2"/>
        <v>0</v>
      </c>
      <c r="S80" s="1163">
        <v>65</v>
      </c>
      <c r="T80" s="1164"/>
      <c r="U80" s="1165"/>
      <c r="V80" s="1166"/>
      <c r="W80" s="587">
        <f t="shared" si="3"/>
        <v>0</v>
      </c>
      <c r="Y80" s="1163">
        <v>65</v>
      </c>
      <c r="Z80" s="1164"/>
      <c r="AA80" s="1165"/>
      <c r="AB80" s="1166"/>
      <c r="AC80" s="587">
        <f t="shared" si="4"/>
        <v>0</v>
      </c>
      <c r="AE80" s="1163">
        <v>65</v>
      </c>
      <c r="AF80" s="1164"/>
      <c r="AG80" s="1165"/>
      <c r="AH80" s="1166"/>
      <c r="AI80" s="587">
        <f t="shared" si="5"/>
        <v>0</v>
      </c>
      <c r="AK80" s="1163">
        <v>65</v>
      </c>
      <c r="AL80" s="1164"/>
      <c r="AM80" s="1165"/>
      <c r="AN80" s="1166"/>
      <c r="AO80" s="587">
        <f t="shared" si="6"/>
        <v>0</v>
      </c>
      <c r="AQ80" s="1163">
        <v>65</v>
      </c>
      <c r="AR80" s="1164"/>
      <c r="AS80" s="1165"/>
      <c r="AT80" s="1166"/>
      <c r="AU80" s="587">
        <f t="shared" si="7"/>
        <v>0</v>
      </c>
      <c r="AW80" s="1163">
        <v>65</v>
      </c>
      <c r="AX80" s="1164"/>
      <c r="AY80" s="1165"/>
      <c r="AZ80" s="1166"/>
      <c r="BA80" s="587">
        <f t="shared" si="8"/>
        <v>0</v>
      </c>
    </row>
    <row r="81" spans="1:53" s="17" customFormat="1" ht="16.75" hidden="1" customHeight="1" outlineLevel="1">
      <c r="A81" s="1163">
        <v>66</v>
      </c>
      <c r="B81" s="1164"/>
      <c r="C81" s="1165"/>
      <c r="D81" s="1166"/>
      <c r="E81" s="587">
        <f t="shared" ref="E81:E144" si="9">IF(AND(C81&gt;=D$9,C81&lt;=D$8),1,0)</f>
        <v>0</v>
      </c>
      <c r="G81" s="1163">
        <v>66</v>
      </c>
      <c r="H81" s="1164"/>
      <c r="I81" s="1165"/>
      <c r="J81" s="1166"/>
      <c r="K81" s="587">
        <f t="shared" ref="K81:K144" si="10">IF(AND(I81&gt;=J$9,I81&lt;=J$8),1,0)</f>
        <v>0</v>
      </c>
      <c r="M81" s="1163">
        <v>66</v>
      </c>
      <c r="N81" s="1164"/>
      <c r="O81" s="1165"/>
      <c r="P81" s="1166"/>
      <c r="Q81" s="587">
        <f t="shared" ref="Q81:Q144" si="11">IF(AND(O81&gt;=P$9,O81&lt;=P$8),1,0)</f>
        <v>0</v>
      </c>
      <c r="S81" s="1163">
        <v>66</v>
      </c>
      <c r="T81" s="1164"/>
      <c r="U81" s="1165"/>
      <c r="V81" s="1166"/>
      <c r="W81" s="587">
        <f t="shared" ref="W81:W144" si="12">IF(AND(U81&gt;=V$9,U81&lt;=V$8),1,0)</f>
        <v>0</v>
      </c>
      <c r="Y81" s="1163">
        <v>66</v>
      </c>
      <c r="Z81" s="1164"/>
      <c r="AA81" s="1165"/>
      <c r="AB81" s="1166"/>
      <c r="AC81" s="587">
        <f t="shared" ref="AC81:AC144" si="13">IF(AND(AA81&gt;=AB$9,AA81&lt;=AB$8),1,0)</f>
        <v>0</v>
      </c>
      <c r="AE81" s="1163">
        <v>66</v>
      </c>
      <c r="AF81" s="1164"/>
      <c r="AG81" s="1165"/>
      <c r="AH81" s="1166"/>
      <c r="AI81" s="587">
        <f t="shared" ref="AI81:AI144" si="14">IF(AND(AG81&gt;=AH$9,AG81&lt;=AH$8),1,0)</f>
        <v>0</v>
      </c>
      <c r="AK81" s="1163">
        <v>66</v>
      </c>
      <c r="AL81" s="1164"/>
      <c r="AM81" s="1165"/>
      <c r="AN81" s="1166"/>
      <c r="AO81" s="587">
        <f t="shared" ref="AO81:AO144" si="15">IF(AND(AM81&gt;=AN$9,AM81&lt;=AN$8),1,0)</f>
        <v>0</v>
      </c>
      <c r="AQ81" s="1163">
        <v>66</v>
      </c>
      <c r="AR81" s="1164"/>
      <c r="AS81" s="1165"/>
      <c r="AT81" s="1166"/>
      <c r="AU81" s="587">
        <f t="shared" ref="AU81:AU144" si="16">IF(AND(AS81&gt;=AT$9,AS81&lt;=AT$8),1,0)</f>
        <v>0</v>
      </c>
      <c r="AW81" s="1163">
        <v>66</v>
      </c>
      <c r="AX81" s="1164"/>
      <c r="AY81" s="1165"/>
      <c r="AZ81" s="1166"/>
      <c r="BA81" s="587">
        <f t="shared" ref="BA81:BA144" si="17">IF(AND(AY81&gt;=AZ$9,AY81&lt;=AZ$8),1,0)</f>
        <v>0</v>
      </c>
    </row>
    <row r="82" spans="1:53" s="17" customFormat="1" ht="16.75" hidden="1" customHeight="1" outlineLevel="1">
      <c r="A82" s="1163">
        <v>67</v>
      </c>
      <c r="B82" s="1164"/>
      <c r="C82" s="1165"/>
      <c r="D82" s="1166"/>
      <c r="E82" s="587">
        <f t="shared" si="9"/>
        <v>0</v>
      </c>
      <c r="G82" s="1163">
        <v>67</v>
      </c>
      <c r="H82" s="1164"/>
      <c r="I82" s="1165"/>
      <c r="J82" s="1166"/>
      <c r="K82" s="587">
        <f t="shared" si="10"/>
        <v>0</v>
      </c>
      <c r="M82" s="1163">
        <v>67</v>
      </c>
      <c r="N82" s="1164"/>
      <c r="O82" s="1165"/>
      <c r="P82" s="1166"/>
      <c r="Q82" s="587">
        <f t="shared" si="11"/>
        <v>0</v>
      </c>
      <c r="S82" s="1163">
        <v>67</v>
      </c>
      <c r="T82" s="1164"/>
      <c r="U82" s="1165"/>
      <c r="V82" s="1166"/>
      <c r="W82" s="587">
        <f t="shared" si="12"/>
        <v>0</v>
      </c>
      <c r="Y82" s="1163">
        <v>67</v>
      </c>
      <c r="Z82" s="1164"/>
      <c r="AA82" s="1165"/>
      <c r="AB82" s="1166"/>
      <c r="AC82" s="587">
        <f t="shared" si="13"/>
        <v>0</v>
      </c>
      <c r="AE82" s="1163">
        <v>67</v>
      </c>
      <c r="AF82" s="1164"/>
      <c r="AG82" s="1165"/>
      <c r="AH82" s="1166"/>
      <c r="AI82" s="587">
        <f t="shared" si="14"/>
        <v>0</v>
      </c>
      <c r="AK82" s="1163">
        <v>67</v>
      </c>
      <c r="AL82" s="1164"/>
      <c r="AM82" s="1165"/>
      <c r="AN82" s="1166"/>
      <c r="AO82" s="587">
        <f t="shared" si="15"/>
        <v>0</v>
      </c>
      <c r="AQ82" s="1163">
        <v>67</v>
      </c>
      <c r="AR82" s="1164"/>
      <c r="AS82" s="1165"/>
      <c r="AT82" s="1166"/>
      <c r="AU82" s="587">
        <f t="shared" si="16"/>
        <v>0</v>
      </c>
      <c r="AW82" s="1163">
        <v>67</v>
      </c>
      <c r="AX82" s="1164"/>
      <c r="AY82" s="1165"/>
      <c r="AZ82" s="1166"/>
      <c r="BA82" s="587">
        <f t="shared" si="17"/>
        <v>0</v>
      </c>
    </row>
    <row r="83" spans="1:53" s="17" customFormat="1" ht="16.75" hidden="1" customHeight="1" outlineLevel="1">
      <c r="A83" s="1163">
        <v>68</v>
      </c>
      <c r="B83" s="1164"/>
      <c r="C83" s="1165"/>
      <c r="D83" s="1166"/>
      <c r="E83" s="587">
        <f t="shared" si="9"/>
        <v>0</v>
      </c>
      <c r="G83" s="1163">
        <v>68</v>
      </c>
      <c r="H83" s="1164"/>
      <c r="I83" s="1165"/>
      <c r="J83" s="1166"/>
      <c r="K83" s="587">
        <f t="shared" si="10"/>
        <v>0</v>
      </c>
      <c r="M83" s="1163">
        <v>68</v>
      </c>
      <c r="N83" s="1164"/>
      <c r="O83" s="1165"/>
      <c r="P83" s="1166"/>
      <c r="Q83" s="587">
        <f t="shared" si="11"/>
        <v>0</v>
      </c>
      <c r="S83" s="1163">
        <v>68</v>
      </c>
      <c r="T83" s="1164"/>
      <c r="U83" s="1165"/>
      <c r="V83" s="1166"/>
      <c r="W83" s="587">
        <f t="shared" si="12"/>
        <v>0</v>
      </c>
      <c r="Y83" s="1163">
        <v>68</v>
      </c>
      <c r="Z83" s="1164"/>
      <c r="AA83" s="1165"/>
      <c r="AB83" s="1166"/>
      <c r="AC83" s="587">
        <f t="shared" si="13"/>
        <v>0</v>
      </c>
      <c r="AE83" s="1163">
        <v>68</v>
      </c>
      <c r="AF83" s="1164"/>
      <c r="AG83" s="1165"/>
      <c r="AH83" s="1166"/>
      <c r="AI83" s="587">
        <f t="shared" si="14"/>
        <v>0</v>
      </c>
      <c r="AK83" s="1163">
        <v>68</v>
      </c>
      <c r="AL83" s="1164"/>
      <c r="AM83" s="1165"/>
      <c r="AN83" s="1166"/>
      <c r="AO83" s="587">
        <f t="shared" si="15"/>
        <v>0</v>
      </c>
      <c r="AQ83" s="1163">
        <v>68</v>
      </c>
      <c r="AR83" s="1164"/>
      <c r="AS83" s="1165"/>
      <c r="AT83" s="1166"/>
      <c r="AU83" s="587">
        <f t="shared" si="16"/>
        <v>0</v>
      </c>
      <c r="AW83" s="1163">
        <v>68</v>
      </c>
      <c r="AX83" s="1164"/>
      <c r="AY83" s="1165"/>
      <c r="AZ83" s="1166"/>
      <c r="BA83" s="587">
        <f t="shared" si="17"/>
        <v>0</v>
      </c>
    </row>
    <row r="84" spans="1:53" s="17" customFormat="1" ht="16.75" hidden="1" customHeight="1" outlineLevel="1">
      <c r="A84" s="1163">
        <v>69</v>
      </c>
      <c r="B84" s="1164"/>
      <c r="C84" s="1165"/>
      <c r="D84" s="1166"/>
      <c r="E84" s="587">
        <f t="shared" si="9"/>
        <v>0</v>
      </c>
      <c r="G84" s="1163">
        <v>69</v>
      </c>
      <c r="H84" s="1164"/>
      <c r="I84" s="1165"/>
      <c r="J84" s="1166"/>
      <c r="K84" s="587">
        <f t="shared" si="10"/>
        <v>0</v>
      </c>
      <c r="M84" s="1163">
        <v>69</v>
      </c>
      <c r="N84" s="1164"/>
      <c r="O84" s="1165"/>
      <c r="P84" s="1166"/>
      <c r="Q84" s="587">
        <f t="shared" si="11"/>
        <v>0</v>
      </c>
      <c r="S84" s="1163">
        <v>69</v>
      </c>
      <c r="T84" s="1164"/>
      <c r="U84" s="1165"/>
      <c r="V84" s="1166"/>
      <c r="W84" s="587">
        <f t="shared" si="12"/>
        <v>0</v>
      </c>
      <c r="Y84" s="1163">
        <v>69</v>
      </c>
      <c r="Z84" s="1164"/>
      <c r="AA84" s="1165"/>
      <c r="AB84" s="1166"/>
      <c r="AC84" s="587">
        <f t="shared" si="13"/>
        <v>0</v>
      </c>
      <c r="AE84" s="1163">
        <v>69</v>
      </c>
      <c r="AF84" s="1164"/>
      <c r="AG84" s="1165"/>
      <c r="AH84" s="1166"/>
      <c r="AI84" s="587">
        <f t="shared" si="14"/>
        <v>0</v>
      </c>
      <c r="AK84" s="1163">
        <v>69</v>
      </c>
      <c r="AL84" s="1164"/>
      <c r="AM84" s="1165"/>
      <c r="AN84" s="1166"/>
      <c r="AO84" s="587">
        <f t="shared" si="15"/>
        <v>0</v>
      </c>
      <c r="AQ84" s="1163">
        <v>69</v>
      </c>
      <c r="AR84" s="1164"/>
      <c r="AS84" s="1165"/>
      <c r="AT84" s="1166"/>
      <c r="AU84" s="587">
        <f t="shared" si="16"/>
        <v>0</v>
      </c>
      <c r="AW84" s="1163">
        <v>69</v>
      </c>
      <c r="AX84" s="1164"/>
      <c r="AY84" s="1165"/>
      <c r="AZ84" s="1166"/>
      <c r="BA84" s="587">
        <f t="shared" si="17"/>
        <v>0</v>
      </c>
    </row>
    <row r="85" spans="1:53" s="17" customFormat="1" ht="16.75" hidden="1" customHeight="1" outlineLevel="1">
      <c r="A85" s="1163">
        <v>70</v>
      </c>
      <c r="B85" s="1164"/>
      <c r="C85" s="1165"/>
      <c r="D85" s="1166"/>
      <c r="E85" s="587">
        <f t="shared" si="9"/>
        <v>0</v>
      </c>
      <c r="G85" s="1163">
        <v>70</v>
      </c>
      <c r="H85" s="1164"/>
      <c r="I85" s="1165"/>
      <c r="J85" s="1166"/>
      <c r="K85" s="587">
        <f t="shared" si="10"/>
        <v>0</v>
      </c>
      <c r="M85" s="1163">
        <v>70</v>
      </c>
      <c r="N85" s="1164"/>
      <c r="O85" s="1165"/>
      <c r="P85" s="1166"/>
      <c r="Q85" s="587">
        <f t="shared" si="11"/>
        <v>0</v>
      </c>
      <c r="S85" s="1163">
        <v>70</v>
      </c>
      <c r="T85" s="1164"/>
      <c r="U85" s="1165"/>
      <c r="V85" s="1166"/>
      <c r="W85" s="587">
        <f t="shared" si="12"/>
        <v>0</v>
      </c>
      <c r="Y85" s="1163">
        <v>70</v>
      </c>
      <c r="Z85" s="1164"/>
      <c r="AA85" s="1165"/>
      <c r="AB85" s="1166"/>
      <c r="AC85" s="587">
        <f t="shared" si="13"/>
        <v>0</v>
      </c>
      <c r="AE85" s="1163">
        <v>70</v>
      </c>
      <c r="AF85" s="1164"/>
      <c r="AG85" s="1165"/>
      <c r="AH85" s="1166"/>
      <c r="AI85" s="587">
        <f t="shared" si="14"/>
        <v>0</v>
      </c>
      <c r="AK85" s="1163">
        <v>70</v>
      </c>
      <c r="AL85" s="1164"/>
      <c r="AM85" s="1165"/>
      <c r="AN85" s="1166"/>
      <c r="AO85" s="587">
        <f t="shared" si="15"/>
        <v>0</v>
      </c>
      <c r="AQ85" s="1163">
        <v>70</v>
      </c>
      <c r="AR85" s="1164"/>
      <c r="AS85" s="1165"/>
      <c r="AT85" s="1166"/>
      <c r="AU85" s="587">
        <f t="shared" si="16"/>
        <v>0</v>
      </c>
      <c r="AW85" s="1163">
        <v>70</v>
      </c>
      <c r="AX85" s="1164"/>
      <c r="AY85" s="1165"/>
      <c r="AZ85" s="1166"/>
      <c r="BA85" s="587">
        <f t="shared" si="17"/>
        <v>0</v>
      </c>
    </row>
    <row r="86" spans="1:53" s="17" customFormat="1" ht="16.75" hidden="1" customHeight="1" outlineLevel="1">
      <c r="A86" s="1163">
        <v>71</v>
      </c>
      <c r="B86" s="1164"/>
      <c r="C86" s="1165"/>
      <c r="D86" s="1166"/>
      <c r="E86" s="587">
        <f t="shared" si="9"/>
        <v>0</v>
      </c>
      <c r="G86" s="1163">
        <v>71</v>
      </c>
      <c r="H86" s="1164"/>
      <c r="I86" s="1165"/>
      <c r="J86" s="1166"/>
      <c r="K86" s="587">
        <f t="shared" si="10"/>
        <v>0</v>
      </c>
      <c r="M86" s="1163">
        <v>71</v>
      </c>
      <c r="N86" s="1164"/>
      <c r="O86" s="1165"/>
      <c r="P86" s="1166"/>
      <c r="Q86" s="587">
        <f t="shared" si="11"/>
        <v>0</v>
      </c>
      <c r="S86" s="1163">
        <v>71</v>
      </c>
      <c r="T86" s="1164"/>
      <c r="U86" s="1165"/>
      <c r="V86" s="1166"/>
      <c r="W86" s="587">
        <f t="shared" si="12"/>
        <v>0</v>
      </c>
      <c r="Y86" s="1163">
        <v>71</v>
      </c>
      <c r="Z86" s="1164"/>
      <c r="AA86" s="1165"/>
      <c r="AB86" s="1166"/>
      <c r="AC86" s="587">
        <f t="shared" si="13"/>
        <v>0</v>
      </c>
      <c r="AE86" s="1163">
        <v>71</v>
      </c>
      <c r="AF86" s="1164"/>
      <c r="AG86" s="1165"/>
      <c r="AH86" s="1166"/>
      <c r="AI86" s="587">
        <f t="shared" si="14"/>
        <v>0</v>
      </c>
      <c r="AK86" s="1163">
        <v>71</v>
      </c>
      <c r="AL86" s="1164"/>
      <c r="AM86" s="1165"/>
      <c r="AN86" s="1166"/>
      <c r="AO86" s="587">
        <f t="shared" si="15"/>
        <v>0</v>
      </c>
      <c r="AQ86" s="1163">
        <v>71</v>
      </c>
      <c r="AR86" s="1164"/>
      <c r="AS86" s="1165"/>
      <c r="AT86" s="1166"/>
      <c r="AU86" s="587">
        <f t="shared" si="16"/>
        <v>0</v>
      </c>
      <c r="AW86" s="1163">
        <v>71</v>
      </c>
      <c r="AX86" s="1164"/>
      <c r="AY86" s="1165"/>
      <c r="AZ86" s="1166"/>
      <c r="BA86" s="587">
        <f t="shared" si="17"/>
        <v>0</v>
      </c>
    </row>
    <row r="87" spans="1:53" s="17" customFormat="1" ht="16.75" hidden="1" customHeight="1" outlineLevel="1">
      <c r="A87" s="1163">
        <v>72</v>
      </c>
      <c r="B87" s="1164"/>
      <c r="C87" s="1165"/>
      <c r="D87" s="1166"/>
      <c r="E87" s="587">
        <f t="shared" si="9"/>
        <v>0</v>
      </c>
      <c r="G87" s="1163">
        <v>72</v>
      </c>
      <c r="H87" s="1164"/>
      <c r="I87" s="1165"/>
      <c r="J87" s="1166"/>
      <c r="K87" s="587">
        <f t="shared" si="10"/>
        <v>0</v>
      </c>
      <c r="M87" s="1163">
        <v>72</v>
      </c>
      <c r="N87" s="1164"/>
      <c r="O87" s="1165"/>
      <c r="P87" s="1166"/>
      <c r="Q87" s="587">
        <f t="shared" si="11"/>
        <v>0</v>
      </c>
      <c r="S87" s="1163">
        <v>72</v>
      </c>
      <c r="T87" s="1164"/>
      <c r="U87" s="1165"/>
      <c r="V87" s="1166"/>
      <c r="W87" s="587">
        <f t="shared" si="12"/>
        <v>0</v>
      </c>
      <c r="Y87" s="1163">
        <v>72</v>
      </c>
      <c r="Z87" s="1164"/>
      <c r="AA87" s="1165"/>
      <c r="AB87" s="1166"/>
      <c r="AC87" s="587">
        <f t="shared" si="13"/>
        <v>0</v>
      </c>
      <c r="AE87" s="1163">
        <v>72</v>
      </c>
      <c r="AF87" s="1164"/>
      <c r="AG87" s="1165"/>
      <c r="AH87" s="1166"/>
      <c r="AI87" s="587">
        <f t="shared" si="14"/>
        <v>0</v>
      </c>
      <c r="AK87" s="1163">
        <v>72</v>
      </c>
      <c r="AL87" s="1164"/>
      <c r="AM87" s="1165"/>
      <c r="AN87" s="1166"/>
      <c r="AO87" s="587">
        <f t="shared" si="15"/>
        <v>0</v>
      </c>
      <c r="AQ87" s="1163">
        <v>72</v>
      </c>
      <c r="AR87" s="1164"/>
      <c r="AS87" s="1165"/>
      <c r="AT87" s="1166"/>
      <c r="AU87" s="587">
        <f t="shared" si="16"/>
        <v>0</v>
      </c>
      <c r="AW87" s="1163">
        <v>72</v>
      </c>
      <c r="AX87" s="1164"/>
      <c r="AY87" s="1165"/>
      <c r="AZ87" s="1166"/>
      <c r="BA87" s="587">
        <f t="shared" si="17"/>
        <v>0</v>
      </c>
    </row>
    <row r="88" spans="1:53" s="17" customFormat="1" ht="16.75" hidden="1" customHeight="1" outlineLevel="1">
      <c r="A88" s="1163">
        <v>73</v>
      </c>
      <c r="B88" s="1164"/>
      <c r="C88" s="1165"/>
      <c r="D88" s="1166"/>
      <c r="E88" s="587">
        <f t="shared" si="9"/>
        <v>0</v>
      </c>
      <c r="G88" s="1163">
        <v>73</v>
      </c>
      <c r="H88" s="1164"/>
      <c r="I88" s="1165"/>
      <c r="J88" s="1166"/>
      <c r="K88" s="587">
        <f t="shared" si="10"/>
        <v>0</v>
      </c>
      <c r="M88" s="1163">
        <v>73</v>
      </c>
      <c r="N88" s="1164"/>
      <c r="O88" s="1165"/>
      <c r="P88" s="1166"/>
      <c r="Q88" s="587">
        <f t="shared" si="11"/>
        <v>0</v>
      </c>
      <c r="S88" s="1163">
        <v>73</v>
      </c>
      <c r="T88" s="1164"/>
      <c r="U88" s="1165"/>
      <c r="V88" s="1166"/>
      <c r="W88" s="587">
        <f t="shared" si="12"/>
        <v>0</v>
      </c>
      <c r="Y88" s="1163">
        <v>73</v>
      </c>
      <c r="Z88" s="1164"/>
      <c r="AA88" s="1165"/>
      <c r="AB88" s="1166"/>
      <c r="AC88" s="587">
        <f t="shared" si="13"/>
        <v>0</v>
      </c>
      <c r="AE88" s="1163">
        <v>73</v>
      </c>
      <c r="AF88" s="1164"/>
      <c r="AG88" s="1165"/>
      <c r="AH88" s="1166"/>
      <c r="AI88" s="587">
        <f t="shared" si="14"/>
        <v>0</v>
      </c>
      <c r="AK88" s="1163">
        <v>73</v>
      </c>
      <c r="AL88" s="1164"/>
      <c r="AM88" s="1165"/>
      <c r="AN88" s="1166"/>
      <c r="AO88" s="587">
        <f t="shared" si="15"/>
        <v>0</v>
      </c>
      <c r="AQ88" s="1163">
        <v>73</v>
      </c>
      <c r="AR88" s="1164"/>
      <c r="AS88" s="1165"/>
      <c r="AT88" s="1166"/>
      <c r="AU88" s="587">
        <f t="shared" si="16"/>
        <v>0</v>
      </c>
      <c r="AW88" s="1163">
        <v>73</v>
      </c>
      <c r="AX88" s="1164"/>
      <c r="AY88" s="1165"/>
      <c r="AZ88" s="1166"/>
      <c r="BA88" s="587">
        <f t="shared" si="17"/>
        <v>0</v>
      </c>
    </row>
    <row r="89" spans="1:53" s="17" customFormat="1" ht="16.75" hidden="1" customHeight="1" outlineLevel="1">
      <c r="A89" s="1163">
        <v>74</v>
      </c>
      <c r="B89" s="1164"/>
      <c r="C89" s="1165"/>
      <c r="D89" s="1166"/>
      <c r="E89" s="587">
        <f t="shared" si="9"/>
        <v>0</v>
      </c>
      <c r="G89" s="1163">
        <v>74</v>
      </c>
      <c r="H89" s="1164"/>
      <c r="I89" s="1165"/>
      <c r="J89" s="1166"/>
      <c r="K89" s="587">
        <f t="shared" si="10"/>
        <v>0</v>
      </c>
      <c r="M89" s="1163">
        <v>74</v>
      </c>
      <c r="N89" s="1164"/>
      <c r="O89" s="1165"/>
      <c r="P89" s="1166"/>
      <c r="Q89" s="587">
        <f t="shared" si="11"/>
        <v>0</v>
      </c>
      <c r="S89" s="1163">
        <v>74</v>
      </c>
      <c r="T89" s="1164"/>
      <c r="U89" s="1165"/>
      <c r="V89" s="1166"/>
      <c r="W89" s="587">
        <f t="shared" si="12"/>
        <v>0</v>
      </c>
      <c r="Y89" s="1163">
        <v>74</v>
      </c>
      <c r="Z89" s="1164"/>
      <c r="AA89" s="1165"/>
      <c r="AB89" s="1166"/>
      <c r="AC89" s="587">
        <f t="shared" si="13"/>
        <v>0</v>
      </c>
      <c r="AE89" s="1163">
        <v>74</v>
      </c>
      <c r="AF89" s="1164"/>
      <c r="AG89" s="1165"/>
      <c r="AH89" s="1166"/>
      <c r="AI89" s="587">
        <f t="shared" si="14"/>
        <v>0</v>
      </c>
      <c r="AK89" s="1163">
        <v>74</v>
      </c>
      <c r="AL89" s="1164"/>
      <c r="AM89" s="1165"/>
      <c r="AN89" s="1166"/>
      <c r="AO89" s="587">
        <f t="shared" si="15"/>
        <v>0</v>
      </c>
      <c r="AQ89" s="1163">
        <v>74</v>
      </c>
      <c r="AR89" s="1164"/>
      <c r="AS89" s="1165"/>
      <c r="AT89" s="1166"/>
      <c r="AU89" s="587">
        <f t="shared" si="16"/>
        <v>0</v>
      </c>
      <c r="AW89" s="1163">
        <v>74</v>
      </c>
      <c r="AX89" s="1164"/>
      <c r="AY89" s="1165"/>
      <c r="AZ89" s="1166"/>
      <c r="BA89" s="587">
        <f t="shared" si="17"/>
        <v>0</v>
      </c>
    </row>
    <row r="90" spans="1:53" s="17" customFormat="1" ht="16.75" hidden="1" customHeight="1" outlineLevel="1">
      <c r="A90" s="1163">
        <v>75</v>
      </c>
      <c r="B90" s="1164"/>
      <c r="C90" s="1165"/>
      <c r="D90" s="1166"/>
      <c r="E90" s="587">
        <f t="shared" si="9"/>
        <v>0</v>
      </c>
      <c r="G90" s="1163">
        <v>75</v>
      </c>
      <c r="H90" s="1164"/>
      <c r="I90" s="1165"/>
      <c r="J90" s="1166"/>
      <c r="K90" s="587">
        <f t="shared" si="10"/>
        <v>0</v>
      </c>
      <c r="M90" s="1163">
        <v>75</v>
      </c>
      <c r="N90" s="1164"/>
      <c r="O90" s="1165"/>
      <c r="P90" s="1166"/>
      <c r="Q90" s="587">
        <f t="shared" si="11"/>
        <v>0</v>
      </c>
      <c r="S90" s="1163">
        <v>75</v>
      </c>
      <c r="T90" s="1164"/>
      <c r="U90" s="1165"/>
      <c r="V90" s="1166"/>
      <c r="W90" s="587">
        <f t="shared" si="12"/>
        <v>0</v>
      </c>
      <c r="Y90" s="1163">
        <v>75</v>
      </c>
      <c r="Z90" s="1164"/>
      <c r="AA90" s="1165"/>
      <c r="AB90" s="1166"/>
      <c r="AC90" s="587">
        <f t="shared" si="13"/>
        <v>0</v>
      </c>
      <c r="AE90" s="1163">
        <v>75</v>
      </c>
      <c r="AF90" s="1164"/>
      <c r="AG90" s="1165"/>
      <c r="AH90" s="1166"/>
      <c r="AI90" s="587">
        <f t="shared" si="14"/>
        <v>0</v>
      </c>
      <c r="AK90" s="1163">
        <v>75</v>
      </c>
      <c r="AL90" s="1164"/>
      <c r="AM90" s="1165"/>
      <c r="AN90" s="1166"/>
      <c r="AO90" s="587">
        <f t="shared" si="15"/>
        <v>0</v>
      </c>
      <c r="AQ90" s="1163">
        <v>75</v>
      </c>
      <c r="AR90" s="1164"/>
      <c r="AS90" s="1165"/>
      <c r="AT90" s="1166"/>
      <c r="AU90" s="587">
        <f t="shared" si="16"/>
        <v>0</v>
      </c>
      <c r="AW90" s="1163">
        <v>75</v>
      </c>
      <c r="AX90" s="1164"/>
      <c r="AY90" s="1165"/>
      <c r="AZ90" s="1166"/>
      <c r="BA90" s="587">
        <f t="shared" si="17"/>
        <v>0</v>
      </c>
    </row>
    <row r="91" spans="1:53" s="17" customFormat="1" ht="16.75" hidden="1" customHeight="1" outlineLevel="1">
      <c r="A91" s="1163">
        <v>76</v>
      </c>
      <c r="B91" s="1164"/>
      <c r="C91" s="1165"/>
      <c r="D91" s="1166"/>
      <c r="E91" s="587">
        <f t="shared" si="9"/>
        <v>0</v>
      </c>
      <c r="G91" s="1163">
        <v>76</v>
      </c>
      <c r="H91" s="1164"/>
      <c r="I91" s="1165"/>
      <c r="J91" s="1166"/>
      <c r="K91" s="587">
        <f t="shared" si="10"/>
        <v>0</v>
      </c>
      <c r="M91" s="1163">
        <v>76</v>
      </c>
      <c r="N91" s="1164"/>
      <c r="O91" s="1165"/>
      <c r="P91" s="1166"/>
      <c r="Q91" s="587">
        <f t="shared" si="11"/>
        <v>0</v>
      </c>
      <c r="S91" s="1163">
        <v>76</v>
      </c>
      <c r="T91" s="1164"/>
      <c r="U91" s="1165"/>
      <c r="V91" s="1166"/>
      <c r="W91" s="587">
        <f t="shared" si="12"/>
        <v>0</v>
      </c>
      <c r="Y91" s="1163">
        <v>76</v>
      </c>
      <c r="Z91" s="1164"/>
      <c r="AA91" s="1165"/>
      <c r="AB91" s="1166"/>
      <c r="AC91" s="587">
        <f t="shared" si="13"/>
        <v>0</v>
      </c>
      <c r="AE91" s="1163">
        <v>76</v>
      </c>
      <c r="AF91" s="1164"/>
      <c r="AG91" s="1165"/>
      <c r="AH91" s="1166"/>
      <c r="AI91" s="587">
        <f t="shared" si="14"/>
        <v>0</v>
      </c>
      <c r="AK91" s="1163">
        <v>76</v>
      </c>
      <c r="AL91" s="1164"/>
      <c r="AM91" s="1165"/>
      <c r="AN91" s="1166"/>
      <c r="AO91" s="587">
        <f t="shared" si="15"/>
        <v>0</v>
      </c>
      <c r="AQ91" s="1163">
        <v>76</v>
      </c>
      <c r="AR91" s="1164"/>
      <c r="AS91" s="1165"/>
      <c r="AT91" s="1166"/>
      <c r="AU91" s="587">
        <f t="shared" si="16"/>
        <v>0</v>
      </c>
      <c r="AW91" s="1163">
        <v>76</v>
      </c>
      <c r="AX91" s="1164"/>
      <c r="AY91" s="1165"/>
      <c r="AZ91" s="1166"/>
      <c r="BA91" s="587">
        <f t="shared" si="17"/>
        <v>0</v>
      </c>
    </row>
    <row r="92" spans="1:53" s="17" customFormat="1" ht="16.75" hidden="1" customHeight="1" outlineLevel="1">
      <c r="A92" s="1163">
        <v>77</v>
      </c>
      <c r="B92" s="1164"/>
      <c r="C92" s="1165"/>
      <c r="D92" s="1166"/>
      <c r="E92" s="587">
        <f t="shared" si="9"/>
        <v>0</v>
      </c>
      <c r="G92" s="1163">
        <v>77</v>
      </c>
      <c r="H92" s="1164"/>
      <c r="I92" s="1165"/>
      <c r="J92" s="1166"/>
      <c r="K92" s="587">
        <f t="shared" si="10"/>
        <v>0</v>
      </c>
      <c r="M92" s="1163">
        <v>77</v>
      </c>
      <c r="N92" s="1164"/>
      <c r="O92" s="1165"/>
      <c r="P92" s="1166"/>
      <c r="Q92" s="587">
        <f t="shared" si="11"/>
        <v>0</v>
      </c>
      <c r="S92" s="1163">
        <v>77</v>
      </c>
      <c r="T92" s="1164"/>
      <c r="U92" s="1165"/>
      <c r="V92" s="1166"/>
      <c r="W92" s="587">
        <f t="shared" si="12"/>
        <v>0</v>
      </c>
      <c r="Y92" s="1163">
        <v>77</v>
      </c>
      <c r="Z92" s="1164"/>
      <c r="AA92" s="1165"/>
      <c r="AB92" s="1166"/>
      <c r="AC92" s="587">
        <f t="shared" si="13"/>
        <v>0</v>
      </c>
      <c r="AE92" s="1163">
        <v>77</v>
      </c>
      <c r="AF92" s="1164"/>
      <c r="AG92" s="1165"/>
      <c r="AH92" s="1166"/>
      <c r="AI92" s="587">
        <f t="shared" si="14"/>
        <v>0</v>
      </c>
      <c r="AK92" s="1163">
        <v>77</v>
      </c>
      <c r="AL92" s="1164"/>
      <c r="AM92" s="1165"/>
      <c r="AN92" s="1166"/>
      <c r="AO92" s="587">
        <f t="shared" si="15"/>
        <v>0</v>
      </c>
      <c r="AQ92" s="1163">
        <v>77</v>
      </c>
      <c r="AR92" s="1164"/>
      <c r="AS92" s="1165"/>
      <c r="AT92" s="1166"/>
      <c r="AU92" s="587">
        <f t="shared" si="16"/>
        <v>0</v>
      </c>
      <c r="AW92" s="1163">
        <v>77</v>
      </c>
      <c r="AX92" s="1164"/>
      <c r="AY92" s="1165"/>
      <c r="AZ92" s="1166"/>
      <c r="BA92" s="587">
        <f t="shared" si="17"/>
        <v>0</v>
      </c>
    </row>
    <row r="93" spans="1:53" s="17" customFormat="1" ht="16.75" hidden="1" customHeight="1" outlineLevel="1">
      <c r="A93" s="1163">
        <v>78</v>
      </c>
      <c r="B93" s="1164"/>
      <c r="C93" s="1165"/>
      <c r="D93" s="1166"/>
      <c r="E93" s="587">
        <f t="shared" si="9"/>
        <v>0</v>
      </c>
      <c r="G93" s="1163">
        <v>78</v>
      </c>
      <c r="H93" s="1164"/>
      <c r="I93" s="1165"/>
      <c r="J93" s="1166"/>
      <c r="K93" s="587">
        <f t="shared" si="10"/>
        <v>0</v>
      </c>
      <c r="M93" s="1163">
        <v>78</v>
      </c>
      <c r="N93" s="1164"/>
      <c r="O93" s="1165"/>
      <c r="P93" s="1166"/>
      <c r="Q93" s="587">
        <f t="shared" si="11"/>
        <v>0</v>
      </c>
      <c r="S93" s="1163">
        <v>78</v>
      </c>
      <c r="T93" s="1164"/>
      <c r="U93" s="1165"/>
      <c r="V93" s="1166"/>
      <c r="W93" s="587">
        <f t="shared" si="12"/>
        <v>0</v>
      </c>
      <c r="Y93" s="1163">
        <v>78</v>
      </c>
      <c r="Z93" s="1164"/>
      <c r="AA93" s="1165"/>
      <c r="AB93" s="1166"/>
      <c r="AC93" s="587">
        <f t="shared" si="13"/>
        <v>0</v>
      </c>
      <c r="AE93" s="1163">
        <v>78</v>
      </c>
      <c r="AF93" s="1164"/>
      <c r="AG93" s="1165"/>
      <c r="AH93" s="1166"/>
      <c r="AI93" s="587">
        <f t="shared" si="14"/>
        <v>0</v>
      </c>
      <c r="AK93" s="1163">
        <v>78</v>
      </c>
      <c r="AL93" s="1164"/>
      <c r="AM93" s="1165"/>
      <c r="AN93" s="1166"/>
      <c r="AO93" s="587">
        <f t="shared" si="15"/>
        <v>0</v>
      </c>
      <c r="AQ93" s="1163">
        <v>78</v>
      </c>
      <c r="AR93" s="1164"/>
      <c r="AS93" s="1165"/>
      <c r="AT93" s="1166"/>
      <c r="AU93" s="587">
        <f t="shared" si="16"/>
        <v>0</v>
      </c>
      <c r="AW93" s="1163">
        <v>78</v>
      </c>
      <c r="AX93" s="1164"/>
      <c r="AY93" s="1165"/>
      <c r="AZ93" s="1166"/>
      <c r="BA93" s="587">
        <f t="shared" si="17"/>
        <v>0</v>
      </c>
    </row>
    <row r="94" spans="1:53" s="17" customFormat="1" ht="16.75" hidden="1" customHeight="1" outlineLevel="1">
      <c r="A94" s="1163">
        <v>79</v>
      </c>
      <c r="B94" s="1164"/>
      <c r="C94" s="1165"/>
      <c r="D94" s="1166"/>
      <c r="E94" s="587">
        <f t="shared" si="9"/>
        <v>0</v>
      </c>
      <c r="G94" s="1163">
        <v>79</v>
      </c>
      <c r="H94" s="1164"/>
      <c r="I94" s="1165"/>
      <c r="J94" s="1166"/>
      <c r="K94" s="587">
        <f t="shared" si="10"/>
        <v>0</v>
      </c>
      <c r="M94" s="1163">
        <v>79</v>
      </c>
      <c r="N94" s="1164"/>
      <c r="O94" s="1165"/>
      <c r="P94" s="1166"/>
      <c r="Q94" s="587">
        <f t="shared" si="11"/>
        <v>0</v>
      </c>
      <c r="S94" s="1163">
        <v>79</v>
      </c>
      <c r="T94" s="1164"/>
      <c r="U94" s="1165"/>
      <c r="V94" s="1166"/>
      <c r="W94" s="587">
        <f t="shared" si="12"/>
        <v>0</v>
      </c>
      <c r="Y94" s="1163">
        <v>79</v>
      </c>
      <c r="Z94" s="1164"/>
      <c r="AA94" s="1165"/>
      <c r="AB94" s="1166"/>
      <c r="AC94" s="587">
        <f t="shared" si="13"/>
        <v>0</v>
      </c>
      <c r="AE94" s="1163">
        <v>79</v>
      </c>
      <c r="AF94" s="1164"/>
      <c r="AG94" s="1165"/>
      <c r="AH94" s="1166"/>
      <c r="AI94" s="587">
        <f t="shared" si="14"/>
        <v>0</v>
      </c>
      <c r="AK94" s="1163">
        <v>79</v>
      </c>
      <c r="AL94" s="1164"/>
      <c r="AM94" s="1165"/>
      <c r="AN94" s="1166"/>
      <c r="AO94" s="587">
        <f t="shared" si="15"/>
        <v>0</v>
      </c>
      <c r="AQ94" s="1163">
        <v>79</v>
      </c>
      <c r="AR94" s="1164"/>
      <c r="AS94" s="1165"/>
      <c r="AT94" s="1166"/>
      <c r="AU94" s="587">
        <f t="shared" si="16"/>
        <v>0</v>
      </c>
      <c r="AW94" s="1163">
        <v>79</v>
      </c>
      <c r="AX94" s="1164"/>
      <c r="AY94" s="1165"/>
      <c r="AZ94" s="1166"/>
      <c r="BA94" s="587">
        <f t="shared" si="17"/>
        <v>0</v>
      </c>
    </row>
    <row r="95" spans="1:53" s="17" customFormat="1" ht="16.75" hidden="1" customHeight="1" outlineLevel="1">
      <c r="A95" s="1163">
        <v>80</v>
      </c>
      <c r="B95" s="1164"/>
      <c r="C95" s="1165"/>
      <c r="D95" s="1166"/>
      <c r="E95" s="587">
        <f t="shared" si="9"/>
        <v>0</v>
      </c>
      <c r="G95" s="1163">
        <v>80</v>
      </c>
      <c r="H95" s="1164"/>
      <c r="I95" s="1165"/>
      <c r="J95" s="1166"/>
      <c r="K95" s="587">
        <f t="shared" si="10"/>
        <v>0</v>
      </c>
      <c r="M95" s="1163">
        <v>80</v>
      </c>
      <c r="N95" s="1164"/>
      <c r="O95" s="1165"/>
      <c r="P95" s="1166"/>
      <c r="Q95" s="587">
        <f t="shared" si="11"/>
        <v>0</v>
      </c>
      <c r="S95" s="1163">
        <v>80</v>
      </c>
      <c r="T95" s="1164"/>
      <c r="U95" s="1165"/>
      <c r="V95" s="1166"/>
      <c r="W95" s="587">
        <f t="shared" si="12"/>
        <v>0</v>
      </c>
      <c r="Y95" s="1163">
        <v>80</v>
      </c>
      <c r="Z95" s="1164"/>
      <c r="AA95" s="1165"/>
      <c r="AB95" s="1166"/>
      <c r="AC95" s="587">
        <f t="shared" si="13"/>
        <v>0</v>
      </c>
      <c r="AE95" s="1163">
        <v>80</v>
      </c>
      <c r="AF95" s="1164"/>
      <c r="AG95" s="1165"/>
      <c r="AH95" s="1166"/>
      <c r="AI95" s="587">
        <f t="shared" si="14"/>
        <v>0</v>
      </c>
      <c r="AK95" s="1163">
        <v>80</v>
      </c>
      <c r="AL95" s="1164"/>
      <c r="AM95" s="1165"/>
      <c r="AN95" s="1166"/>
      <c r="AO95" s="587">
        <f t="shared" si="15"/>
        <v>0</v>
      </c>
      <c r="AQ95" s="1163">
        <v>80</v>
      </c>
      <c r="AR95" s="1164"/>
      <c r="AS95" s="1165"/>
      <c r="AT95" s="1166"/>
      <c r="AU95" s="587">
        <f t="shared" si="16"/>
        <v>0</v>
      </c>
      <c r="AW95" s="1163">
        <v>80</v>
      </c>
      <c r="AX95" s="1164"/>
      <c r="AY95" s="1165"/>
      <c r="AZ95" s="1166"/>
      <c r="BA95" s="587">
        <f t="shared" si="17"/>
        <v>0</v>
      </c>
    </row>
    <row r="96" spans="1:53" s="17" customFormat="1" ht="16.75" hidden="1" customHeight="1" outlineLevel="1">
      <c r="A96" s="1163">
        <v>81</v>
      </c>
      <c r="B96" s="1164"/>
      <c r="C96" s="1165"/>
      <c r="D96" s="1166"/>
      <c r="E96" s="587">
        <f t="shared" si="9"/>
        <v>0</v>
      </c>
      <c r="G96" s="1163">
        <v>81</v>
      </c>
      <c r="H96" s="1164"/>
      <c r="I96" s="1165"/>
      <c r="J96" s="1166"/>
      <c r="K96" s="587">
        <f t="shared" si="10"/>
        <v>0</v>
      </c>
      <c r="M96" s="1163">
        <v>81</v>
      </c>
      <c r="N96" s="1164"/>
      <c r="O96" s="1165"/>
      <c r="P96" s="1166"/>
      <c r="Q96" s="587">
        <f t="shared" si="11"/>
        <v>0</v>
      </c>
      <c r="S96" s="1163">
        <v>81</v>
      </c>
      <c r="T96" s="1164"/>
      <c r="U96" s="1165"/>
      <c r="V96" s="1166"/>
      <c r="W96" s="587">
        <f t="shared" si="12"/>
        <v>0</v>
      </c>
      <c r="Y96" s="1163">
        <v>81</v>
      </c>
      <c r="Z96" s="1164"/>
      <c r="AA96" s="1165"/>
      <c r="AB96" s="1166"/>
      <c r="AC96" s="587">
        <f t="shared" si="13"/>
        <v>0</v>
      </c>
      <c r="AE96" s="1163">
        <v>81</v>
      </c>
      <c r="AF96" s="1164"/>
      <c r="AG96" s="1165"/>
      <c r="AH96" s="1166"/>
      <c r="AI96" s="587">
        <f t="shared" si="14"/>
        <v>0</v>
      </c>
      <c r="AK96" s="1163">
        <v>81</v>
      </c>
      <c r="AL96" s="1164"/>
      <c r="AM96" s="1165"/>
      <c r="AN96" s="1166"/>
      <c r="AO96" s="587">
        <f t="shared" si="15"/>
        <v>0</v>
      </c>
      <c r="AQ96" s="1163">
        <v>81</v>
      </c>
      <c r="AR96" s="1164"/>
      <c r="AS96" s="1165"/>
      <c r="AT96" s="1166"/>
      <c r="AU96" s="587">
        <f t="shared" si="16"/>
        <v>0</v>
      </c>
      <c r="AW96" s="1163">
        <v>81</v>
      </c>
      <c r="AX96" s="1164"/>
      <c r="AY96" s="1165"/>
      <c r="AZ96" s="1166"/>
      <c r="BA96" s="587">
        <f t="shared" si="17"/>
        <v>0</v>
      </c>
    </row>
    <row r="97" spans="1:53" s="17" customFormat="1" ht="16.75" hidden="1" customHeight="1" outlineLevel="1">
      <c r="A97" s="1163">
        <v>82</v>
      </c>
      <c r="B97" s="1164"/>
      <c r="C97" s="1165"/>
      <c r="D97" s="1166"/>
      <c r="E97" s="587">
        <f t="shared" si="9"/>
        <v>0</v>
      </c>
      <c r="G97" s="1163">
        <v>82</v>
      </c>
      <c r="H97" s="1164"/>
      <c r="I97" s="1165"/>
      <c r="J97" s="1166"/>
      <c r="K97" s="587">
        <f t="shared" si="10"/>
        <v>0</v>
      </c>
      <c r="M97" s="1163">
        <v>82</v>
      </c>
      <c r="N97" s="1164"/>
      <c r="O97" s="1165"/>
      <c r="P97" s="1166"/>
      <c r="Q97" s="587">
        <f t="shared" si="11"/>
        <v>0</v>
      </c>
      <c r="S97" s="1163">
        <v>82</v>
      </c>
      <c r="T97" s="1164"/>
      <c r="U97" s="1165"/>
      <c r="V97" s="1166"/>
      <c r="W97" s="587">
        <f t="shared" si="12"/>
        <v>0</v>
      </c>
      <c r="Y97" s="1163">
        <v>82</v>
      </c>
      <c r="Z97" s="1164"/>
      <c r="AA97" s="1165"/>
      <c r="AB97" s="1166"/>
      <c r="AC97" s="587">
        <f t="shared" si="13"/>
        <v>0</v>
      </c>
      <c r="AE97" s="1163">
        <v>82</v>
      </c>
      <c r="AF97" s="1164"/>
      <c r="AG97" s="1165"/>
      <c r="AH97" s="1166"/>
      <c r="AI97" s="587">
        <f t="shared" si="14"/>
        <v>0</v>
      </c>
      <c r="AK97" s="1163">
        <v>82</v>
      </c>
      <c r="AL97" s="1164"/>
      <c r="AM97" s="1165"/>
      <c r="AN97" s="1166"/>
      <c r="AO97" s="587">
        <f t="shared" si="15"/>
        <v>0</v>
      </c>
      <c r="AQ97" s="1163">
        <v>82</v>
      </c>
      <c r="AR97" s="1164"/>
      <c r="AS97" s="1165"/>
      <c r="AT97" s="1166"/>
      <c r="AU97" s="587">
        <f t="shared" si="16"/>
        <v>0</v>
      </c>
      <c r="AW97" s="1163">
        <v>82</v>
      </c>
      <c r="AX97" s="1164"/>
      <c r="AY97" s="1165"/>
      <c r="AZ97" s="1166"/>
      <c r="BA97" s="587">
        <f t="shared" si="17"/>
        <v>0</v>
      </c>
    </row>
    <row r="98" spans="1:53" s="17" customFormat="1" ht="16.75" hidden="1" customHeight="1" outlineLevel="1">
      <c r="A98" s="1163">
        <v>83</v>
      </c>
      <c r="B98" s="1164"/>
      <c r="C98" s="1165"/>
      <c r="D98" s="1166"/>
      <c r="E98" s="587">
        <f t="shared" si="9"/>
        <v>0</v>
      </c>
      <c r="G98" s="1163">
        <v>83</v>
      </c>
      <c r="H98" s="1164"/>
      <c r="I98" s="1165"/>
      <c r="J98" s="1166"/>
      <c r="K98" s="587">
        <f t="shared" si="10"/>
        <v>0</v>
      </c>
      <c r="M98" s="1163">
        <v>83</v>
      </c>
      <c r="N98" s="1164"/>
      <c r="O98" s="1165"/>
      <c r="P98" s="1166"/>
      <c r="Q98" s="587">
        <f t="shared" si="11"/>
        <v>0</v>
      </c>
      <c r="S98" s="1163">
        <v>83</v>
      </c>
      <c r="T98" s="1164"/>
      <c r="U98" s="1165"/>
      <c r="V98" s="1166"/>
      <c r="W98" s="587">
        <f t="shared" si="12"/>
        <v>0</v>
      </c>
      <c r="Y98" s="1163">
        <v>83</v>
      </c>
      <c r="Z98" s="1164"/>
      <c r="AA98" s="1165"/>
      <c r="AB98" s="1166"/>
      <c r="AC98" s="587">
        <f t="shared" si="13"/>
        <v>0</v>
      </c>
      <c r="AE98" s="1163">
        <v>83</v>
      </c>
      <c r="AF98" s="1164"/>
      <c r="AG98" s="1165"/>
      <c r="AH98" s="1166"/>
      <c r="AI98" s="587">
        <f t="shared" si="14"/>
        <v>0</v>
      </c>
      <c r="AK98" s="1163">
        <v>83</v>
      </c>
      <c r="AL98" s="1164"/>
      <c r="AM98" s="1165"/>
      <c r="AN98" s="1166"/>
      <c r="AO98" s="587">
        <f t="shared" si="15"/>
        <v>0</v>
      </c>
      <c r="AQ98" s="1163">
        <v>83</v>
      </c>
      <c r="AR98" s="1164"/>
      <c r="AS98" s="1165"/>
      <c r="AT98" s="1166"/>
      <c r="AU98" s="587">
        <f t="shared" si="16"/>
        <v>0</v>
      </c>
      <c r="AW98" s="1163">
        <v>83</v>
      </c>
      <c r="AX98" s="1164"/>
      <c r="AY98" s="1165"/>
      <c r="AZ98" s="1166"/>
      <c r="BA98" s="587">
        <f t="shared" si="17"/>
        <v>0</v>
      </c>
    </row>
    <row r="99" spans="1:53" s="17" customFormat="1" ht="16.75" hidden="1" customHeight="1" outlineLevel="1">
      <c r="A99" s="1163">
        <v>84</v>
      </c>
      <c r="B99" s="1164"/>
      <c r="C99" s="1165"/>
      <c r="D99" s="1166"/>
      <c r="E99" s="587">
        <f t="shared" si="9"/>
        <v>0</v>
      </c>
      <c r="G99" s="1163">
        <v>84</v>
      </c>
      <c r="H99" s="1164"/>
      <c r="I99" s="1165"/>
      <c r="J99" s="1166"/>
      <c r="K99" s="587">
        <f t="shared" si="10"/>
        <v>0</v>
      </c>
      <c r="M99" s="1163">
        <v>84</v>
      </c>
      <c r="N99" s="1164"/>
      <c r="O99" s="1165"/>
      <c r="P99" s="1166"/>
      <c r="Q99" s="587">
        <f t="shared" si="11"/>
        <v>0</v>
      </c>
      <c r="S99" s="1163">
        <v>84</v>
      </c>
      <c r="T99" s="1164"/>
      <c r="U99" s="1165"/>
      <c r="V99" s="1166"/>
      <c r="W99" s="587">
        <f t="shared" si="12"/>
        <v>0</v>
      </c>
      <c r="Y99" s="1163">
        <v>84</v>
      </c>
      <c r="Z99" s="1164"/>
      <c r="AA99" s="1165"/>
      <c r="AB99" s="1166"/>
      <c r="AC99" s="587">
        <f t="shared" si="13"/>
        <v>0</v>
      </c>
      <c r="AE99" s="1163">
        <v>84</v>
      </c>
      <c r="AF99" s="1164"/>
      <c r="AG99" s="1165"/>
      <c r="AH99" s="1166"/>
      <c r="AI99" s="587">
        <f t="shared" si="14"/>
        <v>0</v>
      </c>
      <c r="AK99" s="1163">
        <v>84</v>
      </c>
      <c r="AL99" s="1164"/>
      <c r="AM99" s="1165"/>
      <c r="AN99" s="1166"/>
      <c r="AO99" s="587">
        <f t="shared" si="15"/>
        <v>0</v>
      </c>
      <c r="AQ99" s="1163">
        <v>84</v>
      </c>
      <c r="AR99" s="1164"/>
      <c r="AS99" s="1165"/>
      <c r="AT99" s="1166"/>
      <c r="AU99" s="587">
        <f t="shared" si="16"/>
        <v>0</v>
      </c>
      <c r="AW99" s="1163">
        <v>84</v>
      </c>
      <c r="AX99" s="1164"/>
      <c r="AY99" s="1165"/>
      <c r="AZ99" s="1166"/>
      <c r="BA99" s="587">
        <f t="shared" si="17"/>
        <v>0</v>
      </c>
    </row>
    <row r="100" spans="1:53" s="17" customFormat="1" ht="16.75" hidden="1" customHeight="1" outlineLevel="1">
      <c r="A100" s="1163">
        <v>85</v>
      </c>
      <c r="B100" s="1164"/>
      <c r="C100" s="1165"/>
      <c r="D100" s="1166"/>
      <c r="E100" s="587">
        <f t="shared" si="9"/>
        <v>0</v>
      </c>
      <c r="G100" s="1163">
        <v>85</v>
      </c>
      <c r="H100" s="1164"/>
      <c r="I100" s="1165"/>
      <c r="J100" s="1166"/>
      <c r="K100" s="587">
        <f t="shared" si="10"/>
        <v>0</v>
      </c>
      <c r="M100" s="1163">
        <v>85</v>
      </c>
      <c r="N100" s="1164"/>
      <c r="O100" s="1165"/>
      <c r="P100" s="1166"/>
      <c r="Q100" s="587">
        <f t="shared" si="11"/>
        <v>0</v>
      </c>
      <c r="S100" s="1163">
        <v>85</v>
      </c>
      <c r="T100" s="1164"/>
      <c r="U100" s="1165"/>
      <c r="V100" s="1166"/>
      <c r="W100" s="587">
        <f t="shared" si="12"/>
        <v>0</v>
      </c>
      <c r="Y100" s="1163">
        <v>85</v>
      </c>
      <c r="Z100" s="1164"/>
      <c r="AA100" s="1165"/>
      <c r="AB100" s="1166"/>
      <c r="AC100" s="587">
        <f t="shared" si="13"/>
        <v>0</v>
      </c>
      <c r="AE100" s="1163">
        <v>85</v>
      </c>
      <c r="AF100" s="1164"/>
      <c r="AG100" s="1165"/>
      <c r="AH100" s="1166"/>
      <c r="AI100" s="587">
        <f t="shared" si="14"/>
        <v>0</v>
      </c>
      <c r="AK100" s="1163">
        <v>85</v>
      </c>
      <c r="AL100" s="1164"/>
      <c r="AM100" s="1165"/>
      <c r="AN100" s="1166"/>
      <c r="AO100" s="587">
        <f t="shared" si="15"/>
        <v>0</v>
      </c>
      <c r="AQ100" s="1163">
        <v>85</v>
      </c>
      <c r="AR100" s="1164"/>
      <c r="AS100" s="1165"/>
      <c r="AT100" s="1166"/>
      <c r="AU100" s="587">
        <f t="shared" si="16"/>
        <v>0</v>
      </c>
      <c r="AW100" s="1163">
        <v>85</v>
      </c>
      <c r="AX100" s="1164"/>
      <c r="AY100" s="1165"/>
      <c r="AZ100" s="1166"/>
      <c r="BA100" s="587">
        <f t="shared" si="17"/>
        <v>0</v>
      </c>
    </row>
    <row r="101" spans="1:53" s="17" customFormat="1" ht="16.75" hidden="1" customHeight="1" outlineLevel="1">
      <c r="A101" s="1163">
        <v>86</v>
      </c>
      <c r="B101" s="1164"/>
      <c r="C101" s="1165"/>
      <c r="D101" s="1166"/>
      <c r="E101" s="587">
        <f t="shared" si="9"/>
        <v>0</v>
      </c>
      <c r="G101" s="1163">
        <v>86</v>
      </c>
      <c r="H101" s="1164"/>
      <c r="I101" s="1165"/>
      <c r="J101" s="1166"/>
      <c r="K101" s="587">
        <f t="shared" si="10"/>
        <v>0</v>
      </c>
      <c r="M101" s="1163">
        <v>86</v>
      </c>
      <c r="N101" s="1164"/>
      <c r="O101" s="1165"/>
      <c r="P101" s="1166"/>
      <c r="Q101" s="587">
        <f t="shared" si="11"/>
        <v>0</v>
      </c>
      <c r="S101" s="1163">
        <v>86</v>
      </c>
      <c r="T101" s="1164"/>
      <c r="U101" s="1165"/>
      <c r="V101" s="1166"/>
      <c r="W101" s="587">
        <f t="shared" si="12"/>
        <v>0</v>
      </c>
      <c r="Y101" s="1163">
        <v>86</v>
      </c>
      <c r="Z101" s="1164"/>
      <c r="AA101" s="1165"/>
      <c r="AB101" s="1166"/>
      <c r="AC101" s="587">
        <f t="shared" si="13"/>
        <v>0</v>
      </c>
      <c r="AE101" s="1163">
        <v>86</v>
      </c>
      <c r="AF101" s="1164"/>
      <c r="AG101" s="1165"/>
      <c r="AH101" s="1166"/>
      <c r="AI101" s="587">
        <f t="shared" si="14"/>
        <v>0</v>
      </c>
      <c r="AK101" s="1163">
        <v>86</v>
      </c>
      <c r="AL101" s="1164"/>
      <c r="AM101" s="1165"/>
      <c r="AN101" s="1166"/>
      <c r="AO101" s="587">
        <f t="shared" si="15"/>
        <v>0</v>
      </c>
      <c r="AQ101" s="1163">
        <v>86</v>
      </c>
      <c r="AR101" s="1164"/>
      <c r="AS101" s="1165"/>
      <c r="AT101" s="1166"/>
      <c r="AU101" s="587">
        <f t="shared" si="16"/>
        <v>0</v>
      </c>
      <c r="AW101" s="1163">
        <v>86</v>
      </c>
      <c r="AX101" s="1164"/>
      <c r="AY101" s="1165"/>
      <c r="AZ101" s="1166"/>
      <c r="BA101" s="587">
        <f t="shared" si="17"/>
        <v>0</v>
      </c>
    </row>
    <row r="102" spans="1:53" s="17" customFormat="1" ht="16.75" hidden="1" customHeight="1" outlineLevel="1">
      <c r="A102" s="1163">
        <v>87</v>
      </c>
      <c r="B102" s="1164"/>
      <c r="C102" s="1165"/>
      <c r="D102" s="1166"/>
      <c r="E102" s="587">
        <f t="shared" si="9"/>
        <v>0</v>
      </c>
      <c r="G102" s="1163">
        <v>87</v>
      </c>
      <c r="H102" s="1164"/>
      <c r="I102" s="1165"/>
      <c r="J102" s="1166"/>
      <c r="K102" s="587">
        <f t="shared" si="10"/>
        <v>0</v>
      </c>
      <c r="M102" s="1163">
        <v>87</v>
      </c>
      <c r="N102" s="1164"/>
      <c r="O102" s="1165"/>
      <c r="P102" s="1166"/>
      <c r="Q102" s="587">
        <f t="shared" si="11"/>
        <v>0</v>
      </c>
      <c r="S102" s="1163">
        <v>87</v>
      </c>
      <c r="T102" s="1164"/>
      <c r="U102" s="1165"/>
      <c r="V102" s="1166"/>
      <c r="W102" s="587">
        <f t="shared" si="12"/>
        <v>0</v>
      </c>
      <c r="Y102" s="1163">
        <v>87</v>
      </c>
      <c r="Z102" s="1164"/>
      <c r="AA102" s="1165"/>
      <c r="AB102" s="1166"/>
      <c r="AC102" s="587">
        <f t="shared" si="13"/>
        <v>0</v>
      </c>
      <c r="AE102" s="1163">
        <v>87</v>
      </c>
      <c r="AF102" s="1164"/>
      <c r="AG102" s="1165"/>
      <c r="AH102" s="1166"/>
      <c r="AI102" s="587">
        <f t="shared" si="14"/>
        <v>0</v>
      </c>
      <c r="AK102" s="1163">
        <v>87</v>
      </c>
      <c r="AL102" s="1164"/>
      <c r="AM102" s="1165"/>
      <c r="AN102" s="1166"/>
      <c r="AO102" s="587">
        <f t="shared" si="15"/>
        <v>0</v>
      </c>
      <c r="AQ102" s="1163">
        <v>87</v>
      </c>
      <c r="AR102" s="1164"/>
      <c r="AS102" s="1165"/>
      <c r="AT102" s="1166"/>
      <c r="AU102" s="587">
        <f t="shared" si="16"/>
        <v>0</v>
      </c>
      <c r="AW102" s="1163">
        <v>87</v>
      </c>
      <c r="AX102" s="1164"/>
      <c r="AY102" s="1165"/>
      <c r="AZ102" s="1166"/>
      <c r="BA102" s="587">
        <f t="shared" si="17"/>
        <v>0</v>
      </c>
    </row>
    <row r="103" spans="1:53" s="17" customFormat="1" ht="16.75" hidden="1" customHeight="1" outlineLevel="1">
      <c r="A103" s="1163">
        <v>88</v>
      </c>
      <c r="B103" s="1164"/>
      <c r="C103" s="1165"/>
      <c r="D103" s="1166"/>
      <c r="E103" s="587">
        <f t="shared" si="9"/>
        <v>0</v>
      </c>
      <c r="G103" s="1163">
        <v>88</v>
      </c>
      <c r="H103" s="1164"/>
      <c r="I103" s="1165"/>
      <c r="J103" s="1166"/>
      <c r="K103" s="587">
        <f t="shared" si="10"/>
        <v>0</v>
      </c>
      <c r="M103" s="1163">
        <v>88</v>
      </c>
      <c r="N103" s="1164"/>
      <c r="O103" s="1165"/>
      <c r="P103" s="1166"/>
      <c r="Q103" s="587">
        <f t="shared" si="11"/>
        <v>0</v>
      </c>
      <c r="S103" s="1163">
        <v>88</v>
      </c>
      <c r="T103" s="1164"/>
      <c r="U103" s="1165"/>
      <c r="V103" s="1166"/>
      <c r="W103" s="587">
        <f t="shared" si="12"/>
        <v>0</v>
      </c>
      <c r="Y103" s="1163">
        <v>88</v>
      </c>
      <c r="Z103" s="1164"/>
      <c r="AA103" s="1165"/>
      <c r="AB103" s="1166"/>
      <c r="AC103" s="587">
        <f t="shared" si="13"/>
        <v>0</v>
      </c>
      <c r="AE103" s="1163">
        <v>88</v>
      </c>
      <c r="AF103" s="1164"/>
      <c r="AG103" s="1165"/>
      <c r="AH103" s="1166"/>
      <c r="AI103" s="587">
        <f t="shared" si="14"/>
        <v>0</v>
      </c>
      <c r="AK103" s="1163">
        <v>88</v>
      </c>
      <c r="AL103" s="1164"/>
      <c r="AM103" s="1165"/>
      <c r="AN103" s="1166"/>
      <c r="AO103" s="587">
        <f t="shared" si="15"/>
        <v>0</v>
      </c>
      <c r="AQ103" s="1163">
        <v>88</v>
      </c>
      <c r="AR103" s="1164"/>
      <c r="AS103" s="1165"/>
      <c r="AT103" s="1166"/>
      <c r="AU103" s="587">
        <f t="shared" si="16"/>
        <v>0</v>
      </c>
      <c r="AW103" s="1163">
        <v>88</v>
      </c>
      <c r="AX103" s="1164"/>
      <c r="AY103" s="1165"/>
      <c r="AZ103" s="1166"/>
      <c r="BA103" s="587">
        <f t="shared" si="17"/>
        <v>0</v>
      </c>
    </row>
    <row r="104" spans="1:53" s="17" customFormat="1" ht="16.75" hidden="1" customHeight="1" outlineLevel="1">
      <c r="A104" s="1163">
        <v>89</v>
      </c>
      <c r="B104" s="1164"/>
      <c r="C104" s="1165"/>
      <c r="D104" s="1166"/>
      <c r="E104" s="587">
        <f t="shared" si="9"/>
        <v>0</v>
      </c>
      <c r="G104" s="1163">
        <v>89</v>
      </c>
      <c r="H104" s="1164"/>
      <c r="I104" s="1165"/>
      <c r="J104" s="1166"/>
      <c r="K104" s="587">
        <f t="shared" si="10"/>
        <v>0</v>
      </c>
      <c r="M104" s="1163">
        <v>89</v>
      </c>
      <c r="N104" s="1164"/>
      <c r="O104" s="1165"/>
      <c r="P104" s="1166"/>
      <c r="Q104" s="587">
        <f t="shared" si="11"/>
        <v>0</v>
      </c>
      <c r="S104" s="1163">
        <v>89</v>
      </c>
      <c r="T104" s="1164"/>
      <c r="U104" s="1165"/>
      <c r="V104" s="1166"/>
      <c r="W104" s="587">
        <f t="shared" si="12"/>
        <v>0</v>
      </c>
      <c r="Y104" s="1163">
        <v>89</v>
      </c>
      <c r="Z104" s="1164"/>
      <c r="AA104" s="1165"/>
      <c r="AB104" s="1166"/>
      <c r="AC104" s="587">
        <f t="shared" si="13"/>
        <v>0</v>
      </c>
      <c r="AE104" s="1163">
        <v>89</v>
      </c>
      <c r="AF104" s="1164"/>
      <c r="AG104" s="1165"/>
      <c r="AH104" s="1166"/>
      <c r="AI104" s="587">
        <f t="shared" si="14"/>
        <v>0</v>
      </c>
      <c r="AK104" s="1163">
        <v>89</v>
      </c>
      <c r="AL104" s="1164"/>
      <c r="AM104" s="1165"/>
      <c r="AN104" s="1166"/>
      <c r="AO104" s="587">
        <f t="shared" si="15"/>
        <v>0</v>
      </c>
      <c r="AQ104" s="1163">
        <v>89</v>
      </c>
      <c r="AR104" s="1164"/>
      <c r="AS104" s="1165"/>
      <c r="AT104" s="1166"/>
      <c r="AU104" s="587">
        <f t="shared" si="16"/>
        <v>0</v>
      </c>
      <c r="AW104" s="1163">
        <v>89</v>
      </c>
      <c r="AX104" s="1164"/>
      <c r="AY104" s="1165"/>
      <c r="AZ104" s="1166"/>
      <c r="BA104" s="587">
        <f t="shared" si="17"/>
        <v>0</v>
      </c>
    </row>
    <row r="105" spans="1:53" s="17" customFormat="1" ht="16.75" hidden="1" customHeight="1" outlineLevel="1">
      <c r="A105" s="1163">
        <v>90</v>
      </c>
      <c r="B105" s="1164"/>
      <c r="C105" s="1165"/>
      <c r="D105" s="1166"/>
      <c r="E105" s="587">
        <f t="shared" si="9"/>
        <v>0</v>
      </c>
      <c r="G105" s="1163">
        <v>90</v>
      </c>
      <c r="H105" s="1164"/>
      <c r="I105" s="1165"/>
      <c r="J105" s="1166"/>
      <c r="K105" s="587">
        <f t="shared" si="10"/>
        <v>0</v>
      </c>
      <c r="M105" s="1163">
        <v>90</v>
      </c>
      <c r="N105" s="1164"/>
      <c r="O105" s="1165"/>
      <c r="P105" s="1166"/>
      <c r="Q105" s="587">
        <f t="shared" si="11"/>
        <v>0</v>
      </c>
      <c r="S105" s="1163">
        <v>90</v>
      </c>
      <c r="T105" s="1164"/>
      <c r="U105" s="1165"/>
      <c r="V105" s="1166"/>
      <c r="W105" s="587">
        <f t="shared" si="12"/>
        <v>0</v>
      </c>
      <c r="Y105" s="1163">
        <v>90</v>
      </c>
      <c r="Z105" s="1164"/>
      <c r="AA105" s="1165"/>
      <c r="AB105" s="1166"/>
      <c r="AC105" s="587">
        <f t="shared" si="13"/>
        <v>0</v>
      </c>
      <c r="AE105" s="1163">
        <v>90</v>
      </c>
      <c r="AF105" s="1164"/>
      <c r="AG105" s="1165"/>
      <c r="AH105" s="1166"/>
      <c r="AI105" s="587">
        <f t="shared" si="14"/>
        <v>0</v>
      </c>
      <c r="AK105" s="1163">
        <v>90</v>
      </c>
      <c r="AL105" s="1164"/>
      <c r="AM105" s="1165"/>
      <c r="AN105" s="1166"/>
      <c r="AO105" s="587">
        <f t="shared" si="15"/>
        <v>0</v>
      </c>
      <c r="AQ105" s="1163">
        <v>90</v>
      </c>
      <c r="AR105" s="1164"/>
      <c r="AS105" s="1165"/>
      <c r="AT105" s="1166"/>
      <c r="AU105" s="587">
        <f t="shared" si="16"/>
        <v>0</v>
      </c>
      <c r="AW105" s="1163">
        <v>90</v>
      </c>
      <c r="AX105" s="1164"/>
      <c r="AY105" s="1165"/>
      <c r="AZ105" s="1166"/>
      <c r="BA105" s="587">
        <f t="shared" si="17"/>
        <v>0</v>
      </c>
    </row>
    <row r="106" spans="1:53" s="17" customFormat="1" ht="16.75" hidden="1" customHeight="1" outlineLevel="1">
      <c r="A106" s="1163">
        <v>91</v>
      </c>
      <c r="B106" s="1164"/>
      <c r="C106" s="1165"/>
      <c r="D106" s="1166"/>
      <c r="E106" s="587">
        <f t="shared" si="9"/>
        <v>0</v>
      </c>
      <c r="G106" s="1163">
        <v>91</v>
      </c>
      <c r="H106" s="1164"/>
      <c r="I106" s="1165"/>
      <c r="J106" s="1166"/>
      <c r="K106" s="587">
        <f t="shared" si="10"/>
        <v>0</v>
      </c>
      <c r="M106" s="1163">
        <v>91</v>
      </c>
      <c r="N106" s="1164"/>
      <c r="O106" s="1165"/>
      <c r="P106" s="1166"/>
      <c r="Q106" s="587">
        <f t="shared" si="11"/>
        <v>0</v>
      </c>
      <c r="S106" s="1163">
        <v>91</v>
      </c>
      <c r="T106" s="1164"/>
      <c r="U106" s="1165"/>
      <c r="V106" s="1166"/>
      <c r="W106" s="587">
        <f t="shared" si="12"/>
        <v>0</v>
      </c>
      <c r="Y106" s="1163">
        <v>91</v>
      </c>
      <c r="Z106" s="1164"/>
      <c r="AA106" s="1165"/>
      <c r="AB106" s="1166"/>
      <c r="AC106" s="587">
        <f t="shared" si="13"/>
        <v>0</v>
      </c>
      <c r="AE106" s="1163">
        <v>91</v>
      </c>
      <c r="AF106" s="1164"/>
      <c r="AG106" s="1165"/>
      <c r="AH106" s="1166"/>
      <c r="AI106" s="587">
        <f t="shared" si="14"/>
        <v>0</v>
      </c>
      <c r="AK106" s="1163">
        <v>91</v>
      </c>
      <c r="AL106" s="1164"/>
      <c r="AM106" s="1165"/>
      <c r="AN106" s="1166"/>
      <c r="AO106" s="587">
        <f t="shared" si="15"/>
        <v>0</v>
      </c>
      <c r="AQ106" s="1163">
        <v>91</v>
      </c>
      <c r="AR106" s="1164"/>
      <c r="AS106" s="1165"/>
      <c r="AT106" s="1166"/>
      <c r="AU106" s="587">
        <f t="shared" si="16"/>
        <v>0</v>
      </c>
      <c r="AW106" s="1163">
        <v>91</v>
      </c>
      <c r="AX106" s="1164"/>
      <c r="AY106" s="1165"/>
      <c r="AZ106" s="1166"/>
      <c r="BA106" s="587">
        <f t="shared" si="17"/>
        <v>0</v>
      </c>
    </row>
    <row r="107" spans="1:53" s="17" customFormat="1" ht="16.75" hidden="1" customHeight="1" outlineLevel="1">
      <c r="A107" s="1163">
        <v>92</v>
      </c>
      <c r="B107" s="1164"/>
      <c r="C107" s="1165"/>
      <c r="D107" s="1166"/>
      <c r="E107" s="587">
        <f t="shared" si="9"/>
        <v>0</v>
      </c>
      <c r="G107" s="1163">
        <v>92</v>
      </c>
      <c r="H107" s="1164"/>
      <c r="I107" s="1165"/>
      <c r="J107" s="1166"/>
      <c r="K107" s="587">
        <f t="shared" si="10"/>
        <v>0</v>
      </c>
      <c r="M107" s="1163">
        <v>92</v>
      </c>
      <c r="N107" s="1164"/>
      <c r="O107" s="1165"/>
      <c r="P107" s="1166"/>
      <c r="Q107" s="587">
        <f t="shared" si="11"/>
        <v>0</v>
      </c>
      <c r="S107" s="1163">
        <v>92</v>
      </c>
      <c r="T107" s="1164"/>
      <c r="U107" s="1165"/>
      <c r="V107" s="1166"/>
      <c r="W107" s="587">
        <f t="shared" si="12"/>
        <v>0</v>
      </c>
      <c r="Y107" s="1163">
        <v>92</v>
      </c>
      <c r="Z107" s="1164"/>
      <c r="AA107" s="1165"/>
      <c r="AB107" s="1166"/>
      <c r="AC107" s="587">
        <f t="shared" si="13"/>
        <v>0</v>
      </c>
      <c r="AE107" s="1163">
        <v>92</v>
      </c>
      <c r="AF107" s="1164"/>
      <c r="AG107" s="1165"/>
      <c r="AH107" s="1166"/>
      <c r="AI107" s="587">
        <f t="shared" si="14"/>
        <v>0</v>
      </c>
      <c r="AK107" s="1163">
        <v>92</v>
      </c>
      <c r="AL107" s="1164"/>
      <c r="AM107" s="1165"/>
      <c r="AN107" s="1166"/>
      <c r="AO107" s="587">
        <f t="shared" si="15"/>
        <v>0</v>
      </c>
      <c r="AQ107" s="1163">
        <v>92</v>
      </c>
      <c r="AR107" s="1164"/>
      <c r="AS107" s="1165"/>
      <c r="AT107" s="1166"/>
      <c r="AU107" s="587">
        <f t="shared" si="16"/>
        <v>0</v>
      </c>
      <c r="AW107" s="1163">
        <v>92</v>
      </c>
      <c r="AX107" s="1164"/>
      <c r="AY107" s="1165"/>
      <c r="AZ107" s="1166"/>
      <c r="BA107" s="587">
        <f t="shared" si="17"/>
        <v>0</v>
      </c>
    </row>
    <row r="108" spans="1:53" s="17" customFormat="1" ht="16.75" hidden="1" customHeight="1" outlineLevel="1">
      <c r="A108" s="1163">
        <v>93</v>
      </c>
      <c r="B108" s="1164"/>
      <c r="C108" s="1165"/>
      <c r="D108" s="1166"/>
      <c r="E108" s="587">
        <f t="shared" si="9"/>
        <v>0</v>
      </c>
      <c r="G108" s="1163">
        <v>93</v>
      </c>
      <c r="H108" s="1164"/>
      <c r="I108" s="1165"/>
      <c r="J108" s="1166"/>
      <c r="K108" s="587">
        <f t="shared" si="10"/>
        <v>0</v>
      </c>
      <c r="M108" s="1163">
        <v>93</v>
      </c>
      <c r="N108" s="1164"/>
      <c r="O108" s="1165"/>
      <c r="P108" s="1166"/>
      <c r="Q108" s="587">
        <f t="shared" si="11"/>
        <v>0</v>
      </c>
      <c r="S108" s="1163">
        <v>93</v>
      </c>
      <c r="T108" s="1164"/>
      <c r="U108" s="1165"/>
      <c r="V108" s="1166"/>
      <c r="W108" s="587">
        <f t="shared" si="12"/>
        <v>0</v>
      </c>
      <c r="Y108" s="1163">
        <v>93</v>
      </c>
      <c r="Z108" s="1164"/>
      <c r="AA108" s="1165"/>
      <c r="AB108" s="1166"/>
      <c r="AC108" s="587">
        <f t="shared" si="13"/>
        <v>0</v>
      </c>
      <c r="AE108" s="1163">
        <v>93</v>
      </c>
      <c r="AF108" s="1164"/>
      <c r="AG108" s="1165"/>
      <c r="AH108" s="1166"/>
      <c r="AI108" s="587">
        <f t="shared" si="14"/>
        <v>0</v>
      </c>
      <c r="AK108" s="1163">
        <v>93</v>
      </c>
      <c r="AL108" s="1164"/>
      <c r="AM108" s="1165"/>
      <c r="AN108" s="1166"/>
      <c r="AO108" s="587">
        <f t="shared" si="15"/>
        <v>0</v>
      </c>
      <c r="AQ108" s="1163">
        <v>93</v>
      </c>
      <c r="AR108" s="1164"/>
      <c r="AS108" s="1165"/>
      <c r="AT108" s="1166"/>
      <c r="AU108" s="587">
        <f t="shared" si="16"/>
        <v>0</v>
      </c>
      <c r="AW108" s="1163">
        <v>93</v>
      </c>
      <c r="AX108" s="1164"/>
      <c r="AY108" s="1165"/>
      <c r="AZ108" s="1166"/>
      <c r="BA108" s="587">
        <f t="shared" si="17"/>
        <v>0</v>
      </c>
    </row>
    <row r="109" spans="1:53" s="17" customFormat="1" ht="16.75" hidden="1" customHeight="1" outlineLevel="1">
      <c r="A109" s="1163">
        <v>94</v>
      </c>
      <c r="B109" s="1164"/>
      <c r="C109" s="1165"/>
      <c r="D109" s="1166"/>
      <c r="E109" s="587">
        <f t="shared" si="9"/>
        <v>0</v>
      </c>
      <c r="G109" s="1163">
        <v>94</v>
      </c>
      <c r="H109" s="1164"/>
      <c r="I109" s="1165"/>
      <c r="J109" s="1166"/>
      <c r="K109" s="587">
        <f t="shared" si="10"/>
        <v>0</v>
      </c>
      <c r="M109" s="1163">
        <v>94</v>
      </c>
      <c r="N109" s="1164"/>
      <c r="O109" s="1165"/>
      <c r="P109" s="1166"/>
      <c r="Q109" s="587">
        <f t="shared" si="11"/>
        <v>0</v>
      </c>
      <c r="S109" s="1163">
        <v>94</v>
      </c>
      <c r="T109" s="1164"/>
      <c r="U109" s="1165"/>
      <c r="V109" s="1166"/>
      <c r="W109" s="587">
        <f t="shared" si="12"/>
        <v>0</v>
      </c>
      <c r="Y109" s="1163">
        <v>94</v>
      </c>
      <c r="Z109" s="1164"/>
      <c r="AA109" s="1165"/>
      <c r="AB109" s="1166"/>
      <c r="AC109" s="587">
        <f t="shared" si="13"/>
        <v>0</v>
      </c>
      <c r="AE109" s="1163">
        <v>94</v>
      </c>
      <c r="AF109" s="1164"/>
      <c r="AG109" s="1165"/>
      <c r="AH109" s="1166"/>
      <c r="AI109" s="587">
        <f t="shared" si="14"/>
        <v>0</v>
      </c>
      <c r="AK109" s="1163">
        <v>94</v>
      </c>
      <c r="AL109" s="1164"/>
      <c r="AM109" s="1165"/>
      <c r="AN109" s="1166"/>
      <c r="AO109" s="587">
        <f t="shared" si="15"/>
        <v>0</v>
      </c>
      <c r="AQ109" s="1163">
        <v>94</v>
      </c>
      <c r="AR109" s="1164"/>
      <c r="AS109" s="1165"/>
      <c r="AT109" s="1166"/>
      <c r="AU109" s="587">
        <f t="shared" si="16"/>
        <v>0</v>
      </c>
      <c r="AW109" s="1163">
        <v>94</v>
      </c>
      <c r="AX109" s="1164"/>
      <c r="AY109" s="1165"/>
      <c r="AZ109" s="1166"/>
      <c r="BA109" s="587">
        <f t="shared" si="17"/>
        <v>0</v>
      </c>
    </row>
    <row r="110" spans="1:53" s="17" customFormat="1" ht="16.75" hidden="1" customHeight="1" outlineLevel="1">
      <c r="A110" s="1163">
        <v>95</v>
      </c>
      <c r="B110" s="1164"/>
      <c r="C110" s="1165"/>
      <c r="D110" s="1166"/>
      <c r="E110" s="587">
        <f t="shared" si="9"/>
        <v>0</v>
      </c>
      <c r="G110" s="1163">
        <v>95</v>
      </c>
      <c r="H110" s="1164"/>
      <c r="I110" s="1165"/>
      <c r="J110" s="1166"/>
      <c r="K110" s="587">
        <f t="shared" si="10"/>
        <v>0</v>
      </c>
      <c r="M110" s="1163">
        <v>95</v>
      </c>
      <c r="N110" s="1164"/>
      <c r="O110" s="1165"/>
      <c r="P110" s="1166"/>
      <c r="Q110" s="587">
        <f t="shared" si="11"/>
        <v>0</v>
      </c>
      <c r="S110" s="1163">
        <v>95</v>
      </c>
      <c r="T110" s="1164"/>
      <c r="U110" s="1165"/>
      <c r="V110" s="1166"/>
      <c r="W110" s="587">
        <f t="shared" si="12"/>
        <v>0</v>
      </c>
      <c r="Y110" s="1163">
        <v>95</v>
      </c>
      <c r="Z110" s="1164"/>
      <c r="AA110" s="1165"/>
      <c r="AB110" s="1166"/>
      <c r="AC110" s="587">
        <f t="shared" si="13"/>
        <v>0</v>
      </c>
      <c r="AE110" s="1163">
        <v>95</v>
      </c>
      <c r="AF110" s="1164"/>
      <c r="AG110" s="1165"/>
      <c r="AH110" s="1166"/>
      <c r="AI110" s="587">
        <f t="shared" si="14"/>
        <v>0</v>
      </c>
      <c r="AK110" s="1163">
        <v>95</v>
      </c>
      <c r="AL110" s="1164"/>
      <c r="AM110" s="1165"/>
      <c r="AN110" s="1166"/>
      <c r="AO110" s="587">
        <f t="shared" si="15"/>
        <v>0</v>
      </c>
      <c r="AQ110" s="1163">
        <v>95</v>
      </c>
      <c r="AR110" s="1164"/>
      <c r="AS110" s="1165"/>
      <c r="AT110" s="1166"/>
      <c r="AU110" s="587">
        <f t="shared" si="16"/>
        <v>0</v>
      </c>
      <c r="AW110" s="1163">
        <v>95</v>
      </c>
      <c r="AX110" s="1164"/>
      <c r="AY110" s="1165"/>
      <c r="AZ110" s="1166"/>
      <c r="BA110" s="587">
        <f t="shared" si="17"/>
        <v>0</v>
      </c>
    </row>
    <row r="111" spans="1:53" s="17" customFormat="1" ht="16.75" hidden="1" customHeight="1" outlineLevel="1">
      <c r="A111" s="1163">
        <v>96</v>
      </c>
      <c r="B111" s="1164"/>
      <c r="C111" s="1165"/>
      <c r="D111" s="1166"/>
      <c r="E111" s="587">
        <f t="shared" si="9"/>
        <v>0</v>
      </c>
      <c r="G111" s="1163">
        <v>96</v>
      </c>
      <c r="H111" s="1164"/>
      <c r="I111" s="1165"/>
      <c r="J111" s="1166"/>
      <c r="K111" s="587">
        <f t="shared" si="10"/>
        <v>0</v>
      </c>
      <c r="M111" s="1163">
        <v>96</v>
      </c>
      <c r="N111" s="1164"/>
      <c r="O111" s="1165"/>
      <c r="P111" s="1166"/>
      <c r="Q111" s="587">
        <f t="shared" si="11"/>
        <v>0</v>
      </c>
      <c r="S111" s="1163">
        <v>96</v>
      </c>
      <c r="T111" s="1164"/>
      <c r="U111" s="1165"/>
      <c r="V111" s="1166"/>
      <c r="W111" s="587">
        <f t="shared" si="12"/>
        <v>0</v>
      </c>
      <c r="Y111" s="1163">
        <v>96</v>
      </c>
      <c r="Z111" s="1164"/>
      <c r="AA111" s="1165"/>
      <c r="AB111" s="1166"/>
      <c r="AC111" s="587">
        <f t="shared" si="13"/>
        <v>0</v>
      </c>
      <c r="AE111" s="1163">
        <v>96</v>
      </c>
      <c r="AF111" s="1164"/>
      <c r="AG111" s="1165"/>
      <c r="AH111" s="1166"/>
      <c r="AI111" s="587">
        <f t="shared" si="14"/>
        <v>0</v>
      </c>
      <c r="AK111" s="1163">
        <v>96</v>
      </c>
      <c r="AL111" s="1164"/>
      <c r="AM111" s="1165"/>
      <c r="AN111" s="1166"/>
      <c r="AO111" s="587">
        <f t="shared" si="15"/>
        <v>0</v>
      </c>
      <c r="AQ111" s="1163">
        <v>96</v>
      </c>
      <c r="AR111" s="1164"/>
      <c r="AS111" s="1165"/>
      <c r="AT111" s="1166"/>
      <c r="AU111" s="587">
        <f t="shared" si="16"/>
        <v>0</v>
      </c>
      <c r="AW111" s="1163">
        <v>96</v>
      </c>
      <c r="AX111" s="1164"/>
      <c r="AY111" s="1165"/>
      <c r="AZ111" s="1166"/>
      <c r="BA111" s="587">
        <f t="shared" si="17"/>
        <v>0</v>
      </c>
    </row>
    <row r="112" spans="1:53" s="17" customFormat="1" ht="16.75" hidden="1" customHeight="1" outlineLevel="1">
      <c r="A112" s="1163">
        <v>97</v>
      </c>
      <c r="B112" s="1164"/>
      <c r="C112" s="1165"/>
      <c r="D112" s="1166"/>
      <c r="E112" s="587">
        <f t="shared" si="9"/>
        <v>0</v>
      </c>
      <c r="G112" s="1163">
        <v>97</v>
      </c>
      <c r="H112" s="1164"/>
      <c r="I112" s="1165"/>
      <c r="J112" s="1166"/>
      <c r="K112" s="587">
        <f t="shared" si="10"/>
        <v>0</v>
      </c>
      <c r="M112" s="1163">
        <v>97</v>
      </c>
      <c r="N112" s="1164"/>
      <c r="O112" s="1165"/>
      <c r="P112" s="1166"/>
      <c r="Q112" s="587">
        <f t="shared" si="11"/>
        <v>0</v>
      </c>
      <c r="S112" s="1163">
        <v>97</v>
      </c>
      <c r="T112" s="1164"/>
      <c r="U112" s="1165"/>
      <c r="V112" s="1166"/>
      <c r="W112" s="587">
        <f t="shared" si="12"/>
        <v>0</v>
      </c>
      <c r="Y112" s="1163">
        <v>97</v>
      </c>
      <c r="Z112" s="1164"/>
      <c r="AA112" s="1165"/>
      <c r="AB112" s="1166"/>
      <c r="AC112" s="587">
        <f t="shared" si="13"/>
        <v>0</v>
      </c>
      <c r="AE112" s="1163">
        <v>97</v>
      </c>
      <c r="AF112" s="1164"/>
      <c r="AG112" s="1165"/>
      <c r="AH112" s="1166"/>
      <c r="AI112" s="587">
        <f t="shared" si="14"/>
        <v>0</v>
      </c>
      <c r="AK112" s="1163">
        <v>97</v>
      </c>
      <c r="AL112" s="1164"/>
      <c r="AM112" s="1165"/>
      <c r="AN112" s="1166"/>
      <c r="AO112" s="587">
        <f t="shared" si="15"/>
        <v>0</v>
      </c>
      <c r="AQ112" s="1163">
        <v>97</v>
      </c>
      <c r="AR112" s="1164"/>
      <c r="AS112" s="1165"/>
      <c r="AT112" s="1166"/>
      <c r="AU112" s="587">
        <f t="shared" si="16"/>
        <v>0</v>
      </c>
      <c r="AW112" s="1163">
        <v>97</v>
      </c>
      <c r="AX112" s="1164"/>
      <c r="AY112" s="1165"/>
      <c r="AZ112" s="1166"/>
      <c r="BA112" s="587">
        <f t="shared" si="17"/>
        <v>0</v>
      </c>
    </row>
    <row r="113" spans="1:53" s="17" customFormat="1" ht="16.75" hidden="1" customHeight="1" outlineLevel="1">
      <c r="A113" s="1163">
        <v>98</v>
      </c>
      <c r="B113" s="1164"/>
      <c r="C113" s="1165"/>
      <c r="D113" s="1166"/>
      <c r="E113" s="587">
        <f t="shared" si="9"/>
        <v>0</v>
      </c>
      <c r="G113" s="1163">
        <v>98</v>
      </c>
      <c r="H113" s="1164"/>
      <c r="I113" s="1165"/>
      <c r="J113" s="1166"/>
      <c r="K113" s="587">
        <f t="shared" si="10"/>
        <v>0</v>
      </c>
      <c r="M113" s="1163">
        <v>98</v>
      </c>
      <c r="N113" s="1164"/>
      <c r="O113" s="1165"/>
      <c r="P113" s="1166"/>
      <c r="Q113" s="587">
        <f t="shared" si="11"/>
        <v>0</v>
      </c>
      <c r="S113" s="1163">
        <v>98</v>
      </c>
      <c r="T113" s="1164"/>
      <c r="U113" s="1165"/>
      <c r="V113" s="1166"/>
      <c r="W113" s="587">
        <f t="shared" si="12"/>
        <v>0</v>
      </c>
      <c r="Y113" s="1163">
        <v>98</v>
      </c>
      <c r="Z113" s="1164"/>
      <c r="AA113" s="1165"/>
      <c r="AB113" s="1166"/>
      <c r="AC113" s="587">
        <f t="shared" si="13"/>
        <v>0</v>
      </c>
      <c r="AE113" s="1163">
        <v>98</v>
      </c>
      <c r="AF113" s="1164"/>
      <c r="AG113" s="1165"/>
      <c r="AH113" s="1166"/>
      <c r="AI113" s="587">
        <f t="shared" si="14"/>
        <v>0</v>
      </c>
      <c r="AK113" s="1163">
        <v>98</v>
      </c>
      <c r="AL113" s="1164"/>
      <c r="AM113" s="1165"/>
      <c r="AN113" s="1166"/>
      <c r="AO113" s="587">
        <f t="shared" si="15"/>
        <v>0</v>
      </c>
      <c r="AQ113" s="1163">
        <v>98</v>
      </c>
      <c r="AR113" s="1164"/>
      <c r="AS113" s="1165"/>
      <c r="AT113" s="1166"/>
      <c r="AU113" s="587">
        <f t="shared" si="16"/>
        <v>0</v>
      </c>
      <c r="AW113" s="1163">
        <v>98</v>
      </c>
      <c r="AX113" s="1164"/>
      <c r="AY113" s="1165"/>
      <c r="AZ113" s="1166"/>
      <c r="BA113" s="587">
        <f t="shared" si="17"/>
        <v>0</v>
      </c>
    </row>
    <row r="114" spans="1:53" s="17" customFormat="1" ht="16.75" hidden="1" customHeight="1" outlineLevel="1">
      <c r="A114" s="1163">
        <v>99</v>
      </c>
      <c r="B114" s="1164"/>
      <c r="C114" s="1165"/>
      <c r="D114" s="1166"/>
      <c r="E114" s="587">
        <f t="shared" si="9"/>
        <v>0</v>
      </c>
      <c r="G114" s="1163">
        <v>99</v>
      </c>
      <c r="H114" s="1164"/>
      <c r="I114" s="1165"/>
      <c r="J114" s="1166"/>
      <c r="K114" s="587">
        <f t="shared" si="10"/>
        <v>0</v>
      </c>
      <c r="M114" s="1163">
        <v>99</v>
      </c>
      <c r="N114" s="1164"/>
      <c r="O114" s="1165"/>
      <c r="P114" s="1166"/>
      <c r="Q114" s="587">
        <f t="shared" si="11"/>
        <v>0</v>
      </c>
      <c r="S114" s="1163">
        <v>99</v>
      </c>
      <c r="T114" s="1164"/>
      <c r="U114" s="1165"/>
      <c r="V114" s="1166"/>
      <c r="W114" s="587">
        <f t="shared" si="12"/>
        <v>0</v>
      </c>
      <c r="Y114" s="1163">
        <v>99</v>
      </c>
      <c r="Z114" s="1164"/>
      <c r="AA114" s="1165"/>
      <c r="AB114" s="1166"/>
      <c r="AC114" s="587">
        <f t="shared" si="13"/>
        <v>0</v>
      </c>
      <c r="AE114" s="1163">
        <v>99</v>
      </c>
      <c r="AF114" s="1164"/>
      <c r="AG114" s="1165"/>
      <c r="AH114" s="1166"/>
      <c r="AI114" s="587">
        <f t="shared" si="14"/>
        <v>0</v>
      </c>
      <c r="AK114" s="1163">
        <v>99</v>
      </c>
      <c r="AL114" s="1164"/>
      <c r="AM114" s="1165"/>
      <c r="AN114" s="1166"/>
      <c r="AO114" s="587">
        <f t="shared" si="15"/>
        <v>0</v>
      </c>
      <c r="AQ114" s="1163">
        <v>99</v>
      </c>
      <c r="AR114" s="1164"/>
      <c r="AS114" s="1165"/>
      <c r="AT114" s="1166"/>
      <c r="AU114" s="587">
        <f t="shared" si="16"/>
        <v>0</v>
      </c>
      <c r="AW114" s="1163">
        <v>99</v>
      </c>
      <c r="AX114" s="1164"/>
      <c r="AY114" s="1165"/>
      <c r="AZ114" s="1166"/>
      <c r="BA114" s="587">
        <f t="shared" si="17"/>
        <v>0</v>
      </c>
    </row>
    <row r="115" spans="1:53" s="17" customFormat="1" ht="16.75" hidden="1" customHeight="1" outlineLevel="1">
      <c r="A115" s="1163">
        <v>100</v>
      </c>
      <c r="B115" s="1164"/>
      <c r="C115" s="1165"/>
      <c r="D115" s="1166"/>
      <c r="E115" s="587">
        <f t="shared" si="9"/>
        <v>0</v>
      </c>
      <c r="G115" s="1163">
        <v>100</v>
      </c>
      <c r="H115" s="1164"/>
      <c r="I115" s="1165"/>
      <c r="J115" s="1166"/>
      <c r="K115" s="587">
        <f t="shared" si="10"/>
        <v>0</v>
      </c>
      <c r="M115" s="1163">
        <v>100</v>
      </c>
      <c r="N115" s="1164"/>
      <c r="O115" s="1165"/>
      <c r="P115" s="1166"/>
      <c r="Q115" s="587">
        <f t="shared" si="11"/>
        <v>0</v>
      </c>
      <c r="S115" s="1163">
        <v>100</v>
      </c>
      <c r="T115" s="1164"/>
      <c r="U115" s="1165"/>
      <c r="V115" s="1166"/>
      <c r="W115" s="587">
        <f t="shared" si="12"/>
        <v>0</v>
      </c>
      <c r="Y115" s="1163">
        <v>100</v>
      </c>
      <c r="Z115" s="1164"/>
      <c r="AA115" s="1165"/>
      <c r="AB115" s="1166"/>
      <c r="AC115" s="587">
        <f t="shared" si="13"/>
        <v>0</v>
      </c>
      <c r="AE115" s="1163">
        <v>100</v>
      </c>
      <c r="AF115" s="1164"/>
      <c r="AG115" s="1165"/>
      <c r="AH115" s="1166"/>
      <c r="AI115" s="587">
        <f t="shared" si="14"/>
        <v>0</v>
      </c>
      <c r="AK115" s="1163">
        <v>100</v>
      </c>
      <c r="AL115" s="1164"/>
      <c r="AM115" s="1165"/>
      <c r="AN115" s="1166"/>
      <c r="AO115" s="587">
        <f t="shared" si="15"/>
        <v>0</v>
      </c>
      <c r="AQ115" s="1163">
        <v>100</v>
      </c>
      <c r="AR115" s="1164"/>
      <c r="AS115" s="1165"/>
      <c r="AT115" s="1166"/>
      <c r="AU115" s="587">
        <f t="shared" si="16"/>
        <v>0</v>
      </c>
      <c r="AW115" s="1163">
        <v>100</v>
      </c>
      <c r="AX115" s="1164"/>
      <c r="AY115" s="1165"/>
      <c r="AZ115" s="1166"/>
      <c r="BA115" s="587">
        <f t="shared" si="17"/>
        <v>0</v>
      </c>
    </row>
    <row r="116" spans="1:53" s="17" customFormat="1" ht="16.75" hidden="1" customHeight="1" outlineLevel="1">
      <c r="A116" s="1163">
        <v>101</v>
      </c>
      <c r="B116" s="1164"/>
      <c r="C116" s="1165"/>
      <c r="D116" s="1166"/>
      <c r="E116" s="587">
        <f t="shared" si="9"/>
        <v>0</v>
      </c>
      <c r="G116" s="1163">
        <v>101</v>
      </c>
      <c r="H116" s="1164"/>
      <c r="I116" s="1165"/>
      <c r="J116" s="1166"/>
      <c r="K116" s="587">
        <f t="shared" si="10"/>
        <v>0</v>
      </c>
      <c r="M116" s="1163">
        <v>101</v>
      </c>
      <c r="N116" s="1164"/>
      <c r="O116" s="1165"/>
      <c r="P116" s="1166"/>
      <c r="Q116" s="587">
        <f t="shared" si="11"/>
        <v>0</v>
      </c>
      <c r="S116" s="1163">
        <v>101</v>
      </c>
      <c r="T116" s="1164"/>
      <c r="U116" s="1165"/>
      <c r="V116" s="1166"/>
      <c r="W116" s="587">
        <f t="shared" si="12"/>
        <v>0</v>
      </c>
      <c r="Y116" s="1163">
        <v>101</v>
      </c>
      <c r="Z116" s="1164"/>
      <c r="AA116" s="1165"/>
      <c r="AB116" s="1166"/>
      <c r="AC116" s="587">
        <f t="shared" si="13"/>
        <v>0</v>
      </c>
      <c r="AE116" s="1163">
        <v>101</v>
      </c>
      <c r="AF116" s="1164"/>
      <c r="AG116" s="1165"/>
      <c r="AH116" s="1166"/>
      <c r="AI116" s="587">
        <f t="shared" si="14"/>
        <v>0</v>
      </c>
      <c r="AK116" s="1163">
        <v>101</v>
      </c>
      <c r="AL116" s="1164"/>
      <c r="AM116" s="1165"/>
      <c r="AN116" s="1166"/>
      <c r="AO116" s="587">
        <f t="shared" si="15"/>
        <v>0</v>
      </c>
      <c r="AQ116" s="1163">
        <v>101</v>
      </c>
      <c r="AR116" s="1164"/>
      <c r="AS116" s="1165"/>
      <c r="AT116" s="1166"/>
      <c r="AU116" s="587">
        <f t="shared" si="16"/>
        <v>0</v>
      </c>
      <c r="AW116" s="1163">
        <v>101</v>
      </c>
      <c r="AX116" s="1164"/>
      <c r="AY116" s="1165"/>
      <c r="AZ116" s="1166"/>
      <c r="BA116" s="587">
        <f t="shared" si="17"/>
        <v>0</v>
      </c>
    </row>
    <row r="117" spans="1:53" s="17" customFormat="1" ht="16.75" hidden="1" customHeight="1" outlineLevel="1">
      <c r="A117" s="1163">
        <v>102</v>
      </c>
      <c r="B117" s="1164"/>
      <c r="C117" s="1165"/>
      <c r="D117" s="1166"/>
      <c r="E117" s="587">
        <f t="shared" si="9"/>
        <v>0</v>
      </c>
      <c r="G117" s="1163">
        <v>102</v>
      </c>
      <c r="H117" s="1164"/>
      <c r="I117" s="1165"/>
      <c r="J117" s="1166"/>
      <c r="K117" s="587">
        <f t="shared" si="10"/>
        <v>0</v>
      </c>
      <c r="M117" s="1163">
        <v>102</v>
      </c>
      <c r="N117" s="1164"/>
      <c r="O117" s="1165"/>
      <c r="P117" s="1166"/>
      <c r="Q117" s="587">
        <f t="shared" si="11"/>
        <v>0</v>
      </c>
      <c r="S117" s="1163">
        <v>102</v>
      </c>
      <c r="T117" s="1164"/>
      <c r="U117" s="1165"/>
      <c r="V117" s="1166"/>
      <c r="W117" s="587">
        <f t="shared" si="12"/>
        <v>0</v>
      </c>
      <c r="Y117" s="1163">
        <v>102</v>
      </c>
      <c r="Z117" s="1164"/>
      <c r="AA117" s="1165"/>
      <c r="AB117" s="1166"/>
      <c r="AC117" s="587">
        <f t="shared" si="13"/>
        <v>0</v>
      </c>
      <c r="AE117" s="1163">
        <v>102</v>
      </c>
      <c r="AF117" s="1164"/>
      <c r="AG117" s="1165"/>
      <c r="AH117" s="1166"/>
      <c r="AI117" s="587">
        <f t="shared" si="14"/>
        <v>0</v>
      </c>
      <c r="AK117" s="1163">
        <v>102</v>
      </c>
      <c r="AL117" s="1164"/>
      <c r="AM117" s="1165"/>
      <c r="AN117" s="1166"/>
      <c r="AO117" s="587">
        <f t="shared" si="15"/>
        <v>0</v>
      </c>
      <c r="AQ117" s="1163">
        <v>102</v>
      </c>
      <c r="AR117" s="1164"/>
      <c r="AS117" s="1165"/>
      <c r="AT117" s="1166"/>
      <c r="AU117" s="587">
        <f t="shared" si="16"/>
        <v>0</v>
      </c>
      <c r="AW117" s="1163">
        <v>102</v>
      </c>
      <c r="AX117" s="1164"/>
      <c r="AY117" s="1165"/>
      <c r="AZ117" s="1166"/>
      <c r="BA117" s="587">
        <f t="shared" si="17"/>
        <v>0</v>
      </c>
    </row>
    <row r="118" spans="1:53" s="17" customFormat="1" ht="16.75" hidden="1" customHeight="1" outlineLevel="1">
      <c r="A118" s="1163">
        <v>103</v>
      </c>
      <c r="B118" s="1164"/>
      <c r="C118" s="1165"/>
      <c r="D118" s="1166"/>
      <c r="E118" s="587">
        <f t="shared" si="9"/>
        <v>0</v>
      </c>
      <c r="G118" s="1163">
        <v>103</v>
      </c>
      <c r="H118" s="1164"/>
      <c r="I118" s="1165"/>
      <c r="J118" s="1166"/>
      <c r="K118" s="587">
        <f t="shared" si="10"/>
        <v>0</v>
      </c>
      <c r="M118" s="1163">
        <v>103</v>
      </c>
      <c r="N118" s="1164"/>
      <c r="O118" s="1165"/>
      <c r="P118" s="1166"/>
      <c r="Q118" s="587">
        <f t="shared" si="11"/>
        <v>0</v>
      </c>
      <c r="S118" s="1163">
        <v>103</v>
      </c>
      <c r="T118" s="1164"/>
      <c r="U118" s="1165"/>
      <c r="V118" s="1166"/>
      <c r="W118" s="587">
        <f t="shared" si="12"/>
        <v>0</v>
      </c>
      <c r="Y118" s="1163">
        <v>103</v>
      </c>
      <c r="Z118" s="1164"/>
      <c r="AA118" s="1165"/>
      <c r="AB118" s="1166"/>
      <c r="AC118" s="587">
        <f t="shared" si="13"/>
        <v>0</v>
      </c>
      <c r="AE118" s="1163">
        <v>103</v>
      </c>
      <c r="AF118" s="1164"/>
      <c r="AG118" s="1165"/>
      <c r="AH118" s="1166"/>
      <c r="AI118" s="587">
        <f t="shared" si="14"/>
        <v>0</v>
      </c>
      <c r="AK118" s="1163">
        <v>103</v>
      </c>
      <c r="AL118" s="1164"/>
      <c r="AM118" s="1165"/>
      <c r="AN118" s="1166"/>
      <c r="AO118" s="587">
        <f t="shared" si="15"/>
        <v>0</v>
      </c>
      <c r="AQ118" s="1163">
        <v>103</v>
      </c>
      <c r="AR118" s="1164"/>
      <c r="AS118" s="1165"/>
      <c r="AT118" s="1166"/>
      <c r="AU118" s="587">
        <f t="shared" si="16"/>
        <v>0</v>
      </c>
      <c r="AW118" s="1163">
        <v>103</v>
      </c>
      <c r="AX118" s="1164"/>
      <c r="AY118" s="1165"/>
      <c r="AZ118" s="1166"/>
      <c r="BA118" s="587">
        <f t="shared" si="17"/>
        <v>0</v>
      </c>
    </row>
    <row r="119" spans="1:53" s="17" customFormat="1" ht="16.75" hidden="1" customHeight="1" outlineLevel="1">
      <c r="A119" s="1163">
        <v>104</v>
      </c>
      <c r="B119" s="1164"/>
      <c r="C119" s="1165"/>
      <c r="D119" s="1166"/>
      <c r="E119" s="587">
        <f t="shared" si="9"/>
        <v>0</v>
      </c>
      <c r="G119" s="1163">
        <v>104</v>
      </c>
      <c r="H119" s="1164"/>
      <c r="I119" s="1165"/>
      <c r="J119" s="1166"/>
      <c r="K119" s="587">
        <f t="shared" si="10"/>
        <v>0</v>
      </c>
      <c r="M119" s="1163">
        <v>104</v>
      </c>
      <c r="N119" s="1164"/>
      <c r="O119" s="1165"/>
      <c r="P119" s="1166"/>
      <c r="Q119" s="587">
        <f t="shared" si="11"/>
        <v>0</v>
      </c>
      <c r="S119" s="1163">
        <v>104</v>
      </c>
      <c r="T119" s="1164"/>
      <c r="U119" s="1165"/>
      <c r="V119" s="1166"/>
      <c r="W119" s="587">
        <f t="shared" si="12"/>
        <v>0</v>
      </c>
      <c r="Y119" s="1163">
        <v>104</v>
      </c>
      <c r="Z119" s="1164"/>
      <c r="AA119" s="1165"/>
      <c r="AB119" s="1166"/>
      <c r="AC119" s="587">
        <f t="shared" si="13"/>
        <v>0</v>
      </c>
      <c r="AE119" s="1163">
        <v>104</v>
      </c>
      <c r="AF119" s="1164"/>
      <c r="AG119" s="1165"/>
      <c r="AH119" s="1166"/>
      <c r="AI119" s="587">
        <f t="shared" si="14"/>
        <v>0</v>
      </c>
      <c r="AK119" s="1163">
        <v>104</v>
      </c>
      <c r="AL119" s="1164"/>
      <c r="AM119" s="1165"/>
      <c r="AN119" s="1166"/>
      <c r="AO119" s="587">
        <f t="shared" si="15"/>
        <v>0</v>
      </c>
      <c r="AQ119" s="1163">
        <v>104</v>
      </c>
      <c r="AR119" s="1164"/>
      <c r="AS119" s="1165"/>
      <c r="AT119" s="1166"/>
      <c r="AU119" s="587">
        <f t="shared" si="16"/>
        <v>0</v>
      </c>
      <c r="AW119" s="1163">
        <v>104</v>
      </c>
      <c r="AX119" s="1164"/>
      <c r="AY119" s="1165"/>
      <c r="AZ119" s="1166"/>
      <c r="BA119" s="587">
        <f t="shared" si="17"/>
        <v>0</v>
      </c>
    </row>
    <row r="120" spans="1:53" s="17" customFormat="1" ht="16.75" hidden="1" customHeight="1" outlineLevel="1">
      <c r="A120" s="1163">
        <v>105</v>
      </c>
      <c r="B120" s="1164"/>
      <c r="C120" s="1165"/>
      <c r="D120" s="1166"/>
      <c r="E120" s="587">
        <f t="shared" si="9"/>
        <v>0</v>
      </c>
      <c r="G120" s="1163">
        <v>105</v>
      </c>
      <c r="H120" s="1164"/>
      <c r="I120" s="1165"/>
      <c r="J120" s="1166"/>
      <c r="K120" s="587">
        <f t="shared" si="10"/>
        <v>0</v>
      </c>
      <c r="M120" s="1163">
        <v>105</v>
      </c>
      <c r="N120" s="1164"/>
      <c r="O120" s="1165"/>
      <c r="P120" s="1166"/>
      <c r="Q120" s="587">
        <f t="shared" si="11"/>
        <v>0</v>
      </c>
      <c r="S120" s="1163">
        <v>105</v>
      </c>
      <c r="T120" s="1164"/>
      <c r="U120" s="1165"/>
      <c r="V120" s="1166"/>
      <c r="W120" s="587">
        <f t="shared" si="12"/>
        <v>0</v>
      </c>
      <c r="Y120" s="1163">
        <v>105</v>
      </c>
      <c r="Z120" s="1164"/>
      <c r="AA120" s="1165"/>
      <c r="AB120" s="1166"/>
      <c r="AC120" s="587">
        <f t="shared" si="13"/>
        <v>0</v>
      </c>
      <c r="AE120" s="1163">
        <v>105</v>
      </c>
      <c r="AF120" s="1164"/>
      <c r="AG120" s="1165"/>
      <c r="AH120" s="1166"/>
      <c r="AI120" s="587">
        <f t="shared" si="14"/>
        <v>0</v>
      </c>
      <c r="AK120" s="1163">
        <v>105</v>
      </c>
      <c r="AL120" s="1164"/>
      <c r="AM120" s="1165"/>
      <c r="AN120" s="1166"/>
      <c r="AO120" s="587">
        <f t="shared" si="15"/>
        <v>0</v>
      </c>
      <c r="AQ120" s="1163">
        <v>105</v>
      </c>
      <c r="AR120" s="1164"/>
      <c r="AS120" s="1165"/>
      <c r="AT120" s="1166"/>
      <c r="AU120" s="587">
        <f t="shared" si="16"/>
        <v>0</v>
      </c>
      <c r="AW120" s="1163">
        <v>105</v>
      </c>
      <c r="AX120" s="1164"/>
      <c r="AY120" s="1165"/>
      <c r="AZ120" s="1166"/>
      <c r="BA120" s="587">
        <f t="shared" si="17"/>
        <v>0</v>
      </c>
    </row>
    <row r="121" spans="1:53" s="17" customFormat="1" ht="16.75" hidden="1" customHeight="1" outlineLevel="1">
      <c r="A121" s="1163">
        <v>106</v>
      </c>
      <c r="B121" s="1164"/>
      <c r="C121" s="1165"/>
      <c r="D121" s="1166"/>
      <c r="E121" s="587">
        <f t="shared" si="9"/>
        <v>0</v>
      </c>
      <c r="G121" s="1163">
        <v>106</v>
      </c>
      <c r="H121" s="1164"/>
      <c r="I121" s="1165"/>
      <c r="J121" s="1166"/>
      <c r="K121" s="587">
        <f t="shared" si="10"/>
        <v>0</v>
      </c>
      <c r="M121" s="1163">
        <v>106</v>
      </c>
      <c r="N121" s="1164"/>
      <c r="O121" s="1165"/>
      <c r="P121" s="1166"/>
      <c r="Q121" s="587">
        <f t="shared" si="11"/>
        <v>0</v>
      </c>
      <c r="S121" s="1163">
        <v>106</v>
      </c>
      <c r="T121" s="1164"/>
      <c r="U121" s="1165"/>
      <c r="V121" s="1166"/>
      <c r="W121" s="587">
        <f t="shared" si="12"/>
        <v>0</v>
      </c>
      <c r="Y121" s="1163">
        <v>106</v>
      </c>
      <c r="Z121" s="1164"/>
      <c r="AA121" s="1165"/>
      <c r="AB121" s="1166"/>
      <c r="AC121" s="587">
        <f t="shared" si="13"/>
        <v>0</v>
      </c>
      <c r="AE121" s="1163">
        <v>106</v>
      </c>
      <c r="AF121" s="1164"/>
      <c r="AG121" s="1165"/>
      <c r="AH121" s="1166"/>
      <c r="AI121" s="587">
        <f t="shared" si="14"/>
        <v>0</v>
      </c>
      <c r="AK121" s="1163">
        <v>106</v>
      </c>
      <c r="AL121" s="1164"/>
      <c r="AM121" s="1165"/>
      <c r="AN121" s="1166"/>
      <c r="AO121" s="587">
        <f t="shared" si="15"/>
        <v>0</v>
      </c>
      <c r="AQ121" s="1163">
        <v>106</v>
      </c>
      <c r="AR121" s="1164"/>
      <c r="AS121" s="1165"/>
      <c r="AT121" s="1166"/>
      <c r="AU121" s="587">
        <f t="shared" si="16"/>
        <v>0</v>
      </c>
      <c r="AW121" s="1163">
        <v>106</v>
      </c>
      <c r="AX121" s="1164"/>
      <c r="AY121" s="1165"/>
      <c r="AZ121" s="1166"/>
      <c r="BA121" s="587">
        <f t="shared" si="17"/>
        <v>0</v>
      </c>
    </row>
    <row r="122" spans="1:53" s="17" customFormat="1" ht="16.75" hidden="1" customHeight="1" outlineLevel="1">
      <c r="A122" s="1163">
        <v>107</v>
      </c>
      <c r="B122" s="1164"/>
      <c r="C122" s="1165"/>
      <c r="D122" s="1166"/>
      <c r="E122" s="587">
        <f t="shared" si="9"/>
        <v>0</v>
      </c>
      <c r="G122" s="1163">
        <v>107</v>
      </c>
      <c r="H122" s="1164"/>
      <c r="I122" s="1165"/>
      <c r="J122" s="1166"/>
      <c r="K122" s="587">
        <f t="shared" si="10"/>
        <v>0</v>
      </c>
      <c r="M122" s="1163">
        <v>107</v>
      </c>
      <c r="N122" s="1164"/>
      <c r="O122" s="1165"/>
      <c r="P122" s="1166"/>
      <c r="Q122" s="587">
        <f t="shared" si="11"/>
        <v>0</v>
      </c>
      <c r="S122" s="1163">
        <v>107</v>
      </c>
      <c r="T122" s="1164"/>
      <c r="U122" s="1165"/>
      <c r="V122" s="1166"/>
      <c r="W122" s="587">
        <f t="shared" si="12"/>
        <v>0</v>
      </c>
      <c r="Y122" s="1163">
        <v>107</v>
      </c>
      <c r="Z122" s="1164"/>
      <c r="AA122" s="1165"/>
      <c r="AB122" s="1166"/>
      <c r="AC122" s="587">
        <f t="shared" si="13"/>
        <v>0</v>
      </c>
      <c r="AE122" s="1163">
        <v>107</v>
      </c>
      <c r="AF122" s="1164"/>
      <c r="AG122" s="1165"/>
      <c r="AH122" s="1166"/>
      <c r="AI122" s="587">
        <f t="shared" si="14"/>
        <v>0</v>
      </c>
      <c r="AK122" s="1163">
        <v>107</v>
      </c>
      <c r="AL122" s="1164"/>
      <c r="AM122" s="1165"/>
      <c r="AN122" s="1166"/>
      <c r="AO122" s="587">
        <f t="shared" si="15"/>
        <v>0</v>
      </c>
      <c r="AQ122" s="1163">
        <v>107</v>
      </c>
      <c r="AR122" s="1164"/>
      <c r="AS122" s="1165"/>
      <c r="AT122" s="1166"/>
      <c r="AU122" s="587">
        <f t="shared" si="16"/>
        <v>0</v>
      </c>
      <c r="AW122" s="1163">
        <v>107</v>
      </c>
      <c r="AX122" s="1164"/>
      <c r="AY122" s="1165"/>
      <c r="AZ122" s="1166"/>
      <c r="BA122" s="587">
        <f t="shared" si="17"/>
        <v>0</v>
      </c>
    </row>
    <row r="123" spans="1:53" s="17" customFormat="1" ht="16.75" hidden="1" customHeight="1" outlineLevel="1">
      <c r="A123" s="1163">
        <v>108</v>
      </c>
      <c r="B123" s="1164"/>
      <c r="C123" s="1165"/>
      <c r="D123" s="1166"/>
      <c r="E123" s="587">
        <f t="shared" si="9"/>
        <v>0</v>
      </c>
      <c r="G123" s="1163">
        <v>108</v>
      </c>
      <c r="H123" s="1164"/>
      <c r="I123" s="1165"/>
      <c r="J123" s="1166"/>
      <c r="K123" s="587">
        <f t="shared" si="10"/>
        <v>0</v>
      </c>
      <c r="M123" s="1163">
        <v>108</v>
      </c>
      <c r="N123" s="1164"/>
      <c r="O123" s="1165"/>
      <c r="P123" s="1166"/>
      <c r="Q123" s="587">
        <f t="shared" si="11"/>
        <v>0</v>
      </c>
      <c r="S123" s="1163">
        <v>108</v>
      </c>
      <c r="T123" s="1164"/>
      <c r="U123" s="1165"/>
      <c r="V123" s="1166"/>
      <c r="W123" s="587">
        <f t="shared" si="12"/>
        <v>0</v>
      </c>
      <c r="Y123" s="1163">
        <v>108</v>
      </c>
      <c r="Z123" s="1164"/>
      <c r="AA123" s="1165"/>
      <c r="AB123" s="1166"/>
      <c r="AC123" s="587">
        <f t="shared" si="13"/>
        <v>0</v>
      </c>
      <c r="AE123" s="1163">
        <v>108</v>
      </c>
      <c r="AF123" s="1164"/>
      <c r="AG123" s="1165"/>
      <c r="AH123" s="1166"/>
      <c r="AI123" s="587">
        <f t="shared" si="14"/>
        <v>0</v>
      </c>
      <c r="AK123" s="1163">
        <v>108</v>
      </c>
      <c r="AL123" s="1164"/>
      <c r="AM123" s="1165"/>
      <c r="AN123" s="1166"/>
      <c r="AO123" s="587">
        <f t="shared" si="15"/>
        <v>0</v>
      </c>
      <c r="AQ123" s="1163">
        <v>108</v>
      </c>
      <c r="AR123" s="1164"/>
      <c r="AS123" s="1165"/>
      <c r="AT123" s="1166"/>
      <c r="AU123" s="587">
        <f t="shared" si="16"/>
        <v>0</v>
      </c>
      <c r="AW123" s="1163">
        <v>108</v>
      </c>
      <c r="AX123" s="1164"/>
      <c r="AY123" s="1165"/>
      <c r="AZ123" s="1166"/>
      <c r="BA123" s="587">
        <f t="shared" si="17"/>
        <v>0</v>
      </c>
    </row>
    <row r="124" spans="1:53" s="17" customFormat="1" ht="16.75" hidden="1" customHeight="1" outlineLevel="1">
      <c r="A124" s="1163">
        <v>109</v>
      </c>
      <c r="B124" s="1164"/>
      <c r="C124" s="1165"/>
      <c r="D124" s="1166"/>
      <c r="E124" s="587">
        <f t="shared" si="9"/>
        <v>0</v>
      </c>
      <c r="G124" s="1163">
        <v>109</v>
      </c>
      <c r="H124" s="1164"/>
      <c r="I124" s="1165"/>
      <c r="J124" s="1166"/>
      <c r="K124" s="587">
        <f t="shared" si="10"/>
        <v>0</v>
      </c>
      <c r="M124" s="1163">
        <v>109</v>
      </c>
      <c r="N124" s="1164"/>
      <c r="O124" s="1165"/>
      <c r="P124" s="1166"/>
      <c r="Q124" s="587">
        <f t="shared" si="11"/>
        <v>0</v>
      </c>
      <c r="S124" s="1163">
        <v>109</v>
      </c>
      <c r="T124" s="1164"/>
      <c r="U124" s="1165"/>
      <c r="V124" s="1166"/>
      <c r="W124" s="587">
        <f t="shared" si="12"/>
        <v>0</v>
      </c>
      <c r="Y124" s="1163">
        <v>109</v>
      </c>
      <c r="Z124" s="1164"/>
      <c r="AA124" s="1165"/>
      <c r="AB124" s="1166"/>
      <c r="AC124" s="587">
        <f t="shared" si="13"/>
        <v>0</v>
      </c>
      <c r="AE124" s="1163">
        <v>109</v>
      </c>
      <c r="AF124" s="1164"/>
      <c r="AG124" s="1165"/>
      <c r="AH124" s="1166"/>
      <c r="AI124" s="587">
        <f t="shared" si="14"/>
        <v>0</v>
      </c>
      <c r="AK124" s="1163">
        <v>109</v>
      </c>
      <c r="AL124" s="1164"/>
      <c r="AM124" s="1165"/>
      <c r="AN124" s="1166"/>
      <c r="AO124" s="587">
        <f t="shared" si="15"/>
        <v>0</v>
      </c>
      <c r="AQ124" s="1163">
        <v>109</v>
      </c>
      <c r="AR124" s="1164"/>
      <c r="AS124" s="1165"/>
      <c r="AT124" s="1166"/>
      <c r="AU124" s="587">
        <f t="shared" si="16"/>
        <v>0</v>
      </c>
      <c r="AW124" s="1163">
        <v>109</v>
      </c>
      <c r="AX124" s="1164"/>
      <c r="AY124" s="1165"/>
      <c r="AZ124" s="1166"/>
      <c r="BA124" s="587">
        <f t="shared" si="17"/>
        <v>0</v>
      </c>
    </row>
    <row r="125" spans="1:53" s="17" customFormat="1" ht="16.75" hidden="1" customHeight="1" outlineLevel="1">
      <c r="A125" s="1163">
        <v>110</v>
      </c>
      <c r="B125" s="1164"/>
      <c r="C125" s="1165"/>
      <c r="D125" s="1166"/>
      <c r="E125" s="587">
        <f t="shared" si="9"/>
        <v>0</v>
      </c>
      <c r="G125" s="1163">
        <v>110</v>
      </c>
      <c r="H125" s="1164"/>
      <c r="I125" s="1165"/>
      <c r="J125" s="1166"/>
      <c r="K125" s="587">
        <f t="shared" si="10"/>
        <v>0</v>
      </c>
      <c r="M125" s="1163">
        <v>110</v>
      </c>
      <c r="N125" s="1164"/>
      <c r="O125" s="1165"/>
      <c r="P125" s="1166"/>
      <c r="Q125" s="587">
        <f t="shared" si="11"/>
        <v>0</v>
      </c>
      <c r="S125" s="1163">
        <v>110</v>
      </c>
      <c r="T125" s="1164"/>
      <c r="U125" s="1165"/>
      <c r="V125" s="1166"/>
      <c r="W125" s="587">
        <f t="shared" si="12"/>
        <v>0</v>
      </c>
      <c r="Y125" s="1163">
        <v>110</v>
      </c>
      <c r="Z125" s="1164"/>
      <c r="AA125" s="1165"/>
      <c r="AB125" s="1166"/>
      <c r="AC125" s="587">
        <f t="shared" si="13"/>
        <v>0</v>
      </c>
      <c r="AE125" s="1163">
        <v>110</v>
      </c>
      <c r="AF125" s="1164"/>
      <c r="AG125" s="1165"/>
      <c r="AH125" s="1166"/>
      <c r="AI125" s="587">
        <f t="shared" si="14"/>
        <v>0</v>
      </c>
      <c r="AK125" s="1163">
        <v>110</v>
      </c>
      <c r="AL125" s="1164"/>
      <c r="AM125" s="1165"/>
      <c r="AN125" s="1166"/>
      <c r="AO125" s="587">
        <f t="shared" si="15"/>
        <v>0</v>
      </c>
      <c r="AQ125" s="1163">
        <v>110</v>
      </c>
      <c r="AR125" s="1164"/>
      <c r="AS125" s="1165"/>
      <c r="AT125" s="1166"/>
      <c r="AU125" s="587">
        <f t="shared" si="16"/>
        <v>0</v>
      </c>
      <c r="AW125" s="1163">
        <v>110</v>
      </c>
      <c r="AX125" s="1164"/>
      <c r="AY125" s="1165"/>
      <c r="AZ125" s="1166"/>
      <c r="BA125" s="587">
        <f t="shared" si="17"/>
        <v>0</v>
      </c>
    </row>
    <row r="126" spans="1:53" s="17" customFormat="1" ht="16.75" hidden="1" customHeight="1" outlineLevel="1">
      <c r="A126" s="1163">
        <v>111</v>
      </c>
      <c r="B126" s="1164"/>
      <c r="C126" s="1165"/>
      <c r="D126" s="1166"/>
      <c r="E126" s="587">
        <f t="shared" si="9"/>
        <v>0</v>
      </c>
      <c r="G126" s="1163">
        <v>111</v>
      </c>
      <c r="H126" s="1164"/>
      <c r="I126" s="1165"/>
      <c r="J126" s="1166"/>
      <c r="K126" s="587">
        <f t="shared" si="10"/>
        <v>0</v>
      </c>
      <c r="M126" s="1163">
        <v>111</v>
      </c>
      <c r="N126" s="1164"/>
      <c r="O126" s="1165"/>
      <c r="P126" s="1166"/>
      <c r="Q126" s="587">
        <f t="shared" si="11"/>
        <v>0</v>
      </c>
      <c r="S126" s="1163">
        <v>111</v>
      </c>
      <c r="T126" s="1164"/>
      <c r="U126" s="1165"/>
      <c r="V126" s="1166"/>
      <c r="W126" s="587">
        <f t="shared" si="12"/>
        <v>0</v>
      </c>
      <c r="Y126" s="1163">
        <v>111</v>
      </c>
      <c r="Z126" s="1164"/>
      <c r="AA126" s="1165"/>
      <c r="AB126" s="1166"/>
      <c r="AC126" s="587">
        <f t="shared" si="13"/>
        <v>0</v>
      </c>
      <c r="AE126" s="1163">
        <v>111</v>
      </c>
      <c r="AF126" s="1164"/>
      <c r="AG126" s="1165"/>
      <c r="AH126" s="1166"/>
      <c r="AI126" s="587">
        <f t="shared" si="14"/>
        <v>0</v>
      </c>
      <c r="AK126" s="1163">
        <v>111</v>
      </c>
      <c r="AL126" s="1164"/>
      <c r="AM126" s="1165"/>
      <c r="AN126" s="1166"/>
      <c r="AO126" s="587">
        <f t="shared" si="15"/>
        <v>0</v>
      </c>
      <c r="AQ126" s="1163">
        <v>111</v>
      </c>
      <c r="AR126" s="1164"/>
      <c r="AS126" s="1165"/>
      <c r="AT126" s="1166"/>
      <c r="AU126" s="587">
        <f t="shared" si="16"/>
        <v>0</v>
      </c>
      <c r="AW126" s="1163">
        <v>111</v>
      </c>
      <c r="AX126" s="1164"/>
      <c r="AY126" s="1165"/>
      <c r="AZ126" s="1166"/>
      <c r="BA126" s="587">
        <f t="shared" si="17"/>
        <v>0</v>
      </c>
    </row>
    <row r="127" spans="1:53" s="17" customFormat="1" ht="16.75" hidden="1" customHeight="1" outlineLevel="1">
      <c r="A127" s="1163">
        <v>112</v>
      </c>
      <c r="B127" s="1164"/>
      <c r="C127" s="1165"/>
      <c r="D127" s="1166"/>
      <c r="E127" s="587">
        <f t="shared" si="9"/>
        <v>0</v>
      </c>
      <c r="G127" s="1163">
        <v>112</v>
      </c>
      <c r="H127" s="1164"/>
      <c r="I127" s="1165"/>
      <c r="J127" s="1166"/>
      <c r="K127" s="587">
        <f t="shared" si="10"/>
        <v>0</v>
      </c>
      <c r="M127" s="1163">
        <v>112</v>
      </c>
      <c r="N127" s="1164"/>
      <c r="O127" s="1165"/>
      <c r="P127" s="1166"/>
      <c r="Q127" s="587">
        <f t="shared" si="11"/>
        <v>0</v>
      </c>
      <c r="S127" s="1163">
        <v>112</v>
      </c>
      <c r="T127" s="1164"/>
      <c r="U127" s="1165"/>
      <c r="V127" s="1166"/>
      <c r="W127" s="587">
        <f t="shared" si="12"/>
        <v>0</v>
      </c>
      <c r="Y127" s="1163">
        <v>112</v>
      </c>
      <c r="Z127" s="1164"/>
      <c r="AA127" s="1165"/>
      <c r="AB127" s="1166"/>
      <c r="AC127" s="587">
        <f t="shared" si="13"/>
        <v>0</v>
      </c>
      <c r="AE127" s="1163">
        <v>112</v>
      </c>
      <c r="AF127" s="1164"/>
      <c r="AG127" s="1165"/>
      <c r="AH127" s="1166"/>
      <c r="AI127" s="587">
        <f t="shared" si="14"/>
        <v>0</v>
      </c>
      <c r="AK127" s="1163">
        <v>112</v>
      </c>
      <c r="AL127" s="1164"/>
      <c r="AM127" s="1165"/>
      <c r="AN127" s="1166"/>
      <c r="AO127" s="587">
        <f t="shared" si="15"/>
        <v>0</v>
      </c>
      <c r="AQ127" s="1163">
        <v>112</v>
      </c>
      <c r="AR127" s="1164"/>
      <c r="AS127" s="1165"/>
      <c r="AT127" s="1166"/>
      <c r="AU127" s="587">
        <f t="shared" si="16"/>
        <v>0</v>
      </c>
      <c r="AW127" s="1163">
        <v>112</v>
      </c>
      <c r="AX127" s="1164"/>
      <c r="AY127" s="1165"/>
      <c r="AZ127" s="1166"/>
      <c r="BA127" s="587">
        <f t="shared" si="17"/>
        <v>0</v>
      </c>
    </row>
    <row r="128" spans="1:53" s="17" customFormat="1" ht="16.75" hidden="1" customHeight="1" outlineLevel="1">
      <c r="A128" s="1163">
        <v>113</v>
      </c>
      <c r="B128" s="1164"/>
      <c r="C128" s="1165"/>
      <c r="D128" s="1166"/>
      <c r="E128" s="587">
        <f t="shared" si="9"/>
        <v>0</v>
      </c>
      <c r="G128" s="1163">
        <v>113</v>
      </c>
      <c r="H128" s="1164"/>
      <c r="I128" s="1165"/>
      <c r="J128" s="1166"/>
      <c r="K128" s="587">
        <f t="shared" si="10"/>
        <v>0</v>
      </c>
      <c r="M128" s="1163">
        <v>113</v>
      </c>
      <c r="N128" s="1164"/>
      <c r="O128" s="1165"/>
      <c r="P128" s="1166"/>
      <c r="Q128" s="587">
        <f t="shared" si="11"/>
        <v>0</v>
      </c>
      <c r="S128" s="1163">
        <v>113</v>
      </c>
      <c r="T128" s="1164"/>
      <c r="U128" s="1165"/>
      <c r="V128" s="1166"/>
      <c r="W128" s="587">
        <f t="shared" si="12"/>
        <v>0</v>
      </c>
      <c r="Y128" s="1163">
        <v>113</v>
      </c>
      <c r="Z128" s="1164"/>
      <c r="AA128" s="1165"/>
      <c r="AB128" s="1166"/>
      <c r="AC128" s="587">
        <f t="shared" si="13"/>
        <v>0</v>
      </c>
      <c r="AE128" s="1163">
        <v>113</v>
      </c>
      <c r="AF128" s="1164"/>
      <c r="AG128" s="1165"/>
      <c r="AH128" s="1166"/>
      <c r="AI128" s="587">
        <f t="shared" si="14"/>
        <v>0</v>
      </c>
      <c r="AK128" s="1163">
        <v>113</v>
      </c>
      <c r="AL128" s="1164"/>
      <c r="AM128" s="1165"/>
      <c r="AN128" s="1166"/>
      <c r="AO128" s="587">
        <f t="shared" si="15"/>
        <v>0</v>
      </c>
      <c r="AQ128" s="1163">
        <v>113</v>
      </c>
      <c r="AR128" s="1164"/>
      <c r="AS128" s="1165"/>
      <c r="AT128" s="1166"/>
      <c r="AU128" s="587">
        <f t="shared" si="16"/>
        <v>0</v>
      </c>
      <c r="AW128" s="1163">
        <v>113</v>
      </c>
      <c r="AX128" s="1164"/>
      <c r="AY128" s="1165"/>
      <c r="AZ128" s="1166"/>
      <c r="BA128" s="587">
        <f t="shared" si="17"/>
        <v>0</v>
      </c>
    </row>
    <row r="129" spans="1:53" s="17" customFormat="1" ht="16.75" hidden="1" customHeight="1" outlineLevel="1">
      <c r="A129" s="1163">
        <v>114</v>
      </c>
      <c r="B129" s="1164"/>
      <c r="C129" s="1165"/>
      <c r="D129" s="1166"/>
      <c r="E129" s="587">
        <f t="shared" si="9"/>
        <v>0</v>
      </c>
      <c r="G129" s="1163">
        <v>114</v>
      </c>
      <c r="H129" s="1164"/>
      <c r="I129" s="1165"/>
      <c r="J129" s="1166"/>
      <c r="K129" s="587">
        <f t="shared" si="10"/>
        <v>0</v>
      </c>
      <c r="M129" s="1163">
        <v>114</v>
      </c>
      <c r="N129" s="1164"/>
      <c r="O129" s="1165"/>
      <c r="P129" s="1166"/>
      <c r="Q129" s="587">
        <f t="shared" si="11"/>
        <v>0</v>
      </c>
      <c r="S129" s="1163">
        <v>114</v>
      </c>
      <c r="T129" s="1164"/>
      <c r="U129" s="1165"/>
      <c r="V129" s="1166"/>
      <c r="W129" s="587">
        <f t="shared" si="12"/>
        <v>0</v>
      </c>
      <c r="Y129" s="1163">
        <v>114</v>
      </c>
      <c r="Z129" s="1164"/>
      <c r="AA129" s="1165"/>
      <c r="AB129" s="1166"/>
      <c r="AC129" s="587">
        <f t="shared" si="13"/>
        <v>0</v>
      </c>
      <c r="AE129" s="1163">
        <v>114</v>
      </c>
      <c r="AF129" s="1164"/>
      <c r="AG129" s="1165"/>
      <c r="AH129" s="1166"/>
      <c r="AI129" s="587">
        <f t="shared" si="14"/>
        <v>0</v>
      </c>
      <c r="AK129" s="1163">
        <v>114</v>
      </c>
      <c r="AL129" s="1164"/>
      <c r="AM129" s="1165"/>
      <c r="AN129" s="1166"/>
      <c r="AO129" s="587">
        <f t="shared" si="15"/>
        <v>0</v>
      </c>
      <c r="AQ129" s="1163">
        <v>114</v>
      </c>
      <c r="AR129" s="1164"/>
      <c r="AS129" s="1165"/>
      <c r="AT129" s="1166"/>
      <c r="AU129" s="587">
        <f t="shared" si="16"/>
        <v>0</v>
      </c>
      <c r="AW129" s="1163">
        <v>114</v>
      </c>
      <c r="AX129" s="1164"/>
      <c r="AY129" s="1165"/>
      <c r="AZ129" s="1166"/>
      <c r="BA129" s="587">
        <f t="shared" si="17"/>
        <v>0</v>
      </c>
    </row>
    <row r="130" spans="1:53" s="17" customFormat="1" ht="16.75" hidden="1" customHeight="1" outlineLevel="1">
      <c r="A130" s="1163">
        <v>115</v>
      </c>
      <c r="B130" s="1164"/>
      <c r="C130" s="1165"/>
      <c r="D130" s="1166"/>
      <c r="E130" s="587">
        <f t="shared" si="9"/>
        <v>0</v>
      </c>
      <c r="G130" s="1163">
        <v>115</v>
      </c>
      <c r="H130" s="1164"/>
      <c r="I130" s="1165"/>
      <c r="J130" s="1166"/>
      <c r="K130" s="587">
        <f t="shared" si="10"/>
        <v>0</v>
      </c>
      <c r="M130" s="1163">
        <v>115</v>
      </c>
      <c r="N130" s="1164"/>
      <c r="O130" s="1165"/>
      <c r="P130" s="1166"/>
      <c r="Q130" s="587">
        <f t="shared" si="11"/>
        <v>0</v>
      </c>
      <c r="S130" s="1163">
        <v>115</v>
      </c>
      <c r="T130" s="1164"/>
      <c r="U130" s="1165"/>
      <c r="V130" s="1166"/>
      <c r="W130" s="587">
        <f t="shared" si="12"/>
        <v>0</v>
      </c>
      <c r="Y130" s="1163">
        <v>115</v>
      </c>
      <c r="Z130" s="1164"/>
      <c r="AA130" s="1165"/>
      <c r="AB130" s="1166"/>
      <c r="AC130" s="587">
        <f t="shared" si="13"/>
        <v>0</v>
      </c>
      <c r="AE130" s="1163">
        <v>115</v>
      </c>
      <c r="AF130" s="1164"/>
      <c r="AG130" s="1165"/>
      <c r="AH130" s="1166"/>
      <c r="AI130" s="587">
        <f t="shared" si="14"/>
        <v>0</v>
      </c>
      <c r="AK130" s="1163">
        <v>115</v>
      </c>
      <c r="AL130" s="1164"/>
      <c r="AM130" s="1165"/>
      <c r="AN130" s="1166"/>
      <c r="AO130" s="587">
        <f t="shared" si="15"/>
        <v>0</v>
      </c>
      <c r="AQ130" s="1163">
        <v>115</v>
      </c>
      <c r="AR130" s="1164"/>
      <c r="AS130" s="1165"/>
      <c r="AT130" s="1166"/>
      <c r="AU130" s="587">
        <f t="shared" si="16"/>
        <v>0</v>
      </c>
      <c r="AW130" s="1163">
        <v>115</v>
      </c>
      <c r="AX130" s="1164"/>
      <c r="AY130" s="1165"/>
      <c r="AZ130" s="1166"/>
      <c r="BA130" s="587">
        <f t="shared" si="17"/>
        <v>0</v>
      </c>
    </row>
    <row r="131" spans="1:53" s="17" customFormat="1" ht="16.75" hidden="1" customHeight="1" outlineLevel="1">
      <c r="A131" s="1163">
        <v>116</v>
      </c>
      <c r="B131" s="1164"/>
      <c r="C131" s="1165"/>
      <c r="D131" s="1166"/>
      <c r="E131" s="587">
        <f t="shared" si="9"/>
        <v>0</v>
      </c>
      <c r="G131" s="1163">
        <v>116</v>
      </c>
      <c r="H131" s="1164"/>
      <c r="I131" s="1165"/>
      <c r="J131" s="1166"/>
      <c r="K131" s="587">
        <f t="shared" si="10"/>
        <v>0</v>
      </c>
      <c r="M131" s="1163">
        <v>116</v>
      </c>
      <c r="N131" s="1164"/>
      <c r="O131" s="1165"/>
      <c r="P131" s="1166"/>
      <c r="Q131" s="587">
        <f t="shared" si="11"/>
        <v>0</v>
      </c>
      <c r="S131" s="1163">
        <v>116</v>
      </c>
      <c r="T131" s="1164"/>
      <c r="U131" s="1165"/>
      <c r="V131" s="1166"/>
      <c r="W131" s="587">
        <f t="shared" si="12"/>
        <v>0</v>
      </c>
      <c r="Y131" s="1163">
        <v>116</v>
      </c>
      <c r="Z131" s="1164"/>
      <c r="AA131" s="1165"/>
      <c r="AB131" s="1166"/>
      <c r="AC131" s="587">
        <f t="shared" si="13"/>
        <v>0</v>
      </c>
      <c r="AE131" s="1163">
        <v>116</v>
      </c>
      <c r="AF131" s="1164"/>
      <c r="AG131" s="1165"/>
      <c r="AH131" s="1166"/>
      <c r="AI131" s="587">
        <f t="shared" si="14"/>
        <v>0</v>
      </c>
      <c r="AK131" s="1163">
        <v>116</v>
      </c>
      <c r="AL131" s="1164"/>
      <c r="AM131" s="1165"/>
      <c r="AN131" s="1166"/>
      <c r="AO131" s="587">
        <f t="shared" si="15"/>
        <v>0</v>
      </c>
      <c r="AQ131" s="1163">
        <v>116</v>
      </c>
      <c r="AR131" s="1164"/>
      <c r="AS131" s="1165"/>
      <c r="AT131" s="1166"/>
      <c r="AU131" s="587">
        <f t="shared" si="16"/>
        <v>0</v>
      </c>
      <c r="AW131" s="1163">
        <v>116</v>
      </c>
      <c r="AX131" s="1164"/>
      <c r="AY131" s="1165"/>
      <c r="AZ131" s="1166"/>
      <c r="BA131" s="587">
        <f t="shared" si="17"/>
        <v>0</v>
      </c>
    </row>
    <row r="132" spans="1:53" s="17" customFormat="1" ht="16.75" hidden="1" customHeight="1" outlineLevel="1">
      <c r="A132" s="1163">
        <v>117</v>
      </c>
      <c r="B132" s="1164"/>
      <c r="C132" s="1165"/>
      <c r="D132" s="1166"/>
      <c r="E132" s="587">
        <f t="shared" si="9"/>
        <v>0</v>
      </c>
      <c r="G132" s="1163">
        <v>117</v>
      </c>
      <c r="H132" s="1164"/>
      <c r="I132" s="1165"/>
      <c r="J132" s="1166"/>
      <c r="K132" s="587">
        <f t="shared" si="10"/>
        <v>0</v>
      </c>
      <c r="M132" s="1163">
        <v>117</v>
      </c>
      <c r="N132" s="1164"/>
      <c r="O132" s="1165"/>
      <c r="P132" s="1166"/>
      <c r="Q132" s="587">
        <f t="shared" si="11"/>
        <v>0</v>
      </c>
      <c r="S132" s="1163">
        <v>117</v>
      </c>
      <c r="T132" s="1164"/>
      <c r="U132" s="1165"/>
      <c r="V132" s="1166"/>
      <c r="W132" s="587">
        <f t="shared" si="12"/>
        <v>0</v>
      </c>
      <c r="Y132" s="1163">
        <v>117</v>
      </c>
      <c r="Z132" s="1164"/>
      <c r="AA132" s="1165"/>
      <c r="AB132" s="1166"/>
      <c r="AC132" s="587">
        <f t="shared" si="13"/>
        <v>0</v>
      </c>
      <c r="AE132" s="1163">
        <v>117</v>
      </c>
      <c r="AF132" s="1164"/>
      <c r="AG132" s="1165"/>
      <c r="AH132" s="1166"/>
      <c r="AI132" s="587">
        <f t="shared" si="14"/>
        <v>0</v>
      </c>
      <c r="AK132" s="1163">
        <v>117</v>
      </c>
      <c r="AL132" s="1164"/>
      <c r="AM132" s="1165"/>
      <c r="AN132" s="1166"/>
      <c r="AO132" s="587">
        <f t="shared" si="15"/>
        <v>0</v>
      </c>
      <c r="AQ132" s="1163">
        <v>117</v>
      </c>
      <c r="AR132" s="1164"/>
      <c r="AS132" s="1165"/>
      <c r="AT132" s="1166"/>
      <c r="AU132" s="587">
        <f t="shared" si="16"/>
        <v>0</v>
      </c>
      <c r="AW132" s="1163">
        <v>117</v>
      </c>
      <c r="AX132" s="1164"/>
      <c r="AY132" s="1165"/>
      <c r="AZ132" s="1166"/>
      <c r="BA132" s="587">
        <f t="shared" si="17"/>
        <v>0</v>
      </c>
    </row>
    <row r="133" spans="1:53" s="17" customFormat="1" ht="16.75" hidden="1" customHeight="1" outlineLevel="1">
      <c r="A133" s="1163">
        <v>118</v>
      </c>
      <c r="B133" s="1164"/>
      <c r="C133" s="1165"/>
      <c r="D133" s="1166"/>
      <c r="E133" s="587">
        <f t="shared" si="9"/>
        <v>0</v>
      </c>
      <c r="G133" s="1163">
        <v>118</v>
      </c>
      <c r="H133" s="1164"/>
      <c r="I133" s="1165"/>
      <c r="J133" s="1166"/>
      <c r="K133" s="587">
        <f t="shared" si="10"/>
        <v>0</v>
      </c>
      <c r="M133" s="1163">
        <v>118</v>
      </c>
      <c r="N133" s="1164"/>
      <c r="O133" s="1165"/>
      <c r="P133" s="1166"/>
      <c r="Q133" s="587">
        <f t="shared" si="11"/>
        <v>0</v>
      </c>
      <c r="S133" s="1163">
        <v>118</v>
      </c>
      <c r="T133" s="1164"/>
      <c r="U133" s="1165"/>
      <c r="V133" s="1166"/>
      <c r="W133" s="587">
        <f t="shared" si="12"/>
        <v>0</v>
      </c>
      <c r="Y133" s="1163">
        <v>118</v>
      </c>
      <c r="Z133" s="1164"/>
      <c r="AA133" s="1165"/>
      <c r="AB133" s="1166"/>
      <c r="AC133" s="587">
        <f t="shared" si="13"/>
        <v>0</v>
      </c>
      <c r="AE133" s="1163">
        <v>118</v>
      </c>
      <c r="AF133" s="1164"/>
      <c r="AG133" s="1165"/>
      <c r="AH133" s="1166"/>
      <c r="AI133" s="587">
        <f t="shared" si="14"/>
        <v>0</v>
      </c>
      <c r="AK133" s="1163">
        <v>118</v>
      </c>
      <c r="AL133" s="1164"/>
      <c r="AM133" s="1165"/>
      <c r="AN133" s="1166"/>
      <c r="AO133" s="587">
        <f t="shared" si="15"/>
        <v>0</v>
      </c>
      <c r="AQ133" s="1163">
        <v>118</v>
      </c>
      <c r="AR133" s="1164"/>
      <c r="AS133" s="1165"/>
      <c r="AT133" s="1166"/>
      <c r="AU133" s="587">
        <f t="shared" si="16"/>
        <v>0</v>
      </c>
      <c r="AW133" s="1163">
        <v>118</v>
      </c>
      <c r="AX133" s="1164"/>
      <c r="AY133" s="1165"/>
      <c r="AZ133" s="1166"/>
      <c r="BA133" s="587">
        <f t="shared" si="17"/>
        <v>0</v>
      </c>
    </row>
    <row r="134" spans="1:53" s="17" customFormat="1" ht="16.75" hidden="1" customHeight="1" outlineLevel="1">
      <c r="A134" s="1163">
        <v>119</v>
      </c>
      <c r="B134" s="1164"/>
      <c r="C134" s="1165"/>
      <c r="D134" s="1166"/>
      <c r="E134" s="587">
        <f t="shared" si="9"/>
        <v>0</v>
      </c>
      <c r="G134" s="1163">
        <v>119</v>
      </c>
      <c r="H134" s="1164"/>
      <c r="I134" s="1165"/>
      <c r="J134" s="1166"/>
      <c r="K134" s="587">
        <f t="shared" si="10"/>
        <v>0</v>
      </c>
      <c r="M134" s="1163">
        <v>119</v>
      </c>
      <c r="N134" s="1164"/>
      <c r="O134" s="1165"/>
      <c r="P134" s="1166"/>
      <c r="Q134" s="587">
        <f t="shared" si="11"/>
        <v>0</v>
      </c>
      <c r="S134" s="1163">
        <v>119</v>
      </c>
      <c r="T134" s="1164"/>
      <c r="U134" s="1165"/>
      <c r="V134" s="1166"/>
      <c r="W134" s="587">
        <f t="shared" si="12"/>
        <v>0</v>
      </c>
      <c r="Y134" s="1163">
        <v>119</v>
      </c>
      <c r="Z134" s="1164"/>
      <c r="AA134" s="1165"/>
      <c r="AB134" s="1166"/>
      <c r="AC134" s="587">
        <f t="shared" si="13"/>
        <v>0</v>
      </c>
      <c r="AE134" s="1163">
        <v>119</v>
      </c>
      <c r="AF134" s="1164"/>
      <c r="AG134" s="1165"/>
      <c r="AH134" s="1166"/>
      <c r="AI134" s="587">
        <f t="shared" si="14"/>
        <v>0</v>
      </c>
      <c r="AK134" s="1163">
        <v>119</v>
      </c>
      <c r="AL134" s="1164"/>
      <c r="AM134" s="1165"/>
      <c r="AN134" s="1166"/>
      <c r="AO134" s="587">
        <f t="shared" si="15"/>
        <v>0</v>
      </c>
      <c r="AQ134" s="1163">
        <v>119</v>
      </c>
      <c r="AR134" s="1164"/>
      <c r="AS134" s="1165"/>
      <c r="AT134" s="1166"/>
      <c r="AU134" s="587">
        <f t="shared" si="16"/>
        <v>0</v>
      </c>
      <c r="AW134" s="1163">
        <v>119</v>
      </c>
      <c r="AX134" s="1164"/>
      <c r="AY134" s="1165"/>
      <c r="AZ134" s="1166"/>
      <c r="BA134" s="587">
        <f t="shared" si="17"/>
        <v>0</v>
      </c>
    </row>
    <row r="135" spans="1:53" s="17" customFormat="1" ht="16.75" hidden="1" customHeight="1" outlineLevel="1">
      <c r="A135" s="1163">
        <v>120</v>
      </c>
      <c r="B135" s="1164"/>
      <c r="C135" s="1165"/>
      <c r="D135" s="1166"/>
      <c r="E135" s="587">
        <f t="shared" si="9"/>
        <v>0</v>
      </c>
      <c r="G135" s="1163">
        <v>120</v>
      </c>
      <c r="H135" s="1164"/>
      <c r="I135" s="1165"/>
      <c r="J135" s="1166"/>
      <c r="K135" s="587">
        <f t="shared" si="10"/>
        <v>0</v>
      </c>
      <c r="M135" s="1163">
        <v>120</v>
      </c>
      <c r="N135" s="1164"/>
      <c r="O135" s="1165"/>
      <c r="P135" s="1166"/>
      <c r="Q135" s="587">
        <f t="shared" si="11"/>
        <v>0</v>
      </c>
      <c r="S135" s="1163">
        <v>120</v>
      </c>
      <c r="T135" s="1164"/>
      <c r="U135" s="1165"/>
      <c r="V135" s="1166"/>
      <c r="W135" s="587">
        <f t="shared" si="12"/>
        <v>0</v>
      </c>
      <c r="Y135" s="1163">
        <v>120</v>
      </c>
      <c r="Z135" s="1164"/>
      <c r="AA135" s="1165"/>
      <c r="AB135" s="1166"/>
      <c r="AC135" s="587">
        <f t="shared" si="13"/>
        <v>0</v>
      </c>
      <c r="AE135" s="1163">
        <v>120</v>
      </c>
      <c r="AF135" s="1164"/>
      <c r="AG135" s="1165"/>
      <c r="AH135" s="1166"/>
      <c r="AI135" s="587">
        <f t="shared" si="14"/>
        <v>0</v>
      </c>
      <c r="AK135" s="1163">
        <v>120</v>
      </c>
      <c r="AL135" s="1164"/>
      <c r="AM135" s="1165"/>
      <c r="AN135" s="1166"/>
      <c r="AO135" s="587">
        <f t="shared" si="15"/>
        <v>0</v>
      </c>
      <c r="AQ135" s="1163">
        <v>120</v>
      </c>
      <c r="AR135" s="1164"/>
      <c r="AS135" s="1165"/>
      <c r="AT135" s="1166"/>
      <c r="AU135" s="587">
        <f t="shared" si="16"/>
        <v>0</v>
      </c>
      <c r="AW135" s="1163">
        <v>120</v>
      </c>
      <c r="AX135" s="1164"/>
      <c r="AY135" s="1165"/>
      <c r="AZ135" s="1166"/>
      <c r="BA135" s="587">
        <f t="shared" si="17"/>
        <v>0</v>
      </c>
    </row>
    <row r="136" spans="1:53" s="17" customFormat="1" ht="16.75" hidden="1" customHeight="1" outlineLevel="1">
      <c r="A136" s="1163">
        <v>121</v>
      </c>
      <c r="B136" s="1164"/>
      <c r="C136" s="1165"/>
      <c r="D136" s="1166"/>
      <c r="E136" s="587">
        <f t="shared" si="9"/>
        <v>0</v>
      </c>
      <c r="G136" s="1163">
        <v>121</v>
      </c>
      <c r="H136" s="1164"/>
      <c r="I136" s="1165"/>
      <c r="J136" s="1166"/>
      <c r="K136" s="587">
        <f t="shared" si="10"/>
        <v>0</v>
      </c>
      <c r="M136" s="1163">
        <v>121</v>
      </c>
      <c r="N136" s="1164"/>
      <c r="O136" s="1165"/>
      <c r="P136" s="1166"/>
      <c r="Q136" s="587">
        <f t="shared" si="11"/>
        <v>0</v>
      </c>
      <c r="S136" s="1163">
        <v>121</v>
      </c>
      <c r="T136" s="1164"/>
      <c r="U136" s="1165"/>
      <c r="V136" s="1166"/>
      <c r="W136" s="587">
        <f t="shared" si="12"/>
        <v>0</v>
      </c>
      <c r="Y136" s="1163">
        <v>121</v>
      </c>
      <c r="Z136" s="1164"/>
      <c r="AA136" s="1165"/>
      <c r="AB136" s="1166"/>
      <c r="AC136" s="587">
        <f t="shared" si="13"/>
        <v>0</v>
      </c>
      <c r="AE136" s="1163">
        <v>121</v>
      </c>
      <c r="AF136" s="1164"/>
      <c r="AG136" s="1165"/>
      <c r="AH136" s="1166"/>
      <c r="AI136" s="587">
        <f t="shared" si="14"/>
        <v>0</v>
      </c>
      <c r="AK136" s="1163">
        <v>121</v>
      </c>
      <c r="AL136" s="1164"/>
      <c r="AM136" s="1165"/>
      <c r="AN136" s="1166"/>
      <c r="AO136" s="587">
        <f t="shared" si="15"/>
        <v>0</v>
      </c>
      <c r="AQ136" s="1163">
        <v>121</v>
      </c>
      <c r="AR136" s="1164"/>
      <c r="AS136" s="1165"/>
      <c r="AT136" s="1166"/>
      <c r="AU136" s="587">
        <f t="shared" si="16"/>
        <v>0</v>
      </c>
      <c r="AW136" s="1163">
        <v>121</v>
      </c>
      <c r="AX136" s="1164"/>
      <c r="AY136" s="1165"/>
      <c r="AZ136" s="1166"/>
      <c r="BA136" s="587">
        <f t="shared" si="17"/>
        <v>0</v>
      </c>
    </row>
    <row r="137" spans="1:53" s="17" customFormat="1" ht="16.75" hidden="1" customHeight="1" outlineLevel="1">
      <c r="A137" s="1163">
        <v>122</v>
      </c>
      <c r="B137" s="1164"/>
      <c r="C137" s="1165"/>
      <c r="D137" s="1166"/>
      <c r="E137" s="587">
        <f t="shared" si="9"/>
        <v>0</v>
      </c>
      <c r="G137" s="1163">
        <v>122</v>
      </c>
      <c r="H137" s="1164"/>
      <c r="I137" s="1165"/>
      <c r="J137" s="1166"/>
      <c r="K137" s="587">
        <f t="shared" si="10"/>
        <v>0</v>
      </c>
      <c r="M137" s="1163">
        <v>122</v>
      </c>
      <c r="N137" s="1164"/>
      <c r="O137" s="1165"/>
      <c r="P137" s="1166"/>
      <c r="Q137" s="587">
        <f t="shared" si="11"/>
        <v>0</v>
      </c>
      <c r="S137" s="1163">
        <v>122</v>
      </c>
      <c r="T137" s="1164"/>
      <c r="U137" s="1165"/>
      <c r="V137" s="1166"/>
      <c r="W137" s="587">
        <f t="shared" si="12"/>
        <v>0</v>
      </c>
      <c r="Y137" s="1163">
        <v>122</v>
      </c>
      <c r="Z137" s="1164"/>
      <c r="AA137" s="1165"/>
      <c r="AB137" s="1166"/>
      <c r="AC137" s="587">
        <f t="shared" si="13"/>
        <v>0</v>
      </c>
      <c r="AE137" s="1163">
        <v>122</v>
      </c>
      <c r="AF137" s="1164"/>
      <c r="AG137" s="1165"/>
      <c r="AH137" s="1166"/>
      <c r="AI137" s="587">
        <f t="shared" si="14"/>
        <v>0</v>
      </c>
      <c r="AK137" s="1163">
        <v>122</v>
      </c>
      <c r="AL137" s="1164"/>
      <c r="AM137" s="1165"/>
      <c r="AN137" s="1166"/>
      <c r="AO137" s="587">
        <f t="shared" si="15"/>
        <v>0</v>
      </c>
      <c r="AQ137" s="1163">
        <v>122</v>
      </c>
      <c r="AR137" s="1164"/>
      <c r="AS137" s="1165"/>
      <c r="AT137" s="1166"/>
      <c r="AU137" s="587">
        <f t="shared" si="16"/>
        <v>0</v>
      </c>
      <c r="AW137" s="1163">
        <v>122</v>
      </c>
      <c r="AX137" s="1164"/>
      <c r="AY137" s="1165"/>
      <c r="AZ137" s="1166"/>
      <c r="BA137" s="587">
        <f t="shared" si="17"/>
        <v>0</v>
      </c>
    </row>
    <row r="138" spans="1:53" s="17" customFormat="1" ht="16.75" hidden="1" customHeight="1" outlineLevel="1">
      <c r="A138" s="1163">
        <v>123</v>
      </c>
      <c r="B138" s="1164"/>
      <c r="C138" s="1165"/>
      <c r="D138" s="1166"/>
      <c r="E138" s="587">
        <f t="shared" si="9"/>
        <v>0</v>
      </c>
      <c r="G138" s="1163">
        <v>123</v>
      </c>
      <c r="H138" s="1164"/>
      <c r="I138" s="1165"/>
      <c r="J138" s="1166"/>
      <c r="K138" s="587">
        <f t="shared" si="10"/>
        <v>0</v>
      </c>
      <c r="M138" s="1163">
        <v>123</v>
      </c>
      <c r="N138" s="1164"/>
      <c r="O138" s="1165"/>
      <c r="P138" s="1166"/>
      <c r="Q138" s="587">
        <f t="shared" si="11"/>
        <v>0</v>
      </c>
      <c r="S138" s="1163">
        <v>123</v>
      </c>
      <c r="T138" s="1164"/>
      <c r="U138" s="1165"/>
      <c r="V138" s="1166"/>
      <c r="W138" s="587">
        <f t="shared" si="12"/>
        <v>0</v>
      </c>
      <c r="Y138" s="1163">
        <v>123</v>
      </c>
      <c r="Z138" s="1164"/>
      <c r="AA138" s="1165"/>
      <c r="AB138" s="1166"/>
      <c r="AC138" s="587">
        <f t="shared" si="13"/>
        <v>0</v>
      </c>
      <c r="AE138" s="1163">
        <v>123</v>
      </c>
      <c r="AF138" s="1164"/>
      <c r="AG138" s="1165"/>
      <c r="AH138" s="1166"/>
      <c r="AI138" s="587">
        <f t="shared" si="14"/>
        <v>0</v>
      </c>
      <c r="AK138" s="1163">
        <v>123</v>
      </c>
      <c r="AL138" s="1164"/>
      <c r="AM138" s="1165"/>
      <c r="AN138" s="1166"/>
      <c r="AO138" s="587">
        <f t="shared" si="15"/>
        <v>0</v>
      </c>
      <c r="AQ138" s="1163">
        <v>123</v>
      </c>
      <c r="AR138" s="1164"/>
      <c r="AS138" s="1165"/>
      <c r="AT138" s="1166"/>
      <c r="AU138" s="587">
        <f t="shared" si="16"/>
        <v>0</v>
      </c>
      <c r="AW138" s="1163">
        <v>123</v>
      </c>
      <c r="AX138" s="1164"/>
      <c r="AY138" s="1165"/>
      <c r="AZ138" s="1166"/>
      <c r="BA138" s="587">
        <f t="shared" si="17"/>
        <v>0</v>
      </c>
    </row>
    <row r="139" spans="1:53" s="17" customFormat="1" ht="16.75" hidden="1" customHeight="1" outlineLevel="1">
      <c r="A139" s="1163">
        <v>124</v>
      </c>
      <c r="B139" s="1164"/>
      <c r="C139" s="1165"/>
      <c r="D139" s="1166"/>
      <c r="E139" s="587">
        <f t="shared" si="9"/>
        <v>0</v>
      </c>
      <c r="G139" s="1163">
        <v>124</v>
      </c>
      <c r="H139" s="1164"/>
      <c r="I139" s="1165"/>
      <c r="J139" s="1166"/>
      <c r="K139" s="587">
        <f t="shared" si="10"/>
        <v>0</v>
      </c>
      <c r="M139" s="1163">
        <v>124</v>
      </c>
      <c r="N139" s="1164"/>
      <c r="O139" s="1165"/>
      <c r="P139" s="1166"/>
      <c r="Q139" s="587">
        <f t="shared" si="11"/>
        <v>0</v>
      </c>
      <c r="S139" s="1163">
        <v>124</v>
      </c>
      <c r="T139" s="1164"/>
      <c r="U139" s="1165"/>
      <c r="V139" s="1166"/>
      <c r="W139" s="587">
        <f t="shared" si="12"/>
        <v>0</v>
      </c>
      <c r="Y139" s="1163">
        <v>124</v>
      </c>
      <c r="Z139" s="1164"/>
      <c r="AA139" s="1165"/>
      <c r="AB139" s="1166"/>
      <c r="AC139" s="587">
        <f t="shared" si="13"/>
        <v>0</v>
      </c>
      <c r="AE139" s="1163">
        <v>124</v>
      </c>
      <c r="AF139" s="1164"/>
      <c r="AG139" s="1165"/>
      <c r="AH139" s="1166"/>
      <c r="AI139" s="587">
        <f t="shared" si="14"/>
        <v>0</v>
      </c>
      <c r="AK139" s="1163">
        <v>124</v>
      </c>
      <c r="AL139" s="1164"/>
      <c r="AM139" s="1165"/>
      <c r="AN139" s="1166"/>
      <c r="AO139" s="587">
        <f t="shared" si="15"/>
        <v>0</v>
      </c>
      <c r="AQ139" s="1163">
        <v>124</v>
      </c>
      <c r="AR139" s="1164"/>
      <c r="AS139" s="1165"/>
      <c r="AT139" s="1166"/>
      <c r="AU139" s="587">
        <f t="shared" si="16"/>
        <v>0</v>
      </c>
      <c r="AW139" s="1163">
        <v>124</v>
      </c>
      <c r="AX139" s="1164"/>
      <c r="AY139" s="1165"/>
      <c r="AZ139" s="1166"/>
      <c r="BA139" s="587">
        <f t="shared" si="17"/>
        <v>0</v>
      </c>
    </row>
    <row r="140" spans="1:53" s="17" customFormat="1" ht="16.75" hidden="1" customHeight="1" outlineLevel="1">
      <c r="A140" s="1163">
        <v>125</v>
      </c>
      <c r="B140" s="1164"/>
      <c r="C140" s="1165"/>
      <c r="D140" s="1166"/>
      <c r="E140" s="587">
        <f t="shared" si="9"/>
        <v>0</v>
      </c>
      <c r="G140" s="1163">
        <v>125</v>
      </c>
      <c r="H140" s="1164"/>
      <c r="I140" s="1165"/>
      <c r="J140" s="1166"/>
      <c r="K140" s="587">
        <f t="shared" si="10"/>
        <v>0</v>
      </c>
      <c r="M140" s="1163">
        <v>125</v>
      </c>
      <c r="N140" s="1164"/>
      <c r="O140" s="1165"/>
      <c r="P140" s="1166"/>
      <c r="Q140" s="587">
        <f t="shared" si="11"/>
        <v>0</v>
      </c>
      <c r="S140" s="1163">
        <v>125</v>
      </c>
      <c r="T140" s="1164"/>
      <c r="U140" s="1165"/>
      <c r="V140" s="1166"/>
      <c r="W140" s="587">
        <f t="shared" si="12"/>
        <v>0</v>
      </c>
      <c r="Y140" s="1163">
        <v>125</v>
      </c>
      <c r="Z140" s="1164"/>
      <c r="AA140" s="1165"/>
      <c r="AB140" s="1166"/>
      <c r="AC140" s="587">
        <f t="shared" si="13"/>
        <v>0</v>
      </c>
      <c r="AE140" s="1163">
        <v>125</v>
      </c>
      <c r="AF140" s="1164"/>
      <c r="AG140" s="1165"/>
      <c r="AH140" s="1166"/>
      <c r="AI140" s="587">
        <f t="shared" si="14"/>
        <v>0</v>
      </c>
      <c r="AK140" s="1163">
        <v>125</v>
      </c>
      <c r="AL140" s="1164"/>
      <c r="AM140" s="1165"/>
      <c r="AN140" s="1166"/>
      <c r="AO140" s="587">
        <f t="shared" si="15"/>
        <v>0</v>
      </c>
      <c r="AQ140" s="1163">
        <v>125</v>
      </c>
      <c r="AR140" s="1164"/>
      <c r="AS140" s="1165"/>
      <c r="AT140" s="1166"/>
      <c r="AU140" s="587">
        <f t="shared" si="16"/>
        <v>0</v>
      </c>
      <c r="AW140" s="1163">
        <v>125</v>
      </c>
      <c r="AX140" s="1164"/>
      <c r="AY140" s="1165"/>
      <c r="AZ140" s="1166"/>
      <c r="BA140" s="587">
        <f t="shared" si="17"/>
        <v>0</v>
      </c>
    </row>
    <row r="141" spans="1:53" s="17" customFormat="1" ht="16.75" hidden="1" customHeight="1" outlineLevel="1">
      <c r="A141" s="1163">
        <v>126</v>
      </c>
      <c r="B141" s="1164"/>
      <c r="C141" s="1165"/>
      <c r="D141" s="1166"/>
      <c r="E141" s="587">
        <f t="shared" si="9"/>
        <v>0</v>
      </c>
      <c r="G141" s="1163">
        <v>126</v>
      </c>
      <c r="H141" s="1164"/>
      <c r="I141" s="1165"/>
      <c r="J141" s="1166"/>
      <c r="K141" s="587">
        <f t="shared" si="10"/>
        <v>0</v>
      </c>
      <c r="M141" s="1163">
        <v>126</v>
      </c>
      <c r="N141" s="1164"/>
      <c r="O141" s="1165"/>
      <c r="P141" s="1166"/>
      <c r="Q141" s="587">
        <f t="shared" si="11"/>
        <v>0</v>
      </c>
      <c r="S141" s="1163">
        <v>126</v>
      </c>
      <c r="T141" s="1164"/>
      <c r="U141" s="1165"/>
      <c r="V141" s="1166"/>
      <c r="W141" s="587">
        <f t="shared" si="12"/>
        <v>0</v>
      </c>
      <c r="Y141" s="1163">
        <v>126</v>
      </c>
      <c r="Z141" s="1164"/>
      <c r="AA141" s="1165"/>
      <c r="AB141" s="1166"/>
      <c r="AC141" s="587">
        <f t="shared" si="13"/>
        <v>0</v>
      </c>
      <c r="AE141" s="1163">
        <v>126</v>
      </c>
      <c r="AF141" s="1164"/>
      <c r="AG141" s="1165"/>
      <c r="AH141" s="1166"/>
      <c r="AI141" s="587">
        <f t="shared" si="14"/>
        <v>0</v>
      </c>
      <c r="AK141" s="1163">
        <v>126</v>
      </c>
      <c r="AL141" s="1164"/>
      <c r="AM141" s="1165"/>
      <c r="AN141" s="1166"/>
      <c r="AO141" s="587">
        <f t="shared" si="15"/>
        <v>0</v>
      </c>
      <c r="AQ141" s="1163">
        <v>126</v>
      </c>
      <c r="AR141" s="1164"/>
      <c r="AS141" s="1165"/>
      <c r="AT141" s="1166"/>
      <c r="AU141" s="587">
        <f t="shared" si="16"/>
        <v>0</v>
      </c>
      <c r="AW141" s="1163">
        <v>126</v>
      </c>
      <c r="AX141" s="1164"/>
      <c r="AY141" s="1165"/>
      <c r="AZ141" s="1166"/>
      <c r="BA141" s="587">
        <f t="shared" si="17"/>
        <v>0</v>
      </c>
    </row>
    <row r="142" spans="1:53" s="17" customFormat="1" ht="16.75" hidden="1" customHeight="1" outlineLevel="1">
      <c r="A142" s="1163">
        <v>127</v>
      </c>
      <c r="B142" s="1164"/>
      <c r="C142" s="1165"/>
      <c r="D142" s="1166"/>
      <c r="E142" s="587">
        <f t="shared" si="9"/>
        <v>0</v>
      </c>
      <c r="G142" s="1163">
        <v>127</v>
      </c>
      <c r="H142" s="1164"/>
      <c r="I142" s="1165"/>
      <c r="J142" s="1166"/>
      <c r="K142" s="587">
        <f t="shared" si="10"/>
        <v>0</v>
      </c>
      <c r="M142" s="1163">
        <v>127</v>
      </c>
      <c r="N142" s="1164"/>
      <c r="O142" s="1165"/>
      <c r="P142" s="1166"/>
      <c r="Q142" s="587">
        <f t="shared" si="11"/>
        <v>0</v>
      </c>
      <c r="S142" s="1163">
        <v>127</v>
      </c>
      <c r="T142" s="1164"/>
      <c r="U142" s="1165"/>
      <c r="V142" s="1166"/>
      <c r="W142" s="587">
        <f t="shared" si="12"/>
        <v>0</v>
      </c>
      <c r="Y142" s="1163">
        <v>127</v>
      </c>
      <c r="Z142" s="1164"/>
      <c r="AA142" s="1165"/>
      <c r="AB142" s="1166"/>
      <c r="AC142" s="587">
        <f t="shared" si="13"/>
        <v>0</v>
      </c>
      <c r="AE142" s="1163">
        <v>127</v>
      </c>
      <c r="AF142" s="1164"/>
      <c r="AG142" s="1165"/>
      <c r="AH142" s="1166"/>
      <c r="AI142" s="587">
        <f t="shared" si="14"/>
        <v>0</v>
      </c>
      <c r="AK142" s="1163">
        <v>127</v>
      </c>
      <c r="AL142" s="1164"/>
      <c r="AM142" s="1165"/>
      <c r="AN142" s="1166"/>
      <c r="AO142" s="587">
        <f t="shared" si="15"/>
        <v>0</v>
      </c>
      <c r="AQ142" s="1163">
        <v>127</v>
      </c>
      <c r="AR142" s="1164"/>
      <c r="AS142" s="1165"/>
      <c r="AT142" s="1166"/>
      <c r="AU142" s="587">
        <f t="shared" si="16"/>
        <v>0</v>
      </c>
      <c r="AW142" s="1163">
        <v>127</v>
      </c>
      <c r="AX142" s="1164"/>
      <c r="AY142" s="1165"/>
      <c r="AZ142" s="1166"/>
      <c r="BA142" s="587">
        <f t="shared" si="17"/>
        <v>0</v>
      </c>
    </row>
    <row r="143" spans="1:53" s="17" customFormat="1" ht="16.75" hidden="1" customHeight="1" outlineLevel="1">
      <c r="A143" s="1163">
        <v>128</v>
      </c>
      <c r="B143" s="1164"/>
      <c r="C143" s="1165"/>
      <c r="D143" s="1166"/>
      <c r="E143" s="587">
        <f t="shared" si="9"/>
        <v>0</v>
      </c>
      <c r="G143" s="1163">
        <v>128</v>
      </c>
      <c r="H143" s="1164"/>
      <c r="I143" s="1165"/>
      <c r="J143" s="1166"/>
      <c r="K143" s="587">
        <f t="shared" si="10"/>
        <v>0</v>
      </c>
      <c r="M143" s="1163">
        <v>128</v>
      </c>
      <c r="N143" s="1164"/>
      <c r="O143" s="1165"/>
      <c r="P143" s="1166"/>
      <c r="Q143" s="587">
        <f t="shared" si="11"/>
        <v>0</v>
      </c>
      <c r="S143" s="1163">
        <v>128</v>
      </c>
      <c r="T143" s="1164"/>
      <c r="U143" s="1165"/>
      <c r="V143" s="1166"/>
      <c r="W143" s="587">
        <f t="shared" si="12"/>
        <v>0</v>
      </c>
      <c r="Y143" s="1163">
        <v>128</v>
      </c>
      <c r="Z143" s="1164"/>
      <c r="AA143" s="1165"/>
      <c r="AB143" s="1166"/>
      <c r="AC143" s="587">
        <f t="shared" si="13"/>
        <v>0</v>
      </c>
      <c r="AE143" s="1163">
        <v>128</v>
      </c>
      <c r="AF143" s="1164"/>
      <c r="AG143" s="1165"/>
      <c r="AH143" s="1166"/>
      <c r="AI143" s="587">
        <f t="shared" si="14"/>
        <v>0</v>
      </c>
      <c r="AK143" s="1163">
        <v>128</v>
      </c>
      <c r="AL143" s="1164"/>
      <c r="AM143" s="1165"/>
      <c r="AN143" s="1166"/>
      <c r="AO143" s="587">
        <f t="shared" si="15"/>
        <v>0</v>
      </c>
      <c r="AQ143" s="1163">
        <v>128</v>
      </c>
      <c r="AR143" s="1164"/>
      <c r="AS143" s="1165"/>
      <c r="AT143" s="1166"/>
      <c r="AU143" s="587">
        <f t="shared" si="16"/>
        <v>0</v>
      </c>
      <c r="AW143" s="1163">
        <v>128</v>
      </c>
      <c r="AX143" s="1164"/>
      <c r="AY143" s="1165"/>
      <c r="AZ143" s="1166"/>
      <c r="BA143" s="587">
        <f t="shared" si="17"/>
        <v>0</v>
      </c>
    </row>
    <row r="144" spans="1:53" s="17" customFormat="1" ht="16.75" hidden="1" customHeight="1" outlineLevel="1">
      <c r="A144" s="1163">
        <v>129</v>
      </c>
      <c r="B144" s="1164"/>
      <c r="C144" s="1165"/>
      <c r="D144" s="1166"/>
      <c r="E144" s="587">
        <f t="shared" si="9"/>
        <v>0</v>
      </c>
      <c r="G144" s="1163">
        <v>129</v>
      </c>
      <c r="H144" s="1164"/>
      <c r="I144" s="1165"/>
      <c r="J144" s="1166"/>
      <c r="K144" s="587">
        <f t="shared" si="10"/>
        <v>0</v>
      </c>
      <c r="M144" s="1163">
        <v>129</v>
      </c>
      <c r="N144" s="1164"/>
      <c r="O144" s="1165"/>
      <c r="P144" s="1166"/>
      <c r="Q144" s="587">
        <f t="shared" si="11"/>
        <v>0</v>
      </c>
      <c r="S144" s="1163">
        <v>129</v>
      </c>
      <c r="T144" s="1164"/>
      <c r="U144" s="1165"/>
      <c r="V144" s="1166"/>
      <c r="W144" s="587">
        <f t="shared" si="12"/>
        <v>0</v>
      </c>
      <c r="Y144" s="1163">
        <v>129</v>
      </c>
      <c r="Z144" s="1164"/>
      <c r="AA144" s="1165"/>
      <c r="AB144" s="1166"/>
      <c r="AC144" s="587">
        <f t="shared" si="13"/>
        <v>0</v>
      </c>
      <c r="AE144" s="1163">
        <v>129</v>
      </c>
      <c r="AF144" s="1164"/>
      <c r="AG144" s="1165"/>
      <c r="AH144" s="1166"/>
      <c r="AI144" s="587">
        <f t="shared" si="14"/>
        <v>0</v>
      </c>
      <c r="AK144" s="1163">
        <v>129</v>
      </c>
      <c r="AL144" s="1164"/>
      <c r="AM144" s="1165"/>
      <c r="AN144" s="1166"/>
      <c r="AO144" s="587">
        <f t="shared" si="15"/>
        <v>0</v>
      </c>
      <c r="AQ144" s="1163">
        <v>129</v>
      </c>
      <c r="AR144" s="1164"/>
      <c r="AS144" s="1165"/>
      <c r="AT144" s="1166"/>
      <c r="AU144" s="587">
        <f t="shared" si="16"/>
        <v>0</v>
      </c>
      <c r="AW144" s="1163">
        <v>129</v>
      </c>
      <c r="AX144" s="1164"/>
      <c r="AY144" s="1165"/>
      <c r="AZ144" s="1166"/>
      <c r="BA144" s="587">
        <f t="shared" si="17"/>
        <v>0</v>
      </c>
    </row>
    <row r="145" spans="1:53" s="17" customFormat="1" ht="16.75" hidden="1" customHeight="1" outlineLevel="1">
      <c r="A145" s="1163">
        <v>130</v>
      </c>
      <c r="B145" s="1164"/>
      <c r="C145" s="1165"/>
      <c r="D145" s="1166"/>
      <c r="E145" s="587">
        <f t="shared" ref="E145:E252" si="18">IF(AND(C145&gt;=D$9,C145&lt;=D$8),1,0)</f>
        <v>0</v>
      </c>
      <c r="G145" s="1163">
        <v>130</v>
      </c>
      <c r="H145" s="1164"/>
      <c r="I145" s="1165"/>
      <c r="J145" s="1166"/>
      <c r="K145" s="587">
        <f t="shared" ref="K145:K252" si="19">IF(AND(I145&gt;=J$9,I145&lt;=J$8),1,0)</f>
        <v>0</v>
      </c>
      <c r="M145" s="1163">
        <v>130</v>
      </c>
      <c r="N145" s="1164"/>
      <c r="O145" s="1165"/>
      <c r="P145" s="1166"/>
      <c r="Q145" s="587">
        <f t="shared" ref="Q145:Q252" si="20">IF(AND(O145&gt;=P$9,O145&lt;=P$8),1,0)</f>
        <v>0</v>
      </c>
      <c r="S145" s="1163">
        <v>130</v>
      </c>
      <c r="T145" s="1164"/>
      <c r="U145" s="1165"/>
      <c r="V145" s="1166"/>
      <c r="W145" s="587">
        <f t="shared" ref="W145:W252" si="21">IF(AND(U145&gt;=V$9,U145&lt;=V$8),1,0)</f>
        <v>0</v>
      </c>
      <c r="Y145" s="1163">
        <v>130</v>
      </c>
      <c r="Z145" s="1164"/>
      <c r="AA145" s="1165"/>
      <c r="AB145" s="1166"/>
      <c r="AC145" s="587">
        <f t="shared" ref="AC145:AC252" si="22">IF(AND(AA145&gt;=AB$9,AA145&lt;=AB$8),1,0)</f>
        <v>0</v>
      </c>
      <c r="AE145" s="1163">
        <v>130</v>
      </c>
      <c r="AF145" s="1164"/>
      <c r="AG145" s="1165"/>
      <c r="AH145" s="1166"/>
      <c r="AI145" s="587">
        <f t="shared" ref="AI145:AI252" si="23">IF(AND(AG145&gt;=AH$9,AG145&lt;=AH$8),1,0)</f>
        <v>0</v>
      </c>
      <c r="AK145" s="1163">
        <v>130</v>
      </c>
      <c r="AL145" s="1164"/>
      <c r="AM145" s="1165"/>
      <c r="AN145" s="1166"/>
      <c r="AO145" s="587">
        <f t="shared" ref="AO145:AO252" si="24">IF(AND(AM145&gt;=AN$9,AM145&lt;=AN$8),1,0)</f>
        <v>0</v>
      </c>
      <c r="AQ145" s="1163">
        <v>130</v>
      </c>
      <c r="AR145" s="1164"/>
      <c r="AS145" s="1165"/>
      <c r="AT145" s="1166"/>
      <c r="AU145" s="587">
        <f t="shared" ref="AU145:AU252" si="25">IF(AND(AS145&gt;=AT$9,AS145&lt;=AT$8),1,0)</f>
        <v>0</v>
      </c>
      <c r="AW145" s="1163">
        <v>130</v>
      </c>
      <c r="AX145" s="1164"/>
      <c r="AY145" s="1165"/>
      <c r="AZ145" s="1166"/>
      <c r="BA145" s="587">
        <f t="shared" ref="BA145:BA252" si="26">IF(AND(AY145&gt;=AZ$9,AY145&lt;=AZ$8),1,0)</f>
        <v>0</v>
      </c>
    </row>
    <row r="146" spans="1:53" s="17" customFormat="1" ht="16.75" hidden="1" customHeight="1" outlineLevel="1">
      <c r="A146" s="1163">
        <v>131</v>
      </c>
      <c r="B146" s="1164"/>
      <c r="C146" s="1165"/>
      <c r="D146" s="1166"/>
      <c r="E146" s="587">
        <f t="shared" si="18"/>
        <v>0</v>
      </c>
      <c r="G146" s="1163">
        <v>131</v>
      </c>
      <c r="H146" s="1164"/>
      <c r="I146" s="1165"/>
      <c r="J146" s="1166"/>
      <c r="K146" s="587">
        <f t="shared" si="19"/>
        <v>0</v>
      </c>
      <c r="M146" s="1163">
        <v>131</v>
      </c>
      <c r="N146" s="1164"/>
      <c r="O146" s="1165"/>
      <c r="P146" s="1166"/>
      <c r="Q146" s="587">
        <f t="shared" si="20"/>
        <v>0</v>
      </c>
      <c r="S146" s="1163">
        <v>131</v>
      </c>
      <c r="T146" s="1164"/>
      <c r="U146" s="1165"/>
      <c r="V146" s="1166"/>
      <c r="W146" s="587">
        <f t="shared" si="21"/>
        <v>0</v>
      </c>
      <c r="Y146" s="1163">
        <v>131</v>
      </c>
      <c r="Z146" s="1164"/>
      <c r="AA146" s="1165"/>
      <c r="AB146" s="1166"/>
      <c r="AC146" s="587">
        <f t="shared" si="22"/>
        <v>0</v>
      </c>
      <c r="AE146" s="1163">
        <v>131</v>
      </c>
      <c r="AF146" s="1164"/>
      <c r="AG146" s="1165"/>
      <c r="AH146" s="1166"/>
      <c r="AI146" s="587">
        <f t="shared" si="23"/>
        <v>0</v>
      </c>
      <c r="AK146" s="1163">
        <v>131</v>
      </c>
      <c r="AL146" s="1164"/>
      <c r="AM146" s="1165"/>
      <c r="AN146" s="1166"/>
      <c r="AO146" s="587">
        <f t="shared" si="24"/>
        <v>0</v>
      </c>
      <c r="AQ146" s="1163">
        <v>131</v>
      </c>
      <c r="AR146" s="1164"/>
      <c r="AS146" s="1165"/>
      <c r="AT146" s="1166"/>
      <c r="AU146" s="587">
        <f t="shared" si="25"/>
        <v>0</v>
      </c>
      <c r="AW146" s="1163">
        <v>131</v>
      </c>
      <c r="AX146" s="1164"/>
      <c r="AY146" s="1165"/>
      <c r="AZ146" s="1166"/>
      <c r="BA146" s="587">
        <f t="shared" si="26"/>
        <v>0</v>
      </c>
    </row>
    <row r="147" spans="1:53" s="17" customFormat="1" ht="16.75" hidden="1" customHeight="1" outlineLevel="1">
      <c r="A147" s="1163">
        <v>132</v>
      </c>
      <c r="B147" s="1164"/>
      <c r="C147" s="1165"/>
      <c r="D147" s="1166"/>
      <c r="E147" s="587">
        <f t="shared" si="18"/>
        <v>0</v>
      </c>
      <c r="G147" s="1163">
        <v>132</v>
      </c>
      <c r="H147" s="1164"/>
      <c r="I147" s="1165"/>
      <c r="J147" s="1166"/>
      <c r="K147" s="587">
        <f t="shared" si="19"/>
        <v>0</v>
      </c>
      <c r="M147" s="1163">
        <v>132</v>
      </c>
      <c r="N147" s="1164"/>
      <c r="O147" s="1165"/>
      <c r="P147" s="1166"/>
      <c r="Q147" s="587">
        <f t="shared" si="20"/>
        <v>0</v>
      </c>
      <c r="S147" s="1163">
        <v>132</v>
      </c>
      <c r="T147" s="1164"/>
      <c r="U147" s="1165"/>
      <c r="V147" s="1166"/>
      <c r="W147" s="587">
        <f t="shared" si="21"/>
        <v>0</v>
      </c>
      <c r="Y147" s="1163">
        <v>132</v>
      </c>
      <c r="Z147" s="1164"/>
      <c r="AA147" s="1165"/>
      <c r="AB147" s="1166"/>
      <c r="AC147" s="587">
        <f t="shared" si="22"/>
        <v>0</v>
      </c>
      <c r="AE147" s="1163">
        <v>132</v>
      </c>
      <c r="AF147" s="1164"/>
      <c r="AG147" s="1165"/>
      <c r="AH147" s="1166"/>
      <c r="AI147" s="587">
        <f t="shared" si="23"/>
        <v>0</v>
      </c>
      <c r="AK147" s="1163">
        <v>132</v>
      </c>
      <c r="AL147" s="1164"/>
      <c r="AM147" s="1165"/>
      <c r="AN147" s="1166"/>
      <c r="AO147" s="587">
        <f t="shared" si="24"/>
        <v>0</v>
      </c>
      <c r="AQ147" s="1163">
        <v>132</v>
      </c>
      <c r="AR147" s="1164"/>
      <c r="AS147" s="1165"/>
      <c r="AT147" s="1166"/>
      <c r="AU147" s="587">
        <f t="shared" si="25"/>
        <v>0</v>
      </c>
      <c r="AW147" s="1163">
        <v>132</v>
      </c>
      <c r="AX147" s="1164"/>
      <c r="AY147" s="1165"/>
      <c r="AZ147" s="1166"/>
      <c r="BA147" s="587">
        <f t="shared" si="26"/>
        <v>0</v>
      </c>
    </row>
    <row r="148" spans="1:53" s="17" customFormat="1" ht="16.75" hidden="1" customHeight="1" outlineLevel="1">
      <c r="A148" s="1163">
        <v>133</v>
      </c>
      <c r="B148" s="1164"/>
      <c r="C148" s="1165"/>
      <c r="D148" s="1166"/>
      <c r="E148" s="587">
        <f t="shared" si="18"/>
        <v>0</v>
      </c>
      <c r="G148" s="1163">
        <v>133</v>
      </c>
      <c r="H148" s="1164"/>
      <c r="I148" s="1165"/>
      <c r="J148" s="1166"/>
      <c r="K148" s="587">
        <f t="shared" si="19"/>
        <v>0</v>
      </c>
      <c r="M148" s="1163">
        <v>133</v>
      </c>
      <c r="N148" s="1164"/>
      <c r="O148" s="1165"/>
      <c r="P148" s="1166"/>
      <c r="Q148" s="587">
        <f t="shared" si="20"/>
        <v>0</v>
      </c>
      <c r="S148" s="1163">
        <v>133</v>
      </c>
      <c r="T148" s="1164"/>
      <c r="U148" s="1165"/>
      <c r="V148" s="1166"/>
      <c r="W148" s="587">
        <f t="shared" si="21"/>
        <v>0</v>
      </c>
      <c r="Y148" s="1163">
        <v>133</v>
      </c>
      <c r="Z148" s="1164"/>
      <c r="AA148" s="1165"/>
      <c r="AB148" s="1166"/>
      <c r="AC148" s="587">
        <f t="shared" si="22"/>
        <v>0</v>
      </c>
      <c r="AE148" s="1163">
        <v>133</v>
      </c>
      <c r="AF148" s="1164"/>
      <c r="AG148" s="1165"/>
      <c r="AH148" s="1166"/>
      <c r="AI148" s="587">
        <f t="shared" si="23"/>
        <v>0</v>
      </c>
      <c r="AK148" s="1163">
        <v>133</v>
      </c>
      <c r="AL148" s="1164"/>
      <c r="AM148" s="1165"/>
      <c r="AN148" s="1166"/>
      <c r="AO148" s="587">
        <f t="shared" si="24"/>
        <v>0</v>
      </c>
      <c r="AQ148" s="1163">
        <v>133</v>
      </c>
      <c r="AR148" s="1164"/>
      <c r="AS148" s="1165"/>
      <c r="AT148" s="1166"/>
      <c r="AU148" s="587">
        <f t="shared" si="25"/>
        <v>0</v>
      </c>
      <c r="AW148" s="1163">
        <v>133</v>
      </c>
      <c r="AX148" s="1164"/>
      <c r="AY148" s="1165"/>
      <c r="AZ148" s="1166"/>
      <c r="BA148" s="587">
        <f t="shared" si="26"/>
        <v>0</v>
      </c>
    </row>
    <row r="149" spans="1:53" s="17" customFormat="1" ht="16.75" hidden="1" customHeight="1" outlineLevel="1">
      <c r="A149" s="1163">
        <v>134</v>
      </c>
      <c r="B149" s="1164"/>
      <c r="C149" s="1165"/>
      <c r="D149" s="1166"/>
      <c r="E149" s="587">
        <f t="shared" si="18"/>
        <v>0</v>
      </c>
      <c r="G149" s="1163">
        <v>134</v>
      </c>
      <c r="H149" s="1164"/>
      <c r="I149" s="1165"/>
      <c r="J149" s="1166"/>
      <c r="K149" s="587">
        <f t="shared" si="19"/>
        <v>0</v>
      </c>
      <c r="M149" s="1163">
        <v>134</v>
      </c>
      <c r="N149" s="1164"/>
      <c r="O149" s="1165"/>
      <c r="P149" s="1166"/>
      <c r="Q149" s="587">
        <f t="shared" si="20"/>
        <v>0</v>
      </c>
      <c r="S149" s="1163">
        <v>134</v>
      </c>
      <c r="T149" s="1164"/>
      <c r="U149" s="1165"/>
      <c r="V149" s="1166"/>
      <c r="W149" s="587">
        <f t="shared" si="21"/>
        <v>0</v>
      </c>
      <c r="Y149" s="1163">
        <v>134</v>
      </c>
      <c r="Z149" s="1164"/>
      <c r="AA149" s="1165"/>
      <c r="AB149" s="1166"/>
      <c r="AC149" s="587">
        <f t="shared" si="22"/>
        <v>0</v>
      </c>
      <c r="AE149" s="1163">
        <v>134</v>
      </c>
      <c r="AF149" s="1164"/>
      <c r="AG149" s="1165"/>
      <c r="AH149" s="1166"/>
      <c r="AI149" s="587">
        <f t="shared" si="23"/>
        <v>0</v>
      </c>
      <c r="AK149" s="1163">
        <v>134</v>
      </c>
      <c r="AL149" s="1164"/>
      <c r="AM149" s="1165"/>
      <c r="AN149" s="1166"/>
      <c r="AO149" s="587">
        <f t="shared" si="24"/>
        <v>0</v>
      </c>
      <c r="AQ149" s="1163">
        <v>134</v>
      </c>
      <c r="AR149" s="1164"/>
      <c r="AS149" s="1165"/>
      <c r="AT149" s="1166"/>
      <c r="AU149" s="587">
        <f t="shared" si="25"/>
        <v>0</v>
      </c>
      <c r="AW149" s="1163">
        <v>134</v>
      </c>
      <c r="AX149" s="1164"/>
      <c r="AY149" s="1165"/>
      <c r="AZ149" s="1166"/>
      <c r="BA149" s="587">
        <f t="shared" si="26"/>
        <v>0</v>
      </c>
    </row>
    <row r="150" spans="1:53" s="17" customFormat="1" ht="16.75" hidden="1" customHeight="1" outlineLevel="1">
      <c r="A150" s="1163">
        <v>135</v>
      </c>
      <c r="B150" s="1164"/>
      <c r="C150" s="1165"/>
      <c r="D150" s="1166"/>
      <c r="E150" s="587">
        <f t="shared" si="18"/>
        <v>0</v>
      </c>
      <c r="G150" s="1163">
        <v>135</v>
      </c>
      <c r="H150" s="1164"/>
      <c r="I150" s="1165"/>
      <c r="J150" s="1166"/>
      <c r="K150" s="587">
        <f t="shared" si="19"/>
        <v>0</v>
      </c>
      <c r="M150" s="1163">
        <v>135</v>
      </c>
      <c r="N150" s="1164"/>
      <c r="O150" s="1165"/>
      <c r="P150" s="1166"/>
      <c r="Q150" s="587">
        <f t="shared" si="20"/>
        <v>0</v>
      </c>
      <c r="S150" s="1163">
        <v>135</v>
      </c>
      <c r="T150" s="1164"/>
      <c r="U150" s="1165"/>
      <c r="V150" s="1166"/>
      <c r="W150" s="587">
        <f t="shared" si="21"/>
        <v>0</v>
      </c>
      <c r="Y150" s="1163">
        <v>135</v>
      </c>
      <c r="Z150" s="1164"/>
      <c r="AA150" s="1165"/>
      <c r="AB150" s="1166"/>
      <c r="AC150" s="587">
        <f t="shared" si="22"/>
        <v>0</v>
      </c>
      <c r="AE150" s="1163">
        <v>135</v>
      </c>
      <c r="AF150" s="1164"/>
      <c r="AG150" s="1165"/>
      <c r="AH150" s="1166"/>
      <c r="AI150" s="587">
        <f t="shared" si="23"/>
        <v>0</v>
      </c>
      <c r="AK150" s="1163">
        <v>135</v>
      </c>
      <c r="AL150" s="1164"/>
      <c r="AM150" s="1165"/>
      <c r="AN150" s="1166"/>
      <c r="AO150" s="587">
        <f t="shared" si="24"/>
        <v>0</v>
      </c>
      <c r="AQ150" s="1163">
        <v>135</v>
      </c>
      <c r="AR150" s="1164"/>
      <c r="AS150" s="1165"/>
      <c r="AT150" s="1166"/>
      <c r="AU150" s="587">
        <f t="shared" si="25"/>
        <v>0</v>
      </c>
      <c r="AW150" s="1163">
        <v>135</v>
      </c>
      <c r="AX150" s="1164"/>
      <c r="AY150" s="1165"/>
      <c r="AZ150" s="1166"/>
      <c r="BA150" s="587">
        <f t="shared" si="26"/>
        <v>0</v>
      </c>
    </row>
    <row r="151" spans="1:53" s="17" customFormat="1" ht="16.75" hidden="1" customHeight="1" outlineLevel="1">
      <c r="A151" s="1163">
        <v>136</v>
      </c>
      <c r="B151" s="1164"/>
      <c r="C151" s="1165"/>
      <c r="D151" s="1166"/>
      <c r="E151" s="587">
        <f t="shared" si="18"/>
        <v>0</v>
      </c>
      <c r="G151" s="1163">
        <v>136</v>
      </c>
      <c r="H151" s="1164"/>
      <c r="I151" s="1165"/>
      <c r="J151" s="1166"/>
      <c r="K151" s="587">
        <f t="shared" si="19"/>
        <v>0</v>
      </c>
      <c r="M151" s="1163">
        <v>136</v>
      </c>
      <c r="N151" s="1164"/>
      <c r="O151" s="1165"/>
      <c r="P151" s="1166"/>
      <c r="Q151" s="587">
        <f t="shared" si="20"/>
        <v>0</v>
      </c>
      <c r="S151" s="1163">
        <v>136</v>
      </c>
      <c r="T151" s="1164"/>
      <c r="U151" s="1165"/>
      <c r="V151" s="1166"/>
      <c r="W151" s="587">
        <f t="shared" si="21"/>
        <v>0</v>
      </c>
      <c r="Y151" s="1163">
        <v>136</v>
      </c>
      <c r="Z151" s="1164"/>
      <c r="AA151" s="1165"/>
      <c r="AB151" s="1166"/>
      <c r="AC151" s="587">
        <f t="shared" si="22"/>
        <v>0</v>
      </c>
      <c r="AE151" s="1163">
        <v>136</v>
      </c>
      <c r="AF151" s="1164"/>
      <c r="AG151" s="1165"/>
      <c r="AH151" s="1166"/>
      <c r="AI151" s="587">
        <f t="shared" si="23"/>
        <v>0</v>
      </c>
      <c r="AK151" s="1163">
        <v>136</v>
      </c>
      <c r="AL151" s="1164"/>
      <c r="AM151" s="1165"/>
      <c r="AN151" s="1166"/>
      <c r="AO151" s="587">
        <f t="shared" si="24"/>
        <v>0</v>
      </c>
      <c r="AQ151" s="1163">
        <v>136</v>
      </c>
      <c r="AR151" s="1164"/>
      <c r="AS151" s="1165"/>
      <c r="AT151" s="1166"/>
      <c r="AU151" s="587">
        <f t="shared" si="25"/>
        <v>0</v>
      </c>
      <c r="AW151" s="1163">
        <v>136</v>
      </c>
      <c r="AX151" s="1164"/>
      <c r="AY151" s="1165"/>
      <c r="AZ151" s="1166"/>
      <c r="BA151" s="587">
        <f t="shared" si="26"/>
        <v>0</v>
      </c>
    </row>
    <row r="152" spans="1:53" s="17" customFormat="1" ht="16.75" hidden="1" customHeight="1" outlineLevel="1">
      <c r="A152" s="1163">
        <v>137</v>
      </c>
      <c r="B152" s="1164"/>
      <c r="C152" s="1165"/>
      <c r="D152" s="1166"/>
      <c r="E152" s="587">
        <f t="shared" si="18"/>
        <v>0</v>
      </c>
      <c r="G152" s="1163">
        <v>137</v>
      </c>
      <c r="H152" s="1164"/>
      <c r="I152" s="1165"/>
      <c r="J152" s="1166"/>
      <c r="K152" s="587">
        <f t="shared" si="19"/>
        <v>0</v>
      </c>
      <c r="M152" s="1163">
        <v>137</v>
      </c>
      <c r="N152" s="1164"/>
      <c r="O152" s="1165"/>
      <c r="P152" s="1166"/>
      <c r="Q152" s="587">
        <f t="shared" si="20"/>
        <v>0</v>
      </c>
      <c r="S152" s="1163">
        <v>137</v>
      </c>
      <c r="T152" s="1164"/>
      <c r="U152" s="1165"/>
      <c r="V152" s="1166"/>
      <c r="W152" s="587">
        <f t="shared" si="21"/>
        <v>0</v>
      </c>
      <c r="Y152" s="1163">
        <v>137</v>
      </c>
      <c r="Z152" s="1164"/>
      <c r="AA152" s="1165"/>
      <c r="AB152" s="1166"/>
      <c r="AC152" s="587">
        <f t="shared" si="22"/>
        <v>0</v>
      </c>
      <c r="AE152" s="1163">
        <v>137</v>
      </c>
      <c r="AF152" s="1164"/>
      <c r="AG152" s="1165"/>
      <c r="AH152" s="1166"/>
      <c r="AI152" s="587">
        <f t="shared" si="23"/>
        <v>0</v>
      </c>
      <c r="AK152" s="1163">
        <v>137</v>
      </c>
      <c r="AL152" s="1164"/>
      <c r="AM152" s="1165"/>
      <c r="AN152" s="1166"/>
      <c r="AO152" s="587">
        <f t="shared" si="24"/>
        <v>0</v>
      </c>
      <c r="AQ152" s="1163">
        <v>137</v>
      </c>
      <c r="AR152" s="1164"/>
      <c r="AS152" s="1165"/>
      <c r="AT152" s="1166"/>
      <c r="AU152" s="587">
        <f t="shared" si="25"/>
        <v>0</v>
      </c>
      <c r="AW152" s="1163">
        <v>137</v>
      </c>
      <c r="AX152" s="1164"/>
      <c r="AY152" s="1165"/>
      <c r="AZ152" s="1166"/>
      <c r="BA152" s="587">
        <f t="shared" si="26"/>
        <v>0</v>
      </c>
    </row>
    <row r="153" spans="1:53" s="17" customFormat="1" ht="16.75" hidden="1" customHeight="1" outlineLevel="1">
      <c r="A153" s="1163">
        <v>138</v>
      </c>
      <c r="B153" s="1164"/>
      <c r="C153" s="1165"/>
      <c r="D153" s="1166"/>
      <c r="E153" s="587">
        <f t="shared" si="18"/>
        <v>0</v>
      </c>
      <c r="G153" s="1163">
        <v>138</v>
      </c>
      <c r="H153" s="1164"/>
      <c r="I153" s="1165"/>
      <c r="J153" s="1166"/>
      <c r="K153" s="587">
        <f t="shared" si="19"/>
        <v>0</v>
      </c>
      <c r="M153" s="1163">
        <v>138</v>
      </c>
      <c r="N153" s="1164"/>
      <c r="O153" s="1165"/>
      <c r="P153" s="1166"/>
      <c r="Q153" s="587">
        <f t="shared" si="20"/>
        <v>0</v>
      </c>
      <c r="S153" s="1163">
        <v>138</v>
      </c>
      <c r="T153" s="1164"/>
      <c r="U153" s="1165"/>
      <c r="V153" s="1166"/>
      <c r="W153" s="587">
        <f t="shared" si="21"/>
        <v>0</v>
      </c>
      <c r="Y153" s="1163">
        <v>138</v>
      </c>
      <c r="Z153" s="1164"/>
      <c r="AA153" s="1165"/>
      <c r="AB153" s="1166"/>
      <c r="AC153" s="587">
        <f t="shared" si="22"/>
        <v>0</v>
      </c>
      <c r="AE153" s="1163">
        <v>138</v>
      </c>
      <c r="AF153" s="1164"/>
      <c r="AG153" s="1165"/>
      <c r="AH153" s="1166"/>
      <c r="AI153" s="587">
        <f t="shared" si="23"/>
        <v>0</v>
      </c>
      <c r="AK153" s="1163">
        <v>138</v>
      </c>
      <c r="AL153" s="1164"/>
      <c r="AM153" s="1165"/>
      <c r="AN153" s="1166"/>
      <c r="AO153" s="587">
        <f t="shared" si="24"/>
        <v>0</v>
      </c>
      <c r="AQ153" s="1163">
        <v>138</v>
      </c>
      <c r="AR153" s="1164"/>
      <c r="AS153" s="1165"/>
      <c r="AT153" s="1166"/>
      <c r="AU153" s="587">
        <f t="shared" si="25"/>
        <v>0</v>
      </c>
      <c r="AW153" s="1163">
        <v>138</v>
      </c>
      <c r="AX153" s="1164"/>
      <c r="AY153" s="1165"/>
      <c r="AZ153" s="1166"/>
      <c r="BA153" s="587">
        <f t="shared" si="26"/>
        <v>0</v>
      </c>
    </row>
    <row r="154" spans="1:53" s="17" customFormat="1" ht="16.75" hidden="1" customHeight="1" outlineLevel="1">
      <c r="A154" s="1163">
        <v>139</v>
      </c>
      <c r="B154" s="1164"/>
      <c r="C154" s="1165"/>
      <c r="D154" s="1166"/>
      <c r="E154" s="587">
        <f t="shared" si="18"/>
        <v>0</v>
      </c>
      <c r="G154" s="1163">
        <v>139</v>
      </c>
      <c r="H154" s="1164"/>
      <c r="I154" s="1165"/>
      <c r="J154" s="1166"/>
      <c r="K154" s="587">
        <f t="shared" si="19"/>
        <v>0</v>
      </c>
      <c r="M154" s="1163">
        <v>139</v>
      </c>
      <c r="N154" s="1164"/>
      <c r="O154" s="1165"/>
      <c r="P154" s="1166"/>
      <c r="Q154" s="587">
        <f t="shared" si="20"/>
        <v>0</v>
      </c>
      <c r="S154" s="1163">
        <v>139</v>
      </c>
      <c r="T154" s="1164"/>
      <c r="U154" s="1165"/>
      <c r="V154" s="1166"/>
      <c r="W154" s="587">
        <f t="shared" si="21"/>
        <v>0</v>
      </c>
      <c r="Y154" s="1163">
        <v>139</v>
      </c>
      <c r="Z154" s="1164"/>
      <c r="AA154" s="1165"/>
      <c r="AB154" s="1166"/>
      <c r="AC154" s="587">
        <f t="shared" si="22"/>
        <v>0</v>
      </c>
      <c r="AE154" s="1163">
        <v>139</v>
      </c>
      <c r="AF154" s="1164"/>
      <c r="AG154" s="1165"/>
      <c r="AH154" s="1166"/>
      <c r="AI154" s="587">
        <f t="shared" si="23"/>
        <v>0</v>
      </c>
      <c r="AK154" s="1163">
        <v>139</v>
      </c>
      <c r="AL154" s="1164"/>
      <c r="AM154" s="1165"/>
      <c r="AN154" s="1166"/>
      <c r="AO154" s="587">
        <f t="shared" si="24"/>
        <v>0</v>
      </c>
      <c r="AQ154" s="1163">
        <v>139</v>
      </c>
      <c r="AR154" s="1164"/>
      <c r="AS154" s="1165"/>
      <c r="AT154" s="1166"/>
      <c r="AU154" s="587">
        <f t="shared" si="25"/>
        <v>0</v>
      </c>
      <c r="AW154" s="1163">
        <v>139</v>
      </c>
      <c r="AX154" s="1164"/>
      <c r="AY154" s="1165"/>
      <c r="AZ154" s="1166"/>
      <c r="BA154" s="587">
        <f t="shared" si="26"/>
        <v>0</v>
      </c>
    </row>
    <row r="155" spans="1:53" s="17" customFormat="1" ht="16.75" hidden="1" customHeight="1" outlineLevel="1">
      <c r="A155" s="1163">
        <v>140</v>
      </c>
      <c r="B155" s="1164"/>
      <c r="C155" s="1165"/>
      <c r="D155" s="1166"/>
      <c r="E155" s="587">
        <f t="shared" si="18"/>
        <v>0</v>
      </c>
      <c r="G155" s="1163">
        <v>140</v>
      </c>
      <c r="H155" s="1164"/>
      <c r="I155" s="1165"/>
      <c r="J155" s="1166"/>
      <c r="K155" s="587">
        <f t="shared" si="19"/>
        <v>0</v>
      </c>
      <c r="M155" s="1163">
        <v>140</v>
      </c>
      <c r="N155" s="1164"/>
      <c r="O155" s="1165"/>
      <c r="P155" s="1166"/>
      <c r="Q155" s="587">
        <f t="shared" si="20"/>
        <v>0</v>
      </c>
      <c r="S155" s="1163">
        <v>140</v>
      </c>
      <c r="T155" s="1164"/>
      <c r="U155" s="1165"/>
      <c r="V155" s="1166"/>
      <c r="W155" s="587">
        <f t="shared" si="21"/>
        <v>0</v>
      </c>
      <c r="Y155" s="1163">
        <v>140</v>
      </c>
      <c r="Z155" s="1164"/>
      <c r="AA155" s="1165"/>
      <c r="AB155" s="1166"/>
      <c r="AC155" s="587">
        <f t="shared" si="22"/>
        <v>0</v>
      </c>
      <c r="AE155" s="1163">
        <v>140</v>
      </c>
      <c r="AF155" s="1164"/>
      <c r="AG155" s="1165"/>
      <c r="AH155" s="1166"/>
      <c r="AI155" s="587">
        <f t="shared" si="23"/>
        <v>0</v>
      </c>
      <c r="AK155" s="1163">
        <v>140</v>
      </c>
      <c r="AL155" s="1164"/>
      <c r="AM155" s="1165"/>
      <c r="AN155" s="1166"/>
      <c r="AO155" s="587">
        <f t="shared" si="24"/>
        <v>0</v>
      </c>
      <c r="AQ155" s="1163">
        <v>140</v>
      </c>
      <c r="AR155" s="1164"/>
      <c r="AS155" s="1165"/>
      <c r="AT155" s="1166"/>
      <c r="AU155" s="587">
        <f t="shared" si="25"/>
        <v>0</v>
      </c>
      <c r="AW155" s="1163">
        <v>140</v>
      </c>
      <c r="AX155" s="1164"/>
      <c r="AY155" s="1165"/>
      <c r="AZ155" s="1166"/>
      <c r="BA155" s="587">
        <f t="shared" si="26"/>
        <v>0</v>
      </c>
    </row>
    <row r="156" spans="1:53" s="17" customFormat="1" ht="16.75" hidden="1" customHeight="1" outlineLevel="1">
      <c r="A156" s="1163">
        <v>141</v>
      </c>
      <c r="B156" s="1164"/>
      <c r="C156" s="1165"/>
      <c r="D156" s="1166"/>
      <c r="E156" s="587">
        <f t="shared" si="18"/>
        <v>0</v>
      </c>
      <c r="G156" s="1163">
        <v>141</v>
      </c>
      <c r="H156" s="1164"/>
      <c r="I156" s="1165"/>
      <c r="J156" s="1166"/>
      <c r="K156" s="587">
        <f t="shared" si="19"/>
        <v>0</v>
      </c>
      <c r="M156" s="1163">
        <v>141</v>
      </c>
      <c r="N156" s="1164"/>
      <c r="O156" s="1165"/>
      <c r="P156" s="1166"/>
      <c r="Q156" s="587">
        <f t="shared" si="20"/>
        <v>0</v>
      </c>
      <c r="S156" s="1163">
        <v>141</v>
      </c>
      <c r="T156" s="1164"/>
      <c r="U156" s="1165"/>
      <c r="V156" s="1166"/>
      <c r="W156" s="587">
        <f t="shared" si="21"/>
        <v>0</v>
      </c>
      <c r="Y156" s="1163">
        <v>141</v>
      </c>
      <c r="Z156" s="1164"/>
      <c r="AA156" s="1165"/>
      <c r="AB156" s="1166"/>
      <c r="AC156" s="587">
        <f t="shared" si="22"/>
        <v>0</v>
      </c>
      <c r="AE156" s="1163">
        <v>141</v>
      </c>
      <c r="AF156" s="1164"/>
      <c r="AG156" s="1165"/>
      <c r="AH156" s="1166"/>
      <c r="AI156" s="587">
        <f t="shared" si="23"/>
        <v>0</v>
      </c>
      <c r="AK156" s="1163">
        <v>141</v>
      </c>
      <c r="AL156" s="1164"/>
      <c r="AM156" s="1165"/>
      <c r="AN156" s="1166"/>
      <c r="AO156" s="587">
        <f t="shared" si="24"/>
        <v>0</v>
      </c>
      <c r="AQ156" s="1163">
        <v>141</v>
      </c>
      <c r="AR156" s="1164"/>
      <c r="AS156" s="1165"/>
      <c r="AT156" s="1166"/>
      <c r="AU156" s="587">
        <f t="shared" si="25"/>
        <v>0</v>
      </c>
      <c r="AW156" s="1163">
        <v>141</v>
      </c>
      <c r="AX156" s="1164"/>
      <c r="AY156" s="1165"/>
      <c r="AZ156" s="1166"/>
      <c r="BA156" s="587">
        <f t="shared" si="26"/>
        <v>0</v>
      </c>
    </row>
    <row r="157" spans="1:53" s="17" customFormat="1" ht="16.75" hidden="1" customHeight="1" outlineLevel="1">
      <c r="A157" s="1163">
        <v>142</v>
      </c>
      <c r="B157" s="1164"/>
      <c r="C157" s="1165"/>
      <c r="D157" s="1166"/>
      <c r="E157" s="587">
        <f t="shared" si="18"/>
        <v>0</v>
      </c>
      <c r="G157" s="1163">
        <v>142</v>
      </c>
      <c r="H157" s="1164"/>
      <c r="I157" s="1165"/>
      <c r="J157" s="1166"/>
      <c r="K157" s="587">
        <f t="shared" si="19"/>
        <v>0</v>
      </c>
      <c r="M157" s="1163">
        <v>142</v>
      </c>
      <c r="N157" s="1164"/>
      <c r="O157" s="1165"/>
      <c r="P157" s="1166"/>
      <c r="Q157" s="587">
        <f t="shared" si="20"/>
        <v>0</v>
      </c>
      <c r="S157" s="1163">
        <v>142</v>
      </c>
      <c r="T157" s="1164"/>
      <c r="U157" s="1165"/>
      <c r="V157" s="1166"/>
      <c r="W157" s="587">
        <f t="shared" si="21"/>
        <v>0</v>
      </c>
      <c r="Y157" s="1163">
        <v>142</v>
      </c>
      <c r="Z157" s="1164"/>
      <c r="AA157" s="1165"/>
      <c r="AB157" s="1166"/>
      <c r="AC157" s="587">
        <f t="shared" si="22"/>
        <v>0</v>
      </c>
      <c r="AE157" s="1163">
        <v>142</v>
      </c>
      <c r="AF157" s="1164"/>
      <c r="AG157" s="1165"/>
      <c r="AH157" s="1166"/>
      <c r="AI157" s="587">
        <f t="shared" si="23"/>
        <v>0</v>
      </c>
      <c r="AK157" s="1163">
        <v>142</v>
      </c>
      <c r="AL157" s="1164"/>
      <c r="AM157" s="1165"/>
      <c r="AN157" s="1166"/>
      <c r="AO157" s="587">
        <f t="shared" si="24"/>
        <v>0</v>
      </c>
      <c r="AQ157" s="1163">
        <v>142</v>
      </c>
      <c r="AR157" s="1164"/>
      <c r="AS157" s="1165"/>
      <c r="AT157" s="1166"/>
      <c r="AU157" s="587">
        <f t="shared" si="25"/>
        <v>0</v>
      </c>
      <c r="AW157" s="1163">
        <v>142</v>
      </c>
      <c r="AX157" s="1164"/>
      <c r="AY157" s="1165"/>
      <c r="AZ157" s="1166"/>
      <c r="BA157" s="587">
        <f t="shared" si="26"/>
        <v>0</v>
      </c>
    </row>
    <row r="158" spans="1:53" s="17" customFormat="1" ht="16.75" hidden="1" customHeight="1" outlineLevel="1">
      <c r="A158" s="1163">
        <v>143</v>
      </c>
      <c r="B158" s="1164"/>
      <c r="C158" s="1165"/>
      <c r="D158" s="1166"/>
      <c r="E158" s="587">
        <f t="shared" si="18"/>
        <v>0</v>
      </c>
      <c r="G158" s="1163">
        <v>143</v>
      </c>
      <c r="H158" s="1164"/>
      <c r="I158" s="1165"/>
      <c r="J158" s="1166"/>
      <c r="K158" s="587">
        <f t="shared" si="19"/>
        <v>0</v>
      </c>
      <c r="M158" s="1163">
        <v>143</v>
      </c>
      <c r="N158" s="1164"/>
      <c r="O158" s="1165"/>
      <c r="P158" s="1166"/>
      <c r="Q158" s="587">
        <f t="shared" si="20"/>
        <v>0</v>
      </c>
      <c r="S158" s="1163">
        <v>143</v>
      </c>
      <c r="T158" s="1164"/>
      <c r="U158" s="1165"/>
      <c r="V158" s="1166"/>
      <c r="W158" s="587">
        <f t="shared" si="21"/>
        <v>0</v>
      </c>
      <c r="Y158" s="1163">
        <v>143</v>
      </c>
      <c r="Z158" s="1164"/>
      <c r="AA158" s="1165"/>
      <c r="AB158" s="1166"/>
      <c r="AC158" s="587">
        <f t="shared" si="22"/>
        <v>0</v>
      </c>
      <c r="AE158" s="1163">
        <v>143</v>
      </c>
      <c r="AF158" s="1164"/>
      <c r="AG158" s="1165"/>
      <c r="AH158" s="1166"/>
      <c r="AI158" s="587">
        <f t="shared" si="23"/>
        <v>0</v>
      </c>
      <c r="AK158" s="1163">
        <v>143</v>
      </c>
      <c r="AL158" s="1164"/>
      <c r="AM158" s="1165"/>
      <c r="AN158" s="1166"/>
      <c r="AO158" s="587">
        <f t="shared" si="24"/>
        <v>0</v>
      </c>
      <c r="AQ158" s="1163">
        <v>143</v>
      </c>
      <c r="AR158" s="1164"/>
      <c r="AS158" s="1165"/>
      <c r="AT158" s="1166"/>
      <c r="AU158" s="587">
        <f t="shared" si="25"/>
        <v>0</v>
      </c>
      <c r="AW158" s="1163">
        <v>143</v>
      </c>
      <c r="AX158" s="1164"/>
      <c r="AY158" s="1165"/>
      <c r="AZ158" s="1166"/>
      <c r="BA158" s="587">
        <f t="shared" si="26"/>
        <v>0</v>
      </c>
    </row>
    <row r="159" spans="1:53" s="17" customFormat="1" ht="16.75" hidden="1" customHeight="1" outlineLevel="1">
      <c r="A159" s="1163">
        <v>144</v>
      </c>
      <c r="B159" s="1164"/>
      <c r="C159" s="1165"/>
      <c r="D159" s="1166"/>
      <c r="E159" s="587">
        <f t="shared" si="18"/>
        <v>0</v>
      </c>
      <c r="G159" s="1163">
        <v>144</v>
      </c>
      <c r="H159" s="1164"/>
      <c r="I159" s="1165"/>
      <c r="J159" s="1166"/>
      <c r="K159" s="587">
        <f t="shared" si="19"/>
        <v>0</v>
      </c>
      <c r="M159" s="1163">
        <v>144</v>
      </c>
      <c r="N159" s="1164"/>
      <c r="O159" s="1165"/>
      <c r="P159" s="1166"/>
      <c r="Q159" s="587">
        <f t="shared" si="20"/>
        <v>0</v>
      </c>
      <c r="S159" s="1163">
        <v>144</v>
      </c>
      <c r="T159" s="1164"/>
      <c r="U159" s="1165"/>
      <c r="V159" s="1166"/>
      <c r="W159" s="587">
        <f t="shared" si="21"/>
        <v>0</v>
      </c>
      <c r="Y159" s="1163">
        <v>144</v>
      </c>
      <c r="Z159" s="1164"/>
      <c r="AA159" s="1165"/>
      <c r="AB159" s="1166"/>
      <c r="AC159" s="587">
        <f t="shared" si="22"/>
        <v>0</v>
      </c>
      <c r="AE159" s="1163">
        <v>144</v>
      </c>
      <c r="AF159" s="1164"/>
      <c r="AG159" s="1165"/>
      <c r="AH159" s="1166"/>
      <c r="AI159" s="587">
        <f t="shared" si="23"/>
        <v>0</v>
      </c>
      <c r="AK159" s="1163">
        <v>144</v>
      </c>
      <c r="AL159" s="1164"/>
      <c r="AM159" s="1165"/>
      <c r="AN159" s="1166"/>
      <c r="AO159" s="587">
        <f t="shared" si="24"/>
        <v>0</v>
      </c>
      <c r="AQ159" s="1163">
        <v>144</v>
      </c>
      <c r="AR159" s="1164"/>
      <c r="AS159" s="1165"/>
      <c r="AT159" s="1166"/>
      <c r="AU159" s="587">
        <f t="shared" si="25"/>
        <v>0</v>
      </c>
      <c r="AW159" s="1163">
        <v>144</v>
      </c>
      <c r="AX159" s="1164"/>
      <c r="AY159" s="1165"/>
      <c r="AZ159" s="1166"/>
      <c r="BA159" s="587">
        <f t="shared" si="26"/>
        <v>0</v>
      </c>
    </row>
    <row r="160" spans="1:53" s="17" customFormat="1" ht="16.75" hidden="1" customHeight="1" outlineLevel="1">
      <c r="A160" s="1163">
        <v>145</v>
      </c>
      <c r="B160" s="1164"/>
      <c r="C160" s="1165"/>
      <c r="D160" s="1166"/>
      <c r="E160" s="587">
        <f t="shared" si="18"/>
        <v>0</v>
      </c>
      <c r="G160" s="1163">
        <v>145</v>
      </c>
      <c r="H160" s="1164"/>
      <c r="I160" s="1165"/>
      <c r="J160" s="1166"/>
      <c r="K160" s="587">
        <f t="shared" si="19"/>
        <v>0</v>
      </c>
      <c r="M160" s="1163">
        <v>145</v>
      </c>
      <c r="N160" s="1164"/>
      <c r="O160" s="1165"/>
      <c r="P160" s="1166"/>
      <c r="Q160" s="587">
        <f t="shared" si="20"/>
        <v>0</v>
      </c>
      <c r="S160" s="1163">
        <v>145</v>
      </c>
      <c r="T160" s="1164"/>
      <c r="U160" s="1165"/>
      <c r="V160" s="1166"/>
      <c r="W160" s="587">
        <f t="shared" si="21"/>
        <v>0</v>
      </c>
      <c r="Y160" s="1163">
        <v>145</v>
      </c>
      <c r="Z160" s="1164"/>
      <c r="AA160" s="1165"/>
      <c r="AB160" s="1166"/>
      <c r="AC160" s="587">
        <f t="shared" si="22"/>
        <v>0</v>
      </c>
      <c r="AE160" s="1163">
        <v>145</v>
      </c>
      <c r="AF160" s="1164"/>
      <c r="AG160" s="1165"/>
      <c r="AH160" s="1166"/>
      <c r="AI160" s="587">
        <f t="shared" si="23"/>
        <v>0</v>
      </c>
      <c r="AK160" s="1163">
        <v>145</v>
      </c>
      <c r="AL160" s="1164"/>
      <c r="AM160" s="1165"/>
      <c r="AN160" s="1166"/>
      <c r="AO160" s="587">
        <f t="shared" si="24"/>
        <v>0</v>
      </c>
      <c r="AQ160" s="1163">
        <v>145</v>
      </c>
      <c r="AR160" s="1164"/>
      <c r="AS160" s="1165"/>
      <c r="AT160" s="1166"/>
      <c r="AU160" s="587">
        <f t="shared" si="25"/>
        <v>0</v>
      </c>
      <c r="AW160" s="1163">
        <v>145</v>
      </c>
      <c r="AX160" s="1164"/>
      <c r="AY160" s="1165"/>
      <c r="AZ160" s="1166"/>
      <c r="BA160" s="587">
        <f t="shared" si="26"/>
        <v>0</v>
      </c>
    </row>
    <row r="161" spans="1:53" s="17" customFormat="1" ht="16.75" hidden="1" customHeight="1" outlineLevel="1">
      <c r="A161" s="1163">
        <v>146</v>
      </c>
      <c r="B161" s="1164"/>
      <c r="C161" s="1165"/>
      <c r="D161" s="1166"/>
      <c r="E161" s="587">
        <f t="shared" si="18"/>
        <v>0</v>
      </c>
      <c r="G161" s="1163">
        <v>146</v>
      </c>
      <c r="H161" s="1164"/>
      <c r="I161" s="1165"/>
      <c r="J161" s="1166"/>
      <c r="K161" s="587">
        <f t="shared" si="19"/>
        <v>0</v>
      </c>
      <c r="M161" s="1163">
        <v>146</v>
      </c>
      <c r="N161" s="1164"/>
      <c r="O161" s="1165"/>
      <c r="P161" s="1166"/>
      <c r="Q161" s="587">
        <f t="shared" si="20"/>
        <v>0</v>
      </c>
      <c r="S161" s="1163">
        <v>146</v>
      </c>
      <c r="T161" s="1164"/>
      <c r="U161" s="1165"/>
      <c r="V161" s="1166"/>
      <c r="W161" s="587">
        <f t="shared" si="21"/>
        <v>0</v>
      </c>
      <c r="Y161" s="1163">
        <v>146</v>
      </c>
      <c r="Z161" s="1164"/>
      <c r="AA161" s="1165"/>
      <c r="AB161" s="1166"/>
      <c r="AC161" s="587">
        <f t="shared" si="22"/>
        <v>0</v>
      </c>
      <c r="AE161" s="1163">
        <v>146</v>
      </c>
      <c r="AF161" s="1164"/>
      <c r="AG161" s="1165"/>
      <c r="AH161" s="1166"/>
      <c r="AI161" s="587">
        <f t="shared" si="23"/>
        <v>0</v>
      </c>
      <c r="AK161" s="1163">
        <v>146</v>
      </c>
      <c r="AL161" s="1164"/>
      <c r="AM161" s="1165"/>
      <c r="AN161" s="1166"/>
      <c r="AO161" s="587">
        <f t="shared" si="24"/>
        <v>0</v>
      </c>
      <c r="AQ161" s="1163">
        <v>146</v>
      </c>
      <c r="AR161" s="1164"/>
      <c r="AS161" s="1165"/>
      <c r="AT161" s="1166"/>
      <c r="AU161" s="587">
        <f t="shared" si="25"/>
        <v>0</v>
      </c>
      <c r="AW161" s="1163">
        <v>146</v>
      </c>
      <c r="AX161" s="1164"/>
      <c r="AY161" s="1165"/>
      <c r="AZ161" s="1166"/>
      <c r="BA161" s="587">
        <f t="shared" si="26"/>
        <v>0</v>
      </c>
    </row>
    <row r="162" spans="1:53" s="17" customFormat="1" ht="16.75" hidden="1" customHeight="1" outlineLevel="1">
      <c r="A162" s="1163">
        <v>147</v>
      </c>
      <c r="B162" s="1164"/>
      <c r="C162" s="1165"/>
      <c r="D162" s="1166"/>
      <c r="E162" s="587">
        <f t="shared" si="18"/>
        <v>0</v>
      </c>
      <c r="G162" s="1163">
        <v>147</v>
      </c>
      <c r="H162" s="1164"/>
      <c r="I162" s="1165"/>
      <c r="J162" s="1166"/>
      <c r="K162" s="587">
        <f t="shared" si="19"/>
        <v>0</v>
      </c>
      <c r="M162" s="1163">
        <v>147</v>
      </c>
      <c r="N162" s="1164"/>
      <c r="O162" s="1165"/>
      <c r="P162" s="1166"/>
      <c r="Q162" s="587">
        <f t="shared" si="20"/>
        <v>0</v>
      </c>
      <c r="S162" s="1163">
        <v>147</v>
      </c>
      <c r="T162" s="1164"/>
      <c r="U162" s="1165"/>
      <c r="V162" s="1166"/>
      <c r="W162" s="587">
        <f t="shared" si="21"/>
        <v>0</v>
      </c>
      <c r="Y162" s="1163">
        <v>147</v>
      </c>
      <c r="Z162" s="1164"/>
      <c r="AA162" s="1165"/>
      <c r="AB162" s="1166"/>
      <c r="AC162" s="587">
        <f t="shared" si="22"/>
        <v>0</v>
      </c>
      <c r="AE162" s="1163">
        <v>147</v>
      </c>
      <c r="AF162" s="1164"/>
      <c r="AG162" s="1165"/>
      <c r="AH162" s="1166"/>
      <c r="AI162" s="587">
        <f t="shared" si="23"/>
        <v>0</v>
      </c>
      <c r="AK162" s="1163">
        <v>147</v>
      </c>
      <c r="AL162" s="1164"/>
      <c r="AM162" s="1165"/>
      <c r="AN162" s="1166"/>
      <c r="AO162" s="587">
        <f t="shared" si="24"/>
        <v>0</v>
      </c>
      <c r="AQ162" s="1163">
        <v>147</v>
      </c>
      <c r="AR162" s="1164"/>
      <c r="AS162" s="1165"/>
      <c r="AT162" s="1166"/>
      <c r="AU162" s="587">
        <f t="shared" si="25"/>
        <v>0</v>
      </c>
      <c r="AW162" s="1163">
        <v>147</v>
      </c>
      <c r="AX162" s="1164"/>
      <c r="AY162" s="1165"/>
      <c r="AZ162" s="1166"/>
      <c r="BA162" s="587">
        <f t="shared" si="26"/>
        <v>0</v>
      </c>
    </row>
    <row r="163" spans="1:53" s="17" customFormat="1" ht="16.75" hidden="1" customHeight="1" outlineLevel="1">
      <c r="A163" s="1163">
        <v>148</v>
      </c>
      <c r="B163" s="1164"/>
      <c r="C163" s="1165"/>
      <c r="D163" s="1166"/>
      <c r="E163" s="587">
        <f t="shared" si="18"/>
        <v>0</v>
      </c>
      <c r="G163" s="1163">
        <v>148</v>
      </c>
      <c r="H163" s="1164"/>
      <c r="I163" s="1165"/>
      <c r="J163" s="1166"/>
      <c r="K163" s="587">
        <f t="shared" si="19"/>
        <v>0</v>
      </c>
      <c r="M163" s="1163">
        <v>148</v>
      </c>
      <c r="N163" s="1164"/>
      <c r="O163" s="1165"/>
      <c r="P163" s="1166"/>
      <c r="Q163" s="587">
        <f t="shared" si="20"/>
        <v>0</v>
      </c>
      <c r="S163" s="1163">
        <v>148</v>
      </c>
      <c r="T163" s="1164"/>
      <c r="U163" s="1165"/>
      <c r="V163" s="1166"/>
      <c r="W163" s="587">
        <f t="shared" si="21"/>
        <v>0</v>
      </c>
      <c r="Y163" s="1163">
        <v>148</v>
      </c>
      <c r="Z163" s="1164"/>
      <c r="AA163" s="1165"/>
      <c r="AB163" s="1166"/>
      <c r="AC163" s="587">
        <f t="shared" si="22"/>
        <v>0</v>
      </c>
      <c r="AE163" s="1163">
        <v>148</v>
      </c>
      <c r="AF163" s="1164"/>
      <c r="AG163" s="1165"/>
      <c r="AH163" s="1166"/>
      <c r="AI163" s="587">
        <f t="shared" si="23"/>
        <v>0</v>
      </c>
      <c r="AK163" s="1163">
        <v>148</v>
      </c>
      <c r="AL163" s="1164"/>
      <c r="AM163" s="1165"/>
      <c r="AN163" s="1166"/>
      <c r="AO163" s="587">
        <f t="shared" si="24"/>
        <v>0</v>
      </c>
      <c r="AQ163" s="1163">
        <v>148</v>
      </c>
      <c r="AR163" s="1164"/>
      <c r="AS163" s="1165"/>
      <c r="AT163" s="1166"/>
      <c r="AU163" s="587">
        <f t="shared" si="25"/>
        <v>0</v>
      </c>
      <c r="AW163" s="1163">
        <v>148</v>
      </c>
      <c r="AX163" s="1164"/>
      <c r="AY163" s="1165"/>
      <c r="AZ163" s="1166"/>
      <c r="BA163" s="587">
        <f t="shared" si="26"/>
        <v>0</v>
      </c>
    </row>
    <row r="164" spans="1:53" s="17" customFormat="1" ht="16.75" hidden="1" customHeight="1" outlineLevel="1">
      <c r="A164" s="1163">
        <v>149</v>
      </c>
      <c r="B164" s="1164"/>
      <c r="C164" s="1165"/>
      <c r="D164" s="1166"/>
      <c r="E164" s="587">
        <f t="shared" si="18"/>
        <v>0</v>
      </c>
      <c r="G164" s="1163">
        <v>149</v>
      </c>
      <c r="H164" s="1164"/>
      <c r="I164" s="1165"/>
      <c r="J164" s="1166"/>
      <c r="K164" s="587">
        <f t="shared" si="19"/>
        <v>0</v>
      </c>
      <c r="M164" s="1163">
        <v>149</v>
      </c>
      <c r="N164" s="1164"/>
      <c r="O164" s="1165"/>
      <c r="P164" s="1166"/>
      <c r="Q164" s="587">
        <f t="shared" si="20"/>
        <v>0</v>
      </c>
      <c r="S164" s="1163">
        <v>149</v>
      </c>
      <c r="T164" s="1164"/>
      <c r="U164" s="1165"/>
      <c r="V164" s="1166"/>
      <c r="W164" s="587">
        <f t="shared" si="21"/>
        <v>0</v>
      </c>
      <c r="Y164" s="1163">
        <v>149</v>
      </c>
      <c r="Z164" s="1164"/>
      <c r="AA164" s="1165"/>
      <c r="AB164" s="1166"/>
      <c r="AC164" s="587">
        <f t="shared" si="22"/>
        <v>0</v>
      </c>
      <c r="AE164" s="1163">
        <v>149</v>
      </c>
      <c r="AF164" s="1164"/>
      <c r="AG164" s="1165"/>
      <c r="AH164" s="1166"/>
      <c r="AI164" s="587">
        <f t="shared" si="23"/>
        <v>0</v>
      </c>
      <c r="AK164" s="1163">
        <v>149</v>
      </c>
      <c r="AL164" s="1164"/>
      <c r="AM164" s="1165"/>
      <c r="AN164" s="1166"/>
      <c r="AO164" s="587">
        <f t="shared" si="24"/>
        <v>0</v>
      </c>
      <c r="AQ164" s="1163">
        <v>149</v>
      </c>
      <c r="AR164" s="1164"/>
      <c r="AS164" s="1165"/>
      <c r="AT164" s="1166"/>
      <c r="AU164" s="587">
        <f t="shared" si="25"/>
        <v>0</v>
      </c>
      <c r="AW164" s="1163">
        <v>149</v>
      </c>
      <c r="AX164" s="1164"/>
      <c r="AY164" s="1165"/>
      <c r="AZ164" s="1166"/>
      <c r="BA164" s="587">
        <f t="shared" si="26"/>
        <v>0</v>
      </c>
    </row>
    <row r="165" spans="1:53" s="17" customFormat="1" ht="16.75" hidden="1" customHeight="1" outlineLevel="1">
      <c r="A165" s="1163">
        <v>150</v>
      </c>
      <c r="B165" s="1164"/>
      <c r="C165" s="1165"/>
      <c r="D165" s="1166"/>
      <c r="E165" s="587">
        <f t="shared" si="18"/>
        <v>0</v>
      </c>
      <c r="G165" s="1163">
        <v>150</v>
      </c>
      <c r="H165" s="1164"/>
      <c r="I165" s="1165"/>
      <c r="J165" s="1166"/>
      <c r="K165" s="587">
        <f t="shared" si="19"/>
        <v>0</v>
      </c>
      <c r="M165" s="1163">
        <v>150</v>
      </c>
      <c r="N165" s="1164"/>
      <c r="O165" s="1165"/>
      <c r="P165" s="1166"/>
      <c r="Q165" s="587">
        <f t="shared" si="20"/>
        <v>0</v>
      </c>
      <c r="S165" s="1163">
        <v>150</v>
      </c>
      <c r="T165" s="1164"/>
      <c r="U165" s="1165"/>
      <c r="V165" s="1166"/>
      <c r="W165" s="587">
        <f t="shared" si="21"/>
        <v>0</v>
      </c>
      <c r="Y165" s="1163">
        <v>150</v>
      </c>
      <c r="Z165" s="1164"/>
      <c r="AA165" s="1165"/>
      <c r="AB165" s="1166"/>
      <c r="AC165" s="587">
        <f t="shared" si="22"/>
        <v>0</v>
      </c>
      <c r="AE165" s="1163">
        <v>150</v>
      </c>
      <c r="AF165" s="1164"/>
      <c r="AG165" s="1165"/>
      <c r="AH165" s="1166"/>
      <c r="AI165" s="587">
        <f t="shared" si="23"/>
        <v>0</v>
      </c>
      <c r="AK165" s="1163">
        <v>150</v>
      </c>
      <c r="AL165" s="1164"/>
      <c r="AM165" s="1165"/>
      <c r="AN165" s="1166"/>
      <c r="AO165" s="587">
        <f t="shared" si="24"/>
        <v>0</v>
      </c>
      <c r="AQ165" s="1163">
        <v>150</v>
      </c>
      <c r="AR165" s="1164"/>
      <c r="AS165" s="1165"/>
      <c r="AT165" s="1166"/>
      <c r="AU165" s="587">
        <f t="shared" si="25"/>
        <v>0</v>
      </c>
      <c r="AW165" s="1163">
        <v>150</v>
      </c>
      <c r="AX165" s="1164"/>
      <c r="AY165" s="1165"/>
      <c r="AZ165" s="1166"/>
      <c r="BA165" s="587">
        <f t="shared" si="26"/>
        <v>0</v>
      </c>
    </row>
    <row r="166" spans="1:53" s="17" customFormat="1" ht="16.75" hidden="1" customHeight="1" outlineLevel="1">
      <c r="A166" s="1163">
        <v>151</v>
      </c>
      <c r="B166" s="1164"/>
      <c r="C166" s="1165"/>
      <c r="D166" s="1166"/>
      <c r="E166" s="587">
        <f t="shared" si="18"/>
        <v>0</v>
      </c>
      <c r="G166" s="1163">
        <v>151</v>
      </c>
      <c r="H166" s="1164"/>
      <c r="I166" s="1165"/>
      <c r="J166" s="1166"/>
      <c r="K166" s="587">
        <f t="shared" si="19"/>
        <v>0</v>
      </c>
      <c r="M166" s="1163">
        <v>151</v>
      </c>
      <c r="N166" s="1164"/>
      <c r="O166" s="1165"/>
      <c r="P166" s="1166"/>
      <c r="Q166" s="587">
        <f t="shared" si="20"/>
        <v>0</v>
      </c>
      <c r="S166" s="1163">
        <v>151</v>
      </c>
      <c r="T166" s="1164"/>
      <c r="U166" s="1165"/>
      <c r="V166" s="1166"/>
      <c r="W166" s="587">
        <f t="shared" si="21"/>
        <v>0</v>
      </c>
      <c r="Y166" s="1163">
        <v>151</v>
      </c>
      <c r="Z166" s="1164"/>
      <c r="AA166" s="1165"/>
      <c r="AB166" s="1166"/>
      <c r="AC166" s="587">
        <f t="shared" si="22"/>
        <v>0</v>
      </c>
      <c r="AE166" s="1163">
        <v>151</v>
      </c>
      <c r="AF166" s="1164"/>
      <c r="AG166" s="1165"/>
      <c r="AH166" s="1166"/>
      <c r="AI166" s="587">
        <f t="shared" si="23"/>
        <v>0</v>
      </c>
      <c r="AK166" s="1163">
        <v>151</v>
      </c>
      <c r="AL166" s="1164"/>
      <c r="AM166" s="1165"/>
      <c r="AN166" s="1166"/>
      <c r="AO166" s="587">
        <f t="shared" si="24"/>
        <v>0</v>
      </c>
      <c r="AQ166" s="1163">
        <v>151</v>
      </c>
      <c r="AR166" s="1164"/>
      <c r="AS166" s="1165"/>
      <c r="AT166" s="1166"/>
      <c r="AU166" s="587">
        <f t="shared" si="25"/>
        <v>0</v>
      </c>
      <c r="AW166" s="1163">
        <v>151</v>
      </c>
      <c r="AX166" s="1164"/>
      <c r="AY166" s="1165"/>
      <c r="AZ166" s="1166"/>
      <c r="BA166" s="587">
        <f t="shared" si="26"/>
        <v>0</v>
      </c>
    </row>
    <row r="167" spans="1:53" s="17" customFormat="1" ht="16.75" hidden="1" customHeight="1" outlineLevel="1">
      <c r="A167" s="1163">
        <v>152</v>
      </c>
      <c r="B167" s="1164"/>
      <c r="C167" s="1165"/>
      <c r="D167" s="1166"/>
      <c r="E167" s="587">
        <f t="shared" si="18"/>
        <v>0</v>
      </c>
      <c r="G167" s="1163">
        <v>152</v>
      </c>
      <c r="H167" s="1164"/>
      <c r="I167" s="1165"/>
      <c r="J167" s="1166"/>
      <c r="K167" s="587">
        <f t="shared" si="19"/>
        <v>0</v>
      </c>
      <c r="M167" s="1163">
        <v>152</v>
      </c>
      <c r="N167" s="1164"/>
      <c r="O167" s="1165"/>
      <c r="P167" s="1166"/>
      <c r="Q167" s="587">
        <f t="shared" si="20"/>
        <v>0</v>
      </c>
      <c r="S167" s="1163">
        <v>152</v>
      </c>
      <c r="T167" s="1164"/>
      <c r="U167" s="1165"/>
      <c r="V167" s="1166"/>
      <c r="W167" s="587">
        <f t="shared" si="21"/>
        <v>0</v>
      </c>
      <c r="Y167" s="1163">
        <v>152</v>
      </c>
      <c r="Z167" s="1164"/>
      <c r="AA167" s="1165"/>
      <c r="AB167" s="1166"/>
      <c r="AC167" s="587">
        <f t="shared" si="22"/>
        <v>0</v>
      </c>
      <c r="AE167" s="1163">
        <v>152</v>
      </c>
      <c r="AF167" s="1164"/>
      <c r="AG167" s="1165"/>
      <c r="AH167" s="1166"/>
      <c r="AI167" s="587">
        <f t="shared" si="23"/>
        <v>0</v>
      </c>
      <c r="AK167" s="1163">
        <v>152</v>
      </c>
      <c r="AL167" s="1164"/>
      <c r="AM167" s="1165"/>
      <c r="AN167" s="1166"/>
      <c r="AO167" s="587">
        <f t="shared" si="24"/>
        <v>0</v>
      </c>
      <c r="AQ167" s="1163">
        <v>152</v>
      </c>
      <c r="AR167" s="1164"/>
      <c r="AS167" s="1165"/>
      <c r="AT167" s="1166"/>
      <c r="AU167" s="587">
        <f t="shared" si="25"/>
        <v>0</v>
      </c>
      <c r="AW167" s="1163">
        <v>152</v>
      </c>
      <c r="AX167" s="1164"/>
      <c r="AY167" s="1165"/>
      <c r="AZ167" s="1166"/>
      <c r="BA167" s="587">
        <f t="shared" si="26"/>
        <v>0</v>
      </c>
    </row>
    <row r="168" spans="1:53" s="17" customFormat="1" ht="16.75" hidden="1" customHeight="1" outlineLevel="1">
      <c r="A168" s="1163">
        <v>153</v>
      </c>
      <c r="B168" s="1164"/>
      <c r="C168" s="1165"/>
      <c r="D168" s="1166"/>
      <c r="E168" s="587">
        <f t="shared" si="18"/>
        <v>0</v>
      </c>
      <c r="G168" s="1163">
        <v>153</v>
      </c>
      <c r="H168" s="1164"/>
      <c r="I168" s="1165"/>
      <c r="J168" s="1166"/>
      <c r="K168" s="587">
        <f t="shared" si="19"/>
        <v>0</v>
      </c>
      <c r="M168" s="1163">
        <v>153</v>
      </c>
      <c r="N168" s="1164"/>
      <c r="O168" s="1165"/>
      <c r="P168" s="1166"/>
      <c r="Q168" s="587">
        <f t="shared" si="20"/>
        <v>0</v>
      </c>
      <c r="S168" s="1163">
        <v>153</v>
      </c>
      <c r="T168" s="1164"/>
      <c r="U168" s="1165"/>
      <c r="V168" s="1166"/>
      <c r="W168" s="587">
        <f t="shared" si="21"/>
        <v>0</v>
      </c>
      <c r="Y168" s="1163">
        <v>153</v>
      </c>
      <c r="Z168" s="1164"/>
      <c r="AA168" s="1165"/>
      <c r="AB168" s="1166"/>
      <c r="AC168" s="587">
        <f t="shared" si="22"/>
        <v>0</v>
      </c>
      <c r="AE168" s="1163">
        <v>153</v>
      </c>
      <c r="AF168" s="1164"/>
      <c r="AG168" s="1165"/>
      <c r="AH168" s="1166"/>
      <c r="AI168" s="587">
        <f t="shared" si="23"/>
        <v>0</v>
      </c>
      <c r="AK168" s="1163">
        <v>153</v>
      </c>
      <c r="AL168" s="1164"/>
      <c r="AM168" s="1165"/>
      <c r="AN168" s="1166"/>
      <c r="AO168" s="587">
        <f t="shared" si="24"/>
        <v>0</v>
      </c>
      <c r="AQ168" s="1163">
        <v>153</v>
      </c>
      <c r="AR168" s="1164"/>
      <c r="AS168" s="1165"/>
      <c r="AT168" s="1166"/>
      <c r="AU168" s="587">
        <f t="shared" si="25"/>
        <v>0</v>
      </c>
      <c r="AW168" s="1163">
        <v>153</v>
      </c>
      <c r="AX168" s="1164"/>
      <c r="AY168" s="1165"/>
      <c r="AZ168" s="1166"/>
      <c r="BA168" s="587">
        <f t="shared" si="26"/>
        <v>0</v>
      </c>
    </row>
    <row r="169" spans="1:53" s="17" customFormat="1" ht="16.75" hidden="1" customHeight="1" outlineLevel="1">
      <c r="A169" s="1163">
        <v>154</v>
      </c>
      <c r="B169" s="1164"/>
      <c r="C169" s="1165"/>
      <c r="D169" s="1166"/>
      <c r="E169" s="587">
        <f t="shared" si="18"/>
        <v>0</v>
      </c>
      <c r="G169" s="1163">
        <v>154</v>
      </c>
      <c r="H169" s="1164"/>
      <c r="I169" s="1165"/>
      <c r="J169" s="1166"/>
      <c r="K169" s="587">
        <f t="shared" si="19"/>
        <v>0</v>
      </c>
      <c r="M169" s="1163">
        <v>154</v>
      </c>
      <c r="N169" s="1164"/>
      <c r="O169" s="1165"/>
      <c r="P169" s="1166"/>
      <c r="Q169" s="587">
        <f t="shared" si="20"/>
        <v>0</v>
      </c>
      <c r="S169" s="1163">
        <v>154</v>
      </c>
      <c r="T169" s="1164"/>
      <c r="U169" s="1165"/>
      <c r="V169" s="1166"/>
      <c r="W169" s="587">
        <f t="shared" si="21"/>
        <v>0</v>
      </c>
      <c r="Y169" s="1163">
        <v>154</v>
      </c>
      <c r="Z169" s="1164"/>
      <c r="AA169" s="1165"/>
      <c r="AB169" s="1166"/>
      <c r="AC169" s="587">
        <f t="shared" si="22"/>
        <v>0</v>
      </c>
      <c r="AE169" s="1163">
        <v>154</v>
      </c>
      <c r="AF169" s="1164"/>
      <c r="AG169" s="1165"/>
      <c r="AH169" s="1166"/>
      <c r="AI169" s="587">
        <f t="shared" si="23"/>
        <v>0</v>
      </c>
      <c r="AK169" s="1163">
        <v>154</v>
      </c>
      <c r="AL169" s="1164"/>
      <c r="AM169" s="1165"/>
      <c r="AN169" s="1166"/>
      <c r="AO169" s="587">
        <f t="shared" si="24"/>
        <v>0</v>
      </c>
      <c r="AQ169" s="1163">
        <v>154</v>
      </c>
      <c r="AR169" s="1164"/>
      <c r="AS169" s="1165"/>
      <c r="AT169" s="1166"/>
      <c r="AU169" s="587">
        <f t="shared" si="25"/>
        <v>0</v>
      </c>
      <c r="AW169" s="1163">
        <v>154</v>
      </c>
      <c r="AX169" s="1164"/>
      <c r="AY169" s="1165"/>
      <c r="AZ169" s="1166"/>
      <c r="BA169" s="587">
        <f t="shared" si="26"/>
        <v>0</v>
      </c>
    </row>
    <row r="170" spans="1:53" s="17" customFormat="1" ht="16.75" hidden="1" customHeight="1" outlineLevel="1">
      <c r="A170" s="1163">
        <v>155</v>
      </c>
      <c r="B170" s="1164"/>
      <c r="C170" s="1165"/>
      <c r="D170" s="1166"/>
      <c r="E170" s="587">
        <f t="shared" si="18"/>
        <v>0</v>
      </c>
      <c r="G170" s="1163">
        <v>155</v>
      </c>
      <c r="H170" s="1164"/>
      <c r="I170" s="1165"/>
      <c r="J170" s="1166"/>
      <c r="K170" s="587">
        <f t="shared" si="19"/>
        <v>0</v>
      </c>
      <c r="M170" s="1163">
        <v>155</v>
      </c>
      <c r="N170" s="1164"/>
      <c r="O170" s="1165"/>
      <c r="P170" s="1166"/>
      <c r="Q170" s="587">
        <f t="shared" si="20"/>
        <v>0</v>
      </c>
      <c r="S170" s="1163">
        <v>155</v>
      </c>
      <c r="T170" s="1164"/>
      <c r="U170" s="1165"/>
      <c r="V170" s="1166"/>
      <c r="W170" s="587">
        <f t="shared" si="21"/>
        <v>0</v>
      </c>
      <c r="Y170" s="1163">
        <v>155</v>
      </c>
      <c r="Z170" s="1164"/>
      <c r="AA170" s="1165"/>
      <c r="AB170" s="1166"/>
      <c r="AC170" s="587">
        <f t="shared" si="22"/>
        <v>0</v>
      </c>
      <c r="AE170" s="1163">
        <v>155</v>
      </c>
      <c r="AF170" s="1164"/>
      <c r="AG170" s="1165"/>
      <c r="AH170" s="1166"/>
      <c r="AI170" s="587">
        <f t="shared" si="23"/>
        <v>0</v>
      </c>
      <c r="AK170" s="1163">
        <v>155</v>
      </c>
      <c r="AL170" s="1164"/>
      <c r="AM170" s="1165"/>
      <c r="AN170" s="1166"/>
      <c r="AO170" s="587">
        <f t="shared" si="24"/>
        <v>0</v>
      </c>
      <c r="AQ170" s="1163">
        <v>155</v>
      </c>
      <c r="AR170" s="1164"/>
      <c r="AS170" s="1165"/>
      <c r="AT170" s="1166"/>
      <c r="AU170" s="587">
        <f t="shared" si="25"/>
        <v>0</v>
      </c>
      <c r="AW170" s="1163">
        <v>155</v>
      </c>
      <c r="AX170" s="1164"/>
      <c r="AY170" s="1165"/>
      <c r="AZ170" s="1166"/>
      <c r="BA170" s="587">
        <f t="shared" si="26"/>
        <v>0</v>
      </c>
    </row>
    <row r="171" spans="1:53" s="17" customFormat="1" ht="16.75" hidden="1" customHeight="1" outlineLevel="1">
      <c r="A171" s="1163">
        <v>156</v>
      </c>
      <c r="B171" s="1164"/>
      <c r="C171" s="1165"/>
      <c r="D171" s="1166"/>
      <c r="E171" s="587">
        <f t="shared" si="18"/>
        <v>0</v>
      </c>
      <c r="G171" s="1163">
        <v>156</v>
      </c>
      <c r="H171" s="1164"/>
      <c r="I171" s="1165"/>
      <c r="J171" s="1166"/>
      <c r="K171" s="587">
        <f t="shared" si="19"/>
        <v>0</v>
      </c>
      <c r="M171" s="1163">
        <v>156</v>
      </c>
      <c r="N171" s="1164"/>
      <c r="O171" s="1165"/>
      <c r="P171" s="1166"/>
      <c r="Q171" s="587">
        <f t="shared" si="20"/>
        <v>0</v>
      </c>
      <c r="S171" s="1163">
        <v>156</v>
      </c>
      <c r="T171" s="1164"/>
      <c r="U171" s="1165"/>
      <c r="V171" s="1166"/>
      <c r="W171" s="587">
        <f t="shared" si="21"/>
        <v>0</v>
      </c>
      <c r="Y171" s="1163">
        <v>156</v>
      </c>
      <c r="Z171" s="1164"/>
      <c r="AA171" s="1165"/>
      <c r="AB171" s="1166"/>
      <c r="AC171" s="587">
        <f t="shared" si="22"/>
        <v>0</v>
      </c>
      <c r="AE171" s="1163">
        <v>156</v>
      </c>
      <c r="AF171" s="1164"/>
      <c r="AG171" s="1165"/>
      <c r="AH171" s="1166"/>
      <c r="AI171" s="587">
        <f t="shared" si="23"/>
        <v>0</v>
      </c>
      <c r="AK171" s="1163">
        <v>156</v>
      </c>
      <c r="AL171" s="1164"/>
      <c r="AM171" s="1165"/>
      <c r="AN171" s="1166"/>
      <c r="AO171" s="587">
        <f t="shared" si="24"/>
        <v>0</v>
      </c>
      <c r="AQ171" s="1163">
        <v>156</v>
      </c>
      <c r="AR171" s="1164"/>
      <c r="AS171" s="1165"/>
      <c r="AT171" s="1166"/>
      <c r="AU171" s="587">
        <f t="shared" si="25"/>
        <v>0</v>
      </c>
      <c r="AW171" s="1163">
        <v>156</v>
      </c>
      <c r="AX171" s="1164"/>
      <c r="AY171" s="1165"/>
      <c r="AZ171" s="1166"/>
      <c r="BA171" s="587">
        <f t="shared" si="26"/>
        <v>0</v>
      </c>
    </row>
    <row r="172" spans="1:53" s="17" customFormat="1" ht="16.75" hidden="1" customHeight="1" outlineLevel="1">
      <c r="A172" s="1163">
        <v>157</v>
      </c>
      <c r="B172" s="1164"/>
      <c r="C172" s="1165"/>
      <c r="D172" s="1166"/>
      <c r="E172" s="587">
        <f t="shared" si="18"/>
        <v>0</v>
      </c>
      <c r="G172" s="1163">
        <v>157</v>
      </c>
      <c r="H172" s="1164"/>
      <c r="I172" s="1165"/>
      <c r="J172" s="1166"/>
      <c r="K172" s="587">
        <f t="shared" si="19"/>
        <v>0</v>
      </c>
      <c r="M172" s="1163">
        <v>157</v>
      </c>
      <c r="N172" s="1164"/>
      <c r="O172" s="1165"/>
      <c r="P172" s="1166"/>
      <c r="Q172" s="587">
        <f t="shared" si="20"/>
        <v>0</v>
      </c>
      <c r="S172" s="1163">
        <v>157</v>
      </c>
      <c r="T172" s="1164"/>
      <c r="U172" s="1165"/>
      <c r="V172" s="1166"/>
      <c r="W172" s="587">
        <f t="shared" si="21"/>
        <v>0</v>
      </c>
      <c r="Y172" s="1163">
        <v>157</v>
      </c>
      <c r="Z172" s="1164"/>
      <c r="AA172" s="1165"/>
      <c r="AB172" s="1166"/>
      <c r="AC172" s="587">
        <f t="shared" si="22"/>
        <v>0</v>
      </c>
      <c r="AE172" s="1163">
        <v>157</v>
      </c>
      <c r="AF172" s="1164"/>
      <c r="AG172" s="1165"/>
      <c r="AH172" s="1166"/>
      <c r="AI172" s="587">
        <f t="shared" si="23"/>
        <v>0</v>
      </c>
      <c r="AK172" s="1163">
        <v>157</v>
      </c>
      <c r="AL172" s="1164"/>
      <c r="AM172" s="1165"/>
      <c r="AN172" s="1166"/>
      <c r="AO172" s="587">
        <f t="shared" si="24"/>
        <v>0</v>
      </c>
      <c r="AQ172" s="1163">
        <v>157</v>
      </c>
      <c r="AR172" s="1164"/>
      <c r="AS172" s="1165"/>
      <c r="AT172" s="1166"/>
      <c r="AU172" s="587">
        <f t="shared" si="25"/>
        <v>0</v>
      </c>
      <c r="AW172" s="1163">
        <v>157</v>
      </c>
      <c r="AX172" s="1164"/>
      <c r="AY172" s="1165"/>
      <c r="AZ172" s="1166"/>
      <c r="BA172" s="587">
        <f t="shared" si="26"/>
        <v>0</v>
      </c>
    </row>
    <row r="173" spans="1:53" s="17" customFormat="1" ht="16.75" hidden="1" customHeight="1" outlineLevel="1">
      <c r="A173" s="1163">
        <v>158</v>
      </c>
      <c r="B173" s="1164"/>
      <c r="C173" s="1165"/>
      <c r="D173" s="1166"/>
      <c r="E173" s="587">
        <f t="shared" si="18"/>
        <v>0</v>
      </c>
      <c r="G173" s="1163">
        <v>158</v>
      </c>
      <c r="H173" s="1164"/>
      <c r="I173" s="1165"/>
      <c r="J173" s="1166"/>
      <c r="K173" s="587">
        <f t="shared" si="19"/>
        <v>0</v>
      </c>
      <c r="M173" s="1163">
        <v>158</v>
      </c>
      <c r="N173" s="1164"/>
      <c r="O173" s="1165"/>
      <c r="P173" s="1166"/>
      <c r="Q173" s="587">
        <f t="shared" si="20"/>
        <v>0</v>
      </c>
      <c r="S173" s="1163">
        <v>158</v>
      </c>
      <c r="T173" s="1164"/>
      <c r="U173" s="1165"/>
      <c r="V173" s="1166"/>
      <c r="W173" s="587">
        <f t="shared" si="21"/>
        <v>0</v>
      </c>
      <c r="Y173" s="1163">
        <v>158</v>
      </c>
      <c r="Z173" s="1164"/>
      <c r="AA173" s="1165"/>
      <c r="AB173" s="1166"/>
      <c r="AC173" s="587">
        <f t="shared" si="22"/>
        <v>0</v>
      </c>
      <c r="AE173" s="1163">
        <v>158</v>
      </c>
      <c r="AF173" s="1164"/>
      <c r="AG173" s="1165"/>
      <c r="AH173" s="1166"/>
      <c r="AI173" s="587">
        <f t="shared" si="23"/>
        <v>0</v>
      </c>
      <c r="AK173" s="1163">
        <v>158</v>
      </c>
      <c r="AL173" s="1164"/>
      <c r="AM173" s="1165"/>
      <c r="AN173" s="1166"/>
      <c r="AO173" s="587">
        <f t="shared" si="24"/>
        <v>0</v>
      </c>
      <c r="AQ173" s="1163">
        <v>158</v>
      </c>
      <c r="AR173" s="1164"/>
      <c r="AS173" s="1165"/>
      <c r="AT173" s="1166"/>
      <c r="AU173" s="587">
        <f t="shared" si="25"/>
        <v>0</v>
      </c>
      <c r="AW173" s="1163">
        <v>158</v>
      </c>
      <c r="AX173" s="1164"/>
      <c r="AY173" s="1165"/>
      <c r="AZ173" s="1166"/>
      <c r="BA173" s="587">
        <f t="shared" si="26"/>
        <v>0</v>
      </c>
    </row>
    <row r="174" spans="1:53" s="17" customFormat="1" ht="16.75" hidden="1" customHeight="1" outlineLevel="1">
      <c r="A174" s="1163">
        <v>159</v>
      </c>
      <c r="B174" s="1164"/>
      <c r="C174" s="1165"/>
      <c r="D174" s="1166"/>
      <c r="E174" s="587">
        <f t="shared" si="18"/>
        <v>0</v>
      </c>
      <c r="G174" s="1163">
        <v>159</v>
      </c>
      <c r="H174" s="1164"/>
      <c r="I174" s="1165"/>
      <c r="J174" s="1166"/>
      <c r="K174" s="587">
        <f t="shared" si="19"/>
        <v>0</v>
      </c>
      <c r="M174" s="1163">
        <v>159</v>
      </c>
      <c r="N174" s="1164"/>
      <c r="O174" s="1165"/>
      <c r="P174" s="1166"/>
      <c r="Q174" s="587">
        <f t="shared" si="20"/>
        <v>0</v>
      </c>
      <c r="S174" s="1163">
        <v>159</v>
      </c>
      <c r="T174" s="1164"/>
      <c r="U174" s="1165"/>
      <c r="V174" s="1166"/>
      <c r="W174" s="587">
        <f t="shared" si="21"/>
        <v>0</v>
      </c>
      <c r="Y174" s="1163">
        <v>159</v>
      </c>
      <c r="Z174" s="1164"/>
      <c r="AA174" s="1165"/>
      <c r="AB174" s="1166"/>
      <c r="AC174" s="587">
        <f t="shared" si="22"/>
        <v>0</v>
      </c>
      <c r="AE174" s="1163">
        <v>159</v>
      </c>
      <c r="AF174" s="1164"/>
      <c r="AG174" s="1165"/>
      <c r="AH174" s="1166"/>
      <c r="AI174" s="587">
        <f t="shared" si="23"/>
        <v>0</v>
      </c>
      <c r="AK174" s="1163">
        <v>159</v>
      </c>
      <c r="AL174" s="1164"/>
      <c r="AM174" s="1165"/>
      <c r="AN174" s="1166"/>
      <c r="AO174" s="587">
        <f t="shared" si="24"/>
        <v>0</v>
      </c>
      <c r="AQ174" s="1163">
        <v>159</v>
      </c>
      <c r="AR174" s="1164"/>
      <c r="AS174" s="1165"/>
      <c r="AT174" s="1166"/>
      <c r="AU174" s="587">
        <f t="shared" si="25"/>
        <v>0</v>
      </c>
      <c r="AW174" s="1163">
        <v>159</v>
      </c>
      <c r="AX174" s="1164"/>
      <c r="AY174" s="1165"/>
      <c r="AZ174" s="1166"/>
      <c r="BA174" s="587">
        <f t="shared" si="26"/>
        <v>0</v>
      </c>
    </row>
    <row r="175" spans="1:53" s="17" customFormat="1" ht="16.75" hidden="1" customHeight="1" outlineLevel="1">
      <c r="A175" s="1163">
        <v>160</v>
      </c>
      <c r="B175" s="1164"/>
      <c r="C175" s="1165"/>
      <c r="D175" s="1166"/>
      <c r="E175" s="587">
        <f t="shared" si="18"/>
        <v>0</v>
      </c>
      <c r="G175" s="1163">
        <v>160</v>
      </c>
      <c r="H175" s="1164"/>
      <c r="I175" s="1165"/>
      <c r="J175" s="1166"/>
      <c r="K175" s="587">
        <f t="shared" si="19"/>
        <v>0</v>
      </c>
      <c r="M175" s="1163">
        <v>160</v>
      </c>
      <c r="N175" s="1164"/>
      <c r="O175" s="1165"/>
      <c r="P175" s="1166"/>
      <c r="Q175" s="587">
        <f t="shared" si="20"/>
        <v>0</v>
      </c>
      <c r="S175" s="1163">
        <v>160</v>
      </c>
      <c r="T175" s="1164"/>
      <c r="U175" s="1165"/>
      <c r="V175" s="1166"/>
      <c r="W175" s="587">
        <f t="shared" si="21"/>
        <v>0</v>
      </c>
      <c r="Y175" s="1163">
        <v>160</v>
      </c>
      <c r="Z175" s="1164"/>
      <c r="AA175" s="1165"/>
      <c r="AB175" s="1166"/>
      <c r="AC175" s="587">
        <f t="shared" si="22"/>
        <v>0</v>
      </c>
      <c r="AE175" s="1163">
        <v>160</v>
      </c>
      <c r="AF175" s="1164"/>
      <c r="AG175" s="1165"/>
      <c r="AH175" s="1166"/>
      <c r="AI175" s="587">
        <f t="shared" si="23"/>
        <v>0</v>
      </c>
      <c r="AK175" s="1163">
        <v>160</v>
      </c>
      <c r="AL175" s="1164"/>
      <c r="AM175" s="1165"/>
      <c r="AN175" s="1166"/>
      <c r="AO175" s="587">
        <f t="shared" si="24"/>
        <v>0</v>
      </c>
      <c r="AQ175" s="1163">
        <v>160</v>
      </c>
      <c r="AR175" s="1164"/>
      <c r="AS175" s="1165"/>
      <c r="AT175" s="1166"/>
      <c r="AU175" s="587">
        <f t="shared" si="25"/>
        <v>0</v>
      </c>
      <c r="AW175" s="1163">
        <v>160</v>
      </c>
      <c r="AX175" s="1164"/>
      <c r="AY175" s="1165"/>
      <c r="AZ175" s="1166"/>
      <c r="BA175" s="587">
        <f t="shared" si="26"/>
        <v>0</v>
      </c>
    </row>
    <row r="176" spans="1:53" s="17" customFormat="1" ht="16.75" hidden="1" customHeight="1" outlineLevel="1">
      <c r="A176" s="1163">
        <v>161</v>
      </c>
      <c r="B176" s="1164"/>
      <c r="C176" s="1165"/>
      <c r="D176" s="1166"/>
      <c r="E176" s="587">
        <f t="shared" si="18"/>
        <v>0</v>
      </c>
      <c r="G176" s="1163">
        <v>161</v>
      </c>
      <c r="H176" s="1164"/>
      <c r="I176" s="1165"/>
      <c r="J176" s="1166"/>
      <c r="K176" s="587">
        <f t="shared" si="19"/>
        <v>0</v>
      </c>
      <c r="M176" s="1163">
        <v>161</v>
      </c>
      <c r="N176" s="1164"/>
      <c r="O176" s="1165"/>
      <c r="P176" s="1166"/>
      <c r="Q176" s="587">
        <f t="shared" si="20"/>
        <v>0</v>
      </c>
      <c r="S176" s="1163">
        <v>161</v>
      </c>
      <c r="T176" s="1164"/>
      <c r="U176" s="1165"/>
      <c r="V176" s="1166"/>
      <c r="W176" s="587">
        <f t="shared" si="21"/>
        <v>0</v>
      </c>
      <c r="Y176" s="1163">
        <v>161</v>
      </c>
      <c r="Z176" s="1164"/>
      <c r="AA176" s="1165"/>
      <c r="AB176" s="1166"/>
      <c r="AC176" s="587">
        <f t="shared" si="22"/>
        <v>0</v>
      </c>
      <c r="AE176" s="1163">
        <v>161</v>
      </c>
      <c r="AF176" s="1164"/>
      <c r="AG176" s="1165"/>
      <c r="AH176" s="1166"/>
      <c r="AI176" s="587">
        <f t="shared" si="23"/>
        <v>0</v>
      </c>
      <c r="AK176" s="1163">
        <v>161</v>
      </c>
      <c r="AL176" s="1164"/>
      <c r="AM176" s="1165"/>
      <c r="AN176" s="1166"/>
      <c r="AO176" s="587">
        <f t="shared" si="24"/>
        <v>0</v>
      </c>
      <c r="AQ176" s="1163">
        <v>161</v>
      </c>
      <c r="AR176" s="1164"/>
      <c r="AS176" s="1165"/>
      <c r="AT176" s="1166"/>
      <c r="AU176" s="587">
        <f t="shared" si="25"/>
        <v>0</v>
      </c>
      <c r="AW176" s="1163">
        <v>161</v>
      </c>
      <c r="AX176" s="1164"/>
      <c r="AY176" s="1165"/>
      <c r="AZ176" s="1166"/>
      <c r="BA176" s="587">
        <f t="shared" si="26"/>
        <v>0</v>
      </c>
    </row>
    <row r="177" spans="1:53" s="17" customFormat="1" ht="16.75" hidden="1" customHeight="1" outlineLevel="1">
      <c r="A177" s="1163">
        <v>162</v>
      </c>
      <c r="B177" s="1164"/>
      <c r="C177" s="1165"/>
      <c r="D177" s="1166"/>
      <c r="E177" s="587">
        <f t="shared" si="18"/>
        <v>0</v>
      </c>
      <c r="G177" s="1163">
        <v>162</v>
      </c>
      <c r="H177" s="1164"/>
      <c r="I177" s="1165"/>
      <c r="J177" s="1166"/>
      <c r="K177" s="587">
        <f t="shared" si="19"/>
        <v>0</v>
      </c>
      <c r="M177" s="1163">
        <v>162</v>
      </c>
      <c r="N177" s="1164"/>
      <c r="O177" s="1165"/>
      <c r="P177" s="1166"/>
      <c r="Q177" s="587">
        <f t="shared" si="20"/>
        <v>0</v>
      </c>
      <c r="S177" s="1163">
        <v>162</v>
      </c>
      <c r="T177" s="1164"/>
      <c r="U177" s="1165"/>
      <c r="V177" s="1166"/>
      <c r="W177" s="587">
        <f t="shared" si="21"/>
        <v>0</v>
      </c>
      <c r="Y177" s="1163">
        <v>162</v>
      </c>
      <c r="Z177" s="1164"/>
      <c r="AA177" s="1165"/>
      <c r="AB177" s="1166"/>
      <c r="AC177" s="587">
        <f t="shared" si="22"/>
        <v>0</v>
      </c>
      <c r="AE177" s="1163">
        <v>162</v>
      </c>
      <c r="AF177" s="1164"/>
      <c r="AG177" s="1165"/>
      <c r="AH177" s="1166"/>
      <c r="AI177" s="587">
        <f t="shared" si="23"/>
        <v>0</v>
      </c>
      <c r="AK177" s="1163">
        <v>162</v>
      </c>
      <c r="AL177" s="1164"/>
      <c r="AM177" s="1165"/>
      <c r="AN177" s="1166"/>
      <c r="AO177" s="587">
        <f t="shared" si="24"/>
        <v>0</v>
      </c>
      <c r="AQ177" s="1163">
        <v>162</v>
      </c>
      <c r="AR177" s="1164"/>
      <c r="AS177" s="1165"/>
      <c r="AT177" s="1166"/>
      <c r="AU177" s="587">
        <f t="shared" si="25"/>
        <v>0</v>
      </c>
      <c r="AW177" s="1163">
        <v>162</v>
      </c>
      <c r="AX177" s="1164"/>
      <c r="AY177" s="1165"/>
      <c r="AZ177" s="1166"/>
      <c r="BA177" s="587">
        <f t="shared" si="26"/>
        <v>0</v>
      </c>
    </row>
    <row r="178" spans="1:53" s="17" customFormat="1" ht="16.75" hidden="1" customHeight="1" outlineLevel="1">
      <c r="A178" s="1163">
        <v>163</v>
      </c>
      <c r="B178" s="1164"/>
      <c r="C178" s="1165"/>
      <c r="D178" s="1166"/>
      <c r="E178" s="587">
        <f t="shared" si="18"/>
        <v>0</v>
      </c>
      <c r="G178" s="1163">
        <v>163</v>
      </c>
      <c r="H178" s="1164"/>
      <c r="I178" s="1165"/>
      <c r="J178" s="1166"/>
      <c r="K178" s="587">
        <f t="shared" si="19"/>
        <v>0</v>
      </c>
      <c r="M178" s="1163">
        <v>163</v>
      </c>
      <c r="N178" s="1164"/>
      <c r="O178" s="1165"/>
      <c r="P178" s="1166"/>
      <c r="Q178" s="587">
        <f t="shared" si="20"/>
        <v>0</v>
      </c>
      <c r="S178" s="1163">
        <v>163</v>
      </c>
      <c r="T178" s="1164"/>
      <c r="U178" s="1165"/>
      <c r="V178" s="1166"/>
      <c r="W178" s="587">
        <f t="shared" si="21"/>
        <v>0</v>
      </c>
      <c r="Y178" s="1163">
        <v>163</v>
      </c>
      <c r="Z178" s="1164"/>
      <c r="AA178" s="1165"/>
      <c r="AB178" s="1166"/>
      <c r="AC178" s="587">
        <f t="shared" si="22"/>
        <v>0</v>
      </c>
      <c r="AE178" s="1163">
        <v>163</v>
      </c>
      <c r="AF178" s="1164"/>
      <c r="AG178" s="1165"/>
      <c r="AH178" s="1166"/>
      <c r="AI178" s="587">
        <f t="shared" si="23"/>
        <v>0</v>
      </c>
      <c r="AK178" s="1163">
        <v>163</v>
      </c>
      <c r="AL178" s="1164"/>
      <c r="AM178" s="1165"/>
      <c r="AN178" s="1166"/>
      <c r="AO178" s="587">
        <f t="shared" si="24"/>
        <v>0</v>
      </c>
      <c r="AQ178" s="1163">
        <v>163</v>
      </c>
      <c r="AR178" s="1164"/>
      <c r="AS178" s="1165"/>
      <c r="AT178" s="1166"/>
      <c r="AU178" s="587">
        <f t="shared" si="25"/>
        <v>0</v>
      </c>
      <c r="AW178" s="1163">
        <v>163</v>
      </c>
      <c r="AX178" s="1164"/>
      <c r="AY178" s="1165"/>
      <c r="AZ178" s="1166"/>
      <c r="BA178" s="587">
        <f t="shared" si="26"/>
        <v>0</v>
      </c>
    </row>
    <row r="179" spans="1:53" s="17" customFormat="1" ht="16.75" hidden="1" customHeight="1" outlineLevel="1">
      <c r="A179" s="1163">
        <v>164</v>
      </c>
      <c r="B179" s="1164"/>
      <c r="C179" s="1165"/>
      <c r="D179" s="1166"/>
      <c r="E179" s="587">
        <f t="shared" si="18"/>
        <v>0</v>
      </c>
      <c r="G179" s="1163">
        <v>164</v>
      </c>
      <c r="H179" s="1164"/>
      <c r="I179" s="1165"/>
      <c r="J179" s="1166"/>
      <c r="K179" s="587">
        <f t="shared" si="19"/>
        <v>0</v>
      </c>
      <c r="M179" s="1163">
        <v>164</v>
      </c>
      <c r="N179" s="1164"/>
      <c r="O179" s="1165"/>
      <c r="P179" s="1166"/>
      <c r="Q179" s="587">
        <f t="shared" si="20"/>
        <v>0</v>
      </c>
      <c r="S179" s="1163">
        <v>164</v>
      </c>
      <c r="T179" s="1164"/>
      <c r="U179" s="1165"/>
      <c r="V179" s="1166"/>
      <c r="W179" s="587">
        <f t="shared" si="21"/>
        <v>0</v>
      </c>
      <c r="Y179" s="1163">
        <v>164</v>
      </c>
      <c r="Z179" s="1164"/>
      <c r="AA179" s="1165"/>
      <c r="AB179" s="1166"/>
      <c r="AC179" s="587">
        <f t="shared" si="22"/>
        <v>0</v>
      </c>
      <c r="AE179" s="1163">
        <v>164</v>
      </c>
      <c r="AF179" s="1164"/>
      <c r="AG179" s="1165"/>
      <c r="AH179" s="1166"/>
      <c r="AI179" s="587">
        <f t="shared" si="23"/>
        <v>0</v>
      </c>
      <c r="AK179" s="1163">
        <v>164</v>
      </c>
      <c r="AL179" s="1164"/>
      <c r="AM179" s="1165"/>
      <c r="AN179" s="1166"/>
      <c r="AO179" s="587">
        <f t="shared" si="24"/>
        <v>0</v>
      </c>
      <c r="AQ179" s="1163">
        <v>164</v>
      </c>
      <c r="AR179" s="1164"/>
      <c r="AS179" s="1165"/>
      <c r="AT179" s="1166"/>
      <c r="AU179" s="587">
        <f t="shared" si="25"/>
        <v>0</v>
      </c>
      <c r="AW179" s="1163">
        <v>164</v>
      </c>
      <c r="AX179" s="1164"/>
      <c r="AY179" s="1165"/>
      <c r="AZ179" s="1166"/>
      <c r="BA179" s="587">
        <f t="shared" si="26"/>
        <v>0</v>
      </c>
    </row>
    <row r="180" spans="1:53" s="17" customFormat="1" ht="16.75" hidden="1" customHeight="1" outlineLevel="1">
      <c r="A180" s="1163">
        <v>165</v>
      </c>
      <c r="B180" s="1164"/>
      <c r="C180" s="1165"/>
      <c r="D180" s="1166"/>
      <c r="E180" s="587">
        <f t="shared" si="18"/>
        <v>0</v>
      </c>
      <c r="G180" s="1163">
        <v>165</v>
      </c>
      <c r="H180" s="1164"/>
      <c r="I180" s="1165"/>
      <c r="J180" s="1166"/>
      <c r="K180" s="587">
        <f t="shared" si="19"/>
        <v>0</v>
      </c>
      <c r="M180" s="1163">
        <v>165</v>
      </c>
      <c r="N180" s="1164"/>
      <c r="O180" s="1165"/>
      <c r="P180" s="1166"/>
      <c r="Q180" s="587">
        <f t="shared" si="20"/>
        <v>0</v>
      </c>
      <c r="S180" s="1163">
        <v>165</v>
      </c>
      <c r="T180" s="1164"/>
      <c r="U180" s="1165"/>
      <c r="V180" s="1166"/>
      <c r="W180" s="587">
        <f t="shared" si="21"/>
        <v>0</v>
      </c>
      <c r="Y180" s="1163">
        <v>165</v>
      </c>
      <c r="Z180" s="1164"/>
      <c r="AA180" s="1165"/>
      <c r="AB180" s="1166"/>
      <c r="AC180" s="587">
        <f t="shared" si="22"/>
        <v>0</v>
      </c>
      <c r="AE180" s="1163">
        <v>165</v>
      </c>
      <c r="AF180" s="1164"/>
      <c r="AG180" s="1165"/>
      <c r="AH180" s="1166"/>
      <c r="AI180" s="587">
        <f t="shared" si="23"/>
        <v>0</v>
      </c>
      <c r="AK180" s="1163">
        <v>165</v>
      </c>
      <c r="AL180" s="1164"/>
      <c r="AM180" s="1165"/>
      <c r="AN180" s="1166"/>
      <c r="AO180" s="587">
        <f t="shared" si="24"/>
        <v>0</v>
      </c>
      <c r="AQ180" s="1163">
        <v>165</v>
      </c>
      <c r="AR180" s="1164"/>
      <c r="AS180" s="1165"/>
      <c r="AT180" s="1166"/>
      <c r="AU180" s="587">
        <f t="shared" si="25"/>
        <v>0</v>
      </c>
      <c r="AW180" s="1163">
        <v>165</v>
      </c>
      <c r="AX180" s="1164"/>
      <c r="AY180" s="1165"/>
      <c r="AZ180" s="1166"/>
      <c r="BA180" s="587">
        <f t="shared" si="26"/>
        <v>0</v>
      </c>
    </row>
    <row r="181" spans="1:53" s="17" customFormat="1" ht="16.75" hidden="1" customHeight="1" outlineLevel="1">
      <c r="A181" s="1163">
        <v>166</v>
      </c>
      <c r="B181" s="1164"/>
      <c r="C181" s="1165"/>
      <c r="D181" s="1166"/>
      <c r="E181" s="587">
        <f t="shared" si="18"/>
        <v>0</v>
      </c>
      <c r="G181" s="1163">
        <v>166</v>
      </c>
      <c r="H181" s="1164"/>
      <c r="I181" s="1165"/>
      <c r="J181" s="1166"/>
      <c r="K181" s="587">
        <f t="shared" si="19"/>
        <v>0</v>
      </c>
      <c r="M181" s="1163">
        <v>166</v>
      </c>
      <c r="N181" s="1164"/>
      <c r="O181" s="1165"/>
      <c r="P181" s="1166"/>
      <c r="Q181" s="587">
        <f t="shared" si="20"/>
        <v>0</v>
      </c>
      <c r="S181" s="1163">
        <v>166</v>
      </c>
      <c r="T181" s="1164"/>
      <c r="U181" s="1165"/>
      <c r="V181" s="1166"/>
      <c r="W181" s="587">
        <f t="shared" si="21"/>
        <v>0</v>
      </c>
      <c r="Y181" s="1163">
        <v>166</v>
      </c>
      <c r="Z181" s="1164"/>
      <c r="AA181" s="1165"/>
      <c r="AB181" s="1166"/>
      <c r="AC181" s="587">
        <f t="shared" si="22"/>
        <v>0</v>
      </c>
      <c r="AE181" s="1163">
        <v>166</v>
      </c>
      <c r="AF181" s="1164"/>
      <c r="AG181" s="1165"/>
      <c r="AH181" s="1166"/>
      <c r="AI181" s="587">
        <f t="shared" si="23"/>
        <v>0</v>
      </c>
      <c r="AK181" s="1163">
        <v>166</v>
      </c>
      <c r="AL181" s="1164"/>
      <c r="AM181" s="1165"/>
      <c r="AN181" s="1166"/>
      <c r="AO181" s="587">
        <f t="shared" si="24"/>
        <v>0</v>
      </c>
      <c r="AQ181" s="1163">
        <v>166</v>
      </c>
      <c r="AR181" s="1164"/>
      <c r="AS181" s="1165"/>
      <c r="AT181" s="1166"/>
      <c r="AU181" s="587">
        <f t="shared" si="25"/>
        <v>0</v>
      </c>
      <c r="AW181" s="1163">
        <v>166</v>
      </c>
      <c r="AX181" s="1164"/>
      <c r="AY181" s="1165"/>
      <c r="AZ181" s="1166"/>
      <c r="BA181" s="587">
        <f t="shared" si="26"/>
        <v>0</v>
      </c>
    </row>
    <row r="182" spans="1:53" s="17" customFormat="1" ht="16.75" hidden="1" customHeight="1" outlineLevel="1">
      <c r="A182" s="1163">
        <v>167</v>
      </c>
      <c r="B182" s="1164"/>
      <c r="C182" s="1165"/>
      <c r="D182" s="1166"/>
      <c r="E182" s="587">
        <f t="shared" si="18"/>
        <v>0</v>
      </c>
      <c r="G182" s="1163">
        <v>167</v>
      </c>
      <c r="H182" s="1164"/>
      <c r="I182" s="1165"/>
      <c r="J182" s="1166"/>
      <c r="K182" s="587">
        <f t="shared" si="19"/>
        <v>0</v>
      </c>
      <c r="M182" s="1163">
        <v>167</v>
      </c>
      <c r="N182" s="1164"/>
      <c r="O182" s="1165"/>
      <c r="P182" s="1166"/>
      <c r="Q182" s="587">
        <f t="shared" si="20"/>
        <v>0</v>
      </c>
      <c r="S182" s="1163">
        <v>167</v>
      </c>
      <c r="T182" s="1164"/>
      <c r="U182" s="1165"/>
      <c r="V182" s="1166"/>
      <c r="W182" s="587">
        <f t="shared" si="21"/>
        <v>0</v>
      </c>
      <c r="Y182" s="1163">
        <v>167</v>
      </c>
      <c r="Z182" s="1164"/>
      <c r="AA182" s="1165"/>
      <c r="AB182" s="1166"/>
      <c r="AC182" s="587">
        <f t="shared" si="22"/>
        <v>0</v>
      </c>
      <c r="AE182" s="1163">
        <v>167</v>
      </c>
      <c r="AF182" s="1164"/>
      <c r="AG182" s="1165"/>
      <c r="AH182" s="1166"/>
      <c r="AI182" s="587">
        <f t="shared" si="23"/>
        <v>0</v>
      </c>
      <c r="AK182" s="1163">
        <v>167</v>
      </c>
      <c r="AL182" s="1164"/>
      <c r="AM182" s="1165"/>
      <c r="AN182" s="1166"/>
      <c r="AO182" s="587">
        <f t="shared" si="24"/>
        <v>0</v>
      </c>
      <c r="AQ182" s="1163">
        <v>167</v>
      </c>
      <c r="AR182" s="1164"/>
      <c r="AS182" s="1165"/>
      <c r="AT182" s="1166"/>
      <c r="AU182" s="587">
        <f t="shared" si="25"/>
        <v>0</v>
      </c>
      <c r="AW182" s="1163">
        <v>167</v>
      </c>
      <c r="AX182" s="1164"/>
      <c r="AY182" s="1165"/>
      <c r="AZ182" s="1166"/>
      <c r="BA182" s="587">
        <f t="shared" si="26"/>
        <v>0</v>
      </c>
    </row>
    <row r="183" spans="1:53" s="17" customFormat="1" ht="16.75" hidden="1" customHeight="1" outlineLevel="1">
      <c r="A183" s="1163">
        <v>168</v>
      </c>
      <c r="B183" s="1164"/>
      <c r="C183" s="1165"/>
      <c r="D183" s="1166"/>
      <c r="E183" s="587">
        <f t="shared" si="18"/>
        <v>0</v>
      </c>
      <c r="G183" s="1163">
        <v>168</v>
      </c>
      <c r="H183" s="1164"/>
      <c r="I183" s="1165"/>
      <c r="J183" s="1166"/>
      <c r="K183" s="587">
        <f t="shared" si="19"/>
        <v>0</v>
      </c>
      <c r="M183" s="1163">
        <v>168</v>
      </c>
      <c r="N183" s="1164"/>
      <c r="O183" s="1165"/>
      <c r="P183" s="1166"/>
      <c r="Q183" s="587">
        <f t="shared" si="20"/>
        <v>0</v>
      </c>
      <c r="S183" s="1163">
        <v>168</v>
      </c>
      <c r="T183" s="1164"/>
      <c r="U183" s="1165"/>
      <c r="V183" s="1166"/>
      <c r="W183" s="587">
        <f t="shared" si="21"/>
        <v>0</v>
      </c>
      <c r="Y183" s="1163">
        <v>168</v>
      </c>
      <c r="Z183" s="1164"/>
      <c r="AA183" s="1165"/>
      <c r="AB183" s="1166"/>
      <c r="AC183" s="587">
        <f t="shared" si="22"/>
        <v>0</v>
      </c>
      <c r="AE183" s="1163">
        <v>168</v>
      </c>
      <c r="AF183" s="1164"/>
      <c r="AG183" s="1165"/>
      <c r="AH183" s="1166"/>
      <c r="AI183" s="587">
        <f t="shared" si="23"/>
        <v>0</v>
      </c>
      <c r="AK183" s="1163">
        <v>168</v>
      </c>
      <c r="AL183" s="1164"/>
      <c r="AM183" s="1165"/>
      <c r="AN183" s="1166"/>
      <c r="AO183" s="587">
        <f t="shared" si="24"/>
        <v>0</v>
      </c>
      <c r="AQ183" s="1163">
        <v>168</v>
      </c>
      <c r="AR183" s="1164"/>
      <c r="AS183" s="1165"/>
      <c r="AT183" s="1166"/>
      <c r="AU183" s="587">
        <f t="shared" si="25"/>
        <v>0</v>
      </c>
      <c r="AW183" s="1163">
        <v>168</v>
      </c>
      <c r="AX183" s="1164"/>
      <c r="AY183" s="1165"/>
      <c r="AZ183" s="1166"/>
      <c r="BA183" s="587">
        <f t="shared" si="26"/>
        <v>0</v>
      </c>
    </row>
    <row r="184" spans="1:53" s="17" customFormat="1" ht="16.75" hidden="1" customHeight="1" outlineLevel="1">
      <c r="A184" s="1163">
        <v>169</v>
      </c>
      <c r="B184" s="1164"/>
      <c r="C184" s="1165"/>
      <c r="D184" s="1166"/>
      <c r="E184" s="587">
        <f t="shared" si="18"/>
        <v>0</v>
      </c>
      <c r="G184" s="1163">
        <v>169</v>
      </c>
      <c r="H184" s="1164"/>
      <c r="I184" s="1165"/>
      <c r="J184" s="1166"/>
      <c r="K184" s="587">
        <f t="shared" si="19"/>
        <v>0</v>
      </c>
      <c r="M184" s="1163">
        <v>169</v>
      </c>
      <c r="N184" s="1164"/>
      <c r="O184" s="1165"/>
      <c r="P184" s="1166"/>
      <c r="Q184" s="587">
        <f t="shared" si="20"/>
        <v>0</v>
      </c>
      <c r="S184" s="1163">
        <v>169</v>
      </c>
      <c r="T184" s="1164"/>
      <c r="U184" s="1165"/>
      <c r="V184" s="1166"/>
      <c r="W184" s="587">
        <f t="shared" si="21"/>
        <v>0</v>
      </c>
      <c r="Y184" s="1163">
        <v>169</v>
      </c>
      <c r="Z184" s="1164"/>
      <c r="AA184" s="1165"/>
      <c r="AB184" s="1166"/>
      <c r="AC184" s="587">
        <f t="shared" si="22"/>
        <v>0</v>
      </c>
      <c r="AE184" s="1163">
        <v>169</v>
      </c>
      <c r="AF184" s="1164"/>
      <c r="AG184" s="1165"/>
      <c r="AH184" s="1166"/>
      <c r="AI184" s="587">
        <f t="shared" si="23"/>
        <v>0</v>
      </c>
      <c r="AK184" s="1163">
        <v>169</v>
      </c>
      <c r="AL184" s="1164"/>
      <c r="AM184" s="1165"/>
      <c r="AN184" s="1166"/>
      <c r="AO184" s="587">
        <f t="shared" si="24"/>
        <v>0</v>
      </c>
      <c r="AQ184" s="1163">
        <v>169</v>
      </c>
      <c r="AR184" s="1164"/>
      <c r="AS184" s="1165"/>
      <c r="AT184" s="1166"/>
      <c r="AU184" s="587">
        <f t="shared" si="25"/>
        <v>0</v>
      </c>
      <c r="AW184" s="1163">
        <v>169</v>
      </c>
      <c r="AX184" s="1164"/>
      <c r="AY184" s="1165"/>
      <c r="AZ184" s="1166"/>
      <c r="BA184" s="587">
        <f t="shared" si="26"/>
        <v>0</v>
      </c>
    </row>
    <row r="185" spans="1:53" s="17" customFormat="1" ht="16.75" hidden="1" customHeight="1" outlineLevel="1">
      <c r="A185" s="1163">
        <v>170</v>
      </c>
      <c r="B185" s="1164"/>
      <c r="C185" s="1165"/>
      <c r="D185" s="1166"/>
      <c r="E185" s="587">
        <f t="shared" si="18"/>
        <v>0</v>
      </c>
      <c r="G185" s="1163">
        <v>170</v>
      </c>
      <c r="H185" s="1164"/>
      <c r="I185" s="1165"/>
      <c r="J185" s="1166"/>
      <c r="K185" s="587">
        <f t="shared" si="19"/>
        <v>0</v>
      </c>
      <c r="M185" s="1163">
        <v>170</v>
      </c>
      <c r="N185" s="1164"/>
      <c r="O185" s="1165"/>
      <c r="P185" s="1166"/>
      <c r="Q185" s="587">
        <f t="shared" si="20"/>
        <v>0</v>
      </c>
      <c r="S185" s="1163">
        <v>170</v>
      </c>
      <c r="T185" s="1164"/>
      <c r="U185" s="1165"/>
      <c r="V185" s="1166"/>
      <c r="W185" s="587">
        <f t="shared" si="21"/>
        <v>0</v>
      </c>
      <c r="Y185" s="1163">
        <v>170</v>
      </c>
      <c r="Z185" s="1164"/>
      <c r="AA185" s="1165"/>
      <c r="AB185" s="1166"/>
      <c r="AC185" s="587">
        <f t="shared" si="22"/>
        <v>0</v>
      </c>
      <c r="AE185" s="1163">
        <v>170</v>
      </c>
      <c r="AF185" s="1164"/>
      <c r="AG185" s="1165"/>
      <c r="AH185" s="1166"/>
      <c r="AI185" s="587">
        <f t="shared" si="23"/>
        <v>0</v>
      </c>
      <c r="AK185" s="1163">
        <v>170</v>
      </c>
      <c r="AL185" s="1164"/>
      <c r="AM185" s="1165"/>
      <c r="AN185" s="1166"/>
      <c r="AO185" s="587">
        <f t="shared" si="24"/>
        <v>0</v>
      </c>
      <c r="AQ185" s="1163">
        <v>170</v>
      </c>
      <c r="AR185" s="1164"/>
      <c r="AS185" s="1165"/>
      <c r="AT185" s="1166"/>
      <c r="AU185" s="587">
        <f t="shared" si="25"/>
        <v>0</v>
      </c>
      <c r="AW185" s="1163">
        <v>170</v>
      </c>
      <c r="AX185" s="1164"/>
      <c r="AY185" s="1165"/>
      <c r="AZ185" s="1166"/>
      <c r="BA185" s="587">
        <f t="shared" si="26"/>
        <v>0</v>
      </c>
    </row>
    <row r="186" spans="1:53" s="17" customFormat="1" ht="16.75" hidden="1" customHeight="1" outlineLevel="1">
      <c r="A186" s="1163">
        <v>171</v>
      </c>
      <c r="B186" s="1164"/>
      <c r="C186" s="1165"/>
      <c r="D186" s="1166"/>
      <c r="E186" s="587">
        <f t="shared" si="18"/>
        <v>0</v>
      </c>
      <c r="G186" s="1163">
        <v>171</v>
      </c>
      <c r="H186" s="1164"/>
      <c r="I186" s="1165"/>
      <c r="J186" s="1166"/>
      <c r="K186" s="587">
        <f t="shared" si="19"/>
        <v>0</v>
      </c>
      <c r="M186" s="1163">
        <v>171</v>
      </c>
      <c r="N186" s="1164"/>
      <c r="O186" s="1165"/>
      <c r="P186" s="1166"/>
      <c r="Q186" s="587">
        <f t="shared" si="20"/>
        <v>0</v>
      </c>
      <c r="S186" s="1163">
        <v>171</v>
      </c>
      <c r="T186" s="1164"/>
      <c r="U186" s="1165"/>
      <c r="V186" s="1166"/>
      <c r="W186" s="587">
        <f t="shared" si="21"/>
        <v>0</v>
      </c>
      <c r="Y186" s="1163">
        <v>171</v>
      </c>
      <c r="Z186" s="1164"/>
      <c r="AA186" s="1165"/>
      <c r="AB186" s="1166"/>
      <c r="AC186" s="587">
        <f t="shared" si="22"/>
        <v>0</v>
      </c>
      <c r="AE186" s="1163">
        <v>171</v>
      </c>
      <c r="AF186" s="1164"/>
      <c r="AG186" s="1165"/>
      <c r="AH186" s="1166"/>
      <c r="AI186" s="587">
        <f t="shared" si="23"/>
        <v>0</v>
      </c>
      <c r="AK186" s="1163">
        <v>171</v>
      </c>
      <c r="AL186" s="1164"/>
      <c r="AM186" s="1165"/>
      <c r="AN186" s="1166"/>
      <c r="AO186" s="587">
        <f t="shared" si="24"/>
        <v>0</v>
      </c>
      <c r="AQ186" s="1163">
        <v>171</v>
      </c>
      <c r="AR186" s="1164"/>
      <c r="AS186" s="1165"/>
      <c r="AT186" s="1166"/>
      <c r="AU186" s="587">
        <f t="shared" si="25"/>
        <v>0</v>
      </c>
      <c r="AW186" s="1163">
        <v>171</v>
      </c>
      <c r="AX186" s="1164"/>
      <c r="AY186" s="1165"/>
      <c r="AZ186" s="1166"/>
      <c r="BA186" s="587">
        <f t="shared" si="26"/>
        <v>0</v>
      </c>
    </row>
    <row r="187" spans="1:53" s="17" customFormat="1" ht="16.75" hidden="1" customHeight="1" outlineLevel="1">
      <c r="A187" s="1163">
        <v>172</v>
      </c>
      <c r="B187" s="1164"/>
      <c r="C187" s="1165"/>
      <c r="D187" s="1166"/>
      <c r="E187" s="587">
        <f t="shared" si="18"/>
        <v>0</v>
      </c>
      <c r="G187" s="1163">
        <v>172</v>
      </c>
      <c r="H187" s="1164"/>
      <c r="I187" s="1165"/>
      <c r="J187" s="1166"/>
      <c r="K187" s="587">
        <f t="shared" si="19"/>
        <v>0</v>
      </c>
      <c r="M187" s="1163">
        <v>172</v>
      </c>
      <c r="N187" s="1164"/>
      <c r="O187" s="1165"/>
      <c r="P187" s="1166"/>
      <c r="Q187" s="587">
        <f t="shared" si="20"/>
        <v>0</v>
      </c>
      <c r="S187" s="1163">
        <v>172</v>
      </c>
      <c r="T187" s="1164"/>
      <c r="U187" s="1165"/>
      <c r="V187" s="1166"/>
      <c r="W187" s="587">
        <f t="shared" si="21"/>
        <v>0</v>
      </c>
      <c r="Y187" s="1163">
        <v>172</v>
      </c>
      <c r="Z187" s="1164"/>
      <c r="AA187" s="1165"/>
      <c r="AB187" s="1166"/>
      <c r="AC187" s="587">
        <f t="shared" si="22"/>
        <v>0</v>
      </c>
      <c r="AE187" s="1163">
        <v>172</v>
      </c>
      <c r="AF187" s="1164"/>
      <c r="AG187" s="1165"/>
      <c r="AH187" s="1166"/>
      <c r="AI187" s="587">
        <f t="shared" si="23"/>
        <v>0</v>
      </c>
      <c r="AK187" s="1163">
        <v>172</v>
      </c>
      <c r="AL187" s="1164"/>
      <c r="AM187" s="1165"/>
      <c r="AN187" s="1166"/>
      <c r="AO187" s="587">
        <f t="shared" si="24"/>
        <v>0</v>
      </c>
      <c r="AQ187" s="1163">
        <v>172</v>
      </c>
      <c r="AR187" s="1164"/>
      <c r="AS187" s="1165"/>
      <c r="AT187" s="1166"/>
      <c r="AU187" s="587">
        <f t="shared" si="25"/>
        <v>0</v>
      </c>
      <c r="AW187" s="1163">
        <v>172</v>
      </c>
      <c r="AX187" s="1164"/>
      <c r="AY187" s="1165"/>
      <c r="AZ187" s="1166"/>
      <c r="BA187" s="587">
        <f t="shared" si="26"/>
        <v>0</v>
      </c>
    </row>
    <row r="188" spans="1:53" s="17" customFormat="1" ht="16.75" hidden="1" customHeight="1" outlineLevel="1">
      <c r="A188" s="1163">
        <v>173</v>
      </c>
      <c r="B188" s="1164"/>
      <c r="C188" s="1165"/>
      <c r="D188" s="1166"/>
      <c r="E188" s="587">
        <f t="shared" si="18"/>
        <v>0</v>
      </c>
      <c r="G188" s="1163">
        <v>173</v>
      </c>
      <c r="H188" s="1164"/>
      <c r="I188" s="1165"/>
      <c r="J188" s="1166"/>
      <c r="K188" s="587">
        <f t="shared" si="19"/>
        <v>0</v>
      </c>
      <c r="M188" s="1163">
        <v>173</v>
      </c>
      <c r="N188" s="1164"/>
      <c r="O188" s="1165"/>
      <c r="P188" s="1166"/>
      <c r="Q188" s="587">
        <f t="shared" si="20"/>
        <v>0</v>
      </c>
      <c r="S188" s="1163">
        <v>173</v>
      </c>
      <c r="T188" s="1164"/>
      <c r="U188" s="1165"/>
      <c r="V188" s="1166"/>
      <c r="W188" s="587">
        <f t="shared" si="21"/>
        <v>0</v>
      </c>
      <c r="Y188" s="1163">
        <v>173</v>
      </c>
      <c r="Z188" s="1164"/>
      <c r="AA188" s="1165"/>
      <c r="AB188" s="1166"/>
      <c r="AC188" s="587">
        <f t="shared" si="22"/>
        <v>0</v>
      </c>
      <c r="AE188" s="1163">
        <v>173</v>
      </c>
      <c r="AF188" s="1164"/>
      <c r="AG188" s="1165"/>
      <c r="AH188" s="1166"/>
      <c r="AI188" s="587">
        <f t="shared" si="23"/>
        <v>0</v>
      </c>
      <c r="AK188" s="1163">
        <v>173</v>
      </c>
      <c r="AL188" s="1164"/>
      <c r="AM188" s="1165"/>
      <c r="AN188" s="1166"/>
      <c r="AO188" s="587">
        <f t="shared" si="24"/>
        <v>0</v>
      </c>
      <c r="AQ188" s="1163">
        <v>173</v>
      </c>
      <c r="AR188" s="1164"/>
      <c r="AS188" s="1165"/>
      <c r="AT188" s="1166"/>
      <c r="AU188" s="587">
        <f t="shared" si="25"/>
        <v>0</v>
      </c>
      <c r="AW188" s="1163">
        <v>173</v>
      </c>
      <c r="AX188" s="1164"/>
      <c r="AY188" s="1165"/>
      <c r="AZ188" s="1166"/>
      <c r="BA188" s="587">
        <f t="shared" si="26"/>
        <v>0</v>
      </c>
    </row>
    <row r="189" spans="1:53" s="17" customFormat="1" ht="16.75" hidden="1" customHeight="1" outlineLevel="1">
      <c r="A189" s="1163">
        <v>174</v>
      </c>
      <c r="B189" s="1164"/>
      <c r="C189" s="1165"/>
      <c r="D189" s="1166"/>
      <c r="E189" s="587">
        <f t="shared" si="18"/>
        <v>0</v>
      </c>
      <c r="G189" s="1163">
        <v>174</v>
      </c>
      <c r="H189" s="1164"/>
      <c r="I189" s="1165"/>
      <c r="J189" s="1166"/>
      <c r="K189" s="587">
        <f t="shared" si="19"/>
        <v>0</v>
      </c>
      <c r="M189" s="1163">
        <v>174</v>
      </c>
      <c r="N189" s="1164"/>
      <c r="O189" s="1165"/>
      <c r="P189" s="1166"/>
      <c r="Q189" s="587">
        <f t="shared" si="20"/>
        <v>0</v>
      </c>
      <c r="S189" s="1163">
        <v>174</v>
      </c>
      <c r="T189" s="1164"/>
      <c r="U189" s="1165"/>
      <c r="V189" s="1166"/>
      <c r="W189" s="587">
        <f t="shared" si="21"/>
        <v>0</v>
      </c>
      <c r="Y189" s="1163">
        <v>174</v>
      </c>
      <c r="Z189" s="1164"/>
      <c r="AA189" s="1165"/>
      <c r="AB189" s="1166"/>
      <c r="AC189" s="587">
        <f t="shared" si="22"/>
        <v>0</v>
      </c>
      <c r="AE189" s="1163">
        <v>174</v>
      </c>
      <c r="AF189" s="1164"/>
      <c r="AG189" s="1165"/>
      <c r="AH189" s="1166"/>
      <c r="AI189" s="587">
        <f t="shared" si="23"/>
        <v>0</v>
      </c>
      <c r="AK189" s="1163">
        <v>174</v>
      </c>
      <c r="AL189" s="1164"/>
      <c r="AM189" s="1165"/>
      <c r="AN189" s="1166"/>
      <c r="AO189" s="587">
        <f t="shared" si="24"/>
        <v>0</v>
      </c>
      <c r="AQ189" s="1163">
        <v>174</v>
      </c>
      <c r="AR189" s="1164"/>
      <c r="AS189" s="1165"/>
      <c r="AT189" s="1166"/>
      <c r="AU189" s="587">
        <f t="shared" si="25"/>
        <v>0</v>
      </c>
      <c r="AW189" s="1163">
        <v>174</v>
      </c>
      <c r="AX189" s="1164"/>
      <c r="AY189" s="1165"/>
      <c r="AZ189" s="1166"/>
      <c r="BA189" s="587">
        <f t="shared" si="26"/>
        <v>0</v>
      </c>
    </row>
    <row r="190" spans="1:53" s="17" customFormat="1" ht="16.75" hidden="1" customHeight="1" outlineLevel="1">
      <c r="A190" s="1163">
        <v>175</v>
      </c>
      <c r="B190" s="1164"/>
      <c r="C190" s="1165"/>
      <c r="D190" s="1166"/>
      <c r="E190" s="587">
        <f t="shared" si="18"/>
        <v>0</v>
      </c>
      <c r="G190" s="1163">
        <v>175</v>
      </c>
      <c r="H190" s="1164"/>
      <c r="I190" s="1165"/>
      <c r="J190" s="1166"/>
      <c r="K190" s="587">
        <f t="shared" si="19"/>
        <v>0</v>
      </c>
      <c r="M190" s="1163">
        <v>175</v>
      </c>
      <c r="N190" s="1164"/>
      <c r="O190" s="1165"/>
      <c r="P190" s="1166"/>
      <c r="Q190" s="587">
        <f t="shared" si="20"/>
        <v>0</v>
      </c>
      <c r="S190" s="1163">
        <v>175</v>
      </c>
      <c r="T190" s="1164"/>
      <c r="U190" s="1165"/>
      <c r="V190" s="1166"/>
      <c r="W190" s="587">
        <f t="shared" si="21"/>
        <v>0</v>
      </c>
      <c r="Y190" s="1163">
        <v>175</v>
      </c>
      <c r="Z190" s="1164"/>
      <c r="AA190" s="1165"/>
      <c r="AB190" s="1166"/>
      <c r="AC190" s="587">
        <f t="shared" si="22"/>
        <v>0</v>
      </c>
      <c r="AE190" s="1163">
        <v>175</v>
      </c>
      <c r="AF190" s="1164"/>
      <c r="AG190" s="1165"/>
      <c r="AH190" s="1166"/>
      <c r="AI190" s="587">
        <f t="shared" si="23"/>
        <v>0</v>
      </c>
      <c r="AK190" s="1163">
        <v>175</v>
      </c>
      <c r="AL190" s="1164"/>
      <c r="AM190" s="1165"/>
      <c r="AN190" s="1166"/>
      <c r="AO190" s="587">
        <f t="shared" si="24"/>
        <v>0</v>
      </c>
      <c r="AQ190" s="1163">
        <v>175</v>
      </c>
      <c r="AR190" s="1164"/>
      <c r="AS190" s="1165"/>
      <c r="AT190" s="1166"/>
      <c r="AU190" s="587">
        <f t="shared" si="25"/>
        <v>0</v>
      </c>
      <c r="AW190" s="1163">
        <v>175</v>
      </c>
      <c r="AX190" s="1164"/>
      <c r="AY190" s="1165"/>
      <c r="AZ190" s="1166"/>
      <c r="BA190" s="587">
        <f t="shared" si="26"/>
        <v>0</v>
      </c>
    </row>
    <row r="191" spans="1:53" s="17" customFormat="1" ht="16.75" hidden="1" customHeight="1" outlineLevel="1">
      <c r="A191" s="1163">
        <v>176</v>
      </c>
      <c r="B191" s="1164"/>
      <c r="C191" s="1165"/>
      <c r="D191" s="1166"/>
      <c r="E191" s="587">
        <f t="shared" si="18"/>
        <v>0</v>
      </c>
      <c r="G191" s="1163">
        <v>176</v>
      </c>
      <c r="H191" s="1164"/>
      <c r="I191" s="1165"/>
      <c r="J191" s="1166"/>
      <c r="K191" s="587">
        <f t="shared" si="19"/>
        <v>0</v>
      </c>
      <c r="M191" s="1163">
        <v>176</v>
      </c>
      <c r="N191" s="1164"/>
      <c r="O191" s="1165"/>
      <c r="P191" s="1166"/>
      <c r="Q191" s="587">
        <f t="shared" si="20"/>
        <v>0</v>
      </c>
      <c r="S191" s="1163">
        <v>176</v>
      </c>
      <c r="T191" s="1164"/>
      <c r="U191" s="1165"/>
      <c r="V191" s="1166"/>
      <c r="W191" s="587">
        <f t="shared" si="21"/>
        <v>0</v>
      </c>
      <c r="Y191" s="1163">
        <v>176</v>
      </c>
      <c r="Z191" s="1164"/>
      <c r="AA191" s="1165"/>
      <c r="AB191" s="1166"/>
      <c r="AC191" s="587">
        <f t="shared" si="22"/>
        <v>0</v>
      </c>
      <c r="AE191" s="1163">
        <v>176</v>
      </c>
      <c r="AF191" s="1164"/>
      <c r="AG191" s="1165"/>
      <c r="AH191" s="1166"/>
      <c r="AI191" s="587">
        <f t="shared" si="23"/>
        <v>0</v>
      </c>
      <c r="AK191" s="1163">
        <v>176</v>
      </c>
      <c r="AL191" s="1164"/>
      <c r="AM191" s="1165"/>
      <c r="AN191" s="1166"/>
      <c r="AO191" s="587">
        <f t="shared" si="24"/>
        <v>0</v>
      </c>
      <c r="AQ191" s="1163">
        <v>176</v>
      </c>
      <c r="AR191" s="1164"/>
      <c r="AS191" s="1165"/>
      <c r="AT191" s="1166"/>
      <c r="AU191" s="587">
        <f t="shared" si="25"/>
        <v>0</v>
      </c>
      <c r="AW191" s="1163">
        <v>176</v>
      </c>
      <c r="AX191" s="1164"/>
      <c r="AY191" s="1165"/>
      <c r="AZ191" s="1166"/>
      <c r="BA191" s="587">
        <f t="shared" si="26"/>
        <v>0</v>
      </c>
    </row>
    <row r="192" spans="1:53" s="17" customFormat="1" ht="16.75" hidden="1" customHeight="1" outlineLevel="1">
      <c r="A192" s="1163">
        <v>177</v>
      </c>
      <c r="B192" s="1164"/>
      <c r="C192" s="1165"/>
      <c r="D192" s="1166"/>
      <c r="E192" s="587">
        <f t="shared" si="18"/>
        <v>0</v>
      </c>
      <c r="G192" s="1163">
        <v>177</v>
      </c>
      <c r="H192" s="1164"/>
      <c r="I192" s="1165"/>
      <c r="J192" s="1166"/>
      <c r="K192" s="587">
        <f t="shared" si="19"/>
        <v>0</v>
      </c>
      <c r="M192" s="1163">
        <v>177</v>
      </c>
      <c r="N192" s="1164"/>
      <c r="O192" s="1165"/>
      <c r="P192" s="1166"/>
      <c r="Q192" s="587">
        <f t="shared" si="20"/>
        <v>0</v>
      </c>
      <c r="S192" s="1163">
        <v>177</v>
      </c>
      <c r="T192" s="1164"/>
      <c r="U192" s="1165"/>
      <c r="V192" s="1166"/>
      <c r="W192" s="587">
        <f t="shared" si="21"/>
        <v>0</v>
      </c>
      <c r="Y192" s="1163">
        <v>177</v>
      </c>
      <c r="Z192" s="1164"/>
      <c r="AA192" s="1165"/>
      <c r="AB192" s="1166"/>
      <c r="AC192" s="587">
        <f t="shared" si="22"/>
        <v>0</v>
      </c>
      <c r="AE192" s="1163">
        <v>177</v>
      </c>
      <c r="AF192" s="1164"/>
      <c r="AG192" s="1165"/>
      <c r="AH192" s="1166"/>
      <c r="AI192" s="587">
        <f t="shared" si="23"/>
        <v>0</v>
      </c>
      <c r="AK192" s="1163">
        <v>177</v>
      </c>
      <c r="AL192" s="1164"/>
      <c r="AM192" s="1165"/>
      <c r="AN192" s="1166"/>
      <c r="AO192" s="587">
        <f t="shared" si="24"/>
        <v>0</v>
      </c>
      <c r="AQ192" s="1163">
        <v>177</v>
      </c>
      <c r="AR192" s="1164"/>
      <c r="AS192" s="1165"/>
      <c r="AT192" s="1166"/>
      <c r="AU192" s="587">
        <f t="shared" si="25"/>
        <v>0</v>
      </c>
      <c r="AW192" s="1163">
        <v>177</v>
      </c>
      <c r="AX192" s="1164"/>
      <c r="AY192" s="1165"/>
      <c r="AZ192" s="1166"/>
      <c r="BA192" s="587">
        <f t="shared" si="26"/>
        <v>0</v>
      </c>
    </row>
    <row r="193" spans="1:53" s="17" customFormat="1" ht="16.75" hidden="1" customHeight="1" outlineLevel="1">
      <c r="A193" s="1163">
        <v>178</v>
      </c>
      <c r="B193" s="1164"/>
      <c r="C193" s="1165"/>
      <c r="D193" s="1166"/>
      <c r="E193" s="587">
        <f t="shared" si="18"/>
        <v>0</v>
      </c>
      <c r="G193" s="1163">
        <v>178</v>
      </c>
      <c r="H193" s="1164"/>
      <c r="I193" s="1165"/>
      <c r="J193" s="1166"/>
      <c r="K193" s="587">
        <f t="shared" si="19"/>
        <v>0</v>
      </c>
      <c r="M193" s="1163">
        <v>178</v>
      </c>
      <c r="N193" s="1164"/>
      <c r="O193" s="1165"/>
      <c r="P193" s="1166"/>
      <c r="Q193" s="587">
        <f t="shared" si="20"/>
        <v>0</v>
      </c>
      <c r="S193" s="1163">
        <v>178</v>
      </c>
      <c r="T193" s="1164"/>
      <c r="U193" s="1165"/>
      <c r="V193" s="1166"/>
      <c r="W193" s="587">
        <f t="shared" si="21"/>
        <v>0</v>
      </c>
      <c r="Y193" s="1163">
        <v>178</v>
      </c>
      <c r="Z193" s="1164"/>
      <c r="AA193" s="1165"/>
      <c r="AB193" s="1166"/>
      <c r="AC193" s="587">
        <f t="shared" si="22"/>
        <v>0</v>
      </c>
      <c r="AE193" s="1163">
        <v>178</v>
      </c>
      <c r="AF193" s="1164"/>
      <c r="AG193" s="1165"/>
      <c r="AH193" s="1166"/>
      <c r="AI193" s="587">
        <f t="shared" si="23"/>
        <v>0</v>
      </c>
      <c r="AK193" s="1163">
        <v>178</v>
      </c>
      <c r="AL193" s="1164"/>
      <c r="AM193" s="1165"/>
      <c r="AN193" s="1166"/>
      <c r="AO193" s="587">
        <f t="shared" si="24"/>
        <v>0</v>
      </c>
      <c r="AQ193" s="1163">
        <v>178</v>
      </c>
      <c r="AR193" s="1164"/>
      <c r="AS193" s="1165"/>
      <c r="AT193" s="1166"/>
      <c r="AU193" s="587">
        <f t="shared" si="25"/>
        <v>0</v>
      </c>
      <c r="AW193" s="1163">
        <v>178</v>
      </c>
      <c r="AX193" s="1164"/>
      <c r="AY193" s="1165"/>
      <c r="AZ193" s="1166"/>
      <c r="BA193" s="587">
        <f t="shared" si="26"/>
        <v>0</v>
      </c>
    </row>
    <row r="194" spans="1:53" s="17" customFormat="1" ht="16.75" hidden="1" customHeight="1" outlineLevel="1">
      <c r="A194" s="1163">
        <v>179</v>
      </c>
      <c r="B194" s="1164"/>
      <c r="C194" s="1165"/>
      <c r="D194" s="1166"/>
      <c r="E194" s="587">
        <f t="shared" si="18"/>
        <v>0</v>
      </c>
      <c r="G194" s="1163">
        <v>179</v>
      </c>
      <c r="H194" s="1164"/>
      <c r="I194" s="1165"/>
      <c r="J194" s="1166"/>
      <c r="K194" s="587">
        <f t="shared" si="19"/>
        <v>0</v>
      </c>
      <c r="M194" s="1163">
        <v>179</v>
      </c>
      <c r="N194" s="1164"/>
      <c r="O194" s="1165"/>
      <c r="P194" s="1166"/>
      <c r="Q194" s="587">
        <f t="shared" si="20"/>
        <v>0</v>
      </c>
      <c r="S194" s="1163">
        <v>179</v>
      </c>
      <c r="T194" s="1164"/>
      <c r="U194" s="1165"/>
      <c r="V194" s="1166"/>
      <c r="W194" s="587">
        <f t="shared" si="21"/>
        <v>0</v>
      </c>
      <c r="Y194" s="1163">
        <v>179</v>
      </c>
      <c r="Z194" s="1164"/>
      <c r="AA194" s="1165"/>
      <c r="AB194" s="1166"/>
      <c r="AC194" s="587">
        <f t="shared" si="22"/>
        <v>0</v>
      </c>
      <c r="AE194" s="1163">
        <v>179</v>
      </c>
      <c r="AF194" s="1164"/>
      <c r="AG194" s="1165"/>
      <c r="AH194" s="1166"/>
      <c r="AI194" s="587">
        <f t="shared" si="23"/>
        <v>0</v>
      </c>
      <c r="AK194" s="1163">
        <v>179</v>
      </c>
      <c r="AL194" s="1164"/>
      <c r="AM194" s="1165"/>
      <c r="AN194" s="1166"/>
      <c r="AO194" s="587">
        <f t="shared" si="24"/>
        <v>0</v>
      </c>
      <c r="AQ194" s="1163">
        <v>179</v>
      </c>
      <c r="AR194" s="1164"/>
      <c r="AS194" s="1165"/>
      <c r="AT194" s="1166"/>
      <c r="AU194" s="587">
        <f t="shared" si="25"/>
        <v>0</v>
      </c>
      <c r="AW194" s="1163">
        <v>179</v>
      </c>
      <c r="AX194" s="1164"/>
      <c r="AY194" s="1165"/>
      <c r="AZ194" s="1166"/>
      <c r="BA194" s="587">
        <f t="shared" si="26"/>
        <v>0</v>
      </c>
    </row>
    <row r="195" spans="1:53" s="17" customFormat="1" ht="16.75" hidden="1" customHeight="1" outlineLevel="1">
      <c r="A195" s="1163">
        <v>180</v>
      </c>
      <c r="B195" s="1164"/>
      <c r="C195" s="1165"/>
      <c r="D195" s="1166"/>
      <c r="E195" s="587">
        <f t="shared" si="18"/>
        <v>0</v>
      </c>
      <c r="G195" s="1163">
        <v>180</v>
      </c>
      <c r="H195" s="1164"/>
      <c r="I195" s="1165"/>
      <c r="J195" s="1166"/>
      <c r="K195" s="587">
        <f t="shared" si="19"/>
        <v>0</v>
      </c>
      <c r="M195" s="1163">
        <v>180</v>
      </c>
      <c r="N195" s="1164"/>
      <c r="O195" s="1165"/>
      <c r="P195" s="1166"/>
      <c r="Q195" s="587">
        <f t="shared" si="20"/>
        <v>0</v>
      </c>
      <c r="S195" s="1163">
        <v>180</v>
      </c>
      <c r="T195" s="1164"/>
      <c r="U195" s="1165"/>
      <c r="V195" s="1166"/>
      <c r="W195" s="587">
        <f t="shared" si="21"/>
        <v>0</v>
      </c>
      <c r="Y195" s="1163">
        <v>180</v>
      </c>
      <c r="Z195" s="1164"/>
      <c r="AA195" s="1165"/>
      <c r="AB195" s="1166"/>
      <c r="AC195" s="587">
        <f t="shared" si="22"/>
        <v>0</v>
      </c>
      <c r="AE195" s="1163">
        <v>180</v>
      </c>
      <c r="AF195" s="1164"/>
      <c r="AG195" s="1165"/>
      <c r="AH195" s="1166"/>
      <c r="AI195" s="587">
        <f t="shared" si="23"/>
        <v>0</v>
      </c>
      <c r="AK195" s="1163">
        <v>180</v>
      </c>
      <c r="AL195" s="1164"/>
      <c r="AM195" s="1165"/>
      <c r="AN195" s="1166"/>
      <c r="AO195" s="587">
        <f t="shared" si="24"/>
        <v>0</v>
      </c>
      <c r="AQ195" s="1163">
        <v>180</v>
      </c>
      <c r="AR195" s="1164"/>
      <c r="AS195" s="1165"/>
      <c r="AT195" s="1166"/>
      <c r="AU195" s="587">
        <f t="shared" si="25"/>
        <v>0</v>
      </c>
      <c r="AW195" s="1163">
        <v>180</v>
      </c>
      <c r="AX195" s="1164"/>
      <c r="AY195" s="1165"/>
      <c r="AZ195" s="1166"/>
      <c r="BA195" s="587">
        <f t="shared" si="26"/>
        <v>0</v>
      </c>
    </row>
    <row r="196" spans="1:53" s="17" customFormat="1" ht="16.75" hidden="1" customHeight="1" outlineLevel="1">
      <c r="A196" s="1163">
        <v>181</v>
      </c>
      <c r="B196" s="1164"/>
      <c r="C196" s="1165"/>
      <c r="D196" s="1166"/>
      <c r="E196" s="587">
        <f t="shared" si="18"/>
        <v>0</v>
      </c>
      <c r="G196" s="1163">
        <v>181</v>
      </c>
      <c r="H196" s="1164"/>
      <c r="I196" s="1165"/>
      <c r="J196" s="1166"/>
      <c r="K196" s="587">
        <f t="shared" si="19"/>
        <v>0</v>
      </c>
      <c r="M196" s="1163">
        <v>181</v>
      </c>
      <c r="N196" s="1164"/>
      <c r="O196" s="1165"/>
      <c r="P196" s="1166"/>
      <c r="Q196" s="587">
        <f t="shared" si="20"/>
        <v>0</v>
      </c>
      <c r="S196" s="1163">
        <v>181</v>
      </c>
      <c r="T196" s="1164"/>
      <c r="U196" s="1165"/>
      <c r="V196" s="1166"/>
      <c r="W196" s="587">
        <f t="shared" si="21"/>
        <v>0</v>
      </c>
      <c r="Y196" s="1163">
        <v>181</v>
      </c>
      <c r="Z196" s="1164"/>
      <c r="AA196" s="1165"/>
      <c r="AB196" s="1166"/>
      <c r="AC196" s="587">
        <f t="shared" si="22"/>
        <v>0</v>
      </c>
      <c r="AE196" s="1163">
        <v>181</v>
      </c>
      <c r="AF196" s="1164"/>
      <c r="AG196" s="1165"/>
      <c r="AH196" s="1166"/>
      <c r="AI196" s="587">
        <f t="shared" si="23"/>
        <v>0</v>
      </c>
      <c r="AK196" s="1163">
        <v>181</v>
      </c>
      <c r="AL196" s="1164"/>
      <c r="AM196" s="1165"/>
      <c r="AN196" s="1166"/>
      <c r="AO196" s="587">
        <f t="shared" si="24"/>
        <v>0</v>
      </c>
      <c r="AQ196" s="1163">
        <v>181</v>
      </c>
      <c r="AR196" s="1164"/>
      <c r="AS196" s="1165"/>
      <c r="AT196" s="1166"/>
      <c r="AU196" s="587">
        <f t="shared" si="25"/>
        <v>0</v>
      </c>
      <c r="AW196" s="1163">
        <v>181</v>
      </c>
      <c r="AX196" s="1164"/>
      <c r="AY196" s="1165"/>
      <c r="AZ196" s="1166"/>
      <c r="BA196" s="587">
        <f t="shared" si="26"/>
        <v>0</v>
      </c>
    </row>
    <row r="197" spans="1:53" s="17" customFormat="1" ht="16.75" hidden="1" customHeight="1" outlineLevel="1">
      <c r="A197" s="1163">
        <v>182</v>
      </c>
      <c r="B197" s="1164"/>
      <c r="C197" s="1165"/>
      <c r="D197" s="1166"/>
      <c r="E197" s="587">
        <f t="shared" si="18"/>
        <v>0</v>
      </c>
      <c r="G197" s="1163">
        <v>182</v>
      </c>
      <c r="H197" s="1164"/>
      <c r="I197" s="1165"/>
      <c r="J197" s="1166"/>
      <c r="K197" s="587">
        <f t="shared" si="19"/>
        <v>0</v>
      </c>
      <c r="M197" s="1163">
        <v>182</v>
      </c>
      <c r="N197" s="1164"/>
      <c r="O197" s="1165"/>
      <c r="P197" s="1166"/>
      <c r="Q197" s="587">
        <f t="shared" si="20"/>
        <v>0</v>
      </c>
      <c r="S197" s="1163">
        <v>182</v>
      </c>
      <c r="T197" s="1164"/>
      <c r="U197" s="1165"/>
      <c r="V197" s="1166"/>
      <c r="W197" s="587">
        <f t="shared" si="21"/>
        <v>0</v>
      </c>
      <c r="Y197" s="1163">
        <v>182</v>
      </c>
      <c r="Z197" s="1164"/>
      <c r="AA197" s="1165"/>
      <c r="AB197" s="1166"/>
      <c r="AC197" s="587">
        <f t="shared" si="22"/>
        <v>0</v>
      </c>
      <c r="AE197" s="1163">
        <v>182</v>
      </c>
      <c r="AF197" s="1164"/>
      <c r="AG197" s="1165"/>
      <c r="AH197" s="1166"/>
      <c r="AI197" s="587">
        <f t="shared" si="23"/>
        <v>0</v>
      </c>
      <c r="AK197" s="1163">
        <v>182</v>
      </c>
      <c r="AL197" s="1164"/>
      <c r="AM197" s="1165"/>
      <c r="AN197" s="1166"/>
      <c r="AO197" s="587">
        <f t="shared" si="24"/>
        <v>0</v>
      </c>
      <c r="AQ197" s="1163">
        <v>182</v>
      </c>
      <c r="AR197" s="1164"/>
      <c r="AS197" s="1165"/>
      <c r="AT197" s="1166"/>
      <c r="AU197" s="587">
        <f t="shared" si="25"/>
        <v>0</v>
      </c>
      <c r="AW197" s="1163">
        <v>182</v>
      </c>
      <c r="AX197" s="1164"/>
      <c r="AY197" s="1165"/>
      <c r="AZ197" s="1166"/>
      <c r="BA197" s="587">
        <f t="shared" si="26"/>
        <v>0</v>
      </c>
    </row>
    <row r="198" spans="1:53" s="17" customFormat="1" ht="16.75" hidden="1" customHeight="1" outlineLevel="1">
      <c r="A198" s="1163">
        <v>183</v>
      </c>
      <c r="B198" s="1164"/>
      <c r="C198" s="1165"/>
      <c r="D198" s="1166"/>
      <c r="E198" s="587">
        <f t="shared" si="18"/>
        <v>0</v>
      </c>
      <c r="G198" s="1163">
        <v>183</v>
      </c>
      <c r="H198" s="1164"/>
      <c r="I198" s="1165"/>
      <c r="J198" s="1166"/>
      <c r="K198" s="587">
        <f t="shared" si="19"/>
        <v>0</v>
      </c>
      <c r="M198" s="1163">
        <v>183</v>
      </c>
      <c r="N198" s="1164"/>
      <c r="O198" s="1165"/>
      <c r="P198" s="1166"/>
      <c r="Q198" s="587">
        <f t="shared" si="20"/>
        <v>0</v>
      </c>
      <c r="S198" s="1163">
        <v>183</v>
      </c>
      <c r="T198" s="1164"/>
      <c r="U198" s="1165"/>
      <c r="V198" s="1166"/>
      <c r="W198" s="587">
        <f t="shared" si="21"/>
        <v>0</v>
      </c>
      <c r="Y198" s="1163">
        <v>183</v>
      </c>
      <c r="Z198" s="1164"/>
      <c r="AA198" s="1165"/>
      <c r="AB198" s="1166"/>
      <c r="AC198" s="587">
        <f t="shared" si="22"/>
        <v>0</v>
      </c>
      <c r="AE198" s="1163">
        <v>183</v>
      </c>
      <c r="AF198" s="1164"/>
      <c r="AG198" s="1165"/>
      <c r="AH198" s="1166"/>
      <c r="AI198" s="587">
        <f t="shared" si="23"/>
        <v>0</v>
      </c>
      <c r="AK198" s="1163">
        <v>183</v>
      </c>
      <c r="AL198" s="1164"/>
      <c r="AM198" s="1165"/>
      <c r="AN198" s="1166"/>
      <c r="AO198" s="587">
        <f t="shared" si="24"/>
        <v>0</v>
      </c>
      <c r="AQ198" s="1163">
        <v>183</v>
      </c>
      <c r="AR198" s="1164"/>
      <c r="AS198" s="1165"/>
      <c r="AT198" s="1166"/>
      <c r="AU198" s="587">
        <f t="shared" si="25"/>
        <v>0</v>
      </c>
      <c r="AW198" s="1163">
        <v>183</v>
      </c>
      <c r="AX198" s="1164"/>
      <c r="AY198" s="1165"/>
      <c r="AZ198" s="1166"/>
      <c r="BA198" s="587">
        <f t="shared" si="26"/>
        <v>0</v>
      </c>
    </row>
    <row r="199" spans="1:53" s="17" customFormat="1" ht="16.75" hidden="1" customHeight="1" outlineLevel="1">
      <c r="A199" s="1163">
        <v>184</v>
      </c>
      <c r="B199" s="1164"/>
      <c r="C199" s="1165"/>
      <c r="D199" s="1166"/>
      <c r="E199" s="587">
        <f t="shared" si="18"/>
        <v>0</v>
      </c>
      <c r="G199" s="1163">
        <v>184</v>
      </c>
      <c r="H199" s="1164"/>
      <c r="I199" s="1165"/>
      <c r="J199" s="1166"/>
      <c r="K199" s="587">
        <f t="shared" si="19"/>
        <v>0</v>
      </c>
      <c r="M199" s="1163">
        <v>184</v>
      </c>
      <c r="N199" s="1164"/>
      <c r="O199" s="1165"/>
      <c r="P199" s="1166"/>
      <c r="Q199" s="587">
        <f t="shared" si="20"/>
        <v>0</v>
      </c>
      <c r="S199" s="1163">
        <v>184</v>
      </c>
      <c r="T199" s="1164"/>
      <c r="U199" s="1165"/>
      <c r="V199" s="1166"/>
      <c r="W199" s="587">
        <f t="shared" si="21"/>
        <v>0</v>
      </c>
      <c r="Y199" s="1163">
        <v>184</v>
      </c>
      <c r="Z199" s="1164"/>
      <c r="AA199" s="1165"/>
      <c r="AB199" s="1166"/>
      <c r="AC199" s="587">
        <f t="shared" si="22"/>
        <v>0</v>
      </c>
      <c r="AE199" s="1163">
        <v>184</v>
      </c>
      <c r="AF199" s="1164"/>
      <c r="AG199" s="1165"/>
      <c r="AH199" s="1166"/>
      <c r="AI199" s="587">
        <f t="shared" si="23"/>
        <v>0</v>
      </c>
      <c r="AK199" s="1163">
        <v>184</v>
      </c>
      <c r="AL199" s="1164"/>
      <c r="AM199" s="1165"/>
      <c r="AN199" s="1166"/>
      <c r="AO199" s="587">
        <f t="shared" si="24"/>
        <v>0</v>
      </c>
      <c r="AQ199" s="1163">
        <v>184</v>
      </c>
      <c r="AR199" s="1164"/>
      <c r="AS199" s="1165"/>
      <c r="AT199" s="1166"/>
      <c r="AU199" s="587">
        <f t="shared" si="25"/>
        <v>0</v>
      </c>
      <c r="AW199" s="1163">
        <v>184</v>
      </c>
      <c r="AX199" s="1164"/>
      <c r="AY199" s="1165"/>
      <c r="AZ199" s="1166"/>
      <c r="BA199" s="587">
        <f t="shared" si="26"/>
        <v>0</v>
      </c>
    </row>
    <row r="200" spans="1:53" s="17" customFormat="1" ht="16.75" hidden="1" customHeight="1" outlineLevel="1">
      <c r="A200" s="1163">
        <v>185</v>
      </c>
      <c r="B200" s="1164"/>
      <c r="C200" s="1165"/>
      <c r="D200" s="1166"/>
      <c r="E200" s="587">
        <f t="shared" si="18"/>
        <v>0</v>
      </c>
      <c r="G200" s="1163">
        <v>185</v>
      </c>
      <c r="H200" s="1164"/>
      <c r="I200" s="1165"/>
      <c r="J200" s="1166"/>
      <c r="K200" s="587">
        <f t="shared" si="19"/>
        <v>0</v>
      </c>
      <c r="M200" s="1163">
        <v>185</v>
      </c>
      <c r="N200" s="1164"/>
      <c r="O200" s="1165"/>
      <c r="P200" s="1166"/>
      <c r="Q200" s="587">
        <f t="shared" si="20"/>
        <v>0</v>
      </c>
      <c r="S200" s="1163">
        <v>185</v>
      </c>
      <c r="T200" s="1164"/>
      <c r="U200" s="1165"/>
      <c r="V200" s="1166"/>
      <c r="W200" s="587">
        <f t="shared" si="21"/>
        <v>0</v>
      </c>
      <c r="Y200" s="1163">
        <v>185</v>
      </c>
      <c r="Z200" s="1164"/>
      <c r="AA200" s="1165"/>
      <c r="AB200" s="1166"/>
      <c r="AC200" s="587">
        <f t="shared" si="22"/>
        <v>0</v>
      </c>
      <c r="AE200" s="1163">
        <v>185</v>
      </c>
      <c r="AF200" s="1164"/>
      <c r="AG200" s="1165"/>
      <c r="AH200" s="1166"/>
      <c r="AI200" s="587">
        <f t="shared" si="23"/>
        <v>0</v>
      </c>
      <c r="AK200" s="1163">
        <v>185</v>
      </c>
      <c r="AL200" s="1164"/>
      <c r="AM200" s="1165"/>
      <c r="AN200" s="1166"/>
      <c r="AO200" s="587">
        <f t="shared" si="24"/>
        <v>0</v>
      </c>
      <c r="AQ200" s="1163">
        <v>185</v>
      </c>
      <c r="AR200" s="1164"/>
      <c r="AS200" s="1165"/>
      <c r="AT200" s="1166"/>
      <c r="AU200" s="587">
        <f t="shared" si="25"/>
        <v>0</v>
      </c>
      <c r="AW200" s="1163">
        <v>185</v>
      </c>
      <c r="AX200" s="1164"/>
      <c r="AY200" s="1165"/>
      <c r="AZ200" s="1166"/>
      <c r="BA200" s="587">
        <f t="shared" si="26"/>
        <v>0</v>
      </c>
    </row>
    <row r="201" spans="1:53" s="17" customFormat="1" ht="16.75" hidden="1" customHeight="1" outlineLevel="1">
      <c r="A201" s="1163">
        <v>186</v>
      </c>
      <c r="B201" s="1164"/>
      <c r="C201" s="1165"/>
      <c r="D201" s="1166"/>
      <c r="E201" s="587">
        <f t="shared" si="18"/>
        <v>0</v>
      </c>
      <c r="G201" s="1163">
        <v>186</v>
      </c>
      <c r="H201" s="1164"/>
      <c r="I201" s="1165"/>
      <c r="J201" s="1166"/>
      <c r="K201" s="587">
        <f t="shared" si="19"/>
        <v>0</v>
      </c>
      <c r="M201" s="1163">
        <v>186</v>
      </c>
      <c r="N201" s="1164"/>
      <c r="O201" s="1165"/>
      <c r="P201" s="1166"/>
      <c r="Q201" s="587">
        <f t="shared" si="20"/>
        <v>0</v>
      </c>
      <c r="S201" s="1163">
        <v>186</v>
      </c>
      <c r="T201" s="1164"/>
      <c r="U201" s="1165"/>
      <c r="V201" s="1166"/>
      <c r="W201" s="587">
        <f t="shared" si="21"/>
        <v>0</v>
      </c>
      <c r="Y201" s="1163">
        <v>186</v>
      </c>
      <c r="Z201" s="1164"/>
      <c r="AA201" s="1165"/>
      <c r="AB201" s="1166"/>
      <c r="AC201" s="587">
        <f t="shared" si="22"/>
        <v>0</v>
      </c>
      <c r="AE201" s="1163">
        <v>186</v>
      </c>
      <c r="AF201" s="1164"/>
      <c r="AG201" s="1165"/>
      <c r="AH201" s="1166"/>
      <c r="AI201" s="587">
        <f t="shared" si="23"/>
        <v>0</v>
      </c>
      <c r="AK201" s="1163">
        <v>186</v>
      </c>
      <c r="AL201" s="1164"/>
      <c r="AM201" s="1165"/>
      <c r="AN201" s="1166"/>
      <c r="AO201" s="587">
        <f t="shared" si="24"/>
        <v>0</v>
      </c>
      <c r="AQ201" s="1163">
        <v>186</v>
      </c>
      <c r="AR201" s="1164"/>
      <c r="AS201" s="1165"/>
      <c r="AT201" s="1166"/>
      <c r="AU201" s="587">
        <f t="shared" si="25"/>
        <v>0</v>
      </c>
      <c r="AW201" s="1163">
        <v>186</v>
      </c>
      <c r="AX201" s="1164"/>
      <c r="AY201" s="1165"/>
      <c r="AZ201" s="1166"/>
      <c r="BA201" s="587">
        <f t="shared" si="26"/>
        <v>0</v>
      </c>
    </row>
    <row r="202" spans="1:53" s="17" customFormat="1" ht="16.75" hidden="1" customHeight="1" outlineLevel="1">
      <c r="A202" s="1163">
        <v>187</v>
      </c>
      <c r="B202" s="1164"/>
      <c r="C202" s="1165"/>
      <c r="D202" s="1166"/>
      <c r="E202" s="587">
        <f t="shared" si="18"/>
        <v>0</v>
      </c>
      <c r="G202" s="1163">
        <v>187</v>
      </c>
      <c r="H202" s="1164"/>
      <c r="I202" s="1165"/>
      <c r="J202" s="1166"/>
      <c r="K202" s="587">
        <f t="shared" si="19"/>
        <v>0</v>
      </c>
      <c r="M202" s="1163">
        <v>187</v>
      </c>
      <c r="N202" s="1164"/>
      <c r="O202" s="1165"/>
      <c r="P202" s="1166"/>
      <c r="Q202" s="587">
        <f t="shared" si="20"/>
        <v>0</v>
      </c>
      <c r="S202" s="1163">
        <v>187</v>
      </c>
      <c r="T202" s="1164"/>
      <c r="U202" s="1165"/>
      <c r="V202" s="1166"/>
      <c r="W202" s="587">
        <f t="shared" si="21"/>
        <v>0</v>
      </c>
      <c r="Y202" s="1163">
        <v>187</v>
      </c>
      <c r="Z202" s="1164"/>
      <c r="AA202" s="1165"/>
      <c r="AB202" s="1166"/>
      <c r="AC202" s="587">
        <f t="shared" si="22"/>
        <v>0</v>
      </c>
      <c r="AE202" s="1163">
        <v>187</v>
      </c>
      <c r="AF202" s="1164"/>
      <c r="AG202" s="1165"/>
      <c r="AH202" s="1166"/>
      <c r="AI202" s="587">
        <f t="shared" si="23"/>
        <v>0</v>
      </c>
      <c r="AK202" s="1163">
        <v>187</v>
      </c>
      <c r="AL202" s="1164"/>
      <c r="AM202" s="1165"/>
      <c r="AN202" s="1166"/>
      <c r="AO202" s="587">
        <f t="shared" si="24"/>
        <v>0</v>
      </c>
      <c r="AQ202" s="1163">
        <v>187</v>
      </c>
      <c r="AR202" s="1164"/>
      <c r="AS202" s="1165"/>
      <c r="AT202" s="1166"/>
      <c r="AU202" s="587">
        <f t="shared" si="25"/>
        <v>0</v>
      </c>
      <c r="AW202" s="1163">
        <v>187</v>
      </c>
      <c r="AX202" s="1164"/>
      <c r="AY202" s="1165"/>
      <c r="AZ202" s="1166"/>
      <c r="BA202" s="587">
        <f t="shared" si="26"/>
        <v>0</v>
      </c>
    </row>
    <row r="203" spans="1:53" s="17" customFormat="1" ht="16.75" hidden="1" customHeight="1" outlineLevel="1">
      <c r="A203" s="1163">
        <v>188</v>
      </c>
      <c r="B203" s="1164"/>
      <c r="C203" s="1165"/>
      <c r="D203" s="1166"/>
      <c r="E203" s="587">
        <f t="shared" si="18"/>
        <v>0</v>
      </c>
      <c r="G203" s="1163">
        <v>188</v>
      </c>
      <c r="H203" s="1164"/>
      <c r="I203" s="1165"/>
      <c r="J203" s="1166"/>
      <c r="K203" s="587">
        <f t="shared" si="19"/>
        <v>0</v>
      </c>
      <c r="M203" s="1163">
        <v>188</v>
      </c>
      <c r="N203" s="1164"/>
      <c r="O203" s="1165"/>
      <c r="P203" s="1166"/>
      <c r="Q203" s="587">
        <f t="shared" si="20"/>
        <v>0</v>
      </c>
      <c r="S203" s="1163">
        <v>188</v>
      </c>
      <c r="T203" s="1164"/>
      <c r="U203" s="1165"/>
      <c r="V203" s="1166"/>
      <c r="W203" s="587">
        <f t="shared" si="21"/>
        <v>0</v>
      </c>
      <c r="Y203" s="1163">
        <v>188</v>
      </c>
      <c r="Z203" s="1164"/>
      <c r="AA203" s="1165"/>
      <c r="AB203" s="1166"/>
      <c r="AC203" s="587">
        <f t="shared" si="22"/>
        <v>0</v>
      </c>
      <c r="AE203" s="1163">
        <v>188</v>
      </c>
      <c r="AF203" s="1164"/>
      <c r="AG203" s="1165"/>
      <c r="AH203" s="1166"/>
      <c r="AI203" s="587">
        <f t="shared" si="23"/>
        <v>0</v>
      </c>
      <c r="AK203" s="1163">
        <v>188</v>
      </c>
      <c r="AL203" s="1164"/>
      <c r="AM203" s="1165"/>
      <c r="AN203" s="1166"/>
      <c r="AO203" s="587">
        <f t="shared" si="24"/>
        <v>0</v>
      </c>
      <c r="AQ203" s="1163">
        <v>188</v>
      </c>
      <c r="AR203" s="1164"/>
      <c r="AS203" s="1165"/>
      <c r="AT203" s="1166"/>
      <c r="AU203" s="587">
        <f t="shared" si="25"/>
        <v>0</v>
      </c>
      <c r="AW203" s="1163">
        <v>188</v>
      </c>
      <c r="AX203" s="1164"/>
      <c r="AY203" s="1165"/>
      <c r="AZ203" s="1166"/>
      <c r="BA203" s="587">
        <f t="shared" si="26"/>
        <v>0</v>
      </c>
    </row>
    <row r="204" spans="1:53" s="17" customFormat="1" ht="16.75" hidden="1" customHeight="1" outlineLevel="1">
      <c r="A204" s="1163">
        <v>189</v>
      </c>
      <c r="B204" s="1164"/>
      <c r="C204" s="1165"/>
      <c r="D204" s="1166"/>
      <c r="E204" s="587">
        <f t="shared" si="18"/>
        <v>0</v>
      </c>
      <c r="G204" s="1163">
        <v>189</v>
      </c>
      <c r="H204" s="1164"/>
      <c r="I204" s="1165"/>
      <c r="J204" s="1166"/>
      <c r="K204" s="587">
        <f t="shared" si="19"/>
        <v>0</v>
      </c>
      <c r="M204" s="1163">
        <v>189</v>
      </c>
      <c r="N204" s="1164"/>
      <c r="O204" s="1165"/>
      <c r="P204" s="1166"/>
      <c r="Q204" s="587">
        <f t="shared" si="20"/>
        <v>0</v>
      </c>
      <c r="S204" s="1163">
        <v>189</v>
      </c>
      <c r="T204" s="1164"/>
      <c r="U204" s="1165"/>
      <c r="V204" s="1166"/>
      <c r="W204" s="587">
        <f t="shared" si="21"/>
        <v>0</v>
      </c>
      <c r="Y204" s="1163">
        <v>189</v>
      </c>
      <c r="Z204" s="1164"/>
      <c r="AA204" s="1165"/>
      <c r="AB204" s="1166"/>
      <c r="AC204" s="587">
        <f t="shared" si="22"/>
        <v>0</v>
      </c>
      <c r="AE204" s="1163">
        <v>189</v>
      </c>
      <c r="AF204" s="1164"/>
      <c r="AG204" s="1165"/>
      <c r="AH204" s="1166"/>
      <c r="AI204" s="587">
        <f t="shared" si="23"/>
        <v>0</v>
      </c>
      <c r="AK204" s="1163">
        <v>189</v>
      </c>
      <c r="AL204" s="1164"/>
      <c r="AM204" s="1165"/>
      <c r="AN204" s="1166"/>
      <c r="AO204" s="587">
        <f t="shared" si="24"/>
        <v>0</v>
      </c>
      <c r="AQ204" s="1163">
        <v>189</v>
      </c>
      <c r="AR204" s="1164"/>
      <c r="AS204" s="1165"/>
      <c r="AT204" s="1166"/>
      <c r="AU204" s="587">
        <f t="shared" si="25"/>
        <v>0</v>
      </c>
      <c r="AW204" s="1163">
        <v>189</v>
      </c>
      <c r="AX204" s="1164"/>
      <c r="AY204" s="1165"/>
      <c r="AZ204" s="1166"/>
      <c r="BA204" s="587">
        <f t="shared" si="26"/>
        <v>0</v>
      </c>
    </row>
    <row r="205" spans="1:53" s="17" customFormat="1" ht="16.75" hidden="1" customHeight="1" outlineLevel="1">
      <c r="A205" s="1163">
        <v>190</v>
      </c>
      <c r="B205" s="1164"/>
      <c r="C205" s="1165"/>
      <c r="D205" s="1166"/>
      <c r="E205" s="587">
        <f t="shared" si="18"/>
        <v>0</v>
      </c>
      <c r="G205" s="1163">
        <v>190</v>
      </c>
      <c r="H205" s="1164"/>
      <c r="I205" s="1165"/>
      <c r="J205" s="1166"/>
      <c r="K205" s="587">
        <f t="shared" si="19"/>
        <v>0</v>
      </c>
      <c r="M205" s="1163">
        <v>190</v>
      </c>
      <c r="N205" s="1164"/>
      <c r="O205" s="1165"/>
      <c r="P205" s="1166"/>
      <c r="Q205" s="587">
        <f t="shared" si="20"/>
        <v>0</v>
      </c>
      <c r="S205" s="1163">
        <v>190</v>
      </c>
      <c r="T205" s="1164"/>
      <c r="U205" s="1165"/>
      <c r="V205" s="1166"/>
      <c r="W205" s="587">
        <f t="shared" si="21"/>
        <v>0</v>
      </c>
      <c r="Y205" s="1163">
        <v>190</v>
      </c>
      <c r="Z205" s="1164"/>
      <c r="AA205" s="1165"/>
      <c r="AB205" s="1166"/>
      <c r="AC205" s="587">
        <f t="shared" si="22"/>
        <v>0</v>
      </c>
      <c r="AE205" s="1163">
        <v>190</v>
      </c>
      <c r="AF205" s="1164"/>
      <c r="AG205" s="1165"/>
      <c r="AH205" s="1166"/>
      <c r="AI205" s="587">
        <f t="shared" si="23"/>
        <v>0</v>
      </c>
      <c r="AK205" s="1163">
        <v>190</v>
      </c>
      <c r="AL205" s="1164"/>
      <c r="AM205" s="1165"/>
      <c r="AN205" s="1166"/>
      <c r="AO205" s="587">
        <f t="shared" si="24"/>
        <v>0</v>
      </c>
      <c r="AQ205" s="1163">
        <v>190</v>
      </c>
      <c r="AR205" s="1164"/>
      <c r="AS205" s="1165"/>
      <c r="AT205" s="1166"/>
      <c r="AU205" s="587">
        <f t="shared" si="25"/>
        <v>0</v>
      </c>
      <c r="AW205" s="1163">
        <v>190</v>
      </c>
      <c r="AX205" s="1164"/>
      <c r="AY205" s="1165"/>
      <c r="AZ205" s="1166"/>
      <c r="BA205" s="587">
        <f t="shared" si="26"/>
        <v>0</v>
      </c>
    </row>
    <row r="206" spans="1:53" s="17" customFormat="1" ht="16.75" hidden="1" customHeight="1" outlineLevel="1">
      <c r="A206" s="1163">
        <v>191</v>
      </c>
      <c r="B206" s="1164"/>
      <c r="C206" s="1165"/>
      <c r="D206" s="1166"/>
      <c r="E206" s="587">
        <f t="shared" si="18"/>
        <v>0</v>
      </c>
      <c r="G206" s="1163">
        <v>191</v>
      </c>
      <c r="H206" s="1164"/>
      <c r="I206" s="1165"/>
      <c r="J206" s="1166"/>
      <c r="K206" s="587">
        <f t="shared" si="19"/>
        <v>0</v>
      </c>
      <c r="M206" s="1163">
        <v>191</v>
      </c>
      <c r="N206" s="1164"/>
      <c r="O206" s="1165"/>
      <c r="P206" s="1166"/>
      <c r="Q206" s="587">
        <f t="shared" si="20"/>
        <v>0</v>
      </c>
      <c r="S206" s="1163">
        <v>191</v>
      </c>
      <c r="T206" s="1164"/>
      <c r="U206" s="1165"/>
      <c r="V206" s="1166"/>
      <c r="W206" s="587">
        <f t="shared" si="21"/>
        <v>0</v>
      </c>
      <c r="Y206" s="1163">
        <v>191</v>
      </c>
      <c r="Z206" s="1164"/>
      <c r="AA206" s="1165"/>
      <c r="AB206" s="1166"/>
      <c r="AC206" s="587">
        <f t="shared" si="22"/>
        <v>0</v>
      </c>
      <c r="AE206" s="1163">
        <v>191</v>
      </c>
      <c r="AF206" s="1164"/>
      <c r="AG206" s="1165"/>
      <c r="AH206" s="1166"/>
      <c r="AI206" s="587">
        <f t="shared" si="23"/>
        <v>0</v>
      </c>
      <c r="AK206" s="1163">
        <v>191</v>
      </c>
      <c r="AL206" s="1164"/>
      <c r="AM206" s="1165"/>
      <c r="AN206" s="1166"/>
      <c r="AO206" s="587">
        <f t="shared" si="24"/>
        <v>0</v>
      </c>
      <c r="AQ206" s="1163">
        <v>191</v>
      </c>
      <c r="AR206" s="1164"/>
      <c r="AS206" s="1165"/>
      <c r="AT206" s="1166"/>
      <c r="AU206" s="587">
        <f t="shared" si="25"/>
        <v>0</v>
      </c>
      <c r="AW206" s="1163">
        <v>191</v>
      </c>
      <c r="AX206" s="1164"/>
      <c r="AY206" s="1165"/>
      <c r="AZ206" s="1166"/>
      <c r="BA206" s="587">
        <f t="shared" si="26"/>
        <v>0</v>
      </c>
    </row>
    <row r="207" spans="1:53" s="17" customFormat="1" ht="16.75" hidden="1" customHeight="1" outlineLevel="1">
      <c r="A207" s="1163">
        <v>192</v>
      </c>
      <c r="B207" s="1164"/>
      <c r="C207" s="1165"/>
      <c r="D207" s="1166"/>
      <c r="E207" s="587">
        <f t="shared" si="18"/>
        <v>0</v>
      </c>
      <c r="G207" s="1163">
        <v>192</v>
      </c>
      <c r="H207" s="1164"/>
      <c r="I207" s="1165"/>
      <c r="J207" s="1166"/>
      <c r="K207" s="587">
        <f t="shared" si="19"/>
        <v>0</v>
      </c>
      <c r="M207" s="1163">
        <v>192</v>
      </c>
      <c r="N207" s="1164"/>
      <c r="O207" s="1165"/>
      <c r="P207" s="1166"/>
      <c r="Q207" s="587">
        <f t="shared" si="20"/>
        <v>0</v>
      </c>
      <c r="S207" s="1163">
        <v>192</v>
      </c>
      <c r="T207" s="1164"/>
      <c r="U207" s="1165"/>
      <c r="V207" s="1166"/>
      <c r="W207" s="587">
        <f t="shared" si="21"/>
        <v>0</v>
      </c>
      <c r="Y207" s="1163">
        <v>192</v>
      </c>
      <c r="Z207" s="1164"/>
      <c r="AA207" s="1165"/>
      <c r="AB207" s="1166"/>
      <c r="AC207" s="587">
        <f t="shared" si="22"/>
        <v>0</v>
      </c>
      <c r="AE207" s="1163">
        <v>192</v>
      </c>
      <c r="AF207" s="1164"/>
      <c r="AG207" s="1165"/>
      <c r="AH207" s="1166"/>
      <c r="AI207" s="587">
        <f t="shared" si="23"/>
        <v>0</v>
      </c>
      <c r="AK207" s="1163">
        <v>192</v>
      </c>
      <c r="AL207" s="1164"/>
      <c r="AM207" s="1165"/>
      <c r="AN207" s="1166"/>
      <c r="AO207" s="587">
        <f t="shared" si="24"/>
        <v>0</v>
      </c>
      <c r="AQ207" s="1163">
        <v>192</v>
      </c>
      <c r="AR207" s="1164"/>
      <c r="AS207" s="1165"/>
      <c r="AT207" s="1166"/>
      <c r="AU207" s="587">
        <f t="shared" si="25"/>
        <v>0</v>
      </c>
      <c r="AW207" s="1163">
        <v>192</v>
      </c>
      <c r="AX207" s="1164"/>
      <c r="AY207" s="1165"/>
      <c r="AZ207" s="1166"/>
      <c r="BA207" s="587">
        <f t="shared" si="26"/>
        <v>0</v>
      </c>
    </row>
    <row r="208" spans="1:53" s="17" customFormat="1" ht="16.75" hidden="1" customHeight="1" outlineLevel="1">
      <c r="A208" s="1163">
        <v>193</v>
      </c>
      <c r="B208" s="1164"/>
      <c r="C208" s="1165"/>
      <c r="D208" s="1166"/>
      <c r="E208" s="587">
        <f t="shared" si="18"/>
        <v>0</v>
      </c>
      <c r="G208" s="1163">
        <v>193</v>
      </c>
      <c r="H208" s="1164"/>
      <c r="I208" s="1165"/>
      <c r="J208" s="1166"/>
      <c r="K208" s="587">
        <f t="shared" si="19"/>
        <v>0</v>
      </c>
      <c r="M208" s="1163">
        <v>193</v>
      </c>
      <c r="N208" s="1164"/>
      <c r="O208" s="1165"/>
      <c r="P208" s="1166"/>
      <c r="Q208" s="587">
        <f t="shared" si="20"/>
        <v>0</v>
      </c>
      <c r="S208" s="1163">
        <v>193</v>
      </c>
      <c r="T208" s="1164"/>
      <c r="U208" s="1165"/>
      <c r="V208" s="1166"/>
      <c r="W208" s="587">
        <f t="shared" si="21"/>
        <v>0</v>
      </c>
      <c r="Y208" s="1163">
        <v>193</v>
      </c>
      <c r="Z208" s="1164"/>
      <c r="AA208" s="1165"/>
      <c r="AB208" s="1166"/>
      <c r="AC208" s="587">
        <f t="shared" si="22"/>
        <v>0</v>
      </c>
      <c r="AE208" s="1163">
        <v>193</v>
      </c>
      <c r="AF208" s="1164"/>
      <c r="AG208" s="1165"/>
      <c r="AH208" s="1166"/>
      <c r="AI208" s="587">
        <f t="shared" si="23"/>
        <v>0</v>
      </c>
      <c r="AK208" s="1163">
        <v>193</v>
      </c>
      <c r="AL208" s="1164"/>
      <c r="AM208" s="1165"/>
      <c r="AN208" s="1166"/>
      <c r="AO208" s="587">
        <f t="shared" si="24"/>
        <v>0</v>
      </c>
      <c r="AQ208" s="1163">
        <v>193</v>
      </c>
      <c r="AR208" s="1164"/>
      <c r="AS208" s="1165"/>
      <c r="AT208" s="1166"/>
      <c r="AU208" s="587">
        <f t="shared" si="25"/>
        <v>0</v>
      </c>
      <c r="AW208" s="1163">
        <v>193</v>
      </c>
      <c r="AX208" s="1164"/>
      <c r="AY208" s="1165"/>
      <c r="AZ208" s="1166"/>
      <c r="BA208" s="587">
        <f t="shared" si="26"/>
        <v>0</v>
      </c>
    </row>
    <row r="209" spans="1:53" s="17" customFormat="1" ht="16.75" hidden="1" customHeight="1" outlineLevel="1">
      <c r="A209" s="1163">
        <v>194</v>
      </c>
      <c r="B209" s="1164"/>
      <c r="C209" s="1165"/>
      <c r="D209" s="1166"/>
      <c r="E209" s="587">
        <f t="shared" si="18"/>
        <v>0</v>
      </c>
      <c r="G209" s="1163">
        <v>194</v>
      </c>
      <c r="H209" s="1164"/>
      <c r="I209" s="1165"/>
      <c r="J209" s="1166"/>
      <c r="K209" s="587">
        <f t="shared" si="19"/>
        <v>0</v>
      </c>
      <c r="M209" s="1163">
        <v>194</v>
      </c>
      <c r="N209" s="1164"/>
      <c r="O209" s="1165"/>
      <c r="P209" s="1166"/>
      <c r="Q209" s="587">
        <f t="shared" si="20"/>
        <v>0</v>
      </c>
      <c r="S209" s="1163">
        <v>194</v>
      </c>
      <c r="T209" s="1164"/>
      <c r="U209" s="1165"/>
      <c r="V209" s="1166"/>
      <c r="W209" s="587">
        <f t="shared" si="21"/>
        <v>0</v>
      </c>
      <c r="Y209" s="1163">
        <v>194</v>
      </c>
      <c r="Z209" s="1164"/>
      <c r="AA209" s="1165"/>
      <c r="AB209" s="1166"/>
      <c r="AC209" s="587">
        <f t="shared" si="22"/>
        <v>0</v>
      </c>
      <c r="AE209" s="1163">
        <v>194</v>
      </c>
      <c r="AF209" s="1164"/>
      <c r="AG209" s="1165"/>
      <c r="AH209" s="1166"/>
      <c r="AI209" s="587">
        <f t="shared" si="23"/>
        <v>0</v>
      </c>
      <c r="AK209" s="1163">
        <v>194</v>
      </c>
      <c r="AL209" s="1164"/>
      <c r="AM209" s="1165"/>
      <c r="AN209" s="1166"/>
      <c r="AO209" s="587">
        <f t="shared" si="24"/>
        <v>0</v>
      </c>
      <c r="AQ209" s="1163">
        <v>194</v>
      </c>
      <c r="AR209" s="1164"/>
      <c r="AS209" s="1165"/>
      <c r="AT209" s="1166"/>
      <c r="AU209" s="587">
        <f t="shared" si="25"/>
        <v>0</v>
      </c>
      <c r="AW209" s="1163">
        <v>194</v>
      </c>
      <c r="AX209" s="1164"/>
      <c r="AY209" s="1165"/>
      <c r="AZ209" s="1166"/>
      <c r="BA209" s="587">
        <f t="shared" si="26"/>
        <v>0</v>
      </c>
    </row>
    <row r="210" spans="1:53" s="17" customFormat="1" ht="16.75" hidden="1" customHeight="1" outlineLevel="1">
      <c r="A210" s="1163">
        <v>195</v>
      </c>
      <c r="B210" s="1164"/>
      <c r="C210" s="1165"/>
      <c r="D210" s="1166"/>
      <c r="E210" s="587">
        <f t="shared" si="18"/>
        <v>0</v>
      </c>
      <c r="G210" s="1163">
        <v>195</v>
      </c>
      <c r="H210" s="1164"/>
      <c r="I210" s="1165"/>
      <c r="J210" s="1166"/>
      <c r="K210" s="587">
        <f t="shared" si="19"/>
        <v>0</v>
      </c>
      <c r="M210" s="1163">
        <v>195</v>
      </c>
      <c r="N210" s="1164"/>
      <c r="O210" s="1165"/>
      <c r="P210" s="1166"/>
      <c r="Q210" s="587">
        <f t="shared" si="20"/>
        <v>0</v>
      </c>
      <c r="S210" s="1163">
        <v>195</v>
      </c>
      <c r="T210" s="1164"/>
      <c r="U210" s="1165"/>
      <c r="V210" s="1166"/>
      <c r="W210" s="587">
        <f t="shared" si="21"/>
        <v>0</v>
      </c>
      <c r="Y210" s="1163">
        <v>195</v>
      </c>
      <c r="Z210" s="1164"/>
      <c r="AA210" s="1165"/>
      <c r="AB210" s="1166"/>
      <c r="AC210" s="587">
        <f t="shared" si="22"/>
        <v>0</v>
      </c>
      <c r="AE210" s="1163">
        <v>195</v>
      </c>
      <c r="AF210" s="1164"/>
      <c r="AG210" s="1165"/>
      <c r="AH210" s="1166"/>
      <c r="AI210" s="587">
        <f t="shared" si="23"/>
        <v>0</v>
      </c>
      <c r="AK210" s="1163">
        <v>195</v>
      </c>
      <c r="AL210" s="1164"/>
      <c r="AM210" s="1165"/>
      <c r="AN210" s="1166"/>
      <c r="AO210" s="587">
        <f t="shared" si="24"/>
        <v>0</v>
      </c>
      <c r="AQ210" s="1163">
        <v>195</v>
      </c>
      <c r="AR210" s="1164"/>
      <c r="AS210" s="1165"/>
      <c r="AT210" s="1166"/>
      <c r="AU210" s="587">
        <f t="shared" si="25"/>
        <v>0</v>
      </c>
      <c r="AW210" s="1163">
        <v>195</v>
      </c>
      <c r="AX210" s="1164"/>
      <c r="AY210" s="1165"/>
      <c r="AZ210" s="1166"/>
      <c r="BA210" s="587">
        <f t="shared" si="26"/>
        <v>0</v>
      </c>
    </row>
    <row r="211" spans="1:53" s="17" customFormat="1" ht="16.75" hidden="1" customHeight="1" outlineLevel="1">
      <c r="A211" s="1163">
        <v>196</v>
      </c>
      <c r="B211" s="1164"/>
      <c r="C211" s="1165"/>
      <c r="D211" s="1166"/>
      <c r="E211" s="587">
        <f t="shared" si="18"/>
        <v>0</v>
      </c>
      <c r="G211" s="1163">
        <v>196</v>
      </c>
      <c r="H211" s="1164"/>
      <c r="I211" s="1165"/>
      <c r="J211" s="1166"/>
      <c r="K211" s="587">
        <f t="shared" si="19"/>
        <v>0</v>
      </c>
      <c r="M211" s="1163">
        <v>196</v>
      </c>
      <c r="N211" s="1164"/>
      <c r="O211" s="1165"/>
      <c r="P211" s="1166"/>
      <c r="Q211" s="587">
        <f t="shared" si="20"/>
        <v>0</v>
      </c>
      <c r="S211" s="1163">
        <v>196</v>
      </c>
      <c r="T211" s="1164"/>
      <c r="U211" s="1165"/>
      <c r="V211" s="1166"/>
      <c r="W211" s="587">
        <f t="shared" si="21"/>
        <v>0</v>
      </c>
      <c r="Y211" s="1163">
        <v>196</v>
      </c>
      <c r="Z211" s="1164"/>
      <c r="AA211" s="1165"/>
      <c r="AB211" s="1166"/>
      <c r="AC211" s="587">
        <f t="shared" si="22"/>
        <v>0</v>
      </c>
      <c r="AE211" s="1163">
        <v>196</v>
      </c>
      <c r="AF211" s="1164"/>
      <c r="AG211" s="1165"/>
      <c r="AH211" s="1166"/>
      <c r="AI211" s="587">
        <f t="shared" si="23"/>
        <v>0</v>
      </c>
      <c r="AK211" s="1163">
        <v>196</v>
      </c>
      <c r="AL211" s="1164"/>
      <c r="AM211" s="1165"/>
      <c r="AN211" s="1166"/>
      <c r="AO211" s="587">
        <f t="shared" si="24"/>
        <v>0</v>
      </c>
      <c r="AQ211" s="1163">
        <v>196</v>
      </c>
      <c r="AR211" s="1164"/>
      <c r="AS211" s="1165"/>
      <c r="AT211" s="1166"/>
      <c r="AU211" s="587">
        <f t="shared" si="25"/>
        <v>0</v>
      </c>
      <c r="AW211" s="1163">
        <v>196</v>
      </c>
      <c r="AX211" s="1164"/>
      <c r="AY211" s="1165"/>
      <c r="AZ211" s="1166"/>
      <c r="BA211" s="587">
        <f t="shared" si="26"/>
        <v>0</v>
      </c>
    </row>
    <row r="212" spans="1:53" s="17" customFormat="1" ht="16.75" hidden="1" customHeight="1" outlineLevel="1">
      <c r="A212" s="1163">
        <v>197</v>
      </c>
      <c r="B212" s="1164"/>
      <c r="C212" s="1165"/>
      <c r="D212" s="1166"/>
      <c r="E212" s="587">
        <f t="shared" si="18"/>
        <v>0</v>
      </c>
      <c r="G212" s="1163">
        <v>197</v>
      </c>
      <c r="H212" s="1164"/>
      <c r="I212" s="1165"/>
      <c r="J212" s="1166"/>
      <c r="K212" s="587">
        <f t="shared" si="19"/>
        <v>0</v>
      </c>
      <c r="M212" s="1163">
        <v>197</v>
      </c>
      <c r="N212" s="1164"/>
      <c r="O212" s="1165"/>
      <c r="P212" s="1166"/>
      <c r="Q212" s="587">
        <f t="shared" si="20"/>
        <v>0</v>
      </c>
      <c r="S212" s="1163">
        <v>197</v>
      </c>
      <c r="T212" s="1164"/>
      <c r="U212" s="1165"/>
      <c r="V212" s="1166"/>
      <c r="W212" s="587">
        <f t="shared" si="21"/>
        <v>0</v>
      </c>
      <c r="Y212" s="1163">
        <v>197</v>
      </c>
      <c r="Z212" s="1164"/>
      <c r="AA212" s="1165"/>
      <c r="AB212" s="1166"/>
      <c r="AC212" s="587">
        <f t="shared" si="22"/>
        <v>0</v>
      </c>
      <c r="AE212" s="1163">
        <v>197</v>
      </c>
      <c r="AF212" s="1164"/>
      <c r="AG212" s="1165"/>
      <c r="AH212" s="1166"/>
      <c r="AI212" s="587">
        <f t="shared" si="23"/>
        <v>0</v>
      </c>
      <c r="AK212" s="1163">
        <v>197</v>
      </c>
      <c r="AL212" s="1164"/>
      <c r="AM212" s="1165"/>
      <c r="AN212" s="1166"/>
      <c r="AO212" s="587">
        <f t="shared" si="24"/>
        <v>0</v>
      </c>
      <c r="AQ212" s="1163">
        <v>197</v>
      </c>
      <c r="AR212" s="1164"/>
      <c r="AS212" s="1165"/>
      <c r="AT212" s="1166"/>
      <c r="AU212" s="587">
        <f t="shared" si="25"/>
        <v>0</v>
      </c>
      <c r="AW212" s="1163">
        <v>197</v>
      </c>
      <c r="AX212" s="1164"/>
      <c r="AY212" s="1165"/>
      <c r="AZ212" s="1166"/>
      <c r="BA212" s="587">
        <f t="shared" si="26"/>
        <v>0</v>
      </c>
    </row>
    <row r="213" spans="1:53" s="17" customFormat="1" ht="16.75" hidden="1" customHeight="1" outlineLevel="1">
      <c r="A213" s="1163">
        <v>198</v>
      </c>
      <c r="B213" s="1164"/>
      <c r="C213" s="1165"/>
      <c r="D213" s="1166"/>
      <c r="E213" s="587">
        <f t="shared" si="18"/>
        <v>0</v>
      </c>
      <c r="G213" s="1163">
        <v>198</v>
      </c>
      <c r="H213" s="1164"/>
      <c r="I213" s="1165"/>
      <c r="J213" s="1166"/>
      <c r="K213" s="587">
        <f t="shared" si="19"/>
        <v>0</v>
      </c>
      <c r="M213" s="1163">
        <v>198</v>
      </c>
      <c r="N213" s="1164"/>
      <c r="O213" s="1165"/>
      <c r="P213" s="1166"/>
      <c r="Q213" s="587">
        <f t="shared" si="20"/>
        <v>0</v>
      </c>
      <c r="S213" s="1163">
        <v>198</v>
      </c>
      <c r="T213" s="1164"/>
      <c r="U213" s="1165"/>
      <c r="V213" s="1166"/>
      <c r="W213" s="587">
        <f t="shared" si="21"/>
        <v>0</v>
      </c>
      <c r="Y213" s="1163">
        <v>198</v>
      </c>
      <c r="Z213" s="1164"/>
      <c r="AA213" s="1165"/>
      <c r="AB213" s="1166"/>
      <c r="AC213" s="587">
        <f t="shared" si="22"/>
        <v>0</v>
      </c>
      <c r="AE213" s="1163">
        <v>198</v>
      </c>
      <c r="AF213" s="1164"/>
      <c r="AG213" s="1165"/>
      <c r="AH213" s="1166"/>
      <c r="AI213" s="587">
        <f t="shared" si="23"/>
        <v>0</v>
      </c>
      <c r="AK213" s="1163">
        <v>198</v>
      </c>
      <c r="AL213" s="1164"/>
      <c r="AM213" s="1165"/>
      <c r="AN213" s="1166"/>
      <c r="AO213" s="587">
        <f t="shared" si="24"/>
        <v>0</v>
      </c>
      <c r="AQ213" s="1163">
        <v>198</v>
      </c>
      <c r="AR213" s="1164"/>
      <c r="AS213" s="1165"/>
      <c r="AT213" s="1166"/>
      <c r="AU213" s="587">
        <f t="shared" si="25"/>
        <v>0</v>
      </c>
      <c r="AW213" s="1163">
        <v>198</v>
      </c>
      <c r="AX213" s="1164"/>
      <c r="AY213" s="1165"/>
      <c r="AZ213" s="1166"/>
      <c r="BA213" s="587">
        <f t="shared" si="26"/>
        <v>0</v>
      </c>
    </row>
    <row r="214" spans="1:53" s="17" customFormat="1" ht="16.75" hidden="1" customHeight="1" outlineLevel="1">
      <c r="A214" s="1163">
        <v>199</v>
      </c>
      <c r="B214" s="1164"/>
      <c r="C214" s="1165"/>
      <c r="D214" s="1166"/>
      <c r="E214" s="587">
        <f t="shared" si="18"/>
        <v>0</v>
      </c>
      <c r="G214" s="1163">
        <v>199</v>
      </c>
      <c r="H214" s="1164"/>
      <c r="I214" s="1165"/>
      <c r="J214" s="1166"/>
      <c r="K214" s="587">
        <f t="shared" si="19"/>
        <v>0</v>
      </c>
      <c r="M214" s="1163">
        <v>199</v>
      </c>
      <c r="N214" s="1164"/>
      <c r="O214" s="1165"/>
      <c r="P214" s="1166"/>
      <c r="Q214" s="587">
        <f t="shared" si="20"/>
        <v>0</v>
      </c>
      <c r="S214" s="1163">
        <v>199</v>
      </c>
      <c r="T214" s="1164"/>
      <c r="U214" s="1165"/>
      <c r="V214" s="1166"/>
      <c r="W214" s="587">
        <f t="shared" si="21"/>
        <v>0</v>
      </c>
      <c r="Y214" s="1163">
        <v>199</v>
      </c>
      <c r="Z214" s="1164"/>
      <c r="AA214" s="1165"/>
      <c r="AB214" s="1166"/>
      <c r="AC214" s="587">
        <f t="shared" si="22"/>
        <v>0</v>
      </c>
      <c r="AE214" s="1163">
        <v>199</v>
      </c>
      <c r="AF214" s="1164"/>
      <c r="AG214" s="1165"/>
      <c r="AH214" s="1166"/>
      <c r="AI214" s="587">
        <f t="shared" si="23"/>
        <v>0</v>
      </c>
      <c r="AK214" s="1163">
        <v>199</v>
      </c>
      <c r="AL214" s="1164"/>
      <c r="AM214" s="1165"/>
      <c r="AN214" s="1166"/>
      <c r="AO214" s="587">
        <f t="shared" si="24"/>
        <v>0</v>
      </c>
      <c r="AQ214" s="1163">
        <v>199</v>
      </c>
      <c r="AR214" s="1164"/>
      <c r="AS214" s="1165"/>
      <c r="AT214" s="1166"/>
      <c r="AU214" s="587">
        <f t="shared" si="25"/>
        <v>0</v>
      </c>
      <c r="AW214" s="1163">
        <v>199</v>
      </c>
      <c r="AX214" s="1164"/>
      <c r="AY214" s="1165"/>
      <c r="AZ214" s="1166"/>
      <c r="BA214" s="587">
        <f t="shared" si="26"/>
        <v>0</v>
      </c>
    </row>
    <row r="215" spans="1:53" s="17" customFormat="1" ht="16.75" hidden="1" customHeight="1" outlineLevel="1">
      <c r="A215" s="1163">
        <v>200</v>
      </c>
      <c r="B215" s="1164"/>
      <c r="C215" s="1165"/>
      <c r="D215" s="1166"/>
      <c r="E215" s="587">
        <f t="shared" si="18"/>
        <v>0</v>
      </c>
      <c r="G215" s="1163">
        <v>200</v>
      </c>
      <c r="H215" s="1164"/>
      <c r="I215" s="1165"/>
      <c r="J215" s="1166"/>
      <c r="K215" s="587">
        <f t="shared" si="19"/>
        <v>0</v>
      </c>
      <c r="M215" s="1163">
        <v>200</v>
      </c>
      <c r="N215" s="1164"/>
      <c r="O215" s="1165"/>
      <c r="P215" s="1166"/>
      <c r="Q215" s="587">
        <f t="shared" si="20"/>
        <v>0</v>
      </c>
      <c r="S215" s="1163">
        <v>200</v>
      </c>
      <c r="T215" s="1164"/>
      <c r="U215" s="1165"/>
      <c r="V215" s="1166"/>
      <c r="W215" s="587">
        <f t="shared" si="21"/>
        <v>0</v>
      </c>
      <c r="Y215" s="1163">
        <v>200</v>
      </c>
      <c r="Z215" s="1164"/>
      <c r="AA215" s="1165"/>
      <c r="AB215" s="1166"/>
      <c r="AC215" s="587">
        <f t="shared" si="22"/>
        <v>0</v>
      </c>
      <c r="AE215" s="1163">
        <v>200</v>
      </c>
      <c r="AF215" s="1164"/>
      <c r="AG215" s="1165"/>
      <c r="AH215" s="1166"/>
      <c r="AI215" s="587">
        <f t="shared" si="23"/>
        <v>0</v>
      </c>
      <c r="AK215" s="1163">
        <v>200</v>
      </c>
      <c r="AL215" s="1164"/>
      <c r="AM215" s="1165"/>
      <c r="AN215" s="1166"/>
      <c r="AO215" s="587">
        <f t="shared" si="24"/>
        <v>0</v>
      </c>
      <c r="AQ215" s="1163">
        <v>200</v>
      </c>
      <c r="AR215" s="1164"/>
      <c r="AS215" s="1165"/>
      <c r="AT215" s="1166"/>
      <c r="AU215" s="587">
        <f t="shared" si="25"/>
        <v>0</v>
      </c>
      <c r="AW215" s="1163">
        <v>200</v>
      </c>
      <c r="AX215" s="1164"/>
      <c r="AY215" s="1165"/>
      <c r="AZ215" s="1166"/>
      <c r="BA215" s="587">
        <f t="shared" si="26"/>
        <v>0</v>
      </c>
    </row>
    <row r="216" spans="1:53" s="17" customFormat="1" ht="16.75" hidden="1" customHeight="1" outlineLevel="1">
      <c r="A216" s="1163">
        <v>201</v>
      </c>
      <c r="B216" s="1164"/>
      <c r="C216" s="1165"/>
      <c r="D216" s="1166"/>
      <c r="E216" s="587">
        <f t="shared" si="18"/>
        <v>0</v>
      </c>
      <c r="G216" s="1163">
        <v>201</v>
      </c>
      <c r="H216" s="1164"/>
      <c r="I216" s="1165"/>
      <c r="J216" s="1166"/>
      <c r="K216" s="587">
        <f t="shared" si="19"/>
        <v>0</v>
      </c>
      <c r="M216" s="1163">
        <v>201</v>
      </c>
      <c r="N216" s="1164"/>
      <c r="O216" s="1165"/>
      <c r="P216" s="1166"/>
      <c r="Q216" s="587">
        <f t="shared" si="20"/>
        <v>0</v>
      </c>
      <c r="S216" s="1163">
        <v>201</v>
      </c>
      <c r="T216" s="1164"/>
      <c r="U216" s="1165"/>
      <c r="V216" s="1166"/>
      <c r="W216" s="587">
        <f t="shared" si="21"/>
        <v>0</v>
      </c>
      <c r="Y216" s="1163">
        <v>201</v>
      </c>
      <c r="Z216" s="1164"/>
      <c r="AA216" s="1165"/>
      <c r="AB216" s="1166"/>
      <c r="AC216" s="587">
        <f t="shared" si="22"/>
        <v>0</v>
      </c>
      <c r="AE216" s="1163">
        <v>201</v>
      </c>
      <c r="AF216" s="1164"/>
      <c r="AG216" s="1165"/>
      <c r="AH216" s="1166"/>
      <c r="AI216" s="587">
        <f t="shared" si="23"/>
        <v>0</v>
      </c>
      <c r="AK216" s="1163">
        <v>201</v>
      </c>
      <c r="AL216" s="1164"/>
      <c r="AM216" s="1165"/>
      <c r="AN216" s="1166"/>
      <c r="AO216" s="587">
        <f t="shared" si="24"/>
        <v>0</v>
      </c>
      <c r="AQ216" s="1163">
        <v>201</v>
      </c>
      <c r="AR216" s="1164"/>
      <c r="AS216" s="1165"/>
      <c r="AT216" s="1166"/>
      <c r="AU216" s="587">
        <f t="shared" si="25"/>
        <v>0</v>
      </c>
      <c r="AW216" s="1163">
        <v>201</v>
      </c>
      <c r="AX216" s="1164"/>
      <c r="AY216" s="1165"/>
      <c r="AZ216" s="1166"/>
      <c r="BA216" s="587">
        <f t="shared" si="26"/>
        <v>0</v>
      </c>
    </row>
    <row r="217" spans="1:53" s="17" customFormat="1" ht="16.75" hidden="1" customHeight="1" outlineLevel="1">
      <c r="A217" s="1163">
        <v>202</v>
      </c>
      <c r="B217" s="1164"/>
      <c r="C217" s="1165"/>
      <c r="D217" s="1166"/>
      <c r="E217" s="587">
        <f t="shared" si="18"/>
        <v>0</v>
      </c>
      <c r="G217" s="1163">
        <v>202</v>
      </c>
      <c r="H217" s="1164"/>
      <c r="I217" s="1165"/>
      <c r="J217" s="1166"/>
      <c r="K217" s="587">
        <f t="shared" si="19"/>
        <v>0</v>
      </c>
      <c r="M217" s="1163">
        <v>202</v>
      </c>
      <c r="N217" s="1164"/>
      <c r="O217" s="1165"/>
      <c r="P217" s="1166"/>
      <c r="Q217" s="587">
        <f t="shared" si="20"/>
        <v>0</v>
      </c>
      <c r="S217" s="1163">
        <v>202</v>
      </c>
      <c r="T217" s="1164"/>
      <c r="U217" s="1165"/>
      <c r="V217" s="1166"/>
      <c r="W217" s="587">
        <f t="shared" si="21"/>
        <v>0</v>
      </c>
      <c r="Y217" s="1163">
        <v>202</v>
      </c>
      <c r="Z217" s="1164"/>
      <c r="AA217" s="1165"/>
      <c r="AB217" s="1166"/>
      <c r="AC217" s="587">
        <f t="shared" si="22"/>
        <v>0</v>
      </c>
      <c r="AE217" s="1163">
        <v>202</v>
      </c>
      <c r="AF217" s="1164"/>
      <c r="AG217" s="1165"/>
      <c r="AH217" s="1166"/>
      <c r="AI217" s="587">
        <f t="shared" si="23"/>
        <v>0</v>
      </c>
      <c r="AK217" s="1163">
        <v>202</v>
      </c>
      <c r="AL217" s="1164"/>
      <c r="AM217" s="1165"/>
      <c r="AN217" s="1166"/>
      <c r="AO217" s="587">
        <f t="shared" si="24"/>
        <v>0</v>
      </c>
      <c r="AQ217" s="1163">
        <v>202</v>
      </c>
      <c r="AR217" s="1164"/>
      <c r="AS217" s="1165"/>
      <c r="AT217" s="1166"/>
      <c r="AU217" s="587">
        <f t="shared" si="25"/>
        <v>0</v>
      </c>
      <c r="AW217" s="1163">
        <v>202</v>
      </c>
      <c r="AX217" s="1164"/>
      <c r="AY217" s="1165"/>
      <c r="AZ217" s="1166"/>
      <c r="BA217" s="587">
        <f t="shared" si="26"/>
        <v>0</v>
      </c>
    </row>
    <row r="218" spans="1:53" s="17" customFormat="1" ht="16.75" hidden="1" customHeight="1" outlineLevel="1">
      <c r="A218" s="1163">
        <v>203</v>
      </c>
      <c r="B218" s="1164"/>
      <c r="C218" s="1165"/>
      <c r="D218" s="1166"/>
      <c r="E218" s="587">
        <f t="shared" si="18"/>
        <v>0</v>
      </c>
      <c r="G218" s="1163">
        <v>203</v>
      </c>
      <c r="H218" s="1164"/>
      <c r="I218" s="1165"/>
      <c r="J218" s="1166"/>
      <c r="K218" s="587">
        <f t="shared" si="19"/>
        <v>0</v>
      </c>
      <c r="M218" s="1163">
        <v>203</v>
      </c>
      <c r="N218" s="1164"/>
      <c r="O218" s="1165"/>
      <c r="P218" s="1166"/>
      <c r="Q218" s="587">
        <f t="shared" si="20"/>
        <v>0</v>
      </c>
      <c r="S218" s="1163">
        <v>203</v>
      </c>
      <c r="T218" s="1164"/>
      <c r="U218" s="1165"/>
      <c r="V218" s="1166"/>
      <c r="W218" s="587">
        <f t="shared" si="21"/>
        <v>0</v>
      </c>
      <c r="Y218" s="1163">
        <v>203</v>
      </c>
      <c r="Z218" s="1164"/>
      <c r="AA218" s="1165"/>
      <c r="AB218" s="1166"/>
      <c r="AC218" s="587">
        <f t="shared" si="22"/>
        <v>0</v>
      </c>
      <c r="AE218" s="1163">
        <v>203</v>
      </c>
      <c r="AF218" s="1164"/>
      <c r="AG218" s="1165"/>
      <c r="AH218" s="1166"/>
      <c r="AI218" s="587">
        <f t="shared" si="23"/>
        <v>0</v>
      </c>
      <c r="AK218" s="1163">
        <v>203</v>
      </c>
      <c r="AL218" s="1164"/>
      <c r="AM218" s="1165"/>
      <c r="AN218" s="1166"/>
      <c r="AO218" s="587">
        <f t="shared" si="24"/>
        <v>0</v>
      </c>
      <c r="AQ218" s="1163">
        <v>203</v>
      </c>
      <c r="AR218" s="1164"/>
      <c r="AS218" s="1165"/>
      <c r="AT218" s="1166"/>
      <c r="AU218" s="587">
        <f t="shared" si="25"/>
        <v>0</v>
      </c>
      <c r="AW218" s="1163">
        <v>203</v>
      </c>
      <c r="AX218" s="1164"/>
      <c r="AY218" s="1165"/>
      <c r="AZ218" s="1166"/>
      <c r="BA218" s="587">
        <f t="shared" si="26"/>
        <v>0</v>
      </c>
    </row>
    <row r="219" spans="1:53" s="17" customFormat="1" ht="16.75" hidden="1" customHeight="1" outlineLevel="1">
      <c r="A219" s="1163">
        <v>204</v>
      </c>
      <c r="B219" s="1164"/>
      <c r="C219" s="1165"/>
      <c r="D219" s="1166"/>
      <c r="E219" s="587">
        <f t="shared" si="18"/>
        <v>0</v>
      </c>
      <c r="G219" s="1163">
        <v>204</v>
      </c>
      <c r="H219" s="1164"/>
      <c r="I219" s="1165"/>
      <c r="J219" s="1166"/>
      <c r="K219" s="587">
        <f t="shared" si="19"/>
        <v>0</v>
      </c>
      <c r="M219" s="1163">
        <v>204</v>
      </c>
      <c r="N219" s="1164"/>
      <c r="O219" s="1165"/>
      <c r="P219" s="1166"/>
      <c r="Q219" s="587">
        <f t="shared" si="20"/>
        <v>0</v>
      </c>
      <c r="S219" s="1163">
        <v>204</v>
      </c>
      <c r="T219" s="1164"/>
      <c r="U219" s="1165"/>
      <c r="V219" s="1166"/>
      <c r="W219" s="587">
        <f t="shared" si="21"/>
        <v>0</v>
      </c>
      <c r="Y219" s="1163">
        <v>204</v>
      </c>
      <c r="Z219" s="1164"/>
      <c r="AA219" s="1165"/>
      <c r="AB219" s="1166"/>
      <c r="AC219" s="587">
        <f t="shared" si="22"/>
        <v>0</v>
      </c>
      <c r="AE219" s="1163">
        <v>204</v>
      </c>
      <c r="AF219" s="1164"/>
      <c r="AG219" s="1165"/>
      <c r="AH219" s="1166"/>
      <c r="AI219" s="587">
        <f t="shared" si="23"/>
        <v>0</v>
      </c>
      <c r="AK219" s="1163">
        <v>204</v>
      </c>
      <c r="AL219" s="1164"/>
      <c r="AM219" s="1165"/>
      <c r="AN219" s="1166"/>
      <c r="AO219" s="587">
        <f t="shared" si="24"/>
        <v>0</v>
      </c>
      <c r="AQ219" s="1163">
        <v>204</v>
      </c>
      <c r="AR219" s="1164"/>
      <c r="AS219" s="1165"/>
      <c r="AT219" s="1166"/>
      <c r="AU219" s="587">
        <f t="shared" si="25"/>
        <v>0</v>
      </c>
      <c r="AW219" s="1163">
        <v>204</v>
      </c>
      <c r="AX219" s="1164"/>
      <c r="AY219" s="1165"/>
      <c r="AZ219" s="1166"/>
      <c r="BA219" s="587">
        <f t="shared" si="26"/>
        <v>0</v>
      </c>
    </row>
    <row r="220" spans="1:53" s="17" customFormat="1" ht="16.75" hidden="1" customHeight="1" outlineLevel="1">
      <c r="A220" s="1163">
        <v>205</v>
      </c>
      <c r="B220" s="1164"/>
      <c r="C220" s="1165"/>
      <c r="D220" s="1166"/>
      <c r="E220" s="587">
        <f t="shared" si="18"/>
        <v>0</v>
      </c>
      <c r="G220" s="1163">
        <v>205</v>
      </c>
      <c r="H220" s="1164"/>
      <c r="I220" s="1165"/>
      <c r="J220" s="1166"/>
      <c r="K220" s="587">
        <f t="shared" si="19"/>
        <v>0</v>
      </c>
      <c r="M220" s="1163">
        <v>205</v>
      </c>
      <c r="N220" s="1164"/>
      <c r="O220" s="1165"/>
      <c r="P220" s="1166"/>
      <c r="Q220" s="587">
        <f t="shared" si="20"/>
        <v>0</v>
      </c>
      <c r="S220" s="1163">
        <v>205</v>
      </c>
      <c r="T220" s="1164"/>
      <c r="U220" s="1165"/>
      <c r="V220" s="1166"/>
      <c r="W220" s="587">
        <f t="shared" si="21"/>
        <v>0</v>
      </c>
      <c r="Y220" s="1163">
        <v>205</v>
      </c>
      <c r="Z220" s="1164"/>
      <c r="AA220" s="1165"/>
      <c r="AB220" s="1166"/>
      <c r="AC220" s="587">
        <f t="shared" si="22"/>
        <v>0</v>
      </c>
      <c r="AE220" s="1163">
        <v>205</v>
      </c>
      <c r="AF220" s="1164"/>
      <c r="AG220" s="1165"/>
      <c r="AH220" s="1166"/>
      <c r="AI220" s="587">
        <f t="shared" si="23"/>
        <v>0</v>
      </c>
      <c r="AK220" s="1163">
        <v>205</v>
      </c>
      <c r="AL220" s="1164"/>
      <c r="AM220" s="1165"/>
      <c r="AN220" s="1166"/>
      <c r="AO220" s="587">
        <f t="shared" si="24"/>
        <v>0</v>
      </c>
      <c r="AQ220" s="1163">
        <v>205</v>
      </c>
      <c r="AR220" s="1164"/>
      <c r="AS220" s="1165"/>
      <c r="AT220" s="1166"/>
      <c r="AU220" s="587">
        <f t="shared" si="25"/>
        <v>0</v>
      </c>
      <c r="AW220" s="1163">
        <v>205</v>
      </c>
      <c r="AX220" s="1164"/>
      <c r="AY220" s="1165"/>
      <c r="AZ220" s="1166"/>
      <c r="BA220" s="587">
        <f t="shared" si="26"/>
        <v>0</v>
      </c>
    </row>
    <row r="221" spans="1:53" s="17" customFormat="1" ht="16.75" hidden="1" customHeight="1" outlineLevel="1">
      <c r="A221" s="1163">
        <v>206</v>
      </c>
      <c r="B221" s="1164"/>
      <c r="C221" s="1165"/>
      <c r="D221" s="1166"/>
      <c r="E221" s="587">
        <f t="shared" si="18"/>
        <v>0</v>
      </c>
      <c r="G221" s="1163">
        <v>206</v>
      </c>
      <c r="H221" s="1164"/>
      <c r="I221" s="1165"/>
      <c r="J221" s="1166"/>
      <c r="K221" s="587">
        <f t="shared" si="19"/>
        <v>0</v>
      </c>
      <c r="M221" s="1163">
        <v>206</v>
      </c>
      <c r="N221" s="1164"/>
      <c r="O221" s="1165"/>
      <c r="P221" s="1166"/>
      <c r="Q221" s="587">
        <f t="shared" si="20"/>
        <v>0</v>
      </c>
      <c r="S221" s="1163">
        <v>206</v>
      </c>
      <c r="T221" s="1164"/>
      <c r="U221" s="1165"/>
      <c r="V221" s="1166"/>
      <c r="W221" s="587">
        <f t="shared" si="21"/>
        <v>0</v>
      </c>
      <c r="Y221" s="1163">
        <v>206</v>
      </c>
      <c r="Z221" s="1164"/>
      <c r="AA221" s="1165"/>
      <c r="AB221" s="1166"/>
      <c r="AC221" s="587">
        <f t="shared" si="22"/>
        <v>0</v>
      </c>
      <c r="AE221" s="1163">
        <v>206</v>
      </c>
      <c r="AF221" s="1164"/>
      <c r="AG221" s="1165"/>
      <c r="AH221" s="1166"/>
      <c r="AI221" s="587">
        <f t="shared" si="23"/>
        <v>0</v>
      </c>
      <c r="AK221" s="1163">
        <v>206</v>
      </c>
      <c r="AL221" s="1164"/>
      <c r="AM221" s="1165"/>
      <c r="AN221" s="1166"/>
      <c r="AO221" s="587">
        <f t="shared" si="24"/>
        <v>0</v>
      </c>
      <c r="AQ221" s="1163">
        <v>206</v>
      </c>
      <c r="AR221" s="1164"/>
      <c r="AS221" s="1165"/>
      <c r="AT221" s="1166"/>
      <c r="AU221" s="587">
        <f t="shared" si="25"/>
        <v>0</v>
      </c>
      <c r="AW221" s="1163">
        <v>206</v>
      </c>
      <c r="AX221" s="1164"/>
      <c r="AY221" s="1165"/>
      <c r="AZ221" s="1166"/>
      <c r="BA221" s="587">
        <f t="shared" si="26"/>
        <v>0</v>
      </c>
    </row>
    <row r="222" spans="1:53" s="17" customFormat="1" ht="16.75" hidden="1" customHeight="1" outlineLevel="1">
      <c r="A222" s="1163">
        <v>207</v>
      </c>
      <c r="B222" s="1164"/>
      <c r="C222" s="1165"/>
      <c r="D222" s="1166"/>
      <c r="E222" s="587">
        <f t="shared" si="18"/>
        <v>0</v>
      </c>
      <c r="G222" s="1163">
        <v>207</v>
      </c>
      <c r="H222" s="1164"/>
      <c r="I222" s="1165"/>
      <c r="J222" s="1166"/>
      <c r="K222" s="587">
        <f t="shared" si="19"/>
        <v>0</v>
      </c>
      <c r="M222" s="1163">
        <v>207</v>
      </c>
      <c r="N222" s="1164"/>
      <c r="O222" s="1165"/>
      <c r="P222" s="1166"/>
      <c r="Q222" s="587">
        <f t="shared" si="20"/>
        <v>0</v>
      </c>
      <c r="S222" s="1163">
        <v>207</v>
      </c>
      <c r="T222" s="1164"/>
      <c r="U222" s="1165"/>
      <c r="V222" s="1166"/>
      <c r="W222" s="587">
        <f t="shared" si="21"/>
        <v>0</v>
      </c>
      <c r="Y222" s="1163">
        <v>207</v>
      </c>
      <c r="Z222" s="1164"/>
      <c r="AA222" s="1165"/>
      <c r="AB222" s="1166"/>
      <c r="AC222" s="587">
        <f t="shared" si="22"/>
        <v>0</v>
      </c>
      <c r="AE222" s="1163">
        <v>207</v>
      </c>
      <c r="AF222" s="1164"/>
      <c r="AG222" s="1165"/>
      <c r="AH222" s="1166"/>
      <c r="AI222" s="587">
        <f t="shared" si="23"/>
        <v>0</v>
      </c>
      <c r="AK222" s="1163">
        <v>207</v>
      </c>
      <c r="AL222" s="1164"/>
      <c r="AM222" s="1165"/>
      <c r="AN222" s="1166"/>
      <c r="AO222" s="587">
        <f t="shared" si="24"/>
        <v>0</v>
      </c>
      <c r="AQ222" s="1163">
        <v>207</v>
      </c>
      <c r="AR222" s="1164"/>
      <c r="AS222" s="1165"/>
      <c r="AT222" s="1166"/>
      <c r="AU222" s="587">
        <f t="shared" si="25"/>
        <v>0</v>
      </c>
      <c r="AW222" s="1163">
        <v>207</v>
      </c>
      <c r="AX222" s="1164"/>
      <c r="AY222" s="1165"/>
      <c r="AZ222" s="1166"/>
      <c r="BA222" s="587">
        <f t="shared" si="26"/>
        <v>0</v>
      </c>
    </row>
    <row r="223" spans="1:53" s="17" customFormat="1" ht="16.75" hidden="1" customHeight="1" outlineLevel="1">
      <c r="A223" s="1163">
        <v>208</v>
      </c>
      <c r="B223" s="1164"/>
      <c r="C223" s="1165"/>
      <c r="D223" s="1166"/>
      <c r="E223" s="587">
        <f t="shared" si="18"/>
        <v>0</v>
      </c>
      <c r="G223" s="1163">
        <v>208</v>
      </c>
      <c r="H223" s="1164"/>
      <c r="I223" s="1165"/>
      <c r="J223" s="1166"/>
      <c r="K223" s="587">
        <f t="shared" si="19"/>
        <v>0</v>
      </c>
      <c r="M223" s="1163">
        <v>208</v>
      </c>
      <c r="N223" s="1164"/>
      <c r="O223" s="1165"/>
      <c r="P223" s="1166"/>
      <c r="Q223" s="587">
        <f t="shared" si="20"/>
        <v>0</v>
      </c>
      <c r="S223" s="1163">
        <v>208</v>
      </c>
      <c r="T223" s="1164"/>
      <c r="U223" s="1165"/>
      <c r="V223" s="1166"/>
      <c r="W223" s="587">
        <f t="shared" si="21"/>
        <v>0</v>
      </c>
      <c r="Y223" s="1163">
        <v>208</v>
      </c>
      <c r="Z223" s="1164"/>
      <c r="AA223" s="1165"/>
      <c r="AB223" s="1166"/>
      <c r="AC223" s="587">
        <f t="shared" si="22"/>
        <v>0</v>
      </c>
      <c r="AE223" s="1163">
        <v>208</v>
      </c>
      <c r="AF223" s="1164"/>
      <c r="AG223" s="1165"/>
      <c r="AH223" s="1166"/>
      <c r="AI223" s="587">
        <f t="shared" si="23"/>
        <v>0</v>
      </c>
      <c r="AK223" s="1163">
        <v>208</v>
      </c>
      <c r="AL223" s="1164"/>
      <c r="AM223" s="1165"/>
      <c r="AN223" s="1166"/>
      <c r="AO223" s="587">
        <f t="shared" si="24"/>
        <v>0</v>
      </c>
      <c r="AQ223" s="1163">
        <v>208</v>
      </c>
      <c r="AR223" s="1164"/>
      <c r="AS223" s="1165"/>
      <c r="AT223" s="1166"/>
      <c r="AU223" s="587">
        <f t="shared" si="25"/>
        <v>0</v>
      </c>
      <c r="AW223" s="1163">
        <v>208</v>
      </c>
      <c r="AX223" s="1164"/>
      <c r="AY223" s="1165"/>
      <c r="AZ223" s="1166"/>
      <c r="BA223" s="587">
        <f t="shared" si="26"/>
        <v>0</v>
      </c>
    </row>
    <row r="224" spans="1:53" s="17" customFormat="1" ht="16.75" hidden="1" customHeight="1" outlineLevel="1">
      <c r="A224" s="1163">
        <v>209</v>
      </c>
      <c r="B224" s="1164"/>
      <c r="C224" s="1165"/>
      <c r="D224" s="1166"/>
      <c r="E224" s="587">
        <f t="shared" si="18"/>
        <v>0</v>
      </c>
      <c r="G224" s="1163">
        <v>209</v>
      </c>
      <c r="H224" s="1164"/>
      <c r="I224" s="1165"/>
      <c r="J224" s="1166"/>
      <c r="K224" s="587">
        <f t="shared" si="19"/>
        <v>0</v>
      </c>
      <c r="M224" s="1163">
        <v>209</v>
      </c>
      <c r="N224" s="1164"/>
      <c r="O224" s="1165"/>
      <c r="P224" s="1166"/>
      <c r="Q224" s="587">
        <f t="shared" si="20"/>
        <v>0</v>
      </c>
      <c r="S224" s="1163">
        <v>209</v>
      </c>
      <c r="T224" s="1164"/>
      <c r="U224" s="1165"/>
      <c r="V224" s="1166"/>
      <c r="W224" s="587">
        <f t="shared" si="21"/>
        <v>0</v>
      </c>
      <c r="Y224" s="1163">
        <v>209</v>
      </c>
      <c r="Z224" s="1164"/>
      <c r="AA224" s="1165"/>
      <c r="AB224" s="1166"/>
      <c r="AC224" s="587">
        <f t="shared" si="22"/>
        <v>0</v>
      </c>
      <c r="AE224" s="1163">
        <v>209</v>
      </c>
      <c r="AF224" s="1164"/>
      <c r="AG224" s="1165"/>
      <c r="AH224" s="1166"/>
      <c r="AI224" s="587">
        <f t="shared" si="23"/>
        <v>0</v>
      </c>
      <c r="AK224" s="1163">
        <v>209</v>
      </c>
      <c r="AL224" s="1164"/>
      <c r="AM224" s="1165"/>
      <c r="AN224" s="1166"/>
      <c r="AO224" s="587">
        <f t="shared" si="24"/>
        <v>0</v>
      </c>
      <c r="AQ224" s="1163">
        <v>209</v>
      </c>
      <c r="AR224" s="1164"/>
      <c r="AS224" s="1165"/>
      <c r="AT224" s="1166"/>
      <c r="AU224" s="587">
        <f t="shared" si="25"/>
        <v>0</v>
      </c>
      <c r="AW224" s="1163">
        <v>209</v>
      </c>
      <c r="AX224" s="1164"/>
      <c r="AY224" s="1165"/>
      <c r="AZ224" s="1166"/>
      <c r="BA224" s="587">
        <f t="shared" si="26"/>
        <v>0</v>
      </c>
    </row>
    <row r="225" spans="1:53" s="17" customFormat="1" ht="16.75" hidden="1" customHeight="1" outlineLevel="1">
      <c r="A225" s="1163">
        <v>210</v>
      </c>
      <c r="B225" s="1164"/>
      <c r="C225" s="1165"/>
      <c r="D225" s="1166"/>
      <c r="E225" s="587">
        <f t="shared" si="18"/>
        <v>0</v>
      </c>
      <c r="G225" s="1163">
        <v>210</v>
      </c>
      <c r="H225" s="1164"/>
      <c r="I225" s="1165"/>
      <c r="J225" s="1166"/>
      <c r="K225" s="587">
        <f t="shared" si="19"/>
        <v>0</v>
      </c>
      <c r="M225" s="1163">
        <v>210</v>
      </c>
      <c r="N225" s="1164"/>
      <c r="O225" s="1165"/>
      <c r="P225" s="1166"/>
      <c r="Q225" s="587">
        <f t="shared" si="20"/>
        <v>0</v>
      </c>
      <c r="S225" s="1163">
        <v>210</v>
      </c>
      <c r="T225" s="1164"/>
      <c r="U225" s="1165"/>
      <c r="V225" s="1166"/>
      <c r="W225" s="587">
        <f t="shared" si="21"/>
        <v>0</v>
      </c>
      <c r="Y225" s="1163">
        <v>210</v>
      </c>
      <c r="Z225" s="1164"/>
      <c r="AA225" s="1165"/>
      <c r="AB225" s="1166"/>
      <c r="AC225" s="587">
        <f t="shared" si="22"/>
        <v>0</v>
      </c>
      <c r="AE225" s="1163">
        <v>210</v>
      </c>
      <c r="AF225" s="1164"/>
      <c r="AG225" s="1165"/>
      <c r="AH225" s="1166"/>
      <c r="AI225" s="587">
        <f t="shared" si="23"/>
        <v>0</v>
      </c>
      <c r="AK225" s="1163">
        <v>210</v>
      </c>
      <c r="AL225" s="1164"/>
      <c r="AM225" s="1165"/>
      <c r="AN225" s="1166"/>
      <c r="AO225" s="587">
        <f t="shared" si="24"/>
        <v>0</v>
      </c>
      <c r="AQ225" s="1163">
        <v>210</v>
      </c>
      <c r="AR225" s="1164"/>
      <c r="AS225" s="1165"/>
      <c r="AT225" s="1166"/>
      <c r="AU225" s="587">
        <f t="shared" si="25"/>
        <v>0</v>
      </c>
      <c r="AW225" s="1163">
        <v>210</v>
      </c>
      <c r="AX225" s="1164"/>
      <c r="AY225" s="1165"/>
      <c r="AZ225" s="1166"/>
      <c r="BA225" s="587">
        <f t="shared" si="26"/>
        <v>0</v>
      </c>
    </row>
    <row r="226" spans="1:53" s="17" customFormat="1" ht="16.75" hidden="1" customHeight="1" outlineLevel="1">
      <c r="A226" s="1163">
        <v>211</v>
      </c>
      <c r="B226" s="1164"/>
      <c r="C226" s="1165"/>
      <c r="D226" s="1166"/>
      <c r="E226" s="587">
        <f t="shared" si="18"/>
        <v>0</v>
      </c>
      <c r="G226" s="1163">
        <v>211</v>
      </c>
      <c r="H226" s="1164"/>
      <c r="I226" s="1165"/>
      <c r="J226" s="1166"/>
      <c r="K226" s="587">
        <f t="shared" si="19"/>
        <v>0</v>
      </c>
      <c r="M226" s="1163">
        <v>211</v>
      </c>
      <c r="N226" s="1164"/>
      <c r="O226" s="1165"/>
      <c r="P226" s="1166"/>
      <c r="Q226" s="587">
        <f t="shared" si="20"/>
        <v>0</v>
      </c>
      <c r="S226" s="1163">
        <v>211</v>
      </c>
      <c r="T226" s="1164"/>
      <c r="U226" s="1165"/>
      <c r="V226" s="1166"/>
      <c r="W226" s="587">
        <f t="shared" si="21"/>
        <v>0</v>
      </c>
      <c r="Y226" s="1163">
        <v>211</v>
      </c>
      <c r="Z226" s="1164"/>
      <c r="AA226" s="1165"/>
      <c r="AB226" s="1166"/>
      <c r="AC226" s="587">
        <f t="shared" si="22"/>
        <v>0</v>
      </c>
      <c r="AE226" s="1163">
        <v>211</v>
      </c>
      <c r="AF226" s="1164"/>
      <c r="AG226" s="1165"/>
      <c r="AH226" s="1166"/>
      <c r="AI226" s="587">
        <f t="shared" si="23"/>
        <v>0</v>
      </c>
      <c r="AK226" s="1163">
        <v>211</v>
      </c>
      <c r="AL226" s="1164"/>
      <c r="AM226" s="1165"/>
      <c r="AN226" s="1166"/>
      <c r="AO226" s="587">
        <f t="shared" si="24"/>
        <v>0</v>
      </c>
      <c r="AQ226" s="1163">
        <v>211</v>
      </c>
      <c r="AR226" s="1164"/>
      <c r="AS226" s="1165"/>
      <c r="AT226" s="1166"/>
      <c r="AU226" s="587">
        <f t="shared" si="25"/>
        <v>0</v>
      </c>
      <c r="AW226" s="1163">
        <v>211</v>
      </c>
      <c r="AX226" s="1164"/>
      <c r="AY226" s="1165"/>
      <c r="AZ226" s="1166"/>
      <c r="BA226" s="587">
        <f t="shared" si="26"/>
        <v>0</v>
      </c>
    </row>
    <row r="227" spans="1:53" s="17" customFormat="1" ht="16.75" hidden="1" customHeight="1" outlineLevel="1">
      <c r="A227" s="1163">
        <v>212</v>
      </c>
      <c r="B227" s="1164"/>
      <c r="C227" s="1165"/>
      <c r="D227" s="1166"/>
      <c r="E227" s="587">
        <f t="shared" si="18"/>
        <v>0</v>
      </c>
      <c r="G227" s="1163">
        <v>212</v>
      </c>
      <c r="H227" s="1164"/>
      <c r="I227" s="1165"/>
      <c r="J227" s="1166"/>
      <c r="K227" s="587">
        <f t="shared" si="19"/>
        <v>0</v>
      </c>
      <c r="M227" s="1163">
        <v>212</v>
      </c>
      <c r="N227" s="1164"/>
      <c r="O227" s="1165"/>
      <c r="P227" s="1166"/>
      <c r="Q227" s="587">
        <f t="shared" si="20"/>
        <v>0</v>
      </c>
      <c r="S227" s="1163">
        <v>212</v>
      </c>
      <c r="T227" s="1164"/>
      <c r="U227" s="1165"/>
      <c r="V227" s="1166"/>
      <c r="W227" s="587">
        <f t="shared" si="21"/>
        <v>0</v>
      </c>
      <c r="Y227" s="1163">
        <v>212</v>
      </c>
      <c r="Z227" s="1164"/>
      <c r="AA227" s="1165"/>
      <c r="AB227" s="1166"/>
      <c r="AC227" s="587">
        <f t="shared" si="22"/>
        <v>0</v>
      </c>
      <c r="AE227" s="1163">
        <v>212</v>
      </c>
      <c r="AF227" s="1164"/>
      <c r="AG227" s="1165"/>
      <c r="AH227" s="1166"/>
      <c r="AI227" s="587">
        <f t="shared" si="23"/>
        <v>0</v>
      </c>
      <c r="AK227" s="1163">
        <v>212</v>
      </c>
      <c r="AL227" s="1164"/>
      <c r="AM227" s="1165"/>
      <c r="AN227" s="1166"/>
      <c r="AO227" s="587">
        <f t="shared" si="24"/>
        <v>0</v>
      </c>
      <c r="AQ227" s="1163">
        <v>212</v>
      </c>
      <c r="AR227" s="1164"/>
      <c r="AS227" s="1165"/>
      <c r="AT227" s="1166"/>
      <c r="AU227" s="587">
        <f t="shared" si="25"/>
        <v>0</v>
      </c>
      <c r="AW227" s="1163">
        <v>212</v>
      </c>
      <c r="AX227" s="1164"/>
      <c r="AY227" s="1165"/>
      <c r="AZ227" s="1166"/>
      <c r="BA227" s="587">
        <f t="shared" si="26"/>
        <v>0</v>
      </c>
    </row>
    <row r="228" spans="1:53" s="17" customFormat="1" ht="16.75" hidden="1" customHeight="1" outlineLevel="1">
      <c r="A228" s="1163">
        <v>213</v>
      </c>
      <c r="B228" s="1164"/>
      <c r="C228" s="1165"/>
      <c r="D228" s="1166"/>
      <c r="E228" s="587">
        <f t="shared" si="18"/>
        <v>0</v>
      </c>
      <c r="G228" s="1163">
        <v>213</v>
      </c>
      <c r="H228" s="1164"/>
      <c r="I228" s="1165"/>
      <c r="J228" s="1166"/>
      <c r="K228" s="587">
        <f t="shared" si="19"/>
        <v>0</v>
      </c>
      <c r="M228" s="1163">
        <v>213</v>
      </c>
      <c r="N228" s="1164"/>
      <c r="O228" s="1165"/>
      <c r="P228" s="1166"/>
      <c r="Q228" s="587">
        <f t="shared" si="20"/>
        <v>0</v>
      </c>
      <c r="S228" s="1163">
        <v>213</v>
      </c>
      <c r="T228" s="1164"/>
      <c r="U228" s="1165"/>
      <c r="V228" s="1166"/>
      <c r="W228" s="587">
        <f t="shared" si="21"/>
        <v>0</v>
      </c>
      <c r="Y228" s="1163">
        <v>213</v>
      </c>
      <c r="Z228" s="1164"/>
      <c r="AA228" s="1165"/>
      <c r="AB228" s="1166"/>
      <c r="AC228" s="587">
        <f t="shared" si="22"/>
        <v>0</v>
      </c>
      <c r="AE228" s="1163">
        <v>213</v>
      </c>
      <c r="AF228" s="1164"/>
      <c r="AG228" s="1165"/>
      <c r="AH228" s="1166"/>
      <c r="AI228" s="587">
        <f t="shared" si="23"/>
        <v>0</v>
      </c>
      <c r="AK228" s="1163">
        <v>213</v>
      </c>
      <c r="AL228" s="1164"/>
      <c r="AM228" s="1165"/>
      <c r="AN228" s="1166"/>
      <c r="AO228" s="587">
        <f t="shared" si="24"/>
        <v>0</v>
      </c>
      <c r="AQ228" s="1163">
        <v>213</v>
      </c>
      <c r="AR228" s="1164"/>
      <c r="AS228" s="1165"/>
      <c r="AT228" s="1166"/>
      <c r="AU228" s="587">
        <f t="shared" si="25"/>
        <v>0</v>
      </c>
      <c r="AW228" s="1163">
        <v>213</v>
      </c>
      <c r="AX228" s="1164"/>
      <c r="AY228" s="1165"/>
      <c r="AZ228" s="1166"/>
      <c r="BA228" s="587">
        <f t="shared" si="26"/>
        <v>0</v>
      </c>
    </row>
    <row r="229" spans="1:53" s="17" customFormat="1" ht="16.75" hidden="1" customHeight="1" outlineLevel="1">
      <c r="A229" s="1163">
        <v>214</v>
      </c>
      <c r="B229" s="1164"/>
      <c r="C229" s="1165"/>
      <c r="D229" s="1166"/>
      <c r="E229" s="587">
        <f t="shared" si="18"/>
        <v>0</v>
      </c>
      <c r="G229" s="1163">
        <v>214</v>
      </c>
      <c r="H229" s="1164"/>
      <c r="I229" s="1165"/>
      <c r="J229" s="1166"/>
      <c r="K229" s="587">
        <f t="shared" si="19"/>
        <v>0</v>
      </c>
      <c r="M229" s="1163">
        <v>214</v>
      </c>
      <c r="N229" s="1164"/>
      <c r="O229" s="1165"/>
      <c r="P229" s="1166"/>
      <c r="Q229" s="587">
        <f t="shared" si="20"/>
        <v>0</v>
      </c>
      <c r="S229" s="1163">
        <v>214</v>
      </c>
      <c r="T229" s="1164"/>
      <c r="U229" s="1165"/>
      <c r="V229" s="1166"/>
      <c r="W229" s="587">
        <f t="shared" si="21"/>
        <v>0</v>
      </c>
      <c r="Y229" s="1163">
        <v>214</v>
      </c>
      <c r="Z229" s="1164"/>
      <c r="AA229" s="1165"/>
      <c r="AB229" s="1166"/>
      <c r="AC229" s="587">
        <f t="shared" si="22"/>
        <v>0</v>
      </c>
      <c r="AE229" s="1163">
        <v>214</v>
      </c>
      <c r="AF229" s="1164"/>
      <c r="AG229" s="1165"/>
      <c r="AH229" s="1166"/>
      <c r="AI229" s="587">
        <f t="shared" si="23"/>
        <v>0</v>
      </c>
      <c r="AK229" s="1163">
        <v>214</v>
      </c>
      <c r="AL229" s="1164"/>
      <c r="AM229" s="1165"/>
      <c r="AN229" s="1166"/>
      <c r="AO229" s="587">
        <f t="shared" si="24"/>
        <v>0</v>
      </c>
      <c r="AQ229" s="1163">
        <v>214</v>
      </c>
      <c r="AR229" s="1164"/>
      <c r="AS229" s="1165"/>
      <c r="AT229" s="1166"/>
      <c r="AU229" s="587">
        <f t="shared" si="25"/>
        <v>0</v>
      </c>
      <c r="AW229" s="1163">
        <v>214</v>
      </c>
      <c r="AX229" s="1164"/>
      <c r="AY229" s="1165"/>
      <c r="AZ229" s="1166"/>
      <c r="BA229" s="587">
        <f t="shared" si="26"/>
        <v>0</v>
      </c>
    </row>
    <row r="230" spans="1:53" s="17" customFormat="1" ht="16.75" hidden="1" customHeight="1" outlineLevel="1">
      <c r="A230" s="1163">
        <v>215</v>
      </c>
      <c r="B230" s="1164"/>
      <c r="C230" s="1165"/>
      <c r="D230" s="1166"/>
      <c r="E230" s="587">
        <f t="shared" si="18"/>
        <v>0</v>
      </c>
      <c r="G230" s="1163">
        <v>215</v>
      </c>
      <c r="H230" s="1164"/>
      <c r="I230" s="1165"/>
      <c r="J230" s="1166"/>
      <c r="K230" s="587">
        <f t="shared" si="19"/>
        <v>0</v>
      </c>
      <c r="M230" s="1163">
        <v>215</v>
      </c>
      <c r="N230" s="1164"/>
      <c r="O230" s="1165"/>
      <c r="P230" s="1166"/>
      <c r="Q230" s="587">
        <f t="shared" si="20"/>
        <v>0</v>
      </c>
      <c r="S230" s="1163">
        <v>215</v>
      </c>
      <c r="T230" s="1164"/>
      <c r="U230" s="1165"/>
      <c r="V230" s="1166"/>
      <c r="W230" s="587">
        <f t="shared" si="21"/>
        <v>0</v>
      </c>
      <c r="Y230" s="1163">
        <v>215</v>
      </c>
      <c r="Z230" s="1164"/>
      <c r="AA230" s="1165"/>
      <c r="AB230" s="1166"/>
      <c r="AC230" s="587">
        <f t="shared" si="22"/>
        <v>0</v>
      </c>
      <c r="AE230" s="1163">
        <v>215</v>
      </c>
      <c r="AF230" s="1164"/>
      <c r="AG230" s="1165"/>
      <c r="AH230" s="1166"/>
      <c r="AI230" s="587">
        <f t="shared" si="23"/>
        <v>0</v>
      </c>
      <c r="AK230" s="1163">
        <v>215</v>
      </c>
      <c r="AL230" s="1164"/>
      <c r="AM230" s="1165"/>
      <c r="AN230" s="1166"/>
      <c r="AO230" s="587">
        <f t="shared" si="24"/>
        <v>0</v>
      </c>
      <c r="AQ230" s="1163">
        <v>215</v>
      </c>
      <c r="AR230" s="1164"/>
      <c r="AS230" s="1165"/>
      <c r="AT230" s="1166"/>
      <c r="AU230" s="587">
        <f t="shared" si="25"/>
        <v>0</v>
      </c>
      <c r="AW230" s="1163">
        <v>215</v>
      </c>
      <c r="AX230" s="1164"/>
      <c r="AY230" s="1165"/>
      <c r="AZ230" s="1166"/>
      <c r="BA230" s="587">
        <f t="shared" si="26"/>
        <v>0</v>
      </c>
    </row>
    <row r="231" spans="1:53" s="17" customFormat="1" ht="16.75" hidden="1" customHeight="1" outlineLevel="1">
      <c r="A231" s="1163">
        <v>216</v>
      </c>
      <c r="B231" s="1164"/>
      <c r="C231" s="1165"/>
      <c r="D231" s="1166"/>
      <c r="E231" s="587">
        <f t="shared" si="18"/>
        <v>0</v>
      </c>
      <c r="G231" s="1163">
        <v>216</v>
      </c>
      <c r="H231" s="1164"/>
      <c r="I231" s="1165"/>
      <c r="J231" s="1166"/>
      <c r="K231" s="587">
        <f t="shared" si="19"/>
        <v>0</v>
      </c>
      <c r="M231" s="1163">
        <v>216</v>
      </c>
      <c r="N231" s="1164"/>
      <c r="O231" s="1165"/>
      <c r="P231" s="1166"/>
      <c r="Q231" s="587">
        <f t="shared" si="20"/>
        <v>0</v>
      </c>
      <c r="S231" s="1163">
        <v>216</v>
      </c>
      <c r="T231" s="1164"/>
      <c r="U231" s="1165"/>
      <c r="V231" s="1166"/>
      <c r="W231" s="587">
        <f t="shared" si="21"/>
        <v>0</v>
      </c>
      <c r="Y231" s="1163">
        <v>216</v>
      </c>
      <c r="Z231" s="1164"/>
      <c r="AA231" s="1165"/>
      <c r="AB231" s="1166"/>
      <c r="AC231" s="587">
        <f t="shared" si="22"/>
        <v>0</v>
      </c>
      <c r="AE231" s="1163">
        <v>216</v>
      </c>
      <c r="AF231" s="1164"/>
      <c r="AG231" s="1165"/>
      <c r="AH231" s="1166"/>
      <c r="AI231" s="587">
        <f t="shared" si="23"/>
        <v>0</v>
      </c>
      <c r="AK231" s="1163">
        <v>216</v>
      </c>
      <c r="AL231" s="1164"/>
      <c r="AM231" s="1165"/>
      <c r="AN231" s="1166"/>
      <c r="AO231" s="587">
        <f t="shared" si="24"/>
        <v>0</v>
      </c>
      <c r="AQ231" s="1163">
        <v>216</v>
      </c>
      <c r="AR231" s="1164"/>
      <c r="AS231" s="1165"/>
      <c r="AT231" s="1166"/>
      <c r="AU231" s="587">
        <f t="shared" si="25"/>
        <v>0</v>
      </c>
      <c r="AW231" s="1163">
        <v>216</v>
      </c>
      <c r="AX231" s="1164"/>
      <c r="AY231" s="1165"/>
      <c r="AZ231" s="1166"/>
      <c r="BA231" s="587">
        <f t="shared" si="26"/>
        <v>0</v>
      </c>
    </row>
    <row r="232" spans="1:53" s="17" customFormat="1" ht="16.75" hidden="1" customHeight="1" outlineLevel="1">
      <c r="A232" s="1163">
        <v>217</v>
      </c>
      <c r="B232" s="1164"/>
      <c r="C232" s="1165"/>
      <c r="D232" s="1166"/>
      <c r="E232" s="587">
        <f t="shared" si="18"/>
        <v>0</v>
      </c>
      <c r="G232" s="1163">
        <v>217</v>
      </c>
      <c r="H232" s="1164"/>
      <c r="I232" s="1165"/>
      <c r="J232" s="1166"/>
      <c r="K232" s="587">
        <f t="shared" si="19"/>
        <v>0</v>
      </c>
      <c r="M232" s="1163">
        <v>217</v>
      </c>
      <c r="N232" s="1164"/>
      <c r="O232" s="1165"/>
      <c r="P232" s="1166"/>
      <c r="Q232" s="587">
        <f t="shared" si="20"/>
        <v>0</v>
      </c>
      <c r="S232" s="1163">
        <v>217</v>
      </c>
      <c r="T232" s="1164"/>
      <c r="U232" s="1165"/>
      <c r="V232" s="1166"/>
      <c r="W232" s="587">
        <f t="shared" si="21"/>
        <v>0</v>
      </c>
      <c r="Y232" s="1163">
        <v>217</v>
      </c>
      <c r="Z232" s="1164"/>
      <c r="AA232" s="1165"/>
      <c r="AB232" s="1166"/>
      <c r="AC232" s="587">
        <f t="shared" si="22"/>
        <v>0</v>
      </c>
      <c r="AE232" s="1163">
        <v>217</v>
      </c>
      <c r="AF232" s="1164"/>
      <c r="AG232" s="1165"/>
      <c r="AH232" s="1166"/>
      <c r="AI232" s="587">
        <f t="shared" si="23"/>
        <v>0</v>
      </c>
      <c r="AK232" s="1163">
        <v>217</v>
      </c>
      <c r="AL232" s="1164"/>
      <c r="AM232" s="1165"/>
      <c r="AN232" s="1166"/>
      <c r="AO232" s="587">
        <f t="shared" si="24"/>
        <v>0</v>
      </c>
      <c r="AQ232" s="1163">
        <v>217</v>
      </c>
      <c r="AR232" s="1164"/>
      <c r="AS232" s="1165"/>
      <c r="AT232" s="1166"/>
      <c r="AU232" s="587">
        <f t="shared" si="25"/>
        <v>0</v>
      </c>
      <c r="AW232" s="1163">
        <v>217</v>
      </c>
      <c r="AX232" s="1164"/>
      <c r="AY232" s="1165"/>
      <c r="AZ232" s="1166"/>
      <c r="BA232" s="587">
        <f t="shared" si="26"/>
        <v>0</v>
      </c>
    </row>
    <row r="233" spans="1:53" s="17" customFormat="1" ht="16.75" hidden="1" customHeight="1" outlineLevel="1">
      <c r="A233" s="1163">
        <v>218</v>
      </c>
      <c r="B233" s="1164"/>
      <c r="C233" s="1165"/>
      <c r="D233" s="1166"/>
      <c r="E233" s="587">
        <f t="shared" si="18"/>
        <v>0</v>
      </c>
      <c r="G233" s="1163">
        <v>218</v>
      </c>
      <c r="H233" s="1164"/>
      <c r="I233" s="1165"/>
      <c r="J233" s="1166"/>
      <c r="K233" s="587">
        <f t="shared" si="19"/>
        <v>0</v>
      </c>
      <c r="M233" s="1163">
        <v>218</v>
      </c>
      <c r="N233" s="1164"/>
      <c r="O233" s="1165"/>
      <c r="P233" s="1166"/>
      <c r="Q233" s="587">
        <f t="shared" si="20"/>
        <v>0</v>
      </c>
      <c r="S233" s="1163">
        <v>218</v>
      </c>
      <c r="T233" s="1164"/>
      <c r="U233" s="1165"/>
      <c r="V233" s="1166"/>
      <c r="W233" s="587">
        <f t="shared" si="21"/>
        <v>0</v>
      </c>
      <c r="Y233" s="1163">
        <v>218</v>
      </c>
      <c r="Z233" s="1164"/>
      <c r="AA233" s="1165"/>
      <c r="AB233" s="1166"/>
      <c r="AC233" s="587">
        <f t="shared" si="22"/>
        <v>0</v>
      </c>
      <c r="AE233" s="1163">
        <v>218</v>
      </c>
      <c r="AF233" s="1164"/>
      <c r="AG233" s="1165"/>
      <c r="AH233" s="1166"/>
      <c r="AI233" s="587">
        <f t="shared" si="23"/>
        <v>0</v>
      </c>
      <c r="AK233" s="1163">
        <v>218</v>
      </c>
      <c r="AL233" s="1164"/>
      <c r="AM233" s="1165"/>
      <c r="AN233" s="1166"/>
      <c r="AO233" s="587">
        <f t="shared" si="24"/>
        <v>0</v>
      </c>
      <c r="AQ233" s="1163">
        <v>218</v>
      </c>
      <c r="AR233" s="1164"/>
      <c r="AS233" s="1165"/>
      <c r="AT233" s="1166"/>
      <c r="AU233" s="587">
        <f t="shared" si="25"/>
        <v>0</v>
      </c>
      <c r="AW233" s="1163">
        <v>218</v>
      </c>
      <c r="AX233" s="1164"/>
      <c r="AY233" s="1165"/>
      <c r="AZ233" s="1166"/>
      <c r="BA233" s="587">
        <f t="shared" si="26"/>
        <v>0</v>
      </c>
    </row>
    <row r="234" spans="1:53" s="17" customFormat="1" ht="16.75" hidden="1" customHeight="1" outlineLevel="1">
      <c r="A234" s="1163">
        <v>219</v>
      </c>
      <c r="B234" s="1164"/>
      <c r="C234" s="1165"/>
      <c r="D234" s="1166"/>
      <c r="E234" s="587">
        <f t="shared" si="18"/>
        <v>0</v>
      </c>
      <c r="G234" s="1163">
        <v>219</v>
      </c>
      <c r="H234" s="1164"/>
      <c r="I234" s="1165"/>
      <c r="J234" s="1166"/>
      <c r="K234" s="587">
        <f t="shared" si="19"/>
        <v>0</v>
      </c>
      <c r="M234" s="1163">
        <v>219</v>
      </c>
      <c r="N234" s="1164"/>
      <c r="O234" s="1165"/>
      <c r="P234" s="1166"/>
      <c r="Q234" s="587">
        <f t="shared" si="20"/>
        <v>0</v>
      </c>
      <c r="S234" s="1163">
        <v>219</v>
      </c>
      <c r="T234" s="1164"/>
      <c r="U234" s="1165"/>
      <c r="V234" s="1166"/>
      <c r="W234" s="587">
        <f t="shared" si="21"/>
        <v>0</v>
      </c>
      <c r="Y234" s="1163">
        <v>219</v>
      </c>
      <c r="Z234" s="1164"/>
      <c r="AA234" s="1165"/>
      <c r="AB234" s="1166"/>
      <c r="AC234" s="587">
        <f t="shared" si="22"/>
        <v>0</v>
      </c>
      <c r="AE234" s="1163">
        <v>219</v>
      </c>
      <c r="AF234" s="1164"/>
      <c r="AG234" s="1165"/>
      <c r="AH234" s="1166"/>
      <c r="AI234" s="587">
        <f t="shared" si="23"/>
        <v>0</v>
      </c>
      <c r="AK234" s="1163">
        <v>219</v>
      </c>
      <c r="AL234" s="1164"/>
      <c r="AM234" s="1165"/>
      <c r="AN234" s="1166"/>
      <c r="AO234" s="587">
        <f t="shared" si="24"/>
        <v>0</v>
      </c>
      <c r="AQ234" s="1163">
        <v>219</v>
      </c>
      <c r="AR234" s="1164"/>
      <c r="AS234" s="1165"/>
      <c r="AT234" s="1166"/>
      <c r="AU234" s="587">
        <f t="shared" si="25"/>
        <v>0</v>
      </c>
      <c r="AW234" s="1163">
        <v>219</v>
      </c>
      <c r="AX234" s="1164"/>
      <c r="AY234" s="1165"/>
      <c r="AZ234" s="1166"/>
      <c r="BA234" s="587">
        <f t="shared" si="26"/>
        <v>0</v>
      </c>
    </row>
    <row r="235" spans="1:53" s="17" customFormat="1" ht="16.75" hidden="1" customHeight="1" outlineLevel="1">
      <c r="A235" s="1163">
        <v>220</v>
      </c>
      <c r="B235" s="1164"/>
      <c r="C235" s="1165"/>
      <c r="D235" s="1166"/>
      <c r="E235" s="587">
        <f t="shared" si="18"/>
        <v>0</v>
      </c>
      <c r="G235" s="1163">
        <v>220</v>
      </c>
      <c r="H235" s="1164"/>
      <c r="I235" s="1165"/>
      <c r="J235" s="1166"/>
      <c r="K235" s="587">
        <f t="shared" si="19"/>
        <v>0</v>
      </c>
      <c r="M235" s="1163">
        <v>220</v>
      </c>
      <c r="N235" s="1164"/>
      <c r="O235" s="1165"/>
      <c r="P235" s="1166"/>
      <c r="Q235" s="587">
        <f t="shared" si="20"/>
        <v>0</v>
      </c>
      <c r="S235" s="1163">
        <v>220</v>
      </c>
      <c r="T235" s="1164"/>
      <c r="U235" s="1165"/>
      <c r="V235" s="1166"/>
      <c r="W235" s="587">
        <f t="shared" si="21"/>
        <v>0</v>
      </c>
      <c r="Y235" s="1163">
        <v>220</v>
      </c>
      <c r="Z235" s="1164"/>
      <c r="AA235" s="1165"/>
      <c r="AB235" s="1166"/>
      <c r="AC235" s="587">
        <f t="shared" si="22"/>
        <v>0</v>
      </c>
      <c r="AE235" s="1163">
        <v>220</v>
      </c>
      <c r="AF235" s="1164"/>
      <c r="AG235" s="1165"/>
      <c r="AH235" s="1166"/>
      <c r="AI235" s="587">
        <f t="shared" si="23"/>
        <v>0</v>
      </c>
      <c r="AK235" s="1163">
        <v>220</v>
      </c>
      <c r="AL235" s="1164"/>
      <c r="AM235" s="1165"/>
      <c r="AN235" s="1166"/>
      <c r="AO235" s="587">
        <f t="shared" si="24"/>
        <v>0</v>
      </c>
      <c r="AQ235" s="1163">
        <v>220</v>
      </c>
      <c r="AR235" s="1164"/>
      <c r="AS235" s="1165"/>
      <c r="AT235" s="1166"/>
      <c r="AU235" s="587">
        <f t="shared" si="25"/>
        <v>0</v>
      </c>
      <c r="AW235" s="1163">
        <v>220</v>
      </c>
      <c r="AX235" s="1164"/>
      <c r="AY235" s="1165"/>
      <c r="AZ235" s="1166"/>
      <c r="BA235" s="587">
        <f t="shared" si="26"/>
        <v>0</v>
      </c>
    </row>
    <row r="236" spans="1:53" s="17" customFormat="1" ht="16.75" hidden="1" customHeight="1" outlineLevel="1">
      <c r="A236" s="1163">
        <v>221</v>
      </c>
      <c r="B236" s="1164"/>
      <c r="C236" s="1165"/>
      <c r="D236" s="1166"/>
      <c r="E236" s="587">
        <f t="shared" si="18"/>
        <v>0</v>
      </c>
      <c r="G236" s="1163">
        <v>221</v>
      </c>
      <c r="H236" s="1164"/>
      <c r="I236" s="1165"/>
      <c r="J236" s="1166"/>
      <c r="K236" s="587">
        <f t="shared" si="19"/>
        <v>0</v>
      </c>
      <c r="M236" s="1163">
        <v>221</v>
      </c>
      <c r="N236" s="1164"/>
      <c r="O236" s="1165"/>
      <c r="P236" s="1166"/>
      <c r="Q236" s="587">
        <f t="shared" si="20"/>
        <v>0</v>
      </c>
      <c r="S236" s="1163">
        <v>221</v>
      </c>
      <c r="T236" s="1164"/>
      <c r="U236" s="1165"/>
      <c r="V236" s="1166"/>
      <c r="W236" s="587">
        <f t="shared" si="21"/>
        <v>0</v>
      </c>
      <c r="Y236" s="1163">
        <v>221</v>
      </c>
      <c r="Z236" s="1164"/>
      <c r="AA236" s="1165"/>
      <c r="AB236" s="1166"/>
      <c r="AC236" s="587">
        <f t="shared" si="22"/>
        <v>0</v>
      </c>
      <c r="AE236" s="1163">
        <v>221</v>
      </c>
      <c r="AF236" s="1164"/>
      <c r="AG236" s="1165"/>
      <c r="AH236" s="1166"/>
      <c r="AI236" s="587">
        <f t="shared" si="23"/>
        <v>0</v>
      </c>
      <c r="AK236" s="1163">
        <v>221</v>
      </c>
      <c r="AL236" s="1164"/>
      <c r="AM236" s="1165"/>
      <c r="AN236" s="1166"/>
      <c r="AO236" s="587">
        <f t="shared" si="24"/>
        <v>0</v>
      </c>
      <c r="AQ236" s="1163">
        <v>221</v>
      </c>
      <c r="AR236" s="1164"/>
      <c r="AS236" s="1165"/>
      <c r="AT236" s="1166"/>
      <c r="AU236" s="587">
        <f t="shared" si="25"/>
        <v>0</v>
      </c>
      <c r="AW236" s="1163">
        <v>221</v>
      </c>
      <c r="AX236" s="1164"/>
      <c r="AY236" s="1165"/>
      <c r="AZ236" s="1166"/>
      <c r="BA236" s="587">
        <f t="shared" si="26"/>
        <v>0</v>
      </c>
    </row>
    <row r="237" spans="1:53" s="17" customFormat="1" ht="16.75" hidden="1" customHeight="1" outlineLevel="1">
      <c r="A237" s="1163">
        <v>222</v>
      </c>
      <c r="B237" s="1164"/>
      <c r="C237" s="1165"/>
      <c r="D237" s="1166"/>
      <c r="E237" s="587">
        <f t="shared" si="18"/>
        <v>0</v>
      </c>
      <c r="G237" s="1163">
        <v>222</v>
      </c>
      <c r="H237" s="1164"/>
      <c r="I237" s="1165"/>
      <c r="J237" s="1166"/>
      <c r="K237" s="587">
        <f t="shared" si="19"/>
        <v>0</v>
      </c>
      <c r="M237" s="1163">
        <v>222</v>
      </c>
      <c r="N237" s="1164"/>
      <c r="O237" s="1165"/>
      <c r="P237" s="1166"/>
      <c r="Q237" s="587">
        <f t="shared" si="20"/>
        <v>0</v>
      </c>
      <c r="S237" s="1163">
        <v>222</v>
      </c>
      <c r="T237" s="1164"/>
      <c r="U237" s="1165"/>
      <c r="V237" s="1166"/>
      <c r="W237" s="587">
        <f t="shared" si="21"/>
        <v>0</v>
      </c>
      <c r="Y237" s="1163">
        <v>222</v>
      </c>
      <c r="Z237" s="1164"/>
      <c r="AA237" s="1165"/>
      <c r="AB237" s="1166"/>
      <c r="AC237" s="587">
        <f t="shared" si="22"/>
        <v>0</v>
      </c>
      <c r="AE237" s="1163">
        <v>222</v>
      </c>
      <c r="AF237" s="1164"/>
      <c r="AG237" s="1165"/>
      <c r="AH237" s="1166"/>
      <c r="AI237" s="587">
        <f t="shared" si="23"/>
        <v>0</v>
      </c>
      <c r="AK237" s="1163">
        <v>222</v>
      </c>
      <c r="AL237" s="1164"/>
      <c r="AM237" s="1165"/>
      <c r="AN237" s="1166"/>
      <c r="AO237" s="587">
        <f t="shared" si="24"/>
        <v>0</v>
      </c>
      <c r="AQ237" s="1163">
        <v>222</v>
      </c>
      <c r="AR237" s="1164"/>
      <c r="AS237" s="1165"/>
      <c r="AT237" s="1166"/>
      <c r="AU237" s="587">
        <f t="shared" si="25"/>
        <v>0</v>
      </c>
      <c r="AW237" s="1163">
        <v>222</v>
      </c>
      <c r="AX237" s="1164"/>
      <c r="AY237" s="1165"/>
      <c r="AZ237" s="1166"/>
      <c r="BA237" s="587">
        <f t="shared" si="26"/>
        <v>0</v>
      </c>
    </row>
    <row r="238" spans="1:53" s="17" customFormat="1" ht="16.75" hidden="1" customHeight="1" outlineLevel="1">
      <c r="A238" s="1163">
        <v>223</v>
      </c>
      <c r="B238" s="1164"/>
      <c r="C238" s="1165"/>
      <c r="D238" s="1166"/>
      <c r="E238" s="587">
        <f t="shared" si="18"/>
        <v>0</v>
      </c>
      <c r="G238" s="1163">
        <v>223</v>
      </c>
      <c r="H238" s="1164"/>
      <c r="I238" s="1165"/>
      <c r="J238" s="1166"/>
      <c r="K238" s="587">
        <f t="shared" si="19"/>
        <v>0</v>
      </c>
      <c r="M238" s="1163">
        <v>223</v>
      </c>
      <c r="N238" s="1164"/>
      <c r="O238" s="1165"/>
      <c r="P238" s="1166"/>
      <c r="Q238" s="587">
        <f t="shared" si="20"/>
        <v>0</v>
      </c>
      <c r="S238" s="1163">
        <v>223</v>
      </c>
      <c r="T238" s="1164"/>
      <c r="U238" s="1165"/>
      <c r="V238" s="1166"/>
      <c r="W238" s="587">
        <f t="shared" si="21"/>
        <v>0</v>
      </c>
      <c r="Y238" s="1163">
        <v>223</v>
      </c>
      <c r="Z238" s="1164"/>
      <c r="AA238" s="1165"/>
      <c r="AB238" s="1166"/>
      <c r="AC238" s="587">
        <f t="shared" si="22"/>
        <v>0</v>
      </c>
      <c r="AE238" s="1163">
        <v>223</v>
      </c>
      <c r="AF238" s="1164"/>
      <c r="AG238" s="1165"/>
      <c r="AH238" s="1166"/>
      <c r="AI238" s="587">
        <f t="shared" si="23"/>
        <v>0</v>
      </c>
      <c r="AK238" s="1163">
        <v>223</v>
      </c>
      <c r="AL238" s="1164"/>
      <c r="AM238" s="1165"/>
      <c r="AN238" s="1166"/>
      <c r="AO238" s="587">
        <f t="shared" si="24"/>
        <v>0</v>
      </c>
      <c r="AQ238" s="1163">
        <v>223</v>
      </c>
      <c r="AR238" s="1164"/>
      <c r="AS238" s="1165"/>
      <c r="AT238" s="1166"/>
      <c r="AU238" s="587">
        <f t="shared" si="25"/>
        <v>0</v>
      </c>
      <c r="AW238" s="1163">
        <v>223</v>
      </c>
      <c r="AX238" s="1164"/>
      <c r="AY238" s="1165"/>
      <c r="AZ238" s="1166"/>
      <c r="BA238" s="587">
        <f t="shared" si="26"/>
        <v>0</v>
      </c>
    </row>
    <row r="239" spans="1:53" s="17" customFormat="1" ht="16.75" hidden="1" customHeight="1" outlineLevel="1">
      <c r="A239" s="1163">
        <v>224</v>
      </c>
      <c r="B239" s="1164"/>
      <c r="C239" s="1165"/>
      <c r="D239" s="1166"/>
      <c r="E239" s="587">
        <f t="shared" si="18"/>
        <v>0</v>
      </c>
      <c r="G239" s="1163">
        <v>224</v>
      </c>
      <c r="H239" s="1164"/>
      <c r="I239" s="1165"/>
      <c r="J239" s="1166"/>
      <c r="K239" s="587">
        <f t="shared" si="19"/>
        <v>0</v>
      </c>
      <c r="M239" s="1163">
        <v>224</v>
      </c>
      <c r="N239" s="1164"/>
      <c r="O239" s="1165"/>
      <c r="P239" s="1166"/>
      <c r="Q239" s="587">
        <f t="shared" si="20"/>
        <v>0</v>
      </c>
      <c r="S239" s="1163">
        <v>224</v>
      </c>
      <c r="T239" s="1164"/>
      <c r="U239" s="1165"/>
      <c r="V239" s="1166"/>
      <c r="W239" s="587">
        <f t="shared" si="21"/>
        <v>0</v>
      </c>
      <c r="Y239" s="1163">
        <v>224</v>
      </c>
      <c r="Z239" s="1164"/>
      <c r="AA239" s="1165"/>
      <c r="AB239" s="1166"/>
      <c r="AC239" s="587">
        <f t="shared" si="22"/>
        <v>0</v>
      </c>
      <c r="AE239" s="1163">
        <v>224</v>
      </c>
      <c r="AF239" s="1164"/>
      <c r="AG239" s="1165"/>
      <c r="AH239" s="1166"/>
      <c r="AI239" s="587">
        <f t="shared" si="23"/>
        <v>0</v>
      </c>
      <c r="AK239" s="1163">
        <v>224</v>
      </c>
      <c r="AL239" s="1164"/>
      <c r="AM239" s="1165"/>
      <c r="AN239" s="1166"/>
      <c r="AO239" s="587">
        <f t="shared" si="24"/>
        <v>0</v>
      </c>
      <c r="AQ239" s="1163">
        <v>224</v>
      </c>
      <c r="AR239" s="1164"/>
      <c r="AS239" s="1165"/>
      <c r="AT239" s="1166"/>
      <c r="AU239" s="587">
        <f t="shared" si="25"/>
        <v>0</v>
      </c>
      <c r="AW239" s="1163">
        <v>224</v>
      </c>
      <c r="AX239" s="1164"/>
      <c r="AY239" s="1165"/>
      <c r="AZ239" s="1166"/>
      <c r="BA239" s="587">
        <f t="shared" si="26"/>
        <v>0</v>
      </c>
    </row>
    <row r="240" spans="1:53" s="17" customFormat="1" ht="16.75" hidden="1" customHeight="1" outlineLevel="1">
      <c r="A240" s="1163">
        <v>225</v>
      </c>
      <c r="B240" s="1164"/>
      <c r="C240" s="1165"/>
      <c r="D240" s="1166"/>
      <c r="E240" s="587">
        <f t="shared" si="18"/>
        <v>0</v>
      </c>
      <c r="G240" s="1163">
        <v>225</v>
      </c>
      <c r="H240" s="1164"/>
      <c r="I240" s="1165"/>
      <c r="J240" s="1166"/>
      <c r="K240" s="587">
        <f t="shared" si="19"/>
        <v>0</v>
      </c>
      <c r="M240" s="1163">
        <v>225</v>
      </c>
      <c r="N240" s="1164"/>
      <c r="O240" s="1165"/>
      <c r="P240" s="1166"/>
      <c r="Q240" s="587">
        <f t="shared" si="20"/>
        <v>0</v>
      </c>
      <c r="S240" s="1163">
        <v>225</v>
      </c>
      <c r="T240" s="1164"/>
      <c r="U240" s="1165"/>
      <c r="V240" s="1166"/>
      <c r="W240" s="587">
        <f t="shared" si="21"/>
        <v>0</v>
      </c>
      <c r="Y240" s="1163">
        <v>225</v>
      </c>
      <c r="Z240" s="1164"/>
      <c r="AA240" s="1165"/>
      <c r="AB240" s="1166"/>
      <c r="AC240" s="587">
        <f t="shared" si="22"/>
        <v>0</v>
      </c>
      <c r="AE240" s="1163">
        <v>225</v>
      </c>
      <c r="AF240" s="1164"/>
      <c r="AG240" s="1165"/>
      <c r="AH240" s="1166"/>
      <c r="AI240" s="587">
        <f t="shared" si="23"/>
        <v>0</v>
      </c>
      <c r="AK240" s="1163">
        <v>225</v>
      </c>
      <c r="AL240" s="1164"/>
      <c r="AM240" s="1165"/>
      <c r="AN240" s="1166"/>
      <c r="AO240" s="587">
        <f t="shared" si="24"/>
        <v>0</v>
      </c>
      <c r="AQ240" s="1163">
        <v>225</v>
      </c>
      <c r="AR240" s="1164"/>
      <c r="AS240" s="1165"/>
      <c r="AT240" s="1166"/>
      <c r="AU240" s="587">
        <f t="shared" si="25"/>
        <v>0</v>
      </c>
      <c r="AW240" s="1163">
        <v>225</v>
      </c>
      <c r="AX240" s="1164"/>
      <c r="AY240" s="1165"/>
      <c r="AZ240" s="1166"/>
      <c r="BA240" s="587">
        <f t="shared" si="26"/>
        <v>0</v>
      </c>
    </row>
    <row r="241" spans="1:53" s="17" customFormat="1" ht="16.75" hidden="1" customHeight="1" outlineLevel="1">
      <c r="A241" s="1163">
        <v>226</v>
      </c>
      <c r="B241" s="1164"/>
      <c r="C241" s="1165"/>
      <c r="D241" s="1166"/>
      <c r="E241" s="587">
        <f t="shared" si="18"/>
        <v>0</v>
      </c>
      <c r="G241" s="1163">
        <v>226</v>
      </c>
      <c r="H241" s="1164"/>
      <c r="I241" s="1165"/>
      <c r="J241" s="1166"/>
      <c r="K241" s="587">
        <f t="shared" si="19"/>
        <v>0</v>
      </c>
      <c r="M241" s="1163">
        <v>226</v>
      </c>
      <c r="N241" s="1164"/>
      <c r="O241" s="1165"/>
      <c r="P241" s="1166"/>
      <c r="Q241" s="587">
        <f t="shared" si="20"/>
        <v>0</v>
      </c>
      <c r="S241" s="1163">
        <v>226</v>
      </c>
      <c r="T241" s="1164"/>
      <c r="U241" s="1165"/>
      <c r="V241" s="1166"/>
      <c r="W241" s="587">
        <f t="shared" si="21"/>
        <v>0</v>
      </c>
      <c r="Y241" s="1163">
        <v>226</v>
      </c>
      <c r="Z241" s="1164"/>
      <c r="AA241" s="1165"/>
      <c r="AB241" s="1166"/>
      <c r="AC241" s="587">
        <f t="shared" si="22"/>
        <v>0</v>
      </c>
      <c r="AE241" s="1163">
        <v>226</v>
      </c>
      <c r="AF241" s="1164"/>
      <c r="AG241" s="1165"/>
      <c r="AH241" s="1166"/>
      <c r="AI241" s="587">
        <f t="shared" si="23"/>
        <v>0</v>
      </c>
      <c r="AK241" s="1163">
        <v>226</v>
      </c>
      <c r="AL241" s="1164"/>
      <c r="AM241" s="1165"/>
      <c r="AN241" s="1166"/>
      <c r="AO241" s="587">
        <f t="shared" si="24"/>
        <v>0</v>
      </c>
      <c r="AQ241" s="1163">
        <v>226</v>
      </c>
      <c r="AR241" s="1164"/>
      <c r="AS241" s="1165"/>
      <c r="AT241" s="1166"/>
      <c r="AU241" s="587">
        <f t="shared" si="25"/>
        <v>0</v>
      </c>
      <c r="AW241" s="1163">
        <v>226</v>
      </c>
      <c r="AX241" s="1164"/>
      <c r="AY241" s="1165"/>
      <c r="AZ241" s="1166"/>
      <c r="BA241" s="587">
        <f t="shared" si="26"/>
        <v>0</v>
      </c>
    </row>
    <row r="242" spans="1:53" s="17" customFormat="1" ht="16.75" hidden="1" customHeight="1" outlineLevel="1">
      <c r="A242" s="1163">
        <v>227</v>
      </c>
      <c r="B242" s="1164"/>
      <c r="C242" s="1165"/>
      <c r="D242" s="1166"/>
      <c r="E242" s="587">
        <f t="shared" si="18"/>
        <v>0</v>
      </c>
      <c r="G242" s="1163">
        <v>227</v>
      </c>
      <c r="H242" s="1164"/>
      <c r="I242" s="1165"/>
      <c r="J242" s="1166"/>
      <c r="K242" s="587">
        <f t="shared" si="19"/>
        <v>0</v>
      </c>
      <c r="M242" s="1163">
        <v>227</v>
      </c>
      <c r="N242" s="1164"/>
      <c r="O242" s="1165"/>
      <c r="P242" s="1166"/>
      <c r="Q242" s="587">
        <f t="shared" si="20"/>
        <v>0</v>
      </c>
      <c r="S242" s="1163">
        <v>227</v>
      </c>
      <c r="T242" s="1164"/>
      <c r="U242" s="1165"/>
      <c r="V242" s="1166"/>
      <c r="W242" s="587">
        <f t="shared" si="21"/>
        <v>0</v>
      </c>
      <c r="Y242" s="1163">
        <v>227</v>
      </c>
      <c r="Z242" s="1164"/>
      <c r="AA242" s="1165"/>
      <c r="AB242" s="1166"/>
      <c r="AC242" s="587">
        <f t="shared" si="22"/>
        <v>0</v>
      </c>
      <c r="AE242" s="1163">
        <v>227</v>
      </c>
      <c r="AF242" s="1164"/>
      <c r="AG242" s="1165"/>
      <c r="AH242" s="1166"/>
      <c r="AI242" s="587">
        <f t="shared" si="23"/>
        <v>0</v>
      </c>
      <c r="AK242" s="1163">
        <v>227</v>
      </c>
      <c r="AL242" s="1164"/>
      <c r="AM242" s="1165"/>
      <c r="AN242" s="1166"/>
      <c r="AO242" s="587">
        <f t="shared" si="24"/>
        <v>0</v>
      </c>
      <c r="AQ242" s="1163">
        <v>227</v>
      </c>
      <c r="AR242" s="1164"/>
      <c r="AS242" s="1165"/>
      <c r="AT242" s="1166"/>
      <c r="AU242" s="587">
        <f t="shared" si="25"/>
        <v>0</v>
      </c>
      <c r="AW242" s="1163">
        <v>227</v>
      </c>
      <c r="AX242" s="1164"/>
      <c r="AY242" s="1165"/>
      <c r="AZ242" s="1166"/>
      <c r="BA242" s="587">
        <f t="shared" si="26"/>
        <v>0</v>
      </c>
    </row>
    <row r="243" spans="1:53" s="17" customFormat="1" ht="16.75" hidden="1" customHeight="1" outlineLevel="1">
      <c r="A243" s="1163">
        <v>228</v>
      </c>
      <c r="B243" s="1164"/>
      <c r="C243" s="1165"/>
      <c r="D243" s="1166"/>
      <c r="E243" s="587">
        <f t="shared" si="18"/>
        <v>0</v>
      </c>
      <c r="G243" s="1163">
        <v>228</v>
      </c>
      <c r="H243" s="1164"/>
      <c r="I243" s="1165"/>
      <c r="J243" s="1166"/>
      <c r="K243" s="587">
        <f t="shared" si="19"/>
        <v>0</v>
      </c>
      <c r="M243" s="1163">
        <v>228</v>
      </c>
      <c r="N243" s="1164"/>
      <c r="O243" s="1165"/>
      <c r="P243" s="1166"/>
      <c r="Q243" s="587">
        <f t="shared" si="20"/>
        <v>0</v>
      </c>
      <c r="S243" s="1163">
        <v>228</v>
      </c>
      <c r="T243" s="1164"/>
      <c r="U243" s="1165"/>
      <c r="V243" s="1166"/>
      <c r="W243" s="587">
        <f t="shared" si="21"/>
        <v>0</v>
      </c>
      <c r="Y243" s="1163">
        <v>228</v>
      </c>
      <c r="Z243" s="1164"/>
      <c r="AA243" s="1165"/>
      <c r="AB243" s="1166"/>
      <c r="AC243" s="587">
        <f t="shared" si="22"/>
        <v>0</v>
      </c>
      <c r="AE243" s="1163">
        <v>228</v>
      </c>
      <c r="AF243" s="1164"/>
      <c r="AG243" s="1165"/>
      <c r="AH243" s="1166"/>
      <c r="AI243" s="587">
        <f t="shared" si="23"/>
        <v>0</v>
      </c>
      <c r="AK243" s="1163">
        <v>228</v>
      </c>
      <c r="AL243" s="1164"/>
      <c r="AM243" s="1165"/>
      <c r="AN243" s="1166"/>
      <c r="AO243" s="587">
        <f t="shared" si="24"/>
        <v>0</v>
      </c>
      <c r="AQ243" s="1163">
        <v>228</v>
      </c>
      <c r="AR243" s="1164"/>
      <c r="AS243" s="1165"/>
      <c r="AT243" s="1166"/>
      <c r="AU243" s="587">
        <f t="shared" si="25"/>
        <v>0</v>
      </c>
      <c r="AW243" s="1163">
        <v>228</v>
      </c>
      <c r="AX243" s="1164"/>
      <c r="AY243" s="1165"/>
      <c r="AZ243" s="1166"/>
      <c r="BA243" s="587">
        <f t="shared" si="26"/>
        <v>0</v>
      </c>
    </row>
    <row r="244" spans="1:53" s="17" customFormat="1" ht="16.75" hidden="1" customHeight="1" outlineLevel="1">
      <c r="A244" s="1163">
        <v>229</v>
      </c>
      <c r="B244" s="1164"/>
      <c r="C244" s="1165"/>
      <c r="D244" s="1166"/>
      <c r="E244" s="587">
        <f t="shared" si="18"/>
        <v>0</v>
      </c>
      <c r="G244" s="1163">
        <v>229</v>
      </c>
      <c r="H244" s="1164"/>
      <c r="I244" s="1165"/>
      <c r="J244" s="1166"/>
      <c r="K244" s="587">
        <f t="shared" si="19"/>
        <v>0</v>
      </c>
      <c r="M244" s="1163">
        <v>229</v>
      </c>
      <c r="N244" s="1164"/>
      <c r="O244" s="1165"/>
      <c r="P244" s="1166"/>
      <c r="Q244" s="587">
        <f t="shared" si="20"/>
        <v>0</v>
      </c>
      <c r="S244" s="1163">
        <v>229</v>
      </c>
      <c r="T244" s="1164"/>
      <c r="U244" s="1165"/>
      <c r="V244" s="1166"/>
      <c r="W244" s="587">
        <f t="shared" si="21"/>
        <v>0</v>
      </c>
      <c r="Y244" s="1163">
        <v>229</v>
      </c>
      <c r="Z244" s="1164"/>
      <c r="AA244" s="1165"/>
      <c r="AB244" s="1166"/>
      <c r="AC244" s="587">
        <f t="shared" si="22"/>
        <v>0</v>
      </c>
      <c r="AE244" s="1163">
        <v>229</v>
      </c>
      <c r="AF244" s="1164"/>
      <c r="AG244" s="1165"/>
      <c r="AH244" s="1166"/>
      <c r="AI244" s="587">
        <f t="shared" si="23"/>
        <v>0</v>
      </c>
      <c r="AK244" s="1163">
        <v>229</v>
      </c>
      <c r="AL244" s="1164"/>
      <c r="AM244" s="1165"/>
      <c r="AN244" s="1166"/>
      <c r="AO244" s="587">
        <f t="shared" si="24"/>
        <v>0</v>
      </c>
      <c r="AQ244" s="1163">
        <v>229</v>
      </c>
      <c r="AR244" s="1164"/>
      <c r="AS244" s="1165"/>
      <c r="AT244" s="1166"/>
      <c r="AU244" s="587">
        <f t="shared" si="25"/>
        <v>0</v>
      </c>
      <c r="AW244" s="1163">
        <v>229</v>
      </c>
      <c r="AX244" s="1164"/>
      <c r="AY244" s="1165"/>
      <c r="AZ244" s="1166"/>
      <c r="BA244" s="587">
        <f t="shared" si="26"/>
        <v>0</v>
      </c>
    </row>
    <row r="245" spans="1:53" s="17" customFormat="1" ht="16.75" hidden="1" customHeight="1" outlineLevel="1">
      <c r="A245" s="1163">
        <v>230</v>
      </c>
      <c r="B245" s="1164"/>
      <c r="C245" s="1165"/>
      <c r="D245" s="1166"/>
      <c r="E245" s="587">
        <f t="shared" si="18"/>
        <v>0</v>
      </c>
      <c r="G245" s="1163">
        <v>230</v>
      </c>
      <c r="H245" s="1164"/>
      <c r="I245" s="1165"/>
      <c r="J245" s="1166"/>
      <c r="K245" s="587">
        <f t="shared" si="19"/>
        <v>0</v>
      </c>
      <c r="M245" s="1163">
        <v>230</v>
      </c>
      <c r="N245" s="1164"/>
      <c r="O245" s="1165"/>
      <c r="P245" s="1166"/>
      <c r="Q245" s="587">
        <f t="shared" si="20"/>
        <v>0</v>
      </c>
      <c r="S245" s="1163">
        <v>230</v>
      </c>
      <c r="T245" s="1164"/>
      <c r="U245" s="1165"/>
      <c r="V245" s="1166"/>
      <c r="W245" s="587">
        <f t="shared" si="21"/>
        <v>0</v>
      </c>
      <c r="Y245" s="1163">
        <v>230</v>
      </c>
      <c r="Z245" s="1164"/>
      <c r="AA245" s="1165"/>
      <c r="AB245" s="1166"/>
      <c r="AC245" s="587">
        <f t="shared" si="22"/>
        <v>0</v>
      </c>
      <c r="AE245" s="1163">
        <v>230</v>
      </c>
      <c r="AF245" s="1164"/>
      <c r="AG245" s="1165"/>
      <c r="AH245" s="1166"/>
      <c r="AI245" s="587">
        <f t="shared" si="23"/>
        <v>0</v>
      </c>
      <c r="AK245" s="1163">
        <v>230</v>
      </c>
      <c r="AL245" s="1164"/>
      <c r="AM245" s="1165"/>
      <c r="AN245" s="1166"/>
      <c r="AO245" s="587">
        <f t="shared" si="24"/>
        <v>0</v>
      </c>
      <c r="AQ245" s="1163">
        <v>230</v>
      </c>
      <c r="AR245" s="1164"/>
      <c r="AS245" s="1165"/>
      <c r="AT245" s="1166"/>
      <c r="AU245" s="587">
        <f t="shared" si="25"/>
        <v>0</v>
      </c>
      <c r="AW245" s="1163">
        <v>230</v>
      </c>
      <c r="AX245" s="1164"/>
      <c r="AY245" s="1165"/>
      <c r="AZ245" s="1166"/>
      <c r="BA245" s="587">
        <f t="shared" si="26"/>
        <v>0</v>
      </c>
    </row>
    <row r="246" spans="1:53" s="17" customFormat="1" ht="16.75" hidden="1" customHeight="1" outlineLevel="1">
      <c r="A246" s="1163">
        <v>231</v>
      </c>
      <c r="B246" s="1164"/>
      <c r="C246" s="1165"/>
      <c r="D246" s="1166"/>
      <c r="E246" s="587">
        <f t="shared" si="18"/>
        <v>0</v>
      </c>
      <c r="G246" s="1163">
        <v>231</v>
      </c>
      <c r="H246" s="1164"/>
      <c r="I246" s="1165"/>
      <c r="J246" s="1166"/>
      <c r="K246" s="587">
        <f t="shared" si="19"/>
        <v>0</v>
      </c>
      <c r="M246" s="1163">
        <v>231</v>
      </c>
      <c r="N246" s="1164"/>
      <c r="O246" s="1165"/>
      <c r="P246" s="1166"/>
      <c r="Q246" s="587">
        <f t="shared" si="20"/>
        <v>0</v>
      </c>
      <c r="S246" s="1163">
        <v>231</v>
      </c>
      <c r="T246" s="1164"/>
      <c r="U246" s="1165"/>
      <c r="V246" s="1166"/>
      <c r="W246" s="587">
        <f t="shared" si="21"/>
        <v>0</v>
      </c>
      <c r="Y246" s="1163">
        <v>231</v>
      </c>
      <c r="Z246" s="1164"/>
      <c r="AA246" s="1165"/>
      <c r="AB246" s="1166"/>
      <c r="AC246" s="587">
        <f t="shared" si="22"/>
        <v>0</v>
      </c>
      <c r="AE246" s="1163">
        <v>231</v>
      </c>
      <c r="AF246" s="1164"/>
      <c r="AG246" s="1165"/>
      <c r="AH246" s="1166"/>
      <c r="AI246" s="587">
        <f t="shared" si="23"/>
        <v>0</v>
      </c>
      <c r="AK246" s="1163">
        <v>231</v>
      </c>
      <c r="AL246" s="1164"/>
      <c r="AM246" s="1165"/>
      <c r="AN246" s="1166"/>
      <c r="AO246" s="587">
        <f t="shared" si="24"/>
        <v>0</v>
      </c>
      <c r="AQ246" s="1163">
        <v>231</v>
      </c>
      <c r="AR246" s="1164"/>
      <c r="AS246" s="1165"/>
      <c r="AT246" s="1166"/>
      <c r="AU246" s="587">
        <f t="shared" si="25"/>
        <v>0</v>
      </c>
      <c r="AW246" s="1163">
        <v>231</v>
      </c>
      <c r="AX246" s="1164"/>
      <c r="AY246" s="1165"/>
      <c r="AZ246" s="1166"/>
      <c r="BA246" s="587">
        <f t="shared" si="26"/>
        <v>0</v>
      </c>
    </row>
    <row r="247" spans="1:53" s="17" customFormat="1" ht="16.75" hidden="1" customHeight="1" outlineLevel="1">
      <c r="A247" s="1163">
        <v>232</v>
      </c>
      <c r="B247" s="1164"/>
      <c r="C247" s="1165"/>
      <c r="D247" s="1166"/>
      <c r="E247" s="587">
        <f t="shared" si="18"/>
        <v>0</v>
      </c>
      <c r="G247" s="1163">
        <v>232</v>
      </c>
      <c r="H247" s="1164"/>
      <c r="I247" s="1165"/>
      <c r="J247" s="1166"/>
      <c r="K247" s="587">
        <f t="shared" si="19"/>
        <v>0</v>
      </c>
      <c r="M247" s="1163">
        <v>232</v>
      </c>
      <c r="N247" s="1164"/>
      <c r="O247" s="1165"/>
      <c r="P247" s="1166"/>
      <c r="Q247" s="587">
        <f t="shared" si="20"/>
        <v>0</v>
      </c>
      <c r="S247" s="1163">
        <v>232</v>
      </c>
      <c r="T247" s="1164"/>
      <c r="U247" s="1165"/>
      <c r="V247" s="1166"/>
      <c r="W247" s="587">
        <f t="shared" si="21"/>
        <v>0</v>
      </c>
      <c r="Y247" s="1163">
        <v>232</v>
      </c>
      <c r="Z247" s="1164"/>
      <c r="AA247" s="1165"/>
      <c r="AB247" s="1166"/>
      <c r="AC247" s="587">
        <f t="shared" si="22"/>
        <v>0</v>
      </c>
      <c r="AE247" s="1163">
        <v>232</v>
      </c>
      <c r="AF247" s="1164"/>
      <c r="AG247" s="1165"/>
      <c r="AH247" s="1166"/>
      <c r="AI247" s="587">
        <f t="shared" si="23"/>
        <v>0</v>
      </c>
      <c r="AK247" s="1163">
        <v>232</v>
      </c>
      <c r="AL247" s="1164"/>
      <c r="AM247" s="1165"/>
      <c r="AN247" s="1166"/>
      <c r="AO247" s="587">
        <f t="shared" si="24"/>
        <v>0</v>
      </c>
      <c r="AQ247" s="1163">
        <v>232</v>
      </c>
      <c r="AR247" s="1164"/>
      <c r="AS247" s="1165"/>
      <c r="AT247" s="1166"/>
      <c r="AU247" s="587">
        <f t="shared" si="25"/>
        <v>0</v>
      </c>
      <c r="AW247" s="1163">
        <v>232</v>
      </c>
      <c r="AX247" s="1164"/>
      <c r="AY247" s="1165"/>
      <c r="AZ247" s="1166"/>
      <c r="BA247" s="587">
        <f t="shared" si="26"/>
        <v>0</v>
      </c>
    </row>
    <row r="248" spans="1:53" s="17" customFormat="1" ht="16.75" hidden="1" customHeight="1" outlineLevel="1">
      <c r="A248" s="1163">
        <v>233</v>
      </c>
      <c r="B248" s="1164"/>
      <c r="C248" s="1165"/>
      <c r="D248" s="1166"/>
      <c r="E248" s="587">
        <f t="shared" si="18"/>
        <v>0</v>
      </c>
      <c r="G248" s="1163">
        <v>233</v>
      </c>
      <c r="H248" s="1164"/>
      <c r="I248" s="1165"/>
      <c r="J248" s="1166"/>
      <c r="K248" s="587">
        <f t="shared" si="19"/>
        <v>0</v>
      </c>
      <c r="M248" s="1163">
        <v>233</v>
      </c>
      <c r="N248" s="1164"/>
      <c r="O248" s="1165"/>
      <c r="P248" s="1166"/>
      <c r="Q248" s="587">
        <f t="shared" si="20"/>
        <v>0</v>
      </c>
      <c r="S248" s="1163">
        <v>233</v>
      </c>
      <c r="T248" s="1164"/>
      <c r="U248" s="1165"/>
      <c r="V248" s="1166"/>
      <c r="W248" s="587">
        <f t="shared" si="21"/>
        <v>0</v>
      </c>
      <c r="Y248" s="1163">
        <v>233</v>
      </c>
      <c r="Z248" s="1164"/>
      <c r="AA248" s="1165"/>
      <c r="AB248" s="1166"/>
      <c r="AC248" s="587">
        <f t="shared" si="22"/>
        <v>0</v>
      </c>
      <c r="AE248" s="1163">
        <v>233</v>
      </c>
      <c r="AF248" s="1164"/>
      <c r="AG248" s="1165"/>
      <c r="AH248" s="1166"/>
      <c r="AI248" s="587">
        <f t="shared" si="23"/>
        <v>0</v>
      </c>
      <c r="AK248" s="1163">
        <v>233</v>
      </c>
      <c r="AL248" s="1164"/>
      <c r="AM248" s="1165"/>
      <c r="AN248" s="1166"/>
      <c r="AO248" s="587">
        <f t="shared" si="24"/>
        <v>0</v>
      </c>
      <c r="AQ248" s="1163">
        <v>233</v>
      </c>
      <c r="AR248" s="1164"/>
      <c r="AS248" s="1165"/>
      <c r="AT248" s="1166"/>
      <c r="AU248" s="587">
        <f t="shared" si="25"/>
        <v>0</v>
      </c>
      <c r="AW248" s="1163">
        <v>233</v>
      </c>
      <c r="AX248" s="1164"/>
      <c r="AY248" s="1165"/>
      <c r="AZ248" s="1166"/>
      <c r="BA248" s="587">
        <f t="shared" si="26"/>
        <v>0</v>
      </c>
    </row>
    <row r="249" spans="1:53" s="17" customFormat="1" ht="16.75" hidden="1" customHeight="1" outlineLevel="1">
      <c r="A249" s="1163">
        <v>234</v>
      </c>
      <c r="B249" s="1164"/>
      <c r="C249" s="1165"/>
      <c r="D249" s="1166"/>
      <c r="E249" s="587">
        <f t="shared" si="18"/>
        <v>0</v>
      </c>
      <c r="G249" s="1163">
        <v>234</v>
      </c>
      <c r="H249" s="1164"/>
      <c r="I249" s="1165"/>
      <c r="J249" s="1166"/>
      <c r="K249" s="587">
        <f t="shared" si="19"/>
        <v>0</v>
      </c>
      <c r="M249" s="1163">
        <v>234</v>
      </c>
      <c r="N249" s="1164"/>
      <c r="O249" s="1165"/>
      <c r="P249" s="1166"/>
      <c r="Q249" s="587">
        <f t="shared" si="20"/>
        <v>0</v>
      </c>
      <c r="S249" s="1163">
        <v>234</v>
      </c>
      <c r="T249" s="1164"/>
      <c r="U249" s="1165"/>
      <c r="V249" s="1166"/>
      <c r="W249" s="587">
        <f t="shared" si="21"/>
        <v>0</v>
      </c>
      <c r="Y249" s="1163">
        <v>234</v>
      </c>
      <c r="Z249" s="1164"/>
      <c r="AA249" s="1165"/>
      <c r="AB249" s="1166"/>
      <c r="AC249" s="587">
        <f t="shared" si="22"/>
        <v>0</v>
      </c>
      <c r="AE249" s="1163">
        <v>234</v>
      </c>
      <c r="AF249" s="1164"/>
      <c r="AG249" s="1165"/>
      <c r="AH249" s="1166"/>
      <c r="AI249" s="587">
        <f t="shared" si="23"/>
        <v>0</v>
      </c>
      <c r="AK249" s="1163">
        <v>234</v>
      </c>
      <c r="AL249" s="1164"/>
      <c r="AM249" s="1165"/>
      <c r="AN249" s="1166"/>
      <c r="AO249" s="587">
        <f t="shared" si="24"/>
        <v>0</v>
      </c>
      <c r="AQ249" s="1163">
        <v>234</v>
      </c>
      <c r="AR249" s="1164"/>
      <c r="AS249" s="1165"/>
      <c r="AT249" s="1166"/>
      <c r="AU249" s="587">
        <f t="shared" si="25"/>
        <v>0</v>
      </c>
      <c r="AW249" s="1163">
        <v>234</v>
      </c>
      <c r="AX249" s="1164"/>
      <c r="AY249" s="1165"/>
      <c r="AZ249" s="1166"/>
      <c r="BA249" s="587">
        <f t="shared" si="26"/>
        <v>0</v>
      </c>
    </row>
    <row r="250" spans="1:53" s="17" customFormat="1" ht="16.75" hidden="1" customHeight="1" outlineLevel="1">
      <c r="A250" s="1163">
        <v>235</v>
      </c>
      <c r="B250" s="1164"/>
      <c r="C250" s="1165"/>
      <c r="D250" s="1166"/>
      <c r="E250" s="587">
        <f t="shared" si="18"/>
        <v>0</v>
      </c>
      <c r="G250" s="1163">
        <v>235</v>
      </c>
      <c r="H250" s="1164"/>
      <c r="I250" s="1165"/>
      <c r="J250" s="1166"/>
      <c r="K250" s="587">
        <f t="shared" si="19"/>
        <v>0</v>
      </c>
      <c r="M250" s="1163">
        <v>235</v>
      </c>
      <c r="N250" s="1164"/>
      <c r="O250" s="1165"/>
      <c r="P250" s="1166"/>
      <c r="Q250" s="587">
        <f t="shared" si="20"/>
        <v>0</v>
      </c>
      <c r="S250" s="1163">
        <v>235</v>
      </c>
      <c r="T250" s="1164"/>
      <c r="U250" s="1165"/>
      <c r="V250" s="1166"/>
      <c r="W250" s="587">
        <f t="shared" si="21"/>
        <v>0</v>
      </c>
      <c r="Y250" s="1163">
        <v>235</v>
      </c>
      <c r="Z250" s="1164"/>
      <c r="AA250" s="1165"/>
      <c r="AB250" s="1166"/>
      <c r="AC250" s="587">
        <f t="shared" si="22"/>
        <v>0</v>
      </c>
      <c r="AE250" s="1163">
        <v>235</v>
      </c>
      <c r="AF250" s="1164"/>
      <c r="AG250" s="1165"/>
      <c r="AH250" s="1166"/>
      <c r="AI250" s="587">
        <f t="shared" si="23"/>
        <v>0</v>
      </c>
      <c r="AK250" s="1163">
        <v>235</v>
      </c>
      <c r="AL250" s="1164"/>
      <c r="AM250" s="1165"/>
      <c r="AN250" s="1166"/>
      <c r="AO250" s="587">
        <f t="shared" si="24"/>
        <v>0</v>
      </c>
      <c r="AQ250" s="1163">
        <v>235</v>
      </c>
      <c r="AR250" s="1164"/>
      <c r="AS250" s="1165"/>
      <c r="AT250" s="1166"/>
      <c r="AU250" s="587">
        <f t="shared" si="25"/>
        <v>0</v>
      </c>
      <c r="AW250" s="1163">
        <v>235</v>
      </c>
      <c r="AX250" s="1164"/>
      <c r="AY250" s="1165"/>
      <c r="AZ250" s="1166"/>
      <c r="BA250" s="587">
        <f t="shared" si="26"/>
        <v>0</v>
      </c>
    </row>
    <row r="251" spans="1:53" s="17" customFormat="1" ht="16.75" hidden="1" customHeight="1" outlineLevel="1">
      <c r="A251" s="1163">
        <v>236</v>
      </c>
      <c r="B251" s="1164"/>
      <c r="C251" s="1165"/>
      <c r="D251" s="1166"/>
      <c r="E251" s="587">
        <f t="shared" si="18"/>
        <v>0</v>
      </c>
      <c r="G251" s="1163">
        <v>236</v>
      </c>
      <c r="H251" s="1164"/>
      <c r="I251" s="1165"/>
      <c r="J251" s="1166"/>
      <c r="K251" s="587">
        <f t="shared" si="19"/>
        <v>0</v>
      </c>
      <c r="M251" s="1163">
        <v>236</v>
      </c>
      <c r="N251" s="1164"/>
      <c r="O251" s="1165"/>
      <c r="P251" s="1166"/>
      <c r="Q251" s="587">
        <f t="shared" si="20"/>
        <v>0</v>
      </c>
      <c r="S251" s="1163">
        <v>236</v>
      </c>
      <c r="T251" s="1164"/>
      <c r="U251" s="1165"/>
      <c r="V251" s="1166"/>
      <c r="W251" s="587">
        <f t="shared" si="21"/>
        <v>0</v>
      </c>
      <c r="Y251" s="1163">
        <v>236</v>
      </c>
      <c r="Z251" s="1164"/>
      <c r="AA251" s="1165"/>
      <c r="AB251" s="1166"/>
      <c r="AC251" s="587">
        <f t="shared" si="22"/>
        <v>0</v>
      </c>
      <c r="AE251" s="1163">
        <v>236</v>
      </c>
      <c r="AF251" s="1164"/>
      <c r="AG251" s="1165"/>
      <c r="AH251" s="1166"/>
      <c r="AI251" s="587">
        <f t="shared" si="23"/>
        <v>0</v>
      </c>
      <c r="AK251" s="1163">
        <v>236</v>
      </c>
      <c r="AL251" s="1164"/>
      <c r="AM251" s="1165"/>
      <c r="AN251" s="1166"/>
      <c r="AO251" s="587">
        <f t="shared" si="24"/>
        <v>0</v>
      </c>
      <c r="AQ251" s="1163">
        <v>236</v>
      </c>
      <c r="AR251" s="1164"/>
      <c r="AS251" s="1165"/>
      <c r="AT251" s="1166"/>
      <c r="AU251" s="587">
        <f t="shared" si="25"/>
        <v>0</v>
      </c>
      <c r="AW251" s="1163">
        <v>236</v>
      </c>
      <c r="AX251" s="1164"/>
      <c r="AY251" s="1165"/>
      <c r="AZ251" s="1166"/>
      <c r="BA251" s="587">
        <f t="shared" si="26"/>
        <v>0</v>
      </c>
    </row>
    <row r="252" spans="1:53" s="17" customFormat="1" ht="16.75" hidden="1" customHeight="1" outlineLevel="1">
      <c r="A252" s="1163">
        <v>237</v>
      </c>
      <c r="B252" s="1164"/>
      <c r="C252" s="1165"/>
      <c r="D252" s="1166"/>
      <c r="E252" s="587">
        <f t="shared" si="18"/>
        <v>0</v>
      </c>
      <c r="G252" s="1163">
        <v>237</v>
      </c>
      <c r="H252" s="1164"/>
      <c r="I252" s="1165"/>
      <c r="J252" s="1166"/>
      <c r="K252" s="587">
        <f t="shared" si="19"/>
        <v>0</v>
      </c>
      <c r="M252" s="1163">
        <v>237</v>
      </c>
      <c r="N252" s="1164"/>
      <c r="O252" s="1165"/>
      <c r="P252" s="1166"/>
      <c r="Q252" s="587">
        <f t="shared" si="20"/>
        <v>0</v>
      </c>
      <c r="S252" s="1163">
        <v>237</v>
      </c>
      <c r="T252" s="1164"/>
      <c r="U252" s="1165"/>
      <c r="V252" s="1166"/>
      <c r="W252" s="587">
        <f t="shared" si="21"/>
        <v>0</v>
      </c>
      <c r="Y252" s="1163">
        <v>237</v>
      </c>
      <c r="Z252" s="1164"/>
      <c r="AA252" s="1165"/>
      <c r="AB252" s="1166"/>
      <c r="AC252" s="587">
        <f t="shared" si="22"/>
        <v>0</v>
      </c>
      <c r="AE252" s="1163">
        <v>237</v>
      </c>
      <c r="AF252" s="1164"/>
      <c r="AG252" s="1165"/>
      <c r="AH252" s="1166"/>
      <c r="AI252" s="587">
        <f t="shared" si="23"/>
        <v>0</v>
      </c>
      <c r="AK252" s="1163">
        <v>237</v>
      </c>
      <c r="AL252" s="1164"/>
      <c r="AM252" s="1165"/>
      <c r="AN252" s="1166"/>
      <c r="AO252" s="587">
        <f t="shared" si="24"/>
        <v>0</v>
      </c>
      <c r="AQ252" s="1163">
        <v>237</v>
      </c>
      <c r="AR252" s="1164"/>
      <c r="AS252" s="1165"/>
      <c r="AT252" s="1166"/>
      <c r="AU252" s="587">
        <f t="shared" si="25"/>
        <v>0</v>
      </c>
      <c r="AW252" s="1163">
        <v>237</v>
      </c>
      <c r="AX252" s="1164"/>
      <c r="AY252" s="1165"/>
      <c r="AZ252" s="1166"/>
      <c r="BA252" s="587">
        <f t="shared" si="26"/>
        <v>0</v>
      </c>
    </row>
    <row r="253" spans="1:53" s="17" customFormat="1" ht="16.75" hidden="1" customHeight="1" outlineLevel="1">
      <c r="A253" s="1163">
        <v>238</v>
      </c>
      <c r="B253" s="1164"/>
      <c r="C253" s="1165"/>
      <c r="D253" s="1166"/>
      <c r="E253" s="587">
        <f t="shared" ref="E253:E316" si="27">IF(AND(C253&gt;=D$9,C253&lt;=D$8),1,0)</f>
        <v>0</v>
      </c>
      <c r="G253" s="1163">
        <v>238</v>
      </c>
      <c r="H253" s="1164"/>
      <c r="I253" s="1165"/>
      <c r="J253" s="1166"/>
      <c r="K253" s="587">
        <f t="shared" ref="K253:K316" si="28">IF(AND(I253&gt;=J$9,I253&lt;=J$8),1,0)</f>
        <v>0</v>
      </c>
      <c r="M253" s="1163">
        <v>238</v>
      </c>
      <c r="N253" s="1164"/>
      <c r="O253" s="1165"/>
      <c r="P253" s="1166"/>
      <c r="Q253" s="587">
        <f t="shared" ref="Q253:Q316" si="29">IF(AND(O253&gt;=P$9,O253&lt;=P$8),1,0)</f>
        <v>0</v>
      </c>
      <c r="S253" s="1163">
        <v>238</v>
      </c>
      <c r="T253" s="1164"/>
      <c r="U253" s="1165"/>
      <c r="V253" s="1166"/>
      <c r="W253" s="587">
        <f t="shared" ref="W253:W316" si="30">IF(AND(U253&gt;=V$9,U253&lt;=V$8),1,0)</f>
        <v>0</v>
      </c>
      <c r="Y253" s="1163">
        <v>238</v>
      </c>
      <c r="Z253" s="1164"/>
      <c r="AA253" s="1165"/>
      <c r="AB253" s="1166"/>
      <c r="AC253" s="587">
        <f t="shared" ref="AC253:AC316" si="31">IF(AND(AA253&gt;=AB$9,AA253&lt;=AB$8),1,0)</f>
        <v>0</v>
      </c>
      <c r="AE253" s="1163">
        <v>238</v>
      </c>
      <c r="AF253" s="1164"/>
      <c r="AG253" s="1165"/>
      <c r="AH253" s="1166"/>
      <c r="AI253" s="587">
        <f t="shared" ref="AI253:AI316" si="32">IF(AND(AG253&gt;=AH$9,AG253&lt;=AH$8),1,0)</f>
        <v>0</v>
      </c>
      <c r="AK253" s="1163">
        <v>238</v>
      </c>
      <c r="AL253" s="1164"/>
      <c r="AM253" s="1165"/>
      <c r="AN253" s="1166"/>
      <c r="AO253" s="587">
        <f t="shared" ref="AO253:AO316" si="33">IF(AND(AM253&gt;=AN$9,AM253&lt;=AN$8),1,0)</f>
        <v>0</v>
      </c>
      <c r="AQ253" s="1163">
        <v>238</v>
      </c>
      <c r="AR253" s="1164"/>
      <c r="AS253" s="1165"/>
      <c r="AT253" s="1166"/>
      <c r="AU253" s="587">
        <f t="shared" ref="AU253:AU316" si="34">IF(AND(AS253&gt;=AT$9,AS253&lt;=AT$8),1,0)</f>
        <v>0</v>
      </c>
      <c r="AW253" s="1163">
        <v>238</v>
      </c>
      <c r="AX253" s="1164"/>
      <c r="AY253" s="1165"/>
      <c r="AZ253" s="1166"/>
      <c r="BA253" s="587">
        <f t="shared" ref="BA253:BA316" si="35">IF(AND(AY253&gt;=AZ$9,AY253&lt;=AZ$8),1,0)</f>
        <v>0</v>
      </c>
    </row>
    <row r="254" spans="1:53" s="17" customFormat="1" ht="16.75" hidden="1" customHeight="1" outlineLevel="1">
      <c r="A254" s="1163">
        <v>239</v>
      </c>
      <c r="B254" s="1164"/>
      <c r="C254" s="1165"/>
      <c r="D254" s="1166"/>
      <c r="E254" s="587">
        <f t="shared" si="27"/>
        <v>0</v>
      </c>
      <c r="G254" s="1163">
        <v>239</v>
      </c>
      <c r="H254" s="1164"/>
      <c r="I254" s="1165"/>
      <c r="J254" s="1166"/>
      <c r="K254" s="587">
        <f t="shared" si="28"/>
        <v>0</v>
      </c>
      <c r="M254" s="1163">
        <v>239</v>
      </c>
      <c r="N254" s="1164"/>
      <c r="O254" s="1165"/>
      <c r="P254" s="1166"/>
      <c r="Q254" s="587">
        <f t="shared" si="29"/>
        <v>0</v>
      </c>
      <c r="S254" s="1163">
        <v>239</v>
      </c>
      <c r="T254" s="1164"/>
      <c r="U254" s="1165"/>
      <c r="V254" s="1166"/>
      <c r="W254" s="587">
        <f t="shared" si="30"/>
        <v>0</v>
      </c>
      <c r="Y254" s="1163">
        <v>239</v>
      </c>
      <c r="Z254" s="1164"/>
      <c r="AA254" s="1165"/>
      <c r="AB254" s="1166"/>
      <c r="AC254" s="587">
        <f t="shared" si="31"/>
        <v>0</v>
      </c>
      <c r="AE254" s="1163">
        <v>239</v>
      </c>
      <c r="AF254" s="1164"/>
      <c r="AG254" s="1165"/>
      <c r="AH254" s="1166"/>
      <c r="AI254" s="587">
        <f t="shared" si="32"/>
        <v>0</v>
      </c>
      <c r="AK254" s="1163">
        <v>239</v>
      </c>
      <c r="AL254" s="1164"/>
      <c r="AM254" s="1165"/>
      <c r="AN254" s="1166"/>
      <c r="AO254" s="587">
        <f t="shared" si="33"/>
        <v>0</v>
      </c>
      <c r="AQ254" s="1163">
        <v>239</v>
      </c>
      <c r="AR254" s="1164"/>
      <c r="AS254" s="1165"/>
      <c r="AT254" s="1166"/>
      <c r="AU254" s="587">
        <f t="shared" si="34"/>
        <v>0</v>
      </c>
      <c r="AW254" s="1163">
        <v>239</v>
      </c>
      <c r="AX254" s="1164"/>
      <c r="AY254" s="1165"/>
      <c r="AZ254" s="1166"/>
      <c r="BA254" s="587">
        <f t="shared" si="35"/>
        <v>0</v>
      </c>
    </row>
    <row r="255" spans="1:53" s="17" customFormat="1" ht="16.75" hidden="1" customHeight="1" outlineLevel="1">
      <c r="A255" s="1163">
        <v>240</v>
      </c>
      <c r="B255" s="1164"/>
      <c r="C255" s="1165"/>
      <c r="D255" s="1166"/>
      <c r="E255" s="587">
        <f t="shared" si="27"/>
        <v>0</v>
      </c>
      <c r="G255" s="1163">
        <v>240</v>
      </c>
      <c r="H255" s="1164"/>
      <c r="I255" s="1165"/>
      <c r="J255" s="1166"/>
      <c r="K255" s="587">
        <f t="shared" si="28"/>
        <v>0</v>
      </c>
      <c r="M255" s="1163">
        <v>240</v>
      </c>
      <c r="N255" s="1164"/>
      <c r="O255" s="1165"/>
      <c r="P255" s="1166"/>
      <c r="Q255" s="587">
        <f t="shared" si="29"/>
        <v>0</v>
      </c>
      <c r="S255" s="1163">
        <v>240</v>
      </c>
      <c r="T255" s="1164"/>
      <c r="U255" s="1165"/>
      <c r="V255" s="1166"/>
      <c r="W255" s="587">
        <f t="shared" si="30"/>
        <v>0</v>
      </c>
      <c r="Y255" s="1163">
        <v>240</v>
      </c>
      <c r="Z255" s="1164"/>
      <c r="AA255" s="1165"/>
      <c r="AB255" s="1166"/>
      <c r="AC255" s="587">
        <f t="shared" si="31"/>
        <v>0</v>
      </c>
      <c r="AE255" s="1163">
        <v>240</v>
      </c>
      <c r="AF255" s="1164"/>
      <c r="AG255" s="1165"/>
      <c r="AH255" s="1166"/>
      <c r="AI255" s="587">
        <f t="shared" si="32"/>
        <v>0</v>
      </c>
      <c r="AK255" s="1163">
        <v>240</v>
      </c>
      <c r="AL255" s="1164"/>
      <c r="AM255" s="1165"/>
      <c r="AN255" s="1166"/>
      <c r="AO255" s="587">
        <f t="shared" si="33"/>
        <v>0</v>
      </c>
      <c r="AQ255" s="1163">
        <v>240</v>
      </c>
      <c r="AR255" s="1164"/>
      <c r="AS255" s="1165"/>
      <c r="AT255" s="1166"/>
      <c r="AU255" s="587">
        <f t="shared" si="34"/>
        <v>0</v>
      </c>
      <c r="AW255" s="1163">
        <v>240</v>
      </c>
      <c r="AX255" s="1164"/>
      <c r="AY255" s="1165"/>
      <c r="AZ255" s="1166"/>
      <c r="BA255" s="587">
        <f t="shared" si="35"/>
        <v>0</v>
      </c>
    </row>
    <row r="256" spans="1:53" s="17" customFormat="1" ht="16.75" hidden="1" customHeight="1" outlineLevel="1">
      <c r="A256" s="1163">
        <v>241</v>
      </c>
      <c r="B256" s="1164"/>
      <c r="C256" s="1165"/>
      <c r="D256" s="1166"/>
      <c r="E256" s="587">
        <f t="shared" si="27"/>
        <v>0</v>
      </c>
      <c r="G256" s="1163">
        <v>241</v>
      </c>
      <c r="H256" s="1164"/>
      <c r="I256" s="1165"/>
      <c r="J256" s="1166"/>
      <c r="K256" s="587">
        <f t="shared" si="28"/>
        <v>0</v>
      </c>
      <c r="M256" s="1163">
        <v>241</v>
      </c>
      <c r="N256" s="1164"/>
      <c r="O256" s="1165"/>
      <c r="P256" s="1166"/>
      <c r="Q256" s="587">
        <f t="shared" si="29"/>
        <v>0</v>
      </c>
      <c r="S256" s="1163">
        <v>241</v>
      </c>
      <c r="T256" s="1164"/>
      <c r="U256" s="1165"/>
      <c r="V256" s="1166"/>
      <c r="W256" s="587">
        <f t="shared" si="30"/>
        <v>0</v>
      </c>
      <c r="Y256" s="1163">
        <v>241</v>
      </c>
      <c r="Z256" s="1164"/>
      <c r="AA256" s="1165"/>
      <c r="AB256" s="1166"/>
      <c r="AC256" s="587">
        <f t="shared" si="31"/>
        <v>0</v>
      </c>
      <c r="AE256" s="1163">
        <v>241</v>
      </c>
      <c r="AF256" s="1164"/>
      <c r="AG256" s="1165"/>
      <c r="AH256" s="1166"/>
      <c r="AI256" s="587">
        <f t="shared" si="32"/>
        <v>0</v>
      </c>
      <c r="AK256" s="1163">
        <v>241</v>
      </c>
      <c r="AL256" s="1164"/>
      <c r="AM256" s="1165"/>
      <c r="AN256" s="1166"/>
      <c r="AO256" s="587">
        <f t="shared" si="33"/>
        <v>0</v>
      </c>
      <c r="AQ256" s="1163">
        <v>241</v>
      </c>
      <c r="AR256" s="1164"/>
      <c r="AS256" s="1165"/>
      <c r="AT256" s="1166"/>
      <c r="AU256" s="587">
        <f t="shared" si="34"/>
        <v>0</v>
      </c>
      <c r="AW256" s="1163">
        <v>241</v>
      </c>
      <c r="AX256" s="1164"/>
      <c r="AY256" s="1165"/>
      <c r="AZ256" s="1166"/>
      <c r="BA256" s="587">
        <f t="shared" si="35"/>
        <v>0</v>
      </c>
    </row>
    <row r="257" spans="1:53" s="17" customFormat="1" ht="16.75" hidden="1" customHeight="1" outlineLevel="1">
      <c r="A257" s="1163">
        <v>242</v>
      </c>
      <c r="B257" s="1164"/>
      <c r="C257" s="1165"/>
      <c r="D257" s="1166"/>
      <c r="E257" s="587">
        <f t="shared" si="27"/>
        <v>0</v>
      </c>
      <c r="G257" s="1163">
        <v>242</v>
      </c>
      <c r="H257" s="1164"/>
      <c r="I257" s="1165"/>
      <c r="J257" s="1166"/>
      <c r="K257" s="587">
        <f t="shared" si="28"/>
        <v>0</v>
      </c>
      <c r="M257" s="1163">
        <v>242</v>
      </c>
      <c r="N257" s="1164"/>
      <c r="O257" s="1165"/>
      <c r="P257" s="1166"/>
      <c r="Q257" s="587">
        <f t="shared" si="29"/>
        <v>0</v>
      </c>
      <c r="S257" s="1163">
        <v>242</v>
      </c>
      <c r="T257" s="1164"/>
      <c r="U257" s="1165"/>
      <c r="V257" s="1166"/>
      <c r="W257" s="587">
        <f t="shared" si="30"/>
        <v>0</v>
      </c>
      <c r="Y257" s="1163">
        <v>242</v>
      </c>
      <c r="Z257" s="1164"/>
      <c r="AA257" s="1165"/>
      <c r="AB257" s="1166"/>
      <c r="AC257" s="587">
        <f t="shared" si="31"/>
        <v>0</v>
      </c>
      <c r="AE257" s="1163">
        <v>242</v>
      </c>
      <c r="AF257" s="1164"/>
      <c r="AG257" s="1165"/>
      <c r="AH257" s="1166"/>
      <c r="AI257" s="587">
        <f t="shared" si="32"/>
        <v>0</v>
      </c>
      <c r="AK257" s="1163">
        <v>242</v>
      </c>
      <c r="AL257" s="1164"/>
      <c r="AM257" s="1165"/>
      <c r="AN257" s="1166"/>
      <c r="AO257" s="587">
        <f t="shared" si="33"/>
        <v>0</v>
      </c>
      <c r="AQ257" s="1163">
        <v>242</v>
      </c>
      <c r="AR257" s="1164"/>
      <c r="AS257" s="1165"/>
      <c r="AT257" s="1166"/>
      <c r="AU257" s="587">
        <f t="shared" si="34"/>
        <v>0</v>
      </c>
      <c r="AW257" s="1163">
        <v>242</v>
      </c>
      <c r="AX257" s="1164"/>
      <c r="AY257" s="1165"/>
      <c r="AZ257" s="1166"/>
      <c r="BA257" s="587">
        <f t="shared" si="35"/>
        <v>0</v>
      </c>
    </row>
    <row r="258" spans="1:53" s="17" customFormat="1" ht="16.75" hidden="1" customHeight="1" outlineLevel="1">
      <c r="A258" s="1163">
        <v>243</v>
      </c>
      <c r="B258" s="1164"/>
      <c r="C258" s="1165"/>
      <c r="D258" s="1166"/>
      <c r="E258" s="587">
        <f t="shared" si="27"/>
        <v>0</v>
      </c>
      <c r="G258" s="1163">
        <v>243</v>
      </c>
      <c r="H258" s="1164"/>
      <c r="I258" s="1165"/>
      <c r="J258" s="1166"/>
      <c r="K258" s="587">
        <f t="shared" si="28"/>
        <v>0</v>
      </c>
      <c r="M258" s="1163">
        <v>243</v>
      </c>
      <c r="N258" s="1164"/>
      <c r="O258" s="1165"/>
      <c r="P258" s="1166"/>
      <c r="Q258" s="587">
        <f t="shared" si="29"/>
        <v>0</v>
      </c>
      <c r="S258" s="1163">
        <v>243</v>
      </c>
      <c r="T258" s="1164"/>
      <c r="U258" s="1165"/>
      <c r="V258" s="1166"/>
      <c r="W258" s="587">
        <f t="shared" si="30"/>
        <v>0</v>
      </c>
      <c r="Y258" s="1163">
        <v>243</v>
      </c>
      <c r="Z258" s="1164"/>
      <c r="AA258" s="1165"/>
      <c r="AB258" s="1166"/>
      <c r="AC258" s="587">
        <f t="shared" si="31"/>
        <v>0</v>
      </c>
      <c r="AE258" s="1163">
        <v>243</v>
      </c>
      <c r="AF258" s="1164"/>
      <c r="AG258" s="1165"/>
      <c r="AH258" s="1166"/>
      <c r="AI258" s="587">
        <f t="shared" si="32"/>
        <v>0</v>
      </c>
      <c r="AK258" s="1163">
        <v>243</v>
      </c>
      <c r="AL258" s="1164"/>
      <c r="AM258" s="1165"/>
      <c r="AN258" s="1166"/>
      <c r="AO258" s="587">
        <f t="shared" si="33"/>
        <v>0</v>
      </c>
      <c r="AQ258" s="1163">
        <v>243</v>
      </c>
      <c r="AR258" s="1164"/>
      <c r="AS258" s="1165"/>
      <c r="AT258" s="1166"/>
      <c r="AU258" s="587">
        <f t="shared" si="34"/>
        <v>0</v>
      </c>
      <c r="AW258" s="1163">
        <v>243</v>
      </c>
      <c r="AX258" s="1164"/>
      <c r="AY258" s="1165"/>
      <c r="AZ258" s="1166"/>
      <c r="BA258" s="587">
        <f t="shared" si="35"/>
        <v>0</v>
      </c>
    </row>
    <row r="259" spans="1:53" s="17" customFormat="1" ht="16.75" hidden="1" customHeight="1" outlineLevel="1">
      <c r="A259" s="1163">
        <v>244</v>
      </c>
      <c r="B259" s="1164"/>
      <c r="C259" s="1165"/>
      <c r="D259" s="1166"/>
      <c r="E259" s="587">
        <f t="shared" si="27"/>
        <v>0</v>
      </c>
      <c r="G259" s="1163">
        <v>244</v>
      </c>
      <c r="H259" s="1164"/>
      <c r="I259" s="1165"/>
      <c r="J259" s="1166"/>
      <c r="K259" s="587">
        <f t="shared" si="28"/>
        <v>0</v>
      </c>
      <c r="M259" s="1163">
        <v>244</v>
      </c>
      <c r="N259" s="1164"/>
      <c r="O259" s="1165"/>
      <c r="P259" s="1166"/>
      <c r="Q259" s="587">
        <f t="shared" si="29"/>
        <v>0</v>
      </c>
      <c r="S259" s="1163">
        <v>244</v>
      </c>
      <c r="T259" s="1164"/>
      <c r="U259" s="1165"/>
      <c r="V259" s="1166"/>
      <c r="W259" s="587">
        <f t="shared" si="30"/>
        <v>0</v>
      </c>
      <c r="Y259" s="1163">
        <v>244</v>
      </c>
      <c r="Z259" s="1164"/>
      <c r="AA259" s="1165"/>
      <c r="AB259" s="1166"/>
      <c r="AC259" s="587">
        <f t="shared" si="31"/>
        <v>0</v>
      </c>
      <c r="AE259" s="1163">
        <v>244</v>
      </c>
      <c r="AF259" s="1164"/>
      <c r="AG259" s="1165"/>
      <c r="AH259" s="1166"/>
      <c r="AI259" s="587">
        <f t="shared" si="32"/>
        <v>0</v>
      </c>
      <c r="AK259" s="1163">
        <v>244</v>
      </c>
      <c r="AL259" s="1164"/>
      <c r="AM259" s="1165"/>
      <c r="AN259" s="1166"/>
      <c r="AO259" s="587">
        <f t="shared" si="33"/>
        <v>0</v>
      </c>
      <c r="AQ259" s="1163">
        <v>244</v>
      </c>
      <c r="AR259" s="1164"/>
      <c r="AS259" s="1165"/>
      <c r="AT259" s="1166"/>
      <c r="AU259" s="587">
        <f t="shared" si="34"/>
        <v>0</v>
      </c>
      <c r="AW259" s="1163">
        <v>244</v>
      </c>
      <c r="AX259" s="1164"/>
      <c r="AY259" s="1165"/>
      <c r="AZ259" s="1166"/>
      <c r="BA259" s="587">
        <f t="shared" si="35"/>
        <v>0</v>
      </c>
    </row>
    <row r="260" spans="1:53" s="17" customFormat="1" ht="16.75" hidden="1" customHeight="1" outlineLevel="1">
      <c r="A260" s="1163">
        <v>245</v>
      </c>
      <c r="B260" s="1164"/>
      <c r="C260" s="1165"/>
      <c r="D260" s="1166"/>
      <c r="E260" s="587">
        <f t="shared" si="27"/>
        <v>0</v>
      </c>
      <c r="G260" s="1163">
        <v>245</v>
      </c>
      <c r="H260" s="1164"/>
      <c r="I260" s="1165"/>
      <c r="J260" s="1166"/>
      <c r="K260" s="587">
        <f t="shared" si="28"/>
        <v>0</v>
      </c>
      <c r="M260" s="1163">
        <v>245</v>
      </c>
      <c r="N260" s="1164"/>
      <c r="O260" s="1165"/>
      <c r="P260" s="1166"/>
      <c r="Q260" s="587">
        <f t="shared" si="29"/>
        <v>0</v>
      </c>
      <c r="S260" s="1163">
        <v>245</v>
      </c>
      <c r="T260" s="1164"/>
      <c r="U260" s="1165"/>
      <c r="V260" s="1166"/>
      <c r="W260" s="587">
        <f t="shared" si="30"/>
        <v>0</v>
      </c>
      <c r="Y260" s="1163">
        <v>245</v>
      </c>
      <c r="Z260" s="1164"/>
      <c r="AA260" s="1165"/>
      <c r="AB260" s="1166"/>
      <c r="AC260" s="587">
        <f t="shared" si="31"/>
        <v>0</v>
      </c>
      <c r="AE260" s="1163">
        <v>245</v>
      </c>
      <c r="AF260" s="1164"/>
      <c r="AG260" s="1165"/>
      <c r="AH260" s="1166"/>
      <c r="AI260" s="587">
        <f t="shared" si="32"/>
        <v>0</v>
      </c>
      <c r="AK260" s="1163">
        <v>245</v>
      </c>
      <c r="AL260" s="1164"/>
      <c r="AM260" s="1165"/>
      <c r="AN260" s="1166"/>
      <c r="AO260" s="587">
        <f t="shared" si="33"/>
        <v>0</v>
      </c>
      <c r="AQ260" s="1163">
        <v>245</v>
      </c>
      <c r="AR260" s="1164"/>
      <c r="AS260" s="1165"/>
      <c r="AT260" s="1166"/>
      <c r="AU260" s="587">
        <f t="shared" si="34"/>
        <v>0</v>
      </c>
      <c r="AW260" s="1163">
        <v>245</v>
      </c>
      <c r="AX260" s="1164"/>
      <c r="AY260" s="1165"/>
      <c r="AZ260" s="1166"/>
      <c r="BA260" s="587">
        <f t="shared" si="35"/>
        <v>0</v>
      </c>
    </row>
    <row r="261" spans="1:53" s="17" customFormat="1" ht="16.75" hidden="1" customHeight="1" outlineLevel="1">
      <c r="A261" s="1163">
        <v>246</v>
      </c>
      <c r="B261" s="1164"/>
      <c r="C261" s="1165"/>
      <c r="D261" s="1166"/>
      <c r="E261" s="587">
        <f t="shared" si="27"/>
        <v>0</v>
      </c>
      <c r="G261" s="1163">
        <v>246</v>
      </c>
      <c r="H261" s="1164"/>
      <c r="I261" s="1165"/>
      <c r="J261" s="1166"/>
      <c r="K261" s="587">
        <f t="shared" si="28"/>
        <v>0</v>
      </c>
      <c r="M261" s="1163">
        <v>246</v>
      </c>
      <c r="N261" s="1164"/>
      <c r="O261" s="1165"/>
      <c r="P261" s="1166"/>
      <c r="Q261" s="587">
        <f t="shared" si="29"/>
        <v>0</v>
      </c>
      <c r="S261" s="1163">
        <v>246</v>
      </c>
      <c r="T261" s="1164"/>
      <c r="U261" s="1165"/>
      <c r="V261" s="1166"/>
      <c r="W261" s="587">
        <f t="shared" si="30"/>
        <v>0</v>
      </c>
      <c r="Y261" s="1163">
        <v>246</v>
      </c>
      <c r="Z261" s="1164"/>
      <c r="AA261" s="1165"/>
      <c r="AB261" s="1166"/>
      <c r="AC261" s="587">
        <f t="shared" si="31"/>
        <v>0</v>
      </c>
      <c r="AE261" s="1163">
        <v>246</v>
      </c>
      <c r="AF261" s="1164"/>
      <c r="AG261" s="1165"/>
      <c r="AH261" s="1166"/>
      <c r="AI261" s="587">
        <f t="shared" si="32"/>
        <v>0</v>
      </c>
      <c r="AK261" s="1163">
        <v>246</v>
      </c>
      <c r="AL261" s="1164"/>
      <c r="AM261" s="1165"/>
      <c r="AN261" s="1166"/>
      <c r="AO261" s="587">
        <f t="shared" si="33"/>
        <v>0</v>
      </c>
      <c r="AQ261" s="1163">
        <v>246</v>
      </c>
      <c r="AR261" s="1164"/>
      <c r="AS261" s="1165"/>
      <c r="AT261" s="1166"/>
      <c r="AU261" s="587">
        <f t="shared" si="34"/>
        <v>0</v>
      </c>
      <c r="AW261" s="1163">
        <v>246</v>
      </c>
      <c r="AX261" s="1164"/>
      <c r="AY261" s="1165"/>
      <c r="AZ261" s="1166"/>
      <c r="BA261" s="587">
        <f t="shared" si="35"/>
        <v>0</v>
      </c>
    </row>
    <row r="262" spans="1:53" s="17" customFormat="1" ht="16.75" hidden="1" customHeight="1" outlineLevel="1">
      <c r="A262" s="1163">
        <v>247</v>
      </c>
      <c r="B262" s="1164"/>
      <c r="C262" s="1165"/>
      <c r="D262" s="1166"/>
      <c r="E262" s="587">
        <f t="shared" si="27"/>
        <v>0</v>
      </c>
      <c r="G262" s="1163">
        <v>247</v>
      </c>
      <c r="H262" s="1164"/>
      <c r="I262" s="1165"/>
      <c r="J262" s="1166"/>
      <c r="K262" s="587">
        <f t="shared" si="28"/>
        <v>0</v>
      </c>
      <c r="M262" s="1163">
        <v>247</v>
      </c>
      <c r="N262" s="1164"/>
      <c r="O262" s="1165"/>
      <c r="P262" s="1166"/>
      <c r="Q262" s="587">
        <f t="shared" si="29"/>
        <v>0</v>
      </c>
      <c r="S262" s="1163">
        <v>247</v>
      </c>
      <c r="T262" s="1164"/>
      <c r="U262" s="1165"/>
      <c r="V262" s="1166"/>
      <c r="W262" s="587">
        <f t="shared" si="30"/>
        <v>0</v>
      </c>
      <c r="Y262" s="1163">
        <v>247</v>
      </c>
      <c r="Z262" s="1164"/>
      <c r="AA262" s="1165"/>
      <c r="AB262" s="1166"/>
      <c r="AC262" s="587">
        <f t="shared" si="31"/>
        <v>0</v>
      </c>
      <c r="AE262" s="1163">
        <v>247</v>
      </c>
      <c r="AF262" s="1164"/>
      <c r="AG262" s="1165"/>
      <c r="AH262" s="1166"/>
      <c r="AI262" s="587">
        <f t="shared" si="32"/>
        <v>0</v>
      </c>
      <c r="AK262" s="1163">
        <v>247</v>
      </c>
      <c r="AL262" s="1164"/>
      <c r="AM262" s="1165"/>
      <c r="AN262" s="1166"/>
      <c r="AO262" s="587">
        <f t="shared" si="33"/>
        <v>0</v>
      </c>
      <c r="AQ262" s="1163">
        <v>247</v>
      </c>
      <c r="AR262" s="1164"/>
      <c r="AS262" s="1165"/>
      <c r="AT262" s="1166"/>
      <c r="AU262" s="587">
        <f t="shared" si="34"/>
        <v>0</v>
      </c>
      <c r="AW262" s="1163">
        <v>247</v>
      </c>
      <c r="AX262" s="1164"/>
      <c r="AY262" s="1165"/>
      <c r="AZ262" s="1166"/>
      <c r="BA262" s="587">
        <f t="shared" si="35"/>
        <v>0</v>
      </c>
    </row>
    <row r="263" spans="1:53" s="17" customFormat="1" ht="16.75" hidden="1" customHeight="1" outlineLevel="1">
      <c r="A263" s="1163">
        <v>248</v>
      </c>
      <c r="B263" s="1164"/>
      <c r="C263" s="1165"/>
      <c r="D263" s="1166"/>
      <c r="E263" s="587">
        <f t="shared" si="27"/>
        <v>0</v>
      </c>
      <c r="G263" s="1163">
        <v>248</v>
      </c>
      <c r="H263" s="1164"/>
      <c r="I263" s="1165"/>
      <c r="J263" s="1166"/>
      <c r="K263" s="587">
        <f t="shared" si="28"/>
        <v>0</v>
      </c>
      <c r="M263" s="1163">
        <v>248</v>
      </c>
      <c r="N263" s="1164"/>
      <c r="O263" s="1165"/>
      <c r="P263" s="1166"/>
      <c r="Q263" s="587">
        <f t="shared" si="29"/>
        <v>0</v>
      </c>
      <c r="S263" s="1163">
        <v>248</v>
      </c>
      <c r="T263" s="1164"/>
      <c r="U263" s="1165"/>
      <c r="V263" s="1166"/>
      <c r="W263" s="587">
        <f t="shared" si="30"/>
        <v>0</v>
      </c>
      <c r="Y263" s="1163">
        <v>248</v>
      </c>
      <c r="Z263" s="1164"/>
      <c r="AA263" s="1165"/>
      <c r="AB263" s="1166"/>
      <c r="AC263" s="587">
        <f t="shared" si="31"/>
        <v>0</v>
      </c>
      <c r="AE263" s="1163">
        <v>248</v>
      </c>
      <c r="AF263" s="1164"/>
      <c r="AG263" s="1165"/>
      <c r="AH263" s="1166"/>
      <c r="AI263" s="587">
        <f t="shared" si="32"/>
        <v>0</v>
      </c>
      <c r="AK263" s="1163">
        <v>248</v>
      </c>
      <c r="AL263" s="1164"/>
      <c r="AM263" s="1165"/>
      <c r="AN263" s="1166"/>
      <c r="AO263" s="587">
        <f t="shared" si="33"/>
        <v>0</v>
      </c>
      <c r="AQ263" s="1163">
        <v>248</v>
      </c>
      <c r="AR263" s="1164"/>
      <c r="AS263" s="1165"/>
      <c r="AT263" s="1166"/>
      <c r="AU263" s="587">
        <f t="shared" si="34"/>
        <v>0</v>
      </c>
      <c r="AW263" s="1163">
        <v>248</v>
      </c>
      <c r="AX263" s="1164"/>
      <c r="AY263" s="1165"/>
      <c r="AZ263" s="1166"/>
      <c r="BA263" s="587">
        <f t="shared" si="35"/>
        <v>0</v>
      </c>
    </row>
    <row r="264" spans="1:53" s="17" customFormat="1" ht="16.75" hidden="1" customHeight="1" outlineLevel="1">
      <c r="A264" s="1163">
        <v>249</v>
      </c>
      <c r="B264" s="1164"/>
      <c r="C264" s="1165"/>
      <c r="D264" s="1166"/>
      <c r="E264" s="587">
        <f t="shared" si="27"/>
        <v>0</v>
      </c>
      <c r="G264" s="1163">
        <v>249</v>
      </c>
      <c r="H264" s="1164"/>
      <c r="I264" s="1165"/>
      <c r="J264" s="1166"/>
      <c r="K264" s="587">
        <f t="shared" si="28"/>
        <v>0</v>
      </c>
      <c r="M264" s="1163">
        <v>249</v>
      </c>
      <c r="N264" s="1164"/>
      <c r="O264" s="1165"/>
      <c r="P264" s="1166"/>
      <c r="Q264" s="587">
        <f t="shared" si="29"/>
        <v>0</v>
      </c>
      <c r="S264" s="1163">
        <v>249</v>
      </c>
      <c r="T264" s="1164"/>
      <c r="U264" s="1165"/>
      <c r="V264" s="1166"/>
      <c r="W264" s="587">
        <f t="shared" si="30"/>
        <v>0</v>
      </c>
      <c r="Y264" s="1163">
        <v>249</v>
      </c>
      <c r="Z264" s="1164"/>
      <c r="AA264" s="1165"/>
      <c r="AB264" s="1166"/>
      <c r="AC264" s="587">
        <f t="shared" si="31"/>
        <v>0</v>
      </c>
      <c r="AE264" s="1163">
        <v>249</v>
      </c>
      <c r="AF264" s="1164"/>
      <c r="AG264" s="1165"/>
      <c r="AH264" s="1166"/>
      <c r="AI264" s="587">
        <f t="shared" si="32"/>
        <v>0</v>
      </c>
      <c r="AK264" s="1163">
        <v>249</v>
      </c>
      <c r="AL264" s="1164"/>
      <c r="AM264" s="1165"/>
      <c r="AN264" s="1166"/>
      <c r="AO264" s="587">
        <f t="shared" si="33"/>
        <v>0</v>
      </c>
      <c r="AQ264" s="1163">
        <v>249</v>
      </c>
      <c r="AR264" s="1164"/>
      <c r="AS264" s="1165"/>
      <c r="AT264" s="1166"/>
      <c r="AU264" s="587">
        <f t="shared" si="34"/>
        <v>0</v>
      </c>
      <c r="AW264" s="1163">
        <v>249</v>
      </c>
      <c r="AX264" s="1164"/>
      <c r="AY264" s="1165"/>
      <c r="AZ264" s="1166"/>
      <c r="BA264" s="587">
        <f t="shared" si="35"/>
        <v>0</v>
      </c>
    </row>
    <row r="265" spans="1:53" s="17" customFormat="1" ht="16.75" hidden="1" customHeight="1" outlineLevel="1">
      <c r="A265" s="1163">
        <v>250</v>
      </c>
      <c r="B265" s="1164"/>
      <c r="C265" s="1165"/>
      <c r="D265" s="1166"/>
      <c r="E265" s="587">
        <f t="shared" si="27"/>
        <v>0</v>
      </c>
      <c r="G265" s="1163">
        <v>250</v>
      </c>
      <c r="H265" s="1164"/>
      <c r="I265" s="1165"/>
      <c r="J265" s="1166"/>
      <c r="K265" s="587">
        <f t="shared" si="28"/>
        <v>0</v>
      </c>
      <c r="M265" s="1163">
        <v>250</v>
      </c>
      <c r="N265" s="1164"/>
      <c r="O265" s="1165"/>
      <c r="P265" s="1166"/>
      <c r="Q265" s="587">
        <f t="shared" si="29"/>
        <v>0</v>
      </c>
      <c r="S265" s="1163">
        <v>250</v>
      </c>
      <c r="T265" s="1164"/>
      <c r="U265" s="1165"/>
      <c r="V265" s="1166"/>
      <c r="W265" s="587">
        <f t="shared" si="30"/>
        <v>0</v>
      </c>
      <c r="Y265" s="1163">
        <v>250</v>
      </c>
      <c r="Z265" s="1164"/>
      <c r="AA265" s="1165"/>
      <c r="AB265" s="1166"/>
      <c r="AC265" s="587">
        <f t="shared" si="31"/>
        <v>0</v>
      </c>
      <c r="AE265" s="1163">
        <v>250</v>
      </c>
      <c r="AF265" s="1164"/>
      <c r="AG265" s="1165"/>
      <c r="AH265" s="1166"/>
      <c r="AI265" s="587">
        <f t="shared" si="32"/>
        <v>0</v>
      </c>
      <c r="AK265" s="1163">
        <v>250</v>
      </c>
      <c r="AL265" s="1164"/>
      <c r="AM265" s="1165"/>
      <c r="AN265" s="1166"/>
      <c r="AO265" s="587">
        <f t="shared" si="33"/>
        <v>0</v>
      </c>
      <c r="AQ265" s="1163">
        <v>250</v>
      </c>
      <c r="AR265" s="1164"/>
      <c r="AS265" s="1165"/>
      <c r="AT265" s="1166"/>
      <c r="AU265" s="587">
        <f t="shared" si="34"/>
        <v>0</v>
      </c>
      <c r="AW265" s="1163">
        <v>250</v>
      </c>
      <c r="AX265" s="1164"/>
      <c r="AY265" s="1165"/>
      <c r="AZ265" s="1166"/>
      <c r="BA265" s="587">
        <f t="shared" si="35"/>
        <v>0</v>
      </c>
    </row>
    <row r="266" spans="1:53" s="17" customFormat="1" ht="16.75" hidden="1" customHeight="1" outlineLevel="1">
      <c r="A266" s="1163">
        <v>251</v>
      </c>
      <c r="B266" s="1164"/>
      <c r="C266" s="1165"/>
      <c r="D266" s="1166"/>
      <c r="E266" s="587">
        <f t="shared" si="27"/>
        <v>0</v>
      </c>
      <c r="G266" s="1163">
        <v>251</v>
      </c>
      <c r="H266" s="1164"/>
      <c r="I266" s="1165"/>
      <c r="J266" s="1166"/>
      <c r="K266" s="587">
        <f t="shared" si="28"/>
        <v>0</v>
      </c>
      <c r="M266" s="1163">
        <v>251</v>
      </c>
      <c r="N266" s="1164"/>
      <c r="O266" s="1165"/>
      <c r="P266" s="1166"/>
      <c r="Q266" s="587">
        <f t="shared" si="29"/>
        <v>0</v>
      </c>
      <c r="S266" s="1163">
        <v>251</v>
      </c>
      <c r="T266" s="1164"/>
      <c r="U266" s="1165"/>
      <c r="V266" s="1166"/>
      <c r="W266" s="587">
        <f t="shared" si="30"/>
        <v>0</v>
      </c>
      <c r="Y266" s="1163">
        <v>251</v>
      </c>
      <c r="Z266" s="1164"/>
      <c r="AA266" s="1165"/>
      <c r="AB266" s="1166"/>
      <c r="AC266" s="587">
        <f t="shared" si="31"/>
        <v>0</v>
      </c>
      <c r="AE266" s="1163">
        <v>251</v>
      </c>
      <c r="AF266" s="1164"/>
      <c r="AG266" s="1165"/>
      <c r="AH266" s="1166"/>
      <c r="AI266" s="587">
        <f t="shared" si="32"/>
        <v>0</v>
      </c>
      <c r="AK266" s="1163">
        <v>251</v>
      </c>
      <c r="AL266" s="1164"/>
      <c r="AM266" s="1165"/>
      <c r="AN266" s="1166"/>
      <c r="AO266" s="587">
        <f t="shared" si="33"/>
        <v>0</v>
      </c>
      <c r="AQ266" s="1163">
        <v>251</v>
      </c>
      <c r="AR266" s="1164"/>
      <c r="AS266" s="1165"/>
      <c r="AT266" s="1166"/>
      <c r="AU266" s="587">
        <f t="shared" si="34"/>
        <v>0</v>
      </c>
      <c r="AW266" s="1163">
        <v>251</v>
      </c>
      <c r="AX266" s="1164"/>
      <c r="AY266" s="1165"/>
      <c r="AZ266" s="1166"/>
      <c r="BA266" s="587">
        <f t="shared" si="35"/>
        <v>0</v>
      </c>
    </row>
    <row r="267" spans="1:53" s="17" customFormat="1" ht="16.75" hidden="1" customHeight="1" outlineLevel="1">
      <c r="A267" s="1163">
        <v>252</v>
      </c>
      <c r="B267" s="1164"/>
      <c r="C267" s="1165"/>
      <c r="D267" s="1166"/>
      <c r="E267" s="587">
        <f t="shared" si="27"/>
        <v>0</v>
      </c>
      <c r="G267" s="1163">
        <v>252</v>
      </c>
      <c r="H267" s="1164"/>
      <c r="I267" s="1165"/>
      <c r="J267" s="1166"/>
      <c r="K267" s="587">
        <f t="shared" si="28"/>
        <v>0</v>
      </c>
      <c r="M267" s="1163">
        <v>252</v>
      </c>
      <c r="N267" s="1164"/>
      <c r="O267" s="1165"/>
      <c r="P267" s="1166"/>
      <c r="Q267" s="587">
        <f t="shared" si="29"/>
        <v>0</v>
      </c>
      <c r="S267" s="1163">
        <v>252</v>
      </c>
      <c r="T267" s="1164"/>
      <c r="U267" s="1165"/>
      <c r="V267" s="1166"/>
      <c r="W267" s="587">
        <f t="shared" si="30"/>
        <v>0</v>
      </c>
      <c r="Y267" s="1163">
        <v>252</v>
      </c>
      <c r="Z267" s="1164"/>
      <c r="AA267" s="1165"/>
      <c r="AB267" s="1166"/>
      <c r="AC267" s="587">
        <f t="shared" si="31"/>
        <v>0</v>
      </c>
      <c r="AE267" s="1163">
        <v>252</v>
      </c>
      <c r="AF267" s="1164"/>
      <c r="AG267" s="1165"/>
      <c r="AH267" s="1166"/>
      <c r="AI267" s="587">
        <f t="shared" si="32"/>
        <v>0</v>
      </c>
      <c r="AK267" s="1163">
        <v>252</v>
      </c>
      <c r="AL267" s="1164"/>
      <c r="AM267" s="1165"/>
      <c r="AN267" s="1166"/>
      <c r="AO267" s="587">
        <f t="shared" si="33"/>
        <v>0</v>
      </c>
      <c r="AQ267" s="1163">
        <v>252</v>
      </c>
      <c r="AR267" s="1164"/>
      <c r="AS267" s="1165"/>
      <c r="AT267" s="1166"/>
      <c r="AU267" s="587">
        <f t="shared" si="34"/>
        <v>0</v>
      </c>
      <c r="AW267" s="1163">
        <v>252</v>
      </c>
      <c r="AX267" s="1164"/>
      <c r="AY267" s="1165"/>
      <c r="AZ267" s="1166"/>
      <c r="BA267" s="587">
        <f t="shared" si="35"/>
        <v>0</v>
      </c>
    </row>
    <row r="268" spans="1:53" s="17" customFormat="1" ht="16.75" hidden="1" customHeight="1" outlineLevel="1">
      <c r="A268" s="1163">
        <v>253</v>
      </c>
      <c r="B268" s="1164"/>
      <c r="C268" s="1165"/>
      <c r="D268" s="1166"/>
      <c r="E268" s="587">
        <f t="shared" si="27"/>
        <v>0</v>
      </c>
      <c r="G268" s="1163">
        <v>253</v>
      </c>
      <c r="H268" s="1164"/>
      <c r="I268" s="1165"/>
      <c r="J268" s="1166"/>
      <c r="K268" s="587">
        <f t="shared" si="28"/>
        <v>0</v>
      </c>
      <c r="M268" s="1163">
        <v>253</v>
      </c>
      <c r="N268" s="1164"/>
      <c r="O268" s="1165"/>
      <c r="P268" s="1166"/>
      <c r="Q268" s="587">
        <f t="shared" si="29"/>
        <v>0</v>
      </c>
      <c r="S268" s="1163">
        <v>253</v>
      </c>
      <c r="T268" s="1164"/>
      <c r="U268" s="1165"/>
      <c r="V268" s="1166"/>
      <c r="W268" s="587">
        <f t="shared" si="30"/>
        <v>0</v>
      </c>
      <c r="Y268" s="1163">
        <v>253</v>
      </c>
      <c r="Z268" s="1164"/>
      <c r="AA268" s="1165"/>
      <c r="AB268" s="1166"/>
      <c r="AC268" s="587">
        <f t="shared" si="31"/>
        <v>0</v>
      </c>
      <c r="AE268" s="1163">
        <v>253</v>
      </c>
      <c r="AF268" s="1164"/>
      <c r="AG268" s="1165"/>
      <c r="AH268" s="1166"/>
      <c r="AI268" s="587">
        <f t="shared" si="32"/>
        <v>0</v>
      </c>
      <c r="AK268" s="1163">
        <v>253</v>
      </c>
      <c r="AL268" s="1164"/>
      <c r="AM268" s="1165"/>
      <c r="AN268" s="1166"/>
      <c r="AO268" s="587">
        <f t="shared" si="33"/>
        <v>0</v>
      </c>
      <c r="AQ268" s="1163">
        <v>253</v>
      </c>
      <c r="AR268" s="1164"/>
      <c r="AS268" s="1165"/>
      <c r="AT268" s="1166"/>
      <c r="AU268" s="587">
        <f t="shared" si="34"/>
        <v>0</v>
      </c>
      <c r="AW268" s="1163">
        <v>253</v>
      </c>
      <c r="AX268" s="1164"/>
      <c r="AY268" s="1165"/>
      <c r="AZ268" s="1166"/>
      <c r="BA268" s="587">
        <f t="shared" si="35"/>
        <v>0</v>
      </c>
    </row>
    <row r="269" spans="1:53" s="17" customFormat="1" ht="16.75" hidden="1" customHeight="1" outlineLevel="1">
      <c r="A269" s="1163">
        <v>254</v>
      </c>
      <c r="B269" s="1164"/>
      <c r="C269" s="1165"/>
      <c r="D269" s="1166"/>
      <c r="E269" s="587">
        <f t="shared" si="27"/>
        <v>0</v>
      </c>
      <c r="G269" s="1163">
        <v>254</v>
      </c>
      <c r="H269" s="1164"/>
      <c r="I269" s="1165"/>
      <c r="J269" s="1166"/>
      <c r="K269" s="587">
        <f t="shared" si="28"/>
        <v>0</v>
      </c>
      <c r="M269" s="1163">
        <v>254</v>
      </c>
      <c r="N269" s="1164"/>
      <c r="O269" s="1165"/>
      <c r="P269" s="1166"/>
      <c r="Q269" s="587">
        <f t="shared" si="29"/>
        <v>0</v>
      </c>
      <c r="S269" s="1163">
        <v>254</v>
      </c>
      <c r="T269" s="1164"/>
      <c r="U269" s="1165"/>
      <c r="V269" s="1166"/>
      <c r="W269" s="587">
        <f t="shared" si="30"/>
        <v>0</v>
      </c>
      <c r="Y269" s="1163">
        <v>254</v>
      </c>
      <c r="Z269" s="1164"/>
      <c r="AA269" s="1165"/>
      <c r="AB269" s="1166"/>
      <c r="AC269" s="587">
        <f t="shared" si="31"/>
        <v>0</v>
      </c>
      <c r="AE269" s="1163">
        <v>254</v>
      </c>
      <c r="AF269" s="1164"/>
      <c r="AG269" s="1165"/>
      <c r="AH269" s="1166"/>
      <c r="AI269" s="587">
        <f t="shared" si="32"/>
        <v>0</v>
      </c>
      <c r="AK269" s="1163">
        <v>254</v>
      </c>
      <c r="AL269" s="1164"/>
      <c r="AM269" s="1165"/>
      <c r="AN269" s="1166"/>
      <c r="AO269" s="587">
        <f t="shared" si="33"/>
        <v>0</v>
      </c>
      <c r="AQ269" s="1163">
        <v>254</v>
      </c>
      <c r="AR269" s="1164"/>
      <c r="AS269" s="1165"/>
      <c r="AT269" s="1166"/>
      <c r="AU269" s="587">
        <f t="shared" si="34"/>
        <v>0</v>
      </c>
      <c r="AW269" s="1163">
        <v>254</v>
      </c>
      <c r="AX269" s="1164"/>
      <c r="AY269" s="1165"/>
      <c r="AZ269" s="1166"/>
      <c r="BA269" s="587">
        <f t="shared" si="35"/>
        <v>0</v>
      </c>
    </row>
    <row r="270" spans="1:53" s="17" customFormat="1" ht="16.75" hidden="1" customHeight="1" outlineLevel="1">
      <c r="A270" s="1163">
        <v>255</v>
      </c>
      <c r="B270" s="1164"/>
      <c r="C270" s="1165"/>
      <c r="D270" s="1166"/>
      <c r="E270" s="587">
        <f t="shared" si="27"/>
        <v>0</v>
      </c>
      <c r="G270" s="1163">
        <v>255</v>
      </c>
      <c r="H270" s="1164"/>
      <c r="I270" s="1165"/>
      <c r="J270" s="1166"/>
      <c r="K270" s="587">
        <f t="shared" si="28"/>
        <v>0</v>
      </c>
      <c r="M270" s="1163">
        <v>255</v>
      </c>
      <c r="N270" s="1164"/>
      <c r="O270" s="1165"/>
      <c r="P270" s="1166"/>
      <c r="Q270" s="587">
        <f t="shared" si="29"/>
        <v>0</v>
      </c>
      <c r="S270" s="1163">
        <v>255</v>
      </c>
      <c r="T270" s="1164"/>
      <c r="U270" s="1165"/>
      <c r="V270" s="1166"/>
      <c r="W270" s="587">
        <f t="shared" si="30"/>
        <v>0</v>
      </c>
      <c r="Y270" s="1163">
        <v>255</v>
      </c>
      <c r="Z270" s="1164"/>
      <c r="AA270" s="1165"/>
      <c r="AB270" s="1166"/>
      <c r="AC270" s="587">
        <f t="shared" si="31"/>
        <v>0</v>
      </c>
      <c r="AE270" s="1163">
        <v>255</v>
      </c>
      <c r="AF270" s="1164"/>
      <c r="AG270" s="1165"/>
      <c r="AH270" s="1166"/>
      <c r="AI270" s="587">
        <f t="shared" si="32"/>
        <v>0</v>
      </c>
      <c r="AK270" s="1163">
        <v>255</v>
      </c>
      <c r="AL270" s="1164"/>
      <c r="AM270" s="1165"/>
      <c r="AN270" s="1166"/>
      <c r="AO270" s="587">
        <f t="shared" si="33"/>
        <v>0</v>
      </c>
      <c r="AQ270" s="1163">
        <v>255</v>
      </c>
      <c r="AR270" s="1164"/>
      <c r="AS270" s="1165"/>
      <c r="AT270" s="1166"/>
      <c r="AU270" s="587">
        <f t="shared" si="34"/>
        <v>0</v>
      </c>
      <c r="AW270" s="1163">
        <v>255</v>
      </c>
      <c r="AX270" s="1164"/>
      <c r="AY270" s="1165"/>
      <c r="AZ270" s="1166"/>
      <c r="BA270" s="587">
        <f t="shared" si="35"/>
        <v>0</v>
      </c>
    </row>
    <row r="271" spans="1:53" s="17" customFormat="1" ht="16.75" hidden="1" customHeight="1" outlineLevel="1">
      <c r="A271" s="1163">
        <v>256</v>
      </c>
      <c r="B271" s="1164"/>
      <c r="C271" s="1165"/>
      <c r="D271" s="1166"/>
      <c r="E271" s="587">
        <f t="shared" si="27"/>
        <v>0</v>
      </c>
      <c r="G271" s="1163">
        <v>256</v>
      </c>
      <c r="H271" s="1164"/>
      <c r="I271" s="1165"/>
      <c r="J271" s="1166"/>
      <c r="K271" s="587">
        <f t="shared" si="28"/>
        <v>0</v>
      </c>
      <c r="M271" s="1163">
        <v>256</v>
      </c>
      <c r="N271" s="1164"/>
      <c r="O271" s="1165"/>
      <c r="P271" s="1166"/>
      <c r="Q271" s="587">
        <f t="shared" si="29"/>
        <v>0</v>
      </c>
      <c r="S271" s="1163">
        <v>256</v>
      </c>
      <c r="T271" s="1164"/>
      <c r="U271" s="1165"/>
      <c r="V271" s="1166"/>
      <c r="W271" s="587">
        <f t="shared" si="30"/>
        <v>0</v>
      </c>
      <c r="Y271" s="1163">
        <v>256</v>
      </c>
      <c r="Z271" s="1164"/>
      <c r="AA271" s="1165"/>
      <c r="AB271" s="1166"/>
      <c r="AC271" s="587">
        <f t="shared" si="31"/>
        <v>0</v>
      </c>
      <c r="AE271" s="1163">
        <v>256</v>
      </c>
      <c r="AF271" s="1164"/>
      <c r="AG271" s="1165"/>
      <c r="AH271" s="1166"/>
      <c r="AI271" s="587">
        <f t="shared" si="32"/>
        <v>0</v>
      </c>
      <c r="AK271" s="1163">
        <v>256</v>
      </c>
      <c r="AL271" s="1164"/>
      <c r="AM271" s="1165"/>
      <c r="AN271" s="1166"/>
      <c r="AO271" s="587">
        <f t="shared" si="33"/>
        <v>0</v>
      </c>
      <c r="AQ271" s="1163">
        <v>256</v>
      </c>
      <c r="AR271" s="1164"/>
      <c r="AS271" s="1165"/>
      <c r="AT271" s="1166"/>
      <c r="AU271" s="587">
        <f t="shared" si="34"/>
        <v>0</v>
      </c>
      <c r="AW271" s="1163">
        <v>256</v>
      </c>
      <c r="AX271" s="1164"/>
      <c r="AY271" s="1165"/>
      <c r="AZ271" s="1166"/>
      <c r="BA271" s="587">
        <f t="shared" si="35"/>
        <v>0</v>
      </c>
    </row>
    <row r="272" spans="1:53" s="17" customFormat="1" ht="16.75" hidden="1" customHeight="1" outlineLevel="1">
      <c r="A272" s="1163">
        <v>257</v>
      </c>
      <c r="B272" s="1164"/>
      <c r="C272" s="1165"/>
      <c r="D272" s="1166"/>
      <c r="E272" s="587">
        <f t="shared" si="27"/>
        <v>0</v>
      </c>
      <c r="G272" s="1163">
        <v>257</v>
      </c>
      <c r="H272" s="1164"/>
      <c r="I272" s="1165"/>
      <c r="J272" s="1166"/>
      <c r="K272" s="587">
        <f t="shared" si="28"/>
        <v>0</v>
      </c>
      <c r="M272" s="1163">
        <v>257</v>
      </c>
      <c r="N272" s="1164"/>
      <c r="O272" s="1165"/>
      <c r="P272" s="1166"/>
      <c r="Q272" s="587">
        <f t="shared" si="29"/>
        <v>0</v>
      </c>
      <c r="S272" s="1163">
        <v>257</v>
      </c>
      <c r="T272" s="1164"/>
      <c r="U272" s="1165"/>
      <c r="V272" s="1166"/>
      <c r="W272" s="587">
        <f t="shared" si="30"/>
        <v>0</v>
      </c>
      <c r="Y272" s="1163">
        <v>257</v>
      </c>
      <c r="Z272" s="1164"/>
      <c r="AA272" s="1165"/>
      <c r="AB272" s="1166"/>
      <c r="AC272" s="587">
        <f t="shared" si="31"/>
        <v>0</v>
      </c>
      <c r="AE272" s="1163">
        <v>257</v>
      </c>
      <c r="AF272" s="1164"/>
      <c r="AG272" s="1165"/>
      <c r="AH272" s="1166"/>
      <c r="AI272" s="587">
        <f t="shared" si="32"/>
        <v>0</v>
      </c>
      <c r="AK272" s="1163">
        <v>257</v>
      </c>
      <c r="AL272" s="1164"/>
      <c r="AM272" s="1165"/>
      <c r="AN272" s="1166"/>
      <c r="AO272" s="587">
        <f t="shared" si="33"/>
        <v>0</v>
      </c>
      <c r="AQ272" s="1163">
        <v>257</v>
      </c>
      <c r="AR272" s="1164"/>
      <c r="AS272" s="1165"/>
      <c r="AT272" s="1166"/>
      <c r="AU272" s="587">
        <f t="shared" si="34"/>
        <v>0</v>
      </c>
      <c r="AW272" s="1163">
        <v>257</v>
      </c>
      <c r="AX272" s="1164"/>
      <c r="AY272" s="1165"/>
      <c r="AZ272" s="1166"/>
      <c r="BA272" s="587">
        <f t="shared" si="35"/>
        <v>0</v>
      </c>
    </row>
    <row r="273" spans="1:53" s="17" customFormat="1" ht="16.75" hidden="1" customHeight="1" outlineLevel="1">
      <c r="A273" s="1163">
        <v>258</v>
      </c>
      <c r="B273" s="1164"/>
      <c r="C273" s="1165"/>
      <c r="D273" s="1166"/>
      <c r="E273" s="587">
        <f t="shared" si="27"/>
        <v>0</v>
      </c>
      <c r="G273" s="1163">
        <v>258</v>
      </c>
      <c r="H273" s="1164"/>
      <c r="I273" s="1165"/>
      <c r="J273" s="1166"/>
      <c r="K273" s="587">
        <f t="shared" si="28"/>
        <v>0</v>
      </c>
      <c r="M273" s="1163">
        <v>258</v>
      </c>
      <c r="N273" s="1164"/>
      <c r="O273" s="1165"/>
      <c r="P273" s="1166"/>
      <c r="Q273" s="587">
        <f t="shared" si="29"/>
        <v>0</v>
      </c>
      <c r="S273" s="1163">
        <v>258</v>
      </c>
      <c r="T273" s="1164"/>
      <c r="U273" s="1165"/>
      <c r="V273" s="1166"/>
      <c r="W273" s="587">
        <f t="shared" si="30"/>
        <v>0</v>
      </c>
      <c r="Y273" s="1163">
        <v>258</v>
      </c>
      <c r="Z273" s="1164"/>
      <c r="AA273" s="1165"/>
      <c r="AB273" s="1166"/>
      <c r="AC273" s="587">
        <f t="shared" si="31"/>
        <v>0</v>
      </c>
      <c r="AE273" s="1163">
        <v>258</v>
      </c>
      <c r="AF273" s="1164"/>
      <c r="AG273" s="1165"/>
      <c r="AH273" s="1166"/>
      <c r="AI273" s="587">
        <f t="shared" si="32"/>
        <v>0</v>
      </c>
      <c r="AK273" s="1163">
        <v>258</v>
      </c>
      <c r="AL273" s="1164"/>
      <c r="AM273" s="1165"/>
      <c r="AN273" s="1166"/>
      <c r="AO273" s="587">
        <f t="shared" si="33"/>
        <v>0</v>
      </c>
      <c r="AQ273" s="1163">
        <v>258</v>
      </c>
      <c r="AR273" s="1164"/>
      <c r="AS273" s="1165"/>
      <c r="AT273" s="1166"/>
      <c r="AU273" s="587">
        <f t="shared" si="34"/>
        <v>0</v>
      </c>
      <c r="AW273" s="1163">
        <v>258</v>
      </c>
      <c r="AX273" s="1164"/>
      <c r="AY273" s="1165"/>
      <c r="AZ273" s="1166"/>
      <c r="BA273" s="587">
        <f t="shared" si="35"/>
        <v>0</v>
      </c>
    </row>
    <row r="274" spans="1:53" s="17" customFormat="1" ht="16.75" hidden="1" customHeight="1" outlineLevel="1">
      <c r="A274" s="1163">
        <v>259</v>
      </c>
      <c r="B274" s="1164"/>
      <c r="C274" s="1165"/>
      <c r="D274" s="1166"/>
      <c r="E274" s="587">
        <f t="shared" si="27"/>
        <v>0</v>
      </c>
      <c r="G274" s="1163">
        <v>259</v>
      </c>
      <c r="H274" s="1164"/>
      <c r="I274" s="1165"/>
      <c r="J274" s="1166"/>
      <c r="K274" s="587">
        <f t="shared" si="28"/>
        <v>0</v>
      </c>
      <c r="M274" s="1163">
        <v>259</v>
      </c>
      <c r="N274" s="1164"/>
      <c r="O274" s="1165"/>
      <c r="P274" s="1166"/>
      <c r="Q274" s="587">
        <f t="shared" si="29"/>
        <v>0</v>
      </c>
      <c r="S274" s="1163">
        <v>259</v>
      </c>
      <c r="T274" s="1164"/>
      <c r="U274" s="1165"/>
      <c r="V274" s="1166"/>
      <c r="W274" s="587">
        <f t="shared" si="30"/>
        <v>0</v>
      </c>
      <c r="Y274" s="1163">
        <v>259</v>
      </c>
      <c r="Z274" s="1164"/>
      <c r="AA274" s="1165"/>
      <c r="AB274" s="1166"/>
      <c r="AC274" s="587">
        <f t="shared" si="31"/>
        <v>0</v>
      </c>
      <c r="AE274" s="1163">
        <v>259</v>
      </c>
      <c r="AF274" s="1164"/>
      <c r="AG274" s="1165"/>
      <c r="AH274" s="1166"/>
      <c r="AI274" s="587">
        <f t="shared" si="32"/>
        <v>0</v>
      </c>
      <c r="AK274" s="1163">
        <v>259</v>
      </c>
      <c r="AL274" s="1164"/>
      <c r="AM274" s="1165"/>
      <c r="AN274" s="1166"/>
      <c r="AO274" s="587">
        <f t="shared" si="33"/>
        <v>0</v>
      </c>
      <c r="AQ274" s="1163">
        <v>259</v>
      </c>
      <c r="AR274" s="1164"/>
      <c r="AS274" s="1165"/>
      <c r="AT274" s="1166"/>
      <c r="AU274" s="587">
        <f t="shared" si="34"/>
        <v>0</v>
      </c>
      <c r="AW274" s="1163">
        <v>259</v>
      </c>
      <c r="AX274" s="1164"/>
      <c r="AY274" s="1165"/>
      <c r="AZ274" s="1166"/>
      <c r="BA274" s="587">
        <f t="shared" si="35"/>
        <v>0</v>
      </c>
    </row>
    <row r="275" spans="1:53" s="17" customFormat="1" ht="16.75" hidden="1" customHeight="1" outlineLevel="1">
      <c r="A275" s="1163">
        <v>260</v>
      </c>
      <c r="B275" s="1164"/>
      <c r="C275" s="1165"/>
      <c r="D275" s="1166"/>
      <c r="E275" s="587">
        <f t="shared" si="27"/>
        <v>0</v>
      </c>
      <c r="G275" s="1163">
        <v>260</v>
      </c>
      <c r="H275" s="1164"/>
      <c r="I275" s="1165"/>
      <c r="J275" s="1166"/>
      <c r="K275" s="587">
        <f t="shared" si="28"/>
        <v>0</v>
      </c>
      <c r="M275" s="1163">
        <v>260</v>
      </c>
      <c r="N275" s="1164"/>
      <c r="O275" s="1165"/>
      <c r="P275" s="1166"/>
      <c r="Q275" s="587">
        <f t="shared" si="29"/>
        <v>0</v>
      </c>
      <c r="S275" s="1163">
        <v>260</v>
      </c>
      <c r="T275" s="1164"/>
      <c r="U275" s="1165"/>
      <c r="V275" s="1166"/>
      <c r="W275" s="587">
        <f t="shared" si="30"/>
        <v>0</v>
      </c>
      <c r="Y275" s="1163">
        <v>260</v>
      </c>
      <c r="Z275" s="1164"/>
      <c r="AA275" s="1165"/>
      <c r="AB275" s="1166"/>
      <c r="AC275" s="587">
        <f t="shared" si="31"/>
        <v>0</v>
      </c>
      <c r="AE275" s="1163">
        <v>260</v>
      </c>
      <c r="AF275" s="1164"/>
      <c r="AG275" s="1165"/>
      <c r="AH275" s="1166"/>
      <c r="AI275" s="587">
        <f t="shared" si="32"/>
        <v>0</v>
      </c>
      <c r="AK275" s="1163">
        <v>260</v>
      </c>
      <c r="AL275" s="1164"/>
      <c r="AM275" s="1165"/>
      <c r="AN275" s="1166"/>
      <c r="AO275" s="587">
        <f t="shared" si="33"/>
        <v>0</v>
      </c>
      <c r="AQ275" s="1163">
        <v>260</v>
      </c>
      <c r="AR275" s="1164"/>
      <c r="AS275" s="1165"/>
      <c r="AT275" s="1166"/>
      <c r="AU275" s="587">
        <f t="shared" si="34"/>
        <v>0</v>
      </c>
      <c r="AW275" s="1163">
        <v>260</v>
      </c>
      <c r="AX275" s="1164"/>
      <c r="AY275" s="1165"/>
      <c r="AZ275" s="1166"/>
      <c r="BA275" s="587">
        <f t="shared" si="35"/>
        <v>0</v>
      </c>
    </row>
    <row r="276" spans="1:53" s="17" customFormat="1" ht="16.75" hidden="1" customHeight="1" outlineLevel="1">
      <c r="A276" s="1163">
        <v>261</v>
      </c>
      <c r="B276" s="1164"/>
      <c r="C276" s="1165"/>
      <c r="D276" s="1166"/>
      <c r="E276" s="587">
        <f t="shared" si="27"/>
        <v>0</v>
      </c>
      <c r="G276" s="1163">
        <v>261</v>
      </c>
      <c r="H276" s="1164"/>
      <c r="I276" s="1165"/>
      <c r="J276" s="1166"/>
      <c r="K276" s="587">
        <f t="shared" si="28"/>
        <v>0</v>
      </c>
      <c r="M276" s="1163">
        <v>261</v>
      </c>
      <c r="N276" s="1164"/>
      <c r="O276" s="1165"/>
      <c r="P276" s="1166"/>
      <c r="Q276" s="587">
        <f t="shared" si="29"/>
        <v>0</v>
      </c>
      <c r="S276" s="1163">
        <v>261</v>
      </c>
      <c r="T276" s="1164"/>
      <c r="U276" s="1165"/>
      <c r="V276" s="1166"/>
      <c r="W276" s="587">
        <f t="shared" si="30"/>
        <v>0</v>
      </c>
      <c r="Y276" s="1163">
        <v>261</v>
      </c>
      <c r="Z276" s="1164"/>
      <c r="AA276" s="1165"/>
      <c r="AB276" s="1166"/>
      <c r="AC276" s="587">
        <f t="shared" si="31"/>
        <v>0</v>
      </c>
      <c r="AE276" s="1163">
        <v>261</v>
      </c>
      <c r="AF276" s="1164"/>
      <c r="AG276" s="1165"/>
      <c r="AH276" s="1166"/>
      <c r="AI276" s="587">
        <f t="shared" si="32"/>
        <v>0</v>
      </c>
      <c r="AK276" s="1163">
        <v>261</v>
      </c>
      <c r="AL276" s="1164"/>
      <c r="AM276" s="1165"/>
      <c r="AN276" s="1166"/>
      <c r="AO276" s="587">
        <f t="shared" si="33"/>
        <v>0</v>
      </c>
      <c r="AQ276" s="1163">
        <v>261</v>
      </c>
      <c r="AR276" s="1164"/>
      <c r="AS276" s="1165"/>
      <c r="AT276" s="1166"/>
      <c r="AU276" s="587">
        <f t="shared" si="34"/>
        <v>0</v>
      </c>
      <c r="AW276" s="1163">
        <v>261</v>
      </c>
      <c r="AX276" s="1164"/>
      <c r="AY276" s="1165"/>
      <c r="AZ276" s="1166"/>
      <c r="BA276" s="587">
        <f t="shared" si="35"/>
        <v>0</v>
      </c>
    </row>
    <row r="277" spans="1:53" s="17" customFormat="1" ht="16.75" hidden="1" customHeight="1" outlineLevel="1">
      <c r="A277" s="1163">
        <v>262</v>
      </c>
      <c r="B277" s="1164"/>
      <c r="C277" s="1165"/>
      <c r="D277" s="1166"/>
      <c r="E277" s="587">
        <f t="shared" si="27"/>
        <v>0</v>
      </c>
      <c r="G277" s="1163">
        <v>262</v>
      </c>
      <c r="H277" s="1164"/>
      <c r="I277" s="1165"/>
      <c r="J277" s="1166"/>
      <c r="K277" s="587">
        <f t="shared" si="28"/>
        <v>0</v>
      </c>
      <c r="M277" s="1163">
        <v>262</v>
      </c>
      <c r="N277" s="1164"/>
      <c r="O277" s="1165"/>
      <c r="P277" s="1166"/>
      <c r="Q277" s="587">
        <f t="shared" si="29"/>
        <v>0</v>
      </c>
      <c r="S277" s="1163">
        <v>262</v>
      </c>
      <c r="T277" s="1164"/>
      <c r="U277" s="1165"/>
      <c r="V277" s="1166"/>
      <c r="W277" s="587">
        <f t="shared" si="30"/>
        <v>0</v>
      </c>
      <c r="Y277" s="1163">
        <v>262</v>
      </c>
      <c r="Z277" s="1164"/>
      <c r="AA277" s="1165"/>
      <c r="AB277" s="1166"/>
      <c r="AC277" s="587">
        <f t="shared" si="31"/>
        <v>0</v>
      </c>
      <c r="AE277" s="1163">
        <v>262</v>
      </c>
      <c r="AF277" s="1164"/>
      <c r="AG277" s="1165"/>
      <c r="AH277" s="1166"/>
      <c r="AI277" s="587">
        <f t="shared" si="32"/>
        <v>0</v>
      </c>
      <c r="AK277" s="1163">
        <v>262</v>
      </c>
      <c r="AL277" s="1164"/>
      <c r="AM277" s="1165"/>
      <c r="AN277" s="1166"/>
      <c r="AO277" s="587">
        <f t="shared" si="33"/>
        <v>0</v>
      </c>
      <c r="AQ277" s="1163">
        <v>262</v>
      </c>
      <c r="AR277" s="1164"/>
      <c r="AS277" s="1165"/>
      <c r="AT277" s="1166"/>
      <c r="AU277" s="587">
        <f t="shared" si="34"/>
        <v>0</v>
      </c>
      <c r="AW277" s="1163">
        <v>262</v>
      </c>
      <c r="AX277" s="1164"/>
      <c r="AY277" s="1165"/>
      <c r="AZ277" s="1166"/>
      <c r="BA277" s="587">
        <f t="shared" si="35"/>
        <v>0</v>
      </c>
    </row>
    <row r="278" spans="1:53" s="17" customFormat="1" ht="16.75" hidden="1" customHeight="1" outlineLevel="1">
      <c r="A278" s="1163">
        <v>263</v>
      </c>
      <c r="B278" s="1164"/>
      <c r="C278" s="1165"/>
      <c r="D278" s="1166"/>
      <c r="E278" s="587">
        <f t="shared" si="27"/>
        <v>0</v>
      </c>
      <c r="G278" s="1163">
        <v>263</v>
      </c>
      <c r="H278" s="1164"/>
      <c r="I278" s="1165"/>
      <c r="J278" s="1166"/>
      <c r="K278" s="587">
        <f t="shared" si="28"/>
        <v>0</v>
      </c>
      <c r="M278" s="1163">
        <v>263</v>
      </c>
      <c r="N278" s="1164"/>
      <c r="O278" s="1165"/>
      <c r="P278" s="1166"/>
      <c r="Q278" s="587">
        <f t="shared" si="29"/>
        <v>0</v>
      </c>
      <c r="S278" s="1163">
        <v>263</v>
      </c>
      <c r="T278" s="1164"/>
      <c r="U278" s="1165"/>
      <c r="V278" s="1166"/>
      <c r="W278" s="587">
        <f t="shared" si="30"/>
        <v>0</v>
      </c>
      <c r="Y278" s="1163">
        <v>263</v>
      </c>
      <c r="Z278" s="1164"/>
      <c r="AA278" s="1165"/>
      <c r="AB278" s="1166"/>
      <c r="AC278" s="587">
        <f t="shared" si="31"/>
        <v>0</v>
      </c>
      <c r="AE278" s="1163">
        <v>263</v>
      </c>
      <c r="AF278" s="1164"/>
      <c r="AG278" s="1165"/>
      <c r="AH278" s="1166"/>
      <c r="AI278" s="587">
        <f t="shared" si="32"/>
        <v>0</v>
      </c>
      <c r="AK278" s="1163">
        <v>263</v>
      </c>
      <c r="AL278" s="1164"/>
      <c r="AM278" s="1165"/>
      <c r="AN278" s="1166"/>
      <c r="AO278" s="587">
        <f t="shared" si="33"/>
        <v>0</v>
      </c>
      <c r="AQ278" s="1163">
        <v>263</v>
      </c>
      <c r="AR278" s="1164"/>
      <c r="AS278" s="1165"/>
      <c r="AT278" s="1166"/>
      <c r="AU278" s="587">
        <f t="shared" si="34"/>
        <v>0</v>
      </c>
      <c r="AW278" s="1163">
        <v>263</v>
      </c>
      <c r="AX278" s="1164"/>
      <c r="AY278" s="1165"/>
      <c r="AZ278" s="1166"/>
      <c r="BA278" s="587">
        <f t="shared" si="35"/>
        <v>0</v>
      </c>
    </row>
    <row r="279" spans="1:53" s="17" customFormat="1" ht="16.75" hidden="1" customHeight="1" outlineLevel="1">
      <c r="A279" s="1163">
        <v>264</v>
      </c>
      <c r="B279" s="1164"/>
      <c r="C279" s="1165"/>
      <c r="D279" s="1166"/>
      <c r="E279" s="587">
        <f t="shared" si="27"/>
        <v>0</v>
      </c>
      <c r="G279" s="1163">
        <v>264</v>
      </c>
      <c r="H279" s="1164"/>
      <c r="I279" s="1165"/>
      <c r="J279" s="1166"/>
      <c r="K279" s="587">
        <f t="shared" si="28"/>
        <v>0</v>
      </c>
      <c r="M279" s="1163">
        <v>264</v>
      </c>
      <c r="N279" s="1164"/>
      <c r="O279" s="1165"/>
      <c r="P279" s="1166"/>
      <c r="Q279" s="587">
        <f t="shared" si="29"/>
        <v>0</v>
      </c>
      <c r="S279" s="1163">
        <v>264</v>
      </c>
      <c r="T279" s="1164"/>
      <c r="U279" s="1165"/>
      <c r="V279" s="1166"/>
      <c r="W279" s="587">
        <f t="shared" si="30"/>
        <v>0</v>
      </c>
      <c r="Y279" s="1163">
        <v>264</v>
      </c>
      <c r="Z279" s="1164"/>
      <c r="AA279" s="1165"/>
      <c r="AB279" s="1166"/>
      <c r="AC279" s="587">
        <f t="shared" si="31"/>
        <v>0</v>
      </c>
      <c r="AE279" s="1163">
        <v>264</v>
      </c>
      <c r="AF279" s="1164"/>
      <c r="AG279" s="1165"/>
      <c r="AH279" s="1166"/>
      <c r="AI279" s="587">
        <f t="shared" si="32"/>
        <v>0</v>
      </c>
      <c r="AK279" s="1163">
        <v>264</v>
      </c>
      <c r="AL279" s="1164"/>
      <c r="AM279" s="1165"/>
      <c r="AN279" s="1166"/>
      <c r="AO279" s="587">
        <f t="shared" si="33"/>
        <v>0</v>
      </c>
      <c r="AQ279" s="1163">
        <v>264</v>
      </c>
      <c r="AR279" s="1164"/>
      <c r="AS279" s="1165"/>
      <c r="AT279" s="1166"/>
      <c r="AU279" s="587">
        <f t="shared" si="34"/>
        <v>0</v>
      </c>
      <c r="AW279" s="1163">
        <v>264</v>
      </c>
      <c r="AX279" s="1164"/>
      <c r="AY279" s="1165"/>
      <c r="AZ279" s="1166"/>
      <c r="BA279" s="587">
        <f t="shared" si="35"/>
        <v>0</v>
      </c>
    </row>
    <row r="280" spans="1:53" s="17" customFormat="1" ht="16.75" hidden="1" customHeight="1" outlineLevel="1">
      <c r="A280" s="1163">
        <v>265</v>
      </c>
      <c r="B280" s="1164"/>
      <c r="C280" s="1165"/>
      <c r="D280" s="1166"/>
      <c r="E280" s="587">
        <f t="shared" si="27"/>
        <v>0</v>
      </c>
      <c r="G280" s="1163">
        <v>265</v>
      </c>
      <c r="H280" s="1164"/>
      <c r="I280" s="1165"/>
      <c r="J280" s="1166"/>
      <c r="K280" s="587">
        <f t="shared" si="28"/>
        <v>0</v>
      </c>
      <c r="M280" s="1163">
        <v>265</v>
      </c>
      <c r="N280" s="1164"/>
      <c r="O280" s="1165"/>
      <c r="P280" s="1166"/>
      <c r="Q280" s="587">
        <f t="shared" si="29"/>
        <v>0</v>
      </c>
      <c r="S280" s="1163">
        <v>265</v>
      </c>
      <c r="T280" s="1164"/>
      <c r="U280" s="1165"/>
      <c r="V280" s="1166"/>
      <c r="W280" s="587">
        <f t="shared" si="30"/>
        <v>0</v>
      </c>
      <c r="Y280" s="1163">
        <v>265</v>
      </c>
      <c r="Z280" s="1164"/>
      <c r="AA280" s="1165"/>
      <c r="AB280" s="1166"/>
      <c r="AC280" s="587">
        <f t="shared" si="31"/>
        <v>0</v>
      </c>
      <c r="AE280" s="1163">
        <v>265</v>
      </c>
      <c r="AF280" s="1164"/>
      <c r="AG280" s="1165"/>
      <c r="AH280" s="1166"/>
      <c r="AI280" s="587">
        <f t="shared" si="32"/>
        <v>0</v>
      </c>
      <c r="AK280" s="1163">
        <v>265</v>
      </c>
      <c r="AL280" s="1164"/>
      <c r="AM280" s="1165"/>
      <c r="AN280" s="1166"/>
      <c r="AO280" s="587">
        <f t="shared" si="33"/>
        <v>0</v>
      </c>
      <c r="AQ280" s="1163">
        <v>265</v>
      </c>
      <c r="AR280" s="1164"/>
      <c r="AS280" s="1165"/>
      <c r="AT280" s="1166"/>
      <c r="AU280" s="587">
        <f t="shared" si="34"/>
        <v>0</v>
      </c>
      <c r="AW280" s="1163">
        <v>265</v>
      </c>
      <c r="AX280" s="1164"/>
      <c r="AY280" s="1165"/>
      <c r="AZ280" s="1166"/>
      <c r="BA280" s="587">
        <f t="shared" si="35"/>
        <v>0</v>
      </c>
    </row>
    <row r="281" spans="1:53" s="17" customFormat="1" ht="16.75" hidden="1" customHeight="1" outlineLevel="1">
      <c r="A281" s="1163">
        <v>266</v>
      </c>
      <c r="B281" s="1164"/>
      <c r="C281" s="1165"/>
      <c r="D281" s="1166"/>
      <c r="E281" s="587">
        <f t="shared" si="27"/>
        <v>0</v>
      </c>
      <c r="G281" s="1163">
        <v>266</v>
      </c>
      <c r="H281" s="1164"/>
      <c r="I281" s="1165"/>
      <c r="J281" s="1166"/>
      <c r="K281" s="587">
        <f t="shared" si="28"/>
        <v>0</v>
      </c>
      <c r="M281" s="1163">
        <v>266</v>
      </c>
      <c r="N281" s="1164"/>
      <c r="O281" s="1165"/>
      <c r="P281" s="1166"/>
      <c r="Q281" s="587">
        <f t="shared" si="29"/>
        <v>0</v>
      </c>
      <c r="S281" s="1163">
        <v>266</v>
      </c>
      <c r="T281" s="1164"/>
      <c r="U281" s="1165"/>
      <c r="V281" s="1166"/>
      <c r="W281" s="587">
        <f t="shared" si="30"/>
        <v>0</v>
      </c>
      <c r="Y281" s="1163">
        <v>266</v>
      </c>
      <c r="Z281" s="1164"/>
      <c r="AA281" s="1165"/>
      <c r="AB281" s="1166"/>
      <c r="AC281" s="587">
        <f t="shared" si="31"/>
        <v>0</v>
      </c>
      <c r="AE281" s="1163">
        <v>266</v>
      </c>
      <c r="AF281" s="1164"/>
      <c r="AG281" s="1165"/>
      <c r="AH281" s="1166"/>
      <c r="AI281" s="587">
        <f t="shared" si="32"/>
        <v>0</v>
      </c>
      <c r="AK281" s="1163">
        <v>266</v>
      </c>
      <c r="AL281" s="1164"/>
      <c r="AM281" s="1165"/>
      <c r="AN281" s="1166"/>
      <c r="AO281" s="587">
        <f t="shared" si="33"/>
        <v>0</v>
      </c>
      <c r="AQ281" s="1163">
        <v>266</v>
      </c>
      <c r="AR281" s="1164"/>
      <c r="AS281" s="1165"/>
      <c r="AT281" s="1166"/>
      <c r="AU281" s="587">
        <f t="shared" si="34"/>
        <v>0</v>
      </c>
      <c r="AW281" s="1163">
        <v>266</v>
      </c>
      <c r="AX281" s="1164"/>
      <c r="AY281" s="1165"/>
      <c r="AZ281" s="1166"/>
      <c r="BA281" s="587">
        <f t="shared" si="35"/>
        <v>0</v>
      </c>
    </row>
    <row r="282" spans="1:53" s="17" customFormat="1" ht="16.75" hidden="1" customHeight="1" outlineLevel="1">
      <c r="A282" s="1163">
        <v>267</v>
      </c>
      <c r="B282" s="1164"/>
      <c r="C282" s="1165"/>
      <c r="D282" s="1166"/>
      <c r="E282" s="587">
        <f t="shared" si="27"/>
        <v>0</v>
      </c>
      <c r="G282" s="1163">
        <v>267</v>
      </c>
      <c r="H282" s="1164"/>
      <c r="I282" s="1165"/>
      <c r="J282" s="1166"/>
      <c r="K282" s="587">
        <f t="shared" si="28"/>
        <v>0</v>
      </c>
      <c r="M282" s="1163">
        <v>267</v>
      </c>
      <c r="N282" s="1164"/>
      <c r="O282" s="1165"/>
      <c r="P282" s="1166"/>
      <c r="Q282" s="587">
        <f t="shared" si="29"/>
        <v>0</v>
      </c>
      <c r="S282" s="1163">
        <v>267</v>
      </c>
      <c r="T282" s="1164"/>
      <c r="U282" s="1165"/>
      <c r="V282" s="1166"/>
      <c r="W282" s="587">
        <f t="shared" si="30"/>
        <v>0</v>
      </c>
      <c r="Y282" s="1163">
        <v>267</v>
      </c>
      <c r="Z282" s="1164"/>
      <c r="AA282" s="1165"/>
      <c r="AB282" s="1166"/>
      <c r="AC282" s="587">
        <f t="shared" si="31"/>
        <v>0</v>
      </c>
      <c r="AE282" s="1163">
        <v>267</v>
      </c>
      <c r="AF282" s="1164"/>
      <c r="AG282" s="1165"/>
      <c r="AH282" s="1166"/>
      <c r="AI282" s="587">
        <f t="shared" si="32"/>
        <v>0</v>
      </c>
      <c r="AK282" s="1163">
        <v>267</v>
      </c>
      <c r="AL282" s="1164"/>
      <c r="AM282" s="1165"/>
      <c r="AN282" s="1166"/>
      <c r="AO282" s="587">
        <f t="shared" si="33"/>
        <v>0</v>
      </c>
      <c r="AQ282" s="1163">
        <v>267</v>
      </c>
      <c r="AR282" s="1164"/>
      <c r="AS282" s="1165"/>
      <c r="AT282" s="1166"/>
      <c r="AU282" s="587">
        <f t="shared" si="34"/>
        <v>0</v>
      </c>
      <c r="AW282" s="1163">
        <v>267</v>
      </c>
      <c r="AX282" s="1164"/>
      <c r="AY282" s="1165"/>
      <c r="AZ282" s="1166"/>
      <c r="BA282" s="587">
        <f t="shared" si="35"/>
        <v>0</v>
      </c>
    </row>
    <row r="283" spans="1:53" s="17" customFormat="1" ht="16.75" hidden="1" customHeight="1" outlineLevel="1">
      <c r="A283" s="1163">
        <v>268</v>
      </c>
      <c r="B283" s="1164"/>
      <c r="C283" s="1165"/>
      <c r="D283" s="1166"/>
      <c r="E283" s="587">
        <f t="shared" si="27"/>
        <v>0</v>
      </c>
      <c r="G283" s="1163">
        <v>268</v>
      </c>
      <c r="H283" s="1164"/>
      <c r="I283" s="1165"/>
      <c r="J283" s="1166"/>
      <c r="K283" s="587">
        <f t="shared" si="28"/>
        <v>0</v>
      </c>
      <c r="M283" s="1163">
        <v>268</v>
      </c>
      <c r="N283" s="1164"/>
      <c r="O283" s="1165"/>
      <c r="P283" s="1166"/>
      <c r="Q283" s="587">
        <f t="shared" si="29"/>
        <v>0</v>
      </c>
      <c r="S283" s="1163">
        <v>268</v>
      </c>
      <c r="T283" s="1164"/>
      <c r="U283" s="1165"/>
      <c r="V283" s="1166"/>
      <c r="W283" s="587">
        <f t="shared" si="30"/>
        <v>0</v>
      </c>
      <c r="Y283" s="1163">
        <v>268</v>
      </c>
      <c r="Z283" s="1164"/>
      <c r="AA283" s="1165"/>
      <c r="AB283" s="1166"/>
      <c r="AC283" s="587">
        <f t="shared" si="31"/>
        <v>0</v>
      </c>
      <c r="AE283" s="1163">
        <v>268</v>
      </c>
      <c r="AF283" s="1164"/>
      <c r="AG283" s="1165"/>
      <c r="AH283" s="1166"/>
      <c r="AI283" s="587">
        <f t="shared" si="32"/>
        <v>0</v>
      </c>
      <c r="AK283" s="1163">
        <v>268</v>
      </c>
      <c r="AL283" s="1164"/>
      <c r="AM283" s="1165"/>
      <c r="AN283" s="1166"/>
      <c r="AO283" s="587">
        <f t="shared" si="33"/>
        <v>0</v>
      </c>
      <c r="AQ283" s="1163">
        <v>268</v>
      </c>
      <c r="AR283" s="1164"/>
      <c r="AS283" s="1165"/>
      <c r="AT283" s="1166"/>
      <c r="AU283" s="587">
        <f t="shared" si="34"/>
        <v>0</v>
      </c>
      <c r="AW283" s="1163">
        <v>268</v>
      </c>
      <c r="AX283" s="1164"/>
      <c r="AY283" s="1165"/>
      <c r="AZ283" s="1166"/>
      <c r="BA283" s="587">
        <f t="shared" si="35"/>
        <v>0</v>
      </c>
    </row>
    <row r="284" spans="1:53" s="17" customFormat="1" ht="16.75" hidden="1" customHeight="1" outlineLevel="1">
      <c r="A284" s="1163">
        <v>269</v>
      </c>
      <c r="B284" s="1164"/>
      <c r="C284" s="1165"/>
      <c r="D284" s="1166"/>
      <c r="E284" s="587">
        <f t="shared" si="27"/>
        <v>0</v>
      </c>
      <c r="G284" s="1163">
        <v>269</v>
      </c>
      <c r="H284" s="1164"/>
      <c r="I284" s="1165"/>
      <c r="J284" s="1166"/>
      <c r="K284" s="587">
        <f t="shared" si="28"/>
        <v>0</v>
      </c>
      <c r="M284" s="1163">
        <v>269</v>
      </c>
      <c r="N284" s="1164"/>
      <c r="O284" s="1165"/>
      <c r="P284" s="1166"/>
      <c r="Q284" s="587">
        <f t="shared" si="29"/>
        <v>0</v>
      </c>
      <c r="S284" s="1163">
        <v>269</v>
      </c>
      <c r="T284" s="1164"/>
      <c r="U284" s="1165"/>
      <c r="V284" s="1166"/>
      <c r="W284" s="587">
        <f t="shared" si="30"/>
        <v>0</v>
      </c>
      <c r="Y284" s="1163">
        <v>269</v>
      </c>
      <c r="Z284" s="1164"/>
      <c r="AA284" s="1165"/>
      <c r="AB284" s="1166"/>
      <c r="AC284" s="587">
        <f t="shared" si="31"/>
        <v>0</v>
      </c>
      <c r="AE284" s="1163">
        <v>269</v>
      </c>
      <c r="AF284" s="1164"/>
      <c r="AG284" s="1165"/>
      <c r="AH284" s="1166"/>
      <c r="AI284" s="587">
        <f t="shared" si="32"/>
        <v>0</v>
      </c>
      <c r="AK284" s="1163">
        <v>269</v>
      </c>
      <c r="AL284" s="1164"/>
      <c r="AM284" s="1165"/>
      <c r="AN284" s="1166"/>
      <c r="AO284" s="587">
        <f t="shared" si="33"/>
        <v>0</v>
      </c>
      <c r="AQ284" s="1163">
        <v>269</v>
      </c>
      <c r="AR284" s="1164"/>
      <c r="AS284" s="1165"/>
      <c r="AT284" s="1166"/>
      <c r="AU284" s="587">
        <f t="shared" si="34"/>
        <v>0</v>
      </c>
      <c r="AW284" s="1163">
        <v>269</v>
      </c>
      <c r="AX284" s="1164"/>
      <c r="AY284" s="1165"/>
      <c r="AZ284" s="1166"/>
      <c r="BA284" s="587">
        <f t="shared" si="35"/>
        <v>0</v>
      </c>
    </row>
    <row r="285" spans="1:53" s="17" customFormat="1" ht="16.75" hidden="1" customHeight="1" outlineLevel="1">
      <c r="A285" s="1163">
        <v>270</v>
      </c>
      <c r="B285" s="1164"/>
      <c r="C285" s="1165"/>
      <c r="D285" s="1166"/>
      <c r="E285" s="587">
        <f t="shared" si="27"/>
        <v>0</v>
      </c>
      <c r="G285" s="1163">
        <v>270</v>
      </c>
      <c r="H285" s="1164"/>
      <c r="I285" s="1165"/>
      <c r="J285" s="1166"/>
      <c r="K285" s="587">
        <f t="shared" si="28"/>
        <v>0</v>
      </c>
      <c r="M285" s="1163">
        <v>270</v>
      </c>
      <c r="N285" s="1164"/>
      <c r="O285" s="1165"/>
      <c r="P285" s="1166"/>
      <c r="Q285" s="587">
        <f t="shared" si="29"/>
        <v>0</v>
      </c>
      <c r="S285" s="1163">
        <v>270</v>
      </c>
      <c r="T285" s="1164"/>
      <c r="U285" s="1165"/>
      <c r="V285" s="1166"/>
      <c r="W285" s="587">
        <f t="shared" si="30"/>
        <v>0</v>
      </c>
      <c r="Y285" s="1163">
        <v>270</v>
      </c>
      <c r="Z285" s="1164"/>
      <c r="AA285" s="1165"/>
      <c r="AB285" s="1166"/>
      <c r="AC285" s="587">
        <f t="shared" si="31"/>
        <v>0</v>
      </c>
      <c r="AE285" s="1163">
        <v>270</v>
      </c>
      <c r="AF285" s="1164"/>
      <c r="AG285" s="1165"/>
      <c r="AH285" s="1166"/>
      <c r="AI285" s="587">
        <f t="shared" si="32"/>
        <v>0</v>
      </c>
      <c r="AK285" s="1163">
        <v>270</v>
      </c>
      <c r="AL285" s="1164"/>
      <c r="AM285" s="1165"/>
      <c r="AN285" s="1166"/>
      <c r="AO285" s="587">
        <f t="shared" si="33"/>
        <v>0</v>
      </c>
      <c r="AQ285" s="1163">
        <v>270</v>
      </c>
      <c r="AR285" s="1164"/>
      <c r="AS285" s="1165"/>
      <c r="AT285" s="1166"/>
      <c r="AU285" s="587">
        <f t="shared" si="34"/>
        <v>0</v>
      </c>
      <c r="AW285" s="1163">
        <v>270</v>
      </c>
      <c r="AX285" s="1164"/>
      <c r="AY285" s="1165"/>
      <c r="AZ285" s="1166"/>
      <c r="BA285" s="587">
        <f t="shared" si="35"/>
        <v>0</v>
      </c>
    </row>
    <row r="286" spans="1:53" s="17" customFormat="1" ht="16.75" hidden="1" customHeight="1" outlineLevel="1">
      <c r="A286" s="1163">
        <v>271</v>
      </c>
      <c r="B286" s="1164"/>
      <c r="C286" s="1165"/>
      <c r="D286" s="1166"/>
      <c r="E286" s="587">
        <f t="shared" si="27"/>
        <v>0</v>
      </c>
      <c r="G286" s="1163">
        <v>271</v>
      </c>
      <c r="H286" s="1164"/>
      <c r="I286" s="1165"/>
      <c r="J286" s="1166"/>
      <c r="K286" s="587">
        <f t="shared" si="28"/>
        <v>0</v>
      </c>
      <c r="M286" s="1163">
        <v>271</v>
      </c>
      <c r="N286" s="1164"/>
      <c r="O286" s="1165"/>
      <c r="P286" s="1166"/>
      <c r="Q286" s="587">
        <f t="shared" si="29"/>
        <v>0</v>
      </c>
      <c r="S286" s="1163">
        <v>271</v>
      </c>
      <c r="T286" s="1164"/>
      <c r="U286" s="1165"/>
      <c r="V286" s="1166"/>
      <c r="W286" s="587">
        <f t="shared" si="30"/>
        <v>0</v>
      </c>
      <c r="Y286" s="1163">
        <v>271</v>
      </c>
      <c r="Z286" s="1164"/>
      <c r="AA286" s="1165"/>
      <c r="AB286" s="1166"/>
      <c r="AC286" s="587">
        <f t="shared" si="31"/>
        <v>0</v>
      </c>
      <c r="AE286" s="1163">
        <v>271</v>
      </c>
      <c r="AF286" s="1164"/>
      <c r="AG286" s="1165"/>
      <c r="AH286" s="1166"/>
      <c r="AI286" s="587">
        <f t="shared" si="32"/>
        <v>0</v>
      </c>
      <c r="AK286" s="1163">
        <v>271</v>
      </c>
      <c r="AL286" s="1164"/>
      <c r="AM286" s="1165"/>
      <c r="AN286" s="1166"/>
      <c r="AO286" s="587">
        <f t="shared" si="33"/>
        <v>0</v>
      </c>
      <c r="AQ286" s="1163">
        <v>271</v>
      </c>
      <c r="AR286" s="1164"/>
      <c r="AS286" s="1165"/>
      <c r="AT286" s="1166"/>
      <c r="AU286" s="587">
        <f t="shared" si="34"/>
        <v>0</v>
      </c>
      <c r="AW286" s="1163">
        <v>271</v>
      </c>
      <c r="AX286" s="1164"/>
      <c r="AY286" s="1165"/>
      <c r="AZ286" s="1166"/>
      <c r="BA286" s="587">
        <f t="shared" si="35"/>
        <v>0</v>
      </c>
    </row>
    <row r="287" spans="1:53" s="17" customFormat="1" ht="16.75" hidden="1" customHeight="1" outlineLevel="1">
      <c r="A287" s="1163">
        <v>272</v>
      </c>
      <c r="B287" s="1164"/>
      <c r="C287" s="1165"/>
      <c r="D287" s="1166"/>
      <c r="E287" s="587">
        <f t="shared" si="27"/>
        <v>0</v>
      </c>
      <c r="G287" s="1163">
        <v>272</v>
      </c>
      <c r="H287" s="1164"/>
      <c r="I287" s="1165"/>
      <c r="J287" s="1166"/>
      <c r="K287" s="587">
        <f t="shared" si="28"/>
        <v>0</v>
      </c>
      <c r="M287" s="1163">
        <v>272</v>
      </c>
      <c r="N287" s="1164"/>
      <c r="O287" s="1165"/>
      <c r="P287" s="1166"/>
      <c r="Q287" s="587">
        <f t="shared" si="29"/>
        <v>0</v>
      </c>
      <c r="S287" s="1163">
        <v>272</v>
      </c>
      <c r="T287" s="1164"/>
      <c r="U287" s="1165"/>
      <c r="V287" s="1166"/>
      <c r="W287" s="587">
        <f t="shared" si="30"/>
        <v>0</v>
      </c>
      <c r="Y287" s="1163">
        <v>272</v>
      </c>
      <c r="Z287" s="1164"/>
      <c r="AA287" s="1165"/>
      <c r="AB287" s="1166"/>
      <c r="AC287" s="587">
        <f t="shared" si="31"/>
        <v>0</v>
      </c>
      <c r="AE287" s="1163">
        <v>272</v>
      </c>
      <c r="AF287" s="1164"/>
      <c r="AG287" s="1165"/>
      <c r="AH287" s="1166"/>
      <c r="AI287" s="587">
        <f t="shared" si="32"/>
        <v>0</v>
      </c>
      <c r="AK287" s="1163">
        <v>272</v>
      </c>
      <c r="AL287" s="1164"/>
      <c r="AM287" s="1165"/>
      <c r="AN287" s="1166"/>
      <c r="AO287" s="587">
        <f t="shared" si="33"/>
        <v>0</v>
      </c>
      <c r="AQ287" s="1163">
        <v>272</v>
      </c>
      <c r="AR287" s="1164"/>
      <c r="AS287" s="1165"/>
      <c r="AT287" s="1166"/>
      <c r="AU287" s="587">
        <f t="shared" si="34"/>
        <v>0</v>
      </c>
      <c r="AW287" s="1163">
        <v>272</v>
      </c>
      <c r="AX287" s="1164"/>
      <c r="AY287" s="1165"/>
      <c r="AZ287" s="1166"/>
      <c r="BA287" s="587">
        <f t="shared" si="35"/>
        <v>0</v>
      </c>
    </row>
    <row r="288" spans="1:53" s="17" customFormat="1" ht="16.75" hidden="1" customHeight="1" outlineLevel="1">
      <c r="A288" s="1163">
        <v>273</v>
      </c>
      <c r="B288" s="1164"/>
      <c r="C288" s="1165"/>
      <c r="D288" s="1166"/>
      <c r="E288" s="587">
        <f t="shared" si="27"/>
        <v>0</v>
      </c>
      <c r="G288" s="1163">
        <v>273</v>
      </c>
      <c r="H288" s="1164"/>
      <c r="I288" s="1165"/>
      <c r="J288" s="1166"/>
      <c r="K288" s="587">
        <f t="shared" si="28"/>
        <v>0</v>
      </c>
      <c r="M288" s="1163">
        <v>273</v>
      </c>
      <c r="N288" s="1164"/>
      <c r="O288" s="1165"/>
      <c r="P288" s="1166"/>
      <c r="Q288" s="587">
        <f t="shared" si="29"/>
        <v>0</v>
      </c>
      <c r="S288" s="1163">
        <v>273</v>
      </c>
      <c r="T288" s="1164"/>
      <c r="U288" s="1165"/>
      <c r="V288" s="1166"/>
      <c r="W288" s="587">
        <f t="shared" si="30"/>
        <v>0</v>
      </c>
      <c r="Y288" s="1163">
        <v>273</v>
      </c>
      <c r="Z288" s="1164"/>
      <c r="AA288" s="1165"/>
      <c r="AB288" s="1166"/>
      <c r="AC288" s="587">
        <f t="shared" si="31"/>
        <v>0</v>
      </c>
      <c r="AE288" s="1163">
        <v>273</v>
      </c>
      <c r="AF288" s="1164"/>
      <c r="AG288" s="1165"/>
      <c r="AH288" s="1166"/>
      <c r="AI288" s="587">
        <f t="shared" si="32"/>
        <v>0</v>
      </c>
      <c r="AK288" s="1163">
        <v>273</v>
      </c>
      <c r="AL288" s="1164"/>
      <c r="AM288" s="1165"/>
      <c r="AN288" s="1166"/>
      <c r="AO288" s="587">
        <f t="shared" si="33"/>
        <v>0</v>
      </c>
      <c r="AQ288" s="1163">
        <v>273</v>
      </c>
      <c r="AR288" s="1164"/>
      <c r="AS288" s="1165"/>
      <c r="AT288" s="1166"/>
      <c r="AU288" s="587">
        <f t="shared" si="34"/>
        <v>0</v>
      </c>
      <c r="AW288" s="1163">
        <v>273</v>
      </c>
      <c r="AX288" s="1164"/>
      <c r="AY288" s="1165"/>
      <c r="AZ288" s="1166"/>
      <c r="BA288" s="587">
        <f t="shared" si="35"/>
        <v>0</v>
      </c>
    </row>
    <row r="289" spans="1:53" s="17" customFormat="1" ht="16.75" hidden="1" customHeight="1" outlineLevel="1">
      <c r="A289" s="1163">
        <v>274</v>
      </c>
      <c r="B289" s="1164"/>
      <c r="C289" s="1165"/>
      <c r="D289" s="1166"/>
      <c r="E289" s="587">
        <f t="shared" si="27"/>
        <v>0</v>
      </c>
      <c r="G289" s="1163">
        <v>274</v>
      </c>
      <c r="H289" s="1164"/>
      <c r="I289" s="1165"/>
      <c r="J289" s="1166"/>
      <c r="K289" s="587">
        <f t="shared" si="28"/>
        <v>0</v>
      </c>
      <c r="M289" s="1163">
        <v>274</v>
      </c>
      <c r="N289" s="1164"/>
      <c r="O289" s="1165"/>
      <c r="P289" s="1166"/>
      <c r="Q289" s="587">
        <f t="shared" si="29"/>
        <v>0</v>
      </c>
      <c r="S289" s="1163">
        <v>274</v>
      </c>
      <c r="T289" s="1164"/>
      <c r="U289" s="1165"/>
      <c r="V289" s="1166"/>
      <c r="W289" s="587">
        <f t="shared" si="30"/>
        <v>0</v>
      </c>
      <c r="Y289" s="1163">
        <v>274</v>
      </c>
      <c r="Z289" s="1164"/>
      <c r="AA289" s="1165"/>
      <c r="AB289" s="1166"/>
      <c r="AC289" s="587">
        <f t="shared" si="31"/>
        <v>0</v>
      </c>
      <c r="AE289" s="1163">
        <v>274</v>
      </c>
      <c r="AF289" s="1164"/>
      <c r="AG289" s="1165"/>
      <c r="AH289" s="1166"/>
      <c r="AI289" s="587">
        <f t="shared" si="32"/>
        <v>0</v>
      </c>
      <c r="AK289" s="1163">
        <v>274</v>
      </c>
      <c r="AL289" s="1164"/>
      <c r="AM289" s="1165"/>
      <c r="AN289" s="1166"/>
      <c r="AO289" s="587">
        <f t="shared" si="33"/>
        <v>0</v>
      </c>
      <c r="AQ289" s="1163">
        <v>274</v>
      </c>
      <c r="AR289" s="1164"/>
      <c r="AS289" s="1165"/>
      <c r="AT289" s="1166"/>
      <c r="AU289" s="587">
        <f t="shared" si="34"/>
        <v>0</v>
      </c>
      <c r="AW289" s="1163">
        <v>274</v>
      </c>
      <c r="AX289" s="1164"/>
      <c r="AY289" s="1165"/>
      <c r="AZ289" s="1166"/>
      <c r="BA289" s="587">
        <f t="shared" si="35"/>
        <v>0</v>
      </c>
    </row>
    <row r="290" spans="1:53" s="17" customFormat="1" ht="16.75" hidden="1" customHeight="1" outlineLevel="1">
      <c r="A290" s="1163">
        <v>275</v>
      </c>
      <c r="B290" s="1164"/>
      <c r="C290" s="1165"/>
      <c r="D290" s="1166"/>
      <c r="E290" s="587">
        <f t="shared" si="27"/>
        <v>0</v>
      </c>
      <c r="G290" s="1163">
        <v>275</v>
      </c>
      <c r="H290" s="1164"/>
      <c r="I290" s="1165"/>
      <c r="J290" s="1166"/>
      <c r="K290" s="587">
        <f t="shared" si="28"/>
        <v>0</v>
      </c>
      <c r="M290" s="1163">
        <v>275</v>
      </c>
      <c r="N290" s="1164"/>
      <c r="O290" s="1165"/>
      <c r="P290" s="1166"/>
      <c r="Q290" s="587">
        <f t="shared" si="29"/>
        <v>0</v>
      </c>
      <c r="S290" s="1163">
        <v>275</v>
      </c>
      <c r="T290" s="1164"/>
      <c r="U290" s="1165"/>
      <c r="V290" s="1166"/>
      <c r="W290" s="587">
        <f t="shared" si="30"/>
        <v>0</v>
      </c>
      <c r="Y290" s="1163">
        <v>275</v>
      </c>
      <c r="Z290" s="1164"/>
      <c r="AA290" s="1165"/>
      <c r="AB290" s="1166"/>
      <c r="AC290" s="587">
        <f t="shared" si="31"/>
        <v>0</v>
      </c>
      <c r="AE290" s="1163">
        <v>275</v>
      </c>
      <c r="AF290" s="1164"/>
      <c r="AG290" s="1165"/>
      <c r="AH290" s="1166"/>
      <c r="AI290" s="587">
        <f t="shared" si="32"/>
        <v>0</v>
      </c>
      <c r="AK290" s="1163">
        <v>275</v>
      </c>
      <c r="AL290" s="1164"/>
      <c r="AM290" s="1165"/>
      <c r="AN290" s="1166"/>
      <c r="AO290" s="587">
        <f t="shared" si="33"/>
        <v>0</v>
      </c>
      <c r="AQ290" s="1163">
        <v>275</v>
      </c>
      <c r="AR290" s="1164"/>
      <c r="AS290" s="1165"/>
      <c r="AT290" s="1166"/>
      <c r="AU290" s="587">
        <f t="shared" si="34"/>
        <v>0</v>
      </c>
      <c r="AW290" s="1163">
        <v>275</v>
      </c>
      <c r="AX290" s="1164"/>
      <c r="AY290" s="1165"/>
      <c r="AZ290" s="1166"/>
      <c r="BA290" s="587">
        <f t="shared" si="35"/>
        <v>0</v>
      </c>
    </row>
    <row r="291" spans="1:53" s="17" customFormat="1" ht="16.75" hidden="1" customHeight="1" outlineLevel="1">
      <c r="A291" s="1163">
        <v>276</v>
      </c>
      <c r="B291" s="1164"/>
      <c r="C291" s="1165"/>
      <c r="D291" s="1166"/>
      <c r="E291" s="587">
        <f t="shared" si="27"/>
        <v>0</v>
      </c>
      <c r="G291" s="1163">
        <v>276</v>
      </c>
      <c r="H291" s="1164"/>
      <c r="I291" s="1165"/>
      <c r="J291" s="1166"/>
      <c r="K291" s="587">
        <f t="shared" si="28"/>
        <v>0</v>
      </c>
      <c r="M291" s="1163">
        <v>276</v>
      </c>
      <c r="N291" s="1164"/>
      <c r="O291" s="1165"/>
      <c r="P291" s="1166"/>
      <c r="Q291" s="587">
        <f t="shared" si="29"/>
        <v>0</v>
      </c>
      <c r="S291" s="1163">
        <v>276</v>
      </c>
      <c r="T291" s="1164"/>
      <c r="U291" s="1165"/>
      <c r="V291" s="1166"/>
      <c r="W291" s="587">
        <f t="shared" si="30"/>
        <v>0</v>
      </c>
      <c r="Y291" s="1163">
        <v>276</v>
      </c>
      <c r="Z291" s="1164"/>
      <c r="AA291" s="1165"/>
      <c r="AB291" s="1166"/>
      <c r="AC291" s="587">
        <f t="shared" si="31"/>
        <v>0</v>
      </c>
      <c r="AE291" s="1163">
        <v>276</v>
      </c>
      <c r="AF291" s="1164"/>
      <c r="AG291" s="1165"/>
      <c r="AH291" s="1166"/>
      <c r="AI291" s="587">
        <f t="shared" si="32"/>
        <v>0</v>
      </c>
      <c r="AK291" s="1163">
        <v>276</v>
      </c>
      <c r="AL291" s="1164"/>
      <c r="AM291" s="1165"/>
      <c r="AN291" s="1166"/>
      <c r="AO291" s="587">
        <f t="shared" si="33"/>
        <v>0</v>
      </c>
      <c r="AQ291" s="1163">
        <v>276</v>
      </c>
      <c r="AR291" s="1164"/>
      <c r="AS291" s="1165"/>
      <c r="AT291" s="1166"/>
      <c r="AU291" s="587">
        <f t="shared" si="34"/>
        <v>0</v>
      </c>
      <c r="AW291" s="1163">
        <v>276</v>
      </c>
      <c r="AX291" s="1164"/>
      <c r="AY291" s="1165"/>
      <c r="AZ291" s="1166"/>
      <c r="BA291" s="587">
        <f t="shared" si="35"/>
        <v>0</v>
      </c>
    </row>
    <row r="292" spans="1:53" s="17" customFormat="1" ht="16.75" hidden="1" customHeight="1" outlineLevel="1">
      <c r="A292" s="1163">
        <v>277</v>
      </c>
      <c r="B292" s="1164"/>
      <c r="C292" s="1165"/>
      <c r="D292" s="1166"/>
      <c r="E292" s="587">
        <f t="shared" si="27"/>
        <v>0</v>
      </c>
      <c r="G292" s="1163">
        <v>277</v>
      </c>
      <c r="H292" s="1164"/>
      <c r="I292" s="1165"/>
      <c r="J292" s="1166"/>
      <c r="K292" s="587">
        <f t="shared" si="28"/>
        <v>0</v>
      </c>
      <c r="M292" s="1163">
        <v>277</v>
      </c>
      <c r="N292" s="1164"/>
      <c r="O292" s="1165"/>
      <c r="P292" s="1166"/>
      <c r="Q292" s="587">
        <f t="shared" si="29"/>
        <v>0</v>
      </c>
      <c r="S292" s="1163">
        <v>277</v>
      </c>
      <c r="T292" s="1164"/>
      <c r="U292" s="1165"/>
      <c r="V292" s="1166"/>
      <c r="W292" s="587">
        <f t="shared" si="30"/>
        <v>0</v>
      </c>
      <c r="Y292" s="1163">
        <v>277</v>
      </c>
      <c r="Z292" s="1164"/>
      <c r="AA292" s="1165"/>
      <c r="AB292" s="1166"/>
      <c r="AC292" s="587">
        <f t="shared" si="31"/>
        <v>0</v>
      </c>
      <c r="AE292" s="1163">
        <v>277</v>
      </c>
      <c r="AF292" s="1164"/>
      <c r="AG292" s="1165"/>
      <c r="AH292" s="1166"/>
      <c r="AI292" s="587">
        <f t="shared" si="32"/>
        <v>0</v>
      </c>
      <c r="AK292" s="1163">
        <v>277</v>
      </c>
      <c r="AL292" s="1164"/>
      <c r="AM292" s="1165"/>
      <c r="AN292" s="1166"/>
      <c r="AO292" s="587">
        <f t="shared" si="33"/>
        <v>0</v>
      </c>
      <c r="AQ292" s="1163">
        <v>277</v>
      </c>
      <c r="AR292" s="1164"/>
      <c r="AS292" s="1165"/>
      <c r="AT292" s="1166"/>
      <c r="AU292" s="587">
        <f t="shared" si="34"/>
        <v>0</v>
      </c>
      <c r="AW292" s="1163">
        <v>277</v>
      </c>
      <c r="AX292" s="1164"/>
      <c r="AY292" s="1165"/>
      <c r="AZ292" s="1166"/>
      <c r="BA292" s="587">
        <f t="shared" si="35"/>
        <v>0</v>
      </c>
    </row>
    <row r="293" spans="1:53" s="17" customFormat="1" ht="16.75" hidden="1" customHeight="1" outlineLevel="1">
      <c r="A293" s="1163">
        <v>278</v>
      </c>
      <c r="B293" s="1164"/>
      <c r="C293" s="1165"/>
      <c r="D293" s="1166"/>
      <c r="E293" s="587">
        <f t="shared" si="27"/>
        <v>0</v>
      </c>
      <c r="G293" s="1163">
        <v>278</v>
      </c>
      <c r="H293" s="1164"/>
      <c r="I293" s="1165"/>
      <c r="J293" s="1166"/>
      <c r="K293" s="587">
        <f t="shared" si="28"/>
        <v>0</v>
      </c>
      <c r="M293" s="1163">
        <v>278</v>
      </c>
      <c r="N293" s="1164"/>
      <c r="O293" s="1165"/>
      <c r="P293" s="1166"/>
      <c r="Q293" s="587">
        <f t="shared" si="29"/>
        <v>0</v>
      </c>
      <c r="S293" s="1163">
        <v>278</v>
      </c>
      <c r="T293" s="1164"/>
      <c r="U293" s="1165"/>
      <c r="V293" s="1166"/>
      <c r="W293" s="587">
        <f t="shared" si="30"/>
        <v>0</v>
      </c>
      <c r="Y293" s="1163">
        <v>278</v>
      </c>
      <c r="Z293" s="1164"/>
      <c r="AA293" s="1165"/>
      <c r="AB293" s="1166"/>
      <c r="AC293" s="587">
        <f t="shared" si="31"/>
        <v>0</v>
      </c>
      <c r="AE293" s="1163">
        <v>278</v>
      </c>
      <c r="AF293" s="1164"/>
      <c r="AG293" s="1165"/>
      <c r="AH293" s="1166"/>
      <c r="AI293" s="587">
        <f t="shared" si="32"/>
        <v>0</v>
      </c>
      <c r="AK293" s="1163">
        <v>278</v>
      </c>
      <c r="AL293" s="1164"/>
      <c r="AM293" s="1165"/>
      <c r="AN293" s="1166"/>
      <c r="AO293" s="587">
        <f t="shared" si="33"/>
        <v>0</v>
      </c>
      <c r="AQ293" s="1163">
        <v>278</v>
      </c>
      <c r="AR293" s="1164"/>
      <c r="AS293" s="1165"/>
      <c r="AT293" s="1166"/>
      <c r="AU293" s="587">
        <f t="shared" si="34"/>
        <v>0</v>
      </c>
      <c r="AW293" s="1163">
        <v>278</v>
      </c>
      <c r="AX293" s="1164"/>
      <c r="AY293" s="1165"/>
      <c r="AZ293" s="1166"/>
      <c r="BA293" s="587">
        <f t="shared" si="35"/>
        <v>0</v>
      </c>
    </row>
    <row r="294" spans="1:53" s="17" customFormat="1" ht="16.75" hidden="1" customHeight="1" outlineLevel="1">
      <c r="A294" s="1163">
        <v>279</v>
      </c>
      <c r="B294" s="1164"/>
      <c r="C294" s="1165"/>
      <c r="D294" s="1166"/>
      <c r="E294" s="587">
        <f t="shared" si="27"/>
        <v>0</v>
      </c>
      <c r="G294" s="1163">
        <v>279</v>
      </c>
      <c r="H294" s="1164"/>
      <c r="I294" s="1165"/>
      <c r="J294" s="1166"/>
      <c r="K294" s="587">
        <f t="shared" si="28"/>
        <v>0</v>
      </c>
      <c r="M294" s="1163">
        <v>279</v>
      </c>
      <c r="N294" s="1164"/>
      <c r="O294" s="1165"/>
      <c r="P294" s="1166"/>
      <c r="Q294" s="587">
        <f t="shared" si="29"/>
        <v>0</v>
      </c>
      <c r="S294" s="1163">
        <v>279</v>
      </c>
      <c r="T294" s="1164"/>
      <c r="U294" s="1165"/>
      <c r="V294" s="1166"/>
      <c r="W294" s="587">
        <f t="shared" si="30"/>
        <v>0</v>
      </c>
      <c r="Y294" s="1163">
        <v>279</v>
      </c>
      <c r="Z294" s="1164"/>
      <c r="AA294" s="1165"/>
      <c r="AB294" s="1166"/>
      <c r="AC294" s="587">
        <f t="shared" si="31"/>
        <v>0</v>
      </c>
      <c r="AE294" s="1163">
        <v>279</v>
      </c>
      <c r="AF294" s="1164"/>
      <c r="AG294" s="1165"/>
      <c r="AH294" s="1166"/>
      <c r="AI294" s="587">
        <f t="shared" si="32"/>
        <v>0</v>
      </c>
      <c r="AK294" s="1163">
        <v>279</v>
      </c>
      <c r="AL294" s="1164"/>
      <c r="AM294" s="1165"/>
      <c r="AN294" s="1166"/>
      <c r="AO294" s="587">
        <f t="shared" si="33"/>
        <v>0</v>
      </c>
      <c r="AQ294" s="1163">
        <v>279</v>
      </c>
      <c r="AR294" s="1164"/>
      <c r="AS294" s="1165"/>
      <c r="AT294" s="1166"/>
      <c r="AU294" s="587">
        <f t="shared" si="34"/>
        <v>0</v>
      </c>
      <c r="AW294" s="1163">
        <v>279</v>
      </c>
      <c r="AX294" s="1164"/>
      <c r="AY294" s="1165"/>
      <c r="AZ294" s="1166"/>
      <c r="BA294" s="587">
        <f t="shared" si="35"/>
        <v>0</v>
      </c>
    </row>
    <row r="295" spans="1:53" s="17" customFormat="1" ht="16.75" hidden="1" customHeight="1" outlineLevel="1">
      <c r="A295" s="1163">
        <v>280</v>
      </c>
      <c r="B295" s="1164"/>
      <c r="C295" s="1165"/>
      <c r="D295" s="1166"/>
      <c r="E295" s="587">
        <f t="shared" si="27"/>
        <v>0</v>
      </c>
      <c r="G295" s="1163">
        <v>280</v>
      </c>
      <c r="H295" s="1164"/>
      <c r="I295" s="1165"/>
      <c r="J295" s="1166"/>
      <c r="K295" s="587">
        <f t="shared" si="28"/>
        <v>0</v>
      </c>
      <c r="M295" s="1163">
        <v>280</v>
      </c>
      <c r="N295" s="1164"/>
      <c r="O295" s="1165"/>
      <c r="P295" s="1166"/>
      <c r="Q295" s="587">
        <f t="shared" si="29"/>
        <v>0</v>
      </c>
      <c r="S295" s="1163">
        <v>280</v>
      </c>
      <c r="T295" s="1164"/>
      <c r="U295" s="1165"/>
      <c r="V295" s="1166"/>
      <c r="W295" s="587">
        <f t="shared" si="30"/>
        <v>0</v>
      </c>
      <c r="Y295" s="1163">
        <v>280</v>
      </c>
      <c r="Z295" s="1164"/>
      <c r="AA295" s="1165"/>
      <c r="AB295" s="1166"/>
      <c r="AC295" s="587">
        <f t="shared" si="31"/>
        <v>0</v>
      </c>
      <c r="AE295" s="1163">
        <v>280</v>
      </c>
      <c r="AF295" s="1164"/>
      <c r="AG295" s="1165"/>
      <c r="AH295" s="1166"/>
      <c r="AI295" s="587">
        <f t="shared" si="32"/>
        <v>0</v>
      </c>
      <c r="AK295" s="1163">
        <v>280</v>
      </c>
      <c r="AL295" s="1164"/>
      <c r="AM295" s="1165"/>
      <c r="AN295" s="1166"/>
      <c r="AO295" s="587">
        <f t="shared" si="33"/>
        <v>0</v>
      </c>
      <c r="AQ295" s="1163">
        <v>280</v>
      </c>
      <c r="AR295" s="1164"/>
      <c r="AS295" s="1165"/>
      <c r="AT295" s="1166"/>
      <c r="AU295" s="587">
        <f t="shared" si="34"/>
        <v>0</v>
      </c>
      <c r="AW295" s="1163">
        <v>280</v>
      </c>
      <c r="AX295" s="1164"/>
      <c r="AY295" s="1165"/>
      <c r="AZ295" s="1166"/>
      <c r="BA295" s="587">
        <f t="shared" si="35"/>
        <v>0</v>
      </c>
    </row>
    <row r="296" spans="1:53" s="17" customFormat="1" ht="16.75" hidden="1" customHeight="1" outlineLevel="1">
      <c r="A296" s="1163">
        <v>281</v>
      </c>
      <c r="B296" s="1164"/>
      <c r="C296" s="1165"/>
      <c r="D296" s="1166"/>
      <c r="E296" s="587">
        <f t="shared" si="27"/>
        <v>0</v>
      </c>
      <c r="G296" s="1163">
        <v>281</v>
      </c>
      <c r="H296" s="1164"/>
      <c r="I296" s="1165"/>
      <c r="J296" s="1166"/>
      <c r="K296" s="587">
        <f t="shared" si="28"/>
        <v>0</v>
      </c>
      <c r="M296" s="1163">
        <v>281</v>
      </c>
      <c r="N296" s="1164"/>
      <c r="O296" s="1165"/>
      <c r="P296" s="1166"/>
      <c r="Q296" s="587">
        <f t="shared" si="29"/>
        <v>0</v>
      </c>
      <c r="S296" s="1163">
        <v>281</v>
      </c>
      <c r="T296" s="1164"/>
      <c r="U296" s="1165"/>
      <c r="V296" s="1166"/>
      <c r="W296" s="587">
        <f t="shared" si="30"/>
        <v>0</v>
      </c>
      <c r="Y296" s="1163">
        <v>281</v>
      </c>
      <c r="Z296" s="1164"/>
      <c r="AA296" s="1165"/>
      <c r="AB296" s="1166"/>
      <c r="AC296" s="587">
        <f t="shared" si="31"/>
        <v>0</v>
      </c>
      <c r="AE296" s="1163">
        <v>281</v>
      </c>
      <c r="AF296" s="1164"/>
      <c r="AG296" s="1165"/>
      <c r="AH296" s="1166"/>
      <c r="AI296" s="587">
        <f t="shared" si="32"/>
        <v>0</v>
      </c>
      <c r="AK296" s="1163">
        <v>281</v>
      </c>
      <c r="AL296" s="1164"/>
      <c r="AM296" s="1165"/>
      <c r="AN296" s="1166"/>
      <c r="AO296" s="587">
        <f t="shared" si="33"/>
        <v>0</v>
      </c>
      <c r="AQ296" s="1163">
        <v>281</v>
      </c>
      <c r="AR296" s="1164"/>
      <c r="AS296" s="1165"/>
      <c r="AT296" s="1166"/>
      <c r="AU296" s="587">
        <f t="shared" si="34"/>
        <v>0</v>
      </c>
      <c r="AW296" s="1163">
        <v>281</v>
      </c>
      <c r="AX296" s="1164"/>
      <c r="AY296" s="1165"/>
      <c r="AZ296" s="1166"/>
      <c r="BA296" s="587">
        <f t="shared" si="35"/>
        <v>0</v>
      </c>
    </row>
    <row r="297" spans="1:53" s="17" customFormat="1" ht="16.75" hidden="1" customHeight="1" outlineLevel="1">
      <c r="A297" s="1163">
        <v>282</v>
      </c>
      <c r="B297" s="1164"/>
      <c r="C297" s="1165"/>
      <c r="D297" s="1166"/>
      <c r="E297" s="587">
        <f t="shared" si="27"/>
        <v>0</v>
      </c>
      <c r="G297" s="1163">
        <v>282</v>
      </c>
      <c r="H297" s="1164"/>
      <c r="I297" s="1165"/>
      <c r="J297" s="1166"/>
      <c r="K297" s="587">
        <f t="shared" si="28"/>
        <v>0</v>
      </c>
      <c r="M297" s="1163">
        <v>282</v>
      </c>
      <c r="N297" s="1164"/>
      <c r="O297" s="1165"/>
      <c r="P297" s="1166"/>
      <c r="Q297" s="587">
        <f t="shared" si="29"/>
        <v>0</v>
      </c>
      <c r="S297" s="1163">
        <v>282</v>
      </c>
      <c r="T297" s="1164"/>
      <c r="U297" s="1165"/>
      <c r="V297" s="1166"/>
      <c r="W297" s="587">
        <f t="shared" si="30"/>
        <v>0</v>
      </c>
      <c r="Y297" s="1163">
        <v>282</v>
      </c>
      <c r="Z297" s="1164"/>
      <c r="AA297" s="1165"/>
      <c r="AB297" s="1166"/>
      <c r="AC297" s="587">
        <f t="shared" si="31"/>
        <v>0</v>
      </c>
      <c r="AE297" s="1163">
        <v>282</v>
      </c>
      <c r="AF297" s="1164"/>
      <c r="AG297" s="1165"/>
      <c r="AH297" s="1166"/>
      <c r="AI297" s="587">
        <f t="shared" si="32"/>
        <v>0</v>
      </c>
      <c r="AK297" s="1163">
        <v>282</v>
      </c>
      <c r="AL297" s="1164"/>
      <c r="AM297" s="1165"/>
      <c r="AN297" s="1166"/>
      <c r="AO297" s="587">
        <f t="shared" si="33"/>
        <v>0</v>
      </c>
      <c r="AQ297" s="1163">
        <v>282</v>
      </c>
      <c r="AR297" s="1164"/>
      <c r="AS297" s="1165"/>
      <c r="AT297" s="1166"/>
      <c r="AU297" s="587">
        <f t="shared" si="34"/>
        <v>0</v>
      </c>
      <c r="AW297" s="1163">
        <v>282</v>
      </c>
      <c r="AX297" s="1164"/>
      <c r="AY297" s="1165"/>
      <c r="AZ297" s="1166"/>
      <c r="BA297" s="587">
        <f t="shared" si="35"/>
        <v>0</v>
      </c>
    </row>
    <row r="298" spans="1:53" s="17" customFormat="1" ht="16.75" hidden="1" customHeight="1" outlineLevel="1">
      <c r="A298" s="1163">
        <v>283</v>
      </c>
      <c r="B298" s="1164"/>
      <c r="C298" s="1165"/>
      <c r="D298" s="1166"/>
      <c r="E298" s="587">
        <f t="shared" si="27"/>
        <v>0</v>
      </c>
      <c r="G298" s="1163">
        <v>283</v>
      </c>
      <c r="H298" s="1164"/>
      <c r="I298" s="1165"/>
      <c r="J298" s="1166"/>
      <c r="K298" s="587">
        <f t="shared" si="28"/>
        <v>0</v>
      </c>
      <c r="M298" s="1163">
        <v>283</v>
      </c>
      <c r="N298" s="1164"/>
      <c r="O298" s="1165"/>
      <c r="P298" s="1166"/>
      <c r="Q298" s="587">
        <f t="shared" si="29"/>
        <v>0</v>
      </c>
      <c r="S298" s="1163">
        <v>283</v>
      </c>
      <c r="T298" s="1164"/>
      <c r="U298" s="1165"/>
      <c r="V298" s="1166"/>
      <c r="W298" s="587">
        <f t="shared" si="30"/>
        <v>0</v>
      </c>
      <c r="Y298" s="1163">
        <v>283</v>
      </c>
      <c r="Z298" s="1164"/>
      <c r="AA298" s="1165"/>
      <c r="AB298" s="1166"/>
      <c r="AC298" s="587">
        <f t="shared" si="31"/>
        <v>0</v>
      </c>
      <c r="AE298" s="1163">
        <v>283</v>
      </c>
      <c r="AF298" s="1164"/>
      <c r="AG298" s="1165"/>
      <c r="AH298" s="1166"/>
      <c r="AI298" s="587">
        <f t="shared" si="32"/>
        <v>0</v>
      </c>
      <c r="AK298" s="1163">
        <v>283</v>
      </c>
      <c r="AL298" s="1164"/>
      <c r="AM298" s="1165"/>
      <c r="AN298" s="1166"/>
      <c r="AO298" s="587">
        <f t="shared" si="33"/>
        <v>0</v>
      </c>
      <c r="AQ298" s="1163">
        <v>283</v>
      </c>
      <c r="AR298" s="1164"/>
      <c r="AS298" s="1165"/>
      <c r="AT298" s="1166"/>
      <c r="AU298" s="587">
        <f t="shared" si="34"/>
        <v>0</v>
      </c>
      <c r="AW298" s="1163">
        <v>283</v>
      </c>
      <c r="AX298" s="1164"/>
      <c r="AY298" s="1165"/>
      <c r="AZ298" s="1166"/>
      <c r="BA298" s="587">
        <f t="shared" si="35"/>
        <v>0</v>
      </c>
    </row>
    <row r="299" spans="1:53" s="17" customFormat="1" ht="16.75" hidden="1" customHeight="1" outlineLevel="1">
      <c r="A299" s="1163">
        <v>284</v>
      </c>
      <c r="B299" s="1164"/>
      <c r="C299" s="1165"/>
      <c r="D299" s="1166"/>
      <c r="E299" s="587">
        <f t="shared" si="27"/>
        <v>0</v>
      </c>
      <c r="G299" s="1163">
        <v>284</v>
      </c>
      <c r="H299" s="1164"/>
      <c r="I299" s="1165"/>
      <c r="J299" s="1166"/>
      <c r="K299" s="587">
        <f t="shared" si="28"/>
        <v>0</v>
      </c>
      <c r="M299" s="1163">
        <v>284</v>
      </c>
      <c r="N299" s="1164"/>
      <c r="O299" s="1165"/>
      <c r="P299" s="1166"/>
      <c r="Q299" s="587">
        <f t="shared" si="29"/>
        <v>0</v>
      </c>
      <c r="S299" s="1163">
        <v>284</v>
      </c>
      <c r="T299" s="1164"/>
      <c r="U299" s="1165"/>
      <c r="V299" s="1166"/>
      <c r="W299" s="587">
        <f t="shared" si="30"/>
        <v>0</v>
      </c>
      <c r="Y299" s="1163">
        <v>284</v>
      </c>
      <c r="Z299" s="1164"/>
      <c r="AA299" s="1165"/>
      <c r="AB299" s="1166"/>
      <c r="AC299" s="587">
        <f t="shared" si="31"/>
        <v>0</v>
      </c>
      <c r="AE299" s="1163">
        <v>284</v>
      </c>
      <c r="AF299" s="1164"/>
      <c r="AG299" s="1165"/>
      <c r="AH299" s="1166"/>
      <c r="AI299" s="587">
        <f t="shared" si="32"/>
        <v>0</v>
      </c>
      <c r="AK299" s="1163">
        <v>284</v>
      </c>
      <c r="AL299" s="1164"/>
      <c r="AM299" s="1165"/>
      <c r="AN299" s="1166"/>
      <c r="AO299" s="587">
        <f t="shared" si="33"/>
        <v>0</v>
      </c>
      <c r="AQ299" s="1163">
        <v>284</v>
      </c>
      <c r="AR299" s="1164"/>
      <c r="AS299" s="1165"/>
      <c r="AT299" s="1166"/>
      <c r="AU299" s="587">
        <f t="shared" si="34"/>
        <v>0</v>
      </c>
      <c r="AW299" s="1163">
        <v>284</v>
      </c>
      <c r="AX299" s="1164"/>
      <c r="AY299" s="1165"/>
      <c r="AZ299" s="1166"/>
      <c r="BA299" s="587">
        <f t="shared" si="35"/>
        <v>0</v>
      </c>
    </row>
    <row r="300" spans="1:53" s="17" customFormat="1" ht="16.75" hidden="1" customHeight="1" outlineLevel="1">
      <c r="A300" s="1163">
        <v>285</v>
      </c>
      <c r="B300" s="1164"/>
      <c r="C300" s="1165"/>
      <c r="D300" s="1166"/>
      <c r="E300" s="587">
        <f t="shared" si="27"/>
        <v>0</v>
      </c>
      <c r="G300" s="1163">
        <v>285</v>
      </c>
      <c r="H300" s="1164"/>
      <c r="I300" s="1165"/>
      <c r="J300" s="1166"/>
      <c r="K300" s="587">
        <f t="shared" si="28"/>
        <v>0</v>
      </c>
      <c r="M300" s="1163">
        <v>285</v>
      </c>
      <c r="N300" s="1164"/>
      <c r="O300" s="1165"/>
      <c r="P300" s="1166"/>
      <c r="Q300" s="587">
        <f t="shared" si="29"/>
        <v>0</v>
      </c>
      <c r="S300" s="1163">
        <v>285</v>
      </c>
      <c r="T300" s="1164"/>
      <c r="U300" s="1165"/>
      <c r="V300" s="1166"/>
      <c r="W300" s="587">
        <f t="shared" si="30"/>
        <v>0</v>
      </c>
      <c r="Y300" s="1163">
        <v>285</v>
      </c>
      <c r="Z300" s="1164"/>
      <c r="AA300" s="1165"/>
      <c r="AB300" s="1166"/>
      <c r="AC300" s="587">
        <f t="shared" si="31"/>
        <v>0</v>
      </c>
      <c r="AE300" s="1163">
        <v>285</v>
      </c>
      <c r="AF300" s="1164"/>
      <c r="AG300" s="1165"/>
      <c r="AH300" s="1166"/>
      <c r="AI300" s="587">
        <f t="shared" si="32"/>
        <v>0</v>
      </c>
      <c r="AK300" s="1163">
        <v>285</v>
      </c>
      <c r="AL300" s="1164"/>
      <c r="AM300" s="1165"/>
      <c r="AN300" s="1166"/>
      <c r="AO300" s="587">
        <f t="shared" si="33"/>
        <v>0</v>
      </c>
      <c r="AQ300" s="1163">
        <v>285</v>
      </c>
      <c r="AR300" s="1164"/>
      <c r="AS300" s="1165"/>
      <c r="AT300" s="1166"/>
      <c r="AU300" s="587">
        <f t="shared" si="34"/>
        <v>0</v>
      </c>
      <c r="AW300" s="1163">
        <v>285</v>
      </c>
      <c r="AX300" s="1164"/>
      <c r="AY300" s="1165"/>
      <c r="AZ300" s="1166"/>
      <c r="BA300" s="587">
        <f t="shared" si="35"/>
        <v>0</v>
      </c>
    </row>
    <row r="301" spans="1:53" s="17" customFormat="1" ht="16.75" hidden="1" customHeight="1" outlineLevel="1">
      <c r="A301" s="1163">
        <v>286</v>
      </c>
      <c r="B301" s="1164"/>
      <c r="C301" s="1165"/>
      <c r="D301" s="1166"/>
      <c r="E301" s="587">
        <f t="shared" si="27"/>
        <v>0</v>
      </c>
      <c r="G301" s="1163">
        <v>286</v>
      </c>
      <c r="H301" s="1164"/>
      <c r="I301" s="1165"/>
      <c r="J301" s="1166"/>
      <c r="K301" s="587">
        <f t="shared" si="28"/>
        <v>0</v>
      </c>
      <c r="M301" s="1163">
        <v>286</v>
      </c>
      <c r="N301" s="1164"/>
      <c r="O301" s="1165"/>
      <c r="P301" s="1166"/>
      <c r="Q301" s="587">
        <f t="shared" si="29"/>
        <v>0</v>
      </c>
      <c r="S301" s="1163">
        <v>286</v>
      </c>
      <c r="T301" s="1164"/>
      <c r="U301" s="1165"/>
      <c r="V301" s="1166"/>
      <c r="W301" s="587">
        <f t="shared" si="30"/>
        <v>0</v>
      </c>
      <c r="Y301" s="1163">
        <v>286</v>
      </c>
      <c r="Z301" s="1164"/>
      <c r="AA301" s="1165"/>
      <c r="AB301" s="1166"/>
      <c r="AC301" s="587">
        <f t="shared" si="31"/>
        <v>0</v>
      </c>
      <c r="AE301" s="1163">
        <v>286</v>
      </c>
      <c r="AF301" s="1164"/>
      <c r="AG301" s="1165"/>
      <c r="AH301" s="1166"/>
      <c r="AI301" s="587">
        <f t="shared" si="32"/>
        <v>0</v>
      </c>
      <c r="AK301" s="1163">
        <v>286</v>
      </c>
      <c r="AL301" s="1164"/>
      <c r="AM301" s="1165"/>
      <c r="AN301" s="1166"/>
      <c r="AO301" s="587">
        <f t="shared" si="33"/>
        <v>0</v>
      </c>
      <c r="AQ301" s="1163">
        <v>286</v>
      </c>
      <c r="AR301" s="1164"/>
      <c r="AS301" s="1165"/>
      <c r="AT301" s="1166"/>
      <c r="AU301" s="587">
        <f t="shared" si="34"/>
        <v>0</v>
      </c>
      <c r="AW301" s="1163">
        <v>286</v>
      </c>
      <c r="AX301" s="1164"/>
      <c r="AY301" s="1165"/>
      <c r="AZ301" s="1166"/>
      <c r="BA301" s="587">
        <f t="shared" si="35"/>
        <v>0</v>
      </c>
    </row>
    <row r="302" spans="1:53" s="17" customFormat="1" ht="16.75" hidden="1" customHeight="1" outlineLevel="1">
      <c r="A302" s="1163">
        <v>287</v>
      </c>
      <c r="B302" s="1164"/>
      <c r="C302" s="1165"/>
      <c r="D302" s="1166"/>
      <c r="E302" s="587">
        <f t="shared" si="27"/>
        <v>0</v>
      </c>
      <c r="G302" s="1163">
        <v>287</v>
      </c>
      <c r="H302" s="1164"/>
      <c r="I302" s="1165"/>
      <c r="J302" s="1166"/>
      <c r="K302" s="587">
        <f t="shared" si="28"/>
        <v>0</v>
      </c>
      <c r="M302" s="1163">
        <v>287</v>
      </c>
      <c r="N302" s="1164"/>
      <c r="O302" s="1165"/>
      <c r="P302" s="1166"/>
      <c r="Q302" s="587">
        <f t="shared" si="29"/>
        <v>0</v>
      </c>
      <c r="S302" s="1163">
        <v>287</v>
      </c>
      <c r="T302" s="1164"/>
      <c r="U302" s="1165"/>
      <c r="V302" s="1166"/>
      <c r="W302" s="587">
        <f t="shared" si="30"/>
        <v>0</v>
      </c>
      <c r="Y302" s="1163">
        <v>287</v>
      </c>
      <c r="Z302" s="1164"/>
      <c r="AA302" s="1165"/>
      <c r="AB302" s="1166"/>
      <c r="AC302" s="587">
        <f t="shared" si="31"/>
        <v>0</v>
      </c>
      <c r="AE302" s="1163">
        <v>287</v>
      </c>
      <c r="AF302" s="1164"/>
      <c r="AG302" s="1165"/>
      <c r="AH302" s="1166"/>
      <c r="AI302" s="587">
        <f t="shared" si="32"/>
        <v>0</v>
      </c>
      <c r="AK302" s="1163">
        <v>287</v>
      </c>
      <c r="AL302" s="1164"/>
      <c r="AM302" s="1165"/>
      <c r="AN302" s="1166"/>
      <c r="AO302" s="587">
        <f t="shared" si="33"/>
        <v>0</v>
      </c>
      <c r="AQ302" s="1163">
        <v>287</v>
      </c>
      <c r="AR302" s="1164"/>
      <c r="AS302" s="1165"/>
      <c r="AT302" s="1166"/>
      <c r="AU302" s="587">
        <f t="shared" si="34"/>
        <v>0</v>
      </c>
      <c r="AW302" s="1163">
        <v>287</v>
      </c>
      <c r="AX302" s="1164"/>
      <c r="AY302" s="1165"/>
      <c r="AZ302" s="1166"/>
      <c r="BA302" s="587">
        <f t="shared" si="35"/>
        <v>0</v>
      </c>
    </row>
    <row r="303" spans="1:53" s="17" customFormat="1" ht="16.75" hidden="1" customHeight="1" outlineLevel="1">
      <c r="A303" s="1163">
        <v>288</v>
      </c>
      <c r="B303" s="1164"/>
      <c r="C303" s="1165"/>
      <c r="D303" s="1166"/>
      <c r="E303" s="587">
        <f t="shared" si="27"/>
        <v>0</v>
      </c>
      <c r="G303" s="1163">
        <v>288</v>
      </c>
      <c r="H303" s="1164"/>
      <c r="I303" s="1165"/>
      <c r="J303" s="1166"/>
      <c r="K303" s="587">
        <f t="shared" si="28"/>
        <v>0</v>
      </c>
      <c r="M303" s="1163">
        <v>288</v>
      </c>
      <c r="N303" s="1164"/>
      <c r="O303" s="1165"/>
      <c r="P303" s="1166"/>
      <c r="Q303" s="587">
        <f t="shared" si="29"/>
        <v>0</v>
      </c>
      <c r="S303" s="1163">
        <v>288</v>
      </c>
      <c r="T303" s="1164"/>
      <c r="U303" s="1165"/>
      <c r="V303" s="1166"/>
      <c r="W303" s="587">
        <f t="shared" si="30"/>
        <v>0</v>
      </c>
      <c r="Y303" s="1163">
        <v>288</v>
      </c>
      <c r="Z303" s="1164"/>
      <c r="AA303" s="1165"/>
      <c r="AB303" s="1166"/>
      <c r="AC303" s="587">
        <f t="shared" si="31"/>
        <v>0</v>
      </c>
      <c r="AE303" s="1163">
        <v>288</v>
      </c>
      <c r="AF303" s="1164"/>
      <c r="AG303" s="1165"/>
      <c r="AH303" s="1166"/>
      <c r="AI303" s="587">
        <f t="shared" si="32"/>
        <v>0</v>
      </c>
      <c r="AK303" s="1163">
        <v>288</v>
      </c>
      <c r="AL303" s="1164"/>
      <c r="AM303" s="1165"/>
      <c r="AN303" s="1166"/>
      <c r="AO303" s="587">
        <f t="shared" si="33"/>
        <v>0</v>
      </c>
      <c r="AQ303" s="1163">
        <v>288</v>
      </c>
      <c r="AR303" s="1164"/>
      <c r="AS303" s="1165"/>
      <c r="AT303" s="1166"/>
      <c r="AU303" s="587">
        <f t="shared" si="34"/>
        <v>0</v>
      </c>
      <c r="AW303" s="1163">
        <v>288</v>
      </c>
      <c r="AX303" s="1164"/>
      <c r="AY303" s="1165"/>
      <c r="AZ303" s="1166"/>
      <c r="BA303" s="587">
        <f t="shared" si="35"/>
        <v>0</v>
      </c>
    </row>
    <row r="304" spans="1:53" s="17" customFormat="1" ht="16.75" hidden="1" customHeight="1" outlineLevel="1">
      <c r="A304" s="1163">
        <v>289</v>
      </c>
      <c r="B304" s="1164"/>
      <c r="C304" s="1165"/>
      <c r="D304" s="1166"/>
      <c r="E304" s="587">
        <f t="shared" si="27"/>
        <v>0</v>
      </c>
      <c r="G304" s="1163">
        <v>289</v>
      </c>
      <c r="H304" s="1164"/>
      <c r="I304" s="1165"/>
      <c r="J304" s="1166"/>
      <c r="K304" s="587">
        <f t="shared" si="28"/>
        <v>0</v>
      </c>
      <c r="M304" s="1163">
        <v>289</v>
      </c>
      <c r="N304" s="1164"/>
      <c r="O304" s="1165"/>
      <c r="P304" s="1166"/>
      <c r="Q304" s="587">
        <f t="shared" si="29"/>
        <v>0</v>
      </c>
      <c r="S304" s="1163">
        <v>289</v>
      </c>
      <c r="T304" s="1164"/>
      <c r="U304" s="1165"/>
      <c r="V304" s="1166"/>
      <c r="W304" s="587">
        <f t="shared" si="30"/>
        <v>0</v>
      </c>
      <c r="Y304" s="1163">
        <v>289</v>
      </c>
      <c r="Z304" s="1164"/>
      <c r="AA304" s="1165"/>
      <c r="AB304" s="1166"/>
      <c r="AC304" s="587">
        <f t="shared" si="31"/>
        <v>0</v>
      </c>
      <c r="AE304" s="1163">
        <v>289</v>
      </c>
      <c r="AF304" s="1164"/>
      <c r="AG304" s="1165"/>
      <c r="AH304" s="1166"/>
      <c r="AI304" s="587">
        <f t="shared" si="32"/>
        <v>0</v>
      </c>
      <c r="AK304" s="1163">
        <v>289</v>
      </c>
      <c r="AL304" s="1164"/>
      <c r="AM304" s="1165"/>
      <c r="AN304" s="1166"/>
      <c r="AO304" s="587">
        <f t="shared" si="33"/>
        <v>0</v>
      </c>
      <c r="AQ304" s="1163">
        <v>289</v>
      </c>
      <c r="AR304" s="1164"/>
      <c r="AS304" s="1165"/>
      <c r="AT304" s="1166"/>
      <c r="AU304" s="587">
        <f t="shared" si="34"/>
        <v>0</v>
      </c>
      <c r="AW304" s="1163">
        <v>289</v>
      </c>
      <c r="AX304" s="1164"/>
      <c r="AY304" s="1165"/>
      <c r="AZ304" s="1166"/>
      <c r="BA304" s="587">
        <f t="shared" si="35"/>
        <v>0</v>
      </c>
    </row>
    <row r="305" spans="1:53" s="17" customFormat="1" ht="16.75" hidden="1" customHeight="1" outlineLevel="1">
      <c r="A305" s="1163">
        <v>290</v>
      </c>
      <c r="B305" s="1164"/>
      <c r="C305" s="1165"/>
      <c r="D305" s="1166"/>
      <c r="E305" s="587">
        <f t="shared" si="27"/>
        <v>0</v>
      </c>
      <c r="G305" s="1163">
        <v>290</v>
      </c>
      <c r="H305" s="1164"/>
      <c r="I305" s="1165"/>
      <c r="J305" s="1166"/>
      <c r="K305" s="587">
        <f t="shared" si="28"/>
        <v>0</v>
      </c>
      <c r="M305" s="1163">
        <v>290</v>
      </c>
      <c r="N305" s="1164"/>
      <c r="O305" s="1165"/>
      <c r="P305" s="1166"/>
      <c r="Q305" s="587">
        <f t="shared" si="29"/>
        <v>0</v>
      </c>
      <c r="S305" s="1163">
        <v>290</v>
      </c>
      <c r="T305" s="1164"/>
      <c r="U305" s="1165"/>
      <c r="V305" s="1166"/>
      <c r="W305" s="587">
        <f t="shared" si="30"/>
        <v>0</v>
      </c>
      <c r="Y305" s="1163">
        <v>290</v>
      </c>
      <c r="Z305" s="1164"/>
      <c r="AA305" s="1165"/>
      <c r="AB305" s="1166"/>
      <c r="AC305" s="587">
        <f t="shared" si="31"/>
        <v>0</v>
      </c>
      <c r="AE305" s="1163">
        <v>290</v>
      </c>
      <c r="AF305" s="1164"/>
      <c r="AG305" s="1165"/>
      <c r="AH305" s="1166"/>
      <c r="AI305" s="587">
        <f t="shared" si="32"/>
        <v>0</v>
      </c>
      <c r="AK305" s="1163">
        <v>290</v>
      </c>
      <c r="AL305" s="1164"/>
      <c r="AM305" s="1165"/>
      <c r="AN305" s="1166"/>
      <c r="AO305" s="587">
        <f t="shared" si="33"/>
        <v>0</v>
      </c>
      <c r="AQ305" s="1163">
        <v>290</v>
      </c>
      <c r="AR305" s="1164"/>
      <c r="AS305" s="1165"/>
      <c r="AT305" s="1166"/>
      <c r="AU305" s="587">
        <f t="shared" si="34"/>
        <v>0</v>
      </c>
      <c r="AW305" s="1163">
        <v>290</v>
      </c>
      <c r="AX305" s="1164"/>
      <c r="AY305" s="1165"/>
      <c r="AZ305" s="1166"/>
      <c r="BA305" s="587">
        <f t="shared" si="35"/>
        <v>0</v>
      </c>
    </row>
    <row r="306" spans="1:53" s="17" customFormat="1" ht="16.75" hidden="1" customHeight="1" outlineLevel="1">
      <c r="A306" s="1163">
        <v>291</v>
      </c>
      <c r="B306" s="1164"/>
      <c r="C306" s="1165"/>
      <c r="D306" s="1166"/>
      <c r="E306" s="587">
        <f t="shared" si="27"/>
        <v>0</v>
      </c>
      <c r="G306" s="1163">
        <v>291</v>
      </c>
      <c r="H306" s="1164"/>
      <c r="I306" s="1165"/>
      <c r="J306" s="1166"/>
      <c r="K306" s="587">
        <f t="shared" si="28"/>
        <v>0</v>
      </c>
      <c r="M306" s="1163">
        <v>291</v>
      </c>
      <c r="N306" s="1164"/>
      <c r="O306" s="1165"/>
      <c r="P306" s="1166"/>
      <c r="Q306" s="587">
        <f t="shared" si="29"/>
        <v>0</v>
      </c>
      <c r="S306" s="1163">
        <v>291</v>
      </c>
      <c r="T306" s="1164"/>
      <c r="U306" s="1165"/>
      <c r="V306" s="1166"/>
      <c r="W306" s="587">
        <f t="shared" si="30"/>
        <v>0</v>
      </c>
      <c r="Y306" s="1163">
        <v>291</v>
      </c>
      <c r="Z306" s="1164"/>
      <c r="AA306" s="1165"/>
      <c r="AB306" s="1166"/>
      <c r="AC306" s="587">
        <f t="shared" si="31"/>
        <v>0</v>
      </c>
      <c r="AE306" s="1163">
        <v>291</v>
      </c>
      <c r="AF306" s="1164"/>
      <c r="AG306" s="1165"/>
      <c r="AH306" s="1166"/>
      <c r="AI306" s="587">
        <f t="shared" si="32"/>
        <v>0</v>
      </c>
      <c r="AK306" s="1163">
        <v>291</v>
      </c>
      <c r="AL306" s="1164"/>
      <c r="AM306" s="1165"/>
      <c r="AN306" s="1166"/>
      <c r="AO306" s="587">
        <f t="shared" si="33"/>
        <v>0</v>
      </c>
      <c r="AQ306" s="1163">
        <v>291</v>
      </c>
      <c r="AR306" s="1164"/>
      <c r="AS306" s="1165"/>
      <c r="AT306" s="1166"/>
      <c r="AU306" s="587">
        <f t="shared" si="34"/>
        <v>0</v>
      </c>
      <c r="AW306" s="1163">
        <v>291</v>
      </c>
      <c r="AX306" s="1164"/>
      <c r="AY306" s="1165"/>
      <c r="AZ306" s="1166"/>
      <c r="BA306" s="587">
        <f t="shared" si="35"/>
        <v>0</v>
      </c>
    </row>
    <row r="307" spans="1:53" s="17" customFormat="1" ht="16.75" hidden="1" customHeight="1" outlineLevel="1">
      <c r="A307" s="1163">
        <v>292</v>
      </c>
      <c r="B307" s="1164"/>
      <c r="C307" s="1165"/>
      <c r="D307" s="1166"/>
      <c r="E307" s="587">
        <f t="shared" si="27"/>
        <v>0</v>
      </c>
      <c r="G307" s="1163">
        <v>292</v>
      </c>
      <c r="H307" s="1164"/>
      <c r="I307" s="1165"/>
      <c r="J307" s="1166"/>
      <c r="K307" s="587">
        <f t="shared" si="28"/>
        <v>0</v>
      </c>
      <c r="M307" s="1163">
        <v>292</v>
      </c>
      <c r="N307" s="1164"/>
      <c r="O307" s="1165"/>
      <c r="P307" s="1166"/>
      <c r="Q307" s="587">
        <f t="shared" si="29"/>
        <v>0</v>
      </c>
      <c r="S307" s="1163">
        <v>292</v>
      </c>
      <c r="T307" s="1164"/>
      <c r="U307" s="1165"/>
      <c r="V307" s="1166"/>
      <c r="W307" s="587">
        <f t="shared" si="30"/>
        <v>0</v>
      </c>
      <c r="Y307" s="1163">
        <v>292</v>
      </c>
      <c r="Z307" s="1164"/>
      <c r="AA307" s="1165"/>
      <c r="AB307" s="1166"/>
      <c r="AC307" s="587">
        <f t="shared" si="31"/>
        <v>0</v>
      </c>
      <c r="AE307" s="1163">
        <v>292</v>
      </c>
      <c r="AF307" s="1164"/>
      <c r="AG307" s="1165"/>
      <c r="AH307" s="1166"/>
      <c r="AI307" s="587">
        <f t="shared" si="32"/>
        <v>0</v>
      </c>
      <c r="AK307" s="1163">
        <v>292</v>
      </c>
      <c r="AL307" s="1164"/>
      <c r="AM307" s="1165"/>
      <c r="AN307" s="1166"/>
      <c r="AO307" s="587">
        <f t="shared" si="33"/>
        <v>0</v>
      </c>
      <c r="AQ307" s="1163">
        <v>292</v>
      </c>
      <c r="AR307" s="1164"/>
      <c r="AS307" s="1165"/>
      <c r="AT307" s="1166"/>
      <c r="AU307" s="587">
        <f t="shared" si="34"/>
        <v>0</v>
      </c>
      <c r="AW307" s="1163">
        <v>292</v>
      </c>
      <c r="AX307" s="1164"/>
      <c r="AY307" s="1165"/>
      <c r="AZ307" s="1166"/>
      <c r="BA307" s="587">
        <f t="shared" si="35"/>
        <v>0</v>
      </c>
    </row>
    <row r="308" spans="1:53" s="17" customFormat="1" ht="16.75" hidden="1" customHeight="1" outlineLevel="1">
      <c r="A308" s="1163">
        <v>293</v>
      </c>
      <c r="B308" s="1164"/>
      <c r="C308" s="1165"/>
      <c r="D308" s="1166"/>
      <c r="E308" s="587">
        <f t="shared" si="27"/>
        <v>0</v>
      </c>
      <c r="G308" s="1163">
        <v>293</v>
      </c>
      <c r="H308" s="1164"/>
      <c r="I308" s="1165"/>
      <c r="J308" s="1166"/>
      <c r="K308" s="587">
        <f t="shared" si="28"/>
        <v>0</v>
      </c>
      <c r="M308" s="1163">
        <v>293</v>
      </c>
      <c r="N308" s="1164"/>
      <c r="O308" s="1165"/>
      <c r="P308" s="1166"/>
      <c r="Q308" s="587">
        <f t="shared" si="29"/>
        <v>0</v>
      </c>
      <c r="S308" s="1163">
        <v>293</v>
      </c>
      <c r="T308" s="1164"/>
      <c r="U308" s="1165"/>
      <c r="V308" s="1166"/>
      <c r="W308" s="587">
        <f t="shared" si="30"/>
        <v>0</v>
      </c>
      <c r="Y308" s="1163">
        <v>293</v>
      </c>
      <c r="Z308" s="1164"/>
      <c r="AA308" s="1165"/>
      <c r="AB308" s="1166"/>
      <c r="AC308" s="587">
        <f t="shared" si="31"/>
        <v>0</v>
      </c>
      <c r="AE308" s="1163">
        <v>293</v>
      </c>
      <c r="AF308" s="1164"/>
      <c r="AG308" s="1165"/>
      <c r="AH308" s="1166"/>
      <c r="AI308" s="587">
        <f t="shared" si="32"/>
        <v>0</v>
      </c>
      <c r="AK308" s="1163">
        <v>293</v>
      </c>
      <c r="AL308" s="1164"/>
      <c r="AM308" s="1165"/>
      <c r="AN308" s="1166"/>
      <c r="AO308" s="587">
        <f t="shared" si="33"/>
        <v>0</v>
      </c>
      <c r="AQ308" s="1163">
        <v>293</v>
      </c>
      <c r="AR308" s="1164"/>
      <c r="AS308" s="1165"/>
      <c r="AT308" s="1166"/>
      <c r="AU308" s="587">
        <f t="shared" si="34"/>
        <v>0</v>
      </c>
      <c r="AW308" s="1163">
        <v>293</v>
      </c>
      <c r="AX308" s="1164"/>
      <c r="AY308" s="1165"/>
      <c r="AZ308" s="1166"/>
      <c r="BA308" s="587">
        <f t="shared" si="35"/>
        <v>0</v>
      </c>
    </row>
    <row r="309" spans="1:53" s="17" customFormat="1" ht="16.75" hidden="1" customHeight="1" outlineLevel="1">
      <c r="A309" s="1163">
        <v>294</v>
      </c>
      <c r="B309" s="1164"/>
      <c r="C309" s="1165"/>
      <c r="D309" s="1166"/>
      <c r="E309" s="587">
        <f t="shared" si="27"/>
        <v>0</v>
      </c>
      <c r="G309" s="1163">
        <v>294</v>
      </c>
      <c r="H309" s="1164"/>
      <c r="I309" s="1165"/>
      <c r="J309" s="1166"/>
      <c r="K309" s="587">
        <f t="shared" si="28"/>
        <v>0</v>
      </c>
      <c r="M309" s="1163">
        <v>294</v>
      </c>
      <c r="N309" s="1164"/>
      <c r="O309" s="1165"/>
      <c r="P309" s="1166"/>
      <c r="Q309" s="587">
        <f t="shared" si="29"/>
        <v>0</v>
      </c>
      <c r="S309" s="1163">
        <v>294</v>
      </c>
      <c r="T309" s="1164"/>
      <c r="U309" s="1165"/>
      <c r="V309" s="1166"/>
      <c r="W309" s="587">
        <f t="shared" si="30"/>
        <v>0</v>
      </c>
      <c r="Y309" s="1163">
        <v>294</v>
      </c>
      <c r="Z309" s="1164"/>
      <c r="AA309" s="1165"/>
      <c r="AB309" s="1166"/>
      <c r="AC309" s="587">
        <f t="shared" si="31"/>
        <v>0</v>
      </c>
      <c r="AE309" s="1163">
        <v>294</v>
      </c>
      <c r="AF309" s="1164"/>
      <c r="AG309" s="1165"/>
      <c r="AH309" s="1166"/>
      <c r="AI309" s="587">
        <f t="shared" si="32"/>
        <v>0</v>
      </c>
      <c r="AK309" s="1163">
        <v>294</v>
      </c>
      <c r="AL309" s="1164"/>
      <c r="AM309" s="1165"/>
      <c r="AN309" s="1166"/>
      <c r="AO309" s="587">
        <f t="shared" si="33"/>
        <v>0</v>
      </c>
      <c r="AQ309" s="1163">
        <v>294</v>
      </c>
      <c r="AR309" s="1164"/>
      <c r="AS309" s="1165"/>
      <c r="AT309" s="1166"/>
      <c r="AU309" s="587">
        <f t="shared" si="34"/>
        <v>0</v>
      </c>
      <c r="AW309" s="1163">
        <v>294</v>
      </c>
      <c r="AX309" s="1164"/>
      <c r="AY309" s="1165"/>
      <c r="AZ309" s="1166"/>
      <c r="BA309" s="587">
        <f t="shared" si="35"/>
        <v>0</v>
      </c>
    </row>
    <row r="310" spans="1:53" s="17" customFormat="1" ht="16.75" hidden="1" customHeight="1" outlineLevel="1">
      <c r="A310" s="1163">
        <v>295</v>
      </c>
      <c r="B310" s="1164"/>
      <c r="C310" s="1165"/>
      <c r="D310" s="1166"/>
      <c r="E310" s="587">
        <f t="shared" si="27"/>
        <v>0</v>
      </c>
      <c r="G310" s="1163">
        <v>295</v>
      </c>
      <c r="H310" s="1164"/>
      <c r="I310" s="1165"/>
      <c r="J310" s="1166"/>
      <c r="K310" s="587">
        <f t="shared" si="28"/>
        <v>0</v>
      </c>
      <c r="M310" s="1163">
        <v>295</v>
      </c>
      <c r="N310" s="1164"/>
      <c r="O310" s="1165"/>
      <c r="P310" s="1166"/>
      <c r="Q310" s="587">
        <f t="shared" si="29"/>
        <v>0</v>
      </c>
      <c r="S310" s="1163">
        <v>295</v>
      </c>
      <c r="T310" s="1164"/>
      <c r="U310" s="1165"/>
      <c r="V310" s="1166"/>
      <c r="W310" s="587">
        <f t="shared" si="30"/>
        <v>0</v>
      </c>
      <c r="Y310" s="1163">
        <v>295</v>
      </c>
      <c r="Z310" s="1164"/>
      <c r="AA310" s="1165"/>
      <c r="AB310" s="1166"/>
      <c r="AC310" s="587">
        <f t="shared" si="31"/>
        <v>0</v>
      </c>
      <c r="AE310" s="1163">
        <v>295</v>
      </c>
      <c r="AF310" s="1164"/>
      <c r="AG310" s="1165"/>
      <c r="AH310" s="1166"/>
      <c r="AI310" s="587">
        <f t="shared" si="32"/>
        <v>0</v>
      </c>
      <c r="AK310" s="1163">
        <v>295</v>
      </c>
      <c r="AL310" s="1164"/>
      <c r="AM310" s="1165"/>
      <c r="AN310" s="1166"/>
      <c r="AO310" s="587">
        <f t="shared" si="33"/>
        <v>0</v>
      </c>
      <c r="AQ310" s="1163">
        <v>295</v>
      </c>
      <c r="AR310" s="1164"/>
      <c r="AS310" s="1165"/>
      <c r="AT310" s="1166"/>
      <c r="AU310" s="587">
        <f t="shared" si="34"/>
        <v>0</v>
      </c>
      <c r="AW310" s="1163">
        <v>295</v>
      </c>
      <c r="AX310" s="1164"/>
      <c r="AY310" s="1165"/>
      <c r="AZ310" s="1166"/>
      <c r="BA310" s="587">
        <f t="shared" si="35"/>
        <v>0</v>
      </c>
    </row>
    <row r="311" spans="1:53" s="17" customFormat="1" ht="16.75" hidden="1" customHeight="1" outlineLevel="1">
      <c r="A311" s="1163">
        <v>296</v>
      </c>
      <c r="B311" s="1164"/>
      <c r="C311" s="1165"/>
      <c r="D311" s="1166"/>
      <c r="E311" s="587">
        <f t="shared" si="27"/>
        <v>0</v>
      </c>
      <c r="G311" s="1163">
        <v>296</v>
      </c>
      <c r="H311" s="1164"/>
      <c r="I311" s="1165"/>
      <c r="J311" s="1166"/>
      <c r="K311" s="587">
        <f t="shared" si="28"/>
        <v>0</v>
      </c>
      <c r="M311" s="1163">
        <v>296</v>
      </c>
      <c r="N311" s="1164"/>
      <c r="O311" s="1165"/>
      <c r="P311" s="1166"/>
      <c r="Q311" s="587">
        <f t="shared" si="29"/>
        <v>0</v>
      </c>
      <c r="S311" s="1163">
        <v>296</v>
      </c>
      <c r="T311" s="1164"/>
      <c r="U311" s="1165"/>
      <c r="V311" s="1166"/>
      <c r="W311" s="587">
        <f t="shared" si="30"/>
        <v>0</v>
      </c>
      <c r="Y311" s="1163">
        <v>296</v>
      </c>
      <c r="Z311" s="1164"/>
      <c r="AA311" s="1165"/>
      <c r="AB311" s="1166"/>
      <c r="AC311" s="587">
        <f t="shared" si="31"/>
        <v>0</v>
      </c>
      <c r="AE311" s="1163">
        <v>296</v>
      </c>
      <c r="AF311" s="1164"/>
      <c r="AG311" s="1165"/>
      <c r="AH311" s="1166"/>
      <c r="AI311" s="587">
        <f t="shared" si="32"/>
        <v>0</v>
      </c>
      <c r="AK311" s="1163">
        <v>296</v>
      </c>
      <c r="AL311" s="1164"/>
      <c r="AM311" s="1165"/>
      <c r="AN311" s="1166"/>
      <c r="AO311" s="587">
        <f t="shared" si="33"/>
        <v>0</v>
      </c>
      <c r="AQ311" s="1163">
        <v>296</v>
      </c>
      <c r="AR311" s="1164"/>
      <c r="AS311" s="1165"/>
      <c r="AT311" s="1166"/>
      <c r="AU311" s="587">
        <f t="shared" si="34"/>
        <v>0</v>
      </c>
      <c r="AW311" s="1163">
        <v>296</v>
      </c>
      <c r="AX311" s="1164"/>
      <c r="AY311" s="1165"/>
      <c r="AZ311" s="1166"/>
      <c r="BA311" s="587">
        <f t="shared" si="35"/>
        <v>0</v>
      </c>
    </row>
    <row r="312" spans="1:53" s="17" customFormat="1" ht="16.75" hidden="1" customHeight="1" outlineLevel="1">
      <c r="A312" s="1163">
        <v>297</v>
      </c>
      <c r="B312" s="1164"/>
      <c r="C312" s="1165"/>
      <c r="D312" s="1166"/>
      <c r="E312" s="587">
        <f t="shared" si="27"/>
        <v>0</v>
      </c>
      <c r="G312" s="1163">
        <v>297</v>
      </c>
      <c r="H312" s="1164"/>
      <c r="I312" s="1165"/>
      <c r="J312" s="1166"/>
      <c r="K312" s="587">
        <f t="shared" si="28"/>
        <v>0</v>
      </c>
      <c r="M312" s="1163">
        <v>297</v>
      </c>
      <c r="N312" s="1164"/>
      <c r="O312" s="1165"/>
      <c r="P312" s="1166"/>
      <c r="Q312" s="587">
        <f t="shared" si="29"/>
        <v>0</v>
      </c>
      <c r="S312" s="1163">
        <v>297</v>
      </c>
      <c r="T312" s="1164"/>
      <c r="U312" s="1165"/>
      <c r="V312" s="1166"/>
      <c r="W312" s="587">
        <f t="shared" si="30"/>
        <v>0</v>
      </c>
      <c r="Y312" s="1163">
        <v>297</v>
      </c>
      <c r="Z312" s="1164"/>
      <c r="AA312" s="1165"/>
      <c r="AB312" s="1166"/>
      <c r="AC312" s="587">
        <f t="shared" si="31"/>
        <v>0</v>
      </c>
      <c r="AE312" s="1163">
        <v>297</v>
      </c>
      <c r="AF312" s="1164"/>
      <c r="AG312" s="1165"/>
      <c r="AH312" s="1166"/>
      <c r="AI312" s="587">
        <f t="shared" si="32"/>
        <v>0</v>
      </c>
      <c r="AK312" s="1163">
        <v>297</v>
      </c>
      <c r="AL312" s="1164"/>
      <c r="AM312" s="1165"/>
      <c r="AN312" s="1166"/>
      <c r="AO312" s="587">
        <f t="shared" si="33"/>
        <v>0</v>
      </c>
      <c r="AQ312" s="1163">
        <v>297</v>
      </c>
      <c r="AR312" s="1164"/>
      <c r="AS312" s="1165"/>
      <c r="AT312" s="1166"/>
      <c r="AU312" s="587">
        <f t="shared" si="34"/>
        <v>0</v>
      </c>
      <c r="AW312" s="1163">
        <v>297</v>
      </c>
      <c r="AX312" s="1164"/>
      <c r="AY312" s="1165"/>
      <c r="AZ312" s="1166"/>
      <c r="BA312" s="587">
        <f t="shared" si="35"/>
        <v>0</v>
      </c>
    </row>
    <row r="313" spans="1:53" s="17" customFormat="1" ht="16.75" hidden="1" customHeight="1" outlineLevel="1">
      <c r="A313" s="1163">
        <v>298</v>
      </c>
      <c r="B313" s="1164"/>
      <c r="C313" s="1165"/>
      <c r="D313" s="1166"/>
      <c r="E313" s="587">
        <f t="shared" si="27"/>
        <v>0</v>
      </c>
      <c r="G313" s="1163">
        <v>298</v>
      </c>
      <c r="H313" s="1164"/>
      <c r="I313" s="1165"/>
      <c r="J313" s="1166"/>
      <c r="K313" s="587">
        <f t="shared" si="28"/>
        <v>0</v>
      </c>
      <c r="M313" s="1163">
        <v>298</v>
      </c>
      <c r="N313" s="1164"/>
      <c r="O313" s="1165"/>
      <c r="P313" s="1166"/>
      <c r="Q313" s="587">
        <f t="shared" si="29"/>
        <v>0</v>
      </c>
      <c r="S313" s="1163">
        <v>298</v>
      </c>
      <c r="T313" s="1164"/>
      <c r="U313" s="1165"/>
      <c r="V313" s="1166"/>
      <c r="W313" s="587">
        <f t="shared" si="30"/>
        <v>0</v>
      </c>
      <c r="Y313" s="1163">
        <v>298</v>
      </c>
      <c r="Z313" s="1164"/>
      <c r="AA313" s="1165"/>
      <c r="AB313" s="1166"/>
      <c r="AC313" s="587">
        <f t="shared" si="31"/>
        <v>0</v>
      </c>
      <c r="AE313" s="1163">
        <v>298</v>
      </c>
      <c r="AF313" s="1164"/>
      <c r="AG313" s="1165"/>
      <c r="AH313" s="1166"/>
      <c r="AI313" s="587">
        <f t="shared" si="32"/>
        <v>0</v>
      </c>
      <c r="AK313" s="1163">
        <v>298</v>
      </c>
      <c r="AL313" s="1164"/>
      <c r="AM313" s="1165"/>
      <c r="AN313" s="1166"/>
      <c r="AO313" s="587">
        <f t="shared" si="33"/>
        <v>0</v>
      </c>
      <c r="AQ313" s="1163">
        <v>298</v>
      </c>
      <c r="AR313" s="1164"/>
      <c r="AS313" s="1165"/>
      <c r="AT313" s="1166"/>
      <c r="AU313" s="587">
        <f t="shared" si="34"/>
        <v>0</v>
      </c>
      <c r="AW313" s="1163">
        <v>298</v>
      </c>
      <c r="AX313" s="1164"/>
      <c r="AY313" s="1165"/>
      <c r="AZ313" s="1166"/>
      <c r="BA313" s="587">
        <f t="shared" si="35"/>
        <v>0</v>
      </c>
    </row>
    <row r="314" spans="1:53" s="17" customFormat="1" ht="16.75" hidden="1" customHeight="1" outlineLevel="1">
      <c r="A314" s="1163">
        <v>299</v>
      </c>
      <c r="B314" s="1164"/>
      <c r="C314" s="1165"/>
      <c r="D314" s="1166"/>
      <c r="E314" s="587">
        <f t="shared" si="27"/>
        <v>0</v>
      </c>
      <c r="G314" s="1163">
        <v>299</v>
      </c>
      <c r="H314" s="1164"/>
      <c r="I314" s="1165"/>
      <c r="J314" s="1166"/>
      <c r="K314" s="587">
        <f t="shared" si="28"/>
        <v>0</v>
      </c>
      <c r="M314" s="1163">
        <v>299</v>
      </c>
      <c r="N314" s="1164"/>
      <c r="O314" s="1165"/>
      <c r="P314" s="1166"/>
      <c r="Q314" s="587">
        <f t="shared" si="29"/>
        <v>0</v>
      </c>
      <c r="S314" s="1163">
        <v>299</v>
      </c>
      <c r="T314" s="1164"/>
      <c r="U314" s="1165"/>
      <c r="V314" s="1166"/>
      <c r="W314" s="587">
        <f t="shared" si="30"/>
        <v>0</v>
      </c>
      <c r="Y314" s="1163">
        <v>299</v>
      </c>
      <c r="Z314" s="1164"/>
      <c r="AA314" s="1165"/>
      <c r="AB314" s="1166"/>
      <c r="AC314" s="587">
        <f t="shared" si="31"/>
        <v>0</v>
      </c>
      <c r="AE314" s="1163">
        <v>299</v>
      </c>
      <c r="AF314" s="1164"/>
      <c r="AG314" s="1165"/>
      <c r="AH314" s="1166"/>
      <c r="AI314" s="587">
        <f t="shared" si="32"/>
        <v>0</v>
      </c>
      <c r="AK314" s="1163">
        <v>299</v>
      </c>
      <c r="AL314" s="1164"/>
      <c r="AM314" s="1165"/>
      <c r="AN314" s="1166"/>
      <c r="AO314" s="587">
        <f t="shared" si="33"/>
        <v>0</v>
      </c>
      <c r="AQ314" s="1163">
        <v>299</v>
      </c>
      <c r="AR314" s="1164"/>
      <c r="AS314" s="1165"/>
      <c r="AT314" s="1166"/>
      <c r="AU314" s="587">
        <f t="shared" si="34"/>
        <v>0</v>
      </c>
      <c r="AW314" s="1163">
        <v>299</v>
      </c>
      <c r="AX314" s="1164"/>
      <c r="AY314" s="1165"/>
      <c r="AZ314" s="1166"/>
      <c r="BA314" s="587">
        <f t="shared" si="35"/>
        <v>0</v>
      </c>
    </row>
    <row r="315" spans="1:53" s="17" customFormat="1" ht="16.75" hidden="1" customHeight="1" outlineLevel="1">
      <c r="A315" s="1163">
        <v>300</v>
      </c>
      <c r="B315" s="1164"/>
      <c r="C315" s="1165"/>
      <c r="D315" s="1166"/>
      <c r="E315" s="587">
        <f t="shared" si="27"/>
        <v>0</v>
      </c>
      <c r="G315" s="1163">
        <v>300</v>
      </c>
      <c r="H315" s="1164"/>
      <c r="I315" s="1165"/>
      <c r="J315" s="1166"/>
      <c r="K315" s="587">
        <f t="shared" si="28"/>
        <v>0</v>
      </c>
      <c r="M315" s="1163">
        <v>300</v>
      </c>
      <c r="N315" s="1164"/>
      <c r="O315" s="1165"/>
      <c r="P315" s="1166"/>
      <c r="Q315" s="587">
        <f t="shared" si="29"/>
        <v>0</v>
      </c>
      <c r="S315" s="1163">
        <v>300</v>
      </c>
      <c r="T315" s="1164"/>
      <c r="U315" s="1165"/>
      <c r="V315" s="1166"/>
      <c r="W315" s="587">
        <f t="shared" si="30"/>
        <v>0</v>
      </c>
      <c r="Y315" s="1163">
        <v>300</v>
      </c>
      <c r="Z315" s="1164"/>
      <c r="AA315" s="1165"/>
      <c r="AB315" s="1166"/>
      <c r="AC315" s="587">
        <f t="shared" si="31"/>
        <v>0</v>
      </c>
      <c r="AE315" s="1163">
        <v>300</v>
      </c>
      <c r="AF315" s="1164"/>
      <c r="AG315" s="1165"/>
      <c r="AH315" s="1166"/>
      <c r="AI315" s="587">
        <f t="shared" si="32"/>
        <v>0</v>
      </c>
      <c r="AK315" s="1163">
        <v>300</v>
      </c>
      <c r="AL315" s="1164"/>
      <c r="AM315" s="1165"/>
      <c r="AN315" s="1166"/>
      <c r="AO315" s="587">
        <f t="shared" si="33"/>
        <v>0</v>
      </c>
      <c r="AQ315" s="1163">
        <v>300</v>
      </c>
      <c r="AR315" s="1164"/>
      <c r="AS315" s="1165"/>
      <c r="AT315" s="1166"/>
      <c r="AU315" s="587">
        <f t="shared" si="34"/>
        <v>0</v>
      </c>
      <c r="AW315" s="1163">
        <v>300</v>
      </c>
      <c r="AX315" s="1164"/>
      <c r="AY315" s="1165"/>
      <c r="AZ315" s="1166"/>
      <c r="BA315" s="587">
        <f t="shared" si="35"/>
        <v>0</v>
      </c>
    </row>
    <row r="316" spans="1:53" s="17" customFormat="1" ht="16.75" hidden="1" customHeight="1" outlineLevel="1">
      <c r="A316" s="1163">
        <v>301</v>
      </c>
      <c r="B316" s="1164"/>
      <c r="C316" s="1165"/>
      <c r="D316" s="1166"/>
      <c r="E316" s="587">
        <f t="shared" si="27"/>
        <v>0</v>
      </c>
      <c r="G316" s="1163">
        <v>301</v>
      </c>
      <c r="H316" s="1164"/>
      <c r="I316" s="1165"/>
      <c r="J316" s="1166"/>
      <c r="K316" s="587">
        <f t="shared" si="28"/>
        <v>0</v>
      </c>
      <c r="M316" s="1163">
        <v>301</v>
      </c>
      <c r="N316" s="1164"/>
      <c r="O316" s="1165"/>
      <c r="P316" s="1166"/>
      <c r="Q316" s="587">
        <f t="shared" si="29"/>
        <v>0</v>
      </c>
      <c r="S316" s="1163">
        <v>301</v>
      </c>
      <c r="T316" s="1164"/>
      <c r="U316" s="1165"/>
      <c r="V316" s="1166"/>
      <c r="W316" s="587">
        <f t="shared" si="30"/>
        <v>0</v>
      </c>
      <c r="Y316" s="1163">
        <v>301</v>
      </c>
      <c r="Z316" s="1164"/>
      <c r="AA316" s="1165"/>
      <c r="AB316" s="1166"/>
      <c r="AC316" s="587">
        <f t="shared" si="31"/>
        <v>0</v>
      </c>
      <c r="AE316" s="1163">
        <v>301</v>
      </c>
      <c r="AF316" s="1164"/>
      <c r="AG316" s="1165"/>
      <c r="AH316" s="1166"/>
      <c r="AI316" s="587">
        <f t="shared" si="32"/>
        <v>0</v>
      </c>
      <c r="AK316" s="1163">
        <v>301</v>
      </c>
      <c r="AL316" s="1164"/>
      <c r="AM316" s="1165"/>
      <c r="AN316" s="1166"/>
      <c r="AO316" s="587">
        <f t="shared" si="33"/>
        <v>0</v>
      </c>
      <c r="AQ316" s="1163">
        <v>301</v>
      </c>
      <c r="AR316" s="1164"/>
      <c r="AS316" s="1165"/>
      <c r="AT316" s="1166"/>
      <c r="AU316" s="587">
        <f t="shared" si="34"/>
        <v>0</v>
      </c>
      <c r="AW316" s="1163">
        <v>301</v>
      </c>
      <c r="AX316" s="1164"/>
      <c r="AY316" s="1165"/>
      <c r="AZ316" s="1166"/>
      <c r="BA316" s="587">
        <f t="shared" si="35"/>
        <v>0</v>
      </c>
    </row>
    <row r="317" spans="1:53" s="17" customFormat="1" ht="16.75" hidden="1" customHeight="1" outlineLevel="1">
      <c r="A317" s="1163">
        <v>302</v>
      </c>
      <c r="B317" s="1164"/>
      <c r="C317" s="1165"/>
      <c r="D317" s="1166"/>
      <c r="E317" s="587">
        <f t="shared" ref="E317:E500" si="36">IF(AND(C317&gt;=D$9,C317&lt;=D$8),1,0)</f>
        <v>0</v>
      </c>
      <c r="G317" s="1163">
        <v>302</v>
      </c>
      <c r="H317" s="1164"/>
      <c r="I317" s="1165"/>
      <c r="J317" s="1166"/>
      <c r="K317" s="587">
        <f t="shared" ref="K317:K500" si="37">IF(AND(I317&gt;=J$9,I317&lt;=J$8),1,0)</f>
        <v>0</v>
      </c>
      <c r="M317" s="1163">
        <v>302</v>
      </c>
      <c r="N317" s="1164"/>
      <c r="O317" s="1165"/>
      <c r="P317" s="1166"/>
      <c r="Q317" s="587">
        <f t="shared" ref="Q317:Q500" si="38">IF(AND(O317&gt;=P$9,O317&lt;=P$8),1,0)</f>
        <v>0</v>
      </c>
      <c r="S317" s="1163">
        <v>302</v>
      </c>
      <c r="T317" s="1164"/>
      <c r="U317" s="1165"/>
      <c r="V317" s="1166"/>
      <c r="W317" s="587">
        <f t="shared" ref="W317:W500" si="39">IF(AND(U317&gt;=V$9,U317&lt;=V$8),1,0)</f>
        <v>0</v>
      </c>
      <c r="Y317" s="1163">
        <v>302</v>
      </c>
      <c r="Z317" s="1164"/>
      <c r="AA317" s="1165"/>
      <c r="AB317" s="1166"/>
      <c r="AC317" s="587">
        <f t="shared" ref="AC317:AC500" si="40">IF(AND(AA317&gt;=AB$9,AA317&lt;=AB$8),1,0)</f>
        <v>0</v>
      </c>
      <c r="AE317" s="1163">
        <v>302</v>
      </c>
      <c r="AF317" s="1164"/>
      <c r="AG317" s="1165"/>
      <c r="AH317" s="1166"/>
      <c r="AI317" s="587">
        <f t="shared" ref="AI317:AI500" si="41">IF(AND(AG317&gt;=AH$9,AG317&lt;=AH$8),1,0)</f>
        <v>0</v>
      </c>
      <c r="AK317" s="1163">
        <v>302</v>
      </c>
      <c r="AL317" s="1164"/>
      <c r="AM317" s="1165"/>
      <c r="AN317" s="1166"/>
      <c r="AO317" s="587">
        <f t="shared" ref="AO317:AO500" si="42">IF(AND(AM317&gt;=AN$9,AM317&lt;=AN$8),1,0)</f>
        <v>0</v>
      </c>
      <c r="AQ317" s="1163">
        <v>302</v>
      </c>
      <c r="AR317" s="1164"/>
      <c r="AS317" s="1165"/>
      <c r="AT317" s="1166"/>
      <c r="AU317" s="587">
        <f t="shared" ref="AU317:AU500" si="43">IF(AND(AS317&gt;=AT$9,AS317&lt;=AT$8),1,0)</f>
        <v>0</v>
      </c>
      <c r="AW317" s="1163">
        <v>302</v>
      </c>
      <c r="AX317" s="1164"/>
      <c r="AY317" s="1165"/>
      <c r="AZ317" s="1166"/>
      <c r="BA317" s="587">
        <f t="shared" ref="BA317:BA500" si="44">IF(AND(AY317&gt;=AZ$9,AY317&lt;=AZ$8),1,0)</f>
        <v>0</v>
      </c>
    </row>
    <row r="318" spans="1:53" s="17" customFormat="1" ht="16.75" hidden="1" customHeight="1" outlineLevel="1">
      <c r="A318" s="1163">
        <v>303</v>
      </c>
      <c r="B318" s="1164"/>
      <c r="C318" s="1165"/>
      <c r="D318" s="1166"/>
      <c r="E318" s="587">
        <f t="shared" si="36"/>
        <v>0</v>
      </c>
      <c r="G318" s="1163">
        <v>303</v>
      </c>
      <c r="H318" s="1164"/>
      <c r="I318" s="1165"/>
      <c r="J318" s="1166"/>
      <c r="K318" s="587">
        <f t="shared" si="37"/>
        <v>0</v>
      </c>
      <c r="M318" s="1163">
        <v>303</v>
      </c>
      <c r="N318" s="1164"/>
      <c r="O318" s="1165"/>
      <c r="P318" s="1166"/>
      <c r="Q318" s="587">
        <f t="shared" si="38"/>
        <v>0</v>
      </c>
      <c r="S318" s="1163">
        <v>303</v>
      </c>
      <c r="T318" s="1164"/>
      <c r="U318" s="1165"/>
      <c r="V318" s="1166"/>
      <c r="W318" s="587">
        <f t="shared" si="39"/>
        <v>0</v>
      </c>
      <c r="Y318" s="1163">
        <v>303</v>
      </c>
      <c r="Z318" s="1164"/>
      <c r="AA318" s="1165"/>
      <c r="AB318" s="1166"/>
      <c r="AC318" s="587">
        <f t="shared" si="40"/>
        <v>0</v>
      </c>
      <c r="AE318" s="1163">
        <v>303</v>
      </c>
      <c r="AF318" s="1164"/>
      <c r="AG318" s="1165"/>
      <c r="AH318" s="1166"/>
      <c r="AI318" s="587">
        <f t="shared" si="41"/>
        <v>0</v>
      </c>
      <c r="AK318" s="1163">
        <v>303</v>
      </c>
      <c r="AL318" s="1164"/>
      <c r="AM318" s="1165"/>
      <c r="AN318" s="1166"/>
      <c r="AO318" s="587">
        <f t="shared" si="42"/>
        <v>0</v>
      </c>
      <c r="AQ318" s="1163">
        <v>303</v>
      </c>
      <c r="AR318" s="1164"/>
      <c r="AS318" s="1165"/>
      <c r="AT318" s="1166"/>
      <c r="AU318" s="587">
        <f t="shared" si="43"/>
        <v>0</v>
      </c>
      <c r="AW318" s="1163">
        <v>303</v>
      </c>
      <c r="AX318" s="1164"/>
      <c r="AY318" s="1165"/>
      <c r="AZ318" s="1166"/>
      <c r="BA318" s="587">
        <f t="shared" si="44"/>
        <v>0</v>
      </c>
    </row>
    <row r="319" spans="1:53" s="17" customFormat="1" ht="16.75" hidden="1" customHeight="1" outlineLevel="1">
      <c r="A319" s="1163">
        <v>304</v>
      </c>
      <c r="B319" s="1164"/>
      <c r="C319" s="1165"/>
      <c r="D319" s="1166"/>
      <c r="E319" s="587">
        <f t="shared" si="36"/>
        <v>0</v>
      </c>
      <c r="G319" s="1163">
        <v>304</v>
      </c>
      <c r="H319" s="1164"/>
      <c r="I319" s="1165"/>
      <c r="J319" s="1166"/>
      <c r="K319" s="587">
        <f t="shared" si="37"/>
        <v>0</v>
      </c>
      <c r="M319" s="1163">
        <v>304</v>
      </c>
      <c r="N319" s="1164"/>
      <c r="O319" s="1165"/>
      <c r="P319" s="1166"/>
      <c r="Q319" s="587">
        <f t="shared" si="38"/>
        <v>0</v>
      </c>
      <c r="S319" s="1163">
        <v>304</v>
      </c>
      <c r="T319" s="1164"/>
      <c r="U319" s="1165"/>
      <c r="V319" s="1166"/>
      <c r="W319" s="587">
        <f t="shared" si="39"/>
        <v>0</v>
      </c>
      <c r="Y319" s="1163">
        <v>304</v>
      </c>
      <c r="Z319" s="1164"/>
      <c r="AA319" s="1165"/>
      <c r="AB319" s="1166"/>
      <c r="AC319" s="587">
        <f t="shared" si="40"/>
        <v>0</v>
      </c>
      <c r="AE319" s="1163">
        <v>304</v>
      </c>
      <c r="AF319" s="1164"/>
      <c r="AG319" s="1165"/>
      <c r="AH319" s="1166"/>
      <c r="AI319" s="587">
        <f t="shared" si="41"/>
        <v>0</v>
      </c>
      <c r="AK319" s="1163">
        <v>304</v>
      </c>
      <c r="AL319" s="1164"/>
      <c r="AM319" s="1165"/>
      <c r="AN319" s="1166"/>
      <c r="AO319" s="587">
        <f t="shared" si="42"/>
        <v>0</v>
      </c>
      <c r="AQ319" s="1163">
        <v>304</v>
      </c>
      <c r="AR319" s="1164"/>
      <c r="AS319" s="1165"/>
      <c r="AT319" s="1166"/>
      <c r="AU319" s="587">
        <f t="shared" si="43"/>
        <v>0</v>
      </c>
      <c r="AW319" s="1163">
        <v>304</v>
      </c>
      <c r="AX319" s="1164"/>
      <c r="AY319" s="1165"/>
      <c r="AZ319" s="1166"/>
      <c r="BA319" s="587">
        <f t="shared" si="44"/>
        <v>0</v>
      </c>
    </row>
    <row r="320" spans="1:53" s="17" customFormat="1" ht="16.75" hidden="1" customHeight="1" outlineLevel="1">
      <c r="A320" s="1163">
        <v>305</v>
      </c>
      <c r="B320" s="1164"/>
      <c r="C320" s="1165"/>
      <c r="D320" s="1166"/>
      <c r="E320" s="587">
        <f t="shared" si="36"/>
        <v>0</v>
      </c>
      <c r="G320" s="1163">
        <v>305</v>
      </c>
      <c r="H320" s="1164"/>
      <c r="I320" s="1165"/>
      <c r="J320" s="1166"/>
      <c r="K320" s="587">
        <f t="shared" si="37"/>
        <v>0</v>
      </c>
      <c r="M320" s="1163">
        <v>305</v>
      </c>
      <c r="N320" s="1164"/>
      <c r="O320" s="1165"/>
      <c r="P320" s="1166"/>
      <c r="Q320" s="587">
        <f t="shared" si="38"/>
        <v>0</v>
      </c>
      <c r="S320" s="1163">
        <v>305</v>
      </c>
      <c r="T320" s="1164"/>
      <c r="U320" s="1165"/>
      <c r="V320" s="1166"/>
      <c r="W320" s="587">
        <f t="shared" si="39"/>
        <v>0</v>
      </c>
      <c r="Y320" s="1163">
        <v>305</v>
      </c>
      <c r="Z320" s="1164"/>
      <c r="AA320" s="1165"/>
      <c r="AB320" s="1166"/>
      <c r="AC320" s="587">
        <f t="shared" si="40"/>
        <v>0</v>
      </c>
      <c r="AE320" s="1163">
        <v>305</v>
      </c>
      <c r="AF320" s="1164"/>
      <c r="AG320" s="1165"/>
      <c r="AH320" s="1166"/>
      <c r="AI320" s="587">
        <f t="shared" si="41"/>
        <v>0</v>
      </c>
      <c r="AK320" s="1163">
        <v>305</v>
      </c>
      <c r="AL320" s="1164"/>
      <c r="AM320" s="1165"/>
      <c r="AN320" s="1166"/>
      <c r="AO320" s="587">
        <f t="shared" si="42"/>
        <v>0</v>
      </c>
      <c r="AQ320" s="1163">
        <v>305</v>
      </c>
      <c r="AR320" s="1164"/>
      <c r="AS320" s="1165"/>
      <c r="AT320" s="1166"/>
      <c r="AU320" s="587">
        <f t="shared" si="43"/>
        <v>0</v>
      </c>
      <c r="AW320" s="1163">
        <v>305</v>
      </c>
      <c r="AX320" s="1164"/>
      <c r="AY320" s="1165"/>
      <c r="AZ320" s="1166"/>
      <c r="BA320" s="587">
        <f t="shared" si="44"/>
        <v>0</v>
      </c>
    </row>
    <row r="321" spans="1:53" s="17" customFormat="1" ht="16.75" hidden="1" customHeight="1" outlineLevel="1">
      <c r="A321" s="1163">
        <v>306</v>
      </c>
      <c r="B321" s="1164"/>
      <c r="C321" s="1165"/>
      <c r="D321" s="1166"/>
      <c r="E321" s="587">
        <f t="shared" si="36"/>
        <v>0</v>
      </c>
      <c r="G321" s="1163">
        <v>306</v>
      </c>
      <c r="H321" s="1164"/>
      <c r="I321" s="1165"/>
      <c r="J321" s="1166"/>
      <c r="K321" s="587">
        <f t="shared" si="37"/>
        <v>0</v>
      </c>
      <c r="M321" s="1163">
        <v>306</v>
      </c>
      <c r="N321" s="1164"/>
      <c r="O321" s="1165"/>
      <c r="P321" s="1166"/>
      <c r="Q321" s="587">
        <f t="shared" si="38"/>
        <v>0</v>
      </c>
      <c r="S321" s="1163">
        <v>306</v>
      </c>
      <c r="T321" s="1164"/>
      <c r="U321" s="1165"/>
      <c r="V321" s="1166"/>
      <c r="W321" s="587">
        <f t="shared" si="39"/>
        <v>0</v>
      </c>
      <c r="Y321" s="1163">
        <v>306</v>
      </c>
      <c r="Z321" s="1164"/>
      <c r="AA321" s="1165"/>
      <c r="AB321" s="1166"/>
      <c r="AC321" s="587">
        <f t="shared" si="40"/>
        <v>0</v>
      </c>
      <c r="AE321" s="1163">
        <v>306</v>
      </c>
      <c r="AF321" s="1164"/>
      <c r="AG321" s="1165"/>
      <c r="AH321" s="1166"/>
      <c r="AI321" s="587">
        <f t="shared" si="41"/>
        <v>0</v>
      </c>
      <c r="AK321" s="1163">
        <v>306</v>
      </c>
      <c r="AL321" s="1164"/>
      <c r="AM321" s="1165"/>
      <c r="AN321" s="1166"/>
      <c r="AO321" s="587">
        <f t="shared" si="42"/>
        <v>0</v>
      </c>
      <c r="AQ321" s="1163">
        <v>306</v>
      </c>
      <c r="AR321" s="1164"/>
      <c r="AS321" s="1165"/>
      <c r="AT321" s="1166"/>
      <c r="AU321" s="587">
        <f t="shared" si="43"/>
        <v>0</v>
      </c>
      <c r="AW321" s="1163">
        <v>306</v>
      </c>
      <c r="AX321" s="1164"/>
      <c r="AY321" s="1165"/>
      <c r="AZ321" s="1166"/>
      <c r="BA321" s="587">
        <f t="shared" si="44"/>
        <v>0</v>
      </c>
    </row>
    <row r="322" spans="1:53" s="17" customFormat="1" ht="16.75" hidden="1" customHeight="1" outlineLevel="1">
      <c r="A322" s="1163">
        <v>307</v>
      </c>
      <c r="B322" s="1164"/>
      <c r="C322" s="1165"/>
      <c r="D322" s="1166"/>
      <c r="E322" s="587">
        <f t="shared" si="36"/>
        <v>0</v>
      </c>
      <c r="G322" s="1163">
        <v>307</v>
      </c>
      <c r="H322" s="1164"/>
      <c r="I322" s="1165"/>
      <c r="J322" s="1166"/>
      <c r="K322" s="587">
        <f t="shared" si="37"/>
        <v>0</v>
      </c>
      <c r="M322" s="1163">
        <v>307</v>
      </c>
      <c r="N322" s="1164"/>
      <c r="O322" s="1165"/>
      <c r="P322" s="1166"/>
      <c r="Q322" s="587">
        <f t="shared" si="38"/>
        <v>0</v>
      </c>
      <c r="S322" s="1163">
        <v>307</v>
      </c>
      <c r="T322" s="1164"/>
      <c r="U322" s="1165"/>
      <c r="V322" s="1166"/>
      <c r="W322" s="587">
        <f t="shared" si="39"/>
        <v>0</v>
      </c>
      <c r="Y322" s="1163">
        <v>307</v>
      </c>
      <c r="Z322" s="1164"/>
      <c r="AA322" s="1165"/>
      <c r="AB322" s="1166"/>
      <c r="AC322" s="587">
        <f t="shared" si="40"/>
        <v>0</v>
      </c>
      <c r="AE322" s="1163">
        <v>307</v>
      </c>
      <c r="AF322" s="1164"/>
      <c r="AG322" s="1165"/>
      <c r="AH322" s="1166"/>
      <c r="AI322" s="587">
        <f t="shared" si="41"/>
        <v>0</v>
      </c>
      <c r="AK322" s="1163">
        <v>307</v>
      </c>
      <c r="AL322" s="1164"/>
      <c r="AM322" s="1165"/>
      <c r="AN322" s="1166"/>
      <c r="AO322" s="587">
        <f t="shared" si="42"/>
        <v>0</v>
      </c>
      <c r="AQ322" s="1163">
        <v>307</v>
      </c>
      <c r="AR322" s="1164"/>
      <c r="AS322" s="1165"/>
      <c r="AT322" s="1166"/>
      <c r="AU322" s="587">
        <f t="shared" si="43"/>
        <v>0</v>
      </c>
      <c r="AW322" s="1163">
        <v>307</v>
      </c>
      <c r="AX322" s="1164"/>
      <c r="AY322" s="1165"/>
      <c r="AZ322" s="1166"/>
      <c r="BA322" s="587">
        <f t="shared" si="44"/>
        <v>0</v>
      </c>
    </row>
    <row r="323" spans="1:53" s="17" customFormat="1" ht="16.75" hidden="1" customHeight="1" outlineLevel="1">
      <c r="A323" s="1163">
        <v>308</v>
      </c>
      <c r="B323" s="1164"/>
      <c r="C323" s="1165"/>
      <c r="D323" s="1166"/>
      <c r="E323" s="587">
        <f t="shared" si="36"/>
        <v>0</v>
      </c>
      <c r="G323" s="1163">
        <v>308</v>
      </c>
      <c r="H323" s="1164"/>
      <c r="I323" s="1165"/>
      <c r="J323" s="1166"/>
      <c r="K323" s="587">
        <f t="shared" si="37"/>
        <v>0</v>
      </c>
      <c r="M323" s="1163">
        <v>308</v>
      </c>
      <c r="N323" s="1164"/>
      <c r="O323" s="1165"/>
      <c r="P323" s="1166"/>
      <c r="Q323" s="587">
        <f t="shared" si="38"/>
        <v>0</v>
      </c>
      <c r="S323" s="1163">
        <v>308</v>
      </c>
      <c r="T323" s="1164"/>
      <c r="U323" s="1165"/>
      <c r="V323" s="1166"/>
      <c r="W323" s="587">
        <f t="shared" si="39"/>
        <v>0</v>
      </c>
      <c r="Y323" s="1163">
        <v>308</v>
      </c>
      <c r="Z323" s="1164"/>
      <c r="AA323" s="1165"/>
      <c r="AB323" s="1166"/>
      <c r="AC323" s="587">
        <f t="shared" si="40"/>
        <v>0</v>
      </c>
      <c r="AE323" s="1163">
        <v>308</v>
      </c>
      <c r="AF323" s="1164"/>
      <c r="AG323" s="1165"/>
      <c r="AH323" s="1166"/>
      <c r="AI323" s="587">
        <f t="shared" si="41"/>
        <v>0</v>
      </c>
      <c r="AK323" s="1163">
        <v>308</v>
      </c>
      <c r="AL323" s="1164"/>
      <c r="AM323" s="1165"/>
      <c r="AN323" s="1166"/>
      <c r="AO323" s="587">
        <f t="shared" si="42"/>
        <v>0</v>
      </c>
      <c r="AQ323" s="1163">
        <v>308</v>
      </c>
      <c r="AR323" s="1164"/>
      <c r="AS323" s="1165"/>
      <c r="AT323" s="1166"/>
      <c r="AU323" s="587">
        <f t="shared" si="43"/>
        <v>0</v>
      </c>
      <c r="AW323" s="1163">
        <v>308</v>
      </c>
      <c r="AX323" s="1164"/>
      <c r="AY323" s="1165"/>
      <c r="AZ323" s="1166"/>
      <c r="BA323" s="587">
        <f t="shared" si="44"/>
        <v>0</v>
      </c>
    </row>
    <row r="324" spans="1:53" s="17" customFormat="1" ht="16.75" hidden="1" customHeight="1" outlineLevel="1">
      <c r="A324" s="1163">
        <v>309</v>
      </c>
      <c r="B324" s="1164"/>
      <c r="C324" s="1165"/>
      <c r="D324" s="1166"/>
      <c r="E324" s="587">
        <f t="shared" si="36"/>
        <v>0</v>
      </c>
      <c r="G324" s="1163">
        <v>309</v>
      </c>
      <c r="H324" s="1164"/>
      <c r="I324" s="1165"/>
      <c r="J324" s="1166"/>
      <c r="K324" s="587">
        <f t="shared" si="37"/>
        <v>0</v>
      </c>
      <c r="M324" s="1163">
        <v>309</v>
      </c>
      <c r="N324" s="1164"/>
      <c r="O324" s="1165"/>
      <c r="P324" s="1166"/>
      <c r="Q324" s="587">
        <f t="shared" si="38"/>
        <v>0</v>
      </c>
      <c r="S324" s="1163">
        <v>309</v>
      </c>
      <c r="T324" s="1164"/>
      <c r="U324" s="1165"/>
      <c r="V324" s="1166"/>
      <c r="W324" s="587">
        <f t="shared" si="39"/>
        <v>0</v>
      </c>
      <c r="Y324" s="1163">
        <v>309</v>
      </c>
      <c r="Z324" s="1164"/>
      <c r="AA324" s="1165"/>
      <c r="AB324" s="1166"/>
      <c r="AC324" s="587">
        <f t="shared" si="40"/>
        <v>0</v>
      </c>
      <c r="AE324" s="1163">
        <v>309</v>
      </c>
      <c r="AF324" s="1164"/>
      <c r="AG324" s="1165"/>
      <c r="AH324" s="1166"/>
      <c r="AI324" s="587">
        <f t="shared" si="41"/>
        <v>0</v>
      </c>
      <c r="AK324" s="1163">
        <v>309</v>
      </c>
      <c r="AL324" s="1164"/>
      <c r="AM324" s="1165"/>
      <c r="AN324" s="1166"/>
      <c r="AO324" s="587">
        <f t="shared" si="42"/>
        <v>0</v>
      </c>
      <c r="AQ324" s="1163">
        <v>309</v>
      </c>
      <c r="AR324" s="1164"/>
      <c r="AS324" s="1165"/>
      <c r="AT324" s="1166"/>
      <c r="AU324" s="587">
        <f t="shared" si="43"/>
        <v>0</v>
      </c>
      <c r="AW324" s="1163">
        <v>309</v>
      </c>
      <c r="AX324" s="1164"/>
      <c r="AY324" s="1165"/>
      <c r="AZ324" s="1166"/>
      <c r="BA324" s="587">
        <f t="shared" si="44"/>
        <v>0</v>
      </c>
    </row>
    <row r="325" spans="1:53" s="17" customFormat="1" ht="16.75" hidden="1" customHeight="1" outlineLevel="1">
      <c r="A325" s="1163">
        <v>310</v>
      </c>
      <c r="B325" s="1164"/>
      <c r="C325" s="1165"/>
      <c r="D325" s="1166"/>
      <c r="E325" s="587">
        <f t="shared" si="36"/>
        <v>0</v>
      </c>
      <c r="G325" s="1163">
        <v>310</v>
      </c>
      <c r="H325" s="1164"/>
      <c r="I325" s="1165"/>
      <c r="J325" s="1166"/>
      <c r="K325" s="587">
        <f t="shared" si="37"/>
        <v>0</v>
      </c>
      <c r="M325" s="1163">
        <v>310</v>
      </c>
      <c r="N325" s="1164"/>
      <c r="O325" s="1165"/>
      <c r="P325" s="1166"/>
      <c r="Q325" s="587">
        <f t="shared" si="38"/>
        <v>0</v>
      </c>
      <c r="S325" s="1163">
        <v>310</v>
      </c>
      <c r="T325" s="1164"/>
      <c r="U325" s="1165"/>
      <c r="V325" s="1166"/>
      <c r="W325" s="587">
        <f t="shared" si="39"/>
        <v>0</v>
      </c>
      <c r="Y325" s="1163">
        <v>310</v>
      </c>
      <c r="Z325" s="1164"/>
      <c r="AA325" s="1165"/>
      <c r="AB325" s="1166"/>
      <c r="AC325" s="587">
        <f t="shared" si="40"/>
        <v>0</v>
      </c>
      <c r="AE325" s="1163">
        <v>310</v>
      </c>
      <c r="AF325" s="1164"/>
      <c r="AG325" s="1165"/>
      <c r="AH325" s="1166"/>
      <c r="AI325" s="587">
        <f t="shared" si="41"/>
        <v>0</v>
      </c>
      <c r="AK325" s="1163">
        <v>310</v>
      </c>
      <c r="AL325" s="1164"/>
      <c r="AM325" s="1165"/>
      <c r="AN325" s="1166"/>
      <c r="AO325" s="587">
        <f t="shared" si="42"/>
        <v>0</v>
      </c>
      <c r="AQ325" s="1163">
        <v>310</v>
      </c>
      <c r="AR325" s="1164"/>
      <c r="AS325" s="1165"/>
      <c r="AT325" s="1166"/>
      <c r="AU325" s="587">
        <f t="shared" si="43"/>
        <v>0</v>
      </c>
      <c r="AW325" s="1163">
        <v>310</v>
      </c>
      <c r="AX325" s="1164"/>
      <c r="AY325" s="1165"/>
      <c r="AZ325" s="1166"/>
      <c r="BA325" s="587">
        <f t="shared" si="44"/>
        <v>0</v>
      </c>
    </row>
    <row r="326" spans="1:53" s="17" customFormat="1" ht="16.75" hidden="1" customHeight="1" outlineLevel="1">
      <c r="A326" s="1163">
        <v>311</v>
      </c>
      <c r="B326" s="1164"/>
      <c r="C326" s="1165"/>
      <c r="D326" s="1166"/>
      <c r="E326" s="587">
        <f t="shared" si="36"/>
        <v>0</v>
      </c>
      <c r="G326" s="1163">
        <v>311</v>
      </c>
      <c r="H326" s="1164"/>
      <c r="I326" s="1165"/>
      <c r="J326" s="1166"/>
      <c r="K326" s="587">
        <f t="shared" si="37"/>
        <v>0</v>
      </c>
      <c r="M326" s="1163">
        <v>311</v>
      </c>
      <c r="N326" s="1164"/>
      <c r="O326" s="1165"/>
      <c r="P326" s="1166"/>
      <c r="Q326" s="587">
        <f t="shared" si="38"/>
        <v>0</v>
      </c>
      <c r="S326" s="1163">
        <v>311</v>
      </c>
      <c r="T326" s="1164"/>
      <c r="U326" s="1165"/>
      <c r="V326" s="1166"/>
      <c r="W326" s="587">
        <f t="shared" si="39"/>
        <v>0</v>
      </c>
      <c r="Y326" s="1163">
        <v>311</v>
      </c>
      <c r="Z326" s="1164"/>
      <c r="AA326" s="1165"/>
      <c r="AB326" s="1166"/>
      <c r="AC326" s="587">
        <f t="shared" si="40"/>
        <v>0</v>
      </c>
      <c r="AE326" s="1163">
        <v>311</v>
      </c>
      <c r="AF326" s="1164"/>
      <c r="AG326" s="1165"/>
      <c r="AH326" s="1166"/>
      <c r="AI326" s="587">
        <f t="shared" si="41"/>
        <v>0</v>
      </c>
      <c r="AK326" s="1163">
        <v>311</v>
      </c>
      <c r="AL326" s="1164"/>
      <c r="AM326" s="1165"/>
      <c r="AN326" s="1166"/>
      <c r="AO326" s="587">
        <f t="shared" si="42"/>
        <v>0</v>
      </c>
      <c r="AQ326" s="1163">
        <v>311</v>
      </c>
      <c r="AR326" s="1164"/>
      <c r="AS326" s="1165"/>
      <c r="AT326" s="1166"/>
      <c r="AU326" s="587">
        <f t="shared" si="43"/>
        <v>0</v>
      </c>
      <c r="AW326" s="1163">
        <v>311</v>
      </c>
      <c r="AX326" s="1164"/>
      <c r="AY326" s="1165"/>
      <c r="AZ326" s="1166"/>
      <c r="BA326" s="587">
        <f t="shared" si="44"/>
        <v>0</v>
      </c>
    </row>
    <row r="327" spans="1:53" s="17" customFormat="1" ht="16.75" hidden="1" customHeight="1" outlineLevel="1">
      <c r="A327" s="1163">
        <v>312</v>
      </c>
      <c r="B327" s="1164"/>
      <c r="C327" s="1165"/>
      <c r="D327" s="1166"/>
      <c r="E327" s="587">
        <f t="shared" si="36"/>
        <v>0</v>
      </c>
      <c r="G327" s="1163">
        <v>312</v>
      </c>
      <c r="H327" s="1164"/>
      <c r="I327" s="1165"/>
      <c r="J327" s="1166"/>
      <c r="K327" s="587">
        <f t="shared" si="37"/>
        <v>0</v>
      </c>
      <c r="M327" s="1163">
        <v>312</v>
      </c>
      <c r="N327" s="1164"/>
      <c r="O327" s="1165"/>
      <c r="P327" s="1166"/>
      <c r="Q327" s="587">
        <f t="shared" si="38"/>
        <v>0</v>
      </c>
      <c r="S327" s="1163">
        <v>312</v>
      </c>
      <c r="T327" s="1164"/>
      <c r="U327" s="1165"/>
      <c r="V327" s="1166"/>
      <c r="W327" s="587">
        <f t="shared" si="39"/>
        <v>0</v>
      </c>
      <c r="Y327" s="1163">
        <v>312</v>
      </c>
      <c r="Z327" s="1164"/>
      <c r="AA327" s="1165"/>
      <c r="AB327" s="1166"/>
      <c r="AC327" s="587">
        <f t="shared" si="40"/>
        <v>0</v>
      </c>
      <c r="AE327" s="1163">
        <v>312</v>
      </c>
      <c r="AF327" s="1164"/>
      <c r="AG327" s="1165"/>
      <c r="AH327" s="1166"/>
      <c r="AI327" s="587">
        <f t="shared" si="41"/>
        <v>0</v>
      </c>
      <c r="AK327" s="1163">
        <v>312</v>
      </c>
      <c r="AL327" s="1164"/>
      <c r="AM327" s="1165"/>
      <c r="AN327" s="1166"/>
      <c r="AO327" s="587">
        <f t="shared" si="42"/>
        <v>0</v>
      </c>
      <c r="AQ327" s="1163">
        <v>312</v>
      </c>
      <c r="AR327" s="1164"/>
      <c r="AS327" s="1165"/>
      <c r="AT327" s="1166"/>
      <c r="AU327" s="587">
        <f t="shared" si="43"/>
        <v>0</v>
      </c>
      <c r="AW327" s="1163">
        <v>312</v>
      </c>
      <c r="AX327" s="1164"/>
      <c r="AY327" s="1165"/>
      <c r="AZ327" s="1166"/>
      <c r="BA327" s="587">
        <f t="shared" si="44"/>
        <v>0</v>
      </c>
    </row>
    <row r="328" spans="1:53" s="17" customFormat="1" ht="16.75" hidden="1" customHeight="1" outlineLevel="1">
      <c r="A328" s="1163">
        <v>313</v>
      </c>
      <c r="B328" s="1164"/>
      <c r="C328" s="1165"/>
      <c r="D328" s="1166"/>
      <c r="E328" s="587">
        <f t="shared" si="36"/>
        <v>0</v>
      </c>
      <c r="G328" s="1163">
        <v>313</v>
      </c>
      <c r="H328" s="1164"/>
      <c r="I328" s="1165"/>
      <c r="J328" s="1166"/>
      <c r="K328" s="587">
        <f t="shared" si="37"/>
        <v>0</v>
      </c>
      <c r="M328" s="1163">
        <v>313</v>
      </c>
      <c r="N328" s="1164"/>
      <c r="O328" s="1165"/>
      <c r="P328" s="1166"/>
      <c r="Q328" s="587">
        <f t="shared" si="38"/>
        <v>0</v>
      </c>
      <c r="S328" s="1163">
        <v>313</v>
      </c>
      <c r="T328" s="1164"/>
      <c r="U328" s="1165"/>
      <c r="V328" s="1166"/>
      <c r="W328" s="587">
        <f t="shared" si="39"/>
        <v>0</v>
      </c>
      <c r="Y328" s="1163">
        <v>313</v>
      </c>
      <c r="Z328" s="1164"/>
      <c r="AA328" s="1165"/>
      <c r="AB328" s="1166"/>
      <c r="AC328" s="587">
        <f t="shared" si="40"/>
        <v>0</v>
      </c>
      <c r="AE328" s="1163">
        <v>313</v>
      </c>
      <c r="AF328" s="1164"/>
      <c r="AG328" s="1165"/>
      <c r="AH328" s="1166"/>
      <c r="AI328" s="587">
        <f t="shared" si="41"/>
        <v>0</v>
      </c>
      <c r="AK328" s="1163">
        <v>313</v>
      </c>
      <c r="AL328" s="1164"/>
      <c r="AM328" s="1165"/>
      <c r="AN328" s="1166"/>
      <c r="AO328" s="587">
        <f t="shared" si="42"/>
        <v>0</v>
      </c>
      <c r="AQ328" s="1163">
        <v>313</v>
      </c>
      <c r="AR328" s="1164"/>
      <c r="AS328" s="1165"/>
      <c r="AT328" s="1166"/>
      <c r="AU328" s="587">
        <f t="shared" si="43"/>
        <v>0</v>
      </c>
      <c r="AW328" s="1163">
        <v>313</v>
      </c>
      <c r="AX328" s="1164"/>
      <c r="AY328" s="1165"/>
      <c r="AZ328" s="1166"/>
      <c r="BA328" s="587">
        <f t="shared" si="44"/>
        <v>0</v>
      </c>
    </row>
    <row r="329" spans="1:53" s="17" customFormat="1" ht="16.75" hidden="1" customHeight="1" outlineLevel="1">
      <c r="A329" s="1163">
        <v>314</v>
      </c>
      <c r="B329" s="1164"/>
      <c r="C329" s="1165"/>
      <c r="D329" s="1166"/>
      <c r="E329" s="587">
        <f t="shared" si="36"/>
        <v>0</v>
      </c>
      <c r="G329" s="1163">
        <v>314</v>
      </c>
      <c r="H329" s="1164"/>
      <c r="I329" s="1165"/>
      <c r="J329" s="1166"/>
      <c r="K329" s="587">
        <f t="shared" si="37"/>
        <v>0</v>
      </c>
      <c r="M329" s="1163">
        <v>314</v>
      </c>
      <c r="N329" s="1164"/>
      <c r="O329" s="1165"/>
      <c r="P329" s="1166"/>
      <c r="Q329" s="587">
        <f t="shared" si="38"/>
        <v>0</v>
      </c>
      <c r="S329" s="1163">
        <v>314</v>
      </c>
      <c r="T329" s="1164"/>
      <c r="U329" s="1165"/>
      <c r="V329" s="1166"/>
      <c r="W329" s="587">
        <f t="shared" si="39"/>
        <v>0</v>
      </c>
      <c r="Y329" s="1163">
        <v>314</v>
      </c>
      <c r="Z329" s="1164"/>
      <c r="AA329" s="1165"/>
      <c r="AB329" s="1166"/>
      <c r="AC329" s="587">
        <f t="shared" si="40"/>
        <v>0</v>
      </c>
      <c r="AE329" s="1163">
        <v>314</v>
      </c>
      <c r="AF329" s="1164"/>
      <c r="AG329" s="1165"/>
      <c r="AH329" s="1166"/>
      <c r="AI329" s="587">
        <f t="shared" si="41"/>
        <v>0</v>
      </c>
      <c r="AK329" s="1163">
        <v>314</v>
      </c>
      <c r="AL329" s="1164"/>
      <c r="AM329" s="1165"/>
      <c r="AN329" s="1166"/>
      <c r="AO329" s="587">
        <f t="shared" si="42"/>
        <v>0</v>
      </c>
      <c r="AQ329" s="1163">
        <v>314</v>
      </c>
      <c r="AR329" s="1164"/>
      <c r="AS329" s="1165"/>
      <c r="AT329" s="1166"/>
      <c r="AU329" s="587">
        <f t="shared" si="43"/>
        <v>0</v>
      </c>
      <c r="AW329" s="1163">
        <v>314</v>
      </c>
      <c r="AX329" s="1164"/>
      <c r="AY329" s="1165"/>
      <c r="AZ329" s="1166"/>
      <c r="BA329" s="587">
        <f t="shared" si="44"/>
        <v>0</v>
      </c>
    </row>
    <row r="330" spans="1:53" s="17" customFormat="1" ht="16.75" hidden="1" customHeight="1" outlineLevel="1">
      <c r="A330" s="1163">
        <v>315</v>
      </c>
      <c r="B330" s="1164"/>
      <c r="C330" s="1165"/>
      <c r="D330" s="1166"/>
      <c r="E330" s="587">
        <f t="shared" si="36"/>
        <v>0</v>
      </c>
      <c r="G330" s="1163">
        <v>315</v>
      </c>
      <c r="H330" s="1164"/>
      <c r="I330" s="1165"/>
      <c r="J330" s="1166"/>
      <c r="K330" s="587">
        <f t="shared" si="37"/>
        <v>0</v>
      </c>
      <c r="M330" s="1163">
        <v>315</v>
      </c>
      <c r="N330" s="1164"/>
      <c r="O330" s="1165"/>
      <c r="P330" s="1166"/>
      <c r="Q330" s="587">
        <f t="shared" si="38"/>
        <v>0</v>
      </c>
      <c r="S330" s="1163">
        <v>315</v>
      </c>
      <c r="T330" s="1164"/>
      <c r="U330" s="1165"/>
      <c r="V330" s="1166"/>
      <c r="W330" s="587">
        <f t="shared" si="39"/>
        <v>0</v>
      </c>
      <c r="Y330" s="1163">
        <v>315</v>
      </c>
      <c r="Z330" s="1164"/>
      <c r="AA330" s="1165"/>
      <c r="AB330" s="1166"/>
      <c r="AC330" s="587">
        <f t="shared" si="40"/>
        <v>0</v>
      </c>
      <c r="AE330" s="1163">
        <v>315</v>
      </c>
      <c r="AF330" s="1164"/>
      <c r="AG330" s="1165"/>
      <c r="AH330" s="1166"/>
      <c r="AI330" s="587">
        <f t="shared" si="41"/>
        <v>0</v>
      </c>
      <c r="AK330" s="1163">
        <v>315</v>
      </c>
      <c r="AL330" s="1164"/>
      <c r="AM330" s="1165"/>
      <c r="AN330" s="1166"/>
      <c r="AO330" s="587">
        <f t="shared" si="42"/>
        <v>0</v>
      </c>
      <c r="AQ330" s="1163">
        <v>315</v>
      </c>
      <c r="AR330" s="1164"/>
      <c r="AS330" s="1165"/>
      <c r="AT330" s="1166"/>
      <c r="AU330" s="587">
        <f t="shared" si="43"/>
        <v>0</v>
      </c>
      <c r="AW330" s="1163">
        <v>315</v>
      </c>
      <c r="AX330" s="1164"/>
      <c r="AY330" s="1165"/>
      <c r="AZ330" s="1166"/>
      <c r="BA330" s="587">
        <f t="shared" si="44"/>
        <v>0</v>
      </c>
    </row>
    <row r="331" spans="1:53" s="17" customFormat="1" ht="16.75" hidden="1" customHeight="1" outlineLevel="1">
      <c r="A331" s="1163">
        <v>316</v>
      </c>
      <c r="B331" s="1164"/>
      <c r="C331" s="1165"/>
      <c r="D331" s="1166"/>
      <c r="E331" s="587">
        <f t="shared" si="36"/>
        <v>0</v>
      </c>
      <c r="G331" s="1163">
        <v>316</v>
      </c>
      <c r="H331" s="1164"/>
      <c r="I331" s="1165"/>
      <c r="J331" s="1166"/>
      <c r="K331" s="587">
        <f t="shared" si="37"/>
        <v>0</v>
      </c>
      <c r="M331" s="1163">
        <v>316</v>
      </c>
      <c r="N331" s="1164"/>
      <c r="O331" s="1165"/>
      <c r="P331" s="1166"/>
      <c r="Q331" s="587">
        <f t="shared" si="38"/>
        <v>0</v>
      </c>
      <c r="S331" s="1163">
        <v>316</v>
      </c>
      <c r="T331" s="1164"/>
      <c r="U331" s="1165"/>
      <c r="V331" s="1166"/>
      <c r="W331" s="587">
        <f t="shared" si="39"/>
        <v>0</v>
      </c>
      <c r="Y331" s="1163">
        <v>316</v>
      </c>
      <c r="Z331" s="1164"/>
      <c r="AA331" s="1165"/>
      <c r="AB331" s="1166"/>
      <c r="AC331" s="587">
        <f t="shared" si="40"/>
        <v>0</v>
      </c>
      <c r="AE331" s="1163">
        <v>316</v>
      </c>
      <c r="AF331" s="1164"/>
      <c r="AG331" s="1165"/>
      <c r="AH331" s="1166"/>
      <c r="AI331" s="587">
        <f t="shared" si="41"/>
        <v>0</v>
      </c>
      <c r="AK331" s="1163">
        <v>316</v>
      </c>
      <c r="AL331" s="1164"/>
      <c r="AM331" s="1165"/>
      <c r="AN331" s="1166"/>
      <c r="AO331" s="587">
        <f t="shared" si="42"/>
        <v>0</v>
      </c>
      <c r="AQ331" s="1163">
        <v>316</v>
      </c>
      <c r="AR331" s="1164"/>
      <c r="AS331" s="1165"/>
      <c r="AT331" s="1166"/>
      <c r="AU331" s="587">
        <f t="shared" si="43"/>
        <v>0</v>
      </c>
      <c r="AW331" s="1163">
        <v>316</v>
      </c>
      <c r="AX331" s="1164"/>
      <c r="AY331" s="1165"/>
      <c r="AZ331" s="1166"/>
      <c r="BA331" s="587">
        <f t="shared" si="44"/>
        <v>0</v>
      </c>
    </row>
    <row r="332" spans="1:53" s="17" customFormat="1" ht="16.75" hidden="1" customHeight="1" outlineLevel="1">
      <c r="A332" s="1163">
        <v>317</v>
      </c>
      <c r="B332" s="1164"/>
      <c r="C332" s="1165"/>
      <c r="D332" s="1166"/>
      <c r="E332" s="587">
        <f t="shared" si="36"/>
        <v>0</v>
      </c>
      <c r="G332" s="1163">
        <v>317</v>
      </c>
      <c r="H332" s="1164"/>
      <c r="I332" s="1165"/>
      <c r="J332" s="1166"/>
      <c r="K332" s="587">
        <f t="shared" si="37"/>
        <v>0</v>
      </c>
      <c r="M332" s="1163">
        <v>317</v>
      </c>
      <c r="N332" s="1164"/>
      <c r="O332" s="1165"/>
      <c r="P332" s="1166"/>
      <c r="Q332" s="587">
        <f t="shared" si="38"/>
        <v>0</v>
      </c>
      <c r="S332" s="1163">
        <v>317</v>
      </c>
      <c r="T332" s="1164"/>
      <c r="U332" s="1165"/>
      <c r="V332" s="1166"/>
      <c r="W332" s="587">
        <f t="shared" si="39"/>
        <v>0</v>
      </c>
      <c r="Y332" s="1163">
        <v>317</v>
      </c>
      <c r="Z332" s="1164"/>
      <c r="AA332" s="1165"/>
      <c r="AB332" s="1166"/>
      <c r="AC332" s="587">
        <f t="shared" si="40"/>
        <v>0</v>
      </c>
      <c r="AE332" s="1163">
        <v>317</v>
      </c>
      <c r="AF332" s="1164"/>
      <c r="AG332" s="1165"/>
      <c r="AH332" s="1166"/>
      <c r="AI332" s="587">
        <f t="shared" si="41"/>
        <v>0</v>
      </c>
      <c r="AK332" s="1163">
        <v>317</v>
      </c>
      <c r="AL332" s="1164"/>
      <c r="AM332" s="1165"/>
      <c r="AN332" s="1166"/>
      <c r="AO332" s="587">
        <f t="shared" si="42"/>
        <v>0</v>
      </c>
      <c r="AQ332" s="1163">
        <v>317</v>
      </c>
      <c r="AR332" s="1164"/>
      <c r="AS332" s="1165"/>
      <c r="AT332" s="1166"/>
      <c r="AU332" s="587">
        <f t="shared" si="43"/>
        <v>0</v>
      </c>
      <c r="AW332" s="1163">
        <v>317</v>
      </c>
      <c r="AX332" s="1164"/>
      <c r="AY332" s="1165"/>
      <c r="AZ332" s="1166"/>
      <c r="BA332" s="587">
        <f t="shared" si="44"/>
        <v>0</v>
      </c>
    </row>
    <row r="333" spans="1:53" s="17" customFormat="1" ht="16.75" hidden="1" customHeight="1" outlineLevel="1">
      <c r="A333" s="1163">
        <v>318</v>
      </c>
      <c r="B333" s="1164"/>
      <c r="C333" s="1165"/>
      <c r="D333" s="1166"/>
      <c r="E333" s="587">
        <f t="shared" si="36"/>
        <v>0</v>
      </c>
      <c r="G333" s="1163">
        <v>318</v>
      </c>
      <c r="H333" s="1164"/>
      <c r="I333" s="1165"/>
      <c r="J333" s="1166"/>
      <c r="K333" s="587">
        <f t="shared" si="37"/>
        <v>0</v>
      </c>
      <c r="M333" s="1163">
        <v>318</v>
      </c>
      <c r="N333" s="1164"/>
      <c r="O333" s="1165"/>
      <c r="P333" s="1166"/>
      <c r="Q333" s="587">
        <f t="shared" si="38"/>
        <v>0</v>
      </c>
      <c r="S333" s="1163">
        <v>318</v>
      </c>
      <c r="T333" s="1164"/>
      <c r="U333" s="1165"/>
      <c r="V333" s="1166"/>
      <c r="W333" s="587">
        <f t="shared" si="39"/>
        <v>0</v>
      </c>
      <c r="Y333" s="1163">
        <v>318</v>
      </c>
      <c r="Z333" s="1164"/>
      <c r="AA333" s="1165"/>
      <c r="AB333" s="1166"/>
      <c r="AC333" s="587">
        <f t="shared" si="40"/>
        <v>0</v>
      </c>
      <c r="AE333" s="1163">
        <v>318</v>
      </c>
      <c r="AF333" s="1164"/>
      <c r="AG333" s="1165"/>
      <c r="AH333" s="1166"/>
      <c r="AI333" s="587">
        <f t="shared" si="41"/>
        <v>0</v>
      </c>
      <c r="AK333" s="1163">
        <v>318</v>
      </c>
      <c r="AL333" s="1164"/>
      <c r="AM333" s="1165"/>
      <c r="AN333" s="1166"/>
      <c r="AO333" s="587">
        <f t="shared" si="42"/>
        <v>0</v>
      </c>
      <c r="AQ333" s="1163">
        <v>318</v>
      </c>
      <c r="AR333" s="1164"/>
      <c r="AS333" s="1165"/>
      <c r="AT333" s="1166"/>
      <c r="AU333" s="587">
        <f t="shared" si="43"/>
        <v>0</v>
      </c>
      <c r="AW333" s="1163">
        <v>318</v>
      </c>
      <c r="AX333" s="1164"/>
      <c r="AY333" s="1165"/>
      <c r="AZ333" s="1166"/>
      <c r="BA333" s="587">
        <f t="shared" si="44"/>
        <v>0</v>
      </c>
    </row>
    <row r="334" spans="1:53" s="17" customFormat="1" ht="16.75" hidden="1" customHeight="1" outlineLevel="1">
      <c r="A334" s="1163">
        <v>319</v>
      </c>
      <c r="B334" s="1164"/>
      <c r="C334" s="1165"/>
      <c r="D334" s="1166"/>
      <c r="E334" s="587">
        <f t="shared" si="36"/>
        <v>0</v>
      </c>
      <c r="G334" s="1163">
        <v>319</v>
      </c>
      <c r="H334" s="1164"/>
      <c r="I334" s="1165"/>
      <c r="J334" s="1166"/>
      <c r="K334" s="587">
        <f t="shared" si="37"/>
        <v>0</v>
      </c>
      <c r="M334" s="1163">
        <v>319</v>
      </c>
      <c r="N334" s="1164"/>
      <c r="O334" s="1165"/>
      <c r="P334" s="1166"/>
      <c r="Q334" s="587">
        <f t="shared" si="38"/>
        <v>0</v>
      </c>
      <c r="S334" s="1163">
        <v>319</v>
      </c>
      <c r="T334" s="1164"/>
      <c r="U334" s="1165"/>
      <c r="V334" s="1166"/>
      <c r="W334" s="587">
        <f t="shared" si="39"/>
        <v>0</v>
      </c>
      <c r="Y334" s="1163">
        <v>319</v>
      </c>
      <c r="Z334" s="1164"/>
      <c r="AA334" s="1165"/>
      <c r="AB334" s="1166"/>
      <c r="AC334" s="587">
        <f t="shared" si="40"/>
        <v>0</v>
      </c>
      <c r="AE334" s="1163">
        <v>319</v>
      </c>
      <c r="AF334" s="1164"/>
      <c r="AG334" s="1165"/>
      <c r="AH334" s="1166"/>
      <c r="AI334" s="587">
        <f t="shared" si="41"/>
        <v>0</v>
      </c>
      <c r="AK334" s="1163">
        <v>319</v>
      </c>
      <c r="AL334" s="1164"/>
      <c r="AM334" s="1165"/>
      <c r="AN334" s="1166"/>
      <c r="AO334" s="587">
        <f t="shared" si="42"/>
        <v>0</v>
      </c>
      <c r="AQ334" s="1163">
        <v>319</v>
      </c>
      <c r="AR334" s="1164"/>
      <c r="AS334" s="1165"/>
      <c r="AT334" s="1166"/>
      <c r="AU334" s="587">
        <f t="shared" si="43"/>
        <v>0</v>
      </c>
      <c r="AW334" s="1163">
        <v>319</v>
      </c>
      <c r="AX334" s="1164"/>
      <c r="AY334" s="1165"/>
      <c r="AZ334" s="1166"/>
      <c r="BA334" s="587">
        <f t="shared" si="44"/>
        <v>0</v>
      </c>
    </row>
    <row r="335" spans="1:53" s="17" customFormat="1" ht="16.75" hidden="1" customHeight="1" outlineLevel="1">
      <c r="A335" s="1163">
        <v>320</v>
      </c>
      <c r="B335" s="1164"/>
      <c r="C335" s="1165"/>
      <c r="D335" s="1166"/>
      <c r="E335" s="587">
        <f t="shared" si="36"/>
        <v>0</v>
      </c>
      <c r="G335" s="1163">
        <v>320</v>
      </c>
      <c r="H335" s="1164"/>
      <c r="I335" s="1165"/>
      <c r="J335" s="1166"/>
      <c r="K335" s="587">
        <f t="shared" si="37"/>
        <v>0</v>
      </c>
      <c r="M335" s="1163">
        <v>320</v>
      </c>
      <c r="N335" s="1164"/>
      <c r="O335" s="1165"/>
      <c r="P335" s="1166"/>
      <c r="Q335" s="587">
        <f t="shared" si="38"/>
        <v>0</v>
      </c>
      <c r="S335" s="1163">
        <v>320</v>
      </c>
      <c r="T335" s="1164"/>
      <c r="U335" s="1165"/>
      <c r="V335" s="1166"/>
      <c r="W335" s="587">
        <f t="shared" si="39"/>
        <v>0</v>
      </c>
      <c r="Y335" s="1163">
        <v>320</v>
      </c>
      <c r="Z335" s="1164"/>
      <c r="AA335" s="1165"/>
      <c r="AB335" s="1166"/>
      <c r="AC335" s="587">
        <f t="shared" si="40"/>
        <v>0</v>
      </c>
      <c r="AE335" s="1163">
        <v>320</v>
      </c>
      <c r="AF335" s="1164"/>
      <c r="AG335" s="1165"/>
      <c r="AH335" s="1166"/>
      <c r="AI335" s="587">
        <f t="shared" si="41"/>
        <v>0</v>
      </c>
      <c r="AK335" s="1163">
        <v>320</v>
      </c>
      <c r="AL335" s="1164"/>
      <c r="AM335" s="1165"/>
      <c r="AN335" s="1166"/>
      <c r="AO335" s="587">
        <f t="shared" si="42"/>
        <v>0</v>
      </c>
      <c r="AQ335" s="1163">
        <v>320</v>
      </c>
      <c r="AR335" s="1164"/>
      <c r="AS335" s="1165"/>
      <c r="AT335" s="1166"/>
      <c r="AU335" s="587">
        <f t="shared" si="43"/>
        <v>0</v>
      </c>
      <c r="AW335" s="1163">
        <v>320</v>
      </c>
      <c r="AX335" s="1164"/>
      <c r="AY335" s="1165"/>
      <c r="AZ335" s="1166"/>
      <c r="BA335" s="587">
        <f t="shared" si="44"/>
        <v>0</v>
      </c>
    </row>
    <row r="336" spans="1:53" s="17" customFormat="1" ht="16.75" hidden="1" customHeight="1" outlineLevel="1">
      <c r="A336" s="1163">
        <v>321</v>
      </c>
      <c r="B336" s="1164"/>
      <c r="C336" s="1165"/>
      <c r="D336" s="1166"/>
      <c r="E336" s="587">
        <f t="shared" si="36"/>
        <v>0</v>
      </c>
      <c r="G336" s="1163">
        <v>321</v>
      </c>
      <c r="H336" s="1164"/>
      <c r="I336" s="1165"/>
      <c r="J336" s="1166"/>
      <c r="K336" s="587">
        <f t="shared" si="37"/>
        <v>0</v>
      </c>
      <c r="M336" s="1163">
        <v>321</v>
      </c>
      <c r="N336" s="1164"/>
      <c r="O336" s="1165"/>
      <c r="P336" s="1166"/>
      <c r="Q336" s="587">
        <f t="shared" si="38"/>
        <v>0</v>
      </c>
      <c r="S336" s="1163">
        <v>321</v>
      </c>
      <c r="T336" s="1164"/>
      <c r="U336" s="1165"/>
      <c r="V336" s="1166"/>
      <c r="W336" s="587">
        <f t="shared" si="39"/>
        <v>0</v>
      </c>
      <c r="Y336" s="1163">
        <v>321</v>
      </c>
      <c r="Z336" s="1164"/>
      <c r="AA336" s="1165"/>
      <c r="AB336" s="1166"/>
      <c r="AC336" s="587">
        <f t="shared" si="40"/>
        <v>0</v>
      </c>
      <c r="AE336" s="1163">
        <v>321</v>
      </c>
      <c r="AF336" s="1164"/>
      <c r="AG336" s="1165"/>
      <c r="AH336" s="1166"/>
      <c r="AI336" s="587">
        <f t="shared" si="41"/>
        <v>0</v>
      </c>
      <c r="AK336" s="1163">
        <v>321</v>
      </c>
      <c r="AL336" s="1164"/>
      <c r="AM336" s="1165"/>
      <c r="AN336" s="1166"/>
      <c r="AO336" s="587">
        <f t="shared" si="42"/>
        <v>0</v>
      </c>
      <c r="AQ336" s="1163">
        <v>321</v>
      </c>
      <c r="AR336" s="1164"/>
      <c r="AS336" s="1165"/>
      <c r="AT336" s="1166"/>
      <c r="AU336" s="587">
        <f t="shared" si="43"/>
        <v>0</v>
      </c>
      <c r="AW336" s="1163">
        <v>321</v>
      </c>
      <c r="AX336" s="1164"/>
      <c r="AY336" s="1165"/>
      <c r="AZ336" s="1166"/>
      <c r="BA336" s="587">
        <f t="shared" si="44"/>
        <v>0</v>
      </c>
    </row>
    <row r="337" spans="1:53" s="17" customFormat="1" ht="16.75" hidden="1" customHeight="1" outlineLevel="1">
      <c r="A337" s="1163">
        <v>322</v>
      </c>
      <c r="B337" s="1164"/>
      <c r="C337" s="1165"/>
      <c r="D337" s="1166"/>
      <c r="E337" s="587">
        <f t="shared" si="36"/>
        <v>0</v>
      </c>
      <c r="G337" s="1163">
        <v>322</v>
      </c>
      <c r="H337" s="1164"/>
      <c r="I337" s="1165"/>
      <c r="J337" s="1166"/>
      <c r="K337" s="587">
        <f t="shared" si="37"/>
        <v>0</v>
      </c>
      <c r="M337" s="1163">
        <v>322</v>
      </c>
      <c r="N337" s="1164"/>
      <c r="O337" s="1165"/>
      <c r="P337" s="1166"/>
      <c r="Q337" s="587">
        <f t="shared" si="38"/>
        <v>0</v>
      </c>
      <c r="S337" s="1163">
        <v>322</v>
      </c>
      <c r="T337" s="1164"/>
      <c r="U337" s="1165"/>
      <c r="V337" s="1166"/>
      <c r="W337" s="587">
        <f t="shared" si="39"/>
        <v>0</v>
      </c>
      <c r="Y337" s="1163">
        <v>322</v>
      </c>
      <c r="Z337" s="1164"/>
      <c r="AA337" s="1165"/>
      <c r="AB337" s="1166"/>
      <c r="AC337" s="587">
        <f t="shared" si="40"/>
        <v>0</v>
      </c>
      <c r="AE337" s="1163">
        <v>322</v>
      </c>
      <c r="AF337" s="1164"/>
      <c r="AG337" s="1165"/>
      <c r="AH337" s="1166"/>
      <c r="AI337" s="587">
        <f t="shared" si="41"/>
        <v>0</v>
      </c>
      <c r="AK337" s="1163">
        <v>322</v>
      </c>
      <c r="AL337" s="1164"/>
      <c r="AM337" s="1165"/>
      <c r="AN337" s="1166"/>
      <c r="AO337" s="587">
        <f t="shared" si="42"/>
        <v>0</v>
      </c>
      <c r="AQ337" s="1163">
        <v>322</v>
      </c>
      <c r="AR337" s="1164"/>
      <c r="AS337" s="1165"/>
      <c r="AT337" s="1166"/>
      <c r="AU337" s="587">
        <f t="shared" si="43"/>
        <v>0</v>
      </c>
      <c r="AW337" s="1163">
        <v>322</v>
      </c>
      <c r="AX337" s="1164"/>
      <c r="AY337" s="1165"/>
      <c r="AZ337" s="1166"/>
      <c r="BA337" s="587">
        <f t="shared" si="44"/>
        <v>0</v>
      </c>
    </row>
    <row r="338" spans="1:53" s="17" customFormat="1" ht="16.75" hidden="1" customHeight="1" outlineLevel="1">
      <c r="A338" s="1163">
        <v>323</v>
      </c>
      <c r="B338" s="1164"/>
      <c r="C338" s="1165"/>
      <c r="D338" s="1166"/>
      <c r="E338" s="587">
        <f t="shared" si="36"/>
        <v>0</v>
      </c>
      <c r="G338" s="1163">
        <v>323</v>
      </c>
      <c r="H338" s="1164"/>
      <c r="I338" s="1165"/>
      <c r="J338" s="1166"/>
      <c r="K338" s="587">
        <f t="shared" si="37"/>
        <v>0</v>
      </c>
      <c r="M338" s="1163">
        <v>323</v>
      </c>
      <c r="N338" s="1164"/>
      <c r="O338" s="1165"/>
      <c r="P338" s="1166"/>
      <c r="Q338" s="587">
        <f t="shared" si="38"/>
        <v>0</v>
      </c>
      <c r="S338" s="1163">
        <v>323</v>
      </c>
      <c r="T338" s="1164"/>
      <c r="U338" s="1165"/>
      <c r="V338" s="1166"/>
      <c r="W338" s="587">
        <f t="shared" si="39"/>
        <v>0</v>
      </c>
      <c r="Y338" s="1163">
        <v>323</v>
      </c>
      <c r="Z338" s="1164"/>
      <c r="AA338" s="1165"/>
      <c r="AB338" s="1166"/>
      <c r="AC338" s="587">
        <f t="shared" si="40"/>
        <v>0</v>
      </c>
      <c r="AE338" s="1163">
        <v>323</v>
      </c>
      <c r="AF338" s="1164"/>
      <c r="AG338" s="1165"/>
      <c r="AH338" s="1166"/>
      <c r="AI338" s="587">
        <f t="shared" si="41"/>
        <v>0</v>
      </c>
      <c r="AK338" s="1163">
        <v>323</v>
      </c>
      <c r="AL338" s="1164"/>
      <c r="AM338" s="1165"/>
      <c r="AN338" s="1166"/>
      <c r="AO338" s="587">
        <f t="shared" si="42"/>
        <v>0</v>
      </c>
      <c r="AQ338" s="1163">
        <v>323</v>
      </c>
      <c r="AR338" s="1164"/>
      <c r="AS338" s="1165"/>
      <c r="AT338" s="1166"/>
      <c r="AU338" s="587">
        <f t="shared" si="43"/>
        <v>0</v>
      </c>
      <c r="AW338" s="1163">
        <v>323</v>
      </c>
      <c r="AX338" s="1164"/>
      <c r="AY338" s="1165"/>
      <c r="AZ338" s="1166"/>
      <c r="BA338" s="587">
        <f t="shared" si="44"/>
        <v>0</v>
      </c>
    </row>
    <row r="339" spans="1:53" s="17" customFormat="1" ht="16.75" hidden="1" customHeight="1" outlineLevel="1">
      <c r="A339" s="1163">
        <v>324</v>
      </c>
      <c r="B339" s="1164"/>
      <c r="C339" s="1165"/>
      <c r="D339" s="1166"/>
      <c r="E339" s="587">
        <f t="shared" si="36"/>
        <v>0</v>
      </c>
      <c r="G339" s="1163">
        <v>324</v>
      </c>
      <c r="H339" s="1164"/>
      <c r="I339" s="1165"/>
      <c r="J339" s="1166"/>
      <c r="K339" s="587">
        <f t="shared" si="37"/>
        <v>0</v>
      </c>
      <c r="M339" s="1163">
        <v>324</v>
      </c>
      <c r="N339" s="1164"/>
      <c r="O339" s="1165"/>
      <c r="P339" s="1166"/>
      <c r="Q339" s="587">
        <f t="shared" si="38"/>
        <v>0</v>
      </c>
      <c r="S339" s="1163">
        <v>324</v>
      </c>
      <c r="T339" s="1164"/>
      <c r="U339" s="1165"/>
      <c r="V339" s="1166"/>
      <c r="W339" s="587">
        <f t="shared" si="39"/>
        <v>0</v>
      </c>
      <c r="Y339" s="1163">
        <v>324</v>
      </c>
      <c r="Z339" s="1164"/>
      <c r="AA339" s="1165"/>
      <c r="AB339" s="1166"/>
      <c r="AC339" s="587">
        <f t="shared" si="40"/>
        <v>0</v>
      </c>
      <c r="AE339" s="1163">
        <v>324</v>
      </c>
      <c r="AF339" s="1164"/>
      <c r="AG339" s="1165"/>
      <c r="AH339" s="1166"/>
      <c r="AI339" s="587">
        <f t="shared" si="41"/>
        <v>0</v>
      </c>
      <c r="AK339" s="1163">
        <v>324</v>
      </c>
      <c r="AL339" s="1164"/>
      <c r="AM339" s="1165"/>
      <c r="AN339" s="1166"/>
      <c r="AO339" s="587">
        <f t="shared" si="42"/>
        <v>0</v>
      </c>
      <c r="AQ339" s="1163">
        <v>324</v>
      </c>
      <c r="AR339" s="1164"/>
      <c r="AS339" s="1165"/>
      <c r="AT339" s="1166"/>
      <c r="AU339" s="587">
        <f t="shared" si="43"/>
        <v>0</v>
      </c>
      <c r="AW339" s="1163">
        <v>324</v>
      </c>
      <c r="AX339" s="1164"/>
      <c r="AY339" s="1165"/>
      <c r="AZ339" s="1166"/>
      <c r="BA339" s="587">
        <f t="shared" si="44"/>
        <v>0</v>
      </c>
    </row>
    <row r="340" spans="1:53" s="17" customFormat="1" ht="16.75" hidden="1" customHeight="1" outlineLevel="1">
      <c r="A340" s="1163">
        <v>325</v>
      </c>
      <c r="B340" s="1164"/>
      <c r="C340" s="1165"/>
      <c r="D340" s="1166"/>
      <c r="E340" s="587">
        <f t="shared" si="36"/>
        <v>0</v>
      </c>
      <c r="G340" s="1163">
        <v>325</v>
      </c>
      <c r="H340" s="1164"/>
      <c r="I340" s="1165"/>
      <c r="J340" s="1166"/>
      <c r="K340" s="587">
        <f t="shared" si="37"/>
        <v>0</v>
      </c>
      <c r="M340" s="1163">
        <v>325</v>
      </c>
      <c r="N340" s="1164"/>
      <c r="O340" s="1165"/>
      <c r="P340" s="1166"/>
      <c r="Q340" s="587">
        <f t="shared" si="38"/>
        <v>0</v>
      </c>
      <c r="S340" s="1163">
        <v>325</v>
      </c>
      <c r="T340" s="1164"/>
      <c r="U340" s="1165"/>
      <c r="V340" s="1166"/>
      <c r="W340" s="587">
        <f t="shared" si="39"/>
        <v>0</v>
      </c>
      <c r="Y340" s="1163">
        <v>325</v>
      </c>
      <c r="Z340" s="1164"/>
      <c r="AA340" s="1165"/>
      <c r="AB340" s="1166"/>
      <c r="AC340" s="587">
        <f t="shared" si="40"/>
        <v>0</v>
      </c>
      <c r="AE340" s="1163">
        <v>325</v>
      </c>
      <c r="AF340" s="1164"/>
      <c r="AG340" s="1165"/>
      <c r="AH340" s="1166"/>
      <c r="AI340" s="587">
        <f t="shared" si="41"/>
        <v>0</v>
      </c>
      <c r="AK340" s="1163">
        <v>325</v>
      </c>
      <c r="AL340" s="1164"/>
      <c r="AM340" s="1165"/>
      <c r="AN340" s="1166"/>
      <c r="AO340" s="587">
        <f t="shared" si="42"/>
        <v>0</v>
      </c>
      <c r="AQ340" s="1163">
        <v>325</v>
      </c>
      <c r="AR340" s="1164"/>
      <c r="AS340" s="1165"/>
      <c r="AT340" s="1166"/>
      <c r="AU340" s="587">
        <f t="shared" si="43"/>
        <v>0</v>
      </c>
      <c r="AW340" s="1163">
        <v>325</v>
      </c>
      <c r="AX340" s="1164"/>
      <c r="AY340" s="1165"/>
      <c r="AZ340" s="1166"/>
      <c r="BA340" s="587">
        <f t="shared" si="44"/>
        <v>0</v>
      </c>
    </row>
    <row r="341" spans="1:53" s="17" customFormat="1" ht="16.75" hidden="1" customHeight="1" outlineLevel="1">
      <c r="A341" s="1163">
        <v>326</v>
      </c>
      <c r="B341" s="1164"/>
      <c r="C341" s="1165"/>
      <c r="D341" s="1166"/>
      <c r="E341" s="587">
        <f t="shared" si="36"/>
        <v>0</v>
      </c>
      <c r="G341" s="1163">
        <v>326</v>
      </c>
      <c r="H341" s="1164"/>
      <c r="I341" s="1165"/>
      <c r="J341" s="1166"/>
      <c r="K341" s="587">
        <f t="shared" si="37"/>
        <v>0</v>
      </c>
      <c r="M341" s="1163">
        <v>326</v>
      </c>
      <c r="N341" s="1164"/>
      <c r="O341" s="1165"/>
      <c r="P341" s="1166"/>
      <c r="Q341" s="587">
        <f t="shared" si="38"/>
        <v>0</v>
      </c>
      <c r="S341" s="1163">
        <v>326</v>
      </c>
      <c r="T341" s="1164"/>
      <c r="U341" s="1165"/>
      <c r="V341" s="1166"/>
      <c r="W341" s="587">
        <f t="shared" si="39"/>
        <v>0</v>
      </c>
      <c r="Y341" s="1163">
        <v>326</v>
      </c>
      <c r="Z341" s="1164"/>
      <c r="AA341" s="1165"/>
      <c r="AB341" s="1166"/>
      <c r="AC341" s="587">
        <f t="shared" si="40"/>
        <v>0</v>
      </c>
      <c r="AE341" s="1163">
        <v>326</v>
      </c>
      <c r="AF341" s="1164"/>
      <c r="AG341" s="1165"/>
      <c r="AH341" s="1166"/>
      <c r="AI341" s="587">
        <f t="shared" si="41"/>
        <v>0</v>
      </c>
      <c r="AK341" s="1163">
        <v>326</v>
      </c>
      <c r="AL341" s="1164"/>
      <c r="AM341" s="1165"/>
      <c r="AN341" s="1166"/>
      <c r="AO341" s="587">
        <f t="shared" si="42"/>
        <v>0</v>
      </c>
      <c r="AQ341" s="1163">
        <v>326</v>
      </c>
      <c r="AR341" s="1164"/>
      <c r="AS341" s="1165"/>
      <c r="AT341" s="1166"/>
      <c r="AU341" s="587">
        <f t="shared" si="43"/>
        <v>0</v>
      </c>
      <c r="AW341" s="1163">
        <v>326</v>
      </c>
      <c r="AX341" s="1164"/>
      <c r="AY341" s="1165"/>
      <c r="AZ341" s="1166"/>
      <c r="BA341" s="587">
        <f t="shared" si="44"/>
        <v>0</v>
      </c>
    </row>
    <row r="342" spans="1:53" s="17" customFormat="1" ht="16.75" hidden="1" customHeight="1" outlineLevel="1">
      <c r="A342" s="1163">
        <v>327</v>
      </c>
      <c r="B342" s="1164"/>
      <c r="C342" s="1165"/>
      <c r="D342" s="1166"/>
      <c r="E342" s="587">
        <f t="shared" si="36"/>
        <v>0</v>
      </c>
      <c r="G342" s="1163">
        <v>327</v>
      </c>
      <c r="H342" s="1164"/>
      <c r="I342" s="1165"/>
      <c r="J342" s="1166"/>
      <c r="K342" s="587">
        <f t="shared" si="37"/>
        <v>0</v>
      </c>
      <c r="M342" s="1163">
        <v>327</v>
      </c>
      <c r="N342" s="1164"/>
      <c r="O342" s="1165"/>
      <c r="P342" s="1166"/>
      <c r="Q342" s="587">
        <f t="shared" si="38"/>
        <v>0</v>
      </c>
      <c r="S342" s="1163">
        <v>327</v>
      </c>
      <c r="T342" s="1164"/>
      <c r="U342" s="1165"/>
      <c r="V342" s="1166"/>
      <c r="W342" s="587">
        <f t="shared" si="39"/>
        <v>0</v>
      </c>
      <c r="Y342" s="1163">
        <v>327</v>
      </c>
      <c r="Z342" s="1164"/>
      <c r="AA342" s="1165"/>
      <c r="AB342" s="1166"/>
      <c r="AC342" s="587">
        <f t="shared" si="40"/>
        <v>0</v>
      </c>
      <c r="AE342" s="1163">
        <v>327</v>
      </c>
      <c r="AF342" s="1164"/>
      <c r="AG342" s="1165"/>
      <c r="AH342" s="1166"/>
      <c r="AI342" s="587">
        <f t="shared" si="41"/>
        <v>0</v>
      </c>
      <c r="AK342" s="1163">
        <v>327</v>
      </c>
      <c r="AL342" s="1164"/>
      <c r="AM342" s="1165"/>
      <c r="AN342" s="1166"/>
      <c r="AO342" s="587">
        <f t="shared" si="42"/>
        <v>0</v>
      </c>
      <c r="AQ342" s="1163">
        <v>327</v>
      </c>
      <c r="AR342" s="1164"/>
      <c r="AS342" s="1165"/>
      <c r="AT342" s="1166"/>
      <c r="AU342" s="587">
        <f t="shared" si="43"/>
        <v>0</v>
      </c>
      <c r="AW342" s="1163">
        <v>327</v>
      </c>
      <c r="AX342" s="1164"/>
      <c r="AY342" s="1165"/>
      <c r="AZ342" s="1166"/>
      <c r="BA342" s="587">
        <f t="shared" si="44"/>
        <v>0</v>
      </c>
    </row>
    <row r="343" spans="1:53" s="17" customFormat="1" ht="16.75" hidden="1" customHeight="1" outlineLevel="1">
      <c r="A343" s="1163">
        <v>328</v>
      </c>
      <c r="B343" s="1164"/>
      <c r="C343" s="1165"/>
      <c r="D343" s="1166"/>
      <c r="E343" s="587">
        <f t="shared" si="36"/>
        <v>0</v>
      </c>
      <c r="G343" s="1163">
        <v>328</v>
      </c>
      <c r="H343" s="1164"/>
      <c r="I343" s="1165"/>
      <c r="J343" s="1166"/>
      <c r="K343" s="587">
        <f t="shared" si="37"/>
        <v>0</v>
      </c>
      <c r="M343" s="1163">
        <v>328</v>
      </c>
      <c r="N343" s="1164"/>
      <c r="O343" s="1165"/>
      <c r="P343" s="1166"/>
      <c r="Q343" s="587">
        <f t="shared" si="38"/>
        <v>0</v>
      </c>
      <c r="S343" s="1163">
        <v>328</v>
      </c>
      <c r="T343" s="1164"/>
      <c r="U343" s="1165"/>
      <c r="V343" s="1166"/>
      <c r="W343" s="587">
        <f t="shared" si="39"/>
        <v>0</v>
      </c>
      <c r="Y343" s="1163">
        <v>328</v>
      </c>
      <c r="Z343" s="1164"/>
      <c r="AA343" s="1165"/>
      <c r="AB343" s="1166"/>
      <c r="AC343" s="587">
        <f t="shared" si="40"/>
        <v>0</v>
      </c>
      <c r="AE343" s="1163">
        <v>328</v>
      </c>
      <c r="AF343" s="1164"/>
      <c r="AG343" s="1165"/>
      <c r="AH343" s="1166"/>
      <c r="AI343" s="587">
        <f t="shared" si="41"/>
        <v>0</v>
      </c>
      <c r="AK343" s="1163">
        <v>328</v>
      </c>
      <c r="AL343" s="1164"/>
      <c r="AM343" s="1165"/>
      <c r="AN343" s="1166"/>
      <c r="AO343" s="587">
        <f t="shared" si="42"/>
        <v>0</v>
      </c>
      <c r="AQ343" s="1163">
        <v>328</v>
      </c>
      <c r="AR343" s="1164"/>
      <c r="AS343" s="1165"/>
      <c r="AT343" s="1166"/>
      <c r="AU343" s="587">
        <f t="shared" si="43"/>
        <v>0</v>
      </c>
      <c r="AW343" s="1163">
        <v>328</v>
      </c>
      <c r="AX343" s="1164"/>
      <c r="AY343" s="1165"/>
      <c r="AZ343" s="1166"/>
      <c r="BA343" s="587">
        <f t="shared" si="44"/>
        <v>0</v>
      </c>
    </row>
    <row r="344" spans="1:53" s="17" customFormat="1" ht="16.75" hidden="1" customHeight="1" outlineLevel="1">
      <c r="A344" s="1163">
        <v>329</v>
      </c>
      <c r="B344" s="1164"/>
      <c r="C344" s="1165"/>
      <c r="D344" s="1166"/>
      <c r="E344" s="587">
        <f t="shared" si="36"/>
        <v>0</v>
      </c>
      <c r="G344" s="1163">
        <v>329</v>
      </c>
      <c r="H344" s="1164"/>
      <c r="I344" s="1165"/>
      <c r="J344" s="1166"/>
      <c r="K344" s="587">
        <f t="shared" si="37"/>
        <v>0</v>
      </c>
      <c r="M344" s="1163">
        <v>329</v>
      </c>
      <c r="N344" s="1164"/>
      <c r="O344" s="1165"/>
      <c r="P344" s="1166"/>
      <c r="Q344" s="587">
        <f t="shared" si="38"/>
        <v>0</v>
      </c>
      <c r="S344" s="1163">
        <v>329</v>
      </c>
      <c r="T344" s="1164"/>
      <c r="U344" s="1165"/>
      <c r="V344" s="1166"/>
      <c r="W344" s="587">
        <f t="shared" si="39"/>
        <v>0</v>
      </c>
      <c r="Y344" s="1163">
        <v>329</v>
      </c>
      <c r="Z344" s="1164"/>
      <c r="AA344" s="1165"/>
      <c r="AB344" s="1166"/>
      <c r="AC344" s="587">
        <f t="shared" si="40"/>
        <v>0</v>
      </c>
      <c r="AE344" s="1163">
        <v>329</v>
      </c>
      <c r="AF344" s="1164"/>
      <c r="AG344" s="1165"/>
      <c r="AH344" s="1166"/>
      <c r="AI344" s="587">
        <f t="shared" si="41"/>
        <v>0</v>
      </c>
      <c r="AK344" s="1163">
        <v>329</v>
      </c>
      <c r="AL344" s="1164"/>
      <c r="AM344" s="1165"/>
      <c r="AN344" s="1166"/>
      <c r="AO344" s="587">
        <f t="shared" si="42"/>
        <v>0</v>
      </c>
      <c r="AQ344" s="1163">
        <v>329</v>
      </c>
      <c r="AR344" s="1164"/>
      <c r="AS344" s="1165"/>
      <c r="AT344" s="1166"/>
      <c r="AU344" s="587">
        <f t="shared" si="43"/>
        <v>0</v>
      </c>
      <c r="AW344" s="1163">
        <v>329</v>
      </c>
      <c r="AX344" s="1164"/>
      <c r="AY344" s="1165"/>
      <c r="AZ344" s="1166"/>
      <c r="BA344" s="587">
        <f t="shared" si="44"/>
        <v>0</v>
      </c>
    </row>
    <row r="345" spans="1:53" s="17" customFormat="1" ht="16.75" hidden="1" customHeight="1" outlineLevel="1">
      <c r="A345" s="1163">
        <v>330</v>
      </c>
      <c r="B345" s="1164"/>
      <c r="C345" s="1165"/>
      <c r="D345" s="1166"/>
      <c r="E345" s="587">
        <f t="shared" si="36"/>
        <v>0</v>
      </c>
      <c r="G345" s="1163">
        <v>330</v>
      </c>
      <c r="H345" s="1164"/>
      <c r="I345" s="1165"/>
      <c r="J345" s="1166"/>
      <c r="K345" s="587">
        <f t="shared" si="37"/>
        <v>0</v>
      </c>
      <c r="M345" s="1163">
        <v>330</v>
      </c>
      <c r="N345" s="1164"/>
      <c r="O345" s="1165"/>
      <c r="P345" s="1166"/>
      <c r="Q345" s="587">
        <f t="shared" si="38"/>
        <v>0</v>
      </c>
      <c r="S345" s="1163">
        <v>330</v>
      </c>
      <c r="T345" s="1164"/>
      <c r="U345" s="1165"/>
      <c r="V345" s="1166"/>
      <c r="W345" s="587">
        <f t="shared" si="39"/>
        <v>0</v>
      </c>
      <c r="Y345" s="1163">
        <v>330</v>
      </c>
      <c r="Z345" s="1164"/>
      <c r="AA345" s="1165"/>
      <c r="AB345" s="1166"/>
      <c r="AC345" s="587">
        <f t="shared" si="40"/>
        <v>0</v>
      </c>
      <c r="AE345" s="1163">
        <v>330</v>
      </c>
      <c r="AF345" s="1164"/>
      <c r="AG345" s="1165"/>
      <c r="AH345" s="1166"/>
      <c r="AI345" s="587">
        <f t="shared" si="41"/>
        <v>0</v>
      </c>
      <c r="AK345" s="1163">
        <v>330</v>
      </c>
      <c r="AL345" s="1164"/>
      <c r="AM345" s="1165"/>
      <c r="AN345" s="1166"/>
      <c r="AO345" s="587">
        <f t="shared" si="42"/>
        <v>0</v>
      </c>
      <c r="AQ345" s="1163">
        <v>330</v>
      </c>
      <c r="AR345" s="1164"/>
      <c r="AS345" s="1165"/>
      <c r="AT345" s="1166"/>
      <c r="AU345" s="587">
        <f t="shared" si="43"/>
        <v>0</v>
      </c>
      <c r="AW345" s="1163">
        <v>330</v>
      </c>
      <c r="AX345" s="1164"/>
      <c r="AY345" s="1165"/>
      <c r="AZ345" s="1166"/>
      <c r="BA345" s="587">
        <f t="shared" si="44"/>
        <v>0</v>
      </c>
    </row>
    <row r="346" spans="1:53" s="17" customFormat="1" ht="16.75" hidden="1" customHeight="1" outlineLevel="1">
      <c r="A346" s="1163">
        <v>331</v>
      </c>
      <c r="B346" s="1164"/>
      <c r="C346" s="1165"/>
      <c r="D346" s="1166"/>
      <c r="E346" s="587">
        <f t="shared" si="36"/>
        <v>0</v>
      </c>
      <c r="G346" s="1163">
        <v>331</v>
      </c>
      <c r="H346" s="1164"/>
      <c r="I346" s="1165"/>
      <c r="J346" s="1166"/>
      <c r="K346" s="587">
        <f t="shared" si="37"/>
        <v>0</v>
      </c>
      <c r="M346" s="1163">
        <v>331</v>
      </c>
      <c r="N346" s="1164"/>
      <c r="O346" s="1165"/>
      <c r="P346" s="1166"/>
      <c r="Q346" s="587">
        <f t="shared" si="38"/>
        <v>0</v>
      </c>
      <c r="S346" s="1163">
        <v>331</v>
      </c>
      <c r="T346" s="1164"/>
      <c r="U346" s="1165"/>
      <c r="V346" s="1166"/>
      <c r="W346" s="587">
        <f t="shared" si="39"/>
        <v>0</v>
      </c>
      <c r="Y346" s="1163">
        <v>331</v>
      </c>
      <c r="Z346" s="1164"/>
      <c r="AA346" s="1165"/>
      <c r="AB346" s="1166"/>
      <c r="AC346" s="587">
        <f t="shared" si="40"/>
        <v>0</v>
      </c>
      <c r="AE346" s="1163">
        <v>331</v>
      </c>
      <c r="AF346" s="1164"/>
      <c r="AG346" s="1165"/>
      <c r="AH346" s="1166"/>
      <c r="AI346" s="587">
        <f t="shared" si="41"/>
        <v>0</v>
      </c>
      <c r="AK346" s="1163">
        <v>331</v>
      </c>
      <c r="AL346" s="1164"/>
      <c r="AM346" s="1165"/>
      <c r="AN346" s="1166"/>
      <c r="AO346" s="587">
        <f t="shared" si="42"/>
        <v>0</v>
      </c>
      <c r="AQ346" s="1163">
        <v>331</v>
      </c>
      <c r="AR346" s="1164"/>
      <c r="AS346" s="1165"/>
      <c r="AT346" s="1166"/>
      <c r="AU346" s="587">
        <f t="shared" si="43"/>
        <v>0</v>
      </c>
      <c r="AW346" s="1163">
        <v>331</v>
      </c>
      <c r="AX346" s="1164"/>
      <c r="AY346" s="1165"/>
      <c r="AZ346" s="1166"/>
      <c r="BA346" s="587">
        <f t="shared" si="44"/>
        <v>0</v>
      </c>
    </row>
    <row r="347" spans="1:53" s="17" customFormat="1" ht="16.75" hidden="1" customHeight="1" outlineLevel="1">
      <c r="A347" s="1163">
        <v>332</v>
      </c>
      <c r="B347" s="1164"/>
      <c r="C347" s="1165"/>
      <c r="D347" s="1166"/>
      <c r="E347" s="587">
        <f t="shared" si="36"/>
        <v>0</v>
      </c>
      <c r="G347" s="1163">
        <v>332</v>
      </c>
      <c r="H347" s="1164"/>
      <c r="I347" s="1165"/>
      <c r="J347" s="1166"/>
      <c r="K347" s="587">
        <f t="shared" si="37"/>
        <v>0</v>
      </c>
      <c r="M347" s="1163">
        <v>332</v>
      </c>
      <c r="N347" s="1164"/>
      <c r="O347" s="1165"/>
      <c r="P347" s="1166"/>
      <c r="Q347" s="587">
        <f t="shared" si="38"/>
        <v>0</v>
      </c>
      <c r="S347" s="1163">
        <v>332</v>
      </c>
      <c r="T347" s="1164"/>
      <c r="U347" s="1165"/>
      <c r="V347" s="1166"/>
      <c r="W347" s="587">
        <f t="shared" si="39"/>
        <v>0</v>
      </c>
      <c r="Y347" s="1163">
        <v>332</v>
      </c>
      <c r="Z347" s="1164"/>
      <c r="AA347" s="1165"/>
      <c r="AB347" s="1166"/>
      <c r="AC347" s="587">
        <f t="shared" si="40"/>
        <v>0</v>
      </c>
      <c r="AE347" s="1163">
        <v>332</v>
      </c>
      <c r="AF347" s="1164"/>
      <c r="AG347" s="1165"/>
      <c r="AH347" s="1166"/>
      <c r="AI347" s="587">
        <f t="shared" si="41"/>
        <v>0</v>
      </c>
      <c r="AK347" s="1163">
        <v>332</v>
      </c>
      <c r="AL347" s="1164"/>
      <c r="AM347" s="1165"/>
      <c r="AN347" s="1166"/>
      <c r="AO347" s="587">
        <f t="shared" si="42"/>
        <v>0</v>
      </c>
      <c r="AQ347" s="1163">
        <v>332</v>
      </c>
      <c r="AR347" s="1164"/>
      <c r="AS347" s="1165"/>
      <c r="AT347" s="1166"/>
      <c r="AU347" s="587">
        <f t="shared" si="43"/>
        <v>0</v>
      </c>
      <c r="AW347" s="1163">
        <v>332</v>
      </c>
      <c r="AX347" s="1164"/>
      <c r="AY347" s="1165"/>
      <c r="AZ347" s="1166"/>
      <c r="BA347" s="587">
        <f t="shared" si="44"/>
        <v>0</v>
      </c>
    </row>
    <row r="348" spans="1:53" s="17" customFormat="1" ht="16.75" hidden="1" customHeight="1" outlineLevel="1">
      <c r="A348" s="1163">
        <v>333</v>
      </c>
      <c r="B348" s="1164"/>
      <c r="C348" s="1165"/>
      <c r="D348" s="1166"/>
      <c r="E348" s="587">
        <f t="shared" si="36"/>
        <v>0</v>
      </c>
      <c r="G348" s="1163">
        <v>333</v>
      </c>
      <c r="H348" s="1164"/>
      <c r="I348" s="1165"/>
      <c r="J348" s="1166"/>
      <c r="K348" s="587">
        <f t="shared" si="37"/>
        <v>0</v>
      </c>
      <c r="M348" s="1163">
        <v>333</v>
      </c>
      <c r="N348" s="1164"/>
      <c r="O348" s="1165"/>
      <c r="P348" s="1166"/>
      <c r="Q348" s="587">
        <f t="shared" si="38"/>
        <v>0</v>
      </c>
      <c r="S348" s="1163">
        <v>333</v>
      </c>
      <c r="T348" s="1164"/>
      <c r="U348" s="1165"/>
      <c r="V348" s="1166"/>
      <c r="W348" s="587">
        <f t="shared" si="39"/>
        <v>0</v>
      </c>
      <c r="Y348" s="1163">
        <v>333</v>
      </c>
      <c r="Z348" s="1164"/>
      <c r="AA348" s="1165"/>
      <c r="AB348" s="1166"/>
      <c r="AC348" s="587">
        <f t="shared" si="40"/>
        <v>0</v>
      </c>
      <c r="AE348" s="1163">
        <v>333</v>
      </c>
      <c r="AF348" s="1164"/>
      <c r="AG348" s="1165"/>
      <c r="AH348" s="1166"/>
      <c r="AI348" s="587">
        <f t="shared" si="41"/>
        <v>0</v>
      </c>
      <c r="AK348" s="1163">
        <v>333</v>
      </c>
      <c r="AL348" s="1164"/>
      <c r="AM348" s="1165"/>
      <c r="AN348" s="1166"/>
      <c r="AO348" s="587">
        <f t="shared" si="42"/>
        <v>0</v>
      </c>
      <c r="AQ348" s="1163">
        <v>333</v>
      </c>
      <c r="AR348" s="1164"/>
      <c r="AS348" s="1165"/>
      <c r="AT348" s="1166"/>
      <c r="AU348" s="587">
        <f t="shared" si="43"/>
        <v>0</v>
      </c>
      <c r="AW348" s="1163">
        <v>333</v>
      </c>
      <c r="AX348" s="1164"/>
      <c r="AY348" s="1165"/>
      <c r="AZ348" s="1166"/>
      <c r="BA348" s="587">
        <f t="shared" si="44"/>
        <v>0</v>
      </c>
    </row>
    <row r="349" spans="1:53" s="17" customFormat="1" ht="16.75" hidden="1" customHeight="1" outlineLevel="1">
      <c r="A349" s="1163">
        <v>334</v>
      </c>
      <c r="B349" s="1164"/>
      <c r="C349" s="1165"/>
      <c r="D349" s="1166"/>
      <c r="E349" s="587">
        <f t="shared" si="36"/>
        <v>0</v>
      </c>
      <c r="G349" s="1163">
        <v>334</v>
      </c>
      <c r="H349" s="1164"/>
      <c r="I349" s="1165"/>
      <c r="J349" s="1166"/>
      <c r="K349" s="587">
        <f t="shared" si="37"/>
        <v>0</v>
      </c>
      <c r="M349" s="1163">
        <v>334</v>
      </c>
      <c r="N349" s="1164"/>
      <c r="O349" s="1165"/>
      <c r="P349" s="1166"/>
      <c r="Q349" s="587">
        <f t="shared" si="38"/>
        <v>0</v>
      </c>
      <c r="S349" s="1163">
        <v>334</v>
      </c>
      <c r="T349" s="1164"/>
      <c r="U349" s="1165"/>
      <c r="V349" s="1166"/>
      <c r="W349" s="587">
        <f t="shared" si="39"/>
        <v>0</v>
      </c>
      <c r="Y349" s="1163">
        <v>334</v>
      </c>
      <c r="Z349" s="1164"/>
      <c r="AA349" s="1165"/>
      <c r="AB349" s="1166"/>
      <c r="AC349" s="587">
        <f t="shared" si="40"/>
        <v>0</v>
      </c>
      <c r="AE349" s="1163">
        <v>334</v>
      </c>
      <c r="AF349" s="1164"/>
      <c r="AG349" s="1165"/>
      <c r="AH349" s="1166"/>
      <c r="AI349" s="587">
        <f t="shared" si="41"/>
        <v>0</v>
      </c>
      <c r="AK349" s="1163">
        <v>334</v>
      </c>
      <c r="AL349" s="1164"/>
      <c r="AM349" s="1165"/>
      <c r="AN349" s="1166"/>
      <c r="AO349" s="587">
        <f t="shared" si="42"/>
        <v>0</v>
      </c>
      <c r="AQ349" s="1163">
        <v>334</v>
      </c>
      <c r="AR349" s="1164"/>
      <c r="AS349" s="1165"/>
      <c r="AT349" s="1166"/>
      <c r="AU349" s="587">
        <f t="shared" si="43"/>
        <v>0</v>
      </c>
      <c r="AW349" s="1163">
        <v>334</v>
      </c>
      <c r="AX349" s="1164"/>
      <c r="AY349" s="1165"/>
      <c r="AZ349" s="1166"/>
      <c r="BA349" s="587">
        <f t="shared" si="44"/>
        <v>0</v>
      </c>
    </row>
    <row r="350" spans="1:53" s="17" customFormat="1" ht="16.75" hidden="1" customHeight="1" outlineLevel="1">
      <c r="A350" s="1163">
        <v>335</v>
      </c>
      <c r="B350" s="1164"/>
      <c r="C350" s="1165"/>
      <c r="D350" s="1166"/>
      <c r="E350" s="587">
        <f t="shared" si="36"/>
        <v>0</v>
      </c>
      <c r="G350" s="1163">
        <v>335</v>
      </c>
      <c r="H350" s="1164"/>
      <c r="I350" s="1165"/>
      <c r="J350" s="1166"/>
      <c r="K350" s="587">
        <f t="shared" si="37"/>
        <v>0</v>
      </c>
      <c r="M350" s="1163">
        <v>335</v>
      </c>
      <c r="N350" s="1164"/>
      <c r="O350" s="1165"/>
      <c r="P350" s="1166"/>
      <c r="Q350" s="587">
        <f t="shared" si="38"/>
        <v>0</v>
      </c>
      <c r="S350" s="1163">
        <v>335</v>
      </c>
      <c r="T350" s="1164"/>
      <c r="U350" s="1165"/>
      <c r="V350" s="1166"/>
      <c r="W350" s="587">
        <f t="shared" si="39"/>
        <v>0</v>
      </c>
      <c r="Y350" s="1163">
        <v>335</v>
      </c>
      <c r="Z350" s="1164"/>
      <c r="AA350" s="1165"/>
      <c r="AB350" s="1166"/>
      <c r="AC350" s="587">
        <f t="shared" si="40"/>
        <v>0</v>
      </c>
      <c r="AE350" s="1163">
        <v>335</v>
      </c>
      <c r="AF350" s="1164"/>
      <c r="AG350" s="1165"/>
      <c r="AH350" s="1166"/>
      <c r="AI350" s="587">
        <f t="shared" si="41"/>
        <v>0</v>
      </c>
      <c r="AK350" s="1163">
        <v>335</v>
      </c>
      <c r="AL350" s="1164"/>
      <c r="AM350" s="1165"/>
      <c r="AN350" s="1166"/>
      <c r="AO350" s="587">
        <f t="shared" si="42"/>
        <v>0</v>
      </c>
      <c r="AQ350" s="1163">
        <v>335</v>
      </c>
      <c r="AR350" s="1164"/>
      <c r="AS350" s="1165"/>
      <c r="AT350" s="1166"/>
      <c r="AU350" s="587">
        <f t="shared" si="43"/>
        <v>0</v>
      </c>
      <c r="AW350" s="1163">
        <v>335</v>
      </c>
      <c r="AX350" s="1164"/>
      <c r="AY350" s="1165"/>
      <c r="AZ350" s="1166"/>
      <c r="BA350" s="587">
        <f t="shared" si="44"/>
        <v>0</v>
      </c>
    </row>
    <row r="351" spans="1:53" s="17" customFormat="1" ht="16.75" hidden="1" customHeight="1" outlineLevel="1">
      <c r="A351" s="1163">
        <v>336</v>
      </c>
      <c r="B351" s="1164"/>
      <c r="C351" s="1165"/>
      <c r="D351" s="1166"/>
      <c r="E351" s="587">
        <f t="shared" si="36"/>
        <v>0</v>
      </c>
      <c r="G351" s="1163">
        <v>336</v>
      </c>
      <c r="H351" s="1164"/>
      <c r="I351" s="1165"/>
      <c r="J351" s="1166"/>
      <c r="K351" s="587">
        <f t="shared" si="37"/>
        <v>0</v>
      </c>
      <c r="M351" s="1163">
        <v>336</v>
      </c>
      <c r="N351" s="1164"/>
      <c r="O351" s="1165"/>
      <c r="P351" s="1166"/>
      <c r="Q351" s="587">
        <f t="shared" si="38"/>
        <v>0</v>
      </c>
      <c r="S351" s="1163">
        <v>336</v>
      </c>
      <c r="T351" s="1164"/>
      <c r="U351" s="1165"/>
      <c r="V351" s="1166"/>
      <c r="W351" s="587">
        <f t="shared" si="39"/>
        <v>0</v>
      </c>
      <c r="Y351" s="1163">
        <v>336</v>
      </c>
      <c r="Z351" s="1164"/>
      <c r="AA351" s="1165"/>
      <c r="AB351" s="1166"/>
      <c r="AC351" s="587">
        <f t="shared" si="40"/>
        <v>0</v>
      </c>
      <c r="AE351" s="1163">
        <v>336</v>
      </c>
      <c r="AF351" s="1164"/>
      <c r="AG351" s="1165"/>
      <c r="AH351" s="1166"/>
      <c r="AI351" s="587">
        <f t="shared" si="41"/>
        <v>0</v>
      </c>
      <c r="AK351" s="1163">
        <v>336</v>
      </c>
      <c r="AL351" s="1164"/>
      <c r="AM351" s="1165"/>
      <c r="AN351" s="1166"/>
      <c r="AO351" s="587">
        <f t="shared" si="42"/>
        <v>0</v>
      </c>
      <c r="AQ351" s="1163">
        <v>336</v>
      </c>
      <c r="AR351" s="1164"/>
      <c r="AS351" s="1165"/>
      <c r="AT351" s="1166"/>
      <c r="AU351" s="587">
        <f t="shared" si="43"/>
        <v>0</v>
      </c>
      <c r="AW351" s="1163">
        <v>336</v>
      </c>
      <c r="AX351" s="1164"/>
      <c r="AY351" s="1165"/>
      <c r="AZ351" s="1166"/>
      <c r="BA351" s="587">
        <f t="shared" si="44"/>
        <v>0</v>
      </c>
    </row>
    <row r="352" spans="1:53" s="17" customFormat="1" ht="16.75" hidden="1" customHeight="1" outlineLevel="1">
      <c r="A352" s="1163">
        <v>337</v>
      </c>
      <c r="B352" s="1164"/>
      <c r="C352" s="1165"/>
      <c r="D352" s="1166"/>
      <c r="E352" s="587">
        <f t="shared" si="36"/>
        <v>0</v>
      </c>
      <c r="G352" s="1163">
        <v>337</v>
      </c>
      <c r="H352" s="1164"/>
      <c r="I352" s="1165"/>
      <c r="J352" s="1166"/>
      <c r="K352" s="587">
        <f t="shared" si="37"/>
        <v>0</v>
      </c>
      <c r="M352" s="1163">
        <v>337</v>
      </c>
      <c r="N352" s="1164"/>
      <c r="O352" s="1165"/>
      <c r="P352" s="1166"/>
      <c r="Q352" s="587">
        <f t="shared" si="38"/>
        <v>0</v>
      </c>
      <c r="S352" s="1163">
        <v>337</v>
      </c>
      <c r="T352" s="1164"/>
      <c r="U352" s="1165"/>
      <c r="V352" s="1166"/>
      <c r="W352" s="587">
        <f t="shared" si="39"/>
        <v>0</v>
      </c>
      <c r="Y352" s="1163">
        <v>337</v>
      </c>
      <c r="Z352" s="1164"/>
      <c r="AA352" s="1165"/>
      <c r="AB352" s="1166"/>
      <c r="AC352" s="587">
        <f t="shared" si="40"/>
        <v>0</v>
      </c>
      <c r="AE352" s="1163">
        <v>337</v>
      </c>
      <c r="AF352" s="1164"/>
      <c r="AG352" s="1165"/>
      <c r="AH352" s="1166"/>
      <c r="AI352" s="587">
        <f t="shared" si="41"/>
        <v>0</v>
      </c>
      <c r="AK352" s="1163">
        <v>337</v>
      </c>
      <c r="AL352" s="1164"/>
      <c r="AM352" s="1165"/>
      <c r="AN352" s="1166"/>
      <c r="AO352" s="587">
        <f t="shared" si="42"/>
        <v>0</v>
      </c>
      <c r="AQ352" s="1163">
        <v>337</v>
      </c>
      <c r="AR352" s="1164"/>
      <c r="AS352" s="1165"/>
      <c r="AT352" s="1166"/>
      <c r="AU352" s="587">
        <f t="shared" si="43"/>
        <v>0</v>
      </c>
      <c r="AW352" s="1163">
        <v>337</v>
      </c>
      <c r="AX352" s="1164"/>
      <c r="AY352" s="1165"/>
      <c r="AZ352" s="1166"/>
      <c r="BA352" s="587">
        <f t="shared" si="44"/>
        <v>0</v>
      </c>
    </row>
    <row r="353" spans="1:53" s="17" customFormat="1" ht="16.75" hidden="1" customHeight="1" outlineLevel="1">
      <c r="A353" s="1163">
        <v>338</v>
      </c>
      <c r="B353" s="1164"/>
      <c r="C353" s="1165"/>
      <c r="D353" s="1166"/>
      <c r="E353" s="587">
        <f t="shared" si="36"/>
        <v>0</v>
      </c>
      <c r="G353" s="1163">
        <v>338</v>
      </c>
      <c r="H353" s="1164"/>
      <c r="I353" s="1165"/>
      <c r="J353" s="1166"/>
      <c r="K353" s="587">
        <f t="shared" si="37"/>
        <v>0</v>
      </c>
      <c r="M353" s="1163">
        <v>338</v>
      </c>
      <c r="N353" s="1164"/>
      <c r="O353" s="1165"/>
      <c r="P353" s="1166"/>
      <c r="Q353" s="587">
        <f t="shared" si="38"/>
        <v>0</v>
      </c>
      <c r="S353" s="1163">
        <v>338</v>
      </c>
      <c r="T353" s="1164"/>
      <c r="U353" s="1165"/>
      <c r="V353" s="1166"/>
      <c r="W353" s="587">
        <f t="shared" si="39"/>
        <v>0</v>
      </c>
      <c r="Y353" s="1163">
        <v>338</v>
      </c>
      <c r="Z353" s="1164"/>
      <c r="AA353" s="1165"/>
      <c r="AB353" s="1166"/>
      <c r="AC353" s="587">
        <f t="shared" si="40"/>
        <v>0</v>
      </c>
      <c r="AE353" s="1163">
        <v>338</v>
      </c>
      <c r="AF353" s="1164"/>
      <c r="AG353" s="1165"/>
      <c r="AH353" s="1166"/>
      <c r="AI353" s="587">
        <f t="shared" si="41"/>
        <v>0</v>
      </c>
      <c r="AK353" s="1163">
        <v>338</v>
      </c>
      <c r="AL353" s="1164"/>
      <c r="AM353" s="1165"/>
      <c r="AN353" s="1166"/>
      <c r="AO353" s="587">
        <f t="shared" si="42"/>
        <v>0</v>
      </c>
      <c r="AQ353" s="1163">
        <v>338</v>
      </c>
      <c r="AR353" s="1164"/>
      <c r="AS353" s="1165"/>
      <c r="AT353" s="1166"/>
      <c r="AU353" s="587">
        <f t="shared" si="43"/>
        <v>0</v>
      </c>
      <c r="AW353" s="1163">
        <v>338</v>
      </c>
      <c r="AX353" s="1164"/>
      <c r="AY353" s="1165"/>
      <c r="AZ353" s="1166"/>
      <c r="BA353" s="587">
        <f t="shared" si="44"/>
        <v>0</v>
      </c>
    </row>
    <row r="354" spans="1:53" s="17" customFormat="1" ht="16.75" hidden="1" customHeight="1" outlineLevel="1">
      <c r="A354" s="1163">
        <v>339</v>
      </c>
      <c r="B354" s="1164"/>
      <c r="C354" s="1165"/>
      <c r="D354" s="1166"/>
      <c r="E354" s="587">
        <f t="shared" si="36"/>
        <v>0</v>
      </c>
      <c r="G354" s="1163">
        <v>339</v>
      </c>
      <c r="H354" s="1164"/>
      <c r="I354" s="1165"/>
      <c r="J354" s="1166"/>
      <c r="K354" s="587">
        <f t="shared" si="37"/>
        <v>0</v>
      </c>
      <c r="M354" s="1163">
        <v>339</v>
      </c>
      <c r="N354" s="1164"/>
      <c r="O354" s="1165"/>
      <c r="P354" s="1166"/>
      <c r="Q354" s="587">
        <f t="shared" si="38"/>
        <v>0</v>
      </c>
      <c r="S354" s="1163">
        <v>339</v>
      </c>
      <c r="T354" s="1164"/>
      <c r="U354" s="1165"/>
      <c r="V354" s="1166"/>
      <c r="W354" s="587">
        <f t="shared" si="39"/>
        <v>0</v>
      </c>
      <c r="Y354" s="1163">
        <v>339</v>
      </c>
      <c r="Z354" s="1164"/>
      <c r="AA354" s="1165"/>
      <c r="AB354" s="1166"/>
      <c r="AC354" s="587">
        <f t="shared" si="40"/>
        <v>0</v>
      </c>
      <c r="AE354" s="1163">
        <v>339</v>
      </c>
      <c r="AF354" s="1164"/>
      <c r="AG354" s="1165"/>
      <c r="AH354" s="1166"/>
      <c r="AI354" s="587">
        <f t="shared" si="41"/>
        <v>0</v>
      </c>
      <c r="AK354" s="1163">
        <v>339</v>
      </c>
      <c r="AL354" s="1164"/>
      <c r="AM354" s="1165"/>
      <c r="AN354" s="1166"/>
      <c r="AO354" s="587">
        <f t="shared" si="42"/>
        <v>0</v>
      </c>
      <c r="AQ354" s="1163">
        <v>339</v>
      </c>
      <c r="AR354" s="1164"/>
      <c r="AS354" s="1165"/>
      <c r="AT354" s="1166"/>
      <c r="AU354" s="587">
        <f t="shared" si="43"/>
        <v>0</v>
      </c>
      <c r="AW354" s="1163">
        <v>339</v>
      </c>
      <c r="AX354" s="1164"/>
      <c r="AY354" s="1165"/>
      <c r="AZ354" s="1166"/>
      <c r="BA354" s="587">
        <f t="shared" si="44"/>
        <v>0</v>
      </c>
    </row>
    <row r="355" spans="1:53" s="17" customFormat="1" ht="16.75" hidden="1" customHeight="1" outlineLevel="1">
      <c r="A355" s="1163">
        <v>340</v>
      </c>
      <c r="B355" s="1164"/>
      <c r="C355" s="1165"/>
      <c r="D355" s="1166"/>
      <c r="E355" s="587">
        <f t="shared" si="36"/>
        <v>0</v>
      </c>
      <c r="G355" s="1163">
        <v>340</v>
      </c>
      <c r="H355" s="1164"/>
      <c r="I355" s="1165"/>
      <c r="J355" s="1166"/>
      <c r="K355" s="587">
        <f t="shared" si="37"/>
        <v>0</v>
      </c>
      <c r="M355" s="1163">
        <v>340</v>
      </c>
      <c r="N355" s="1164"/>
      <c r="O355" s="1165"/>
      <c r="P355" s="1166"/>
      <c r="Q355" s="587">
        <f t="shared" si="38"/>
        <v>0</v>
      </c>
      <c r="S355" s="1163">
        <v>340</v>
      </c>
      <c r="T355" s="1164"/>
      <c r="U355" s="1165"/>
      <c r="V355" s="1166"/>
      <c r="W355" s="587">
        <f t="shared" si="39"/>
        <v>0</v>
      </c>
      <c r="Y355" s="1163">
        <v>340</v>
      </c>
      <c r="Z355" s="1164"/>
      <c r="AA355" s="1165"/>
      <c r="AB355" s="1166"/>
      <c r="AC355" s="587">
        <f t="shared" si="40"/>
        <v>0</v>
      </c>
      <c r="AE355" s="1163">
        <v>340</v>
      </c>
      <c r="AF355" s="1164"/>
      <c r="AG355" s="1165"/>
      <c r="AH355" s="1166"/>
      <c r="AI355" s="587">
        <f t="shared" si="41"/>
        <v>0</v>
      </c>
      <c r="AK355" s="1163">
        <v>340</v>
      </c>
      <c r="AL355" s="1164"/>
      <c r="AM355" s="1165"/>
      <c r="AN355" s="1166"/>
      <c r="AO355" s="587">
        <f t="shared" si="42"/>
        <v>0</v>
      </c>
      <c r="AQ355" s="1163">
        <v>340</v>
      </c>
      <c r="AR355" s="1164"/>
      <c r="AS355" s="1165"/>
      <c r="AT355" s="1166"/>
      <c r="AU355" s="587">
        <f t="shared" si="43"/>
        <v>0</v>
      </c>
      <c r="AW355" s="1163">
        <v>340</v>
      </c>
      <c r="AX355" s="1164"/>
      <c r="AY355" s="1165"/>
      <c r="AZ355" s="1166"/>
      <c r="BA355" s="587">
        <f t="shared" si="44"/>
        <v>0</v>
      </c>
    </row>
    <row r="356" spans="1:53" s="17" customFormat="1" ht="16.75" hidden="1" customHeight="1" outlineLevel="1">
      <c r="A356" s="1163">
        <v>341</v>
      </c>
      <c r="B356" s="1164"/>
      <c r="C356" s="1165"/>
      <c r="D356" s="1166"/>
      <c r="E356" s="587">
        <f t="shared" si="36"/>
        <v>0</v>
      </c>
      <c r="G356" s="1163">
        <v>341</v>
      </c>
      <c r="H356" s="1164"/>
      <c r="I356" s="1165"/>
      <c r="J356" s="1166"/>
      <c r="K356" s="587">
        <f t="shared" si="37"/>
        <v>0</v>
      </c>
      <c r="M356" s="1163">
        <v>341</v>
      </c>
      <c r="N356" s="1164"/>
      <c r="O356" s="1165"/>
      <c r="P356" s="1166"/>
      <c r="Q356" s="587">
        <f t="shared" si="38"/>
        <v>0</v>
      </c>
      <c r="S356" s="1163">
        <v>341</v>
      </c>
      <c r="T356" s="1164"/>
      <c r="U356" s="1165"/>
      <c r="V356" s="1166"/>
      <c r="W356" s="587">
        <f t="shared" si="39"/>
        <v>0</v>
      </c>
      <c r="Y356" s="1163">
        <v>341</v>
      </c>
      <c r="Z356" s="1164"/>
      <c r="AA356" s="1165"/>
      <c r="AB356" s="1166"/>
      <c r="AC356" s="587">
        <f t="shared" si="40"/>
        <v>0</v>
      </c>
      <c r="AE356" s="1163">
        <v>341</v>
      </c>
      <c r="AF356" s="1164"/>
      <c r="AG356" s="1165"/>
      <c r="AH356" s="1166"/>
      <c r="AI356" s="587">
        <f t="shared" si="41"/>
        <v>0</v>
      </c>
      <c r="AK356" s="1163">
        <v>341</v>
      </c>
      <c r="AL356" s="1164"/>
      <c r="AM356" s="1165"/>
      <c r="AN356" s="1166"/>
      <c r="AO356" s="587">
        <f t="shared" si="42"/>
        <v>0</v>
      </c>
      <c r="AQ356" s="1163">
        <v>341</v>
      </c>
      <c r="AR356" s="1164"/>
      <c r="AS356" s="1165"/>
      <c r="AT356" s="1166"/>
      <c r="AU356" s="587">
        <f t="shared" si="43"/>
        <v>0</v>
      </c>
      <c r="AW356" s="1163">
        <v>341</v>
      </c>
      <c r="AX356" s="1164"/>
      <c r="AY356" s="1165"/>
      <c r="AZ356" s="1166"/>
      <c r="BA356" s="587">
        <f t="shared" si="44"/>
        <v>0</v>
      </c>
    </row>
    <row r="357" spans="1:53" s="17" customFormat="1" ht="16.75" hidden="1" customHeight="1" outlineLevel="1">
      <c r="A357" s="1163">
        <v>342</v>
      </c>
      <c r="B357" s="1164"/>
      <c r="C357" s="1165"/>
      <c r="D357" s="1166"/>
      <c r="E357" s="587">
        <f t="shared" si="36"/>
        <v>0</v>
      </c>
      <c r="G357" s="1163">
        <v>342</v>
      </c>
      <c r="H357" s="1164"/>
      <c r="I357" s="1165"/>
      <c r="J357" s="1166"/>
      <c r="K357" s="587">
        <f t="shared" si="37"/>
        <v>0</v>
      </c>
      <c r="M357" s="1163">
        <v>342</v>
      </c>
      <c r="N357" s="1164"/>
      <c r="O357" s="1165"/>
      <c r="P357" s="1166"/>
      <c r="Q357" s="587">
        <f t="shared" si="38"/>
        <v>0</v>
      </c>
      <c r="S357" s="1163">
        <v>342</v>
      </c>
      <c r="T357" s="1164"/>
      <c r="U357" s="1165"/>
      <c r="V357" s="1166"/>
      <c r="W357" s="587">
        <f t="shared" si="39"/>
        <v>0</v>
      </c>
      <c r="Y357" s="1163">
        <v>342</v>
      </c>
      <c r="Z357" s="1164"/>
      <c r="AA357" s="1165"/>
      <c r="AB357" s="1166"/>
      <c r="AC357" s="587">
        <f t="shared" si="40"/>
        <v>0</v>
      </c>
      <c r="AE357" s="1163">
        <v>342</v>
      </c>
      <c r="AF357" s="1164"/>
      <c r="AG357" s="1165"/>
      <c r="AH357" s="1166"/>
      <c r="AI357" s="587">
        <f t="shared" si="41"/>
        <v>0</v>
      </c>
      <c r="AK357" s="1163">
        <v>342</v>
      </c>
      <c r="AL357" s="1164"/>
      <c r="AM357" s="1165"/>
      <c r="AN357" s="1166"/>
      <c r="AO357" s="587">
        <f t="shared" si="42"/>
        <v>0</v>
      </c>
      <c r="AQ357" s="1163">
        <v>342</v>
      </c>
      <c r="AR357" s="1164"/>
      <c r="AS357" s="1165"/>
      <c r="AT357" s="1166"/>
      <c r="AU357" s="587">
        <f t="shared" si="43"/>
        <v>0</v>
      </c>
      <c r="AW357" s="1163">
        <v>342</v>
      </c>
      <c r="AX357" s="1164"/>
      <c r="AY357" s="1165"/>
      <c r="AZ357" s="1166"/>
      <c r="BA357" s="587">
        <f t="shared" si="44"/>
        <v>0</v>
      </c>
    </row>
    <row r="358" spans="1:53" s="17" customFormat="1" ht="16.75" hidden="1" customHeight="1" outlineLevel="1">
      <c r="A358" s="1163">
        <v>343</v>
      </c>
      <c r="B358" s="1164"/>
      <c r="C358" s="1165"/>
      <c r="D358" s="1166"/>
      <c r="E358" s="587">
        <f t="shared" si="36"/>
        <v>0</v>
      </c>
      <c r="G358" s="1163">
        <v>343</v>
      </c>
      <c r="H358" s="1164"/>
      <c r="I358" s="1165"/>
      <c r="J358" s="1166"/>
      <c r="K358" s="587">
        <f t="shared" si="37"/>
        <v>0</v>
      </c>
      <c r="M358" s="1163">
        <v>343</v>
      </c>
      <c r="N358" s="1164"/>
      <c r="O358" s="1165"/>
      <c r="P358" s="1166"/>
      <c r="Q358" s="587">
        <f t="shared" si="38"/>
        <v>0</v>
      </c>
      <c r="S358" s="1163">
        <v>343</v>
      </c>
      <c r="T358" s="1164"/>
      <c r="U358" s="1165"/>
      <c r="V358" s="1166"/>
      <c r="W358" s="587">
        <f t="shared" si="39"/>
        <v>0</v>
      </c>
      <c r="Y358" s="1163">
        <v>343</v>
      </c>
      <c r="Z358" s="1164"/>
      <c r="AA358" s="1165"/>
      <c r="AB358" s="1166"/>
      <c r="AC358" s="587">
        <f t="shared" si="40"/>
        <v>0</v>
      </c>
      <c r="AE358" s="1163">
        <v>343</v>
      </c>
      <c r="AF358" s="1164"/>
      <c r="AG358" s="1165"/>
      <c r="AH358" s="1166"/>
      <c r="AI358" s="587">
        <f t="shared" si="41"/>
        <v>0</v>
      </c>
      <c r="AK358" s="1163">
        <v>343</v>
      </c>
      <c r="AL358" s="1164"/>
      <c r="AM358" s="1165"/>
      <c r="AN358" s="1166"/>
      <c r="AO358" s="587">
        <f t="shared" si="42"/>
        <v>0</v>
      </c>
      <c r="AQ358" s="1163">
        <v>343</v>
      </c>
      <c r="AR358" s="1164"/>
      <c r="AS358" s="1165"/>
      <c r="AT358" s="1166"/>
      <c r="AU358" s="587">
        <f t="shared" si="43"/>
        <v>0</v>
      </c>
      <c r="AW358" s="1163">
        <v>343</v>
      </c>
      <c r="AX358" s="1164"/>
      <c r="AY358" s="1165"/>
      <c r="AZ358" s="1166"/>
      <c r="BA358" s="587">
        <f t="shared" si="44"/>
        <v>0</v>
      </c>
    </row>
    <row r="359" spans="1:53" s="17" customFormat="1" ht="16.75" hidden="1" customHeight="1" outlineLevel="1">
      <c r="A359" s="1163">
        <v>344</v>
      </c>
      <c r="B359" s="1164"/>
      <c r="C359" s="1165"/>
      <c r="D359" s="1166"/>
      <c r="E359" s="587">
        <f t="shared" si="36"/>
        <v>0</v>
      </c>
      <c r="G359" s="1163">
        <v>344</v>
      </c>
      <c r="H359" s="1164"/>
      <c r="I359" s="1165"/>
      <c r="J359" s="1166"/>
      <c r="K359" s="587">
        <f t="shared" si="37"/>
        <v>0</v>
      </c>
      <c r="M359" s="1163">
        <v>344</v>
      </c>
      <c r="N359" s="1164"/>
      <c r="O359" s="1165"/>
      <c r="P359" s="1166"/>
      <c r="Q359" s="587">
        <f t="shared" si="38"/>
        <v>0</v>
      </c>
      <c r="S359" s="1163">
        <v>344</v>
      </c>
      <c r="T359" s="1164"/>
      <c r="U359" s="1165"/>
      <c r="V359" s="1166"/>
      <c r="W359" s="587">
        <f t="shared" si="39"/>
        <v>0</v>
      </c>
      <c r="Y359" s="1163">
        <v>344</v>
      </c>
      <c r="Z359" s="1164"/>
      <c r="AA359" s="1165"/>
      <c r="AB359" s="1166"/>
      <c r="AC359" s="587">
        <f t="shared" si="40"/>
        <v>0</v>
      </c>
      <c r="AE359" s="1163">
        <v>344</v>
      </c>
      <c r="AF359" s="1164"/>
      <c r="AG359" s="1165"/>
      <c r="AH359" s="1166"/>
      <c r="AI359" s="587">
        <f t="shared" si="41"/>
        <v>0</v>
      </c>
      <c r="AK359" s="1163">
        <v>344</v>
      </c>
      <c r="AL359" s="1164"/>
      <c r="AM359" s="1165"/>
      <c r="AN359" s="1166"/>
      <c r="AO359" s="587">
        <f t="shared" si="42"/>
        <v>0</v>
      </c>
      <c r="AQ359" s="1163">
        <v>344</v>
      </c>
      <c r="AR359" s="1164"/>
      <c r="AS359" s="1165"/>
      <c r="AT359" s="1166"/>
      <c r="AU359" s="587">
        <f t="shared" si="43"/>
        <v>0</v>
      </c>
      <c r="AW359" s="1163">
        <v>344</v>
      </c>
      <c r="AX359" s="1164"/>
      <c r="AY359" s="1165"/>
      <c r="AZ359" s="1166"/>
      <c r="BA359" s="587">
        <f t="shared" si="44"/>
        <v>0</v>
      </c>
    </row>
    <row r="360" spans="1:53" s="17" customFormat="1" ht="16.75" hidden="1" customHeight="1" outlineLevel="1">
      <c r="A360" s="1163">
        <v>345</v>
      </c>
      <c r="B360" s="1164"/>
      <c r="C360" s="1165"/>
      <c r="D360" s="1166"/>
      <c r="E360" s="587">
        <f t="shared" si="36"/>
        <v>0</v>
      </c>
      <c r="G360" s="1163">
        <v>345</v>
      </c>
      <c r="H360" s="1164"/>
      <c r="I360" s="1165"/>
      <c r="J360" s="1166"/>
      <c r="K360" s="587">
        <f t="shared" si="37"/>
        <v>0</v>
      </c>
      <c r="M360" s="1163">
        <v>345</v>
      </c>
      <c r="N360" s="1164"/>
      <c r="O360" s="1165"/>
      <c r="P360" s="1166"/>
      <c r="Q360" s="587">
        <f t="shared" si="38"/>
        <v>0</v>
      </c>
      <c r="S360" s="1163">
        <v>345</v>
      </c>
      <c r="T360" s="1164"/>
      <c r="U360" s="1165"/>
      <c r="V360" s="1166"/>
      <c r="W360" s="587">
        <f t="shared" si="39"/>
        <v>0</v>
      </c>
      <c r="Y360" s="1163">
        <v>345</v>
      </c>
      <c r="Z360" s="1164"/>
      <c r="AA360" s="1165"/>
      <c r="AB360" s="1166"/>
      <c r="AC360" s="587">
        <f t="shared" si="40"/>
        <v>0</v>
      </c>
      <c r="AE360" s="1163">
        <v>345</v>
      </c>
      <c r="AF360" s="1164"/>
      <c r="AG360" s="1165"/>
      <c r="AH360" s="1166"/>
      <c r="AI360" s="587">
        <f t="shared" si="41"/>
        <v>0</v>
      </c>
      <c r="AK360" s="1163">
        <v>345</v>
      </c>
      <c r="AL360" s="1164"/>
      <c r="AM360" s="1165"/>
      <c r="AN360" s="1166"/>
      <c r="AO360" s="587">
        <f t="shared" si="42"/>
        <v>0</v>
      </c>
      <c r="AQ360" s="1163">
        <v>345</v>
      </c>
      <c r="AR360" s="1164"/>
      <c r="AS360" s="1165"/>
      <c r="AT360" s="1166"/>
      <c r="AU360" s="587">
        <f t="shared" si="43"/>
        <v>0</v>
      </c>
      <c r="AW360" s="1163">
        <v>345</v>
      </c>
      <c r="AX360" s="1164"/>
      <c r="AY360" s="1165"/>
      <c r="AZ360" s="1166"/>
      <c r="BA360" s="587">
        <f t="shared" si="44"/>
        <v>0</v>
      </c>
    </row>
    <row r="361" spans="1:53" s="17" customFormat="1" ht="16.75" hidden="1" customHeight="1" outlineLevel="1">
      <c r="A361" s="1163">
        <v>346</v>
      </c>
      <c r="B361" s="1164"/>
      <c r="C361" s="1165"/>
      <c r="D361" s="1166"/>
      <c r="E361" s="587">
        <f t="shared" si="36"/>
        <v>0</v>
      </c>
      <c r="G361" s="1163">
        <v>346</v>
      </c>
      <c r="H361" s="1164"/>
      <c r="I361" s="1165"/>
      <c r="J361" s="1166"/>
      <c r="K361" s="587">
        <f t="shared" si="37"/>
        <v>0</v>
      </c>
      <c r="M361" s="1163">
        <v>346</v>
      </c>
      <c r="N361" s="1164"/>
      <c r="O361" s="1165"/>
      <c r="P361" s="1166"/>
      <c r="Q361" s="587">
        <f t="shared" si="38"/>
        <v>0</v>
      </c>
      <c r="S361" s="1163">
        <v>346</v>
      </c>
      <c r="T361" s="1164"/>
      <c r="U361" s="1165"/>
      <c r="V361" s="1166"/>
      <c r="W361" s="587">
        <f t="shared" si="39"/>
        <v>0</v>
      </c>
      <c r="Y361" s="1163">
        <v>346</v>
      </c>
      <c r="Z361" s="1164"/>
      <c r="AA361" s="1165"/>
      <c r="AB361" s="1166"/>
      <c r="AC361" s="587">
        <f t="shared" si="40"/>
        <v>0</v>
      </c>
      <c r="AE361" s="1163">
        <v>346</v>
      </c>
      <c r="AF361" s="1164"/>
      <c r="AG361" s="1165"/>
      <c r="AH361" s="1166"/>
      <c r="AI361" s="587">
        <f t="shared" si="41"/>
        <v>0</v>
      </c>
      <c r="AK361" s="1163">
        <v>346</v>
      </c>
      <c r="AL361" s="1164"/>
      <c r="AM361" s="1165"/>
      <c r="AN361" s="1166"/>
      <c r="AO361" s="587">
        <f t="shared" si="42"/>
        <v>0</v>
      </c>
      <c r="AQ361" s="1163">
        <v>346</v>
      </c>
      <c r="AR361" s="1164"/>
      <c r="AS361" s="1165"/>
      <c r="AT361" s="1166"/>
      <c r="AU361" s="587">
        <f t="shared" si="43"/>
        <v>0</v>
      </c>
      <c r="AW361" s="1163">
        <v>346</v>
      </c>
      <c r="AX361" s="1164"/>
      <c r="AY361" s="1165"/>
      <c r="AZ361" s="1166"/>
      <c r="BA361" s="587">
        <f t="shared" si="44"/>
        <v>0</v>
      </c>
    </row>
    <row r="362" spans="1:53" s="17" customFormat="1" ht="16.75" hidden="1" customHeight="1" outlineLevel="1">
      <c r="A362" s="1163">
        <v>347</v>
      </c>
      <c r="B362" s="1164"/>
      <c r="C362" s="1165"/>
      <c r="D362" s="1166"/>
      <c r="E362" s="587">
        <f t="shared" si="36"/>
        <v>0</v>
      </c>
      <c r="G362" s="1163">
        <v>347</v>
      </c>
      <c r="H362" s="1164"/>
      <c r="I362" s="1165"/>
      <c r="J362" s="1166"/>
      <c r="K362" s="587">
        <f t="shared" si="37"/>
        <v>0</v>
      </c>
      <c r="M362" s="1163">
        <v>347</v>
      </c>
      <c r="N362" s="1164"/>
      <c r="O362" s="1165"/>
      <c r="P362" s="1166"/>
      <c r="Q362" s="587">
        <f t="shared" si="38"/>
        <v>0</v>
      </c>
      <c r="S362" s="1163">
        <v>347</v>
      </c>
      <c r="T362" s="1164"/>
      <c r="U362" s="1165"/>
      <c r="V362" s="1166"/>
      <c r="W362" s="587">
        <f t="shared" si="39"/>
        <v>0</v>
      </c>
      <c r="Y362" s="1163">
        <v>347</v>
      </c>
      <c r="Z362" s="1164"/>
      <c r="AA362" s="1165"/>
      <c r="AB362" s="1166"/>
      <c r="AC362" s="587">
        <f t="shared" si="40"/>
        <v>0</v>
      </c>
      <c r="AE362" s="1163">
        <v>347</v>
      </c>
      <c r="AF362" s="1164"/>
      <c r="AG362" s="1165"/>
      <c r="AH362" s="1166"/>
      <c r="AI362" s="587">
        <f t="shared" si="41"/>
        <v>0</v>
      </c>
      <c r="AK362" s="1163">
        <v>347</v>
      </c>
      <c r="AL362" s="1164"/>
      <c r="AM362" s="1165"/>
      <c r="AN362" s="1166"/>
      <c r="AO362" s="587">
        <f t="shared" si="42"/>
        <v>0</v>
      </c>
      <c r="AQ362" s="1163">
        <v>347</v>
      </c>
      <c r="AR362" s="1164"/>
      <c r="AS362" s="1165"/>
      <c r="AT362" s="1166"/>
      <c r="AU362" s="587">
        <f t="shared" si="43"/>
        <v>0</v>
      </c>
      <c r="AW362" s="1163">
        <v>347</v>
      </c>
      <c r="AX362" s="1164"/>
      <c r="AY362" s="1165"/>
      <c r="AZ362" s="1166"/>
      <c r="BA362" s="587">
        <f t="shared" si="44"/>
        <v>0</v>
      </c>
    </row>
    <row r="363" spans="1:53" s="17" customFormat="1" ht="16.75" hidden="1" customHeight="1" outlineLevel="1">
      <c r="A363" s="1163">
        <v>348</v>
      </c>
      <c r="B363" s="1164"/>
      <c r="C363" s="1165"/>
      <c r="D363" s="1166"/>
      <c r="E363" s="587">
        <f t="shared" si="36"/>
        <v>0</v>
      </c>
      <c r="G363" s="1163">
        <v>348</v>
      </c>
      <c r="H363" s="1164"/>
      <c r="I363" s="1165"/>
      <c r="J363" s="1166"/>
      <c r="K363" s="587">
        <f t="shared" si="37"/>
        <v>0</v>
      </c>
      <c r="M363" s="1163">
        <v>348</v>
      </c>
      <c r="N363" s="1164"/>
      <c r="O363" s="1165"/>
      <c r="P363" s="1166"/>
      <c r="Q363" s="587">
        <f t="shared" si="38"/>
        <v>0</v>
      </c>
      <c r="S363" s="1163">
        <v>348</v>
      </c>
      <c r="T363" s="1164"/>
      <c r="U363" s="1165"/>
      <c r="V363" s="1166"/>
      <c r="W363" s="587">
        <f t="shared" si="39"/>
        <v>0</v>
      </c>
      <c r="Y363" s="1163">
        <v>348</v>
      </c>
      <c r="Z363" s="1164"/>
      <c r="AA363" s="1165"/>
      <c r="AB363" s="1166"/>
      <c r="AC363" s="587">
        <f t="shared" si="40"/>
        <v>0</v>
      </c>
      <c r="AE363" s="1163">
        <v>348</v>
      </c>
      <c r="AF363" s="1164"/>
      <c r="AG363" s="1165"/>
      <c r="AH363" s="1166"/>
      <c r="AI363" s="587">
        <f t="shared" si="41"/>
        <v>0</v>
      </c>
      <c r="AK363" s="1163">
        <v>348</v>
      </c>
      <c r="AL363" s="1164"/>
      <c r="AM363" s="1165"/>
      <c r="AN363" s="1166"/>
      <c r="AO363" s="587">
        <f t="shared" si="42"/>
        <v>0</v>
      </c>
      <c r="AQ363" s="1163">
        <v>348</v>
      </c>
      <c r="AR363" s="1164"/>
      <c r="AS363" s="1165"/>
      <c r="AT363" s="1166"/>
      <c r="AU363" s="587">
        <f t="shared" si="43"/>
        <v>0</v>
      </c>
      <c r="AW363" s="1163">
        <v>348</v>
      </c>
      <c r="AX363" s="1164"/>
      <c r="AY363" s="1165"/>
      <c r="AZ363" s="1166"/>
      <c r="BA363" s="587">
        <f t="shared" si="44"/>
        <v>0</v>
      </c>
    </row>
    <row r="364" spans="1:53" s="17" customFormat="1" ht="16.75" hidden="1" customHeight="1" outlineLevel="1">
      <c r="A364" s="1163">
        <v>349</v>
      </c>
      <c r="B364" s="1164"/>
      <c r="C364" s="1165"/>
      <c r="D364" s="1166"/>
      <c r="E364" s="587">
        <f t="shared" si="36"/>
        <v>0</v>
      </c>
      <c r="G364" s="1163">
        <v>349</v>
      </c>
      <c r="H364" s="1164"/>
      <c r="I364" s="1165"/>
      <c r="J364" s="1166"/>
      <c r="K364" s="587">
        <f t="shared" si="37"/>
        <v>0</v>
      </c>
      <c r="M364" s="1163">
        <v>349</v>
      </c>
      <c r="N364" s="1164"/>
      <c r="O364" s="1165"/>
      <c r="P364" s="1166"/>
      <c r="Q364" s="587">
        <f t="shared" si="38"/>
        <v>0</v>
      </c>
      <c r="S364" s="1163">
        <v>349</v>
      </c>
      <c r="T364" s="1164"/>
      <c r="U364" s="1165"/>
      <c r="V364" s="1166"/>
      <c r="W364" s="587">
        <f t="shared" si="39"/>
        <v>0</v>
      </c>
      <c r="Y364" s="1163">
        <v>349</v>
      </c>
      <c r="Z364" s="1164"/>
      <c r="AA364" s="1165"/>
      <c r="AB364" s="1166"/>
      <c r="AC364" s="587">
        <f t="shared" si="40"/>
        <v>0</v>
      </c>
      <c r="AE364" s="1163">
        <v>349</v>
      </c>
      <c r="AF364" s="1164"/>
      <c r="AG364" s="1165"/>
      <c r="AH364" s="1166"/>
      <c r="AI364" s="587">
        <f t="shared" si="41"/>
        <v>0</v>
      </c>
      <c r="AK364" s="1163">
        <v>349</v>
      </c>
      <c r="AL364" s="1164"/>
      <c r="AM364" s="1165"/>
      <c r="AN364" s="1166"/>
      <c r="AO364" s="587">
        <f t="shared" si="42"/>
        <v>0</v>
      </c>
      <c r="AQ364" s="1163">
        <v>349</v>
      </c>
      <c r="AR364" s="1164"/>
      <c r="AS364" s="1165"/>
      <c r="AT364" s="1166"/>
      <c r="AU364" s="587">
        <f t="shared" si="43"/>
        <v>0</v>
      </c>
      <c r="AW364" s="1163">
        <v>349</v>
      </c>
      <c r="AX364" s="1164"/>
      <c r="AY364" s="1165"/>
      <c r="AZ364" s="1166"/>
      <c r="BA364" s="587">
        <f t="shared" si="44"/>
        <v>0</v>
      </c>
    </row>
    <row r="365" spans="1:53" s="17" customFormat="1" ht="16.75" hidden="1" customHeight="1" outlineLevel="1">
      <c r="A365" s="1163">
        <v>350</v>
      </c>
      <c r="B365" s="1164"/>
      <c r="C365" s="1165"/>
      <c r="D365" s="1166"/>
      <c r="E365" s="587">
        <f t="shared" si="36"/>
        <v>0</v>
      </c>
      <c r="G365" s="1163">
        <v>350</v>
      </c>
      <c r="H365" s="1164"/>
      <c r="I365" s="1165"/>
      <c r="J365" s="1166"/>
      <c r="K365" s="587">
        <f t="shared" si="37"/>
        <v>0</v>
      </c>
      <c r="M365" s="1163">
        <v>350</v>
      </c>
      <c r="N365" s="1164"/>
      <c r="O365" s="1165"/>
      <c r="P365" s="1166"/>
      <c r="Q365" s="587">
        <f t="shared" si="38"/>
        <v>0</v>
      </c>
      <c r="S365" s="1163">
        <v>350</v>
      </c>
      <c r="T365" s="1164"/>
      <c r="U365" s="1165"/>
      <c r="V365" s="1166"/>
      <c r="W365" s="587">
        <f t="shared" si="39"/>
        <v>0</v>
      </c>
      <c r="Y365" s="1163">
        <v>350</v>
      </c>
      <c r="Z365" s="1164"/>
      <c r="AA365" s="1165"/>
      <c r="AB365" s="1166"/>
      <c r="AC365" s="587">
        <f t="shared" si="40"/>
        <v>0</v>
      </c>
      <c r="AE365" s="1163">
        <v>350</v>
      </c>
      <c r="AF365" s="1164"/>
      <c r="AG365" s="1165"/>
      <c r="AH365" s="1166"/>
      <c r="AI365" s="587">
        <f t="shared" si="41"/>
        <v>0</v>
      </c>
      <c r="AK365" s="1163">
        <v>350</v>
      </c>
      <c r="AL365" s="1164"/>
      <c r="AM365" s="1165"/>
      <c r="AN365" s="1166"/>
      <c r="AO365" s="587">
        <f t="shared" si="42"/>
        <v>0</v>
      </c>
      <c r="AQ365" s="1163">
        <v>350</v>
      </c>
      <c r="AR365" s="1164"/>
      <c r="AS365" s="1165"/>
      <c r="AT365" s="1166"/>
      <c r="AU365" s="587">
        <f t="shared" si="43"/>
        <v>0</v>
      </c>
      <c r="AW365" s="1163">
        <v>350</v>
      </c>
      <c r="AX365" s="1164"/>
      <c r="AY365" s="1165"/>
      <c r="AZ365" s="1166"/>
      <c r="BA365" s="587">
        <f t="shared" si="44"/>
        <v>0</v>
      </c>
    </row>
    <row r="366" spans="1:53" s="17" customFormat="1" ht="16.75" hidden="1" customHeight="1" outlineLevel="1">
      <c r="A366" s="1163">
        <v>351</v>
      </c>
      <c r="B366" s="1164"/>
      <c r="C366" s="1165"/>
      <c r="D366" s="1166"/>
      <c r="E366" s="587">
        <f t="shared" si="36"/>
        <v>0</v>
      </c>
      <c r="G366" s="1163">
        <v>351</v>
      </c>
      <c r="H366" s="1164"/>
      <c r="I366" s="1165"/>
      <c r="J366" s="1166"/>
      <c r="K366" s="587">
        <f t="shared" si="37"/>
        <v>0</v>
      </c>
      <c r="M366" s="1163">
        <v>351</v>
      </c>
      <c r="N366" s="1164"/>
      <c r="O366" s="1165"/>
      <c r="P366" s="1166"/>
      <c r="Q366" s="587">
        <f t="shared" si="38"/>
        <v>0</v>
      </c>
      <c r="S366" s="1163">
        <v>351</v>
      </c>
      <c r="T366" s="1164"/>
      <c r="U366" s="1165"/>
      <c r="V366" s="1166"/>
      <c r="W366" s="587">
        <f t="shared" si="39"/>
        <v>0</v>
      </c>
      <c r="Y366" s="1163">
        <v>351</v>
      </c>
      <c r="Z366" s="1164"/>
      <c r="AA366" s="1165"/>
      <c r="AB366" s="1166"/>
      <c r="AC366" s="587">
        <f t="shared" si="40"/>
        <v>0</v>
      </c>
      <c r="AE366" s="1163">
        <v>351</v>
      </c>
      <c r="AF366" s="1164"/>
      <c r="AG366" s="1165"/>
      <c r="AH366" s="1166"/>
      <c r="AI366" s="587">
        <f t="shared" si="41"/>
        <v>0</v>
      </c>
      <c r="AK366" s="1163">
        <v>351</v>
      </c>
      <c r="AL366" s="1164"/>
      <c r="AM366" s="1165"/>
      <c r="AN366" s="1166"/>
      <c r="AO366" s="587">
        <f t="shared" si="42"/>
        <v>0</v>
      </c>
      <c r="AQ366" s="1163">
        <v>351</v>
      </c>
      <c r="AR366" s="1164"/>
      <c r="AS366" s="1165"/>
      <c r="AT366" s="1166"/>
      <c r="AU366" s="587">
        <f t="shared" si="43"/>
        <v>0</v>
      </c>
      <c r="AW366" s="1163">
        <v>351</v>
      </c>
      <c r="AX366" s="1164"/>
      <c r="AY366" s="1165"/>
      <c r="AZ366" s="1166"/>
      <c r="BA366" s="587">
        <f t="shared" si="44"/>
        <v>0</v>
      </c>
    </row>
    <row r="367" spans="1:53" s="17" customFormat="1" ht="16.75" hidden="1" customHeight="1" outlineLevel="1">
      <c r="A367" s="1163">
        <v>352</v>
      </c>
      <c r="B367" s="1164"/>
      <c r="C367" s="1165"/>
      <c r="D367" s="1166"/>
      <c r="E367" s="587">
        <f t="shared" si="36"/>
        <v>0</v>
      </c>
      <c r="G367" s="1163">
        <v>352</v>
      </c>
      <c r="H367" s="1164"/>
      <c r="I367" s="1165"/>
      <c r="J367" s="1166"/>
      <c r="K367" s="587">
        <f t="shared" si="37"/>
        <v>0</v>
      </c>
      <c r="M367" s="1163">
        <v>352</v>
      </c>
      <c r="N367" s="1164"/>
      <c r="O367" s="1165"/>
      <c r="P367" s="1166"/>
      <c r="Q367" s="587">
        <f t="shared" si="38"/>
        <v>0</v>
      </c>
      <c r="S367" s="1163">
        <v>352</v>
      </c>
      <c r="T367" s="1164"/>
      <c r="U367" s="1165"/>
      <c r="V367" s="1166"/>
      <c r="W367" s="587">
        <f t="shared" si="39"/>
        <v>0</v>
      </c>
      <c r="Y367" s="1163">
        <v>352</v>
      </c>
      <c r="Z367" s="1164"/>
      <c r="AA367" s="1165"/>
      <c r="AB367" s="1166"/>
      <c r="AC367" s="587">
        <f t="shared" si="40"/>
        <v>0</v>
      </c>
      <c r="AE367" s="1163">
        <v>352</v>
      </c>
      <c r="AF367" s="1164"/>
      <c r="AG367" s="1165"/>
      <c r="AH367" s="1166"/>
      <c r="AI367" s="587">
        <f t="shared" si="41"/>
        <v>0</v>
      </c>
      <c r="AK367" s="1163">
        <v>352</v>
      </c>
      <c r="AL367" s="1164"/>
      <c r="AM367" s="1165"/>
      <c r="AN367" s="1166"/>
      <c r="AO367" s="587">
        <f t="shared" si="42"/>
        <v>0</v>
      </c>
      <c r="AQ367" s="1163">
        <v>352</v>
      </c>
      <c r="AR367" s="1164"/>
      <c r="AS367" s="1165"/>
      <c r="AT367" s="1166"/>
      <c r="AU367" s="587">
        <f t="shared" si="43"/>
        <v>0</v>
      </c>
      <c r="AW367" s="1163">
        <v>352</v>
      </c>
      <c r="AX367" s="1164"/>
      <c r="AY367" s="1165"/>
      <c r="AZ367" s="1166"/>
      <c r="BA367" s="587">
        <f t="shared" si="44"/>
        <v>0</v>
      </c>
    </row>
    <row r="368" spans="1:53" s="17" customFormat="1" ht="16.75" hidden="1" customHeight="1" outlineLevel="1">
      <c r="A368" s="1163">
        <v>353</v>
      </c>
      <c r="B368" s="1164"/>
      <c r="C368" s="1165"/>
      <c r="D368" s="1166"/>
      <c r="E368" s="587">
        <f t="shared" si="36"/>
        <v>0</v>
      </c>
      <c r="G368" s="1163">
        <v>353</v>
      </c>
      <c r="H368" s="1164"/>
      <c r="I368" s="1165"/>
      <c r="J368" s="1166"/>
      <c r="K368" s="587">
        <f t="shared" si="37"/>
        <v>0</v>
      </c>
      <c r="M368" s="1163">
        <v>353</v>
      </c>
      <c r="N368" s="1164"/>
      <c r="O368" s="1165"/>
      <c r="P368" s="1166"/>
      <c r="Q368" s="587">
        <f t="shared" si="38"/>
        <v>0</v>
      </c>
      <c r="S368" s="1163">
        <v>353</v>
      </c>
      <c r="T368" s="1164"/>
      <c r="U368" s="1165"/>
      <c r="V368" s="1166"/>
      <c r="W368" s="587">
        <f t="shared" si="39"/>
        <v>0</v>
      </c>
      <c r="Y368" s="1163">
        <v>353</v>
      </c>
      <c r="Z368" s="1164"/>
      <c r="AA368" s="1165"/>
      <c r="AB368" s="1166"/>
      <c r="AC368" s="587">
        <f t="shared" si="40"/>
        <v>0</v>
      </c>
      <c r="AE368" s="1163">
        <v>353</v>
      </c>
      <c r="AF368" s="1164"/>
      <c r="AG368" s="1165"/>
      <c r="AH368" s="1166"/>
      <c r="AI368" s="587">
        <f t="shared" si="41"/>
        <v>0</v>
      </c>
      <c r="AK368" s="1163">
        <v>353</v>
      </c>
      <c r="AL368" s="1164"/>
      <c r="AM368" s="1165"/>
      <c r="AN368" s="1166"/>
      <c r="AO368" s="587">
        <f t="shared" si="42"/>
        <v>0</v>
      </c>
      <c r="AQ368" s="1163">
        <v>353</v>
      </c>
      <c r="AR368" s="1164"/>
      <c r="AS368" s="1165"/>
      <c r="AT368" s="1166"/>
      <c r="AU368" s="587">
        <f t="shared" si="43"/>
        <v>0</v>
      </c>
      <c r="AW368" s="1163">
        <v>353</v>
      </c>
      <c r="AX368" s="1164"/>
      <c r="AY368" s="1165"/>
      <c r="AZ368" s="1166"/>
      <c r="BA368" s="587">
        <f t="shared" si="44"/>
        <v>0</v>
      </c>
    </row>
    <row r="369" spans="1:53" s="17" customFormat="1" ht="16.75" hidden="1" customHeight="1" outlineLevel="1">
      <c r="A369" s="1163">
        <v>354</v>
      </c>
      <c r="B369" s="1164"/>
      <c r="C369" s="1165"/>
      <c r="D369" s="1166"/>
      <c r="E369" s="587">
        <f t="shared" si="36"/>
        <v>0</v>
      </c>
      <c r="G369" s="1163">
        <v>354</v>
      </c>
      <c r="H369" s="1164"/>
      <c r="I369" s="1165"/>
      <c r="J369" s="1166"/>
      <c r="K369" s="587">
        <f t="shared" si="37"/>
        <v>0</v>
      </c>
      <c r="M369" s="1163">
        <v>354</v>
      </c>
      <c r="N369" s="1164"/>
      <c r="O369" s="1165"/>
      <c r="P369" s="1166"/>
      <c r="Q369" s="587">
        <f t="shared" si="38"/>
        <v>0</v>
      </c>
      <c r="S369" s="1163">
        <v>354</v>
      </c>
      <c r="T369" s="1164"/>
      <c r="U369" s="1165"/>
      <c r="V369" s="1166"/>
      <c r="W369" s="587">
        <f t="shared" si="39"/>
        <v>0</v>
      </c>
      <c r="Y369" s="1163">
        <v>354</v>
      </c>
      <c r="Z369" s="1164"/>
      <c r="AA369" s="1165"/>
      <c r="AB369" s="1166"/>
      <c r="AC369" s="587">
        <f t="shared" si="40"/>
        <v>0</v>
      </c>
      <c r="AE369" s="1163">
        <v>354</v>
      </c>
      <c r="AF369" s="1164"/>
      <c r="AG369" s="1165"/>
      <c r="AH369" s="1166"/>
      <c r="AI369" s="587">
        <f t="shared" si="41"/>
        <v>0</v>
      </c>
      <c r="AK369" s="1163">
        <v>354</v>
      </c>
      <c r="AL369" s="1164"/>
      <c r="AM369" s="1165"/>
      <c r="AN369" s="1166"/>
      <c r="AO369" s="587">
        <f t="shared" si="42"/>
        <v>0</v>
      </c>
      <c r="AQ369" s="1163">
        <v>354</v>
      </c>
      <c r="AR369" s="1164"/>
      <c r="AS369" s="1165"/>
      <c r="AT369" s="1166"/>
      <c r="AU369" s="587">
        <f t="shared" si="43"/>
        <v>0</v>
      </c>
      <c r="AW369" s="1163">
        <v>354</v>
      </c>
      <c r="AX369" s="1164"/>
      <c r="AY369" s="1165"/>
      <c r="AZ369" s="1166"/>
      <c r="BA369" s="587">
        <f t="shared" si="44"/>
        <v>0</v>
      </c>
    </row>
    <row r="370" spans="1:53" s="17" customFormat="1" ht="16.75" hidden="1" customHeight="1" outlineLevel="1">
      <c r="A370" s="1163">
        <v>355</v>
      </c>
      <c r="B370" s="1164"/>
      <c r="C370" s="1165"/>
      <c r="D370" s="1166"/>
      <c r="E370" s="587">
        <f t="shared" si="36"/>
        <v>0</v>
      </c>
      <c r="G370" s="1163">
        <v>355</v>
      </c>
      <c r="H370" s="1164"/>
      <c r="I370" s="1165"/>
      <c r="J370" s="1166"/>
      <c r="K370" s="587">
        <f t="shared" si="37"/>
        <v>0</v>
      </c>
      <c r="M370" s="1163">
        <v>355</v>
      </c>
      <c r="N370" s="1164"/>
      <c r="O370" s="1165"/>
      <c r="P370" s="1166"/>
      <c r="Q370" s="587">
        <f t="shared" si="38"/>
        <v>0</v>
      </c>
      <c r="S370" s="1163">
        <v>355</v>
      </c>
      <c r="T370" s="1164"/>
      <c r="U370" s="1165"/>
      <c r="V370" s="1166"/>
      <c r="W370" s="587">
        <f t="shared" si="39"/>
        <v>0</v>
      </c>
      <c r="Y370" s="1163">
        <v>355</v>
      </c>
      <c r="Z370" s="1164"/>
      <c r="AA370" s="1165"/>
      <c r="AB370" s="1166"/>
      <c r="AC370" s="587">
        <f t="shared" si="40"/>
        <v>0</v>
      </c>
      <c r="AE370" s="1163">
        <v>355</v>
      </c>
      <c r="AF370" s="1164"/>
      <c r="AG370" s="1165"/>
      <c r="AH370" s="1166"/>
      <c r="AI370" s="587">
        <f t="shared" si="41"/>
        <v>0</v>
      </c>
      <c r="AK370" s="1163">
        <v>355</v>
      </c>
      <c r="AL370" s="1164"/>
      <c r="AM370" s="1165"/>
      <c r="AN370" s="1166"/>
      <c r="AO370" s="587">
        <f t="shared" si="42"/>
        <v>0</v>
      </c>
      <c r="AQ370" s="1163">
        <v>355</v>
      </c>
      <c r="AR370" s="1164"/>
      <c r="AS370" s="1165"/>
      <c r="AT370" s="1166"/>
      <c r="AU370" s="587">
        <f t="shared" si="43"/>
        <v>0</v>
      </c>
      <c r="AW370" s="1163">
        <v>355</v>
      </c>
      <c r="AX370" s="1164"/>
      <c r="AY370" s="1165"/>
      <c r="AZ370" s="1166"/>
      <c r="BA370" s="587">
        <f t="shared" si="44"/>
        <v>0</v>
      </c>
    </row>
    <row r="371" spans="1:53" s="17" customFormat="1" ht="16.75" hidden="1" customHeight="1" outlineLevel="1">
      <c r="A371" s="1163">
        <v>356</v>
      </c>
      <c r="B371" s="1164"/>
      <c r="C371" s="1165"/>
      <c r="D371" s="1166"/>
      <c r="E371" s="587">
        <f t="shared" si="36"/>
        <v>0</v>
      </c>
      <c r="G371" s="1163">
        <v>356</v>
      </c>
      <c r="H371" s="1164"/>
      <c r="I371" s="1165"/>
      <c r="J371" s="1166"/>
      <c r="K371" s="587">
        <f t="shared" si="37"/>
        <v>0</v>
      </c>
      <c r="M371" s="1163">
        <v>356</v>
      </c>
      <c r="N371" s="1164"/>
      <c r="O371" s="1165"/>
      <c r="P371" s="1166"/>
      <c r="Q371" s="587">
        <f t="shared" si="38"/>
        <v>0</v>
      </c>
      <c r="S371" s="1163">
        <v>356</v>
      </c>
      <c r="T371" s="1164"/>
      <c r="U371" s="1165"/>
      <c r="V371" s="1166"/>
      <c r="W371" s="587">
        <f t="shared" si="39"/>
        <v>0</v>
      </c>
      <c r="Y371" s="1163">
        <v>356</v>
      </c>
      <c r="Z371" s="1164"/>
      <c r="AA371" s="1165"/>
      <c r="AB371" s="1166"/>
      <c r="AC371" s="587">
        <f t="shared" si="40"/>
        <v>0</v>
      </c>
      <c r="AE371" s="1163">
        <v>356</v>
      </c>
      <c r="AF371" s="1164"/>
      <c r="AG371" s="1165"/>
      <c r="AH371" s="1166"/>
      <c r="AI371" s="587">
        <f t="shared" si="41"/>
        <v>0</v>
      </c>
      <c r="AK371" s="1163">
        <v>356</v>
      </c>
      <c r="AL371" s="1164"/>
      <c r="AM371" s="1165"/>
      <c r="AN371" s="1166"/>
      <c r="AO371" s="587">
        <f t="shared" si="42"/>
        <v>0</v>
      </c>
      <c r="AQ371" s="1163">
        <v>356</v>
      </c>
      <c r="AR371" s="1164"/>
      <c r="AS371" s="1165"/>
      <c r="AT371" s="1166"/>
      <c r="AU371" s="587">
        <f t="shared" si="43"/>
        <v>0</v>
      </c>
      <c r="AW371" s="1163">
        <v>356</v>
      </c>
      <c r="AX371" s="1164"/>
      <c r="AY371" s="1165"/>
      <c r="AZ371" s="1166"/>
      <c r="BA371" s="587">
        <f t="shared" si="44"/>
        <v>0</v>
      </c>
    </row>
    <row r="372" spans="1:53" s="17" customFormat="1" ht="16.75" hidden="1" customHeight="1" outlineLevel="1">
      <c r="A372" s="1163">
        <v>357</v>
      </c>
      <c r="B372" s="1164"/>
      <c r="C372" s="1165"/>
      <c r="D372" s="1166"/>
      <c r="E372" s="587">
        <f t="shared" si="36"/>
        <v>0</v>
      </c>
      <c r="G372" s="1163">
        <v>357</v>
      </c>
      <c r="H372" s="1164"/>
      <c r="I372" s="1165"/>
      <c r="J372" s="1166"/>
      <c r="K372" s="587">
        <f t="shared" si="37"/>
        <v>0</v>
      </c>
      <c r="M372" s="1163">
        <v>357</v>
      </c>
      <c r="N372" s="1164"/>
      <c r="O372" s="1165"/>
      <c r="P372" s="1166"/>
      <c r="Q372" s="587">
        <f t="shared" si="38"/>
        <v>0</v>
      </c>
      <c r="S372" s="1163">
        <v>357</v>
      </c>
      <c r="T372" s="1164"/>
      <c r="U372" s="1165"/>
      <c r="V372" s="1166"/>
      <c r="W372" s="587">
        <f t="shared" si="39"/>
        <v>0</v>
      </c>
      <c r="Y372" s="1163">
        <v>357</v>
      </c>
      <c r="Z372" s="1164"/>
      <c r="AA372" s="1165"/>
      <c r="AB372" s="1166"/>
      <c r="AC372" s="587">
        <f t="shared" si="40"/>
        <v>0</v>
      </c>
      <c r="AE372" s="1163">
        <v>357</v>
      </c>
      <c r="AF372" s="1164"/>
      <c r="AG372" s="1165"/>
      <c r="AH372" s="1166"/>
      <c r="AI372" s="587">
        <f t="shared" si="41"/>
        <v>0</v>
      </c>
      <c r="AK372" s="1163">
        <v>357</v>
      </c>
      <c r="AL372" s="1164"/>
      <c r="AM372" s="1165"/>
      <c r="AN372" s="1166"/>
      <c r="AO372" s="587">
        <f t="shared" si="42"/>
        <v>0</v>
      </c>
      <c r="AQ372" s="1163">
        <v>357</v>
      </c>
      <c r="AR372" s="1164"/>
      <c r="AS372" s="1165"/>
      <c r="AT372" s="1166"/>
      <c r="AU372" s="587">
        <f t="shared" si="43"/>
        <v>0</v>
      </c>
      <c r="AW372" s="1163">
        <v>357</v>
      </c>
      <c r="AX372" s="1164"/>
      <c r="AY372" s="1165"/>
      <c r="AZ372" s="1166"/>
      <c r="BA372" s="587">
        <f t="shared" si="44"/>
        <v>0</v>
      </c>
    </row>
    <row r="373" spans="1:53" s="17" customFormat="1" ht="16.75" hidden="1" customHeight="1" outlineLevel="1">
      <c r="A373" s="1163">
        <v>358</v>
      </c>
      <c r="B373" s="1164"/>
      <c r="C373" s="1165"/>
      <c r="D373" s="1166"/>
      <c r="E373" s="587">
        <f t="shared" si="36"/>
        <v>0</v>
      </c>
      <c r="G373" s="1163">
        <v>358</v>
      </c>
      <c r="H373" s="1164"/>
      <c r="I373" s="1165"/>
      <c r="J373" s="1166"/>
      <c r="K373" s="587">
        <f t="shared" si="37"/>
        <v>0</v>
      </c>
      <c r="M373" s="1163">
        <v>358</v>
      </c>
      <c r="N373" s="1164"/>
      <c r="O373" s="1165"/>
      <c r="P373" s="1166"/>
      <c r="Q373" s="587">
        <f t="shared" si="38"/>
        <v>0</v>
      </c>
      <c r="S373" s="1163">
        <v>358</v>
      </c>
      <c r="T373" s="1164"/>
      <c r="U373" s="1165"/>
      <c r="V373" s="1166"/>
      <c r="W373" s="587">
        <f t="shared" si="39"/>
        <v>0</v>
      </c>
      <c r="Y373" s="1163">
        <v>358</v>
      </c>
      <c r="Z373" s="1164"/>
      <c r="AA373" s="1165"/>
      <c r="AB373" s="1166"/>
      <c r="AC373" s="587">
        <f t="shared" si="40"/>
        <v>0</v>
      </c>
      <c r="AE373" s="1163">
        <v>358</v>
      </c>
      <c r="AF373" s="1164"/>
      <c r="AG373" s="1165"/>
      <c r="AH373" s="1166"/>
      <c r="AI373" s="587">
        <f t="shared" si="41"/>
        <v>0</v>
      </c>
      <c r="AK373" s="1163">
        <v>358</v>
      </c>
      <c r="AL373" s="1164"/>
      <c r="AM373" s="1165"/>
      <c r="AN373" s="1166"/>
      <c r="AO373" s="587">
        <f t="shared" si="42"/>
        <v>0</v>
      </c>
      <c r="AQ373" s="1163">
        <v>358</v>
      </c>
      <c r="AR373" s="1164"/>
      <c r="AS373" s="1165"/>
      <c r="AT373" s="1166"/>
      <c r="AU373" s="587">
        <f t="shared" si="43"/>
        <v>0</v>
      </c>
      <c r="AW373" s="1163">
        <v>358</v>
      </c>
      <c r="AX373" s="1164"/>
      <c r="AY373" s="1165"/>
      <c r="AZ373" s="1166"/>
      <c r="BA373" s="587">
        <f t="shared" si="44"/>
        <v>0</v>
      </c>
    </row>
    <row r="374" spans="1:53" s="17" customFormat="1" ht="16.75" hidden="1" customHeight="1" outlineLevel="1">
      <c r="A374" s="1163">
        <v>359</v>
      </c>
      <c r="B374" s="1164"/>
      <c r="C374" s="1165"/>
      <c r="D374" s="1166"/>
      <c r="E374" s="587">
        <f t="shared" si="36"/>
        <v>0</v>
      </c>
      <c r="G374" s="1163">
        <v>359</v>
      </c>
      <c r="H374" s="1164"/>
      <c r="I374" s="1165"/>
      <c r="J374" s="1166"/>
      <c r="K374" s="587">
        <f t="shared" si="37"/>
        <v>0</v>
      </c>
      <c r="M374" s="1163">
        <v>359</v>
      </c>
      <c r="N374" s="1164"/>
      <c r="O374" s="1165"/>
      <c r="P374" s="1166"/>
      <c r="Q374" s="587">
        <f t="shared" si="38"/>
        <v>0</v>
      </c>
      <c r="S374" s="1163">
        <v>359</v>
      </c>
      <c r="T374" s="1164"/>
      <c r="U374" s="1165"/>
      <c r="V374" s="1166"/>
      <c r="W374" s="587">
        <f t="shared" si="39"/>
        <v>0</v>
      </c>
      <c r="Y374" s="1163">
        <v>359</v>
      </c>
      <c r="Z374" s="1164"/>
      <c r="AA374" s="1165"/>
      <c r="AB374" s="1166"/>
      <c r="AC374" s="587">
        <f t="shared" si="40"/>
        <v>0</v>
      </c>
      <c r="AE374" s="1163">
        <v>359</v>
      </c>
      <c r="AF374" s="1164"/>
      <c r="AG374" s="1165"/>
      <c r="AH374" s="1166"/>
      <c r="AI374" s="587">
        <f t="shared" si="41"/>
        <v>0</v>
      </c>
      <c r="AK374" s="1163">
        <v>359</v>
      </c>
      <c r="AL374" s="1164"/>
      <c r="AM374" s="1165"/>
      <c r="AN374" s="1166"/>
      <c r="AO374" s="587">
        <f t="shared" si="42"/>
        <v>0</v>
      </c>
      <c r="AQ374" s="1163">
        <v>359</v>
      </c>
      <c r="AR374" s="1164"/>
      <c r="AS374" s="1165"/>
      <c r="AT374" s="1166"/>
      <c r="AU374" s="587">
        <f t="shared" si="43"/>
        <v>0</v>
      </c>
      <c r="AW374" s="1163">
        <v>359</v>
      </c>
      <c r="AX374" s="1164"/>
      <c r="AY374" s="1165"/>
      <c r="AZ374" s="1166"/>
      <c r="BA374" s="587">
        <f t="shared" si="44"/>
        <v>0</v>
      </c>
    </row>
    <row r="375" spans="1:53" s="17" customFormat="1" ht="16.75" hidden="1" customHeight="1" outlineLevel="1">
      <c r="A375" s="1163">
        <v>360</v>
      </c>
      <c r="B375" s="1164"/>
      <c r="C375" s="1165"/>
      <c r="D375" s="1166"/>
      <c r="E375" s="587">
        <f t="shared" si="36"/>
        <v>0</v>
      </c>
      <c r="G375" s="1163">
        <v>360</v>
      </c>
      <c r="H375" s="1164"/>
      <c r="I375" s="1165"/>
      <c r="J375" s="1166"/>
      <c r="K375" s="587">
        <f t="shared" si="37"/>
        <v>0</v>
      </c>
      <c r="M375" s="1163">
        <v>360</v>
      </c>
      <c r="N375" s="1164"/>
      <c r="O375" s="1165"/>
      <c r="P375" s="1166"/>
      <c r="Q375" s="587">
        <f t="shared" si="38"/>
        <v>0</v>
      </c>
      <c r="S375" s="1163">
        <v>360</v>
      </c>
      <c r="T375" s="1164"/>
      <c r="U375" s="1165"/>
      <c r="V375" s="1166"/>
      <c r="W375" s="587">
        <f t="shared" si="39"/>
        <v>0</v>
      </c>
      <c r="Y375" s="1163">
        <v>360</v>
      </c>
      <c r="Z375" s="1164"/>
      <c r="AA375" s="1165"/>
      <c r="AB375" s="1166"/>
      <c r="AC375" s="587">
        <f t="shared" si="40"/>
        <v>0</v>
      </c>
      <c r="AE375" s="1163">
        <v>360</v>
      </c>
      <c r="AF375" s="1164"/>
      <c r="AG375" s="1165"/>
      <c r="AH375" s="1166"/>
      <c r="AI375" s="587">
        <f t="shared" si="41"/>
        <v>0</v>
      </c>
      <c r="AK375" s="1163">
        <v>360</v>
      </c>
      <c r="AL375" s="1164"/>
      <c r="AM375" s="1165"/>
      <c r="AN375" s="1166"/>
      <c r="AO375" s="587">
        <f t="shared" si="42"/>
        <v>0</v>
      </c>
      <c r="AQ375" s="1163">
        <v>360</v>
      </c>
      <c r="AR375" s="1164"/>
      <c r="AS375" s="1165"/>
      <c r="AT375" s="1166"/>
      <c r="AU375" s="587">
        <f t="shared" si="43"/>
        <v>0</v>
      </c>
      <c r="AW375" s="1163">
        <v>360</v>
      </c>
      <c r="AX375" s="1164"/>
      <c r="AY375" s="1165"/>
      <c r="AZ375" s="1166"/>
      <c r="BA375" s="587">
        <f t="shared" si="44"/>
        <v>0</v>
      </c>
    </row>
    <row r="376" spans="1:53" s="17" customFormat="1" ht="16.75" hidden="1" customHeight="1" outlineLevel="1">
      <c r="A376" s="1163">
        <v>361</v>
      </c>
      <c r="B376" s="1164"/>
      <c r="C376" s="1165"/>
      <c r="D376" s="1166"/>
      <c r="E376" s="587">
        <f t="shared" si="36"/>
        <v>0</v>
      </c>
      <c r="G376" s="1163">
        <v>361</v>
      </c>
      <c r="H376" s="1164"/>
      <c r="I376" s="1165"/>
      <c r="J376" s="1166"/>
      <c r="K376" s="587">
        <f t="shared" si="37"/>
        <v>0</v>
      </c>
      <c r="M376" s="1163">
        <v>361</v>
      </c>
      <c r="N376" s="1164"/>
      <c r="O376" s="1165"/>
      <c r="P376" s="1166"/>
      <c r="Q376" s="587">
        <f t="shared" si="38"/>
        <v>0</v>
      </c>
      <c r="S376" s="1163">
        <v>361</v>
      </c>
      <c r="T376" s="1164"/>
      <c r="U376" s="1165"/>
      <c r="V376" s="1166"/>
      <c r="W376" s="587">
        <f t="shared" si="39"/>
        <v>0</v>
      </c>
      <c r="Y376" s="1163">
        <v>361</v>
      </c>
      <c r="Z376" s="1164"/>
      <c r="AA376" s="1165"/>
      <c r="AB376" s="1166"/>
      <c r="AC376" s="587">
        <f t="shared" si="40"/>
        <v>0</v>
      </c>
      <c r="AE376" s="1163">
        <v>361</v>
      </c>
      <c r="AF376" s="1164"/>
      <c r="AG376" s="1165"/>
      <c r="AH376" s="1166"/>
      <c r="AI376" s="587">
        <f t="shared" si="41"/>
        <v>0</v>
      </c>
      <c r="AK376" s="1163">
        <v>361</v>
      </c>
      <c r="AL376" s="1164"/>
      <c r="AM376" s="1165"/>
      <c r="AN376" s="1166"/>
      <c r="AO376" s="587">
        <f t="shared" si="42"/>
        <v>0</v>
      </c>
      <c r="AQ376" s="1163">
        <v>361</v>
      </c>
      <c r="AR376" s="1164"/>
      <c r="AS376" s="1165"/>
      <c r="AT376" s="1166"/>
      <c r="AU376" s="587">
        <f t="shared" si="43"/>
        <v>0</v>
      </c>
      <c r="AW376" s="1163">
        <v>361</v>
      </c>
      <c r="AX376" s="1164"/>
      <c r="AY376" s="1165"/>
      <c r="AZ376" s="1166"/>
      <c r="BA376" s="587">
        <f t="shared" si="44"/>
        <v>0</v>
      </c>
    </row>
    <row r="377" spans="1:53" s="17" customFormat="1" ht="16.75" hidden="1" customHeight="1" outlineLevel="1">
      <c r="A377" s="1163">
        <v>362</v>
      </c>
      <c r="B377" s="1164"/>
      <c r="C377" s="1165"/>
      <c r="D377" s="1166"/>
      <c r="E377" s="587">
        <f t="shared" si="36"/>
        <v>0</v>
      </c>
      <c r="G377" s="1163">
        <v>362</v>
      </c>
      <c r="H377" s="1164"/>
      <c r="I377" s="1165"/>
      <c r="J377" s="1166"/>
      <c r="K377" s="587">
        <f t="shared" si="37"/>
        <v>0</v>
      </c>
      <c r="M377" s="1163">
        <v>362</v>
      </c>
      <c r="N377" s="1164"/>
      <c r="O377" s="1165"/>
      <c r="P377" s="1166"/>
      <c r="Q377" s="587">
        <f t="shared" si="38"/>
        <v>0</v>
      </c>
      <c r="S377" s="1163">
        <v>362</v>
      </c>
      <c r="T377" s="1164"/>
      <c r="U377" s="1165"/>
      <c r="V377" s="1166"/>
      <c r="W377" s="587">
        <f t="shared" si="39"/>
        <v>0</v>
      </c>
      <c r="Y377" s="1163">
        <v>362</v>
      </c>
      <c r="Z377" s="1164"/>
      <c r="AA377" s="1165"/>
      <c r="AB377" s="1166"/>
      <c r="AC377" s="587">
        <f t="shared" si="40"/>
        <v>0</v>
      </c>
      <c r="AE377" s="1163">
        <v>362</v>
      </c>
      <c r="AF377" s="1164"/>
      <c r="AG377" s="1165"/>
      <c r="AH377" s="1166"/>
      <c r="AI377" s="587">
        <f t="shared" si="41"/>
        <v>0</v>
      </c>
      <c r="AK377" s="1163">
        <v>362</v>
      </c>
      <c r="AL377" s="1164"/>
      <c r="AM377" s="1165"/>
      <c r="AN377" s="1166"/>
      <c r="AO377" s="587">
        <f t="shared" si="42"/>
        <v>0</v>
      </c>
      <c r="AQ377" s="1163">
        <v>362</v>
      </c>
      <c r="AR377" s="1164"/>
      <c r="AS377" s="1165"/>
      <c r="AT377" s="1166"/>
      <c r="AU377" s="587">
        <f t="shared" si="43"/>
        <v>0</v>
      </c>
      <c r="AW377" s="1163">
        <v>362</v>
      </c>
      <c r="AX377" s="1164"/>
      <c r="AY377" s="1165"/>
      <c r="AZ377" s="1166"/>
      <c r="BA377" s="587">
        <f t="shared" si="44"/>
        <v>0</v>
      </c>
    </row>
    <row r="378" spans="1:53" s="17" customFormat="1" ht="16.75" hidden="1" customHeight="1" outlineLevel="1">
      <c r="A378" s="1163">
        <v>363</v>
      </c>
      <c r="B378" s="1164"/>
      <c r="C378" s="1165"/>
      <c r="D378" s="1166"/>
      <c r="E378" s="587">
        <f t="shared" si="36"/>
        <v>0</v>
      </c>
      <c r="G378" s="1163">
        <v>363</v>
      </c>
      <c r="H378" s="1164"/>
      <c r="I378" s="1165"/>
      <c r="J378" s="1166"/>
      <c r="K378" s="587">
        <f t="shared" si="37"/>
        <v>0</v>
      </c>
      <c r="M378" s="1163">
        <v>363</v>
      </c>
      <c r="N378" s="1164"/>
      <c r="O378" s="1165"/>
      <c r="P378" s="1166"/>
      <c r="Q378" s="587">
        <f t="shared" si="38"/>
        <v>0</v>
      </c>
      <c r="S378" s="1163">
        <v>363</v>
      </c>
      <c r="T378" s="1164"/>
      <c r="U378" s="1165"/>
      <c r="V378" s="1166"/>
      <c r="W378" s="587">
        <f t="shared" si="39"/>
        <v>0</v>
      </c>
      <c r="Y378" s="1163">
        <v>363</v>
      </c>
      <c r="Z378" s="1164"/>
      <c r="AA378" s="1165"/>
      <c r="AB378" s="1166"/>
      <c r="AC378" s="587">
        <f t="shared" si="40"/>
        <v>0</v>
      </c>
      <c r="AE378" s="1163">
        <v>363</v>
      </c>
      <c r="AF378" s="1164"/>
      <c r="AG378" s="1165"/>
      <c r="AH378" s="1166"/>
      <c r="AI378" s="587">
        <f t="shared" si="41"/>
        <v>0</v>
      </c>
      <c r="AK378" s="1163">
        <v>363</v>
      </c>
      <c r="AL378" s="1164"/>
      <c r="AM378" s="1165"/>
      <c r="AN378" s="1166"/>
      <c r="AO378" s="587">
        <f t="shared" si="42"/>
        <v>0</v>
      </c>
      <c r="AQ378" s="1163">
        <v>363</v>
      </c>
      <c r="AR378" s="1164"/>
      <c r="AS378" s="1165"/>
      <c r="AT378" s="1166"/>
      <c r="AU378" s="587">
        <f t="shared" si="43"/>
        <v>0</v>
      </c>
      <c r="AW378" s="1163">
        <v>363</v>
      </c>
      <c r="AX378" s="1164"/>
      <c r="AY378" s="1165"/>
      <c r="AZ378" s="1166"/>
      <c r="BA378" s="587">
        <f t="shared" si="44"/>
        <v>0</v>
      </c>
    </row>
    <row r="379" spans="1:53" s="17" customFormat="1" ht="16.75" hidden="1" customHeight="1" outlineLevel="1">
      <c r="A379" s="1163">
        <v>364</v>
      </c>
      <c r="B379" s="1164"/>
      <c r="C379" s="1165"/>
      <c r="D379" s="1166"/>
      <c r="E379" s="587">
        <f t="shared" si="36"/>
        <v>0</v>
      </c>
      <c r="G379" s="1163">
        <v>364</v>
      </c>
      <c r="H379" s="1164"/>
      <c r="I379" s="1165"/>
      <c r="J379" s="1166"/>
      <c r="K379" s="587">
        <f t="shared" si="37"/>
        <v>0</v>
      </c>
      <c r="M379" s="1163">
        <v>364</v>
      </c>
      <c r="N379" s="1164"/>
      <c r="O379" s="1165"/>
      <c r="P379" s="1166"/>
      <c r="Q379" s="587">
        <f t="shared" si="38"/>
        <v>0</v>
      </c>
      <c r="S379" s="1163">
        <v>364</v>
      </c>
      <c r="T379" s="1164"/>
      <c r="U379" s="1165"/>
      <c r="V379" s="1166"/>
      <c r="W379" s="587">
        <f t="shared" si="39"/>
        <v>0</v>
      </c>
      <c r="Y379" s="1163">
        <v>364</v>
      </c>
      <c r="Z379" s="1164"/>
      <c r="AA379" s="1165"/>
      <c r="AB379" s="1166"/>
      <c r="AC379" s="587">
        <f t="shared" si="40"/>
        <v>0</v>
      </c>
      <c r="AE379" s="1163">
        <v>364</v>
      </c>
      <c r="AF379" s="1164"/>
      <c r="AG379" s="1165"/>
      <c r="AH379" s="1166"/>
      <c r="AI379" s="587">
        <f t="shared" si="41"/>
        <v>0</v>
      </c>
      <c r="AK379" s="1163">
        <v>364</v>
      </c>
      <c r="AL379" s="1164"/>
      <c r="AM379" s="1165"/>
      <c r="AN379" s="1166"/>
      <c r="AO379" s="587">
        <f t="shared" si="42"/>
        <v>0</v>
      </c>
      <c r="AQ379" s="1163">
        <v>364</v>
      </c>
      <c r="AR379" s="1164"/>
      <c r="AS379" s="1165"/>
      <c r="AT379" s="1166"/>
      <c r="AU379" s="587">
        <f t="shared" si="43"/>
        <v>0</v>
      </c>
      <c r="AW379" s="1163">
        <v>364</v>
      </c>
      <c r="AX379" s="1164"/>
      <c r="AY379" s="1165"/>
      <c r="AZ379" s="1166"/>
      <c r="BA379" s="587">
        <f t="shared" si="44"/>
        <v>0</v>
      </c>
    </row>
    <row r="380" spans="1:53" s="17" customFormat="1" ht="16.75" hidden="1" customHeight="1" outlineLevel="1">
      <c r="A380" s="1163">
        <v>365</v>
      </c>
      <c r="B380" s="1164"/>
      <c r="C380" s="1165"/>
      <c r="D380" s="1166"/>
      <c r="E380" s="587">
        <f t="shared" si="36"/>
        <v>0</v>
      </c>
      <c r="G380" s="1163">
        <v>365</v>
      </c>
      <c r="H380" s="1164"/>
      <c r="I380" s="1165"/>
      <c r="J380" s="1166"/>
      <c r="K380" s="587">
        <f t="shared" si="37"/>
        <v>0</v>
      </c>
      <c r="M380" s="1163">
        <v>365</v>
      </c>
      <c r="N380" s="1164"/>
      <c r="O380" s="1165"/>
      <c r="P380" s="1166"/>
      <c r="Q380" s="587">
        <f t="shared" si="38"/>
        <v>0</v>
      </c>
      <c r="S380" s="1163">
        <v>365</v>
      </c>
      <c r="T380" s="1164"/>
      <c r="U380" s="1165"/>
      <c r="V380" s="1166"/>
      <c r="W380" s="587">
        <f t="shared" si="39"/>
        <v>0</v>
      </c>
      <c r="Y380" s="1163">
        <v>365</v>
      </c>
      <c r="Z380" s="1164"/>
      <c r="AA380" s="1165"/>
      <c r="AB380" s="1166"/>
      <c r="AC380" s="587">
        <f t="shared" si="40"/>
        <v>0</v>
      </c>
      <c r="AE380" s="1163">
        <v>365</v>
      </c>
      <c r="AF380" s="1164"/>
      <c r="AG380" s="1165"/>
      <c r="AH380" s="1166"/>
      <c r="AI380" s="587">
        <f t="shared" si="41"/>
        <v>0</v>
      </c>
      <c r="AK380" s="1163">
        <v>365</v>
      </c>
      <c r="AL380" s="1164"/>
      <c r="AM380" s="1165"/>
      <c r="AN380" s="1166"/>
      <c r="AO380" s="587">
        <f t="shared" si="42"/>
        <v>0</v>
      </c>
      <c r="AQ380" s="1163">
        <v>365</v>
      </c>
      <c r="AR380" s="1164"/>
      <c r="AS380" s="1165"/>
      <c r="AT380" s="1166"/>
      <c r="AU380" s="587">
        <f t="shared" si="43"/>
        <v>0</v>
      </c>
      <c r="AW380" s="1163">
        <v>365</v>
      </c>
      <c r="AX380" s="1164"/>
      <c r="AY380" s="1165"/>
      <c r="AZ380" s="1166"/>
      <c r="BA380" s="587">
        <f t="shared" si="44"/>
        <v>0</v>
      </c>
    </row>
    <row r="381" spans="1:53" s="17" customFormat="1" ht="16.75" hidden="1" customHeight="1" outlineLevel="1">
      <c r="A381" s="1163">
        <v>366</v>
      </c>
      <c r="B381" s="1164"/>
      <c r="C381" s="1165"/>
      <c r="D381" s="1166"/>
      <c r="E381" s="587">
        <f t="shared" si="36"/>
        <v>0</v>
      </c>
      <c r="G381" s="1163">
        <v>366</v>
      </c>
      <c r="H381" s="1164"/>
      <c r="I381" s="1165"/>
      <c r="J381" s="1166"/>
      <c r="K381" s="587">
        <f t="shared" si="37"/>
        <v>0</v>
      </c>
      <c r="M381" s="1163">
        <v>366</v>
      </c>
      <c r="N381" s="1164"/>
      <c r="O381" s="1165"/>
      <c r="P381" s="1166"/>
      <c r="Q381" s="587">
        <f t="shared" si="38"/>
        <v>0</v>
      </c>
      <c r="S381" s="1163">
        <v>366</v>
      </c>
      <c r="T381" s="1164"/>
      <c r="U381" s="1165"/>
      <c r="V381" s="1166"/>
      <c r="W381" s="587">
        <f t="shared" si="39"/>
        <v>0</v>
      </c>
      <c r="Y381" s="1163">
        <v>366</v>
      </c>
      <c r="Z381" s="1164"/>
      <c r="AA381" s="1165"/>
      <c r="AB381" s="1166"/>
      <c r="AC381" s="587">
        <f t="shared" si="40"/>
        <v>0</v>
      </c>
      <c r="AE381" s="1163">
        <v>366</v>
      </c>
      <c r="AF381" s="1164"/>
      <c r="AG381" s="1165"/>
      <c r="AH381" s="1166"/>
      <c r="AI381" s="587">
        <f t="shared" si="41"/>
        <v>0</v>
      </c>
      <c r="AK381" s="1163">
        <v>366</v>
      </c>
      <c r="AL381" s="1164"/>
      <c r="AM381" s="1165"/>
      <c r="AN381" s="1166"/>
      <c r="AO381" s="587">
        <f t="shared" si="42"/>
        <v>0</v>
      </c>
      <c r="AQ381" s="1163">
        <v>366</v>
      </c>
      <c r="AR381" s="1164"/>
      <c r="AS381" s="1165"/>
      <c r="AT381" s="1166"/>
      <c r="AU381" s="587">
        <f t="shared" si="43"/>
        <v>0</v>
      </c>
      <c r="AW381" s="1163">
        <v>366</v>
      </c>
      <c r="AX381" s="1164"/>
      <c r="AY381" s="1165"/>
      <c r="AZ381" s="1166"/>
      <c r="BA381" s="587">
        <f t="shared" si="44"/>
        <v>0</v>
      </c>
    </row>
    <row r="382" spans="1:53" s="17" customFormat="1" ht="16.75" hidden="1" customHeight="1" outlineLevel="1">
      <c r="A382" s="1163">
        <v>367</v>
      </c>
      <c r="B382" s="1164"/>
      <c r="C382" s="1165"/>
      <c r="D382" s="1166"/>
      <c r="E382" s="587">
        <f t="shared" si="36"/>
        <v>0</v>
      </c>
      <c r="G382" s="1163">
        <v>367</v>
      </c>
      <c r="H382" s="1164"/>
      <c r="I382" s="1165"/>
      <c r="J382" s="1166"/>
      <c r="K382" s="587">
        <f t="shared" si="37"/>
        <v>0</v>
      </c>
      <c r="M382" s="1163">
        <v>367</v>
      </c>
      <c r="N382" s="1164"/>
      <c r="O382" s="1165"/>
      <c r="P382" s="1166"/>
      <c r="Q382" s="587">
        <f t="shared" si="38"/>
        <v>0</v>
      </c>
      <c r="S382" s="1163">
        <v>367</v>
      </c>
      <c r="T382" s="1164"/>
      <c r="U382" s="1165"/>
      <c r="V382" s="1166"/>
      <c r="W382" s="587">
        <f t="shared" si="39"/>
        <v>0</v>
      </c>
      <c r="Y382" s="1163">
        <v>367</v>
      </c>
      <c r="Z382" s="1164"/>
      <c r="AA382" s="1165"/>
      <c r="AB382" s="1166"/>
      <c r="AC382" s="587">
        <f t="shared" si="40"/>
        <v>0</v>
      </c>
      <c r="AE382" s="1163">
        <v>367</v>
      </c>
      <c r="AF382" s="1164"/>
      <c r="AG382" s="1165"/>
      <c r="AH382" s="1166"/>
      <c r="AI382" s="587">
        <f t="shared" si="41"/>
        <v>0</v>
      </c>
      <c r="AK382" s="1163">
        <v>367</v>
      </c>
      <c r="AL382" s="1164"/>
      <c r="AM382" s="1165"/>
      <c r="AN382" s="1166"/>
      <c r="AO382" s="587">
        <f t="shared" si="42"/>
        <v>0</v>
      </c>
      <c r="AQ382" s="1163">
        <v>367</v>
      </c>
      <c r="AR382" s="1164"/>
      <c r="AS382" s="1165"/>
      <c r="AT382" s="1166"/>
      <c r="AU382" s="587">
        <f t="shared" si="43"/>
        <v>0</v>
      </c>
      <c r="AW382" s="1163">
        <v>367</v>
      </c>
      <c r="AX382" s="1164"/>
      <c r="AY382" s="1165"/>
      <c r="AZ382" s="1166"/>
      <c r="BA382" s="587">
        <f t="shared" si="44"/>
        <v>0</v>
      </c>
    </row>
    <row r="383" spans="1:53" s="17" customFormat="1" ht="16.75" hidden="1" customHeight="1" outlineLevel="1">
      <c r="A383" s="1163">
        <v>368</v>
      </c>
      <c r="B383" s="1164"/>
      <c r="C383" s="1165"/>
      <c r="D383" s="1166"/>
      <c r="E383" s="587">
        <f t="shared" si="36"/>
        <v>0</v>
      </c>
      <c r="G383" s="1163">
        <v>368</v>
      </c>
      <c r="H383" s="1164"/>
      <c r="I383" s="1165"/>
      <c r="J383" s="1166"/>
      <c r="K383" s="587">
        <f t="shared" si="37"/>
        <v>0</v>
      </c>
      <c r="M383" s="1163">
        <v>368</v>
      </c>
      <c r="N383" s="1164"/>
      <c r="O383" s="1165"/>
      <c r="P383" s="1166"/>
      <c r="Q383" s="587">
        <f t="shared" si="38"/>
        <v>0</v>
      </c>
      <c r="S383" s="1163">
        <v>368</v>
      </c>
      <c r="T383" s="1164"/>
      <c r="U383" s="1165"/>
      <c r="V383" s="1166"/>
      <c r="W383" s="587">
        <f t="shared" si="39"/>
        <v>0</v>
      </c>
      <c r="Y383" s="1163">
        <v>368</v>
      </c>
      <c r="Z383" s="1164"/>
      <c r="AA383" s="1165"/>
      <c r="AB383" s="1166"/>
      <c r="AC383" s="587">
        <f t="shared" si="40"/>
        <v>0</v>
      </c>
      <c r="AE383" s="1163">
        <v>368</v>
      </c>
      <c r="AF383" s="1164"/>
      <c r="AG383" s="1165"/>
      <c r="AH383" s="1166"/>
      <c r="AI383" s="587">
        <f t="shared" si="41"/>
        <v>0</v>
      </c>
      <c r="AK383" s="1163">
        <v>368</v>
      </c>
      <c r="AL383" s="1164"/>
      <c r="AM383" s="1165"/>
      <c r="AN383" s="1166"/>
      <c r="AO383" s="587">
        <f t="shared" si="42"/>
        <v>0</v>
      </c>
      <c r="AQ383" s="1163">
        <v>368</v>
      </c>
      <c r="AR383" s="1164"/>
      <c r="AS383" s="1165"/>
      <c r="AT383" s="1166"/>
      <c r="AU383" s="587">
        <f t="shared" si="43"/>
        <v>0</v>
      </c>
      <c r="AW383" s="1163">
        <v>368</v>
      </c>
      <c r="AX383" s="1164"/>
      <c r="AY383" s="1165"/>
      <c r="AZ383" s="1166"/>
      <c r="BA383" s="587">
        <f t="shared" si="44"/>
        <v>0</v>
      </c>
    </row>
    <row r="384" spans="1:53" s="17" customFormat="1" ht="16.75" hidden="1" customHeight="1" outlineLevel="1">
      <c r="A384" s="1163">
        <v>369</v>
      </c>
      <c r="B384" s="1164"/>
      <c r="C384" s="1165"/>
      <c r="D384" s="1166"/>
      <c r="E384" s="587">
        <f t="shared" si="36"/>
        <v>0</v>
      </c>
      <c r="G384" s="1163">
        <v>369</v>
      </c>
      <c r="H384" s="1164"/>
      <c r="I384" s="1165"/>
      <c r="J384" s="1166"/>
      <c r="K384" s="587">
        <f t="shared" si="37"/>
        <v>0</v>
      </c>
      <c r="M384" s="1163">
        <v>369</v>
      </c>
      <c r="N384" s="1164"/>
      <c r="O384" s="1165"/>
      <c r="P384" s="1166"/>
      <c r="Q384" s="587">
        <f t="shared" si="38"/>
        <v>0</v>
      </c>
      <c r="S384" s="1163">
        <v>369</v>
      </c>
      <c r="T384" s="1164"/>
      <c r="U384" s="1165"/>
      <c r="V384" s="1166"/>
      <c r="W384" s="587">
        <f t="shared" si="39"/>
        <v>0</v>
      </c>
      <c r="Y384" s="1163">
        <v>369</v>
      </c>
      <c r="Z384" s="1164"/>
      <c r="AA384" s="1165"/>
      <c r="AB384" s="1166"/>
      <c r="AC384" s="587">
        <f t="shared" si="40"/>
        <v>0</v>
      </c>
      <c r="AE384" s="1163">
        <v>369</v>
      </c>
      <c r="AF384" s="1164"/>
      <c r="AG384" s="1165"/>
      <c r="AH384" s="1166"/>
      <c r="AI384" s="587">
        <f t="shared" si="41"/>
        <v>0</v>
      </c>
      <c r="AK384" s="1163">
        <v>369</v>
      </c>
      <c r="AL384" s="1164"/>
      <c r="AM384" s="1165"/>
      <c r="AN384" s="1166"/>
      <c r="AO384" s="587">
        <f t="shared" si="42"/>
        <v>0</v>
      </c>
      <c r="AQ384" s="1163">
        <v>369</v>
      </c>
      <c r="AR384" s="1164"/>
      <c r="AS384" s="1165"/>
      <c r="AT384" s="1166"/>
      <c r="AU384" s="587">
        <f t="shared" si="43"/>
        <v>0</v>
      </c>
      <c r="AW384" s="1163">
        <v>369</v>
      </c>
      <c r="AX384" s="1164"/>
      <c r="AY384" s="1165"/>
      <c r="AZ384" s="1166"/>
      <c r="BA384" s="587">
        <f t="shared" si="44"/>
        <v>0</v>
      </c>
    </row>
    <row r="385" spans="1:53" s="17" customFormat="1" ht="16.75" hidden="1" customHeight="1" outlineLevel="1">
      <c r="A385" s="1163">
        <v>370</v>
      </c>
      <c r="B385" s="1164"/>
      <c r="C385" s="1165"/>
      <c r="D385" s="1166"/>
      <c r="E385" s="587">
        <f t="shared" si="36"/>
        <v>0</v>
      </c>
      <c r="G385" s="1163">
        <v>370</v>
      </c>
      <c r="H385" s="1164"/>
      <c r="I385" s="1165"/>
      <c r="J385" s="1166"/>
      <c r="K385" s="587">
        <f t="shared" si="37"/>
        <v>0</v>
      </c>
      <c r="M385" s="1163">
        <v>370</v>
      </c>
      <c r="N385" s="1164"/>
      <c r="O385" s="1165"/>
      <c r="P385" s="1166"/>
      <c r="Q385" s="587">
        <f t="shared" si="38"/>
        <v>0</v>
      </c>
      <c r="S385" s="1163">
        <v>370</v>
      </c>
      <c r="T385" s="1164"/>
      <c r="U385" s="1165"/>
      <c r="V385" s="1166"/>
      <c r="W385" s="587">
        <f t="shared" si="39"/>
        <v>0</v>
      </c>
      <c r="Y385" s="1163">
        <v>370</v>
      </c>
      <c r="Z385" s="1164"/>
      <c r="AA385" s="1165"/>
      <c r="AB385" s="1166"/>
      <c r="AC385" s="587">
        <f t="shared" si="40"/>
        <v>0</v>
      </c>
      <c r="AE385" s="1163">
        <v>370</v>
      </c>
      <c r="AF385" s="1164"/>
      <c r="AG385" s="1165"/>
      <c r="AH385" s="1166"/>
      <c r="AI385" s="587">
        <f t="shared" si="41"/>
        <v>0</v>
      </c>
      <c r="AK385" s="1163">
        <v>370</v>
      </c>
      <c r="AL385" s="1164"/>
      <c r="AM385" s="1165"/>
      <c r="AN385" s="1166"/>
      <c r="AO385" s="587">
        <f t="shared" si="42"/>
        <v>0</v>
      </c>
      <c r="AQ385" s="1163">
        <v>370</v>
      </c>
      <c r="AR385" s="1164"/>
      <c r="AS385" s="1165"/>
      <c r="AT385" s="1166"/>
      <c r="AU385" s="587">
        <f t="shared" si="43"/>
        <v>0</v>
      </c>
      <c r="AW385" s="1163">
        <v>370</v>
      </c>
      <c r="AX385" s="1164"/>
      <c r="AY385" s="1165"/>
      <c r="AZ385" s="1166"/>
      <c r="BA385" s="587">
        <f t="shared" si="44"/>
        <v>0</v>
      </c>
    </row>
    <row r="386" spans="1:53" s="17" customFormat="1" ht="16.75" hidden="1" customHeight="1" outlineLevel="1">
      <c r="A386" s="1163">
        <v>371</v>
      </c>
      <c r="B386" s="1164"/>
      <c r="C386" s="1165"/>
      <c r="D386" s="1166"/>
      <c r="E386" s="587">
        <f t="shared" si="36"/>
        <v>0</v>
      </c>
      <c r="G386" s="1163">
        <v>371</v>
      </c>
      <c r="H386" s="1164"/>
      <c r="I386" s="1165"/>
      <c r="J386" s="1166"/>
      <c r="K386" s="587">
        <f t="shared" si="37"/>
        <v>0</v>
      </c>
      <c r="M386" s="1163">
        <v>371</v>
      </c>
      <c r="N386" s="1164"/>
      <c r="O386" s="1165"/>
      <c r="P386" s="1166"/>
      <c r="Q386" s="587">
        <f t="shared" si="38"/>
        <v>0</v>
      </c>
      <c r="S386" s="1163">
        <v>371</v>
      </c>
      <c r="T386" s="1164"/>
      <c r="U386" s="1165"/>
      <c r="V386" s="1166"/>
      <c r="W386" s="587">
        <f t="shared" si="39"/>
        <v>0</v>
      </c>
      <c r="Y386" s="1163">
        <v>371</v>
      </c>
      <c r="Z386" s="1164"/>
      <c r="AA386" s="1165"/>
      <c r="AB386" s="1166"/>
      <c r="AC386" s="587">
        <f t="shared" si="40"/>
        <v>0</v>
      </c>
      <c r="AE386" s="1163">
        <v>371</v>
      </c>
      <c r="AF386" s="1164"/>
      <c r="AG386" s="1165"/>
      <c r="AH386" s="1166"/>
      <c r="AI386" s="587">
        <f t="shared" si="41"/>
        <v>0</v>
      </c>
      <c r="AK386" s="1163">
        <v>371</v>
      </c>
      <c r="AL386" s="1164"/>
      <c r="AM386" s="1165"/>
      <c r="AN386" s="1166"/>
      <c r="AO386" s="587">
        <f t="shared" si="42"/>
        <v>0</v>
      </c>
      <c r="AQ386" s="1163">
        <v>371</v>
      </c>
      <c r="AR386" s="1164"/>
      <c r="AS386" s="1165"/>
      <c r="AT386" s="1166"/>
      <c r="AU386" s="587">
        <f t="shared" si="43"/>
        <v>0</v>
      </c>
      <c r="AW386" s="1163">
        <v>371</v>
      </c>
      <c r="AX386" s="1164"/>
      <c r="AY386" s="1165"/>
      <c r="AZ386" s="1166"/>
      <c r="BA386" s="587">
        <f t="shared" si="44"/>
        <v>0</v>
      </c>
    </row>
    <row r="387" spans="1:53" s="17" customFormat="1" ht="16.75" hidden="1" customHeight="1" outlineLevel="1">
      <c r="A387" s="1163">
        <v>372</v>
      </c>
      <c r="B387" s="1164"/>
      <c r="C387" s="1165"/>
      <c r="D387" s="1166"/>
      <c r="E387" s="587">
        <f t="shared" si="36"/>
        <v>0</v>
      </c>
      <c r="G387" s="1163">
        <v>372</v>
      </c>
      <c r="H387" s="1164"/>
      <c r="I387" s="1165"/>
      <c r="J387" s="1166"/>
      <c r="K387" s="587">
        <f t="shared" si="37"/>
        <v>0</v>
      </c>
      <c r="M387" s="1163">
        <v>372</v>
      </c>
      <c r="N387" s="1164"/>
      <c r="O387" s="1165"/>
      <c r="P387" s="1166"/>
      <c r="Q387" s="587">
        <f t="shared" si="38"/>
        <v>0</v>
      </c>
      <c r="S387" s="1163">
        <v>372</v>
      </c>
      <c r="T387" s="1164"/>
      <c r="U387" s="1165"/>
      <c r="V387" s="1166"/>
      <c r="W387" s="587">
        <f t="shared" si="39"/>
        <v>0</v>
      </c>
      <c r="Y387" s="1163">
        <v>372</v>
      </c>
      <c r="Z387" s="1164"/>
      <c r="AA387" s="1165"/>
      <c r="AB387" s="1166"/>
      <c r="AC387" s="587">
        <f t="shared" si="40"/>
        <v>0</v>
      </c>
      <c r="AE387" s="1163">
        <v>372</v>
      </c>
      <c r="AF387" s="1164"/>
      <c r="AG387" s="1165"/>
      <c r="AH387" s="1166"/>
      <c r="AI387" s="587">
        <f t="shared" si="41"/>
        <v>0</v>
      </c>
      <c r="AK387" s="1163">
        <v>372</v>
      </c>
      <c r="AL387" s="1164"/>
      <c r="AM387" s="1165"/>
      <c r="AN387" s="1166"/>
      <c r="AO387" s="587">
        <f t="shared" si="42"/>
        <v>0</v>
      </c>
      <c r="AQ387" s="1163">
        <v>372</v>
      </c>
      <c r="AR387" s="1164"/>
      <c r="AS387" s="1165"/>
      <c r="AT387" s="1166"/>
      <c r="AU387" s="587">
        <f t="shared" si="43"/>
        <v>0</v>
      </c>
      <c r="AW387" s="1163">
        <v>372</v>
      </c>
      <c r="AX387" s="1164"/>
      <c r="AY387" s="1165"/>
      <c r="AZ387" s="1166"/>
      <c r="BA387" s="587">
        <f t="shared" si="44"/>
        <v>0</v>
      </c>
    </row>
    <row r="388" spans="1:53" s="17" customFormat="1" ht="16.75" hidden="1" customHeight="1" outlineLevel="1">
      <c r="A388" s="1163">
        <v>373</v>
      </c>
      <c r="B388" s="1164"/>
      <c r="C388" s="1165"/>
      <c r="D388" s="1166"/>
      <c r="E388" s="587">
        <f t="shared" si="36"/>
        <v>0</v>
      </c>
      <c r="G388" s="1163">
        <v>373</v>
      </c>
      <c r="H388" s="1164"/>
      <c r="I388" s="1165"/>
      <c r="J388" s="1166"/>
      <c r="K388" s="587">
        <f t="shared" si="37"/>
        <v>0</v>
      </c>
      <c r="M388" s="1163">
        <v>373</v>
      </c>
      <c r="N388" s="1164"/>
      <c r="O388" s="1165"/>
      <c r="P388" s="1166"/>
      <c r="Q388" s="587">
        <f t="shared" si="38"/>
        <v>0</v>
      </c>
      <c r="S388" s="1163">
        <v>373</v>
      </c>
      <c r="T388" s="1164"/>
      <c r="U388" s="1165"/>
      <c r="V388" s="1166"/>
      <c r="W388" s="587">
        <f t="shared" si="39"/>
        <v>0</v>
      </c>
      <c r="Y388" s="1163">
        <v>373</v>
      </c>
      <c r="Z388" s="1164"/>
      <c r="AA388" s="1165"/>
      <c r="AB388" s="1166"/>
      <c r="AC388" s="587">
        <f t="shared" si="40"/>
        <v>0</v>
      </c>
      <c r="AE388" s="1163">
        <v>373</v>
      </c>
      <c r="AF388" s="1164"/>
      <c r="AG388" s="1165"/>
      <c r="AH388" s="1166"/>
      <c r="AI388" s="587">
        <f t="shared" si="41"/>
        <v>0</v>
      </c>
      <c r="AK388" s="1163">
        <v>373</v>
      </c>
      <c r="AL388" s="1164"/>
      <c r="AM388" s="1165"/>
      <c r="AN388" s="1166"/>
      <c r="AO388" s="587">
        <f t="shared" si="42"/>
        <v>0</v>
      </c>
      <c r="AQ388" s="1163">
        <v>373</v>
      </c>
      <c r="AR388" s="1164"/>
      <c r="AS388" s="1165"/>
      <c r="AT388" s="1166"/>
      <c r="AU388" s="587">
        <f t="shared" si="43"/>
        <v>0</v>
      </c>
      <c r="AW388" s="1163">
        <v>373</v>
      </c>
      <c r="AX388" s="1164"/>
      <c r="AY388" s="1165"/>
      <c r="AZ388" s="1166"/>
      <c r="BA388" s="587">
        <f t="shared" si="44"/>
        <v>0</v>
      </c>
    </row>
    <row r="389" spans="1:53" s="17" customFormat="1" ht="16.75" hidden="1" customHeight="1" outlineLevel="1">
      <c r="A389" s="1163">
        <v>374</v>
      </c>
      <c r="B389" s="1164"/>
      <c r="C389" s="1165"/>
      <c r="D389" s="1166"/>
      <c r="E389" s="587">
        <f t="shared" si="36"/>
        <v>0</v>
      </c>
      <c r="G389" s="1163">
        <v>374</v>
      </c>
      <c r="H389" s="1164"/>
      <c r="I389" s="1165"/>
      <c r="J389" s="1166"/>
      <c r="K389" s="587">
        <f t="shared" si="37"/>
        <v>0</v>
      </c>
      <c r="M389" s="1163">
        <v>374</v>
      </c>
      <c r="N389" s="1164"/>
      <c r="O389" s="1165"/>
      <c r="P389" s="1166"/>
      <c r="Q389" s="587">
        <f t="shared" si="38"/>
        <v>0</v>
      </c>
      <c r="S389" s="1163">
        <v>374</v>
      </c>
      <c r="T389" s="1164"/>
      <c r="U389" s="1165"/>
      <c r="V389" s="1166"/>
      <c r="W389" s="587">
        <f t="shared" si="39"/>
        <v>0</v>
      </c>
      <c r="Y389" s="1163">
        <v>374</v>
      </c>
      <c r="Z389" s="1164"/>
      <c r="AA389" s="1165"/>
      <c r="AB389" s="1166"/>
      <c r="AC389" s="587">
        <f t="shared" si="40"/>
        <v>0</v>
      </c>
      <c r="AE389" s="1163">
        <v>374</v>
      </c>
      <c r="AF389" s="1164"/>
      <c r="AG389" s="1165"/>
      <c r="AH389" s="1166"/>
      <c r="AI389" s="587">
        <f t="shared" si="41"/>
        <v>0</v>
      </c>
      <c r="AK389" s="1163">
        <v>374</v>
      </c>
      <c r="AL389" s="1164"/>
      <c r="AM389" s="1165"/>
      <c r="AN389" s="1166"/>
      <c r="AO389" s="587">
        <f t="shared" si="42"/>
        <v>0</v>
      </c>
      <c r="AQ389" s="1163">
        <v>374</v>
      </c>
      <c r="AR389" s="1164"/>
      <c r="AS389" s="1165"/>
      <c r="AT389" s="1166"/>
      <c r="AU389" s="587">
        <f t="shared" si="43"/>
        <v>0</v>
      </c>
      <c r="AW389" s="1163">
        <v>374</v>
      </c>
      <c r="AX389" s="1164"/>
      <c r="AY389" s="1165"/>
      <c r="AZ389" s="1166"/>
      <c r="BA389" s="587">
        <f t="shared" si="44"/>
        <v>0</v>
      </c>
    </row>
    <row r="390" spans="1:53" s="17" customFormat="1" ht="16.75" hidden="1" customHeight="1" outlineLevel="1">
      <c r="A390" s="1163">
        <v>375</v>
      </c>
      <c r="B390" s="1164"/>
      <c r="C390" s="1165"/>
      <c r="D390" s="1166"/>
      <c r="E390" s="587">
        <f t="shared" si="36"/>
        <v>0</v>
      </c>
      <c r="G390" s="1163">
        <v>375</v>
      </c>
      <c r="H390" s="1164"/>
      <c r="I390" s="1165"/>
      <c r="J390" s="1166"/>
      <c r="K390" s="587">
        <f t="shared" si="37"/>
        <v>0</v>
      </c>
      <c r="M390" s="1163">
        <v>375</v>
      </c>
      <c r="N390" s="1164"/>
      <c r="O390" s="1165"/>
      <c r="P390" s="1166"/>
      <c r="Q390" s="587">
        <f t="shared" si="38"/>
        <v>0</v>
      </c>
      <c r="S390" s="1163">
        <v>375</v>
      </c>
      <c r="T390" s="1164"/>
      <c r="U390" s="1165"/>
      <c r="V390" s="1166"/>
      <c r="W390" s="587">
        <f t="shared" si="39"/>
        <v>0</v>
      </c>
      <c r="Y390" s="1163">
        <v>375</v>
      </c>
      <c r="Z390" s="1164"/>
      <c r="AA390" s="1165"/>
      <c r="AB390" s="1166"/>
      <c r="AC390" s="587">
        <f t="shared" si="40"/>
        <v>0</v>
      </c>
      <c r="AE390" s="1163">
        <v>375</v>
      </c>
      <c r="AF390" s="1164"/>
      <c r="AG390" s="1165"/>
      <c r="AH390" s="1166"/>
      <c r="AI390" s="587">
        <f t="shared" si="41"/>
        <v>0</v>
      </c>
      <c r="AK390" s="1163">
        <v>375</v>
      </c>
      <c r="AL390" s="1164"/>
      <c r="AM390" s="1165"/>
      <c r="AN390" s="1166"/>
      <c r="AO390" s="587">
        <f t="shared" si="42"/>
        <v>0</v>
      </c>
      <c r="AQ390" s="1163">
        <v>375</v>
      </c>
      <c r="AR390" s="1164"/>
      <c r="AS390" s="1165"/>
      <c r="AT390" s="1166"/>
      <c r="AU390" s="587">
        <f t="shared" si="43"/>
        <v>0</v>
      </c>
      <c r="AW390" s="1163">
        <v>375</v>
      </c>
      <c r="AX390" s="1164"/>
      <c r="AY390" s="1165"/>
      <c r="AZ390" s="1166"/>
      <c r="BA390" s="587">
        <f t="shared" si="44"/>
        <v>0</v>
      </c>
    </row>
    <row r="391" spans="1:53" s="17" customFormat="1" ht="16.75" hidden="1" customHeight="1" outlineLevel="1">
      <c r="A391" s="1163">
        <v>376</v>
      </c>
      <c r="B391" s="1164"/>
      <c r="C391" s="1165"/>
      <c r="D391" s="1166"/>
      <c r="E391" s="587">
        <f t="shared" si="36"/>
        <v>0</v>
      </c>
      <c r="G391" s="1163">
        <v>376</v>
      </c>
      <c r="H391" s="1164"/>
      <c r="I391" s="1165"/>
      <c r="J391" s="1166"/>
      <c r="K391" s="587">
        <f t="shared" si="37"/>
        <v>0</v>
      </c>
      <c r="M391" s="1163">
        <v>376</v>
      </c>
      <c r="N391" s="1164"/>
      <c r="O391" s="1165"/>
      <c r="P391" s="1166"/>
      <c r="Q391" s="587">
        <f t="shared" si="38"/>
        <v>0</v>
      </c>
      <c r="S391" s="1163">
        <v>376</v>
      </c>
      <c r="T391" s="1164"/>
      <c r="U391" s="1165"/>
      <c r="V391" s="1166"/>
      <c r="W391" s="587">
        <f t="shared" si="39"/>
        <v>0</v>
      </c>
      <c r="Y391" s="1163">
        <v>376</v>
      </c>
      <c r="Z391" s="1164"/>
      <c r="AA391" s="1165"/>
      <c r="AB391" s="1166"/>
      <c r="AC391" s="587">
        <f t="shared" si="40"/>
        <v>0</v>
      </c>
      <c r="AE391" s="1163">
        <v>376</v>
      </c>
      <c r="AF391" s="1164"/>
      <c r="AG391" s="1165"/>
      <c r="AH391" s="1166"/>
      <c r="AI391" s="587">
        <f t="shared" si="41"/>
        <v>0</v>
      </c>
      <c r="AK391" s="1163">
        <v>376</v>
      </c>
      <c r="AL391" s="1164"/>
      <c r="AM391" s="1165"/>
      <c r="AN391" s="1166"/>
      <c r="AO391" s="587">
        <f t="shared" si="42"/>
        <v>0</v>
      </c>
      <c r="AQ391" s="1163">
        <v>376</v>
      </c>
      <c r="AR391" s="1164"/>
      <c r="AS391" s="1165"/>
      <c r="AT391" s="1166"/>
      <c r="AU391" s="587">
        <f t="shared" si="43"/>
        <v>0</v>
      </c>
      <c r="AW391" s="1163">
        <v>376</v>
      </c>
      <c r="AX391" s="1164"/>
      <c r="AY391" s="1165"/>
      <c r="AZ391" s="1166"/>
      <c r="BA391" s="587">
        <f t="shared" si="44"/>
        <v>0</v>
      </c>
    </row>
    <row r="392" spans="1:53" s="17" customFormat="1" ht="16.75" hidden="1" customHeight="1" outlineLevel="1">
      <c r="A392" s="1163">
        <v>377</v>
      </c>
      <c r="B392" s="1164"/>
      <c r="C392" s="1165"/>
      <c r="D392" s="1166"/>
      <c r="E392" s="587">
        <f t="shared" si="36"/>
        <v>0</v>
      </c>
      <c r="G392" s="1163">
        <v>377</v>
      </c>
      <c r="H392" s="1164"/>
      <c r="I392" s="1165"/>
      <c r="J392" s="1166"/>
      <c r="K392" s="587">
        <f t="shared" si="37"/>
        <v>0</v>
      </c>
      <c r="M392" s="1163">
        <v>377</v>
      </c>
      <c r="N392" s="1164"/>
      <c r="O392" s="1165"/>
      <c r="P392" s="1166"/>
      <c r="Q392" s="587">
        <f t="shared" si="38"/>
        <v>0</v>
      </c>
      <c r="S392" s="1163">
        <v>377</v>
      </c>
      <c r="T392" s="1164"/>
      <c r="U392" s="1165"/>
      <c r="V392" s="1166"/>
      <c r="W392" s="587">
        <f t="shared" si="39"/>
        <v>0</v>
      </c>
      <c r="Y392" s="1163">
        <v>377</v>
      </c>
      <c r="Z392" s="1164"/>
      <c r="AA392" s="1165"/>
      <c r="AB392" s="1166"/>
      <c r="AC392" s="587">
        <f t="shared" si="40"/>
        <v>0</v>
      </c>
      <c r="AE392" s="1163">
        <v>377</v>
      </c>
      <c r="AF392" s="1164"/>
      <c r="AG392" s="1165"/>
      <c r="AH392" s="1166"/>
      <c r="AI392" s="587">
        <f t="shared" si="41"/>
        <v>0</v>
      </c>
      <c r="AK392" s="1163">
        <v>377</v>
      </c>
      <c r="AL392" s="1164"/>
      <c r="AM392" s="1165"/>
      <c r="AN392" s="1166"/>
      <c r="AO392" s="587">
        <f t="shared" si="42"/>
        <v>0</v>
      </c>
      <c r="AQ392" s="1163">
        <v>377</v>
      </c>
      <c r="AR392" s="1164"/>
      <c r="AS392" s="1165"/>
      <c r="AT392" s="1166"/>
      <c r="AU392" s="587">
        <f t="shared" si="43"/>
        <v>0</v>
      </c>
      <c r="AW392" s="1163">
        <v>377</v>
      </c>
      <c r="AX392" s="1164"/>
      <c r="AY392" s="1165"/>
      <c r="AZ392" s="1166"/>
      <c r="BA392" s="587">
        <f t="shared" si="44"/>
        <v>0</v>
      </c>
    </row>
    <row r="393" spans="1:53" s="17" customFormat="1" ht="16.75" hidden="1" customHeight="1" outlineLevel="1">
      <c r="A393" s="1163">
        <v>378</v>
      </c>
      <c r="B393" s="1164"/>
      <c r="C393" s="1165"/>
      <c r="D393" s="1166"/>
      <c r="E393" s="587">
        <f t="shared" si="36"/>
        <v>0</v>
      </c>
      <c r="G393" s="1163">
        <v>378</v>
      </c>
      <c r="H393" s="1164"/>
      <c r="I393" s="1165"/>
      <c r="J393" s="1166"/>
      <c r="K393" s="587">
        <f t="shared" si="37"/>
        <v>0</v>
      </c>
      <c r="M393" s="1163">
        <v>378</v>
      </c>
      <c r="N393" s="1164"/>
      <c r="O393" s="1165"/>
      <c r="P393" s="1166"/>
      <c r="Q393" s="587">
        <f t="shared" si="38"/>
        <v>0</v>
      </c>
      <c r="S393" s="1163">
        <v>378</v>
      </c>
      <c r="T393" s="1164"/>
      <c r="U393" s="1165"/>
      <c r="V393" s="1166"/>
      <c r="W393" s="587">
        <f t="shared" si="39"/>
        <v>0</v>
      </c>
      <c r="Y393" s="1163">
        <v>378</v>
      </c>
      <c r="Z393" s="1164"/>
      <c r="AA393" s="1165"/>
      <c r="AB393" s="1166"/>
      <c r="AC393" s="587">
        <f t="shared" si="40"/>
        <v>0</v>
      </c>
      <c r="AE393" s="1163">
        <v>378</v>
      </c>
      <c r="AF393" s="1164"/>
      <c r="AG393" s="1165"/>
      <c r="AH393" s="1166"/>
      <c r="AI393" s="587">
        <f t="shared" si="41"/>
        <v>0</v>
      </c>
      <c r="AK393" s="1163">
        <v>378</v>
      </c>
      <c r="AL393" s="1164"/>
      <c r="AM393" s="1165"/>
      <c r="AN393" s="1166"/>
      <c r="AO393" s="587">
        <f t="shared" si="42"/>
        <v>0</v>
      </c>
      <c r="AQ393" s="1163">
        <v>378</v>
      </c>
      <c r="AR393" s="1164"/>
      <c r="AS393" s="1165"/>
      <c r="AT393" s="1166"/>
      <c r="AU393" s="587">
        <f t="shared" si="43"/>
        <v>0</v>
      </c>
      <c r="AW393" s="1163">
        <v>378</v>
      </c>
      <c r="AX393" s="1164"/>
      <c r="AY393" s="1165"/>
      <c r="AZ393" s="1166"/>
      <c r="BA393" s="587">
        <f t="shared" si="44"/>
        <v>0</v>
      </c>
    </row>
    <row r="394" spans="1:53" s="17" customFormat="1" ht="16.75" hidden="1" customHeight="1" outlineLevel="1">
      <c r="A394" s="1163">
        <v>379</v>
      </c>
      <c r="B394" s="1164"/>
      <c r="C394" s="1165"/>
      <c r="D394" s="1166"/>
      <c r="E394" s="587">
        <f t="shared" si="36"/>
        <v>0</v>
      </c>
      <c r="G394" s="1163">
        <v>379</v>
      </c>
      <c r="H394" s="1164"/>
      <c r="I394" s="1165"/>
      <c r="J394" s="1166"/>
      <c r="K394" s="587">
        <f t="shared" si="37"/>
        <v>0</v>
      </c>
      <c r="M394" s="1163">
        <v>379</v>
      </c>
      <c r="N394" s="1164"/>
      <c r="O394" s="1165"/>
      <c r="P394" s="1166"/>
      <c r="Q394" s="587">
        <f t="shared" si="38"/>
        <v>0</v>
      </c>
      <c r="S394" s="1163">
        <v>379</v>
      </c>
      <c r="T394" s="1164"/>
      <c r="U394" s="1165"/>
      <c r="V394" s="1166"/>
      <c r="W394" s="587">
        <f t="shared" si="39"/>
        <v>0</v>
      </c>
      <c r="Y394" s="1163">
        <v>379</v>
      </c>
      <c r="Z394" s="1164"/>
      <c r="AA394" s="1165"/>
      <c r="AB394" s="1166"/>
      <c r="AC394" s="587">
        <f t="shared" si="40"/>
        <v>0</v>
      </c>
      <c r="AE394" s="1163">
        <v>379</v>
      </c>
      <c r="AF394" s="1164"/>
      <c r="AG394" s="1165"/>
      <c r="AH394" s="1166"/>
      <c r="AI394" s="587">
        <f t="shared" si="41"/>
        <v>0</v>
      </c>
      <c r="AK394" s="1163">
        <v>379</v>
      </c>
      <c r="AL394" s="1164"/>
      <c r="AM394" s="1165"/>
      <c r="AN394" s="1166"/>
      <c r="AO394" s="587">
        <f t="shared" si="42"/>
        <v>0</v>
      </c>
      <c r="AQ394" s="1163">
        <v>379</v>
      </c>
      <c r="AR394" s="1164"/>
      <c r="AS394" s="1165"/>
      <c r="AT394" s="1166"/>
      <c r="AU394" s="587">
        <f t="shared" si="43"/>
        <v>0</v>
      </c>
      <c r="AW394" s="1163">
        <v>379</v>
      </c>
      <c r="AX394" s="1164"/>
      <c r="AY394" s="1165"/>
      <c r="AZ394" s="1166"/>
      <c r="BA394" s="587">
        <f t="shared" si="44"/>
        <v>0</v>
      </c>
    </row>
    <row r="395" spans="1:53" s="17" customFormat="1" ht="16.75" hidden="1" customHeight="1" outlineLevel="1">
      <c r="A395" s="1163">
        <v>380</v>
      </c>
      <c r="B395" s="1164"/>
      <c r="C395" s="1165"/>
      <c r="D395" s="1166"/>
      <c r="E395" s="587">
        <f t="shared" si="36"/>
        <v>0</v>
      </c>
      <c r="G395" s="1163">
        <v>380</v>
      </c>
      <c r="H395" s="1164"/>
      <c r="I395" s="1165"/>
      <c r="J395" s="1166"/>
      <c r="K395" s="587">
        <f t="shared" si="37"/>
        <v>0</v>
      </c>
      <c r="M395" s="1163">
        <v>380</v>
      </c>
      <c r="N395" s="1164"/>
      <c r="O395" s="1165"/>
      <c r="P395" s="1166"/>
      <c r="Q395" s="587">
        <f t="shared" si="38"/>
        <v>0</v>
      </c>
      <c r="S395" s="1163">
        <v>380</v>
      </c>
      <c r="T395" s="1164"/>
      <c r="U395" s="1165"/>
      <c r="V395" s="1166"/>
      <c r="W395" s="587">
        <f t="shared" si="39"/>
        <v>0</v>
      </c>
      <c r="Y395" s="1163">
        <v>380</v>
      </c>
      <c r="Z395" s="1164"/>
      <c r="AA395" s="1165"/>
      <c r="AB395" s="1166"/>
      <c r="AC395" s="587">
        <f t="shared" si="40"/>
        <v>0</v>
      </c>
      <c r="AE395" s="1163">
        <v>380</v>
      </c>
      <c r="AF395" s="1164"/>
      <c r="AG395" s="1165"/>
      <c r="AH395" s="1166"/>
      <c r="AI395" s="587">
        <f t="shared" si="41"/>
        <v>0</v>
      </c>
      <c r="AK395" s="1163">
        <v>380</v>
      </c>
      <c r="AL395" s="1164"/>
      <c r="AM395" s="1165"/>
      <c r="AN395" s="1166"/>
      <c r="AO395" s="587">
        <f t="shared" si="42"/>
        <v>0</v>
      </c>
      <c r="AQ395" s="1163">
        <v>380</v>
      </c>
      <c r="AR395" s="1164"/>
      <c r="AS395" s="1165"/>
      <c r="AT395" s="1166"/>
      <c r="AU395" s="587">
        <f t="shared" si="43"/>
        <v>0</v>
      </c>
      <c r="AW395" s="1163">
        <v>380</v>
      </c>
      <c r="AX395" s="1164"/>
      <c r="AY395" s="1165"/>
      <c r="AZ395" s="1166"/>
      <c r="BA395" s="587">
        <f t="shared" si="44"/>
        <v>0</v>
      </c>
    </row>
    <row r="396" spans="1:53" s="17" customFormat="1" ht="16.75" hidden="1" customHeight="1" outlineLevel="1">
      <c r="A396" s="1163">
        <v>381</v>
      </c>
      <c r="B396" s="1164"/>
      <c r="C396" s="1165"/>
      <c r="D396" s="1166"/>
      <c r="E396" s="587">
        <f t="shared" si="36"/>
        <v>0</v>
      </c>
      <c r="G396" s="1163">
        <v>381</v>
      </c>
      <c r="H396" s="1164"/>
      <c r="I396" s="1165"/>
      <c r="J396" s="1166"/>
      <c r="K396" s="587">
        <f t="shared" si="37"/>
        <v>0</v>
      </c>
      <c r="M396" s="1163">
        <v>381</v>
      </c>
      <c r="N396" s="1164"/>
      <c r="O396" s="1165"/>
      <c r="P396" s="1166"/>
      <c r="Q396" s="587">
        <f t="shared" si="38"/>
        <v>0</v>
      </c>
      <c r="S396" s="1163">
        <v>381</v>
      </c>
      <c r="T396" s="1164"/>
      <c r="U396" s="1165"/>
      <c r="V396" s="1166"/>
      <c r="W396" s="587">
        <f t="shared" si="39"/>
        <v>0</v>
      </c>
      <c r="Y396" s="1163">
        <v>381</v>
      </c>
      <c r="Z396" s="1164"/>
      <c r="AA396" s="1165"/>
      <c r="AB396" s="1166"/>
      <c r="AC396" s="587">
        <f t="shared" si="40"/>
        <v>0</v>
      </c>
      <c r="AE396" s="1163">
        <v>381</v>
      </c>
      <c r="AF396" s="1164"/>
      <c r="AG396" s="1165"/>
      <c r="AH396" s="1166"/>
      <c r="AI396" s="587">
        <f t="shared" si="41"/>
        <v>0</v>
      </c>
      <c r="AK396" s="1163">
        <v>381</v>
      </c>
      <c r="AL396" s="1164"/>
      <c r="AM396" s="1165"/>
      <c r="AN396" s="1166"/>
      <c r="AO396" s="587">
        <f t="shared" si="42"/>
        <v>0</v>
      </c>
      <c r="AQ396" s="1163">
        <v>381</v>
      </c>
      <c r="AR396" s="1164"/>
      <c r="AS396" s="1165"/>
      <c r="AT396" s="1166"/>
      <c r="AU396" s="587">
        <f t="shared" si="43"/>
        <v>0</v>
      </c>
      <c r="AW396" s="1163">
        <v>381</v>
      </c>
      <c r="AX396" s="1164"/>
      <c r="AY396" s="1165"/>
      <c r="AZ396" s="1166"/>
      <c r="BA396" s="587">
        <f t="shared" si="44"/>
        <v>0</v>
      </c>
    </row>
    <row r="397" spans="1:53" s="17" customFormat="1" ht="16.75" hidden="1" customHeight="1" outlineLevel="1">
      <c r="A397" s="1163">
        <v>382</v>
      </c>
      <c r="B397" s="1164"/>
      <c r="C397" s="1165"/>
      <c r="D397" s="1166"/>
      <c r="E397" s="587">
        <f t="shared" si="36"/>
        <v>0</v>
      </c>
      <c r="G397" s="1163">
        <v>382</v>
      </c>
      <c r="H397" s="1164"/>
      <c r="I397" s="1165"/>
      <c r="J397" s="1166"/>
      <c r="K397" s="587">
        <f t="shared" si="37"/>
        <v>0</v>
      </c>
      <c r="M397" s="1163">
        <v>382</v>
      </c>
      <c r="N397" s="1164"/>
      <c r="O397" s="1165"/>
      <c r="P397" s="1166"/>
      <c r="Q397" s="587">
        <f t="shared" si="38"/>
        <v>0</v>
      </c>
      <c r="S397" s="1163">
        <v>382</v>
      </c>
      <c r="T397" s="1164"/>
      <c r="U397" s="1165"/>
      <c r="V397" s="1166"/>
      <c r="W397" s="587">
        <f t="shared" si="39"/>
        <v>0</v>
      </c>
      <c r="Y397" s="1163">
        <v>382</v>
      </c>
      <c r="Z397" s="1164"/>
      <c r="AA397" s="1165"/>
      <c r="AB397" s="1166"/>
      <c r="AC397" s="587">
        <f t="shared" si="40"/>
        <v>0</v>
      </c>
      <c r="AE397" s="1163">
        <v>382</v>
      </c>
      <c r="AF397" s="1164"/>
      <c r="AG397" s="1165"/>
      <c r="AH397" s="1166"/>
      <c r="AI397" s="587">
        <f t="shared" si="41"/>
        <v>0</v>
      </c>
      <c r="AK397" s="1163">
        <v>382</v>
      </c>
      <c r="AL397" s="1164"/>
      <c r="AM397" s="1165"/>
      <c r="AN397" s="1166"/>
      <c r="AO397" s="587">
        <f t="shared" si="42"/>
        <v>0</v>
      </c>
      <c r="AQ397" s="1163">
        <v>382</v>
      </c>
      <c r="AR397" s="1164"/>
      <c r="AS397" s="1165"/>
      <c r="AT397" s="1166"/>
      <c r="AU397" s="587">
        <f t="shared" si="43"/>
        <v>0</v>
      </c>
      <c r="AW397" s="1163">
        <v>382</v>
      </c>
      <c r="AX397" s="1164"/>
      <c r="AY397" s="1165"/>
      <c r="AZ397" s="1166"/>
      <c r="BA397" s="587">
        <f t="shared" si="44"/>
        <v>0</v>
      </c>
    </row>
    <row r="398" spans="1:53" s="17" customFormat="1" ht="16.75" hidden="1" customHeight="1" outlineLevel="1">
      <c r="A398" s="1163">
        <v>383</v>
      </c>
      <c r="B398" s="1164"/>
      <c r="C398" s="1165"/>
      <c r="D398" s="1166"/>
      <c r="E398" s="587">
        <f t="shared" si="36"/>
        <v>0</v>
      </c>
      <c r="G398" s="1163">
        <v>383</v>
      </c>
      <c r="H398" s="1164"/>
      <c r="I398" s="1165"/>
      <c r="J398" s="1166"/>
      <c r="K398" s="587">
        <f t="shared" si="37"/>
        <v>0</v>
      </c>
      <c r="M398" s="1163">
        <v>383</v>
      </c>
      <c r="N398" s="1164"/>
      <c r="O398" s="1165"/>
      <c r="P398" s="1166"/>
      <c r="Q398" s="587">
        <f t="shared" si="38"/>
        <v>0</v>
      </c>
      <c r="S398" s="1163">
        <v>383</v>
      </c>
      <c r="T398" s="1164"/>
      <c r="U398" s="1165"/>
      <c r="V398" s="1166"/>
      <c r="W398" s="587">
        <f t="shared" si="39"/>
        <v>0</v>
      </c>
      <c r="Y398" s="1163">
        <v>383</v>
      </c>
      <c r="Z398" s="1164"/>
      <c r="AA398" s="1165"/>
      <c r="AB398" s="1166"/>
      <c r="AC398" s="587">
        <f t="shared" si="40"/>
        <v>0</v>
      </c>
      <c r="AE398" s="1163">
        <v>383</v>
      </c>
      <c r="AF398" s="1164"/>
      <c r="AG398" s="1165"/>
      <c r="AH398" s="1166"/>
      <c r="AI398" s="587">
        <f t="shared" si="41"/>
        <v>0</v>
      </c>
      <c r="AK398" s="1163">
        <v>383</v>
      </c>
      <c r="AL398" s="1164"/>
      <c r="AM398" s="1165"/>
      <c r="AN398" s="1166"/>
      <c r="AO398" s="587">
        <f t="shared" si="42"/>
        <v>0</v>
      </c>
      <c r="AQ398" s="1163">
        <v>383</v>
      </c>
      <c r="AR398" s="1164"/>
      <c r="AS398" s="1165"/>
      <c r="AT398" s="1166"/>
      <c r="AU398" s="587">
        <f t="shared" si="43"/>
        <v>0</v>
      </c>
      <c r="AW398" s="1163">
        <v>383</v>
      </c>
      <c r="AX398" s="1164"/>
      <c r="AY398" s="1165"/>
      <c r="AZ398" s="1166"/>
      <c r="BA398" s="587">
        <f t="shared" si="44"/>
        <v>0</v>
      </c>
    </row>
    <row r="399" spans="1:53" s="17" customFormat="1" ht="16.75" hidden="1" customHeight="1" outlineLevel="1">
      <c r="A399" s="1163">
        <v>384</v>
      </c>
      <c r="B399" s="1164"/>
      <c r="C399" s="1165"/>
      <c r="D399" s="1166"/>
      <c r="E399" s="587">
        <f t="shared" si="36"/>
        <v>0</v>
      </c>
      <c r="G399" s="1163">
        <v>384</v>
      </c>
      <c r="H399" s="1164"/>
      <c r="I399" s="1165"/>
      <c r="J399" s="1166"/>
      <c r="K399" s="587">
        <f t="shared" si="37"/>
        <v>0</v>
      </c>
      <c r="M399" s="1163">
        <v>384</v>
      </c>
      <c r="N399" s="1164"/>
      <c r="O399" s="1165"/>
      <c r="P399" s="1166"/>
      <c r="Q399" s="587">
        <f t="shared" si="38"/>
        <v>0</v>
      </c>
      <c r="S399" s="1163">
        <v>384</v>
      </c>
      <c r="T399" s="1164"/>
      <c r="U399" s="1165"/>
      <c r="V399" s="1166"/>
      <c r="W399" s="587">
        <f t="shared" si="39"/>
        <v>0</v>
      </c>
      <c r="Y399" s="1163">
        <v>384</v>
      </c>
      <c r="Z399" s="1164"/>
      <c r="AA399" s="1165"/>
      <c r="AB399" s="1166"/>
      <c r="AC399" s="587">
        <f t="shared" si="40"/>
        <v>0</v>
      </c>
      <c r="AE399" s="1163">
        <v>384</v>
      </c>
      <c r="AF399" s="1164"/>
      <c r="AG399" s="1165"/>
      <c r="AH399" s="1166"/>
      <c r="AI399" s="587">
        <f t="shared" si="41"/>
        <v>0</v>
      </c>
      <c r="AK399" s="1163">
        <v>384</v>
      </c>
      <c r="AL399" s="1164"/>
      <c r="AM399" s="1165"/>
      <c r="AN399" s="1166"/>
      <c r="AO399" s="587">
        <f t="shared" si="42"/>
        <v>0</v>
      </c>
      <c r="AQ399" s="1163">
        <v>384</v>
      </c>
      <c r="AR399" s="1164"/>
      <c r="AS399" s="1165"/>
      <c r="AT399" s="1166"/>
      <c r="AU399" s="587">
        <f t="shared" si="43"/>
        <v>0</v>
      </c>
      <c r="AW399" s="1163">
        <v>384</v>
      </c>
      <c r="AX399" s="1164"/>
      <c r="AY399" s="1165"/>
      <c r="AZ399" s="1166"/>
      <c r="BA399" s="587">
        <f t="shared" si="44"/>
        <v>0</v>
      </c>
    </row>
    <row r="400" spans="1:53" s="17" customFormat="1" ht="16.75" hidden="1" customHeight="1" outlineLevel="1">
      <c r="A400" s="1163">
        <v>385</v>
      </c>
      <c r="B400" s="1164"/>
      <c r="C400" s="1165"/>
      <c r="D400" s="1166"/>
      <c r="E400" s="587">
        <f t="shared" si="36"/>
        <v>0</v>
      </c>
      <c r="G400" s="1163">
        <v>385</v>
      </c>
      <c r="H400" s="1164"/>
      <c r="I400" s="1165"/>
      <c r="J400" s="1166"/>
      <c r="K400" s="587">
        <f t="shared" si="37"/>
        <v>0</v>
      </c>
      <c r="M400" s="1163">
        <v>385</v>
      </c>
      <c r="N400" s="1164"/>
      <c r="O400" s="1165"/>
      <c r="P400" s="1166"/>
      <c r="Q400" s="587">
        <f t="shared" si="38"/>
        <v>0</v>
      </c>
      <c r="S400" s="1163">
        <v>385</v>
      </c>
      <c r="T400" s="1164"/>
      <c r="U400" s="1165"/>
      <c r="V400" s="1166"/>
      <c r="W400" s="587">
        <f t="shared" si="39"/>
        <v>0</v>
      </c>
      <c r="Y400" s="1163">
        <v>385</v>
      </c>
      <c r="Z400" s="1164"/>
      <c r="AA400" s="1165"/>
      <c r="AB400" s="1166"/>
      <c r="AC400" s="587">
        <f t="shared" si="40"/>
        <v>0</v>
      </c>
      <c r="AE400" s="1163">
        <v>385</v>
      </c>
      <c r="AF400" s="1164"/>
      <c r="AG400" s="1165"/>
      <c r="AH400" s="1166"/>
      <c r="AI400" s="587">
        <f t="shared" si="41"/>
        <v>0</v>
      </c>
      <c r="AK400" s="1163">
        <v>385</v>
      </c>
      <c r="AL400" s="1164"/>
      <c r="AM400" s="1165"/>
      <c r="AN400" s="1166"/>
      <c r="AO400" s="587">
        <f t="shared" si="42"/>
        <v>0</v>
      </c>
      <c r="AQ400" s="1163">
        <v>385</v>
      </c>
      <c r="AR400" s="1164"/>
      <c r="AS400" s="1165"/>
      <c r="AT400" s="1166"/>
      <c r="AU400" s="587">
        <f t="shared" si="43"/>
        <v>0</v>
      </c>
      <c r="AW400" s="1163">
        <v>385</v>
      </c>
      <c r="AX400" s="1164"/>
      <c r="AY400" s="1165"/>
      <c r="AZ400" s="1166"/>
      <c r="BA400" s="587">
        <f t="shared" si="44"/>
        <v>0</v>
      </c>
    </row>
    <row r="401" spans="1:53" s="17" customFormat="1" ht="16.75" hidden="1" customHeight="1" outlineLevel="1">
      <c r="A401" s="1163">
        <v>386</v>
      </c>
      <c r="B401" s="1164"/>
      <c r="C401" s="1165"/>
      <c r="D401" s="1166"/>
      <c r="E401" s="587">
        <f t="shared" si="36"/>
        <v>0</v>
      </c>
      <c r="G401" s="1163">
        <v>386</v>
      </c>
      <c r="H401" s="1164"/>
      <c r="I401" s="1165"/>
      <c r="J401" s="1166"/>
      <c r="K401" s="587">
        <f t="shared" si="37"/>
        <v>0</v>
      </c>
      <c r="M401" s="1163">
        <v>386</v>
      </c>
      <c r="N401" s="1164"/>
      <c r="O401" s="1165"/>
      <c r="P401" s="1166"/>
      <c r="Q401" s="587">
        <f t="shared" si="38"/>
        <v>0</v>
      </c>
      <c r="S401" s="1163">
        <v>386</v>
      </c>
      <c r="T401" s="1164"/>
      <c r="U401" s="1165"/>
      <c r="V401" s="1166"/>
      <c r="W401" s="587">
        <f t="shared" si="39"/>
        <v>0</v>
      </c>
      <c r="Y401" s="1163">
        <v>386</v>
      </c>
      <c r="Z401" s="1164"/>
      <c r="AA401" s="1165"/>
      <c r="AB401" s="1166"/>
      <c r="AC401" s="587">
        <f t="shared" si="40"/>
        <v>0</v>
      </c>
      <c r="AE401" s="1163">
        <v>386</v>
      </c>
      <c r="AF401" s="1164"/>
      <c r="AG401" s="1165"/>
      <c r="AH401" s="1166"/>
      <c r="AI401" s="587">
        <f t="shared" si="41"/>
        <v>0</v>
      </c>
      <c r="AK401" s="1163">
        <v>386</v>
      </c>
      <c r="AL401" s="1164"/>
      <c r="AM401" s="1165"/>
      <c r="AN401" s="1166"/>
      <c r="AO401" s="587">
        <f t="shared" si="42"/>
        <v>0</v>
      </c>
      <c r="AQ401" s="1163">
        <v>386</v>
      </c>
      <c r="AR401" s="1164"/>
      <c r="AS401" s="1165"/>
      <c r="AT401" s="1166"/>
      <c r="AU401" s="587">
        <f t="shared" si="43"/>
        <v>0</v>
      </c>
      <c r="AW401" s="1163">
        <v>386</v>
      </c>
      <c r="AX401" s="1164"/>
      <c r="AY401" s="1165"/>
      <c r="AZ401" s="1166"/>
      <c r="BA401" s="587">
        <f t="shared" si="44"/>
        <v>0</v>
      </c>
    </row>
    <row r="402" spans="1:53" s="17" customFormat="1" ht="16.75" hidden="1" customHeight="1" outlineLevel="1">
      <c r="A402" s="1163">
        <v>387</v>
      </c>
      <c r="B402" s="1164"/>
      <c r="C402" s="1165"/>
      <c r="D402" s="1166"/>
      <c r="E402" s="587">
        <f t="shared" si="36"/>
        <v>0</v>
      </c>
      <c r="G402" s="1163">
        <v>387</v>
      </c>
      <c r="H402" s="1164"/>
      <c r="I402" s="1165"/>
      <c r="J402" s="1166"/>
      <c r="K402" s="587">
        <f t="shared" si="37"/>
        <v>0</v>
      </c>
      <c r="M402" s="1163">
        <v>387</v>
      </c>
      <c r="N402" s="1164"/>
      <c r="O402" s="1165"/>
      <c r="P402" s="1166"/>
      <c r="Q402" s="587">
        <f t="shared" si="38"/>
        <v>0</v>
      </c>
      <c r="S402" s="1163">
        <v>387</v>
      </c>
      <c r="T402" s="1164"/>
      <c r="U402" s="1165"/>
      <c r="V402" s="1166"/>
      <c r="W402" s="587">
        <f t="shared" si="39"/>
        <v>0</v>
      </c>
      <c r="Y402" s="1163">
        <v>387</v>
      </c>
      <c r="Z402" s="1164"/>
      <c r="AA402" s="1165"/>
      <c r="AB402" s="1166"/>
      <c r="AC402" s="587">
        <f t="shared" si="40"/>
        <v>0</v>
      </c>
      <c r="AE402" s="1163">
        <v>387</v>
      </c>
      <c r="AF402" s="1164"/>
      <c r="AG402" s="1165"/>
      <c r="AH402" s="1166"/>
      <c r="AI402" s="587">
        <f t="shared" si="41"/>
        <v>0</v>
      </c>
      <c r="AK402" s="1163">
        <v>387</v>
      </c>
      <c r="AL402" s="1164"/>
      <c r="AM402" s="1165"/>
      <c r="AN402" s="1166"/>
      <c r="AO402" s="587">
        <f t="shared" si="42"/>
        <v>0</v>
      </c>
      <c r="AQ402" s="1163">
        <v>387</v>
      </c>
      <c r="AR402" s="1164"/>
      <c r="AS402" s="1165"/>
      <c r="AT402" s="1166"/>
      <c r="AU402" s="587">
        <f t="shared" si="43"/>
        <v>0</v>
      </c>
      <c r="AW402" s="1163">
        <v>387</v>
      </c>
      <c r="AX402" s="1164"/>
      <c r="AY402" s="1165"/>
      <c r="AZ402" s="1166"/>
      <c r="BA402" s="587">
        <f t="shared" si="44"/>
        <v>0</v>
      </c>
    </row>
    <row r="403" spans="1:53" s="17" customFormat="1" ht="16.75" hidden="1" customHeight="1" outlineLevel="1">
      <c r="A403" s="1163">
        <v>388</v>
      </c>
      <c r="B403" s="1164"/>
      <c r="C403" s="1165"/>
      <c r="D403" s="1166"/>
      <c r="E403" s="587">
        <f t="shared" si="36"/>
        <v>0</v>
      </c>
      <c r="G403" s="1163">
        <v>388</v>
      </c>
      <c r="H403" s="1164"/>
      <c r="I403" s="1165"/>
      <c r="J403" s="1166"/>
      <c r="K403" s="587">
        <f t="shared" si="37"/>
        <v>0</v>
      </c>
      <c r="M403" s="1163">
        <v>388</v>
      </c>
      <c r="N403" s="1164"/>
      <c r="O403" s="1165"/>
      <c r="P403" s="1166"/>
      <c r="Q403" s="587">
        <f t="shared" si="38"/>
        <v>0</v>
      </c>
      <c r="S403" s="1163">
        <v>388</v>
      </c>
      <c r="T403" s="1164"/>
      <c r="U403" s="1165"/>
      <c r="V403" s="1166"/>
      <c r="W403" s="587">
        <f t="shared" si="39"/>
        <v>0</v>
      </c>
      <c r="Y403" s="1163">
        <v>388</v>
      </c>
      <c r="Z403" s="1164"/>
      <c r="AA403" s="1165"/>
      <c r="AB403" s="1166"/>
      <c r="AC403" s="587">
        <f t="shared" si="40"/>
        <v>0</v>
      </c>
      <c r="AE403" s="1163">
        <v>388</v>
      </c>
      <c r="AF403" s="1164"/>
      <c r="AG403" s="1165"/>
      <c r="AH403" s="1166"/>
      <c r="AI403" s="587">
        <f t="shared" si="41"/>
        <v>0</v>
      </c>
      <c r="AK403" s="1163">
        <v>388</v>
      </c>
      <c r="AL403" s="1164"/>
      <c r="AM403" s="1165"/>
      <c r="AN403" s="1166"/>
      <c r="AO403" s="587">
        <f t="shared" si="42"/>
        <v>0</v>
      </c>
      <c r="AQ403" s="1163">
        <v>388</v>
      </c>
      <c r="AR403" s="1164"/>
      <c r="AS403" s="1165"/>
      <c r="AT403" s="1166"/>
      <c r="AU403" s="587">
        <f t="shared" si="43"/>
        <v>0</v>
      </c>
      <c r="AW403" s="1163">
        <v>388</v>
      </c>
      <c r="AX403" s="1164"/>
      <c r="AY403" s="1165"/>
      <c r="AZ403" s="1166"/>
      <c r="BA403" s="587">
        <f t="shared" si="44"/>
        <v>0</v>
      </c>
    </row>
    <row r="404" spans="1:53" s="17" customFormat="1" ht="16.75" hidden="1" customHeight="1" outlineLevel="1">
      <c r="A404" s="1163">
        <v>389</v>
      </c>
      <c r="B404" s="1164"/>
      <c r="C404" s="1165"/>
      <c r="D404" s="1166"/>
      <c r="E404" s="587">
        <f t="shared" si="36"/>
        <v>0</v>
      </c>
      <c r="G404" s="1163">
        <v>389</v>
      </c>
      <c r="H404" s="1164"/>
      <c r="I404" s="1165"/>
      <c r="J404" s="1166"/>
      <c r="K404" s="587">
        <f t="shared" si="37"/>
        <v>0</v>
      </c>
      <c r="M404" s="1163">
        <v>389</v>
      </c>
      <c r="N404" s="1164"/>
      <c r="O404" s="1165"/>
      <c r="P404" s="1166"/>
      <c r="Q404" s="587">
        <f t="shared" si="38"/>
        <v>0</v>
      </c>
      <c r="S404" s="1163">
        <v>389</v>
      </c>
      <c r="T404" s="1164"/>
      <c r="U404" s="1165"/>
      <c r="V404" s="1166"/>
      <c r="W404" s="587">
        <f t="shared" si="39"/>
        <v>0</v>
      </c>
      <c r="Y404" s="1163">
        <v>389</v>
      </c>
      <c r="Z404" s="1164"/>
      <c r="AA404" s="1165"/>
      <c r="AB404" s="1166"/>
      <c r="AC404" s="587">
        <f t="shared" si="40"/>
        <v>0</v>
      </c>
      <c r="AE404" s="1163">
        <v>389</v>
      </c>
      <c r="AF404" s="1164"/>
      <c r="AG404" s="1165"/>
      <c r="AH404" s="1166"/>
      <c r="AI404" s="587">
        <f t="shared" si="41"/>
        <v>0</v>
      </c>
      <c r="AK404" s="1163">
        <v>389</v>
      </c>
      <c r="AL404" s="1164"/>
      <c r="AM404" s="1165"/>
      <c r="AN404" s="1166"/>
      <c r="AO404" s="587">
        <f t="shared" si="42"/>
        <v>0</v>
      </c>
      <c r="AQ404" s="1163">
        <v>389</v>
      </c>
      <c r="AR404" s="1164"/>
      <c r="AS404" s="1165"/>
      <c r="AT404" s="1166"/>
      <c r="AU404" s="587">
        <f t="shared" si="43"/>
        <v>0</v>
      </c>
      <c r="AW404" s="1163">
        <v>389</v>
      </c>
      <c r="AX404" s="1164"/>
      <c r="AY404" s="1165"/>
      <c r="AZ404" s="1166"/>
      <c r="BA404" s="587">
        <f t="shared" si="44"/>
        <v>0</v>
      </c>
    </row>
    <row r="405" spans="1:53" s="17" customFormat="1" ht="16.75" hidden="1" customHeight="1" outlineLevel="1">
      <c r="A405" s="1163">
        <v>390</v>
      </c>
      <c r="B405" s="1164"/>
      <c r="C405" s="1165"/>
      <c r="D405" s="1166"/>
      <c r="E405" s="587">
        <f t="shared" si="36"/>
        <v>0</v>
      </c>
      <c r="G405" s="1163">
        <v>390</v>
      </c>
      <c r="H405" s="1164"/>
      <c r="I405" s="1165"/>
      <c r="J405" s="1166"/>
      <c r="K405" s="587">
        <f t="shared" si="37"/>
        <v>0</v>
      </c>
      <c r="M405" s="1163">
        <v>390</v>
      </c>
      <c r="N405" s="1164"/>
      <c r="O405" s="1165"/>
      <c r="P405" s="1166"/>
      <c r="Q405" s="587">
        <f t="shared" si="38"/>
        <v>0</v>
      </c>
      <c r="S405" s="1163">
        <v>390</v>
      </c>
      <c r="T405" s="1164"/>
      <c r="U405" s="1165"/>
      <c r="V405" s="1166"/>
      <c r="W405" s="587">
        <f t="shared" si="39"/>
        <v>0</v>
      </c>
      <c r="Y405" s="1163">
        <v>390</v>
      </c>
      <c r="Z405" s="1164"/>
      <c r="AA405" s="1165"/>
      <c r="AB405" s="1166"/>
      <c r="AC405" s="587">
        <f t="shared" si="40"/>
        <v>0</v>
      </c>
      <c r="AE405" s="1163">
        <v>390</v>
      </c>
      <c r="AF405" s="1164"/>
      <c r="AG405" s="1165"/>
      <c r="AH405" s="1166"/>
      <c r="AI405" s="587">
        <f t="shared" si="41"/>
        <v>0</v>
      </c>
      <c r="AK405" s="1163">
        <v>390</v>
      </c>
      <c r="AL405" s="1164"/>
      <c r="AM405" s="1165"/>
      <c r="AN405" s="1166"/>
      <c r="AO405" s="587">
        <f t="shared" si="42"/>
        <v>0</v>
      </c>
      <c r="AQ405" s="1163">
        <v>390</v>
      </c>
      <c r="AR405" s="1164"/>
      <c r="AS405" s="1165"/>
      <c r="AT405" s="1166"/>
      <c r="AU405" s="587">
        <f t="shared" si="43"/>
        <v>0</v>
      </c>
      <c r="AW405" s="1163">
        <v>390</v>
      </c>
      <c r="AX405" s="1164"/>
      <c r="AY405" s="1165"/>
      <c r="AZ405" s="1166"/>
      <c r="BA405" s="587">
        <f t="shared" si="44"/>
        <v>0</v>
      </c>
    </row>
    <row r="406" spans="1:53" s="17" customFormat="1" ht="16.75" hidden="1" customHeight="1" outlineLevel="1">
      <c r="A406" s="1163">
        <v>391</v>
      </c>
      <c r="B406" s="1164"/>
      <c r="C406" s="1165"/>
      <c r="D406" s="1166"/>
      <c r="E406" s="587">
        <f t="shared" si="36"/>
        <v>0</v>
      </c>
      <c r="G406" s="1163">
        <v>391</v>
      </c>
      <c r="H406" s="1164"/>
      <c r="I406" s="1165"/>
      <c r="J406" s="1166"/>
      <c r="K406" s="587">
        <f t="shared" si="37"/>
        <v>0</v>
      </c>
      <c r="M406" s="1163">
        <v>391</v>
      </c>
      <c r="N406" s="1164"/>
      <c r="O406" s="1165"/>
      <c r="P406" s="1166"/>
      <c r="Q406" s="587">
        <f t="shared" si="38"/>
        <v>0</v>
      </c>
      <c r="S406" s="1163">
        <v>391</v>
      </c>
      <c r="T406" s="1164"/>
      <c r="U406" s="1165"/>
      <c r="V406" s="1166"/>
      <c r="W406" s="587">
        <f t="shared" si="39"/>
        <v>0</v>
      </c>
      <c r="Y406" s="1163">
        <v>391</v>
      </c>
      <c r="Z406" s="1164"/>
      <c r="AA406" s="1165"/>
      <c r="AB406" s="1166"/>
      <c r="AC406" s="587">
        <f t="shared" si="40"/>
        <v>0</v>
      </c>
      <c r="AE406" s="1163">
        <v>391</v>
      </c>
      <c r="AF406" s="1164"/>
      <c r="AG406" s="1165"/>
      <c r="AH406" s="1166"/>
      <c r="AI406" s="587">
        <f t="shared" si="41"/>
        <v>0</v>
      </c>
      <c r="AK406" s="1163">
        <v>391</v>
      </c>
      <c r="AL406" s="1164"/>
      <c r="AM406" s="1165"/>
      <c r="AN406" s="1166"/>
      <c r="AO406" s="587">
        <f t="shared" si="42"/>
        <v>0</v>
      </c>
      <c r="AQ406" s="1163">
        <v>391</v>
      </c>
      <c r="AR406" s="1164"/>
      <c r="AS406" s="1165"/>
      <c r="AT406" s="1166"/>
      <c r="AU406" s="587">
        <f t="shared" si="43"/>
        <v>0</v>
      </c>
      <c r="AW406" s="1163">
        <v>391</v>
      </c>
      <c r="AX406" s="1164"/>
      <c r="AY406" s="1165"/>
      <c r="AZ406" s="1166"/>
      <c r="BA406" s="587">
        <f t="shared" si="44"/>
        <v>0</v>
      </c>
    </row>
    <row r="407" spans="1:53" s="17" customFormat="1" ht="16.75" hidden="1" customHeight="1" outlineLevel="1">
      <c r="A407" s="1163">
        <v>392</v>
      </c>
      <c r="B407" s="1164"/>
      <c r="C407" s="1165"/>
      <c r="D407" s="1166"/>
      <c r="E407" s="587">
        <f t="shared" si="36"/>
        <v>0</v>
      </c>
      <c r="G407" s="1163">
        <v>392</v>
      </c>
      <c r="H407" s="1164"/>
      <c r="I407" s="1165"/>
      <c r="J407" s="1166"/>
      <c r="K407" s="587">
        <f t="shared" si="37"/>
        <v>0</v>
      </c>
      <c r="M407" s="1163">
        <v>392</v>
      </c>
      <c r="N407" s="1164"/>
      <c r="O407" s="1165"/>
      <c r="P407" s="1166"/>
      <c r="Q407" s="587">
        <f t="shared" si="38"/>
        <v>0</v>
      </c>
      <c r="S407" s="1163">
        <v>392</v>
      </c>
      <c r="T407" s="1164"/>
      <c r="U407" s="1165"/>
      <c r="V407" s="1166"/>
      <c r="W407" s="587">
        <f t="shared" si="39"/>
        <v>0</v>
      </c>
      <c r="Y407" s="1163">
        <v>392</v>
      </c>
      <c r="Z407" s="1164"/>
      <c r="AA407" s="1165"/>
      <c r="AB407" s="1166"/>
      <c r="AC407" s="587">
        <f t="shared" si="40"/>
        <v>0</v>
      </c>
      <c r="AE407" s="1163">
        <v>392</v>
      </c>
      <c r="AF407" s="1164"/>
      <c r="AG407" s="1165"/>
      <c r="AH407" s="1166"/>
      <c r="AI407" s="587">
        <f t="shared" si="41"/>
        <v>0</v>
      </c>
      <c r="AK407" s="1163">
        <v>392</v>
      </c>
      <c r="AL407" s="1164"/>
      <c r="AM407" s="1165"/>
      <c r="AN407" s="1166"/>
      <c r="AO407" s="587">
        <f t="shared" si="42"/>
        <v>0</v>
      </c>
      <c r="AQ407" s="1163">
        <v>392</v>
      </c>
      <c r="AR407" s="1164"/>
      <c r="AS407" s="1165"/>
      <c r="AT407" s="1166"/>
      <c r="AU407" s="587">
        <f t="shared" si="43"/>
        <v>0</v>
      </c>
      <c r="AW407" s="1163">
        <v>392</v>
      </c>
      <c r="AX407" s="1164"/>
      <c r="AY407" s="1165"/>
      <c r="AZ407" s="1166"/>
      <c r="BA407" s="587">
        <f t="shared" si="44"/>
        <v>0</v>
      </c>
    </row>
    <row r="408" spans="1:53" s="17" customFormat="1" ht="16.75" hidden="1" customHeight="1" outlineLevel="1">
      <c r="A408" s="1163">
        <v>393</v>
      </c>
      <c r="B408" s="1164"/>
      <c r="C408" s="1165"/>
      <c r="D408" s="1166"/>
      <c r="E408" s="587">
        <f t="shared" si="36"/>
        <v>0</v>
      </c>
      <c r="G408" s="1163">
        <v>393</v>
      </c>
      <c r="H408" s="1164"/>
      <c r="I408" s="1165"/>
      <c r="J408" s="1166"/>
      <c r="K408" s="587">
        <f t="shared" si="37"/>
        <v>0</v>
      </c>
      <c r="M408" s="1163">
        <v>393</v>
      </c>
      <c r="N408" s="1164"/>
      <c r="O408" s="1165"/>
      <c r="P408" s="1166"/>
      <c r="Q408" s="587">
        <f t="shared" si="38"/>
        <v>0</v>
      </c>
      <c r="S408" s="1163">
        <v>393</v>
      </c>
      <c r="T408" s="1164"/>
      <c r="U408" s="1165"/>
      <c r="V408" s="1166"/>
      <c r="W408" s="587">
        <f t="shared" si="39"/>
        <v>0</v>
      </c>
      <c r="Y408" s="1163">
        <v>393</v>
      </c>
      <c r="Z408" s="1164"/>
      <c r="AA408" s="1165"/>
      <c r="AB408" s="1166"/>
      <c r="AC408" s="587">
        <f t="shared" si="40"/>
        <v>0</v>
      </c>
      <c r="AE408" s="1163">
        <v>393</v>
      </c>
      <c r="AF408" s="1164"/>
      <c r="AG408" s="1165"/>
      <c r="AH408" s="1166"/>
      <c r="AI408" s="587">
        <f t="shared" si="41"/>
        <v>0</v>
      </c>
      <c r="AK408" s="1163">
        <v>393</v>
      </c>
      <c r="AL408" s="1164"/>
      <c r="AM408" s="1165"/>
      <c r="AN408" s="1166"/>
      <c r="AO408" s="587">
        <f t="shared" si="42"/>
        <v>0</v>
      </c>
      <c r="AQ408" s="1163">
        <v>393</v>
      </c>
      <c r="AR408" s="1164"/>
      <c r="AS408" s="1165"/>
      <c r="AT408" s="1166"/>
      <c r="AU408" s="587">
        <f t="shared" si="43"/>
        <v>0</v>
      </c>
      <c r="AW408" s="1163">
        <v>393</v>
      </c>
      <c r="AX408" s="1164"/>
      <c r="AY408" s="1165"/>
      <c r="AZ408" s="1166"/>
      <c r="BA408" s="587">
        <f t="shared" si="44"/>
        <v>0</v>
      </c>
    </row>
    <row r="409" spans="1:53" s="17" customFormat="1" ht="16.75" hidden="1" customHeight="1" outlineLevel="1">
      <c r="A409" s="1163">
        <v>394</v>
      </c>
      <c r="B409" s="1164"/>
      <c r="C409" s="1165"/>
      <c r="D409" s="1166"/>
      <c r="E409" s="587">
        <f t="shared" si="36"/>
        <v>0</v>
      </c>
      <c r="G409" s="1163">
        <v>394</v>
      </c>
      <c r="H409" s="1164"/>
      <c r="I409" s="1165"/>
      <c r="J409" s="1166"/>
      <c r="K409" s="587">
        <f t="shared" si="37"/>
        <v>0</v>
      </c>
      <c r="M409" s="1163">
        <v>394</v>
      </c>
      <c r="N409" s="1164"/>
      <c r="O409" s="1165"/>
      <c r="P409" s="1166"/>
      <c r="Q409" s="587">
        <f t="shared" si="38"/>
        <v>0</v>
      </c>
      <c r="S409" s="1163">
        <v>394</v>
      </c>
      <c r="T409" s="1164"/>
      <c r="U409" s="1165"/>
      <c r="V409" s="1166"/>
      <c r="W409" s="587">
        <f t="shared" si="39"/>
        <v>0</v>
      </c>
      <c r="Y409" s="1163">
        <v>394</v>
      </c>
      <c r="Z409" s="1164"/>
      <c r="AA409" s="1165"/>
      <c r="AB409" s="1166"/>
      <c r="AC409" s="587">
        <f t="shared" si="40"/>
        <v>0</v>
      </c>
      <c r="AE409" s="1163">
        <v>394</v>
      </c>
      <c r="AF409" s="1164"/>
      <c r="AG409" s="1165"/>
      <c r="AH409" s="1166"/>
      <c r="AI409" s="587">
        <f t="shared" si="41"/>
        <v>0</v>
      </c>
      <c r="AK409" s="1163">
        <v>394</v>
      </c>
      <c r="AL409" s="1164"/>
      <c r="AM409" s="1165"/>
      <c r="AN409" s="1166"/>
      <c r="AO409" s="587">
        <f t="shared" si="42"/>
        <v>0</v>
      </c>
      <c r="AQ409" s="1163">
        <v>394</v>
      </c>
      <c r="AR409" s="1164"/>
      <c r="AS409" s="1165"/>
      <c r="AT409" s="1166"/>
      <c r="AU409" s="587">
        <f t="shared" si="43"/>
        <v>0</v>
      </c>
      <c r="AW409" s="1163">
        <v>394</v>
      </c>
      <c r="AX409" s="1164"/>
      <c r="AY409" s="1165"/>
      <c r="AZ409" s="1166"/>
      <c r="BA409" s="587">
        <f t="shared" si="44"/>
        <v>0</v>
      </c>
    </row>
    <row r="410" spans="1:53" s="17" customFormat="1" ht="16.75" hidden="1" customHeight="1" outlineLevel="1">
      <c r="A410" s="1163">
        <v>395</v>
      </c>
      <c r="B410" s="1164"/>
      <c r="C410" s="1165"/>
      <c r="D410" s="1166"/>
      <c r="E410" s="587">
        <f t="shared" si="36"/>
        <v>0</v>
      </c>
      <c r="G410" s="1163">
        <v>395</v>
      </c>
      <c r="H410" s="1164"/>
      <c r="I410" s="1165"/>
      <c r="J410" s="1166"/>
      <c r="K410" s="587">
        <f t="shared" si="37"/>
        <v>0</v>
      </c>
      <c r="M410" s="1163">
        <v>395</v>
      </c>
      <c r="N410" s="1164"/>
      <c r="O410" s="1165"/>
      <c r="P410" s="1166"/>
      <c r="Q410" s="587">
        <f t="shared" si="38"/>
        <v>0</v>
      </c>
      <c r="S410" s="1163">
        <v>395</v>
      </c>
      <c r="T410" s="1164"/>
      <c r="U410" s="1165"/>
      <c r="V410" s="1166"/>
      <c r="W410" s="587">
        <f t="shared" si="39"/>
        <v>0</v>
      </c>
      <c r="Y410" s="1163">
        <v>395</v>
      </c>
      <c r="Z410" s="1164"/>
      <c r="AA410" s="1165"/>
      <c r="AB410" s="1166"/>
      <c r="AC410" s="587">
        <f t="shared" si="40"/>
        <v>0</v>
      </c>
      <c r="AE410" s="1163">
        <v>395</v>
      </c>
      <c r="AF410" s="1164"/>
      <c r="AG410" s="1165"/>
      <c r="AH410" s="1166"/>
      <c r="AI410" s="587">
        <f t="shared" si="41"/>
        <v>0</v>
      </c>
      <c r="AK410" s="1163">
        <v>395</v>
      </c>
      <c r="AL410" s="1164"/>
      <c r="AM410" s="1165"/>
      <c r="AN410" s="1166"/>
      <c r="AO410" s="587">
        <f t="shared" si="42"/>
        <v>0</v>
      </c>
      <c r="AQ410" s="1163">
        <v>395</v>
      </c>
      <c r="AR410" s="1164"/>
      <c r="AS410" s="1165"/>
      <c r="AT410" s="1166"/>
      <c r="AU410" s="587">
        <f t="shared" si="43"/>
        <v>0</v>
      </c>
      <c r="AW410" s="1163">
        <v>395</v>
      </c>
      <c r="AX410" s="1164"/>
      <c r="AY410" s="1165"/>
      <c r="AZ410" s="1166"/>
      <c r="BA410" s="587">
        <f t="shared" si="44"/>
        <v>0</v>
      </c>
    </row>
    <row r="411" spans="1:53" s="17" customFormat="1" ht="16.75" hidden="1" customHeight="1" outlineLevel="1">
      <c r="A411" s="1163">
        <v>396</v>
      </c>
      <c r="B411" s="1164"/>
      <c r="C411" s="1165"/>
      <c r="D411" s="1166"/>
      <c r="E411" s="587">
        <f t="shared" si="36"/>
        <v>0</v>
      </c>
      <c r="G411" s="1163">
        <v>396</v>
      </c>
      <c r="H411" s="1164"/>
      <c r="I411" s="1165"/>
      <c r="J411" s="1166"/>
      <c r="K411" s="587">
        <f t="shared" si="37"/>
        <v>0</v>
      </c>
      <c r="M411" s="1163">
        <v>396</v>
      </c>
      <c r="N411" s="1164"/>
      <c r="O411" s="1165"/>
      <c r="P411" s="1166"/>
      <c r="Q411" s="587">
        <f t="shared" si="38"/>
        <v>0</v>
      </c>
      <c r="S411" s="1163">
        <v>396</v>
      </c>
      <c r="T411" s="1164"/>
      <c r="U411" s="1165"/>
      <c r="V411" s="1166"/>
      <c r="W411" s="587">
        <f t="shared" si="39"/>
        <v>0</v>
      </c>
      <c r="Y411" s="1163">
        <v>396</v>
      </c>
      <c r="Z411" s="1164"/>
      <c r="AA411" s="1165"/>
      <c r="AB411" s="1166"/>
      <c r="AC411" s="587">
        <f t="shared" si="40"/>
        <v>0</v>
      </c>
      <c r="AE411" s="1163">
        <v>396</v>
      </c>
      <c r="AF411" s="1164"/>
      <c r="AG411" s="1165"/>
      <c r="AH411" s="1166"/>
      <c r="AI411" s="587">
        <f t="shared" si="41"/>
        <v>0</v>
      </c>
      <c r="AK411" s="1163">
        <v>396</v>
      </c>
      <c r="AL411" s="1164"/>
      <c r="AM411" s="1165"/>
      <c r="AN411" s="1166"/>
      <c r="AO411" s="587">
        <f t="shared" si="42"/>
        <v>0</v>
      </c>
      <c r="AQ411" s="1163">
        <v>396</v>
      </c>
      <c r="AR411" s="1164"/>
      <c r="AS411" s="1165"/>
      <c r="AT411" s="1166"/>
      <c r="AU411" s="587">
        <f t="shared" si="43"/>
        <v>0</v>
      </c>
      <c r="AW411" s="1163">
        <v>396</v>
      </c>
      <c r="AX411" s="1164"/>
      <c r="AY411" s="1165"/>
      <c r="AZ411" s="1166"/>
      <c r="BA411" s="587">
        <f t="shared" si="44"/>
        <v>0</v>
      </c>
    </row>
    <row r="412" spans="1:53" s="17" customFormat="1" ht="16.75" hidden="1" customHeight="1" outlineLevel="1">
      <c r="A412" s="1163">
        <v>397</v>
      </c>
      <c r="B412" s="1164"/>
      <c r="C412" s="1165"/>
      <c r="D412" s="1166"/>
      <c r="E412" s="587">
        <f t="shared" si="36"/>
        <v>0</v>
      </c>
      <c r="G412" s="1163">
        <v>397</v>
      </c>
      <c r="H412" s="1164"/>
      <c r="I412" s="1165"/>
      <c r="J412" s="1166"/>
      <c r="K412" s="587">
        <f t="shared" si="37"/>
        <v>0</v>
      </c>
      <c r="M412" s="1163">
        <v>397</v>
      </c>
      <c r="N412" s="1164"/>
      <c r="O412" s="1165"/>
      <c r="P412" s="1166"/>
      <c r="Q412" s="587">
        <f t="shared" si="38"/>
        <v>0</v>
      </c>
      <c r="S412" s="1163">
        <v>397</v>
      </c>
      <c r="T412" s="1164"/>
      <c r="U412" s="1165"/>
      <c r="V412" s="1166"/>
      <c r="W412" s="587">
        <f t="shared" si="39"/>
        <v>0</v>
      </c>
      <c r="Y412" s="1163">
        <v>397</v>
      </c>
      <c r="Z412" s="1164"/>
      <c r="AA412" s="1165"/>
      <c r="AB412" s="1166"/>
      <c r="AC412" s="587">
        <f t="shared" si="40"/>
        <v>0</v>
      </c>
      <c r="AE412" s="1163">
        <v>397</v>
      </c>
      <c r="AF412" s="1164"/>
      <c r="AG412" s="1165"/>
      <c r="AH412" s="1166"/>
      <c r="AI412" s="587">
        <f t="shared" si="41"/>
        <v>0</v>
      </c>
      <c r="AK412" s="1163">
        <v>397</v>
      </c>
      <c r="AL412" s="1164"/>
      <c r="AM412" s="1165"/>
      <c r="AN412" s="1166"/>
      <c r="AO412" s="587">
        <f t="shared" si="42"/>
        <v>0</v>
      </c>
      <c r="AQ412" s="1163">
        <v>397</v>
      </c>
      <c r="AR412" s="1164"/>
      <c r="AS412" s="1165"/>
      <c r="AT412" s="1166"/>
      <c r="AU412" s="587">
        <f t="shared" si="43"/>
        <v>0</v>
      </c>
      <c r="AW412" s="1163">
        <v>397</v>
      </c>
      <c r="AX412" s="1164"/>
      <c r="AY412" s="1165"/>
      <c r="AZ412" s="1166"/>
      <c r="BA412" s="587">
        <f t="shared" si="44"/>
        <v>0</v>
      </c>
    </row>
    <row r="413" spans="1:53" s="17" customFormat="1" ht="16.75" hidden="1" customHeight="1" outlineLevel="1">
      <c r="A413" s="1163">
        <v>398</v>
      </c>
      <c r="B413" s="1164"/>
      <c r="C413" s="1165"/>
      <c r="D413" s="1166"/>
      <c r="E413" s="587">
        <f t="shared" si="36"/>
        <v>0</v>
      </c>
      <c r="G413" s="1163">
        <v>398</v>
      </c>
      <c r="H413" s="1164"/>
      <c r="I413" s="1165"/>
      <c r="J413" s="1166"/>
      <c r="K413" s="587">
        <f t="shared" si="37"/>
        <v>0</v>
      </c>
      <c r="M413" s="1163">
        <v>398</v>
      </c>
      <c r="N413" s="1164"/>
      <c r="O413" s="1165"/>
      <c r="P413" s="1166"/>
      <c r="Q413" s="587">
        <f t="shared" si="38"/>
        <v>0</v>
      </c>
      <c r="S413" s="1163">
        <v>398</v>
      </c>
      <c r="T413" s="1164"/>
      <c r="U413" s="1165"/>
      <c r="V413" s="1166"/>
      <c r="W413" s="587">
        <f t="shared" si="39"/>
        <v>0</v>
      </c>
      <c r="Y413" s="1163">
        <v>398</v>
      </c>
      <c r="Z413" s="1164"/>
      <c r="AA413" s="1165"/>
      <c r="AB413" s="1166"/>
      <c r="AC413" s="587">
        <f t="shared" si="40"/>
        <v>0</v>
      </c>
      <c r="AE413" s="1163">
        <v>398</v>
      </c>
      <c r="AF413" s="1164"/>
      <c r="AG413" s="1165"/>
      <c r="AH413" s="1166"/>
      <c r="AI413" s="587">
        <f t="shared" si="41"/>
        <v>0</v>
      </c>
      <c r="AK413" s="1163">
        <v>398</v>
      </c>
      <c r="AL413" s="1164"/>
      <c r="AM413" s="1165"/>
      <c r="AN413" s="1166"/>
      <c r="AO413" s="587">
        <f t="shared" si="42"/>
        <v>0</v>
      </c>
      <c r="AQ413" s="1163">
        <v>398</v>
      </c>
      <c r="AR413" s="1164"/>
      <c r="AS413" s="1165"/>
      <c r="AT413" s="1166"/>
      <c r="AU413" s="587">
        <f t="shared" si="43"/>
        <v>0</v>
      </c>
      <c r="AW413" s="1163">
        <v>398</v>
      </c>
      <c r="AX413" s="1164"/>
      <c r="AY413" s="1165"/>
      <c r="AZ413" s="1166"/>
      <c r="BA413" s="587">
        <f t="shared" si="44"/>
        <v>0</v>
      </c>
    </row>
    <row r="414" spans="1:53" s="17" customFormat="1" ht="16.75" hidden="1" customHeight="1" outlineLevel="1">
      <c r="A414" s="1163">
        <v>399</v>
      </c>
      <c r="B414" s="1164"/>
      <c r="C414" s="1165"/>
      <c r="D414" s="1166"/>
      <c r="E414" s="587">
        <f t="shared" si="36"/>
        <v>0</v>
      </c>
      <c r="G414" s="1163">
        <v>399</v>
      </c>
      <c r="H414" s="1164"/>
      <c r="I414" s="1165"/>
      <c r="J414" s="1166"/>
      <c r="K414" s="587">
        <f t="shared" si="37"/>
        <v>0</v>
      </c>
      <c r="M414" s="1163">
        <v>399</v>
      </c>
      <c r="N414" s="1164"/>
      <c r="O414" s="1165"/>
      <c r="P414" s="1166"/>
      <c r="Q414" s="587">
        <f t="shared" si="38"/>
        <v>0</v>
      </c>
      <c r="S414" s="1163">
        <v>399</v>
      </c>
      <c r="T414" s="1164"/>
      <c r="U414" s="1165"/>
      <c r="V414" s="1166"/>
      <c r="W414" s="587">
        <f t="shared" si="39"/>
        <v>0</v>
      </c>
      <c r="Y414" s="1163">
        <v>399</v>
      </c>
      <c r="Z414" s="1164"/>
      <c r="AA414" s="1165"/>
      <c r="AB414" s="1166"/>
      <c r="AC414" s="587">
        <f t="shared" si="40"/>
        <v>0</v>
      </c>
      <c r="AE414" s="1163">
        <v>399</v>
      </c>
      <c r="AF414" s="1164"/>
      <c r="AG414" s="1165"/>
      <c r="AH414" s="1166"/>
      <c r="AI414" s="587">
        <f t="shared" si="41"/>
        <v>0</v>
      </c>
      <c r="AK414" s="1163">
        <v>399</v>
      </c>
      <c r="AL414" s="1164"/>
      <c r="AM414" s="1165"/>
      <c r="AN414" s="1166"/>
      <c r="AO414" s="587">
        <f t="shared" si="42"/>
        <v>0</v>
      </c>
      <c r="AQ414" s="1163">
        <v>399</v>
      </c>
      <c r="AR414" s="1164"/>
      <c r="AS414" s="1165"/>
      <c r="AT414" s="1166"/>
      <c r="AU414" s="587">
        <f t="shared" si="43"/>
        <v>0</v>
      </c>
      <c r="AW414" s="1163">
        <v>399</v>
      </c>
      <c r="AX414" s="1164"/>
      <c r="AY414" s="1165"/>
      <c r="AZ414" s="1166"/>
      <c r="BA414" s="587">
        <f t="shared" si="44"/>
        <v>0</v>
      </c>
    </row>
    <row r="415" spans="1:53" s="17" customFormat="1" ht="16.75" hidden="1" customHeight="1" outlineLevel="1">
      <c r="A415" s="1163">
        <v>400</v>
      </c>
      <c r="B415" s="1164"/>
      <c r="C415" s="1165"/>
      <c r="D415" s="1166"/>
      <c r="E415" s="587">
        <f t="shared" si="36"/>
        <v>0</v>
      </c>
      <c r="G415" s="1163">
        <v>400</v>
      </c>
      <c r="H415" s="1164"/>
      <c r="I415" s="1165"/>
      <c r="J415" s="1166"/>
      <c r="K415" s="587">
        <f t="shared" si="37"/>
        <v>0</v>
      </c>
      <c r="M415" s="1163">
        <v>400</v>
      </c>
      <c r="N415" s="1164"/>
      <c r="O415" s="1165"/>
      <c r="P415" s="1166"/>
      <c r="Q415" s="587">
        <f t="shared" si="38"/>
        <v>0</v>
      </c>
      <c r="S415" s="1163">
        <v>400</v>
      </c>
      <c r="T415" s="1164"/>
      <c r="U415" s="1165"/>
      <c r="V415" s="1166"/>
      <c r="W415" s="587">
        <f t="shared" si="39"/>
        <v>0</v>
      </c>
      <c r="Y415" s="1163">
        <v>400</v>
      </c>
      <c r="Z415" s="1164"/>
      <c r="AA415" s="1165"/>
      <c r="AB415" s="1166"/>
      <c r="AC415" s="587">
        <f t="shared" si="40"/>
        <v>0</v>
      </c>
      <c r="AE415" s="1163">
        <v>400</v>
      </c>
      <c r="AF415" s="1164"/>
      <c r="AG415" s="1165"/>
      <c r="AH415" s="1166"/>
      <c r="AI415" s="587">
        <f t="shared" si="41"/>
        <v>0</v>
      </c>
      <c r="AK415" s="1163">
        <v>400</v>
      </c>
      <c r="AL415" s="1164"/>
      <c r="AM415" s="1165"/>
      <c r="AN415" s="1166"/>
      <c r="AO415" s="587">
        <f t="shared" si="42"/>
        <v>0</v>
      </c>
      <c r="AQ415" s="1163">
        <v>400</v>
      </c>
      <c r="AR415" s="1164"/>
      <c r="AS415" s="1165"/>
      <c r="AT415" s="1166"/>
      <c r="AU415" s="587">
        <f t="shared" si="43"/>
        <v>0</v>
      </c>
      <c r="AW415" s="1163">
        <v>400</v>
      </c>
      <c r="AX415" s="1164"/>
      <c r="AY415" s="1165"/>
      <c r="AZ415" s="1166"/>
      <c r="BA415" s="587">
        <f t="shared" si="44"/>
        <v>0</v>
      </c>
    </row>
    <row r="416" spans="1:53" s="17" customFormat="1" ht="16.75" hidden="1" customHeight="1" outlineLevel="1">
      <c r="A416" s="1163">
        <v>401</v>
      </c>
      <c r="B416" s="1164"/>
      <c r="C416" s="1165"/>
      <c r="D416" s="1166"/>
      <c r="E416" s="587">
        <f t="shared" si="36"/>
        <v>0</v>
      </c>
      <c r="G416" s="1163">
        <v>401</v>
      </c>
      <c r="H416" s="1164"/>
      <c r="I416" s="1165"/>
      <c r="J416" s="1166"/>
      <c r="K416" s="587">
        <f t="shared" si="37"/>
        <v>0</v>
      </c>
      <c r="M416" s="1163">
        <v>401</v>
      </c>
      <c r="N416" s="1164"/>
      <c r="O416" s="1165"/>
      <c r="P416" s="1166"/>
      <c r="Q416" s="587">
        <f t="shared" si="38"/>
        <v>0</v>
      </c>
      <c r="S416" s="1163">
        <v>401</v>
      </c>
      <c r="T416" s="1164"/>
      <c r="U416" s="1165"/>
      <c r="V416" s="1166"/>
      <c r="W416" s="587">
        <f t="shared" si="39"/>
        <v>0</v>
      </c>
      <c r="Y416" s="1163">
        <v>401</v>
      </c>
      <c r="Z416" s="1164"/>
      <c r="AA416" s="1165"/>
      <c r="AB416" s="1166"/>
      <c r="AC416" s="587">
        <f t="shared" si="40"/>
        <v>0</v>
      </c>
      <c r="AE416" s="1163">
        <v>401</v>
      </c>
      <c r="AF416" s="1164"/>
      <c r="AG416" s="1165"/>
      <c r="AH416" s="1166"/>
      <c r="AI416" s="587">
        <f t="shared" si="41"/>
        <v>0</v>
      </c>
      <c r="AK416" s="1163">
        <v>401</v>
      </c>
      <c r="AL416" s="1164"/>
      <c r="AM416" s="1165"/>
      <c r="AN416" s="1166"/>
      <c r="AO416" s="587">
        <f t="shared" si="42"/>
        <v>0</v>
      </c>
      <c r="AQ416" s="1163">
        <v>401</v>
      </c>
      <c r="AR416" s="1164"/>
      <c r="AS416" s="1165"/>
      <c r="AT416" s="1166"/>
      <c r="AU416" s="587">
        <f t="shared" si="43"/>
        <v>0</v>
      </c>
      <c r="AW416" s="1163">
        <v>401</v>
      </c>
      <c r="AX416" s="1164"/>
      <c r="AY416" s="1165"/>
      <c r="AZ416" s="1166"/>
      <c r="BA416" s="587">
        <f t="shared" si="44"/>
        <v>0</v>
      </c>
    </row>
    <row r="417" spans="1:53" s="17" customFormat="1" ht="16.75" hidden="1" customHeight="1" outlineLevel="1">
      <c r="A417" s="1163">
        <v>402</v>
      </c>
      <c r="B417" s="1164"/>
      <c r="C417" s="1165"/>
      <c r="D417" s="1166"/>
      <c r="E417" s="587">
        <f t="shared" si="36"/>
        <v>0</v>
      </c>
      <c r="G417" s="1163">
        <v>402</v>
      </c>
      <c r="H417" s="1164"/>
      <c r="I417" s="1165"/>
      <c r="J417" s="1166"/>
      <c r="K417" s="587">
        <f t="shared" si="37"/>
        <v>0</v>
      </c>
      <c r="M417" s="1163">
        <v>402</v>
      </c>
      <c r="N417" s="1164"/>
      <c r="O417" s="1165"/>
      <c r="P417" s="1166"/>
      <c r="Q417" s="587">
        <f t="shared" si="38"/>
        <v>0</v>
      </c>
      <c r="S417" s="1163">
        <v>402</v>
      </c>
      <c r="T417" s="1164"/>
      <c r="U417" s="1165"/>
      <c r="V417" s="1166"/>
      <c r="W417" s="587">
        <f t="shared" si="39"/>
        <v>0</v>
      </c>
      <c r="Y417" s="1163">
        <v>402</v>
      </c>
      <c r="Z417" s="1164"/>
      <c r="AA417" s="1165"/>
      <c r="AB417" s="1166"/>
      <c r="AC417" s="587">
        <f t="shared" si="40"/>
        <v>0</v>
      </c>
      <c r="AE417" s="1163">
        <v>402</v>
      </c>
      <c r="AF417" s="1164"/>
      <c r="AG417" s="1165"/>
      <c r="AH417" s="1166"/>
      <c r="AI417" s="587">
        <f t="shared" si="41"/>
        <v>0</v>
      </c>
      <c r="AK417" s="1163">
        <v>402</v>
      </c>
      <c r="AL417" s="1164"/>
      <c r="AM417" s="1165"/>
      <c r="AN417" s="1166"/>
      <c r="AO417" s="587">
        <f t="shared" si="42"/>
        <v>0</v>
      </c>
      <c r="AQ417" s="1163">
        <v>402</v>
      </c>
      <c r="AR417" s="1164"/>
      <c r="AS417" s="1165"/>
      <c r="AT417" s="1166"/>
      <c r="AU417" s="587">
        <f t="shared" si="43"/>
        <v>0</v>
      </c>
      <c r="AW417" s="1163">
        <v>402</v>
      </c>
      <c r="AX417" s="1164"/>
      <c r="AY417" s="1165"/>
      <c r="AZ417" s="1166"/>
      <c r="BA417" s="587">
        <f t="shared" si="44"/>
        <v>0</v>
      </c>
    </row>
    <row r="418" spans="1:53" s="17" customFormat="1" ht="16.75" hidden="1" customHeight="1" outlineLevel="1">
      <c r="A418" s="1163">
        <v>403</v>
      </c>
      <c r="B418" s="1164"/>
      <c r="C418" s="1165"/>
      <c r="D418" s="1166"/>
      <c r="E418" s="587">
        <f t="shared" si="36"/>
        <v>0</v>
      </c>
      <c r="G418" s="1163">
        <v>403</v>
      </c>
      <c r="H418" s="1164"/>
      <c r="I418" s="1165"/>
      <c r="J418" s="1166"/>
      <c r="K418" s="587">
        <f t="shared" si="37"/>
        <v>0</v>
      </c>
      <c r="M418" s="1163">
        <v>403</v>
      </c>
      <c r="N418" s="1164"/>
      <c r="O418" s="1165"/>
      <c r="P418" s="1166"/>
      <c r="Q418" s="587">
        <f t="shared" si="38"/>
        <v>0</v>
      </c>
      <c r="S418" s="1163">
        <v>403</v>
      </c>
      <c r="T418" s="1164"/>
      <c r="U418" s="1165"/>
      <c r="V418" s="1166"/>
      <c r="W418" s="587">
        <f t="shared" si="39"/>
        <v>0</v>
      </c>
      <c r="Y418" s="1163">
        <v>403</v>
      </c>
      <c r="Z418" s="1164"/>
      <c r="AA418" s="1165"/>
      <c r="AB418" s="1166"/>
      <c r="AC418" s="587">
        <f t="shared" si="40"/>
        <v>0</v>
      </c>
      <c r="AE418" s="1163">
        <v>403</v>
      </c>
      <c r="AF418" s="1164"/>
      <c r="AG418" s="1165"/>
      <c r="AH418" s="1166"/>
      <c r="AI418" s="587">
        <f t="shared" si="41"/>
        <v>0</v>
      </c>
      <c r="AK418" s="1163">
        <v>403</v>
      </c>
      <c r="AL418" s="1164"/>
      <c r="AM418" s="1165"/>
      <c r="AN418" s="1166"/>
      <c r="AO418" s="587">
        <f t="shared" si="42"/>
        <v>0</v>
      </c>
      <c r="AQ418" s="1163">
        <v>403</v>
      </c>
      <c r="AR418" s="1164"/>
      <c r="AS418" s="1165"/>
      <c r="AT418" s="1166"/>
      <c r="AU418" s="587">
        <f t="shared" si="43"/>
        <v>0</v>
      </c>
      <c r="AW418" s="1163">
        <v>403</v>
      </c>
      <c r="AX418" s="1164"/>
      <c r="AY418" s="1165"/>
      <c r="AZ418" s="1166"/>
      <c r="BA418" s="587">
        <f t="shared" si="44"/>
        <v>0</v>
      </c>
    </row>
    <row r="419" spans="1:53" s="17" customFormat="1" ht="16.75" hidden="1" customHeight="1" outlineLevel="1">
      <c r="A419" s="1163">
        <v>404</v>
      </c>
      <c r="B419" s="1164"/>
      <c r="C419" s="1165"/>
      <c r="D419" s="1166"/>
      <c r="E419" s="587">
        <f t="shared" si="36"/>
        <v>0</v>
      </c>
      <c r="G419" s="1163">
        <v>404</v>
      </c>
      <c r="H419" s="1164"/>
      <c r="I419" s="1165"/>
      <c r="J419" s="1166"/>
      <c r="K419" s="587">
        <f t="shared" si="37"/>
        <v>0</v>
      </c>
      <c r="M419" s="1163">
        <v>404</v>
      </c>
      <c r="N419" s="1164"/>
      <c r="O419" s="1165"/>
      <c r="P419" s="1166"/>
      <c r="Q419" s="587">
        <f t="shared" si="38"/>
        <v>0</v>
      </c>
      <c r="S419" s="1163">
        <v>404</v>
      </c>
      <c r="T419" s="1164"/>
      <c r="U419" s="1165"/>
      <c r="V419" s="1166"/>
      <c r="W419" s="587">
        <f t="shared" si="39"/>
        <v>0</v>
      </c>
      <c r="Y419" s="1163">
        <v>404</v>
      </c>
      <c r="Z419" s="1164"/>
      <c r="AA419" s="1165"/>
      <c r="AB419" s="1166"/>
      <c r="AC419" s="587">
        <f t="shared" si="40"/>
        <v>0</v>
      </c>
      <c r="AE419" s="1163">
        <v>404</v>
      </c>
      <c r="AF419" s="1164"/>
      <c r="AG419" s="1165"/>
      <c r="AH419" s="1166"/>
      <c r="AI419" s="587">
        <f t="shared" si="41"/>
        <v>0</v>
      </c>
      <c r="AK419" s="1163">
        <v>404</v>
      </c>
      <c r="AL419" s="1164"/>
      <c r="AM419" s="1165"/>
      <c r="AN419" s="1166"/>
      <c r="AO419" s="587">
        <f t="shared" si="42"/>
        <v>0</v>
      </c>
      <c r="AQ419" s="1163">
        <v>404</v>
      </c>
      <c r="AR419" s="1164"/>
      <c r="AS419" s="1165"/>
      <c r="AT419" s="1166"/>
      <c r="AU419" s="587">
        <f t="shared" si="43"/>
        <v>0</v>
      </c>
      <c r="AW419" s="1163">
        <v>404</v>
      </c>
      <c r="AX419" s="1164"/>
      <c r="AY419" s="1165"/>
      <c r="AZ419" s="1166"/>
      <c r="BA419" s="587">
        <f t="shared" si="44"/>
        <v>0</v>
      </c>
    </row>
    <row r="420" spans="1:53" s="17" customFormat="1" ht="16.75" hidden="1" customHeight="1" outlineLevel="1">
      <c r="A420" s="1163">
        <v>405</v>
      </c>
      <c r="B420" s="1164"/>
      <c r="C420" s="1165"/>
      <c r="D420" s="1166"/>
      <c r="E420" s="587">
        <f t="shared" si="36"/>
        <v>0</v>
      </c>
      <c r="G420" s="1163">
        <v>405</v>
      </c>
      <c r="H420" s="1164"/>
      <c r="I420" s="1165"/>
      <c r="J420" s="1166"/>
      <c r="K420" s="587">
        <f t="shared" si="37"/>
        <v>0</v>
      </c>
      <c r="M420" s="1163">
        <v>405</v>
      </c>
      <c r="N420" s="1164"/>
      <c r="O420" s="1165"/>
      <c r="P420" s="1166"/>
      <c r="Q420" s="587">
        <f t="shared" si="38"/>
        <v>0</v>
      </c>
      <c r="S420" s="1163">
        <v>405</v>
      </c>
      <c r="T420" s="1164"/>
      <c r="U420" s="1165"/>
      <c r="V420" s="1166"/>
      <c r="W420" s="587">
        <f t="shared" si="39"/>
        <v>0</v>
      </c>
      <c r="Y420" s="1163">
        <v>405</v>
      </c>
      <c r="Z420" s="1164"/>
      <c r="AA420" s="1165"/>
      <c r="AB420" s="1166"/>
      <c r="AC420" s="587">
        <f t="shared" si="40"/>
        <v>0</v>
      </c>
      <c r="AE420" s="1163">
        <v>405</v>
      </c>
      <c r="AF420" s="1164"/>
      <c r="AG420" s="1165"/>
      <c r="AH420" s="1166"/>
      <c r="AI420" s="587">
        <f t="shared" si="41"/>
        <v>0</v>
      </c>
      <c r="AK420" s="1163">
        <v>405</v>
      </c>
      <c r="AL420" s="1164"/>
      <c r="AM420" s="1165"/>
      <c r="AN420" s="1166"/>
      <c r="AO420" s="587">
        <f t="shared" si="42"/>
        <v>0</v>
      </c>
      <c r="AQ420" s="1163">
        <v>405</v>
      </c>
      <c r="AR420" s="1164"/>
      <c r="AS420" s="1165"/>
      <c r="AT420" s="1166"/>
      <c r="AU420" s="587">
        <f t="shared" si="43"/>
        <v>0</v>
      </c>
      <c r="AW420" s="1163">
        <v>405</v>
      </c>
      <c r="AX420" s="1164"/>
      <c r="AY420" s="1165"/>
      <c r="AZ420" s="1166"/>
      <c r="BA420" s="587">
        <f t="shared" si="44"/>
        <v>0</v>
      </c>
    </row>
    <row r="421" spans="1:53" s="17" customFormat="1" ht="16.75" hidden="1" customHeight="1" outlineLevel="1">
      <c r="A421" s="1163">
        <v>406</v>
      </c>
      <c r="B421" s="1164"/>
      <c r="C421" s="1165"/>
      <c r="D421" s="1166"/>
      <c r="E421" s="587">
        <f t="shared" si="36"/>
        <v>0</v>
      </c>
      <c r="G421" s="1163">
        <v>406</v>
      </c>
      <c r="H421" s="1164"/>
      <c r="I421" s="1165"/>
      <c r="J421" s="1166"/>
      <c r="K421" s="587">
        <f t="shared" si="37"/>
        <v>0</v>
      </c>
      <c r="M421" s="1163">
        <v>406</v>
      </c>
      <c r="N421" s="1164"/>
      <c r="O421" s="1165"/>
      <c r="P421" s="1166"/>
      <c r="Q421" s="587">
        <f t="shared" si="38"/>
        <v>0</v>
      </c>
      <c r="S421" s="1163">
        <v>406</v>
      </c>
      <c r="T421" s="1164"/>
      <c r="U421" s="1165"/>
      <c r="V421" s="1166"/>
      <c r="W421" s="587">
        <f t="shared" si="39"/>
        <v>0</v>
      </c>
      <c r="Y421" s="1163">
        <v>406</v>
      </c>
      <c r="Z421" s="1164"/>
      <c r="AA421" s="1165"/>
      <c r="AB421" s="1166"/>
      <c r="AC421" s="587">
        <f t="shared" si="40"/>
        <v>0</v>
      </c>
      <c r="AE421" s="1163">
        <v>406</v>
      </c>
      <c r="AF421" s="1164"/>
      <c r="AG421" s="1165"/>
      <c r="AH421" s="1166"/>
      <c r="AI421" s="587">
        <f t="shared" si="41"/>
        <v>0</v>
      </c>
      <c r="AK421" s="1163">
        <v>406</v>
      </c>
      <c r="AL421" s="1164"/>
      <c r="AM421" s="1165"/>
      <c r="AN421" s="1166"/>
      <c r="AO421" s="587">
        <f t="shared" si="42"/>
        <v>0</v>
      </c>
      <c r="AQ421" s="1163">
        <v>406</v>
      </c>
      <c r="AR421" s="1164"/>
      <c r="AS421" s="1165"/>
      <c r="AT421" s="1166"/>
      <c r="AU421" s="587">
        <f t="shared" si="43"/>
        <v>0</v>
      </c>
      <c r="AW421" s="1163">
        <v>406</v>
      </c>
      <c r="AX421" s="1164"/>
      <c r="AY421" s="1165"/>
      <c r="AZ421" s="1166"/>
      <c r="BA421" s="587">
        <f t="shared" si="44"/>
        <v>0</v>
      </c>
    </row>
    <row r="422" spans="1:53" s="17" customFormat="1" ht="16.75" hidden="1" customHeight="1" outlineLevel="1">
      <c r="A422" s="1163">
        <v>407</v>
      </c>
      <c r="B422" s="1164"/>
      <c r="C422" s="1165"/>
      <c r="D422" s="1166"/>
      <c r="E422" s="587">
        <f t="shared" si="36"/>
        <v>0</v>
      </c>
      <c r="G422" s="1163">
        <v>407</v>
      </c>
      <c r="H422" s="1164"/>
      <c r="I422" s="1165"/>
      <c r="J422" s="1166"/>
      <c r="K422" s="587">
        <f t="shared" si="37"/>
        <v>0</v>
      </c>
      <c r="M422" s="1163">
        <v>407</v>
      </c>
      <c r="N422" s="1164"/>
      <c r="O422" s="1165"/>
      <c r="P422" s="1166"/>
      <c r="Q422" s="587">
        <f t="shared" si="38"/>
        <v>0</v>
      </c>
      <c r="S422" s="1163">
        <v>407</v>
      </c>
      <c r="T422" s="1164"/>
      <c r="U422" s="1165"/>
      <c r="V422" s="1166"/>
      <c r="W422" s="587">
        <f t="shared" si="39"/>
        <v>0</v>
      </c>
      <c r="Y422" s="1163">
        <v>407</v>
      </c>
      <c r="Z422" s="1164"/>
      <c r="AA422" s="1165"/>
      <c r="AB422" s="1166"/>
      <c r="AC422" s="587">
        <f t="shared" si="40"/>
        <v>0</v>
      </c>
      <c r="AE422" s="1163">
        <v>407</v>
      </c>
      <c r="AF422" s="1164"/>
      <c r="AG422" s="1165"/>
      <c r="AH422" s="1166"/>
      <c r="AI422" s="587">
        <f t="shared" si="41"/>
        <v>0</v>
      </c>
      <c r="AK422" s="1163">
        <v>407</v>
      </c>
      <c r="AL422" s="1164"/>
      <c r="AM422" s="1165"/>
      <c r="AN422" s="1166"/>
      <c r="AO422" s="587">
        <f t="shared" si="42"/>
        <v>0</v>
      </c>
      <c r="AQ422" s="1163">
        <v>407</v>
      </c>
      <c r="AR422" s="1164"/>
      <c r="AS422" s="1165"/>
      <c r="AT422" s="1166"/>
      <c r="AU422" s="587">
        <f t="shared" si="43"/>
        <v>0</v>
      </c>
      <c r="AW422" s="1163">
        <v>407</v>
      </c>
      <c r="AX422" s="1164"/>
      <c r="AY422" s="1165"/>
      <c r="AZ422" s="1166"/>
      <c r="BA422" s="587">
        <f t="shared" si="44"/>
        <v>0</v>
      </c>
    </row>
    <row r="423" spans="1:53" s="17" customFormat="1" ht="16.75" hidden="1" customHeight="1" outlineLevel="1">
      <c r="A423" s="1163">
        <v>408</v>
      </c>
      <c r="B423" s="1164"/>
      <c r="C423" s="1165"/>
      <c r="D423" s="1166"/>
      <c r="E423" s="587">
        <f t="shared" si="36"/>
        <v>0</v>
      </c>
      <c r="G423" s="1163">
        <v>408</v>
      </c>
      <c r="H423" s="1164"/>
      <c r="I423" s="1165"/>
      <c r="J423" s="1166"/>
      <c r="K423" s="587">
        <f t="shared" si="37"/>
        <v>0</v>
      </c>
      <c r="M423" s="1163">
        <v>408</v>
      </c>
      <c r="N423" s="1164"/>
      <c r="O423" s="1165"/>
      <c r="P423" s="1166"/>
      <c r="Q423" s="587">
        <f t="shared" si="38"/>
        <v>0</v>
      </c>
      <c r="S423" s="1163">
        <v>408</v>
      </c>
      <c r="T423" s="1164"/>
      <c r="U423" s="1165"/>
      <c r="V423" s="1166"/>
      <c r="W423" s="587">
        <f t="shared" si="39"/>
        <v>0</v>
      </c>
      <c r="Y423" s="1163">
        <v>408</v>
      </c>
      <c r="Z423" s="1164"/>
      <c r="AA423" s="1165"/>
      <c r="AB423" s="1166"/>
      <c r="AC423" s="587">
        <f t="shared" si="40"/>
        <v>0</v>
      </c>
      <c r="AE423" s="1163">
        <v>408</v>
      </c>
      <c r="AF423" s="1164"/>
      <c r="AG423" s="1165"/>
      <c r="AH423" s="1166"/>
      <c r="AI423" s="587">
        <f t="shared" si="41"/>
        <v>0</v>
      </c>
      <c r="AK423" s="1163">
        <v>408</v>
      </c>
      <c r="AL423" s="1164"/>
      <c r="AM423" s="1165"/>
      <c r="AN423" s="1166"/>
      <c r="AO423" s="587">
        <f t="shared" si="42"/>
        <v>0</v>
      </c>
      <c r="AQ423" s="1163">
        <v>408</v>
      </c>
      <c r="AR423" s="1164"/>
      <c r="AS423" s="1165"/>
      <c r="AT423" s="1166"/>
      <c r="AU423" s="587">
        <f t="shared" si="43"/>
        <v>0</v>
      </c>
      <c r="AW423" s="1163">
        <v>408</v>
      </c>
      <c r="AX423" s="1164"/>
      <c r="AY423" s="1165"/>
      <c r="AZ423" s="1166"/>
      <c r="BA423" s="587">
        <f t="shared" si="44"/>
        <v>0</v>
      </c>
    </row>
    <row r="424" spans="1:53" s="17" customFormat="1" ht="16.75" hidden="1" customHeight="1" outlineLevel="1">
      <c r="A424" s="1163">
        <v>409</v>
      </c>
      <c r="B424" s="1164"/>
      <c r="C424" s="1165"/>
      <c r="D424" s="1166"/>
      <c r="E424" s="587">
        <f t="shared" si="36"/>
        <v>0</v>
      </c>
      <c r="G424" s="1163">
        <v>409</v>
      </c>
      <c r="H424" s="1164"/>
      <c r="I424" s="1165"/>
      <c r="J424" s="1166"/>
      <c r="K424" s="587">
        <f t="shared" si="37"/>
        <v>0</v>
      </c>
      <c r="M424" s="1163">
        <v>409</v>
      </c>
      <c r="N424" s="1164"/>
      <c r="O424" s="1165"/>
      <c r="P424" s="1166"/>
      <c r="Q424" s="587">
        <f t="shared" si="38"/>
        <v>0</v>
      </c>
      <c r="S424" s="1163">
        <v>409</v>
      </c>
      <c r="T424" s="1164"/>
      <c r="U424" s="1165"/>
      <c r="V424" s="1166"/>
      <c r="W424" s="587">
        <f t="shared" si="39"/>
        <v>0</v>
      </c>
      <c r="Y424" s="1163">
        <v>409</v>
      </c>
      <c r="Z424" s="1164"/>
      <c r="AA424" s="1165"/>
      <c r="AB424" s="1166"/>
      <c r="AC424" s="587">
        <f t="shared" si="40"/>
        <v>0</v>
      </c>
      <c r="AE424" s="1163">
        <v>409</v>
      </c>
      <c r="AF424" s="1164"/>
      <c r="AG424" s="1165"/>
      <c r="AH424" s="1166"/>
      <c r="AI424" s="587">
        <f t="shared" si="41"/>
        <v>0</v>
      </c>
      <c r="AK424" s="1163">
        <v>409</v>
      </c>
      <c r="AL424" s="1164"/>
      <c r="AM424" s="1165"/>
      <c r="AN424" s="1166"/>
      <c r="AO424" s="587">
        <f t="shared" si="42"/>
        <v>0</v>
      </c>
      <c r="AQ424" s="1163">
        <v>409</v>
      </c>
      <c r="AR424" s="1164"/>
      <c r="AS424" s="1165"/>
      <c r="AT424" s="1166"/>
      <c r="AU424" s="587">
        <f t="shared" si="43"/>
        <v>0</v>
      </c>
      <c r="AW424" s="1163">
        <v>409</v>
      </c>
      <c r="AX424" s="1164"/>
      <c r="AY424" s="1165"/>
      <c r="AZ424" s="1166"/>
      <c r="BA424" s="587">
        <f t="shared" si="44"/>
        <v>0</v>
      </c>
    </row>
    <row r="425" spans="1:53" s="17" customFormat="1" ht="16.75" hidden="1" customHeight="1" outlineLevel="1">
      <c r="A425" s="1163">
        <v>410</v>
      </c>
      <c r="B425" s="1164"/>
      <c r="C425" s="1165"/>
      <c r="D425" s="1166"/>
      <c r="E425" s="587">
        <f t="shared" si="36"/>
        <v>0</v>
      </c>
      <c r="G425" s="1163">
        <v>410</v>
      </c>
      <c r="H425" s="1164"/>
      <c r="I425" s="1165"/>
      <c r="J425" s="1166"/>
      <c r="K425" s="587">
        <f t="shared" si="37"/>
        <v>0</v>
      </c>
      <c r="M425" s="1163">
        <v>410</v>
      </c>
      <c r="N425" s="1164"/>
      <c r="O425" s="1165"/>
      <c r="P425" s="1166"/>
      <c r="Q425" s="587">
        <f t="shared" si="38"/>
        <v>0</v>
      </c>
      <c r="S425" s="1163">
        <v>410</v>
      </c>
      <c r="T425" s="1164"/>
      <c r="U425" s="1165"/>
      <c r="V425" s="1166"/>
      <c r="W425" s="587">
        <f t="shared" si="39"/>
        <v>0</v>
      </c>
      <c r="Y425" s="1163">
        <v>410</v>
      </c>
      <c r="Z425" s="1164"/>
      <c r="AA425" s="1165"/>
      <c r="AB425" s="1166"/>
      <c r="AC425" s="587">
        <f t="shared" si="40"/>
        <v>0</v>
      </c>
      <c r="AE425" s="1163">
        <v>410</v>
      </c>
      <c r="AF425" s="1164"/>
      <c r="AG425" s="1165"/>
      <c r="AH425" s="1166"/>
      <c r="AI425" s="587">
        <f t="shared" si="41"/>
        <v>0</v>
      </c>
      <c r="AK425" s="1163">
        <v>410</v>
      </c>
      <c r="AL425" s="1164"/>
      <c r="AM425" s="1165"/>
      <c r="AN425" s="1166"/>
      <c r="AO425" s="587">
        <f t="shared" si="42"/>
        <v>0</v>
      </c>
      <c r="AQ425" s="1163">
        <v>410</v>
      </c>
      <c r="AR425" s="1164"/>
      <c r="AS425" s="1165"/>
      <c r="AT425" s="1166"/>
      <c r="AU425" s="587">
        <f t="shared" si="43"/>
        <v>0</v>
      </c>
      <c r="AW425" s="1163">
        <v>410</v>
      </c>
      <c r="AX425" s="1164"/>
      <c r="AY425" s="1165"/>
      <c r="AZ425" s="1166"/>
      <c r="BA425" s="587">
        <f t="shared" si="44"/>
        <v>0</v>
      </c>
    </row>
    <row r="426" spans="1:53" s="17" customFormat="1" ht="16.75" hidden="1" customHeight="1" outlineLevel="1">
      <c r="A426" s="1163">
        <v>411</v>
      </c>
      <c r="B426" s="1164"/>
      <c r="C426" s="1165"/>
      <c r="D426" s="1166"/>
      <c r="E426" s="587">
        <f t="shared" si="36"/>
        <v>0</v>
      </c>
      <c r="G426" s="1163">
        <v>411</v>
      </c>
      <c r="H426" s="1164"/>
      <c r="I426" s="1165"/>
      <c r="J426" s="1166"/>
      <c r="K426" s="587">
        <f t="shared" si="37"/>
        <v>0</v>
      </c>
      <c r="M426" s="1163">
        <v>411</v>
      </c>
      <c r="N426" s="1164"/>
      <c r="O426" s="1165"/>
      <c r="P426" s="1166"/>
      <c r="Q426" s="587">
        <f t="shared" si="38"/>
        <v>0</v>
      </c>
      <c r="S426" s="1163">
        <v>411</v>
      </c>
      <c r="T426" s="1164"/>
      <c r="U426" s="1165"/>
      <c r="V426" s="1166"/>
      <c r="W426" s="587">
        <f t="shared" si="39"/>
        <v>0</v>
      </c>
      <c r="Y426" s="1163">
        <v>411</v>
      </c>
      <c r="Z426" s="1164"/>
      <c r="AA426" s="1165"/>
      <c r="AB426" s="1166"/>
      <c r="AC426" s="587">
        <f t="shared" si="40"/>
        <v>0</v>
      </c>
      <c r="AE426" s="1163">
        <v>411</v>
      </c>
      <c r="AF426" s="1164"/>
      <c r="AG426" s="1165"/>
      <c r="AH426" s="1166"/>
      <c r="AI426" s="587">
        <f t="shared" si="41"/>
        <v>0</v>
      </c>
      <c r="AK426" s="1163">
        <v>411</v>
      </c>
      <c r="AL426" s="1164"/>
      <c r="AM426" s="1165"/>
      <c r="AN426" s="1166"/>
      <c r="AO426" s="587">
        <f t="shared" si="42"/>
        <v>0</v>
      </c>
      <c r="AQ426" s="1163">
        <v>411</v>
      </c>
      <c r="AR426" s="1164"/>
      <c r="AS426" s="1165"/>
      <c r="AT426" s="1166"/>
      <c r="AU426" s="587">
        <f t="shared" si="43"/>
        <v>0</v>
      </c>
      <c r="AW426" s="1163">
        <v>411</v>
      </c>
      <c r="AX426" s="1164"/>
      <c r="AY426" s="1165"/>
      <c r="AZ426" s="1166"/>
      <c r="BA426" s="587">
        <f t="shared" si="44"/>
        <v>0</v>
      </c>
    </row>
    <row r="427" spans="1:53" s="17" customFormat="1" ht="16.75" hidden="1" customHeight="1" outlineLevel="1">
      <c r="A427" s="1163">
        <v>412</v>
      </c>
      <c r="B427" s="1164"/>
      <c r="C427" s="1165"/>
      <c r="D427" s="1166"/>
      <c r="E427" s="587">
        <f t="shared" si="36"/>
        <v>0</v>
      </c>
      <c r="G427" s="1163">
        <v>412</v>
      </c>
      <c r="H427" s="1164"/>
      <c r="I427" s="1165"/>
      <c r="J427" s="1166"/>
      <c r="K427" s="587">
        <f t="shared" si="37"/>
        <v>0</v>
      </c>
      <c r="M427" s="1163">
        <v>412</v>
      </c>
      <c r="N427" s="1164"/>
      <c r="O427" s="1165"/>
      <c r="P427" s="1166"/>
      <c r="Q427" s="587">
        <f t="shared" si="38"/>
        <v>0</v>
      </c>
      <c r="S427" s="1163">
        <v>412</v>
      </c>
      <c r="T427" s="1164"/>
      <c r="U427" s="1165"/>
      <c r="V427" s="1166"/>
      <c r="W427" s="587">
        <f t="shared" si="39"/>
        <v>0</v>
      </c>
      <c r="Y427" s="1163">
        <v>412</v>
      </c>
      <c r="Z427" s="1164"/>
      <c r="AA427" s="1165"/>
      <c r="AB427" s="1166"/>
      <c r="AC427" s="587">
        <f t="shared" si="40"/>
        <v>0</v>
      </c>
      <c r="AE427" s="1163">
        <v>412</v>
      </c>
      <c r="AF427" s="1164"/>
      <c r="AG427" s="1165"/>
      <c r="AH427" s="1166"/>
      <c r="AI427" s="587">
        <f t="shared" si="41"/>
        <v>0</v>
      </c>
      <c r="AK427" s="1163">
        <v>412</v>
      </c>
      <c r="AL427" s="1164"/>
      <c r="AM427" s="1165"/>
      <c r="AN427" s="1166"/>
      <c r="AO427" s="587">
        <f t="shared" si="42"/>
        <v>0</v>
      </c>
      <c r="AQ427" s="1163">
        <v>412</v>
      </c>
      <c r="AR427" s="1164"/>
      <c r="AS427" s="1165"/>
      <c r="AT427" s="1166"/>
      <c r="AU427" s="587">
        <f t="shared" si="43"/>
        <v>0</v>
      </c>
      <c r="AW427" s="1163">
        <v>412</v>
      </c>
      <c r="AX427" s="1164"/>
      <c r="AY427" s="1165"/>
      <c r="AZ427" s="1166"/>
      <c r="BA427" s="587">
        <f t="shared" si="44"/>
        <v>0</v>
      </c>
    </row>
    <row r="428" spans="1:53" s="17" customFormat="1" ht="16.75" hidden="1" customHeight="1" outlineLevel="1">
      <c r="A428" s="1163">
        <v>413</v>
      </c>
      <c r="B428" s="1164"/>
      <c r="C428" s="1165"/>
      <c r="D428" s="1166"/>
      <c r="E428" s="587">
        <f t="shared" si="36"/>
        <v>0</v>
      </c>
      <c r="G428" s="1163">
        <v>413</v>
      </c>
      <c r="H428" s="1164"/>
      <c r="I428" s="1165"/>
      <c r="J428" s="1166"/>
      <c r="K428" s="587">
        <f t="shared" si="37"/>
        <v>0</v>
      </c>
      <c r="M428" s="1163">
        <v>413</v>
      </c>
      <c r="N428" s="1164"/>
      <c r="O428" s="1165"/>
      <c r="P428" s="1166"/>
      <c r="Q428" s="587">
        <f t="shared" si="38"/>
        <v>0</v>
      </c>
      <c r="S428" s="1163">
        <v>413</v>
      </c>
      <c r="T428" s="1164"/>
      <c r="U428" s="1165"/>
      <c r="V428" s="1166"/>
      <c r="W428" s="587">
        <f t="shared" si="39"/>
        <v>0</v>
      </c>
      <c r="Y428" s="1163">
        <v>413</v>
      </c>
      <c r="Z428" s="1164"/>
      <c r="AA428" s="1165"/>
      <c r="AB428" s="1166"/>
      <c r="AC428" s="587">
        <f t="shared" si="40"/>
        <v>0</v>
      </c>
      <c r="AE428" s="1163">
        <v>413</v>
      </c>
      <c r="AF428" s="1164"/>
      <c r="AG428" s="1165"/>
      <c r="AH428" s="1166"/>
      <c r="AI428" s="587">
        <f t="shared" si="41"/>
        <v>0</v>
      </c>
      <c r="AK428" s="1163">
        <v>413</v>
      </c>
      <c r="AL428" s="1164"/>
      <c r="AM428" s="1165"/>
      <c r="AN428" s="1166"/>
      <c r="AO428" s="587">
        <f t="shared" si="42"/>
        <v>0</v>
      </c>
      <c r="AQ428" s="1163">
        <v>413</v>
      </c>
      <c r="AR428" s="1164"/>
      <c r="AS428" s="1165"/>
      <c r="AT428" s="1166"/>
      <c r="AU428" s="587">
        <f t="shared" si="43"/>
        <v>0</v>
      </c>
      <c r="AW428" s="1163">
        <v>413</v>
      </c>
      <c r="AX428" s="1164"/>
      <c r="AY428" s="1165"/>
      <c r="AZ428" s="1166"/>
      <c r="BA428" s="587">
        <f t="shared" si="44"/>
        <v>0</v>
      </c>
    </row>
    <row r="429" spans="1:53" s="17" customFormat="1" ht="16.75" hidden="1" customHeight="1" outlineLevel="1">
      <c r="A429" s="1163">
        <v>414</v>
      </c>
      <c r="B429" s="1164"/>
      <c r="C429" s="1165"/>
      <c r="D429" s="1166"/>
      <c r="E429" s="587">
        <f t="shared" si="36"/>
        <v>0</v>
      </c>
      <c r="G429" s="1163">
        <v>414</v>
      </c>
      <c r="H429" s="1164"/>
      <c r="I429" s="1165"/>
      <c r="J429" s="1166"/>
      <c r="K429" s="587">
        <f t="shared" si="37"/>
        <v>0</v>
      </c>
      <c r="M429" s="1163">
        <v>414</v>
      </c>
      <c r="N429" s="1164"/>
      <c r="O429" s="1165"/>
      <c r="P429" s="1166"/>
      <c r="Q429" s="587">
        <f t="shared" si="38"/>
        <v>0</v>
      </c>
      <c r="S429" s="1163">
        <v>414</v>
      </c>
      <c r="T429" s="1164"/>
      <c r="U429" s="1165"/>
      <c r="V429" s="1166"/>
      <c r="W429" s="587">
        <f t="shared" si="39"/>
        <v>0</v>
      </c>
      <c r="Y429" s="1163">
        <v>414</v>
      </c>
      <c r="Z429" s="1164"/>
      <c r="AA429" s="1165"/>
      <c r="AB429" s="1166"/>
      <c r="AC429" s="587">
        <f t="shared" si="40"/>
        <v>0</v>
      </c>
      <c r="AE429" s="1163">
        <v>414</v>
      </c>
      <c r="AF429" s="1164"/>
      <c r="AG429" s="1165"/>
      <c r="AH429" s="1166"/>
      <c r="AI429" s="587">
        <f t="shared" si="41"/>
        <v>0</v>
      </c>
      <c r="AK429" s="1163">
        <v>414</v>
      </c>
      <c r="AL429" s="1164"/>
      <c r="AM429" s="1165"/>
      <c r="AN429" s="1166"/>
      <c r="AO429" s="587">
        <f t="shared" si="42"/>
        <v>0</v>
      </c>
      <c r="AQ429" s="1163">
        <v>414</v>
      </c>
      <c r="AR429" s="1164"/>
      <c r="AS429" s="1165"/>
      <c r="AT429" s="1166"/>
      <c r="AU429" s="587">
        <f t="shared" si="43"/>
        <v>0</v>
      </c>
      <c r="AW429" s="1163">
        <v>414</v>
      </c>
      <c r="AX429" s="1164"/>
      <c r="AY429" s="1165"/>
      <c r="AZ429" s="1166"/>
      <c r="BA429" s="587">
        <f t="shared" si="44"/>
        <v>0</v>
      </c>
    </row>
    <row r="430" spans="1:53" s="17" customFormat="1" ht="16.75" hidden="1" customHeight="1" outlineLevel="1">
      <c r="A430" s="1163">
        <v>415</v>
      </c>
      <c r="B430" s="1164"/>
      <c r="C430" s="1165"/>
      <c r="D430" s="1166"/>
      <c r="E430" s="587">
        <f t="shared" si="36"/>
        <v>0</v>
      </c>
      <c r="G430" s="1163">
        <v>415</v>
      </c>
      <c r="H430" s="1164"/>
      <c r="I430" s="1165"/>
      <c r="J430" s="1166"/>
      <c r="K430" s="587">
        <f t="shared" si="37"/>
        <v>0</v>
      </c>
      <c r="M430" s="1163">
        <v>415</v>
      </c>
      <c r="N430" s="1164"/>
      <c r="O430" s="1165"/>
      <c r="P430" s="1166"/>
      <c r="Q430" s="587">
        <f t="shared" si="38"/>
        <v>0</v>
      </c>
      <c r="S430" s="1163">
        <v>415</v>
      </c>
      <c r="T430" s="1164"/>
      <c r="U430" s="1165"/>
      <c r="V430" s="1166"/>
      <c r="W430" s="587">
        <f t="shared" si="39"/>
        <v>0</v>
      </c>
      <c r="Y430" s="1163">
        <v>415</v>
      </c>
      <c r="Z430" s="1164"/>
      <c r="AA430" s="1165"/>
      <c r="AB430" s="1166"/>
      <c r="AC430" s="587">
        <f t="shared" si="40"/>
        <v>0</v>
      </c>
      <c r="AE430" s="1163">
        <v>415</v>
      </c>
      <c r="AF430" s="1164"/>
      <c r="AG430" s="1165"/>
      <c r="AH430" s="1166"/>
      <c r="AI430" s="587">
        <f t="shared" si="41"/>
        <v>0</v>
      </c>
      <c r="AK430" s="1163">
        <v>415</v>
      </c>
      <c r="AL430" s="1164"/>
      <c r="AM430" s="1165"/>
      <c r="AN430" s="1166"/>
      <c r="AO430" s="587">
        <f t="shared" si="42"/>
        <v>0</v>
      </c>
      <c r="AQ430" s="1163">
        <v>415</v>
      </c>
      <c r="AR430" s="1164"/>
      <c r="AS430" s="1165"/>
      <c r="AT430" s="1166"/>
      <c r="AU430" s="587">
        <f t="shared" si="43"/>
        <v>0</v>
      </c>
      <c r="AW430" s="1163">
        <v>415</v>
      </c>
      <c r="AX430" s="1164"/>
      <c r="AY430" s="1165"/>
      <c r="AZ430" s="1166"/>
      <c r="BA430" s="587">
        <f t="shared" si="44"/>
        <v>0</v>
      </c>
    </row>
    <row r="431" spans="1:53" s="17" customFormat="1" ht="16.75" hidden="1" customHeight="1" outlineLevel="1">
      <c r="A431" s="1163">
        <v>416</v>
      </c>
      <c r="B431" s="1164"/>
      <c r="C431" s="1165"/>
      <c r="D431" s="1166"/>
      <c r="E431" s="587">
        <f t="shared" si="36"/>
        <v>0</v>
      </c>
      <c r="G431" s="1163">
        <v>416</v>
      </c>
      <c r="H431" s="1164"/>
      <c r="I431" s="1165"/>
      <c r="J431" s="1166"/>
      <c r="K431" s="587">
        <f t="shared" si="37"/>
        <v>0</v>
      </c>
      <c r="M431" s="1163">
        <v>416</v>
      </c>
      <c r="N431" s="1164"/>
      <c r="O431" s="1165"/>
      <c r="P431" s="1166"/>
      <c r="Q431" s="587">
        <f t="shared" si="38"/>
        <v>0</v>
      </c>
      <c r="S431" s="1163">
        <v>416</v>
      </c>
      <c r="T431" s="1164"/>
      <c r="U431" s="1165"/>
      <c r="V431" s="1166"/>
      <c r="W431" s="587">
        <f t="shared" si="39"/>
        <v>0</v>
      </c>
      <c r="Y431" s="1163">
        <v>416</v>
      </c>
      <c r="Z431" s="1164"/>
      <c r="AA431" s="1165"/>
      <c r="AB431" s="1166"/>
      <c r="AC431" s="587">
        <f t="shared" si="40"/>
        <v>0</v>
      </c>
      <c r="AE431" s="1163">
        <v>416</v>
      </c>
      <c r="AF431" s="1164"/>
      <c r="AG431" s="1165"/>
      <c r="AH431" s="1166"/>
      <c r="AI431" s="587">
        <f t="shared" si="41"/>
        <v>0</v>
      </c>
      <c r="AK431" s="1163">
        <v>416</v>
      </c>
      <c r="AL431" s="1164"/>
      <c r="AM431" s="1165"/>
      <c r="AN431" s="1166"/>
      <c r="AO431" s="587">
        <f t="shared" si="42"/>
        <v>0</v>
      </c>
      <c r="AQ431" s="1163">
        <v>416</v>
      </c>
      <c r="AR431" s="1164"/>
      <c r="AS431" s="1165"/>
      <c r="AT431" s="1166"/>
      <c r="AU431" s="587">
        <f t="shared" si="43"/>
        <v>0</v>
      </c>
      <c r="AW431" s="1163">
        <v>416</v>
      </c>
      <c r="AX431" s="1164"/>
      <c r="AY431" s="1165"/>
      <c r="AZ431" s="1166"/>
      <c r="BA431" s="587">
        <f t="shared" si="44"/>
        <v>0</v>
      </c>
    </row>
    <row r="432" spans="1:53" s="17" customFormat="1" ht="16.75" hidden="1" customHeight="1" outlineLevel="1">
      <c r="A432" s="1163">
        <v>417</v>
      </c>
      <c r="B432" s="1164"/>
      <c r="C432" s="1165"/>
      <c r="D432" s="1166"/>
      <c r="E432" s="587">
        <f t="shared" si="36"/>
        <v>0</v>
      </c>
      <c r="G432" s="1163">
        <v>417</v>
      </c>
      <c r="H432" s="1164"/>
      <c r="I432" s="1165"/>
      <c r="J432" s="1166"/>
      <c r="K432" s="587">
        <f t="shared" si="37"/>
        <v>0</v>
      </c>
      <c r="M432" s="1163">
        <v>417</v>
      </c>
      <c r="N432" s="1164"/>
      <c r="O432" s="1165"/>
      <c r="P432" s="1166"/>
      <c r="Q432" s="587">
        <f t="shared" si="38"/>
        <v>0</v>
      </c>
      <c r="S432" s="1163">
        <v>417</v>
      </c>
      <c r="T432" s="1164"/>
      <c r="U432" s="1165"/>
      <c r="V432" s="1166"/>
      <c r="W432" s="587">
        <f t="shared" si="39"/>
        <v>0</v>
      </c>
      <c r="Y432" s="1163">
        <v>417</v>
      </c>
      <c r="Z432" s="1164"/>
      <c r="AA432" s="1165"/>
      <c r="AB432" s="1166"/>
      <c r="AC432" s="587">
        <f t="shared" si="40"/>
        <v>0</v>
      </c>
      <c r="AE432" s="1163">
        <v>417</v>
      </c>
      <c r="AF432" s="1164"/>
      <c r="AG432" s="1165"/>
      <c r="AH432" s="1166"/>
      <c r="AI432" s="587">
        <f t="shared" si="41"/>
        <v>0</v>
      </c>
      <c r="AK432" s="1163">
        <v>417</v>
      </c>
      <c r="AL432" s="1164"/>
      <c r="AM432" s="1165"/>
      <c r="AN432" s="1166"/>
      <c r="AO432" s="587">
        <f t="shared" si="42"/>
        <v>0</v>
      </c>
      <c r="AQ432" s="1163">
        <v>417</v>
      </c>
      <c r="AR432" s="1164"/>
      <c r="AS432" s="1165"/>
      <c r="AT432" s="1166"/>
      <c r="AU432" s="587">
        <f t="shared" si="43"/>
        <v>0</v>
      </c>
      <c r="AW432" s="1163">
        <v>417</v>
      </c>
      <c r="AX432" s="1164"/>
      <c r="AY432" s="1165"/>
      <c r="AZ432" s="1166"/>
      <c r="BA432" s="587">
        <f t="shared" si="44"/>
        <v>0</v>
      </c>
    </row>
    <row r="433" spans="1:53" s="17" customFormat="1" ht="16.75" hidden="1" customHeight="1" outlineLevel="1">
      <c r="A433" s="1163">
        <v>418</v>
      </c>
      <c r="B433" s="1164"/>
      <c r="C433" s="1165"/>
      <c r="D433" s="1166"/>
      <c r="E433" s="587">
        <f t="shared" si="36"/>
        <v>0</v>
      </c>
      <c r="G433" s="1163">
        <v>418</v>
      </c>
      <c r="H433" s="1164"/>
      <c r="I433" s="1165"/>
      <c r="J433" s="1166"/>
      <c r="K433" s="587">
        <f t="shared" si="37"/>
        <v>0</v>
      </c>
      <c r="M433" s="1163">
        <v>418</v>
      </c>
      <c r="N433" s="1164"/>
      <c r="O433" s="1165"/>
      <c r="P433" s="1166"/>
      <c r="Q433" s="587">
        <f t="shared" si="38"/>
        <v>0</v>
      </c>
      <c r="S433" s="1163">
        <v>418</v>
      </c>
      <c r="T433" s="1164"/>
      <c r="U433" s="1165"/>
      <c r="V433" s="1166"/>
      <c r="W433" s="587">
        <f t="shared" si="39"/>
        <v>0</v>
      </c>
      <c r="Y433" s="1163">
        <v>418</v>
      </c>
      <c r="Z433" s="1164"/>
      <c r="AA433" s="1165"/>
      <c r="AB433" s="1166"/>
      <c r="AC433" s="587">
        <f t="shared" si="40"/>
        <v>0</v>
      </c>
      <c r="AE433" s="1163">
        <v>418</v>
      </c>
      <c r="AF433" s="1164"/>
      <c r="AG433" s="1165"/>
      <c r="AH433" s="1166"/>
      <c r="AI433" s="587">
        <f t="shared" si="41"/>
        <v>0</v>
      </c>
      <c r="AK433" s="1163">
        <v>418</v>
      </c>
      <c r="AL433" s="1164"/>
      <c r="AM433" s="1165"/>
      <c r="AN433" s="1166"/>
      <c r="AO433" s="587">
        <f t="shared" si="42"/>
        <v>0</v>
      </c>
      <c r="AQ433" s="1163">
        <v>418</v>
      </c>
      <c r="AR433" s="1164"/>
      <c r="AS433" s="1165"/>
      <c r="AT433" s="1166"/>
      <c r="AU433" s="587">
        <f t="shared" si="43"/>
        <v>0</v>
      </c>
      <c r="AW433" s="1163">
        <v>418</v>
      </c>
      <c r="AX433" s="1164"/>
      <c r="AY433" s="1165"/>
      <c r="AZ433" s="1166"/>
      <c r="BA433" s="587">
        <f t="shared" si="44"/>
        <v>0</v>
      </c>
    </row>
    <row r="434" spans="1:53" s="17" customFormat="1" ht="16.75" hidden="1" customHeight="1" outlineLevel="1">
      <c r="A434" s="1163">
        <v>419</v>
      </c>
      <c r="B434" s="1164"/>
      <c r="C434" s="1165"/>
      <c r="D434" s="1166"/>
      <c r="E434" s="587">
        <f t="shared" si="36"/>
        <v>0</v>
      </c>
      <c r="G434" s="1163">
        <v>419</v>
      </c>
      <c r="H434" s="1164"/>
      <c r="I434" s="1165"/>
      <c r="J434" s="1166"/>
      <c r="K434" s="587">
        <f t="shared" si="37"/>
        <v>0</v>
      </c>
      <c r="M434" s="1163">
        <v>419</v>
      </c>
      <c r="N434" s="1164"/>
      <c r="O434" s="1165"/>
      <c r="P434" s="1166"/>
      <c r="Q434" s="587">
        <f t="shared" si="38"/>
        <v>0</v>
      </c>
      <c r="S434" s="1163">
        <v>419</v>
      </c>
      <c r="T434" s="1164"/>
      <c r="U434" s="1165"/>
      <c r="V434" s="1166"/>
      <c r="W434" s="587">
        <f t="shared" si="39"/>
        <v>0</v>
      </c>
      <c r="Y434" s="1163">
        <v>419</v>
      </c>
      <c r="Z434" s="1164"/>
      <c r="AA434" s="1165"/>
      <c r="AB434" s="1166"/>
      <c r="AC434" s="587">
        <f t="shared" si="40"/>
        <v>0</v>
      </c>
      <c r="AE434" s="1163">
        <v>419</v>
      </c>
      <c r="AF434" s="1164"/>
      <c r="AG434" s="1165"/>
      <c r="AH434" s="1166"/>
      <c r="AI434" s="587">
        <f t="shared" si="41"/>
        <v>0</v>
      </c>
      <c r="AK434" s="1163">
        <v>419</v>
      </c>
      <c r="AL434" s="1164"/>
      <c r="AM434" s="1165"/>
      <c r="AN434" s="1166"/>
      <c r="AO434" s="587">
        <f t="shared" si="42"/>
        <v>0</v>
      </c>
      <c r="AQ434" s="1163">
        <v>419</v>
      </c>
      <c r="AR434" s="1164"/>
      <c r="AS434" s="1165"/>
      <c r="AT434" s="1166"/>
      <c r="AU434" s="587">
        <f t="shared" si="43"/>
        <v>0</v>
      </c>
      <c r="AW434" s="1163">
        <v>419</v>
      </c>
      <c r="AX434" s="1164"/>
      <c r="AY434" s="1165"/>
      <c r="AZ434" s="1166"/>
      <c r="BA434" s="587">
        <f t="shared" si="44"/>
        <v>0</v>
      </c>
    </row>
    <row r="435" spans="1:53" s="17" customFormat="1" ht="16.75" hidden="1" customHeight="1" outlineLevel="1">
      <c r="A435" s="1163">
        <v>420</v>
      </c>
      <c r="B435" s="1164"/>
      <c r="C435" s="1165"/>
      <c r="D435" s="1166"/>
      <c r="E435" s="587">
        <f t="shared" si="36"/>
        <v>0</v>
      </c>
      <c r="G435" s="1163">
        <v>420</v>
      </c>
      <c r="H435" s="1164"/>
      <c r="I435" s="1165"/>
      <c r="J435" s="1166"/>
      <c r="K435" s="587">
        <f t="shared" si="37"/>
        <v>0</v>
      </c>
      <c r="M435" s="1163">
        <v>420</v>
      </c>
      <c r="N435" s="1164"/>
      <c r="O435" s="1165"/>
      <c r="P435" s="1166"/>
      <c r="Q435" s="587">
        <f t="shared" si="38"/>
        <v>0</v>
      </c>
      <c r="S435" s="1163">
        <v>420</v>
      </c>
      <c r="T435" s="1164"/>
      <c r="U435" s="1165"/>
      <c r="V435" s="1166"/>
      <c r="W435" s="587">
        <f t="shared" si="39"/>
        <v>0</v>
      </c>
      <c r="Y435" s="1163">
        <v>420</v>
      </c>
      <c r="Z435" s="1164"/>
      <c r="AA435" s="1165"/>
      <c r="AB435" s="1166"/>
      <c r="AC435" s="587">
        <f t="shared" si="40"/>
        <v>0</v>
      </c>
      <c r="AE435" s="1163">
        <v>420</v>
      </c>
      <c r="AF435" s="1164"/>
      <c r="AG435" s="1165"/>
      <c r="AH435" s="1166"/>
      <c r="AI435" s="587">
        <f t="shared" si="41"/>
        <v>0</v>
      </c>
      <c r="AK435" s="1163">
        <v>420</v>
      </c>
      <c r="AL435" s="1164"/>
      <c r="AM435" s="1165"/>
      <c r="AN435" s="1166"/>
      <c r="AO435" s="587">
        <f t="shared" si="42"/>
        <v>0</v>
      </c>
      <c r="AQ435" s="1163">
        <v>420</v>
      </c>
      <c r="AR435" s="1164"/>
      <c r="AS435" s="1165"/>
      <c r="AT435" s="1166"/>
      <c r="AU435" s="587">
        <f t="shared" si="43"/>
        <v>0</v>
      </c>
      <c r="AW435" s="1163">
        <v>420</v>
      </c>
      <c r="AX435" s="1164"/>
      <c r="AY435" s="1165"/>
      <c r="AZ435" s="1166"/>
      <c r="BA435" s="587">
        <f t="shared" si="44"/>
        <v>0</v>
      </c>
    </row>
    <row r="436" spans="1:53" s="17" customFormat="1" ht="16.75" hidden="1" customHeight="1" outlineLevel="1">
      <c r="A436" s="1163">
        <v>421</v>
      </c>
      <c r="B436" s="1164"/>
      <c r="C436" s="1165"/>
      <c r="D436" s="1166"/>
      <c r="E436" s="587">
        <f t="shared" si="36"/>
        <v>0</v>
      </c>
      <c r="G436" s="1163">
        <v>421</v>
      </c>
      <c r="H436" s="1164"/>
      <c r="I436" s="1165"/>
      <c r="J436" s="1166"/>
      <c r="K436" s="587">
        <f t="shared" si="37"/>
        <v>0</v>
      </c>
      <c r="M436" s="1163">
        <v>421</v>
      </c>
      <c r="N436" s="1164"/>
      <c r="O436" s="1165"/>
      <c r="P436" s="1166"/>
      <c r="Q436" s="587">
        <f t="shared" si="38"/>
        <v>0</v>
      </c>
      <c r="S436" s="1163">
        <v>421</v>
      </c>
      <c r="T436" s="1164"/>
      <c r="U436" s="1165"/>
      <c r="V436" s="1166"/>
      <c r="W436" s="587">
        <f t="shared" si="39"/>
        <v>0</v>
      </c>
      <c r="Y436" s="1163">
        <v>421</v>
      </c>
      <c r="Z436" s="1164"/>
      <c r="AA436" s="1165"/>
      <c r="AB436" s="1166"/>
      <c r="AC436" s="587">
        <f t="shared" si="40"/>
        <v>0</v>
      </c>
      <c r="AE436" s="1163">
        <v>421</v>
      </c>
      <c r="AF436" s="1164"/>
      <c r="AG436" s="1165"/>
      <c r="AH436" s="1166"/>
      <c r="AI436" s="587">
        <f t="shared" si="41"/>
        <v>0</v>
      </c>
      <c r="AK436" s="1163">
        <v>421</v>
      </c>
      <c r="AL436" s="1164"/>
      <c r="AM436" s="1165"/>
      <c r="AN436" s="1166"/>
      <c r="AO436" s="587">
        <f t="shared" si="42"/>
        <v>0</v>
      </c>
      <c r="AQ436" s="1163">
        <v>421</v>
      </c>
      <c r="AR436" s="1164"/>
      <c r="AS436" s="1165"/>
      <c r="AT436" s="1166"/>
      <c r="AU436" s="587">
        <f t="shared" si="43"/>
        <v>0</v>
      </c>
      <c r="AW436" s="1163">
        <v>421</v>
      </c>
      <c r="AX436" s="1164"/>
      <c r="AY436" s="1165"/>
      <c r="AZ436" s="1166"/>
      <c r="BA436" s="587">
        <f t="shared" si="44"/>
        <v>0</v>
      </c>
    </row>
    <row r="437" spans="1:53" s="17" customFormat="1" ht="16.75" hidden="1" customHeight="1" outlineLevel="1">
      <c r="A437" s="1163">
        <v>422</v>
      </c>
      <c r="B437" s="1164"/>
      <c r="C437" s="1165"/>
      <c r="D437" s="1166"/>
      <c r="E437" s="587">
        <f t="shared" si="36"/>
        <v>0</v>
      </c>
      <c r="G437" s="1163">
        <v>422</v>
      </c>
      <c r="H437" s="1164"/>
      <c r="I437" s="1165"/>
      <c r="J437" s="1166"/>
      <c r="K437" s="587">
        <f t="shared" si="37"/>
        <v>0</v>
      </c>
      <c r="M437" s="1163">
        <v>422</v>
      </c>
      <c r="N437" s="1164"/>
      <c r="O437" s="1165"/>
      <c r="P437" s="1166"/>
      <c r="Q437" s="587">
        <f t="shared" si="38"/>
        <v>0</v>
      </c>
      <c r="S437" s="1163">
        <v>422</v>
      </c>
      <c r="T437" s="1164"/>
      <c r="U437" s="1165"/>
      <c r="V437" s="1166"/>
      <c r="W437" s="587">
        <f t="shared" si="39"/>
        <v>0</v>
      </c>
      <c r="Y437" s="1163">
        <v>422</v>
      </c>
      <c r="Z437" s="1164"/>
      <c r="AA437" s="1165"/>
      <c r="AB437" s="1166"/>
      <c r="AC437" s="587">
        <f t="shared" si="40"/>
        <v>0</v>
      </c>
      <c r="AE437" s="1163">
        <v>422</v>
      </c>
      <c r="AF437" s="1164"/>
      <c r="AG437" s="1165"/>
      <c r="AH437" s="1166"/>
      <c r="AI437" s="587">
        <f t="shared" si="41"/>
        <v>0</v>
      </c>
      <c r="AK437" s="1163">
        <v>422</v>
      </c>
      <c r="AL437" s="1164"/>
      <c r="AM437" s="1165"/>
      <c r="AN437" s="1166"/>
      <c r="AO437" s="587">
        <f t="shared" si="42"/>
        <v>0</v>
      </c>
      <c r="AQ437" s="1163">
        <v>422</v>
      </c>
      <c r="AR437" s="1164"/>
      <c r="AS437" s="1165"/>
      <c r="AT437" s="1166"/>
      <c r="AU437" s="587">
        <f t="shared" si="43"/>
        <v>0</v>
      </c>
      <c r="AW437" s="1163">
        <v>422</v>
      </c>
      <c r="AX437" s="1164"/>
      <c r="AY437" s="1165"/>
      <c r="AZ437" s="1166"/>
      <c r="BA437" s="587">
        <f t="shared" si="44"/>
        <v>0</v>
      </c>
    </row>
    <row r="438" spans="1:53" s="17" customFormat="1" ht="16.75" hidden="1" customHeight="1" outlineLevel="1">
      <c r="A438" s="1163">
        <v>423</v>
      </c>
      <c r="B438" s="1164"/>
      <c r="C438" s="1165"/>
      <c r="D438" s="1166"/>
      <c r="E438" s="587">
        <f t="shared" si="36"/>
        <v>0</v>
      </c>
      <c r="G438" s="1163">
        <v>423</v>
      </c>
      <c r="H438" s="1164"/>
      <c r="I438" s="1165"/>
      <c r="J438" s="1166"/>
      <c r="K438" s="587">
        <f t="shared" si="37"/>
        <v>0</v>
      </c>
      <c r="M438" s="1163">
        <v>423</v>
      </c>
      <c r="N438" s="1164"/>
      <c r="O438" s="1165"/>
      <c r="P438" s="1166"/>
      <c r="Q438" s="587">
        <f t="shared" si="38"/>
        <v>0</v>
      </c>
      <c r="S438" s="1163">
        <v>423</v>
      </c>
      <c r="T438" s="1164"/>
      <c r="U438" s="1165"/>
      <c r="V438" s="1166"/>
      <c r="W438" s="587">
        <f t="shared" si="39"/>
        <v>0</v>
      </c>
      <c r="Y438" s="1163">
        <v>423</v>
      </c>
      <c r="Z438" s="1164"/>
      <c r="AA438" s="1165"/>
      <c r="AB438" s="1166"/>
      <c r="AC438" s="587">
        <f t="shared" si="40"/>
        <v>0</v>
      </c>
      <c r="AE438" s="1163">
        <v>423</v>
      </c>
      <c r="AF438" s="1164"/>
      <c r="AG438" s="1165"/>
      <c r="AH438" s="1166"/>
      <c r="AI438" s="587">
        <f t="shared" si="41"/>
        <v>0</v>
      </c>
      <c r="AK438" s="1163">
        <v>423</v>
      </c>
      <c r="AL438" s="1164"/>
      <c r="AM438" s="1165"/>
      <c r="AN438" s="1166"/>
      <c r="AO438" s="587">
        <f t="shared" si="42"/>
        <v>0</v>
      </c>
      <c r="AQ438" s="1163">
        <v>423</v>
      </c>
      <c r="AR438" s="1164"/>
      <c r="AS438" s="1165"/>
      <c r="AT438" s="1166"/>
      <c r="AU438" s="587">
        <f t="shared" si="43"/>
        <v>0</v>
      </c>
      <c r="AW438" s="1163">
        <v>423</v>
      </c>
      <c r="AX438" s="1164"/>
      <c r="AY438" s="1165"/>
      <c r="AZ438" s="1166"/>
      <c r="BA438" s="587">
        <f t="shared" si="44"/>
        <v>0</v>
      </c>
    </row>
    <row r="439" spans="1:53" s="17" customFormat="1" ht="16.75" hidden="1" customHeight="1" outlineLevel="1">
      <c r="A439" s="1163">
        <v>424</v>
      </c>
      <c r="B439" s="1164"/>
      <c r="C439" s="1165"/>
      <c r="D439" s="1166"/>
      <c r="E439" s="587">
        <f t="shared" si="36"/>
        <v>0</v>
      </c>
      <c r="G439" s="1163">
        <v>424</v>
      </c>
      <c r="H439" s="1164"/>
      <c r="I439" s="1165"/>
      <c r="J439" s="1166"/>
      <c r="K439" s="587">
        <f t="shared" si="37"/>
        <v>0</v>
      </c>
      <c r="M439" s="1163">
        <v>424</v>
      </c>
      <c r="N439" s="1164"/>
      <c r="O439" s="1165"/>
      <c r="P439" s="1166"/>
      <c r="Q439" s="587">
        <f t="shared" si="38"/>
        <v>0</v>
      </c>
      <c r="S439" s="1163">
        <v>424</v>
      </c>
      <c r="T439" s="1164"/>
      <c r="U439" s="1165"/>
      <c r="V439" s="1166"/>
      <c r="W439" s="587">
        <f t="shared" si="39"/>
        <v>0</v>
      </c>
      <c r="Y439" s="1163">
        <v>424</v>
      </c>
      <c r="Z439" s="1164"/>
      <c r="AA439" s="1165"/>
      <c r="AB439" s="1166"/>
      <c r="AC439" s="587">
        <f t="shared" si="40"/>
        <v>0</v>
      </c>
      <c r="AE439" s="1163">
        <v>424</v>
      </c>
      <c r="AF439" s="1164"/>
      <c r="AG439" s="1165"/>
      <c r="AH439" s="1166"/>
      <c r="AI439" s="587">
        <f t="shared" si="41"/>
        <v>0</v>
      </c>
      <c r="AK439" s="1163">
        <v>424</v>
      </c>
      <c r="AL439" s="1164"/>
      <c r="AM439" s="1165"/>
      <c r="AN439" s="1166"/>
      <c r="AO439" s="587">
        <f t="shared" si="42"/>
        <v>0</v>
      </c>
      <c r="AQ439" s="1163">
        <v>424</v>
      </c>
      <c r="AR439" s="1164"/>
      <c r="AS439" s="1165"/>
      <c r="AT439" s="1166"/>
      <c r="AU439" s="587">
        <f t="shared" si="43"/>
        <v>0</v>
      </c>
      <c r="AW439" s="1163">
        <v>424</v>
      </c>
      <c r="AX439" s="1164"/>
      <c r="AY439" s="1165"/>
      <c r="AZ439" s="1166"/>
      <c r="BA439" s="587">
        <f t="shared" si="44"/>
        <v>0</v>
      </c>
    </row>
    <row r="440" spans="1:53" s="17" customFormat="1" ht="16.75" hidden="1" customHeight="1" outlineLevel="1">
      <c r="A440" s="1163">
        <v>425</v>
      </c>
      <c r="B440" s="1164"/>
      <c r="C440" s="1165"/>
      <c r="D440" s="1166"/>
      <c r="E440" s="587">
        <f t="shared" si="36"/>
        <v>0</v>
      </c>
      <c r="G440" s="1163">
        <v>425</v>
      </c>
      <c r="H440" s="1164"/>
      <c r="I440" s="1165"/>
      <c r="J440" s="1166"/>
      <c r="K440" s="587">
        <f t="shared" si="37"/>
        <v>0</v>
      </c>
      <c r="M440" s="1163">
        <v>425</v>
      </c>
      <c r="N440" s="1164"/>
      <c r="O440" s="1165"/>
      <c r="P440" s="1166"/>
      <c r="Q440" s="587">
        <f t="shared" si="38"/>
        <v>0</v>
      </c>
      <c r="S440" s="1163">
        <v>425</v>
      </c>
      <c r="T440" s="1164"/>
      <c r="U440" s="1165"/>
      <c r="V440" s="1166"/>
      <c r="W440" s="587">
        <f t="shared" si="39"/>
        <v>0</v>
      </c>
      <c r="Y440" s="1163">
        <v>425</v>
      </c>
      <c r="Z440" s="1164"/>
      <c r="AA440" s="1165"/>
      <c r="AB440" s="1166"/>
      <c r="AC440" s="587">
        <f t="shared" si="40"/>
        <v>0</v>
      </c>
      <c r="AE440" s="1163">
        <v>425</v>
      </c>
      <c r="AF440" s="1164"/>
      <c r="AG440" s="1165"/>
      <c r="AH440" s="1166"/>
      <c r="AI440" s="587">
        <f t="shared" si="41"/>
        <v>0</v>
      </c>
      <c r="AK440" s="1163">
        <v>425</v>
      </c>
      <c r="AL440" s="1164"/>
      <c r="AM440" s="1165"/>
      <c r="AN440" s="1166"/>
      <c r="AO440" s="587">
        <f t="shared" si="42"/>
        <v>0</v>
      </c>
      <c r="AQ440" s="1163">
        <v>425</v>
      </c>
      <c r="AR440" s="1164"/>
      <c r="AS440" s="1165"/>
      <c r="AT440" s="1166"/>
      <c r="AU440" s="587">
        <f t="shared" si="43"/>
        <v>0</v>
      </c>
      <c r="AW440" s="1163">
        <v>425</v>
      </c>
      <c r="AX440" s="1164"/>
      <c r="AY440" s="1165"/>
      <c r="AZ440" s="1166"/>
      <c r="BA440" s="587">
        <f t="shared" si="44"/>
        <v>0</v>
      </c>
    </row>
    <row r="441" spans="1:53" s="17" customFormat="1" ht="16.75" hidden="1" customHeight="1" outlineLevel="1">
      <c r="A441" s="1163">
        <v>426</v>
      </c>
      <c r="B441" s="1164"/>
      <c r="C441" s="1165"/>
      <c r="D441" s="1166"/>
      <c r="E441" s="587">
        <f t="shared" si="36"/>
        <v>0</v>
      </c>
      <c r="G441" s="1163">
        <v>426</v>
      </c>
      <c r="H441" s="1164"/>
      <c r="I441" s="1165"/>
      <c r="J441" s="1166"/>
      <c r="K441" s="587">
        <f t="shared" si="37"/>
        <v>0</v>
      </c>
      <c r="M441" s="1163">
        <v>426</v>
      </c>
      <c r="N441" s="1164"/>
      <c r="O441" s="1165"/>
      <c r="P441" s="1166"/>
      <c r="Q441" s="587">
        <f t="shared" si="38"/>
        <v>0</v>
      </c>
      <c r="S441" s="1163">
        <v>426</v>
      </c>
      <c r="T441" s="1164"/>
      <c r="U441" s="1165"/>
      <c r="V441" s="1166"/>
      <c r="W441" s="587">
        <f t="shared" si="39"/>
        <v>0</v>
      </c>
      <c r="Y441" s="1163">
        <v>426</v>
      </c>
      <c r="Z441" s="1164"/>
      <c r="AA441" s="1165"/>
      <c r="AB441" s="1166"/>
      <c r="AC441" s="587">
        <f t="shared" si="40"/>
        <v>0</v>
      </c>
      <c r="AE441" s="1163">
        <v>426</v>
      </c>
      <c r="AF441" s="1164"/>
      <c r="AG441" s="1165"/>
      <c r="AH441" s="1166"/>
      <c r="AI441" s="587">
        <f t="shared" si="41"/>
        <v>0</v>
      </c>
      <c r="AK441" s="1163">
        <v>426</v>
      </c>
      <c r="AL441" s="1164"/>
      <c r="AM441" s="1165"/>
      <c r="AN441" s="1166"/>
      <c r="AO441" s="587">
        <f t="shared" si="42"/>
        <v>0</v>
      </c>
      <c r="AQ441" s="1163">
        <v>426</v>
      </c>
      <c r="AR441" s="1164"/>
      <c r="AS441" s="1165"/>
      <c r="AT441" s="1166"/>
      <c r="AU441" s="587">
        <f t="shared" si="43"/>
        <v>0</v>
      </c>
      <c r="AW441" s="1163">
        <v>426</v>
      </c>
      <c r="AX441" s="1164"/>
      <c r="AY441" s="1165"/>
      <c r="AZ441" s="1166"/>
      <c r="BA441" s="587">
        <f t="shared" si="44"/>
        <v>0</v>
      </c>
    </row>
    <row r="442" spans="1:53" s="17" customFormat="1" ht="16.75" hidden="1" customHeight="1" outlineLevel="1">
      <c r="A442" s="1163">
        <v>427</v>
      </c>
      <c r="B442" s="1164"/>
      <c r="C442" s="1165"/>
      <c r="D442" s="1166"/>
      <c r="E442" s="587">
        <f t="shared" si="36"/>
        <v>0</v>
      </c>
      <c r="G442" s="1163">
        <v>427</v>
      </c>
      <c r="H442" s="1164"/>
      <c r="I442" s="1165"/>
      <c r="J442" s="1166"/>
      <c r="K442" s="587">
        <f t="shared" si="37"/>
        <v>0</v>
      </c>
      <c r="M442" s="1163">
        <v>427</v>
      </c>
      <c r="N442" s="1164"/>
      <c r="O442" s="1165"/>
      <c r="P442" s="1166"/>
      <c r="Q442" s="587">
        <f t="shared" si="38"/>
        <v>0</v>
      </c>
      <c r="S442" s="1163">
        <v>427</v>
      </c>
      <c r="T442" s="1164"/>
      <c r="U442" s="1165"/>
      <c r="V442" s="1166"/>
      <c r="W442" s="587">
        <f t="shared" si="39"/>
        <v>0</v>
      </c>
      <c r="Y442" s="1163">
        <v>427</v>
      </c>
      <c r="Z442" s="1164"/>
      <c r="AA442" s="1165"/>
      <c r="AB442" s="1166"/>
      <c r="AC442" s="587">
        <f t="shared" si="40"/>
        <v>0</v>
      </c>
      <c r="AE442" s="1163">
        <v>427</v>
      </c>
      <c r="AF442" s="1164"/>
      <c r="AG442" s="1165"/>
      <c r="AH442" s="1166"/>
      <c r="AI442" s="587">
        <f t="shared" si="41"/>
        <v>0</v>
      </c>
      <c r="AK442" s="1163">
        <v>427</v>
      </c>
      <c r="AL442" s="1164"/>
      <c r="AM442" s="1165"/>
      <c r="AN442" s="1166"/>
      <c r="AO442" s="587">
        <f t="shared" si="42"/>
        <v>0</v>
      </c>
      <c r="AQ442" s="1163">
        <v>427</v>
      </c>
      <c r="AR442" s="1164"/>
      <c r="AS442" s="1165"/>
      <c r="AT442" s="1166"/>
      <c r="AU442" s="587">
        <f t="shared" si="43"/>
        <v>0</v>
      </c>
      <c r="AW442" s="1163">
        <v>427</v>
      </c>
      <c r="AX442" s="1164"/>
      <c r="AY442" s="1165"/>
      <c r="AZ442" s="1166"/>
      <c r="BA442" s="587">
        <f t="shared" si="44"/>
        <v>0</v>
      </c>
    </row>
    <row r="443" spans="1:53" s="17" customFormat="1" ht="16.75" hidden="1" customHeight="1" outlineLevel="1">
      <c r="A443" s="1163">
        <v>428</v>
      </c>
      <c r="B443" s="1164"/>
      <c r="C443" s="1165"/>
      <c r="D443" s="1166"/>
      <c r="E443" s="587">
        <f t="shared" si="36"/>
        <v>0</v>
      </c>
      <c r="G443" s="1163">
        <v>428</v>
      </c>
      <c r="H443" s="1164"/>
      <c r="I443" s="1165"/>
      <c r="J443" s="1166"/>
      <c r="K443" s="587">
        <f t="shared" si="37"/>
        <v>0</v>
      </c>
      <c r="M443" s="1163">
        <v>428</v>
      </c>
      <c r="N443" s="1164"/>
      <c r="O443" s="1165"/>
      <c r="P443" s="1166"/>
      <c r="Q443" s="587">
        <f t="shared" si="38"/>
        <v>0</v>
      </c>
      <c r="S443" s="1163">
        <v>428</v>
      </c>
      <c r="T443" s="1164"/>
      <c r="U443" s="1165"/>
      <c r="V443" s="1166"/>
      <c r="W443" s="587">
        <f t="shared" si="39"/>
        <v>0</v>
      </c>
      <c r="Y443" s="1163">
        <v>428</v>
      </c>
      <c r="Z443" s="1164"/>
      <c r="AA443" s="1165"/>
      <c r="AB443" s="1166"/>
      <c r="AC443" s="587">
        <f t="shared" si="40"/>
        <v>0</v>
      </c>
      <c r="AE443" s="1163">
        <v>428</v>
      </c>
      <c r="AF443" s="1164"/>
      <c r="AG443" s="1165"/>
      <c r="AH443" s="1166"/>
      <c r="AI443" s="587">
        <f t="shared" si="41"/>
        <v>0</v>
      </c>
      <c r="AK443" s="1163">
        <v>428</v>
      </c>
      <c r="AL443" s="1164"/>
      <c r="AM443" s="1165"/>
      <c r="AN443" s="1166"/>
      <c r="AO443" s="587">
        <f t="shared" si="42"/>
        <v>0</v>
      </c>
      <c r="AQ443" s="1163">
        <v>428</v>
      </c>
      <c r="AR443" s="1164"/>
      <c r="AS443" s="1165"/>
      <c r="AT443" s="1166"/>
      <c r="AU443" s="587">
        <f t="shared" si="43"/>
        <v>0</v>
      </c>
      <c r="AW443" s="1163">
        <v>428</v>
      </c>
      <c r="AX443" s="1164"/>
      <c r="AY443" s="1165"/>
      <c r="AZ443" s="1166"/>
      <c r="BA443" s="587">
        <f t="shared" si="44"/>
        <v>0</v>
      </c>
    </row>
    <row r="444" spans="1:53" s="17" customFormat="1" ht="16.75" hidden="1" customHeight="1" outlineLevel="1">
      <c r="A444" s="1163">
        <v>429</v>
      </c>
      <c r="B444" s="1164"/>
      <c r="C444" s="1165"/>
      <c r="D444" s="1166"/>
      <c r="E444" s="587">
        <f t="shared" si="36"/>
        <v>0</v>
      </c>
      <c r="G444" s="1163">
        <v>429</v>
      </c>
      <c r="H444" s="1164"/>
      <c r="I444" s="1165"/>
      <c r="J444" s="1166"/>
      <c r="K444" s="587">
        <f t="shared" si="37"/>
        <v>0</v>
      </c>
      <c r="M444" s="1163">
        <v>429</v>
      </c>
      <c r="N444" s="1164"/>
      <c r="O444" s="1165"/>
      <c r="P444" s="1166"/>
      <c r="Q444" s="587">
        <f t="shared" si="38"/>
        <v>0</v>
      </c>
      <c r="S444" s="1163">
        <v>429</v>
      </c>
      <c r="T444" s="1164"/>
      <c r="U444" s="1165"/>
      <c r="V444" s="1166"/>
      <c r="W444" s="587">
        <f t="shared" si="39"/>
        <v>0</v>
      </c>
      <c r="Y444" s="1163">
        <v>429</v>
      </c>
      <c r="Z444" s="1164"/>
      <c r="AA444" s="1165"/>
      <c r="AB444" s="1166"/>
      <c r="AC444" s="587">
        <f t="shared" si="40"/>
        <v>0</v>
      </c>
      <c r="AE444" s="1163">
        <v>429</v>
      </c>
      <c r="AF444" s="1164"/>
      <c r="AG444" s="1165"/>
      <c r="AH444" s="1166"/>
      <c r="AI444" s="587">
        <f t="shared" si="41"/>
        <v>0</v>
      </c>
      <c r="AK444" s="1163">
        <v>429</v>
      </c>
      <c r="AL444" s="1164"/>
      <c r="AM444" s="1165"/>
      <c r="AN444" s="1166"/>
      <c r="AO444" s="587">
        <f t="shared" si="42"/>
        <v>0</v>
      </c>
      <c r="AQ444" s="1163">
        <v>429</v>
      </c>
      <c r="AR444" s="1164"/>
      <c r="AS444" s="1165"/>
      <c r="AT444" s="1166"/>
      <c r="AU444" s="587">
        <f t="shared" si="43"/>
        <v>0</v>
      </c>
      <c r="AW444" s="1163">
        <v>429</v>
      </c>
      <c r="AX444" s="1164"/>
      <c r="AY444" s="1165"/>
      <c r="AZ444" s="1166"/>
      <c r="BA444" s="587">
        <f t="shared" si="44"/>
        <v>0</v>
      </c>
    </row>
    <row r="445" spans="1:53" s="17" customFormat="1" ht="16.75" hidden="1" customHeight="1" outlineLevel="1">
      <c r="A445" s="1163">
        <v>430</v>
      </c>
      <c r="B445" s="1164"/>
      <c r="C445" s="1165"/>
      <c r="D445" s="1166"/>
      <c r="E445" s="587">
        <f t="shared" si="36"/>
        <v>0</v>
      </c>
      <c r="G445" s="1163">
        <v>430</v>
      </c>
      <c r="H445" s="1164"/>
      <c r="I445" s="1165"/>
      <c r="J445" s="1166"/>
      <c r="K445" s="587">
        <f t="shared" si="37"/>
        <v>0</v>
      </c>
      <c r="M445" s="1163">
        <v>430</v>
      </c>
      <c r="N445" s="1164"/>
      <c r="O445" s="1165"/>
      <c r="P445" s="1166"/>
      <c r="Q445" s="587">
        <f t="shared" si="38"/>
        <v>0</v>
      </c>
      <c r="S445" s="1163">
        <v>430</v>
      </c>
      <c r="T445" s="1164"/>
      <c r="U445" s="1165"/>
      <c r="V445" s="1166"/>
      <c r="W445" s="587">
        <f t="shared" si="39"/>
        <v>0</v>
      </c>
      <c r="Y445" s="1163">
        <v>430</v>
      </c>
      <c r="Z445" s="1164"/>
      <c r="AA445" s="1165"/>
      <c r="AB445" s="1166"/>
      <c r="AC445" s="587">
        <f t="shared" si="40"/>
        <v>0</v>
      </c>
      <c r="AE445" s="1163">
        <v>430</v>
      </c>
      <c r="AF445" s="1164"/>
      <c r="AG445" s="1165"/>
      <c r="AH445" s="1166"/>
      <c r="AI445" s="587">
        <f t="shared" si="41"/>
        <v>0</v>
      </c>
      <c r="AK445" s="1163">
        <v>430</v>
      </c>
      <c r="AL445" s="1164"/>
      <c r="AM445" s="1165"/>
      <c r="AN445" s="1166"/>
      <c r="AO445" s="587">
        <f t="shared" si="42"/>
        <v>0</v>
      </c>
      <c r="AQ445" s="1163">
        <v>430</v>
      </c>
      <c r="AR445" s="1164"/>
      <c r="AS445" s="1165"/>
      <c r="AT445" s="1166"/>
      <c r="AU445" s="587">
        <f t="shared" si="43"/>
        <v>0</v>
      </c>
      <c r="AW445" s="1163">
        <v>430</v>
      </c>
      <c r="AX445" s="1164"/>
      <c r="AY445" s="1165"/>
      <c r="AZ445" s="1166"/>
      <c r="BA445" s="587">
        <f t="shared" si="44"/>
        <v>0</v>
      </c>
    </row>
    <row r="446" spans="1:53" s="17" customFormat="1" ht="16.75" hidden="1" customHeight="1" outlineLevel="1">
      <c r="A446" s="1163">
        <v>431</v>
      </c>
      <c r="B446" s="1164"/>
      <c r="C446" s="1165"/>
      <c r="D446" s="1166"/>
      <c r="E446" s="587">
        <f t="shared" si="36"/>
        <v>0</v>
      </c>
      <c r="G446" s="1163">
        <v>431</v>
      </c>
      <c r="H446" s="1164"/>
      <c r="I446" s="1165"/>
      <c r="J446" s="1166"/>
      <c r="K446" s="587">
        <f t="shared" si="37"/>
        <v>0</v>
      </c>
      <c r="M446" s="1163">
        <v>431</v>
      </c>
      <c r="N446" s="1164"/>
      <c r="O446" s="1165"/>
      <c r="P446" s="1166"/>
      <c r="Q446" s="587">
        <f t="shared" si="38"/>
        <v>0</v>
      </c>
      <c r="S446" s="1163">
        <v>431</v>
      </c>
      <c r="T446" s="1164"/>
      <c r="U446" s="1165"/>
      <c r="V446" s="1166"/>
      <c r="W446" s="587">
        <f t="shared" si="39"/>
        <v>0</v>
      </c>
      <c r="Y446" s="1163">
        <v>431</v>
      </c>
      <c r="Z446" s="1164"/>
      <c r="AA446" s="1165"/>
      <c r="AB446" s="1166"/>
      <c r="AC446" s="587">
        <f t="shared" si="40"/>
        <v>0</v>
      </c>
      <c r="AE446" s="1163">
        <v>431</v>
      </c>
      <c r="AF446" s="1164"/>
      <c r="AG446" s="1165"/>
      <c r="AH446" s="1166"/>
      <c r="AI446" s="587">
        <f t="shared" si="41"/>
        <v>0</v>
      </c>
      <c r="AK446" s="1163">
        <v>431</v>
      </c>
      <c r="AL446" s="1164"/>
      <c r="AM446" s="1165"/>
      <c r="AN446" s="1166"/>
      <c r="AO446" s="587">
        <f t="shared" si="42"/>
        <v>0</v>
      </c>
      <c r="AQ446" s="1163">
        <v>431</v>
      </c>
      <c r="AR446" s="1164"/>
      <c r="AS446" s="1165"/>
      <c r="AT446" s="1166"/>
      <c r="AU446" s="587">
        <f t="shared" si="43"/>
        <v>0</v>
      </c>
      <c r="AW446" s="1163">
        <v>431</v>
      </c>
      <c r="AX446" s="1164"/>
      <c r="AY446" s="1165"/>
      <c r="AZ446" s="1166"/>
      <c r="BA446" s="587">
        <f t="shared" si="44"/>
        <v>0</v>
      </c>
    </row>
    <row r="447" spans="1:53" s="17" customFormat="1" ht="16.75" hidden="1" customHeight="1" outlineLevel="1">
      <c r="A447" s="1163">
        <v>432</v>
      </c>
      <c r="B447" s="1164"/>
      <c r="C447" s="1165"/>
      <c r="D447" s="1166"/>
      <c r="E447" s="587">
        <f t="shared" si="36"/>
        <v>0</v>
      </c>
      <c r="G447" s="1163">
        <v>432</v>
      </c>
      <c r="H447" s="1164"/>
      <c r="I447" s="1165"/>
      <c r="J447" s="1166"/>
      <c r="K447" s="587">
        <f t="shared" si="37"/>
        <v>0</v>
      </c>
      <c r="M447" s="1163">
        <v>432</v>
      </c>
      <c r="N447" s="1164"/>
      <c r="O447" s="1165"/>
      <c r="P447" s="1166"/>
      <c r="Q447" s="587">
        <f t="shared" si="38"/>
        <v>0</v>
      </c>
      <c r="S447" s="1163">
        <v>432</v>
      </c>
      <c r="T447" s="1164"/>
      <c r="U447" s="1165"/>
      <c r="V447" s="1166"/>
      <c r="W447" s="587">
        <f t="shared" si="39"/>
        <v>0</v>
      </c>
      <c r="Y447" s="1163">
        <v>432</v>
      </c>
      <c r="Z447" s="1164"/>
      <c r="AA447" s="1165"/>
      <c r="AB447" s="1166"/>
      <c r="AC447" s="587">
        <f t="shared" si="40"/>
        <v>0</v>
      </c>
      <c r="AE447" s="1163">
        <v>432</v>
      </c>
      <c r="AF447" s="1164"/>
      <c r="AG447" s="1165"/>
      <c r="AH447" s="1166"/>
      <c r="AI447" s="587">
        <f t="shared" si="41"/>
        <v>0</v>
      </c>
      <c r="AK447" s="1163">
        <v>432</v>
      </c>
      <c r="AL447" s="1164"/>
      <c r="AM447" s="1165"/>
      <c r="AN447" s="1166"/>
      <c r="AO447" s="587">
        <f t="shared" si="42"/>
        <v>0</v>
      </c>
      <c r="AQ447" s="1163">
        <v>432</v>
      </c>
      <c r="AR447" s="1164"/>
      <c r="AS447" s="1165"/>
      <c r="AT447" s="1166"/>
      <c r="AU447" s="587">
        <f t="shared" si="43"/>
        <v>0</v>
      </c>
      <c r="AW447" s="1163">
        <v>432</v>
      </c>
      <c r="AX447" s="1164"/>
      <c r="AY447" s="1165"/>
      <c r="AZ447" s="1166"/>
      <c r="BA447" s="587">
        <f t="shared" si="44"/>
        <v>0</v>
      </c>
    </row>
    <row r="448" spans="1:53" s="17" customFormat="1" ht="16.75" hidden="1" customHeight="1" outlineLevel="1">
      <c r="A448" s="1163">
        <v>433</v>
      </c>
      <c r="B448" s="1164"/>
      <c r="C448" s="1165"/>
      <c r="D448" s="1166"/>
      <c r="E448" s="587">
        <f t="shared" si="36"/>
        <v>0</v>
      </c>
      <c r="G448" s="1163">
        <v>433</v>
      </c>
      <c r="H448" s="1164"/>
      <c r="I448" s="1165"/>
      <c r="J448" s="1166"/>
      <c r="K448" s="587">
        <f t="shared" si="37"/>
        <v>0</v>
      </c>
      <c r="M448" s="1163">
        <v>433</v>
      </c>
      <c r="N448" s="1164"/>
      <c r="O448" s="1165"/>
      <c r="P448" s="1166"/>
      <c r="Q448" s="587">
        <f t="shared" si="38"/>
        <v>0</v>
      </c>
      <c r="S448" s="1163">
        <v>433</v>
      </c>
      <c r="T448" s="1164"/>
      <c r="U448" s="1165"/>
      <c r="V448" s="1166"/>
      <c r="W448" s="587">
        <f t="shared" si="39"/>
        <v>0</v>
      </c>
      <c r="Y448" s="1163">
        <v>433</v>
      </c>
      <c r="Z448" s="1164"/>
      <c r="AA448" s="1165"/>
      <c r="AB448" s="1166"/>
      <c r="AC448" s="587">
        <f t="shared" si="40"/>
        <v>0</v>
      </c>
      <c r="AE448" s="1163">
        <v>433</v>
      </c>
      <c r="AF448" s="1164"/>
      <c r="AG448" s="1165"/>
      <c r="AH448" s="1166"/>
      <c r="AI448" s="587">
        <f t="shared" si="41"/>
        <v>0</v>
      </c>
      <c r="AK448" s="1163">
        <v>433</v>
      </c>
      <c r="AL448" s="1164"/>
      <c r="AM448" s="1165"/>
      <c r="AN448" s="1166"/>
      <c r="AO448" s="587">
        <f t="shared" si="42"/>
        <v>0</v>
      </c>
      <c r="AQ448" s="1163">
        <v>433</v>
      </c>
      <c r="AR448" s="1164"/>
      <c r="AS448" s="1165"/>
      <c r="AT448" s="1166"/>
      <c r="AU448" s="587">
        <f t="shared" si="43"/>
        <v>0</v>
      </c>
      <c r="AW448" s="1163">
        <v>433</v>
      </c>
      <c r="AX448" s="1164"/>
      <c r="AY448" s="1165"/>
      <c r="AZ448" s="1166"/>
      <c r="BA448" s="587">
        <f t="shared" si="44"/>
        <v>0</v>
      </c>
    </row>
    <row r="449" spans="1:53" s="17" customFormat="1" ht="16.75" hidden="1" customHeight="1" outlineLevel="1">
      <c r="A449" s="1163">
        <v>434</v>
      </c>
      <c r="B449" s="1164"/>
      <c r="C449" s="1165"/>
      <c r="D449" s="1166"/>
      <c r="E449" s="587">
        <f t="shared" si="36"/>
        <v>0</v>
      </c>
      <c r="G449" s="1163">
        <v>434</v>
      </c>
      <c r="H449" s="1164"/>
      <c r="I449" s="1165"/>
      <c r="J449" s="1166"/>
      <c r="K449" s="587">
        <f t="shared" si="37"/>
        <v>0</v>
      </c>
      <c r="M449" s="1163">
        <v>434</v>
      </c>
      <c r="N449" s="1164"/>
      <c r="O449" s="1165"/>
      <c r="P449" s="1166"/>
      <c r="Q449" s="587">
        <f t="shared" si="38"/>
        <v>0</v>
      </c>
      <c r="S449" s="1163">
        <v>434</v>
      </c>
      <c r="T449" s="1164"/>
      <c r="U449" s="1165"/>
      <c r="V449" s="1166"/>
      <c r="W449" s="587">
        <f t="shared" si="39"/>
        <v>0</v>
      </c>
      <c r="Y449" s="1163">
        <v>434</v>
      </c>
      <c r="Z449" s="1164"/>
      <c r="AA449" s="1165"/>
      <c r="AB449" s="1166"/>
      <c r="AC449" s="587">
        <f t="shared" si="40"/>
        <v>0</v>
      </c>
      <c r="AE449" s="1163">
        <v>434</v>
      </c>
      <c r="AF449" s="1164"/>
      <c r="AG449" s="1165"/>
      <c r="AH449" s="1166"/>
      <c r="AI449" s="587">
        <f t="shared" si="41"/>
        <v>0</v>
      </c>
      <c r="AK449" s="1163">
        <v>434</v>
      </c>
      <c r="AL449" s="1164"/>
      <c r="AM449" s="1165"/>
      <c r="AN449" s="1166"/>
      <c r="AO449" s="587">
        <f t="shared" si="42"/>
        <v>0</v>
      </c>
      <c r="AQ449" s="1163">
        <v>434</v>
      </c>
      <c r="AR449" s="1164"/>
      <c r="AS449" s="1165"/>
      <c r="AT449" s="1166"/>
      <c r="AU449" s="587">
        <f t="shared" si="43"/>
        <v>0</v>
      </c>
      <c r="AW449" s="1163">
        <v>434</v>
      </c>
      <c r="AX449" s="1164"/>
      <c r="AY449" s="1165"/>
      <c r="AZ449" s="1166"/>
      <c r="BA449" s="587">
        <f t="shared" si="44"/>
        <v>0</v>
      </c>
    </row>
    <row r="450" spans="1:53" s="17" customFormat="1" ht="16.75" hidden="1" customHeight="1" outlineLevel="1">
      <c r="A450" s="1163">
        <v>435</v>
      </c>
      <c r="B450" s="1164"/>
      <c r="C450" s="1165"/>
      <c r="D450" s="1166"/>
      <c r="E450" s="587">
        <f t="shared" si="36"/>
        <v>0</v>
      </c>
      <c r="G450" s="1163">
        <v>435</v>
      </c>
      <c r="H450" s="1164"/>
      <c r="I450" s="1165"/>
      <c r="J450" s="1166"/>
      <c r="K450" s="587">
        <f t="shared" si="37"/>
        <v>0</v>
      </c>
      <c r="M450" s="1163">
        <v>435</v>
      </c>
      <c r="N450" s="1164"/>
      <c r="O450" s="1165"/>
      <c r="P450" s="1166"/>
      <c r="Q450" s="587">
        <f t="shared" si="38"/>
        <v>0</v>
      </c>
      <c r="S450" s="1163">
        <v>435</v>
      </c>
      <c r="T450" s="1164"/>
      <c r="U450" s="1165"/>
      <c r="V450" s="1166"/>
      <c r="W450" s="587">
        <f t="shared" si="39"/>
        <v>0</v>
      </c>
      <c r="Y450" s="1163">
        <v>435</v>
      </c>
      <c r="Z450" s="1164"/>
      <c r="AA450" s="1165"/>
      <c r="AB450" s="1166"/>
      <c r="AC450" s="587">
        <f t="shared" si="40"/>
        <v>0</v>
      </c>
      <c r="AE450" s="1163">
        <v>435</v>
      </c>
      <c r="AF450" s="1164"/>
      <c r="AG450" s="1165"/>
      <c r="AH450" s="1166"/>
      <c r="AI450" s="587">
        <f t="shared" si="41"/>
        <v>0</v>
      </c>
      <c r="AK450" s="1163">
        <v>435</v>
      </c>
      <c r="AL450" s="1164"/>
      <c r="AM450" s="1165"/>
      <c r="AN450" s="1166"/>
      <c r="AO450" s="587">
        <f t="shared" si="42"/>
        <v>0</v>
      </c>
      <c r="AQ450" s="1163">
        <v>435</v>
      </c>
      <c r="AR450" s="1164"/>
      <c r="AS450" s="1165"/>
      <c r="AT450" s="1166"/>
      <c r="AU450" s="587">
        <f t="shared" si="43"/>
        <v>0</v>
      </c>
      <c r="AW450" s="1163">
        <v>435</v>
      </c>
      <c r="AX450" s="1164"/>
      <c r="AY450" s="1165"/>
      <c r="AZ450" s="1166"/>
      <c r="BA450" s="587">
        <f t="shared" si="44"/>
        <v>0</v>
      </c>
    </row>
    <row r="451" spans="1:53" s="17" customFormat="1" ht="16.75" hidden="1" customHeight="1" outlineLevel="1">
      <c r="A451" s="1163">
        <v>436</v>
      </c>
      <c r="B451" s="1164"/>
      <c r="C451" s="1165"/>
      <c r="D451" s="1166"/>
      <c r="E451" s="587">
        <f t="shared" si="36"/>
        <v>0</v>
      </c>
      <c r="G451" s="1163">
        <v>436</v>
      </c>
      <c r="H451" s="1164"/>
      <c r="I451" s="1165"/>
      <c r="J451" s="1166"/>
      <c r="K451" s="587">
        <f t="shared" si="37"/>
        <v>0</v>
      </c>
      <c r="M451" s="1163">
        <v>436</v>
      </c>
      <c r="N451" s="1164"/>
      <c r="O451" s="1165"/>
      <c r="P451" s="1166"/>
      <c r="Q451" s="587">
        <f t="shared" si="38"/>
        <v>0</v>
      </c>
      <c r="S451" s="1163">
        <v>436</v>
      </c>
      <c r="T451" s="1164"/>
      <c r="U451" s="1165"/>
      <c r="V451" s="1166"/>
      <c r="W451" s="587">
        <f t="shared" si="39"/>
        <v>0</v>
      </c>
      <c r="Y451" s="1163">
        <v>436</v>
      </c>
      <c r="Z451" s="1164"/>
      <c r="AA451" s="1165"/>
      <c r="AB451" s="1166"/>
      <c r="AC451" s="587">
        <f t="shared" si="40"/>
        <v>0</v>
      </c>
      <c r="AE451" s="1163">
        <v>436</v>
      </c>
      <c r="AF451" s="1164"/>
      <c r="AG451" s="1165"/>
      <c r="AH451" s="1166"/>
      <c r="AI451" s="587">
        <f t="shared" si="41"/>
        <v>0</v>
      </c>
      <c r="AK451" s="1163">
        <v>436</v>
      </c>
      <c r="AL451" s="1164"/>
      <c r="AM451" s="1165"/>
      <c r="AN451" s="1166"/>
      <c r="AO451" s="587">
        <f t="shared" si="42"/>
        <v>0</v>
      </c>
      <c r="AQ451" s="1163">
        <v>436</v>
      </c>
      <c r="AR451" s="1164"/>
      <c r="AS451" s="1165"/>
      <c r="AT451" s="1166"/>
      <c r="AU451" s="587">
        <f t="shared" si="43"/>
        <v>0</v>
      </c>
      <c r="AW451" s="1163">
        <v>436</v>
      </c>
      <c r="AX451" s="1164"/>
      <c r="AY451" s="1165"/>
      <c r="AZ451" s="1166"/>
      <c r="BA451" s="587">
        <f t="shared" si="44"/>
        <v>0</v>
      </c>
    </row>
    <row r="452" spans="1:53" s="17" customFormat="1" ht="16.75" hidden="1" customHeight="1" outlineLevel="1">
      <c r="A452" s="1163">
        <v>437</v>
      </c>
      <c r="B452" s="1164"/>
      <c r="C452" s="1165"/>
      <c r="D452" s="1166"/>
      <c r="E452" s="587">
        <f t="shared" si="36"/>
        <v>0</v>
      </c>
      <c r="G452" s="1163">
        <v>437</v>
      </c>
      <c r="H452" s="1164"/>
      <c r="I452" s="1165"/>
      <c r="J452" s="1166"/>
      <c r="K452" s="587">
        <f t="shared" si="37"/>
        <v>0</v>
      </c>
      <c r="M452" s="1163">
        <v>437</v>
      </c>
      <c r="N452" s="1164"/>
      <c r="O452" s="1165"/>
      <c r="P452" s="1166"/>
      <c r="Q452" s="587">
        <f t="shared" si="38"/>
        <v>0</v>
      </c>
      <c r="S452" s="1163">
        <v>437</v>
      </c>
      <c r="T452" s="1164"/>
      <c r="U452" s="1165"/>
      <c r="V452" s="1166"/>
      <c r="W452" s="587">
        <f t="shared" si="39"/>
        <v>0</v>
      </c>
      <c r="Y452" s="1163">
        <v>437</v>
      </c>
      <c r="Z452" s="1164"/>
      <c r="AA452" s="1165"/>
      <c r="AB452" s="1166"/>
      <c r="AC452" s="587">
        <f t="shared" si="40"/>
        <v>0</v>
      </c>
      <c r="AE452" s="1163">
        <v>437</v>
      </c>
      <c r="AF452" s="1164"/>
      <c r="AG452" s="1165"/>
      <c r="AH452" s="1166"/>
      <c r="AI452" s="587">
        <f t="shared" si="41"/>
        <v>0</v>
      </c>
      <c r="AK452" s="1163">
        <v>437</v>
      </c>
      <c r="AL452" s="1164"/>
      <c r="AM452" s="1165"/>
      <c r="AN452" s="1166"/>
      <c r="AO452" s="587">
        <f t="shared" si="42"/>
        <v>0</v>
      </c>
      <c r="AQ452" s="1163">
        <v>437</v>
      </c>
      <c r="AR452" s="1164"/>
      <c r="AS452" s="1165"/>
      <c r="AT452" s="1166"/>
      <c r="AU452" s="587">
        <f t="shared" si="43"/>
        <v>0</v>
      </c>
      <c r="AW452" s="1163">
        <v>437</v>
      </c>
      <c r="AX452" s="1164"/>
      <c r="AY452" s="1165"/>
      <c r="AZ452" s="1166"/>
      <c r="BA452" s="587">
        <f t="shared" si="44"/>
        <v>0</v>
      </c>
    </row>
    <row r="453" spans="1:53" s="17" customFormat="1" ht="16.75" hidden="1" customHeight="1" outlineLevel="1">
      <c r="A453" s="1163">
        <v>438</v>
      </c>
      <c r="B453" s="1164"/>
      <c r="C453" s="1165"/>
      <c r="D453" s="1166"/>
      <c r="E453" s="587">
        <f t="shared" si="36"/>
        <v>0</v>
      </c>
      <c r="G453" s="1163">
        <v>438</v>
      </c>
      <c r="H453" s="1164"/>
      <c r="I453" s="1165"/>
      <c r="J453" s="1166"/>
      <c r="K453" s="587">
        <f t="shared" si="37"/>
        <v>0</v>
      </c>
      <c r="M453" s="1163">
        <v>438</v>
      </c>
      <c r="N453" s="1164"/>
      <c r="O453" s="1165"/>
      <c r="P453" s="1166"/>
      <c r="Q453" s="587">
        <f t="shared" si="38"/>
        <v>0</v>
      </c>
      <c r="S453" s="1163">
        <v>438</v>
      </c>
      <c r="T453" s="1164"/>
      <c r="U453" s="1165"/>
      <c r="V453" s="1166"/>
      <c r="W453" s="587">
        <f t="shared" si="39"/>
        <v>0</v>
      </c>
      <c r="Y453" s="1163">
        <v>438</v>
      </c>
      <c r="Z453" s="1164"/>
      <c r="AA453" s="1165"/>
      <c r="AB453" s="1166"/>
      <c r="AC453" s="587">
        <f t="shared" si="40"/>
        <v>0</v>
      </c>
      <c r="AE453" s="1163">
        <v>438</v>
      </c>
      <c r="AF453" s="1164"/>
      <c r="AG453" s="1165"/>
      <c r="AH453" s="1166"/>
      <c r="AI453" s="587">
        <f t="shared" si="41"/>
        <v>0</v>
      </c>
      <c r="AK453" s="1163">
        <v>438</v>
      </c>
      <c r="AL453" s="1164"/>
      <c r="AM453" s="1165"/>
      <c r="AN453" s="1166"/>
      <c r="AO453" s="587">
        <f t="shared" si="42"/>
        <v>0</v>
      </c>
      <c r="AQ453" s="1163">
        <v>438</v>
      </c>
      <c r="AR453" s="1164"/>
      <c r="AS453" s="1165"/>
      <c r="AT453" s="1166"/>
      <c r="AU453" s="587">
        <f t="shared" si="43"/>
        <v>0</v>
      </c>
      <c r="AW453" s="1163">
        <v>438</v>
      </c>
      <c r="AX453" s="1164"/>
      <c r="AY453" s="1165"/>
      <c r="AZ453" s="1166"/>
      <c r="BA453" s="587">
        <f t="shared" si="44"/>
        <v>0</v>
      </c>
    </row>
    <row r="454" spans="1:53" s="17" customFormat="1" ht="16.75" hidden="1" customHeight="1" outlineLevel="1">
      <c r="A454" s="1163">
        <v>439</v>
      </c>
      <c r="B454" s="1164"/>
      <c r="C454" s="1165"/>
      <c r="D454" s="1166"/>
      <c r="E454" s="587">
        <f t="shared" si="36"/>
        <v>0</v>
      </c>
      <c r="G454" s="1163">
        <v>439</v>
      </c>
      <c r="H454" s="1164"/>
      <c r="I454" s="1165"/>
      <c r="J454" s="1166"/>
      <c r="K454" s="587">
        <f t="shared" si="37"/>
        <v>0</v>
      </c>
      <c r="M454" s="1163">
        <v>439</v>
      </c>
      <c r="N454" s="1164"/>
      <c r="O454" s="1165"/>
      <c r="P454" s="1166"/>
      <c r="Q454" s="587">
        <f t="shared" si="38"/>
        <v>0</v>
      </c>
      <c r="S454" s="1163">
        <v>439</v>
      </c>
      <c r="T454" s="1164"/>
      <c r="U454" s="1165"/>
      <c r="V454" s="1166"/>
      <c r="W454" s="587">
        <f t="shared" si="39"/>
        <v>0</v>
      </c>
      <c r="Y454" s="1163">
        <v>439</v>
      </c>
      <c r="Z454" s="1164"/>
      <c r="AA454" s="1165"/>
      <c r="AB454" s="1166"/>
      <c r="AC454" s="587">
        <f t="shared" si="40"/>
        <v>0</v>
      </c>
      <c r="AE454" s="1163">
        <v>439</v>
      </c>
      <c r="AF454" s="1164"/>
      <c r="AG454" s="1165"/>
      <c r="AH454" s="1166"/>
      <c r="AI454" s="587">
        <f t="shared" si="41"/>
        <v>0</v>
      </c>
      <c r="AK454" s="1163">
        <v>439</v>
      </c>
      <c r="AL454" s="1164"/>
      <c r="AM454" s="1165"/>
      <c r="AN454" s="1166"/>
      <c r="AO454" s="587">
        <f t="shared" si="42"/>
        <v>0</v>
      </c>
      <c r="AQ454" s="1163">
        <v>439</v>
      </c>
      <c r="AR454" s="1164"/>
      <c r="AS454" s="1165"/>
      <c r="AT454" s="1166"/>
      <c r="AU454" s="587">
        <f t="shared" si="43"/>
        <v>0</v>
      </c>
      <c r="AW454" s="1163">
        <v>439</v>
      </c>
      <c r="AX454" s="1164"/>
      <c r="AY454" s="1165"/>
      <c r="AZ454" s="1166"/>
      <c r="BA454" s="587">
        <f t="shared" si="44"/>
        <v>0</v>
      </c>
    </row>
    <row r="455" spans="1:53" s="17" customFormat="1" ht="16.75" hidden="1" customHeight="1" outlineLevel="1">
      <c r="A455" s="1163">
        <v>440</v>
      </c>
      <c r="B455" s="1164"/>
      <c r="C455" s="1165"/>
      <c r="D455" s="1166"/>
      <c r="E455" s="587">
        <f t="shared" si="36"/>
        <v>0</v>
      </c>
      <c r="G455" s="1163">
        <v>440</v>
      </c>
      <c r="H455" s="1164"/>
      <c r="I455" s="1165"/>
      <c r="J455" s="1166"/>
      <c r="K455" s="587">
        <f t="shared" si="37"/>
        <v>0</v>
      </c>
      <c r="M455" s="1163">
        <v>440</v>
      </c>
      <c r="N455" s="1164"/>
      <c r="O455" s="1165"/>
      <c r="P455" s="1166"/>
      <c r="Q455" s="587">
        <f t="shared" si="38"/>
        <v>0</v>
      </c>
      <c r="S455" s="1163">
        <v>440</v>
      </c>
      <c r="T455" s="1164"/>
      <c r="U455" s="1165"/>
      <c r="V455" s="1166"/>
      <c r="W455" s="587">
        <f t="shared" si="39"/>
        <v>0</v>
      </c>
      <c r="Y455" s="1163">
        <v>440</v>
      </c>
      <c r="Z455" s="1164"/>
      <c r="AA455" s="1165"/>
      <c r="AB455" s="1166"/>
      <c r="AC455" s="587">
        <f t="shared" si="40"/>
        <v>0</v>
      </c>
      <c r="AE455" s="1163">
        <v>440</v>
      </c>
      <c r="AF455" s="1164"/>
      <c r="AG455" s="1165"/>
      <c r="AH455" s="1166"/>
      <c r="AI455" s="587">
        <f t="shared" si="41"/>
        <v>0</v>
      </c>
      <c r="AK455" s="1163">
        <v>440</v>
      </c>
      <c r="AL455" s="1164"/>
      <c r="AM455" s="1165"/>
      <c r="AN455" s="1166"/>
      <c r="AO455" s="587">
        <f t="shared" si="42"/>
        <v>0</v>
      </c>
      <c r="AQ455" s="1163">
        <v>440</v>
      </c>
      <c r="AR455" s="1164"/>
      <c r="AS455" s="1165"/>
      <c r="AT455" s="1166"/>
      <c r="AU455" s="587">
        <f t="shared" si="43"/>
        <v>0</v>
      </c>
      <c r="AW455" s="1163">
        <v>440</v>
      </c>
      <c r="AX455" s="1164"/>
      <c r="AY455" s="1165"/>
      <c r="AZ455" s="1166"/>
      <c r="BA455" s="587">
        <f t="shared" si="44"/>
        <v>0</v>
      </c>
    </row>
    <row r="456" spans="1:53" s="17" customFormat="1" ht="16.75" hidden="1" customHeight="1" outlineLevel="1">
      <c r="A456" s="1163">
        <v>441</v>
      </c>
      <c r="B456" s="1164"/>
      <c r="C456" s="1165"/>
      <c r="D456" s="1166"/>
      <c r="E456" s="587">
        <f t="shared" si="36"/>
        <v>0</v>
      </c>
      <c r="G456" s="1163">
        <v>441</v>
      </c>
      <c r="H456" s="1164"/>
      <c r="I456" s="1165"/>
      <c r="J456" s="1166"/>
      <c r="K456" s="587">
        <f t="shared" si="37"/>
        <v>0</v>
      </c>
      <c r="M456" s="1163">
        <v>441</v>
      </c>
      <c r="N456" s="1164"/>
      <c r="O456" s="1165"/>
      <c r="P456" s="1166"/>
      <c r="Q456" s="587">
        <f t="shared" si="38"/>
        <v>0</v>
      </c>
      <c r="S456" s="1163">
        <v>441</v>
      </c>
      <c r="T456" s="1164"/>
      <c r="U456" s="1165"/>
      <c r="V456" s="1166"/>
      <c r="W456" s="587">
        <f t="shared" si="39"/>
        <v>0</v>
      </c>
      <c r="Y456" s="1163">
        <v>441</v>
      </c>
      <c r="Z456" s="1164"/>
      <c r="AA456" s="1165"/>
      <c r="AB456" s="1166"/>
      <c r="AC456" s="587">
        <f t="shared" si="40"/>
        <v>0</v>
      </c>
      <c r="AE456" s="1163">
        <v>441</v>
      </c>
      <c r="AF456" s="1164"/>
      <c r="AG456" s="1165"/>
      <c r="AH456" s="1166"/>
      <c r="AI456" s="587">
        <f t="shared" si="41"/>
        <v>0</v>
      </c>
      <c r="AK456" s="1163">
        <v>441</v>
      </c>
      <c r="AL456" s="1164"/>
      <c r="AM456" s="1165"/>
      <c r="AN456" s="1166"/>
      <c r="AO456" s="587">
        <f t="shared" si="42"/>
        <v>0</v>
      </c>
      <c r="AQ456" s="1163">
        <v>441</v>
      </c>
      <c r="AR456" s="1164"/>
      <c r="AS456" s="1165"/>
      <c r="AT456" s="1166"/>
      <c r="AU456" s="587">
        <f t="shared" si="43"/>
        <v>0</v>
      </c>
      <c r="AW456" s="1163">
        <v>441</v>
      </c>
      <c r="AX456" s="1164"/>
      <c r="AY456" s="1165"/>
      <c r="AZ456" s="1166"/>
      <c r="BA456" s="587">
        <f t="shared" si="44"/>
        <v>0</v>
      </c>
    </row>
    <row r="457" spans="1:53" s="17" customFormat="1" ht="16.75" hidden="1" customHeight="1" outlineLevel="1">
      <c r="A457" s="1163">
        <v>442</v>
      </c>
      <c r="B457" s="1164"/>
      <c r="C457" s="1165"/>
      <c r="D457" s="1166"/>
      <c r="E457" s="587">
        <f t="shared" si="36"/>
        <v>0</v>
      </c>
      <c r="G457" s="1163">
        <v>442</v>
      </c>
      <c r="H457" s="1164"/>
      <c r="I457" s="1165"/>
      <c r="J457" s="1166"/>
      <c r="K457" s="587">
        <f t="shared" si="37"/>
        <v>0</v>
      </c>
      <c r="M457" s="1163">
        <v>442</v>
      </c>
      <c r="N457" s="1164"/>
      <c r="O457" s="1165"/>
      <c r="P457" s="1166"/>
      <c r="Q457" s="587">
        <f t="shared" si="38"/>
        <v>0</v>
      </c>
      <c r="S457" s="1163">
        <v>442</v>
      </c>
      <c r="T457" s="1164"/>
      <c r="U457" s="1165"/>
      <c r="V457" s="1166"/>
      <c r="W457" s="587">
        <f t="shared" si="39"/>
        <v>0</v>
      </c>
      <c r="Y457" s="1163">
        <v>442</v>
      </c>
      <c r="Z457" s="1164"/>
      <c r="AA457" s="1165"/>
      <c r="AB457" s="1166"/>
      <c r="AC457" s="587">
        <f t="shared" si="40"/>
        <v>0</v>
      </c>
      <c r="AE457" s="1163">
        <v>442</v>
      </c>
      <c r="AF457" s="1164"/>
      <c r="AG457" s="1165"/>
      <c r="AH457" s="1166"/>
      <c r="AI457" s="587">
        <f t="shared" si="41"/>
        <v>0</v>
      </c>
      <c r="AK457" s="1163">
        <v>442</v>
      </c>
      <c r="AL457" s="1164"/>
      <c r="AM457" s="1165"/>
      <c r="AN457" s="1166"/>
      <c r="AO457" s="587">
        <f t="shared" si="42"/>
        <v>0</v>
      </c>
      <c r="AQ457" s="1163">
        <v>442</v>
      </c>
      <c r="AR457" s="1164"/>
      <c r="AS457" s="1165"/>
      <c r="AT457" s="1166"/>
      <c r="AU457" s="587">
        <f t="shared" si="43"/>
        <v>0</v>
      </c>
      <c r="AW457" s="1163">
        <v>442</v>
      </c>
      <c r="AX457" s="1164"/>
      <c r="AY457" s="1165"/>
      <c r="AZ457" s="1166"/>
      <c r="BA457" s="587">
        <f t="shared" si="44"/>
        <v>0</v>
      </c>
    </row>
    <row r="458" spans="1:53" s="17" customFormat="1" ht="16.75" hidden="1" customHeight="1" outlineLevel="1">
      <c r="A458" s="1163">
        <v>443</v>
      </c>
      <c r="B458" s="1164"/>
      <c r="C458" s="1165"/>
      <c r="D458" s="1166"/>
      <c r="E458" s="587">
        <f t="shared" si="36"/>
        <v>0</v>
      </c>
      <c r="G458" s="1163">
        <v>443</v>
      </c>
      <c r="H458" s="1164"/>
      <c r="I458" s="1165"/>
      <c r="J458" s="1166"/>
      <c r="K458" s="587">
        <f t="shared" si="37"/>
        <v>0</v>
      </c>
      <c r="M458" s="1163">
        <v>443</v>
      </c>
      <c r="N458" s="1164"/>
      <c r="O458" s="1165"/>
      <c r="P458" s="1166"/>
      <c r="Q458" s="587">
        <f t="shared" si="38"/>
        <v>0</v>
      </c>
      <c r="S458" s="1163">
        <v>443</v>
      </c>
      <c r="T458" s="1164"/>
      <c r="U458" s="1165"/>
      <c r="V458" s="1166"/>
      <c r="W458" s="587">
        <f t="shared" si="39"/>
        <v>0</v>
      </c>
      <c r="Y458" s="1163">
        <v>443</v>
      </c>
      <c r="Z458" s="1164"/>
      <c r="AA458" s="1165"/>
      <c r="AB458" s="1166"/>
      <c r="AC458" s="587">
        <f t="shared" si="40"/>
        <v>0</v>
      </c>
      <c r="AE458" s="1163">
        <v>443</v>
      </c>
      <c r="AF458" s="1164"/>
      <c r="AG458" s="1165"/>
      <c r="AH458" s="1166"/>
      <c r="AI458" s="587">
        <f t="shared" si="41"/>
        <v>0</v>
      </c>
      <c r="AK458" s="1163">
        <v>443</v>
      </c>
      <c r="AL458" s="1164"/>
      <c r="AM458" s="1165"/>
      <c r="AN458" s="1166"/>
      <c r="AO458" s="587">
        <f t="shared" si="42"/>
        <v>0</v>
      </c>
      <c r="AQ458" s="1163">
        <v>443</v>
      </c>
      <c r="AR458" s="1164"/>
      <c r="AS458" s="1165"/>
      <c r="AT458" s="1166"/>
      <c r="AU458" s="587">
        <f t="shared" si="43"/>
        <v>0</v>
      </c>
      <c r="AW458" s="1163">
        <v>443</v>
      </c>
      <c r="AX458" s="1164"/>
      <c r="AY458" s="1165"/>
      <c r="AZ458" s="1166"/>
      <c r="BA458" s="587">
        <f t="shared" si="44"/>
        <v>0</v>
      </c>
    </row>
    <row r="459" spans="1:53" s="17" customFormat="1" ht="16.75" hidden="1" customHeight="1" outlineLevel="1">
      <c r="A459" s="1163">
        <v>444</v>
      </c>
      <c r="B459" s="1164"/>
      <c r="C459" s="1165"/>
      <c r="D459" s="1166"/>
      <c r="E459" s="587">
        <f t="shared" si="36"/>
        <v>0</v>
      </c>
      <c r="G459" s="1163">
        <v>444</v>
      </c>
      <c r="H459" s="1164"/>
      <c r="I459" s="1165"/>
      <c r="J459" s="1166"/>
      <c r="K459" s="587">
        <f t="shared" si="37"/>
        <v>0</v>
      </c>
      <c r="M459" s="1163">
        <v>444</v>
      </c>
      <c r="N459" s="1164"/>
      <c r="O459" s="1165"/>
      <c r="P459" s="1166"/>
      <c r="Q459" s="587">
        <f t="shared" si="38"/>
        <v>0</v>
      </c>
      <c r="S459" s="1163">
        <v>444</v>
      </c>
      <c r="T459" s="1164"/>
      <c r="U459" s="1165"/>
      <c r="V459" s="1166"/>
      <c r="W459" s="587">
        <f t="shared" si="39"/>
        <v>0</v>
      </c>
      <c r="Y459" s="1163">
        <v>444</v>
      </c>
      <c r="Z459" s="1164"/>
      <c r="AA459" s="1165"/>
      <c r="AB459" s="1166"/>
      <c r="AC459" s="587">
        <f t="shared" si="40"/>
        <v>0</v>
      </c>
      <c r="AE459" s="1163">
        <v>444</v>
      </c>
      <c r="AF459" s="1164"/>
      <c r="AG459" s="1165"/>
      <c r="AH459" s="1166"/>
      <c r="AI459" s="587">
        <f t="shared" si="41"/>
        <v>0</v>
      </c>
      <c r="AK459" s="1163">
        <v>444</v>
      </c>
      <c r="AL459" s="1164"/>
      <c r="AM459" s="1165"/>
      <c r="AN459" s="1166"/>
      <c r="AO459" s="587">
        <f t="shared" si="42"/>
        <v>0</v>
      </c>
      <c r="AQ459" s="1163">
        <v>444</v>
      </c>
      <c r="AR459" s="1164"/>
      <c r="AS459" s="1165"/>
      <c r="AT459" s="1166"/>
      <c r="AU459" s="587">
        <f t="shared" si="43"/>
        <v>0</v>
      </c>
      <c r="AW459" s="1163">
        <v>444</v>
      </c>
      <c r="AX459" s="1164"/>
      <c r="AY459" s="1165"/>
      <c r="AZ459" s="1166"/>
      <c r="BA459" s="587">
        <f t="shared" si="44"/>
        <v>0</v>
      </c>
    </row>
    <row r="460" spans="1:53" s="17" customFormat="1" ht="16.75" hidden="1" customHeight="1" outlineLevel="1">
      <c r="A460" s="1163">
        <v>445</v>
      </c>
      <c r="B460" s="1164"/>
      <c r="C460" s="1165"/>
      <c r="D460" s="1166"/>
      <c r="E460" s="587">
        <f t="shared" si="36"/>
        <v>0</v>
      </c>
      <c r="G460" s="1163">
        <v>445</v>
      </c>
      <c r="H460" s="1164"/>
      <c r="I460" s="1165"/>
      <c r="J460" s="1166"/>
      <c r="K460" s="587">
        <f t="shared" si="37"/>
        <v>0</v>
      </c>
      <c r="M460" s="1163">
        <v>445</v>
      </c>
      <c r="N460" s="1164"/>
      <c r="O460" s="1165"/>
      <c r="P460" s="1166"/>
      <c r="Q460" s="587">
        <f t="shared" si="38"/>
        <v>0</v>
      </c>
      <c r="S460" s="1163">
        <v>445</v>
      </c>
      <c r="T460" s="1164"/>
      <c r="U460" s="1165"/>
      <c r="V460" s="1166"/>
      <c r="W460" s="587">
        <f t="shared" si="39"/>
        <v>0</v>
      </c>
      <c r="Y460" s="1163">
        <v>445</v>
      </c>
      <c r="Z460" s="1164"/>
      <c r="AA460" s="1165"/>
      <c r="AB460" s="1166"/>
      <c r="AC460" s="587">
        <f t="shared" si="40"/>
        <v>0</v>
      </c>
      <c r="AE460" s="1163">
        <v>445</v>
      </c>
      <c r="AF460" s="1164"/>
      <c r="AG460" s="1165"/>
      <c r="AH460" s="1166"/>
      <c r="AI460" s="587">
        <f t="shared" si="41"/>
        <v>0</v>
      </c>
      <c r="AK460" s="1163">
        <v>445</v>
      </c>
      <c r="AL460" s="1164"/>
      <c r="AM460" s="1165"/>
      <c r="AN460" s="1166"/>
      <c r="AO460" s="587">
        <f t="shared" si="42"/>
        <v>0</v>
      </c>
      <c r="AQ460" s="1163">
        <v>445</v>
      </c>
      <c r="AR460" s="1164"/>
      <c r="AS460" s="1165"/>
      <c r="AT460" s="1166"/>
      <c r="AU460" s="587">
        <f t="shared" si="43"/>
        <v>0</v>
      </c>
      <c r="AW460" s="1163">
        <v>445</v>
      </c>
      <c r="AX460" s="1164"/>
      <c r="AY460" s="1165"/>
      <c r="AZ460" s="1166"/>
      <c r="BA460" s="587">
        <f t="shared" si="44"/>
        <v>0</v>
      </c>
    </row>
    <row r="461" spans="1:53" s="17" customFormat="1" ht="16.75" hidden="1" customHeight="1" outlineLevel="1">
      <c r="A461" s="1163">
        <v>446</v>
      </c>
      <c r="B461" s="1164"/>
      <c r="C461" s="1165"/>
      <c r="D461" s="1166"/>
      <c r="E461" s="587">
        <f t="shared" si="36"/>
        <v>0</v>
      </c>
      <c r="G461" s="1163">
        <v>446</v>
      </c>
      <c r="H461" s="1164"/>
      <c r="I461" s="1165"/>
      <c r="J461" s="1166"/>
      <c r="K461" s="587">
        <f t="shared" si="37"/>
        <v>0</v>
      </c>
      <c r="M461" s="1163">
        <v>446</v>
      </c>
      <c r="N461" s="1164"/>
      <c r="O461" s="1165"/>
      <c r="P461" s="1166"/>
      <c r="Q461" s="587">
        <f t="shared" si="38"/>
        <v>0</v>
      </c>
      <c r="S461" s="1163">
        <v>446</v>
      </c>
      <c r="T461" s="1164"/>
      <c r="U461" s="1165"/>
      <c r="V461" s="1166"/>
      <c r="W461" s="587">
        <f t="shared" si="39"/>
        <v>0</v>
      </c>
      <c r="Y461" s="1163">
        <v>446</v>
      </c>
      <c r="Z461" s="1164"/>
      <c r="AA461" s="1165"/>
      <c r="AB461" s="1166"/>
      <c r="AC461" s="587">
        <f t="shared" si="40"/>
        <v>0</v>
      </c>
      <c r="AE461" s="1163">
        <v>446</v>
      </c>
      <c r="AF461" s="1164"/>
      <c r="AG461" s="1165"/>
      <c r="AH461" s="1166"/>
      <c r="AI461" s="587">
        <f t="shared" si="41"/>
        <v>0</v>
      </c>
      <c r="AK461" s="1163">
        <v>446</v>
      </c>
      <c r="AL461" s="1164"/>
      <c r="AM461" s="1165"/>
      <c r="AN461" s="1166"/>
      <c r="AO461" s="587">
        <f t="shared" si="42"/>
        <v>0</v>
      </c>
      <c r="AQ461" s="1163">
        <v>446</v>
      </c>
      <c r="AR461" s="1164"/>
      <c r="AS461" s="1165"/>
      <c r="AT461" s="1166"/>
      <c r="AU461" s="587">
        <f t="shared" si="43"/>
        <v>0</v>
      </c>
      <c r="AW461" s="1163">
        <v>446</v>
      </c>
      <c r="AX461" s="1164"/>
      <c r="AY461" s="1165"/>
      <c r="AZ461" s="1166"/>
      <c r="BA461" s="587">
        <f t="shared" si="44"/>
        <v>0</v>
      </c>
    </row>
    <row r="462" spans="1:53" s="17" customFormat="1" ht="16.75" hidden="1" customHeight="1" outlineLevel="1">
      <c r="A462" s="1163">
        <v>447</v>
      </c>
      <c r="B462" s="1164"/>
      <c r="C462" s="1165"/>
      <c r="D462" s="1166"/>
      <c r="E462" s="587">
        <f t="shared" si="36"/>
        <v>0</v>
      </c>
      <c r="G462" s="1163">
        <v>447</v>
      </c>
      <c r="H462" s="1164"/>
      <c r="I462" s="1165"/>
      <c r="J462" s="1166"/>
      <c r="K462" s="587">
        <f t="shared" si="37"/>
        <v>0</v>
      </c>
      <c r="M462" s="1163">
        <v>447</v>
      </c>
      <c r="N462" s="1164"/>
      <c r="O462" s="1165"/>
      <c r="P462" s="1166"/>
      <c r="Q462" s="587">
        <f t="shared" si="38"/>
        <v>0</v>
      </c>
      <c r="S462" s="1163">
        <v>447</v>
      </c>
      <c r="T462" s="1164"/>
      <c r="U462" s="1165"/>
      <c r="V462" s="1166"/>
      <c r="W462" s="587">
        <f t="shared" si="39"/>
        <v>0</v>
      </c>
      <c r="Y462" s="1163">
        <v>447</v>
      </c>
      <c r="Z462" s="1164"/>
      <c r="AA462" s="1165"/>
      <c r="AB462" s="1166"/>
      <c r="AC462" s="587">
        <f t="shared" si="40"/>
        <v>0</v>
      </c>
      <c r="AE462" s="1163">
        <v>447</v>
      </c>
      <c r="AF462" s="1164"/>
      <c r="AG462" s="1165"/>
      <c r="AH462" s="1166"/>
      <c r="AI462" s="587">
        <f t="shared" si="41"/>
        <v>0</v>
      </c>
      <c r="AK462" s="1163">
        <v>447</v>
      </c>
      <c r="AL462" s="1164"/>
      <c r="AM462" s="1165"/>
      <c r="AN462" s="1166"/>
      <c r="AO462" s="587">
        <f t="shared" si="42"/>
        <v>0</v>
      </c>
      <c r="AQ462" s="1163">
        <v>447</v>
      </c>
      <c r="AR462" s="1164"/>
      <c r="AS462" s="1165"/>
      <c r="AT462" s="1166"/>
      <c r="AU462" s="587">
        <f t="shared" si="43"/>
        <v>0</v>
      </c>
      <c r="AW462" s="1163">
        <v>447</v>
      </c>
      <c r="AX462" s="1164"/>
      <c r="AY462" s="1165"/>
      <c r="AZ462" s="1166"/>
      <c r="BA462" s="587">
        <f t="shared" si="44"/>
        <v>0</v>
      </c>
    </row>
    <row r="463" spans="1:53" s="17" customFormat="1" ht="16.75" hidden="1" customHeight="1" outlineLevel="1">
      <c r="A463" s="1163">
        <v>448</v>
      </c>
      <c r="B463" s="1164"/>
      <c r="C463" s="1165"/>
      <c r="D463" s="1166"/>
      <c r="E463" s="587">
        <f t="shared" si="36"/>
        <v>0</v>
      </c>
      <c r="G463" s="1163">
        <v>448</v>
      </c>
      <c r="H463" s="1164"/>
      <c r="I463" s="1165"/>
      <c r="J463" s="1166"/>
      <c r="K463" s="587">
        <f t="shared" si="37"/>
        <v>0</v>
      </c>
      <c r="M463" s="1163">
        <v>448</v>
      </c>
      <c r="N463" s="1164"/>
      <c r="O463" s="1165"/>
      <c r="P463" s="1166"/>
      <c r="Q463" s="587">
        <f t="shared" si="38"/>
        <v>0</v>
      </c>
      <c r="S463" s="1163">
        <v>448</v>
      </c>
      <c r="T463" s="1164"/>
      <c r="U463" s="1165"/>
      <c r="V463" s="1166"/>
      <c r="W463" s="587">
        <f t="shared" si="39"/>
        <v>0</v>
      </c>
      <c r="Y463" s="1163">
        <v>448</v>
      </c>
      <c r="Z463" s="1164"/>
      <c r="AA463" s="1165"/>
      <c r="AB463" s="1166"/>
      <c r="AC463" s="587">
        <f t="shared" si="40"/>
        <v>0</v>
      </c>
      <c r="AE463" s="1163">
        <v>448</v>
      </c>
      <c r="AF463" s="1164"/>
      <c r="AG463" s="1165"/>
      <c r="AH463" s="1166"/>
      <c r="AI463" s="587">
        <f t="shared" si="41"/>
        <v>0</v>
      </c>
      <c r="AK463" s="1163">
        <v>448</v>
      </c>
      <c r="AL463" s="1164"/>
      <c r="AM463" s="1165"/>
      <c r="AN463" s="1166"/>
      <c r="AO463" s="587">
        <f t="shared" si="42"/>
        <v>0</v>
      </c>
      <c r="AQ463" s="1163">
        <v>448</v>
      </c>
      <c r="AR463" s="1164"/>
      <c r="AS463" s="1165"/>
      <c r="AT463" s="1166"/>
      <c r="AU463" s="587">
        <f t="shared" si="43"/>
        <v>0</v>
      </c>
      <c r="AW463" s="1163">
        <v>448</v>
      </c>
      <c r="AX463" s="1164"/>
      <c r="AY463" s="1165"/>
      <c r="AZ463" s="1166"/>
      <c r="BA463" s="587">
        <f t="shared" si="44"/>
        <v>0</v>
      </c>
    </row>
    <row r="464" spans="1:53" s="17" customFormat="1" ht="16.75" hidden="1" customHeight="1" outlineLevel="1">
      <c r="A464" s="1163">
        <v>449</v>
      </c>
      <c r="B464" s="1164"/>
      <c r="C464" s="1165"/>
      <c r="D464" s="1166"/>
      <c r="E464" s="587">
        <f t="shared" si="36"/>
        <v>0</v>
      </c>
      <c r="G464" s="1163">
        <v>449</v>
      </c>
      <c r="H464" s="1164"/>
      <c r="I464" s="1165"/>
      <c r="J464" s="1166"/>
      <c r="K464" s="587">
        <f t="shared" si="37"/>
        <v>0</v>
      </c>
      <c r="M464" s="1163">
        <v>449</v>
      </c>
      <c r="N464" s="1164"/>
      <c r="O464" s="1165"/>
      <c r="P464" s="1166"/>
      <c r="Q464" s="587">
        <f t="shared" si="38"/>
        <v>0</v>
      </c>
      <c r="S464" s="1163">
        <v>449</v>
      </c>
      <c r="T464" s="1164"/>
      <c r="U464" s="1165"/>
      <c r="V464" s="1166"/>
      <c r="W464" s="587">
        <f t="shared" si="39"/>
        <v>0</v>
      </c>
      <c r="Y464" s="1163">
        <v>449</v>
      </c>
      <c r="Z464" s="1164"/>
      <c r="AA464" s="1165"/>
      <c r="AB464" s="1166"/>
      <c r="AC464" s="587">
        <f t="shared" si="40"/>
        <v>0</v>
      </c>
      <c r="AE464" s="1163">
        <v>449</v>
      </c>
      <c r="AF464" s="1164"/>
      <c r="AG464" s="1165"/>
      <c r="AH464" s="1166"/>
      <c r="AI464" s="587">
        <f t="shared" si="41"/>
        <v>0</v>
      </c>
      <c r="AK464" s="1163">
        <v>449</v>
      </c>
      <c r="AL464" s="1164"/>
      <c r="AM464" s="1165"/>
      <c r="AN464" s="1166"/>
      <c r="AO464" s="587">
        <f t="shared" si="42"/>
        <v>0</v>
      </c>
      <c r="AQ464" s="1163">
        <v>449</v>
      </c>
      <c r="AR464" s="1164"/>
      <c r="AS464" s="1165"/>
      <c r="AT464" s="1166"/>
      <c r="AU464" s="587">
        <f t="shared" si="43"/>
        <v>0</v>
      </c>
      <c r="AW464" s="1163">
        <v>449</v>
      </c>
      <c r="AX464" s="1164"/>
      <c r="AY464" s="1165"/>
      <c r="AZ464" s="1166"/>
      <c r="BA464" s="587">
        <f t="shared" si="44"/>
        <v>0</v>
      </c>
    </row>
    <row r="465" spans="1:53" s="17" customFormat="1" ht="16.75" hidden="1" customHeight="1" outlineLevel="1">
      <c r="A465" s="1163">
        <v>450</v>
      </c>
      <c r="B465" s="1164"/>
      <c r="C465" s="1165"/>
      <c r="D465" s="1166"/>
      <c r="E465" s="587">
        <f t="shared" si="36"/>
        <v>0</v>
      </c>
      <c r="G465" s="1163">
        <v>450</v>
      </c>
      <c r="H465" s="1164"/>
      <c r="I465" s="1165"/>
      <c r="J465" s="1166"/>
      <c r="K465" s="587">
        <f t="shared" si="37"/>
        <v>0</v>
      </c>
      <c r="M465" s="1163">
        <v>450</v>
      </c>
      <c r="N465" s="1164"/>
      <c r="O465" s="1165"/>
      <c r="P465" s="1166"/>
      <c r="Q465" s="587">
        <f t="shared" si="38"/>
        <v>0</v>
      </c>
      <c r="S465" s="1163">
        <v>450</v>
      </c>
      <c r="T465" s="1164"/>
      <c r="U465" s="1165"/>
      <c r="V465" s="1166"/>
      <c r="W465" s="587">
        <f t="shared" si="39"/>
        <v>0</v>
      </c>
      <c r="Y465" s="1163">
        <v>450</v>
      </c>
      <c r="Z465" s="1164"/>
      <c r="AA465" s="1165"/>
      <c r="AB465" s="1166"/>
      <c r="AC465" s="587">
        <f t="shared" si="40"/>
        <v>0</v>
      </c>
      <c r="AE465" s="1163">
        <v>450</v>
      </c>
      <c r="AF465" s="1164"/>
      <c r="AG465" s="1165"/>
      <c r="AH465" s="1166"/>
      <c r="AI465" s="587">
        <f t="shared" si="41"/>
        <v>0</v>
      </c>
      <c r="AK465" s="1163">
        <v>450</v>
      </c>
      <c r="AL465" s="1164"/>
      <c r="AM465" s="1165"/>
      <c r="AN465" s="1166"/>
      <c r="AO465" s="587">
        <f t="shared" si="42"/>
        <v>0</v>
      </c>
      <c r="AQ465" s="1163">
        <v>450</v>
      </c>
      <c r="AR465" s="1164"/>
      <c r="AS465" s="1165"/>
      <c r="AT465" s="1166"/>
      <c r="AU465" s="587">
        <f t="shared" si="43"/>
        <v>0</v>
      </c>
      <c r="AW465" s="1163">
        <v>450</v>
      </c>
      <c r="AX465" s="1164"/>
      <c r="AY465" s="1165"/>
      <c r="AZ465" s="1166"/>
      <c r="BA465" s="587">
        <f t="shared" si="44"/>
        <v>0</v>
      </c>
    </row>
    <row r="466" spans="1:53" s="17" customFormat="1" ht="16.75" hidden="1" customHeight="1" outlineLevel="1">
      <c r="A466" s="1163">
        <v>451</v>
      </c>
      <c r="B466" s="1164"/>
      <c r="C466" s="1165"/>
      <c r="D466" s="1166"/>
      <c r="E466" s="587">
        <f t="shared" si="36"/>
        <v>0</v>
      </c>
      <c r="G466" s="1163">
        <v>451</v>
      </c>
      <c r="H466" s="1164"/>
      <c r="I466" s="1165"/>
      <c r="J466" s="1166"/>
      <c r="K466" s="587">
        <f t="shared" si="37"/>
        <v>0</v>
      </c>
      <c r="M466" s="1163">
        <v>451</v>
      </c>
      <c r="N466" s="1164"/>
      <c r="O466" s="1165"/>
      <c r="P466" s="1166"/>
      <c r="Q466" s="587">
        <f t="shared" si="38"/>
        <v>0</v>
      </c>
      <c r="S466" s="1163">
        <v>451</v>
      </c>
      <c r="T466" s="1164"/>
      <c r="U466" s="1165"/>
      <c r="V466" s="1166"/>
      <c r="W466" s="587">
        <f t="shared" si="39"/>
        <v>0</v>
      </c>
      <c r="Y466" s="1163">
        <v>451</v>
      </c>
      <c r="Z466" s="1164"/>
      <c r="AA466" s="1165"/>
      <c r="AB466" s="1166"/>
      <c r="AC466" s="587">
        <f t="shared" si="40"/>
        <v>0</v>
      </c>
      <c r="AE466" s="1163">
        <v>451</v>
      </c>
      <c r="AF466" s="1164"/>
      <c r="AG466" s="1165"/>
      <c r="AH466" s="1166"/>
      <c r="AI466" s="587">
        <f t="shared" si="41"/>
        <v>0</v>
      </c>
      <c r="AK466" s="1163">
        <v>451</v>
      </c>
      <c r="AL466" s="1164"/>
      <c r="AM466" s="1165"/>
      <c r="AN466" s="1166"/>
      <c r="AO466" s="587">
        <f t="shared" si="42"/>
        <v>0</v>
      </c>
      <c r="AQ466" s="1163">
        <v>451</v>
      </c>
      <c r="AR466" s="1164"/>
      <c r="AS466" s="1165"/>
      <c r="AT466" s="1166"/>
      <c r="AU466" s="587">
        <f t="shared" si="43"/>
        <v>0</v>
      </c>
      <c r="AW466" s="1163">
        <v>451</v>
      </c>
      <c r="AX466" s="1164"/>
      <c r="AY466" s="1165"/>
      <c r="AZ466" s="1166"/>
      <c r="BA466" s="587">
        <f t="shared" si="44"/>
        <v>0</v>
      </c>
    </row>
    <row r="467" spans="1:53" s="17" customFormat="1" ht="16.75" hidden="1" customHeight="1" outlineLevel="1">
      <c r="A467" s="1163">
        <v>452</v>
      </c>
      <c r="B467" s="1164"/>
      <c r="C467" s="1165"/>
      <c r="D467" s="1166"/>
      <c r="E467" s="587">
        <f t="shared" si="36"/>
        <v>0</v>
      </c>
      <c r="G467" s="1163">
        <v>452</v>
      </c>
      <c r="H467" s="1164"/>
      <c r="I467" s="1165"/>
      <c r="J467" s="1166"/>
      <c r="K467" s="587">
        <f t="shared" si="37"/>
        <v>0</v>
      </c>
      <c r="M467" s="1163">
        <v>452</v>
      </c>
      <c r="N467" s="1164"/>
      <c r="O467" s="1165"/>
      <c r="P467" s="1166"/>
      <c r="Q467" s="587">
        <f t="shared" si="38"/>
        <v>0</v>
      </c>
      <c r="S467" s="1163">
        <v>452</v>
      </c>
      <c r="T467" s="1164"/>
      <c r="U467" s="1165"/>
      <c r="V467" s="1166"/>
      <c r="W467" s="587">
        <f t="shared" si="39"/>
        <v>0</v>
      </c>
      <c r="Y467" s="1163">
        <v>452</v>
      </c>
      <c r="Z467" s="1164"/>
      <c r="AA467" s="1165"/>
      <c r="AB467" s="1166"/>
      <c r="AC467" s="587">
        <f t="shared" si="40"/>
        <v>0</v>
      </c>
      <c r="AE467" s="1163">
        <v>452</v>
      </c>
      <c r="AF467" s="1164"/>
      <c r="AG467" s="1165"/>
      <c r="AH467" s="1166"/>
      <c r="AI467" s="587">
        <f t="shared" si="41"/>
        <v>0</v>
      </c>
      <c r="AK467" s="1163">
        <v>452</v>
      </c>
      <c r="AL467" s="1164"/>
      <c r="AM467" s="1165"/>
      <c r="AN467" s="1166"/>
      <c r="AO467" s="587">
        <f t="shared" si="42"/>
        <v>0</v>
      </c>
      <c r="AQ467" s="1163">
        <v>452</v>
      </c>
      <c r="AR467" s="1164"/>
      <c r="AS467" s="1165"/>
      <c r="AT467" s="1166"/>
      <c r="AU467" s="587">
        <f t="shared" si="43"/>
        <v>0</v>
      </c>
      <c r="AW467" s="1163">
        <v>452</v>
      </c>
      <c r="AX467" s="1164"/>
      <c r="AY467" s="1165"/>
      <c r="AZ467" s="1166"/>
      <c r="BA467" s="587">
        <f t="shared" si="44"/>
        <v>0</v>
      </c>
    </row>
    <row r="468" spans="1:53" s="17" customFormat="1" ht="16.75" hidden="1" customHeight="1" outlineLevel="1">
      <c r="A468" s="1163">
        <v>453</v>
      </c>
      <c r="B468" s="1164"/>
      <c r="C468" s="1165"/>
      <c r="D468" s="1166"/>
      <c r="E468" s="587">
        <f t="shared" si="36"/>
        <v>0</v>
      </c>
      <c r="G468" s="1163">
        <v>453</v>
      </c>
      <c r="H468" s="1164"/>
      <c r="I468" s="1165"/>
      <c r="J468" s="1166"/>
      <c r="K468" s="587">
        <f t="shared" si="37"/>
        <v>0</v>
      </c>
      <c r="M468" s="1163">
        <v>453</v>
      </c>
      <c r="N468" s="1164"/>
      <c r="O468" s="1165"/>
      <c r="P468" s="1166"/>
      <c r="Q468" s="587">
        <f t="shared" si="38"/>
        <v>0</v>
      </c>
      <c r="S468" s="1163">
        <v>453</v>
      </c>
      <c r="T468" s="1164"/>
      <c r="U468" s="1165"/>
      <c r="V468" s="1166"/>
      <c r="W468" s="587">
        <f t="shared" si="39"/>
        <v>0</v>
      </c>
      <c r="Y468" s="1163">
        <v>453</v>
      </c>
      <c r="Z468" s="1164"/>
      <c r="AA468" s="1165"/>
      <c r="AB468" s="1166"/>
      <c r="AC468" s="587">
        <f t="shared" si="40"/>
        <v>0</v>
      </c>
      <c r="AE468" s="1163">
        <v>453</v>
      </c>
      <c r="AF468" s="1164"/>
      <c r="AG468" s="1165"/>
      <c r="AH468" s="1166"/>
      <c r="AI468" s="587">
        <f t="shared" si="41"/>
        <v>0</v>
      </c>
      <c r="AK468" s="1163">
        <v>453</v>
      </c>
      <c r="AL468" s="1164"/>
      <c r="AM468" s="1165"/>
      <c r="AN468" s="1166"/>
      <c r="AO468" s="587">
        <f t="shared" si="42"/>
        <v>0</v>
      </c>
      <c r="AQ468" s="1163">
        <v>453</v>
      </c>
      <c r="AR468" s="1164"/>
      <c r="AS468" s="1165"/>
      <c r="AT468" s="1166"/>
      <c r="AU468" s="587">
        <f t="shared" si="43"/>
        <v>0</v>
      </c>
      <c r="AW468" s="1163">
        <v>453</v>
      </c>
      <c r="AX468" s="1164"/>
      <c r="AY468" s="1165"/>
      <c r="AZ468" s="1166"/>
      <c r="BA468" s="587">
        <f t="shared" si="44"/>
        <v>0</v>
      </c>
    </row>
    <row r="469" spans="1:53" s="17" customFormat="1" ht="16.75" hidden="1" customHeight="1" outlineLevel="1">
      <c r="A469" s="1163">
        <v>454</v>
      </c>
      <c r="B469" s="1164"/>
      <c r="C469" s="1165"/>
      <c r="D469" s="1166"/>
      <c r="E469" s="587">
        <f t="shared" si="36"/>
        <v>0</v>
      </c>
      <c r="G469" s="1163">
        <v>454</v>
      </c>
      <c r="H469" s="1164"/>
      <c r="I469" s="1165"/>
      <c r="J469" s="1166"/>
      <c r="K469" s="587">
        <f t="shared" si="37"/>
        <v>0</v>
      </c>
      <c r="M469" s="1163">
        <v>454</v>
      </c>
      <c r="N469" s="1164"/>
      <c r="O469" s="1165"/>
      <c r="P469" s="1166"/>
      <c r="Q469" s="587">
        <f t="shared" si="38"/>
        <v>0</v>
      </c>
      <c r="S469" s="1163">
        <v>454</v>
      </c>
      <c r="T469" s="1164"/>
      <c r="U469" s="1165"/>
      <c r="V469" s="1166"/>
      <c r="W469" s="587">
        <f t="shared" si="39"/>
        <v>0</v>
      </c>
      <c r="Y469" s="1163">
        <v>454</v>
      </c>
      <c r="Z469" s="1164"/>
      <c r="AA469" s="1165"/>
      <c r="AB469" s="1166"/>
      <c r="AC469" s="587">
        <f t="shared" si="40"/>
        <v>0</v>
      </c>
      <c r="AE469" s="1163">
        <v>454</v>
      </c>
      <c r="AF469" s="1164"/>
      <c r="AG469" s="1165"/>
      <c r="AH469" s="1166"/>
      <c r="AI469" s="587">
        <f t="shared" si="41"/>
        <v>0</v>
      </c>
      <c r="AK469" s="1163">
        <v>454</v>
      </c>
      <c r="AL469" s="1164"/>
      <c r="AM469" s="1165"/>
      <c r="AN469" s="1166"/>
      <c r="AO469" s="587">
        <f t="shared" si="42"/>
        <v>0</v>
      </c>
      <c r="AQ469" s="1163">
        <v>454</v>
      </c>
      <c r="AR469" s="1164"/>
      <c r="AS469" s="1165"/>
      <c r="AT469" s="1166"/>
      <c r="AU469" s="587">
        <f t="shared" si="43"/>
        <v>0</v>
      </c>
      <c r="AW469" s="1163">
        <v>454</v>
      </c>
      <c r="AX469" s="1164"/>
      <c r="AY469" s="1165"/>
      <c r="AZ469" s="1166"/>
      <c r="BA469" s="587">
        <f t="shared" si="44"/>
        <v>0</v>
      </c>
    </row>
    <row r="470" spans="1:53" s="17" customFormat="1" ht="16.75" hidden="1" customHeight="1" outlineLevel="1">
      <c r="A470" s="1163">
        <v>455</v>
      </c>
      <c r="B470" s="1164"/>
      <c r="C470" s="1165"/>
      <c r="D470" s="1166"/>
      <c r="E470" s="587">
        <f t="shared" si="36"/>
        <v>0</v>
      </c>
      <c r="G470" s="1163">
        <v>455</v>
      </c>
      <c r="H470" s="1164"/>
      <c r="I470" s="1165"/>
      <c r="J470" s="1166"/>
      <c r="K470" s="587">
        <f t="shared" si="37"/>
        <v>0</v>
      </c>
      <c r="M470" s="1163">
        <v>455</v>
      </c>
      <c r="N470" s="1164"/>
      <c r="O470" s="1165"/>
      <c r="P470" s="1166"/>
      <c r="Q470" s="587">
        <f t="shared" si="38"/>
        <v>0</v>
      </c>
      <c r="S470" s="1163">
        <v>455</v>
      </c>
      <c r="T470" s="1164"/>
      <c r="U470" s="1165"/>
      <c r="V470" s="1166"/>
      <c r="W470" s="587">
        <f t="shared" si="39"/>
        <v>0</v>
      </c>
      <c r="Y470" s="1163">
        <v>455</v>
      </c>
      <c r="Z470" s="1164"/>
      <c r="AA470" s="1165"/>
      <c r="AB470" s="1166"/>
      <c r="AC470" s="587">
        <f t="shared" si="40"/>
        <v>0</v>
      </c>
      <c r="AE470" s="1163">
        <v>455</v>
      </c>
      <c r="AF470" s="1164"/>
      <c r="AG470" s="1165"/>
      <c r="AH470" s="1166"/>
      <c r="AI470" s="587">
        <f t="shared" si="41"/>
        <v>0</v>
      </c>
      <c r="AK470" s="1163">
        <v>455</v>
      </c>
      <c r="AL470" s="1164"/>
      <c r="AM470" s="1165"/>
      <c r="AN470" s="1166"/>
      <c r="AO470" s="587">
        <f t="shared" si="42"/>
        <v>0</v>
      </c>
      <c r="AQ470" s="1163">
        <v>455</v>
      </c>
      <c r="AR470" s="1164"/>
      <c r="AS470" s="1165"/>
      <c r="AT470" s="1166"/>
      <c r="AU470" s="587">
        <f t="shared" si="43"/>
        <v>0</v>
      </c>
      <c r="AW470" s="1163">
        <v>455</v>
      </c>
      <c r="AX470" s="1164"/>
      <c r="AY470" s="1165"/>
      <c r="AZ470" s="1166"/>
      <c r="BA470" s="587">
        <f t="shared" si="44"/>
        <v>0</v>
      </c>
    </row>
    <row r="471" spans="1:53" s="17" customFormat="1" ht="16.75" hidden="1" customHeight="1" outlineLevel="1">
      <c r="A471" s="1163">
        <v>456</v>
      </c>
      <c r="B471" s="1164"/>
      <c r="C471" s="1165"/>
      <c r="D471" s="1166"/>
      <c r="E471" s="587">
        <f t="shared" si="36"/>
        <v>0</v>
      </c>
      <c r="G471" s="1163">
        <v>456</v>
      </c>
      <c r="H471" s="1164"/>
      <c r="I471" s="1165"/>
      <c r="J471" s="1166"/>
      <c r="K471" s="587">
        <f t="shared" si="37"/>
        <v>0</v>
      </c>
      <c r="M471" s="1163">
        <v>456</v>
      </c>
      <c r="N471" s="1164"/>
      <c r="O471" s="1165"/>
      <c r="P471" s="1166"/>
      <c r="Q471" s="587">
        <f t="shared" si="38"/>
        <v>0</v>
      </c>
      <c r="S471" s="1163">
        <v>456</v>
      </c>
      <c r="T471" s="1164"/>
      <c r="U471" s="1165"/>
      <c r="V471" s="1166"/>
      <c r="W471" s="587">
        <f t="shared" si="39"/>
        <v>0</v>
      </c>
      <c r="Y471" s="1163">
        <v>456</v>
      </c>
      <c r="Z471" s="1164"/>
      <c r="AA471" s="1165"/>
      <c r="AB471" s="1166"/>
      <c r="AC471" s="587">
        <f t="shared" si="40"/>
        <v>0</v>
      </c>
      <c r="AE471" s="1163">
        <v>456</v>
      </c>
      <c r="AF471" s="1164"/>
      <c r="AG471" s="1165"/>
      <c r="AH471" s="1166"/>
      <c r="AI471" s="587">
        <f t="shared" si="41"/>
        <v>0</v>
      </c>
      <c r="AK471" s="1163">
        <v>456</v>
      </c>
      <c r="AL471" s="1164"/>
      <c r="AM471" s="1165"/>
      <c r="AN471" s="1166"/>
      <c r="AO471" s="587">
        <f t="shared" si="42"/>
        <v>0</v>
      </c>
      <c r="AQ471" s="1163">
        <v>456</v>
      </c>
      <c r="AR471" s="1164"/>
      <c r="AS471" s="1165"/>
      <c r="AT471" s="1166"/>
      <c r="AU471" s="587">
        <f t="shared" si="43"/>
        <v>0</v>
      </c>
      <c r="AW471" s="1163">
        <v>456</v>
      </c>
      <c r="AX471" s="1164"/>
      <c r="AY471" s="1165"/>
      <c r="AZ471" s="1166"/>
      <c r="BA471" s="587">
        <f t="shared" si="44"/>
        <v>0</v>
      </c>
    </row>
    <row r="472" spans="1:53" s="17" customFormat="1" ht="16.75" hidden="1" customHeight="1" outlineLevel="1">
      <c r="A472" s="1163">
        <v>457</v>
      </c>
      <c r="B472" s="1164"/>
      <c r="C472" s="1165"/>
      <c r="D472" s="1166"/>
      <c r="E472" s="587">
        <f t="shared" si="36"/>
        <v>0</v>
      </c>
      <c r="G472" s="1163">
        <v>457</v>
      </c>
      <c r="H472" s="1164"/>
      <c r="I472" s="1165"/>
      <c r="J472" s="1166"/>
      <c r="K472" s="587">
        <f t="shared" si="37"/>
        <v>0</v>
      </c>
      <c r="M472" s="1163">
        <v>457</v>
      </c>
      <c r="N472" s="1164"/>
      <c r="O472" s="1165"/>
      <c r="P472" s="1166"/>
      <c r="Q472" s="587">
        <f t="shared" si="38"/>
        <v>0</v>
      </c>
      <c r="S472" s="1163">
        <v>457</v>
      </c>
      <c r="T472" s="1164"/>
      <c r="U472" s="1165"/>
      <c r="V472" s="1166"/>
      <c r="W472" s="587">
        <f t="shared" si="39"/>
        <v>0</v>
      </c>
      <c r="Y472" s="1163">
        <v>457</v>
      </c>
      <c r="Z472" s="1164"/>
      <c r="AA472" s="1165"/>
      <c r="AB472" s="1166"/>
      <c r="AC472" s="587">
        <f t="shared" si="40"/>
        <v>0</v>
      </c>
      <c r="AE472" s="1163">
        <v>457</v>
      </c>
      <c r="AF472" s="1164"/>
      <c r="AG472" s="1165"/>
      <c r="AH472" s="1166"/>
      <c r="AI472" s="587">
        <f t="shared" si="41"/>
        <v>0</v>
      </c>
      <c r="AK472" s="1163">
        <v>457</v>
      </c>
      <c r="AL472" s="1164"/>
      <c r="AM472" s="1165"/>
      <c r="AN472" s="1166"/>
      <c r="AO472" s="587">
        <f t="shared" si="42"/>
        <v>0</v>
      </c>
      <c r="AQ472" s="1163">
        <v>457</v>
      </c>
      <c r="AR472" s="1164"/>
      <c r="AS472" s="1165"/>
      <c r="AT472" s="1166"/>
      <c r="AU472" s="587">
        <f t="shared" si="43"/>
        <v>0</v>
      </c>
      <c r="AW472" s="1163">
        <v>457</v>
      </c>
      <c r="AX472" s="1164"/>
      <c r="AY472" s="1165"/>
      <c r="AZ472" s="1166"/>
      <c r="BA472" s="587">
        <f t="shared" si="44"/>
        <v>0</v>
      </c>
    </row>
    <row r="473" spans="1:53" s="17" customFormat="1" ht="16.75" hidden="1" customHeight="1" outlineLevel="1">
      <c r="A473" s="1163">
        <v>458</v>
      </c>
      <c r="B473" s="1164"/>
      <c r="C473" s="1165"/>
      <c r="D473" s="1166"/>
      <c r="E473" s="587">
        <f t="shared" si="36"/>
        <v>0</v>
      </c>
      <c r="G473" s="1163">
        <v>458</v>
      </c>
      <c r="H473" s="1164"/>
      <c r="I473" s="1165"/>
      <c r="J473" s="1166"/>
      <c r="K473" s="587">
        <f t="shared" si="37"/>
        <v>0</v>
      </c>
      <c r="M473" s="1163">
        <v>458</v>
      </c>
      <c r="N473" s="1164"/>
      <c r="O473" s="1165"/>
      <c r="P473" s="1166"/>
      <c r="Q473" s="587">
        <f t="shared" si="38"/>
        <v>0</v>
      </c>
      <c r="S473" s="1163">
        <v>458</v>
      </c>
      <c r="T473" s="1164"/>
      <c r="U473" s="1165"/>
      <c r="V473" s="1166"/>
      <c r="W473" s="587">
        <f t="shared" si="39"/>
        <v>0</v>
      </c>
      <c r="Y473" s="1163">
        <v>458</v>
      </c>
      <c r="Z473" s="1164"/>
      <c r="AA473" s="1165"/>
      <c r="AB473" s="1166"/>
      <c r="AC473" s="587">
        <f t="shared" si="40"/>
        <v>0</v>
      </c>
      <c r="AE473" s="1163">
        <v>458</v>
      </c>
      <c r="AF473" s="1164"/>
      <c r="AG473" s="1165"/>
      <c r="AH473" s="1166"/>
      <c r="AI473" s="587">
        <f t="shared" si="41"/>
        <v>0</v>
      </c>
      <c r="AK473" s="1163">
        <v>458</v>
      </c>
      <c r="AL473" s="1164"/>
      <c r="AM473" s="1165"/>
      <c r="AN473" s="1166"/>
      <c r="AO473" s="587">
        <f t="shared" si="42"/>
        <v>0</v>
      </c>
      <c r="AQ473" s="1163">
        <v>458</v>
      </c>
      <c r="AR473" s="1164"/>
      <c r="AS473" s="1165"/>
      <c r="AT473" s="1166"/>
      <c r="AU473" s="587">
        <f t="shared" si="43"/>
        <v>0</v>
      </c>
      <c r="AW473" s="1163">
        <v>458</v>
      </c>
      <c r="AX473" s="1164"/>
      <c r="AY473" s="1165"/>
      <c r="AZ473" s="1166"/>
      <c r="BA473" s="587">
        <f t="shared" si="44"/>
        <v>0</v>
      </c>
    </row>
    <row r="474" spans="1:53" s="17" customFormat="1" ht="16.75" hidden="1" customHeight="1" outlineLevel="1">
      <c r="A474" s="1163">
        <v>459</v>
      </c>
      <c r="B474" s="1164"/>
      <c r="C474" s="1165"/>
      <c r="D474" s="1166"/>
      <c r="E474" s="587">
        <f t="shared" si="36"/>
        <v>0</v>
      </c>
      <c r="G474" s="1163">
        <v>459</v>
      </c>
      <c r="H474" s="1164"/>
      <c r="I474" s="1165"/>
      <c r="J474" s="1166"/>
      <c r="K474" s="587">
        <f t="shared" si="37"/>
        <v>0</v>
      </c>
      <c r="M474" s="1163">
        <v>459</v>
      </c>
      <c r="N474" s="1164"/>
      <c r="O474" s="1165"/>
      <c r="P474" s="1166"/>
      <c r="Q474" s="587">
        <f t="shared" si="38"/>
        <v>0</v>
      </c>
      <c r="S474" s="1163">
        <v>459</v>
      </c>
      <c r="T474" s="1164"/>
      <c r="U474" s="1165"/>
      <c r="V474" s="1166"/>
      <c r="W474" s="587">
        <f t="shared" si="39"/>
        <v>0</v>
      </c>
      <c r="Y474" s="1163">
        <v>459</v>
      </c>
      <c r="Z474" s="1164"/>
      <c r="AA474" s="1165"/>
      <c r="AB474" s="1166"/>
      <c r="AC474" s="587">
        <f t="shared" si="40"/>
        <v>0</v>
      </c>
      <c r="AE474" s="1163">
        <v>459</v>
      </c>
      <c r="AF474" s="1164"/>
      <c r="AG474" s="1165"/>
      <c r="AH474" s="1166"/>
      <c r="AI474" s="587">
        <f t="shared" si="41"/>
        <v>0</v>
      </c>
      <c r="AK474" s="1163">
        <v>459</v>
      </c>
      <c r="AL474" s="1164"/>
      <c r="AM474" s="1165"/>
      <c r="AN474" s="1166"/>
      <c r="AO474" s="587">
        <f t="shared" si="42"/>
        <v>0</v>
      </c>
      <c r="AQ474" s="1163">
        <v>459</v>
      </c>
      <c r="AR474" s="1164"/>
      <c r="AS474" s="1165"/>
      <c r="AT474" s="1166"/>
      <c r="AU474" s="587">
        <f t="shared" si="43"/>
        <v>0</v>
      </c>
      <c r="AW474" s="1163">
        <v>459</v>
      </c>
      <c r="AX474" s="1164"/>
      <c r="AY474" s="1165"/>
      <c r="AZ474" s="1166"/>
      <c r="BA474" s="587">
        <f t="shared" si="44"/>
        <v>0</v>
      </c>
    </row>
    <row r="475" spans="1:53" s="17" customFormat="1" ht="16.75" hidden="1" customHeight="1" outlineLevel="1">
      <c r="A475" s="1163">
        <v>460</v>
      </c>
      <c r="B475" s="1164"/>
      <c r="C475" s="1165"/>
      <c r="D475" s="1166"/>
      <c r="E475" s="587">
        <f t="shared" si="36"/>
        <v>0</v>
      </c>
      <c r="G475" s="1163">
        <v>460</v>
      </c>
      <c r="H475" s="1164"/>
      <c r="I475" s="1165"/>
      <c r="J475" s="1166"/>
      <c r="K475" s="587">
        <f t="shared" si="37"/>
        <v>0</v>
      </c>
      <c r="M475" s="1163">
        <v>460</v>
      </c>
      <c r="N475" s="1164"/>
      <c r="O475" s="1165"/>
      <c r="P475" s="1166"/>
      <c r="Q475" s="587">
        <f t="shared" si="38"/>
        <v>0</v>
      </c>
      <c r="S475" s="1163">
        <v>460</v>
      </c>
      <c r="T475" s="1164"/>
      <c r="U475" s="1165"/>
      <c r="V475" s="1166"/>
      <c r="W475" s="587">
        <f t="shared" si="39"/>
        <v>0</v>
      </c>
      <c r="Y475" s="1163">
        <v>460</v>
      </c>
      <c r="Z475" s="1164"/>
      <c r="AA475" s="1165"/>
      <c r="AB475" s="1166"/>
      <c r="AC475" s="587">
        <f t="shared" si="40"/>
        <v>0</v>
      </c>
      <c r="AE475" s="1163">
        <v>460</v>
      </c>
      <c r="AF475" s="1164"/>
      <c r="AG475" s="1165"/>
      <c r="AH475" s="1166"/>
      <c r="AI475" s="587">
        <f t="shared" si="41"/>
        <v>0</v>
      </c>
      <c r="AK475" s="1163">
        <v>460</v>
      </c>
      <c r="AL475" s="1164"/>
      <c r="AM475" s="1165"/>
      <c r="AN475" s="1166"/>
      <c r="AO475" s="587">
        <f t="shared" si="42"/>
        <v>0</v>
      </c>
      <c r="AQ475" s="1163">
        <v>460</v>
      </c>
      <c r="AR475" s="1164"/>
      <c r="AS475" s="1165"/>
      <c r="AT475" s="1166"/>
      <c r="AU475" s="587">
        <f t="shared" si="43"/>
        <v>0</v>
      </c>
      <c r="AW475" s="1163">
        <v>460</v>
      </c>
      <c r="AX475" s="1164"/>
      <c r="AY475" s="1165"/>
      <c r="AZ475" s="1166"/>
      <c r="BA475" s="587">
        <f t="shared" si="44"/>
        <v>0</v>
      </c>
    </row>
    <row r="476" spans="1:53" s="17" customFormat="1" ht="16.75" hidden="1" customHeight="1" outlineLevel="1">
      <c r="A476" s="1163">
        <v>461</v>
      </c>
      <c r="B476" s="1164"/>
      <c r="C476" s="1165"/>
      <c r="D476" s="1166"/>
      <c r="E476" s="587">
        <f t="shared" si="36"/>
        <v>0</v>
      </c>
      <c r="G476" s="1163">
        <v>461</v>
      </c>
      <c r="H476" s="1164"/>
      <c r="I476" s="1165"/>
      <c r="J476" s="1166"/>
      <c r="K476" s="587">
        <f t="shared" si="37"/>
        <v>0</v>
      </c>
      <c r="M476" s="1163">
        <v>461</v>
      </c>
      <c r="N476" s="1164"/>
      <c r="O476" s="1165"/>
      <c r="P476" s="1166"/>
      <c r="Q476" s="587">
        <f t="shared" si="38"/>
        <v>0</v>
      </c>
      <c r="S476" s="1163">
        <v>461</v>
      </c>
      <c r="T476" s="1164"/>
      <c r="U476" s="1165"/>
      <c r="V476" s="1166"/>
      <c r="W476" s="587">
        <f t="shared" si="39"/>
        <v>0</v>
      </c>
      <c r="Y476" s="1163">
        <v>461</v>
      </c>
      <c r="Z476" s="1164"/>
      <c r="AA476" s="1165"/>
      <c r="AB476" s="1166"/>
      <c r="AC476" s="587">
        <f t="shared" si="40"/>
        <v>0</v>
      </c>
      <c r="AE476" s="1163">
        <v>461</v>
      </c>
      <c r="AF476" s="1164"/>
      <c r="AG476" s="1165"/>
      <c r="AH476" s="1166"/>
      <c r="AI476" s="587">
        <f t="shared" si="41"/>
        <v>0</v>
      </c>
      <c r="AK476" s="1163">
        <v>461</v>
      </c>
      <c r="AL476" s="1164"/>
      <c r="AM476" s="1165"/>
      <c r="AN476" s="1166"/>
      <c r="AO476" s="587">
        <f t="shared" si="42"/>
        <v>0</v>
      </c>
      <c r="AQ476" s="1163">
        <v>461</v>
      </c>
      <c r="AR476" s="1164"/>
      <c r="AS476" s="1165"/>
      <c r="AT476" s="1166"/>
      <c r="AU476" s="587">
        <f t="shared" si="43"/>
        <v>0</v>
      </c>
      <c r="AW476" s="1163">
        <v>461</v>
      </c>
      <c r="AX476" s="1164"/>
      <c r="AY476" s="1165"/>
      <c r="AZ476" s="1166"/>
      <c r="BA476" s="587">
        <f t="shared" si="44"/>
        <v>0</v>
      </c>
    </row>
    <row r="477" spans="1:53" s="17" customFormat="1" ht="16.75" hidden="1" customHeight="1" outlineLevel="1">
      <c r="A477" s="1163">
        <v>462</v>
      </c>
      <c r="B477" s="1164"/>
      <c r="C477" s="1165"/>
      <c r="D477" s="1166"/>
      <c r="E477" s="587">
        <f t="shared" si="36"/>
        <v>0</v>
      </c>
      <c r="G477" s="1163">
        <v>462</v>
      </c>
      <c r="H477" s="1164"/>
      <c r="I477" s="1165"/>
      <c r="J477" s="1166"/>
      <c r="K477" s="587">
        <f t="shared" si="37"/>
        <v>0</v>
      </c>
      <c r="M477" s="1163">
        <v>462</v>
      </c>
      <c r="N477" s="1164"/>
      <c r="O477" s="1165"/>
      <c r="P477" s="1166"/>
      <c r="Q477" s="587">
        <f t="shared" si="38"/>
        <v>0</v>
      </c>
      <c r="S477" s="1163">
        <v>462</v>
      </c>
      <c r="T477" s="1164"/>
      <c r="U477" s="1165"/>
      <c r="V477" s="1166"/>
      <c r="W477" s="587">
        <f t="shared" si="39"/>
        <v>0</v>
      </c>
      <c r="Y477" s="1163">
        <v>462</v>
      </c>
      <c r="Z477" s="1164"/>
      <c r="AA477" s="1165"/>
      <c r="AB477" s="1166"/>
      <c r="AC477" s="587">
        <f t="shared" si="40"/>
        <v>0</v>
      </c>
      <c r="AE477" s="1163">
        <v>462</v>
      </c>
      <c r="AF477" s="1164"/>
      <c r="AG477" s="1165"/>
      <c r="AH477" s="1166"/>
      <c r="AI477" s="587">
        <f t="shared" si="41"/>
        <v>0</v>
      </c>
      <c r="AK477" s="1163">
        <v>462</v>
      </c>
      <c r="AL477" s="1164"/>
      <c r="AM477" s="1165"/>
      <c r="AN477" s="1166"/>
      <c r="AO477" s="587">
        <f t="shared" si="42"/>
        <v>0</v>
      </c>
      <c r="AQ477" s="1163">
        <v>462</v>
      </c>
      <c r="AR477" s="1164"/>
      <c r="AS477" s="1165"/>
      <c r="AT477" s="1166"/>
      <c r="AU477" s="587">
        <f t="shared" si="43"/>
        <v>0</v>
      </c>
      <c r="AW477" s="1163">
        <v>462</v>
      </c>
      <c r="AX477" s="1164"/>
      <c r="AY477" s="1165"/>
      <c r="AZ477" s="1166"/>
      <c r="BA477" s="587">
        <f t="shared" si="44"/>
        <v>0</v>
      </c>
    </row>
    <row r="478" spans="1:53" s="17" customFormat="1" ht="16.75" hidden="1" customHeight="1" outlineLevel="1">
      <c r="A478" s="1163">
        <v>463</v>
      </c>
      <c r="B478" s="1164"/>
      <c r="C478" s="1165"/>
      <c r="D478" s="1166"/>
      <c r="E478" s="587">
        <f t="shared" si="36"/>
        <v>0</v>
      </c>
      <c r="G478" s="1163">
        <v>463</v>
      </c>
      <c r="H478" s="1164"/>
      <c r="I478" s="1165"/>
      <c r="J478" s="1166"/>
      <c r="K478" s="587">
        <f t="shared" si="37"/>
        <v>0</v>
      </c>
      <c r="M478" s="1163">
        <v>463</v>
      </c>
      <c r="N478" s="1164"/>
      <c r="O478" s="1165"/>
      <c r="P478" s="1166"/>
      <c r="Q478" s="587">
        <f t="shared" si="38"/>
        <v>0</v>
      </c>
      <c r="S478" s="1163">
        <v>463</v>
      </c>
      <c r="T478" s="1164"/>
      <c r="U478" s="1165"/>
      <c r="V478" s="1166"/>
      <c r="W478" s="587">
        <f t="shared" si="39"/>
        <v>0</v>
      </c>
      <c r="Y478" s="1163">
        <v>463</v>
      </c>
      <c r="Z478" s="1164"/>
      <c r="AA478" s="1165"/>
      <c r="AB478" s="1166"/>
      <c r="AC478" s="587">
        <f t="shared" si="40"/>
        <v>0</v>
      </c>
      <c r="AE478" s="1163">
        <v>463</v>
      </c>
      <c r="AF478" s="1164"/>
      <c r="AG478" s="1165"/>
      <c r="AH478" s="1166"/>
      <c r="AI478" s="587">
        <f t="shared" si="41"/>
        <v>0</v>
      </c>
      <c r="AK478" s="1163">
        <v>463</v>
      </c>
      <c r="AL478" s="1164"/>
      <c r="AM478" s="1165"/>
      <c r="AN478" s="1166"/>
      <c r="AO478" s="587">
        <f t="shared" si="42"/>
        <v>0</v>
      </c>
      <c r="AQ478" s="1163">
        <v>463</v>
      </c>
      <c r="AR478" s="1164"/>
      <c r="AS478" s="1165"/>
      <c r="AT478" s="1166"/>
      <c r="AU478" s="587">
        <f t="shared" si="43"/>
        <v>0</v>
      </c>
      <c r="AW478" s="1163">
        <v>463</v>
      </c>
      <c r="AX478" s="1164"/>
      <c r="AY478" s="1165"/>
      <c r="AZ478" s="1166"/>
      <c r="BA478" s="587">
        <f t="shared" si="44"/>
        <v>0</v>
      </c>
    </row>
    <row r="479" spans="1:53" s="17" customFormat="1" ht="16.75" hidden="1" customHeight="1" outlineLevel="1">
      <c r="A479" s="1163">
        <v>464</v>
      </c>
      <c r="B479" s="1164"/>
      <c r="C479" s="1165"/>
      <c r="D479" s="1166"/>
      <c r="E479" s="587">
        <f t="shared" si="36"/>
        <v>0</v>
      </c>
      <c r="G479" s="1163">
        <v>464</v>
      </c>
      <c r="H479" s="1164"/>
      <c r="I479" s="1165"/>
      <c r="J479" s="1166"/>
      <c r="K479" s="587">
        <f t="shared" si="37"/>
        <v>0</v>
      </c>
      <c r="M479" s="1163">
        <v>464</v>
      </c>
      <c r="N479" s="1164"/>
      <c r="O479" s="1165"/>
      <c r="P479" s="1166"/>
      <c r="Q479" s="587">
        <f t="shared" si="38"/>
        <v>0</v>
      </c>
      <c r="S479" s="1163">
        <v>464</v>
      </c>
      <c r="T479" s="1164"/>
      <c r="U479" s="1165"/>
      <c r="V479" s="1166"/>
      <c r="W479" s="587">
        <f t="shared" si="39"/>
        <v>0</v>
      </c>
      <c r="Y479" s="1163">
        <v>464</v>
      </c>
      <c r="Z479" s="1164"/>
      <c r="AA479" s="1165"/>
      <c r="AB479" s="1166"/>
      <c r="AC479" s="587">
        <f t="shared" si="40"/>
        <v>0</v>
      </c>
      <c r="AE479" s="1163">
        <v>464</v>
      </c>
      <c r="AF479" s="1164"/>
      <c r="AG479" s="1165"/>
      <c r="AH479" s="1166"/>
      <c r="AI479" s="587">
        <f t="shared" si="41"/>
        <v>0</v>
      </c>
      <c r="AK479" s="1163">
        <v>464</v>
      </c>
      <c r="AL479" s="1164"/>
      <c r="AM479" s="1165"/>
      <c r="AN479" s="1166"/>
      <c r="AO479" s="587">
        <f t="shared" si="42"/>
        <v>0</v>
      </c>
      <c r="AQ479" s="1163">
        <v>464</v>
      </c>
      <c r="AR479" s="1164"/>
      <c r="AS479" s="1165"/>
      <c r="AT479" s="1166"/>
      <c r="AU479" s="587">
        <f t="shared" si="43"/>
        <v>0</v>
      </c>
      <c r="AW479" s="1163">
        <v>464</v>
      </c>
      <c r="AX479" s="1164"/>
      <c r="AY479" s="1165"/>
      <c r="AZ479" s="1166"/>
      <c r="BA479" s="587">
        <f t="shared" si="44"/>
        <v>0</v>
      </c>
    </row>
    <row r="480" spans="1:53" s="17" customFormat="1" ht="16.75" hidden="1" customHeight="1" outlineLevel="1">
      <c r="A480" s="1163">
        <v>465</v>
      </c>
      <c r="B480" s="1164"/>
      <c r="C480" s="1165"/>
      <c r="D480" s="1166"/>
      <c r="E480" s="587">
        <f t="shared" si="36"/>
        <v>0</v>
      </c>
      <c r="G480" s="1163">
        <v>465</v>
      </c>
      <c r="H480" s="1164"/>
      <c r="I480" s="1165"/>
      <c r="J480" s="1166"/>
      <c r="K480" s="587">
        <f t="shared" si="37"/>
        <v>0</v>
      </c>
      <c r="M480" s="1163">
        <v>465</v>
      </c>
      <c r="N480" s="1164"/>
      <c r="O480" s="1165"/>
      <c r="P480" s="1166"/>
      <c r="Q480" s="587">
        <f t="shared" si="38"/>
        <v>0</v>
      </c>
      <c r="S480" s="1163">
        <v>465</v>
      </c>
      <c r="T480" s="1164"/>
      <c r="U480" s="1165"/>
      <c r="V480" s="1166"/>
      <c r="W480" s="587">
        <f t="shared" si="39"/>
        <v>0</v>
      </c>
      <c r="Y480" s="1163">
        <v>465</v>
      </c>
      <c r="Z480" s="1164"/>
      <c r="AA480" s="1165"/>
      <c r="AB480" s="1166"/>
      <c r="AC480" s="587">
        <f t="shared" si="40"/>
        <v>0</v>
      </c>
      <c r="AE480" s="1163">
        <v>465</v>
      </c>
      <c r="AF480" s="1164"/>
      <c r="AG480" s="1165"/>
      <c r="AH480" s="1166"/>
      <c r="AI480" s="587">
        <f t="shared" si="41"/>
        <v>0</v>
      </c>
      <c r="AK480" s="1163">
        <v>465</v>
      </c>
      <c r="AL480" s="1164"/>
      <c r="AM480" s="1165"/>
      <c r="AN480" s="1166"/>
      <c r="AO480" s="587">
        <f t="shared" si="42"/>
        <v>0</v>
      </c>
      <c r="AQ480" s="1163">
        <v>465</v>
      </c>
      <c r="AR480" s="1164"/>
      <c r="AS480" s="1165"/>
      <c r="AT480" s="1166"/>
      <c r="AU480" s="587">
        <f t="shared" si="43"/>
        <v>0</v>
      </c>
      <c r="AW480" s="1163">
        <v>465</v>
      </c>
      <c r="AX480" s="1164"/>
      <c r="AY480" s="1165"/>
      <c r="AZ480" s="1166"/>
      <c r="BA480" s="587">
        <f t="shared" si="44"/>
        <v>0</v>
      </c>
    </row>
    <row r="481" spans="1:53" s="17" customFormat="1" ht="16.75" hidden="1" customHeight="1" outlineLevel="1">
      <c r="A481" s="1163">
        <v>466</v>
      </c>
      <c r="B481" s="1164"/>
      <c r="C481" s="1165"/>
      <c r="D481" s="1166"/>
      <c r="E481" s="587">
        <f t="shared" si="36"/>
        <v>0</v>
      </c>
      <c r="G481" s="1163">
        <v>466</v>
      </c>
      <c r="H481" s="1164"/>
      <c r="I481" s="1165"/>
      <c r="J481" s="1166"/>
      <c r="K481" s="587">
        <f t="shared" si="37"/>
        <v>0</v>
      </c>
      <c r="M481" s="1163">
        <v>466</v>
      </c>
      <c r="N481" s="1164"/>
      <c r="O481" s="1165"/>
      <c r="P481" s="1166"/>
      <c r="Q481" s="587">
        <f t="shared" si="38"/>
        <v>0</v>
      </c>
      <c r="S481" s="1163">
        <v>466</v>
      </c>
      <c r="T481" s="1164"/>
      <c r="U481" s="1165"/>
      <c r="V481" s="1166"/>
      <c r="W481" s="587">
        <f t="shared" si="39"/>
        <v>0</v>
      </c>
      <c r="Y481" s="1163">
        <v>466</v>
      </c>
      <c r="Z481" s="1164"/>
      <c r="AA481" s="1165"/>
      <c r="AB481" s="1166"/>
      <c r="AC481" s="587">
        <f t="shared" si="40"/>
        <v>0</v>
      </c>
      <c r="AE481" s="1163">
        <v>466</v>
      </c>
      <c r="AF481" s="1164"/>
      <c r="AG481" s="1165"/>
      <c r="AH481" s="1166"/>
      <c r="AI481" s="587">
        <f t="shared" si="41"/>
        <v>0</v>
      </c>
      <c r="AK481" s="1163">
        <v>466</v>
      </c>
      <c r="AL481" s="1164"/>
      <c r="AM481" s="1165"/>
      <c r="AN481" s="1166"/>
      <c r="AO481" s="587">
        <f t="shared" si="42"/>
        <v>0</v>
      </c>
      <c r="AQ481" s="1163">
        <v>466</v>
      </c>
      <c r="AR481" s="1164"/>
      <c r="AS481" s="1165"/>
      <c r="AT481" s="1166"/>
      <c r="AU481" s="587">
        <f t="shared" si="43"/>
        <v>0</v>
      </c>
      <c r="AW481" s="1163">
        <v>466</v>
      </c>
      <c r="AX481" s="1164"/>
      <c r="AY481" s="1165"/>
      <c r="AZ481" s="1166"/>
      <c r="BA481" s="587">
        <f t="shared" si="44"/>
        <v>0</v>
      </c>
    </row>
    <row r="482" spans="1:53" s="17" customFormat="1" ht="16.75" hidden="1" customHeight="1" outlineLevel="1">
      <c r="A482" s="1163">
        <v>467</v>
      </c>
      <c r="B482" s="1164"/>
      <c r="C482" s="1165"/>
      <c r="D482" s="1166"/>
      <c r="E482" s="587">
        <f t="shared" si="36"/>
        <v>0</v>
      </c>
      <c r="G482" s="1163">
        <v>467</v>
      </c>
      <c r="H482" s="1164"/>
      <c r="I482" s="1165"/>
      <c r="J482" s="1166"/>
      <c r="K482" s="587">
        <f t="shared" si="37"/>
        <v>0</v>
      </c>
      <c r="M482" s="1163">
        <v>467</v>
      </c>
      <c r="N482" s="1164"/>
      <c r="O482" s="1165"/>
      <c r="P482" s="1166"/>
      <c r="Q482" s="587">
        <f t="shared" si="38"/>
        <v>0</v>
      </c>
      <c r="S482" s="1163">
        <v>467</v>
      </c>
      <c r="T482" s="1164"/>
      <c r="U482" s="1165"/>
      <c r="V482" s="1166"/>
      <c r="W482" s="587">
        <f t="shared" si="39"/>
        <v>0</v>
      </c>
      <c r="Y482" s="1163">
        <v>467</v>
      </c>
      <c r="Z482" s="1164"/>
      <c r="AA482" s="1165"/>
      <c r="AB482" s="1166"/>
      <c r="AC482" s="587">
        <f t="shared" si="40"/>
        <v>0</v>
      </c>
      <c r="AE482" s="1163">
        <v>467</v>
      </c>
      <c r="AF482" s="1164"/>
      <c r="AG482" s="1165"/>
      <c r="AH482" s="1166"/>
      <c r="AI482" s="587">
        <f t="shared" si="41"/>
        <v>0</v>
      </c>
      <c r="AK482" s="1163">
        <v>467</v>
      </c>
      <c r="AL482" s="1164"/>
      <c r="AM482" s="1165"/>
      <c r="AN482" s="1166"/>
      <c r="AO482" s="587">
        <f t="shared" si="42"/>
        <v>0</v>
      </c>
      <c r="AQ482" s="1163">
        <v>467</v>
      </c>
      <c r="AR482" s="1164"/>
      <c r="AS482" s="1165"/>
      <c r="AT482" s="1166"/>
      <c r="AU482" s="587">
        <f t="shared" si="43"/>
        <v>0</v>
      </c>
      <c r="AW482" s="1163">
        <v>467</v>
      </c>
      <c r="AX482" s="1164"/>
      <c r="AY482" s="1165"/>
      <c r="AZ482" s="1166"/>
      <c r="BA482" s="587">
        <f t="shared" si="44"/>
        <v>0</v>
      </c>
    </row>
    <row r="483" spans="1:53" s="17" customFormat="1" ht="16.75" hidden="1" customHeight="1" outlineLevel="1">
      <c r="A483" s="1163">
        <v>468</v>
      </c>
      <c r="B483" s="1164"/>
      <c r="C483" s="1165"/>
      <c r="D483" s="1166"/>
      <c r="E483" s="587">
        <f t="shared" si="36"/>
        <v>0</v>
      </c>
      <c r="G483" s="1163">
        <v>468</v>
      </c>
      <c r="H483" s="1164"/>
      <c r="I483" s="1165"/>
      <c r="J483" s="1166"/>
      <c r="K483" s="587">
        <f t="shared" si="37"/>
        <v>0</v>
      </c>
      <c r="M483" s="1163">
        <v>468</v>
      </c>
      <c r="N483" s="1164"/>
      <c r="O483" s="1165"/>
      <c r="P483" s="1166"/>
      <c r="Q483" s="587">
        <f t="shared" si="38"/>
        <v>0</v>
      </c>
      <c r="S483" s="1163">
        <v>468</v>
      </c>
      <c r="T483" s="1164"/>
      <c r="U483" s="1165"/>
      <c r="V483" s="1166"/>
      <c r="W483" s="587">
        <f t="shared" si="39"/>
        <v>0</v>
      </c>
      <c r="Y483" s="1163">
        <v>468</v>
      </c>
      <c r="Z483" s="1164"/>
      <c r="AA483" s="1165"/>
      <c r="AB483" s="1166"/>
      <c r="AC483" s="587">
        <f t="shared" si="40"/>
        <v>0</v>
      </c>
      <c r="AE483" s="1163">
        <v>468</v>
      </c>
      <c r="AF483" s="1164"/>
      <c r="AG483" s="1165"/>
      <c r="AH483" s="1166"/>
      <c r="AI483" s="587">
        <f t="shared" si="41"/>
        <v>0</v>
      </c>
      <c r="AK483" s="1163">
        <v>468</v>
      </c>
      <c r="AL483" s="1164"/>
      <c r="AM483" s="1165"/>
      <c r="AN483" s="1166"/>
      <c r="AO483" s="587">
        <f t="shared" si="42"/>
        <v>0</v>
      </c>
      <c r="AQ483" s="1163">
        <v>468</v>
      </c>
      <c r="AR483" s="1164"/>
      <c r="AS483" s="1165"/>
      <c r="AT483" s="1166"/>
      <c r="AU483" s="587">
        <f t="shared" si="43"/>
        <v>0</v>
      </c>
      <c r="AW483" s="1163">
        <v>468</v>
      </c>
      <c r="AX483" s="1164"/>
      <c r="AY483" s="1165"/>
      <c r="AZ483" s="1166"/>
      <c r="BA483" s="587">
        <f t="shared" si="44"/>
        <v>0</v>
      </c>
    </row>
    <row r="484" spans="1:53" s="17" customFormat="1" ht="16.75" hidden="1" customHeight="1" outlineLevel="1">
      <c r="A484" s="1163">
        <v>469</v>
      </c>
      <c r="B484" s="1164"/>
      <c r="C484" s="1165"/>
      <c r="D484" s="1166"/>
      <c r="E484" s="587">
        <f t="shared" si="36"/>
        <v>0</v>
      </c>
      <c r="G484" s="1163">
        <v>469</v>
      </c>
      <c r="H484" s="1164"/>
      <c r="I484" s="1165"/>
      <c r="J484" s="1166"/>
      <c r="K484" s="587">
        <f t="shared" si="37"/>
        <v>0</v>
      </c>
      <c r="M484" s="1163">
        <v>469</v>
      </c>
      <c r="N484" s="1164"/>
      <c r="O484" s="1165"/>
      <c r="P484" s="1166"/>
      <c r="Q484" s="587">
        <f t="shared" si="38"/>
        <v>0</v>
      </c>
      <c r="S484" s="1163">
        <v>469</v>
      </c>
      <c r="T484" s="1164"/>
      <c r="U484" s="1165"/>
      <c r="V484" s="1166"/>
      <c r="W484" s="587">
        <f t="shared" si="39"/>
        <v>0</v>
      </c>
      <c r="Y484" s="1163">
        <v>469</v>
      </c>
      <c r="Z484" s="1164"/>
      <c r="AA484" s="1165"/>
      <c r="AB484" s="1166"/>
      <c r="AC484" s="587">
        <f t="shared" si="40"/>
        <v>0</v>
      </c>
      <c r="AE484" s="1163">
        <v>469</v>
      </c>
      <c r="AF484" s="1164"/>
      <c r="AG484" s="1165"/>
      <c r="AH484" s="1166"/>
      <c r="AI484" s="587">
        <f t="shared" si="41"/>
        <v>0</v>
      </c>
      <c r="AK484" s="1163">
        <v>469</v>
      </c>
      <c r="AL484" s="1164"/>
      <c r="AM484" s="1165"/>
      <c r="AN484" s="1166"/>
      <c r="AO484" s="587">
        <f t="shared" si="42"/>
        <v>0</v>
      </c>
      <c r="AQ484" s="1163">
        <v>469</v>
      </c>
      <c r="AR484" s="1164"/>
      <c r="AS484" s="1165"/>
      <c r="AT484" s="1166"/>
      <c r="AU484" s="587">
        <f t="shared" si="43"/>
        <v>0</v>
      </c>
      <c r="AW484" s="1163">
        <v>469</v>
      </c>
      <c r="AX484" s="1164"/>
      <c r="AY484" s="1165"/>
      <c r="AZ484" s="1166"/>
      <c r="BA484" s="587">
        <f t="shared" si="44"/>
        <v>0</v>
      </c>
    </row>
    <row r="485" spans="1:53" s="17" customFormat="1" ht="16.75" hidden="1" customHeight="1" outlineLevel="1">
      <c r="A485" s="1163">
        <v>470</v>
      </c>
      <c r="B485" s="1164"/>
      <c r="C485" s="1165"/>
      <c r="D485" s="1166"/>
      <c r="E485" s="587">
        <f t="shared" si="36"/>
        <v>0</v>
      </c>
      <c r="G485" s="1163">
        <v>470</v>
      </c>
      <c r="H485" s="1164"/>
      <c r="I485" s="1165"/>
      <c r="J485" s="1166"/>
      <c r="K485" s="587">
        <f t="shared" si="37"/>
        <v>0</v>
      </c>
      <c r="M485" s="1163">
        <v>470</v>
      </c>
      <c r="N485" s="1164"/>
      <c r="O485" s="1165"/>
      <c r="P485" s="1166"/>
      <c r="Q485" s="587">
        <f t="shared" si="38"/>
        <v>0</v>
      </c>
      <c r="S485" s="1163">
        <v>470</v>
      </c>
      <c r="T485" s="1164"/>
      <c r="U485" s="1165"/>
      <c r="V485" s="1166"/>
      <c r="W485" s="587">
        <f t="shared" si="39"/>
        <v>0</v>
      </c>
      <c r="Y485" s="1163">
        <v>470</v>
      </c>
      <c r="Z485" s="1164"/>
      <c r="AA485" s="1165"/>
      <c r="AB485" s="1166"/>
      <c r="AC485" s="587">
        <f t="shared" si="40"/>
        <v>0</v>
      </c>
      <c r="AE485" s="1163">
        <v>470</v>
      </c>
      <c r="AF485" s="1164"/>
      <c r="AG485" s="1165"/>
      <c r="AH485" s="1166"/>
      <c r="AI485" s="587">
        <f t="shared" si="41"/>
        <v>0</v>
      </c>
      <c r="AK485" s="1163">
        <v>470</v>
      </c>
      <c r="AL485" s="1164"/>
      <c r="AM485" s="1165"/>
      <c r="AN485" s="1166"/>
      <c r="AO485" s="587">
        <f t="shared" si="42"/>
        <v>0</v>
      </c>
      <c r="AQ485" s="1163">
        <v>470</v>
      </c>
      <c r="AR485" s="1164"/>
      <c r="AS485" s="1165"/>
      <c r="AT485" s="1166"/>
      <c r="AU485" s="587">
        <f t="shared" si="43"/>
        <v>0</v>
      </c>
      <c r="AW485" s="1163">
        <v>470</v>
      </c>
      <c r="AX485" s="1164"/>
      <c r="AY485" s="1165"/>
      <c r="AZ485" s="1166"/>
      <c r="BA485" s="587">
        <f t="shared" si="44"/>
        <v>0</v>
      </c>
    </row>
    <row r="486" spans="1:53" s="17" customFormat="1" ht="16.75" hidden="1" customHeight="1" outlineLevel="1">
      <c r="A486" s="1163">
        <v>471</v>
      </c>
      <c r="B486" s="1164"/>
      <c r="C486" s="1165"/>
      <c r="D486" s="1166"/>
      <c r="E486" s="587">
        <f t="shared" si="36"/>
        <v>0</v>
      </c>
      <c r="G486" s="1163">
        <v>471</v>
      </c>
      <c r="H486" s="1164"/>
      <c r="I486" s="1165"/>
      <c r="J486" s="1166"/>
      <c r="K486" s="587">
        <f t="shared" si="37"/>
        <v>0</v>
      </c>
      <c r="M486" s="1163">
        <v>471</v>
      </c>
      <c r="N486" s="1164"/>
      <c r="O486" s="1165"/>
      <c r="P486" s="1166"/>
      <c r="Q486" s="587">
        <f t="shared" si="38"/>
        <v>0</v>
      </c>
      <c r="S486" s="1163">
        <v>471</v>
      </c>
      <c r="T486" s="1164"/>
      <c r="U486" s="1165"/>
      <c r="V486" s="1166"/>
      <c r="W486" s="587">
        <f t="shared" si="39"/>
        <v>0</v>
      </c>
      <c r="Y486" s="1163">
        <v>471</v>
      </c>
      <c r="Z486" s="1164"/>
      <c r="AA486" s="1165"/>
      <c r="AB486" s="1166"/>
      <c r="AC486" s="587">
        <f t="shared" si="40"/>
        <v>0</v>
      </c>
      <c r="AE486" s="1163">
        <v>471</v>
      </c>
      <c r="AF486" s="1164"/>
      <c r="AG486" s="1165"/>
      <c r="AH486" s="1166"/>
      <c r="AI486" s="587">
        <f t="shared" si="41"/>
        <v>0</v>
      </c>
      <c r="AK486" s="1163">
        <v>471</v>
      </c>
      <c r="AL486" s="1164"/>
      <c r="AM486" s="1165"/>
      <c r="AN486" s="1166"/>
      <c r="AO486" s="587">
        <f t="shared" si="42"/>
        <v>0</v>
      </c>
      <c r="AQ486" s="1163">
        <v>471</v>
      </c>
      <c r="AR486" s="1164"/>
      <c r="AS486" s="1165"/>
      <c r="AT486" s="1166"/>
      <c r="AU486" s="587">
        <f t="shared" si="43"/>
        <v>0</v>
      </c>
      <c r="AW486" s="1163">
        <v>471</v>
      </c>
      <c r="AX486" s="1164"/>
      <c r="AY486" s="1165"/>
      <c r="AZ486" s="1166"/>
      <c r="BA486" s="587">
        <f t="shared" si="44"/>
        <v>0</v>
      </c>
    </row>
    <row r="487" spans="1:53" s="17" customFormat="1" ht="16.75" hidden="1" customHeight="1" outlineLevel="1">
      <c r="A487" s="1163">
        <v>472</v>
      </c>
      <c r="B487" s="1164"/>
      <c r="C487" s="1165"/>
      <c r="D487" s="1166"/>
      <c r="E487" s="587">
        <f t="shared" si="36"/>
        <v>0</v>
      </c>
      <c r="G487" s="1163">
        <v>472</v>
      </c>
      <c r="H487" s="1164"/>
      <c r="I487" s="1165"/>
      <c r="J487" s="1166"/>
      <c r="K487" s="587">
        <f t="shared" si="37"/>
        <v>0</v>
      </c>
      <c r="M487" s="1163">
        <v>472</v>
      </c>
      <c r="N487" s="1164"/>
      <c r="O487" s="1165"/>
      <c r="P487" s="1166"/>
      <c r="Q487" s="587">
        <f t="shared" si="38"/>
        <v>0</v>
      </c>
      <c r="S487" s="1163">
        <v>472</v>
      </c>
      <c r="T487" s="1164"/>
      <c r="U487" s="1165"/>
      <c r="V487" s="1166"/>
      <c r="W487" s="587">
        <f t="shared" si="39"/>
        <v>0</v>
      </c>
      <c r="Y487" s="1163">
        <v>472</v>
      </c>
      <c r="Z487" s="1164"/>
      <c r="AA487" s="1165"/>
      <c r="AB487" s="1166"/>
      <c r="AC487" s="587">
        <f t="shared" si="40"/>
        <v>0</v>
      </c>
      <c r="AE487" s="1163">
        <v>472</v>
      </c>
      <c r="AF487" s="1164"/>
      <c r="AG487" s="1165"/>
      <c r="AH487" s="1166"/>
      <c r="AI487" s="587">
        <f t="shared" si="41"/>
        <v>0</v>
      </c>
      <c r="AK487" s="1163">
        <v>472</v>
      </c>
      <c r="AL487" s="1164"/>
      <c r="AM487" s="1165"/>
      <c r="AN487" s="1166"/>
      <c r="AO487" s="587">
        <f t="shared" si="42"/>
        <v>0</v>
      </c>
      <c r="AQ487" s="1163">
        <v>472</v>
      </c>
      <c r="AR487" s="1164"/>
      <c r="AS487" s="1165"/>
      <c r="AT487" s="1166"/>
      <c r="AU487" s="587">
        <f t="shared" si="43"/>
        <v>0</v>
      </c>
      <c r="AW487" s="1163">
        <v>472</v>
      </c>
      <c r="AX487" s="1164"/>
      <c r="AY487" s="1165"/>
      <c r="AZ487" s="1166"/>
      <c r="BA487" s="587">
        <f t="shared" si="44"/>
        <v>0</v>
      </c>
    </row>
    <row r="488" spans="1:53" s="17" customFormat="1" ht="16.75" hidden="1" customHeight="1" outlineLevel="1">
      <c r="A488" s="1163">
        <v>473</v>
      </c>
      <c r="B488" s="1164"/>
      <c r="C488" s="1165"/>
      <c r="D488" s="1166"/>
      <c r="E488" s="587">
        <f t="shared" si="36"/>
        <v>0</v>
      </c>
      <c r="G488" s="1163">
        <v>473</v>
      </c>
      <c r="H488" s="1164"/>
      <c r="I488" s="1165"/>
      <c r="J488" s="1166"/>
      <c r="K488" s="587">
        <f t="shared" si="37"/>
        <v>0</v>
      </c>
      <c r="M488" s="1163">
        <v>473</v>
      </c>
      <c r="N488" s="1164"/>
      <c r="O488" s="1165"/>
      <c r="P488" s="1166"/>
      <c r="Q488" s="587">
        <f t="shared" si="38"/>
        <v>0</v>
      </c>
      <c r="S488" s="1163">
        <v>473</v>
      </c>
      <c r="T488" s="1164"/>
      <c r="U488" s="1165"/>
      <c r="V488" s="1166"/>
      <c r="W488" s="587">
        <f t="shared" si="39"/>
        <v>0</v>
      </c>
      <c r="Y488" s="1163">
        <v>473</v>
      </c>
      <c r="Z488" s="1164"/>
      <c r="AA488" s="1165"/>
      <c r="AB488" s="1166"/>
      <c r="AC488" s="587">
        <f t="shared" si="40"/>
        <v>0</v>
      </c>
      <c r="AE488" s="1163">
        <v>473</v>
      </c>
      <c r="AF488" s="1164"/>
      <c r="AG488" s="1165"/>
      <c r="AH488" s="1166"/>
      <c r="AI488" s="587">
        <f t="shared" si="41"/>
        <v>0</v>
      </c>
      <c r="AK488" s="1163">
        <v>473</v>
      </c>
      <c r="AL488" s="1164"/>
      <c r="AM488" s="1165"/>
      <c r="AN488" s="1166"/>
      <c r="AO488" s="587">
        <f t="shared" si="42"/>
        <v>0</v>
      </c>
      <c r="AQ488" s="1163">
        <v>473</v>
      </c>
      <c r="AR488" s="1164"/>
      <c r="AS488" s="1165"/>
      <c r="AT488" s="1166"/>
      <c r="AU488" s="587">
        <f t="shared" si="43"/>
        <v>0</v>
      </c>
      <c r="AW488" s="1163">
        <v>473</v>
      </c>
      <c r="AX488" s="1164"/>
      <c r="AY488" s="1165"/>
      <c r="AZ488" s="1166"/>
      <c r="BA488" s="587">
        <f t="shared" si="44"/>
        <v>0</v>
      </c>
    </row>
    <row r="489" spans="1:53" s="17" customFormat="1" ht="16.75" hidden="1" customHeight="1" outlineLevel="1">
      <c r="A489" s="1163">
        <v>474</v>
      </c>
      <c r="B489" s="1164"/>
      <c r="C489" s="1165"/>
      <c r="D489" s="1166"/>
      <c r="E489" s="587">
        <f t="shared" si="36"/>
        <v>0</v>
      </c>
      <c r="G489" s="1163">
        <v>474</v>
      </c>
      <c r="H489" s="1164"/>
      <c r="I489" s="1165"/>
      <c r="J489" s="1166"/>
      <c r="K489" s="587">
        <f t="shared" si="37"/>
        <v>0</v>
      </c>
      <c r="M489" s="1163">
        <v>474</v>
      </c>
      <c r="N489" s="1164"/>
      <c r="O489" s="1165"/>
      <c r="P489" s="1166"/>
      <c r="Q489" s="587">
        <f t="shared" si="38"/>
        <v>0</v>
      </c>
      <c r="S489" s="1163">
        <v>474</v>
      </c>
      <c r="T489" s="1164"/>
      <c r="U489" s="1165"/>
      <c r="V489" s="1166"/>
      <c r="W489" s="587">
        <f t="shared" si="39"/>
        <v>0</v>
      </c>
      <c r="Y489" s="1163">
        <v>474</v>
      </c>
      <c r="Z489" s="1164"/>
      <c r="AA489" s="1165"/>
      <c r="AB489" s="1166"/>
      <c r="AC489" s="587">
        <f t="shared" si="40"/>
        <v>0</v>
      </c>
      <c r="AE489" s="1163">
        <v>474</v>
      </c>
      <c r="AF489" s="1164"/>
      <c r="AG489" s="1165"/>
      <c r="AH489" s="1166"/>
      <c r="AI489" s="587">
        <f t="shared" si="41"/>
        <v>0</v>
      </c>
      <c r="AK489" s="1163">
        <v>474</v>
      </c>
      <c r="AL489" s="1164"/>
      <c r="AM489" s="1165"/>
      <c r="AN489" s="1166"/>
      <c r="AO489" s="587">
        <f t="shared" si="42"/>
        <v>0</v>
      </c>
      <c r="AQ489" s="1163">
        <v>474</v>
      </c>
      <c r="AR489" s="1164"/>
      <c r="AS489" s="1165"/>
      <c r="AT489" s="1166"/>
      <c r="AU489" s="587">
        <f t="shared" si="43"/>
        <v>0</v>
      </c>
      <c r="AW489" s="1163">
        <v>474</v>
      </c>
      <c r="AX489" s="1164"/>
      <c r="AY489" s="1165"/>
      <c r="AZ489" s="1166"/>
      <c r="BA489" s="587">
        <f t="shared" si="44"/>
        <v>0</v>
      </c>
    </row>
    <row r="490" spans="1:53" s="17" customFormat="1" ht="16.75" hidden="1" customHeight="1" outlineLevel="1">
      <c r="A490" s="1163">
        <v>475</v>
      </c>
      <c r="B490" s="1164"/>
      <c r="C490" s="1165"/>
      <c r="D490" s="1166"/>
      <c r="E490" s="587">
        <f t="shared" si="36"/>
        <v>0</v>
      </c>
      <c r="G490" s="1163">
        <v>475</v>
      </c>
      <c r="H490" s="1164"/>
      <c r="I490" s="1165"/>
      <c r="J490" s="1166"/>
      <c r="K490" s="587">
        <f t="shared" si="37"/>
        <v>0</v>
      </c>
      <c r="M490" s="1163">
        <v>475</v>
      </c>
      <c r="N490" s="1164"/>
      <c r="O490" s="1165"/>
      <c r="P490" s="1166"/>
      <c r="Q490" s="587">
        <f t="shared" si="38"/>
        <v>0</v>
      </c>
      <c r="S490" s="1163">
        <v>475</v>
      </c>
      <c r="T490" s="1164"/>
      <c r="U490" s="1165"/>
      <c r="V490" s="1166"/>
      <c r="W490" s="587">
        <f t="shared" si="39"/>
        <v>0</v>
      </c>
      <c r="Y490" s="1163">
        <v>475</v>
      </c>
      <c r="Z490" s="1164"/>
      <c r="AA490" s="1165"/>
      <c r="AB490" s="1166"/>
      <c r="AC490" s="587">
        <f t="shared" si="40"/>
        <v>0</v>
      </c>
      <c r="AE490" s="1163">
        <v>475</v>
      </c>
      <c r="AF490" s="1164"/>
      <c r="AG490" s="1165"/>
      <c r="AH490" s="1166"/>
      <c r="AI490" s="587">
        <f t="shared" si="41"/>
        <v>0</v>
      </c>
      <c r="AK490" s="1163">
        <v>475</v>
      </c>
      <c r="AL490" s="1164"/>
      <c r="AM490" s="1165"/>
      <c r="AN490" s="1166"/>
      <c r="AO490" s="587">
        <f t="shared" si="42"/>
        <v>0</v>
      </c>
      <c r="AQ490" s="1163">
        <v>475</v>
      </c>
      <c r="AR490" s="1164"/>
      <c r="AS490" s="1165"/>
      <c r="AT490" s="1166"/>
      <c r="AU490" s="587">
        <f t="shared" si="43"/>
        <v>0</v>
      </c>
      <c r="AW490" s="1163">
        <v>475</v>
      </c>
      <c r="AX490" s="1164"/>
      <c r="AY490" s="1165"/>
      <c r="AZ490" s="1166"/>
      <c r="BA490" s="587">
        <f t="shared" si="44"/>
        <v>0</v>
      </c>
    </row>
    <row r="491" spans="1:53" s="17" customFormat="1" ht="16.75" hidden="1" customHeight="1" outlineLevel="1">
      <c r="A491" s="1163">
        <v>476</v>
      </c>
      <c r="B491" s="1164"/>
      <c r="C491" s="1165"/>
      <c r="D491" s="1166"/>
      <c r="E491" s="587">
        <f t="shared" si="36"/>
        <v>0</v>
      </c>
      <c r="G491" s="1163">
        <v>476</v>
      </c>
      <c r="H491" s="1164"/>
      <c r="I491" s="1165"/>
      <c r="J491" s="1166"/>
      <c r="K491" s="587">
        <f t="shared" si="37"/>
        <v>0</v>
      </c>
      <c r="M491" s="1163">
        <v>476</v>
      </c>
      <c r="N491" s="1164"/>
      <c r="O491" s="1165"/>
      <c r="P491" s="1166"/>
      <c r="Q491" s="587">
        <f t="shared" si="38"/>
        <v>0</v>
      </c>
      <c r="S491" s="1163">
        <v>476</v>
      </c>
      <c r="T491" s="1164"/>
      <c r="U491" s="1165"/>
      <c r="V491" s="1166"/>
      <c r="W491" s="587">
        <f t="shared" si="39"/>
        <v>0</v>
      </c>
      <c r="Y491" s="1163">
        <v>476</v>
      </c>
      <c r="Z491" s="1164"/>
      <c r="AA491" s="1165"/>
      <c r="AB491" s="1166"/>
      <c r="AC491" s="587">
        <f t="shared" si="40"/>
        <v>0</v>
      </c>
      <c r="AE491" s="1163">
        <v>476</v>
      </c>
      <c r="AF491" s="1164"/>
      <c r="AG491" s="1165"/>
      <c r="AH491" s="1166"/>
      <c r="AI491" s="587">
        <f t="shared" si="41"/>
        <v>0</v>
      </c>
      <c r="AK491" s="1163">
        <v>476</v>
      </c>
      <c r="AL491" s="1164"/>
      <c r="AM491" s="1165"/>
      <c r="AN491" s="1166"/>
      <c r="AO491" s="587">
        <f t="shared" si="42"/>
        <v>0</v>
      </c>
      <c r="AQ491" s="1163">
        <v>476</v>
      </c>
      <c r="AR491" s="1164"/>
      <c r="AS491" s="1165"/>
      <c r="AT491" s="1166"/>
      <c r="AU491" s="587">
        <f t="shared" si="43"/>
        <v>0</v>
      </c>
      <c r="AW491" s="1163">
        <v>476</v>
      </c>
      <c r="AX491" s="1164"/>
      <c r="AY491" s="1165"/>
      <c r="AZ491" s="1166"/>
      <c r="BA491" s="587">
        <f t="shared" si="44"/>
        <v>0</v>
      </c>
    </row>
    <row r="492" spans="1:53" s="17" customFormat="1" ht="16.75" hidden="1" customHeight="1" outlineLevel="1">
      <c r="A492" s="1163">
        <v>477</v>
      </c>
      <c r="B492" s="1164"/>
      <c r="C492" s="1165"/>
      <c r="D492" s="1166"/>
      <c r="E492" s="587">
        <f t="shared" si="36"/>
        <v>0</v>
      </c>
      <c r="G492" s="1163">
        <v>477</v>
      </c>
      <c r="H492" s="1164"/>
      <c r="I492" s="1165"/>
      <c r="J492" s="1166"/>
      <c r="K492" s="587">
        <f t="shared" si="37"/>
        <v>0</v>
      </c>
      <c r="M492" s="1163">
        <v>477</v>
      </c>
      <c r="N492" s="1164"/>
      <c r="O492" s="1165"/>
      <c r="P492" s="1166"/>
      <c r="Q492" s="587">
        <f t="shared" si="38"/>
        <v>0</v>
      </c>
      <c r="S492" s="1163">
        <v>477</v>
      </c>
      <c r="T492" s="1164"/>
      <c r="U492" s="1165"/>
      <c r="V492" s="1166"/>
      <c r="W492" s="587">
        <f t="shared" si="39"/>
        <v>0</v>
      </c>
      <c r="Y492" s="1163">
        <v>477</v>
      </c>
      <c r="Z492" s="1164"/>
      <c r="AA492" s="1165"/>
      <c r="AB492" s="1166"/>
      <c r="AC492" s="587">
        <f t="shared" si="40"/>
        <v>0</v>
      </c>
      <c r="AE492" s="1163">
        <v>477</v>
      </c>
      <c r="AF492" s="1164"/>
      <c r="AG492" s="1165"/>
      <c r="AH492" s="1166"/>
      <c r="AI492" s="587">
        <f t="shared" si="41"/>
        <v>0</v>
      </c>
      <c r="AK492" s="1163">
        <v>477</v>
      </c>
      <c r="AL492" s="1164"/>
      <c r="AM492" s="1165"/>
      <c r="AN492" s="1166"/>
      <c r="AO492" s="587">
        <f t="shared" si="42"/>
        <v>0</v>
      </c>
      <c r="AQ492" s="1163">
        <v>477</v>
      </c>
      <c r="AR492" s="1164"/>
      <c r="AS492" s="1165"/>
      <c r="AT492" s="1166"/>
      <c r="AU492" s="587">
        <f t="shared" si="43"/>
        <v>0</v>
      </c>
      <c r="AW492" s="1163">
        <v>477</v>
      </c>
      <c r="AX492" s="1164"/>
      <c r="AY492" s="1165"/>
      <c r="AZ492" s="1166"/>
      <c r="BA492" s="587">
        <f t="shared" si="44"/>
        <v>0</v>
      </c>
    </row>
    <row r="493" spans="1:53" s="17" customFormat="1" ht="16.75" hidden="1" customHeight="1" outlineLevel="1">
      <c r="A493" s="1163">
        <v>478</v>
      </c>
      <c r="B493" s="1164"/>
      <c r="C493" s="1165"/>
      <c r="D493" s="1166"/>
      <c r="E493" s="587">
        <f t="shared" si="36"/>
        <v>0</v>
      </c>
      <c r="G493" s="1163">
        <v>478</v>
      </c>
      <c r="H493" s="1164"/>
      <c r="I493" s="1165"/>
      <c r="J493" s="1166"/>
      <c r="K493" s="587">
        <f t="shared" si="37"/>
        <v>0</v>
      </c>
      <c r="M493" s="1163">
        <v>478</v>
      </c>
      <c r="N493" s="1164"/>
      <c r="O493" s="1165"/>
      <c r="P493" s="1166"/>
      <c r="Q493" s="587">
        <f t="shared" si="38"/>
        <v>0</v>
      </c>
      <c r="S493" s="1163">
        <v>478</v>
      </c>
      <c r="T493" s="1164"/>
      <c r="U493" s="1165"/>
      <c r="V493" s="1166"/>
      <c r="W493" s="587">
        <f t="shared" si="39"/>
        <v>0</v>
      </c>
      <c r="Y493" s="1163">
        <v>478</v>
      </c>
      <c r="Z493" s="1164"/>
      <c r="AA493" s="1165"/>
      <c r="AB493" s="1166"/>
      <c r="AC493" s="587">
        <f t="shared" si="40"/>
        <v>0</v>
      </c>
      <c r="AE493" s="1163">
        <v>478</v>
      </c>
      <c r="AF493" s="1164"/>
      <c r="AG493" s="1165"/>
      <c r="AH493" s="1166"/>
      <c r="AI493" s="587">
        <f t="shared" si="41"/>
        <v>0</v>
      </c>
      <c r="AK493" s="1163">
        <v>478</v>
      </c>
      <c r="AL493" s="1164"/>
      <c r="AM493" s="1165"/>
      <c r="AN493" s="1166"/>
      <c r="AO493" s="587">
        <f t="shared" si="42"/>
        <v>0</v>
      </c>
      <c r="AQ493" s="1163">
        <v>478</v>
      </c>
      <c r="AR493" s="1164"/>
      <c r="AS493" s="1165"/>
      <c r="AT493" s="1166"/>
      <c r="AU493" s="587">
        <f t="shared" si="43"/>
        <v>0</v>
      </c>
      <c r="AW493" s="1163">
        <v>478</v>
      </c>
      <c r="AX493" s="1164"/>
      <c r="AY493" s="1165"/>
      <c r="AZ493" s="1166"/>
      <c r="BA493" s="587">
        <f t="shared" si="44"/>
        <v>0</v>
      </c>
    </row>
    <row r="494" spans="1:53" s="17" customFormat="1" ht="16.75" hidden="1" customHeight="1" outlineLevel="1">
      <c r="A494" s="1163">
        <v>479</v>
      </c>
      <c r="B494" s="1164"/>
      <c r="C494" s="1165"/>
      <c r="D494" s="1166"/>
      <c r="E494" s="587">
        <f t="shared" si="36"/>
        <v>0</v>
      </c>
      <c r="G494" s="1163">
        <v>479</v>
      </c>
      <c r="H494" s="1164"/>
      <c r="I494" s="1165"/>
      <c r="J494" s="1166"/>
      <c r="K494" s="587">
        <f t="shared" si="37"/>
        <v>0</v>
      </c>
      <c r="M494" s="1163">
        <v>479</v>
      </c>
      <c r="N494" s="1164"/>
      <c r="O494" s="1165"/>
      <c r="P494" s="1166"/>
      <c r="Q494" s="587">
        <f t="shared" si="38"/>
        <v>0</v>
      </c>
      <c r="S494" s="1163">
        <v>479</v>
      </c>
      <c r="T494" s="1164"/>
      <c r="U494" s="1165"/>
      <c r="V494" s="1166"/>
      <c r="W494" s="587">
        <f t="shared" si="39"/>
        <v>0</v>
      </c>
      <c r="Y494" s="1163">
        <v>479</v>
      </c>
      <c r="Z494" s="1164"/>
      <c r="AA494" s="1165"/>
      <c r="AB494" s="1166"/>
      <c r="AC494" s="587">
        <f t="shared" si="40"/>
        <v>0</v>
      </c>
      <c r="AE494" s="1163">
        <v>479</v>
      </c>
      <c r="AF494" s="1164"/>
      <c r="AG494" s="1165"/>
      <c r="AH494" s="1166"/>
      <c r="AI494" s="587">
        <f t="shared" si="41"/>
        <v>0</v>
      </c>
      <c r="AK494" s="1163">
        <v>479</v>
      </c>
      <c r="AL494" s="1164"/>
      <c r="AM494" s="1165"/>
      <c r="AN494" s="1166"/>
      <c r="AO494" s="587">
        <f t="shared" si="42"/>
        <v>0</v>
      </c>
      <c r="AQ494" s="1163">
        <v>479</v>
      </c>
      <c r="AR494" s="1164"/>
      <c r="AS494" s="1165"/>
      <c r="AT494" s="1166"/>
      <c r="AU494" s="587">
        <f t="shared" si="43"/>
        <v>0</v>
      </c>
      <c r="AW494" s="1163">
        <v>479</v>
      </c>
      <c r="AX494" s="1164"/>
      <c r="AY494" s="1165"/>
      <c r="AZ494" s="1166"/>
      <c r="BA494" s="587">
        <f t="shared" si="44"/>
        <v>0</v>
      </c>
    </row>
    <row r="495" spans="1:53" s="17" customFormat="1" ht="16.75" hidden="1" customHeight="1" outlineLevel="1">
      <c r="A495" s="1163">
        <v>480</v>
      </c>
      <c r="B495" s="1164"/>
      <c r="C495" s="1165"/>
      <c r="D495" s="1166"/>
      <c r="E495" s="587">
        <f t="shared" si="36"/>
        <v>0</v>
      </c>
      <c r="G495" s="1163">
        <v>480</v>
      </c>
      <c r="H495" s="1164"/>
      <c r="I495" s="1165"/>
      <c r="J495" s="1166"/>
      <c r="K495" s="587">
        <f t="shared" si="37"/>
        <v>0</v>
      </c>
      <c r="M495" s="1163">
        <v>480</v>
      </c>
      <c r="N495" s="1164"/>
      <c r="O495" s="1165"/>
      <c r="P495" s="1166"/>
      <c r="Q495" s="587">
        <f t="shared" si="38"/>
        <v>0</v>
      </c>
      <c r="S495" s="1163">
        <v>480</v>
      </c>
      <c r="T495" s="1164"/>
      <c r="U495" s="1165"/>
      <c r="V495" s="1166"/>
      <c r="W495" s="587">
        <f t="shared" si="39"/>
        <v>0</v>
      </c>
      <c r="Y495" s="1163">
        <v>480</v>
      </c>
      <c r="Z495" s="1164"/>
      <c r="AA495" s="1165"/>
      <c r="AB495" s="1166"/>
      <c r="AC495" s="587">
        <f t="shared" si="40"/>
        <v>0</v>
      </c>
      <c r="AE495" s="1163">
        <v>480</v>
      </c>
      <c r="AF495" s="1164"/>
      <c r="AG495" s="1165"/>
      <c r="AH495" s="1166"/>
      <c r="AI495" s="587">
        <f t="shared" si="41"/>
        <v>0</v>
      </c>
      <c r="AK495" s="1163">
        <v>480</v>
      </c>
      <c r="AL495" s="1164"/>
      <c r="AM495" s="1165"/>
      <c r="AN495" s="1166"/>
      <c r="AO495" s="587">
        <f t="shared" si="42"/>
        <v>0</v>
      </c>
      <c r="AQ495" s="1163">
        <v>480</v>
      </c>
      <c r="AR495" s="1164"/>
      <c r="AS495" s="1165"/>
      <c r="AT495" s="1166"/>
      <c r="AU495" s="587">
        <f t="shared" si="43"/>
        <v>0</v>
      </c>
      <c r="AW495" s="1163">
        <v>480</v>
      </c>
      <c r="AX495" s="1164"/>
      <c r="AY495" s="1165"/>
      <c r="AZ495" s="1166"/>
      <c r="BA495" s="587">
        <f t="shared" si="44"/>
        <v>0</v>
      </c>
    </row>
    <row r="496" spans="1:53" s="17" customFormat="1" ht="16.75" hidden="1" customHeight="1" outlineLevel="1">
      <c r="A496" s="1163">
        <v>481</v>
      </c>
      <c r="B496" s="1164"/>
      <c r="C496" s="1165"/>
      <c r="D496" s="1166"/>
      <c r="E496" s="587">
        <f t="shared" si="36"/>
        <v>0</v>
      </c>
      <c r="G496" s="1163">
        <v>481</v>
      </c>
      <c r="H496" s="1164"/>
      <c r="I496" s="1165"/>
      <c r="J496" s="1166"/>
      <c r="K496" s="587">
        <f t="shared" si="37"/>
        <v>0</v>
      </c>
      <c r="M496" s="1163">
        <v>481</v>
      </c>
      <c r="N496" s="1164"/>
      <c r="O496" s="1165"/>
      <c r="P496" s="1166"/>
      <c r="Q496" s="587">
        <f t="shared" si="38"/>
        <v>0</v>
      </c>
      <c r="S496" s="1163">
        <v>481</v>
      </c>
      <c r="T496" s="1164"/>
      <c r="U496" s="1165"/>
      <c r="V496" s="1166"/>
      <c r="W496" s="587">
        <f t="shared" si="39"/>
        <v>0</v>
      </c>
      <c r="Y496" s="1163">
        <v>481</v>
      </c>
      <c r="Z496" s="1164"/>
      <c r="AA496" s="1165"/>
      <c r="AB496" s="1166"/>
      <c r="AC496" s="587">
        <f t="shared" si="40"/>
        <v>0</v>
      </c>
      <c r="AE496" s="1163">
        <v>481</v>
      </c>
      <c r="AF496" s="1164"/>
      <c r="AG496" s="1165"/>
      <c r="AH496" s="1166"/>
      <c r="AI496" s="587">
        <f t="shared" si="41"/>
        <v>0</v>
      </c>
      <c r="AK496" s="1163">
        <v>481</v>
      </c>
      <c r="AL496" s="1164"/>
      <c r="AM496" s="1165"/>
      <c r="AN496" s="1166"/>
      <c r="AO496" s="587">
        <f t="shared" si="42"/>
        <v>0</v>
      </c>
      <c r="AQ496" s="1163">
        <v>481</v>
      </c>
      <c r="AR496" s="1164"/>
      <c r="AS496" s="1165"/>
      <c r="AT496" s="1166"/>
      <c r="AU496" s="587">
        <f t="shared" si="43"/>
        <v>0</v>
      </c>
      <c r="AW496" s="1163">
        <v>481</v>
      </c>
      <c r="AX496" s="1164"/>
      <c r="AY496" s="1165"/>
      <c r="AZ496" s="1166"/>
      <c r="BA496" s="587">
        <f t="shared" si="44"/>
        <v>0</v>
      </c>
    </row>
    <row r="497" spans="1:53" s="17" customFormat="1" ht="16.75" hidden="1" customHeight="1" outlineLevel="1">
      <c r="A497" s="1163">
        <v>482</v>
      </c>
      <c r="B497" s="1164"/>
      <c r="C497" s="1165"/>
      <c r="D497" s="1166"/>
      <c r="E497" s="587">
        <f t="shared" si="36"/>
        <v>0</v>
      </c>
      <c r="G497" s="1163">
        <v>482</v>
      </c>
      <c r="H497" s="1164"/>
      <c r="I497" s="1165"/>
      <c r="J497" s="1166"/>
      <c r="K497" s="587">
        <f t="shared" si="37"/>
        <v>0</v>
      </c>
      <c r="M497" s="1163">
        <v>482</v>
      </c>
      <c r="N497" s="1164"/>
      <c r="O497" s="1165"/>
      <c r="P497" s="1166"/>
      <c r="Q497" s="587">
        <f t="shared" si="38"/>
        <v>0</v>
      </c>
      <c r="S497" s="1163">
        <v>482</v>
      </c>
      <c r="T497" s="1164"/>
      <c r="U497" s="1165"/>
      <c r="V497" s="1166"/>
      <c r="W497" s="587">
        <f t="shared" si="39"/>
        <v>0</v>
      </c>
      <c r="Y497" s="1163">
        <v>482</v>
      </c>
      <c r="Z497" s="1164"/>
      <c r="AA497" s="1165"/>
      <c r="AB497" s="1166"/>
      <c r="AC497" s="587">
        <f t="shared" si="40"/>
        <v>0</v>
      </c>
      <c r="AE497" s="1163">
        <v>482</v>
      </c>
      <c r="AF497" s="1164"/>
      <c r="AG497" s="1165"/>
      <c r="AH497" s="1166"/>
      <c r="AI497" s="587">
        <f t="shared" si="41"/>
        <v>0</v>
      </c>
      <c r="AK497" s="1163">
        <v>482</v>
      </c>
      <c r="AL497" s="1164"/>
      <c r="AM497" s="1165"/>
      <c r="AN497" s="1166"/>
      <c r="AO497" s="587">
        <f t="shared" si="42"/>
        <v>0</v>
      </c>
      <c r="AQ497" s="1163">
        <v>482</v>
      </c>
      <c r="AR497" s="1164"/>
      <c r="AS497" s="1165"/>
      <c r="AT497" s="1166"/>
      <c r="AU497" s="587">
        <f t="shared" si="43"/>
        <v>0</v>
      </c>
      <c r="AW497" s="1163">
        <v>482</v>
      </c>
      <c r="AX497" s="1164"/>
      <c r="AY497" s="1165"/>
      <c r="AZ497" s="1166"/>
      <c r="BA497" s="587">
        <f t="shared" si="44"/>
        <v>0</v>
      </c>
    </row>
    <row r="498" spans="1:53" s="17" customFormat="1" ht="16.75" hidden="1" customHeight="1" outlineLevel="1">
      <c r="A498" s="1163">
        <v>483</v>
      </c>
      <c r="B498" s="1164"/>
      <c r="C498" s="1165"/>
      <c r="D498" s="1166"/>
      <c r="E498" s="587">
        <f t="shared" si="36"/>
        <v>0</v>
      </c>
      <c r="G498" s="1163">
        <v>483</v>
      </c>
      <c r="H498" s="1164"/>
      <c r="I498" s="1165"/>
      <c r="J498" s="1166"/>
      <c r="K498" s="587">
        <f t="shared" si="37"/>
        <v>0</v>
      </c>
      <c r="M498" s="1163">
        <v>483</v>
      </c>
      <c r="N498" s="1164"/>
      <c r="O498" s="1165"/>
      <c r="P498" s="1166"/>
      <c r="Q498" s="587">
        <f t="shared" si="38"/>
        <v>0</v>
      </c>
      <c r="S498" s="1163">
        <v>483</v>
      </c>
      <c r="T498" s="1164"/>
      <c r="U498" s="1165"/>
      <c r="V498" s="1166"/>
      <c r="W498" s="587">
        <f t="shared" si="39"/>
        <v>0</v>
      </c>
      <c r="Y498" s="1163">
        <v>483</v>
      </c>
      <c r="Z498" s="1164"/>
      <c r="AA498" s="1165"/>
      <c r="AB498" s="1166"/>
      <c r="AC498" s="587">
        <f t="shared" si="40"/>
        <v>0</v>
      </c>
      <c r="AE498" s="1163">
        <v>483</v>
      </c>
      <c r="AF498" s="1164"/>
      <c r="AG498" s="1165"/>
      <c r="AH498" s="1166"/>
      <c r="AI498" s="587">
        <f t="shared" si="41"/>
        <v>0</v>
      </c>
      <c r="AK498" s="1163">
        <v>483</v>
      </c>
      <c r="AL498" s="1164"/>
      <c r="AM498" s="1165"/>
      <c r="AN498" s="1166"/>
      <c r="AO498" s="587">
        <f t="shared" si="42"/>
        <v>0</v>
      </c>
      <c r="AQ498" s="1163">
        <v>483</v>
      </c>
      <c r="AR498" s="1164"/>
      <c r="AS498" s="1165"/>
      <c r="AT498" s="1166"/>
      <c r="AU498" s="587">
        <f t="shared" si="43"/>
        <v>0</v>
      </c>
      <c r="AW498" s="1163">
        <v>483</v>
      </c>
      <c r="AX498" s="1164"/>
      <c r="AY498" s="1165"/>
      <c r="AZ498" s="1166"/>
      <c r="BA498" s="587">
        <f t="shared" si="44"/>
        <v>0</v>
      </c>
    </row>
    <row r="499" spans="1:53" s="17" customFormat="1" ht="16.75" hidden="1" customHeight="1" outlineLevel="1">
      <c r="A499" s="1163">
        <v>484</v>
      </c>
      <c r="B499" s="1164"/>
      <c r="C499" s="1165"/>
      <c r="D499" s="1166"/>
      <c r="E499" s="587">
        <f t="shared" si="36"/>
        <v>0</v>
      </c>
      <c r="G499" s="1163">
        <v>484</v>
      </c>
      <c r="H499" s="1164"/>
      <c r="I499" s="1165"/>
      <c r="J499" s="1166"/>
      <c r="K499" s="587">
        <f t="shared" si="37"/>
        <v>0</v>
      </c>
      <c r="M499" s="1163">
        <v>484</v>
      </c>
      <c r="N499" s="1164"/>
      <c r="O499" s="1165"/>
      <c r="P499" s="1166"/>
      <c r="Q499" s="587">
        <f t="shared" si="38"/>
        <v>0</v>
      </c>
      <c r="S499" s="1163">
        <v>484</v>
      </c>
      <c r="T499" s="1164"/>
      <c r="U499" s="1165"/>
      <c r="V499" s="1166"/>
      <c r="W499" s="587">
        <f t="shared" si="39"/>
        <v>0</v>
      </c>
      <c r="Y499" s="1163">
        <v>484</v>
      </c>
      <c r="Z499" s="1164"/>
      <c r="AA499" s="1165"/>
      <c r="AB499" s="1166"/>
      <c r="AC499" s="587">
        <f t="shared" si="40"/>
        <v>0</v>
      </c>
      <c r="AE499" s="1163">
        <v>484</v>
      </c>
      <c r="AF499" s="1164"/>
      <c r="AG499" s="1165"/>
      <c r="AH499" s="1166"/>
      <c r="AI499" s="587">
        <f t="shared" si="41"/>
        <v>0</v>
      </c>
      <c r="AK499" s="1163">
        <v>484</v>
      </c>
      <c r="AL499" s="1164"/>
      <c r="AM499" s="1165"/>
      <c r="AN499" s="1166"/>
      <c r="AO499" s="587">
        <f t="shared" si="42"/>
        <v>0</v>
      </c>
      <c r="AQ499" s="1163">
        <v>484</v>
      </c>
      <c r="AR499" s="1164"/>
      <c r="AS499" s="1165"/>
      <c r="AT499" s="1166"/>
      <c r="AU499" s="587">
        <f t="shared" si="43"/>
        <v>0</v>
      </c>
      <c r="AW499" s="1163">
        <v>484</v>
      </c>
      <c r="AX499" s="1164"/>
      <c r="AY499" s="1165"/>
      <c r="AZ499" s="1166"/>
      <c r="BA499" s="587">
        <f t="shared" si="44"/>
        <v>0</v>
      </c>
    </row>
    <row r="500" spans="1:53" s="17" customFormat="1" ht="16.75" hidden="1" customHeight="1" outlineLevel="1">
      <c r="A500" s="1163">
        <v>485</v>
      </c>
      <c r="B500" s="1164"/>
      <c r="C500" s="1165"/>
      <c r="D500" s="1166"/>
      <c r="E500" s="587">
        <f t="shared" si="36"/>
        <v>0</v>
      </c>
      <c r="G500" s="1163">
        <v>485</v>
      </c>
      <c r="H500" s="1164"/>
      <c r="I500" s="1165"/>
      <c r="J500" s="1166"/>
      <c r="K500" s="587">
        <f t="shared" si="37"/>
        <v>0</v>
      </c>
      <c r="M500" s="1163">
        <v>485</v>
      </c>
      <c r="N500" s="1164"/>
      <c r="O500" s="1165"/>
      <c r="P500" s="1166"/>
      <c r="Q500" s="587">
        <f t="shared" si="38"/>
        <v>0</v>
      </c>
      <c r="S500" s="1163">
        <v>485</v>
      </c>
      <c r="T500" s="1164"/>
      <c r="U500" s="1165"/>
      <c r="V500" s="1166"/>
      <c r="W500" s="587">
        <f t="shared" si="39"/>
        <v>0</v>
      </c>
      <c r="Y500" s="1163">
        <v>485</v>
      </c>
      <c r="Z500" s="1164"/>
      <c r="AA500" s="1165"/>
      <c r="AB500" s="1166"/>
      <c r="AC500" s="587">
        <f t="shared" si="40"/>
        <v>0</v>
      </c>
      <c r="AE500" s="1163">
        <v>485</v>
      </c>
      <c r="AF500" s="1164"/>
      <c r="AG500" s="1165"/>
      <c r="AH500" s="1166"/>
      <c r="AI500" s="587">
        <f t="shared" si="41"/>
        <v>0</v>
      </c>
      <c r="AK500" s="1163">
        <v>485</v>
      </c>
      <c r="AL500" s="1164"/>
      <c r="AM500" s="1165"/>
      <c r="AN500" s="1166"/>
      <c r="AO500" s="587">
        <f t="shared" si="42"/>
        <v>0</v>
      </c>
      <c r="AQ500" s="1163">
        <v>485</v>
      </c>
      <c r="AR500" s="1164"/>
      <c r="AS500" s="1165"/>
      <c r="AT500" s="1166"/>
      <c r="AU500" s="587">
        <f t="shared" si="43"/>
        <v>0</v>
      </c>
      <c r="AW500" s="1163">
        <v>485</v>
      </c>
      <c r="AX500" s="1164"/>
      <c r="AY500" s="1165"/>
      <c r="AZ500" s="1166"/>
      <c r="BA500" s="587">
        <f t="shared" si="44"/>
        <v>0</v>
      </c>
    </row>
    <row r="501" spans="1:53" s="17" customFormat="1" ht="16.75" hidden="1" customHeight="1" outlineLevel="1">
      <c r="A501" s="1163">
        <v>486</v>
      </c>
      <c r="B501" s="1164"/>
      <c r="C501" s="1165"/>
      <c r="D501" s="1166"/>
      <c r="E501" s="587">
        <f t="shared" ref="E501:E515" si="45">IF(AND(C501&gt;=D$9,C501&lt;=D$8),1,0)</f>
        <v>0</v>
      </c>
      <c r="G501" s="1163">
        <v>486</v>
      </c>
      <c r="H501" s="1164"/>
      <c r="I501" s="1165"/>
      <c r="J501" s="1166"/>
      <c r="K501" s="587">
        <f t="shared" ref="K501:K515" si="46">IF(AND(I501&gt;=J$9,I501&lt;=J$8),1,0)</f>
        <v>0</v>
      </c>
      <c r="M501" s="1163">
        <v>486</v>
      </c>
      <c r="N501" s="1164"/>
      <c r="O501" s="1165"/>
      <c r="P501" s="1166"/>
      <c r="Q501" s="587">
        <f t="shared" ref="Q501:Q515" si="47">IF(AND(O501&gt;=P$9,O501&lt;=P$8),1,0)</f>
        <v>0</v>
      </c>
      <c r="S501" s="1163">
        <v>486</v>
      </c>
      <c r="T501" s="1164"/>
      <c r="U501" s="1165"/>
      <c r="V501" s="1166"/>
      <c r="W501" s="587">
        <f t="shared" ref="W501:W515" si="48">IF(AND(U501&gt;=V$9,U501&lt;=V$8),1,0)</f>
        <v>0</v>
      </c>
      <c r="Y501" s="1163">
        <v>486</v>
      </c>
      <c r="Z501" s="1164"/>
      <c r="AA501" s="1165"/>
      <c r="AB501" s="1166"/>
      <c r="AC501" s="587">
        <f t="shared" ref="AC501:AC515" si="49">IF(AND(AA501&gt;=AB$9,AA501&lt;=AB$8),1,0)</f>
        <v>0</v>
      </c>
      <c r="AE501" s="1163">
        <v>486</v>
      </c>
      <c r="AF501" s="1164"/>
      <c r="AG501" s="1165"/>
      <c r="AH501" s="1166"/>
      <c r="AI501" s="587">
        <f t="shared" ref="AI501:AI515" si="50">IF(AND(AG501&gt;=AH$9,AG501&lt;=AH$8),1,0)</f>
        <v>0</v>
      </c>
      <c r="AK501" s="1163">
        <v>486</v>
      </c>
      <c r="AL501" s="1164"/>
      <c r="AM501" s="1165"/>
      <c r="AN501" s="1166"/>
      <c r="AO501" s="587">
        <f t="shared" ref="AO501:AO515" si="51">IF(AND(AM501&gt;=AN$9,AM501&lt;=AN$8),1,0)</f>
        <v>0</v>
      </c>
      <c r="AQ501" s="1163">
        <v>486</v>
      </c>
      <c r="AR501" s="1164"/>
      <c r="AS501" s="1165"/>
      <c r="AT501" s="1166"/>
      <c r="AU501" s="587">
        <f t="shared" ref="AU501:AU515" si="52">IF(AND(AS501&gt;=AT$9,AS501&lt;=AT$8),1,0)</f>
        <v>0</v>
      </c>
      <c r="AW501" s="1163">
        <v>486</v>
      </c>
      <c r="AX501" s="1164"/>
      <c r="AY501" s="1165"/>
      <c r="AZ501" s="1166"/>
      <c r="BA501" s="587">
        <f t="shared" ref="BA501:BA515" si="53">IF(AND(AY501&gt;=AZ$9,AY501&lt;=AZ$8),1,0)</f>
        <v>0</v>
      </c>
    </row>
    <row r="502" spans="1:53" s="17" customFormat="1" ht="16.75" hidden="1" customHeight="1" outlineLevel="1">
      <c r="A502" s="1163">
        <v>487</v>
      </c>
      <c r="B502" s="1164"/>
      <c r="C502" s="1165"/>
      <c r="D502" s="1166"/>
      <c r="E502" s="587">
        <f t="shared" si="45"/>
        <v>0</v>
      </c>
      <c r="G502" s="1163">
        <v>487</v>
      </c>
      <c r="H502" s="1164"/>
      <c r="I502" s="1165"/>
      <c r="J502" s="1166"/>
      <c r="K502" s="587">
        <f t="shared" si="46"/>
        <v>0</v>
      </c>
      <c r="M502" s="1163">
        <v>487</v>
      </c>
      <c r="N502" s="1164"/>
      <c r="O502" s="1165"/>
      <c r="P502" s="1166"/>
      <c r="Q502" s="587">
        <f t="shared" si="47"/>
        <v>0</v>
      </c>
      <c r="S502" s="1163">
        <v>487</v>
      </c>
      <c r="T502" s="1164"/>
      <c r="U502" s="1165"/>
      <c r="V502" s="1166"/>
      <c r="W502" s="587">
        <f t="shared" si="48"/>
        <v>0</v>
      </c>
      <c r="Y502" s="1163">
        <v>487</v>
      </c>
      <c r="Z502" s="1164"/>
      <c r="AA502" s="1165"/>
      <c r="AB502" s="1166"/>
      <c r="AC502" s="587">
        <f t="shared" si="49"/>
        <v>0</v>
      </c>
      <c r="AE502" s="1163">
        <v>487</v>
      </c>
      <c r="AF502" s="1164"/>
      <c r="AG502" s="1165"/>
      <c r="AH502" s="1166"/>
      <c r="AI502" s="587">
        <f t="shared" si="50"/>
        <v>0</v>
      </c>
      <c r="AK502" s="1163">
        <v>487</v>
      </c>
      <c r="AL502" s="1164"/>
      <c r="AM502" s="1165"/>
      <c r="AN502" s="1166"/>
      <c r="AO502" s="587">
        <f t="shared" si="51"/>
        <v>0</v>
      </c>
      <c r="AQ502" s="1163">
        <v>487</v>
      </c>
      <c r="AR502" s="1164"/>
      <c r="AS502" s="1165"/>
      <c r="AT502" s="1166"/>
      <c r="AU502" s="587">
        <f t="shared" si="52"/>
        <v>0</v>
      </c>
      <c r="AW502" s="1163">
        <v>487</v>
      </c>
      <c r="AX502" s="1164"/>
      <c r="AY502" s="1165"/>
      <c r="AZ502" s="1166"/>
      <c r="BA502" s="587">
        <f t="shared" si="53"/>
        <v>0</v>
      </c>
    </row>
    <row r="503" spans="1:53" s="17" customFormat="1" ht="16.75" hidden="1" customHeight="1" outlineLevel="1">
      <c r="A503" s="1163">
        <v>488</v>
      </c>
      <c r="B503" s="1164"/>
      <c r="C503" s="1165"/>
      <c r="D503" s="1166"/>
      <c r="E503" s="587">
        <f t="shared" si="45"/>
        <v>0</v>
      </c>
      <c r="G503" s="1163">
        <v>488</v>
      </c>
      <c r="H503" s="1164"/>
      <c r="I503" s="1165"/>
      <c r="J503" s="1166"/>
      <c r="K503" s="587">
        <f t="shared" si="46"/>
        <v>0</v>
      </c>
      <c r="M503" s="1163">
        <v>488</v>
      </c>
      <c r="N503" s="1164"/>
      <c r="O503" s="1165"/>
      <c r="P503" s="1166"/>
      <c r="Q503" s="587">
        <f t="shared" si="47"/>
        <v>0</v>
      </c>
      <c r="S503" s="1163">
        <v>488</v>
      </c>
      <c r="T503" s="1164"/>
      <c r="U503" s="1165"/>
      <c r="V503" s="1166"/>
      <c r="W503" s="587">
        <f t="shared" si="48"/>
        <v>0</v>
      </c>
      <c r="Y503" s="1163">
        <v>488</v>
      </c>
      <c r="Z503" s="1164"/>
      <c r="AA503" s="1165"/>
      <c r="AB503" s="1166"/>
      <c r="AC503" s="587">
        <f t="shared" si="49"/>
        <v>0</v>
      </c>
      <c r="AE503" s="1163">
        <v>488</v>
      </c>
      <c r="AF503" s="1164"/>
      <c r="AG503" s="1165"/>
      <c r="AH503" s="1166"/>
      <c r="AI503" s="587">
        <f t="shared" si="50"/>
        <v>0</v>
      </c>
      <c r="AK503" s="1163">
        <v>488</v>
      </c>
      <c r="AL503" s="1164"/>
      <c r="AM503" s="1165"/>
      <c r="AN503" s="1166"/>
      <c r="AO503" s="587">
        <f t="shared" si="51"/>
        <v>0</v>
      </c>
      <c r="AQ503" s="1163">
        <v>488</v>
      </c>
      <c r="AR503" s="1164"/>
      <c r="AS503" s="1165"/>
      <c r="AT503" s="1166"/>
      <c r="AU503" s="587">
        <f t="shared" si="52"/>
        <v>0</v>
      </c>
      <c r="AW503" s="1163">
        <v>488</v>
      </c>
      <c r="AX503" s="1164"/>
      <c r="AY503" s="1165"/>
      <c r="AZ503" s="1166"/>
      <c r="BA503" s="587">
        <f t="shared" si="53"/>
        <v>0</v>
      </c>
    </row>
    <row r="504" spans="1:53" s="17" customFormat="1" ht="16.75" hidden="1" customHeight="1" outlineLevel="1">
      <c r="A504" s="1163">
        <v>489</v>
      </c>
      <c r="B504" s="1164"/>
      <c r="C504" s="1165"/>
      <c r="D504" s="1166"/>
      <c r="E504" s="587">
        <f t="shared" si="45"/>
        <v>0</v>
      </c>
      <c r="G504" s="1163">
        <v>489</v>
      </c>
      <c r="H504" s="1164"/>
      <c r="I504" s="1165"/>
      <c r="J504" s="1166"/>
      <c r="K504" s="587">
        <f t="shared" si="46"/>
        <v>0</v>
      </c>
      <c r="M504" s="1163">
        <v>489</v>
      </c>
      <c r="N504" s="1164"/>
      <c r="O504" s="1165"/>
      <c r="P504" s="1166"/>
      <c r="Q504" s="587">
        <f t="shared" si="47"/>
        <v>0</v>
      </c>
      <c r="S504" s="1163">
        <v>489</v>
      </c>
      <c r="T504" s="1164"/>
      <c r="U504" s="1165"/>
      <c r="V504" s="1166"/>
      <c r="W504" s="587">
        <f t="shared" si="48"/>
        <v>0</v>
      </c>
      <c r="Y504" s="1163">
        <v>489</v>
      </c>
      <c r="Z504" s="1164"/>
      <c r="AA504" s="1165"/>
      <c r="AB504" s="1166"/>
      <c r="AC504" s="587">
        <f t="shared" si="49"/>
        <v>0</v>
      </c>
      <c r="AE504" s="1163">
        <v>489</v>
      </c>
      <c r="AF504" s="1164"/>
      <c r="AG504" s="1165"/>
      <c r="AH504" s="1166"/>
      <c r="AI504" s="587">
        <f t="shared" si="50"/>
        <v>0</v>
      </c>
      <c r="AK504" s="1163">
        <v>489</v>
      </c>
      <c r="AL504" s="1164"/>
      <c r="AM504" s="1165"/>
      <c r="AN504" s="1166"/>
      <c r="AO504" s="587">
        <f t="shared" si="51"/>
        <v>0</v>
      </c>
      <c r="AQ504" s="1163">
        <v>489</v>
      </c>
      <c r="AR504" s="1164"/>
      <c r="AS504" s="1165"/>
      <c r="AT504" s="1166"/>
      <c r="AU504" s="587">
        <f t="shared" si="52"/>
        <v>0</v>
      </c>
      <c r="AW504" s="1163">
        <v>489</v>
      </c>
      <c r="AX504" s="1164"/>
      <c r="AY504" s="1165"/>
      <c r="AZ504" s="1166"/>
      <c r="BA504" s="587">
        <f t="shared" si="53"/>
        <v>0</v>
      </c>
    </row>
    <row r="505" spans="1:53" s="17" customFormat="1" ht="16.75" hidden="1" customHeight="1" outlineLevel="1">
      <c r="A505" s="1163">
        <v>490</v>
      </c>
      <c r="B505" s="1164"/>
      <c r="C505" s="1165"/>
      <c r="D505" s="1166"/>
      <c r="E505" s="587">
        <f t="shared" si="45"/>
        <v>0</v>
      </c>
      <c r="G505" s="1163">
        <v>490</v>
      </c>
      <c r="H505" s="1164"/>
      <c r="I505" s="1165"/>
      <c r="J505" s="1166"/>
      <c r="K505" s="587">
        <f t="shared" si="46"/>
        <v>0</v>
      </c>
      <c r="M505" s="1163">
        <v>490</v>
      </c>
      <c r="N505" s="1164"/>
      <c r="O505" s="1165"/>
      <c r="P505" s="1166"/>
      <c r="Q505" s="587">
        <f t="shared" si="47"/>
        <v>0</v>
      </c>
      <c r="S505" s="1163">
        <v>490</v>
      </c>
      <c r="T505" s="1164"/>
      <c r="U505" s="1165"/>
      <c r="V505" s="1166"/>
      <c r="W505" s="587">
        <f t="shared" si="48"/>
        <v>0</v>
      </c>
      <c r="Y505" s="1163">
        <v>490</v>
      </c>
      <c r="Z505" s="1164"/>
      <c r="AA505" s="1165"/>
      <c r="AB505" s="1166"/>
      <c r="AC505" s="587">
        <f t="shared" si="49"/>
        <v>0</v>
      </c>
      <c r="AE505" s="1163">
        <v>490</v>
      </c>
      <c r="AF505" s="1164"/>
      <c r="AG505" s="1165"/>
      <c r="AH505" s="1166"/>
      <c r="AI505" s="587">
        <f t="shared" si="50"/>
        <v>0</v>
      </c>
      <c r="AK505" s="1163">
        <v>490</v>
      </c>
      <c r="AL505" s="1164"/>
      <c r="AM505" s="1165"/>
      <c r="AN505" s="1166"/>
      <c r="AO505" s="587">
        <f t="shared" si="51"/>
        <v>0</v>
      </c>
      <c r="AQ505" s="1163">
        <v>490</v>
      </c>
      <c r="AR505" s="1164"/>
      <c r="AS505" s="1165"/>
      <c r="AT505" s="1166"/>
      <c r="AU505" s="587">
        <f t="shared" si="52"/>
        <v>0</v>
      </c>
      <c r="AW505" s="1163">
        <v>490</v>
      </c>
      <c r="AX505" s="1164"/>
      <c r="AY505" s="1165"/>
      <c r="AZ505" s="1166"/>
      <c r="BA505" s="587">
        <f t="shared" si="53"/>
        <v>0</v>
      </c>
    </row>
    <row r="506" spans="1:53" s="17" customFormat="1" ht="16.75" hidden="1" customHeight="1" outlineLevel="1">
      <c r="A506" s="1163">
        <v>491</v>
      </c>
      <c r="B506" s="1164"/>
      <c r="C506" s="1165"/>
      <c r="D506" s="1166"/>
      <c r="E506" s="587">
        <f t="shared" si="45"/>
        <v>0</v>
      </c>
      <c r="G506" s="1163">
        <v>491</v>
      </c>
      <c r="H506" s="1164"/>
      <c r="I506" s="1165"/>
      <c r="J506" s="1166"/>
      <c r="K506" s="587">
        <f t="shared" si="46"/>
        <v>0</v>
      </c>
      <c r="M506" s="1163">
        <v>491</v>
      </c>
      <c r="N506" s="1164"/>
      <c r="O506" s="1165"/>
      <c r="P506" s="1166"/>
      <c r="Q506" s="587">
        <f t="shared" si="47"/>
        <v>0</v>
      </c>
      <c r="S506" s="1163">
        <v>491</v>
      </c>
      <c r="T506" s="1164"/>
      <c r="U506" s="1165"/>
      <c r="V506" s="1166"/>
      <c r="W506" s="587">
        <f t="shared" si="48"/>
        <v>0</v>
      </c>
      <c r="Y506" s="1163">
        <v>491</v>
      </c>
      <c r="Z506" s="1164"/>
      <c r="AA506" s="1165"/>
      <c r="AB506" s="1166"/>
      <c r="AC506" s="587">
        <f t="shared" si="49"/>
        <v>0</v>
      </c>
      <c r="AE506" s="1163">
        <v>491</v>
      </c>
      <c r="AF506" s="1164"/>
      <c r="AG506" s="1165"/>
      <c r="AH506" s="1166"/>
      <c r="AI506" s="587">
        <f t="shared" si="50"/>
        <v>0</v>
      </c>
      <c r="AK506" s="1163">
        <v>491</v>
      </c>
      <c r="AL506" s="1164"/>
      <c r="AM506" s="1165"/>
      <c r="AN506" s="1166"/>
      <c r="AO506" s="587">
        <f t="shared" si="51"/>
        <v>0</v>
      </c>
      <c r="AQ506" s="1163">
        <v>491</v>
      </c>
      <c r="AR506" s="1164"/>
      <c r="AS506" s="1165"/>
      <c r="AT506" s="1166"/>
      <c r="AU506" s="587">
        <f t="shared" si="52"/>
        <v>0</v>
      </c>
      <c r="AW506" s="1163">
        <v>491</v>
      </c>
      <c r="AX506" s="1164"/>
      <c r="AY506" s="1165"/>
      <c r="AZ506" s="1166"/>
      <c r="BA506" s="587">
        <f t="shared" si="53"/>
        <v>0</v>
      </c>
    </row>
    <row r="507" spans="1:53" s="17" customFormat="1" ht="16.75" hidden="1" customHeight="1" outlineLevel="1">
      <c r="A507" s="1163">
        <v>492</v>
      </c>
      <c r="B507" s="1164"/>
      <c r="C507" s="1165"/>
      <c r="D507" s="1166"/>
      <c r="E507" s="587">
        <f t="shared" si="45"/>
        <v>0</v>
      </c>
      <c r="G507" s="1163">
        <v>492</v>
      </c>
      <c r="H507" s="1164"/>
      <c r="I507" s="1165"/>
      <c r="J507" s="1166"/>
      <c r="K507" s="587">
        <f t="shared" si="46"/>
        <v>0</v>
      </c>
      <c r="M507" s="1163">
        <v>492</v>
      </c>
      <c r="N507" s="1164"/>
      <c r="O507" s="1165"/>
      <c r="P507" s="1166"/>
      <c r="Q507" s="587">
        <f t="shared" si="47"/>
        <v>0</v>
      </c>
      <c r="S507" s="1163">
        <v>492</v>
      </c>
      <c r="T507" s="1164"/>
      <c r="U507" s="1165"/>
      <c r="V507" s="1166"/>
      <c r="W507" s="587">
        <f t="shared" si="48"/>
        <v>0</v>
      </c>
      <c r="Y507" s="1163">
        <v>492</v>
      </c>
      <c r="Z507" s="1164"/>
      <c r="AA507" s="1165"/>
      <c r="AB507" s="1166"/>
      <c r="AC507" s="587">
        <f t="shared" si="49"/>
        <v>0</v>
      </c>
      <c r="AE507" s="1163">
        <v>492</v>
      </c>
      <c r="AF507" s="1164"/>
      <c r="AG507" s="1165"/>
      <c r="AH507" s="1166"/>
      <c r="AI507" s="587">
        <f t="shared" si="50"/>
        <v>0</v>
      </c>
      <c r="AK507" s="1163">
        <v>492</v>
      </c>
      <c r="AL507" s="1164"/>
      <c r="AM507" s="1165"/>
      <c r="AN507" s="1166"/>
      <c r="AO507" s="587">
        <f t="shared" si="51"/>
        <v>0</v>
      </c>
      <c r="AQ507" s="1163">
        <v>492</v>
      </c>
      <c r="AR507" s="1164"/>
      <c r="AS507" s="1165"/>
      <c r="AT507" s="1166"/>
      <c r="AU507" s="587">
        <f t="shared" si="52"/>
        <v>0</v>
      </c>
      <c r="AW507" s="1163">
        <v>492</v>
      </c>
      <c r="AX507" s="1164"/>
      <c r="AY507" s="1165"/>
      <c r="AZ507" s="1166"/>
      <c r="BA507" s="587">
        <f t="shared" si="53"/>
        <v>0</v>
      </c>
    </row>
    <row r="508" spans="1:53" s="17" customFormat="1" ht="16.75" hidden="1" customHeight="1" outlineLevel="1">
      <c r="A508" s="1163">
        <v>493</v>
      </c>
      <c r="B508" s="1164"/>
      <c r="C508" s="1165"/>
      <c r="D508" s="1166"/>
      <c r="E508" s="587">
        <f t="shared" si="45"/>
        <v>0</v>
      </c>
      <c r="G508" s="1163">
        <v>493</v>
      </c>
      <c r="H508" s="1164"/>
      <c r="I508" s="1165"/>
      <c r="J508" s="1166"/>
      <c r="K508" s="587">
        <f t="shared" si="46"/>
        <v>0</v>
      </c>
      <c r="M508" s="1163">
        <v>493</v>
      </c>
      <c r="N508" s="1164"/>
      <c r="O508" s="1165"/>
      <c r="P508" s="1166"/>
      <c r="Q508" s="587">
        <f t="shared" si="47"/>
        <v>0</v>
      </c>
      <c r="S508" s="1163">
        <v>493</v>
      </c>
      <c r="T508" s="1164"/>
      <c r="U508" s="1165"/>
      <c r="V508" s="1166"/>
      <c r="W508" s="587">
        <f t="shared" si="48"/>
        <v>0</v>
      </c>
      <c r="Y508" s="1163">
        <v>493</v>
      </c>
      <c r="Z508" s="1164"/>
      <c r="AA508" s="1165"/>
      <c r="AB508" s="1166"/>
      <c r="AC508" s="587">
        <f t="shared" si="49"/>
        <v>0</v>
      </c>
      <c r="AE508" s="1163">
        <v>493</v>
      </c>
      <c r="AF508" s="1164"/>
      <c r="AG508" s="1165"/>
      <c r="AH508" s="1166"/>
      <c r="AI508" s="587">
        <f t="shared" si="50"/>
        <v>0</v>
      </c>
      <c r="AK508" s="1163">
        <v>493</v>
      </c>
      <c r="AL508" s="1164"/>
      <c r="AM508" s="1165"/>
      <c r="AN508" s="1166"/>
      <c r="AO508" s="587">
        <f t="shared" si="51"/>
        <v>0</v>
      </c>
      <c r="AQ508" s="1163">
        <v>493</v>
      </c>
      <c r="AR508" s="1164"/>
      <c r="AS508" s="1165"/>
      <c r="AT508" s="1166"/>
      <c r="AU508" s="587">
        <f t="shared" si="52"/>
        <v>0</v>
      </c>
      <c r="AW508" s="1163">
        <v>493</v>
      </c>
      <c r="AX508" s="1164"/>
      <c r="AY508" s="1165"/>
      <c r="AZ508" s="1166"/>
      <c r="BA508" s="587">
        <f t="shared" si="53"/>
        <v>0</v>
      </c>
    </row>
    <row r="509" spans="1:53" s="17" customFormat="1" ht="16.75" hidden="1" customHeight="1" outlineLevel="1">
      <c r="A509" s="1163">
        <v>494</v>
      </c>
      <c r="B509" s="1164"/>
      <c r="C509" s="1165"/>
      <c r="D509" s="1166"/>
      <c r="E509" s="587">
        <f t="shared" si="45"/>
        <v>0</v>
      </c>
      <c r="G509" s="1163">
        <v>494</v>
      </c>
      <c r="H509" s="1164"/>
      <c r="I509" s="1165"/>
      <c r="J509" s="1166"/>
      <c r="K509" s="587">
        <f t="shared" si="46"/>
        <v>0</v>
      </c>
      <c r="M509" s="1163">
        <v>494</v>
      </c>
      <c r="N509" s="1164"/>
      <c r="O509" s="1165"/>
      <c r="P509" s="1166"/>
      <c r="Q509" s="587">
        <f t="shared" si="47"/>
        <v>0</v>
      </c>
      <c r="S509" s="1163">
        <v>494</v>
      </c>
      <c r="T509" s="1164"/>
      <c r="U509" s="1165"/>
      <c r="V509" s="1166"/>
      <c r="W509" s="587">
        <f t="shared" si="48"/>
        <v>0</v>
      </c>
      <c r="Y509" s="1163">
        <v>494</v>
      </c>
      <c r="Z509" s="1164"/>
      <c r="AA509" s="1165"/>
      <c r="AB509" s="1166"/>
      <c r="AC509" s="587">
        <f t="shared" si="49"/>
        <v>0</v>
      </c>
      <c r="AE509" s="1163">
        <v>494</v>
      </c>
      <c r="AF509" s="1164"/>
      <c r="AG509" s="1165"/>
      <c r="AH509" s="1166"/>
      <c r="AI509" s="587">
        <f t="shared" si="50"/>
        <v>0</v>
      </c>
      <c r="AK509" s="1163">
        <v>494</v>
      </c>
      <c r="AL509" s="1164"/>
      <c r="AM509" s="1165"/>
      <c r="AN509" s="1166"/>
      <c r="AO509" s="587">
        <f t="shared" si="51"/>
        <v>0</v>
      </c>
      <c r="AQ509" s="1163">
        <v>494</v>
      </c>
      <c r="AR509" s="1164"/>
      <c r="AS509" s="1165"/>
      <c r="AT509" s="1166"/>
      <c r="AU509" s="587">
        <f t="shared" si="52"/>
        <v>0</v>
      </c>
      <c r="AW509" s="1163">
        <v>494</v>
      </c>
      <c r="AX509" s="1164"/>
      <c r="AY509" s="1165"/>
      <c r="AZ509" s="1166"/>
      <c r="BA509" s="587">
        <f t="shared" si="53"/>
        <v>0</v>
      </c>
    </row>
    <row r="510" spans="1:53" s="17" customFormat="1" ht="16.75" hidden="1" customHeight="1" outlineLevel="1">
      <c r="A510" s="1163">
        <v>495</v>
      </c>
      <c r="B510" s="1164"/>
      <c r="C510" s="1165"/>
      <c r="D510" s="1166"/>
      <c r="E510" s="587">
        <f t="shared" si="45"/>
        <v>0</v>
      </c>
      <c r="G510" s="1163">
        <v>495</v>
      </c>
      <c r="H510" s="1164"/>
      <c r="I510" s="1165"/>
      <c r="J510" s="1166"/>
      <c r="K510" s="587">
        <f t="shared" si="46"/>
        <v>0</v>
      </c>
      <c r="M510" s="1163">
        <v>495</v>
      </c>
      <c r="N510" s="1164"/>
      <c r="O510" s="1165"/>
      <c r="P510" s="1166"/>
      <c r="Q510" s="587">
        <f t="shared" si="47"/>
        <v>0</v>
      </c>
      <c r="S510" s="1163">
        <v>495</v>
      </c>
      <c r="T510" s="1164"/>
      <c r="U510" s="1165"/>
      <c r="V510" s="1166"/>
      <c r="W510" s="587">
        <f t="shared" si="48"/>
        <v>0</v>
      </c>
      <c r="Y510" s="1163">
        <v>495</v>
      </c>
      <c r="Z510" s="1164"/>
      <c r="AA510" s="1165"/>
      <c r="AB510" s="1166"/>
      <c r="AC510" s="587">
        <f t="shared" si="49"/>
        <v>0</v>
      </c>
      <c r="AE510" s="1163">
        <v>495</v>
      </c>
      <c r="AF510" s="1164"/>
      <c r="AG510" s="1165"/>
      <c r="AH510" s="1166"/>
      <c r="AI510" s="587">
        <f t="shared" si="50"/>
        <v>0</v>
      </c>
      <c r="AK510" s="1163">
        <v>495</v>
      </c>
      <c r="AL510" s="1164"/>
      <c r="AM510" s="1165"/>
      <c r="AN510" s="1166"/>
      <c r="AO510" s="587">
        <f t="shared" si="51"/>
        <v>0</v>
      </c>
      <c r="AQ510" s="1163">
        <v>495</v>
      </c>
      <c r="AR510" s="1164"/>
      <c r="AS510" s="1165"/>
      <c r="AT510" s="1166"/>
      <c r="AU510" s="587">
        <f t="shared" si="52"/>
        <v>0</v>
      </c>
      <c r="AW510" s="1163">
        <v>495</v>
      </c>
      <c r="AX510" s="1164"/>
      <c r="AY510" s="1165"/>
      <c r="AZ510" s="1166"/>
      <c r="BA510" s="587">
        <f t="shared" si="53"/>
        <v>0</v>
      </c>
    </row>
    <row r="511" spans="1:53" s="17" customFormat="1" ht="16.75" hidden="1" customHeight="1" outlineLevel="1">
      <c r="A511" s="1163">
        <v>496</v>
      </c>
      <c r="B511" s="1164"/>
      <c r="C511" s="1165"/>
      <c r="D511" s="1166"/>
      <c r="E511" s="587">
        <f t="shared" si="45"/>
        <v>0</v>
      </c>
      <c r="G511" s="1163">
        <v>496</v>
      </c>
      <c r="H511" s="1164"/>
      <c r="I511" s="1165"/>
      <c r="J511" s="1166"/>
      <c r="K511" s="587">
        <f t="shared" si="46"/>
        <v>0</v>
      </c>
      <c r="M511" s="1163">
        <v>496</v>
      </c>
      <c r="N511" s="1164"/>
      <c r="O511" s="1165"/>
      <c r="P511" s="1166"/>
      <c r="Q511" s="587">
        <f t="shared" si="47"/>
        <v>0</v>
      </c>
      <c r="S511" s="1163">
        <v>496</v>
      </c>
      <c r="T511" s="1164"/>
      <c r="U511" s="1165"/>
      <c r="V511" s="1166"/>
      <c r="W511" s="587">
        <f t="shared" si="48"/>
        <v>0</v>
      </c>
      <c r="Y511" s="1163">
        <v>496</v>
      </c>
      <c r="Z511" s="1164"/>
      <c r="AA511" s="1165"/>
      <c r="AB511" s="1166"/>
      <c r="AC511" s="587">
        <f t="shared" si="49"/>
        <v>0</v>
      </c>
      <c r="AE511" s="1163">
        <v>496</v>
      </c>
      <c r="AF511" s="1164"/>
      <c r="AG511" s="1165"/>
      <c r="AH511" s="1166"/>
      <c r="AI511" s="587">
        <f t="shared" si="50"/>
        <v>0</v>
      </c>
      <c r="AK511" s="1163">
        <v>496</v>
      </c>
      <c r="AL511" s="1164"/>
      <c r="AM511" s="1165"/>
      <c r="AN511" s="1166"/>
      <c r="AO511" s="587">
        <f t="shared" si="51"/>
        <v>0</v>
      </c>
      <c r="AQ511" s="1163">
        <v>496</v>
      </c>
      <c r="AR511" s="1164"/>
      <c r="AS511" s="1165"/>
      <c r="AT511" s="1166"/>
      <c r="AU511" s="587">
        <f t="shared" si="52"/>
        <v>0</v>
      </c>
      <c r="AW511" s="1163">
        <v>496</v>
      </c>
      <c r="AX511" s="1164"/>
      <c r="AY511" s="1165"/>
      <c r="AZ511" s="1166"/>
      <c r="BA511" s="587">
        <f t="shared" si="53"/>
        <v>0</v>
      </c>
    </row>
    <row r="512" spans="1:53" s="17" customFormat="1" ht="16.75" hidden="1" customHeight="1" outlineLevel="1">
      <c r="A512" s="1163">
        <v>497</v>
      </c>
      <c r="B512" s="1164"/>
      <c r="C512" s="1165"/>
      <c r="D512" s="1166"/>
      <c r="E512" s="587">
        <f t="shared" si="45"/>
        <v>0</v>
      </c>
      <c r="G512" s="1163">
        <v>497</v>
      </c>
      <c r="H512" s="1164"/>
      <c r="I512" s="1165"/>
      <c r="J512" s="1166"/>
      <c r="K512" s="587">
        <f t="shared" si="46"/>
        <v>0</v>
      </c>
      <c r="M512" s="1163">
        <v>497</v>
      </c>
      <c r="N512" s="1164"/>
      <c r="O512" s="1165"/>
      <c r="P512" s="1166"/>
      <c r="Q512" s="587">
        <f t="shared" si="47"/>
        <v>0</v>
      </c>
      <c r="S512" s="1163">
        <v>497</v>
      </c>
      <c r="T512" s="1164"/>
      <c r="U512" s="1165"/>
      <c r="V512" s="1166"/>
      <c r="W512" s="587">
        <f t="shared" si="48"/>
        <v>0</v>
      </c>
      <c r="Y512" s="1163">
        <v>497</v>
      </c>
      <c r="Z512" s="1164"/>
      <c r="AA512" s="1165"/>
      <c r="AB512" s="1166"/>
      <c r="AC512" s="587">
        <f t="shared" si="49"/>
        <v>0</v>
      </c>
      <c r="AE512" s="1163">
        <v>497</v>
      </c>
      <c r="AF512" s="1164"/>
      <c r="AG512" s="1165"/>
      <c r="AH512" s="1166"/>
      <c r="AI512" s="587">
        <f t="shared" si="50"/>
        <v>0</v>
      </c>
      <c r="AK512" s="1163">
        <v>497</v>
      </c>
      <c r="AL512" s="1164"/>
      <c r="AM512" s="1165"/>
      <c r="AN512" s="1166"/>
      <c r="AO512" s="587">
        <f t="shared" si="51"/>
        <v>0</v>
      </c>
      <c r="AQ512" s="1163">
        <v>497</v>
      </c>
      <c r="AR512" s="1164"/>
      <c r="AS512" s="1165"/>
      <c r="AT512" s="1166"/>
      <c r="AU512" s="587">
        <f t="shared" si="52"/>
        <v>0</v>
      </c>
      <c r="AW512" s="1163">
        <v>497</v>
      </c>
      <c r="AX512" s="1164"/>
      <c r="AY512" s="1165"/>
      <c r="AZ512" s="1166"/>
      <c r="BA512" s="587">
        <f t="shared" si="53"/>
        <v>0</v>
      </c>
    </row>
    <row r="513" spans="1:53" s="17" customFormat="1" ht="16.75" hidden="1" customHeight="1" outlineLevel="1">
      <c r="A513" s="1163">
        <v>498</v>
      </c>
      <c r="B513" s="1164"/>
      <c r="C513" s="1165"/>
      <c r="D513" s="1166"/>
      <c r="E513" s="587">
        <f t="shared" si="45"/>
        <v>0</v>
      </c>
      <c r="G513" s="1163">
        <v>498</v>
      </c>
      <c r="H513" s="1164"/>
      <c r="I513" s="1165"/>
      <c r="J513" s="1166"/>
      <c r="K513" s="587">
        <f t="shared" si="46"/>
        <v>0</v>
      </c>
      <c r="M513" s="1163">
        <v>498</v>
      </c>
      <c r="N513" s="1164"/>
      <c r="O513" s="1165"/>
      <c r="P513" s="1166"/>
      <c r="Q513" s="587">
        <f t="shared" si="47"/>
        <v>0</v>
      </c>
      <c r="S513" s="1163">
        <v>498</v>
      </c>
      <c r="T513" s="1164"/>
      <c r="U513" s="1165"/>
      <c r="V513" s="1166"/>
      <c r="W513" s="587">
        <f t="shared" si="48"/>
        <v>0</v>
      </c>
      <c r="Y513" s="1163">
        <v>498</v>
      </c>
      <c r="Z513" s="1164"/>
      <c r="AA513" s="1165"/>
      <c r="AB513" s="1166"/>
      <c r="AC513" s="587">
        <f t="shared" si="49"/>
        <v>0</v>
      </c>
      <c r="AE513" s="1163">
        <v>498</v>
      </c>
      <c r="AF513" s="1164"/>
      <c r="AG513" s="1165"/>
      <c r="AH513" s="1166"/>
      <c r="AI513" s="587">
        <f t="shared" si="50"/>
        <v>0</v>
      </c>
      <c r="AK513" s="1163">
        <v>498</v>
      </c>
      <c r="AL513" s="1164"/>
      <c r="AM513" s="1165"/>
      <c r="AN513" s="1166"/>
      <c r="AO513" s="587">
        <f t="shared" si="51"/>
        <v>0</v>
      </c>
      <c r="AQ513" s="1163">
        <v>498</v>
      </c>
      <c r="AR513" s="1164"/>
      <c r="AS513" s="1165"/>
      <c r="AT513" s="1166"/>
      <c r="AU513" s="587">
        <f t="shared" si="52"/>
        <v>0</v>
      </c>
      <c r="AW513" s="1163">
        <v>498</v>
      </c>
      <c r="AX513" s="1164"/>
      <c r="AY513" s="1165"/>
      <c r="AZ513" s="1166"/>
      <c r="BA513" s="587">
        <f t="shared" si="53"/>
        <v>0</v>
      </c>
    </row>
    <row r="514" spans="1:53" s="17" customFormat="1" ht="16.75" hidden="1" customHeight="1" outlineLevel="1">
      <c r="A514" s="1163">
        <v>499</v>
      </c>
      <c r="B514" s="1164"/>
      <c r="C514" s="1165"/>
      <c r="D514" s="1166"/>
      <c r="E514" s="587">
        <f t="shared" si="45"/>
        <v>0</v>
      </c>
      <c r="G514" s="1163">
        <v>499</v>
      </c>
      <c r="H514" s="1164"/>
      <c r="I514" s="1165"/>
      <c r="J514" s="1166"/>
      <c r="K514" s="587">
        <f t="shared" si="46"/>
        <v>0</v>
      </c>
      <c r="M514" s="1163">
        <v>499</v>
      </c>
      <c r="N514" s="1164"/>
      <c r="O514" s="1165"/>
      <c r="P514" s="1166"/>
      <c r="Q514" s="587">
        <f t="shared" si="47"/>
        <v>0</v>
      </c>
      <c r="S514" s="1163">
        <v>499</v>
      </c>
      <c r="T514" s="1164"/>
      <c r="U514" s="1165"/>
      <c r="V514" s="1166"/>
      <c r="W514" s="587">
        <f t="shared" si="48"/>
        <v>0</v>
      </c>
      <c r="Y514" s="1163">
        <v>499</v>
      </c>
      <c r="Z514" s="1164"/>
      <c r="AA514" s="1165"/>
      <c r="AB514" s="1166"/>
      <c r="AC514" s="587">
        <f t="shared" si="49"/>
        <v>0</v>
      </c>
      <c r="AE514" s="1163">
        <v>499</v>
      </c>
      <c r="AF514" s="1164"/>
      <c r="AG514" s="1165"/>
      <c r="AH514" s="1166"/>
      <c r="AI514" s="587">
        <f t="shared" si="50"/>
        <v>0</v>
      </c>
      <c r="AK514" s="1163">
        <v>499</v>
      </c>
      <c r="AL514" s="1164"/>
      <c r="AM514" s="1165"/>
      <c r="AN514" s="1166"/>
      <c r="AO514" s="587">
        <f t="shared" si="51"/>
        <v>0</v>
      </c>
      <c r="AQ514" s="1163">
        <v>499</v>
      </c>
      <c r="AR514" s="1164"/>
      <c r="AS514" s="1165"/>
      <c r="AT514" s="1166"/>
      <c r="AU514" s="587">
        <f t="shared" si="52"/>
        <v>0</v>
      </c>
      <c r="AW514" s="1163">
        <v>499</v>
      </c>
      <c r="AX514" s="1164"/>
      <c r="AY514" s="1165"/>
      <c r="AZ514" s="1166"/>
      <c r="BA514" s="587">
        <f t="shared" si="53"/>
        <v>0</v>
      </c>
    </row>
    <row r="515" spans="1:53" s="17" customFormat="1" ht="16.75" hidden="1" customHeight="1" outlineLevel="1" thickBot="1">
      <c r="A515" s="1182">
        <v>500</v>
      </c>
      <c r="B515" s="1183"/>
      <c r="C515" s="1184"/>
      <c r="D515" s="1185"/>
      <c r="E515" s="587">
        <f t="shared" si="45"/>
        <v>0</v>
      </c>
      <c r="G515" s="1182">
        <v>500</v>
      </c>
      <c r="H515" s="1183"/>
      <c r="I515" s="1184"/>
      <c r="J515" s="1185"/>
      <c r="K515" s="587">
        <f t="shared" si="46"/>
        <v>0</v>
      </c>
      <c r="M515" s="1182">
        <v>500</v>
      </c>
      <c r="N515" s="1183"/>
      <c r="O515" s="1184"/>
      <c r="P515" s="1185"/>
      <c r="Q515" s="587">
        <f t="shared" si="47"/>
        <v>0</v>
      </c>
      <c r="S515" s="1182">
        <v>500</v>
      </c>
      <c r="T515" s="1183"/>
      <c r="U515" s="1184"/>
      <c r="V515" s="1185"/>
      <c r="W515" s="587">
        <f t="shared" si="48"/>
        <v>0</v>
      </c>
      <c r="Y515" s="1182">
        <v>500</v>
      </c>
      <c r="Z515" s="1183"/>
      <c r="AA515" s="1184"/>
      <c r="AB515" s="1185"/>
      <c r="AC515" s="587">
        <f t="shared" si="49"/>
        <v>0</v>
      </c>
      <c r="AE515" s="1182">
        <v>500</v>
      </c>
      <c r="AF515" s="1183"/>
      <c r="AG515" s="1184"/>
      <c r="AH515" s="1185"/>
      <c r="AI515" s="587">
        <f t="shared" si="50"/>
        <v>0</v>
      </c>
      <c r="AK515" s="1182">
        <v>500</v>
      </c>
      <c r="AL515" s="1183"/>
      <c r="AM515" s="1184"/>
      <c r="AN515" s="1185"/>
      <c r="AO515" s="587">
        <f t="shared" si="51"/>
        <v>0</v>
      </c>
      <c r="AQ515" s="1182">
        <v>500</v>
      </c>
      <c r="AR515" s="1183"/>
      <c r="AS515" s="1184"/>
      <c r="AT515" s="1185"/>
      <c r="AU515" s="587">
        <f t="shared" si="52"/>
        <v>0</v>
      </c>
      <c r="AW515" s="1182">
        <v>500</v>
      </c>
      <c r="AX515" s="1183"/>
      <c r="AY515" s="1184"/>
      <c r="AZ515" s="1185"/>
      <c r="BA515" s="587">
        <f t="shared" si="53"/>
        <v>0</v>
      </c>
    </row>
    <row r="516" spans="1:53" s="20" customFormat="1" ht="32.25" customHeight="1" collapsed="1">
      <c r="A516" s="1177" t="s">
        <v>149</v>
      </c>
      <c r="B516" s="1177"/>
      <c r="C516" s="1177"/>
      <c r="D516" s="1177"/>
      <c r="G516" s="1177" t="s">
        <v>149</v>
      </c>
      <c r="H516" s="1177"/>
      <c r="I516" s="1177"/>
      <c r="J516" s="1177"/>
      <c r="M516" s="1177" t="s">
        <v>149</v>
      </c>
      <c r="N516" s="1177"/>
      <c r="O516" s="1177"/>
      <c r="P516" s="1177"/>
      <c r="S516" s="1177" t="s">
        <v>149</v>
      </c>
      <c r="T516" s="1177"/>
      <c r="U516" s="1177"/>
      <c r="V516" s="1177"/>
      <c r="Y516" s="1177" t="s">
        <v>149</v>
      </c>
      <c r="Z516" s="1177"/>
      <c r="AA516" s="1177"/>
      <c r="AB516" s="1177"/>
      <c r="AE516" s="1177" t="s">
        <v>149</v>
      </c>
      <c r="AF516" s="1177"/>
      <c r="AG516" s="1177"/>
      <c r="AH516" s="1177"/>
      <c r="AK516" s="1177" t="s">
        <v>149</v>
      </c>
      <c r="AL516" s="1177"/>
      <c r="AM516" s="1177"/>
      <c r="AN516" s="1177"/>
      <c r="AQ516" s="1177" t="s">
        <v>149</v>
      </c>
      <c r="AR516" s="1177"/>
      <c r="AS516" s="1177"/>
      <c r="AT516" s="1177"/>
      <c r="AW516" s="1177" t="s">
        <v>149</v>
      </c>
      <c r="AX516" s="1177"/>
      <c r="AY516" s="1177"/>
      <c r="AZ516" s="1177"/>
    </row>
    <row r="517" spans="1:53" s="17" customFormat="1" ht="16.75" hidden="1" customHeight="1" outlineLevel="1">
      <c r="A517" s="1180" t="s">
        <v>20</v>
      </c>
      <c r="B517" s="1181"/>
      <c r="C517" s="1181"/>
      <c r="D517" s="27">
        <f>MIN(C528:D1027)</f>
        <v>181.4</v>
      </c>
      <c r="G517" s="1180" t="s">
        <v>20</v>
      </c>
      <c r="H517" s="1181"/>
      <c r="I517" s="1181"/>
      <c r="J517" s="27">
        <f>MIN(I528:J1027)</f>
        <v>215.7</v>
      </c>
      <c r="M517" s="1180" t="s">
        <v>20</v>
      </c>
      <c r="N517" s="1181"/>
      <c r="O517" s="1181"/>
      <c r="P517" s="27">
        <f>MIN(O528:P1027)</f>
        <v>201.7</v>
      </c>
      <c r="S517" s="1180" t="s">
        <v>20</v>
      </c>
      <c r="T517" s="1181"/>
      <c r="U517" s="1181"/>
      <c r="V517" s="27">
        <f>MIN(U528:V1027)</f>
        <v>215.9</v>
      </c>
      <c r="Y517" s="1180" t="s">
        <v>20</v>
      </c>
      <c r="Z517" s="1181"/>
      <c r="AA517" s="1181"/>
      <c r="AB517" s="27">
        <f>MIN(AA528:AB1027)</f>
        <v>215.7</v>
      </c>
      <c r="AE517" s="1180" t="s">
        <v>20</v>
      </c>
      <c r="AF517" s="1181"/>
      <c r="AG517" s="1181"/>
      <c r="AH517" s="27">
        <f>MIN(AG528:AH1027)</f>
        <v>185.5</v>
      </c>
      <c r="AK517" s="1180" t="s">
        <v>20</v>
      </c>
      <c r="AL517" s="1181"/>
      <c r="AM517" s="1181"/>
      <c r="AN517" s="27">
        <f>MIN(AM528:AN1027)</f>
        <v>188</v>
      </c>
      <c r="AQ517" s="1180" t="s">
        <v>20</v>
      </c>
      <c r="AR517" s="1181"/>
      <c r="AS517" s="1181"/>
      <c r="AT517" s="27">
        <f>MIN(AS528:AT1027)</f>
        <v>187.3</v>
      </c>
      <c r="AW517" s="1180" t="s">
        <v>20</v>
      </c>
      <c r="AX517" s="1181"/>
      <c r="AY517" s="1181"/>
      <c r="AZ517" s="27">
        <f>MIN(AY528:AZ1027)</f>
        <v>185.3</v>
      </c>
    </row>
    <row r="518" spans="1:53" s="17" customFormat="1" ht="16.75" hidden="1" customHeight="1" outlineLevel="1">
      <c r="A518" s="1173" t="s">
        <v>21</v>
      </c>
      <c r="B518" s="1174"/>
      <c r="C518" s="1174"/>
      <c r="D518" s="22">
        <f>MAX(C528:D1027)</f>
        <v>181.4</v>
      </c>
      <c r="G518" s="1173" t="s">
        <v>21</v>
      </c>
      <c r="H518" s="1174"/>
      <c r="I518" s="1174"/>
      <c r="J518" s="22">
        <f>MAX(I528:J1027)</f>
        <v>215.7</v>
      </c>
      <c r="M518" s="1173" t="s">
        <v>21</v>
      </c>
      <c r="N518" s="1174"/>
      <c r="O518" s="1174"/>
      <c r="P518" s="22">
        <f>MAX(O528:P1027)</f>
        <v>201.7</v>
      </c>
      <c r="S518" s="1173" t="s">
        <v>21</v>
      </c>
      <c r="T518" s="1174"/>
      <c r="U518" s="1174"/>
      <c r="V518" s="22">
        <f>MAX(U528:V1027)</f>
        <v>215.9</v>
      </c>
      <c r="Y518" s="1173" t="s">
        <v>21</v>
      </c>
      <c r="Z518" s="1174"/>
      <c r="AA518" s="1174"/>
      <c r="AB518" s="22">
        <f>MAX(AA528:AB1027)</f>
        <v>215.7</v>
      </c>
      <c r="AE518" s="1173" t="s">
        <v>21</v>
      </c>
      <c r="AF518" s="1174"/>
      <c r="AG518" s="1174"/>
      <c r="AH518" s="22">
        <f>MAX(AG528:AH1027)</f>
        <v>185.5</v>
      </c>
      <c r="AK518" s="1173" t="s">
        <v>21</v>
      </c>
      <c r="AL518" s="1174"/>
      <c r="AM518" s="1174"/>
      <c r="AN518" s="22">
        <f>MAX(AM528:AN1027)</f>
        <v>188</v>
      </c>
      <c r="AQ518" s="1173" t="s">
        <v>21</v>
      </c>
      <c r="AR518" s="1174"/>
      <c r="AS518" s="1174"/>
      <c r="AT518" s="22">
        <f>MAX(AS528:AT1027)</f>
        <v>187.3</v>
      </c>
      <c r="AW518" s="1173" t="s">
        <v>21</v>
      </c>
      <c r="AX518" s="1174"/>
      <c r="AY518" s="1174"/>
      <c r="AZ518" s="22">
        <f>MAX(AY528:AZ1027)</f>
        <v>185.3</v>
      </c>
    </row>
    <row r="519" spans="1:53" s="17" customFormat="1" ht="16.75" hidden="1" customHeight="1" outlineLevel="1">
      <c r="A519" s="1173" t="s">
        <v>22</v>
      </c>
      <c r="B519" s="1174"/>
      <c r="C519" s="1174"/>
      <c r="D519" s="22">
        <f>AVERAGE(C528:D1027)</f>
        <v>181.4</v>
      </c>
      <c r="G519" s="1173" t="s">
        <v>22</v>
      </c>
      <c r="H519" s="1174"/>
      <c r="I519" s="1174"/>
      <c r="J519" s="22">
        <f>AVERAGE(I528:J1027)</f>
        <v>215.7</v>
      </c>
      <c r="M519" s="1173" t="s">
        <v>22</v>
      </c>
      <c r="N519" s="1174"/>
      <c r="O519" s="1174"/>
      <c r="P519" s="22">
        <f>AVERAGE(O528:P1027)</f>
        <v>201.7</v>
      </c>
      <c r="S519" s="1173" t="s">
        <v>22</v>
      </c>
      <c r="T519" s="1174"/>
      <c r="U519" s="1174"/>
      <c r="V519" s="22">
        <f>AVERAGE(U528:V1027)</f>
        <v>215.9</v>
      </c>
      <c r="Y519" s="1173" t="s">
        <v>22</v>
      </c>
      <c r="Z519" s="1174"/>
      <c r="AA519" s="1174"/>
      <c r="AB519" s="22">
        <f>AVERAGE(AA528:AB1027)</f>
        <v>215.7</v>
      </c>
      <c r="AE519" s="1173" t="s">
        <v>22</v>
      </c>
      <c r="AF519" s="1174"/>
      <c r="AG519" s="1174"/>
      <c r="AH519" s="22">
        <f>AVERAGE(AG528:AH1027)</f>
        <v>185.5</v>
      </c>
      <c r="AK519" s="1173" t="s">
        <v>22</v>
      </c>
      <c r="AL519" s="1174"/>
      <c r="AM519" s="1174"/>
      <c r="AN519" s="22">
        <f>AVERAGE(AM528:AN1027)</f>
        <v>188</v>
      </c>
      <c r="AQ519" s="1173" t="s">
        <v>22</v>
      </c>
      <c r="AR519" s="1174"/>
      <c r="AS519" s="1174"/>
      <c r="AT519" s="22">
        <f>AVERAGE(AS528:AT1027)</f>
        <v>187.3</v>
      </c>
      <c r="AW519" s="1173" t="s">
        <v>22</v>
      </c>
      <c r="AX519" s="1174"/>
      <c r="AY519" s="1174"/>
      <c r="AZ519" s="22">
        <f>AVERAGE(AY528:AZ1027)</f>
        <v>185.3</v>
      </c>
    </row>
    <row r="520" spans="1:53" s="17" customFormat="1" ht="33.75" hidden="1" customHeight="1" outlineLevel="1">
      <c r="A520" s="1175" t="s">
        <v>23</v>
      </c>
      <c r="B520" s="1174"/>
      <c r="C520" s="1174"/>
      <c r="D520" s="22">
        <f>D519*1.1</f>
        <v>199.54000000000002</v>
      </c>
      <c r="G520" s="1175" t="s">
        <v>23</v>
      </c>
      <c r="H520" s="1174"/>
      <c r="I520" s="1174"/>
      <c r="J520" s="22">
        <f>J519*1.1</f>
        <v>237.27</v>
      </c>
      <c r="M520" s="1175" t="s">
        <v>23</v>
      </c>
      <c r="N520" s="1174"/>
      <c r="O520" s="1174"/>
      <c r="P520" s="22">
        <f>P519*1.1</f>
        <v>221.87</v>
      </c>
      <c r="S520" s="1175" t="s">
        <v>23</v>
      </c>
      <c r="T520" s="1174"/>
      <c r="U520" s="1174"/>
      <c r="V520" s="22">
        <f>V519*1.1</f>
        <v>237.49000000000004</v>
      </c>
      <c r="Y520" s="1175" t="s">
        <v>23</v>
      </c>
      <c r="Z520" s="1174"/>
      <c r="AA520" s="1174"/>
      <c r="AB520" s="22">
        <f>AB519*1.1</f>
        <v>237.27</v>
      </c>
      <c r="AE520" s="1175" t="s">
        <v>23</v>
      </c>
      <c r="AF520" s="1174"/>
      <c r="AG520" s="1174"/>
      <c r="AH520" s="22">
        <f>AH519*1.1</f>
        <v>204.05</v>
      </c>
      <c r="AK520" s="1175" t="s">
        <v>23</v>
      </c>
      <c r="AL520" s="1174"/>
      <c r="AM520" s="1174"/>
      <c r="AN520" s="22">
        <f>AN519*1.1</f>
        <v>206.8</v>
      </c>
      <c r="AQ520" s="1175" t="s">
        <v>23</v>
      </c>
      <c r="AR520" s="1174"/>
      <c r="AS520" s="1174"/>
      <c r="AT520" s="22">
        <f>AT519*1.1</f>
        <v>206.03000000000003</v>
      </c>
      <c r="AW520" s="1175" t="s">
        <v>23</v>
      </c>
      <c r="AX520" s="1174"/>
      <c r="AY520" s="1174"/>
      <c r="AZ520" s="22">
        <f>AZ519*1.1</f>
        <v>203.83000000000004</v>
      </c>
    </row>
    <row r="521" spans="1:53" s="17" customFormat="1" ht="33.75" hidden="1" customHeight="1" outlineLevel="1">
      <c r="A521" s="1175" t="s">
        <v>24</v>
      </c>
      <c r="B521" s="1174"/>
      <c r="C521" s="1174"/>
      <c r="D521" s="22">
        <f>D519*0.9</f>
        <v>163.26000000000002</v>
      </c>
      <c r="G521" s="1175" t="s">
        <v>24</v>
      </c>
      <c r="H521" s="1174"/>
      <c r="I521" s="1174"/>
      <c r="J521" s="22">
        <f>J519*0.9</f>
        <v>194.13</v>
      </c>
      <c r="M521" s="1175" t="s">
        <v>24</v>
      </c>
      <c r="N521" s="1174"/>
      <c r="O521" s="1174"/>
      <c r="P521" s="22">
        <f>P519*0.9</f>
        <v>181.53</v>
      </c>
      <c r="S521" s="1175" t="s">
        <v>24</v>
      </c>
      <c r="T521" s="1174"/>
      <c r="U521" s="1174"/>
      <c r="V521" s="22">
        <f>V519*0.9</f>
        <v>194.31</v>
      </c>
      <c r="Y521" s="1175" t="s">
        <v>24</v>
      </c>
      <c r="Z521" s="1174"/>
      <c r="AA521" s="1174"/>
      <c r="AB521" s="22">
        <f>AB519*0.9</f>
        <v>194.13</v>
      </c>
      <c r="AE521" s="1175" t="s">
        <v>24</v>
      </c>
      <c r="AF521" s="1174"/>
      <c r="AG521" s="1174"/>
      <c r="AH521" s="22">
        <f>AH519*0.9</f>
        <v>166.95000000000002</v>
      </c>
      <c r="AK521" s="1175" t="s">
        <v>24</v>
      </c>
      <c r="AL521" s="1174"/>
      <c r="AM521" s="1174"/>
      <c r="AN521" s="22">
        <f>AN519*0.9</f>
        <v>169.20000000000002</v>
      </c>
      <c r="AQ521" s="1175" t="s">
        <v>24</v>
      </c>
      <c r="AR521" s="1174"/>
      <c r="AS521" s="1174"/>
      <c r="AT521" s="22">
        <f>AT519*0.9</f>
        <v>168.57000000000002</v>
      </c>
      <c r="AW521" s="1175" t="s">
        <v>24</v>
      </c>
      <c r="AX521" s="1174"/>
      <c r="AY521" s="1174"/>
      <c r="AZ521" s="22">
        <f>AZ519*0.9</f>
        <v>166.77</v>
      </c>
    </row>
    <row r="522" spans="1:53" s="17" customFormat="1" ht="31.5" hidden="1" customHeight="1" outlineLevel="1">
      <c r="A522" s="1175" t="s">
        <v>25</v>
      </c>
      <c r="B522" s="1174"/>
      <c r="C522" s="1174"/>
      <c r="D522" s="23">
        <f>SUM(E528:E1027)</f>
        <v>1</v>
      </c>
      <c r="G522" s="1175" t="s">
        <v>25</v>
      </c>
      <c r="H522" s="1174"/>
      <c r="I522" s="1174"/>
      <c r="J522" s="23">
        <f>SUM(K528:K1027)</f>
        <v>1</v>
      </c>
      <c r="M522" s="1175" t="s">
        <v>25</v>
      </c>
      <c r="N522" s="1174"/>
      <c r="O522" s="1174"/>
      <c r="P522" s="23">
        <f>SUM(Q528:Q1027)</f>
        <v>1</v>
      </c>
      <c r="S522" s="1175" t="s">
        <v>25</v>
      </c>
      <c r="T522" s="1174"/>
      <c r="U522" s="1174"/>
      <c r="V522" s="23">
        <f>SUM(W528:W1027)</f>
        <v>1</v>
      </c>
      <c r="Y522" s="1175" t="s">
        <v>25</v>
      </c>
      <c r="Z522" s="1174"/>
      <c r="AA522" s="1174"/>
      <c r="AB522" s="23">
        <f>SUM(AC528:AC1027)</f>
        <v>1</v>
      </c>
      <c r="AE522" s="1175" t="s">
        <v>25</v>
      </c>
      <c r="AF522" s="1174"/>
      <c r="AG522" s="1174"/>
      <c r="AH522" s="23">
        <f>SUM(AI528:AI1027)</f>
        <v>1</v>
      </c>
      <c r="AK522" s="1175" t="s">
        <v>25</v>
      </c>
      <c r="AL522" s="1174"/>
      <c r="AM522" s="1174"/>
      <c r="AN522" s="23">
        <f>SUM(AO528:AO1027)</f>
        <v>1</v>
      </c>
      <c r="AQ522" s="1175" t="s">
        <v>25</v>
      </c>
      <c r="AR522" s="1174"/>
      <c r="AS522" s="1174"/>
      <c r="AT522" s="23">
        <f>SUM(AU528:AU1027)</f>
        <v>1</v>
      </c>
      <c r="AW522" s="1175" t="s">
        <v>25</v>
      </c>
      <c r="AX522" s="1174"/>
      <c r="AY522" s="1174"/>
      <c r="AZ522" s="23">
        <f>SUM(BA528:BA1027)</f>
        <v>1</v>
      </c>
    </row>
    <row r="523" spans="1:53" s="17" customFormat="1" ht="16.75" hidden="1" customHeight="1" outlineLevel="1">
      <c r="A523" s="1173" t="s">
        <v>26</v>
      </c>
      <c r="B523" s="1174"/>
      <c r="C523" s="1174"/>
      <c r="D523" s="88">
        <f>D522/COUNTA(C528:D1027)</f>
        <v>1</v>
      </c>
      <c r="G523" s="1173" t="s">
        <v>26</v>
      </c>
      <c r="H523" s="1174"/>
      <c r="I523" s="1174"/>
      <c r="J523" s="88">
        <f>J522/COUNTA(I528:J1027)</f>
        <v>1</v>
      </c>
      <c r="M523" s="1173" t="s">
        <v>26</v>
      </c>
      <c r="N523" s="1174"/>
      <c r="O523" s="1174"/>
      <c r="P523" s="88">
        <f>P522/COUNTA(O528:P1027)</f>
        <v>1</v>
      </c>
      <c r="S523" s="1173" t="s">
        <v>26</v>
      </c>
      <c r="T523" s="1174"/>
      <c r="U523" s="1174"/>
      <c r="V523" s="88">
        <f>V522/COUNTA(U528:V1027)</f>
        <v>1</v>
      </c>
      <c r="Y523" s="1173" t="s">
        <v>26</v>
      </c>
      <c r="Z523" s="1174"/>
      <c r="AA523" s="1174"/>
      <c r="AB523" s="88">
        <f>AB522/COUNTA(AA528:AB1027)</f>
        <v>1</v>
      </c>
      <c r="AE523" s="1173" t="s">
        <v>26</v>
      </c>
      <c r="AF523" s="1174"/>
      <c r="AG523" s="1174"/>
      <c r="AH523" s="88">
        <f>AH522/COUNTA(AG528:AH1027)</f>
        <v>1</v>
      </c>
      <c r="AK523" s="1173" t="s">
        <v>26</v>
      </c>
      <c r="AL523" s="1174"/>
      <c r="AM523" s="1174"/>
      <c r="AN523" s="88">
        <f>AN522/COUNTA(AM528:AN1027)</f>
        <v>1</v>
      </c>
      <c r="AQ523" s="1173" t="s">
        <v>26</v>
      </c>
      <c r="AR523" s="1174"/>
      <c r="AS523" s="1174"/>
      <c r="AT523" s="88">
        <f>AT522/COUNTA(AS528:AT1027)</f>
        <v>1</v>
      </c>
      <c r="AW523" s="1173" t="s">
        <v>26</v>
      </c>
      <c r="AX523" s="1174"/>
      <c r="AY523" s="1174"/>
      <c r="AZ523" s="88">
        <f>AZ522/COUNTA(AY528:AZ1027)</f>
        <v>1</v>
      </c>
    </row>
    <row r="524" spans="1:53" s="17" customFormat="1" ht="16.75" hidden="1" customHeight="1" outlineLevel="1">
      <c r="A524" s="1173" t="s">
        <v>465</v>
      </c>
      <c r="B524" s="1174"/>
      <c r="C524" s="1174"/>
      <c r="D524" s="722"/>
      <c r="G524" s="1173" t="s">
        <v>465</v>
      </c>
      <c r="H524" s="1174"/>
      <c r="I524" s="1174"/>
      <c r="J524" s="722"/>
      <c r="M524" s="1173" t="s">
        <v>465</v>
      </c>
      <c r="N524" s="1174"/>
      <c r="O524" s="1174"/>
      <c r="P524" s="722"/>
      <c r="S524" s="1173" t="s">
        <v>465</v>
      </c>
      <c r="T524" s="1174"/>
      <c r="U524" s="1174"/>
      <c r="V524" s="722"/>
      <c r="Y524" s="1173" t="s">
        <v>465</v>
      </c>
      <c r="Z524" s="1174"/>
      <c r="AA524" s="1174"/>
      <c r="AB524" s="722"/>
      <c r="AE524" s="1173" t="s">
        <v>465</v>
      </c>
      <c r="AF524" s="1174"/>
      <c r="AG524" s="1174"/>
      <c r="AH524" s="722"/>
      <c r="AK524" s="1173" t="s">
        <v>465</v>
      </c>
      <c r="AL524" s="1174"/>
      <c r="AM524" s="1174"/>
      <c r="AN524" s="722"/>
      <c r="AQ524" s="1173" t="s">
        <v>465</v>
      </c>
      <c r="AR524" s="1174"/>
      <c r="AS524" s="1174"/>
      <c r="AT524" s="722"/>
      <c r="AW524" s="1173" t="s">
        <v>465</v>
      </c>
      <c r="AX524" s="1174"/>
      <c r="AY524" s="1174"/>
      <c r="AZ524" s="722"/>
    </row>
    <row r="525" spans="1:53" s="17" customFormat="1" ht="17.25" hidden="1" customHeight="1" outlineLevel="1" thickBot="1">
      <c r="A525" s="1167" t="s">
        <v>407</v>
      </c>
      <c r="B525" s="1168"/>
      <c r="C525" s="1168"/>
      <c r="D525" s="586" t="e">
        <f>STDEV(C528:C1027)/D519</f>
        <v>#DIV/0!</v>
      </c>
      <c r="G525" s="1167" t="s">
        <v>407</v>
      </c>
      <c r="H525" s="1168"/>
      <c r="I525" s="1168"/>
      <c r="J525" s="586" t="e">
        <f>STDEV(I528:I1027)/J519</f>
        <v>#DIV/0!</v>
      </c>
      <c r="M525" s="1167" t="s">
        <v>407</v>
      </c>
      <c r="N525" s="1168"/>
      <c r="O525" s="1168"/>
      <c r="P525" s="586" t="e">
        <f>STDEV(O528:O1027)/P519</f>
        <v>#DIV/0!</v>
      </c>
      <c r="S525" s="1167" t="s">
        <v>407</v>
      </c>
      <c r="T525" s="1168"/>
      <c r="U525" s="1168"/>
      <c r="V525" s="586" t="e">
        <f>STDEV(U528:U1027)/V519</f>
        <v>#DIV/0!</v>
      </c>
      <c r="Y525" s="1167" t="s">
        <v>407</v>
      </c>
      <c r="Z525" s="1168"/>
      <c r="AA525" s="1168"/>
      <c r="AB525" s="586" t="e">
        <f>STDEV(AA528:AA1027)/AB519</f>
        <v>#DIV/0!</v>
      </c>
      <c r="AE525" s="1167" t="s">
        <v>407</v>
      </c>
      <c r="AF525" s="1168"/>
      <c r="AG525" s="1168"/>
      <c r="AH525" s="586" t="e">
        <f>STDEV(AG528:AG1027)/AH519</f>
        <v>#DIV/0!</v>
      </c>
      <c r="AK525" s="1167" t="s">
        <v>407</v>
      </c>
      <c r="AL525" s="1168"/>
      <c r="AM525" s="1168"/>
      <c r="AN525" s="586" t="e">
        <f>STDEV(AM528:AM1027)/AN519</f>
        <v>#DIV/0!</v>
      </c>
      <c r="AQ525" s="1167" t="s">
        <v>407</v>
      </c>
      <c r="AR525" s="1168"/>
      <c r="AS525" s="1168"/>
      <c r="AT525" s="586" t="e">
        <f>STDEV(AS528:AS1027)/AT519</f>
        <v>#DIV/0!</v>
      </c>
      <c r="AW525" s="1167" t="s">
        <v>407</v>
      </c>
      <c r="AX525" s="1168"/>
      <c r="AY525" s="1168"/>
      <c r="AZ525" s="586" t="e">
        <f>STDEV(AY528:AY1027)/AZ519</f>
        <v>#DIV/0!</v>
      </c>
    </row>
    <row r="526" spans="1:53" s="17" customFormat="1" ht="6.75" hidden="1" customHeight="1" outlineLevel="1" thickBot="1">
      <c r="B526" s="25"/>
      <c r="C526" s="25"/>
      <c r="D526" s="26"/>
      <c r="H526" s="25"/>
      <c r="I526" s="25"/>
      <c r="J526" s="26"/>
      <c r="N526" s="25"/>
      <c r="O526" s="25"/>
      <c r="P526" s="26"/>
      <c r="T526" s="25"/>
      <c r="U526" s="25"/>
      <c r="V526" s="26"/>
      <c r="Z526" s="25"/>
      <c r="AA526" s="25"/>
      <c r="AB526" s="26"/>
      <c r="AF526" s="25"/>
      <c r="AG526" s="25"/>
      <c r="AH526" s="26"/>
      <c r="AL526" s="25"/>
      <c r="AM526" s="25"/>
      <c r="AN526" s="26"/>
      <c r="AR526" s="25"/>
      <c r="AS526" s="25"/>
      <c r="AT526" s="26"/>
      <c r="AX526" s="25"/>
      <c r="AY526" s="25"/>
      <c r="AZ526" s="26"/>
    </row>
    <row r="527" spans="1:53" s="17" customFormat="1" ht="16.75" hidden="1" customHeight="1" outlineLevel="2">
      <c r="A527" s="1169" t="s">
        <v>27</v>
      </c>
      <c r="B527" s="1170"/>
      <c r="C527" s="1171" t="s">
        <v>28</v>
      </c>
      <c r="D527" s="1172"/>
      <c r="G527" s="1169" t="s">
        <v>27</v>
      </c>
      <c r="H527" s="1170"/>
      <c r="I527" s="1171" t="s">
        <v>28</v>
      </c>
      <c r="J527" s="1172"/>
      <c r="M527" s="1169" t="s">
        <v>27</v>
      </c>
      <c r="N527" s="1170"/>
      <c r="O527" s="1171" t="s">
        <v>28</v>
      </c>
      <c r="P527" s="1172"/>
      <c r="S527" s="1169" t="s">
        <v>27</v>
      </c>
      <c r="T527" s="1170"/>
      <c r="U527" s="1171" t="s">
        <v>28</v>
      </c>
      <c r="V527" s="1172"/>
      <c r="Y527" s="1169" t="s">
        <v>27</v>
      </c>
      <c r="Z527" s="1170"/>
      <c r="AA527" s="1171" t="s">
        <v>28</v>
      </c>
      <c r="AB527" s="1172"/>
      <c r="AE527" s="1169" t="s">
        <v>27</v>
      </c>
      <c r="AF527" s="1170"/>
      <c r="AG527" s="1171" t="s">
        <v>28</v>
      </c>
      <c r="AH527" s="1172"/>
      <c r="AK527" s="1169" t="s">
        <v>27</v>
      </c>
      <c r="AL527" s="1170"/>
      <c r="AM527" s="1171" t="s">
        <v>28</v>
      </c>
      <c r="AN527" s="1172"/>
      <c r="AQ527" s="1169" t="s">
        <v>27</v>
      </c>
      <c r="AR527" s="1170"/>
      <c r="AS527" s="1171" t="s">
        <v>28</v>
      </c>
      <c r="AT527" s="1172"/>
      <c r="AW527" s="1169" t="s">
        <v>27</v>
      </c>
      <c r="AX527" s="1170"/>
      <c r="AY527" s="1171" t="s">
        <v>28</v>
      </c>
      <c r="AZ527" s="1172"/>
    </row>
    <row r="528" spans="1:53" s="17" customFormat="1" ht="16.75" hidden="1" customHeight="1" outlineLevel="2">
      <c r="A528" s="1163">
        <v>1</v>
      </c>
      <c r="B528" s="1164"/>
      <c r="C528" s="1165">
        <v>181.4</v>
      </c>
      <c r="D528" s="1166"/>
      <c r="E528" s="587">
        <f>IF(AND(C528&gt;=D$521,C528&lt;=D$520),1,0)</f>
        <v>1</v>
      </c>
      <c r="G528" s="1163">
        <v>1</v>
      </c>
      <c r="H528" s="1164"/>
      <c r="I528" s="1165">
        <v>215.7</v>
      </c>
      <c r="J528" s="1166"/>
      <c r="K528" s="587">
        <f>IF(AND(I528&gt;=J$521,I528&lt;=J$520),1,0)</f>
        <v>1</v>
      </c>
      <c r="M528" s="1163">
        <v>1</v>
      </c>
      <c r="N528" s="1164"/>
      <c r="O528" s="1165">
        <v>201.7</v>
      </c>
      <c r="P528" s="1166"/>
      <c r="Q528" s="587">
        <f>IF(AND(O528&gt;=P$521,O528&lt;=P$520),1,0)</f>
        <v>1</v>
      </c>
      <c r="S528" s="1163">
        <v>1</v>
      </c>
      <c r="T528" s="1164"/>
      <c r="U528" s="1165">
        <v>215.9</v>
      </c>
      <c r="V528" s="1166"/>
      <c r="W528" s="587">
        <f>IF(AND(U528&gt;=V$521,U528&lt;=V$520),1,0)</f>
        <v>1</v>
      </c>
      <c r="Y528" s="1163">
        <v>1</v>
      </c>
      <c r="Z528" s="1164"/>
      <c r="AA528" s="1165">
        <v>215.7</v>
      </c>
      <c r="AB528" s="1166"/>
      <c r="AC528" s="587">
        <f>IF(AND(AA528&gt;=AB$521,AA528&lt;=AB$520),1,0)</f>
        <v>1</v>
      </c>
      <c r="AE528" s="1163">
        <v>1</v>
      </c>
      <c r="AF528" s="1164"/>
      <c r="AG528" s="1165">
        <v>185.5</v>
      </c>
      <c r="AH528" s="1166"/>
      <c r="AI528" s="587">
        <f>IF(AND(AG528&gt;=AH$521,AG528&lt;=AH$520),1,0)</f>
        <v>1</v>
      </c>
      <c r="AK528" s="1163">
        <v>1</v>
      </c>
      <c r="AL528" s="1164"/>
      <c r="AM528" s="1165">
        <v>188</v>
      </c>
      <c r="AN528" s="1166"/>
      <c r="AO528" s="587">
        <f>IF(AND(AM528&gt;=AN$521,AM528&lt;=AN$520),1,0)</f>
        <v>1</v>
      </c>
      <c r="AQ528" s="1163">
        <v>1</v>
      </c>
      <c r="AR528" s="1164"/>
      <c r="AS528" s="1165">
        <v>187.3</v>
      </c>
      <c r="AT528" s="1166"/>
      <c r="AU528" s="587">
        <f>IF(AND(AS528&gt;=AT$521,AS528&lt;=AT$520),1,0)</f>
        <v>1</v>
      </c>
      <c r="AW528" s="1163">
        <v>1</v>
      </c>
      <c r="AX528" s="1164"/>
      <c r="AY528" s="1165">
        <v>185.3</v>
      </c>
      <c r="AZ528" s="1166"/>
      <c r="BA528" s="587">
        <f>IF(AND(AY528&gt;=AZ$521,AY528&lt;=AZ$520),1,0)</f>
        <v>1</v>
      </c>
    </row>
    <row r="529" spans="1:53" s="17" customFormat="1" ht="16.75" hidden="1" customHeight="1" outlineLevel="2">
      <c r="A529" s="1163">
        <v>2</v>
      </c>
      <c r="B529" s="1164"/>
      <c r="C529" s="1165"/>
      <c r="D529" s="1166"/>
      <c r="E529" s="587">
        <f t="shared" ref="E529:E592" si="54">IF(AND(C529&gt;=D$521,C529&lt;=D$520),1,0)</f>
        <v>0</v>
      </c>
      <c r="G529" s="1163">
        <v>2</v>
      </c>
      <c r="H529" s="1164"/>
      <c r="I529" s="1165"/>
      <c r="J529" s="1166"/>
      <c r="K529" s="587">
        <f t="shared" ref="K529:K592" si="55">IF(AND(I529&gt;=J$521,I529&lt;=J$520),1,0)</f>
        <v>0</v>
      </c>
      <c r="M529" s="1163">
        <v>2</v>
      </c>
      <c r="N529" s="1164"/>
      <c r="O529" s="1165"/>
      <c r="P529" s="1166"/>
      <c r="Q529" s="587">
        <f t="shared" ref="Q529:Q592" si="56">IF(AND(O529&gt;=P$521,O529&lt;=P$520),1,0)</f>
        <v>0</v>
      </c>
      <c r="S529" s="1163">
        <v>2</v>
      </c>
      <c r="T529" s="1164"/>
      <c r="U529" s="1165"/>
      <c r="V529" s="1166"/>
      <c r="W529" s="587">
        <f t="shared" ref="W529:W592" si="57">IF(AND(U529&gt;=V$521,U529&lt;=V$520),1,0)</f>
        <v>0</v>
      </c>
      <c r="Y529" s="1163">
        <v>2</v>
      </c>
      <c r="Z529" s="1164"/>
      <c r="AA529" s="1165"/>
      <c r="AB529" s="1166"/>
      <c r="AC529" s="587">
        <f t="shared" ref="AC529:AC592" si="58">IF(AND(AA529&gt;=AB$521,AA529&lt;=AB$520),1,0)</f>
        <v>0</v>
      </c>
      <c r="AE529" s="1163">
        <v>2</v>
      </c>
      <c r="AF529" s="1164"/>
      <c r="AG529" s="1165"/>
      <c r="AH529" s="1166"/>
      <c r="AI529" s="587">
        <f t="shared" ref="AI529:AI592" si="59">IF(AND(AG529&gt;=AH$521,AG529&lt;=AH$520),1,0)</f>
        <v>0</v>
      </c>
      <c r="AK529" s="1163">
        <v>2</v>
      </c>
      <c r="AL529" s="1164"/>
      <c r="AM529" s="1165"/>
      <c r="AN529" s="1166"/>
      <c r="AO529" s="587">
        <f t="shared" ref="AO529:AO592" si="60">IF(AND(AM529&gt;=AN$521,AM529&lt;=AN$520),1,0)</f>
        <v>0</v>
      </c>
      <c r="AQ529" s="1163">
        <v>2</v>
      </c>
      <c r="AR529" s="1164"/>
      <c r="AS529" s="1165"/>
      <c r="AT529" s="1166"/>
      <c r="AU529" s="587">
        <f t="shared" ref="AU529:AU592" si="61">IF(AND(AS529&gt;=AT$521,AS529&lt;=AT$520),1,0)</f>
        <v>0</v>
      </c>
      <c r="AW529" s="1163">
        <v>2</v>
      </c>
      <c r="AX529" s="1164"/>
      <c r="AY529" s="1165"/>
      <c r="AZ529" s="1166"/>
      <c r="BA529" s="587">
        <f t="shared" ref="BA529:BA592" si="62">IF(AND(AY529&gt;=AZ$521,AY529&lt;=AZ$520),1,0)</f>
        <v>0</v>
      </c>
    </row>
    <row r="530" spans="1:53" s="17" customFormat="1" ht="16.75" hidden="1" customHeight="1" outlineLevel="2">
      <c r="A530" s="1163">
        <v>3</v>
      </c>
      <c r="B530" s="1164"/>
      <c r="C530" s="1165"/>
      <c r="D530" s="1166"/>
      <c r="E530" s="587">
        <f t="shared" si="54"/>
        <v>0</v>
      </c>
      <c r="G530" s="1163">
        <v>3</v>
      </c>
      <c r="H530" s="1164"/>
      <c r="I530" s="1165"/>
      <c r="J530" s="1166"/>
      <c r="K530" s="587">
        <f t="shared" si="55"/>
        <v>0</v>
      </c>
      <c r="M530" s="1163">
        <v>3</v>
      </c>
      <c r="N530" s="1164"/>
      <c r="O530" s="1165"/>
      <c r="P530" s="1166"/>
      <c r="Q530" s="587">
        <f t="shared" si="56"/>
        <v>0</v>
      </c>
      <c r="S530" s="1163">
        <v>3</v>
      </c>
      <c r="T530" s="1164"/>
      <c r="U530" s="1165"/>
      <c r="V530" s="1166"/>
      <c r="W530" s="587">
        <f t="shared" si="57"/>
        <v>0</v>
      </c>
      <c r="Y530" s="1163">
        <v>3</v>
      </c>
      <c r="Z530" s="1164"/>
      <c r="AA530" s="1165"/>
      <c r="AB530" s="1166"/>
      <c r="AC530" s="587">
        <f t="shared" si="58"/>
        <v>0</v>
      </c>
      <c r="AE530" s="1163">
        <v>3</v>
      </c>
      <c r="AF530" s="1164"/>
      <c r="AG530" s="1165"/>
      <c r="AH530" s="1166"/>
      <c r="AI530" s="587">
        <f t="shared" si="59"/>
        <v>0</v>
      </c>
      <c r="AK530" s="1163">
        <v>3</v>
      </c>
      <c r="AL530" s="1164"/>
      <c r="AM530" s="1165"/>
      <c r="AN530" s="1166"/>
      <c r="AO530" s="587">
        <f t="shared" si="60"/>
        <v>0</v>
      </c>
      <c r="AQ530" s="1163">
        <v>3</v>
      </c>
      <c r="AR530" s="1164"/>
      <c r="AS530" s="1165"/>
      <c r="AT530" s="1166"/>
      <c r="AU530" s="587">
        <f t="shared" si="61"/>
        <v>0</v>
      </c>
      <c r="AW530" s="1163">
        <v>3</v>
      </c>
      <c r="AX530" s="1164"/>
      <c r="AY530" s="1165"/>
      <c r="AZ530" s="1166"/>
      <c r="BA530" s="587">
        <f t="shared" si="62"/>
        <v>0</v>
      </c>
    </row>
    <row r="531" spans="1:53" s="17" customFormat="1" ht="16.75" hidden="1" customHeight="1" outlineLevel="2">
      <c r="A531" s="1163">
        <v>4</v>
      </c>
      <c r="B531" s="1164"/>
      <c r="C531" s="1165"/>
      <c r="D531" s="1166"/>
      <c r="E531" s="587">
        <f t="shared" si="54"/>
        <v>0</v>
      </c>
      <c r="G531" s="1163">
        <v>4</v>
      </c>
      <c r="H531" s="1164"/>
      <c r="I531" s="1165"/>
      <c r="J531" s="1166"/>
      <c r="K531" s="587">
        <f t="shared" si="55"/>
        <v>0</v>
      </c>
      <c r="M531" s="1163">
        <v>4</v>
      </c>
      <c r="N531" s="1164"/>
      <c r="O531" s="1165"/>
      <c r="P531" s="1166"/>
      <c r="Q531" s="587">
        <f t="shared" si="56"/>
        <v>0</v>
      </c>
      <c r="S531" s="1163">
        <v>4</v>
      </c>
      <c r="T531" s="1164"/>
      <c r="U531" s="1165"/>
      <c r="V531" s="1166"/>
      <c r="W531" s="587">
        <f t="shared" si="57"/>
        <v>0</v>
      </c>
      <c r="Y531" s="1163">
        <v>4</v>
      </c>
      <c r="Z531" s="1164"/>
      <c r="AA531" s="1165"/>
      <c r="AB531" s="1166"/>
      <c r="AC531" s="587">
        <f t="shared" si="58"/>
        <v>0</v>
      </c>
      <c r="AE531" s="1163">
        <v>4</v>
      </c>
      <c r="AF531" s="1164"/>
      <c r="AG531" s="1165"/>
      <c r="AH531" s="1166"/>
      <c r="AI531" s="587">
        <f t="shared" si="59"/>
        <v>0</v>
      </c>
      <c r="AK531" s="1163">
        <v>4</v>
      </c>
      <c r="AL531" s="1164"/>
      <c r="AM531" s="1165"/>
      <c r="AN531" s="1166"/>
      <c r="AO531" s="587">
        <f t="shared" si="60"/>
        <v>0</v>
      </c>
      <c r="AQ531" s="1163">
        <v>4</v>
      </c>
      <c r="AR531" s="1164"/>
      <c r="AS531" s="1165"/>
      <c r="AT531" s="1166"/>
      <c r="AU531" s="587">
        <f t="shared" si="61"/>
        <v>0</v>
      </c>
      <c r="AW531" s="1163">
        <v>4</v>
      </c>
      <c r="AX531" s="1164"/>
      <c r="AY531" s="1165"/>
      <c r="AZ531" s="1166"/>
      <c r="BA531" s="587">
        <f t="shared" si="62"/>
        <v>0</v>
      </c>
    </row>
    <row r="532" spans="1:53" s="17" customFormat="1" ht="16.75" hidden="1" customHeight="1" outlineLevel="2">
      <c r="A532" s="1163">
        <v>5</v>
      </c>
      <c r="B532" s="1164"/>
      <c r="C532" s="1165"/>
      <c r="D532" s="1166"/>
      <c r="E532" s="587">
        <f t="shared" si="54"/>
        <v>0</v>
      </c>
      <c r="G532" s="1163">
        <v>5</v>
      </c>
      <c r="H532" s="1164"/>
      <c r="I532" s="1165"/>
      <c r="J532" s="1166"/>
      <c r="K532" s="587">
        <f t="shared" si="55"/>
        <v>0</v>
      </c>
      <c r="M532" s="1163">
        <v>5</v>
      </c>
      <c r="N532" s="1164"/>
      <c r="O532" s="1165"/>
      <c r="P532" s="1166"/>
      <c r="Q532" s="587">
        <f t="shared" si="56"/>
        <v>0</v>
      </c>
      <c r="S532" s="1163">
        <v>5</v>
      </c>
      <c r="T532" s="1164"/>
      <c r="U532" s="1165"/>
      <c r="V532" s="1166"/>
      <c r="W532" s="587">
        <f t="shared" si="57"/>
        <v>0</v>
      </c>
      <c r="Y532" s="1163">
        <v>5</v>
      </c>
      <c r="Z532" s="1164"/>
      <c r="AA532" s="1165"/>
      <c r="AB532" s="1166"/>
      <c r="AC532" s="587">
        <f t="shared" si="58"/>
        <v>0</v>
      </c>
      <c r="AE532" s="1163">
        <v>5</v>
      </c>
      <c r="AF532" s="1164"/>
      <c r="AG532" s="1165"/>
      <c r="AH532" s="1166"/>
      <c r="AI532" s="587">
        <f t="shared" si="59"/>
        <v>0</v>
      </c>
      <c r="AK532" s="1163">
        <v>5</v>
      </c>
      <c r="AL532" s="1164"/>
      <c r="AM532" s="1165"/>
      <c r="AN532" s="1166"/>
      <c r="AO532" s="587">
        <f t="shared" si="60"/>
        <v>0</v>
      </c>
      <c r="AQ532" s="1163">
        <v>5</v>
      </c>
      <c r="AR532" s="1164"/>
      <c r="AS532" s="1165"/>
      <c r="AT532" s="1166"/>
      <c r="AU532" s="587">
        <f t="shared" si="61"/>
        <v>0</v>
      </c>
      <c r="AW532" s="1163">
        <v>5</v>
      </c>
      <c r="AX532" s="1164"/>
      <c r="AY532" s="1165"/>
      <c r="AZ532" s="1166"/>
      <c r="BA532" s="587">
        <f t="shared" si="62"/>
        <v>0</v>
      </c>
    </row>
    <row r="533" spans="1:53" s="17" customFormat="1" ht="16.75" hidden="1" customHeight="1" outlineLevel="2">
      <c r="A533" s="1163">
        <v>6</v>
      </c>
      <c r="B533" s="1164"/>
      <c r="C533" s="1165"/>
      <c r="D533" s="1166"/>
      <c r="E533" s="587">
        <f t="shared" si="54"/>
        <v>0</v>
      </c>
      <c r="G533" s="1163">
        <v>6</v>
      </c>
      <c r="H533" s="1164"/>
      <c r="I533" s="1165"/>
      <c r="J533" s="1166"/>
      <c r="K533" s="587">
        <f t="shared" si="55"/>
        <v>0</v>
      </c>
      <c r="M533" s="1163">
        <v>6</v>
      </c>
      <c r="N533" s="1164"/>
      <c r="O533" s="1165"/>
      <c r="P533" s="1166"/>
      <c r="Q533" s="587">
        <f t="shared" si="56"/>
        <v>0</v>
      </c>
      <c r="S533" s="1163">
        <v>6</v>
      </c>
      <c r="T533" s="1164"/>
      <c r="U533" s="1165"/>
      <c r="V533" s="1166"/>
      <c r="W533" s="587">
        <f t="shared" si="57"/>
        <v>0</v>
      </c>
      <c r="Y533" s="1163">
        <v>6</v>
      </c>
      <c r="Z533" s="1164"/>
      <c r="AA533" s="1165"/>
      <c r="AB533" s="1166"/>
      <c r="AC533" s="587">
        <f t="shared" si="58"/>
        <v>0</v>
      </c>
      <c r="AE533" s="1163">
        <v>6</v>
      </c>
      <c r="AF533" s="1164"/>
      <c r="AG533" s="1165"/>
      <c r="AH533" s="1166"/>
      <c r="AI533" s="587">
        <f t="shared" si="59"/>
        <v>0</v>
      </c>
      <c r="AK533" s="1163">
        <v>6</v>
      </c>
      <c r="AL533" s="1164"/>
      <c r="AM533" s="1165"/>
      <c r="AN533" s="1166"/>
      <c r="AO533" s="587">
        <f t="shared" si="60"/>
        <v>0</v>
      </c>
      <c r="AQ533" s="1163">
        <v>6</v>
      </c>
      <c r="AR533" s="1164"/>
      <c r="AS533" s="1165"/>
      <c r="AT533" s="1166"/>
      <c r="AU533" s="587">
        <f t="shared" si="61"/>
        <v>0</v>
      </c>
      <c r="AW533" s="1163">
        <v>6</v>
      </c>
      <c r="AX533" s="1164"/>
      <c r="AY533" s="1165"/>
      <c r="AZ533" s="1166"/>
      <c r="BA533" s="587">
        <f t="shared" si="62"/>
        <v>0</v>
      </c>
    </row>
    <row r="534" spans="1:53" s="17" customFormat="1" ht="16.75" hidden="1" customHeight="1" outlineLevel="2">
      <c r="A534" s="1163">
        <v>7</v>
      </c>
      <c r="B534" s="1164"/>
      <c r="C534" s="1165"/>
      <c r="D534" s="1166"/>
      <c r="E534" s="587">
        <f t="shared" si="54"/>
        <v>0</v>
      </c>
      <c r="G534" s="1163">
        <v>7</v>
      </c>
      <c r="H534" s="1164"/>
      <c r="I534" s="1165"/>
      <c r="J534" s="1166"/>
      <c r="K534" s="587">
        <f t="shared" si="55"/>
        <v>0</v>
      </c>
      <c r="M534" s="1163">
        <v>7</v>
      </c>
      <c r="N534" s="1164"/>
      <c r="O534" s="1165"/>
      <c r="P534" s="1166"/>
      <c r="Q534" s="587">
        <f t="shared" si="56"/>
        <v>0</v>
      </c>
      <c r="S534" s="1163">
        <v>7</v>
      </c>
      <c r="T534" s="1164"/>
      <c r="U534" s="1165"/>
      <c r="V534" s="1166"/>
      <c r="W534" s="587">
        <f t="shared" si="57"/>
        <v>0</v>
      </c>
      <c r="Y534" s="1163">
        <v>7</v>
      </c>
      <c r="Z534" s="1164"/>
      <c r="AA534" s="1165"/>
      <c r="AB534" s="1166"/>
      <c r="AC534" s="587">
        <f t="shared" si="58"/>
        <v>0</v>
      </c>
      <c r="AE534" s="1163">
        <v>7</v>
      </c>
      <c r="AF534" s="1164"/>
      <c r="AG534" s="1165"/>
      <c r="AH534" s="1166"/>
      <c r="AI534" s="587">
        <f t="shared" si="59"/>
        <v>0</v>
      </c>
      <c r="AK534" s="1163">
        <v>7</v>
      </c>
      <c r="AL534" s="1164"/>
      <c r="AM534" s="1165"/>
      <c r="AN534" s="1166"/>
      <c r="AO534" s="587">
        <f t="shared" si="60"/>
        <v>0</v>
      </c>
      <c r="AQ534" s="1163">
        <v>7</v>
      </c>
      <c r="AR534" s="1164"/>
      <c r="AS534" s="1165"/>
      <c r="AT534" s="1166"/>
      <c r="AU534" s="587">
        <f t="shared" si="61"/>
        <v>0</v>
      </c>
      <c r="AW534" s="1163">
        <v>7</v>
      </c>
      <c r="AX534" s="1164"/>
      <c r="AY534" s="1165"/>
      <c r="AZ534" s="1166"/>
      <c r="BA534" s="587">
        <f t="shared" si="62"/>
        <v>0</v>
      </c>
    </row>
    <row r="535" spans="1:53" s="17" customFormat="1" ht="16.75" hidden="1" customHeight="1" outlineLevel="2">
      <c r="A535" s="1163">
        <v>8</v>
      </c>
      <c r="B535" s="1164"/>
      <c r="C535" s="1165"/>
      <c r="D535" s="1166"/>
      <c r="E535" s="587">
        <f t="shared" si="54"/>
        <v>0</v>
      </c>
      <c r="G535" s="1163">
        <v>8</v>
      </c>
      <c r="H535" s="1164"/>
      <c r="I535" s="1165"/>
      <c r="J535" s="1166"/>
      <c r="K535" s="587">
        <f t="shared" si="55"/>
        <v>0</v>
      </c>
      <c r="M535" s="1163">
        <v>8</v>
      </c>
      <c r="N535" s="1164"/>
      <c r="O535" s="1165"/>
      <c r="P535" s="1166"/>
      <c r="Q535" s="587">
        <f t="shared" si="56"/>
        <v>0</v>
      </c>
      <c r="S535" s="1163">
        <v>8</v>
      </c>
      <c r="T535" s="1164"/>
      <c r="U535" s="1165"/>
      <c r="V535" s="1166"/>
      <c r="W535" s="587">
        <f t="shared" si="57"/>
        <v>0</v>
      </c>
      <c r="Y535" s="1163">
        <v>8</v>
      </c>
      <c r="Z535" s="1164"/>
      <c r="AA535" s="1165"/>
      <c r="AB535" s="1166"/>
      <c r="AC535" s="587">
        <f t="shared" si="58"/>
        <v>0</v>
      </c>
      <c r="AE535" s="1163">
        <v>8</v>
      </c>
      <c r="AF535" s="1164"/>
      <c r="AG535" s="1165"/>
      <c r="AH535" s="1166"/>
      <c r="AI535" s="587">
        <f t="shared" si="59"/>
        <v>0</v>
      </c>
      <c r="AK535" s="1163">
        <v>8</v>
      </c>
      <c r="AL535" s="1164"/>
      <c r="AM535" s="1165"/>
      <c r="AN535" s="1166"/>
      <c r="AO535" s="587">
        <f t="shared" si="60"/>
        <v>0</v>
      </c>
      <c r="AQ535" s="1163">
        <v>8</v>
      </c>
      <c r="AR535" s="1164"/>
      <c r="AS535" s="1165"/>
      <c r="AT535" s="1166"/>
      <c r="AU535" s="587">
        <f t="shared" si="61"/>
        <v>0</v>
      </c>
      <c r="AW535" s="1163">
        <v>8</v>
      </c>
      <c r="AX535" s="1164"/>
      <c r="AY535" s="1165"/>
      <c r="AZ535" s="1166"/>
      <c r="BA535" s="587">
        <f t="shared" si="62"/>
        <v>0</v>
      </c>
    </row>
    <row r="536" spans="1:53" s="17" customFormat="1" ht="16.75" hidden="1" customHeight="1" outlineLevel="2">
      <c r="A536" s="1163">
        <v>9</v>
      </c>
      <c r="B536" s="1164"/>
      <c r="C536" s="1165"/>
      <c r="D536" s="1166"/>
      <c r="E536" s="587">
        <f t="shared" si="54"/>
        <v>0</v>
      </c>
      <c r="G536" s="1163">
        <v>9</v>
      </c>
      <c r="H536" s="1164"/>
      <c r="I536" s="1165"/>
      <c r="J536" s="1166"/>
      <c r="K536" s="587">
        <f t="shared" si="55"/>
        <v>0</v>
      </c>
      <c r="M536" s="1163">
        <v>9</v>
      </c>
      <c r="N536" s="1164"/>
      <c r="O536" s="1165"/>
      <c r="P536" s="1166"/>
      <c r="Q536" s="587">
        <f t="shared" si="56"/>
        <v>0</v>
      </c>
      <c r="S536" s="1163">
        <v>9</v>
      </c>
      <c r="T536" s="1164"/>
      <c r="U536" s="1165"/>
      <c r="V536" s="1166"/>
      <c r="W536" s="587">
        <f t="shared" si="57"/>
        <v>0</v>
      </c>
      <c r="Y536" s="1163">
        <v>9</v>
      </c>
      <c r="Z536" s="1164"/>
      <c r="AA536" s="1165"/>
      <c r="AB536" s="1166"/>
      <c r="AC536" s="587">
        <f t="shared" si="58"/>
        <v>0</v>
      </c>
      <c r="AE536" s="1163">
        <v>9</v>
      </c>
      <c r="AF536" s="1164"/>
      <c r="AG536" s="1165"/>
      <c r="AH536" s="1166"/>
      <c r="AI536" s="587">
        <f t="shared" si="59"/>
        <v>0</v>
      </c>
      <c r="AK536" s="1163">
        <v>9</v>
      </c>
      <c r="AL536" s="1164"/>
      <c r="AM536" s="1165"/>
      <c r="AN536" s="1166"/>
      <c r="AO536" s="587">
        <f t="shared" si="60"/>
        <v>0</v>
      </c>
      <c r="AQ536" s="1163">
        <v>9</v>
      </c>
      <c r="AR536" s="1164"/>
      <c r="AS536" s="1165"/>
      <c r="AT536" s="1166"/>
      <c r="AU536" s="587">
        <f t="shared" si="61"/>
        <v>0</v>
      </c>
      <c r="AW536" s="1163">
        <v>9</v>
      </c>
      <c r="AX536" s="1164"/>
      <c r="AY536" s="1165"/>
      <c r="AZ536" s="1166"/>
      <c r="BA536" s="587">
        <f t="shared" si="62"/>
        <v>0</v>
      </c>
    </row>
    <row r="537" spans="1:53" s="17" customFormat="1" ht="16.75" hidden="1" customHeight="1" outlineLevel="2">
      <c r="A537" s="1163">
        <v>10</v>
      </c>
      <c r="B537" s="1164"/>
      <c r="C537" s="1165"/>
      <c r="D537" s="1166"/>
      <c r="E537" s="587">
        <f t="shared" si="54"/>
        <v>0</v>
      </c>
      <c r="G537" s="1163">
        <v>10</v>
      </c>
      <c r="H537" s="1164"/>
      <c r="I537" s="1165"/>
      <c r="J537" s="1166"/>
      <c r="K537" s="587">
        <f t="shared" si="55"/>
        <v>0</v>
      </c>
      <c r="M537" s="1163">
        <v>10</v>
      </c>
      <c r="N537" s="1164"/>
      <c r="O537" s="1165"/>
      <c r="P537" s="1166"/>
      <c r="Q537" s="587">
        <f t="shared" si="56"/>
        <v>0</v>
      </c>
      <c r="S537" s="1163">
        <v>10</v>
      </c>
      <c r="T537" s="1164"/>
      <c r="U537" s="1165"/>
      <c r="V537" s="1166"/>
      <c r="W537" s="587">
        <f t="shared" si="57"/>
        <v>0</v>
      </c>
      <c r="Y537" s="1163">
        <v>10</v>
      </c>
      <c r="Z537" s="1164"/>
      <c r="AA537" s="1165"/>
      <c r="AB537" s="1166"/>
      <c r="AC537" s="587">
        <f t="shared" si="58"/>
        <v>0</v>
      </c>
      <c r="AE537" s="1163">
        <v>10</v>
      </c>
      <c r="AF537" s="1164"/>
      <c r="AG537" s="1165"/>
      <c r="AH537" s="1166"/>
      <c r="AI537" s="587">
        <f t="shared" si="59"/>
        <v>0</v>
      </c>
      <c r="AK537" s="1163">
        <v>10</v>
      </c>
      <c r="AL537" s="1164"/>
      <c r="AM537" s="1165"/>
      <c r="AN537" s="1166"/>
      <c r="AO537" s="587">
        <f t="shared" si="60"/>
        <v>0</v>
      </c>
      <c r="AQ537" s="1163">
        <v>10</v>
      </c>
      <c r="AR537" s="1164"/>
      <c r="AS537" s="1165"/>
      <c r="AT537" s="1166"/>
      <c r="AU537" s="587">
        <f t="shared" si="61"/>
        <v>0</v>
      </c>
      <c r="AW537" s="1163">
        <v>10</v>
      </c>
      <c r="AX537" s="1164"/>
      <c r="AY537" s="1165"/>
      <c r="AZ537" s="1166"/>
      <c r="BA537" s="587">
        <f t="shared" si="62"/>
        <v>0</v>
      </c>
    </row>
    <row r="538" spans="1:53" s="17" customFormat="1" ht="16.75" hidden="1" customHeight="1" outlineLevel="2">
      <c r="A538" s="1163">
        <v>11</v>
      </c>
      <c r="B538" s="1164"/>
      <c r="C538" s="1165"/>
      <c r="D538" s="1166"/>
      <c r="E538" s="587">
        <f t="shared" si="54"/>
        <v>0</v>
      </c>
      <c r="G538" s="1163">
        <v>11</v>
      </c>
      <c r="H538" s="1164"/>
      <c r="I538" s="1165"/>
      <c r="J538" s="1166"/>
      <c r="K538" s="587">
        <f t="shared" si="55"/>
        <v>0</v>
      </c>
      <c r="M538" s="1163">
        <v>11</v>
      </c>
      <c r="N538" s="1164"/>
      <c r="O538" s="1165"/>
      <c r="P538" s="1166"/>
      <c r="Q538" s="587">
        <f t="shared" si="56"/>
        <v>0</v>
      </c>
      <c r="S538" s="1163">
        <v>11</v>
      </c>
      <c r="T538" s="1164"/>
      <c r="U538" s="1165"/>
      <c r="V538" s="1166"/>
      <c r="W538" s="587">
        <f t="shared" si="57"/>
        <v>0</v>
      </c>
      <c r="Y538" s="1163">
        <v>11</v>
      </c>
      <c r="Z538" s="1164"/>
      <c r="AA538" s="1165"/>
      <c r="AB538" s="1166"/>
      <c r="AC538" s="587">
        <f t="shared" si="58"/>
        <v>0</v>
      </c>
      <c r="AE538" s="1163">
        <v>11</v>
      </c>
      <c r="AF538" s="1164"/>
      <c r="AG538" s="1165"/>
      <c r="AH538" s="1166"/>
      <c r="AI538" s="587">
        <f t="shared" si="59"/>
        <v>0</v>
      </c>
      <c r="AK538" s="1163">
        <v>11</v>
      </c>
      <c r="AL538" s="1164"/>
      <c r="AM538" s="1165"/>
      <c r="AN538" s="1166"/>
      <c r="AO538" s="587">
        <f t="shared" si="60"/>
        <v>0</v>
      </c>
      <c r="AQ538" s="1163">
        <v>11</v>
      </c>
      <c r="AR538" s="1164"/>
      <c r="AS538" s="1165"/>
      <c r="AT538" s="1166"/>
      <c r="AU538" s="587">
        <f t="shared" si="61"/>
        <v>0</v>
      </c>
      <c r="AW538" s="1163">
        <v>11</v>
      </c>
      <c r="AX538" s="1164"/>
      <c r="AY538" s="1165"/>
      <c r="AZ538" s="1166"/>
      <c r="BA538" s="587">
        <f t="shared" si="62"/>
        <v>0</v>
      </c>
    </row>
    <row r="539" spans="1:53" s="17" customFormat="1" ht="16.75" hidden="1" customHeight="1" outlineLevel="2">
      <c r="A539" s="1163">
        <v>12</v>
      </c>
      <c r="B539" s="1164"/>
      <c r="C539" s="1165"/>
      <c r="D539" s="1166"/>
      <c r="E539" s="587">
        <f t="shared" si="54"/>
        <v>0</v>
      </c>
      <c r="G539" s="1163">
        <v>12</v>
      </c>
      <c r="H539" s="1164"/>
      <c r="I539" s="1165"/>
      <c r="J539" s="1166"/>
      <c r="K539" s="587">
        <f t="shared" si="55"/>
        <v>0</v>
      </c>
      <c r="M539" s="1163">
        <v>12</v>
      </c>
      <c r="N539" s="1164"/>
      <c r="O539" s="1165"/>
      <c r="P539" s="1166"/>
      <c r="Q539" s="587">
        <f t="shared" si="56"/>
        <v>0</v>
      </c>
      <c r="S539" s="1163">
        <v>12</v>
      </c>
      <c r="T539" s="1164"/>
      <c r="U539" s="1165"/>
      <c r="V539" s="1166"/>
      <c r="W539" s="587">
        <f t="shared" si="57"/>
        <v>0</v>
      </c>
      <c r="Y539" s="1163">
        <v>12</v>
      </c>
      <c r="Z539" s="1164"/>
      <c r="AA539" s="1165"/>
      <c r="AB539" s="1166"/>
      <c r="AC539" s="587">
        <f t="shared" si="58"/>
        <v>0</v>
      </c>
      <c r="AE539" s="1163">
        <v>12</v>
      </c>
      <c r="AF539" s="1164"/>
      <c r="AG539" s="1165"/>
      <c r="AH539" s="1166"/>
      <c r="AI539" s="587">
        <f t="shared" si="59"/>
        <v>0</v>
      </c>
      <c r="AK539" s="1163">
        <v>12</v>
      </c>
      <c r="AL539" s="1164"/>
      <c r="AM539" s="1165"/>
      <c r="AN539" s="1166"/>
      <c r="AO539" s="587">
        <f t="shared" si="60"/>
        <v>0</v>
      </c>
      <c r="AQ539" s="1163">
        <v>12</v>
      </c>
      <c r="AR539" s="1164"/>
      <c r="AS539" s="1165"/>
      <c r="AT539" s="1166"/>
      <c r="AU539" s="587">
        <f t="shared" si="61"/>
        <v>0</v>
      </c>
      <c r="AW539" s="1163">
        <v>12</v>
      </c>
      <c r="AX539" s="1164"/>
      <c r="AY539" s="1165"/>
      <c r="AZ539" s="1166"/>
      <c r="BA539" s="587">
        <f t="shared" si="62"/>
        <v>0</v>
      </c>
    </row>
    <row r="540" spans="1:53" s="17" customFormat="1" ht="16.75" hidden="1" customHeight="1" outlineLevel="2">
      <c r="A540" s="1163">
        <v>13</v>
      </c>
      <c r="B540" s="1164"/>
      <c r="C540" s="1165"/>
      <c r="D540" s="1166"/>
      <c r="E540" s="587">
        <f t="shared" si="54"/>
        <v>0</v>
      </c>
      <c r="G540" s="1163">
        <v>13</v>
      </c>
      <c r="H540" s="1164"/>
      <c r="I540" s="1165"/>
      <c r="J540" s="1166"/>
      <c r="K540" s="587">
        <f t="shared" si="55"/>
        <v>0</v>
      </c>
      <c r="M540" s="1163">
        <v>13</v>
      </c>
      <c r="N540" s="1164"/>
      <c r="O540" s="1165"/>
      <c r="P540" s="1166"/>
      <c r="Q540" s="587">
        <f t="shared" si="56"/>
        <v>0</v>
      </c>
      <c r="S540" s="1163">
        <v>13</v>
      </c>
      <c r="T540" s="1164"/>
      <c r="U540" s="1165"/>
      <c r="V540" s="1166"/>
      <c r="W540" s="587">
        <f t="shared" si="57"/>
        <v>0</v>
      </c>
      <c r="Y540" s="1163">
        <v>13</v>
      </c>
      <c r="Z540" s="1164"/>
      <c r="AA540" s="1165"/>
      <c r="AB540" s="1166"/>
      <c r="AC540" s="587">
        <f t="shared" si="58"/>
        <v>0</v>
      </c>
      <c r="AE540" s="1163">
        <v>13</v>
      </c>
      <c r="AF540" s="1164"/>
      <c r="AG540" s="1165"/>
      <c r="AH540" s="1166"/>
      <c r="AI540" s="587">
        <f t="shared" si="59"/>
        <v>0</v>
      </c>
      <c r="AK540" s="1163">
        <v>13</v>
      </c>
      <c r="AL540" s="1164"/>
      <c r="AM540" s="1165"/>
      <c r="AN540" s="1166"/>
      <c r="AO540" s="587">
        <f t="shared" si="60"/>
        <v>0</v>
      </c>
      <c r="AQ540" s="1163">
        <v>13</v>
      </c>
      <c r="AR540" s="1164"/>
      <c r="AS540" s="1165"/>
      <c r="AT540" s="1166"/>
      <c r="AU540" s="587">
        <f t="shared" si="61"/>
        <v>0</v>
      </c>
      <c r="AW540" s="1163">
        <v>13</v>
      </c>
      <c r="AX540" s="1164"/>
      <c r="AY540" s="1165"/>
      <c r="AZ540" s="1166"/>
      <c r="BA540" s="587">
        <f t="shared" si="62"/>
        <v>0</v>
      </c>
    </row>
    <row r="541" spans="1:53" s="17" customFormat="1" ht="16.75" hidden="1" customHeight="1" outlineLevel="2">
      <c r="A541" s="1163">
        <v>14</v>
      </c>
      <c r="B541" s="1164"/>
      <c r="C541" s="1165"/>
      <c r="D541" s="1166"/>
      <c r="E541" s="587">
        <f t="shared" si="54"/>
        <v>0</v>
      </c>
      <c r="G541" s="1163">
        <v>14</v>
      </c>
      <c r="H541" s="1164"/>
      <c r="I541" s="1165"/>
      <c r="J541" s="1166"/>
      <c r="K541" s="587">
        <f t="shared" si="55"/>
        <v>0</v>
      </c>
      <c r="M541" s="1163">
        <v>14</v>
      </c>
      <c r="N541" s="1164"/>
      <c r="O541" s="1165"/>
      <c r="P541" s="1166"/>
      <c r="Q541" s="587">
        <f t="shared" si="56"/>
        <v>0</v>
      </c>
      <c r="S541" s="1163">
        <v>14</v>
      </c>
      <c r="T541" s="1164"/>
      <c r="U541" s="1165"/>
      <c r="V541" s="1166"/>
      <c r="W541" s="587">
        <f t="shared" si="57"/>
        <v>0</v>
      </c>
      <c r="Y541" s="1163">
        <v>14</v>
      </c>
      <c r="Z541" s="1164"/>
      <c r="AA541" s="1165"/>
      <c r="AB541" s="1166"/>
      <c r="AC541" s="587">
        <f t="shared" si="58"/>
        <v>0</v>
      </c>
      <c r="AE541" s="1163">
        <v>14</v>
      </c>
      <c r="AF541" s="1164"/>
      <c r="AG541" s="1165"/>
      <c r="AH541" s="1166"/>
      <c r="AI541" s="587">
        <f t="shared" si="59"/>
        <v>0</v>
      </c>
      <c r="AK541" s="1163">
        <v>14</v>
      </c>
      <c r="AL541" s="1164"/>
      <c r="AM541" s="1165"/>
      <c r="AN541" s="1166"/>
      <c r="AO541" s="587">
        <f t="shared" si="60"/>
        <v>0</v>
      </c>
      <c r="AQ541" s="1163">
        <v>14</v>
      </c>
      <c r="AR541" s="1164"/>
      <c r="AS541" s="1165"/>
      <c r="AT541" s="1166"/>
      <c r="AU541" s="587">
        <f t="shared" si="61"/>
        <v>0</v>
      </c>
      <c r="AW541" s="1163">
        <v>14</v>
      </c>
      <c r="AX541" s="1164"/>
      <c r="AY541" s="1165"/>
      <c r="AZ541" s="1166"/>
      <c r="BA541" s="587">
        <f t="shared" si="62"/>
        <v>0</v>
      </c>
    </row>
    <row r="542" spans="1:53" s="17" customFormat="1" ht="16.75" hidden="1" customHeight="1" outlineLevel="2">
      <c r="A542" s="1163">
        <v>15</v>
      </c>
      <c r="B542" s="1164"/>
      <c r="C542" s="1165"/>
      <c r="D542" s="1166"/>
      <c r="E542" s="587">
        <f t="shared" si="54"/>
        <v>0</v>
      </c>
      <c r="G542" s="1163">
        <v>15</v>
      </c>
      <c r="H542" s="1164"/>
      <c r="I542" s="1165"/>
      <c r="J542" s="1166"/>
      <c r="K542" s="587">
        <f t="shared" si="55"/>
        <v>0</v>
      </c>
      <c r="M542" s="1163">
        <v>15</v>
      </c>
      <c r="N542" s="1164"/>
      <c r="O542" s="1165"/>
      <c r="P542" s="1166"/>
      <c r="Q542" s="587">
        <f t="shared" si="56"/>
        <v>0</v>
      </c>
      <c r="S542" s="1163">
        <v>15</v>
      </c>
      <c r="T542" s="1164"/>
      <c r="U542" s="1165"/>
      <c r="V542" s="1166"/>
      <c r="W542" s="587">
        <f t="shared" si="57"/>
        <v>0</v>
      </c>
      <c r="Y542" s="1163">
        <v>15</v>
      </c>
      <c r="Z542" s="1164"/>
      <c r="AA542" s="1165"/>
      <c r="AB542" s="1166"/>
      <c r="AC542" s="587">
        <f t="shared" si="58"/>
        <v>0</v>
      </c>
      <c r="AE542" s="1163">
        <v>15</v>
      </c>
      <c r="AF542" s="1164"/>
      <c r="AG542" s="1165"/>
      <c r="AH542" s="1166"/>
      <c r="AI542" s="587">
        <f t="shared" si="59"/>
        <v>0</v>
      </c>
      <c r="AK542" s="1163">
        <v>15</v>
      </c>
      <c r="AL542" s="1164"/>
      <c r="AM542" s="1165"/>
      <c r="AN542" s="1166"/>
      <c r="AO542" s="587">
        <f t="shared" si="60"/>
        <v>0</v>
      </c>
      <c r="AQ542" s="1163">
        <v>15</v>
      </c>
      <c r="AR542" s="1164"/>
      <c r="AS542" s="1165"/>
      <c r="AT542" s="1166"/>
      <c r="AU542" s="587">
        <f t="shared" si="61"/>
        <v>0</v>
      </c>
      <c r="AW542" s="1163">
        <v>15</v>
      </c>
      <c r="AX542" s="1164"/>
      <c r="AY542" s="1165"/>
      <c r="AZ542" s="1166"/>
      <c r="BA542" s="587">
        <f t="shared" si="62"/>
        <v>0</v>
      </c>
    </row>
    <row r="543" spans="1:53" s="17" customFormat="1" ht="16.75" hidden="1" customHeight="1" outlineLevel="2">
      <c r="A543" s="1163">
        <v>16</v>
      </c>
      <c r="B543" s="1164"/>
      <c r="C543" s="1165"/>
      <c r="D543" s="1166"/>
      <c r="E543" s="587">
        <f t="shared" si="54"/>
        <v>0</v>
      </c>
      <c r="G543" s="1163">
        <v>16</v>
      </c>
      <c r="H543" s="1164"/>
      <c r="I543" s="1165"/>
      <c r="J543" s="1166"/>
      <c r="K543" s="587">
        <f t="shared" si="55"/>
        <v>0</v>
      </c>
      <c r="M543" s="1163">
        <v>16</v>
      </c>
      <c r="N543" s="1164"/>
      <c r="O543" s="1165"/>
      <c r="P543" s="1166"/>
      <c r="Q543" s="587">
        <f t="shared" si="56"/>
        <v>0</v>
      </c>
      <c r="S543" s="1163">
        <v>16</v>
      </c>
      <c r="T543" s="1164"/>
      <c r="U543" s="1165"/>
      <c r="V543" s="1166"/>
      <c r="W543" s="587">
        <f t="shared" si="57"/>
        <v>0</v>
      </c>
      <c r="Y543" s="1163">
        <v>16</v>
      </c>
      <c r="Z543" s="1164"/>
      <c r="AA543" s="1165"/>
      <c r="AB543" s="1166"/>
      <c r="AC543" s="587">
        <f t="shared" si="58"/>
        <v>0</v>
      </c>
      <c r="AE543" s="1163">
        <v>16</v>
      </c>
      <c r="AF543" s="1164"/>
      <c r="AG543" s="1165"/>
      <c r="AH543" s="1166"/>
      <c r="AI543" s="587">
        <f t="shared" si="59"/>
        <v>0</v>
      </c>
      <c r="AK543" s="1163">
        <v>16</v>
      </c>
      <c r="AL543" s="1164"/>
      <c r="AM543" s="1165"/>
      <c r="AN543" s="1166"/>
      <c r="AO543" s="587">
        <f t="shared" si="60"/>
        <v>0</v>
      </c>
      <c r="AQ543" s="1163">
        <v>16</v>
      </c>
      <c r="AR543" s="1164"/>
      <c r="AS543" s="1165"/>
      <c r="AT543" s="1166"/>
      <c r="AU543" s="587">
        <f t="shared" si="61"/>
        <v>0</v>
      </c>
      <c r="AW543" s="1163">
        <v>16</v>
      </c>
      <c r="AX543" s="1164"/>
      <c r="AY543" s="1165"/>
      <c r="AZ543" s="1166"/>
      <c r="BA543" s="587">
        <f t="shared" si="62"/>
        <v>0</v>
      </c>
    </row>
    <row r="544" spans="1:53" s="17" customFormat="1" ht="16.75" hidden="1" customHeight="1" outlineLevel="2">
      <c r="A544" s="1163">
        <v>17</v>
      </c>
      <c r="B544" s="1164"/>
      <c r="C544" s="1165"/>
      <c r="D544" s="1166"/>
      <c r="E544" s="587">
        <f t="shared" si="54"/>
        <v>0</v>
      </c>
      <c r="G544" s="1163">
        <v>17</v>
      </c>
      <c r="H544" s="1164"/>
      <c r="I544" s="1165"/>
      <c r="J544" s="1166"/>
      <c r="K544" s="587">
        <f t="shared" si="55"/>
        <v>0</v>
      </c>
      <c r="M544" s="1163">
        <v>17</v>
      </c>
      <c r="N544" s="1164"/>
      <c r="O544" s="1165"/>
      <c r="P544" s="1166"/>
      <c r="Q544" s="587">
        <f t="shared" si="56"/>
        <v>0</v>
      </c>
      <c r="S544" s="1163">
        <v>17</v>
      </c>
      <c r="T544" s="1164"/>
      <c r="U544" s="1165"/>
      <c r="V544" s="1166"/>
      <c r="W544" s="587">
        <f t="shared" si="57"/>
        <v>0</v>
      </c>
      <c r="Y544" s="1163">
        <v>17</v>
      </c>
      <c r="Z544" s="1164"/>
      <c r="AA544" s="1165"/>
      <c r="AB544" s="1166"/>
      <c r="AC544" s="587">
        <f t="shared" si="58"/>
        <v>0</v>
      </c>
      <c r="AE544" s="1163">
        <v>17</v>
      </c>
      <c r="AF544" s="1164"/>
      <c r="AG544" s="1165"/>
      <c r="AH544" s="1166"/>
      <c r="AI544" s="587">
        <f t="shared" si="59"/>
        <v>0</v>
      </c>
      <c r="AK544" s="1163">
        <v>17</v>
      </c>
      <c r="AL544" s="1164"/>
      <c r="AM544" s="1165"/>
      <c r="AN544" s="1166"/>
      <c r="AO544" s="587">
        <f t="shared" si="60"/>
        <v>0</v>
      </c>
      <c r="AQ544" s="1163">
        <v>17</v>
      </c>
      <c r="AR544" s="1164"/>
      <c r="AS544" s="1165"/>
      <c r="AT544" s="1166"/>
      <c r="AU544" s="587">
        <f t="shared" si="61"/>
        <v>0</v>
      </c>
      <c r="AW544" s="1163">
        <v>17</v>
      </c>
      <c r="AX544" s="1164"/>
      <c r="AY544" s="1165"/>
      <c r="AZ544" s="1166"/>
      <c r="BA544" s="587">
        <f t="shared" si="62"/>
        <v>0</v>
      </c>
    </row>
    <row r="545" spans="1:53" s="17" customFormat="1" ht="16.75" hidden="1" customHeight="1" outlineLevel="2">
      <c r="A545" s="1163">
        <v>18</v>
      </c>
      <c r="B545" s="1164"/>
      <c r="C545" s="1165"/>
      <c r="D545" s="1166"/>
      <c r="E545" s="587">
        <f t="shared" si="54"/>
        <v>0</v>
      </c>
      <c r="G545" s="1163">
        <v>18</v>
      </c>
      <c r="H545" s="1164"/>
      <c r="I545" s="1165"/>
      <c r="J545" s="1166"/>
      <c r="K545" s="587">
        <f t="shared" si="55"/>
        <v>0</v>
      </c>
      <c r="M545" s="1163">
        <v>18</v>
      </c>
      <c r="N545" s="1164"/>
      <c r="O545" s="1165"/>
      <c r="P545" s="1166"/>
      <c r="Q545" s="587">
        <f t="shared" si="56"/>
        <v>0</v>
      </c>
      <c r="S545" s="1163">
        <v>18</v>
      </c>
      <c r="T545" s="1164"/>
      <c r="U545" s="1165"/>
      <c r="V545" s="1166"/>
      <c r="W545" s="587">
        <f t="shared" si="57"/>
        <v>0</v>
      </c>
      <c r="Y545" s="1163">
        <v>18</v>
      </c>
      <c r="Z545" s="1164"/>
      <c r="AA545" s="1165"/>
      <c r="AB545" s="1166"/>
      <c r="AC545" s="587">
        <f t="shared" si="58"/>
        <v>0</v>
      </c>
      <c r="AE545" s="1163">
        <v>18</v>
      </c>
      <c r="AF545" s="1164"/>
      <c r="AG545" s="1165"/>
      <c r="AH545" s="1166"/>
      <c r="AI545" s="587">
        <f t="shared" si="59"/>
        <v>0</v>
      </c>
      <c r="AK545" s="1163">
        <v>18</v>
      </c>
      <c r="AL545" s="1164"/>
      <c r="AM545" s="1165"/>
      <c r="AN545" s="1166"/>
      <c r="AO545" s="587">
        <f t="shared" si="60"/>
        <v>0</v>
      </c>
      <c r="AQ545" s="1163">
        <v>18</v>
      </c>
      <c r="AR545" s="1164"/>
      <c r="AS545" s="1165"/>
      <c r="AT545" s="1166"/>
      <c r="AU545" s="587">
        <f t="shared" si="61"/>
        <v>0</v>
      </c>
      <c r="AW545" s="1163">
        <v>18</v>
      </c>
      <c r="AX545" s="1164"/>
      <c r="AY545" s="1165"/>
      <c r="AZ545" s="1166"/>
      <c r="BA545" s="587">
        <f t="shared" si="62"/>
        <v>0</v>
      </c>
    </row>
    <row r="546" spans="1:53" s="17" customFormat="1" ht="16.75" hidden="1" customHeight="1" outlineLevel="2">
      <c r="A546" s="1163">
        <v>19</v>
      </c>
      <c r="B546" s="1164"/>
      <c r="C546" s="1165"/>
      <c r="D546" s="1166"/>
      <c r="E546" s="587">
        <f t="shared" si="54"/>
        <v>0</v>
      </c>
      <c r="G546" s="1163">
        <v>19</v>
      </c>
      <c r="H546" s="1164"/>
      <c r="I546" s="1165"/>
      <c r="J546" s="1166"/>
      <c r="K546" s="587">
        <f t="shared" si="55"/>
        <v>0</v>
      </c>
      <c r="M546" s="1163">
        <v>19</v>
      </c>
      <c r="N546" s="1164"/>
      <c r="O546" s="1165"/>
      <c r="P546" s="1166"/>
      <c r="Q546" s="587">
        <f t="shared" si="56"/>
        <v>0</v>
      </c>
      <c r="S546" s="1163">
        <v>19</v>
      </c>
      <c r="T546" s="1164"/>
      <c r="U546" s="1165"/>
      <c r="V546" s="1166"/>
      <c r="W546" s="587">
        <f t="shared" si="57"/>
        <v>0</v>
      </c>
      <c r="Y546" s="1163">
        <v>19</v>
      </c>
      <c r="Z546" s="1164"/>
      <c r="AA546" s="1165"/>
      <c r="AB546" s="1166"/>
      <c r="AC546" s="587">
        <f t="shared" si="58"/>
        <v>0</v>
      </c>
      <c r="AE546" s="1163">
        <v>19</v>
      </c>
      <c r="AF546" s="1164"/>
      <c r="AG546" s="1165"/>
      <c r="AH546" s="1166"/>
      <c r="AI546" s="587">
        <f t="shared" si="59"/>
        <v>0</v>
      </c>
      <c r="AK546" s="1163">
        <v>19</v>
      </c>
      <c r="AL546" s="1164"/>
      <c r="AM546" s="1165"/>
      <c r="AN546" s="1166"/>
      <c r="AO546" s="587">
        <f t="shared" si="60"/>
        <v>0</v>
      </c>
      <c r="AQ546" s="1163">
        <v>19</v>
      </c>
      <c r="AR546" s="1164"/>
      <c r="AS546" s="1165"/>
      <c r="AT546" s="1166"/>
      <c r="AU546" s="587">
        <f t="shared" si="61"/>
        <v>0</v>
      </c>
      <c r="AW546" s="1163">
        <v>19</v>
      </c>
      <c r="AX546" s="1164"/>
      <c r="AY546" s="1165"/>
      <c r="AZ546" s="1166"/>
      <c r="BA546" s="587">
        <f t="shared" si="62"/>
        <v>0</v>
      </c>
    </row>
    <row r="547" spans="1:53" s="17" customFormat="1" ht="16.75" hidden="1" customHeight="1" outlineLevel="2">
      <c r="A547" s="1163">
        <v>20</v>
      </c>
      <c r="B547" s="1164"/>
      <c r="C547" s="1165"/>
      <c r="D547" s="1166"/>
      <c r="E547" s="587">
        <f t="shared" si="54"/>
        <v>0</v>
      </c>
      <c r="G547" s="1163">
        <v>20</v>
      </c>
      <c r="H547" s="1164"/>
      <c r="I547" s="1165"/>
      <c r="J547" s="1166"/>
      <c r="K547" s="587">
        <f t="shared" si="55"/>
        <v>0</v>
      </c>
      <c r="M547" s="1163">
        <v>20</v>
      </c>
      <c r="N547" s="1164"/>
      <c r="O547" s="1165"/>
      <c r="P547" s="1166"/>
      <c r="Q547" s="587">
        <f t="shared" si="56"/>
        <v>0</v>
      </c>
      <c r="S547" s="1163">
        <v>20</v>
      </c>
      <c r="T547" s="1164"/>
      <c r="U547" s="1165"/>
      <c r="V547" s="1166"/>
      <c r="W547" s="587">
        <f t="shared" si="57"/>
        <v>0</v>
      </c>
      <c r="Y547" s="1163">
        <v>20</v>
      </c>
      <c r="Z547" s="1164"/>
      <c r="AA547" s="1165"/>
      <c r="AB547" s="1166"/>
      <c r="AC547" s="587">
        <f t="shared" si="58"/>
        <v>0</v>
      </c>
      <c r="AE547" s="1163">
        <v>20</v>
      </c>
      <c r="AF547" s="1164"/>
      <c r="AG547" s="1165"/>
      <c r="AH547" s="1166"/>
      <c r="AI547" s="587">
        <f t="shared" si="59"/>
        <v>0</v>
      </c>
      <c r="AK547" s="1163">
        <v>20</v>
      </c>
      <c r="AL547" s="1164"/>
      <c r="AM547" s="1165"/>
      <c r="AN547" s="1166"/>
      <c r="AO547" s="587">
        <f t="shared" si="60"/>
        <v>0</v>
      </c>
      <c r="AQ547" s="1163">
        <v>20</v>
      </c>
      <c r="AR547" s="1164"/>
      <c r="AS547" s="1165"/>
      <c r="AT547" s="1166"/>
      <c r="AU547" s="587">
        <f t="shared" si="61"/>
        <v>0</v>
      </c>
      <c r="AW547" s="1163">
        <v>20</v>
      </c>
      <c r="AX547" s="1164"/>
      <c r="AY547" s="1165"/>
      <c r="AZ547" s="1166"/>
      <c r="BA547" s="587">
        <f t="shared" si="62"/>
        <v>0</v>
      </c>
    </row>
    <row r="548" spans="1:53" s="17" customFormat="1" ht="16.75" hidden="1" customHeight="1" outlineLevel="2">
      <c r="A548" s="1163">
        <v>21</v>
      </c>
      <c r="B548" s="1164"/>
      <c r="C548" s="1165"/>
      <c r="D548" s="1166"/>
      <c r="E548" s="587">
        <f t="shared" si="54"/>
        <v>0</v>
      </c>
      <c r="G548" s="1163">
        <v>21</v>
      </c>
      <c r="H548" s="1164"/>
      <c r="I548" s="1165"/>
      <c r="J548" s="1166"/>
      <c r="K548" s="587">
        <f t="shared" si="55"/>
        <v>0</v>
      </c>
      <c r="M548" s="1163">
        <v>21</v>
      </c>
      <c r="N548" s="1164"/>
      <c r="O548" s="1165"/>
      <c r="P548" s="1166"/>
      <c r="Q548" s="587">
        <f t="shared" si="56"/>
        <v>0</v>
      </c>
      <c r="S548" s="1163">
        <v>21</v>
      </c>
      <c r="T548" s="1164"/>
      <c r="U548" s="1165"/>
      <c r="V548" s="1166"/>
      <c r="W548" s="587">
        <f t="shared" si="57"/>
        <v>0</v>
      </c>
      <c r="Y548" s="1163">
        <v>21</v>
      </c>
      <c r="Z548" s="1164"/>
      <c r="AA548" s="1165"/>
      <c r="AB548" s="1166"/>
      <c r="AC548" s="587">
        <f t="shared" si="58"/>
        <v>0</v>
      </c>
      <c r="AE548" s="1163">
        <v>21</v>
      </c>
      <c r="AF548" s="1164"/>
      <c r="AG548" s="1165"/>
      <c r="AH548" s="1166"/>
      <c r="AI548" s="587">
        <f t="shared" si="59"/>
        <v>0</v>
      </c>
      <c r="AK548" s="1163">
        <v>21</v>
      </c>
      <c r="AL548" s="1164"/>
      <c r="AM548" s="1165"/>
      <c r="AN548" s="1166"/>
      <c r="AO548" s="587">
        <f t="shared" si="60"/>
        <v>0</v>
      </c>
      <c r="AQ548" s="1163">
        <v>21</v>
      </c>
      <c r="AR548" s="1164"/>
      <c r="AS548" s="1165"/>
      <c r="AT548" s="1166"/>
      <c r="AU548" s="587">
        <f t="shared" si="61"/>
        <v>0</v>
      </c>
      <c r="AW548" s="1163">
        <v>21</v>
      </c>
      <c r="AX548" s="1164"/>
      <c r="AY548" s="1165"/>
      <c r="AZ548" s="1166"/>
      <c r="BA548" s="587">
        <f t="shared" si="62"/>
        <v>0</v>
      </c>
    </row>
    <row r="549" spans="1:53" s="17" customFormat="1" ht="16.75" hidden="1" customHeight="1" outlineLevel="2">
      <c r="A549" s="1163">
        <v>22</v>
      </c>
      <c r="B549" s="1164"/>
      <c r="C549" s="1165"/>
      <c r="D549" s="1166"/>
      <c r="E549" s="587">
        <f t="shared" si="54"/>
        <v>0</v>
      </c>
      <c r="G549" s="1163">
        <v>22</v>
      </c>
      <c r="H549" s="1164"/>
      <c r="I549" s="1165"/>
      <c r="J549" s="1166"/>
      <c r="K549" s="587">
        <f t="shared" si="55"/>
        <v>0</v>
      </c>
      <c r="M549" s="1163">
        <v>22</v>
      </c>
      <c r="N549" s="1164"/>
      <c r="O549" s="1165"/>
      <c r="P549" s="1166"/>
      <c r="Q549" s="587">
        <f t="shared" si="56"/>
        <v>0</v>
      </c>
      <c r="S549" s="1163">
        <v>22</v>
      </c>
      <c r="T549" s="1164"/>
      <c r="U549" s="1165"/>
      <c r="V549" s="1166"/>
      <c r="W549" s="587">
        <f t="shared" si="57"/>
        <v>0</v>
      </c>
      <c r="Y549" s="1163">
        <v>22</v>
      </c>
      <c r="Z549" s="1164"/>
      <c r="AA549" s="1165"/>
      <c r="AB549" s="1166"/>
      <c r="AC549" s="587">
        <f t="shared" si="58"/>
        <v>0</v>
      </c>
      <c r="AE549" s="1163">
        <v>22</v>
      </c>
      <c r="AF549" s="1164"/>
      <c r="AG549" s="1165"/>
      <c r="AH549" s="1166"/>
      <c r="AI549" s="587">
        <f t="shared" si="59"/>
        <v>0</v>
      </c>
      <c r="AK549" s="1163">
        <v>22</v>
      </c>
      <c r="AL549" s="1164"/>
      <c r="AM549" s="1165"/>
      <c r="AN549" s="1166"/>
      <c r="AO549" s="587">
        <f t="shared" si="60"/>
        <v>0</v>
      </c>
      <c r="AQ549" s="1163">
        <v>22</v>
      </c>
      <c r="AR549" s="1164"/>
      <c r="AS549" s="1165"/>
      <c r="AT549" s="1166"/>
      <c r="AU549" s="587">
        <f t="shared" si="61"/>
        <v>0</v>
      </c>
      <c r="AW549" s="1163">
        <v>22</v>
      </c>
      <c r="AX549" s="1164"/>
      <c r="AY549" s="1165"/>
      <c r="AZ549" s="1166"/>
      <c r="BA549" s="587">
        <f t="shared" si="62"/>
        <v>0</v>
      </c>
    </row>
    <row r="550" spans="1:53" s="17" customFormat="1" ht="16.75" hidden="1" customHeight="1" outlineLevel="2">
      <c r="A550" s="1163">
        <v>23</v>
      </c>
      <c r="B550" s="1164"/>
      <c r="C550" s="1165"/>
      <c r="D550" s="1166"/>
      <c r="E550" s="587">
        <f t="shared" si="54"/>
        <v>0</v>
      </c>
      <c r="G550" s="1163">
        <v>23</v>
      </c>
      <c r="H550" s="1164"/>
      <c r="I550" s="1165"/>
      <c r="J550" s="1166"/>
      <c r="K550" s="587">
        <f t="shared" si="55"/>
        <v>0</v>
      </c>
      <c r="M550" s="1163">
        <v>23</v>
      </c>
      <c r="N550" s="1164"/>
      <c r="O550" s="1165"/>
      <c r="P550" s="1166"/>
      <c r="Q550" s="587">
        <f t="shared" si="56"/>
        <v>0</v>
      </c>
      <c r="S550" s="1163">
        <v>23</v>
      </c>
      <c r="T550" s="1164"/>
      <c r="U550" s="1165"/>
      <c r="V550" s="1166"/>
      <c r="W550" s="587">
        <f t="shared" si="57"/>
        <v>0</v>
      </c>
      <c r="Y550" s="1163">
        <v>23</v>
      </c>
      <c r="Z550" s="1164"/>
      <c r="AA550" s="1165"/>
      <c r="AB550" s="1166"/>
      <c r="AC550" s="587">
        <f t="shared" si="58"/>
        <v>0</v>
      </c>
      <c r="AE550" s="1163">
        <v>23</v>
      </c>
      <c r="AF550" s="1164"/>
      <c r="AG550" s="1165"/>
      <c r="AH550" s="1166"/>
      <c r="AI550" s="587">
        <f t="shared" si="59"/>
        <v>0</v>
      </c>
      <c r="AK550" s="1163">
        <v>23</v>
      </c>
      <c r="AL550" s="1164"/>
      <c r="AM550" s="1165"/>
      <c r="AN550" s="1166"/>
      <c r="AO550" s="587">
        <f t="shared" si="60"/>
        <v>0</v>
      </c>
      <c r="AQ550" s="1163">
        <v>23</v>
      </c>
      <c r="AR550" s="1164"/>
      <c r="AS550" s="1165"/>
      <c r="AT550" s="1166"/>
      <c r="AU550" s="587">
        <f t="shared" si="61"/>
        <v>0</v>
      </c>
      <c r="AW550" s="1163">
        <v>23</v>
      </c>
      <c r="AX550" s="1164"/>
      <c r="AY550" s="1165"/>
      <c r="AZ550" s="1166"/>
      <c r="BA550" s="587">
        <f t="shared" si="62"/>
        <v>0</v>
      </c>
    </row>
    <row r="551" spans="1:53" s="17" customFormat="1" ht="16.75" hidden="1" customHeight="1" outlineLevel="2">
      <c r="A551" s="1163">
        <v>24</v>
      </c>
      <c r="B551" s="1164"/>
      <c r="C551" s="1165"/>
      <c r="D551" s="1166"/>
      <c r="E551" s="587">
        <f t="shared" si="54"/>
        <v>0</v>
      </c>
      <c r="G551" s="1163">
        <v>24</v>
      </c>
      <c r="H551" s="1164"/>
      <c r="I551" s="1165"/>
      <c r="J551" s="1166"/>
      <c r="K551" s="587">
        <f t="shared" si="55"/>
        <v>0</v>
      </c>
      <c r="M551" s="1163">
        <v>24</v>
      </c>
      <c r="N551" s="1164"/>
      <c r="O551" s="1165"/>
      <c r="P551" s="1166"/>
      <c r="Q551" s="587">
        <f t="shared" si="56"/>
        <v>0</v>
      </c>
      <c r="S551" s="1163">
        <v>24</v>
      </c>
      <c r="T551" s="1164"/>
      <c r="U551" s="1165"/>
      <c r="V551" s="1166"/>
      <c r="W551" s="587">
        <f t="shared" si="57"/>
        <v>0</v>
      </c>
      <c r="Y551" s="1163">
        <v>24</v>
      </c>
      <c r="Z551" s="1164"/>
      <c r="AA551" s="1165"/>
      <c r="AB551" s="1166"/>
      <c r="AC551" s="587">
        <f t="shared" si="58"/>
        <v>0</v>
      </c>
      <c r="AE551" s="1163">
        <v>24</v>
      </c>
      <c r="AF551" s="1164"/>
      <c r="AG551" s="1165"/>
      <c r="AH551" s="1166"/>
      <c r="AI551" s="587">
        <f t="shared" si="59"/>
        <v>0</v>
      </c>
      <c r="AK551" s="1163">
        <v>24</v>
      </c>
      <c r="AL551" s="1164"/>
      <c r="AM551" s="1165"/>
      <c r="AN551" s="1166"/>
      <c r="AO551" s="587">
        <f t="shared" si="60"/>
        <v>0</v>
      </c>
      <c r="AQ551" s="1163">
        <v>24</v>
      </c>
      <c r="AR551" s="1164"/>
      <c r="AS551" s="1165"/>
      <c r="AT551" s="1166"/>
      <c r="AU551" s="587">
        <f t="shared" si="61"/>
        <v>0</v>
      </c>
      <c r="AW551" s="1163">
        <v>24</v>
      </c>
      <c r="AX551" s="1164"/>
      <c r="AY551" s="1165"/>
      <c r="AZ551" s="1166"/>
      <c r="BA551" s="587">
        <f t="shared" si="62"/>
        <v>0</v>
      </c>
    </row>
    <row r="552" spans="1:53" s="17" customFormat="1" ht="16.75" hidden="1" customHeight="1" outlineLevel="2">
      <c r="A552" s="1163">
        <v>25</v>
      </c>
      <c r="B552" s="1164"/>
      <c r="C552" s="1165"/>
      <c r="D552" s="1166"/>
      <c r="E552" s="587">
        <f t="shared" si="54"/>
        <v>0</v>
      </c>
      <c r="G552" s="1163">
        <v>25</v>
      </c>
      <c r="H552" s="1164"/>
      <c r="I552" s="1165"/>
      <c r="J552" s="1166"/>
      <c r="K552" s="587">
        <f t="shared" si="55"/>
        <v>0</v>
      </c>
      <c r="M552" s="1163">
        <v>25</v>
      </c>
      <c r="N552" s="1164"/>
      <c r="O552" s="1165"/>
      <c r="P552" s="1166"/>
      <c r="Q552" s="587">
        <f t="shared" si="56"/>
        <v>0</v>
      </c>
      <c r="S552" s="1163">
        <v>25</v>
      </c>
      <c r="T552" s="1164"/>
      <c r="U552" s="1165"/>
      <c r="V552" s="1166"/>
      <c r="W552" s="587">
        <f t="shared" si="57"/>
        <v>0</v>
      </c>
      <c r="Y552" s="1163">
        <v>25</v>
      </c>
      <c r="Z552" s="1164"/>
      <c r="AA552" s="1165"/>
      <c r="AB552" s="1166"/>
      <c r="AC552" s="587">
        <f t="shared" si="58"/>
        <v>0</v>
      </c>
      <c r="AE552" s="1163">
        <v>25</v>
      </c>
      <c r="AF552" s="1164"/>
      <c r="AG552" s="1165"/>
      <c r="AH552" s="1166"/>
      <c r="AI552" s="587">
        <f t="shared" si="59"/>
        <v>0</v>
      </c>
      <c r="AK552" s="1163">
        <v>25</v>
      </c>
      <c r="AL552" s="1164"/>
      <c r="AM552" s="1165"/>
      <c r="AN552" s="1166"/>
      <c r="AO552" s="587">
        <f t="shared" si="60"/>
        <v>0</v>
      </c>
      <c r="AQ552" s="1163">
        <v>25</v>
      </c>
      <c r="AR552" s="1164"/>
      <c r="AS552" s="1165"/>
      <c r="AT552" s="1166"/>
      <c r="AU552" s="587">
        <f t="shared" si="61"/>
        <v>0</v>
      </c>
      <c r="AW552" s="1163">
        <v>25</v>
      </c>
      <c r="AX552" s="1164"/>
      <c r="AY552" s="1165"/>
      <c r="AZ552" s="1166"/>
      <c r="BA552" s="587">
        <f t="shared" si="62"/>
        <v>0</v>
      </c>
    </row>
    <row r="553" spans="1:53" s="17" customFormat="1" ht="16.75" hidden="1" customHeight="1" outlineLevel="2">
      <c r="A553" s="1163">
        <v>26</v>
      </c>
      <c r="B553" s="1164"/>
      <c r="C553" s="1165"/>
      <c r="D553" s="1166"/>
      <c r="E553" s="587">
        <f t="shared" si="54"/>
        <v>0</v>
      </c>
      <c r="G553" s="1163">
        <v>26</v>
      </c>
      <c r="H553" s="1164"/>
      <c r="I553" s="1165"/>
      <c r="J553" s="1166"/>
      <c r="K553" s="587">
        <f t="shared" si="55"/>
        <v>0</v>
      </c>
      <c r="M553" s="1163">
        <v>26</v>
      </c>
      <c r="N553" s="1164"/>
      <c r="O553" s="1165"/>
      <c r="P553" s="1166"/>
      <c r="Q553" s="587">
        <f t="shared" si="56"/>
        <v>0</v>
      </c>
      <c r="S553" s="1163">
        <v>26</v>
      </c>
      <c r="T553" s="1164"/>
      <c r="U553" s="1165"/>
      <c r="V553" s="1166"/>
      <c r="W553" s="587">
        <f t="shared" si="57"/>
        <v>0</v>
      </c>
      <c r="Y553" s="1163">
        <v>26</v>
      </c>
      <c r="Z553" s="1164"/>
      <c r="AA553" s="1165"/>
      <c r="AB553" s="1166"/>
      <c r="AC553" s="587">
        <f t="shared" si="58"/>
        <v>0</v>
      </c>
      <c r="AE553" s="1163">
        <v>26</v>
      </c>
      <c r="AF553" s="1164"/>
      <c r="AG553" s="1165"/>
      <c r="AH553" s="1166"/>
      <c r="AI553" s="587">
        <f t="shared" si="59"/>
        <v>0</v>
      </c>
      <c r="AK553" s="1163">
        <v>26</v>
      </c>
      <c r="AL553" s="1164"/>
      <c r="AM553" s="1165"/>
      <c r="AN553" s="1166"/>
      <c r="AO553" s="587">
        <f t="shared" si="60"/>
        <v>0</v>
      </c>
      <c r="AQ553" s="1163">
        <v>26</v>
      </c>
      <c r="AR553" s="1164"/>
      <c r="AS553" s="1165"/>
      <c r="AT553" s="1166"/>
      <c r="AU553" s="587">
        <f t="shared" si="61"/>
        <v>0</v>
      </c>
      <c r="AW553" s="1163">
        <v>26</v>
      </c>
      <c r="AX553" s="1164"/>
      <c r="AY553" s="1165"/>
      <c r="AZ553" s="1166"/>
      <c r="BA553" s="587">
        <f t="shared" si="62"/>
        <v>0</v>
      </c>
    </row>
    <row r="554" spans="1:53" s="17" customFormat="1" ht="16.75" hidden="1" customHeight="1" outlineLevel="2">
      <c r="A554" s="1163">
        <v>27</v>
      </c>
      <c r="B554" s="1164"/>
      <c r="C554" s="1165"/>
      <c r="D554" s="1166"/>
      <c r="E554" s="587">
        <f t="shared" si="54"/>
        <v>0</v>
      </c>
      <c r="G554" s="1163">
        <v>27</v>
      </c>
      <c r="H554" s="1164"/>
      <c r="I554" s="1165"/>
      <c r="J554" s="1166"/>
      <c r="K554" s="587">
        <f t="shared" si="55"/>
        <v>0</v>
      </c>
      <c r="M554" s="1163">
        <v>27</v>
      </c>
      <c r="N554" s="1164"/>
      <c r="O554" s="1165"/>
      <c r="P554" s="1166"/>
      <c r="Q554" s="587">
        <f t="shared" si="56"/>
        <v>0</v>
      </c>
      <c r="S554" s="1163">
        <v>27</v>
      </c>
      <c r="T554" s="1164"/>
      <c r="U554" s="1165"/>
      <c r="V554" s="1166"/>
      <c r="W554" s="587">
        <f t="shared" si="57"/>
        <v>0</v>
      </c>
      <c r="Y554" s="1163">
        <v>27</v>
      </c>
      <c r="Z554" s="1164"/>
      <c r="AA554" s="1165"/>
      <c r="AB554" s="1166"/>
      <c r="AC554" s="587">
        <f t="shared" si="58"/>
        <v>0</v>
      </c>
      <c r="AE554" s="1163">
        <v>27</v>
      </c>
      <c r="AF554" s="1164"/>
      <c r="AG554" s="1165"/>
      <c r="AH554" s="1166"/>
      <c r="AI554" s="587">
        <f t="shared" si="59"/>
        <v>0</v>
      </c>
      <c r="AK554" s="1163">
        <v>27</v>
      </c>
      <c r="AL554" s="1164"/>
      <c r="AM554" s="1165"/>
      <c r="AN554" s="1166"/>
      <c r="AO554" s="587">
        <f t="shared" si="60"/>
        <v>0</v>
      </c>
      <c r="AQ554" s="1163">
        <v>27</v>
      </c>
      <c r="AR554" s="1164"/>
      <c r="AS554" s="1165"/>
      <c r="AT554" s="1166"/>
      <c r="AU554" s="587">
        <f t="shared" si="61"/>
        <v>0</v>
      </c>
      <c r="AW554" s="1163">
        <v>27</v>
      </c>
      <c r="AX554" s="1164"/>
      <c r="AY554" s="1165"/>
      <c r="AZ554" s="1166"/>
      <c r="BA554" s="587">
        <f t="shared" si="62"/>
        <v>0</v>
      </c>
    </row>
    <row r="555" spans="1:53" s="17" customFormat="1" ht="16.75" hidden="1" customHeight="1" outlineLevel="2">
      <c r="A555" s="1163">
        <v>28</v>
      </c>
      <c r="B555" s="1164"/>
      <c r="C555" s="1165"/>
      <c r="D555" s="1166"/>
      <c r="E555" s="587">
        <f t="shared" si="54"/>
        <v>0</v>
      </c>
      <c r="G555" s="1163">
        <v>28</v>
      </c>
      <c r="H555" s="1164"/>
      <c r="I555" s="1165"/>
      <c r="J555" s="1166"/>
      <c r="K555" s="587">
        <f t="shared" si="55"/>
        <v>0</v>
      </c>
      <c r="M555" s="1163">
        <v>28</v>
      </c>
      <c r="N555" s="1164"/>
      <c r="O555" s="1165"/>
      <c r="P555" s="1166"/>
      <c r="Q555" s="587">
        <f t="shared" si="56"/>
        <v>0</v>
      </c>
      <c r="S555" s="1163">
        <v>28</v>
      </c>
      <c r="T555" s="1164"/>
      <c r="U555" s="1165"/>
      <c r="V555" s="1166"/>
      <c r="W555" s="587">
        <f t="shared" si="57"/>
        <v>0</v>
      </c>
      <c r="Y555" s="1163">
        <v>28</v>
      </c>
      <c r="Z555" s="1164"/>
      <c r="AA555" s="1165"/>
      <c r="AB555" s="1166"/>
      <c r="AC555" s="587">
        <f t="shared" si="58"/>
        <v>0</v>
      </c>
      <c r="AE555" s="1163">
        <v>28</v>
      </c>
      <c r="AF555" s="1164"/>
      <c r="AG555" s="1165"/>
      <c r="AH555" s="1166"/>
      <c r="AI555" s="587">
        <f t="shared" si="59"/>
        <v>0</v>
      </c>
      <c r="AK555" s="1163">
        <v>28</v>
      </c>
      <c r="AL555" s="1164"/>
      <c r="AM555" s="1165"/>
      <c r="AN555" s="1166"/>
      <c r="AO555" s="587">
        <f t="shared" si="60"/>
        <v>0</v>
      </c>
      <c r="AQ555" s="1163">
        <v>28</v>
      </c>
      <c r="AR555" s="1164"/>
      <c r="AS555" s="1165"/>
      <c r="AT555" s="1166"/>
      <c r="AU555" s="587">
        <f t="shared" si="61"/>
        <v>0</v>
      </c>
      <c r="AW555" s="1163">
        <v>28</v>
      </c>
      <c r="AX555" s="1164"/>
      <c r="AY555" s="1165"/>
      <c r="AZ555" s="1166"/>
      <c r="BA555" s="587">
        <f t="shared" si="62"/>
        <v>0</v>
      </c>
    </row>
    <row r="556" spans="1:53" s="17" customFormat="1" ht="16.75" hidden="1" customHeight="1" outlineLevel="2">
      <c r="A556" s="1163">
        <v>29</v>
      </c>
      <c r="B556" s="1164"/>
      <c r="C556" s="1165"/>
      <c r="D556" s="1166"/>
      <c r="E556" s="587">
        <f t="shared" si="54"/>
        <v>0</v>
      </c>
      <c r="G556" s="1163">
        <v>29</v>
      </c>
      <c r="H556" s="1164"/>
      <c r="I556" s="1165"/>
      <c r="J556" s="1166"/>
      <c r="K556" s="587">
        <f t="shared" si="55"/>
        <v>0</v>
      </c>
      <c r="M556" s="1163">
        <v>29</v>
      </c>
      <c r="N556" s="1164"/>
      <c r="O556" s="1165"/>
      <c r="P556" s="1166"/>
      <c r="Q556" s="587">
        <f t="shared" si="56"/>
        <v>0</v>
      </c>
      <c r="S556" s="1163">
        <v>29</v>
      </c>
      <c r="T556" s="1164"/>
      <c r="U556" s="1165"/>
      <c r="V556" s="1166"/>
      <c r="W556" s="587">
        <f t="shared" si="57"/>
        <v>0</v>
      </c>
      <c r="Y556" s="1163">
        <v>29</v>
      </c>
      <c r="Z556" s="1164"/>
      <c r="AA556" s="1165"/>
      <c r="AB556" s="1166"/>
      <c r="AC556" s="587">
        <f t="shared" si="58"/>
        <v>0</v>
      </c>
      <c r="AE556" s="1163">
        <v>29</v>
      </c>
      <c r="AF556" s="1164"/>
      <c r="AG556" s="1165"/>
      <c r="AH556" s="1166"/>
      <c r="AI556" s="587">
        <f t="shared" si="59"/>
        <v>0</v>
      </c>
      <c r="AK556" s="1163">
        <v>29</v>
      </c>
      <c r="AL556" s="1164"/>
      <c r="AM556" s="1165"/>
      <c r="AN556" s="1166"/>
      <c r="AO556" s="587">
        <f t="shared" si="60"/>
        <v>0</v>
      </c>
      <c r="AQ556" s="1163">
        <v>29</v>
      </c>
      <c r="AR556" s="1164"/>
      <c r="AS556" s="1165"/>
      <c r="AT556" s="1166"/>
      <c r="AU556" s="587">
        <f t="shared" si="61"/>
        <v>0</v>
      </c>
      <c r="AW556" s="1163">
        <v>29</v>
      </c>
      <c r="AX556" s="1164"/>
      <c r="AY556" s="1165"/>
      <c r="AZ556" s="1166"/>
      <c r="BA556" s="587">
        <f t="shared" si="62"/>
        <v>0</v>
      </c>
    </row>
    <row r="557" spans="1:53" s="17" customFormat="1" ht="16.75" hidden="1" customHeight="1" outlineLevel="2">
      <c r="A557" s="1163">
        <v>30</v>
      </c>
      <c r="B557" s="1164"/>
      <c r="C557" s="1165"/>
      <c r="D557" s="1166"/>
      <c r="E557" s="587">
        <f t="shared" si="54"/>
        <v>0</v>
      </c>
      <c r="G557" s="1163">
        <v>30</v>
      </c>
      <c r="H557" s="1164"/>
      <c r="I557" s="1165"/>
      <c r="J557" s="1166"/>
      <c r="K557" s="587">
        <f t="shared" si="55"/>
        <v>0</v>
      </c>
      <c r="M557" s="1163">
        <v>30</v>
      </c>
      <c r="N557" s="1164"/>
      <c r="O557" s="1165"/>
      <c r="P557" s="1166"/>
      <c r="Q557" s="587">
        <f t="shared" si="56"/>
        <v>0</v>
      </c>
      <c r="S557" s="1163">
        <v>30</v>
      </c>
      <c r="T557" s="1164"/>
      <c r="U557" s="1165"/>
      <c r="V557" s="1166"/>
      <c r="W557" s="587">
        <f t="shared" si="57"/>
        <v>0</v>
      </c>
      <c r="Y557" s="1163">
        <v>30</v>
      </c>
      <c r="Z557" s="1164"/>
      <c r="AA557" s="1165"/>
      <c r="AB557" s="1166"/>
      <c r="AC557" s="587">
        <f t="shared" si="58"/>
        <v>0</v>
      </c>
      <c r="AE557" s="1163">
        <v>30</v>
      </c>
      <c r="AF557" s="1164"/>
      <c r="AG557" s="1165"/>
      <c r="AH557" s="1166"/>
      <c r="AI557" s="587">
        <f t="shared" si="59"/>
        <v>0</v>
      </c>
      <c r="AK557" s="1163">
        <v>30</v>
      </c>
      <c r="AL557" s="1164"/>
      <c r="AM557" s="1165"/>
      <c r="AN557" s="1166"/>
      <c r="AO557" s="587">
        <f t="shared" si="60"/>
        <v>0</v>
      </c>
      <c r="AQ557" s="1163">
        <v>30</v>
      </c>
      <c r="AR557" s="1164"/>
      <c r="AS557" s="1165"/>
      <c r="AT557" s="1166"/>
      <c r="AU557" s="587">
        <f t="shared" si="61"/>
        <v>0</v>
      </c>
      <c r="AW557" s="1163">
        <v>30</v>
      </c>
      <c r="AX557" s="1164"/>
      <c r="AY557" s="1165"/>
      <c r="AZ557" s="1166"/>
      <c r="BA557" s="587">
        <f t="shared" si="62"/>
        <v>0</v>
      </c>
    </row>
    <row r="558" spans="1:53" s="17" customFormat="1" ht="16.75" hidden="1" customHeight="1" outlineLevel="2">
      <c r="A558" s="1163">
        <v>31</v>
      </c>
      <c r="B558" s="1164"/>
      <c r="C558" s="1165"/>
      <c r="D558" s="1166"/>
      <c r="E558" s="587">
        <f t="shared" si="54"/>
        <v>0</v>
      </c>
      <c r="G558" s="1163">
        <v>31</v>
      </c>
      <c r="H558" s="1164"/>
      <c r="I558" s="1165"/>
      <c r="J558" s="1166"/>
      <c r="K558" s="587">
        <f t="shared" si="55"/>
        <v>0</v>
      </c>
      <c r="M558" s="1163">
        <v>31</v>
      </c>
      <c r="N558" s="1164"/>
      <c r="O558" s="1165"/>
      <c r="P558" s="1166"/>
      <c r="Q558" s="587">
        <f t="shared" si="56"/>
        <v>0</v>
      </c>
      <c r="S558" s="1163">
        <v>31</v>
      </c>
      <c r="T558" s="1164"/>
      <c r="U558" s="1165"/>
      <c r="V558" s="1166"/>
      <c r="W558" s="587">
        <f t="shared" si="57"/>
        <v>0</v>
      </c>
      <c r="Y558" s="1163">
        <v>31</v>
      </c>
      <c r="Z558" s="1164"/>
      <c r="AA558" s="1165"/>
      <c r="AB558" s="1166"/>
      <c r="AC558" s="587">
        <f t="shared" si="58"/>
        <v>0</v>
      </c>
      <c r="AE558" s="1163">
        <v>31</v>
      </c>
      <c r="AF558" s="1164"/>
      <c r="AG558" s="1165"/>
      <c r="AH558" s="1166"/>
      <c r="AI558" s="587">
        <f t="shared" si="59"/>
        <v>0</v>
      </c>
      <c r="AK558" s="1163">
        <v>31</v>
      </c>
      <c r="AL558" s="1164"/>
      <c r="AM558" s="1165"/>
      <c r="AN558" s="1166"/>
      <c r="AO558" s="587">
        <f t="shared" si="60"/>
        <v>0</v>
      </c>
      <c r="AQ558" s="1163">
        <v>31</v>
      </c>
      <c r="AR558" s="1164"/>
      <c r="AS558" s="1165"/>
      <c r="AT558" s="1166"/>
      <c r="AU558" s="587">
        <f t="shared" si="61"/>
        <v>0</v>
      </c>
      <c r="AW558" s="1163">
        <v>31</v>
      </c>
      <c r="AX558" s="1164"/>
      <c r="AY558" s="1165"/>
      <c r="AZ558" s="1166"/>
      <c r="BA558" s="587">
        <f t="shared" si="62"/>
        <v>0</v>
      </c>
    </row>
    <row r="559" spans="1:53" s="17" customFormat="1" ht="16.75" hidden="1" customHeight="1" outlineLevel="2">
      <c r="A559" s="1163">
        <v>32</v>
      </c>
      <c r="B559" s="1164"/>
      <c r="C559" s="1165"/>
      <c r="D559" s="1166"/>
      <c r="E559" s="587">
        <f t="shared" si="54"/>
        <v>0</v>
      </c>
      <c r="G559" s="1163">
        <v>32</v>
      </c>
      <c r="H559" s="1164"/>
      <c r="I559" s="1165"/>
      <c r="J559" s="1166"/>
      <c r="K559" s="587">
        <f t="shared" si="55"/>
        <v>0</v>
      </c>
      <c r="M559" s="1163">
        <v>32</v>
      </c>
      <c r="N559" s="1164"/>
      <c r="O559" s="1165"/>
      <c r="P559" s="1166"/>
      <c r="Q559" s="587">
        <f t="shared" si="56"/>
        <v>0</v>
      </c>
      <c r="S559" s="1163">
        <v>32</v>
      </c>
      <c r="T559" s="1164"/>
      <c r="U559" s="1165"/>
      <c r="V559" s="1166"/>
      <c r="W559" s="587">
        <f t="shared" si="57"/>
        <v>0</v>
      </c>
      <c r="Y559" s="1163">
        <v>32</v>
      </c>
      <c r="Z559" s="1164"/>
      <c r="AA559" s="1165"/>
      <c r="AB559" s="1166"/>
      <c r="AC559" s="587">
        <f t="shared" si="58"/>
        <v>0</v>
      </c>
      <c r="AE559" s="1163">
        <v>32</v>
      </c>
      <c r="AF559" s="1164"/>
      <c r="AG559" s="1165"/>
      <c r="AH559" s="1166"/>
      <c r="AI559" s="587">
        <f t="shared" si="59"/>
        <v>0</v>
      </c>
      <c r="AK559" s="1163">
        <v>32</v>
      </c>
      <c r="AL559" s="1164"/>
      <c r="AM559" s="1165"/>
      <c r="AN559" s="1166"/>
      <c r="AO559" s="587">
        <f t="shared" si="60"/>
        <v>0</v>
      </c>
      <c r="AQ559" s="1163">
        <v>32</v>
      </c>
      <c r="AR559" s="1164"/>
      <c r="AS559" s="1165"/>
      <c r="AT559" s="1166"/>
      <c r="AU559" s="587">
        <f t="shared" si="61"/>
        <v>0</v>
      </c>
      <c r="AW559" s="1163">
        <v>32</v>
      </c>
      <c r="AX559" s="1164"/>
      <c r="AY559" s="1165"/>
      <c r="AZ559" s="1166"/>
      <c r="BA559" s="587">
        <f t="shared" si="62"/>
        <v>0</v>
      </c>
    </row>
    <row r="560" spans="1:53" s="17" customFormat="1" ht="16.75" hidden="1" customHeight="1" outlineLevel="2">
      <c r="A560" s="1163">
        <v>33</v>
      </c>
      <c r="B560" s="1164"/>
      <c r="C560" s="1165"/>
      <c r="D560" s="1166"/>
      <c r="E560" s="587">
        <f t="shared" si="54"/>
        <v>0</v>
      </c>
      <c r="G560" s="1163">
        <v>33</v>
      </c>
      <c r="H560" s="1164"/>
      <c r="I560" s="1165"/>
      <c r="J560" s="1166"/>
      <c r="K560" s="587">
        <f t="shared" si="55"/>
        <v>0</v>
      </c>
      <c r="M560" s="1163">
        <v>33</v>
      </c>
      <c r="N560" s="1164"/>
      <c r="O560" s="1165"/>
      <c r="P560" s="1166"/>
      <c r="Q560" s="587">
        <f t="shared" si="56"/>
        <v>0</v>
      </c>
      <c r="S560" s="1163">
        <v>33</v>
      </c>
      <c r="T560" s="1164"/>
      <c r="U560" s="1165"/>
      <c r="V560" s="1166"/>
      <c r="W560" s="587">
        <f t="shared" si="57"/>
        <v>0</v>
      </c>
      <c r="Y560" s="1163">
        <v>33</v>
      </c>
      <c r="Z560" s="1164"/>
      <c r="AA560" s="1165"/>
      <c r="AB560" s="1166"/>
      <c r="AC560" s="587">
        <f t="shared" si="58"/>
        <v>0</v>
      </c>
      <c r="AE560" s="1163">
        <v>33</v>
      </c>
      <c r="AF560" s="1164"/>
      <c r="AG560" s="1165"/>
      <c r="AH560" s="1166"/>
      <c r="AI560" s="587">
        <f t="shared" si="59"/>
        <v>0</v>
      </c>
      <c r="AK560" s="1163">
        <v>33</v>
      </c>
      <c r="AL560" s="1164"/>
      <c r="AM560" s="1165"/>
      <c r="AN560" s="1166"/>
      <c r="AO560" s="587">
        <f t="shared" si="60"/>
        <v>0</v>
      </c>
      <c r="AQ560" s="1163">
        <v>33</v>
      </c>
      <c r="AR560" s="1164"/>
      <c r="AS560" s="1165"/>
      <c r="AT560" s="1166"/>
      <c r="AU560" s="587">
        <f t="shared" si="61"/>
        <v>0</v>
      </c>
      <c r="AW560" s="1163">
        <v>33</v>
      </c>
      <c r="AX560" s="1164"/>
      <c r="AY560" s="1165"/>
      <c r="AZ560" s="1166"/>
      <c r="BA560" s="587">
        <f t="shared" si="62"/>
        <v>0</v>
      </c>
    </row>
    <row r="561" spans="1:53" s="17" customFormat="1" ht="16.75" hidden="1" customHeight="1" outlineLevel="2">
      <c r="A561" s="1163">
        <v>34</v>
      </c>
      <c r="B561" s="1164"/>
      <c r="C561" s="1165"/>
      <c r="D561" s="1166"/>
      <c r="E561" s="587">
        <f t="shared" si="54"/>
        <v>0</v>
      </c>
      <c r="G561" s="1163">
        <v>34</v>
      </c>
      <c r="H561" s="1164"/>
      <c r="I561" s="1165"/>
      <c r="J561" s="1166"/>
      <c r="K561" s="587">
        <f t="shared" si="55"/>
        <v>0</v>
      </c>
      <c r="M561" s="1163">
        <v>34</v>
      </c>
      <c r="N561" s="1164"/>
      <c r="O561" s="1165"/>
      <c r="P561" s="1166"/>
      <c r="Q561" s="587">
        <f t="shared" si="56"/>
        <v>0</v>
      </c>
      <c r="S561" s="1163">
        <v>34</v>
      </c>
      <c r="T561" s="1164"/>
      <c r="U561" s="1165"/>
      <c r="V561" s="1166"/>
      <c r="W561" s="587">
        <f t="shared" si="57"/>
        <v>0</v>
      </c>
      <c r="Y561" s="1163">
        <v>34</v>
      </c>
      <c r="Z561" s="1164"/>
      <c r="AA561" s="1165"/>
      <c r="AB561" s="1166"/>
      <c r="AC561" s="587">
        <f t="shared" si="58"/>
        <v>0</v>
      </c>
      <c r="AE561" s="1163">
        <v>34</v>
      </c>
      <c r="AF561" s="1164"/>
      <c r="AG561" s="1165"/>
      <c r="AH561" s="1166"/>
      <c r="AI561" s="587">
        <f t="shared" si="59"/>
        <v>0</v>
      </c>
      <c r="AK561" s="1163">
        <v>34</v>
      </c>
      <c r="AL561" s="1164"/>
      <c r="AM561" s="1165"/>
      <c r="AN561" s="1166"/>
      <c r="AO561" s="587">
        <f t="shared" si="60"/>
        <v>0</v>
      </c>
      <c r="AQ561" s="1163">
        <v>34</v>
      </c>
      <c r="AR561" s="1164"/>
      <c r="AS561" s="1165"/>
      <c r="AT561" s="1166"/>
      <c r="AU561" s="587">
        <f t="shared" si="61"/>
        <v>0</v>
      </c>
      <c r="AW561" s="1163">
        <v>34</v>
      </c>
      <c r="AX561" s="1164"/>
      <c r="AY561" s="1165"/>
      <c r="AZ561" s="1166"/>
      <c r="BA561" s="587">
        <f t="shared" si="62"/>
        <v>0</v>
      </c>
    </row>
    <row r="562" spans="1:53" s="17" customFormat="1" ht="16.75" hidden="1" customHeight="1" outlineLevel="2">
      <c r="A562" s="1163">
        <v>35</v>
      </c>
      <c r="B562" s="1164"/>
      <c r="C562" s="1165"/>
      <c r="D562" s="1166"/>
      <c r="E562" s="587">
        <f t="shared" si="54"/>
        <v>0</v>
      </c>
      <c r="G562" s="1163">
        <v>35</v>
      </c>
      <c r="H562" s="1164"/>
      <c r="I562" s="1165"/>
      <c r="J562" s="1166"/>
      <c r="K562" s="587">
        <f t="shared" si="55"/>
        <v>0</v>
      </c>
      <c r="M562" s="1163">
        <v>35</v>
      </c>
      <c r="N562" s="1164"/>
      <c r="O562" s="1165"/>
      <c r="P562" s="1166"/>
      <c r="Q562" s="587">
        <f t="shared" si="56"/>
        <v>0</v>
      </c>
      <c r="S562" s="1163">
        <v>35</v>
      </c>
      <c r="T562" s="1164"/>
      <c r="U562" s="1165"/>
      <c r="V562" s="1166"/>
      <c r="W562" s="587">
        <f t="shared" si="57"/>
        <v>0</v>
      </c>
      <c r="Y562" s="1163">
        <v>35</v>
      </c>
      <c r="Z562" s="1164"/>
      <c r="AA562" s="1165"/>
      <c r="AB562" s="1166"/>
      <c r="AC562" s="587">
        <f t="shared" si="58"/>
        <v>0</v>
      </c>
      <c r="AE562" s="1163">
        <v>35</v>
      </c>
      <c r="AF562" s="1164"/>
      <c r="AG562" s="1165"/>
      <c r="AH562" s="1166"/>
      <c r="AI562" s="587">
        <f t="shared" si="59"/>
        <v>0</v>
      </c>
      <c r="AK562" s="1163">
        <v>35</v>
      </c>
      <c r="AL562" s="1164"/>
      <c r="AM562" s="1165"/>
      <c r="AN562" s="1166"/>
      <c r="AO562" s="587">
        <f t="shared" si="60"/>
        <v>0</v>
      </c>
      <c r="AQ562" s="1163">
        <v>35</v>
      </c>
      <c r="AR562" s="1164"/>
      <c r="AS562" s="1165"/>
      <c r="AT562" s="1166"/>
      <c r="AU562" s="587">
        <f t="shared" si="61"/>
        <v>0</v>
      </c>
      <c r="AW562" s="1163">
        <v>35</v>
      </c>
      <c r="AX562" s="1164"/>
      <c r="AY562" s="1165"/>
      <c r="AZ562" s="1166"/>
      <c r="BA562" s="587">
        <f t="shared" si="62"/>
        <v>0</v>
      </c>
    </row>
    <row r="563" spans="1:53" s="17" customFormat="1" ht="16.75" hidden="1" customHeight="1" outlineLevel="2">
      <c r="A563" s="1163">
        <v>36</v>
      </c>
      <c r="B563" s="1164"/>
      <c r="C563" s="1165"/>
      <c r="D563" s="1166"/>
      <c r="E563" s="587">
        <f t="shared" si="54"/>
        <v>0</v>
      </c>
      <c r="G563" s="1163">
        <v>36</v>
      </c>
      <c r="H563" s="1164"/>
      <c r="I563" s="1165"/>
      <c r="J563" s="1166"/>
      <c r="K563" s="587">
        <f t="shared" si="55"/>
        <v>0</v>
      </c>
      <c r="M563" s="1163">
        <v>36</v>
      </c>
      <c r="N563" s="1164"/>
      <c r="O563" s="1165"/>
      <c r="P563" s="1166"/>
      <c r="Q563" s="587">
        <f t="shared" si="56"/>
        <v>0</v>
      </c>
      <c r="S563" s="1163">
        <v>36</v>
      </c>
      <c r="T563" s="1164"/>
      <c r="U563" s="1165"/>
      <c r="V563" s="1166"/>
      <c r="W563" s="587">
        <f t="shared" si="57"/>
        <v>0</v>
      </c>
      <c r="Y563" s="1163">
        <v>36</v>
      </c>
      <c r="Z563" s="1164"/>
      <c r="AA563" s="1165"/>
      <c r="AB563" s="1166"/>
      <c r="AC563" s="587">
        <f t="shared" si="58"/>
        <v>0</v>
      </c>
      <c r="AE563" s="1163">
        <v>36</v>
      </c>
      <c r="AF563" s="1164"/>
      <c r="AG563" s="1165"/>
      <c r="AH563" s="1166"/>
      <c r="AI563" s="587">
        <f t="shared" si="59"/>
        <v>0</v>
      </c>
      <c r="AK563" s="1163">
        <v>36</v>
      </c>
      <c r="AL563" s="1164"/>
      <c r="AM563" s="1165"/>
      <c r="AN563" s="1166"/>
      <c r="AO563" s="587">
        <f t="shared" si="60"/>
        <v>0</v>
      </c>
      <c r="AQ563" s="1163">
        <v>36</v>
      </c>
      <c r="AR563" s="1164"/>
      <c r="AS563" s="1165"/>
      <c r="AT563" s="1166"/>
      <c r="AU563" s="587">
        <f t="shared" si="61"/>
        <v>0</v>
      </c>
      <c r="AW563" s="1163">
        <v>36</v>
      </c>
      <c r="AX563" s="1164"/>
      <c r="AY563" s="1165"/>
      <c r="AZ563" s="1166"/>
      <c r="BA563" s="587">
        <f t="shared" si="62"/>
        <v>0</v>
      </c>
    </row>
    <row r="564" spans="1:53" s="17" customFormat="1" ht="16.75" hidden="1" customHeight="1" outlineLevel="2">
      <c r="A564" s="1163">
        <v>37</v>
      </c>
      <c r="B564" s="1164"/>
      <c r="C564" s="1165"/>
      <c r="D564" s="1166"/>
      <c r="E564" s="587">
        <f t="shared" si="54"/>
        <v>0</v>
      </c>
      <c r="G564" s="1163">
        <v>37</v>
      </c>
      <c r="H564" s="1164"/>
      <c r="I564" s="1165"/>
      <c r="J564" s="1166"/>
      <c r="K564" s="587">
        <f t="shared" si="55"/>
        <v>0</v>
      </c>
      <c r="M564" s="1163">
        <v>37</v>
      </c>
      <c r="N564" s="1164"/>
      <c r="O564" s="1165"/>
      <c r="P564" s="1166"/>
      <c r="Q564" s="587">
        <f t="shared" si="56"/>
        <v>0</v>
      </c>
      <c r="S564" s="1163">
        <v>37</v>
      </c>
      <c r="T564" s="1164"/>
      <c r="U564" s="1165"/>
      <c r="V564" s="1166"/>
      <c r="W564" s="587">
        <f t="shared" si="57"/>
        <v>0</v>
      </c>
      <c r="Y564" s="1163">
        <v>37</v>
      </c>
      <c r="Z564" s="1164"/>
      <c r="AA564" s="1165"/>
      <c r="AB564" s="1166"/>
      <c r="AC564" s="587">
        <f t="shared" si="58"/>
        <v>0</v>
      </c>
      <c r="AE564" s="1163">
        <v>37</v>
      </c>
      <c r="AF564" s="1164"/>
      <c r="AG564" s="1165"/>
      <c r="AH564" s="1166"/>
      <c r="AI564" s="587">
        <f t="shared" si="59"/>
        <v>0</v>
      </c>
      <c r="AK564" s="1163">
        <v>37</v>
      </c>
      <c r="AL564" s="1164"/>
      <c r="AM564" s="1165"/>
      <c r="AN564" s="1166"/>
      <c r="AO564" s="587">
        <f t="shared" si="60"/>
        <v>0</v>
      </c>
      <c r="AQ564" s="1163">
        <v>37</v>
      </c>
      <c r="AR564" s="1164"/>
      <c r="AS564" s="1165"/>
      <c r="AT564" s="1166"/>
      <c r="AU564" s="587">
        <f t="shared" si="61"/>
        <v>0</v>
      </c>
      <c r="AW564" s="1163">
        <v>37</v>
      </c>
      <c r="AX564" s="1164"/>
      <c r="AY564" s="1165"/>
      <c r="AZ564" s="1166"/>
      <c r="BA564" s="587">
        <f t="shared" si="62"/>
        <v>0</v>
      </c>
    </row>
    <row r="565" spans="1:53" s="17" customFormat="1" ht="16.75" hidden="1" customHeight="1" outlineLevel="2">
      <c r="A565" s="1163">
        <v>38</v>
      </c>
      <c r="B565" s="1164"/>
      <c r="C565" s="1165"/>
      <c r="D565" s="1166"/>
      <c r="E565" s="587">
        <f t="shared" si="54"/>
        <v>0</v>
      </c>
      <c r="G565" s="1163">
        <v>38</v>
      </c>
      <c r="H565" s="1164"/>
      <c r="I565" s="1165"/>
      <c r="J565" s="1166"/>
      <c r="K565" s="587">
        <f t="shared" si="55"/>
        <v>0</v>
      </c>
      <c r="M565" s="1163">
        <v>38</v>
      </c>
      <c r="N565" s="1164"/>
      <c r="O565" s="1165"/>
      <c r="P565" s="1166"/>
      <c r="Q565" s="587">
        <f t="shared" si="56"/>
        <v>0</v>
      </c>
      <c r="S565" s="1163">
        <v>38</v>
      </c>
      <c r="T565" s="1164"/>
      <c r="U565" s="1165"/>
      <c r="V565" s="1166"/>
      <c r="W565" s="587">
        <f t="shared" si="57"/>
        <v>0</v>
      </c>
      <c r="Y565" s="1163">
        <v>38</v>
      </c>
      <c r="Z565" s="1164"/>
      <c r="AA565" s="1165"/>
      <c r="AB565" s="1166"/>
      <c r="AC565" s="587">
        <f t="shared" si="58"/>
        <v>0</v>
      </c>
      <c r="AE565" s="1163">
        <v>38</v>
      </c>
      <c r="AF565" s="1164"/>
      <c r="AG565" s="1165"/>
      <c r="AH565" s="1166"/>
      <c r="AI565" s="587">
        <f t="shared" si="59"/>
        <v>0</v>
      </c>
      <c r="AK565" s="1163">
        <v>38</v>
      </c>
      <c r="AL565" s="1164"/>
      <c r="AM565" s="1165"/>
      <c r="AN565" s="1166"/>
      <c r="AO565" s="587">
        <f t="shared" si="60"/>
        <v>0</v>
      </c>
      <c r="AQ565" s="1163">
        <v>38</v>
      </c>
      <c r="AR565" s="1164"/>
      <c r="AS565" s="1165"/>
      <c r="AT565" s="1166"/>
      <c r="AU565" s="587">
        <f t="shared" si="61"/>
        <v>0</v>
      </c>
      <c r="AW565" s="1163">
        <v>38</v>
      </c>
      <c r="AX565" s="1164"/>
      <c r="AY565" s="1165"/>
      <c r="AZ565" s="1166"/>
      <c r="BA565" s="587">
        <f t="shared" si="62"/>
        <v>0</v>
      </c>
    </row>
    <row r="566" spans="1:53" s="17" customFormat="1" ht="16.75" hidden="1" customHeight="1" outlineLevel="2">
      <c r="A566" s="1163">
        <v>39</v>
      </c>
      <c r="B566" s="1164"/>
      <c r="C566" s="1165"/>
      <c r="D566" s="1166"/>
      <c r="E566" s="587">
        <f t="shared" si="54"/>
        <v>0</v>
      </c>
      <c r="G566" s="1163">
        <v>39</v>
      </c>
      <c r="H566" s="1164"/>
      <c r="I566" s="1165"/>
      <c r="J566" s="1166"/>
      <c r="K566" s="587">
        <f t="shared" si="55"/>
        <v>0</v>
      </c>
      <c r="M566" s="1163">
        <v>39</v>
      </c>
      <c r="N566" s="1164"/>
      <c r="O566" s="1165"/>
      <c r="P566" s="1166"/>
      <c r="Q566" s="587">
        <f t="shared" si="56"/>
        <v>0</v>
      </c>
      <c r="S566" s="1163">
        <v>39</v>
      </c>
      <c r="T566" s="1164"/>
      <c r="U566" s="1165"/>
      <c r="V566" s="1166"/>
      <c r="W566" s="587">
        <f t="shared" si="57"/>
        <v>0</v>
      </c>
      <c r="Y566" s="1163">
        <v>39</v>
      </c>
      <c r="Z566" s="1164"/>
      <c r="AA566" s="1165"/>
      <c r="AB566" s="1166"/>
      <c r="AC566" s="587">
        <f t="shared" si="58"/>
        <v>0</v>
      </c>
      <c r="AE566" s="1163">
        <v>39</v>
      </c>
      <c r="AF566" s="1164"/>
      <c r="AG566" s="1165"/>
      <c r="AH566" s="1166"/>
      <c r="AI566" s="587">
        <f t="shared" si="59"/>
        <v>0</v>
      </c>
      <c r="AK566" s="1163">
        <v>39</v>
      </c>
      <c r="AL566" s="1164"/>
      <c r="AM566" s="1165"/>
      <c r="AN566" s="1166"/>
      <c r="AO566" s="587">
        <f t="shared" si="60"/>
        <v>0</v>
      </c>
      <c r="AQ566" s="1163">
        <v>39</v>
      </c>
      <c r="AR566" s="1164"/>
      <c r="AS566" s="1165"/>
      <c r="AT566" s="1166"/>
      <c r="AU566" s="587">
        <f t="shared" si="61"/>
        <v>0</v>
      </c>
      <c r="AW566" s="1163">
        <v>39</v>
      </c>
      <c r="AX566" s="1164"/>
      <c r="AY566" s="1165"/>
      <c r="AZ566" s="1166"/>
      <c r="BA566" s="587">
        <f t="shared" si="62"/>
        <v>0</v>
      </c>
    </row>
    <row r="567" spans="1:53" s="17" customFormat="1" ht="16.75" hidden="1" customHeight="1" outlineLevel="2">
      <c r="A567" s="1163">
        <v>40</v>
      </c>
      <c r="B567" s="1164"/>
      <c r="C567" s="1165"/>
      <c r="D567" s="1166"/>
      <c r="E567" s="587">
        <f t="shared" si="54"/>
        <v>0</v>
      </c>
      <c r="G567" s="1163">
        <v>40</v>
      </c>
      <c r="H567" s="1164"/>
      <c r="I567" s="1165"/>
      <c r="J567" s="1166"/>
      <c r="K567" s="587">
        <f t="shared" si="55"/>
        <v>0</v>
      </c>
      <c r="M567" s="1163">
        <v>40</v>
      </c>
      <c r="N567" s="1164"/>
      <c r="O567" s="1165"/>
      <c r="P567" s="1166"/>
      <c r="Q567" s="587">
        <f t="shared" si="56"/>
        <v>0</v>
      </c>
      <c r="S567" s="1163">
        <v>40</v>
      </c>
      <c r="T567" s="1164"/>
      <c r="U567" s="1165"/>
      <c r="V567" s="1166"/>
      <c r="W567" s="587">
        <f t="shared" si="57"/>
        <v>0</v>
      </c>
      <c r="Y567" s="1163">
        <v>40</v>
      </c>
      <c r="Z567" s="1164"/>
      <c r="AA567" s="1165"/>
      <c r="AB567" s="1166"/>
      <c r="AC567" s="587">
        <f t="shared" si="58"/>
        <v>0</v>
      </c>
      <c r="AE567" s="1163">
        <v>40</v>
      </c>
      <c r="AF567" s="1164"/>
      <c r="AG567" s="1165"/>
      <c r="AH567" s="1166"/>
      <c r="AI567" s="587">
        <f t="shared" si="59"/>
        <v>0</v>
      </c>
      <c r="AK567" s="1163">
        <v>40</v>
      </c>
      <c r="AL567" s="1164"/>
      <c r="AM567" s="1165"/>
      <c r="AN567" s="1166"/>
      <c r="AO567" s="587">
        <f t="shared" si="60"/>
        <v>0</v>
      </c>
      <c r="AQ567" s="1163">
        <v>40</v>
      </c>
      <c r="AR567" s="1164"/>
      <c r="AS567" s="1165"/>
      <c r="AT567" s="1166"/>
      <c r="AU567" s="587">
        <f t="shared" si="61"/>
        <v>0</v>
      </c>
      <c r="AW567" s="1163">
        <v>40</v>
      </c>
      <c r="AX567" s="1164"/>
      <c r="AY567" s="1165"/>
      <c r="AZ567" s="1166"/>
      <c r="BA567" s="587">
        <f t="shared" si="62"/>
        <v>0</v>
      </c>
    </row>
    <row r="568" spans="1:53" s="17" customFormat="1" ht="16.75" hidden="1" customHeight="1" outlineLevel="2">
      <c r="A568" s="1163">
        <v>41</v>
      </c>
      <c r="B568" s="1164"/>
      <c r="C568" s="1165"/>
      <c r="D568" s="1166"/>
      <c r="E568" s="587">
        <f t="shared" si="54"/>
        <v>0</v>
      </c>
      <c r="G568" s="1163">
        <v>41</v>
      </c>
      <c r="H568" s="1164"/>
      <c r="I568" s="1165"/>
      <c r="J568" s="1166"/>
      <c r="K568" s="587">
        <f t="shared" si="55"/>
        <v>0</v>
      </c>
      <c r="M568" s="1163">
        <v>41</v>
      </c>
      <c r="N568" s="1164"/>
      <c r="O568" s="1165"/>
      <c r="P568" s="1166"/>
      <c r="Q568" s="587">
        <f t="shared" si="56"/>
        <v>0</v>
      </c>
      <c r="S568" s="1163">
        <v>41</v>
      </c>
      <c r="T568" s="1164"/>
      <c r="U568" s="1165"/>
      <c r="V568" s="1166"/>
      <c r="W568" s="587">
        <f t="shared" si="57"/>
        <v>0</v>
      </c>
      <c r="Y568" s="1163">
        <v>41</v>
      </c>
      <c r="Z568" s="1164"/>
      <c r="AA568" s="1165"/>
      <c r="AB568" s="1166"/>
      <c r="AC568" s="587">
        <f t="shared" si="58"/>
        <v>0</v>
      </c>
      <c r="AE568" s="1163">
        <v>41</v>
      </c>
      <c r="AF568" s="1164"/>
      <c r="AG568" s="1165"/>
      <c r="AH568" s="1166"/>
      <c r="AI568" s="587">
        <f t="shared" si="59"/>
        <v>0</v>
      </c>
      <c r="AK568" s="1163">
        <v>41</v>
      </c>
      <c r="AL568" s="1164"/>
      <c r="AM568" s="1165"/>
      <c r="AN568" s="1166"/>
      <c r="AO568" s="587">
        <f t="shared" si="60"/>
        <v>0</v>
      </c>
      <c r="AQ568" s="1163">
        <v>41</v>
      </c>
      <c r="AR568" s="1164"/>
      <c r="AS568" s="1165"/>
      <c r="AT568" s="1166"/>
      <c r="AU568" s="587">
        <f t="shared" si="61"/>
        <v>0</v>
      </c>
      <c r="AW568" s="1163">
        <v>41</v>
      </c>
      <c r="AX568" s="1164"/>
      <c r="AY568" s="1165"/>
      <c r="AZ568" s="1166"/>
      <c r="BA568" s="587">
        <f t="shared" si="62"/>
        <v>0</v>
      </c>
    </row>
    <row r="569" spans="1:53" s="17" customFormat="1" ht="16.75" hidden="1" customHeight="1" outlineLevel="2">
      <c r="A569" s="1163">
        <v>42</v>
      </c>
      <c r="B569" s="1164"/>
      <c r="C569" s="1165"/>
      <c r="D569" s="1166"/>
      <c r="E569" s="587">
        <f t="shared" si="54"/>
        <v>0</v>
      </c>
      <c r="G569" s="1163">
        <v>42</v>
      </c>
      <c r="H569" s="1164"/>
      <c r="I569" s="1165"/>
      <c r="J569" s="1166"/>
      <c r="K569" s="587">
        <f t="shared" si="55"/>
        <v>0</v>
      </c>
      <c r="M569" s="1163">
        <v>42</v>
      </c>
      <c r="N569" s="1164"/>
      <c r="O569" s="1165"/>
      <c r="P569" s="1166"/>
      <c r="Q569" s="587">
        <f t="shared" si="56"/>
        <v>0</v>
      </c>
      <c r="S569" s="1163">
        <v>42</v>
      </c>
      <c r="T569" s="1164"/>
      <c r="U569" s="1165"/>
      <c r="V569" s="1166"/>
      <c r="W569" s="587">
        <f t="shared" si="57"/>
        <v>0</v>
      </c>
      <c r="Y569" s="1163">
        <v>42</v>
      </c>
      <c r="Z569" s="1164"/>
      <c r="AA569" s="1165"/>
      <c r="AB569" s="1166"/>
      <c r="AC569" s="587">
        <f t="shared" si="58"/>
        <v>0</v>
      </c>
      <c r="AE569" s="1163">
        <v>42</v>
      </c>
      <c r="AF569" s="1164"/>
      <c r="AG569" s="1165"/>
      <c r="AH569" s="1166"/>
      <c r="AI569" s="587">
        <f t="shared" si="59"/>
        <v>0</v>
      </c>
      <c r="AK569" s="1163">
        <v>42</v>
      </c>
      <c r="AL569" s="1164"/>
      <c r="AM569" s="1165"/>
      <c r="AN569" s="1166"/>
      <c r="AO569" s="587">
        <f t="shared" si="60"/>
        <v>0</v>
      </c>
      <c r="AQ569" s="1163">
        <v>42</v>
      </c>
      <c r="AR569" s="1164"/>
      <c r="AS569" s="1165"/>
      <c r="AT569" s="1166"/>
      <c r="AU569" s="587">
        <f t="shared" si="61"/>
        <v>0</v>
      </c>
      <c r="AW569" s="1163">
        <v>42</v>
      </c>
      <c r="AX569" s="1164"/>
      <c r="AY569" s="1165"/>
      <c r="AZ569" s="1166"/>
      <c r="BA569" s="587">
        <f t="shared" si="62"/>
        <v>0</v>
      </c>
    </row>
    <row r="570" spans="1:53" s="17" customFormat="1" ht="16.75" hidden="1" customHeight="1" outlineLevel="2">
      <c r="A570" s="1163">
        <v>43</v>
      </c>
      <c r="B570" s="1164"/>
      <c r="C570" s="1165"/>
      <c r="D570" s="1166"/>
      <c r="E570" s="587">
        <f t="shared" si="54"/>
        <v>0</v>
      </c>
      <c r="G570" s="1163">
        <v>43</v>
      </c>
      <c r="H570" s="1164"/>
      <c r="I570" s="1165"/>
      <c r="J570" s="1166"/>
      <c r="K570" s="587">
        <f t="shared" si="55"/>
        <v>0</v>
      </c>
      <c r="M570" s="1163">
        <v>43</v>
      </c>
      <c r="N570" s="1164"/>
      <c r="O570" s="1165"/>
      <c r="P570" s="1166"/>
      <c r="Q570" s="587">
        <f t="shared" si="56"/>
        <v>0</v>
      </c>
      <c r="S570" s="1163">
        <v>43</v>
      </c>
      <c r="T570" s="1164"/>
      <c r="U570" s="1165"/>
      <c r="V570" s="1166"/>
      <c r="W570" s="587">
        <f t="shared" si="57"/>
        <v>0</v>
      </c>
      <c r="Y570" s="1163">
        <v>43</v>
      </c>
      <c r="Z570" s="1164"/>
      <c r="AA570" s="1165"/>
      <c r="AB570" s="1166"/>
      <c r="AC570" s="587">
        <f t="shared" si="58"/>
        <v>0</v>
      </c>
      <c r="AE570" s="1163">
        <v>43</v>
      </c>
      <c r="AF570" s="1164"/>
      <c r="AG570" s="1165"/>
      <c r="AH570" s="1166"/>
      <c r="AI570" s="587">
        <f t="shared" si="59"/>
        <v>0</v>
      </c>
      <c r="AK570" s="1163">
        <v>43</v>
      </c>
      <c r="AL570" s="1164"/>
      <c r="AM570" s="1165"/>
      <c r="AN570" s="1166"/>
      <c r="AO570" s="587">
        <f t="shared" si="60"/>
        <v>0</v>
      </c>
      <c r="AQ570" s="1163">
        <v>43</v>
      </c>
      <c r="AR570" s="1164"/>
      <c r="AS570" s="1165"/>
      <c r="AT570" s="1166"/>
      <c r="AU570" s="587">
        <f t="shared" si="61"/>
        <v>0</v>
      </c>
      <c r="AW570" s="1163">
        <v>43</v>
      </c>
      <c r="AX570" s="1164"/>
      <c r="AY570" s="1165"/>
      <c r="AZ570" s="1166"/>
      <c r="BA570" s="587">
        <f t="shared" si="62"/>
        <v>0</v>
      </c>
    </row>
    <row r="571" spans="1:53" s="17" customFormat="1" ht="16.75" hidden="1" customHeight="1" outlineLevel="2">
      <c r="A571" s="1163">
        <v>44</v>
      </c>
      <c r="B571" s="1164"/>
      <c r="C571" s="1165"/>
      <c r="D571" s="1166"/>
      <c r="E571" s="587">
        <f t="shared" si="54"/>
        <v>0</v>
      </c>
      <c r="G571" s="1163">
        <v>44</v>
      </c>
      <c r="H571" s="1164"/>
      <c r="I571" s="1165"/>
      <c r="J571" s="1166"/>
      <c r="K571" s="587">
        <f t="shared" si="55"/>
        <v>0</v>
      </c>
      <c r="M571" s="1163">
        <v>44</v>
      </c>
      <c r="N571" s="1164"/>
      <c r="O571" s="1165"/>
      <c r="P571" s="1166"/>
      <c r="Q571" s="587">
        <f t="shared" si="56"/>
        <v>0</v>
      </c>
      <c r="S571" s="1163">
        <v>44</v>
      </c>
      <c r="T571" s="1164"/>
      <c r="U571" s="1165"/>
      <c r="V571" s="1166"/>
      <c r="W571" s="587">
        <f t="shared" si="57"/>
        <v>0</v>
      </c>
      <c r="Y571" s="1163">
        <v>44</v>
      </c>
      <c r="Z571" s="1164"/>
      <c r="AA571" s="1165"/>
      <c r="AB571" s="1166"/>
      <c r="AC571" s="587">
        <f t="shared" si="58"/>
        <v>0</v>
      </c>
      <c r="AE571" s="1163">
        <v>44</v>
      </c>
      <c r="AF571" s="1164"/>
      <c r="AG571" s="1165"/>
      <c r="AH571" s="1166"/>
      <c r="AI571" s="587">
        <f t="shared" si="59"/>
        <v>0</v>
      </c>
      <c r="AK571" s="1163">
        <v>44</v>
      </c>
      <c r="AL571" s="1164"/>
      <c r="AM571" s="1165"/>
      <c r="AN571" s="1166"/>
      <c r="AO571" s="587">
        <f t="shared" si="60"/>
        <v>0</v>
      </c>
      <c r="AQ571" s="1163">
        <v>44</v>
      </c>
      <c r="AR571" s="1164"/>
      <c r="AS571" s="1165"/>
      <c r="AT571" s="1166"/>
      <c r="AU571" s="587">
        <f t="shared" si="61"/>
        <v>0</v>
      </c>
      <c r="AW571" s="1163">
        <v>44</v>
      </c>
      <c r="AX571" s="1164"/>
      <c r="AY571" s="1165"/>
      <c r="AZ571" s="1166"/>
      <c r="BA571" s="587">
        <f t="shared" si="62"/>
        <v>0</v>
      </c>
    </row>
    <row r="572" spans="1:53" s="17" customFormat="1" ht="16.75" hidden="1" customHeight="1" outlineLevel="2">
      <c r="A572" s="1163">
        <v>45</v>
      </c>
      <c r="B572" s="1164"/>
      <c r="C572" s="1165"/>
      <c r="D572" s="1166"/>
      <c r="E572" s="587">
        <f t="shared" si="54"/>
        <v>0</v>
      </c>
      <c r="G572" s="1163">
        <v>45</v>
      </c>
      <c r="H572" s="1164"/>
      <c r="I572" s="1165"/>
      <c r="J572" s="1166"/>
      <c r="K572" s="587">
        <f t="shared" si="55"/>
        <v>0</v>
      </c>
      <c r="M572" s="1163">
        <v>45</v>
      </c>
      <c r="N572" s="1164"/>
      <c r="O572" s="1165"/>
      <c r="P572" s="1166"/>
      <c r="Q572" s="587">
        <f t="shared" si="56"/>
        <v>0</v>
      </c>
      <c r="S572" s="1163">
        <v>45</v>
      </c>
      <c r="T572" s="1164"/>
      <c r="U572" s="1165"/>
      <c r="V572" s="1166"/>
      <c r="W572" s="587">
        <f t="shared" si="57"/>
        <v>0</v>
      </c>
      <c r="Y572" s="1163">
        <v>45</v>
      </c>
      <c r="Z572" s="1164"/>
      <c r="AA572" s="1165"/>
      <c r="AB572" s="1166"/>
      <c r="AC572" s="587">
        <f t="shared" si="58"/>
        <v>0</v>
      </c>
      <c r="AE572" s="1163">
        <v>45</v>
      </c>
      <c r="AF572" s="1164"/>
      <c r="AG572" s="1165"/>
      <c r="AH572" s="1166"/>
      <c r="AI572" s="587">
        <f t="shared" si="59"/>
        <v>0</v>
      </c>
      <c r="AK572" s="1163">
        <v>45</v>
      </c>
      <c r="AL572" s="1164"/>
      <c r="AM572" s="1165"/>
      <c r="AN572" s="1166"/>
      <c r="AO572" s="587">
        <f t="shared" si="60"/>
        <v>0</v>
      </c>
      <c r="AQ572" s="1163">
        <v>45</v>
      </c>
      <c r="AR572" s="1164"/>
      <c r="AS572" s="1165"/>
      <c r="AT572" s="1166"/>
      <c r="AU572" s="587">
        <f t="shared" si="61"/>
        <v>0</v>
      </c>
      <c r="AW572" s="1163">
        <v>45</v>
      </c>
      <c r="AX572" s="1164"/>
      <c r="AY572" s="1165"/>
      <c r="AZ572" s="1166"/>
      <c r="BA572" s="587">
        <f t="shared" si="62"/>
        <v>0</v>
      </c>
    </row>
    <row r="573" spans="1:53" s="17" customFormat="1" ht="16.75" hidden="1" customHeight="1" outlineLevel="2">
      <c r="A573" s="1163">
        <v>46</v>
      </c>
      <c r="B573" s="1164"/>
      <c r="C573" s="1165"/>
      <c r="D573" s="1166"/>
      <c r="E573" s="587">
        <f t="shared" si="54"/>
        <v>0</v>
      </c>
      <c r="G573" s="1163">
        <v>46</v>
      </c>
      <c r="H573" s="1164"/>
      <c r="I573" s="1165"/>
      <c r="J573" s="1166"/>
      <c r="K573" s="587">
        <f t="shared" si="55"/>
        <v>0</v>
      </c>
      <c r="M573" s="1163">
        <v>46</v>
      </c>
      <c r="N573" s="1164"/>
      <c r="O573" s="1165"/>
      <c r="P573" s="1166"/>
      <c r="Q573" s="587">
        <f t="shared" si="56"/>
        <v>0</v>
      </c>
      <c r="S573" s="1163">
        <v>46</v>
      </c>
      <c r="T573" s="1164"/>
      <c r="U573" s="1165"/>
      <c r="V573" s="1166"/>
      <c r="W573" s="587">
        <f t="shared" si="57"/>
        <v>0</v>
      </c>
      <c r="Y573" s="1163">
        <v>46</v>
      </c>
      <c r="Z573" s="1164"/>
      <c r="AA573" s="1165"/>
      <c r="AB573" s="1166"/>
      <c r="AC573" s="587">
        <f t="shared" si="58"/>
        <v>0</v>
      </c>
      <c r="AE573" s="1163">
        <v>46</v>
      </c>
      <c r="AF573" s="1164"/>
      <c r="AG573" s="1165"/>
      <c r="AH573" s="1166"/>
      <c r="AI573" s="587">
        <f t="shared" si="59"/>
        <v>0</v>
      </c>
      <c r="AK573" s="1163">
        <v>46</v>
      </c>
      <c r="AL573" s="1164"/>
      <c r="AM573" s="1165"/>
      <c r="AN573" s="1166"/>
      <c r="AO573" s="587">
        <f t="shared" si="60"/>
        <v>0</v>
      </c>
      <c r="AQ573" s="1163">
        <v>46</v>
      </c>
      <c r="AR573" s="1164"/>
      <c r="AS573" s="1165"/>
      <c r="AT573" s="1166"/>
      <c r="AU573" s="587">
        <f t="shared" si="61"/>
        <v>0</v>
      </c>
      <c r="AW573" s="1163">
        <v>46</v>
      </c>
      <c r="AX573" s="1164"/>
      <c r="AY573" s="1165"/>
      <c r="AZ573" s="1166"/>
      <c r="BA573" s="587">
        <f t="shared" si="62"/>
        <v>0</v>
      </c>
    </row>
    <row r="574" spans="1:53" s="17" customFormat="1" ht="16.75" hidden="1" customHeight="1" outlineLevel="2">
      <c r="A574" s="1163">
        <v>47</v>
      </c>
      <c r="B574" s="1164"/>
      <c r="C574" s="1165"/>
      <c r="D574" s="1166"/>
      <c r="E574" s="587">
        <f t="shared" si="54"/>
        <v>0</v>
      </c>
      <c r="G574" s="1163">
        <v>47</v>
      </c>
      <c r="H574" s="1164"/>
      <c r="I574" s="1165"/>
      <c r="J574" s="1166"/>
      <c r="K574" s="587">
        <f t="shared" si="55"/>
        <v>0</v>
      </c>
      <c r="M574" s="1163">
        <v>47</v>
      </c>
      <c r="N574" s="1164"/>
      <c r="O574" s="1165"/>
      <c r="P574" s="1166"/>
      <c r="Q574" s="587">
        <f t="shared" si="56"/>
        <v>0</v>
      </c>
      <c r="S574" s="1163">
        <v>47</v>
      </c>
      <c r="T574" s="1164"/>
      <c r="U574" s="1165"/>
      <c r="V574" s="1166"/>
      <c r="W574" s="587">
        <f t="shared" si="57"/>
        <v>0</v>
      </c>
      <c r="Y574" s="1163">
        <v>47</v>
      </c>
      <c r="Z574" s="1164"/>
      <c r="AA574" s="1165"/>
      <c r="AB574" s="1166"/>
      <c r="AC574" s="587">
        <f t="shared" si="58"/>
        <v>0</v>
      </c>
      <c r="AE574" s="1163">
        <v>47</v>
      </c>
      <c r="AF574" s="1164"/>
      <c r="AG574" s="1165"/>
      <c r="AH574" s="1166"/>
      <c r="AI574" s="587">
        <f t="shared" si="59"/>
        <v>0</v>
      </c>
      <c r="AK574" s="1163">
        <v>47</v>
      </c>
      <c r="AL574" s="1164"/>
      <c r="AM574" s="1165"/>
      <c r="AN574" s="1166"/>
      <c r="AO574" s="587">
        <f t="shared" si="60"/>
        <v>0</v>
      </c>
      <c r="AQ574" s="1163">
        <v>47</v>
      </c>
      <c r="AR574" s="1164"/>
      <c r="AS574" s="1165"/>
      <c r="AT574" s="1166"/>
      <c r="AU574" s="587">
        <f t="shared" si="61"/>
        <v>0</v>
      </c>
      <c r="AW574" s="1163">
        <v>47</v>
      </c>
      <c r="AX574" s="1164"/>
      <c r="AY574" s="1165"/>
      <c r="AZ574" s="1166"/>
      <c r="BA574" s="587">
        <f t="shared" si="62"/>
        <v>0</v>
      </c>
    </row>
    <row r="575" spans="1:53" s="17" customFormat="1" ht="16.75" hidden="1" customHeight="1" outlineLevel="2">
      <c r="A575" s="1163">
        <v>48</v>
      </c>
      <c r="B575" s="1164"/>
      <c r="C575" s="1165"/>
      <c r="D575" s="1166"/>
      <c r="E575" s="587">
        <f t="shared" si="54"/>
        <v>0</v>
      </c>
      <c r="G575" s="1163">
        <v>48</v>
      </c>
      <c r="H575" s="1164"/>
      <c r="I575" s="1165"/>
      <c r="J575" s="1166"/>
      <c r="K575" s="587">
        <f t="shared" si="55"/>
        <v>0</v>
      </c>
      <c r="M575" s="1163">
        <v>48</v>
      </c>
      <c r="N575" s="1164"/>
      <c r="O575" s="1165"/>
      <c r="P575" s="1166"/>
      <c r="Q575" s="587">
        <f t="shared" si="56"/>
        <v>0</v>
      </c>
      <c r="S575" s="1163">
        <v>48</v>
      </c>
      <c r="T575" s="1164"/>
      <c r="U575" s="1165"/>
      <c r="V575" s="1166"/>
      <c r="W575" s="587">
        <f t="shared" si="57"/>
        <v>0</v>
      </c>
      <c r="Y575" s="1163">
        <v>48</v>
      </c>
      <c r="Z575" s="1164"/>
      <c r="AA575" s="1165"/>
      <c r="AB575" s="1166"/>
      <c r="AC575" s="587">
        <f t="shared" si="58"/>
        <v>0</v>
      </c>
      <c r="AE575" s="1163">
        <v>48</v>
      </c>
      <c r="AF575" s="1164"/>
      <c r="AG575" s="1165"/>
      <c r="AH575" s="1166"/>
      <c r="AI575" s="587">
        <f t="shared" si="59"/>
        <v>0</v>
      </c>
      <c r="AK575" s="1163">
        <v>48</v>
      </c>
      <c r="AL575" s="1164"/>
      <c r="AM575" s="1165"/>
      <c r="AN575" s="1166"/>
      <c r="AO575" s="587">
        <f t="shared" si="60"/>
        <v>0</v>
      </c>
      <c r="AQ575" s="1163">
        <v>48</v>
      </c>
      <c r="AR575" s="1164"/>
      <c r="AS575" s="1165"/>
      <c r="AT575" s="1166"/>
      <c r="AU575" s="587">
        <f t="shared" si="61"/>
        <v>0</v>
      </c>
      <c r="AW575" s="1163">
        <v>48</v>
      </c>
      <c r="AX575" s="1164"/>
      <c r="AY575" s="1165"/>
      <c r="AZ575" s="1166"/>
      <c r="BA575" s="587">
        <f t="shared" si="62"/>
        <v>0</v>
      </c>
    </row>
    <row r="576" spans="1:53" s="17" customFormat="1" ht="16.75" hidden="1" customHeight="1" outlineLevel="2">
      <c r="A576" s="1163">
        <v>49</v>
      </c>
      <c r="B576" s="1164"/>
      <c r="C576" s="1165"/>
      <c r="D576" s="1166"/>
      <c r="E576" s="587">
        <f t="shared" si="54"/>
        <v>0</v>
      </c>
      <c r="G576" s="1163">
        <v>49</v>
      </c>
      <c r="H576" s="1164"/>
      <c r="I576" s="1165"/>
      <c r="J576" s="1166"/>
      <c r="K576" s="587">
        <f t="shared" si="55"/>
        <v>0</v>
      </c>
      <c r="M576" s="1163">
        <v>49</v>
      </c>
      <c r="N576" s="1164"/>
      <c r="O576" s="1165"/>
      <c r="P576" s="1166"/>
      <c r="Q576" s="587">
        <f t="shared" si="56"/>
        <v>0</v>
      </c>
      <c r="S576" s="1163">
        <v>49</v>
      </c>
      <c r="T576" s="1164"/>
      <c r="U576" s="1165"/>
      <c r="V576" s="1166"/>
      <c r="W576" s="587">
        <f t="shared" si="57"/>
        <v>0</v>
      </c>
      <c r="Y576" s="1163">
        <v>49</v>
      </c>
      <c r="Z576" s="1164"/>
      <c r="AA576" s="1165"/>
      <c r="AB576" s="1166"/>
      <c r="AC576" s="587">
        <f t="shared" si="58"/>
        <v>0</v>
      </c>
      <c r="AE576" s="1163">
        <v>49</v>
      </c>
      <c r="AF576" s="1164"/>
      <c r="AG576" s="1165"/>
      <c r="AH576" s="1166"/>
      <c r="AI576" s="587">
        <f t="shared" si="59"/>
        <v>0</v>
      </c>
      <c r="AK576" s="1163">
        <v>49</v>
      </c>
      <c r="AL576" s="1164"/>
      <c r="AM576" s="1165"/>
      <c r="AN576" s="1166"/>
      <c r="AO576" s="587">
        <f t="shared" si="60"/>
        <v>0</v>
      </c>
      <c r="AQ576" s="1163">
        <v>49</v>
      </c>
      <c r="AR576" s="1164"/>
      <c r="AS576" s="1165"/>
      <c r="AT576" s="1166"/>
      <c r="AU576" s="587">
        <f t="shared" si="61"/>
        <v>0</v>
      </c>
      <c r="AW576" s="1163">
        <v>49</v>
      </c>
      <c r="AX576" s="1164"/>
      <c r="AY576" s="1165"/>
      <c r="AZ576" s="1166"/>
      <c r="BA576" s="587">
        <f t="shared" si="62"/>
        <v>0</v>
      </c>
    </row>
    <row r="577" spans="1:53" s="17" customFormat="1" ht="16.75" hidden="1" customHeight="1" outlineLevel="2">
      <c r="A577" s="1163">
        <v>50</v>
      </c>
      <c r="B577" s="1164"/>
      <c r="C577" s="1165"/>
      <c r="D577" s="1166"/>
      <c r="E577" s="587">
        <f t="shared" si="54"/>
        <v>0</v>
      </c>
      <c r="G577" s="1163">
        <v>50</v>
      </c>
      <c r="H577" s="1164"/>
      <c r="I577" s="1165"/>
      <c r="J577" s="1166"/>
      <c r="K577" s="587">
        <f t="shared" si="55"/>
        <v>0</v>
      </c>
      <c r="M577" s="1163">
        <v>50</v>
      </c>
      <c r="N577" s="1164"/>
      <c r="O577" s="1165"/>
      <c r="P577" s="1166"/>
      <c r="Q577" s="587">
        <f t="shared" si="56"/>
        <v>0</v>
      </c>
      <c r="S577" s="1163">
        <v>50</v>
      </c>
      <c r="T577" s="1164"/>
      <c r="U577" s="1165"/>
      <c r="V577" s="1166"/>
      <c r="W577" s="587">
        <f t="shared" si="57"/>
        <v>0</v>
      </c>
      <c r="Y577" s="1163">
        <v>50</v>
      </c>
      <c r="Z577" s="1164"/>
      <c r="AA577" s="1165"/>
      <c r="AB577" s="1166"/>
      <c r="AC577" s="587">
        <f t="shared" si="58"/>
        <v>0</v>
      </c>
      <c r="AE577" s="1163">
        <v>50</v>
      </c>
      <c r="AF577" s="1164"/>
      <c r="AG577" s="1165"/>
      <c r="AH577" s="1166"/>
      <c r="AI577" s="587">
        <f t="shared" si="59"/>
        <v>0</v>
      </c>
      <c r="AK577" s="1163">
        <v>50</v>
      </c>
      <c r="AL577" s="1164"/>
      <c r="AM577" s="1165"/>
      <c r="AN577" s="1166"/>
      <c r="AO577" s="587">
        <f t="shared" si="60"/>
        <v>0</v>
      </c>
      <c r="AQ577" s="1163">
        <v>50</v>
      </c>
      <c r="AR577" s="1164"/>
      <c r="AS577" s="1165"/>
      <c r="AT577" s="1166"/>
      <c r="AU577" s="587">
        <f t="shared" si="61"/>
        <v>0</v>
      </c>
      <c r="AW577" s="1163">
        <v>50</v>
      </c>
      <c r="AX577" s="1164"/>
      <c r="AY577" s="1165"/>
      <c r="AZ577" s="1166"/>
      <c r="BA577" s="587">
        <f t="shared" si="62"/>
        <v>0</v>
      </c>
    </row>
    <row r="578" spans="1:53" s="17" customFormat="1" ht="16.75" hidden="1" customHeight="1" outlineLevel="2">
      <c r="A578" s="1163">
        <v>51</v>
      </c>
      <c r="B578" s="1164"/>
      <c r="C578" s="1165"/>
      <c r="D578" s="1166"/>
      <c r="E578" s="587">
        <f t="shared" si="54"/>
        <v>0</v>
      </c>
      <c r="G578" s="1163">
        <v>51</v>
      </c>
      <c r="H578" s="1164"/>
      <c r="I578" s="1165"/>
      <c r="J578" s="1166"/>
      <c r="K578" s="587">
        <f t="shared" si="55"/>
        <v>0</v>
      </c>
      <c r="M578" s="1163">
        <v>51</v>
      </c>
      <c r="N578" s="1164"/>
      <c r="O578" s="1165"/>
      <c r="P578" s="1166"/>
      <c r="Q578" s="587">
        <f t="shared" si="56"/>
        <v>0</v>
      </c>
      <c r="S578" s="1163">
        <v>51</v>
      </c>
      <c r="T578" s="1164"/>
      <c r="U578" s="1165"/>
      <c r="V578" s="1166"/>
      <c r="W578" s="587">
        <f t="shared" si="57"/>
        <v>0</v>
      </c>
      <c r="Y578" s="1163">
        <v>51</v>
      </c>
      <c r="Z578" s="1164"/>
      <c r="AA578" s="1165"/>
      <c r="AB578" s="1166"/>
      <c r="AC578" s="587">
        <f t="shared" si="58"/>
        <v>0</v>
      </c>
      <c r="AE578" s="1163">
        <v>51</v>
      </c>
      <c r="AF578" s="1164"/>
      <c r="AG578" s="1165"/>
      <c r="AH578" s="1166"/>
      <c r="AI578" s="587">
        <f t="shared" si="59"/>
        <v>0</v>
      </c>
      <c r="AK578" s="1163">
        <v>51</v>
      </c>
      <c r="AL578" s="1164"/>
      <c r="AM578" s="1165"/>
      <c r="AN578" s="1166"/>
      <c r="AO578" s="587">
        <f t="shared" si="60"/>
        <v>0</v>
      </c>
      <c r="AQ578" s="1163">
        <v>51</v>
      </c>
      <c r="AR578" s="1164"/>
      <c r="AS578" s="1165"/>
      <c r="AT578" s="1166"/>
      <c r="AU578" s="587">
        <f t="shared" si="61"/>
        <v>0</v>
      </c>
      <c r="AW578" s="1163">
        <v>51</v>
      </c>
      <c r="AX578" s="1164"/>
      <c r="AY578" s="1165"/>
      <c r="AZ578" s="1166"/>
      <c r="BA578" s="587">
        <f t="shared" si="62"/>
        <v>0</v>
      </c>
    </row>
    <row r="579" spans="1:53" s="17" customFormat="1" ht="16.75" hidden="1" customHeight="1" outlineLevel="2">
      <c r="A579" s="1163">
        <v>52</v>
      </c>
      <c r="B579" s="1164"/>
      <c r="C579" s="1165"/>
      <c r="D579" s="1166"/>
      <c r="E579" s="587">
        <f t="shared" si="54"/>
        <v>0</v>
      </c>
      <c r="G579" s="1163">
        <v>52</v>
      </c>
      <c r="H579" s="1164"/>
      <c r="I579" s="1165"/>
      <c r="J579" s="1166"/>
      <c r="K579" s="587">
        <f t="shared" si="55"/>
        <v>0</v>
      </c>
      <c r="M579" s="1163">
        <v>52</v>
      </c>
      <c r="N579" s="1164"/>
      <c r="O579" s="1165"/>
      <c r="P579" s="1166"/>
      <c r="Q579" s="587">
        <f t="shared" si="56"/>
        <v>0</v>
      </c>
      <c r="S579" s="1163">
        <v>52</v>
      </c>
      <c r="T579" s="1164"/>
      <c r="U579" s="1165"/>
      <c r="V579" s="1166"/>
      <c r="W579" s="587">
        <f t="shared" si="57"/>
        <v>0</v>
      </c>
      <c r="Y579" s="1163">
        <v>52</v>
      </c>
      <c r="Z579" s="1164"/>
      <c r="AA579" s="1165"/>
      <c r="AB579" s="1166"/>
      <c r="AC579" s="587">
        <f t="shared" si="58"/>
        <v>0</v>
      </c>
      <c r="AE579" s="1163">
        <v>52</v>
      </c>
      <c r="AF579" s="1164"/>
      <c r="AG579" s="1165"/>
      <c r="AH579" s="1166"/>
      <c r="AI579" s="587">
        <f t="shared" si="59"/>
        <v>0</v>
      </c>
      <c r="AK579" s="1163">
        <v>52</v>
      </c>
      <c r="AL579" s="1164"/>
      <c r="AM579" s="1165"/>
      <c r="AN579" s="1166"/>
      <c r="AO579" s="587">
        <f t="shared" si="60"/>
        <v>0</v>
      </c>
      <c r="AQ579" s="1163">
        <v>52</v>
      </c>
      <c r="AR579" s="1164"/>
      <c r="AS579" s="1165"/>
      <c r="AT579" s="1166"/>
      <c r="AU579" s="587">
        <f t="shared" si="61"/>
        <v>0</v>
      </c>
      <c r="AW579" s="1163">
        <v>52</v>
      </c>
      <c r="AX579" s="1164"/>
      <c r="AY579" s="1165"/>
      <c r="AZ579" s="1166"/>
      <c r="BA579" s="587">
        <f t="shared" si="62"/>
        <v>0</v>
      </c>
    </row>
    <row r="580" spans="1:53" s="17" customFormat="1" ht="16.75" hidden="1" customHeight="1" outlineLevel="2">
      <c r="A580" s="1163">
        <v>53</v>
      </c>
      <c r="B580" s="1164"/>
      <c r="C580" s="1165"/>
      <c r="D580" s="1166"/>
      <c r="E580" s="587">
        <f t="shared" si="54"/>
        <v>0</v>
      </c>
      <c r="G580" s="1163">
        <v>53</v>
      </c>
      <c r="H580" s="1164"/>
      <c r="I580" s="1165"/>
      <c r="J580" s="1166"/>
      <c r="K580" s="587">
        <f t="shared" si="55"/>
        <v>0</v>
      </c>
      <c r="M580" s="1163">
        <v>53</v>
      </c>
      <c r="N580" s="1164"/>
      <c r="O580" s="1165"/>
      <c r="P580" s="1166"/>
      <c r="Q580" s="587">
        <f t="shared" si="56"/>
        <v>0</v>
      </c>
      <c r="S580" s="1163">
        <v>53</v>
      </c>
      <c r="T580" s="1164"/>
      <c r="U580" s="1165"/>
      <c r="V580" s="1166"/>
      <c r="W580" s="587">
        <f t="shared" si="57"/>
        <v>0</v>
      </c>
      <c r="Y580" s="1163">
        <v>53</v>
      </c>
      <c r="Z580" s="1164"/>
      <c r="AA580" s="1165"/>
      <c r="AB580" s="1166"/>
      <c r="AC580" s="587">
        <f t="shared" si="58"/>
        <v>0</v>
      </c>
      <c r="AE580" s="1163">
        <v>53</v>
      </c>
      <c r="AF580" s="1164"/>
      <c r="AG580" s="1165"/>
      <c r="AH580" s="1166"/>
      <c r="AI580" s="587">
        <f t="shared" si="59"/>
        <v>0</v>
      </c>
      <c r="AK580" s="1163">
        <v>53</v>
      </c>
      <c r="AL580" s="1164"/>
      <c r="AM580" s="1165"/>
      <c r="AN580" s="1166"/>
      <c r="AO580" s="587">
        <f t="shared" si="60"/>
        <v>0</v>
      </c>
      <c r="AQ580" s="1163">
        <v>53</v>
      </c>
      <c r="AR580" s="1164"/>
      <c r="AS580" s="1165"/>
      <c r="AT580" s="1166"/>
      <c r="AU580" s="587">
        <f t="shared" si="61"/>
        <v>0</v>
      </c>
      <c r="AW580" s="1163">
        <v>53</v>
      </c>
      <c r="AX580" s="1164"/>
      <c r="AY580" s="1165"/>
      <c r="AZ580" s="1166"/>
      <c r="BA580" s="587">
        <f t="shared" si="62"/>
        <v>0</v>
      </c>
    </row>
    <row r="581" spans="1:53" s="17" customFormat="1" ht="16.75" hidden="1" customHeight="1" outlineLevel="2">
      <c r="A581" s="1163">
        <v>54</v>
      </c>
      <c r="B581" s="1164"/>
      <c r="C581" s="1165"/>
      <c r="D581" s="1166"/>
      <c r="E581" s="587">
        <f t="shared" si="54"/>
        <v>0</v>
      </c>
      <c r="G581" s="1163">
        <v>54</v>
      </c>
      <c r="H581" s="1164"/>
      <c r="I581" s="1165"/>
      <c r="J581" s="1166"/>
      <c r="K581" s="587">
        <f t="shared" si="55"/>
        <v>0</v>
      </c>
      <c r="M581" s="1163">
        <v>54</v>
      </c>
      <c r="N581" s="1164"/>
      <c r="O581" s="1165"/>
      <c r="P581" s="1166"/>
      <c r="Q581" s="587">
        <f t="shared" si="56"/>
        <v>0</v>
      </c>
      <c r="S581" s="1163">
        <v>54</v>
      </c>
      <c r="T581" s="1164"/>
      <c r="U581" s="1165"/>
      <c r="V581" s="1166"/>
      <c r="W581" s="587">
        <f t="shared" si="57"/>
        <v>0</v>
      </c>
      <c r="Y581" s="1163">
        <v>54</v>
      </c>
      <c r="Z581" s="1164"/>
      <c r="AA581" s="1165"/>
      <c r="AB581" s="1166"/>
      <c r="AC581" s="587">
        <f t="shared" si="58"/>
        <v>0</v>
      </c>
      <c r="AE581" s="1163">
        <v>54</v>
      </c>
      <c r="AF581" s="1164"/>
      <c r="AG581" s="1165"/>
      <c r="AH581" s="1166"/>
      <c r="AI581" s="587">
        <f t="shared" si="59"/>
        <v>0</v>
      </c>
      <c r="AK581" s="1163">
        <v>54</v>
      </c>
      <c r="AL581" s="1164"/>
      <c r="AM581" s="1165"/>
      <c r="AN581" s="1166"/>
      <c r="AO581" s="587">
        <f t="shared" si="60"/>
        <v>0</v>
      </c>
      <c r="AQ581" s="1163">
        <v>54</v>
      </c>
      <c r="AR581" s="1164"/>
      <c r="AS581" s="1165"/>
      <c r="AT581" s="1166"/>
      <c r="AU581" s="587">
        <f t="shared" si="61"/>
        <v>0</v>
      </c>
      <c r="AW581" s="1163">
        <v>54</v>
      </c>
      <c r="AX581" s="1164"/>
      <c r="AY581" s="1165"/>
      <c r="AZ581" s="1166"/>
      <c r="BA581" s="587">
        <f t="shared" si="62"/>
        <v>0</v>
      </c>
    </row>
    <row r="582" spans="1:53" s="17" customFormat="1" ht="16.75" hidden="1" customHeight="1" outlineLevel="2">
      <c r="A582" s="1163">
        <v>55</v>
      </c>
      <c r="B582" s="1164"/>
      <c r="C582" s="1165"/>
      <c r="D582" s="1166"/>
      <c r="E582" s="587">
        <f t="shared" si="54"/>
        <v>0</v>
      </c>
      <c r="G582" s="1163">
        <v>55</v>
      </c>
      <c r="H582" s="1164"/>
      <c r="I582" s="1165"/>
      <c r="J582" s="1166"/>
      <c r="K582" s="587">
        <f t="shared" si="55"/>
        <v>0</v>
      </c>
      <c r="M582" s="1163">
        <v>55</v>
      </c>
      <c r="N582" s="1164"/>
      <c r="O582" s="1165"/>
      <c r="P582" s="1166"/>
      <c r="Q582" s="587">
        <f t="shared" si="56"/>
        <v>0</v>
      </c>
      <c r="S582" s="1163">
        <v>55</v>
      </c>
      <c r="T582" s="1164"/>
      <c r="U582" s="1165"/>
      <c r="V582" s="1166"/>
      <c r="W582" s="587">
        <f t="shared" si="57"/>
        <v>0</v>
      </c>
      <c r="Y582" s="1163">
        <v>55</v>
      </c>
      <c r="Z582" s="1164"/>
      <c r="AA582" s="1165"/>
      <c r="AB582" s="1166"/>
      <c r="AC582" s="587">
        <f t="shared" si="58"/>
        <v>0</v>
      </c>
      <c r="AE582" s="1163">
        <v>55</v>
      </c>
      <c r="AF582" s="1164"/>
      <c r="AG582" s="1165"/>
      <c r="AH582" s="1166"/>
      <c r="AI582" s="587">
        <f t="shared" si="59"/>
        <v>0</v>
      </c>
      <c r="AK582" s="1163">
        <v>55</v>
      </c>
      <c r="AL582" s="1164"/>
      <c r="AM582" s="1165"/>
      <c r="AN582" s="1166"/>
      <c r="AO582" s="587">
        <f t="shared" si="60"/>
        <v>0</v>
      </c>
      <c r="AQ582" s="1163">
        <v>55</v>
      </c>
      <c r="AR582" s="1164"/>
      <c r="AS582" s="1165"/>
      <c r="AT582" s="1166"/>
      <c r="AU582" s="587">
        <f t="shared" si="61"/>
        <v>0</v>
      </c>
      <c r="AW582" s="1163">
        <v>55</v>
      </c>
      <c r="AX582" s="1164"/>
      <c r="AY582" s="1165"/>
      <c r="AZ582" s="1166"/>
      <c r="BA582" s="587">
        <f t="shared" si="62"/>
        <v>0</v>
      </c>
    </row>
    <row r="583" spans="1:53" s="17" customFormat="1" ht="16.75" hidden="1" customHeight="1" outlineLevel="2">
      <c r="A583" s="1163">
        <v>56</v>
      </c>
      <c r="B583" s="1164"/>
      <c r="C583" s="1165"/>
      <c r="D583" s="1166"/>
      <c r="E583" s="587">
        <f t="shared" si="54"/>
        <v>0</v>
      </c>
      <c r="G583" s="1163">
        <v>56</v>
      </c>
      <c r="H583" s="1164"/>
      <c r="I583" s="1165"/>
      <c r="J583" s="1166"/>
      <c r="K583" s="587">
        <f t="shared" si="55"/>
        <v>0</v>
      </c>
      <c r="M583" s="1163">
        <v>56</v>
      </c>
      <c r="N583" s="1164"/>
      <c r="O583" s="1165"/>
      <c r="P583" s="1166"/>
      <c r="Q583" s="587">
        <f t="shared" si="56"/>
        <v>0</v>
      </c>
      <c r="S583" s="1163">
        <v>56</v>
      </c>
      <c r="T583" s="1164"/>
      <c r="U583" s="1165"/>
      <c r="V583" s="1166"/>
      <c r="W583" s="587">
        <f t="shared" si="57"/>
        <v>0</v>
      </c>
      <c r="Y583" s="1163">
        <v>56</v>
      </c>
      <c r="Z583" s="1164"/>
      <c r="AA583" s="1165"/>
      <c r="AB583" s="1166"/>
      <c r="AC583" s="587">
        <f t="shared" si="58"/>
        <v>0</v>
      </c>
      <c r="AE583" s="1163">
        <v>56</v>
      </c>
      <c r="AF583" s="1164"/>
      <c r="AG583" s="1165"/>
      <c r="AH583" s="1166"/>
      <c r="AI583" s="587">
        <f t="shared" si="59"/>
        <v>0</v>
      </c>
      <c r="AK583" s="1163">
        <v>56</v>
      </c>
      <c r="AL583" s="1164"/>
      <c r="AM583" s="1165"/>
      <c r="AN583" s="1166"/>
      <c r="AO583" s="587">
        <f t="shared" si="60"/>
        <v>0</v>
      </c>
      <c r="AQ583" s="1163">
        <v>56</v>
      </c>
      <c r="AR583" s="1164"/>
      <c r="AS583" s="1165"/>
      <c r="AT583" s="1166"/>
      <c r="AU583" s="587">
        <f t="shared" si="61"/>
        <v>0</v>
      </c>
      <c r="AW583" s="1163">
        <v>56</v>
      </c>
      <c r="AX583" s="1164"/>
      <c r="AY583" s="1165"/>
      <c r="AZ583" s="1166"/>
      <c r="BA583" s="587">
        <f t="shared" si="62"/>
        <v>0</v>
      </c>
    </row>
    <row r="584" spans="1:53" s="17" customFormat="1" ht="16.75" hidden="1" customHeight="1" outlineLevel="2">
      <c r="A584" s="1163">
        <v>57</v>
      </c>
      <c r="B584" s="1164"/>
      <c r="C584" s="1165"/>
      <c r="D584" s="1166"/>
      <c r="E584" s="587">
        <f t="shared" si="54"/>
        <v>0</v>
      </c>
      <c r="G584" s="1163">
        <v>57</v>
      </c>
      <c r="H584" s="1164"/>
      <c r="I584" s="1165"/>
      <c r="J584" s="1166"/>
      <c r="K584" s="587">
        <f t="shared" si="55"/>
        <v>0</v>
      </c>
      <c r="M584" s="1163">
        <v>57</v>
      </c>
      <c r="N584" s="1164"/>
      <c r="O584" s="1165"/>
      <c r="P584" s="1166"/>
      <c r="Q584" s="587">
        <f t="shared" si="56"/>
        <v>0</v>
      </c>
      <c r="S584" s="1163">
        <v>57</v>
      </c>
      <c r="T584" s="1164"/>
      <c r="U584" s="1165"/>
      <c r="V584" s="1166"/>
      <c r="W584" s="587">
        <f t="shared" si="57"/>
        <v>0</v>
      </c>
      <c r="Y584" s="1163">
        <v>57</v>
      </c>
      <c r="Z584" s="1164"/>
      <c r="AA584" s="1165"/>
      <c r="AB584" s="1166"/>
      <c r="AC584" s="587">
        <f t="shared" si="58"/>
        <v>0</v>
      </c>
      <c r="AE584" s="1163">
        <v>57</v>
      </c>
      <c r="AF584" s="1164"/>
      <c r="AG584" s="1165"/>
      <c r="AH584" s="1166"/>
      <c r="AI584" s="587">
        <f t="shared" si="59"/>
        <v>0</v>
      </c>
      <c r="AK584" s="1163">
        <v>57</v>
      </c>
      <c r="AL584" s="1164"/>
      <c r="AM584" s="1165"/>
      <c r="AN584" s="1166"/>
      <c r="AO584" s="587">
        <f t="shared" si="60"/>
        <v>0</v>
      </c>
      <c r="AQ584" s="1163">
        <v>57</v>
      </c>
      <c r="AR584" s="1164"/>
      <c r="AS584" s="1165"/>
      <c r="AT584" s="1166"/>
      <c r="AU584" s="587">
        <f t="shared" si="61"/>
        <v>0</v>
      </c>
      <c r="AW584" s="1163">
        <v>57</v>
      </c>
      <c r="AX584" s="1164"/>
      <c r="AY584" s="1165"/>
      <c r="AZ584" s="1166"/>
      <c r="BA584" s="587">
        <f t="shared" si="62"/>
        <v>0</v>
      </c>
    </row>
    <row r="585" spans="1:53" s="17" customFormat="1" ht="16.75" hidden="1" customHeight="1" outlineLevel="2">
      <c r="A585" s="1163">
        <v>58</v>
      </c>
      <c r="B585" s="1164"/>
      <c r="C585" s="1165"/>
      <c r="D585" s="1166"/>
      <c r="E585" s="587">
        <f t="shared" si="54"/>
        <v>0</v>
      </c>
      <c r="G585" s="1163">
        <v>58</v>
      </c>
      <c r="H585" s="1164"/>
      <c r="I585" s="1165"/>
      <c r="J585" s="1166"/>
      <c r="K585" s="587">
        <f t="shared" si="55"/>
        <v>0</v>
      </c>
      <c r="M585" s="1163">
        <v>58</v>
      </c>
      <c r="N585" s="1164"/>
      <c r="O585" s="1165"/>
      <c r="P585" s="1166"/>
      <c r="Q585" s="587">
        <f t="shared" si="56"/>
        <v>0</v>
      </c>
      <c r="S585" s="1163">
        <v>58</v>
      </c>
      <c r="T585" s="1164"/>
      <c r="U585" s="1165"/>
      <c r="V585" s="1166"/>
      <c r="W585" s="587">
        <f t="shared" si="57"/>
        <v>0</v>
      </c>
      <c r="Y585" s="1163">
        <v>58</v>
      </c>
      <c r="Z585" s="1164"/>
      <c r="AA585" s="1165"/>
      <c r="AB585" s="1166"/>
      <c r="AC585" s="587">
        <f t="shared" si="58"/>
        <v>0</v>
      </c>
      <c r="AE585" s="1163">
        <v>58</v>
      </c>
      <c r="AF585" s="1164"/>
      <c r="AG585" s="1165"/>
      <c r="AH585" s="1166"/>
      <c r="AI585" s="587">
        <f t="shared" si="59"/>
        <v>0</v>
      </c>
      <c r="AK585" s="1163">
        <v>58</v>
      </c>
      <c r="AL585" s="1164"/>
      <c r="AM585" s="1165"/>
      <c r="AN585" s="1166"/>
      <c r="AO585" s="587">
        <f t="shared" si="60"/>
        <v>0</v>
      </c>
      <c r="AQ585" s="1163">
        <v>58</v>
      </c>
      <c r="AR585" s="1164"/>
      <c r="AS585" s="1165"/>
      <c r="AT585" s="1166"/>
      <c r="AU585" s="587">
        <f t="shared" si="61"/>
        <v>0</v>
      </c>
      <c r="AW585" s="1163">
        <v>58</v>
      </c>
      <c r="AX585" s="1164"/>
      <c r="AY585" s="1165"/>
      <c r="AZ585" s="1166"/>
      <c r="BA585" s="587">
        <f t="shared" si="62"/>
        <v>0</v>
      </c>
    </row>
    <row r="586" spans="1:53" s="17" customFormat="1" ht="16.75" hidden="1" customHeight="1" outlineLevel="2">
      <c r="A586" s="1163">
        <v>59</v>
      </c>
      <c r="B586" s="1164"/>
      <c r="C586" s="1165"/>
      <c r="D586" s="1166"/>
      <c r="E586" s="587">
        <f t="shared" si="54"/>
        <v>0</v>
      </c>
      <c r="G586" s="1163">
        <v>59</v>
      </c>
      <c r="H586" s="1164"/>
      <c r="I586" s="1165"/>
      <c r="J586" s="1166"/>
      <c r="K586" s="587">
        <f t="shared" si="55"/>
        <v>0</v>
      </c>
      <c r="M586" s="1163">
        <v>59</v>
      </c>
      <c r="N586" s="1164"/>
      <c r="O586" s="1165"/>
      <c r="P586" s="1166"/>
      <c r="Q586" s="587">
        <f t="shared" si="56"/>
        <v>0</v>
      </c>
      <c r="S586" s="1163">
        <v>59</v>
      </c>
      <c r="T586" s="1164"/>
      <c r="U586" s="1165"/>
      <c r="V586" s="1166"/>
      <c r="W586" s="587">
        <f t="shared" si="57"/>
        <v>0</v>
      </c>
      <c r="Y586" s="1163">
        <v>59</v>
      </c>
      <c r="Z586" s="1164"/>
      <c r="AA586" s="1165"/>
      <c r="AB586" s="1166"/>
      <c r="AC586" s="587">
        <f t="shared" si="58"/>
        <v>0</v>
      </c>
      <c r="AE586" s="1163">
        <v>59</v>
      </c>
      <c r="AF586" s="1164"/>
      <c r="AG586" s="1165"/>
      <c r="AH586" s="1166"/>
      <c r="AI586" s="587">
        <f t="shared" si="59"/>
        <v>0</v>
      </c>
      <c r="AK586" s="1163">
        <v>59</v>
      </c>
      <c r="AL586" s="1164"/>
      <c r="AM586" s="1165"/>
      <c r="AN586" s="1166"/>
      <c r="AO586" s="587">
        <f t="shared" si="60"/>
        <v>0</v>
      </c>
      <c r="AQ586" s="1163">
        <v>59</v>
      </c>
      <c r="AR586" s="1164"/>
      <c r="AS586" s="1165"/>
      <c r="AT586" s="1166"/>
      <c r="AU586" s="587">
        <f t="shared" si="61"/>
        <v>0</v>
      </c>
      <c r="AW586" s="1163">
        <v>59</v>
      </c>
      <c r="AX586" s="1164"/>
      <c r="AY586" s="1165"/>
      <c r="AZ586" s="1166"/>
      <c r="BA586" s="587">
        <f t="shared" si="62"/>
        <v>0</v>
      </c>
    </row>
    <row r="587" spans="1:53" s="17" customFormat="1" ht="16.75" hidden="1" customHeight="1" outlineLevel="2">
      <c r="A587" s="1163">
        <v>60</v>
      </c>
      <c r="B587" s="1164"/>
      <c r="C587" s="1165"/>
      <c r="D587" s="1166"/>
      <c r="E587" s="587">
        <f t="shared" si="54"/>
        <v>0</v>
      </c>
      <c r="G587" s="1163">
        <v>60</v>
      </c>
      <c r="H587" s="1164"/>
      <c r="I587" s="1165"/>
      <c r="J587" s="1166"/>
      <c r="K587" s="587">
        <f t="shared" si="55"/>
        <v>0</v>
      </c>
      <c r="M587" s="1163">
        <v>60</v>
      </c>
      <c r="N587" s="1164"/>
      <c r="O587" s="1165"/>
      <c r="P587" s="1166"/>
      <c r="Q587" s="587">
        <f t="shared" si="56"/>
        <v>0</v>
      </c>
      <c r="S587" s="1163">
        <v>60</v>
      </c>
      <c r="T587" s="1164"/>
      <c r="U587" s="1165"/>
      <c r="V587" s="1166"/>
      <c r="W587" s="587">
        <f t="shared" si="57"/>
        <v>0</v>
      </c>
      <c r="Y587" s="1163">
        <v>60</v>
      </c>
      <c r="Z587" s="1164"/>
      <c r="AA587" s="1165"/>
      <c r="AB587" s="1166"/>
      <c r="AC587" s="587">
        <f t="shared" si="58"/>
        <v>0</v>
      </c>
      <c r="AE587" s="1163">
        <v>60</v>
      </c>
      <c r="AF587" s="1164"/>
      <c r="AG587" s="1165"/>
      <c r="AH587" s="1166"/>
      <c r="AI587" s="587">
        <f t="shared" si="59"/>
        <v>0</v>
      </c>
      <c r="AK587" s="1163">
        <v>60</v>
      </c>
      <c r="AL587" s="1164"/>
      <c r="AM587" s="1165"/>
      <c r="AN587" s="1166"/>
      <c r="AO587" s="587">
        <f t="shared" si="60"/>
        <v>0</v>
      </c>
      <c r="AQ587" s="1163">
        <v>60</v>
      </c>
      <c r="AR587" s="1164"/>
      <c r="AS587" s="1165"/>
      <c r="AT587" s="1166"/>
      <c r="AU587" s="587">
        <f t="shared" si="61"/>
        <v>0</v>
      </c>
      <c r="AW587" s="1163">
        <v>60</v>
      </c>
      <c r="AX587" s="1164"/>
      <c r="AY587" s="1165"/>
      <c r="AZ587" s="1166"/>
      <c r="BA587" s="587">
        <f t="shared" si="62"/>
        <v>0</v>
      </c>
    </row>
    <row r="588" spans="1:53" s="17" customFormat="1" ht="16.75" hidden="1" customHeight="1" outlineLevel="2">
      <c r="A588" s="1163">
        <v>61</v>
      </c>
      <c r="B588" s="1164"/>
      <c r="C588" s="1165"/>
      <c r="D588" s="1166"/>
      <c r="E588" s="587">
        <f t="shared" si="54"/>
        <v>0</v>
      </c>
      <c r="G588" s="1163">
        <v>61</v>
      </c>
      <c r="H588" s="1164"/>
      <c r="I588" s="1165"/>
      <c r="J588" s="1166"/>
      <c r="K588" s="587">
        <f t="shared" si="55"/>
        <v>0</v>
      </c>
      <c r="M588" s="1163">
        <v>61</v>
      </c>
      <c r="N588" s="1164"/>
      <c r="O588" s="1165"/>
      <c r="P588" s="1166"/>
      <c r="Q588" s="587">
        <f t="shared" si="56"/>
        <v>0</v>
      </c>
      <c r="S588" s="1163">
        <v>61</v>
      </c>
      <c r="T588" s="1164"/>
      <c r="U588" s="1165"/>
      <c r="V588" s="1166"/>
      <c r="W588" s="587">
        <f t="shared" si="57"/>
        <v>0</v>
      </c>
      <c r="Y588" s="1163">
        <v>61</v>
      </c>
      <c r="Z588" s="1164"/>
      <c r="AA588" s="1165"/>
      <c r="AB588" s="1166"/>
      <c r="AC588" s="587">
        <f t="shared" si="58"/>
        <v>0</v>
      </c>
      <c r="AE588" s="1163">
        <v>61</v>
      </c>
      <c r="AF588" s="1164"/>
      <c r="AG588" s="1165"/>
      <c r="AH588" s="1166"/>
      <c r="AI588" s="587">
        <f t="shared" si="59"/>
        <v>0</v>
      </c>
      <c r="AK588" s="1163">
        <v>61</v>
      </c>
      <c r="AL588" s="1164"/>
      <c r="AM588" s="1165"/>
      <c r="AN588" s="1166"/>
      <c r="AO588" s="587">
        <f t="shared" si="60"/>
        <v>0</v>
      </c>
      <c r="AQ588" s="1163">
        <v>61</v>
      </c>
      <c r="AR588" s="1164"/>
      <c r="AS588" s="1165"/>
      <c r="AT588" s="1166"/>
      <c r="AU588" s="587">
        <f t="shared" si="61"/>
        <v>0</v>
      </c>
      <c r="AW588" s="1163">
        <v>61</v>
      </c>
      <c r="AX588" s="1164"/>
      <c r="AY588" s="1165"/>
      <c r="AZ588" s="1166"/>
      <c r="BA588" s="587">
        <f t="shared" si="62"/>
        <v>0</v>
      </c>
    </row>
    <row r="589" spans="1:53" s="17" customFormat="1" ht="16.75" hidden="1" customHeight="1" outlineLevel="2">
      <c r="A589" s="1163">
        <v>62</v>
      </c>
      <c r="B589" s="1164"/>
      <c r="C589" s="1165"/>
      <c r="D589" s="1166"/>
      <c r="E589" s="587">
        <f t="shared" si="54"/>
        <v>0</v>
      </c>
      <c r="G589" s="1163">
        <v>62</v>
      </c>
      <c r="H589" s="1164"/>
      <c r="I589" s="1165"/>
      <c r="J589" s="1166"/>
      <c r="K589" s="587">
        <f t="shared" si="55"/>
        <v>0</v>
      </c>
      <c r="M589" s="1163">
        <v>62</v>
      </c>
      <c r="N589" s="1164"/>
      <c r="O589" s="1165"/>
      <c r="P589" s="1166"/>
      <c r="Q589" s="587">
        <f t="shared" si="56"/>
        <v>0</v>
      </c>
      <c r="S589" s="1163">
        <v>62</v>
      </c>
      <c r="T589" s="1164"/>
      <c r="U589" s="1165"/>
      <c r="V589" s="1166"/>
      <c r="W589" s="587">
        <f t="shared" si="57"/>
        <v>0</v>
      </c>
      <c r="Y589" s="1163">
        <v>62</v>
      </c>
      <c r="Z589" s="1164"/>
      <c r="AA589" s="1165"/>
      <c r="AB589" s="1166"/>
      <c r="AC589" s="587">
        <f t="shared" si="58"/>
        <v>0</v>
      </c>
      <c r="AE589" s="1163">
        <v>62</v>
      </c>
      <c r="AF589" s="1164"/>
      <c r="AG589" s="1165"/>
      <c r="AH589" s="1166"/>
      <c r="AI589" s="587">
        <f t="shared" si="59"/>
        <v>0</v>
      </c>
      <c r="AK589" s="1163">
        <v>62</v>
      </c>
      <c r="AL589" s="1164"/>
      <c r="AM589" s="1165"/>
      <c r="AN589" s="1166"/>
      <c r="AO589" s="587">
        <f t="shared" si="60"/>
        <v>0</v>
      </c>
      <c r="AQ589" s="1163">
        <v>62</v>
      </c>
      <c r="AR589" s="1164"/>
      <c r="AS589" s="1165"/>
      <c r="AT589" s="1166"/>
      <c r="AU589" s="587">
        <f t="shared" si="61"/>
        <v>0</v>
      </c>
      <c r="AW589" s="1163">
        <v>62</v>
      </c>
      <c r="AX589" s="1164"/>
      <c r="AY589" s="1165"/>
      <c r="AZ589" s="1166"/>
      <c r="BA589" s="587">
        <f t="shared" si="62"/>
        <v>0</v>
      </c>
    </row>
    <row r="590" spans="1:53" s="17" customFormat="1" ht="16.75" hidden="1" customHeight="1" outlineLevel="2">
      <c r="A590" s="1163">
        <v>63</v>
      </c>
      <c r="B590" s="1164"/>
      <c r="C590" s="1165"/>
      <c r="D590" s="1166"/>
      <c r="E590" s="587">
        <f t="shared" si="54"/>
        <v>0</v>
      </c>
      <c r="G590" s="1163">
        <v>63</v>
      </c>
      <c r="H590" s="1164"/>
      <c r="I590" s="1165"/>
      <c r="J590" s="1166"/>
      <c r="K590" s="587">
        <f t="shared" si="55"/>
        <v>0</v>
      </c>
      <c r="M590" s="1163">
        <v>63</v>
      </c>
      <c r="N590" s="1164"/>
      <c r="O590" s="1165"/>
      <c r="P590" s="1166"/>
      <c r="Q590" s="587">
        <f t="shared" si="56"/>
        <v>0</v>
      </c>
      <c r="S590" s="1163">
        <v>63</v>
      </c>
      <c r="T590" s="1164"/>
      <c r="U590" s="1165"/>
      <c r="V590" s="1166"/>
      <c r="W590" s="587">
        <f t="shared" si="57"/>
        <v>0</v>
      </c>
      <c r="Y590" s="1163">
        <v>63</v>
      </c>
      <c r="Z590" s="1164"/>
      <c r="AA590" s="1165"/>
      <c r="AB590" s="1166"/>
      <c r="AC590" s="587">
        <f t="shared" si="58"/>
        <v>0</v>
      </c>
      <c r="AE590" s="1163">
        <v>63</v>
      </c>
      <c r="AF590" s="1164"/>
      <c r="AG590" s="1165"/>
      <c r="AH590" s="1166"/>
      <c r="AI590" s="587">
        <f t="shared" si="59"/>
        <v>0</v>
      </c>
      <c r="AK590" s="1163">
        <v>63</v>
      </c>
      <c r="AL590" s="1164"/>
      <c r="AM590" s="1165"/>
      <c r="AN590" s="1166"/>
      <c r="AO590" s="587">
        <f t="shared" si="60"/>
        <v>0</v>
      </c>
      <c r="AQ590" s="1163">
        <v>63</v>
      </c>
      <c r="AR590" s="1164"/>
      <c r="AS590" s="1165"/>
      <c r="AT590" s="1166"/>
      <c r="AU590" s="587">
        <f t="shared" si="61"/>
        <v>0</v>
      </c>
      <c r="AW590" s="1163">
        <v>63</v>
      </c>
      <c r="AX590" s="1164"/>
      <c r="AY590" s="1165"/>
      <c r="AZ590" s="1166"/>
      <c r="BA590" s="587">
        <f t="shared" si="62"/>
        <v>0</v>
      </c>
    </row>
    <row r="591" spans="1:53" s="17" customFormat="1" ht="16.75" hidden="1" customHeight="1" outlineLevel="2">
      <c r="A591" s="1163">
        <v>64</v>
      </c>
      <c r="B591" s="1164"/>
      <c r="C591" s="1165"/>
      <c r="D591" s="1166"/>
      <c r="E591" s="587">
        <f t="shared" si="54"/>
        <v>0</v>
      </c>
      <c r="G591" s="1163">
        <v>64</v>
      </c>
      <c r="H591" s="1164"/>
      <c r="I591" s="1165"/>
      <c r="J591" s="1166"/>
      <c r="K591" s="587">
        <f t="shared" si="55"/>
        <v>0</v>
      </c>
      <c r="M591" s="1163">
        <v>64</v>
      </c>
      <c r="N591" s="1164"/>
      <c r="O591" s="1165"/>
      <c r="P591" s="1166"/>
      <c r="Q591" s="587">
        <f t="shared" si="56"/>
        <v>0</v>
      </c>
      <c r="S591" s="1163">
        <v>64</v>
      </c>
      <c r="T591" s="1164"/>
      <c r="U591" s="1165"/>
      <c r="V591" s="1166"/>
      <c r="W591" s="587">
        <f t="shared" si="57"/>
        <v>0</v>
      </c>
      <c r="Y591" s="1163">
        <v>64</v>
      </c>
      <c r="Z591" s="1164"/>
      <c r="AA591" s="1165"/>
      <c r="AB591" s="1166"/>
      <c r="AC591" s="587">
        <f t="shared" si="58"/>
        <v>0</v>
      </c>
      <c r="AE591" s="1163">
        <v>64</v>
      </c>
      <c r="AF591" s="1164"/>
      <c r="AG591" s="1165"/>
      <c r="AH591" s="1166"/>
      <c r="AI591" s="587">
        <f t="shared" si="59"/>
        <v>0</v>
      </c>
      <c r="AK591" s="1163">
        <v>64</v>
      </c>
      <c r="AL591" s="1164"/>
      <c r="AM591" s="1165"/>
      <c r="AN591" s="1166"/>
      <c r="AO591" s="587">
        <f t="shared" si="60"/>
        <v>0</v>
      </c>
      <c r="AQ591" s="1163">
        <v>64</v>
      </c>
      <c r="AR591" s="1164"/>
      <c r="AS591" s="1165"/>
      <c r="AT591" s="1166"/>
      <c r="AU591" s="587">
        <f t="shared" si="61"/>
        <v>0</v>
      </c>
      <c r="AW591" s="1163">
        <v>64</v>
      </c>
      <c r="AX591" s="1164"/>
      <c r="AY591" s="1165"/>
      <c r="AZ591" s="1166"/>
      <c r="BA591" s="587">
        <f t="shared" si="62"/>
        <v>0</v>
      </c>
    </row>
    <row r="592" spans="1:53" s="17" customFormat="1" ht="16.75" hidden="1" customHeight="1" outlineLevel="2">
      <c r="A592" s="1163">
        <v>65</v>
      </c>
      <c r="B592" s="1164"/>
      <c r="C592" s="1165"/>
      <c r="D592" s="1166"/>
      <c r="E592" s="587">
        <f t="shared" si="54"/>
        <v>0</v>
      </c>
      <c r="G592" s="1163">
        <v>65</v>
      </c>
      <c r="H592" s="1164"/>
      <c r="I592" s="1165"/>
      <c r="J592" s="1166"/>
      <c r="K592" s="587">
        <f t="shared" si="55"/>
        <v>0</v>
      </c>
      <c r="M592" s="1163">
        <v>65</v>
      </c>
      <c r="N592" s="1164"/>
      <c r="O592" s="1165"/>
      <c r="P592" s="1166"/>
      <c r="Q592" s="587">
        <f t="shared" si="56"/>
        <v>0</v>
      </c>
      <c r="S592" s="1163">
        <v>65</v>
      </c>
      <c r="T592" s="1164"/>
      <c r="U592" s="1165"/>
      <c r="V592" s="1166"/>
      <c r="W592" s="587">
        <f t="shared" si="57"/>
        <v>0</v>
      </c>
      <c r="Y592" s="1163">
        <v>65</v>
      </c>
      <c r="Z592" s="1164"/>
      <c r="AA592" s="1165"/>
      <c r="AB592" s="1166"/>
      <c r="AC592" s="587">
        <f t="shared" si="58"/>
        <v>0</v>
      </c>
      <c r="AE592" s="1163">
        <v>65</v>
      </c>
      <c r="AF592" s="1164"/>
      <c r="AG592" s="1165"/>
      <c r="AH592" s="1166"/>
      <c r="AI592" s="587">
        <f t="shared" si="59"/>
        <v>0</v>
      </c>
      <c r="AK592" s="1163">
        <v>65</v>
      </c>
      <c r="AL592" s="1164"/>
      <c r="AM592" s="1165"/>
      <c r="AN592" s="1166"/>
      <c r="AO592" s="587">
        <f t="shared" si="60"/>
        <v>0</v>
      </c>
      <c r="AQ592" s="1163">
        <v>65</v>
      </c>
      <c r="AR592" s="1164"/>
      <c r="AS592" s="1165"/>
      <c r="AT592" s="1166"/>
      <c r="AU592" s="587">
        <f t="shared" si="61"/>
        <v>0</v>
      </c>
      <c r="AW592" s="1163">
        <v>65</v>
      </c>
      <c r="AX592" s="1164"/>
      <c r="AY592" s="1165"/>
      <c r="AZ592" s="1166"/>
      <c r="BA592" s="587">
        <f t="shared" si="62"/>
        <v>0</v>
      </c>
    </row>
    <row r="593" spans="1:53" s="17" customFormat="1" ht="16.75" hidden="1" customHeight="1" outlineLevel="2">
      <c r="A593" s="1163">
        <v>66</v>
      </c>
      <c r="B593" s="1164"/>
      <c r="C593" s="1165"/>
      <c r="D593" s="1166"/>
      <c r="E593" s="587">
        <f t="shared" ref="E593:E656" si="63">IF(AND(C593&gt;=D$521,C593&lt;=D$520),1,0)</f>
        <v>0</v>
      </c>
      <c r="G593" s="1163">
        <v>66</v>
      </c>
      <c r="H593" s="1164"/>
      <c r="I593" s="1165"/>
      <c r="J593" s="1166"/>
      <c r="K593" s="587">
        <f t="shared" ref="K593:K656" si="64">IF(AND(I593&gt;=J$521,I593&lt;=J$520),1,0)</f>
        <v>0</v>
      </c>
      <c r="M593" s="1163">
        <v>66</v>
      </c>
      <c r="N593" s="1164"/>
      <c r="O593" s="1165"/>
      <c r="P593" s="1166"/>
      <c r="Q593" s="587">
        <f t="shared" ref="Q593:Q656" si="65">IF(AND(O593&gt;=P$521,O593&lt;=P$520),1,0)</f>
        <v>0</v>
      </c>
      <c r="S593" s="1163">
        <v>66</v>
      </c>
      <c r="T593" s="1164"/>
      <c r="U593" s="1165"/>
      <c r="V593" s="1166"/>
      <c r="W593" s="587">
        <f t="shared" ref="W593:W656" si="66">IF(AND(U593&gt;=V$521,U593&lt;=V$520),1,0)</f>
        <v>0</v>
      </c>
      <c r="Y593" s="1163">
        <v>66</v>
      </c>
      <c r="Z593" s="1164"/>
      <c r="AA593" s="1165"/>
      <c r="AB593" s="1166"/>
      <c r="AC593" s="587">
        <f t="shared" ref="AC593:AC656" si="67">IF(AND(AA593&gt;=AB$521,AA593&lt;=AB$520),1,0)</f>
        <v>0</v>
      </c>
      <c r="AE593" s="1163">
        <v>66</v>
      </c>
      <c r="AF593" s="1164"/>
      <c r="AG593" s="1165"/>
      <c r="AH593" s="1166"/>
      <c r="AI593" s="587">
        <f t="shared" ref="AI593:AI656" si="68">IF(AND(AG593&gt;=AH$521,AG593&lt;=AH$520),1,0)</f>
        <v>0</v>
      </c>
      <c r="AK593" s="1163">
        <v>66</v>
      </c>
      <c r="AL593" s="1164"/>
      <c r="AM593" s="1165"/>
      <c r="AN593" s="1166"/>
      <c r="AO593" s="587">
        <f t="shared" ref="AO593:AO656" si="69">IF(AND(AM593&gt;=AN$521,AM593&lt;=AN$520),1,0)</f>
        <v>0</v>
      </c>
      <c r="AQ593" s="1163">
        <v>66</v>
      </c>
      <c r="AR593" s="1164"/>
      <c r="AS593" s="1165"/>
      <c r="AT593" s="1166"/>
      <c r="AU593" s="587">
        <f t="shared" ref="AU593:AU656" si="70">IF(AND(AS593&gt;=AT$521,AS593&lt;=AT$520),1,0)</f>
        <v>0</v>
      </c>
      <c r="AW593" s="1163">
        <v>66</v>
      </c>
      <c r="AX593" s="1164"/>
      <c r="AY593" s="1165"/>
      <c r="AZ593" s="1166"/>
      <c r="BA593" s="587">
        <f t="shared" ref="BA593:BA656" si="71">IF(AND(AY593&gt;=AZ$521,AY593&lt;=AZ$520),1,0)</f>
        <v>0</v>
      </c>
    </row>
    <row r="594" spans="1:53" s="17" customFormat="1" ht="16.75" hidden="1" customHeight="1" outlineLevel="2">
      <c r="A594" s="1163">
        <v>67</v>
      </c>
      <c r="B594" s="1164"/>
      <c r="C594" s="1165"/>
      <c r="D594" s="1166"/>
      <c r="E594" s="587">
        <f t="shared" si="63"/>
        <v>0</v>
      </c>
      <c r="G594" s="1163">
        <v>67</v>
      </c>
      <c r="H594" s="1164"/>
      <c r="I594" s="1165"/>
      <c r="J594" s="1166"/>
      <c r="K594" s="587">
        <f t="shared" si="64"/>
        <v>0</v>
      </c>
      <c r="M594" s="1163">
        <v>67</v>
      </c>
      <c r="N594" s="1164"/>
      <c r="O594" s="1165"/>
      <c r="P594" s="1166"/>
      <c r="Q594" s="587">
        <f t="shared" si="65"/>
        <v>0</v>
      </c>
      <c r="S594" s="1163">
        <v>67</v>
      </c>
      <c r="T594" s="1164"/>
      <c r="U594" s="1165"/>
      <c r="V594" s="1166"/>
      <c r="W594" s="587">
        <f t="shared" si="66"/>
        <v>0</v>
      </c>
      <c r="Y594" s="1163">
        <v>67</v>
      </c>
      <c r="Z594" s="1164"/>
      <c r="AA594" s="1165"/>
      <c r="AB594" s="1166"/>
      <c r="AC594" s="587">
        <f t="shared" si="67"/>
        <v>0</v>
      </c>
      <c r="AE594" s="1163">
        <v>67</v>
      </c>
      <c r="AF594" s="1164"/>
      <c r="AG594" s="1165"/>
      <c r="AH594" s="1166"/>
      <c r="AI594" s="587">
        <f t="shared" si="68"/>
        <v>0</v>
      </c>
      <c r="AK594" s="1163">
        <v>67</v>
      </c>
      <c r="AL594" s="1164"/>
      <c r="AM594" s="1165"/>
      <c r="AN594" s="1166"/>
      <c r="AO594" s="587">
        <f t="shared" si="69"/>
        <v>0</v>
      </c>
      <c r="AQ594" s="1163">
        <v>67</v>
      </c>
      <c r="AR594" s="1164"/>
      <c r="AS594" s="1165"/>
      <c r="AT594" s="1166"/>
      <c r="AU594" s="587">
        <f t="shared" si="70"/>
        <v>0</v>
      </c>
      <c r="AW594" s="1163">
        <v>67</v>
      </c>
      <c r="AX594" s="1164"/>
      <c r="AY594" s="1165"/>
      <c r="AZ594" s="1166"/>
      <c r="BA594" s="587">
        <f t="shared" si="71"/>
        <v>0</v>
      </c>
    </row>
    <row r="595" spans="1:53" s="17" customFormat="1" ht="16.75" hidden="1" customHeight="1" outlineLevel="2">
      <c r="A595" s="1163">
        <v>68</v>
      </c>
      <c r="B595" s="1164"/>
      <c r="C595" s="1165"/>
      <c r="D595" s="1166"/>
      <c r="E595" s="587">
        <f t="shared" si="63"/>
        <v>0</v>
      </c>
      <c r="G595" s="1163">
        <v>68</v>
      </c>
      <c r="H595" s="1164"/>
      <c r="I595" s="1165"/>
      <c r="J595" s="1166"/>
      <c r="K595" s="587">
        <f t="shared" si="64"/>
        <v>0</v>
      </c>
      <c r="M595" s="1163">
        <v>68</v>
      </c>
      <c r="N595" s="1164"/>
      <c r="O595" s="1165"/>
      <c r="P595" s="1166"/>
      <c r="Q595" s="587">
        <f t="shared" si="65"/>
        <v>0</v>
      </c>
      <c r="S595" s="1163">
        <v>68</v>
      </c>
      <c r="T595" s="1164"/>
      <c r="U595" s="1165"/>
      <c r="V595" s="1166"/>
      <c r="W595" s="587">
        <f t="shared" si="66"/>
        <v>0</v>
      </c>
      <c r="Y595" s="1163">
        <v>68</v>
      </c>
      <c r="Z595" s="1164"/>
      <c r="AA595" s="1165"/>
      <c r="AB595" s="1166"/>
      <c r="AC595" s="587">
        <f t="shared" si="67"/>
        <v>0</v>
      </c>
      <c r="AE595" s="1163">
        <v>68</v>
      </c>
      <c r="AF595" s="1164"/>
      <c r="AG595" s="1165"/>
      <c r="AH595" s="1166"/>
      <c r="AI595" s="587">
        <f t="shared" si="68"/>
        <v>0</v>
      </c>
      <c r="AK595" s="1163">
        <v>68</v>
      </c>
      <c r="AL595" s="1164"/>
      <c r="AM595" s="1165"/>
      <c r="AN595" s="1166"/>
      <c r="AO595" s="587">
        <f t="shared" si="69"/>
        <v>0</v>
      </c>
      <c r="AQ595" s="1163">
        <v>68</v>
      </c>
      <c r="AR595" s="1164"/>
      <c r="AS595" s="1165"/>
      <c r="AT595" s="1166"/>
      <c r="AU595" s="587">
        <f t="shared" si="70"/>
        <v>0</v>
      </c>
      <c r="AW595" s="1163">
        <v>68</v>
      </c>
      <c r="AX595" s="1164"/>
      <c r="AY595" s="1165"/>
      <c r="AZ595" s="1166"/>
      <c r="BA595" s="587">
        <f t="shared" si="71"/>
        <v>0</v>
      </c>
    </row>
    <row r="596" spans="1:53" s="17" customFormat="1" ht="16.75" hidden="1" customHeight="1" outlineLevel="2">
      <c r="A596" s="1163">
        <v>69</v>
      </c>
      <c r="B596" s="1164"/>
      <c r="C596" s="1165"/>
      <c r="D596" s="1166"/>
      <c r="E596" s="587">
        <f t="shared" si="63"/>
        <v>0</v>
      </c>
      <c r="G596" s="1163">
        <v>69</v>
      </c>
      <c r="H596" s="1164"/>
      <c r="I596" s="1165"/>
      <c r="J596" s="1166"/>
      <c r="K596" s="587">
        <f t="shared" si="64"/>
        <v>0</v>
      </c>
      <c r="M596" s="1163">
        <v>69</v>
      </c>
      <c r="N596" s="1164"/>
      <c r="O596" s="1165"/>
      <c r="P596" s="1166"/>
      <c r="Q596" s="587">
        <f t="shared" si="65"/>
        <v>0</v>
      </c>
      <c r="S596" s="1163">
        <v>69</v>
      </c>
      <c r="T596" s="1164"/>
      <c r="U596" s="1165"/>
      <c r="V596" s="1166"/>
      <c r="W596" s="587">
        <f t="shared" si="66"/>
        <v>0</v>
      </c>
      <c r="Y596" s="1163">
        <v>69</v>
      </c>
      <c r="Z596" s="1164"/>
      <c r="AA596" s="1165"/>
      <c r="AB596" s="1166"/>
      <c r="AC596" s="587">
        <f t="shared" si="67"/>
        <v>0</v>
      </c>
      <c r="AE596" s="1163">
        <v>69</v>
      </c>
      <c r="AF596" s="1164"/>
      <c r="AG596" s="1165"/>
      <c r="AH596" s="1166"/>
      <c r="AI596" s="587">
        <f t="shared" si="68"/>
        <v>0</v>
      </c>
      <c r="AK596" s="1163">
        <v>69</v>
      </c>
      <c r="AL596" s="1164"/>
      <c r="AM596" s="1165"/>
      <c r="AN596" s="1166"/>
      <c r="AO596" s="587">
        <f t="shared" si="69"/>
        <v>0</v>
      </c>
      <c r="AQ596" s="1163">
        <v>69</v>
      </c>
      <c r="AR596" s="1164"/>
      <c r="AS596" s="1165"/>
      <c r="AT596" s="1166"/>
      <c r="AU596" s="587">
        <f t="shared" si="70"/>
        <v>0</v>
      </c>
      <c r="AW596" s="1163">
        <v>69</v>
      </c>
      <c r="AX596" s="1164"/>
      <c r="AY596" s="1165"/>
      <c r="AZ596" s="1166"/>
      <c r="BA596" s="587">
        <f t="shared" si="71"/>
        <v>0</v>
      </c>
    </row>
    <row r="597" spans="1:53" s="17" customFormat="1" ht="16.75" hidden="1" customHeight="1" outlineLevel="2">
      <c r="A597" s="1163">
        <v>70</v>
      </c>
      <c r="B597" s="1164"/>
      <c r="C597" s="1165"/>
      <c r="D597" s="1166"/>
      <c r="E597" s="587">
        <f t="shared" si="63"/>
        <v>0</v>
      </c>
      <c r="G597" s="1163">
        <v>70</v>
      </c>
      <c r="H597" s="1164"/>
      <c r="I597" s="1165"/>
      <c r="J597" s="1166"/>
      <c r="K597" s="587">
        <f t="shared" si="64"/>
        <v>0</v>
      </c>
      <c r="M597" s="1163">
        <v>70</v>
      </c>
      <c r="N597" s="1164"/>
      <c r="O597" s="1165"/>
      <c r="P597" s="1166"/>
      <c r="Q597" s="587">
        <f t="shared" si="65"/>
        <v>0</v>
      </c>
      <c r="S597" s="1163">
        <v>70</v>
      </c>
      <c r="T597" s="1164"/>
      <c r="U597" s="1165"/>
      <c r="V597" s="1166"/>
      <c r="W597" s="587">
        <f t="shared" si="66"/>
        <v>0</v>
      </c>
      <c r="Y597" s="1163">
        <v>70</v>
      </c>
      <c r="Z597" s="1164"/>
      <c r="AA597" s="1165"/>
      <c r="AB597" s="1166"/>
      <c r="AC597" s="587">
        <f t="shared" si="67"/>
        <v>0</v>
      </c>
      <c r="AE597" s="1163">
        <v>70</v>
      </c>
      <c r="AF597" s="1164"/>
      <c r="AG597" s="1165"/>
      <c r="AH597" s="1166"/>
      <c r="AI597" s="587">
        <f t="shared" si="68"/>
        <v>0</v>
      </c>
      <c r="AK597" s="1163">
        <v>70</v>
      </c>
      <c r="AL597" s="1164"/>
      <c r="AM597" s="1165"/>
      <c r="AN597" s="1166"/>
      <c r="AO597" s="587">
        <f t="shared" si="69"/>
        <v>0</v>
      </c>
      <c r="AQ597" s="1163">
        <v>70</v>
      </c>
      <c r="AR597" s="1164"/>
      <c r="AS597" s="1165"/>
      <c r="AT597" s="1166"/>
      <c r="AU597" s="587">
        <f t="shared" si="70"/>
        <v>0</v>
      </c>
      <c r="AW597" s="1163">
        <v>70</v>
      </c>
      <c r="AX597" s="1164"/>
      <c r="AY597" s="1165"/>
      <c r="AZ597" s="1166"/>
      <c r="BA597" s="587">
        <f t="shared" si="71"/>
        <v>0</v>
      </c>
    </row>
    <row r="598" spans="1:53" s="17" customFormat="1" ht="16.75" hidden="1" customHeight="1" outlineLevel="2">
      <c r="A598" s="1163">
        <v>71</v>
      </c>
      <c r="B598" s="1164"/>
      <c r="C598" s="1165"/>
      <c r="D598" s="1166"/>
      <c r="E598" s="587">
        <f t="shared" si="63"/>
        <v>0</v>
      </c>
      <c r="G598" s="1163">
        <v>71</v>
      </c>
      <c r="H598" s="1164"/>
      <c r="I598" s="1165"/>
      <c r="J598" s="1166"/>
      <c r="K598" s="587">
        <f t="shared" si="64"/>
        <v>0</v>
      </c>
      <c r="M598" s="1163">
        <v>71</v>
      </c>
      <c r="N598" s="1164"/>
      <c r="O598" s="1165"/>
      <c r="P598" s="1166"/>
      <c r="Q598" s="587">
        <f t="shared" si="65"/>
        <v>0</v>
      </c>
      <c r="S598" s="1163">
        <v>71</v>
      </c>
      <c r="T598" s="1164"/>
      <c r="U598" s="1165"/>
      <c r="V598" s="1166"/>
      <c r="W598" s="587">
        <f t="shared" si="66"/>
        <v>0</v>
      </c>
      <c r="Y598" s="1163">
        <v>71</v>
      </c>
      <c r="Z598" s="1164"/>
      <c r="AA598" s="1165"/>
      <c r="AB598" s="1166"/>
      <c r="AC598" s="587">
        <f t="shared" si="67"/>
        <v>0</v>
      </c>
      <c r="AE598" s="1163">
        <v>71</v>
      </c>
      <c r="AF598" s="1164"/>
      <c r="AG598" s="1165"/>
      <c r="AH598" s="1166"/>
      <c r="AI598" s="587">
        <f t="shared" si="68"/>
        <v>0</v>
      </c>
      <c r="AK598" s="1163">
        <v>71</v>
      </c>
      <c r="AL598" s="1164"/>
      <c r="AM598" s="1165"/>
      <c r="AN598" s="1166"/>
      <c r="AO598" s="587">
        <f t="shared" si="69"/>
        <v>0</v>
      </c>
      <c r="AQ598" s="1163">
        <v>71</v>
      </c>
      <c r="AR598" s="1164"/>
      <c r="AS598" s="1165"/>
      <c r="AT598" s="1166"/>
      <c r="AU598" s="587">
        <f t="shared" si="70"/>
        <v>0</v>
      </c>
      <c r="AW598" s="1163">
        <v>71</v>
      </c>
      <c r="AX598" s="1164"/>
      <c r="AY598" s="1165"/>
      <c r="AZ598" s="1166"/>
      <c r="BA598" s="587">
        <f t="shared" si="71"/>
        <v>0</v>
      </c>
    </row>
    <row r="599" spans="1:53" s="17" customFormat="1" ht="16.75" hidden="1" customHeight="1" outlineLevel="2">
      <c r="A599" s="1163">
        <v>72</v>
      </c>
      <c r="B599" s="1164"/>
      <c r="C599" s="1165"/>
      <c r="D599" s="1166"/>
      <c r="E599" s="587">
        <f t="shared" si="63"/>
        <v>0</v>
      </c>
      <c r="G599" s="1163">
        <v>72</v>
      </c>
      <c r="H599" s="1164"/>
      <c r="I599" s="1165"/>
      <c r="J599" s="1166"/>
      <c r="K599" s="587">
        <f t="shared" si="64"/>
        <v>0</v>
      </c>
      <c r="M599" s="1163">
        <v>72</v>
      </c>
      <c r="N599" s="1164"/>
      <c r="O599" s="1165"/>
      <c r="P599" s="1166"/>
      <c r="Q599" s="587">
        <f t="shared" si="65"/>
        <v>0</v>
      </c>
      <c r="S599" s="1163">
        <v>72</v>
      </c>
      <c r="T599" s="1164"/>
      <c r="U599" s="1165"/>
      <c r="V599" s="1166"/>
      <c r="W599" s="587">
        <f t="shared" si="66"/>
        <v>0</v>
      </c>
      <c r="Y599" s="1163">
        <v>72</v>
      </c>
      <c r="Z599" s="1164"/>
      <c r="AA599" s="1165"/>
      <c r="AB599" s="1166"/>
      <c r="AC599" s="587">
        <f t="shared" si="67"/>
        <v>0</v>
      </c>
      <c r="AE599" s="1163">
        <v>72</v>
      </c>
      <c r="AF599" s="1164"/>
      <c r="AG599" s="1165"/>
      <c r="AH599" s="1166"/>
      <c r="AI599" s="587">
        <f t="shared" si="68"/>
        <v>0</v>
      </c>
      <c r="AK599" s="1163">
        <v>72</v>
      </c>
      <c r="AL599" s="1164"/>
      <c r="AM599" s="1165"/>
      <c r="AN599" s="1166"/>
      <c r="AO599" s="587">
        <f t="shared" si="69"/>
        <v>0</v>
      </c>
      <c r="AQ599" s="1163">
        <v>72</v>
      </c>
      <c r="AR599" s="1164"/>
      <c r="AS599" s="1165"/>
      <c r="AT599" s="1166"/>
      <c r="AU599" s="587">
        <f t="shared" si="70"/>
        <v>0</v>
      </c>
      <c r="AW599" s="1163">
        <v>72</v>
      </c>
      <c r="AX599" s="1164"/>
      <c r="AY599" s="1165"/>
      <c r="AZ599" s="1166"/>
      <c r="BA599" s="587">
        <f t="shared" si="71"/>
        <v>0</v>
      </c>
    </row>
    <row r="600" spans="1:53" s="17" customFormat="1" ht="16.75" hidden="1" customHeight="1" outlineLevel="2">
      <c r="A600" s="1163">
        <v>73</v>
      </c>
      <c r="B600" s="1164"/>
      <c r="C600" s="1165"/>
      <c r="D600" s="1166"/>
      <c r="E600" s="587">
        <f t="shared" si="63"/>
        <v>0</v>
      </c>
      <c r="G600" s="1163">
        <v>73</v>
      </c>
      <c r="H600" s="1164"/>
      <c r="I600" s="1165"/>
      <c r="J600" s="1166"/>
      <c r="K600" s="587">
        <f t="shared" si="64"/>
        <v>0</v>
      </c>
      <c r="M600" s="1163">
        <v>73</v>
      </c>
      <c r="N600" s="1164"/>
      <c r="O600" s="1165"/>
      <c r="P600" s="1166"/>
      <c r="Q600" s="587">
        <f t="shared" si="65"/>
        <v>0</v>
      </c>
      <c r="S600" s="1163">
        <v>73</v>
      </c>
      <c r="T600" s="1164"/>
      <c r="U600" s="1165"/>
      <c r="V600" s="1166"/>
      <c r="W600" s="587">
        <f t="shared" si="66"/>
        <v>0</v>
      </c>
      <c r="Y600" s="1163">
        <v>73</v>
      </c>
      <c r="Z600" s="1164"/>
      <c r="AA600" s="1165"/>
      <c r="AB600" s="1166"/>
      <c r="AC600" s="587">
        <f t="shared" si="67"/>
        <v>0</v>
      </c>
      <c r="AE600" s="1163">
        <v>73</v>
      </c>
      <c r="AF600" s="1164"/>
      <c r="AG600" s="1165"/>
      <c r="AH600" s="1166"/>
      <c r="AI600" s="587">
        <f t="shared" si="68"/>
        <v>0</v>
      </c>
      <c r="AK600" s="1163">
        <v>73</v>
      </c>
      <c r="AL600" s="1164"/>
      <c r="AM600" s="1165"/>
      <c r="AN600" s="1166"/>
      <c r="AO600" s="587">
        <f t="shared" si="69"/>
        <v>0</v>
      </c>
      <c r="AQ600" s="1163">
        <v>73</v>
      </c>
      <c r="AR600" s="1164"/>
      <c r="AS600" s="1165"/>
      <c r="AT600" s="1166"/>
      <c r="AU600" s="587">
        <f t="shared" si="70"/>
        <v>0</v>
      </c>
      <c r="AW600" s="1163">
        <v>73</v>
      </c>
      <c r="AX600" s="1164"/>
      <c r="AY600" s="1165"/>
      <c r="AZ600" s="1166"/>
      <c r="BA600" s="587">
        <f t="shared" si="71"/>
        <v>0</v>
      </c>
    </row>
    <row r="601" spans="1:53" s="17" customFormat="1" ht="16.75" hidden="1" customHeight="1" outlineLevel="2">
      <c r="A601" s="1163">
        <v>74</v>
      </c>
      <c r="B601" s="1164"/>
      <c r="C601" s="1165"/>
      <c r="D601" s="1166"/>
      <c r="E601" s="587">
        <f t="shared" si="63"/>
        <v>0</v>
      </c>
      <c r="G601" s="1163">
        <v>74</v>
      </c>
      <c r="H601" s="1164"/>
      <c r="I601" s="1165"/>
      <c r="J601" s="1166"/>
      <c r="K601" s="587">
        <f t="shared" si="64"/>
        <v>0</v>
      </c>
      <c r="M601" s="1163">
        <v>74</v>
      </c>
      <c r="N601" s="1164"/>
      <c r="O601" s="1165"/>
      <c r="P601" s="1166"/>
      <c r="Q601" s="587">
        <f t="shared" si="65"/>
        <v>0</v>
      </c>
      <c r="S601" s="1163">
        <v>74</v>
      </c>
      <c r="T601" s="1164"/>
      <c r="U601" s="1165"/>
      <c r="V601" s="1166"/>
      <c r="W601" s="587">
        <f t="shared" si="66"/>
        <v>0</v>
      </c>
      <c r="Y601" s="1163">
        <v>74</v>
      </c>
      <c r="Z601" s="1164"/>
      <c r="AA601" s="1165"/>
      <c r="AB601" s="1166"/>
      <c r="AC601" s="587">
        <f t="shared" si="67"/>
        <v>0</v>
      </c>
      <c r="AE601" s="1163">
        <v>74</v>
      </c>
      <c r="AF601" s="1164"/>
      <c r="AG601" s="1165"/>
      <c r="AH601" s="1166"/>
      <c r="AI601" s="587">
        <f t="shared" si="68"/>
        <v>0</v>
      </c>
      <c r="AK601" s="1163">
        <v>74</v>
      </c>
      <c r="AL601" s="1164"/>
      <c r="AM601" s="1165"/>
      <c r="AN601" s="1166"/>
      <c r="AO601" s="587">
        <f t="shared" si="69"/>
        <v>0</v>
      </c>
      <c r="AQ601" s="1163">
        <v>74</v>
      </c>
      <c r="AR601" s="1164"/>
      <c r="AS601" s="1165"/>
      <c r="AT601" s="1166"/>
      <c r="AU601" s="587">
        <f t="shared" si="70"/>
        <v>0</v>
      </c>
      <c r="AW601" s="1163">
        <v>74</v>
      </c>
      <c r="AX601" s="1164"/>
      <c r="AY601" s="1165"/>
      <c r="AZ601" s="1166"/>
      <c r="BA601" s="587">
        <f t="shared" si="71"/>
        <v>0</v>
      </c>
    </row>
    <row r="602" spans="1:53" s="17" customFormat="1" ht="16.75" hidden="1" customHeight="1" outlineLevel="2">
      <c r="A602" s="1163">
        <v>75</v>
      </c>
      <c r="B602" s="1164"/>
      <c r="C602" s="1165"/>
      <c r="D602" s="1166"/>
      <c r="E602" s="587">
        <f t="shared" si="63"/>
        <v>0</v>
      </c>
      <c r="G602" s="1163">
        <v>75</v>
      </c>
      <c r="H602" s="1164"/>
      <c r="I602" s="1165"/>
      <c r="J602" s="1166"/>
      <c r="K602" s="587">
        <f t="shared" si="64"/>
        <v>0</v>
      </c>
      <c r="M602" s="1163">
        <v>75</v>
      </c>
      <c r="N602" s="1164"/>
      <c r="O602" s="1165"/>
      <c r="P602" s="1166"/>
      <c r="Q602" s="587">
        <f t="shared" si="65"/>
        <v>0</v>
      </c>
      <c r="S602" s="1163">
        <v>75</v>
      </c>
      <c r="T602" s="1164"/>
      <c r="U602" s="1165"/>
      <c r="V602" s="1166"/>
      <c r="W602" s="587">
        <f t="shared" si="66"/>
        <v>0</v>
      </c>
      <c r="Y602" s="1163">
        <v>75</v>
      </c>
      <c r="Z602" s="1164"/>
      <c r="AA602" s="1165"/>
      <c r="AB602" s="1166"/>
      <c r="AC602" s="587">
        <f t="shared" si="67"/>
        <v>0</v>
      </c>
      <c r="AE602" s="1163">
        <v>75</v>
      </c>
      <c r="AF602" s="1164"/>
      <c r="AG602" s="1165"/>
      <c r="AH602" s="1166"/>
      <c r="AI602" s="587">
        <f t="shared" si="68"/>
        <v>0</v>
      </c>
      <c r="AK602" s="1163">
        <v>75</v>
      </c>
      <c r="AL602" s="1164"/>
      <c r="AM602" s="1165"/>
      <c r="AN602" s="1166"/>
      <c r="AO602" s="587">
        <f t="shared" si="69"/>
        <v>0</v>
      </c>
      <c r="AQ602" s="1163">
        <v>75</v>
      </c>
      <c r="AR602" s="1164"/>
      <c r="AS602" s="1165"/>
      <c r="AT602" s="1166"/>
      <c r="AU602" s="587">
        <f t="shared" si="70"/>
        <v>0</v>
      </c>
      <c r="AW602" s="1163">
        <v>75</v>
      </c>
      <c r="AX602" s="1164"/>
      <c r="AY602" s="1165"/>
      <c r="AZ602" s="1166"/>
      <c r="BA602" s="587">
        <f t="shared" si="71"/>
        <v>0</v>
      </c>
    </row>
    <row r="603" spans="1:53" s="17" customFormat="1" ht="16.75" hidden="1" customHeight="1" outlineLevel="2">
      <c r="A603" s="1163">
        <v>76</v>
      </c>
      <c r="B603" s="1164"/>
      <c r="C603" s="1165"/>
      <c r="D603" s="1166"/>
      <c r="E603" s="587">
        <f t="shared" si="63"/>
        <v>0</v>
      </c>
      <c r="G603" s="1163">
        <v>76</v>
      </c>
      <c r="H603" s="1164"/>
      <c r="I603" s="1165"/>
      <c r="J603" s="1166"/>
      <c r="K603" s="587">
        <f t="shared" si="64"/>
        <v>0</v>
      </c>
      <c r="M603" s="1163">
        <v>76</v>
      </c>
      <c r="N603" s="1164"/>
      <c r="O603" s="1165"/>
      <c r="P603" s="1166"/>
      <c r="Q603" s="587">
        <f t="shared" si="65"/>
        <v>0</v>
      </c>
      <c r="S603" s="1163">
        <v>76</v>
      </c>
      <c r="T603" s="1164"/>
      <c r="U603" s="1165"/>
      <c r="V603" s="1166"/>
      <c r="W603" s="587">
        <f t="shared" si="66"/>
        <v>0</v>
      </c>
      <c r="Y603" s="1163">
        <v>76</v>
      </c>
      <c r="Z603" s="1164"/>
      <c r="AA603" s="1165"/>
      <c r="AB603" s="1166"/>
      <c r="AC603" s="587">
        <f t="shared" si="67"/>
        <v>0</v>
      </c>
      <c r="AE603" s="1163">
        <v>76</v>
      </c>
      <c r="AF603" s="1164"/>
      <c r="AG603" s="1165"/>
      <c r="AH603" s="1166"/>
      <c r="AI603" s="587">
        <f t="shared" si="68"/>
        <v>0</v>
      </c>
      <c r="AK603" s="1163">
        <v>76</v>
      </c>
      <c r="AL603" s="1164"/>
      <c r="AM603" s="1165"/>
      <c r="AN603" s="1166"/>
      <c r="AO603" s="587">
        <f t="shared" si="69"/>
        <v>0</v>
      </c>
      <c r="AQ603" s="1163">
        <v>76</v>
      </c>
      <c r="AR603" s="1164"/>
      <c r="AS603" s="1165"/>
      <c r="AT603" s="1166"/>
      <c r="AU603" s="587">
        <f t="shared" si="70"/>
        <v>0</v>
      </c>
      <c r="AW603" s="1163">
        <v>76</v>
      </c>
      <c r="AX603" s="1164"/>
      <c r="AY603" s="1165"/>
      <c r="AZ603" s="1166"/>
      <c r="BA603" s="587">
        <f t="shared" si="71"/>
        <v>0</v>
      </c>
    </row>
    <row r="604" spans="1:53" s="17" customFormat="1" ht="16.75" hidden="1" customHeight="1" outlineLevel="2">
      <c r="A604" s="1163">
        <v>77</v>
      </c>
      <c r="B604" s="1164"/>
      <c r="C604" s="1165"/>
      <c r="D604" s="1166"/>
      <c r="E604" s="587">
        <f t="shared" si="63"/>
        <v>0</v>
      </c>
      <c r="G604" s="1163">
        <v>77</v>
      </c>
      <c r="H604" s="1164"/>
      <c r="I604" s="1165"/>
      <c r="J604" s="1166"/>
      <c r="K604" s="587">
        <f t="shared" si="64"/>
        <v>0</v>
      </c>
      <c r="M604" s="1163">
        <v>77</v>
      </c>
      <c r="N604" s="1164"/>
      <c r="O604" s="1165"/>
      <c r="P604" s="1166"/>
      <c r="Q604" s="587">
        <f t="shared" si="65"/>
        <v>0</v>
      </c>
      <c r="S604" s="1163">
        <v>77</v>
      </c>
      <c r="T604" s="1164"/>
      <c r="U604" s="1165"/>
      <c r="V604" s="1166"/>
      <c r="W604" s="587">
        <f t="shared" si="66"/>
        <v>0</v>
      </c>
      <c r="Y604" s="1163">
        <v>77</v>
      </c>
      <c r="Z604" s="1164"/>
      <c r="AA604" s="1165"/>
      <c r="AB604" s="1166"/>
      <c r="AC604" s="587">
        <f t="shared" si="67"/>
        <v>0</v>
      </c>
      <c r="AE604" s="1163">
        <v>77</v>
      </c>
      <c r="AF604" s="1164"/>
      <c r="AG604" s="1165"/>
      <c r="AH604" s="1166"/>
      <c r="AI604" s="587">
        <f t="shared" si="68"/>
        <v>0</v>
      </c>
      <c r="AK604" s="1163">
        <v>77</v>
      </c>
      <c r="AL604" s="1164"/>
      <c r="AM604" s="1165"/>
      <c r="AN604" s="1166"/>
      <c r="AO604" s="587">
        <f t="shared" si="69"/>
        <v>0</v>
      </c>
      <c r="AQ604" s="1163">
        <v>77</v>
      </c>
      <c r="AR604" s="1164"/>
      <c r="AS604" s="1165"/>
      <c r="AT604" s="1166"/>
      <c r="AU604" s="587">
        <f t="shared" si="70"/>
        <v>0</v>
      </c>
      <c r="AW604" s="1163">
        <v>77</v>
      </c>
      <c r="AX604" s="1164"/>
      <c r="AY604" s="1165"/>
      <c r="AZ604" s="1166"/>
      <c r="BA604" s="587">
        <f t="shared" si="71"/>
        <v>0</v>
      </c>
    </row>
    <row r="605" spans="1:53" s="17" customFormat="1" ht="16.75" hidden="1" customHeight="1" outlineLevel="2">
      <c r="A605" s="1163">
        <v>78</v>
      </c>
      <c r="B605" s="1164"/>
      <c r="C605" s="1165"/>
      <c r="D605" s="1166"/>
      <c r="E605" s="587">
        <f t="shared" si="63"/>
        <v>0</v>
      </c>
      <c r="G605" s="1163">
        <v>78</v>
      </c>
      <c r="H605" s="1164"/>
      <c r="I605" s="1165"/>
      <c r="J605" s="1166"/>
      <c r="K605" s="587">
        <f t="shared" si="64"/>
        <v>0</v>
      </c>
      <c r="M605" s="1163">
        <v>78</v>
      </c>
      <c r="N605" s="1164"/>
      <c r="O605" s="1165"/>
      <c r="P605" s="1166"/>
      <c r="Q605" s="587">
        <f t="shared" si="65"/>
        <v>0</v>
      </c>
      <c r="S605" s="1163">
        <v>78</v>
      </c>
      <c r="T605" s="1164"/>
      <c r="U605" s="1165"/>
      <c r="V605" s="1166"/>
      <c r="W605" s="587">
        <f t="shared" si="66"/>
        <v>0</v>
      </c>
      <c r="Y605" s="1163">
        <v>78</v>
      </c>
      <c r="Z605" s="1164"/>
      <c r="AA605" s="1165"/>
      <c r="AB605" s="1166"/>
      <c r="AC605" s="587">
        <f t="shared" si="67"/>
        <v>0</v>
      </c>
      <c r="AE605" s="1163">
        <v>78</v>
      </c>
      <c r="AF605" s="1164"/>
      <c r="AG605" s="1165"/>
      <c r="AH605" s="1166"/>
      <c r="AI605" s="587">
        <f t="shared" si="68"/>
        <v>0</v>
      </c>
      <c r="AK605" s="1163">
        <v>78</v>
      </c>
      <c r="AL605" s="1164"/>
      <c r="AM605" s="1165"/>
      <c r="AN605" s="1166"/>
      <c r="AO605" s="587">
        <f t="shared" si="69"/>
        <v>0</v>
      </c>
      <c r="AQ605" s="1163">
        <v>78</v>
      </c>
      <c r="AR605" s="1164"/>
      <c r="AS605" s="1165"/>
      <c r="AT605" s="1166"/>
      <c r="AU605" s="587">
        <f t="shared" si="70"/>
        <v>0</v>
      </c>
      <c r="AW605" s="1163">
        <v>78</v>
      </c>
      <c r="AX605" s="1164"/>
      <c r="AY605" s="1165"/>
      <c r="AZ605" s="1166"/>
      <c r="BA605" s="587">
        <f t="shared" si="71"/>
        <v>0</v>
      </c>
    </row>
    <row r="606" spans="1:53" s="17" customFormat="1" ht="16.75" hidden="1" customHeight="1" outlineLevel="2">
      <c r="A606" s="1163">
        <v>79</v>
      </c>
      <c r="B606" s="1164"/>
      <c r="C606" s="1165"/>
      <c r="D606" s="1166"/>
      <c r="E606" s="587">
        <f t="shared" si="63"/>
        <v>0</v>
      </c>
      <c r="G606" s="1163">
        <v>79</v>
      </c>
      <c r="H606" s="1164"/>
      <c r="I606" s="1165"/>
      <c r="J606" s="1166"/>
      <c r="K606" s="587">
        <f t="shared" si="64"/>
        <v>0</v>
      </c>
      <c r="M606" s="1163">
        <v>79</v>
      </c>
      <c r="N606" s="1164"/>
      <c r="O606" s="1165"/>
      <c r="P606" s="1166"/>
      <c r="Q606" s="587">
        <f t="shared" si="65"/>
        <v>0</v>
      </c>
      <c r="S606" s="1163">
        <v>79</v>
      </c>
      <c r="T606" s="1164"/>
      <c r="U606" s="1165"/>
      <c r="V606" s="1166"/>
      <c r="W606" s="587">
        <f t="shared" si="66"/>
        <v>0</v>
      </c>
      <c r="Y606" s="1163">
        <v>79</v>
      </c>
      <c r="Z606" s="1164"/>
      <c r="AA606" s="1165"/>
      <c r="AB606" s="1166"/>
      <c r="AC606" s="587">
        <f t="shared" si="67"/>
        <v>0</v>
      </c>
      <c r="AE606" s="1163">
        <v>79</v>
      </c>
      <c r="AF606" s="1164"/>
      <c r="AG606" s="1165"/>
      <c r="AH606" s="1166"/>
      <c r="AI606" s="587">
        <f t="shared" si="68"/>
        <v>0</v>
      </c>
      <c r="AK606" s="1163">
        <v>79</v>
      </c>
      <c r="AL606" s="1164"/>
      <c r="AM606" s="1165"/>
      <c r="AN606" s="1166"/>
      <c r="AO606" s="587">
        <f t="shared" si="69"/>
        <v>0</v>
      </c>
      <c r="AQ606" s="1163">
        <v>79</v>
      </c>
      <c r="AR606" s="1164"/>
      <c r="AS606" s="1165"/>
      <c r="AT606" s="1166"/>
      <c r="AU606" s="587">
        <f t="shared" si="70"/>
        <v>0</v>
      </c>
      <c r="AW606" s="1163">
        <v>79</v>
      </c>
      <c r="AX606" s="1164"/>
      <c r="AY606" s="1165"/>
      <c r="AZ606" s="1166"/>
      <c r="BA606" s="587">
        <f t="shared" si="71"/>
        <v>0</v>
      </c>
    </row>
    <row r="607" spans="1:53" s="17" customFormat="1" ht="16.75" hidden="1" customHeight="1" outlineLevel="2">
      <c r="A607" s="1163">
        <v>80</v>
      </c>
      <c r="B607" s="1164"/>
      <c r="C607" s="1165"/>
      <c r="D607" s="1166"/>
      <c r="E607" s="587">
        <f t="shared" si="63"/>
        <v>0</v>
      </c>
      <c r="G607" s="1163">
        <v>80</v>
      </c>
      <c r="H607" s="1164"/>
      <c r="I607" s="1165"/>
      <c r="J607" s="1166"/>
      <c r="K607" s="587">
        <f t="shared" si="64"/>
        <v>0</v>
      </c>
      <c r="M607" s="1163">
        <v>80</v>
      </c>
      <c r="N607" s="1164"/>
      <c r="O607" s="1165"/>
      <c r="P607" s="1166"/>
      <c r="Q607" s="587">
        <f t="shared" si="65"/>
        <v>0</v>
      </c>
      <c r="S607" s="1163">
        <v>80</v>
      </c>
      <c r="T607" s="1164"/>
      <c r="U607" s="1165"/>
      <c r="V607" s="1166"/>
      <c r="W607" s="587">
        <f t="shared" si="66"/>
        <v>0</v>
      </c>
      <c r="Y607" s="1163">
        <v>80</v>
      </c>
      <c r="Z607" s="1164"/>
      <c r="AA607" s="1165"/>
      <c r="AB607" s="1166"/>
      <c r="AC607" s="587">
        <f t="shared" si="67"/>
        <v>0</v>
      </c>
      <c r="AE607" s="1163">
        <v>80</v>
      </c>
      <c r="AF607" s="1164"/>
      <c r="AG607" s="1165"/>
      <c r="AH607" s="1166"/>
      <c r="AI607" s="587">
        <f t="shared" si="68"/>
        <v>0</v>
      </c>
      <c r="AK607" s="1163">
        <v>80</v>
      </c>
      <c r="AL607" s="1164"/>
      <c r="AM607" s="1165"/>
      <c r="AN607" s="1166"/>
      <c r="AO607" s="587">
        <f t="shared" si="69"/>
        <v>0</v>
      </c>
      <c r="AQ607" s="1163">
        <v>80</v>
      </c>
      <c r="AR607" s="1164"/>
      <c r="AS607" s="1165"/>
      <c r="AT607" s="1166"/>
      <c r="AU607" s="587">
        <f t="shared" si="70"/>
        <v>0</v>
      </c>
      <c r="AW607" s="1163">
        <v>80</v>
      </c>
      <c r="AX607" s="1164"/>
      <c r="AY607" s="1165"/>
      <c r="AZ607" s="1166"/>
      <c r="BA607" s="587">
        <f t="shared" si="71"/>
        <v>0</v>
      </c>
    </row>
    <row r="608" spans="1:53" s="17" customFormat="1" ht="16.75" hidden="1" customHeight="1" outlineLevel="2">
      <c r="A608" s="1163">
        <v>81</v>
      </c>
      <c r="B608" s="1164"/>
      <c r="C608" s="1165"/>
      <c r="D608" s="1166"/>
      <c r="E608" s="587">
        <f t="shared" si="63"/>
        <v>0</v>
      </c>
      <c r="G608" s="1163">
        <v>81</v>
      </c>
      <c r="H608" s="1164"/>
      <c r="I608" s="1165"/>
      <c r="J608" s="1166"/>
      <c r="K608" s="587">
        <f t="shared" si="64"/>
        <v>0</v>
      </c>
      <c r="M608" s="1163">
        <v>81</v>
      </c>
      <c r="N608" s="1164"/>
      <c r="O608" s="1165"/>
      <c r="P608" s="1166"/>
      <c r="Q608" s="587">
        <f t="shared" si="65"/>
        <v>0</v>
      </c>
      <c r="S608" s="1163">
        <v>81</v>
      </c>
      <c r="T608" s="1164"/>
      <c r="U608" s="1165"/>
      <c r="V608" s="1166"/>
      <c r="W608" s="587">
        <f t="shared" si="66"/>
        <v>0</v>
      </c>
      <c r="Y608" s="1163">
        <v>81</v>
      </c>
      <c r="Z608" s="1164"/>
      <c r="AA608" s="1165"/>
      <c r="AB608" s="1166"/>
      <c r="AC608" s="587">
        <f t="shared" si="67"/>
        <v>0</v>
      </c>
      <c r="AE608" s="1163">
        <v>81</v>
      </c>
      <c r="AF608" s="1164"/>
      <c r="AG608" s="1165"/>
      <c r="AH608" s="1166"/>
      <c r="AI608" s="587">
        <f t="shared" si="68"/>
        <v>0</v>
      </c>
      <c r="AK608" s="1163">
        <v>81</v>
      </c>
      <c r="AL608" s="1164"/>
      <c r="AM608" s="1165"/>
      <c r="AN608" s="1166"/>
      <c r="AO608" s="587">
        <f t="shared" si="69"/>
        <v>0</v>
      </c>
      <c r="AQ608" s="1163">
        <v>81</v>
      </c>
      <c r="AR608" s="1164"/>
      <c r="AS608" s="1165"/>
      <c r="AT608" s="1166"/>
      <c r="AU608" s="587">
        <f t="shared" si="70"/>
        <v>0</v>
      </c>
      <c r="AW608" s="1163">
        <v>81</v>
      </c>
      <c r="AX608" s="1164"/>
      <c r="AY608" s="1165"/>
      <c r="AZ608" s="1166"/>
      <c r="BA608" s="587">
        <f t="shared" si="71"/>
        <v>0</v>
      </c>
    </row>
    <row r="609" spans="1:53" s="17" customFormat="1" ht="16.75" hidden="1" customHeight="1" outlineLevel="2">
      <c r="A609" s="1163">
        <v>82</v>
      </c>
      <c r="B609" s="1164"/>
      <c r="C609" s="1165"/>
      <c r="D609" s="1166"/>
      <c r="E609" s="587">
        <f t="shared" si="63"/>
        <v>0</v>
      </c>
      <c r="G609" s="1163">
        <v>82</v>
      </c>
      <c r="H609" s="1164"/>
      <c r="I609" s="1165"/>
      <c r="J609" s="1166"/>
      <c r="K609" s="587">
        <f t="shared" si="64"/>
        <v>0</v>
      </c>
      <c r="M609" s="1163">
        <v>82</v>
      </c>
      <c r="N609" s="1164"/>
      <c r="O609" s="1165"/>
      <c r="P609" s="1166"/>
      <c r="Q609" s="587">
        <f t="shared" si="65"/>
        <v>0</v>
      </c>
      <c r="S609" s="1163">
        <v>82</v>
      </c>
      <c r="T609" s="1164"/>
      <c r="U609" s="1165"/>
      <c r="V609" s="1166"/>
      <c r="W609" s="587">
        <f t="shared" si="66"/>
        <v>0</v>
      </c>
      <c r="Y609" s="1163">
        <v>82</v>
      </c>
      <c r="Z609" s="1164"/>
      <c r="AA609" s="1165"/>
      <c r="AB609" s="1166"/>
      <c r="AC609" s="587">
        <f t="shared" si="67"/>
        <v>0</v>
      </c>
      <c r="AE609" s="1163">
        <v>82</v>
      </c>
      <c r="AF609" s="1164"/>
      <c r="AG609" s="1165"/>
      <c r="AH609" s="1166"/>
      <c r="AI609" s="587">
        <f t="shared" si="68"/>
        <v>0</v>
      </c>
      <c r="AK609" s="1163">
        <v>82</v>
      </c>
      <c r="AL609" s="1164"/>
      <c r="AM609" s="1165"/>
      <c r="AN609" s="1166"/>
      <c r="AO609" s="587">
        <f t="shared" si="69"/>
        <v>0</v>
      </c>
      <c r="AQ609" s="1163">
        <v>82</v>
      </c>
      <c r="AR609" s="1164"/>
      <c r="AS609" s="1165"/>
      <c r="AT609" s="1166"/>
      <c r="AU609" s="587">
        <f t="shared" si="70"/>
        <v>0</v>
      </c>
      <c r="AW609" s="1163">
        <v>82</v>
      </c>
      <c r="AX609" s="1164"/>
      <c r="AY609" s="1165"/>
      <c r="AZ609" s="1166"/>
      <c r="BA609" s="587">
        <f t="shared" si="71"/>
        <v>0</v>
      </c>
    </row>
    <row r="610" spans="1:53" s="17" customFormat="1" ht="16.75" hidden="1" customHeight="1" outlineLevel="2">
      <c r="A610" s="1163">
        <v>83</v>
      </c>
      <c r="B610" s="1164"/>
      <c r="C610" s="1165"/>
      <c r="D610" s="1166"/>
      <c r="E610" s="587">
        <f t="shared" si="63"/>
        <v>0</v>
      </c>
      <c r="G610" s="1163">
        <v>83</v>
      </c>
      <c r="H610" s="1164"/>
      <c r="I610" s="1165"/>
      <c r="J610" s="1166"/>
      <c r="K610" s="587">
        <f t="shared" si="64"/>
        <v>0</v>
      </c>
      <c r="M610" s="1163">
        <v>83</v>
      </c>
      <c r="N610" s="1164"/>
      <c r="O610" s="1165"/>
      <c r="P610" s="1166"/>
      <c r="Q610" s="587">
        <f t="shared" si="65"/>
        <v>0</v>
      </c>
      <c r="S610" s="1163">
        <v>83</v>
      </c>
      <c r="T610" s="1164"/>
      <c r="U610" s="1165"/>
      <c r="V610" s="1166"/>
      <c r="W610" s="587">
        <f t="shared" si="66"/>
        <v>0</v>
      </c>
      <c r="Y610" s="1163">
        <v>83</v>
      </c>
      <c r="Z610" s="1164"/>
      <c r="AA610" s="1165"/>
      <c r="AB610" s="1166"/>
      <c r="AC610" s="587">
        <f t="shared" si="67"/>
        <v>0</v>
      </c>
      <c r="AE610" s="1163">
        <v>83</v>
      </c>
      <c r="AF610" s="1164"/>
      <c r="AG610" s="1165"/>
      <c r="AH610" s="1166"/>
      <c r="AI610" s="587">
        <f t="shared" si="68"/>
        <v>0</v>
      </c>
      <c r="AK610" s="1163">
        <v>83</v>
      </c>
      <c r="AL610" s="1164"/>
      <c r="AM610" s="1165"/>
      <c r="AN610" s="1166"/>
      <c r="AO610" s="587">
        <f t="shared" si="69"/>
        <v>0</v>
      </c>
      <c r="AQ610" s="1163">
        <v>83</v>
      </c>
      <c r="AR610" s="1164"/>
      <c r="AS610" s="1165"/>
      <c r="AT610" s="1166"/>
      <c r="AU610" s="587">
        <f t="shared" si="70"/>
        <v>0</v>
      </c>
      <c r="AW610" s="1163">
        <v>83</v>
      </c>
      <c r="AX610" s="1164"/>
      <c r="AY610" s="1165"/>
      <c r="AZ610" s="1166"/>
      <c r="BA610" s="587">
        <f t="shared" si="71"/>
        <v>0</v>
      </c>
    </row>
    <row r="611" spans="1:53" s="17" customFormat="1" ht="16.75" hidden="1" customHeight="1" outlineLevel="2">
      <c r="A611" s="1163">
        <v>84</v>
      </c>
      <c r="B611" s="1164"/>
      <c r="C611" s="1165"/>
      <c r="D611" s="1166"/>
      <c r="E611" s="587">
        <f t="shared" si="63"/>
        <v>0</v>
      </c>
      <c r="G611" s="1163">
        <v>84</v>
      </c>
      <c r="H611" s="1164"/>
      <c r="I611" s="1165"/>
      <c r="J611" s="1166"/>
      <c r="K611" s="587">
        <f t="shared" si="64"/>
        <v>0</v>
      </c>
      <c r="M611" s="1163">
        <v>84</v>
      </c>
      <c r="N611" s="1164"/>
      <c r="O611" s="1165"/>
      <c r="P611" s="1166"/>
      <c r="Q611" s="587">
        <f t="shared" si="65"/>
        <v>0</v>
      </c>
      <c r="S611" s="1163">
        <v>84</v>
      </c>
      <c r="T611" s="1164"/>
      <c r="U611" s="1165"/>
      <c r="V611" s="1166"/>
      <c r="W611" s="587">
        <f t="shared" si="66"/>
        <v>0</v>
      </c>
      <c r="Y611" s="1163">
        <v>84</v>
      </c>
      <c r="Z611" s="1164"/>
      <c r="AA611" s="1165"/>
      <c r="AB611" s="1166"/>
      <c r="AC611" s="587">
        <f t="shared" si="67"/>
        <v>0</v>
      </c>
      <c r="AE611" s="1163">
        <v>84</v>
      </c>
      <c r="AF611" s="1164"/>
      <c r="AG611" s="1165"/>
      <c r="AH611" s="1166"/>
      <c r="AI611" s="587">
        <f t="shared" si="68"/>
        <v>0</v>
      </c>
      <c r="AK611" s="1163">
        <v>84</v>
      </c>
      <c r="AL611" s="1164"/>
      <c r="AM611" s="1165"/>
      <c r="AN611" s="1166"/>
      <c r="AO611" s="587">
        <f t="shared" si="69"/>
        <v>0</v>
      </c>
      <c r="AQ611" s="1163">
        <v>84</v>
      </c>
      <c r="AR611" s="1164"/>
      <c r="AS611" s="1165"/>
      <c r="AT611" s="1166"/>
      <c r="AU611" s="587">
        <f t="shared" si="70"/>
        <v>0</v>
      </c>
      <c r="AW611" s="1163">
        <v>84</v>
      </c>
      <c r="AX611" s="1164"/>
      <c r="AY611" s="1165"/>
      <c r="AZ611" s="1166"/>
      <c r="BA611" s="587">
        <f t="shared" si="71"/>
        <v>0</v>
      </c>
    </row>
    <row r="612" spans="1:53" s="17" customFormat="1" ht="16.75" hidden="1" customHeight="1" outlineLevel="2">
      <c r="A612" s="1163">
        <v>85</v>
      </c>
      <c r="B612" s="1164"/>
      <c r="C612" s="1165"/>
      <c r="D612" s="1166"/>
      <c r="E612" s="587">
        <f t="shared" si="63"/>
        <v>0</v>
      </c>
      <c r="G612" s="1163">
        <v>85</v>
      </c>
      <c r="H612" s="1164"/>
      <c r="I612" s="1165"/>
      <c r="J612" s="1166"/>
      <c r="K612" s="587">
        <f t="shared" si="64"/>
        <v>0</v>
      </c>
      <c r="M612" s="1163">
        <v>85</v>
      </c>
      <c r="N612" s="1164"/>
      <c r="O612" s="1165"/>
      <c r="P612" s="1166"/>
      <c r="Q612" s="587">
        <f t="shared" si="65"/>
        <v>0</v>
      </c>
      <c r="S612" s="1163">
        <v>85</v>
      </c>
      <c r="T612" s="1164"/>
      <c r="U612" s="1165"/>
      <c r="V612" s="1166"/>
      <c r="W612" s="587">
        <f t="shared" si="66"/>
        <v>0</v>
      </c>
      <c r="Y612" s="1163">
        <v>85</v>
      </c>
      <c r="Z612" s="1164"/>
      <c r="AA612" s="1165"/>
      <c r="AB612" s="1166"/>
      <c r="AC612" s="587">
        <f t="shared" si="67"/>
        <v>0</v>
      </c>
      <c r="AE612" s="1163">
        <v>85</v>
      </c>
      <c r="AF612" s="1164"/>
      <c r="AG612" s="1165"/>
      <c r="AH612" s="1166"/>
      <c r="AI612" s="587">
        <f t="shared" si="68"/>
        <v>0</v>
      </c>
      <c r="AK612" s="1163">
        <v>85</v>
      </c>
      <c r="AL612" s="1164"/>
      <c r="AM612" s="1165"/>
      <c r="AN612" s="1166"/>
      <c r="AO612" s="587">
        <f t="shared" si="69"/>
        <v>0</v>
      </c>
      <c r="AQ612" s="1163">
        <v>85</v>
      </c>
      <c r="AR612" s="1164"/>
      <c r="AS612" s="1165"/>
      <c r="AT612" s="1166"/>
      <c r="AU612" s="587">
        <f t="shared" si="70"/>
        <v>0</v>
      </c>
      <c r="AW612" s="1163">
        <v>85</v>
      </c>
      <c r="AX612" s="1164"/>
      <c r="AY612" s="1165"/>
      <c r="AZ612" s="1166"/>
      <c r="BA612" s="587">
        <f t="shared" si="71"/>
        <v>0</v>
      </c>
    </row>
    <row r="613" spans="1:53" s="17" customFormat="1" ht="16.75" hidden="1" customHeight="1" outlineLevel="2">
      <c r="A613" s="1163">
        <v>86</v>
      </c>
      <c r="B613" s="1164"/>
      <c r="C613" s="1165"/>
      <c r="D613" s="1166"/>
      <c r="E613" s="587">
        <f t="shared" si="63"/>
        <v>0</v>
      </c>
      <c r="G613" s="1163">
        <v>86</v>
      </c>
      <c r="H613" s="1164"/>
      <c r="I613" s="1165"/>
      <c r="J613" s="1166"/>
      <c r="K613" s="587">
        <f t="shared" si="64"/>
        <v>0</v>
      </c>
      <c r="M613" s="1163">
        <v>86</v>
      </c>
      <c r="N613" s="1164"/>
      <c r="O613" s="1165"/>
      <c r="P613" s="1166"/>
      <c r="Q613" s="587">
        <f t="shared" si="65"/>
        <v>0</v>
      </c>
      <c r="S613" s="1163">
        <v>86</v>
      </c>
      <c r="T613" s="1164"/>
      <c r="U613" s="1165"/>
      <c r="V613" s="1166"/>
      <c r="W613" s="587">
        <f t="shared" si="66"/>
        <v>0</v>
      </c>
      <c r="Y613" s="1163">
        <v>86</v>
      </c>
      <c r="Z613" s="1164"/>
      <c r="AA613" s="1165"/>
      <c r="AB613" s="1166"/>
      <c r="AC613" s="587">
        <f t="shared" si="67"/>
        <v>0</v>
      </c>
      <c r="AE613" s="1163">
        <v>86</v>
      </c>
      <c r="AF613" s="1164"/>
      <c r="AG613" s="1165"/>
      <c r="AH613" s="1166"/>
      <c r="AI613" s="587">
        <f t="shared" si="68"/>
        <v>0</v>
      </c>
      <c r="AK613" s="1163">
        <v>86</v>
      </c>
      <c r="AL613" s="1164"/>
      <c r="AM613" s="1165"/>
      <c r="AN613" s="1166"/>
      <c r="AO613" s="587">
        <f t="shared" si="69"/>
        <v>0</v>
      </c>
      <c r="AQ613" s="1163">
        <v>86</v>
      </c>
      <c r="AR613" s="1164"/>
      <c r="AS613" s="1165"/>
      <c r="AT613" s="1166"/>
      <c r="AU613" s="587">
        <f t="shared" si="70"/>
        <v>0</v>
      </c>
      <c r="AW613" s="1163">
        <v>86</v>
      </c>
      <c r="AX613" s="1164"/>
      <c r="AY613" s="1165"/>
      <c r="AZ613" s="1166"/>
      <c r="BA613" s="587">
        <f t="shared" si="71"/>
        <v>0</v>
      </c>
    </row>
    <row r="614" spans="1:53" s="17" customFormat="1" ht="16.75" hidden="1" customHeight="1" outlineLevel="2">
      <c r="A614" s="1163">
        <v>87</v>
      </c>
      <c r="B614" s="1164"/>
      <c r="C614" s="1165"/>
      <c r="D614" s="1166"/>
      <c r="E614" s="587">
        <f t="shared" si="63"/>
        <v>0</v>
      </c>
      <c r="G614" s="1163">
        <v>87</v>
      </c>
      <c r="H614" s="1164"/>
      <c r="I614" s="1165"/>
      <c r="J614" s="1166"/>
      <c r="K614" s="587">
        <f t="shared" si="64"/>
        <v>0</v>
      </c>
      <c r="M614" s="1163">
        <v>87</v>
      </c>
      <c r="N614" s="1164"/>
      <c r="O614" s="1165"/>
      <c r="P614" s="1166"/>
      <c r="Q614" s="587">
        <f t="shared" si="65"/>
        <v>0</v>
      </c>
      <c r="S614" s="1163">
        <v>87</v>
      </c>
      <c r="T614" s="1164"/>
      <c r="U614" s="1165"/>
      <c r="V614" s="1166"/>
      <c r="W614" s="587">
        <f t="shared" si="66"/>
        <v>0</v>
      </c>
      <c r="Y614" s="1163">
        <v>87</v>
      </c>
      <c r="Z614" s="1164"/>
      <c r="AA614" s="1165"/>
      <c r="AB614" s="1166"/>
      <c r="AC614" s="587">
        <f t="shared" si="67"/>
        <v>0</v>
      </c>
      <c r="AE614" s="1163">
        <v>87</v>
      </c>
      <c r="AF614" s="1164"/>
      <c r="AG614" s="1165"/>
      <c r="AH614" s="1166"/>
      <c r="AI614" s="587">
        <f t="shared" si="68"/>
        <v>0</v>
      </c>
      <c r="AK614" s="1163">
        <v>87</v>
      </c>
      <c r="AL614" s="1164"/>
      <c r="AM614" s="1165"/>
      <c r="AN614" s="1166"/>
      <c r="AO614" s="587">
        <f t="shared" si="69"/>
        <v>0</v>
      </c>
      <c r="AQ614" s="1163">
        <v>87</v>
      </c>
      <c r="AR614" s="1164"/>
      <c r="AS614" s="1165"/>
      <c r="AT614" s="1166"/>
      <c r="AU614" s="587">
        <f t="shared" si="70"/>
        <v>0</v>
      </c>
      <c r="AW614" s="1163">
        <v>87</v>
      </c>
      <c r="AX614" s="1164"/>
      <c r="AY614" s="1165"/>
      <c r="AZ614" s="1166"/>
      <c r="BA614" s="587">
        <f t="shared" si="71"/>
        <v>0</v>
      </c>
    </row>
    <row r="615" spans="1:53" s="17" customFormat="1" ht="16.75" hidden="1" customHeight="1" outlineLevel="2">
      <c r="A615" s="1163">
        <v>88</v>
      </c>
      <c r="B615" s="1164"/>
      <c r="C615" s="1165"/>
      <c r="D615" s="1166"/>
      <c r="E615" s="587">
        <f t="shared" si="63"/>
        <v>0</v>
      </c>
      <c r="G615" s="1163">
        <v>88</v>
      </c>
      <c r="H615" s="1164"/>
      <c r="I615" s="1165"/>
      <c r="J615" s="1166"/>
      <c r="K615" s="587">
        <f t="shared" si="64"/>
        <v>0</v>
      </c>
      <c r="M615" s="1163">
        <v>88</v>
      </c>
      <c r="N615" s="1164"/>
      <c r="O615" s="1165"/>
      <c r="P615" s="1166"/>
      <c r="Q615" s="587">
        <f t="shared" si="65"/>
        <v>0</v>
      </c>
      <c r="S615" s="1163">
        <v>88</v>
      </c>
      <c r="T615" s="1164"/>
      <c r="U615" s="1165"/>
      <c r="V615" s="1166"/>
      <c r="W615" s="587">
        <f t="shared" si="66"/>
        <v>0</v>
      </c>
      <c r="Y615" s="1163">
        <v>88</v>
      </c>
      <c r="Z615" s="1164"/>
      <c r="AA615" s="1165"/>
      <c r="AB615" s="1166"/>
      <c r="AC615" s="587">
        <f t="shared" si="67"/>
        <v>0</v>
      </c>
      <c r="AE615" s="1163">
        <v>88</v>
      </c>
      <c r="AF615" s="1164"/>
      <c r="AG615" s="1165"/>
      <c r="AH615" s="1166"/>
      <c r="AI615" s="587">
        <f t="shared" si="68"/>
        <v>0</v>
      </c>
      <c r="AK615" s="1163">
        <v>88</v>
      </c>
      <c r="AL615" s="1164"/>
      <c r="AM615" s="1165"/>
      <c r="AN615" s="1166"/>
      <c r="AO615" s="587">
        <f t="shared" si="69"/>
        <v>0</v>
      </c>
      <c r="AQ615" s="1163">
        <v>88</v>
      </c>
      <c r="AR615" s="1164"/>
      <c r="AS615" s="1165"/>
      <c r="AT615" s="1166"/>
      <c r="AU615" s="587">
        <f t="shared" si="70"/>
        <v>0</v>
      </c>
      <c r="AW615" s="1163">
        <v>88</v>
      </c>
      <c r="AX615" s="1164"/>
      <c r="AY615" s="1165"/>
      <c r="AZ615" s="1166"/>
      <c r="BA615" s="587">
        <f t="shared" si="71"/>
        <v>0</v>
      </c>
    </row>
    <row r="616" spans="1:53" s="17" customFormat="1" ht="16.75" hidden="1" customHeight="1" outlineLevel="2">
      <c r="A616" s="1163">
        <v>89</v>
      </c>
      <c r="B616" s="1164"/>
      <c r="C616" s="1165"/>
      <c r="D616" s="1166"/>
      <c r="E616" s="587">
        <f t="shared" si="63"/>
        <v>0</v>
      </c>
      <c r="G616" s="1163">
        <v>89</v>
      </c>
      <c r="H616" s="1164"/>
      <c r="I616" s="1165"/>
      <c r="J616" s="1166"/>
      <c r="K616" s="587">
        <f t="shared" si="64"/>
        <v>0</v>
      </c>
      <c r="M616" s="1163">
        <v>89</v>
      </c>
      <c r="N616" s="1164"/>
      <c r="O616" s="1165"/>
      <c r="P616" s="1166"/>
      <c r="Q616" s="587">
        <f t="shared" si="65"/>
        <v>0</v>
      </c>
      <c r="S616" s="1163">
        <v>89</v>
      </c>
      <c r="T616" s="1164"/>
      <c r="U616" s="1165"/>
      <c r="V616" s="1166"/>
      <c r="W616" s="587">
        <f t="shared" si="66"/>
        <v>0</v>
      </c>
      <c r="Y616" s="1163">
        <v>89</v>
      </c>
      <c r="Z616" s="1164"/>
      <c r="AA616" s="1165"/>
      <c r="AB616" s="1166"/>
      <c r="AC616" s="587">
        <f t="shared" si="67"/>
        <v>0</v>
      </c>
      <c r="AE616" s="1163">
        <v>89</v>
      </c>
      <c r="AF616" s="1164"/>
      <c r="AG616" s="1165"/>
      <c r="AH616" s="1166"/>
      <c r="AI616" s="587">
        <f t="shared" si="68"/>
        <v>0</v>
      </c>
      <c r="AK616" s="1163">
        <v>89</v>
      </c>
      <c r="AL616" s="1164"/>
      <c r="AM616" s="1165"/>
      <c r="AN616" s="1166"/>
      <c r="AO616" s="587">
        <f t="shared" si="69"/>
        <v>0</v>
      </c>
      <c r="AQ616" s="1163">
        <v>89</v>
      </c>
      <c r="AR616" s="1164"/>
      <c r="AS616" s="1165"/>
      <c r="AT616" s="1166"/>
      <c r="AU616" s="587">
        <f t="shared" si="70"/>
        <v>0</v>
      </c>
      <c r="AW616" s="1163">
        <v>89</v>
      </c>
      <c r="AX616" s="1164"/>
      <c r="AY616" s="1165"/>
      <c r="AZ616" s="1166"/>
      <c r="BA616" s="587">
        <f t="shared" si="71"/>
        <v>0</v>
      </c>
    </row>
    <row r="617" spans="1:53" s="17" customFormat="1" ht="16.75" hidden="1" customHeight="1" outlineLevel="2">
      <c r="A617" s="1163">
        <v>90</v>
      </c>
      <c r="B617" s="1164"/>
      <c r="C617" s="1165"/>
      <c r="D617" s="1166"/>
      <c r="E617" s="587">
        <f t="shared" si="63"/>
        <v>0</v>
      </c>
      <c r="G617" s="1163">
        <v>90</v>
      </c>
      <c r="H617" s="1164"/>
      <c r="I617" s="1165"/>
      <c r="J617" s="1166"/>
      <c r="K617" s="587">
        <f t="shared" si="64"/>
        <v>0</v>
      </c>
      <c r="M617" s="1163">
        <v>90</v>
      </c>
      <c r="N617" s="1164"/>
      <c r="O617" s="1165"/>
      <c r="P617" s="1166"/>
      <c r="Q617" s="587">
        <f t="shared" si="65"/>
        <v>0</v>
      </c>
      <c r="S617" s="1163">
        <v>90</v>
      </c>
      <c r="T617" s="1164"/>
      <c r="U617" s="1165"/>
      <c r="V617" s="1166"/>
      <c r="W617" s="587">
        <f t="shared" si="66"/>
        <v>0</v>
      </c>
      <c r="Y617" s="1163">
        <v>90</v>
      </c>
      <c r="Z617" s="1164"/>
      <c r="AA617" s="1165"/>
      <c r="AB617" s="1166"/>
      <c r="AC617" s="587">
        <f t="shared" si="67"/>
        <v>0</v>
      </c>
      <c r="AE617" s="1163">
        <v>90</v>
      </c>
      <c r="AF617" s="1164"/>
      <c r="AG617" s="1165"/>
      <c r="AH617" s="1166"/>
      <c r="AI617" s="587">
        <f t="shared" si="68"/>
        <v>0</v>
      </c>
      <c r="AK617" s="1163">
        <v>90</v>
      </c>
      <c r="AL617" s="1164"/>
      <c r="AM617" s="1165"/>
      <c r="AN617" s="1166"/>
      <c r="AO617" s="587">
        <f t="shared" si="69"/>
        <v>0</v>
      </c>
      <c r="AQ617" s="1163">
        <v>90</v>
      </c>
      <c r="AR617" s="1164"/>
      <c r="AS617" s="1165"/>
      <c r="AT617" s="1166"/>
      <c r="AU617" s="587">
        <f t="shared" si="70"/>
        <v>0</v>
      </c>
      <c r="AW617" s="1163">
        <v>90</v>
      </c>
      <c r="AX617" s="1164"/>
      <c r="AY617" s="1165"/>
      <c r="AZ617" s="1166"/>
      <c r="BA617" s="587">
        <f t="shared" si="71"/>
        <v>0</v>
      </c>
    </row>
    <row r="618" spans="1:53" s="17" customFormat="1" ht="16.75" hidden="1" customHeight="1" outlineLevel="2">
      <c r="A618" s="1163">
        <v>91</v>
      </c>
      <c r="B618" s="1164"/>
      <c r="C618" s="1165"/>
      <c r="D618" s="1166"/>
      <c r="E618" s="587">
        <f t="shared" si="63"/>
        <v>0</v>
      </c>
      <c r="G618" s="1163">
        <v>91</v>
      </c>
      <c r="H618" s="1164"/>
      <c r="I618" s="1165"/>
      <c r="J618" s="1166"/>
      <c r="K618" s="587">
        <f t="shared" si="64"/>
        <v>0</v>
      </c>
      <c r="M618" s="1163">
        <v>91</v>
      </c>
      <c r="N618" s="1164"/>
      <c r="O618" s="1165"/>
      <c r="P618" s="1166"/>
      <c r="Q618" s="587">
        <f t="shared" si="65"/>
        <v>0</v>
      </c>
      <c r="S618" s="1163">
        <v>91</v>
      </c>
      <c r="T618" s="1164"/>
      <c r="U618" s="1165"/>
      <c r="V618" s="1166"/>
      <c r="W618" s="587">
        <f t="shared" si="66"/>
        <v>0</v>
      </c>
      <c r="Y618" s="1163">
        <v>91</v>
      </c>
      <c r="Z618" s="1164"/>
      <c r="AA618" s="1165"/>
      <c r="AB618" s="1166"/>
      <c r="AC618" s="587">
        <f t="shared" si="67"/>
        <v>0</v>
      </c>
      <c r="AE618" s="1163">
        <v>91</v>
      </c>
      <c r="AF618" s="1164"/>
      <c r="AG618" s="1165"/>
      <c r="AH618" s="1166"/>
      <c r="AI618" s="587">
        <f t="shared" si="68"/>
        <v>0</v>
      </c>
      <c r="AK618" s="1163">
        <v>91</v>
      </c>
      <c r="AL618" s="1164"/>
      <c r="AM618" s="1165"/>
      <c r="AN618" s="1166"/>
      <c r="AO618" s="587">
        <f t="shared" si="69"/>
        <v>0</v>
      </c>
      <c r="AQ618" s="1163">
        <v>91</v>
      </c>
      <c r="AR618" s="1164"/>
      <c r="AS618" s="1165"/>
      <c r="AT618" s="1166"/>
      <c r="AU618" s="587">
        <f t="shared" si="70"/>
        <v>0</v>
      </c>
      <c r="AW618" s="1163">
        <v>91</v>
      </c>
      <c r="AX618" s="1164"/>
      <c r="AY618" s="1165"/>
      <c r="AZ618" s="1166"/>
      <c r="BA618" s="587">
        <f t="shared" si="71"/>
        <v>0</v>
      </c>
    </row>
    <row r="619" spans="1:53" s="17" customFormat="1" ht="16.75" hidden="1" customHeight="1" outlineLevel="2">
      <c r="A619" s="1163">
        <v>92</v>
      </c>
      <c r="B619" s="1164"/>
      <c r="C619" s="1165"/>
      <c r="D619" s="1166"/>
      <c r="E619" s="587">
        <f t="shared" si="63"/>
        <v>0</v>
      </c>
      <c r="G619" s="1163">
        <v>92</v>
      </c>
      <c r="H619" s="1164"/>
      <c r="I619" s="1165"/>
      <c r="J619" s="1166"/>
      <c r="K619" s="587">
        <f t="shared" si="64"/>
        <v>0</v>
      </c>
      <c r="M619" s="1163">
        <v>92</v>
      </c>
      <c r="N619" s="1164"/>
      <c r="O619" s="1165"/>
      <c r="P619" s="1166"/>
      <c r="Q619" s="587">
        <f t="shared" si="65"/>
        <v>0</v>
      </c>
      <c r="S619" s="1163">
        <v>92</v>
      </c>
      <c r="T619" s="1164"/>
      <c r="U619" s="1165"/>
      <c r="V619" s="1166"/>
      <c r="W619" s="587">
        <f t="shared" si="66"/>
        <v>0</v>
      </c>
      <c r="Y619" s="1163">
        <v>92</v>
      </c>
      <c r="Z619" s="1164"/>
      <c r="AA619" s="1165"/>
      <c r="AB619" s="1166"/>
      <c r="AC619" s="587">
        <f t="shared" si="67"/>
        <v>0</v>
      </c>
      <c r="AE619" s="1163">
        <v>92</v>
      </c>
      <c r="AF619" s="1164"/>
      <c r="AG619" s="1165"/>
      <c r="AH619" s="1166"/>
      <c r="AI619" s="587">
        <f t="shared" si="68"/>
        <v>0</v>
      </c>
      <c r="AK619" s="1163">
        <v>92</v>
      </c>
      <c r="AL619" s="1164"/>
      <c r="AM619" s="1165"/>
      <c r="AN619" s="1166"/>
      <c r="AO619" s="587">
        <f t="shared" si="69"/>
        <v>0</v>
      </c>
      <c r="AQ619" s="1163">
        <v>92</v>
      </c>
      <c r="AR619" s="1164"/>
      <c r="AS619" s="1165"/>
      <c r="AT619" s="1166"/>
      <c r="AU619" s="587">
        <f t="shared" si="70"/>
        <v>0</v>
      </c>
      <c r="AW619" s="1163">
        <v>92</v>
      </c>
      <c r="AX619" s="1164"/>
      <c r="AY619" s="1165"/>
      <c r="AZ619" s="1166"/>
      <c r="BA619" s="587">
        <f t="shared" si="71"/>
        <v>0</v>
      </c>
    </row>
    <row r="620" spans="1:53" s="17" customFormat="1" ht="16.75" hidden="1" customHeight="1" outlineLevel="2">
      <c r="A620" s="1163">
        <v>93</v>
      </c>
      <c r="B620" s="1164"/>
      <c r="C620" s="1165"/>
      <c r="D620" s="1166"/>
      <c r="E620" s="587">
        <f t="shared" si="63"/>
        <v>0</v>
      </c>
      <c r="G620" s="1163">
        <v>93</v>
      </c>
      <c r="H620" s="1164"/>
      <c r="I620" s="1165"/>
      <c r="J620" s="1166"/>
      <c r="K620" s="587">
        <f t="shared" si="64"/>
        <v>0</v>
      </c>
      <c r="M620" s="1163">
        <v>93</v>
      </c>
      <c r="N620" s="1164"/>
      <c r="O620" s="1165"/>
      <c r="P620" s="1166"/>
      <c r="Q620" s="587">
        <f t="shared" si="65"/>
        <v>0</v>
      </c>
      <c r="S620" s="1163">
        <v>93</v>
      </c>
      <c r="T620" s="1164"/>
      <c r="U620" s="1165"/>
      <c r="V620" s="1166"/>
      <c r="W620" s="587">
        <f t="shared" si="66"/>
        <v>0</v>
      </c>
      <c r="Y620" s="1163">
        <v>93</v>
      </c>
      <c r="Z620" s="1164"/>
      <c r="AA620" s="1165"/>
      <c r="AB620" s="1166"/>
      <c r="AC620" s="587">
        <f t="shared" si="67"/>
        <v>0</v>
      </c>
      <c r="AE620" s="1163">
        <v>93</v>
      </c>
      <c r="AF620" s="1164"/>
      <c r="AG620" s="1165"/>
      <c r="AH620" s="1166"/>
      <c r="AI620" s="587">
        <f t="shared" si="68"/>
        <v>0</v>
      </c>
      <c r="AK620" s="1163">
        <v>93</v>
      </c>
      <c r="AL620" s="1164"/>
      <c r="AM620" s="1165"/>
      <c r="AN620" s="1166"/>
      <c r="AO620" s="587">
        <f t="shared" si="69"/>
        <v>0</v>
      </c>
      <c r="AQ620" s="1163">
        <v>93</v>
      </c>
      <c r="AR620" s="1164"/>
      <c r="AS620" s="1165"/>
      <c r="AT620" s="1166"/>
      <c r="AU620" s="587">
        <f t="shared" si="70"/>
        <v>0</v>
      </c>
      <c r="AW620" s="1163">
        <v>93</v>
      </c>
      <c r="AX620" s="1164"/>
      <c r="AY620" s="1165"/>
      <c r="AZ620" s="1166"/>
      <c r="BA620" s="587">
        <f t="shared" si="71"/>
        <v>0</v>
      </c>
    </row>
    <row r="621" spans="1:53" s="17" customFormat="1" ht="16.75" hidden="1" customHeight="1" outlineLevel="2">
      <c r="A621" s="1163">
        <v>94</v>
      </c>
      <c r="B621" s="1164"/>
      <c r="C621" s="1165"/>
      <c r="D621" s="1166"/>
      <c r="E621" s="587">
        <f t="shared" si="63"/>
        <v>0</v>
      </c>
      <c r="G621" s="1163">
        <v>94</v>
      </c>
      <c r="H621" s="1164"/>
      <c r="I621" s="1165"/>
      <c r="J621" s="1166"/>
      <c r="K621" s="587">
        <f t="shared" si="64"/>
        <v>0</v>
      </c>
      <c r="M621" s="1163">
        <v>94</v>
      </c>
      <c r="N621" s="1164"/>
      <c r="O621" s="1165"/>
      <c r="P621" s="1166"/>
      <c r="Q621" s="587">
        <f t="shared" si="65"/>
        <v>0</v>
      </c>
      <c r="S621" s="1163">
        <v>94</v>
      </c>
      <c r="T621" s="1164"/>
      <c r="U621" s="1165"/>
      <c r="V621" s="1166"/>
      <c r="W621" s="587">
        <f t="shared" si="66"/>
        <v>0</v>
      </c>
      <c r="Y621" s="1163">
        <v>94</v>
      </c>
      <c r="Z621" s="1164"/>
      <c r="AA621" s="1165"/>
      <c r="AB621" s="1166"/>
      <c r="AC621" s="587">
        <f t="shared" si="67"/>
        <v>0</v>
      </c>
      <c r="AE621" s="1163">
        <v>94</v>
      </c>
      <c r="AF621" s="1164"/>
      <c r="AG621" s="1165"/>
      <c r="AH621" s="1166"/>
      <c r="AI621" s="587">
        <f t="shared" si="68"/>
        <v>0</v>
      </c>
      <c r="AK621" s="1163">
        <v>94</v>
      </c>
      <c r="AL621" s="1164"/>
      <c r="AM621" s="1165"/>
      <c r="AN621" s="1166"/>
      <c r="AO621" s="587">
        <f t="shared" si="69"/>
        <v>0</v>
      </c>
      <c r="AQ621" s="1163">
        <v>94</v>
      </c>
      <c r="AR621" s="1164"/>
      <c r="AS621" s="1165"/>
      <c r="AT621" s="1166"/>
      <c r="AU621" s="587">
        <f t="shared" si="70"/>
        <v>0</v>
      </c>
      <c r="AW621" s="1163">
        <v>94</v>
      </c>
      <c r="AX621" s="1164"/>
      <c r="AY621" s="1165"/>
      <c r="AZ621" s="1166"/>
      <c r="BA621" s="587">
        <f t="shared" si="71"/>
        <v>0</v>
      </c>
    </row>
    <row r="622" spans="1:53" s="17" customFormat="1" ht="16.75" hidden="1" customHeight="1" outlineLevel="2">
      <c r="A622" s="1163">
        <v>95</v>
      </c>
      <c r="B622" s="1164"/>
      <c r="C622" s="1165"/>
      <c r="D622" s="1166"/>
      <c r="E622" s="587">
        <f t="shared" si="63"/>
        <v>0</v>
      </c>
      <c r="G622" s="1163">
        <v>95</v>
      </c>
      <c r="H622" s="1164"/>
      <c r="I622" s="1165"/>
      <c r="J622" s="1166"/>
      <c r="K622" s="587">
        <f t="shared" si="64"/>
        <v>0</v>
      </c>
      <c r="M622" s="1163">
        <v>95</v>
      </c>
      <c r="N622" s="1164"/>
      <c r="O622" s="1165"/>
      <c r="P622" s="1166"/>
      <c r="Q622" s="587">
        <f t="shared" si="65"/>
        <v>0</v>
      </c>
      <c r="S622" s="1163">
        <v>95</v>
      </c>
      <c r="T622" s="1164"/>
      <c r="U622" s="1165"/>
      <c r="V622" s="1166"/>
      <c r="W622" s="587">
        <f t="shared" si="66"/>
        <v>0</v>
      </c>
      <c r="Y622" s="1163">
        <v>95</v>
      </c>
      <c r="Z622" s="1164"/>
      <c r="AA622" s="1165"/>
      <c r="AB622" s="1166"/>
      <c r="AC622" s="587">
        <f t="shared" si="67"/>
        <v>0</v>
      </c>
      <c r="AE622" s="1163">
        <v>95</v>
      </c>
      <c r="AF622" s="1164"/>
      <c r="AG622" s="1165"/>
      <c r="AH622" s="1166"/>
      <c r="AI622" s="587">
        <f t="shared" si="68"/>
        <v>0</v>
      </c>
      <c r="AK622" s="1163">
        <v>95</v>
      </c>
      <c r="AL622" s="1164"/>
      <c r="AM622" s="1165"/>
      <c r="AN622" s="1166"/>
      <c r="AO622" s="587">
        <f t="shared" si="69"/>
        <v>0</v>
      </c>
      <c r="AQ622" s="1163">
        <v>95</v>
      </c>
      <c r="AR622" s="1164"/>
      <c r="AS622" s="1165"/>
      <c r="AT622" s="1166"/>
      <c r="AU622" s="587">
        <f t="shared" si="70"/>
        <v>0</v>
      </c>
      <c r="AW622" s="1163">
        <v>95</v>
      </c>
      <c r="AX622" s="1164"/>
      <c r="AY622" s="1165"/>
      <c r="AZ622" s="1166"/>
      <c r="BA622" s="587">
        <f t="shared" si="71"/>
        <v>0</v>
      </c>
    </row>
    <row r="623" spans="1:53" s="17" customFormat="1" ht="16.75" hidden="1" customHeight="1" outlineLevel="2">
      <c r="A623" s="1163">
        <v>96</v>
      </c>
      <c r="B623" s="1164"/>
      <c r="C623" s="1165"/>
      <c r="D623" s="1166"/>
      <c r="E623" s="587">
        <f t="shared" si="63"/>
        <v>0</v>
      </c>
      <c r="G623" s="1163">
        <v>96</v>
      </c>
      <c r="H623" s="1164"/>
      <c r="I623" s="1165"/>
      <c r="J623" s="1166"/>
      <c r="K623" s="587">
        <f t="shared" si="64"/>
        <v>0</v>
      </c>
      <c r="M623" s="1163">
        <v>96</v>
      </c>
      <c r="N623" s="1164"/>
      <c r="O623" s="1165"/>
      <c r="P623" s="1166"/>
      <c r="Q623" s="587">
        <f t="shared" si="65"/>
        <v>0</v>
      </c>
      <c r="S623" s="1163">
        <v>96</v>
      </c>
      <c r="T623" s="1164"/>
      <c r="U623" s="1165"/>
      <c r="V623" s="1166"/>
      <c r="W623" s="587">
        <f t="shared" si="66"/>
        <v>0</v>
      </c>
      <c r="Y623" s="1163">
        <v>96</v>
      </c>
      <c r="Z623" s="1164"/>
      <c r="AA623" s="1165"/>
      <c r="AB623" s="1166"/>
      <c r="AC623" s="587">
        <f t="shared" si="67"/>
        <v>0</v>
      </c>
      <c r="AE623" s="1163">
        <v>96</v>
      </c>
      <c r="AF623" s="1164"/>
      <c r="AG623" s="1165"/>
      <c r="AH623" s="1166"/>
      <c r="AI623" s="587">
        <f t="shared" si="68"/>
        <v>0</v>
      </c>
      <c r="AK623" s="1163">
        <v>96</v>
      </c>
      <c r="AL623" s="1164"/>
      <c r="AM623" s="1165"/>
      <c r="AN623" s="1166"/>
      <c r="AO623" s="587">
        <f t="shared" si="69"/>
        <v>0</v>
      </c>
      <c r="AQ623" s="1163">
        <v>96</v>
      </c>
      <c r="AR623" s="1164"/>
      <c r="AS623" s="1165"/>
      <c r="AT623" s="1166"/>
      <c r="AU623" s="587">
        <f t="shared" si="70"/>
        <v>0</v>
      </c>
      <c r="AW623" s="1163">
        <v>96</v>
      </c>
      <c r="AX623" s="1164"/>
      <c r="AY623" s="1165"/>
      <c r="AZ623" s="1166"/>
      <c r="BA623" s="587">
        <f t="shared" si="71"/>
        <v>0</v>
      </c>
    </row>
    <row r="624" spans="1:53" s="17" customFormat="1" ht="16.75" hidden="1" customHeight="1" outlineLevel="2">
      <c r="A624" s="1163">
        <v>97</v>
      </c>
      <c r="B624" s="1164"/>
      <c r="C624" s="1165"/>
      <c r="D624" s="1166"/>
      <c r="E624" s="587">
        <f t="shared" si="63"/>
        <v>0</v>
      </c>
      <c r="G624" s="1163">
        <v>97</v>
      </c>
      <c r="H624" s="1164"/>
      <c r="I624" s="1165"/>
      <c r="J624" s="1166"/>
      <c r="K624" s="587">
        <f t="shared" si="64"/>
        <v>0</v>
      </c>
      <c r="M624" s="1163">
        <v>97</v>
      </c>
      <c r="N624" s="1164"/>
      <c r="O624" s="1165"/>
      <c r="P624" s="1166"/>
      <c r="Q624" s="587">
        <f t="shared" si="65"/>
        <v>0</v>
      </c>
      <c r="S624" s="1163">
        <v>97</v>
      </c>
      <c r="T624" s="1164"/>
      <c r="U624" s="1165"/>
      <c r="V624" s="1166"/>
      <c r="W624" s="587">
        <f t="shared" si="66"/>
        <v>0</v>
      </c>
      <c r="Y624" s="1163">
        <v>97</v>
      </c>
      <c r="Z624" s="1164"/>
      <c r="AA624" s="1165"/>
      <c r="AB624" s="1166"/>
      <c r="AC624" s="587">
        <f t="shared" si="67"/>
        <v>0</v>
      </c>
      <c r="AE624" s="1163">
        <v>97</v>
      </c>
      <c r="AF624" s="1164"/>
      <c r="AG624" s="1165"/>
      <c r="AH624" s="1166"/>
      <c r="AI624" s="587">
        <f t="shared" si="68"/>
        <v>0</v>
      </c>
      <c r="AK624" s="1163">
        <v>97</v>
      </c>
      <c r="AL624" s="1164"/>
      <c r="AM624" s="1165"/>
      <c r="AN624" s="1166"/>
      <c r="AO624" s="587">
        <f t="shared" si="69"/>
        <v>0</v>
      </c>
      <c r="AQ624" s="1163">
        <v>97</v>
      </c>
      <c r="AR624" s="1164"/>
      <c r="AS624" s="1165"/>
      <c r="AT624" s="1166"/>
      <c r="AU624" s="587">
        <f t="shared" si="70"/>
        <v>0</v>
      </c>
      <c r="AW624" s="1163">
        <v>97</v>
      </c>
      <c r="AX624" s="1164"/>
      <c r="AY624" s="1165"/>
      <c r="AZ624" s="1166"/>
      <c r="BA624" s="587">
        <f t="shared" si="71"/>
        <v>0</v>
      </c>
    </row>
    <row r="625" spans="1:53" s="17" customFormat="1" ht="16.75" hidden="1" customHeight="1" outlineLevel="2">
      <c r="A625" s="1163">
        <v>98</v>
      </c>
      <c r="B625" s="1164"/>
      <c r="C625" s="1165"/>
      <c r="D625" s="1166"/>
      <c r="E625" s="587">
        <f t="shared" si="63"/>
        <v>0</v>
      </c>
      <c r="G625" s="1163">
        <v>98</v>
      </c>
      <c r="H625" s="1164"/>
      <c r="I625" s="1165"/>
      <c r="J625" s="1166"/>
      <c r="K625" s="587">
        <f t="shared" si="64"/>
        <v>0</v>
      </c>
      <c r="M625" s="1163">
        <v>98</v>
      </c>
      <c r="N625" s="1164"/>
      <c r="O625" s="1165"/>
      <c r="P625" s="1166"/>
      <c r="Q625" s="587">
        <f t="shared" si="65"/>
        <v>0</v>
      </c>
      <c r="S625" s="1163">
        <v>98</v>
      </c>
      <c r="T625" s="1164"/>
      <c r="U625" s="1165"/>
      <c r="V625" s="1166"/>
      <c r="W625" s="587">
        <f t="shared" si="66"/>
        <v>0</v>
      </c>
      <c r="Y625" s="1163">
        <v>98</v>
      </c>
      <c r="Z625" s="1164"/>
      <c r="AA625" s="1165"/>
      <c r="AB625" s="1166"/>
      <c r="AC625" s="587">
        <f t="shared" si="67"/>
        <v>0</v>
      </c>
      <c r="AE625" s="1163">
        <v>98</v>
      </c>
      <c r="AF625" s="1164"/>
      <c r="AG625" s="1165"/>
      <c r="AH625" s="1166"/>
      <c r="AI625" s="587">
        <f t="shared" si="68"/>
        <v>0</v>
      </c>
      <c r="AK625" s="1163">
        <v>98</v>
      </c>
      <c r="AL625" s="1164"/>
      <c r="AM625" s="1165"/>
      <c r="AN625" s="1166"/>
      <c r="AO625" s="587">
        <f t="shared" si="69"/>
        <v>0</v>
      </c>
      <c r="AQ625" s="1163">
        <v>98</v>
      </c>
      <c r="AR625" s="1164"/>
      <c r="AS625" s="1165"/>
      <c r="AT625" s="1166"/>
      <c r="AU625" s="587">
        <f t="shared" si="70"/>
        <v>0</v>
      </c>
      <c r="AW625" s="1163">
        <v>98</v>
      </c>
      <c r="AX625" s="1164"/>
      <c r="AY625" s="1165"/>
      <c r="AZ625" s="1166"/>
      <c r="BA625" s="587">
        <f t="shared" si="71"/>
        <v>0</v>
      </c>
    </row>
    <row r="626" spans="1:53" s="17" customFormat="1" ht="16.75" hidden="1" customHeight="1" outlineLevel="2">
      <c r="A626" s="1163">
        <v>99</v>
      </c>
      <c r="B626" s="1164"/>
      <c r="C626" s="1165"/>
      <c r="D626" s="1166"/>
      <c r="E626" s="587">
        <f t="shared" si="63"/>
        <v>0</v>
      </c>
      <c r="G626" s="1163">
        <v>99</v>
      </c>
      <c r="H626" s="1164"/>
      <c r="I626" s="1165"/>
      <c r="J626" s="1166"/>
      <c r="K626" s="587">
        <f t="shared" si="64"/>
        <v>0</v>
      </c>
      <c r="M626" s="1163">
        <v>99</v>
      </c>
      <c r="N626" s="1164"/>
      <c r="O626" s="1165"/>
      <c r="P626" s="1166"/>
      <c r="Q626" s="587">
        <f t="shared" si="65"/>
        <v>0</v>
      </c>
      <c r="S626" s="1163">
        <v>99</v>
      </c>
      <c r="T626" s="1164"/>
      <c r="U626" s="1165"/>
      <c r="V626" s="1166"/>
      <c r="W626" s="587">
        <f t="shared" si="66"/>
        <v>0</v>
      </c>
      <c r="Y626" s="1163">
        <v>99</v>
      </c>
      <c r="Z626" s="1164"/>
      <c r="AA626" s="1165"/>
      <c r="AB626" s="1166"/>
      <c r="AC626" s="587">
        <f t="shared" si="67"/>
        <v>0</v>
      </c>
      <c r="AE626" s="1163">
        <v>99</v>
      </c>
      <c r="AF626" s="1164"/>
      <c r="AG626" s="1165"/>
      <c r="AH626" s="1166"/>
      <c r="AI626" s="587">
        <f t="shared" si="68"/>
        <v>0</v>
      </c>
      <c r="AK626" s="1163">
        <v>99</v>
      </c>
      <c r="AL626" s="1164"/>
      <c r="AM626" s="1165"/>
      <c r="AN626" s="1166"/>
      <c r="AO626" s="587">
        <f t="shared" si="69"/>
        <v>0</v>
      </c>
      <c r="AQ626" s="1163">
        <v>99</v>
      </c>
      <c r="AR626" s="1164"/>
      <c r="AS626" s="1165"/>
      <c r="AT626" s="1166"/>
      <c r="AU626" s="587">
        <f t="shared" si="70"/>
        <v>0</v>
      </c>
      <c r="AW626" s="1163">
        <v>99</v>
      </c>
      <c r="AX626" s="1164"/>
      <c r="AY626" s="1165"/>
      <c r="AZ626" s="1166"/>
      <c r="BA626" s="587">
        <f t="shared" si="71"/>
        <v>0</v>
      </c>
    </row>
    <row r="627" spans="1:53" s="17" customFormat="1" ht="16.75" hidden="1" customHeight="1" outlineLevel="2">
      <c r="A627" s="1163">
        <v>100</v>
      </c>
      <c r="B627" s="1164"/>
      <c r="C627" s="1165"/>
      <c r="D627" s="1166"/>
      <c r="E627" s="587">
        <f t="shared" si="63"/>
        <v>0</v>
      </c>
      <c r="G627" s="1163">
        <v>100</v>
      </c>
      <c r="H627" s="1164"/>
      <c r="I627" s="1165"/>
      <c r="J627" s="1166"/>
      <c r="K627" s="587">
        <f t="shared" si="64"/>
        <v>0</v>
      </c>
      <c r="M627" s="1163">
        <v>100</v>
      </c>
      <c r="N627" s="1164"/>
      <c r="O627" s="1165"/>
      <c r="P627" s="1166"/>
      <c r="Q627" s="587">
        <f t="shared" si="65"/>
        <v>0</v>
      </c>
      <c r="S627" s="1163">
        <v>100</v>
      </c>
      <c r="T627" s="1164"/>
      <c r="U627" s="1165"/>
      <c r="V627" s="1166"/>
      <c r="W627" s="587">
        <f t="shared" si="66"/>
        <v>0</v>
      </c>
      <c r="Y627" s="1163">
        <v>100</v>
      </c>
      <c r="Z627" s="1164"/>
      <c r="AA627" s="1165"/>
      <c r="AB627" s="1166"/>
      <c r="AC627" s="587">
        <f t="shared" si="67"/>
        <v>0</v>
      </c>
      <c r="AE627" s="1163">
        <v>100</v>
      </c>
      <c r="AF627" s="1164"/>
      <c r="AG627" s="1165"/>
      <c r="AH627" s="1166"/>
      <c r="AI627" s="587">
        <f t="shared" si="68"/>
        <v>0</v>
      </c>
      <c r="AK627" s="1163">
        <v>100</v>
      </c>
      <c r="AL627" s="1164"/>
      <c r="AM627" s="1165"/>
      <c r="AN627" s="1166"/>
      <c r="AO627" s="587">
        <f t="shared" si="69"/>
        <v>0</v>
      </c>
      <c r="AQ627" s="1163">
        <v>100</v>
      </c>
      <c r="AR627" s="1164"/>
      <c r="AS627" s="1165"/>
      <c r="AT627" s="1166"/>
      <c r="AU627" s="587">
        <f t="shared" si="70"/>
        <v>0</v>
      </c>
      <c r="AW627" s="1163">
        <v>100</v>
      </c>
      <c r="AX627" s="1164"/>
      <c r="AY627" s="1165"/>
      <c r="AZ627" s="1166"/>
      <c r="BA627" s="587">
        <f t="shared" si="71"/>
        <v>0</v>
      </c>
    </row>
    <row r="628" spans="1:53" s="17" customFormat="1" ht="16.75" hidden="1" customHeight="1" outlineLevel="2">
      <c r="A628" s="1163">
        <v>101</v>
      </c>
      <c r="B628" s="1164"/>
      <c r="C628" s="1165"/>
      <c r="D628" s="1166"/>
      <c r="E628" s="587">
        <f t="shared" si="63"/>
        <v>0</v>
      </c>
      <c r="G628" s="1163">
        <v>101</v>
      </c>
      <c r="H628" s="1164"/>
      <c r="I628" s="1165"/>
      <c r="J628" s="1166"/>
      <c r="K628" s="587">
        <f t="shared" si="64"/>
        <v>0</v>
      </c>
      <c r="M628" s="1163">
        <v>101</v>
      </c>
      <c r="N628" s="1164"/>
      <c r="O628" s="1165"/>
      <c r="P628" s="1166"/>
      <c r="Q628" s="587">
        <f t="shared" si="65"/>
        <v>0</v>
      </c>
      <c r="S628" s="1163">
        <v>101</v>
      </c>
      <c r="T628" s="1164"/>
      <c r="U628" s="1165"/>
      <c r="V628" s="1166"/>
      <c r="W628" s="587">
        <f t="shared" si="66"/>
        <v>0</v>
      </c>
      <c r="Y628" s="1163">
        <v>101</v>
      </c>
      <c r="Z628" s="1164"/>
      <c r="AA628" s="1165"/>
      <c r="AB628" s="1166"/>
      <c r="AC628" s="587">
        <f t="shared" si="67"/>
        <v>0</v>
      </c>
      <c r="AE628" s="1163">
        <v>101</v>
      </c>
      <c r="AF628" s="1164"/>
      <c r="AG628" s="1165"/>
      <c r="AH628" s="1166"/>
      <c r="AI628" s="587">
        <f t="shared" si="68"/>
        <v>0</v>
      </c>
      <c r="AK628" s="1163">
        <v>101</v>
      </c>
      <c r="AL628" s="1164"/>
      <c r="AM628" s="1165"/>
      <c r="AN628" s="1166"/>
      <c r="AO628" s="587">
        <f t="shared" si="69"/>
        <v>0</v>
      </c>
      <c r="AQ628" s="1163">
        <v>101</v>
      </c>
      <c r="AR628" s="1164"/>
      <c r="AS628" s="1165"/>
      <c r="AT628" s="1166"/>
      <c r="AU628" s="587">
        <f t="shared" si="70"/>
        <v>0</v>
      </c>
      <c r="AW628" s="1163">
        <v>101</v>
      </c>
      <c r="AX628" s="1164"/>
      <c r="AY628" s="1165"/>
      <c r="AZ628" s="1166"/>
      <c r="BA628" s="587">
        <f t="shared" si="71"/>
        <v>0</v>
      </c>
    </row>
    <row r="629" spans="1:53" s="17" customFormat="1" ht="16.75" hidden="1" customHeight="1" outlineLevel="2">
      <c r="A629" s="1163">
        <v>102</v>
      </c>
      <c r="B629" s="1164"/>
      <c r="C629" s="1165"/>
      <c r="D629" s="1166"/>
      <c r="E629" s="587">
        <f t="shared" si="63"/>
        <v>0</v>
      </c>
      <c r="G629" s="1163">
        <v>102</v>
      </c>
      <c r="H629" s="1164"/>
      <c r="I629" s="1165"/>
      <c r="J629" s="1166"/>
      <c r="K629" s="587">
        <f t="shared" si="64"/>
        <v>0</v>
      </c>
      <c r="M629" s="1163">
        <v>102</v>
      </c>
      <c r="N629" s="1164"/>
      <c r="O629" s="1165"/>
      <c r="P629" s="1166"/>
      <c r="Q629" s="587">
        <f t="shared" si="65"/>
        <v>0</v>
      </c>
      <c r="S629" s="1163">
        <v>102</v>
      </c>
      <c r="T629" s="1164"/>
      <c r="U629" s="1165"/>
      <c r="V629" s="1166"/>
      <c r="W629" s="587">
        <f t="shared" si="66"/>
        <v>0</v>
      </c>
      <c r="Y629" s="1163">
        <v>102</v>
      </c>
      <c r="Z629" s="1164"/>
      <c r="AA629" s="1165"/>
      <c r="AB629" s="1166"/>
      <c r="AC629" s="587">
        <f t="shared" si="67"/>
        <v>0</v>
      </c>
      <c r="AE629" s="1163">
        <v>102</v>
      </c>
      <c r="AF629" s="1164"/>
      <c r="AG629" s="1165"/>
      <c r="AH629" s="1166"/>
      <c r="AI629" s="587">
        <f t="shared" si="68"/>
        <v>0</v>
      </c>
      <c r="AK629" s="1163">
        <v>102</v>
      </c>
      <c r="AL629" s="1164"/>
      <c r="AM629" s="1165"/>
      <c r="AN629" s="1166"/>
      <c r="AO629" s="587">
        <f t="shared" si="69"/>
        <v>0</v>
      </c>
      <c r="AQ629" s="1163">
        <v>102</v>
      </c>
      <c r="AR629" s="1164"/>
      <c r="AS629" s="1165"/>
      <c r="AT629" s="1166"/>
      <c r="AU629" s="587">
        <f t="shared" si="70"/>
        <v>0</v>
      </c>
      <c r="AW629" s="1163">
        <v>102</v>
      </c>
      <c r="AX629" s="1164"/>
      <c r="AY629" s="1165"/>
      <c r="AZ629" s="1166"/>
      <c r="BA629" s="587">
        <f t="shared" si="71"/>
        <v>0</v>
      </c>
    </row>
    <row r="630" spans="1:53" s="17" customFormat="1" ht="16.75" hidden="1" customHeight="1" outlineLevel="2">
      <c r="A630" s="1163">
        <v>103</v>
      </c>
      <c r="B630" s="1164"/>
      <c r="C630" s="1165"/>
      <c r="D630" s="1166"/>
      <c r="E630" s="587">
        <f t="shared" si="63"/>
        <v>0</v>
      </c>
      <c r="G630" s="1163">
        <v>103</v>
      </c>
      <c r="H630" s="1164"/>
      <c r="I630" s="1165"/>
      <c r="J630" s="1166"/>
      <c r="K630" s="587">
        <f t="shared" si="64"/>
        <v>0</v>
      </c>
      <c r="M630" s="1163">
        <v>103</v>
      </c>
      <c r="N630" s="1164"/>
      <c r="O630" s="1165"/>
      <c r="P630" s="1166"/>
      <c r="Q630" s="587">
        <f t="shared" si="65"/>
        <v>0</v>
      </c>
      <c r="S630" s="1163">
        <v>103</v>
      </c>
      <c r="T630" s="1164"/>
      <c r="U630" s="1165"/>
      <c r="V630" s="1166"/>
      <c r="W630" s="587">
        <f t="shared" si="66"/>
        <v>0</v>
      </c>
      <c r="Y630" s="1163">
        <v>103</v>
      </c>
      <c r="Z630" s="1164"/>
      <c r="AA630" s="1165"/>
      <c r="AB630" s="1166"/>
      <c r="AC630" s="587">
        <f t="shared" si="67"/>
        <v>0</v>
      </c>
      <c r="AE630" s="1163">
        <v>103</v>
      </c>
      <c r="AF630" s="1164"/>
      <c r="AG630" s="1165"/>
      <c r="AH630" s="1166"/>
      <c r="AI630" s="587">
        <f t="shared" si="68"/>
        <v>0</v>
      </c>
      <c r="AK630" s="1163">
        <v>103</v>
      </c>
      <c r="AL630" s="1164"/>
      <c r="AM630" s="1165"/>
      <c r="AN630" s="1166"/>
      <c r="AO630" s="587">
        <f t="shared" si="69"/>
        <v>0</v>
      </c>
      <c r="AQ630" s="1163">
        <v>103</v>
      </c>
      <c r="AR630" s="1164"/>
      <c r="AS630" s="1165"/>
      <c r="AT630" s="1166"/>
      <c r="AU630" s="587">
        <f t="shared" si="70"/>
        <v>0</v>
      </c>
      <c r="AW630" s="1163">
        <v>103</v>
      </c>
      <c r="AX630" s="1164"/>
      <c r="AY630" s="1165"/>
      <c r="AZ630" s="1166"/>
      <c r="BA630" s="587">
        <f t="shared" si="71"/>
        <v>0</v>
      </c>
    </row>
    <row r="631" spans="1:53" s="17" customFormat="1" ht="16.75" hidden="1" customHeight="1" outlineLevel="2">
      <c r="A631" s="1163">
        <v>104</v>
      </c>
      <c r="B631" s="1164"/>
      <c r="C631" s="1165"/>
      <c r="D631" s="1166"/>
      <c r="E631" s="587">
        <f t="shared" si="63"/>
        <v>0</v>
      </c>
      <c r="G631" s="1163">
        <v>104</v>
      </c>
      <c r="H631" s="1164"/>
      <c r="I631" s="1165"/>
      <c r="J631" s="1166"/>
      <c r="K631" s="587">
        <f t="shared" si="64"/>
        <v>0</v>
      </c>
      <c r="M631" s="1163">
        <v>104</v>
      </c>
      <c r="N631" s="1164"/>
      <c r="O631" s="1165"/>
      <c r="P631" s="1166"/>
      <c r="Q631" s="587">
        <f t="shared" si="65"/>
        <v>0</v>
      </c>
      <c r="S631" s="1163">
        <v>104</v>
      </c>
      <c r="T631" s="1164"/>
      <c r="U631" s="1165"/>
      <c r="V631" s="1166"/>
      <c r="W631" s="587">
        <f t="shared" si="66"/>
        <v>0</v>
      </c>
      <c r="Y631" s="1163">
        <v>104</v>
      </c>
      <c r="Z631" s="1164"/>
      <c r="AA631" s="1165"/>
      <c r="AB631" s="1166"/>
      <c r="AC631" s="587">
        <f t="shared" si="67"/>
        <v>0</v>
      </c>
      <c r="AE631" s="1163">
        <v>104</v>
      </c>
      <c r="AF631" s="1164"/>
      <c r="AG631" s="1165"/>
      <c r="AH631" s="1166"/>
      <c r="AI631" s="587">
        <f t="shared" si="68"/>
        <v>0</v>
      </c>
      <c r="AK631" s="1163">
        <v>104</v>
      </c>
      <c r="AL631" s="1164"/>
      <c r="AM631" s="1165"/>
      <c r="AN631" s="1166"/>
      <c r="AO631" s="587">
        <f t="shared" si="69"/>
        <v>0</v>
      </c>
      <c r="AQ631" s="1163">
        <v>104</v>
      </c>
      <c r="AR631" s="1164"/>
      <c r="AS631" s="1165"/>
      <c r="AT631" s="1166"/>
      <c r="AU631" s="587">
        <f t="shared" si="70"/>
        <v>0</v>
      </c>
      <c r="AW631" s="1163">
        <v>104</v>
      </c>
      <c r="AX631" s="1164"/>
      <c r="AY631" s="1165"/>
      <c r="AZ631" s="1166"/>
      <c r="BA631" s="587">
        <f t="shared" si="71"/>
        <v>0</v>
      </c>
    </row>
    <row r="632" spans="1:53" s="17" customFormat="1" ht="16.75" hidden="1" customHeight="1" outlineLevel="2">
      <c r="A632" s="1163">
        <v>105</v>
      </c>
      <c r="B632" s="1164"/>
      <c r="C632" s="1165"/>
      <c r="D632" s="1166"/>
      <c r="E632" s="587">
        <f t="shared" si="63"/>
        <v>0</v>
      </c>
      <c r="G632" s="1163">
        <v>105</v>
      </c>
      <c r="H632" s="1164"/>
      <c r="I632" s="1165"/>
      <c r="J632" s="1166"/>
      <c r="K632" s="587">
        <f t="shared" si="64"/>
        <v>0</v>
      </c>
      <c r="M632" s="1163">
        <v>105</v>
      </c>
      <c r="N632" s="1164"/>
      <c r="O632" s="1165"/>
      <c r="P632" s="1166"/>
      <c r="Q632" s="587">
        <f t="shared" si="65"/>
        <v>0</v>
      </c>
      <c r="S632" s="1163">
        <v>105</v>
      </c>
      <c r="T632" s="1164"/>
      <c r="U632" s="1165"/>
      <c r="V632" s="1166"/>
      <c r="W632" s="587">
        <f t="shared" si="66"/>
        <v>0</v>
      </c>
      <c r="Y632" s="1163">
        <v>105</v>
      </c>
      <c r="Z632" s="1164"/>
      <c r="AA632" s="1165"/>
      <c r="AB632" s="1166"/>
      <c r="AC632" s="587">
        <f t="shared" si="67"/>
        <v>0</v>
      </c>
      <c r="AE632" s="1163">
        <v>105</v>
      </c>
      <c r="AF632" s="1164"/>
      <c r="AG632" s="1165"/>
      <c r="AH632" s="1166"/>
      <c r="AI632" s="587">
        <f t="shared" si="68"/>
        <v>0</v>
      </c>
      <c r="AK632" s="1163">
        <v>105</v>
      </c>
      <c r="AL632" s="1164"/>
      <c r="AM632" s="1165"/>
      <c r="AN632" s="1166"/>
      <c r="AO632" s="587">
        <f t="shared" si="69"/>
        <v>0</v>
      </c>
      <c r="AQ632" s="1163">
        <v>105</v>
      </c>
      <c r="AR632" s="1164"/>
      <c r="AS632" s="1165"/>
      <c r="AT632" s="1166"/>
      <c r="AU632" s="587">
        <f t="shared" si="70"/>
        <v>0</v>
      </c>
      <c r="AW632" s="1163">
        <v>105</v>
      </c>
      <c r="AX632" s="1164"/>
      <c r="AY632" s="1165"/>
      <c r="AZ632" s="1166"/>
      <c r="BA632" s="587">
        <f t="shared" si="71"/>
        <v>0</v>
      </c>
    </row>
    <row r="633" spans="1:53" s="17" customFormat="1" ht="16.75" hidden="1" customHeight="1" outlineLevel="2">
      <c r="A633" s="1163">
        <v>106</v>
      </c>
      <c r="B633" s="1164"/>
      <c r="C633" s="1165"/>
      <c r="D633" s="1166"/>
      <c r="E633" s="587">
        <f t="shared" si="63"/>
        <v>0</v>
      </c>
      <c r="G633" s="1163">
        <v>106</v>
      </c>
      <c r="H633" s="1164"/>
      <c r="I633" s="1165"/>
      <c r="J633" s="1166"/>
      <c r="K633" s="587">
        <f t="shared" si="64"/>
        <v>0</v>
      </c>
      <c r="M633" s="1163">
        <v>106</v>
      </c>
      <c r="N633" s="1164"/>
      <c r="O633" s="1165"/>
      <c r="P633" s="1166"/>
      <c r="Q633" s="587">
        <f t="shared" si="65"/>
        <v>0</v>
      </c>
      <c r="S633" s="1163">
        <v>106</v>
      </c>
      <c r="T633" s="1164"/>
      <c r="U633" s="1165"/>
      <c r="V633" s="1166"/>
      <c r="W633" s="587">
        <f t="shared" si="66"/>
        <v>0</v>
      </c>
      <c r="Y633" s="1163">
        <v>106</v>
      </c>
      <c r="Z633" s="1164"/>
      <c r="AA633" s="1165"/>
      <c r="AB633" s="1166"/>
      <c r="AC633" s="587">
        <f t="shared" si="67"/>
        <v>0</v>
      </c>
      <c r="AE633" s="1163">
        <v>106</v>
      </c>
      <c r="AF633" s="1164"/>
      <c r="AG633" s="1165"/>
      <c r="AH633" s="1166"/>
      <c r="AI633" s="587">
        <f t="shared" si="68"/>
        <v>0</v>
      </c>
      <c r="AK633" s="1163">
        <v>106</v>
      </c>
      <c r="AL633" s="1164"/>
      <c r="AM633" s="1165"/>
      <c r="AN633" s="1166"/>
      <c r="AO633" s="587">
        <f t="shared" si="69"/>
        <v>0</v>
      </c>
      <c r="AQ633" s="1163">
        <v>106</v>
      </c>
      <c r="AR633" s="1164"/>
      <c r="AS633" s="1165"/>
      <c r="AT633" s="1166"/>
      <c r="AU633" s="587">
        <f t="shared" si="70"/>
        <v>0</v>
      </c>
      <c r="AW633" s="1163">
        <v>106</v>
      </c>
      <c r="AX633" s="1164"/>
      <c r="AY633" s="1165"/>
      <c r="AZ633" s="1166"/>
      <c r="BA633" s="587">
        <f t="shared" si="71"/>
        <v>0</v>
      </c>
    </row>
    <row r="634" spans="1:53" s="17" customFormat="1" ht="16.75" hidden="1" customHeight="1" outlineLevel="2">
      <c r="A634" s="1163">
        <v>107</v>
      </c>
      <c r="B634" s="1164"/>
      <c r="C634" s="1165"/>
      <c r="D634" s="1166"/>
      <c r="E634" s="587">
        <f t="shared" si="63"/>
        <v>0</v>
      </c>
      <c r="G634" s="1163">
        <v>107</v>
      </c>
      <c r="H634" s="1164"/>
      <c r="I634" s="1165"/>
      <c r="J634" s="1166"/>
      <c r="K634" s="587">
        <f t="shared" si="64"/>
        <v>0</v>
      </c>
      <c r="M634" s="1163">
        <v>107</v>
      </c>
      <c r="N634" s="1164"/>
      <c r="O634" s="1165"/>
      <c r="P634" s="1166"/>
      <c r="Q634" s="587">
        <f t="shared" si="65"/>
        <v>0</v>
      </c>
      <c r="S634" s="1163">
        <v>107</v>
      </c>
      <c r="T634" s="1164"/>
      <c r="U634" s="1165"/>
      <c r="V634" s="1166"/>
      <c r="W634" s="587">
        <f t="shared" si="66"/>
        <v>0</v>
      </c>
      <c r="Y634" s="1163">
        <v>107</v>
      </c>
      <c r="Z634" s="1164"/>
      <c r="AA634" s="1165"/>
      <c r="AB634" s="1166"/>
      <c r="AC634" s="587">
        <f t="shared" si="67"/>
        <v>0</v>
      </c>
      <c r="AE634" s="1163">
        <v>107</v>
      </c>
      <c r="AF634" s="1164"/>
      <c r="AG634" s="1165"/>
      <c r="AH634" s="1166"/>
      <c r="AI634" s="587">
        <f t="shared" si="68"/>
        <v>0</v>
      </c>
      <c r="AK634" s="1163">
        <v>107</v>
      </c>
      <c r="AL634" s="1164"/>
      <c r="AM634" s="1165"/>
      <c r="AN634" s="1166"/>
      <c r="AO634" s="587">
        <f t="shared" si="69"/>
        <v>0</v>
      </c>
      <c r="AQ634" s="1163">
        <v>107</v>
      </c>
      <c r="AR634" s="1164"/>
      <c r="AS634" s="1165"/>
      <c r="AT634" s="1166"/>
      <c r="AU634" s="587">
        <f t="shared" si="70"/>
        <v>0</v>
      </c>
      <c r="AW634" s="1163">
        <v>107</v>
      </c>
      <c r="AX634" s="1164"/>
      <c r="AY634" s="1165"/>
      <c r="AZ634" s="1166"/>
      <c r="BA634" s="587">
        <f t="shared" si="71"/>
        <v>0</v>
      </c>
    </row>
    <row r="635" spans="1:53" s="17" customFormat="1" ht="16.75" hidden="1" customHeight="1" outlineLevel="2">
      <c r="A635" s="1163">
        <v>108</v>
      </c>
      <c r="B635" s="1164"/>
      <c r="C635" s="1165"/>
      <c r="D635" s="1166"/>
      <c r="E635" s="587">
        <f t="shared" si="63"/>
        <v>0</v>
      </c>
      <c r="G635" s="1163">
        <v>108</v>
      </c>
      <c r="H635" s="1164"/>
      <c r="I635" s="1165"/>
      <c r="J635" s="1166"/>
      <c r="K635" s="587">
        <f t="shared" si="64"/>
        <v>0</v>
      </c>
      <c r="M635" s="1163">
        <v>108</v>
      </c>
      <c r="N635" s="1164"/>
      <c r="O635" s="1165"/>
      <c r="P635" s="1166"/>
      <c r="Q635" s="587">
        <f t="shared" si="65"/>
        <v>0</v>
      </c>
      <c r="S635" s="1163">
        <v>108</v>
      </c>
      <c r="T635" s="1164"/>
      <c r="U635" s="1165"/>
      <c r="V635" s="1166"/>
      <c r="W635" s="587">
        <f t="shared" si="66"/>
        <v>0</v>
      </c>
      <c r="Y635" s="1163">
        <v>108</v>
      </c>
      <c r="Z635" s="1164"/>
      <c r="AA635" s="1165"/>
      <c r="AB635" s="1166"/>
      <c r="AC635" s="587">
        <f t="shared" si="67"/>
        <v>0</v>
      </c>
      <c r="AE635" s="1163">
        <v>108</v>
      </c>
      <c r="AF635" s="1164"/>
      <c r="AG635" s="1165"/>
      <c r="AH635" s="1166"/>
      <c r="AI635" s="587">
        <f t="shared" si="68"/>
        <v>0</v>
      </c>
      <c r="AK635" s="1163">
        <v>108</v>
      </c>
      <c r="AL635" s="1164"/>
      <c r="AM635" s="1165"/>
      <c r="AN635" s="1166"/>
      <c r="AO635" s="587">
        <f t="shared" si="69"/>
        <v>0</v>
      </c>
      <c r="AQ635" s="1163">
        <v>108</v>
      </c>
      <c r="AR635" s="1164"/>
      <c r="AS635" s="1165"/>
      <c r="AT635" s="1166"/>
      <c r="AU635" s="587">
        <f t="shared" si="70"/>
        <v>0</v>
      </c>
      <c r="AW635" s="1163">
        <v>108</v>
      </c>
      <c r="AX635" s="1164"/>
      <c r="AY635" s="1165"/>
      <c r="AZ635" s="1166"/>
      <c r="BA635" s="587">
        <f t="shared" si="71"/>
        <v>0</v>
      </c>
    </row>
    <row r="636" spans="1:53" s="17" customFormat="1" ht="16.75" hidden="1" customHeight="1" outlineLevel="2">
      <c r="A636" s="1163">
        <v>109</v>
      </c>
      <c r="B636" s="1164"/>
      <c r="C636" s="1165"/>
      <c r="D636" s="1166"/>
      <c r="E636" s="587">
        <f t="shared" si="63"/>
        <v>0</v>
      </c>
      <c r="G636" s="1163">
        <v>109</v>
      </c>
      <c r="H636" s="1164"/>
      <c r="I636" s="1165"/>
      <c r="J636" s="1166"/>
      <c r="K636" s="587">
        <f t="shared" si="64"/>
        <v>0</v>
      </c>
      <c r="M636" s="1163">
        <v>109</v>
      </c>
      <c r="N636" s="1164"/>
      <c r="O636" s="1165"/>
      <c r="P636" s="1166"/>
      <c r="Q636" s="587">
        <f t="shared" si="65"/>
        <v>0</v>
      </c>
      <c r="S636" s="1163">
        <v>109</v>
      </c>
      <c r="T636" s="1164"/>
      <c r="U636" s="1165"/>
      <c r="V636" s="1166"/>
      <c r="W636" s="587">
        <f t="shared" si="66"/>
        <v>0</v>
      </c>
      <c r="Y636" s="1163">
        <v>109</v>
      </c>
      <c r="Z636" s="1164"/>
      <c r="AA636" s="1165"/>
      <c r="AB636" s="1166"/>
      <c r="AC636" s="587">
        <f t="shared" si="67"/>
        <v>0</v>
      </c>
      <c r="AE636" s="1163">
        <v>109</v>
      </c>
      <c r="AF636" s="1164"/>
      <c r="AG636" s="1165"/>
      <c r="AH636" s="1166"/>
      <c r="AI636" s="587">
        <f t="shared" si="68"/>
        <v>0</v>
      </c>
      <c r="AK636" s="1163">
        <v>109</v>
      </c>
      <c r="AL636" s="1164"/>
      <c r="AM636" s="1165"/>
      <c r="AN636" s="1166"/>
      <c r="AO636" s="587">
        <f t="shared" si="69"/>
        <v>0</v>
      </c>
      <c r="AQ636" s="1163">
        <v>109</v>
      </c>
      <c r="AR636" s="1164"/>
      <c r="AS636" s="1165"/>
      <c r="AT636" s="1166"/>
      <c r="AU636" s="587">
        <f t="shared" si="70"/>
        <v>0</v>
      </c>
      <c r="AW636" s="1163">
        <v>109</v>
      </c>
      <c r="AX636" s="1164"/>
      <c r="AY636" s="1165"/>
      <c r="AZ636" s="1166"/>
      <c r="BA636" s="587">
        <f t="shared" si="71"/>
        <v>0</v>
      </c>
    </row>
    <row r="637" spans="1:53" s="17" customFormat="1" ht="16.75" hidden="1" customHeight="1" outlineLevel="2">
      <c r="A637" s="1163">
        <v>110</v>
      </c>
      <c r="B637" s="1164"/>
      <c r="C637" s="1165"/>
      <c r="D637" s="1166"/>
      <c r="E637" s="587">
        <f t="shared" si="63"/>
        <v>0</v>
      </c>
      <c r="G637" s="1163">
        <v>110</v>
      </c>
      <c r="H637" s="1164"/>
      <c r="I637" s="1165"/>
      <c r="J637" s="1166"/>
      <c r="K637" s="587">
        <f t="shared" si="64"/>
        <v>0</v>
      </c>
      <c r="M637" s="1163">
        <v>110</v>
      </c>
      <c r="N637" s="1164"/>
      <c r="O637" s="1165"/>
      <c r="P637" s="1166"/>
      <c r="Q637" s="587">
        <f t="shared" si="65"/>
        <v>0</v>
      </c>
      <c r="S637" s="1163">
        <v>110</v>
      </c>
      <c r="T637" s="1164"/>
      <c r="U637" s="1165"/>
      <c r="V637" s="1166"/>
      <c r="W637" s="587">
        <f t="shared" si="66"/>
        <v>0</v>
      </c>
      <c r="Y637" s="1163">
        <v>110</v>
      </c>
      <c r="Z637" s="1164"/>
      <c r="AA637" s="1165"/>
      <c r="AB637" s="1166"/>
      <c r="AC637" s="587">
        <f t="shared" si="67"/>
        <v>0</v>
      </c>
      <c r="AE637" s="1163">
        <v>110</v>
      </c>
      <c r="AF637" s="1164"/>
      <c r="AG637" s="1165"/>
      <c r="AH637" s="1166"/>
      <c r="AI637" s="587">
        <f t="shared" si="68"/>
        <v>0</v>
      </c>
      <c r="AK637" s="1163">
        <v>110</v>
      </c>
      <c r="AL637" s="1164"/>
      <c r="AM637" s="1165"/>
      <c r="AN637" s="1166"/>
      <c r="AO637" s="587">
        <f t="shared" si="69"/>
        <v>0</v>
      </c>
      <c r="AQ637" s="1163">
        <v>110</v>
      </c>
      <c r="AR637" s="1164"/>
      <c r="AS637" s="1165"/>
      <c r="AT637" s="1166"/>
      <c r="AU637" s="587">
        <f t="shared" si="70"/>
        <v>0</v>
      </c>
      <c r="AW637" s="1163">
        <v>110</v>
      </c>
      <c r="AX637" s="1164"/>
      <c r="AY637" s="1165"/>
      <c r="AZ637" s="1166"/>
      <c r="BA637" s="587">
        <f t="shared" si="71"/>
        <v>0</v>
      </c>
    </row>
    <row r="638" spans="1:53" s="17" customFormat="1" ht="16.75" hidden="1" customHeight="1" outlineLevel="2">
      <c r="A638" s="1163">
        <v>111</v>
      </c>
      <c r="B638" s="1164"/>
      <c r="C638" s="1165"/>
      <c r="D638" s="1166"/>
      <c r="E638" s="587">
        <f t="shared" si="63"/>
        <v>0</v>
      </c>
      <c r="G638" s="1163">
        <v>111</v>
      </c>
      <c r="H638" s="1164"/>
      <c r="I638" s="1165"/>
      <c r="J638" s="1166"/>
      <c r="K638" s="587">
        <f t="shared" si="64"/>
        <v>0</v>
      </c>
      <c r="M638" s="1163">
        <v>111</v>
      </c>
      <c r="N638" s="1164"/>
      <c r="O638" s="1165"/>
      <c r="P638" s="1166"/>
      <c r="Q638" s="587">
        <f t="shared" si="65"/>
        <v>0</v>
      </c>
      <c r="S638" s="1163">
        <v>111</v>
      </c>
      <c r="T638" s="1164"/>
      <c r="U638" s="1165"/>
      <c r="V638" s="1166"/>
      <c r="W638" s="587">
        <f t="shared" si="66"/>
        <v>0</v>
      </c>
      <c r="Y638" s="1163">
        <v>111</v>
      </c>
      <c r="Z638" s="1164"/>
      <c r="AA638" s="1165"/>
      <c r="AB638" s="1166"/>
      <c r="AC638" s="587">
        <f t="shared" si="67"/>
        <v>0</v>
      </c>
      <c r="AE638" s="1163">
        <v>111</v>
      </c>
      <c r="AF638" s="1164"/>
      <c r="AG638" s="1165"/>
      <c r="AH638" s="1166"/>
      <c r="AI638" s="587">
        <f t="shared" si="68"/>
        <v>0</v>
      </c>
      <c r="AK638" s="1163">
        <v>111</v>
      </c>
      <c r="AL638" s="1164"/>
      <c r="AM638" s="1165"/>
      <c r="AN638" s="1166"/>
      <c r="AO638" s="587">
        <f t="shared" si="69"/>
        <v>0</v>
      </c>
      <c r="AQ638" s="1163">
        <v>111</v>
      </c>
      <c r="AR638" s="1164"/>
      <c r="AS638" s="1165"/>
      <c r="AT638" s="1166"/>
      <c r="AU638" s="587">
        <f t="shared" si="70"/>
        <v>0</v>
      </c>
      <c r="AW638" s="1163">
        <v>111</v>
      </c>
      <c r="AX638" s="1164"/>
      <c r="AY638" s="1165"/>
      <c r="AZ638" s="1166"/>
      <c r="BA638" s="587">
        <f t="shared" si="71"/>
        <v>0</v>
      </c>
    </row>
    <row r="639" spans="1:53" s="17" customFormat="1" ht="16.75" hidden="1" customHeight="1" outlineLevel="2">
      <c r="A639" s="1163">
        <v>112</v>
      </c>
      <c r="B639" s="1164"/>
      <c r="C639" s="1165"/>
      <c r="D639" s="1166"/>
      <c r="E639" s="587">
        <f t="shared" si="63"/>
        <v>0</v>
      </c>
      <c r="G639" s="1163">
        <v>112</v>
      </c>
      <c r="H639" s="1164"/>
      <c r="I639" s="1165"/>
      <c r="J639" s="1166"/>
      <c r="K639" s="587">
        <f t="shared" si="64"/>
        <v>0</v>
      </c>
      <c r="M639" s="1163">
        <v>112</v>
      </c>
      <c r="N639" s="1164"/>
      <c r="O639" s="1165"/>
      <c r="P639" s="1166"/>
      <c r="Q639" s="587">
        <f t="shared" si="65"/>
        <v>0</v>
      </c>
      <c r="S639" s="1163">
        <v>112</v>
      </c>
      <c r="T639" s="1164"/>
      <c r="U639" s="1165"/>
      <c r="V639" s="1166"/>
      <c r="W639" s="587">
        <f t="shared" si="66"/>
        <v>0</v>
      </c>
      <c r="Y639" s="1163">
        <v>112</v>
      </c>
      <c r="Z639" s="1164"/>
      <c r="AA639" s="1165"/>
      <c r="AB639" s="1166"/>
      <c r="AC639" s="587">
        <f t="shared" si="67"/>
        <v>0</v>
      </c>
      <c r="AE639" s="1163">
        <v>112</v>
      </c>
      <c r="AF639" s="1164"/>
      <c r="AG639" s="1165"/>
      <c r="AH639" s="1166"/>
      <c r="AI639" s="587">
        <f t="shared" si="68"/>
        <v>0</v>
      </c>
      <c r="AK639" s="1163">
        <v>112</v>
      </c>
      <c r="AL639" s="1164"/>
      <c r="AM639" s="1165"/>
      <c r="AN639" s="1166"/>
      <c r="AO639" s="587">
        <f t="shared" si="69"/>
        <v>0</v>
      </c>
      <c r="AQ639" s="1163">
        <v>112</v>
      </c>
      <c r="AR639" s="1164"/>
      <c r="AS639" s="1165"/>
      <c r="AT639" s="1166"/>
      <c r="AU639" s="587">
        <f t="shared" si="70"/>
        <v>0</v>
      </c>
      <c r="AW639" s="1163">
        <v>112</v>
      </c>
      <c r="AX639" s="1164"/>
      <c r="AY639" s="1165"/>
      <c r="AZ639" s="1166"/>
      <c r="BA639" s="587">
        <f t="shared" si="71"/>
        <v>0</v>
      </c>
    </row>
    <row r="640" spans="1:53" s="17" customFormat="1" ht="16.75" hidden="1" customHeight="1" outlineLevel="2">
      <c r="A640" s="1163">
        <v>113</v>
      </c>
      <c r="B640" s="1164"/>
      <c r="C640" s="1165"/>
      <c r="D640" s="1166"/>
      <c r="E640" s="587">
        <f t="shared" si="63"/>
        <v>0</v>
      </c>
      <c r="G640" s="1163">
        <v>113</v>
      </c>
      <c r="H640" s="1164"/>
      <c r="I640" s="1165"/>
      <c r="J640" s="1166"/>
      <c r="K640" s="587">
        <f t="shared" si="64"/>
        <v>0</v>
      </c>
      <c r="M640" s="1163">
        <v>113</v>
      </c>
      <c r="N640" s="1164"/>
      <c r="O640" s="1165"/>
      <c r="P640" s="1166"/>
      <c r="Q640" s="587">
        <f t="shared" si="65"/>
        <v>0</v>
      </c>
      <c r="S640" s="1163">
        <v>113</v>
      </c>
      <c r="T640" s="1164"/>
      <c r="U640" s="1165"/>
      <c r="V640" s="1166"/>
      <c r="W640" s="587">
        <f t="shared" si="66"/>
        <v>0</v>
      </c>
      <c r="Y640" s="1163">
        <v>113</v>
      </c>
      <c r="Z640" s="1164"/>
      <c r="AA640" s="1165"/>
      <c r="AB640" s="1166"/>
      <c r="AC640" s="587">
        <f t="shared" si="67"/>
        <v>0</v>
      </c>
      <c r="AE640" s="1163">
        <v>113</v>
      </c>
      <c r="AF640" s="1164"/>
      <c r="AG640" s="1165"/>
      <c r="AH640" s="1166"/>
      <c r="AI640" s="587">
        <f t="shared" si="68"/>
        <v>0</v>
      </c>
      <c r="AK640" s="1163">
        <v>113</v>
      </c>
      <c r="AL640" s="1164"/>
      <c r="AM640" s="1165"/>
      <c r="AN640" s="1166"/>
      <c r="AO640" s="587">
        <f t="shared" si="69"/>
        <v>0</v>
      </c>
      <c r="AQ640" s="1163">
        <v>113</v>
      </c>
      <c r="AR640" s="1164"/>
      <c r="AS640" s="1165"/>
      <c r="AT640" s="1166"/>
      <c r="AU640" s="587">
        <f t="shared" si="70"/>
        <v>0</v>
      </c>
      <c r="AW640" s="1163">
        <v>113</v>
      </c>
      <c r="AX640" s="1164"/>
      <c r="AY640" s="1165"/>
      <c r="AZ640" s="1166"/>
      <c r="BA640" s="587">
        <f t="shared" si="71"/>
        <v>0</v>
      </c>
    </row>
    <row r="641" spans="1:53" s="17" customFormat="1" ht="16.75" hidden="1" customHeight="1" outlineLevel="2">
      <c r="A641" s="1163">
        <v>114</v>
      </c>
      <c r="B641" s="1164"/>
      <c r="C641" s="1165"/>
      <c r="D641" s="1166"/>
      <c r="E641" s="587">
        <f t="shared" si="63"/>
        <v>0</v>
      </c>
      <c r="G641" s="1163">
        <v>114</v>
      </c>
      <c r="H641" s="1164"/>
      <c r="I641" s="1165"/>
      <c r="J641" s="1166"/>
      <c r="K641" s="587">
        <f t="shared" si="64"/>
        <v>0</v>
      </c>
      <c r="M641" s="1163">
        <v>114</v>
      </c>
      <c r="N641" s="1164"/>
      <c r="O641" s="1165"/>
      <c r="P641" s="1166"/>
      <c r="Q641" s="587">
        <f t="shared" si="65"/>
        <v>0</v>
      </c>
      <c r="S641" s="1163">
        <v>114</v>
      </c>
      <c r="T641" s="1164"/>
      <c r="U641" s="1165"/>
      <c r="V641" s="1166"/>
      <c r="W641" s="587">
        <f t="shared" si="66"/>
        <v>0</v>
      </c>
      <c r="Y641" s="1163">
        <v>114</v>
      </c>
      <c r="Z641" s="1164"/>
      <c r="AA641" s="1165"/>
      <c r="AB641" s="1166"/>
      <c r="AC641" s="587">
        <f t="shared" si="67"/>
        <v>0</v>
      </c>
      <c r="AE641" s="1163">
        <v>114</v>
      </c>
      <c r="AF641" s="1164"/>
      <c r="AG641" s="1165"/>
      <c r="AH641" s="1166"/>
      <c r="AI641" s="587">
        <f t="shared" si="68"/>
        <v>0</v>
      </c>
      <c r="AK641" s="1163">
        <v>114</v>
      </c>
      <c r="AL641" s="1164"/>
      <c r="AM641" s="1165"/>
      <c r="AN641" s="1166"/>
      <c r="AO641" s="587">
        <f t="shared" si="69"/>
        <v>0</v>
      </c>
      <c r="AQ641" s="1163">
        <v>114</v>
      </c>
      <c r="AR641" s="1164"/>
      <c r="AS641" s="1165"/>
      <c r="AT641" s="1166"/>
      <c r="AU641" s="587">
        <f t="shared" si="70"/>
        <v>0</v>
      </c>
      <c r="AW641" s="1163">
        <v>114</v>
      </c>
      <c r="AX641" s="1164"/>
      <c r="AY641" s="1165"/>
      <c r="AZ641" s="1166"/>
      <c r="BA641" s="587">
        <f t="shared" si="71"/>
        <v>0</v>
      </c>
    </row>
    <row r="642" spans="1:53" s="17" customFormat="1" ht="16.75" hidden="1" customHeight="1" outlineLevel="2">
      <c r="A642" s="1163">
        <v>115</v>
      </c>
      <c r="B642" s="1164"/>
      <c r="C642" s="1165"/>
      <c r="D642" s="1166"/>
      <c r="E642" s="587">
        <f t="shared" si="63"/>
        <v>0</v>
      </c>
      <c r="G642" s="1163">
        <v>115</v>
      </c>
      <c r="H642" s="1164"/>
      <c r="I642" s="1165"/>
      <c r="J642" s="1166"/>
      <c r="K642" s="587">
        <f t="shared" si="64"/>
        <v>0</v>
      </c>
      <c r="M642" s="1163">
        <v>115</v>
      </c>
      <c r="N642" s="1164"/>
      <c r="O642" s="1165"/>
      <c r="P642" s="1166"/>
      <c r="Q642" s="587">
        <f t="shared" si="65"/>
        <v>0</v>
      </c>
      <c r="S642" s="1163">
        <v>115</v>
      </c>
      <c r="T642" s="1164"/>
      <c r="U642" s="1165"/>
      <c r="V642" s="1166"/>
      <c r="W642" s="587">
        <f t="shared" si="66"/>
        <v>0</v>
      </c>
      <c r="Y642" s="1163">
        <v>115</v>
      </c>
      <c r="Z642" s="1164"/>
      <c r="AA642" s="1165"/>
      <c r="AB642" s="1166"/>
      <c r="AC642" s="587">
        <f t="shared" si="67"/>
        <v>0</v>
      </c>
      <c r="AE642" s="1163">
        <v>115</v>
      </c>
      <c r="AF642" s="1164"/>
      <c r="AG642" s="1165"/>
      <c r="AH642" s="1166"/>
      <c r="AI642" s="587">
        <f t="shared" si="68"/>
        <v>0</v>
      </c>
      <c r="AK642" s="1163">
        <v>115</v>
      </c>
      <c r="AL642" s="1164"/>
      <c r="AM642" s="1165"/>
      <c r="AN642" s="1166"/>
      <c r="AO642" s="587">
        <f t="shared" si="69"/>
        <v>0</v>
      </c>
      <c r="AQ642" s="1163">
        <v>115</v>
      </c>
      <c r="AR642" s="1164"/>
      <c r="AS642" s="1165"/>
      <c r="AT642" s="1166"/>
      <c r="AU642" s="587">
        <f t="shared" si="70"/>
        <v>0</v>
      </c>
      <c r="AW642" s="1163">
        <v>115</v>
      </c>
      <c r="AX642" s="1164"/>
      <c r="AY642" s="1165"/>
      <c r="AZ642" s="1166"/>
      <c r="BA642" s="587">
        <f t="shared" si="71"/>
        <v>0</v>
      </c>
    </row>
    <row r="643" spans="1:53" s="17" customFormat="1" ht="16.75" hidden="1" customHeight="1" outlineLevel="2">
      <c r="A643" s="1163">
        <v>116</v>
      </c>
      <c r="B643" s="1164"/>
      <c r="C643" s="1165"/>
      <c r="D643" s="1166"/>
      <c r="E643" s="587">
        <f t="shared" si="63"/>
        <v>0</v>
      </c>
      <c r="G643" s="1163">
        <v>116</v>
      </c>
      <c r="H643" s="1164"/>
      <c r="I643" s="1165"/>
      <c r="J643" s="1166"/>
      <c r="K643" s="587">
        <f t="shared" si="64"/>
        <v>0</v>
      </c>
      <c r="M643" s="1163">
        <v>116</v>
      </c>
      <c r="N643" s="1164"/>
      <c r="O643" s="1165"/>
      <c r="P643" s="1166"/>
      <c r="Q643" s="587">
        <f t="shared" si="65"/>
        <v>0</v>
      </c>
      <c r="S643" s="1163">
        <v>116</v>
      </c>
      <c r="T643" s="1164"/>
      <c r="U643" s="1165"/>
      <c r="V643" s="1166"/>
      <c r="W643" s="587">
        <f t="shared" si="66"/>
        <v>0</v>
      </c>
      <c r="Y643" s="1163">
        <v>116</v>
      </c>
      <c r="Z643" s="1164"/>
      <c r="AA643" s="1165"/>
      <c r="AB643" s="1166"/>
      <c r="AC643" s="587">
        <f t="shared" si="67"/>
        <v>0</v>
      </c>
      <c r="AE643" s="1163">
        <v>116</v>
      </c>
      <c r="AF643" s="1164"/>
      <c r="AG643" s="1165"/>
      <c r="AH643" s="1166"/>
      <c r="AI643" s="587">
        <f t="shared" si="68"/>
        <v>0</v>
      </c>
      <c r="AK643" s="1163">
        <v>116</v>
      </c>
      <c r="AL643" s="1164"/>
      <c r="AM643" s="1165"/>
      <c r="AN643" s="1166"/>
      <c r="AO643" s="587">
        <f t="shared" si="69"/>
        <v>0</v>
      </c>
      <c r="AQ643" s="1163">
        <v>116</v>
      </c>
      <c r="AR643" s="1164"/>
      <c r="AS643" s="1165"/>
      <c r="AT643" s="1166"/>
      <c r="AU643" s="587">
        <f t="shared" si="70"/>
        <v>0</v>
      </c>
      <c r="AW643" s="1163">
        <v>116</v>
      </c>
      <c r="AX643" s="1164"/>
      <c r="AY643" s="1165"/>
      <c r="AZ643" s="1166"/>
      <c r="BA643" s="587">
        <f t="shared" si="71"/>
        <v>0</v>
      </c>
    </row>
    <row r="644" spans="1:53" s="17" customFormat="1" ht="16.75" hidden="1" customHeight="1" outlineLevel="2">
      <c r="A644" s="1163">
        <v>117</v>
      </c>
      <c r="B644" s="1164"/>
      <c r="C644" s="1165"/>
      <c r="D644" s="1166"/>
      <c r="E644" s="587">
        <f t="shared" si="63"/>
        <v>0</v>
      </c>
      <c r="G644" s="1163">
        <v>117</v>
      </c>
      <c r="H644" s="1164"/>
      <c r="I644" s="1165"/>
      <c r="J644" s="1166"/>
      <c r="K644" s="587">
        <f t="shared" si="64"/>
        <v>0</v>
      </c>
      <c r="M644" s="1163">
        <v>117</v>
      </c>
      <c r="N644" s="1164"/>
      <c r="O644" s="1165"/>
      <c r="P644" s="1166"/>
      <c r="Q644" s="587">
        <f t="shared" si="65"/>
        <v>0</v>
      </c>
      <c r="S644" s="1163">
        <v>117</v>
      </c>
      <c r="T644" s="1164"/>
      <c r="U644" s="1165"/>
      <c r="V644" s="1166"/>
      <c r="W644" s="587">
        <f t="shared" si="66"/>
        <v>0</v>
      </c>
      <c r="Y644" s="1163">
        <v>117</v>
      </c>
      <c r="Z644" s="1164"/>
      <c r="AA644" s="1165"/>
      <c r="AB644" s="1166"/>
      <c r="AC644" s="587">
        <f t="shared" si="67"/>
        <v>0</v>
      </c>
      <c r="AE644" s="1163">
        <v>117</v>
      </c>
      <c r="AF644" s="1164"/>
      <c r="AG644" s="1165"/>
      <c r="AH644" s="1166"/>
      <c r="AI644" s="587">
        <f t="shared" si="68"/>
        <v>0</v>
      </c>
      <c r="AK644" s="1163">
        <v>117</v>
      </c>
      <c r="AL644" s="1164"/>
      <c r="AM644" s="1165"/>
      <c r="AN644" s="1166"/>
      <c r="AO644" s="587">
        <f t="shared" si="69"/>
        <v>0</v>
      </c>
      <c r="AQ644" s="1163">
        <v>117</v>
      </c>
      <c r="AR644" s="1164"/>
      <c r="AS644" s="1165"/>
      <c r="AT644" s="1166"/>
      <c r="AU644" s="587">
        <f t="shared" si="70"/>
        <v>0</v>
      </c>
      <c r="AW644" s="1163">
        <v>117</v>
      </c>
      <c r="AX644" s="1164"/>
      <c r="AY644" s="1165"/>
      <c r="AZ644" s="1166"/>
      <c r="BA644" s="587">
        <f t="shared" si="71"/>
        <v>0</v>
      </c>
    </row>
    <row r="645" spans="1:53" s="17" customFormat="1" ht="16.75" hidden="1" customHeight="1" outlineLevel="2">
      <c r="A645" s="1163">
        <v>118</v>
      </c>
      <c r="B645" s="1164"/>
      <c r="C645" s="1165"/>
      <c r="D645" s="1166"/>
      <c r="E645" s="587">
        <f t="shared" si="63"/>
        <v>0</v>
      </c>
      <c r="G645" s="1163">
        <v>118</v>
      </c>
      <c r="H645" s="1164"/>
      <c r="I645" s="1165"/>
      <c r="J645" s="1166"/>
      <c r="K645" s="587">
        <f t="shared" si="64"/>
        <v>0</v>
      </c>
      <c r="M645" s="1163">
        <v>118</v>
      </c>
      <c r="N645" s="1164"/>
      <c r="O645" s="1165"/>
      <c r="P645" s="1166"/>
      <c r="Q645" s="587">
        <f t="shared" si="65"/>
        <v>0</v>
      </c>
      <c r="S645" s="1163">
        <v>118</v>
      </c>
      <c r="T645" s="1164"/>
      <c r="U645" s="1165"/>
      <c r="V645" s="1166"/>
      <c r="W645" s="587">
        <f t="shared" si="66"/>
        <v>0</v>
      </c>
      <c r="Y645" s="1163">
        <v>118</v>
      </c>
      <c r="Z645" s="1164"/>
      <c r="AA645" s="1165"/>
      <c r="AB645" s="1166"/>
      <c r="AC645" s="587">
        <f t="shared" si="67"/>
        <v>0</v>
      </c>
      <c r="AE645" s="1163">
        <v>118</v>
      </c>
      <c r="AF645" s="1164"/>
      <c r="AG645" s="1165"/>
      <c r="AH645" s="1166"/>
      <c r="AI645" s="587">
        <f t="shared" si="68"/>
        <v>0</v>
      </c>
      <c r="AK645" s="1163">
        <v>118</v>
      </c>
      <c r="AL645" s="1164"/>
      <c r="AM645" s="1165"/>
      <c r="AN645" s="1166"/>
      <c r="AO645" s="587">
        <f t="shared" si="69"/>
        <v>0</v>
      </c>
      <c r="AQ645" s="1163">
        <v>118</v>
      </c>
      <c r="AR645" s="1164"/>
      <c r="AS645" s="1165"/>
      <c r="AT645" s="1166"/>
      <c r="AU645" s="587">
        <f t="shared" si="70"/>
        <v>0</v>
      </c>
      <c r="AW645" s="1163">
        <v>118</v>
      </c>
      <c r="AX645" s="1164"/>
      <c r="AY645" s="1165"/>
      <c r="AZ645" s="1166"/>
      <c r="BA645" s="587">
        <f t="shared" si="71"/>
        <v>0</v>
      </c>
    </row>
    <row r="646" spans="1:53" s="17" customFormat="1" ht="16.75" hidden="1" customHeight="1" outlineLevel="2">
      <c r="A646" s="1163">
        <v>119</v>
      </c>
      <c r="B646" s="1164"/>
      <c r="C646" s="1165"/>
      <c r="D646" s="1166"/>
      <c r="E646" s="587">
        <f t="shared" si="63"/>
        <v>0</v>
      </c>
      <c r="G646" s="1163">
        <v>119</v>
      </c>
      <c r="H646" s="1164"/>
      <c r="I646" s="1165"/>
      <c r="J646" s="1166"/>
      <c r="K646" s="587">
        <f t="shared" si="64"/>
        <v>0</v>
      </c>
      <c r="M646" s="1163">
        <v>119</v>
      </c>
      <c r="N646" s="1164"/>
      <c r="O646" s="1165"/>
      <c r="P646" s="1166"/>
      <c r="Q646" s="587">
        <f t="shared" si="65"/>
        <v>0</v>
      </c>
      <c r="S646" s="1163">
        <v>119</v>
      </c>
      <c r="T646" s="1164"/>
      <c r="U646" s="1165"/>
      <c r="V646" s="1166"/>
      <c r="W646" s="587">
        <f t="shared" si="66"/>
        <v>0</v>
      </c>
      <c r="Y646" s="1163">
        <v>119</v>
      </c>
      <c r="Z646" s="1164"/>
      <c r="AA646" s="1165"/>
      <c r="AB646" s="1166"/>
      <c r="AC646" s="587">
        <f t="shared" si="67"/>
        <v>0</v>
      </c>
      <c r="AE646" s="1163">
        <v>119</v>
      </c>
      <c r="AF646" s="1164"/>
      <c r="AG646" s="1165"/>
      <c r="AH646" s="1166"/>
      <c r="AI646" s="587">
        <f t="shared" si="68"/>
        <v>0</v>
      </c>
      <c r="AK646" s="1163">
        <v>119</v>
      </c>
      <c r="AL646" s="1164"/>
      <c r="AM646" s="1165"/>
      <c r="AN646" s="1166"/>
      <c r="AO646" s="587">
        <f t="shared" si="69"/>
        <v>0</v>
      </c>
      <c r="AQ646" s="1163">
        <v>119</v>
      </c>
      <c r="AR646" s="1164"/>
      <c r="AS646" s="1165"/>
      <c r="AT646" s="1166"/>
      <c r="AU646" s="587">
        <f t="shared" si="70"/>
        <v>0</v>
      </c>
      <c r="AW646" s="1163">
        <v>119</v>
      </c>
      <c r="AX646" s="1164"/>
      <c r="AY646" s="1165"/>
      <c r="AZ646" s="1166"/>
      <c r="BA646" s="587">
        <f t="shared" si="71"/>
        <v>0</v>
      </c>
    </row>
    <row r="647" spans="1:53" s="17" customFormat="1" ht="16.75" hidden="1" customHeight="1" outlineLevel="2">
      <c r="A647" s="1163">
        <v>120</v>
      </c>
      <c r="B647" s="1164"/>
      <c r="C647" s="1165"/>
      <c r="D647" s="1166"/>
      <c r="E647" s="587">
        <f t="shared" si="63"/>
        <v>0</v>
      </c>
      <c r="G647" s="1163">
        <v>120</v>
      </c>
      <c r="H647" s="1164"/>
      <c r="I647" s="1165"/>
      <c r="J647" s="1166"/>
      <c r="K647" s="587">
        <f t="shared" si="64"/>
        <v>0</v>
      </c>
      <c r="M647" s="1163">
        <v>120</v>
      </c>
      <c r="N647" s="1164"/>
      <c r="O647" s="1165"/>
      <c r="P647" s="1166"/>
      <c r="Q647" s="587">
        <f t="shared" si="65"/>
        <v>0</v>
      </c>
      <c r="S647" s="1163">
        <v>120</v>
      </c>
      <c r="T647" s="1164"/>
      <c r="U647" s="1165"/>
      <c r="V647" s="1166"/>
      <c r="W647" s="587">
        <f t="shared" si="66"/>
        <v>0</v>
      </c>
      <c r="Y647" s="1163">
        <v>120</v>
      </c>
      <c r="Z647" s="1164"/>
      <c r="AA647" s="1165"/>
      <c r="AB647" s="1166"/>
      <c r="AC647" s="587">
        <f t="shared" si="67"/>
        <v>0</v>
      </c>
      <c r="AE647" s="1163">
        <v>120</v>
      </c>
      <c r="AF647" s="1164"/>
      <c r="AG647" s="1165"/>
      <c r="AH647" s="1166"/>
      <c r="AI647" s="587">
        <f t="shared" si="68"/>
        <v>0</v>
      </c>
      <c r="AK647" s="1163">
        <v>120</v>
      </c>
      <c r="AL647" s="1164"/>
      <c r="AM647" s="1165"/>
      <c r="AN647" s="1166"/>
      <c r="AO647" s="587">
        <f t="shared" si="69"/>
        <v>0</v>
      </c>
      <c r="AQ647" s="1163">
        <v>120</v>
      </c>
      <c r="AR647" s="1164"/>
      <c r="AS647" s="1165"/>
      <c r="AT647" s="1166"/>
      <c r="AU647" s="587">
        <f t="shared" si="70"/>
        <v>0</v>
      </c>
      <c r="AW647" s="1163">
        <v>120</v>
      </c>
      <c r="AX647" s="1164"/>
      <c r="AY647" s="1165"/>
      <c r="AZ647" s="1166"/>
      <c r="BA647" s="587">
        <f t="shared" si="71"/>
        <v>0</v>
      </c>
    </row>
    <row r="648" spans="1:53" s="17" customFormat="1" ht="16.75" hidden="1" customHeight="1" outlineLevel="2">
      <c r="A648" s="1163">
        <v>121</v>
      </c>
      <c r="B648" s="1164"/>
      <c r="C648" s="1165"/>
      <c r="D648" s="1166"/>
      <c r="E648" s="587">
        <f t="shared" si="63"/>
        <v>0</v>
      </c>
      <c r="G648" s="1163">
        <v>121</v>
      </c>
      <c r="H648" s="1164"/>
      <c r="I648" s="1165"/>
      <c r="J648" s="1166"/>
      <c r="K648" s="587">
        <f t="shared" si="64"/>
        <v>0</v>
      </c>
      <c r="M648" s="1163">
        <v>121</v>
      </c>
      <c r="N648" s="1164"/>
      <c r="O648" s="1165"/>
      <c r="P648" s="1166"/>
      <c r="Q648" s="587">
        <f t="shared" si="65"/>
        <v>0</v>
      </c>
      <c r="S648" s="1163">
        <v>121</v>
      </c>
      <c r="T648" s="1164"/>
      <c r="U648" s="1165"/>
      <c r="V648" s="1166"/>
      <c r="W648" s="587">
        <f t="shared" si="66"/>
        <v>0</v>
      </c>
      <c r="Y648" s="1163">
        <v>121</v>
      </c>
      <c r="Z648" s="1164"/>
      <c r="AA648" s="1165"/>
      <c r="AB648" s="1166"/>
      <c r="AC648" s="587">
        <f t="shared" si="67"/>
        <v>0</v>
      </c>
      <c r="AE648" s="1163">
        <v>121</v>
      </c>
      <c r="AF648" s="1164"/>
      <c r="AG648" s="1165"/>
      <c r="AH648" s="1166"/>
      <c r="AI648" s="587">
        <f t="shared" si="68"/>
        <v>0</v>
      </c>
      <c r="AK648" s="1163">
        <v>121</v>
      </c>
      <c r="AL648" s="1164"/>
      <c r="AM648" s="1165"/>
      <c r="AN648" s="1166"/>
      <c r="AO648" s="587">
        <f t="shared" si="69"/>
        <v>0</v>
      </c>
      <c r="AQ648" s="1163">
        <v>121</v>
      </c>
      <c r="AR648" s="1164"/>
      <c r="AS648" s="1165"/>
      <c r="AT648" s="1166"/>
      <c r="AU648" s="587">
        <f t="shared" si="70"/>
        <v>0</v>
      </c>
      <c r="AW648" s="1163">
        <v>121</v>
      </c>
      <c r="AX648" s="1164"/>
      <c r="AY648" s="1165"/>
      <c r="AZ648" s="1166"/>
      <c r="BA648" s="587">
        <f t="shared" si="71"/>
        <v>0</v>
      </c>
    </row>
    <row r="649" spans="1:53" s="17" customFormat="1" ht="16.75" hidden="1" customHeight="1" outlineLevel="2">
      <c r="A649" s="1163">
        <v>122</v>
      </c>
      <c r="B649" s="1164"/>
      <c r="C649" s="1165"/>
      <c r="D649" s="1166"/>
      <c r="E649" s="587">
        <f t="shared" si="63"/>
        <v>0</v>
      </c>
      <c r="G649" s="1163">
        <v>122</v>
      </c>
      <c r="H649" s="1164"/>
      <c r="I649" s="1165"/>
      <c r="J649" s="1166"/>
      <c r="K649" s="587">
        <f t="shared" si="64"/>
        <v>0</v>
      </c>
      <c r="M649" s="1163">
        <v>122</v>
      </c>
      <c r="N649" s="1164"/>
      <c r="O649" s="1165"/>
      <c r="P649" s="1166"/>
      <c r="Q649" s="587">
        <f t="shared" si="65"/>
        <v>0</v>
      </c>
      <c r="S649" s="1163">
        <v>122</v>
      </c>
      <c r="T649" s="1164"/>
      <c r="U649" s="1165"/>
      <c r="V649" s="1166"/>
      <c r="W649" s="587">
        <f t="shared" si="66"/>
        <v>0</v>
      </c>
      <c r="Y649" s="1163">
        <v>122</v>
      </c>
      <c r="Z649" s="1164"/>
      <c r="AA649" s="1165"/>
      <c r="AB649" s="1166"/>
      <c r="AC649" s="587">
        <f t="shared" si="67"/>
        <v>0</v>
      </c>
      <c r="AE649" s="1163">
        <v>122</v>
      </c>
      <c r="AF649" s="1164"/>
      <c r="AG649" s="1165"/>
      <c r="AH649" s="1166"/>
      <c r="AI649" s="587">
        <f t="shared" si="68"/>
        <v>0</v>
      </c>
      <c r="AK649" s="1163">
        <v>122</v>
      </c>
      <c r="AL649" s="1164"/>
      <c r="AM649" s="1165"/>
      <c r="AN649" s="1166"/>
      <c r="AO649" s="587">
        <f t="shared" si="69"/>
        <v>0</v>
      </c>
      <c r="AQ649" s="1163">
        <v>122</v>
      </c>
      <c r="AR649" s="1164"/>
      <c r="AS649" s="1165"/>
      <c r="AT649" s="1166"/>
      <c r="AU649" s="587">
        <f t="shared" si="70"/>
        <v>0</v>
      </c>
      <c r="AW649" s="1163">
        <v>122</v>
      </c>
      <c r="AX649" s="1164"/>
      <c r="AY649" s="1165"/>
      <c r="AZ649" s="1166"/>
      <c r="BA649" s="587">
        <f t="shared" si="71"/>
        <v>0</v>
      </c>
    </row>
    <row r="650" spans="1:53" s="17" customFormat="1" ht="16.75" hidden="1" customHeight="1" outlineLevel="2">
      <c r="A650" s="1163">
        <v>123</v>
      </c>
      <c r="B650" s="1164"/>
      <c r="C650" s="1165"/>
      <c r="D650" s="1166"/>
      <c r="E650" s="587">
        <f t="shared" si="63"/>
        <v>0</v>
      </c>
      <c r="G650" s="1163">
        <v>123</v>
      </c>
      <c r="H650" s="1164"/>
      <c r="I650" s="1165"/>
      <c r="J650" s="1166"/>
      <c r="K650" s="587">
        <f t="shared" si="64"/>
        <v>0</v>
      </c>
      <c r="M650" s="1163">
        <v>123</v>
      </c>
      <c r="N650" s="1164"/>
      <c r="O650" s="1165"/>
      <c r="P650" s="1166"/>
      <c r="Q650" s="587">
        <f t="shared" si="65"/>
        <v>0</v>
      </c>
      <c r="S650" s="1163">
        <v>123</v>
      </c>
      <c r="T650" s="1164"/>
      <c r="U650" s="1165"/>
      <c r="V650" s="1166"/>
      <c r="W650" s="587">
        <f t="shared" si="66"/>
        <v>0</v>
      </c>
      <c r="Y650" s="1163">
        <v>123</v>
      </c>
      <c r="Z650" s="1164"/>
      <c r="AA650" s="1165"/>
      <c r="AB650" s="1166"/>
      <c r="AC650" s="587">
        <f t="shared" si="67"/>
        <v>0</v>
      </c>
      <c r="AE650" s="1163">
        <v>123</v>
      </c>
      <c r="AF650" s="1164"/>
      <c r="AG650" s="1165"/>
      <c r="AH650" s="1166"/>
      <c r="AI650" s="587">
        <f t="shared" si="68"/>
        <v>0</v>
      </c>
      <c r="AK650" s="1163">
        <v>123</v>
      </c>
      <c r="AL650" s="1164"/>
      <c r="AM650" s="1165"/>
      <c r="AN650" s="1166"/>
      <c r="AO650" s="587">
        <f t="shared" si="69"/>
        <v>0</v>
      </c>
      <c r="AQ650" s="1163">
        <v>123</v>
      </c>
      <c r="AR650" s="1164"/>
      <c r="AS650" s="1165"/>
      <c r="AT650" s="1166"/>
      <c r="AU650" s="587">
        <f t="shared" si="70"/>
        <v>0</v>
      </c>
      <c r="AW650" s="1163">
        <v>123</v>
      </c>
      <c r="AX650" s="1164"/>
      <c r="AY650" s="1165"/>
      <c r="AZ650" s="1166"/>
      <c r="BA650" s="587">
        <f t="shared" si="71"/>
        <v>0</v>
      </c>
    </row>
    <row r="651" spans="1:53" s="17" customFormat="1" ht="16.75" hidden="1" customHeight="1" outlineLevel="2">
      <c r="A651" s="1163">
        <v>124</v>
      </c>
      <c r="B651" s="1164"/>
      <c r="C651" s="1165"/>
      <c r="D651" s="1166"/>
      <c r="E651" s="587">
        <f t="shared" si="63"/>
        <v>0</v>
      </c>
      <c r="G651" s="1163">
        <v>124</v>
      </c>
      <c r="H651" s="1164"/>
      <c r="I651" s="1165"/>
      <c r="J651" s="1166"/>
      <c r="K651" s="587">
        <f t="shared" si="64"/>
        <v>0</v>
      </c>
      <c r="M651" s="1163">
        <v>124</v>
      </c>
      <c r="N651" s="1164"/>
      <c r="O651" s="1165"/>
      <c r="P651" s="1166"/>
      <c r="Q651" s="587">
        <f t="shared" si="65"/>
        <v>0</v>
      </c>
      <c r="S651" s="1163">
        <v>124</v>
      </c>
      <c r="T651" s="1164"/>
      <c r="U651" s="1165"/>
      <c r="V651" s="1166"/>
      <c r="W651" s="587">
        <f t="shared" si="66"/>
        <v>0</v>
      </c>
      <c r="Y651" s="1163">
        <v>124</v>
      </c>
      <c r="Z651" s="1164"/>
      <c r="AA651" s="1165"/>
      <c r="AB651" s="1166"/>
      <c r="AC651" s="587">
        <f t="shared" si="67"/>
        <v>0</v>
      </c>
      <c r="AE651" s="1163">
        <v>124</v>
      </c>
      <c r="AF651" s="1164"/>
      <c r="AG651" s="1165"/>
      <c r="AH651" s="1166"/>
      <c r="AI651" s="587">
        <f t="shared" si="68"/>
        <v>0</v>
      </c>
      <c r="AK651" s="1163">
        <v>124</v>
      </c>
      <c r="AL651" s="1164"/>
      <c r="AM651" s="1165"/>
      <c r="AN651" s="1166"/>
      <c r="AO651" s="587">
        <f t="shared" si="69"/>
        <v>0</v>
      </c>
      <c r="AQ651" s="1163">
        <v>124</v>
      </c>
      <c r="AR651" s="1164"/>
      <c r="AS651" s="1165"/>
      <c r="AT651" s="1166"/>
      <c r="AU651" s="587">
        <f t="shared" si="70"/>
        <v>0</v>
      </c>
      <c r="AW651" s="1163">
        <v>124</v>
      </c>
      <c r="AX651" s="1164"/>
      <c r="AY651" s="1165"/>
      <c r="AZ651" s="1166"/>
      <c r="BA651" s="587">
        <f t="shared" si="71"/>
        <v>0</v>
      </c>
    </row>
    <row r="652" spans="1:53" s="17" customFormat="1" ht="16.75" hidden="1" customHeight="1" outlineLevel="2">
      <c r="A652" s="1163">
        <v>125</v>
      </c>
      <c r="B652" s="1164"/>
      <c r="C652" s="1165"/>
      <c r="D652" s="1166"/>
      <c r="E652" s="587">
        <f t="shared" si="63"/>
        <v>0</v>
      </c>
      <c r="G652" s="1163">
        <v>125</v>
      </c>
      <c r="H652" s="1164"/>
      <c r="I652" s="1165"/>
      <c r="J652" s="1166"/>
      <c r="K652" s="587">
        <f t="shared" si="64"/>
        <v>0</v>
      </c>
      <c r="M652" s="1163">
        <v>125</v>
      </c>
      <c r="N652" s="1164"/>
      <c r="O652" s="1165"/>
      <c r="P652" s="1166"/>
      <c r="Q652" s="587">
        <f t="shared" si="65"/>
        <v>0</v>
      </c>
      <c r="S652" s="1163">
        <v>125</v>
      </c>
      <c r="T652" s="1164"/>
      <c r="U652" s="1165"/>
      <c r="V652" s="1166"/>
      <c r="W652" s="587">
        <f t="shared" si="66"/>
        <v>0</v>
      </c>
      <c r="Y652" s="1163">
        <v>125</v>
      </c>
      <c r="Z652" s="1164"/>
      <c r="AA652" s="1165"/>
      <c r="AB652" s="1166"/>
      <c r="AC652" s="587">
        <f t="shared" si="67"/>
        <v>0</v>
      </c>
      <c r="AE652" s="1163">
        <v>125</v>
      </c>
      <c r="AF652" s="1164"/>
      <c r="AG652" s="1165"/>
      <c r="AH652" s="1166"/>
      <c r="AI652" s="587">
        <f t="shared" si="68"/>
        <v>0</v>
      </c>
      <c r="AK652" s="1163">
        <v>125</v>
      </c>
      <c r="AL652" s="1164"/>
      <c r="AM652" s="1165"/>
      <c r="AN652" s="1166"/>
      <c r="AO652" s="587">
        <f t="shared" si="69"/>
        <v>0</v>
      </c>
      <c r="AQ652" s="1163">
        <v>125</v>
      </c>
      <c r="AR652" s="1164"/>
      <c r="AS652" s="1165"/>
      <c r="AT652" s="1166"/>
      <c r="AU652" s="587">
        <f t="shared" si="70"/>
        <v>0</v>
      </c>
      <c r="AW652" s="1163">
        <v>125</v>
      </c>
      <c r="AX652" s="1164"/>
      <c r="AY652" s="1165"/>
      <c r="AZ652" s="1166"/>
      <c r="BA652" s="587">
        <f t="shared" si="71"/>
        <v>0</v>
      </c>
    </row>
    <row r="653" spans="1:53" s="17" customFormat="1" ht="16.75" hidden="1" customHeight="1" outlineLevel="2">
      <c r="A653" s="1163">
        <v>126</v>
      </c>
      <c r="B653" s="1164"/>
      <c r="C653" s="1165"/>
      <c r="D653" s="1166"/>
      <c r="E653" s="587">
        <f t="shared" si="63"/>
        <v>0</v>
      </c>
      <c r="G653" s="1163">
        <v>126</v>
      </c>
      <c r="H653" s="1164"/>
      <c r="I653" s="1165"/>
      <c r="J653" s="1166"/>
      <c r="K653" s="587">
        <f t="shared" si="64"/>
        <v>0</v>
      </c>
      <c r="M653" s="1163">
        <v>126</v>
      </c>
      <c r="N653" s="1164"/>
      <c r="O653" s="1165"/>
      <c r="P653" s="1166"/>
      <c r="Q653" s="587">
        <f t="shared" si="65"/>
        <v>0</v>
      </c>
      <c r="S653" s="1163">
        <v>126</v>
      </c>
      <c r="T653" s="1164"/>
      <c r="U653" s="1165"/>
      <c r="V653" s="1166"/>
      <c r="W653" s="587">
        <f t="shared" si="66"/>
        <v>0</v>
      </c>
      <c r="Y653" s="1163">
        <v>126</v>
      </c>
      <c r="Z653" s="1164"/>
      <c r="AA653" s="1165"/>
      <c r="AB653" s="1166"/>
      <c r="AC653" s="587">
        <f t="shared" si="67"/>
        <v>0</v>
      </c>
      <c r="AE653" s="1163">
        <v>126</v>
      </c>
      <c r="AF653" s="1164"/>
      <c r="AG653" s="1165"/>
      <c r="AH653" s="1166"/>
      <c r="AI653" s="587">
        <f t="shared" si="68"/>
        <v>0</v>
      </c>
      <c r="AK653" s="1163">
        <v>126</v>
      </c>
      <c r="AL653" s="1164"/>
      <c r="AM653" s="1165"/>
      <c r="AN653" s="1166"/>
      <c r="AO653" s="587">
        <f t="shared" si="69"/>
        <v>0</v>
      </c>
      <c r="AQ653" s="1163">
        <v>126</v>
      </c>
      <c r="AR653" s="1164"/>
      <c r="AS653" s="1165"/>
      <c r="AT653" s="1166"/>
      <c r="AU653" s="587">
        <f t="shared" si="70"/>
        <v>0</v>
      </c>
      <c r="AW653" s="1163">
        <v>126</v>
      </c>
      <c r="AX653" s="1164"/>
      <c r="AY653" s="1165"/>
      <c r="AZ653" s="1166"/>
      <c r="BA653" s="587">
        <f t="shared" si="71"/>
        <v>0</v>
      </c>
    </row>
    <row r="654" spans="1:53" s="17" customFormat="1" ht="16.75" hidden="1" customHeight="1" outlineLevel="2">
      <c r="A654" s="1163">
        <v>127</v>
      </c>
      <c r="B654" s="1164"/>
      <c r="C654" s="1165"/>
      <c r="D654" s="1166"/>
      <c r="E654" s="587">
        <f t="shared" si="63"/>
        <v>0</v>
      </c>
      <c r="G654" s="1163">
        <v>127</v>
      </c>
      <c r="H654" s="1164"/>
      <c r="I654" s="1165"/>
      <c r="J654" s="1166"/>
      <c r="K654" s="587">
        <f t="shared" si="64"/>
        <v>0</v>
      </c>
      <c r="M654" s="1163">
        <v>127</v>
      </c>
      <c r="N654" s="1164"/>
      <c r="O654" s="1165"/>
      <c r="P654" s="1166"/>
      <c r="Q654" s="587">
        <f t="shared" si="65"/>
        <v>0</v>
      </c>
      <c r="S654" s="1163">
        <v>127</v>
      </c>
      <c r="T654" s="1164"/>
      <c r="U654" s="1165"/>
      <c r="V654" s="1166"/>
      <c r="W654" s="587">
        <f t="shared" si="66"/>
        <v>0</v>
      </c>
      <c r="Y654" s="1163">
        <v>127</v>
      </c>
      <c r="Z654" s="1164"/>
      <c r="AA654" s="1165"/>
      <c r="AB654" s="1166"/>
      <c r="AC654" s="587">
        <f t="shared" si="67"/>
        <v>0</v>
      </c>
      <c r="AE654" s="1163">
        <v>127</v>
      </c>
      <c r="AF654" s="1164"/>
      <c r="AG654" s="1165"/>
      <c r="AH654" s="1166"/>
      <c r="AI654" s="587">
        <f t="shared" si="68"/>
        <v>0</v>
      </c>
      <c r="AK654" s="1163">
        <v>127</v>
      </c>
      <c r="AL654" s="1164"/>
      <c r="AM654" s="1165"/>
      <c r="AN654" s="1166"/>
      <c r="AO654" s="587">
        <f t="shared" si="69"/>
        <v>0</v>
      </c>
      <c r="AQ654" s="1163">
        <v>127</v>
      </c>
      <c r="AR654" s="1164"/>
      <c r="AS654" s="1165"/>
      <c r="AT654" s="1166"/>
      <c r="AU654" s="587">
        <f t="shared" si="70"/>
        <v>0</v>
      </c>
      <c r="AW654" s="1163">
        <v>127</v>
      </c>
      <c r="AX654" s="1164"/>
      <c r="AY654" s="1165"/>
      <c r="AZ654" s="1166"/>
      <c r="BA654" s="587">
        <f t="shared" si="71"/>
        <v>0</v>
      </c>
    </row>
    <row r="655" spans="1:53" s="17" customFormat="1" ht="16.75" hidden="1" customHeight="1" outlineLevel="2">
      <c r="A655" s="1163">
        <v>128</v>
      </c>
      <c r="B655" s="1164"/>
      <c r="C655" s="1165"/>
      <c r="D655" s="1166"/>
      <c r="E655" s="587">
        <f t="shared" si="63"/>
        <v>0</v>
      </c>
      <c r="G655" s="1163">
        <v>128</v>
      </c>
      <c r="H655" s="1164"/>
      <c r="I655" s="1165"/>
      <c r="J655" s="1166"/>
      <c r="K655" s="587">
        <f t="shared" si="64"/>
        <v>0</v>
      </c>
      <c r="M655" s="1163">
        <v>128</v>
      </c>
      <c r="N655" s="1164"/>
      <c r="O655" s="1165"/>
      <c r="P655" s="1166"/>
      <c r="Q655" s="587">
        <f t="shared" si="65"/>
        <v>0</v>
      </c>
      <c r="S655" s="1163">
        <v>128</v>
      </c>
      <c r="T655" s="1164"/>
      <c r="U655" s="1165"/>
      <c r="V655" s="1166"/>
      <c r="W655" s="587">
        <f t="shared" si="66"/>
        <v>0</v>
      </c>
      <c r="Y655" s="1163">
        <v>128</v>
      </c>
      <c r="Z655" s="1164"/>
      <c r="AA655" s="1165"/>
      <c r="AB655" s="1166"/>
      <c r="AC655" s="587">
        <f t="shared" si="67"/>
        <v>0</v>
      </c>
      <c r="AE655" s="1163">
        <v>128</v>
      </c>
      <c r="AF655" s="1164"/>
      <c r="AG655" s="1165"/>
      <c r="AH655" s="1166"/>
      <c r="AI655" s="587">
        <f t="shared" si="68"/>
        <v>0</v>
      </c>
      <c r="AK655" s="1163">
        <v>128</v>
      </c>
      <c r="AL655" s="1164"/>
      <c r="AM655" s="1165"/>
      <c r="AN655" s="1166"/>
      <c r="AO655" s="587">
        <f t="shared" si="69"/>
        <v>0</v>
      </c>
      <c r="AQ655" s="1163">
        <v>128</v>
      </c>
      <c r="AR655" s="1164"/>
      <c r="AS655" s="1165"/>
      <c r="AT655" s="1166"/>
      <c r="AU655" s="587">
        <f t="shared" si="70"/>
        <v>0</v>
      </c>
      <c r="AW655" s="1163">
        <v>128</v>
      </c>
      <c r="AX655" s="1164"/>
      <c r="AY655" s="1165"/>
      <c r="AZ655" s="1166"/>
      <c r="BA655" s="587">
        <f t="shared" si="71"/>
        <v>0</v>
      </c>
    </row>
    <row r="656" spans="1:53" s="17" customFormat="1" ht="16.75" hidden="1" customHeight="1" outlineLevel="2">
      <c r="A656" s="1163">
        <v>129</v>
      </c>
      <c r="B656" s="1164"/>
      <c r="C656" s="1165"/>
      <c r="D656" s="1166"/>
      <c r="E656" s="587">
        <f t="shared" si="63"/>
        <v>0</v>
      </c>
      <c r="G656" s="1163">
        <v>129</v>
      </c>
      <c r="H656" s="1164"/>
      <c r="I656" s="1165"/>
      <c r="J656" s="1166"/>
      <c r="K656" s="587">
        <f t="shared" si="64"/>
        <v>0</v>
      </c>
      <c r="M656" s="1163">
        <v>129</v>
      </c>
      <c r="N656" s="1164"/>
      <c r="O656" s="1165"/>
      <c r="P656" s="1166"/>
      <c r="Q656" s="587">
        <f t="shared" si="65"/>
        <v>0</v>
      </c>
      <c r="S656" s="1163">
        <v>129</v>
      </c>
      <c r="T656" s="1164"/>
      <c r="U656" s="1165"/>
      <c r="V656" s="1166"/>
      <c r="W656" s="587">
        <f t="shared" si="66"/>
        <v>0</v>
      </c>
      <c r="Y656" s="1163">
        <v>129</v>
      </c>
      <c r="Z656" s="1164"/>
      <c r="AA656" s="1165"/>
      <c r="AB656" s="1166"/>
      <c r="AC656" s="587">
        <f t="shared" si="67"/>
        <v>0</v>
      </c>
      <c r="AE656" s="1163">
        <v>129</v>
      </c>
      <c r="AF656" s="1164"/>
      <c r="AG656" s="1165"/>
      <c r="AH656" s="1166"/>
      <c r="AI656" s="587">
        <f t="shared" si="68"/>
        <v>0</v>
      </c>
      <c r="AK656" s="1163">
        <v>129</v>
      </c>
      <c r="AL656" s="1164"/>
      <c r="AM656" s="1165"/>
      <c r="AN656" s="1166"/>
      <c r="AO656" s="587">
        <f t="shared" si="69"/>
        <v>0</v>
      </c>
      <c r="AQ656" s="1163">
        <v>129</v>
      </c>
      <c r="AR656" s="1164"/>
      <c r="AS656" s="1165"/>
      <c r="AT656" s="1166"/>
      <c r="AU656" s="587">
        <f t="shared" si="70"/>
        <v>0</v>
      </c>
      <c r="AW656" s="1163">
        <v>129</v>
      </c>
      <c r="AX656" s="1164"/>
      <c r="AY656" s="1165"/>
      <c r="AZ656" s="1166"/>
      <c r="BA656" s="587">
        <f t="shared" si="71"/>
        <v>0</v>
      </c>
    </row>
    <row r="657" spans="1:53" s="17" customFormat="1" ht="16.75" hidden="1" customHeight="1" outlineLevel="2">
      <c r="A657" s="1163">
        <v>130</v>
      </c>
      <c r="B657" s="1164"/>
      <c r="C657" s="1165"/>
      <c r="D657" s="1166"/>
      <c r="E657" s="587">
        <f t="shared" ref="E657:E676" si="72">IF(AND(C657&gt;=D$521,C657&lt;=D$520),1,0)</f>
        <v>0</v>
      </c>
      <c r="G657" s="1163">
        <v>130</v>
      </c>
      <c r="H657" s="1164"/>
      <c r="I657" s="1165"/>
      <c r="J657" s="1166"/>
      <c r="K657" s="587">
        <f t="shared" ref="K657:K676" si="73">IF(AND(I657&gt;=J$521,I657&lt;=J$520),1,0)</f>
        <v>0</v>
      </c>
      <c r="M657" s="1163">
        <v>130</v>
      </c>
      <c r="N657" s="1164"/>
      <c r="O657" s="1165"/>
      <c r="P657" s="1166"/>
      <c r="Q657" s="587">
        <f t="shared" ref="Q657:Q676" si="74">IF(AND(O657&gt;=P$521,O657&lt;=P$520),1,0)</f>
        <v>0</v>
      </c>
      <c r="S657" s="1163">
        <v>130</v>
      </c>
      <c r="T657" s="1164"/>
      <c r="U657" s="1165"/>
      <c r="V657" s="1166"/>
      <c r="W657" s="587">
        <f t="shared" ref="W657:W676" si="75">IF(AND(U657&gt;=V$521,U657&lt;=V$520),1,0)</f>
        <v>0</v>
      </c>
      <c r="Y657" s="1163">
        <v>130</v>
      </c>
      <c r="Z657" s="1164"/>
      <c r="AA657" s="1165"/>
      <c r="AB657" s="1166"/>
      <c r="AC657" s="587">
        <f t="shared" ref="AC657:AC676" si="76">IF(AND(AA657&gt;=AB$521,AA657&lt;=AB$520),1,0)</f>
        <v>0</v>
      </c>
      <c r="AE657" s="1163">
        <v>130</v>
      </c>
      <c r="AF657" s="1164"/>
      <c r="AG657" s="1165"/>
      <c r="AH657" s="1166"/>
      <c r="AI657" s="587">
        <f t="shared" ref="AI657:AI676" si="77">IF(AND(AG657&gt;=AH$521,AG657&lt;=AH$520),1,0)</f>
        <v>0</v>
      </c>
      <c r="AK657" s="1163">
        <v>130</v>
      </c>
      <c r="AL657" s="1164"/>
      <c r="AM657" s="1165"/>
      <c r="AN657" s="1166"/>
      <c r="AO657" s="587">
        <f t="shared" ref="AO657:AO676" si="78">IF(AND(AM657&gt;=AN$521,AM657&lt;=AN$520),1,0)</f>
        <v>0</v>
      </c>
      <c r="AQ657" s="1163">
        <v>130</v>
      </c>
      <c r="AR657" s="1164"/>
      <c r="AS657" s="1165"/>
      <c r="AT657" s="1166"/>
      <c r="AU657" s="587">
        <f t="shared" ref="AU657:AU676" si="79">IF(AND(AS657&gt;=AT$521,AS657&lt;=AT$520),1,0)</f>
        <v>0</v>
      </c>
      <c r="AW657" s="1163">
        <v>130</v>
      </c>
      <c r="AX657" s="1164"/>
      <c r="AY657" s="1165"/>
      <c r="AZ657" s="1166"/>
      <c r="BA657" s="587">
        <f t="shared" ref="BA657:BA676" si="80">IF(AND(AY657&gt;=AZ$521,AY657&lt;=AZ$520),1,0)</f>
        <v>0</v>
      </c>
    </row>
    <row r="658" spans="1:53" s="17" customFormat="1" ht="16.75" hidden="1" customHeight="1" outlineLevel="2">
      <c r="A658" s="1163">
        <v>131</v>
      </c>
      <c r="B658" s="1164"/>
      <c r="C658" s="1165"/>
      <c r="D658" s="1166"/>
      <c r="E658" s="587">
        <f t="shared" si="72"/>
        <v>0</v>
      </c>
      <c r="G658" s="1163">
        <v>131</v>
      </c>
      <c r="H658" s="1164"/>
      <c r="I658" s="1165"/>
      <c r="J658" s="1166"/>
      <c r="K658" s="587">
        <f t="shared" si="73"/>
        <v>0</v>
      </c>
      <c r="M658" s="1163">
        <v>131</v>
      </c>
      <c r="N658" s="1164"/>
      <c r="O658" s="1165"/>
      <c r="P658" s="1166"/>
      <c r="Q658" s="587">
        <f t="shared" si="74"/>
        <v>0</v>
      </c>
      <c r="S658" s="1163">
        <v>131</v>
      </c>
      <c r="T658" s="1164"/>
      <c r="U658" s="1165"/>
      <c r="V658" s="1166"/>
      <c r="W658" s="587">
        <f t="shared" si="75"/>
        <v>0</v>
      </c>
      <c r="Y658" s="1163">
        <v>131</v>
      </c>
      <c r="Z658" s="1164"/>
      <c r="AA658" s="1165"/>
      <c r="AB658" s="1166"/>
      <c r="AC658" s="587">
        <f t="shared" si="76"/>
        <v>0</v>
      </c>
      <c r="AE658" s="1163">
        <v>131</v>
      </c>
      <c r="AF658" s="1164"/>
      <c r="AG658" s="1165"/>
      <c r="AH658" s="1166"/>
      <c r="AI658" s="587">
        <f t="shared" si="77"/>
        <v>0</v>
      </c>
      <c r="AK658" s="1163">
        <v>131</v>
      </c>
      <c r="AL658" s="1164"/>
      <c r="AM658" s="1165"/>
      <c r="AN658" s="1166"/>
      <c r="AO658" s="587">
        <f t="shared" si="78"/>
        <v>0</v>
      </c>
      <c r="AQ658" s="1163">
        <v>131</v>
      </c>
      <c r="AR658" s="1164"/>
      <c r="AS658" s="1165"/>
      <c r="AT658" s="1166"/>
      <c r="AU658" s="587">
        <f t="shared" si="79"/>
        <v>0</v>
      </c>
      <c r="AW658" s="1163">
        <v>131</v>
      </c>
      <c r="AX658" s="1164"/>
      <c r="AY658" s="1165"/>
      <c r="AZ658" s="1166"/>
      <c r="BA658" s="587">
        <f t="shared" si="80"/>
        <v>0</v>
      </c>
    </row>
    <row r="659" spans="1:53" s="17" customFormat="1" ht="16.75" hidden="1" customHeight="1" outlineLevel="2">
      <c r="A659" s="1163">
        <v>132</v>
      </c>
      <c r="B659" s="1164"/>
      <c r="C659" s="1165"/>
      <c r="D659" s="1166"/>
      <c r="E659" s="587">
        <f t="shared" si="72"/>
        <v>0</v>
      </c>
      <c r="G659" s="1163">
        <v>132</v>
      </c>
      <c r="H659" s="1164"/>
      <c r="I659" s="1165"/>
      <c r="J659" s="1166"/>
      <c r="K659" s="587">
        <f t="shared" si="73"/>
        <v>0</v>
      </c>
      <c r="M659" s="1163">
        <v>132</v>
      </c>
      <c r="N659" s="1164"/>
      <c r="O659" s="1165"/>
      <c r="P659" s="1166"/>
      <c r="Q659" s="587">
        <f t="shared" si="74"/>
        <v>0</v>
      </c>
      <c r="S659" s="1163">
        <v>132</v>
      </c>
      <c r="T659" s="1164"/>
      <c r="U659" s="1165"/>
      <c r="V659" s="1166"/>
      <c r="W659" s="587">
        <f t="shared" si="75"/>
        <v>0</v>
      </c>
      <c r="Y659" s="1163">
        <v>132</v>
      </c>
      <c r="Z659" s="1164"/>
      <c r="AA659" s="1165"/>
      <c r="AB659" s="1166"/>
      <c r="AC659" s="587">
        <f t="shared" si="76"/>
        <v>0</v>
      </c>
      <c r="AE659" s="1163">
        <v>132</v>
      </c>
      <c r="AF659" s="1164"/>
      <c r="AG659" s="1165"/>
      <c r="AH659" s="1166"/>
      <c r="AI659" s="587">
        <f t="shared" si="77"/>
        <v>0</v>
      </c>
      <c r="AK659" s="1163">
        <v>132</v>
      </c>
      <c r="AL659" s="1164"/>
      <c r="AM659" s="1165"/>
      <c r="AN659" s="1166"/>
      <c r="AO659" s="587">
        <f t="shared" si="78"/>
        <v>0</v>
      </c>
      <c r="AQ659" s="1163">
        <v>132</v>
      </c>
      <c r="AR659" s="1164"/>
      <c r="AS659" s="1165"/>
      <c r="AT659" s="1166"/>
      <c r="AU659" s="587">
        <f t="shared" si="79"/>
        <v>0</v>
      </c>
      <c r="AW659" s="1163">
        <v>132</v>
      </c>
      <c r="AX659" s="1164"/>
      <c r="AY659" s="1165"/>
      <c r="AZ659" s="1166"/>
      <c r="BA659" s="587">
        <f t="shared" si="80"/>
        <v>0</v>
      </c>
    </row>
    <row r="660" spans="1:53" s="17" customFormat="1" ht="16.75" hidden="1" customHeight="1" outlineLevel="2">
      <c r="A660" s="1163">
        <v>133</v>
      </c>
      <c r="B660" s="1164"/>
      <c r="C660" s="1165"/>
      <c r="D660" s="1166"/>
      <c r="E660" s="587">
        <f t="shared" si="72"/>
        <v>0</v>
      </c>
      <c r="G660" s="1163">
        <v>133</v>
      </c>
      <c r="H660" s="1164"/>
      <c r="I660" s="1165"/>
      <c r="J660" s="1166"/>
      <c r="K660" s="587">
        <f t="shared" si="73"/>
        <v>0</v>
      </c>
      <c r="M660" s="1163">
        <v>133</v>
      </c>
      <c r="N660" s="1164"/>
      <c r="O660" s="1165"/>
      <c r="P660" s="1166"/>
      <c r="Q660" s="587">
        <f t="shared" si="74"/>
        <v>0</v>
      </c>
      <c r="S660" s="1163">
        <v>133</v>
      </c>
      <c r="T660" s="1164"/>
      <c r="U660" s="1165"/>
      <c r="V660" s="1166"/>
      <c r="W660" s="587">
        <f t="shared" si="75"/>
        <v>0</v>
      </c>
      <c r="Y660" s="1163">
        <v>133</v>
      </c>
      <c r="Z660" s="1164"/>
      <c r="AA660" s="1165"/>
      <c r="AB660" s="1166"/>
      <c r="AC660" s="587">
        <f t="shared" si="76"/>
        <v>0</v>
      </c>
      <c r="AE660" s="1163">
        <v>133</v>
      </c>
      <c r="AF660" s="1164"/>
      <c r="AG660" s="1165"/>
      <c r="AH660" s="1166"/>
      <c r="AI660" s="587">
        <f t="shared" si="77"/>
        <v>0</v>
      </c>
      <c r="AK660" s="1163">
        <v>133</v>
      </c>
      <c r="AL660" s="1164"/>
      <c r="AM660" s="1165"/>
      <c r="AN660" s="1166"/>
      <c r="AO660" s="587">
        <f t="shared" si="78"/>
        <v>0</v>
      </c>
      <c r="AQ660" s="1163">
        <v>133</v>
      </c>
      <c r="AR660" s="1164"/>
      <c r="AS660" s="1165"/>
      <c r="AT660" s="1166"/>
      <c r="AU660" s="587">
        <f t="shared" si="79"/>
        <v>0</v>
      </c>
      <c r="AW660" s="1163">
        <v>133</v>
      </c>
      <c r="AX660" s="1164"/>
      <c r="AY660" s="1165"/>
      <c r="AZ660" s="1166"/>
      <c r="BA660" s="587">
        <f t="shared" si="80"/>
        <v>0</v>
      </c>
    </row>
    <row r="661" spans="1:53" s="17" customFormat="1" ht="16.75" hidden="1" customHeight="1" outlineLevel="2">
      <c r="A661" s="1163">
        <v>134</v>
      </c>
      <c r="B661" s="1164"/>
      <c r="C661" s="1165"/>
      <c r="D661" s="1166"/>
      <c r="E661" s="587">
        <f t="shared" si="72"/>
        <v>0</v>
      </c>
      <c r="G661" s="1163">
        <v>134</v>
      </c>
      <c r="H661" s="1164"/>
      <c r="I661" s="1165"/>
      <c r="J661" s="1166"/>
      <c r="K661" s="587">
        <f t="shared" si="73"/>
        <v>0</v>
      </c>
      <c r="M661" s="1163">
        <v>134</v>
      </c>
      <c r="N661" s="1164"/>
      <c r="O661" s="1165"/>
      <c r="P661" s="1166"/>
      <c r="Q661" s="587">
        <f t="shared" si="74"/>
        <v>0</v>
      </c>
      <c r="S661" s="1163">
        <v>134</v>
      </c>
      <c r="T661" s="1164"/>
      <c r="U661" s="1165"/>
      <c r="V661" s="1166"/>
      <c r="W661" s="587">
        <f t="shared" si="75"/>
        <v>0</v>
      </c>
      <c r="Y661" s="1163">
        <v>134</v>
      </c>
      <c r="Z661" s="1164"/>
      <c r="AA661" s="1165"/>
      <c r="AB661" s="1166"/>
      <c r="AC661" s="587">
        <f t="shared" si="76"/>
        <v>0</v>
      </c>
      <c r="AE661" s="1163">
        <v>134</v>
      </c>
      <c r="AF661" s="1164"/>
      <c r="AG661" s="1165"/>
      <c r="AH661" s="1166"/>
      <c r="AI661" s="587">
        <f t="shared" si="77"/>
        <v>0</v>
      </c>
      <c r="AK661" s="1163">
        <v>134</v>
      </c>
      <c r="AL661" s="1164"/>
      <c r="AM661" s="1165"/>
      <c r="AN661" s="1166"/>
      <c r="AO661" s="587">
        <f t="shared" si="78"/>
        <v>0</v>
      </c>
      <c r="AQ661" s="1163">
        <v>134</v>
      </c>
      <c r="AR661" s="1164"/>
      <c r="AS661" s="1165"/>
      <c r="AT661" s="1166"/>
      <c r="AU661" s="587">
        <f t="shared" si="79"/>
        <v>0</v>
      </c>
      <c r="AW661" s="1163">
        <v>134</v>
      </c>
      <c r="AX661" s="1164"/>
      <c r="AY661" s="1165"/>
      <c r="AZ661" s="1166"/>
      <c r="BA661" s="587">
        <f t="shared" si="80"/>
        <v>0</v>
      </c>
    </row>
    <row r="662" spans="1:53" s="17" customFormat="1" ht="16.75" hidden="1" customHeight="1" outlineLevel="2">
      <c r="A662" s="1163">
        <v>135</v>
      </c>
      <c r="B662" s="1164"/>
      <c r="C662" s="1165"/>
      <c r="D662" s="1166"/>
      <c r="E662" s="587">
        <f t="shared" si="72"/>
        <v>0</v>
      </c>
      <c r="G662" s="1163">
        <v>135</v>
      </c>
      <c r="H662" s="1164"/>
      <c r="I662" s="1165"/>
      <c r="J662" s="1166"/>
      <c r="K662" s="587">
        <f t="shared" si="73"/>
        <v>0</v>
      </c>
      <c r="M662" s="1163">
        <v>135</v>
      </c>
      <c r="N662" s="1164"/>
      <c r="O662" s="1165"/>
      <c r="P662" s="1166"/>
      <c r="Q662" s="587">
        <f t="shared" si="74"/>
        <v>0</v>
      </c>
      <c r="S662" s="1163">
        <v>135</v>
      </c>
      <c r="T662" s="1164"/>
      <c r="U662" s="1165"/>
      <c r="V662" s="1166"/>
      <c r="W662" s="587">
        <f t="shared" si="75"/>
        <v>0</v>
      </c>
      <c r="Y662" s="1163">
        <v>135</v>
      </c>
      <c r="Z662" s="1164"/>
      <c r="AA662" s="1165"/>
      <c r="AB662" s="1166"/>
      <c r="AC662" s="587">
        <f t="shared" si="76"/>
        <v>0</v>
      </c>
      <c r="AE662" s="1163">
        <v>135</v>
      </c>
      <c r="AF662" s="1164"/>
      <c r="AG662" s="1165"/>
      <c r="AH662" s="1166"/>
      <c r="AI662" s="587">
        <f t="shared" si="77"/>
        <v>0</v>
      </c>
      <c r="AK662" s="1163">
        <v>135</v>
      </c>
      <c r="AL662" s="1164"/>
      <c r="AM662" s="1165"/>
      <c r="AN662" s="1166"/>
      <c r="AO662" s="587">
        <f t="shared" si="78"/>
        <v>0</v>
      </c>
      <c r="AQ662" s="1163">
        <v>135</v>
      </c>
      <c r="AR662" s="1164"/>
      <c r="AS662" s="1165"/>
      <c r="AT662" s="1166"/>
      <c r="AU662" s="587">
        <f t="shared" si="79"/>
        <v>0</v>
      </c>
      <c r="AW662" s="1163">
        <v>135</v>
      </c>
      <c r="AX662" s="1164"/>
      <c r="AY662" s="1165"/>
      <c r="AZ662" s="1166"/>
      <c r="BA662" s="587">
        <f t="shared" si="80"/>
        <v>0</v>
      </c>
    </row>
    <row r="663" spans="1:53" s="17" customFormat="1" ht="16.75" hidden="1" customHeight="1" outlineLevel="2">
      <c r="A663" s="1163">
        <v>136</v>
      </c>
      <c r="B663" s="1164"/>
      <c r="C663" s="1165"/>
      <c r="D663" s="1166"/>
      <c r="E663" s="587">
        <f t="shared" si="72"/>
        <v>0</v>
      </c>
      <c r="G663" s="1163">
        <v>136</v>
      </c>
      <c r="H663" s="1164"/>
      <c r="I663" s="1165"/>
      <c r="J663" s="1166"/>
      <c r="K663" s="587">
        <f t="shared" si="73"/>
        <v>0</v>
      </c>
      <c r="M663" s="1163">
        <v>136</v>
      </c>
      <c r="N663" s="1164"/>
      <c r="O663" s="1165"/>
      <c r="P663" s="1166"/>
      <c r="Q663" s="587">
        <f t="shared" si="74"/>
        <v>0</v>
      </c>
      <c r="S663" s="1163">
        <v>136</v>
      </c>
      <c r="T663" s="1164"/>
      <c r="U663" s="1165"/>
      <c r="V663" s="1166"/>
      <c r="W663" s="587">
        <f t="shared" si="75"/>
        <v>0</v>
      </c>
      <c r="Y663" s="1163">
        <v>136</v>
      </c>
      <c r="Z663" s="1164"/>
      <c r="AA663" s="1165"/>
      <c r="AB663" s="1166"/>
      <c r="AC663" s="587">
        <f t="shared" si="76"/>
        <v>0</v>
      </c>
      <c r="AE663" s="1163">
        <v>136</v>
      </c>
      <c r="AF663" s="1164"/>
      <c r="AG663" s="1165"/>
      <c r="AH663" s="1166"/>
      <c r="AI663" s="587">
        <f t="shared" si="77"/>
        <v>0</v>
      </c>
      <c r="AK663" s="1163">
        <v>136</v>
      </c>
      <c r="AL663" s="1164"/>
      <c r="AM663" s="1165"/>
      <c r="AN663" s="1166"/>
      <c r="AO663" s="587">
        <f t="shared" si="78"/>
        <v>0</v>
      </c>
      <c r="AQ663" s="1163">
        <v>136</v>
      </c>
      <c r="AR663" s="1164"/>
      <c r="AS663" s="1165"/>
      <c r="AT663" s="1166"/>
      <c r="AU663" s="587">
        <f t="shared" si="79"/>
        <v>0</v>
      </c>
      <c r="AW663" s="1163">
        <v>136</v>
      </c>
      <c r="AX663" s="1164"/>
      <c r="AY663" s="1165"/>
      <c r="AZ663" s="1166"/>
      <c r="BA663" s="587">
        <f t="shared" si="80"/>
        <v>0</v>
      </c>
    </row>
    <row r="664" spans="1:53" s="17" customFormat="1" ht="16.75" hidden="1" customHeight="1" outlineLevel="2">
      <c r="A664" s="1163">
        <v>137</v>
      </c>
      <c r="B664" s="1164"/>
      <c r="C664" s="1165"/>
      <c r="D664" s="1166"/>
      <c r="E664" s="587">
        <f t="shared" si="72"/>
        <v>0</v>
      </c>
      <c r="G664" s="1163">
        <v>137</v>
      </c>
      <c r="H664" s="1164"/>
      <c r="I664" s="1165"/>
      <c r="J664" s="1166"/>
      <c r="K664" s="587">
        <f t="shared" si="73"/>
        <v>0</v>
      </c>
      <c r="M664" s="1163">
        <v>137</v>
      </c>
      <c r="N664" s="1164"/>
      <c r="O664" s="1165"/>
      <c r="P664" s="1166"/>
      <c r="Q664" s="587">
        <f t="shared" si="74"/>
        <v>0</v>
      </c>
      <c r="S664" s="1163">
        <v>137</v>
      </c>
      <c r="T664" s="1164"/>
      <c r="U664" s="1165"/>
      <c r="V664" s="1166"/>
      <c r="W664" s="587">
        <f t="shared" si="75"/>
        <v>0</v>
      </c>
      <c r="Y664" s="1163">
        <v>137</v>
      </c>
      <c r="Z664" s="1164"/>
      <c r="AA664" s="1165"/>
      <c r="AB664" s="1166"/>
      <c r="AC664" s="587">
        <f t="shared" si="76"/>
        <v>0</v>
      </c>
      <c r="AE664" s="1163">
        <v>137</v>
      </c>
      <c r="AF664" s="1164"/>
      <c r="AG664" s="1165"/>
      <c r="AH664" s="1166"/>
      <c r="AI664" s="587">
        <f t="shared" si="77"/>
        <v>0</v>
      </c>
      <c r="AK664" s="1163">
        <v>137</v>
      </c>
      <c r="AL664" s="1164"/>
      <c r="AM664" s="1165"/>
      <c r="AN664" s="1166"/>
      <c r="AO664" s="587">
        <f t="shared" si="78"/>
        <v>0</v>
      </c>
      <c r="AQ664" s="1163">
        <v>137</v>
      </c>
      <c r="AR664" s="1164"/>
      <c r="AS664" s="1165"/>
      <c r="AT664" s="1166"/>
      <c r="AU664" s="587">
        <f t="shared" si="79"/>
        <v>0</v>
      </c>
      <c r="AW664" s="1163">
        <v>137</v>
      </c>
      <c r="AX664" s="1164"/>
      <c r="AY664" s="1165"/>
      <c r="AZ664" s="1166"/>
      <c r="BA664" s="587">
        <f t="shared" si="80"/>
        <v>0</v>
      </c>
    </row>
    <row r="665" spans="1:53" s="17" customFormat="1" ht="16.75" hidden="1" customHeight="1" outlineLevel="2">
      <c r="A665" s="1163">
        <v>138</v>
      </c>
      <c r="B665" s="1164"/>
      <c r="C665" s="1165"/>
      <c r="D665" s="1166"/>
      <c r="E665" s="587">
        <f t="shared" si="72"/>
        <v>0</v>
      </c>
      <c r="G665" s="1163">
        <v>138</v>
      </c>
      <c r="H665" s="1164"/>
      <c r="I665" s="1165"/>
      <c r="J665" s="1166"/>
      <c r="K665" s="587">
        <f t="shared" si="73"/>
        <v>0</v>
      </c>
      <c r="M665" s="1163">
        <v>138</v>
      </c>
      <c r="N665" s="1164"/>
      <c r="O665" s="1165"/>
      <c r="P665" s="1166"/>
      <c r="Q665" s="587">
        <f t="shared" si="74"/>
        <v>0</v>
      </c>
      <c r="S665" s="1163">
        <v>138</v>
      </c>
      <c r="T665" s="1164"/>
      <c r="U665" s="1165"/>
      <c r="V665" s="1166"/>
      <c r="W665" s="587">
        <f t="shared" si="75"/>
        <v>0</v>
      </c>
      <c r="Y665" s="1163">
        <v>138</v>
      </c>
      <c r="Z665" s="1164"/>
      <c r="AA665" s="1165"/>
      <c r="AB665" s="1166"/>
      <c r="AC665" s="587">
        <f t="shared" si="76"/>
        <v>0</v>
      </c>
      <c r="AE665" s="1163">
        <v>138</v>
      </c>
      <c r="AF665" s="1164"/>
      <c r="AG665" s="1165"/>
      <c r="AH665" s="1166"/>
      <c r="AI665" s="587">
        <f t="shared" si="77"/>
        <v>0</v>
      </c>
      <c r="AK665" s="1163">
        <v>138</v>
      </c>
      <c r="AL665" s="1164"/>
      <c r="AM665" s="1165"/>
      <c r="AN665" s="1166"/>
      <c r="AO665" s="587">
        <f t="shared" si="78"/>
        <v>0</v>
      </c>
      <c r="AQ665" s="1163">
        <v>138</v>
      </c>
      <c r="AR665" s="1164"/>
      <c r="AS665" s="1165"/>
      <c r="AT665" s="1166"/>
      <c r="AU665" s="587">
        <f t="shared" si="79"/>
        <v>0</v>
      </c>
      <c r="AW665" s="1163">
        <v>138</v>
      </c>
      <c r="AX665" s="1164"/>
      <c r="AY665" s="1165"/>
      <c r="AZ665" s="1166"/>
      <c r="BA665" s="587">
        <f t="shared" si="80"/>
        <v>0</v>
      </c>
    </row>
    <row r="666" spans="1:53" s="17" customFormat="1" ht="16.75" hidden="1" customHeight="1" outlineLevel="2">
      <c r="A666" s="1163">
        <v>139</v>
      </c>
      <c r="B666" s="1164"/>
      <c r="C666" s="1165"/>
      <c r="D666" s="1166"/>
      <c r="E666" s="587">
        <f t="shared" si="72"/>
        <v>0</v>
      </c>
      <c r="G666" s="1163">
        <v>139</v>
      </c>
      <c r="H666" s="1164"/>
      <c r="I666" s="1165"/>
      <c r="J666" s="1166"/>
      <c r="K666" s="587">
        <f t="shared" si="73"/>
        <v>0</v>
      </c>
      <c r="M666" s="1163">
        <v>139</v>
      </c>
      <c r="N666" s="1164"/>
      <c r="O666" s="1165"/>
      <c r="P666" s="1166"/>
      <c r="Q666" s="587">
        <f t="shared" si="74"/>
        <v>0</v>
      </c>
      <c r="S666" s="1163">
        <v>139</v>
      </c>
      <c r="T666" s="1164"/>
      <c r="U666" s="1165"/>
      <c r="V666" s="1166"/>
      <c r="W666" s="587">
        <f t="shared" si="75"/>
        <v>0</v>
      </c>
      <c r="Y666" s="1163">
        <v>139</v>
      </c>
      <c r="Z666" s="1164"/>
      <c r="AA666" s="1165"/>
      <c r="AB666" s="1166"/>
      <c r="AC666" s="587">
        <f t="shared" si="76"/>
        <v>0</v>
      </c>
      <c r="AE666" s="1163">
        <v>139</v>
      </c>
      <c r="AF666" s="1164"/>
      <c r="AG666" s="1165"/>
      <c r="AH666" s="1166"/>
      <c r="AI666" s="587">
        <f t="shared" si="77"/>
        <v>0</v>
      </c>
      <c r="AK666" s="1163">
        <v>139</v>
      </c>
      <c r="AL666" s="1164"/>
      <c r="AM666" s="1165"/>
      <c r="AN666" s="1166"/>
      <c r="AO666" s="587">
        <f t="shared" si="78"/>
        <v>0</v>
      </c>
      <c r="AQ666" s="1163">
        <v>139</v>
      </c>
      <c r="AR666" s="1164"/>
      <c r="AS666" s="1165"/>
      <c r="AT666" s="1166"/>
      <c r="AU666" s="587">
        <f t="shared" si="79"/>
        <v>0</v>
      </c>
      <c r="AW666" s="1163">
        <v>139</v>
      </c>
      <c r="AX666" s="1164"/>
      <c r="AY666" s="1165"/>
      <c r="AZ666" s="1166"/>
      <c r="BA666" s="587">
        <f t="shared" si="80"/>
        <v>0</v>
      </c>
    </row>
    <row r="667" spans="1:53" s="17" customFormat="1" ht="16.75" hidden="1" customHeight="1" outlineLevel="2">
      <c r="A667" s="1163">
        <v>140</v>
      </c>
      <c r="B667" s="1164"/>
      <c r="C667" s="1165"/>
      <c r="D667" s="1166"/>
      <c r="E667" s="587">
        <f t="shared" si="72"/>
        <v>0</v>
      </c>
      <c r="G667" s="1163">
        <v>140</v>
      </c>
      <c r="H667" s="1164"/>
      <c r="I667" s="1165"/>
      <c r="J667" s="1166"/>
      <c r="K667" s="587">
        <f t="shared" si="73"/>
        <v>0</v>
      </c>
      <c r="M667" s="1163">
        <v>140</v>
      </c>
      <c r="N667" s="1164"/>
      <c r="O667" s="1165"/>
      <c r="P667" s="1166"/>
      <c r="Q667" s="587">
        <f t="shared" si="74"/>
        <v>0</v>
      </c>
      <c r="S667" s="1163">
        <v>140</v>
      </c>
      <c r="T667" s="1164"/>
      <c r="U667" s="1165"/>
      <c r="V667" s="1166"/>
      <c r="W667" s="587">
        <f t="shared" si="75"/>
        <v>0</v>
      </c>
      <c r="Y667" s="1163">
        <v>140</v>
      </c>
      <c r="Z667" s="1164"/>
      <c r="AA667" s="1165"/>
      <c r="AB667" s="1166"/>
      <c r="AC667" s="587">
        <f t="shared" si="76"/>
        <v>0</v>
      </c>
      <c r="AE667" s="1163">
        <v>140</v>
      </c>
      <c r="AF667" s="1164"/>
      <c r="AG667" s="1165"/>
      <c r="AH667" s="1166"/>
      <c r="AI667" s="587">
        <f t="shared" si="77"/>
        <v>0</v>
      </c>
      <c r="AK667" s="1163">
        <v>140</v>
      </c>
      <c r="AL667" s="1164"/>
      <c r="AM667" s="1165"/>
      <c r="AN667" s="1166"/>
      <c r="AO667" s="587">
        <f t="shared" si="78"/>
        <v>0</v>
      </c>
      <c r="AQ667" s="1163">
        <v>140</v>
      </c>
      <c r="AR667" s="1164"/>
      <c r="AS667" s="1165"/>
      <c r="AT667" s="1166"/>
      <c r="AU667" s="587">
        <f t="shared" si="79"/>
        <v>0</v>
      </c>
      <c r="AW667" s="1163">
        <v>140</v>
      </c>
      <c r="AX667" s="1164"/>
      <c r="AY667" s="1165"/>
      <c r="AZ667" s="1166"/>
      <c r="BA667" s="587">
        <f t="shared" si="80"/>
        <v>0</v>
      </c>
    </row>
    <row r="668" spans="1:53" s="17" customFormat="1" ht="16.75" hidden="1" customHeight="1" outlineLevel="2">
      <c r="A668" s="1163">
        <v>141</v>
      </c>
      <c r="B668" s="1164"/>
      <c r="C668" s="1165"/>
      <c r="D668" s="1166"/>
      <c r="E668" s="587">
        <f t="shared" si="72"/>
        <v>0</v>
      </c>
      <c r="G668" s="1163">
        <v>141</v>
      </c>
      <c r="H668" s="1164"/>
      <c r="I668" s="1165"/>
      <c r="J668" s="1166"/>
      <c r="K668" s="587">
        <f t="shared" si="73"/>
        <v>0</v>
      </c>
      <c r="M668" s="1163">
        <v>141</v>
      </c>
      <c r="N668" s="1164"/>
      <c r="O668" s="1165"/>
      <c r="P668" s="1166"/>
      <c r="Q668" s="587">
        <f t="shared" si="74"/>
        <v>0</v>
      </c>
      <c r="S668" s="1163">
        <v>141</v>
      </c>
      <c r="T668" s="1164"/>
      <c r="U668" s="1165"/>
      <c r="V668" s="1166"/>
      <c r="W668" s="587">
        <f t="shared" si="75"/>
        <v>0</v>
      </c>
      <c r="Y668" s="1163">
        <v>141</v>
      </c>
      <c r="Z668" s="1164"/>
      <c r="AA668" s="1165"/>
      <c r="AB668" s="1166"/>
      <c r="AC668" s="587">
        <f t="shared" si="76"/>
        <v>0</v>
      </c>
      <c r="AE668" s="1163">
        <v>141</v>
      </c>
      <c r="AF668" s="1164"/>
      <c r="AG668" s="1165"/>
      <c r="AH668" s="1166"/>
      <c r="AI668" s="587">
        <f t="shared" si="77"/>
        <v>0</v>
      </c>
      <c r="AK668" s="1163">
        <v>141</v>
      </c>
      <c r="AL668" s="1164"/>
      <c r="AM668" s="1165"/>
      <c r="AN668" s="1166"/>
      <c r="AO668" s="587">
        <f t="shared" si="78"/>
        <v>0</v>
      </c>
      <c r="AQ668" s="1163">
        <v>141</v>
      </c>
      <c r="AR668" s="1164"/>
      <c r="AS668" s="1165"/>
      <c r="AT668" s="1166"/>
      <c r="AU668" s="587">
        <f t="shared" si="79"/>
        <v>0</v>
      </c>
      <c r="AW668" s="1163">
        <v>141</v>
      </c>
      <c r="AX668" s="1164"/>
      <c r="AY668" s="1165"/>
      <c r="AZ668" s="1166"/>
      <c r="BA668" s="587">
        <f t="shared" si="80"/>
        <v>0</v>
      </c>
    </row>
    <row r="669" spans="1:53" s="17" customFormat="1" ht="16.75" hidden="1" customHeight="1" outlineLevel="2">
      <c r="A669" s="1163">
        <v>142</v>
      </c>
      <c r="B669" s="1164"/>
      <c r="C669" s="1165"/>
      <c r="D669" s="1166"/>
      <c r="E669" s="587">
        <f t="shared" si="72"/>
        <v>0</v>
      </c>
      <c r="G669" s="1163">
        <v>142</v>
      </c>
      <c r="H669" s="1164"/>
      <c r="I669" s="1165"/>
      <c r="J669" s="1166"/>
      <c r="K669" s="587">
        <f t="shared" si="73"/>
        <v>0</v>
      </c>
      <c r="M669" s="1163">
        <v>142</v>
      </c>
      <c r="N669" s="1164"/>
      <c r="O669" s="1165"/>
      <c r="P669" s="1166"/>
      <c r="Q669" s="587">
        <f t="shared" si="74"/>
        <v>0</v>
      </c>
      <c r="S669" s="1163">
        <v>142</v>
      </c>
      <c r="T669" s="1164"/>
      <c r="U669" s="1165"/>
      <c r="V669" s="1166"/>
      <c r="W669" s="587">
        <f t="shared" si="75"/>
        <v>0</v>
      </c>
      <c r="Y669" s="1163">
        <v>142</v>
      </c>
      <c r="Z669" s="1164"/>
      <c r="AA669" s="1165"/>
      <c r="AB669" s="1166"/>
      <c r="AC669" s="587">
        <f t="shared" si="76"/>
        <v>0</v>
      </c>
      <c r="AE669" s="1163">
        <v>142</v>
      </c>
      <c r="AF669" s="1164"/>
      <c r="AG669" s="1165"/>
      <c r="AH669" s="1166"/>
      <c r="AI669" s="587">
        <f t="shared" si="77"/>
        <v>0</v>
      </c>
      <c r="AK669" s="1163">
        <v>142</v>
      </c>
      <c r="AL669" s="1164"/>
      <c r="AM669" s="1165"/>
      <c r="AN669" s="1166"/>
      <c r="AO669" s="587">
        <f t="shared" si="78"/>
        <v>0</v>
      </c>
      <c r="AQ669" s="1163">
        <v>142</v>
      </c>
      <c r="AR669" s="1164"/>
      <c r="AS669" s="1165"/>
      <c r="AT669" s="1166"/>
      <c r="AU669" s="587">
        <f t="shared" si="79"/>
        <v>0</v>
      </c>
      <c r="AW669" s="1163">
        <v>142</v>
      </c>
      <c r="AX669" s="1164"/>
      <c r="AY669" s="1165"/>
      <c r="AZ669" s="1166"/>
      <c r="BA669" s="587">
        <f t="shared" si="80"/>
        <v>0</v>
      </c>
    </row>
    <row r="670" spans="1:53" s="17" customFormat="1" ht="16.75" hidden="1" customHeight="1" outlineLevel="2">
      <c r="A670" s="1163">
        <v>143</v>
      </c>
      <c r="B670" s="1164"/>
      <c r="C670" s="1165"/>
      <c r="D670" s="1166"/>
      <c r="E670" s="587">
        <f t="shared" si="72"/>
        <v>0</v>
      </c>
      <c r="G670" s="1163">
        <v>143</v>
      </c>
      <c r="H670" s="1164"/>
      <c r="I670" s="1165"/>
      <c r="J670" s="1166"/>
      <c r="K670" s="587">
        <f t="shared" si="73"/>
        <v>0</v>
      </c>
      <c r="M670" s="1163">
        <v>143</v>
      </c>
      <c r="N670" s="1164"/>
      <c r="O670" s="1165"/>
      <c r="P670" s="1166"/>
      <c r="Q670" s="587">
        <f t="shared" si="74"/>
        <v>0</v>
      </c>
      <c r="S670" s="1163">
        <v>143</v>
      </c>
      <c r="T670" s="1164"/>
      <c r="U670" s="1165"/>
      <c r="V670" s="1166"/>
      <c r="W670" s="587">
        <f t="shared" si="75"/>
        <v>0</v>
      </c>
      <c r="Y670" s="1163">
        <v>143</v>
      </c>
      <c r="Z670" s="1164"/>
      <c r="AA670" s="1165"/>
      <c r="AB670" s="1166"/>
      <c r="AC670" s="587">
        <f t="shared" si="76"/>
        <v>0</v>
      </c>
      <c r="AE670" s="1163">
        <v>143</v>
      </c>
      <c r="AF670" s="1164"/>
      <c r="AG670" s="1165"/>
      <c r="AH670" s="1166"/>
      <c r="AI670" s="587">
        <f t="shared" si="77"/>
        <v>0</v>
      </c>
      <c r="AK670" s="1163">
        <v>143</v>
      </c>
      <c r="AL670" s="1164"/>
      <c r="AM670" s="1165"/>
      <c r="AN670" s="1166"/>
      <c r="AO670" s="587">
        <f t="shared" si="78"/>
        <v>0</v>
      </c>
      <c r="AQ670" s="1163">
        <v>143</v>
      </c>
      <c r="AR670" s="1164"/>
      <c r="AS670" s="1165"/>
      <c r="AT670" s="1166"/>
      <c r="AU670" s="587">
        <f t="shared" si="79"/>
        <v>0</v>
      </c>
      <c r="AW670" s="1163">
        <v>143</v>
      </c>
      <c r="AX670" s="1164"/>
      <c r="AY670" s="1165"/>
      <c r="AZ670" s="1166"/>
      <c r="BA670" s="587">
        <f t="shared" si="80"/>
        <v>0</v>
      </c>
    </row>
    <row r="671" spans="1:53" s="17" customFormat="1" ht="16.75" hidden="1" customHeight="1" outlineLevel="2">
      <c r="A671" s="1163">
        <v>144</v>
      </c>
      <c r="B671" s="1164"/>
      <c r="C671" s="1165"/>
      <c r="D671" s="1166"/>
      <c r="E671" s="587">
        <f t="shared" si="72"/>
        <v>0</v>
      </c>
      <c r="G671" s="1163">
        <v>144</v>
      </c>
      <c r="H671" s="1164"/>
      <c r="I671" s="1165"/>
      <c r="J671" s="1166"/>
      <c r="K671" s="587">
        <f t="shared" si="73"/>
        <v>0</v>
      </c>
      <c r="M671" s="1163">
        <v>144</v>
      </c>
      <c r="N671" s="1164"/>
      <c r="O671" s="1165"/>
      <c r="P671" s="1166"/>
      <c r="Q671" s="587">
        <f t="shared" si="74"/>
        <v>0</v>
      </c>
      <c r="S671" s="1163">
        <v>144</v>
      </c>
      <c r="T671" s="1164"/>
      <c r="U671" s="1165"/>
      <c r="V671" s="1166"/>
      <c r="W671" s="587">
        <f t="shared" si="75"/>
        <v>0</v>
      </c>
      <c r="Y671" s="1163">
        <v>144</v>
      </c>
      <c r="Z671" s="1164"/>
      <c r="AA671" s="1165"/>
      <c r="AB671" s="1166"/>
      <c r="AC671" s="587">
        <f t="shared" si="76"/>
        <v>0</v>
      </c>
      <c r="AE671" s="1163">
        <v>144</v>
      </c>
      <c r="AF671" s="1164"/>
      <c r="AG671" s="1165"/>
      <c r="AH671" s="1166"/>
      <c r="AI671" s="587">
        <f t="shared" si="77"/>
        <v>0</v>
      </c>
      <c r="AK671" s="1163">
        <v>144</v>
      </c>
      <c r="AL671" s="1164"/>
      <c r="AM671" s="1165"/>
      <c r="AN671" s="1166"/>
      <c r="AO671" s="587">
        <f t="shared" si="78"/>
        <v>0</v>
      </c>
      <c r="AQ671" s="1163">
        <v>144</v>
      </c>
      <c r="AR671" s="1164"/>
      <c r="AS671" s="1165"/>
      <c r="AT671" s="1166"/>
      <c r="AU671" s="587">
        <f t="shared" si="79"/>
        <v>0</v>
      </c>
      <c r="AW671" s="1163">
        <v>144</v>
      </c>
      <c r="AX671" s="1164"/>
      <c r="AY671" s="1165"/>
      <c r="AZ671" s="1166"/>
      <c r="BA671" s="587">
        <f t="shared" si="80"/>
        <v>0</v>
      </c>
    </row>
    <row r="672" spans="1:53" s="17" customFormat="1" ht="16.75" hidden="1" customHeight="1" outlineLevel="2">
      <c r="A672" s="1163">
        <v>145</v>
      </c>
      <c r="B672" s="1164"/>
      <c r="C672" s="1165"/>
      <c r="D672" s="1166"/>
      <c r="E672" s="587">
        <f t="shared" si="72"/>
        <v>0</v>
      </c>
      <c r="G672" s="1163">
        <v>145</v>
      </c>
      <c r="H672" s="1164"/>
      <c r="I672" s="1165"/>
      <c r="J672" s="1166"/>
      <c r="K672" s="587">
        <f t="shared" si="73"/>
        <v>0</v>
      </c>
      <c r="M672" s="1163">
        <v>145</v>
      </c>
      <c r="N672" s="1164"/>
      <c r="O672" s="1165"/>
      <c r="P672" s="1166"/>
      <c r="Q672" s="587">
        <f t="shared" si="74"/>
        <v>0</v>
      </c>
      <c r="S672" s="1163">
        <v>145</v>
      </c>
      <c r="T672" s="1164"/>
      <c r="U672" s="1165"/>
      <c r="V672" s="1166"/>
      <c r="W672" s="587">
        <f t="shared" si="75"/>
        <v>0</v>
      </c>
      <c r="Y672" s="1163">
        <v>145</v>
      </c>
      <c r="Z672" s="1164"/>
      <c r="AA672" s="1165"/>
      <c r="AB672" s="1166"/>
      <c r="AC672" s="587">
        <f t="shared" si="76"/>
        <v>0</v>
      </c>
      <c r="AE672" s="1163">
        <v>145</v>
      </c>
      <c r="AF672" s="1164"/>
      <c r="AG672" s="1165"/>
      <c r="AH672" s="1166"/>
      <c r="AI672" s="587">
        <f t="shared" si="77"/>
        <v>0</v>
      </c>
      <c r="AK672" s="1163">
        <v>145</v>
      </c>
      <c r="AL672" s="1164"/>
      <c r="AM672" s="1165"/>
      <c r="AN672" s="1166"/>
      <c r="AO672" s="587">
        <f t="shared" si="78"/>
        <v>0</v>
      </c>
      <c r="AQ672" s="1163">
        <v>145</v>
      </c>
      <c r="AR672" s="1164"/>
      <c r="AS672" s="1165"/>
      <c r="AT672" s="1166"/>
      <c r="AU672" s="587">
        <f t="shared" si="79"/>
        <v>0</v>
      </c>
      <c r="AW672" s="1163">
        <v>145</v>
      </c>
      <c r="AX672" s="1164"/>
      <c r="AY672" s="1165"/>
      <c r="AZ672" s="1166"/>
      <c r="BA672" s="587">
        <f t="shared" si="80"/>
        <v>0</v>
      </c>
    </row>
    <row r="673" spans="1:53" s="17" customFormat="1" ht="16.75" hidden="1" customHeight="1" outlineLevel="2">
      <c r="A673" s="1163">
        <v>146</v>
      </c>
      <c r="B673" s="1164"/>
      <c r="C673" s="1165"/>
      <c r="D673" s="1166"/>
      <c r="E673" s="587">
        <f t="shared" si="72"/>
        <v>0</v>
      </c>
      <c r="G673" s="1163">
        <v>146</v>
      </c>
      <c r="H673" s="1164"/>
      <c r="I673" s="1165"/>
      <c r="J673" s="1166"/>
      <c r="K673" s="587">
        <f t="shared" si="73"/>
        <v>0</v>
      </c>
      <c r="M673" s="1163">
        <v>146</v>
      </c>
      <c r="N673" s="1164"/>
      <c r="O673" s="1165"/>
      <c r="P673" s="1166"/>
      <c r="Q673" s="587">
        <f t="shared" si="74"/>
        <v>0</v>
      </c>
      <c r="S673" s="1163">
        <v>146</v>
      </c>
      <c r="T673" s="1164"/>
      <c r="U673" s="1165"/>
      <c r="V673" s="1166"/>
      <c r="W673" s="587">
        <f t="shared" si="75"/>
        <v>0</v>
      </c>
      <c r="Y673" s="1163">
        <v>146</v>
      </c>
      <c r="Z673" s="1164"/>
      <c r="AA673" s="1165"/>
      <c r="AB673" s="1166"/>
      <c r="AC673" s="587">
        <f t="shared" si="76"/>
        <v>0</v>
      </c>
      <c r="AE673" s="1163">
        <v>146</v>
      </c>
      <c r="AF673" s="1164"/>
      <c r="AG673" s="1165"/>
      <c r="AH673" s="1166"/>
      <c r="AI673" s="587">
        <f t="shared" si="77"/>
        <v>0</v>
      </c>
      <c r="AK673" s="1163">
        <v>146</v>
      </c>
      <c r="AL673" s="1164"/>
      <c r="AM673" s="1165"/>
      <c r="AN673" s="1166"/>
      <c r="AO673" s="587">
        <f t="shared" si="78"/>
        <v>0</v>
      </c>
      <c r="AQ673" s="1163">
        <v>146</v>
      </c>
      <c r="AR673" s="1164"/>
      <c r="AS673" s="1165"/>
      <c r="AT673" s="1166"/>
      <c r="AU673" s="587">
        <f t="shared" si="79"/>
        <v>0</v>
      </c>
      <c r="AW673" s="1163">
        <v>146</v>
      </c>
      <c r="AX673" s="1164"/>
      <c r="AY673" s="1165"/>
      <c r="AZ673" s="1166"/>
      <c r="BA673" s="587">
        <f t="shared" si="80"/>
        <v>0</v>
      </c>
    </row>
    <row r="674" spans="1:53" s="17" customFormat="1" ht="16.75" hidden="1" customHeight="1" outlineLevel="2">
      <c r="A674" s="1163">
        <v>147</v>
      </c>
      <c r="B674" s="1164"/>
      <c r="C674" s="1165"/>
      <c r="D674" s="1166"/>
      <c r="E674" s="587">
        <f t="shared" si="72"/>
        <v>0</v>
      </c>
      <c r="G674" s="1163">
        <v>147</v>
      </c>
      <c r="H674" s="1164"/>
      <c r="I674" s="1165"/>
      <c r="J674" s="1166"/>
      <c r="K674" s="587">
        <f t="shared" si="73"/>
        <v>0</v>
      </c>
      <c r="M674" s="1163">
        <v>147</v>
      </c>
      <c r="N674" s="1164"/>
      <c r="O674" s="1165"/>
      <c r="P674" s="1166"/>
      <c r="Q674" s="587">
        <f t="shared" si="74"/>
        <v>0</v>
      </c>
      <c r="S674" s="1163">
        <v>147</v>
      </c>
      <c r="T674" s="1164"/>
      <c r="U674" s="1165"/>
      <c r="V674" s="1166"/>
      <c r="W674" s="587">
        <f t="shared" si="75"/>
        <v>0</v>
      </c>
      <c r="Y674" s="1163">
        <v>147</v>
      </c>
      <c r="Z674" s="1164"/>
      <c r="AA674" s="1165"/>
      <c r="AB674" s="1166"/>
      <c r="AC674" s="587">
        <f t="shared" si="76"/>
        <v>0</v>
      </c>
      <c r="AE674" s="1163">
        <v>147</v>
      </c>
      <c r="AF674" s="1164"/>
      <c r="AG674" s="1165"/>
      <c r="AH674" s="1166"/>
      <c r="AI674" s="587">
        <f t="shared" si="77"/>
        <v>0</v>
      </c>
      <c r="AK674" s="1163">
        <v>147</v>
      </c>
      <c r="AL674" s="1164"/>
      <c r="AM674" s="1165"/>
      <c r="AN674" s="1166"/>
      <c r="AO674" s="587">
        <f t="shared" si="78"/>
        <v>0</v>
      </c>
      <c r="AQ674" s="1163">
        <v>147</v>
      </c>
      <c r="AR674" s="1164"/>
      <c r="AS674" s="1165"/>
      <c r="AT674" s="1166"/>
      <c r="AU674" s="587">
        <f t="shared" si="79"/>
        <v>0</v>
      </c>
      <c r="AW674" s="1163">
        <v>147</v>
      </c>
      <c r="AX674" s="1164"/>
      <c r="AY674" s="1165"/>
      <c r="AZ674" s="1166"/>
      <c r="BA674" s="587">
        <f t="shared" si="80"/>
        <v>0</v>
      </c>
    </row>
    <row r="675" spans="1:53" s="17" customFormat="1" ht="16.75" hidden="1" customHeight="1" outlineLevel="2">
      <c r="A675" s="1163">
        <v>148</v>
      </c>
      <c r="B675" s="1164"/>
      <c r="C675" s="1165"/>
      <c r="D675" s="1166"/>
      <c r="E675" s="587">
        <f t="shared" si="72"/>
        <v>0</v>
      </c>
      <c r="G675" s="1163">
        <v>148</v>
      </c>
      <c r="H675" s="1164"/>
      <c r="I675" s="1165"/>
      <c r="J675" s="1166"/>
      <c r="K675" s="587">
        <f t="shared" si="73"/>
        <v>0</v>
      </c>
      <c r="M675" s="1163">
        <v>148</v>
      </c>
      <c r="N675" s="1164"/>
      <c r="O675" s="1165"/>
      <c r="P675" s="1166"/>
      <c r="Q675" s="587">
        <f t="shared" si="74"/>
        <v>0</v>
      </c>
      <c r="S675" s="1163">
        <v>148</v>
      </c>
      <c r="T675" s="1164"/>
      <c r="U675" s="1165"/>
      <c r="V675" s="1166"/>
      <c r="W675" s="587">
        <f t="shared" si="75"/>
        <v>0</v>
      </c>
      <c r="Y675" s="1163">
        <v>148</v>
      </c>
      <c r="Z675" s="1164"/>
      <c r="AA675" s="1165"/>
      <c r="AB675" s="1166"/>
      <c r="AC675" s="587">
        <f t="shared" si="76"/>
        <v>0</v>
      </c>
      <c r="AE675" s="1163">
        <v>148</v>
      </c>
      <c r="AF675" s="1164"/>
      <c r="AG675" s="1165"/>
      <c r="AH675" s="1166"/>
      <c r="AI675" s="587">
        <f t="shared" si="77"/>
        <v>0</v>
      </c>
      <c r="AK675" s="1163">
        <v>148</v>
      </c>
      <c r="AL675" s="1164"/>
      <c r="AM675" s="1165"/>
      <c r="AN675" s="1166"/>
      <c r="AO675" s="587">
        <f t="shared" si="78"/>
        <v>0</v>
      </c>
      <c r="AQ675" s="1163">
        <v>148</v>
      </c>
      <c r="AR675" s="1164"/>
      <c r="AS675" s="1165"/>
      <c r="AT675" s="1166"/>
      <c r="AU675" s="587">
        <f t="shared" si="79"/>
        <v>0</v>
      </c>
      <c r="AW675" s="1163">
        <v>148</v>
      </c>
      <c r="AX675" s="1164"/>
      <c r="AY675" s="1165"/>
      <c r="AZ675" s="1166"/>
      <c r="BA675" s="587">
        <f t="shared" si="80"/>
        <v>0</v>
      </c>
    </row>
    <row r="676" spans="1:53" s="17" customFormat="1" ht="16.75" hidden="1" customHeight="1" outlineLevel="2">
      <c r="A676" s="1163">
        <v>149</v>
      </c>
      <c r="B676" s="1164"/>
      <c r="C676" s="1165"/>
      <c r="D676" s="1166"/>
      <c r="E676" s="587">
        <f t="shared" si="72"/>
        <v>0</v>
      </c>
      <c r="G676" s="1163">
        <v>149</v>
      </c>
      <c r="H676" s="1164"/>
      <c r="I676" s="1165"/>
      <c r="J676" s="1166"/>
      <c r="K676" s="587">
        <f t="shared" si="73"/>
        <v>0</v>
      </c>
      <c r="M676" s="1163">
        <v>149</v>
      </c>
      <c r="N676" s="1164"/>
      <c r="O676" s="1165"/>
      <c r="P676" s="1166"/>
      <c r="Q676" s="587">
        <f t="shared" si="74"/>
        <v>0</v>
      </c>
      <c r="S676" s="1163">
        <v>149</v>
      </c>
      <c r="T676" s="1164"/>
      <c r="U676" s="1165"/>
      <c r="V676" s="1166"/>
      <c r="W676" s="587">
        <f t="shared" si="75"/>
        <v>0</v>
      </c>
      <c r="Y676" s="1163">
        <v>149</v>
      </c>
      <c r="Z676" s="1164"/>
      <c r="AA676" s="1165"/>
      <c r="AB676" s="1166"/>
      <c r="AC676" s="587">
        <f t="shared" si="76"/>
        <v>0</v>
      </c>
      <c r="AE676" s="1163">
        <v>149</v>
      </c>
      <c r="AF676" s="1164"/>
      <c r="AG676" s="1165"/>
      <c r="AH676" s="1166"/>
      <c r="AI676" s="587">
        <f t="shared" si="77"/>
        <v>0</v>
      </c>
      <c r="AK676" s="1163">
        <v>149</v>
      </c>
      <c r="AL676" s="1164"/>
      <c r="AM676" s="1165"/>
      <c r="AN676" s="1166"/>
      <c r="AO676" s="587">
        <f t="shared" si="78"/>
        <v>0</v>
      </c>
      <c r="AQ676" s="1163">
        <v>149</v>
      </c>
      <c r="AR676" s="1164"/>
      <c r="AS676" s="1165"/>
      <c r="AT676" s="1166"/>
      <c r="AU676" s="587">
        <f t="shared" si="79"/>
        <v>0</v>
      </c>
      <c r="AW676" s="1163">
        <v>149</v>
      </c>
      <c r="AX676" s="1164"/>
      <c r="AY676" s="1165"/>
      <c r="AZ676" s="1166"/>
      <c r="BA676" s="587">
        <f t="shared" si="80"/>
        <v>0</v>
      </c>
    </row>
    <row r="677" spans="1:53" s="17" customFormat="1" ht="16.75" hidden="1" customHeight="1" outlineLevel="2">
      <c r="A677" s="1163">
        <v>150</v>
      </c>
      <c r="B677" s="1164"/>
      <c r="C677" s="1165"/>
      <c r="D677" s="1166"/>
      <c r="E677" s="587">
        <f>IF(AND(C677&gt;=D$521,C677&lt;=D$520),1,0)</f>
        <v>0</v>
      </c>
      <c r="G677" s="1163">
        <v>150</v>
      </c>
      <c r="H677" s="1164"/>
      <c r="I677" s="1165"/>
      <c r="J677" s="1166"/>
      <c r="K677" s="587">
        <f>IF(AND(I677&gt;=J$521,I677&lt;=J$520),1,0)</f>
        <v>0</v>
      </c>
      <c r="M677" s="1163">
        <v>150</v>
      </c>
      <c r="N677" s="1164"/>
      <c r="O677" s="1165"/>
      <c r="P677" s="1166"/>
      <c r="Q677" s="587">
        <f>IF(AND(O677&gt;=P$521,O677&lt;=P$520),1,0)</f>
        <v>0</v>
      </c>
      <c r="S677" s="1163">
        <v>150</v>
      </c>
      <c r="T677" s="1164"/>
      <c r="U677" s="1165"/>
      <c r="V677" s="1166"/>
      <c r="W677" s="587">
        <f>IF(AND(U677&gt;=V$521,U677&lt;=V$520),1,0)</f>
        <v>0</v>
      </c>
      <c r="Y677" s="1163">
        <v>150</v>
      </c>
      <c r="Z677" s="1164"/>
      <c r="AA677" s="1165"/>
      <c r="AB677" s="1166"/>
      <c r="AC677" s="587">
        <f>IF(AND(AA677&gt;=AB$521,AA677&lt;=AB$520),1,0)</f>
        <v>0</v>
      </c>
      <c r="AE677" s="1163">
        <v>150</v>
      </c>
      <c r="AF677" s="1164"/>
      <c r="AG677" s="1165"/>
      <c r="AH677" s="1166"/>
      <c r="AI677" s="587">
        <f>IF(AND(AG677&gt;=AH$521,AG677&lt;=AH$520),1,0)</f>
        <v>0</v>
      </c>
      <c r="AK677" s="1163">
        <v>150</v>
      </c>
      <c r="AL677" s="1164"/>
      <c r="AM677" s="1165"/>
      <c r="AN677" s="1166"/>
      <c r="AO677" s="587">
        <f>IF(AND(AM677&gt;=AN$521,AM677&lt;=AN$520),1,0)</f>
        <v>0</v>
      </c>
      <c r="AQ677" s="1163">
        <v>150</v>
      </c>
      <c r="AR677" s="1164"/>
      <c r="AS677" s="1165"/>
      <c r="AT677" s="1166"/>
      <c r="AU677" s="587">
        <f>IF(AND(AS677&gt;=AT$521,AS677&lt;=AT$520),1,0)</f>
        <v>0</v>
      </c>
      <c r="AW677" s="1163">
        <v>150</v>
      </c>
      <c r="AX677" s="1164"/>
      <c r="AY677" s="1165"/>
      <c r="AZ677" s="1166"/>
      <c r="BA677" s="587">
        <f>IF(AND(AY677&gt;=AZ$521,AY677&lt;=AZ$520),1,0)</f>
        <v>0</v>
      </c>
    </row>
    <row r="678" spans="1:53" s="17" customFormat="1" ht="16.75" hidden="1" customHeight="1" outlineLevel="2">
      <c r="A678" s="1163">
        <v>151</v>
      </c>
      <c r="B678" s="1164"/>
      <c r="C678" s="1165"/>
      <c r="D678" s="1166"/>
      <c r="E678" s="587">
        <f t="shared" ref="E678:E741" si="81">IF(AND(C678&gt;=D$521,C678&lt;=D$520),1,0)</f>
        <v>0</v>
      </c>
      <c r="G678" s="1163">
        <v>151</v>
      </c>
      <c r="H678" s="1164"/>
      <c r="I678" s="1165"/>
      <c r="J678" s="1166"/>
      <c r="K678" s="587">
        <f t="shared" ref="K678:K741" si="82">IF(AND(I678&gt;=J$521,I678&lt;=J$520),1,0)</f>
        <v>0</v>
      </c>
      <c r="M678" s="1163">
        <v>151</v>
      </c>
      <c r="N678" s="1164"/>
      <c r="O678" s="1165"/>
      <c r="P678" s="1166"/>
      <c r="Q678" s="587">
        <f t="shared" ref="Q678:Q741" si="83">IF(AND(O678&gt;=P$521,O678&lt;=P$520),1,0)</f>
        <v>0</v>
      </c>
      <c r="S678" s="1163">
        <v>151</v>
      </c>
      <c r="T678" s="1164"/>
      <c r="U678" s="1165"/>
      <c r="V678" s="1166"/>
      <c r="W678" s="587">
        <f t="shared" ref="W678:W741" si="84">IF(AND(U678&gt;=V$521,U678&lt;=V$520),1,0)</f>
        <v>0</v>
      </c>
      <c r="Y678" s="1163">
        <v>151</v>
      </c>
      <c r="Z678" s="1164"/>
      <c r="AA678" s="1165"/>
      <c r="AB678" s="1166"/>
      <c r="AC678" s="587">
        <f t="shared" ref="AC678:AC741" si="85">IF(AND(AA678&gt;=AB$521,AA678&lt;=AB$520),1,0)</f>
        <v>0</v>
      </c>
      <c r="AE678" s="1163">
        <v>151</v>
      </c>
      <c r="AF678" s="1164"/>
      <c r="AG678" s="1165"/>
      <c r="AH678" s="1166"/>
      <c r="AI678" s="587">
        <f t="shared" ref="AI678:AI741" si="86">IF(AND(AG678&gt;=AH$521,AG678&lt;=AH$520),1,0)</f>
        <v>0</v>
      </c>
      <c r="AK678" s="1163">
        <v>151</v>
      </c>
      <c r="AL678" s="1164"/>
      <c r="AM678" s="1165"/>
      <c r="AN678" s="1166"/>
      <c r="AO678" s="587">
        <f t="shared" ref="AO678:AO741" si="87">IF(AND(AM678&gt;=AN$521,AM678&lt;=AN$520),1,0)</f>
        <v>0</v>
      </c>
      <c r="AQ678" s="1163">
        <v>151</v>
      </c>
      <c r="AR678" s="1164"/>
      <c r="AS678" s="1165"/>
      <c r="AT678" s="1166"/>
      <c r="AU678" s="587">
        <f t="shared" ref="AU678:AU741" si="88">IF(AND(AS678&gt;=AT$521,AS678&lt;=AT$520),1,0)</f>
        <v>0</v>
      </c>
      <c r="AW678" s="1163">
        <v>151</v>
      </c>
      <c r="AX678" s="1164"/>
      <c r="AY678" s="1165"/>
      <c r="AZ678" s="1166"/>
      <c r="BA678" s="587">
        <f t="shared" ref="BA678:BA741" si="89">IF(AND(AY678&gt;=AZ$521,AY678&lt;=AZ$520),1,0)</f>
        <v>0</v>
      </c>
    </row>
    <row r="679" spans="1:53" s="17" customFormat="1" ht="16.75" hidden="1" customHeight="1" outlineLevel="2">
      <c r="A679" s="1163">
        <v>152</v>
      </c>
      <c r="B679" s="1164"/>
      <c r="C679" s="1165"/>
      <c r="D679" s="1166"/>
      <c r="E679" s="587">
        <f t="shared" si="81"/>
        <v>0</v>
      </c>
      <c r="G679" s="1163">
        <v>152</v>
      </c>
      <c r="H679" s="1164"/>
      <c r="I679" s="1165"/>
      <c r="J679" s="1166"/>
      <c r="K679" s="587">
        <f t="shared" si="82"/>
        <v>0</v>
      </c>
      <c r="M679" s="1163">
        <v>152</v>
      </c>
      <c r="N679" s="1164"/>
      <c r="O679" s="1165"/>
      <c r="P679" s="1166"/>
      <c r="Q679" s="587">
        <f t="shared" si="83"/>
        <v>0</v>
      </c>
      <c r="S679" s="1163">
        <v>152</v>
      </c>
      <c r="T679" s="1164"/>
      <c r="U679" s="1165"/>
      <c r="V679" s="1166"/>
      <c r="W679" s="587">
        <f t="shared" si="84"/>
        <v>0</v>
      </c>
      <c r="Y679" s="1163">
        <v>152</v>
      </c>
      <c r="Z679" s="1164"/>
      <c r="AA679" s="1165"/>
      <c r="AB679" s="1166"/>
      <c r="AC679" s="587">
        <f t="shared" si="85"/>
        <v>0</v>
      </c>
      <c r="AE679" s="1163">
        <v>152</v>
      </c>
      <c r="AF679" s="1164"/>
      <c r="AG679" s="1165"/>
      <c r="AH679" s="1166"/>
      <c r="AI679" s="587">
        <f t="shared" si="86"/>
        <v>0</v>
      </c>
      <c r="AK679" s="1163">
        <v>152</v>
      </c>
      <c r="AL679" s="1164"/>
      <c r="AM679" s="1165"/>
      <c r="AN679" s="1166"/>
      <c r="AO679" s="587">
        <f t="shared" si="87"/>
        <v>0</v>
      </c>
      <c r="AQ679" s="1163">
        <v>152</v>
      </c>
      <c r="AR679" s="1164"/>
      <c r="AS679" s="1165"/>
      <c r="AT679" s="1166"/>
      <c r="AU679" s="587">
        <f t="shared" si="88"/>
        <v>0</v>
      </c>
      <c r="AW679" s="1163">
        <v>152</v>
      </c>
      <c r="AX679" s="1164"/>
      <c r="AY679" s="1165"/>
      <c r="AZ679" s="1166"/>
      <c r="BA679" s="587">
        <f t="shared" si="89"/>
        <v>0</v>
      </c>
    </row>
    <row r="680" spans="1:53" s="17" customFormat="1" ht="16.75" hidden="1" customHeight="1" outlineLevel="2">
      <c r="A680" s="1163">
        <v>153</v>
      </c>
      <c r="B680" s="1164"/>
      <c r="C680" s="1165"/>
      <c r="D680" s="1166"/>
      <c r="E680" s="587">
        <f t="shared" si="81"/>
        <v>0</v>
      </c>
      <c r="G680" s="1163">
        <v>153</v>
      </c>
      <c r="H680" s="1164"/>
      <c r="I680" s="1165"/>
      <c r="J680" s="1166"/>
      <c r="K680" s="587">
        <f t="shared" si="82"/>
        <v>0</v>
      </c>
      <c r="M680" s="1163">
        <v>153</v>
      </c>
      <c r="N680" s="1164"/>
      <c r="O680" s="1165"/>
      <c r="P680" s="1166"/>
      <c r="Q680" s="587">
        <f t="shared" si="83"/>
        <v>0</v>
      </c>
      <c r="S680" s="1163">
        <v>153</v>
      </c>
      <c r="T680" s="1164"/>
      <c r="U680" s="1165"/>
      <c r="V680" s="1166"/>
      <c r="W680" s="587">
        <f t="shared" si="84"/>
        <v>0</v>
      </c>
      <c r="Y680" s="1163">
        <v>153</v>
      </c>
      <c r="Z680" s="1164"/>
      <c r="AA680" s="1165"/>
      <c r="AB680" s="1166"/>
      <c r="AC680" s="587">
        <f t="shared" si="85"/>
        <v>0</v>
      </c>
      <c r="AE680" s="1163">
        <v>153</v>
      </c>
      <c r="AF680" s="1164"/>
      <c r="AG680" s="1165"/>
      <c r="AH680" s="1166"/>
      <c r="AI680" s="587">
        <f t="shared" si="86"/>
        <v>0</v>
      </c>
      <c r="AK680" s="1163">
        <v>153</v>
      </c>
      <c r="AL680" s="1164"/>
      <c r="AM680" s="1165"/>
      <c r="AN680" s="1166"/>
      <c r="AO680" s="587">
        <f t="shared" si="87"/>
        <v>0</v>
      </c>
      <c r="AQ680" s="1163">
        <v>153</v>
      </c>
      <c r="AR680" s="1164"/>
      <c r="AS680" s="1165"/>
      <c r="AT680" s="1166"/>
      <c r="AU680" s="587">
        <f t="shared" si="88"/>
        <v>0</v>
      </c>
      <c r="AW680" s="1163">
        <v>153</v>
      </c>
      <c r="AX680" s="1164"/>
      <c r="AY680" s="1165"/>
      <c r="AZ680" s="1166"/>
      <c r="BA680" s="587">
        <f t="shared" si="89"/>
        <v>0</v>
      </c>
    </row>
    <row r="681" spans="1:53" s="17" customFormat="1" ht="16.75" hidden="1" customHeight="1" outlineLevel="2">
      <c r="A681" s="1163">
        <v>154</v>
      </c>
      <c r="B681" s="1164"/>
      <c r="C681" s="1165"/>
      <c r="D681" s="1166"/>
      <c r="E681" s="587">
        <f t="shared" si="81"/>
        <v>0</v>
      </c>
      <c r="G681" s="1163">
        <v>154</v>
      </c>
      <c r="H681" s="1164"/>
      <c r="I681" s="1165"/>
      <c r="J681" s="1166"/>
      <c r="K681" s="587">
        <f t="shared" si="82"/>
        <v>0</v>
      </c>
      <c r="M681" s="1163">
        <v>154</v>
      </c>
      <c r="N681" s="1164"/>
      <c r="O681" s="1165"/>
      <c r="P681" s="1166"/>
      <c r="Q681" s="587">
        <f t="shared" si="83"/>
        <v>0</v>
      </c>
      <c r="S681" s="1163">
        <v>154</v>
      </c>
      <c r="T681" s="1164"/>
      <c r="U681" s="1165"/>
      <c r="V681" s="1166"/>
      <c r="W681" s="587">
        <f t="shared" si="84"/>
        <v>0</v>
      </c>
      <c r="Y681" s="1163">
        <v>154</v>
      </c>
      <c r="Z681" s="1164"/>
      <c r="AA681" s="1165"/>
      <c r="AB681" s="1166"/>
      <c r="AC681" s="587">
        <f t="shared" si="85"/>
        <v>0</v>
      </c>
      <c r="AE681" s="1163">
        <v>154</v>
      </c>
      <c r="AF681" s="1164"/>
      <c r="AG681" s="1165"/>
      <c r="AH681" s="1166"/>
      <c r="AI681" s="587">
        <f t="shared" si="86"/>
        <v>0</v>
      </c>
      <c r="AK681" s="1163">
        <v>154</v>
      </c>
      <c r="AL681" s="1164"/>
      <c r="AM681" s="1165"/>
      <c r="AN681" s="1166"/>
      <c r="AO681" s="587">
        <f t="shared" si="87"/>
        <v>0</v>
      </c>
      <c r="AQ681" s="1163">
        <v>154</v>
      </c>
      <c r="AR681" s="1164"/>
      <c r="AS681" s="1165"/>
      <c r="AT681" s="1166"/>
      <c r="AU681" s="587">
        <f t="shared" si="88"/>
        <v>0</v>
      </c>
      <c r="AW681" s="1163">
        <v>154</v>
      </c>
      <c r="AX681" s="1164"/>
      <c r="AY681" s="1165"/>
      <c r="AZ681" s="1166"/>
      <c r="BA681" s="587">
        <f t="shared" si="89"/>
        <v>0</v>
      </c>
    </row>
    <row r="682" spans="1:53" s="17" customFormat="1" ht="16.75" hidden="1" customHeight="1" outlineLevel="2">
      <c r="A682" s="1163">
        <v>155</v>
      </c>
      <c r="B682" s="1164"/>
      <c r="C682" s="1165"/>
      <c r="D682" s="1166"/>
      <c r="E682" s="587">
        <f t="shared" si="81"/>
        <v>0</v>
      </c>
      <c r="G682" s="1163">
        <v>155</v>
      </c>
      <c r="H682" s="1164"/>
      <c r="I682" s="1165"/>
      <c r="J682" s="1166"/>
      <c r="K682" s="587">
        <f t="shared" si="82"/>
        <v>0</v>
      </c>
      <c r="M682" s="1163">
        <v>155</v>
      </c>
      <c r="N682" s="1164"/>
      <c r="O682" s="1165"/>
      <c r="P682" s="1166"/>
      <c r="Q682" s="587">
        <f t="shared" si="83"/>
        <v>0</v>
      </c>
      <c r="S682" s="1163">
        <v>155</v>
      </c>
      <c r="T682" s="1164"/>
      <c r="U682" s="1165"/>
      <c r="V682" s="1166"/>
      <c r="W682" s="587">
        <f t="shared" si="84"/>
        <v>0</v>
      </c>
      <c r="Y682" s="1163">
        <v>155</v>
      </c>
      <c r="Z682" s="1164"/>
      <c r="AA682" s="1165"/>
      <c r="AB682" s="1166"/>
      <c r="AC682" s="587">
        <f t="shared" si="85"/>
        <v>0</v>
      </c>
      <c r="AE682" s="1163">
        <v>155</v>
      </c>
      <c r="AF682" s="1164"/>
      <c r="AG682" s="1165"/>
      <c r="AH682" s="1166"/>
      <c r="AI682" s="587">
        <f t="shared" si="86"/>
        <v>0</v>
      </c>
      <c r="AK682" s="1163">
        <v>155</v>
      </c>
      <c r="AL682" s="1164"/>
      <c r="AM682" s="1165"/>
      <c r="AN682" s="1166"/>
      <c r="AO682" s="587">
        <f t="shared" si="87"/>
        <v>0</v>
      </c>
      <c r="AQ682" s="1163">
        <v>155</v>
      </c>
      <c r="AR682" s="1164"/>
      <c r="AS682" s="1165"/>
      <c r="AT682" s="1166"/>
      <c r="AU682" s="587">
        <f t="shared" si="88"/>
        <v>0</v>
      </c>
      <c r="AW682" s="1163">
        <v>155</v>
      </c>
      <c r="AX682" s="1164"/>
      <c r="AY682" s="1165"/>
      <c r="AZ682" s="1166"/>
      <c r="BA682" s="587">
        <f t="shared" si="89"/>
        <v>0</v>
      </c>
    </row>
    <row r="683" spans="1:53" s="17" customFormat="1" ht="16.75" hidden="1" customHeight="1" outlineLevel="2">
      <c r="A683" s="1163">
        <v>156</v>
      </c>
      <c r="B683" s="1164"/>
      <c r="C683" s="1165"/>
      <c r="D683" s="1166"/>
      <c r="E683" s="587">
        <f t="shared" si="81"/>
        <v>0</v>
      </c>
      <c r="G683" s="1163">
        <v>156</v>
      </c>
      <c r="H683" s="1164"/>
      <c r="I683" s="1165"/>
      <c r="J683" s="1166"/>
      <c r="K683" s="587">
        <f t="shared" si="82"/>
        <v>0</v>
      </c>
      <c r="M683" s="1163">
        <v>156</v>
      </c>
      <c r="N683" s="1164"/>
      <c r="O683" s="1165"/>
      <c r="P683" s="1166"/>
      <c r="Q683" s="587">
        <f t="shared" si="83"/>
        <v>0</v>
      </c>
      <c r="S683" s="1163">
        <v>156</v>
      </c>
      <c r="T683" s="1164"/>
      <c r="U683" s="1165"/>
      <c r="V683" s="1166"/>
      <c r="W683" s="587">
        <f t="shared" si="84"/>
        <v>0</v>
      </c>
      <c r="Y683" s="1163">
        <v>156</v>
      </c>
      <c r="Z683" s="1164"/>
      <c r="AA683" s="1165"/>
      <c r="AB683" s="1166"/>
      <c r="AC683" s="587">
        <f t="shared" si="85"/>
        <v>0</v>
      </c>
      <c r="AE683" s="1163">
        <v>156</v>
      </c>
      <c r="AF683" s="1164"/>
      <c r="AG683" s="1165"/>
      <c r="AH683" s="1166"/>
      <c r="AI683" s="587">
        <f t="shared" si="86"/>
        <v>0</v>
      </c>
      <c r="AK683" s="1163">
        <v>156</v>
      </c>
      <c r="AL683" s="1164"/>
      <c r="AM683" s="1165"/>
      <c r="AN683" s="1166"/>
      <c r="AO683" s="587">
        <f t="shared" si="87"/>
        <v>0</v>
      </c>
      <c r="AQ683" s="1163">
        <v>156</v>
      </c>
      <c r="AR683" s="1164"/>
      <c r="AS683" s="1165"/>
      <c r="AT683" s="1166"/>
      <c r="AU683" s="587">
        <f t="shared" si="88"/>
        <v>0</v>
      </c>
      <c r="AW683" s="1163">
        <v>156</v>
      </c>
      <c r="AX683" s="1164"/>
      <c r="AY683" s="1165"/>
      <c r="AZ683" s="1166"/>
      <c r="BA683" s="587">
        <f t="shared" si="89"/>
        <v>0</v>
      </c>
    </row>
    <row r="684" spans="1:53" s="17" customFormat="1" ht="16.75" hidden="1" customHeight="1" outlineLevel="2">
      <c r="A684" s="1163">
        <v>157</v>
      </c>
      <c r="B684" s="1164"/>
      <c r="C684" s="1165"/>
      <c r="D684" s="1166"/>
      <c r="E684" s="587">
        <f t="shared" si="81"/>
        <v>0</v>
      </c>
      <c r="G684" s="1163">
        <v>157</v>
      </c>
      <c r="H684" s="1164"/>
      <c r="I684" s="1165"/>
      <c r="J684" s="1166"/>
      <c r="K684" s="587">
        <f t="shared" si="82"/>
        <v>0</v>
      </c>
      <c r="M684" s="1163">
        <v>157</v>
      </c>
      <c r="N684" s="1164"/>
      <c r="O684" s="1165"/>
      <c r="P684" s="1166"/>
      <c r="Q684" s="587">
        <f t="shared" si="83"/>
        <v>0</v>
      </c>
      <c r="S684" s="1163">
        <v>157</v>
      </c>
      <c r="T684" s="1164"/>
      <c r="U684" s="1165"/>
      <c r="V684" s="1166"/>
      <c r="W684" s="587">
        <f t="shared" si="84"/>
        <v>0</v>
      </c>
      <c r="Y684" s="1163">
        <v>157</v>
      </c>
      <c r="Z684" s="1164"/>
      <c r="AA684" s="1165"/>
      <c r="AB684" s="1166"/>
      <c r="AC684" s="587">
        <f t="shared" si="85"/>
        <v>0</v>
      </c>
      <c r="AE684" s="1163">
        <v>157</v>
      </c>
      <c r="AF684" s="1164"/>
      <c r="AG684" s="1165"/>
      <c r="AH684" s="1166"/>
      <c r="AI684" s="587">
        <f t="shared" si="86"/>
        <v>0</v>
      </c>
      <c r="AK684" s="1163">
        <v>157</v>
      </c>
      <c r="AL684" s="1164"/>
      <c r="AM684" s="1165"/>
      <c r="AN684" s="1166"/>
      <c r="AO684" s="587">
        <f t="shared" si="87"/>
        <v>0</v>
      </c>
      <c r="AQ684" s="1163">
        <v>157</v>
      </c>
      <c r="AR684" s="1164"/>
      <c r="AS684" s="1165"/>
      <c r="AT684" s="1166"/>
      <c r="AU684" s="587">
        <f t="shared" si="88"/>
        <v>0</v>
      </c>
      <c r="AW684" s="1163">
        <v>157</v>
      </c>
      <c r="AX684" s="1164"/>
      <c r="AY684" s="1165"/>
      <c r="AZ684" s="1166"/>
      <c r="BA684" s="587">
        <f t="shared" si="89"/>
        <v>0</v>
      </c>
    </row>
    <row r="685" spans="1:53" s="17" customFormat="1" ht="16.75" hidden="1" customHeight="1" outlineLevel="2">
      <c r="A685" s="1163">
        <v>158</v>
      </c>
      <c r="B685" s="1164"/>
      <c r="C685" s="1165"/>
      <c r="D685" s="1166"/>
      <c r="E685" s="587">
        <f t="shared" si="81"/>
        <v>0</v>
      </c>
      <c r="G685" s="1163">
        <v>158</v>
      </c>
      <c r="H685" s="1164"/>
      <c r="I685" s="1165"/>
      <c r="J685" s="1166"/>
      <c r="K685" s="587">
        <f t="shared" si="82"/>
        <v>0</v>
      </c>
      <c r="M685" s="1163">
        <v>158</v>
      </c>
      <c r="N685" s="1164"/>
      <c r="O685" s="1165"/>
      <c r="P685" s="1166"/>
      <c r="Q685" s="587">
        <f t="shared" si="83"/>
        <v>0</v>
      </c>
      <c r="S685" s="1163">
        <v>158</v>
      </c>
      <c r="T685" s="1164"/>
      <c r="U685" s="1165"/>
      <c r="V685" s="1166"/>
      <c r="W685" s="587">
        <f t="shared" si="84"/>
        <v>0</v>
      </c>
      <c r="Y685" s="1163">
        <v>158</v>
      </c>
      <c r="Z685" s="1164"/>
      <c r="AA685" s="1165"/>
      <c r="AB685" s="1166"/>
      <c r="AC685" s="587">
        <f t="shared" si="85"/>
        <v>0</v>
      </c>
      <c r="AE685" s="1163">
        <v>158</v>
      </c>
      <c r="AF685" s="1164"/>
      <c r="AG685" s="1165"/>
      <c r="AH685" s="1166"/>
      <c r="AI685" s="587">
        <f t="shared" si="86"/>
        <v>0</v>
      </c>
      <c r="AK685" s="1163">
        <v>158</v>
      </c>
      <c r="AL685" s="1164"/>
      <c r="AM685" s="1165"/>
      <c r="AN685" s="1166"/>
      <c r="AO685" s="587">
        <f t="shared" si="87"/>
        <v>0</v>
      </c>
      <c r="AQ685" s="1163">
        <v>158</v>
      </c>
      <c r="AR685" s="1164"/>
      <c r="AS685" s="1165"/>
      <c r="AT685" s="1166"/>
      <c r="AU685" s="587">
        <f t="shared" si="88"/>
        <v>0</v>
      </c>
      <c r="AW685" s="1163">
        <v>158</v>
      </c>
      <c r="AX685" s="1164"/>
      <c r="AY685" s="1165"/>
      <c r="AZ685" s="1166"/>
      <c r="BA685" s="587">
        <f t="shared" si="89"/>
        <v>0</v>
      </c>
    </row>
    <row r="686" spans="1:53" s="17" customFormat="1" ht="16.75" hidden="1" customHeight="1" outlineLevel="2">
      <c r="A686" s="1163">
        <v>159</v>
      </c>
      <c r="B686" s="1164"/>
      <c r="C686" s="1165"/>
      <c r="D686" s="1166"/>
      <c r="E686" s="587">
        <f t="shared" si="81"/>
        <v>0</v>
      </c>
      <c r="G686" s="1163">
        <v>159</v>
      </c>
      <c r="H686" s="1164"/>
      <c r="I686" s="1165"/>
      <c r="J686" s="1166"/>
      <c r="K686" s="587">
        <f t="shared" si="82"/>
        <v>0</v>
      </c>
      <c r="M686" s="1163">
        <v>159</v>
      </c>
      <c r="N686" s="1164"/>
      <c r="O686" s="1165"/>
      <c r="P686" s="1166"/>
      <c r="Q686" s="587">
        <f t="shared" si="83"/>
        <v>0</v>
      </c>
      <c r="S686" s="1163">
        <v>159</v>
      </c>
      <c r="T686" s="1164"/>
      <c r="U686" s="1165"/>
      <c r="V686" s="1166"/>
      <c r="W686" s="587">
        <f t="shared" si="84"/>
        <v>0</v>
      </c>
      <c r="Y686" s="1163">
        <v>159</v>
      </c>
      <c r="Z686" s="1164"/>
      <c r="AA686" s="1165"/>
      <c r="AB686" s="1166"/>
      <c r="AC686" s="587">
        <f t="shared" si="85"/>
        <v>0</v>
      </c>
      <c r="AE686" s="1163">
        <v>159</v>
      </c>
      <c r="AF686" s="1164"/>
      <c r="AG686" s="1165"/>
      <c r="AH686" s="1166"/>
      <c r="AI686" s="587">
        <f t="shared" si="86"/>
        <v>0</v>
      </c>
      <c r="AK686" s="1163">
        <v>159</v>
      </c>
      <c r="AL686" s="1164"/>
      <c r="AM686" s="1165"/>
      <c r="AN686" s="1166"/>
      <c r="AO686" s="587">
        <f t="shared" si="87"/>
        <v>0</v>
      </c>
      <c r="AQ686" s="1163">
        <v>159</v>
      </c>
      <c r="AR686" s="1164"/>
      <c r="AS686" s="1165"/>
      <c r="AT686" s="1166"/>
      <c r="AU686" s="587">
        <f t="shared" si="88"/>
        <v>0</v>
      </c>
      <c r="AW686" s="1163">
        <v>159</v>
      </c>
      <c r="AX686" s="1164"/>
      <c r="AY686" s="1165"/>
      <c r="AZ686" s="1166"/>
      <c r="BA686" s="587">
        <f t="shared" si="89"/>
        <v>0</v>
      </c>
    </row>
    <row r="687" spans="1:53" s="17" customFormat="1" ht="16.75" hidden="1" customHeight="1" outlineLevel="2">
      <c r="A687" s="1163">
        <v>160</v>
      </c>
      <c r="B687" s="1164"/>
      <c r="C687" s="1165"/>
      <c r="D687" s="1166"/>
      <c r="E687" s="587">
        <f t="shared" si="81"/>
        <v>0</v>
      </c>
      <c r="G687" s="1163">
        <v>160</v>
      </c>
      <c r="H687" s="1164"/>
      <c r="I687" s="1165"/>
      <c r="J687" s="1166"/>
      <c r="K687" s="587">
        <f t="shared" si="82"/>
        <v>0</v>
      </c>
      <c r="M687" s="1163">
        <v>160</v>
      </c>
      <c r="N687" s="1164"/>
      <c r="O687" s="1165"/>
      <c r="P687" s="1166"/>
      <c r="Q687" s="587">
        <f t="shared" si="83"/>
        <v>0</v>
      </c>
      <c r="S687" s="1163">
        <v>160</v>
      </c>
      <c r="T687" s="1164"/>
      <c r="U687" s="1165"/>
      <c r="V687" s="1166"/>
      <c r="W687" s="587">
        <f t="shared" si="84"/>
        <v>0</v>
      </c>
      <c r="Y687" s="1163">
        <v>160</v>
      </c>
      <c r="Z687" s="1164"/>
      <c r="AA687" s="1165"/>
      <c r="AB687" s="1166"/>
      <c r="AC687" s="587">
        <f t="shared" si="85"/>
        <v>0</v>
      </c>
      <c r="AE687" s="1163">
        <v>160</v>
      </c>
      <c r="AF687" s="1164"/>
      <c r="AG687" s="1165"/>
      <c r="AH687" s="1166"/>
      <c r="AI687" s="587">
        <f t="shared" si="86"/>
        <v>0</v>
      </c>
      <c r="AK687" s="1163">
        <v>160</v>
      </c>
      <c r="AL687" s="1164"/>
      <c r="AM687" s="1165"/>
      <c r="AN687" s="1166"/>
      <c r="AO687" s="587">
        <f t="shared" si="87"/>
        <v>0</v>
      </c>
      <c r="AQ687" s="1163">
        <v>160</v>
      </c>
      <c r="AR687" s="1164"/>
      <c r="AS687" s="1165"/>
      <c r="AT687" s="1166"/>
      <c r="AU687" s="587">
        <f t="shared" si="88"/>
        <v>0</v>
      </c>
      <c r="AW687" s="1163">
        <v>160</v>
      </c>
      <c r="AX687" s="1164"/>
      <c r="AY687" s="1165"/>
      <c r="AZ687" s="1166"/>
      <c r="BA687" s="587">
        <f t="shared" si="89"/>
        <v>0</v>
      </c>
    </row>
    <row r="688" spans="1:53" s="17" customFormat="1" ht="16.75" hidden="1" customHeight="1" outlineLevel="2">
      <c r="A688" s="1163">
        <v>161</v>
      </c>
      <c r="B688" s="1164"/>
      <c r="C688" s="1165"/>
      <c r="D688" s="1166"/>
      <c r="E688" s="587">
        <f t="shared" si="81"/>
        <v>0</v>
      </c>
      <c r="G688" s="1163">
        <v>161</v>
      </c>
      <c r="H688" s="1164"/>
      <c r="I688" s="1165"/>
      <c r="J688" s="1166"/>
      <c r="K688" s="587">
        <f t="shared" si="82"/>
        <v>0</v>
      </c>
      <c r="M688" s="1163">
        <v>161</v>
      </c>
      <c r="N688" s="1164"/>
      <c r="O688" s="1165"/>
      <c r="P688" s="1166"/>
      <c r="Q688" s="587">
        <f t="shared" si="83"/>
        <v>0</v>
      </c>
      <c r="S688" s="1163">
        <v>161</v>
      </c>
      <c r="T688" s="1164"/>
      <c r="U688" s="1165"/>
      <c r="V688" s="1166"/>
      <c r="W688" s="587">
        <f t="shared" si="84"/>
        <v>0</v>
      </c>
      <c r="Y688" s="1163">
        <v>161</v>
      </c>
      <c r="Z688" s="1164"/>
      <c r="AA688" s="1165"/>
      <c r="AB688" s="1166"/>
      <c r="AC688" s="587">
        <f t="shared" si="85"/>
        <v>0</v>
      </c>
      <c r="AE688" s="1163">
        <v>161</v>
      </c>
      <c r="AF688" s="1164"/>
      <c r="AG688" s="1165"/>
      <c r="AH688" s="1166"/>
      <c r="AI688" s="587">
        <f t="shared" si="86"/>
        <v>0</v>
      </c>
      <c r="AK688" s="1163">
        <v>161</v>
      </c>
      <c r="AL688" s="1164"/>
      <c r="AM688" s="1165"/>
      <c r="AN688" s="1166"/>
      <c r="AO688" s="587">
        <f t="shared" si="87"/>
        <v>0</v>
      </c>
      <c r="AQ688" s="1163">
        <v>161</v>
      </c>
      <c r="AR688" s="1164"/>
      <c r="AS688" s="1165"/>
      <c r="AT688" s="1166"/>
      <c r="AU688" s="587">
        <f t="shared" si="88"/>
        <v>0</v>
      </c>
      <c r="AW688" s="1163">
        <v>161</v>
      </c>
      <c r="AX688" s="1164"/>
      <c r="AY688" s="1165"/>
      <c r="AZ688" s="1166"/>
      <c r="BA688" s="587">
        <f t="shared" si="89"/>
        <v>0</v>
      </c>
    </row>
    <row r="689" spans="1:53" s="17" customFormat="1" ht="16.75" hidden="1" customHeight="1" outlineLevel="2">
      <c r="A689" s="1163">
        <v>162</v>
      </c>
      <c r="B689" s="1164"/>
      <c r="C689" s="1165"/>
      <c r="D689" s="1166"/>
      <c r="E689" s="587">
        <f t="shared" si="81"/>
        <v>0</v>
      </c>
      <c r="G689" s="1163">
        <v>162</v>
      </c>
      <c r="H689" s="1164"/>
      <c r="I689" s="1165"/>
      <c r="J689" s="1166"/>
      <c r="K689" s="587">
        <f t="shared" si="82"/>
        <v>0</v>
      </c>
      <c r="M689" s="1163">
        <v>162</v>
      </c>
      <c r="N689" s="1164"/>
      <c r="O689" s="1165"/>
      <c r="P689" s="1166"/>
      <c r="Q689" s="587">
        <f t="shared" si="83"/>
        <v>0</v>
      </c>
      <c r="S689" s="1163">
        <v>162</v>
      </c>
      <c r="T689" s="1164"/>
      <c r="U689" s="1165"/>
      <c r="V689" s="1166"/>
      <c r="W689" s="587">
        <f t="shared" si="84"/>
        <v>0</v>
      </c>
      <c r="Y689" s="1163">
        <v>162</v>
      </c>
      <c r="Z689" s="1164"/>
      <c r="AA689" s="1165"/>
      <c r="AB689" s="1166"/>
      <c r="AC689" s="587">
        <f t="shared" si="85"/>
        <v>0</v>
      </c>
      <c r="AE689" s="1163">
        <v>162</v>
      </c>
      <c r="AF689" s="1164"/>
      <c r="AG689" s="1165"/>
      <c r="AH689" s="1166"/>
      <c r="AI689" s="587">
        <f t="shared" si="86"/>
        <v>0</v>
      </c>
      <c r="AK689" s="1163">
        <v>162</v>
      </c>
      <c r="AL689" s="1164"/>
      <c r="AM689" s="1165"/>
      <c r="AN689" s="1166"/>
      <c r="AO689" s="587">
        <f t="shared" si="87"/>
        <v>0</v>
      </c>
      <c r="AQ689" s="1163">
        <v>162</v>
      </c>
      <c r="AR689" s="1164"/>
      <c r="AS689" s="1165"/>
      <c r="AT689" s="1166"/>
      <c r="AU689" s="587">
        <f t="shared" si="88"/>
        <v>0</v>
      </c>
      <c r="AW689" s="1163">
        <v>162</v>
      </c>
      <c r="AX689" s="1164"/>
      <c r="AY689" s="1165"/>
      <c r="AZ689" s="1166"/>
      <c r="BA689" s="587">
        <f t="shared" si="89"/>
        <v>0</v>
      </c>
    </row>
    <row r="690" spans="1:53" s="17" customFormat="1" ht="16.75" hidden="1" customHeight="1" outlineLevel="2">
      <c r="A690" s="1163">
        <v>163</v>
      </c>
      <c r="B690" s="1164"/>
      <c r="C690" s="1165"/>
      <c r="D690" s="1166"/>
      <c r="E690" s="587">
        <f t="shared" si="81"/>
        <v>0</v>
      </c>
      <c r="G690" s="1163">
        <v>163</v>
      </c>
      <c r="H690" s="1164"/>
      <c r="I690" s="1165"/>
      <c r="J690" s="1166"/>
      <c r="K690" s="587">
        <f t="shared" si="82"/>
        <v>0</v>
      </c>
      <c r="M690" s="1163">
        <v>163</v>
      </c>
      <c r="N690" s="1164"/>
      <c r="O690" s="1165"/>
      <c r="P690" s="1166"/>
      <c r="Q690" s="587">
        <f t="shared" si="83"/>
        <v>0</v>
      </c>
      <c r="S690" s="1163">
        <v>163</v>
      </c>
      <c r="T690" s="1164"/>
      <c r="U690" s="1165"/>
      <c r="V690" s="1166"/>
      <c r="W690" s="587">
        <f t="shared" si="84"/>
        <v>0</v>
      </c>
      <c r="Y690" s="1163">
        <v>163</v>
      </c>
      <c r="Z690" s="1164"/>
      <c r="AA690" s="1165"/>
      <c r="AB690" s="1166"/>
      <c r="AC690" s="587">
        <f t="shared" si="85"/>
        <v>0</v>
      </c>
      <c r="AE690" s="1163">
        <v>163</v>
      </c>
      <c r="AF690" s="1164"/>
      <c r="AG690" s="1165"/>
      <c r="AH690" s="1166"/>
      <c r="AI690" s="587">
        <f t="shared" si="86"/>
        <v>0</v>
      </c>
      <c r="AK690" s="1163">
        <v>163</v>
      </c>
      <c r="AL690" s="1164"/>
      <c r="AM690" s="1165"/>
      <c r="AN690" s="1166"/>
      <c r="AO690" s="587">
        <f t="shared" si="87"/>
        <v>0</v>
      </c>
      <c r="AQ690" s="1163">
        <v>163</v>
      </c>
      <c r="AR690" s="1164"/>
      <c r="AS690" s="1165"/>
      <c r="AT690" s="1166"/>
      <c r="AU690" s="587">
        <f t="shared" si="88"/>
        <v>0</v>
      </c>
      <c r="AW690" s="1163">
        <v>163</v>
      </c>
      <c r="AX690" s="1164"/>
      <c r="AY690" s="1165"/>
      <c r="AZ690" s="1166"/>
      <c r="BA690" s="587">
        <f t="shared" si="89"/>
        <v>0</v>
      </c>
    </row>
    <row r="691" spans="1:53" s="17" customFormat="1" ht="16.75" hidden="1" customHeight="1" outlineLevel="2">
      <c r="A691" s="1163">
        <v>164</v>
      </c>
      <c r="B691" s="1164"/>
      <c r="C691" s="1165"/>
      <c r="D691" s="1166"/>
      <c r="E691" s="587">
        <f t="shared" si="81"/>
        <v>0</v>
      </c>
      <c r="G691" s="1163">
        <v>164</v>
      </c>
      <c r="H691" s="1164"/>
      <c r="I691" s="1165"/>
      <c r="J691" s="1166"/>
      <c r="K691" s="587">
        <f t="shared" si="82"/>
        <v>0</v>
      </c>
      <c r="M691" s="1163">
        <v>164</v>
      </c>
      <c r="N691" s="1164"/>
      <c r="O691" s="1165"/>
      <c r="P691" s="1166"/>
      <c r="Q691" s="587">
        <f t="shared" si="83"/>
        <v>0</v>
      </c>
      <c r="S691" s="1163">
        <v>164</v>
      </c>
      <c r="T691" s="1164"/>
      <c r="U691" s="1165"/>
      <c r="V691" s="1166"/>
      <c r="W691" s="587">
        <f t="shared" si="84"/>
        <v>0</v>
      </c>
      <c r="Y691" s="1163">
        <v>164</v>
      </c>
      <c r="Z691" s="1164"/>
      <c r="AA691" s="1165"/>
      <c r="AB691" s="1166"/>
      <c r="AC691" s="587">
        <f t="shared" si="85"/>
        <v>0</v>
      </c>
      <c r="AE691" s="1163">
        <v>164</v>
      </c>
      <c r="AF691" s="1164"/>
      <c r="AG691" s="1165"/>
      <c r="AH691" s="1166"/>
      <c r="AI691" s="587">
        <f t="shared" si="86"/>
        <v>0</v>
      </c>
      <c r="AK691" s="1163">
        <v>164</v>
      </c>
      <c r="AL691" s="1164"/>
      <c r="AM691" s="1165"/>
      <c r="AN691" s="1166"/>
      <c r="AO691" s="587">
        <f t="shared" si="87"/>
        <v>0</v>
      </c>
      <c r="AQ691" s="1163">
        <v>164</v>
      </c>
      <c r="AR691" s="1164"/>
      <c r="AS691" s="1165"/>
      <c r="AT691" s="1166"/>
      <c r="AU691" s="587">
        <f t="shared" si="88"/>
        <v>0</v>
      </c>
      <c r="AW691" s="1163">
        <v>164</v>
      </c>
      <c r="AX691" s="1164"/>
      <c r="AY691" s="1165"/>
      <c r="AZ691" s="1166"/>
      <c r="BA691" s="587">
        <f t="shared" si="89"/>
        <v>0</v>
      </c>
    </row>
    <row r="692" spans="1:53" s="17" customFormat="1" ht="16.75" hidden="1" customHeight="1" outlineLevel="2">
      <c r="A692" s="1163">
        <v>165</v>
      </c>
      <c r="B692" s="1164"/>
      <c r="C692" s="1165"/>
      <c r="D692" s="1166"/>
      <c r="E692" s="587">
        <f t="shared" si="81"/>
        <v>0</v>
      </c>
      <c r="G692" s="1163">
        <v>165</v>
      </c>
      <c r="H692" s="1164"/>
      <c r="I692" s="1165"/>
      <c r="J692" s="1166"/>
      <c r="K692" s="587">
        <f t="shared" si="82"/>
        <v>0</v>
      </c>
      <c r="M692" s="1163">
        <v>165</v>
      </c>
      <c r="N692" s="1164"/>
      <c r="O692" s="1165"/>
      <c r="P692" s="1166"/>
      <c r="Q692" s="587">
        <f t="shared" si="83"/>
        <v>0</v>
      </c>
      <c r="S692" s="1163">
        <v>165</v>
      </c>
      <c r="T692" s="1164"/>
      <c r="U692" s="1165"/>
      <c r="V692" s="1166"/>
      <c r="W692" s="587">
        <f t="shared" si="84"/>
        <v>0</v>
      </c>
      <c r="Y692" s="1163">
        <v>165</v>
      </c>
      <c r="Z692" s="1164"/>
      <c r="AA692" s="1165"/>
      <c r="AB692" s="1166"/>
      <c r="AC692" s="587">
        <f t="shared" si="85"/>
        <v>0</v>
      </c>
      <c r="AE692" s="1163">
        <v>165</v>
      </c>
      <c r="AF692" s="1164"/>
      <c r="AG692" s="1165"/>
      <c r="AH692" s="1166"/>
      <c r="AI692" s="587">
        <f t="shared" si="86"/>
        <v>0</v>
      </c>
      <c r="AK692" s="1163">
        <v>165</v>
      </c>
      <c r="AL692" s="1164"/>
      <c r="AM692" s="1165"/>
      <c r="AN692" s="1166"/>
      <c r="AO692" s="587">
        <f t="shared" si="87"/>
        <v>0</v>
      </c>
      <c r="AQ692" s="1163">
        <v>165</v>
      </c>
      <c r="AR692" s="1164"/>
      <c r="AS692" s="1165"/>
      <c r="AT692" s="1166"/>
      <c r="AU692" s="587">
        <f t="shared" si="88"/>
        <v>0</v>
      </c>
      <c r="AW692" s="1163">
        <v>165</v>
      </c>
      <c r="AX692" s="1164"/>
      <c r="AY692" s="1165"/>
      <c r="AZ692" s="1166"/>
      <c r="BA692" s="587">
        <f t="shared" si="89"/>
        <v>0</v>
      </c>
    </row>
    <row r="693" spans="1:53" s="17" customFormat="1" ht="16.75" hidden="1" customHeight="1" outlineLevel="2">
      <c r="A693" s="1163">
        <v>166</v>
      </c>
      <c r="B693" s="1164"/>
      <c r="C693" s="1165"/>
      <c r="D693" s="1166"/>
      <c r="E693" s="587">
        <f t="shared" si="81"/>
        <v>0</v>
      </c>
      <c r="G693" s="1163">
        <v>166</v>
      </c>
      <c r="H693" s="1164"/>
      <c r="I693" s="1165"/>
      <c r="J693" s="1166"/>
      <c r="K693" s="587">
        <f t="shared" si="82"/>
        <v>0</v>
      </c>
      <c r="M693" s="1163">
        <v>166</v>
      </c>
      <c r="N693" s="1164"/>
      <c r="O693" s="1165"/>
      <c r="P693" s="1166"/>
      <c r="Q693" s="587">
        <f t="shared" si="83"/>
        <v>0</v>
      </c>
      <c r="S693" s="1163">
        <v>166</v>
      </c>
      <c r="T693" s="1164"/>
      <c r="U693" s="1165"/>
      <c r="V693" s="1166"/>
      <c r="W693" s="587">
        <f t="shared" si="84"/>
        <v>0</v>
      </c>
      <c r="Y693" s="1163">
        <v>166</v>
      </c>
      <c r="Z693" s="1164"/>
      <c r="AA693" s="1165"/>
      <c r="AB693" s="1166"/>
      <c r="AC693" s="587">
        <f t="shared" si="85"/>
        <v>0</v>
      </c>
      <c r="AE693" s="1163">
        <v>166</v>
      </c>
      <c r="AF693" s="1164"/>
      <c r="AG693" s="1165"/>
      <c r="AH693" s="1166"/>
      <c r="AI693" s="587">
        <f t="shared" si="86"/>
        <v>0</v>
      </c>
      <c r="AK693" s="1163">
        <v>166</v>
      </c>
      <c r="AL693" s="1164"/>
      <c r="AM693" s="1165"/>
      <c r="AN693" s="1166"/>
      <c r="AO693" s="587">
        <f t="shared" si="87"/>
        <v>0</v>
      </c>
      <c r="AQ693" s="1163">
        <v>166</v>
      </c>
      <c r="AR693" s="1164"/>
      <c r="AS693" s="1165"/>
      <c r="AT693" s="1166"/>
      <c r="AU693" s="587">
        <f t="shared" si="88"/>
        <v>0</v>
      </c>
      <c r="AW693" s="1163">
        <v>166</v>
      </c>
      <c r="AX693" s="1164"/>
      <c r="AY693" s="1165"/>
      <c r="AZ693" s="1166"/>
      <c r="BA693" s="587">
        <f t="shared" si="89"/>
        <v>0</v>
      </c>
    </row>
    <row r="694" spans="1:53" s="17" customFormat="1" ht="16.75" hidden="1" customHeight="1" outlineLevel="2">
      <c r="A694" s="1163">
        <v>167</v>
      </c>
      <c r="B694" s="1164"/>
      <c r="C694" s="1165"/>
      <c r="D694" s="1166"/>
      <c r="E694" s="587">
        <f t="shared" si="81"/>
        <v>0</v>
      </c>
      <c r="G694" s="1163">
        <v>167</v>
      </c>
      <c r="H694" s="1164"/>
      <c r="I694" s="1165"/>
      <c r="J694" s="1166"/>
      <c r="K694" s="587">
        <f t="shared" si="82"/>
        <v>0</v>
      </c>
      <c r="M694" s="1163">
        <v>167</v>
      </c>
      <c r="N694" s="1164"/>
      <c r="O694" s="1165"/>
      <c r="P694" s="1166"/>
      <c r="Q694" s="587">
        <f t="shared" si="83"/>
        <v>0</v>
      </c>
      <c r="S694" s="1163">
        <v>167</v>
      </c>
      <c r="T694" s="1164"/>
      <c r="U694" s="1165"/>
      <c r="V694" s="1166"/>
      <c r="W694" s="587">
        <f t="shared" si="84"/>
        <v>0</v>
      </c>
      <c r="Y694" s="1163">
        <v>167</v>
      </c>
      <c r="Z694" s="1164"/>
      <c r="AA694" s="1165"/>
      <c r="AB694" s="1166"/>
      <c r="AC694" s="587">
        <f t="shared" si="85"/>
        <v>0</v>
      </c>
      <c r="AE694" s="1163">
        <v>167</v>
      </c>
      <c r="AF694" s="1164"/>
      <c r="AG694" s="1165"/>
      <c r="AH694" s="1166"/>
      <c r="AI694" s="587">
        <f t="shared" si="86"/>
        <v>0</v>
      </c>
      <c r="AK694" s="1163">
        <v>167</v>
      </c>
      <c r="AL694" s="1164"/>
      <c r="AM694" s="1165"/>
      <c r="AN694" s="1166"/>
      <c r="AO694" s="587">
        <f t="shared" si="87"/>
        <v>0</v>
      </c>
      <c r="AQ694" s="1163">
        <v>167</v>
      </c>
      <c r="AR694" s="1164"/>
      <c r="AS694" s="1165"/>
      <c r="AT694" s="1166"/>
      <c r="AU694" s="587">
        <f t="shared" si="88"/>
        <v>0</v>
      </c>
      <c r="AW694" s="1163">
        <v>167</v>
      </c>
      <c r="AX694" s="1164"/>
      <c r="AY694" s="1165"/>
      <c r="AZ694" s="1166"/>
      <c r="BA694" s="587">
        <f t="shared" si="89"/>
        <v>0</v>
      </c>
    </row>
    <row r="695" spans="1:53" s="17" customFormat="1" ht="16.75" hidden="1" customHeight="1" outlineLevel="2">
      <c r="A695" s="1163">
        <v>168</v>
      </c>
      <c r="B695" s="1164"/>
      <c r="C695" s="1165"/>
      <c r="D695" s="1166"/>
      <c r="E695" s="587">
        <f t="shared" si="81"/>
        <v>0</v>
      </c>
      <c r="G695" s="1163">
        <v>168</v>
      </c>
      <c r="H695" s="1164"/>
      <c r="I695" s="1165"/>
      <c r="J695" s="1166"/>
      <c r="K695" s="587">
        <f t="shared" si="82"/>
        <v>0</v>
      </c>
      <c r="M695" s="1163">
        <v>168</v>
      </c>
      <c r="N695" s="1164"/>
      <c r="O695" s="1165"/>
      <c r="P695" s="1166"/>
      <c r="Q695" s="587">
        <f t="shared" si="83"/>
        <v>0</v>
      </c>
      <c r="S695" s="1163">
        <v>168</v>
      </c>
      <c r="T695" s="1164"/>
      <c r="U695" s="1165"/>
      <c r="V695" s="1166"/>
      <c r="W695" s="587">
        <f t="shared" si="84"/>
        <v>0</v>
      </c>
      <c r="Y695" s="1163">
        <v>168</v>
      </c>
      <c r="Z695" s="1164"/>
      <c r="AA695" s="1165"/>
      <c r="AB695" s="1166"/>
      <c r="AC695" s="587">
        <f t="shared" si="85"/>
        <v>0</v>
      </c>
      <c r="AE695" s="1163">
        <v>168</v>
      </c>
      <c r="AF695" s="1164"/>
      <c r="AG695" s="1165"/>
      <c r="AH695" s="1166"/>
      <c r="AI695" s="587">
        <f t="shared" si="86"/>
        <v>0</v>
      </c>
      <c r="AK695" s="1163">
        <v>168</v>
      </c>
      <c r="AL695" s="1164"/>
      <c r="AM695" s="1165"/>
      <c r="AN695" s="1166"/>
      <c r="AO695" s="587">
        <f t="shared" si="87"/>
        <v>0</v>
      </c>
      <c r="AQ695" s="1163">
        <v>168</v>
      </c>
      <c r="AR695" s="1164"/>
      <c r="AS695" s="1165"/>
      <c r="AT695" s="1166"/>
      <c r="AU695" s="587">
        <f t="shared" si="88"/>
        <v>0</v>
      </c>
      <c r="AW695" s="1163">
        <v>168</v>
      </c>
      <c r="AX695" s="1164"/>
      <c r="AY695" s="1165"/>
      <c r="AZ695" s="1166"/>
      <c r="BA695" s="587">
        <f t="shared" si="89"/>
        <v>0</v>
      </c>
    </row>
    <row r="696" spans="1:53" s="17" customFormat="1" ht="16.75" hidden="1" customHeight="1" outlineLevel="2">
      <c r="A696" s="1163">
        <v>169</v>
      </c>
      <c r="B696" s="1164"/>
      <c r="C696" s="1165"/>
      <c r="D696" s="1166"/>
      <c r="E696" s="587">
        <f t="shared" si="81"/>
        <v>0</v>
      </c>
      <c r="G696" s="1163">
        <v>169</v>
      </c>
      <c r="H696" s="1164"/>
      <c r="I696" s="1165"/>
      <c r="J696" s="1166"/>
      <c r="K696" s="587">
        <f t="shared" si="82"/>
        <v>0</v>
      </c>
      <c r="M696" s="1163">
        <v>169</v>
      </c>
      <c r="N696" s="1164"/>
      <c r="O696" s="1165"/>
      <c r="P696" s="1166"/>
      <c r="Q696" s="587">
        <f t="shared" si="83"/>
        <v>0</v>
      </c>
      <c r="S696" s="1163">
        <v>169</v>
      </c>
      <c r="T696" s="1164"/>
      <c r="U696" s="1165"/>
      <c r="V696" s="1166"/>
      <c r="W696" s="587">
        <f t="shared" si="84"/>
        <v>0</v>
      </c>
      <c r="Y696" s="1163">
        <v>169</v>
      </c>
      <c r="Z696" s="1164"/>
      <c r="AA696" s="1165"/>
      <c r="AB696" s="1166"/>
      <c r="AC696" s="587">
        <f t="shared" si="85"/>
        <v>0</v>
      </c>
      <c r="AE696" s="1163">
        <v>169</v>
      </c>
      <c r="AF696" s="1164"/>
      <c r="AG696" s="1165"/>
      <c r="AH696" s="1166"/>
      <c r="AI696" s="587">
        <f t="shared" si="86"/>
        <v>0</v>
      </c>
      <c r="AK696" s="1163">
        <v>169</v>
      </c>
      <c r="AL696" s="1164"/>
      <c r="AM696" s="1165"/>
      <c r="AN696" s="1166"/>
      <c r="AO696" s="587">
        <f t="shared" si="87"/>
        <v>0</v>
      </c>
      <c r="AQ696" s="1163">
        <v>169</v>
      </c>
      <c r="AR696" s="1164"/>
      <c r="AS696" s="1165"/>
      <c r="AT696" s="1166"/>
      <c r="AU696" s="587">
        <f t="shared" si="88"/>
        <v>0</v>
      </c>
      <c r="AW696" s="1163">
        <v>169</v>
      </c>
      <c r="AX696" s="1164"/>
      <c r="AY696" s="1165"/>
      <c r="AZ696" s="1166"/>
      <c r="BA696" s="587">
        <f t="shared" si="89"/>
        <v>0</v>
      </c>
    </row>
    <row r="697" spans="1:53" s="17" customFormat="1" ht="16.75" hidden="1" customHeight="1" outlineLevel="2">
      <c r="A697" s="1163">
        <v>170</v>
      </c>
      <c r="B697" s="1164"/>
      <c r="C697" s="1165"/>
      <c r="D697" s="1166"/>
      <c r="E697" s="587">
        <f t="shared" si="81"/>
        <v>0</v>
      </c>
      <c r="G697" s="1163">
        <v>170</v>
      </c>
      <c r="H697" s="1164"/>
      <c r="I697" s="1165"/>
      <c r="J697" s="1166"/>
      <c r="K697" s="587">
        <f t="shared" si="82"/>
        <v>0</v>
      </c>
      <c r="M697" s="1163">
        <v>170</v>
      </c>
      <c r="N697" s="1164"/>
      <c r="O697" s="1165"/>
      <c r="P697" s="1166"/>
      <c r="Q697" s="587">
        <f t="shared" si="83"/>
        <v>0</v>
      </c>
      <c r="S697" s="1163">
        <v>170</v>
      </c>
      <c r="T697" s="1164"/>
      <c r="U697" s="1165"/>
      <c r="V697" s="1166"/>
      <c r="W697" s="587">
        <f t="shared" si="84"/>
        <v>0</v>
      </c>
      <c r="Y697" s="1163">
        <v>170</v>
      </c>
      <c r="Z697" s="1164"/>
      <c r="AA697" s="1165"/>
      <c r="AB697" s="1166"/>
      <c r="AC697" s="587">
        <f t="shared" si="85"/>
        <v>0</v>
      </c>
      <c r="AE697" s="1163">
        <v>170</v>
      </c>
      <c r="AF697" s="1164"/>
      <c r="AG697" s="1165"/>
      <c r="AH697" s="1166"/>
      <c r="AI697" s="587">
        <f t="shared" si="86"/>
        <v>0</v>
      </c>
      <c r="AK697" s="1163">
        <v>170</v>
      </c>
      <c r="AL697" s="1164"/>
      <c r="AM697" s="1165"/>
      <c r="AN697" s="1166"/>
      <c r="AO697" s="587">
        <f t="shared" si="87"/>
        <v>0</v>
      </c>
      <c r="AQ697" s="1163">
        <v>170</v>
      </c>
      <c r="AR697" s="1164"/>
      <c r="AS697" s="1165"/>
      <c r="AT697" s="1166"/>
      <c r="AU697" s="587">
        <f t="shared" si="88"/>
        <v>0</v>
      </c>
      <c r="AW697" s="1163">
        <v>170</v>
      </c>
      <c r="AX697" s="1164"/>
      <c r="AY697" s="1165"/>
      <c r="AZ697" s="1166"/>
      <c r="BA697" s="587">
        <f t="shared" si="89"/>
        <v>0</v>
      </c>
    </row>
    <row r="698" spans="1:53" s="17" customFormat="1" ht="16.75" hidden="1" customHeight="1" outlineLevel="2">
      <c r="A698" s="1163">
        <v>171</v>
      </c>
      <c r="B698" s="1164"/>
      <c r="C698" s="1165"/>
      <c r="D698" s="1166"/>
      <c r="E698" s="587">
        <f t="shared" si="81"/>
        <v>0</v>
      </c>
      <c r="G698" s="1163">
        <v>171</v>
      </c>
      <c r="H698" s="1164"/>
      <c r="I698" s="1165"/>
      <c r="J698" s="1166"/>
      <c r="K698" s="587">
        <f t="shared" si="82"/>
        <v>0</v>
      </c>
      <c r="M698" s="1163">
        <v>171</v>
      </c>
      <c r="N698" s="1164"/>
      <c r="O698" s="1165"/>
      <c r="P698" s="1166"/>
      <c r="Q698" s="587">
        <f t="shared" si="83"/>
        <v>0</v>
      </c>
      <c r="S698" s="1163">
        <v>171</v>
      </c>
      <c r="T698" s="1164"/>
      <c r="U698" s="1165"/>
      <c r="V698" s="1166"/>
      <c r="W698" s="587">
        <f t="shared" si="84"/>
        <v>0</v>
      </c>
      <c r="Y698" s="1163">
        <v>171</v>
      </c>
      <c r="Z698" s="1164"/>
      <c r="AA698" s="1165"/>
      <c r="AB698" s="1166"/>
      <c r="AC698" s="587">
        <f t="shared" si="85"/>
        <v>0</v>
      </c>
      <c r="AE698" s="1163">
        <v>171</v>
      </c>
      <c r="AF698" s="1164"/>
      <c r="AG698" s="1165"/>
      <c r="AH698" s="1166"/>
      <c r="AI698" s="587">
        <f t="shared" si="86"/>
        <v>0</v>
      </c>
      <c r="AK698" s="1163">
        <v>171</v>
      </c>
      <c r="AL698" s="1164"/>
      <c r="AM698" s="1165"/>
      <c r="AN698" s="1166"/>
      <c r="AO698" s="587">
        <f t="shared" si="87"/>
        <v>0</v>
      </c>
      <c r="AQ698" s="1163">
        <v>171</v>
      </c>
      <c r="AR698" s="1164"/>
      <c r="AS698" s="1165"/>
      <c r="AT698" s="1166"/>
      <c r="AU698" s="587">
        <f t="shared" si="88"/>
        <v>0</v>
      </c>
      <c r="AW698" s="1163">
        <v>171</v>
      </c>
      <c r="AX698" s="1164"/>
      <c r="AY698" s="1165"/>
      <c r="AZ698" s="1166"/>
      <c r="BA698" s="587">
        <f t="shared" si="89"/>
        <v>0</v>
      </c>
    </row>
    <row r="699" spans="1:53" s="17" customFormat="1" ht="16.75" hidden="1" customHeight="1" outlineLevel="2">
      <c r="A699" s="1163">
        <v>172</v>
      </c>
      <c r="B699" s="1164"/>
      <c r="C699" s="1165"/>
      <c r="D699" s="1166"/>
      <c r="E699" s="587">
        <f t="shared" si="81"/>
        <v>0</v>
      </c>
      <c r="G699" s="1163">
        <v>172</v>
      </c>
      <c r="H699" s="1164"/>
      <c r="I699" s="1165"/>
      <c r="J699" s="1166"/>
      <c r="K699" s="587">
        <f t="shared" si="82"/>
        <v>0</v>
      </c>
      <c r="M699" s="1163">
        <v>172</v>
      </c>
      <c r="N699" s="1164"/>
      <c r="O699" s="1165"/>
      <c r="P699" s="1166"/>
      <c r="Q699" s="587">
        <f t="shared" si="83"/>
        <v>0</v>
      </c>
      <c r="S699" s="1163">
        <v>172</v>
      </c>
      <c r="T699" s="1164"/>
      <c r="U699" s="1165"/>
      <c r="V699" s="1166"/>
      <c r="W699" s="587">
        <f t="shared" si="84"/>
        <v>0</v>
      </c>
      <c r="Y699" s="1163">
        <v>172</v>
      </c>
      <c r="Z699" s="1164"/>
      <c r="AA699" s="1165"/>
      <c r="AB699" s="1166"/>
      <c r="AC699" s="587">
        <f t="shared" si="85"/>
        <v>0</v>
      </c>
      <c r="AE699" s="1163">
        <v>172</v>
      </c>
      <c r="AF699" s="1164"/>
      <c r="AG699" s="1165"/>
      <c r="AH699" s="1166"/>
      <c r="AI699" s="587">
        <f t="shared" si="86"/>
        <v>0</v>
      </c>
      <c r="AK699" s="1163">
        <v>172</v>
      </c>
      <c r="AL699" s="1164"/>
      <c r="AM699" s="1165"/>
      <c r="AN699" s="1166"/>
      <c r="AO699" s="587">
        <f t="shared" si="87"/>
        <v>0</v>
      </c>
      <c r="AQ699" s="1163">
        <v>172</v>
      </c>
      <c r="AR699" s="1164"/>
      <c r="AS699" s="1165"/>
      <c r="AT699" s="1166"/>
      <c r="AU699" s="587">
        <f t="shared" si="88"/>
        <v>0</v>
      </c>
      <c r="AW699" s="1163">
        <v>172</v>
      </c>
      <c r="AX699" s="1164"/>
      <c r="AY699" s="1165"/>
      <c r="AZ699" s="1166"/>
      <c r="BA699" s="587">
        <f t="shared" si="89"/>
        <v>0</v>
      </c>
    </row>
    <row r="700" spans="1:53" s="17" customFormat="1" ht="16.75" hidden="1" customHeight="1" outlineLevel="2">
      <c r="A700" s="1163">
        <v>173</v>
      </c>
      <c r="B700" s="1164"/>
      <c r="C700" s="1165"/>
      <c r="D700" s="1166"/>
      <c r="E700" s="587">
        <f t="shared" si="81"/>
        <v>0</v>
      </c>
      <c r="G700" s="1163">
        <v>173</v>
      </c>
      <c r="H700" s="1164"/>
      <c r="I700" s="1165"/>
      <c r="J700" s="1166"/>
      <c r="K700" s="587">
        <f t="shared" si="82"/>
        <v>0</v>
      </c>
      <c r="M700" s="1163">
        <v>173</v>
      </c>
      <c r="N700" s="1164"/>
      <c r="O700" s="1165"/>
      <c r="P700" s="1166"/>
      <c r="Q700" s="587">
        <f t="shared" si="83"/>
        <v>0</v>
      </c>
      <c r="S700" s="1163">
        <v>173</v>
      </c>
      <c r="T700" s="1164"/>
      <c r="U700" s="1165"/>
      <c r="V700" s="1166"/>
      <c r="W700" s="587">
        <f t="shared" si="84"/>
        <v>0</v>
      </c>
      <c r="Y700" s="1163">
        <v>173</v>
      </c>
      <c r="Z700" s="1164"/>
      <c r="AA700" s="1165"/>
      <c r="AB700" s="1166"/>
      <c r="AC700" s="587">
        <f t="shared" si="85"/>
        <v>0</v>
      </c>
      <c r="AE700" s="1163">
        <v>173</v>
      </c>
      <c r="AF700" s="1164"/>
      <c r="AG700" s="1165"/>
      <c r="AH700" s="1166"/>
      <c r="AI700" s="587">
        <f t="shared" si="86"/>
        <v>0</v>
      </c>
      <c r="AK700" s="1163">
        <v>173</v>
      </c>
      <c r="AL700" s="1164"/>
      <c r="AM700" s="1165"/>
      <c r="AN700" s="1166"/>
      <c r="AO700" s="587">
        <f t="shared" si="87"/>
        <v>0</v>
      </c>
      <c r="AQ700" s="1163">
        <v>173</v>
      </c>
      <c r="AR700" s="1164"/>
      <c r="AS700" s="1165"/>
      <c r="AT700" s="1166"/>
      <c r="AU700" s="587">
        <f t="shared" si="88"/>
        <v>0</v>
      </c>
      <c r="AW700" s="1163">
        <v>173</v>
      </c>
      <c r="AX700" s="1164"/>
      <c r="AY700" s="1165"/>
      <c r="AZ700" s="1166"/>
      <c r="BA700" s="587">
        <f t="shared" si="89"/>
        <v>0</v>
      </c>
    </row>
    <row r="701" spans="1:53" s="17" customFormat="1" ht="16.75" hidden="1" customHeight="1" outlineLevel="2">
      <c r="A701" s="1163">
        <v>174</v>
      </c>
      <c r="B701" s="1164"/>
      <c r="C701" s="1165"/>
      <c r="D701" s="1166"/>
      <c r="E701" s="587">
        <f t="shared" si="81"/>
        <v>0</v>
      </c>
      <c r="G701" s="1163">
        <v>174</v>
      </c>
      <c r="H701" s="1164"/>
      <c r="I701" s="1165"/>
      <c r="J701" s="1166"/>
      <c r="K701" s="587">
        <f t="shared" si="82"/>
        <v>0</v>
      </c>
      <c r="M701" s="1163">
        <v>174</v>
      </c>
      <c r="N701" s="1164"/>
      <c r="O701" s="1165"/>
      <c r="P701" s="1166"/>
      <c r="Q701" s="587">
        <f t="shared" si="83"/>
        <v>0</v>
      </c>
      <c r="S701" s="1163">
        <v>174</v>
      </c>
      <c r="T701" s="1164"/>
      <c r="U701" s="1165"/>
      <c r="V701" s="1166"/>
      <c r="W701" s="587">
        <f t="shared" si="84"/>
        <v>0</v>
      </c>
      <c r="Y701" s="1163">
        <v>174</v>
      </c>
      <c r="Z701" s="1164"/>
      <c r="AA701" s="1165"/>
      <c r="AB701" s="1166"/>
      <c r="AC701" s="587">
        <f t="shared" si="85"/>
        <v>0</v>
      </c>
      <c r="AE701" s="1163">
        <v>174</v>
      </c>
      <c r="AF701" s="1164"/>
      <c r="AG701" s="1165"/>
      <c r="AH701" s="1166"/>
      <c r="AI701" s="587">
        <f t="shared" si="86"/>
        <v>0</v>
      </c>
      <c r="AK701" s="1163">
        <v>174</v>
      </c>
      <c r="AL701" s="1164"/>
      <c r="AM701" s="1165"/>
      <c r="AN701" s="1166"/>
      <c r="AO701" s="587">
        <f t="shared" si="87"/>
        <v>0</v>
      </c>
      <c r="AQ701" s="1163">
        <v>174</v>
      </c>
      <c r="AR701" s="1164"/>
      <c r="AS701" s="1165"/>
      <c r="AT701" s="1166"/>
      <c r="AU701" s="587">
        <f t="shared" si="88"/>
        <v>0</v>
      </c>
      <c r="AW701" s="1163">
        <v>174</v>
      </c>
      <c r="AX701" s="1164"/>
      <c r="AY701" s="1165"/>
      <c r="AZ701" s="1166"/>
      <c r="BA701" s="587">
        <f t="shared" si="89"/>
        <v>0</v>
      </c>
    </row>
    <row r="702" spans="1:53" s="17" customFormat="1" ht="16.75" hidden="1" customHeight="1" outlineLevel="2">
      <c r="A702" s="1163">
        <v>175</v>
      </c>
      <c r="B702" s="1164"/>
      <c r="C702" s="1165"/>
      <c r="D702" s="1166"/>
      <c r="E702" s="587">
        <f t="shared" si="81"/>
        <v>0</v>
      </c>
      <c r="G702" s="1163">
        <v>175</v>
      </c>
      <c r="H702" s="1164"/>
      <c r="I702" s="1165"/>
      <c r="J702" s="1166"/>
      <c r="K702" s="587">
        <f t="shared" si="82"/>
        <v>0</v>
      </c>
      <c r="M702" s="1163">
        <v>175</v>
      </c>
      <c r="N702" s="1164"/>
      <c r="O702" s="1165"/>
      <c r="P702" s="1166"/>
      <c r="Q702" s="587">
        <f t="shared" si="83"/>
        <v>0</v>
      </c>
      <c r="S702" s="1163">
        <v>175</v>
      </c>
      <c r="T702" s="1164"/>
      <c r="U702" s="1165"/>
      <c r="V702" s="1166"/>
      <c r="W702" s="587">
        <f t="shared" si="84"/>
        <v>0</v>
      </c>
      <c r="Y702" s="1163">
        <v>175</v>
      </c>
      <c r="Z702" s="1164"/>
      <c r="AA702" s="1165"/>
      <c r="AB702" s="1166"/>
      <c r="AC702" s="587">
        <f t="shared" si="85"/>
        <v>0</v>
      </c>
      <c r="AE702" s="1163">
        <v>175</v>
      </c>
      <c r="AF702" s="1164"/>
      <c r="AG702" s="1165"/>
      <c r="AH702" s="1166"/>
      <c r="AI702" s="587">
        <f t="shared" si="86"/>
        <v>0</v>
      </c>
      <c r="AK702" s="1163">
        <v>175</v>
      </c>
      <c r="AL702" s="1164"/>
      <c r="AM702" s="1165"/>
      <c r="AN702" s="1166"/>
      <c r="AO702" s="587">
        <f t="shared" si="87"/>
        <v>0</v>
      </c>
      <c r="AQ702" s="1163">
        <v>175</v>
      </c>
      <c r="AR702" s="1164"/>
      <c r="AS702" s="1165"/>
      <c r="AT702" s="1166"/>
      <c r="AU702" s="587">
        <f t="shared" si="88"/>
        <v>0</v>
      </c>
      <c r="AW702" s="1163">
        <v>175</v>
      </c>
      <c r="AX702" s="1164"/>
      <c r="AY702" s="1165"/>
      <c r="AZ702" s="1166"/>
      <c r="BA702" s="587">
        <f t="shared" si="89"/>
        <v>0</v>
      </c>
    </row>
    <row r="703" spans="1:53" s="17" customFormat="1" ht="16.75" hidden="1" customHeight="1" outlineLevel="2">
      <c r="A703" s="1163">
        <v>176</v>
      </c>
      <c r="B703" s="1164"/>
      <c r="C703" s="1165"/>
      <c r="D703" s="1166"/>
      <c r="E703" s="587">
        <f t="shared" si="81"/>
        <v>0</v>
      </c>
      <c r="G703" s="1163">
        <v>176</v>
      </c>
      <c r="H703" s="1164"/>
      <c r="I703" s="1165"/>
      <c r="J703" s="1166"/>
      <c r="K703" s="587">
        <f t="shared" si="82"/>
        <v>0</v>
      </c>
      <c r="M703" s="1163">
        <v>176</v>
      </c>
      <c r="N703" s="1164"/>
      <c r="O703" s="1165"/>
      <c r="P703" s="1166"/>
      <c r="Q703" s="587">
        <f t="shared" si="83"/>
        <v>0</v>
      </c>
      <c r="S703" s="1163">
        <v>176</v>
      </c>
      <c r="T703" s="1164"/>
      <c r="U703" s="1165"/>
      <c r="V703" s="1166"/>
      <c r="W703" s="587">
        <f t="shared" si="84"/>
        <v>0</v>
      </c>
      <c r="Y703" s="1163">
        <v>176</v>
      </c>
      <c r="Z703" s="1164"/>
      <c r="AA703" s="1165"/>
      <c r="AB703" s="1166"/>
      <c r="AC703" s="587">
        <f t="shared" si="85"/>
        <v>0</v>
      </c>
      <c r="AE703" s="1163">
        <v>176</v>
      </c>
      <c r="AF703" s="1164"/>
      <c r="AG703" s="1165"/>
      <c r="AH703" s="1166"/>
      <c r="AI703" s="587">
        <f t="shared" si="86"/>
        <v>0</v>
      </c>
      <c r="AK703" s="1163">
        <v>176</v>
      </c>
      <c r="AL703" s="1164"/>
      <c r="AM703" s="1165"/>
      <c r="AN703" s="1166"/>
      <c r="AO703" s="587">
        <f t="shared" si="87"/>
        <v>0</v>
      </c>
      <c r="AQ703" s="1163">
        <v>176</v>
      </c>
      <c r="AR703" s="1164"/>
      <c r="AS703" s="1165"/>
      <c r="AT703" s="1166"/>
      <c r="AU703" s="587">
        <f t="shared" si="88"/>
        <v>0</v>
      </c>
      <c r="AW703" s="1163">
        <v>176</v>
      </c>
      <c r="AX703" s="1164"/>
      <c r="AY703" s="1165"/>
      <c r="AZ703" s="1166"/>
      <c r="BA703" s="587">
        <f t="shared" si="89"/>
        <v>0</v>
      </c>
    </row>
    <row r="704" spans="1:53" s="17" customFormat="1" ht="16.75" hidden="1" customHeight="1" outlineLevel="2">
      <c r="A704" s="1163">
        <v>177</v>
      </c>
      <c r="B704" s="1164"/>
      <c r="C704" s="1165"/>
      <c r="D704" s="1166"/>
      <c r="E704" s="587">
        <f t="shared" si="81"/>
        <v>0</v>
      </c>
      <c r="G704" s="1163">
        <v>177</v>
      </c>
      <c r="H704" s="1164"/>
      <c r="I704" s="1165"/>
      <c r="J704" s="1166"/>
      <c r="K704" s="587">
        <f t="shared" si="82"/>
        <v>0</v>
      </c>
      <c r="M704" s="1163">
        <v>177</v>
      </c>
      <c r="N704" s="1164"/>
      <c r="O704" s="1165"/>
      <c r="P704" s="1166"/>
      <c r="Q704" s="587">
        <f t="shared" si="83"/>
        <v>0</v>
      </c>
      <c r="S704" s="1163">
        <v>177</v>
      </c>
      <c r="T704" s="1164"/>
      <c r="U704" s="1165"/>
      <c r="V704" s="1166"/>
      <c r="W704" s="587">
        <f t="shared" si="84"/>
        <v>0</v>
      </c>
      <c r="Y704" s="1163">
        <v>177</v>
      </c>
      <c r="Z704" s="1164"/>
      <c r="AA704" s="1165"/>
      <c r="AB704" s="1166"/>
      <c r="AC704" s="587">
        <f t="shared" si="85"/>
        <v>0</v>
      </c>
      <c r="AE704" s="1163">
        <v>177</v>
      </c>
      <c r="AF704" s="1164"/>
      <c r="AG704" s="1165"/>
      <c r="AH704" s="1166"/>
      <c r="AI704" s="587">
        <f t="shared" si="86"/>
        <v>0</v>
      </c>
      <c r="AK704" s="1163">
        <v>177</v>
      </c>
      <c r="AL704" s="1164"/>
      <c r="AM704" s="1165"/>
      <c r="AN704" s="1166"/>
      <c r="AO704" s="587">
        <f t="shared" si="87"/>
        <v>0</v>
      </c>
      <c r="AQ704" s="1163">
        <v>177</v>
      </c>
      <c r="AR704" s="1164"/>
      <c r="AS704" s="1165"/>
      <c r="AT704" s="1166"/>
      <c r="AU704" s="587">
        <f t="shared" si="88"/>
        <v>0</v>
      </c>
      <c r="AW704" s="1163">
        <v>177</v>
      </c>
      <c r="AX704" s="1164"/>
      <c r="AY704" s="1165"/>
      <c r="AZ704" s="1166"/>
      <c r="BA704" s="587">
        <f t="shared" si="89"/>
        <v>0</v>
      </c>
    </row>
    <row r="705" spans="1:53" s="17" customFormat="1" ht="16.75" hidden="1" customHeight="1" outlineLevel="2">
      <c r="A705" s="1163">
        <v>178</v>
      </c>
      <c r="B705" s="1164"/>
      <c r="C705" s="1165"/>
      <c r="D705" s="1166"/>
      <c r="E705" s="587">
        <f t="shared" si="81"/>
        <v>0</v>
      </c>
      <c r="G705" s="1163">
        <v>178</v>
      </c>
      <c r="H705" s="1164"/>
      <c r="I705" s="1165"/>
      <c r="J705" s="1166"/>
      <c r="K705" s="587">
        <f t="shared" si="82"/>
        <v>0</v>
      </c>
      <c r="M705" s="1163">
        <v>178</v>
      </c>
      <c r="N705" s="1164"/>
      <c r="O705" s="1165"/>
      <c r="P705" s="1166"/>
      <c r="Q705" s="587">
        <f t="shared" si="83"/>
        <v>0</v>
      </c>
      <c r="S705" s="1163">
        <v>178</v>
      </c>
      <c r="T705" s="1164"/>
      <c r="U705" s="1165"/>
      <c r="V705" s="1166"/>
      <c r="W705" s="587">
        <f t="shared" si="84"/>
        <v>0</v>
      </c>
      <c r="Y705" s="1163">
        <v>178</v>
      </c>
      <c r="Z705" s="1164"/>
      <c r="AA705" s="1165"/>
      <c r="AB705" s="1166"/>
      <c r="AC705" s="587">
        <f t="shared" si="85"/>
        <v>0</v>
      </c>
      <c r="AE705" s="1163">
        <v>178</v>
      </c>
      <c r="AF705" s="1164"/>
      <c r="AG705" s="1165"/>
      <c r="AH705" s="1166"/>
      <c r="AI705" s="587">
        <f t="shared" si="86"/>
        <v>0</v>
      </c>
      <c r="AK705" s="1163">
        <v>178</v>
      </c>
      <c r="AL705" s="1164"/>
      <c r="AM705" s="1165"/>
      <c r="AN705" s="1166"/>
      <c r="AO705" s="587">
        <f t="shared" si="87"/>
        <v>0</v>
      </c>
      <c r="AQ705" s="1163">
        <v>178</v>
      </c>
      <c r="AR705" s="1164"/>
      <c r="AS705" s="1165"/>
      <c r="AT705" s="1166"/>
      <c r="AU705" s="587">
        <f t="shared" si="88"/>
        <v>0</v>
      </c>
      <c r="AW705" s="1163">
        <v>178</v>
      </c>
      <c r="AX705" s="1164"/>
      <c r="AY705" s="1165"/>
      <c r="AZ705" s="1166"/>
      <c r="BA705" s="587">
        <f t="shared" si="89"/>
        <v>0</v>
      </c>
    </row>
    <row r="706" spans="1:53" s="17" customFormat="1" ht="16.75" hidden="1" customHeight="1" outlineLevel="2">
      <c r="A706" s="1163">
        <v>179</v>
      </c>
      <c r="B706" s="1164"/>
      <c r="C706" s="1165"/>
      <c r="D706" s="1166"/>
      <c r="E706" s="587">
        <f t="shared" si="81"/>
        <v>0</v>
      </c>
      <c r="G706" s="1163">
        <v>179</v>
      </c>
      <c r="H706" s="1164"/>
      <c r="I706" s="1165"/>
      <c r="J706" s="1166"/>
      <c r="K706" s="587">
        <f t="shared" si="82"/>
        <v>0</v>
      </c>
      <c r="M706" s="1163">
        <v>179</v>
      </c>
      <c r="N706" s="1164"/>
      <c r="O706" s="1165"/>
      <c r="P706" s="1166"/>
      <c r="Q706" s="587">
        <f t="shared" si="83"/>
        <v>0</v>
      </c>
      <c r="S706" s="1163">
        <v>179</v>
      </c>
      <c r="T706" s="1164"/>
      <c r="U706" s="1165"/>
      <c r="V706" s="1166"/>
      <c r="W706" s="587">
        <f t="shared" si="84"/>
        <v>0</v>
      </c>
      <c r="Y706" s="1163">
        <v>179</v>
      </c>
      <c r="Z706" s="1164"/>
      <c r="AA706" s="1165"/>
      <c r="AB706" s="1166"/>
      <c r="AC706" s="587">
        <f t="shared" si="85"/>
        <v>0</v>
      </c>
      <c r="AE706" s="1163">
        <v>179</v>
      </c>
      <c r="AF706" s="1164"/>
      <c r="AG706" s="1165"/>
      <c r="AH706" s="1166"/>
      <c r="AI706" s="587">
        <f t="shared" si="86"/>
        <v>0</v>
      </c>
      <c r="AK706" s="1163">
        <v>179</v>
      </c>
      <c r="AL706" s="1164"/>
      <c r="AM706" s="1165"/>
      <c r="AN706" s="1166"/>
      <c r="AO706" s="587">
        <f t="shared" si="87"/>
        <v>0</v>
      </c>
      <c r="AQ706" s="1163">
        <v>179</v>
      </c>
      <c r="AR706" s="1164"/>
      <c r="AS706" s="1165"/>
      <c r="AT706" s="1166"/>
      <c r="AU706" s="587">
        <f t="shared" si="88"/>
        <v>0</v>
      </c>
      <c r="AW706" s="1163">
        <v>179</v>
      </c>
      <c r="AX706" s="1164"/>
      <c r="AY706" s="1165"/>
      <c r="AZ706" s="1166"/>
      <c r="BA706" s="587">
        <f t="shared" si="89"/>
        <v>0</v>
      </c>
    </row>
    <row r="707" spans="1:53" s="17" customFormat="1" ht="16.75" hidden="1" customHeight="1" outlineLevel="2">
      <c r="A707" s="1163">
        <v>180</v>
      </c>
      <c r="B707" s="1164"/>
      <c r="C707" s="1165"/>
      <c r="D707" s="1166"/>
      <c r="E707" s="587">
        <f t="shared" si="81"/>
        <v>0</v>
      </c>
      <c r="G707" s="1163">
        <v>180</v>
      </c>
      <c r="H707" s="1164"/>
      <c r="I707" s="1165"/>
      <c r="J707" s="1166"/>
      <c r="K707" s="587">
        <f t="shared" si="82"/>
        <v>0</v>
      </c>
      <c r="M707" s="1163">
        <v>180</v>
      </c>
      <c r="N707" s="1164"/>
      <c r="O707" s="1165"/>
      <c r="P707" s="1166"/>
      <c r="Q707" s="587">
        <f t="shared" si="83"/>
        <v>0</v>
      </c>
      <c r="S707" s="1163">
        <v>180</v>
      </c>
      <c r="T707" s="1164"/>
      <c r="U707" s="1165"/>
      <c r="V707" s="1166"/>
      <c r="W707" s="587">
        <f t="shared" si="84"/>
        <v>0</v>
      </c>
      <c r="Y707" s="1163">
        <v>180</v>
      </c>
      <c r="Z707" s="1164"/>
      <c r="AA707" s="1165"/>
      <c r="AB707" s="1166"/>
      <c r="AC707" s="587">
        <f t="shared" si="85"/>
        <v>0</v>
      </c>
      <c r="AE707" s="1163">
        <v>180</v>
      </c>
      <c r="AF707" s="1164"/>
      <c r="AG707" s="1165"/>
      <c r="AH707" s="1166"/>
      <c r="AI707" s="587">
        <f t="shared" si="86"/>
        <v>0</v>
      </c>
      <c r="AK707" s="1163">
        <v>180</v>
      </c>
      <c r="AL707" s="1164"/>
      <c r="AM707" s="1165"/>
      <c r="AN707" s="1166"/>
      <c r="AO707" s="587">
        <f t="shared" si="87"/>
        <v>0</v>
      </c>
      <c r="AQ707" s="1163">
        <v>180</v>
      </c>
      <c r="AR707" s="1164"/>
      <c r="AS707" s="1165"/>
      <c r="AT707" s="1166"/>
      <c r="AU707" s="587">
        <f t="shared" si="88"/>
        <v>0</v>
      </c>
      <c r="AW707" s="1163">
        <v>180</v>
      </c>
      <c r="AX707" s="1164"/>
      <c r="AY707" s="1165"/>
      <c r="AZ707" s="1166"/>
      <c r="BA707" s="587">
        <f t="shared" si="89"/>
        <v>0</v>
      </c>
    </row>
    <row r="708" spans="1:53" s="17" customFormat="1" ht="16.75" hidden="1" customHeight="1" outlineLevel="2">
      <c r="A708" s="1163">
        <v>181</v>
      </c>
      <c r="B708" s="1164"/>
      <c r="C708" s="1165"/>
      <c r="D708" s="1166"/>
      <c r="E708" s="587">
        <f t="shared" si="81"/>
        <v>0</v>
      </c>
      <c r="G708" s="1163">
        <v>181</v>
      </c>
      <c r="H708" s="1164"/>
      <c r="I708" s="1165"/>
      <c r="J708" s="1166"/>
      <c r="K708" s="587">
        <f t="shared" si="82"/>
        <v>0</v>
      </c>
      <c r="M708" s="1163">
        <v>181</v>
      </c>
      <c r="N708" s="1164"/>
      <c r="O708" s="1165"/>
      <c r="P708" s="1166"/>
      <c r="Q708" s="587">
        <f t="shared" si="83"/>
        <v>0</v>
      </c>
      <c r="S708" s="1163">
        <v>181</v>
      </c>
      <c r="T708" s="1164"/>
      <c r="U708" s="1165"/>
      <c r="V708" s="1166"/>
      <c r="W708" s="587">
        <f t="shared" si="84"/>
        <v>0</v>
      </c>
      <c r="Y708" s="1163">
        <v>181</v>
      </c>
      <c r="Z708" s="1164"/>
      <c r="AA708" s="1165"/>
      <c r="AB708" s="1166"/>
      <c r="AC708" s="587">
        <f t="shared" si="85"/>
        <v>0</v>
      </c>
      <c r="AE708" s="1163">
        <v>181</v>
      </c>
      <c r="AF708" s="1164"/>
      <c r="AG708" s="1165"/>
      <c r="AH708" s="1166"/>
      <c r="AI708" s="587">
        <f t="shared" si="86"/>
        <v>0</v>
      </c>
      <c r="AK708" s="1163">
        <v>181</v>
      </c>
      <c r="AL708" s="1164"/>
      <c r="AM708" s="1165"/>
      <c r="AN708" s="1166"/>
      <c r="AO708" s="587">
        <f t="shared" si="87"/>
        <v>0</v>
      </c>
      <c r="AQ708" s="1163">
        <v>181</v>
      </c>
      <c r="AR708" s="1164"/>
      <c r="AS708" s="1165"/>
      <c r="AT708" s="1166"/>
      <c r="AU708" s="587">
        <f t="shared" si="88"/>
        <v>0</v>
      </c>
      <c r="AW708" s="1163">
        <v>181</v>
      </c>
      <c r="AX708" s="1164"/>
      <c r="AY708" s="1165"/>
      <c r="AZ708" s="1166"/>
      <c r="BA708" s="587">
        <f t="shared" si="89"/>
        <v>0</v>
      </c>
    </row>
    <row r="709" spans="1:53" s="17" customFormat="1" ht="16.75" hidden="1" customHeight="1" outlineLevel="2">
      <c r="A709" s="1163">
        <v>182</v>
      </c>
      <c r="B709" s="1164"/>
      <c r="C709" s="1165"/>
      <c r="D709" s="1166"/>
      <c r="E709" s="587">
        <f t="shared" si="81"/>
        <v>0</v>
      </c>
      <c r="G709" s="1163">
        <v>182</v>
      </c>
      <c r="H709" s="1164"/>
      <c r="I709" s="1165"/>
      <c r="J709" s="1166"/>
      <c r="K709" s="587">
        <f t="shared" si="82"/>
        <v>0</v>
      </c>
      <c r="M709" s="1163">
        <v>182</v>
      </c>
      <c r="N709" s="1164"/>
      <c r="O709" s="1165"/>
      <c r="P709" s="1166"/>
      <c r="Q709" s="587">
        <f t="shared" si="83"/>
        <v>0</v>
      </c>
      <c r="S709" s="1163">
        <v>182</v>
      </c>
      <c r="T709" s="1164"/>
      <c r="U709" s="1165"/>
      <c r="V709" s="1166"/>
      <c r="W709" s="587">
        <f t="shared" si="84"/>
        <v>0</v>
      </c>
      <c r="Y709" s="1163">
        <v>182</v>
      </c>
      <c r="Z709" s="1164"/>
      <c r="AA709" s="1165"/>
      <c r="AB709" s="1166"/>
      <c r="AC709" s="587">
        <f t="shared" si="85"/>
        <v>0</v>
      </c>
      <c r="AE709" s="1163">
        <v>182</v>
      </c>
      <c r="AF709" s="1164"/>
      <c r="AG709" s="1165"/>
      <c r="AH709" s="1166"/>
      <c r="AI709" s="587">
        <f t="shared" si="86"/>
        <v>0</v>
      </c>
      <c r="AK709" s="1163">
        <v>182</v>
      </c>
      <c r="AL709" s="1164"/>
      <c r="AM709" s="1165"/>
      <c r="AN709" s="1166"/>
      <c r="AO709" s="587">
        <f t="shared" si="87"/>
        <v>0</v>
      </c>
      <c r="AQ709" s="1163">
        <v>182</v>
      </c>
      <c r="AR709" s="1164"/>
      <c r="AS709" s="1165"/>
      <c r="AT709" s="1166"/>
      <c r="AU709" s="587">
        <f t="shared" si="88"/>
        <v>0</v>
      </c>
      <c r="AW709" s="1163">
        <v>182</v>
      </c>
      <c r="AX709" s="1164"/>
      <c r="AY709" s="1165"/>
      <c r="AZ709" s="1166"/>
      <c r="BA709" s="587">
        <f t="shared" si="89"/>
        <v>0</v>
      </c>
    </row>
    <row r="710" spans="1:53" s="17" customFormat="1" ht="16.75" hidden="1" customHeight="1" outlineLevel="2">
      <c r="A710" s="1163">
        <v>183</v>
      </c>
      <c r="B710" s="1164"/>
      <c r="C710" s="1165"/>
      <c r="D710" s="1166"/>
      <c r="E710" s="587">
        <f t="shared" si="81"/>
        <v>0</v>
      </c>
      <c r="G710" s="1163">
        <v>183</v>
      </c>
      <c r="H710" s="1164"/>
      <c r="I710" s="1165"/>
      <c r="J710" s="1166"/>
      <c r="K710" s="587">
        <f t="shared" si="82"/>
        <v>0</v>
      </c>
      <c r="M710" s="1163">
        <v>183</v>
      </c>
      <c r="N710" s="1164"/>
      <c r="O710" s="1165"/>
      <c r="P710" s="1166"/>
      <c r="Q710" s="587">
        <f t="shared" si="83"/>
        <v>0</v>
      </c>
      <c r="S710" s="1163">
        <v>183</v>
      </c>
      <c r="T710" s="1164"/>
      <c r="U710" s="1165"/>
      <c r="V710" s="1166"/>
      <c r="W710" s="587">
        <f t="shared" si="84"/>
        <v>0</v>
      </c>
      <c r="Y710" s="1163">
        <v>183</v>
      </c>
      <c r="Z710" s="1164"/>
      <c r="AA710" s="1165"/>
      <c r="AB710" s="1166"/>
      <c r="AC710" s="587">
        <f t="shared" si="85"/>
        <v>0</v>
      </c>
      <c r="AE710" s="1163">
        <v>183</v>
      </c>
      <c r="AF710" s="1164"/>
      <c r="AG710" s="1165"/>
      <c r="AH710" s="1166"/>
      <c r="AI710" s="587">
        <f t="shared" si="86"/>
        <v>0</v>
      </c>
      <c r="AK710" s="1163">
        <v>183</v>
      </c>
      <c r="AL710" s="1164"/>
      <c r="AM710" s="1165"/>
      <c r="AN710" s="1166"/>
      <c r="AO710" s="587">
        <f t="shared" si="87"/>
        <v>0</v>
      </c>
      <c r="AQ710" s="1163">
        <v>183</v>
      </c>
      <c r="AR710" s="1164"/>
      <c r="AS710" s="1165"/>
      <c r="AT710" s="1166"/>
      <c r="AU710" s="587">
        <f t="shared" si="88"/>
        <v>0</v>
      </c>
      <c r="AW710" s="1163">
        <v>183</v>
      </c>
      <c r="AX710" s="1164"/>
      <c r="AY710" s="1165"/>
      <c r="AZ710" s="1166"/>
      <c r="BA710" s="587">
        <f t="shared" si="89"/>
        <v>0</v>
      </c>
    </row>
    <row r="711" spans="1:53" s="17" customFormat="1" ht="16.75" hidden="1" customHeight="1" outlineLevel="2">
      <c r="A711" s="1163">
        <v>184</v>
      </c>
      <c r="B711" s="1164"/>
      <c r="C711" s="1165"/>
      <c r="D711" s="1166"/>
      <c r="E711" s="587">
        <f t="shared" si="81"/>
        <v>0</v>
      </c>
      <c r="G711" s="1163">
        <v>184</v>
      </c>
      <c r="H711" s="1164"/>
      <c r="I711" s="1165"/>
      <c r="J711" s="1166"/>
      <c r="K711" s="587">
        <f t="shared" si="82"/>
        <v>0</v>
      </c>
      <c r="M711" s="1163">
        <v>184</v>
      </c>
      <c r="N711" s="1164"/>
      <c r="O711" s="1165"/>
      <c r="P711" s="1166"/>
      <c r="Q711" s="587">
        <f t="shared" si="83"/>
        <v>0</v>
      </c>
      <c r="S711" s="1163">
        <v>184</v>
      </c>
      <c r="T711" s="1164"/>
      <c r="U711" s="1165"/>
      <c r="V711" s="1166"/>
      <c r="W711" s="587">
        <f t="shared" si="84"/>
        <v>0</v>
      </c>
      <c r="Y711" s="1163">
        <v>184</v>
      </c>
      <c r="Z711" s="1164"/>
      <c r="AA711" s="1165"/>
      <c r="AB711" s="1166"/>
      <c r="AC711" s="587">
        <f t="shared" si="85"/>
        <v>0</v>
      </c>
      <c r="AE711" s="1163">
        <v>184</v>
      </c>
      <c r="AF711" s="1164"/>
      <c r="AG711" s="1165"/>
      <c r="AH711" s="1166"/>
      <c r="AI711" s="587">
        <f t="shared" si="86"/>
        <v>0</v>
      </c>
      <c r="AK711" s="1163">
        <v>184</v>
      </c>
      <c r="AL711" s="1164"/>
      <c r="AM711" s="1165"/>
      <c r="AN711" s="1166"/>
      <c r="AO711" s="587">
        <f t="shared" si="87"/>
        <v>0</v>
      </c>
      <c r="AQ711" s="1163">
        <v>184</v>
      </c>
      <c r="AR711" s="1164"/>
      <c r="AS711" s="1165"/>
      <c r="AT711" s="1166"/>
      <c r="AU711" s="587">
        <f t="shared" si="88"/>
        <v>0</v>
      </c>
      <c r="AW711" s="1163">
        <v>184</v>
      </c>
      <c r="AX711" s="1164"/>
      <c r="AY711" s="1165"/>
      <c r="AZ711" s="1166"/>
      <c r="BA711" s="587">
        <f t="shared" si="89"/>
        <v>0</v>
      </c>
    </row>
    <row r="712" spans="1:53" s="17" customFormat="1" ht="16.75" hidden="1" customHeight="1" outlineLevel="2">
      <c r="A712" s="1163">
        <v>185</v>
      </c>
      <c r="B712" s="1164"/>
      <c r="C712" s="1165"/>
      <c r="D712" s="1166"/>
      <c r="E712" s="587">
        <f t="shared" si="81"/>
        <v>0</v>
      </c>
      <c r="G712" s="1163">
        <v>185</v>
      </c>
      <c r="H712" s="1164"/>
      <c r="I712" s="1165"/>
      <c r="J712" s="1166"/>
      <c r="K712" s="587">
        <f t="shared" si="82"/>
        <v>0</v>
      </c>
      <c r="M712" s="1163">
        <v>185</v>
      </c>
      <c r="N712" s="1164"/>
      <c r="O712" s="1165"/>
      <c r="P712" s="1166"/>
      <c r="Q712" s="587">
        <f t="shared" si="83"/>
        <v>0</v>
      </c>
      <c r="S712" s="1163">
        <v>185</v>
      </c>
      <c r="T712" s="1164"/>
      <c r="U712" s="1165"/>
      <c r="V712" s="1166"/>
      <c r="W712" s="587">
        <f t="shared" si="84"/>
        <v>0</v>
      </c>
      <c r="Y712" s="1163">
        <v>185</v>
      </c>
      <c r="Z712" s="1164"/>
      <c r="AA712" s="1165"/>
      <c r="AB712" s="1166"/>
      <c r="AC712" s="587">
        <f t="shared" si="85"/>
        <v>0</v>
      </c>
      <c r="AE712" s="1163">
        <v>185</v>
      </c>
      <c r="AF712" s="1164"/>
      <c r="AG712" s="1165"/>
      <c r="AH712" s="1166"/>
      <c r="AI712" s="587">
        <f t="shared" si="86"/>
        <v>0</v>
      </c>
      <c r="AK712" s="1163">
        <v>185</v>
      </c>
      <c r="AL712" s="1164"/>
      <c r="AM712" s="1165"/>
      <c r="AN712" s="1166"/>
      <c r="AO712" s="587">
        <f t="shared" si="87"/>
        <v>0</v>
      </c>
      <c r="AQ712" s="1163">
        <v>185</v>
      </c>
      <c r="AR712" s="1164"/>
      <c r="AS712" s="1165"/>
      <c r="AT712" s="1166"/>
      <c r="AU712" s="587">
        <f t="shared" si="88"/>
        <v>0</v>
      </c>
      <c r="AW712" s="1163">
        <v>185</v>
      </c>
      <c r="AX712" s="1164"/>
      <c r="AY712" s="1165"/>
      <c r="AZ712" s="1166"/>
      <c r="BA712" s="587">
        <f t="shared" si="89"/>
        <v>0</v>
      </c>
    </row>
    <row r="713" spans="1:53" s="17" customFormat="1" ht="16.75" hidden="1" customHeight="1" outlineLevel="2">
      <c r="A713" s="1163">
        <v>186</v>
      </c>
      <c r="B713" s="1164"/>
      <c r="C713" s="1165"/>
      <c r="D713" s="1166"/>
      <c r="E713" s="587">
        <f t="shared" si="81"/>
        <v>0</v>
      </c>
      <c r="G713" s="1163">
        <v>186</v>
      </c>
      <c r="H713" s="1164"/>
      <c r="I713" s="1165"/>
      <c r="J713" s="1166"/>
      <c r="K713" s="587">
        <f t="shared" si="82"/>
        <v>0</v>
      </c>
      <c r="M713" s="1163">
        <v>186</v>
      </c>
      <c r="N713" s="1164"/>
      <c r="O713" s="1165"/>
      <c r="P713" s="1166"/>
      <c r="Q713" s="587">
        <f t="shared" si="83"/>
        <v>0</v>
      </c>
      <c r="S713" s="1163">
        <v>186</v>
      </c>
      <c r="T713" s="1164"/>
      <c r="U713" s="1165"/>
      <c r="V713" s="1166"/>
      <c r="W713" s="587">
        <f t="shared" si="84"/>
        <v>0</v>
      </c>
      <c r="Y713" s="1163">
        <v>186</v>
      </c>
      <c r="Z713" s="1164"/>
      <c r="AA713" s="1165"/>
      <c r="AB713" s="1166"/>
      <c r="AC713" s="587">
        <f t="shared" si="85"/>
        <v>0</v>
      </c>
      <c r="AE713" s="1163">
        <v>186</v>
      </c>
      <c r="AF713" s="1164"/>
      <c r="AG713" s="1165"/>
      <c r="AH713" s="1166"/>
      <c r="AI713" s="587">
        <f t="shared" si="86"/>
        <v>0</v>
      </c>
      <c r="AK713" s="1163">
        <v>186</v>
      </c>
      <c r="AL713" s="1164"/>
      <c r="AM713" s="1165"/>
      <c r="AN713" s="1166"/>
      <c r="AO713" s="587">
        <f t="shared" si="87"/>
        <v>0</v>
      </c>
      <c r="AQ713" s="1163">
        <v>186</v>
      </c>
      <c r="AR713" s="1164"/>
      <c r="AS713" s="1165"/>
      <c r="AT713" s="1166"/>
      <c r="AU713" s="587">
        <f t="shared" si="88"/>
        <v>0</v>
      </c>
      <c r="AW713" s="1163">
        <v>186</v>
      </c>
      <c r="AX713" s="1164"/>
      <c r="AY713" s="1165"/>
      <c r="AZ713" s="1166"/>
      <c r="BA713" s="587">
        <f t="shared" si="89"/>
        <v>0</v>
      </c>
    </row>
    <row r="714" spans="1:53" s="17" customFormat="1" ht="16.75" hidden="1" customHeight="1" outlineLevel="2">
      <c r="A714" s="1163">
        <v>187</v>
      </c>
      <c r="B714" s="1164"/>
      <c r="C714" s="1165"/>
      <c r="D714" s="1166"/>
      <c r="E714" s="587">
        <f t="shared" si="81"/>
        <v>0</v>
      </c>
      <c r="G714" s="1163">
        <v>187</v>
      </c>
      <c r="H714" s="1164"/>
      <c r="I714" s="1165"/>
      <c r="J714" s="1166"/>
      <c r="K714" s="587">
        <f t="shared" si="82"/>
        <v>0</v>
      </c>
      <c r="M714" s="1163">
        <v>187</v>
      </c>
      <c r="N714" s="1164"/>
      <c r="O714" s="1165"/>
      <c r="P714" s="1166"/>
      <c r="Q714" s="587">
        <f t="shared" si="83"/>
        <v>0</v>
      </c>
      <c r="S714" s="1163">
        <v>187</v>
      </c>
      <c r="T714" s="1164"/>
      <c r="U714" s="1165"/>
      <c r="V714" s="1166"/>
      <c r="W714" s="587">
        <f t="shared" si="84"/>
        <v>0</v>
      </c>
      <c r="Y714" s="1163">
        <v>187</v>
      </c>
      <c r="Z714" s="1164"/>
      <c r="AA714" s="1165"/>
      <c r="AB714" s="1166"/>
      <c r="AC714" s="587">
        <f t="shared" si="85"/>
        <v>0</v>
      </c>
      <c r="AE714" s="1163">
        <v>187</v>
      </c>
      <c r="AF714" s="1164"/>
      <c r="AG714" s="1165"/>
      <c r="AH714" s="1166"/>
      <c r="AI714" s="587">
        <f t="shared" si="86"/>
        <v>0</v>
      </c>
      <c r="AK714" s="1163">
        <v>187</v>
      </c>
      <c r="AL714" s="1164"/>
      <c r="AM714" s="1165"/>
      <c r="AN714" s="1166"/>
      <c r="AO714" s="587">
        <f t="shared" si="87"/>
        <v>0</v>
      </c>
      <c r="AQ714" s="1163">
        <v>187</v>
      </c>
      <c r="AR714" s="1164"/>
      <c r="AS714" s="1165"/>
      <c r="AT714" s="1166"/>
      <c r="AU714" s="587">
        <f t="shared" si="88"/>
        <v>0</v>
      </c>
      <c r="AW714" s="1163">
        <v>187</v>
      </c>
      <c r="AX714" s="1164"/>
      <c r="AY714" s="1165"/>
      <c r="AZ714" s="1166"/>
      <c r="BA714" s="587">
        <f t="shared" si="89"/>
        <v>0</v>
      </c>
    </row>
    <row r="715" spans="1:53" s="17" customFormat="1" ht="16.75" hidden="1" customHeight="1" outlineLevel="2">
      <c r="A715" s="1163">
        <v>188</v>
      </c>
      <c r="B715" s="1164"/>
      <c r="C715" s="1165"/>
      <c r="D715" s="1166"/>
      <c r="E715" s="587">
        <f t="shared" si="81"/>
        <v>0</v>
      </c>
      <c r="G715" s="1163">
        <v>188</v>
      </c>
      <c r="H715" s="1164"/>
      <c r="I715" s="1165"/>
      <c r="J715" s="1166"/>
      <c r="K715" s="587">
        <f t="shared" si="82"/>
        <v>0</v>
      </c>
      <c r="M715" s="1163">
        <v>188</v>
      </c>
      <c r="N715" s="1164"/>
      <c r="O715" s="1165"/>
      <c r="P715" s="1166"/>
      <c r="Q715" s="587">
        <f t="shared" si="83"/>
        <v>0</v>
      </c>
      <c r="S715" s="1163">
        <v>188</v>
      </c>
      <c r="T715" s="1164"/>
      <c r="U715" s="1165"/>
      <c r="V715" s="1166"/>
      <c r="W715" s="587">
        <f t="shared" si="84"/>
        <v>0</v>
      </c>
      <c r="Y715" s="1163">
        <v>188</v>
      </c>
      <c r="Z715" s="1164"/>
      <c r="AA715" s="1165"/>
      <c r="AB715" s="1166"/>
      <c r="AC715" s="587">
        <f t="shared" si="85"/>
        <v>0</v>
      </c>
      <c r="AE715" s="1163">
        <v>188</v>
      </c>
      <c r="AF715" s="1164"/>
      <c r="AG715" s="1165"/>
      <c r="AH715" s="1166"/>
      <c r="AI715" s="587">
        <f t="shared" si="86"/>
        <v>0</v>
      </c>
      <c r="AK715" s="1163">
        <v>188</v>
      </c>
      <c r="AL715" s="1164"/>
      <c r="AM715" s="1165"/>
      <c r="AN715" s="1166"/>
      <c r="AO715" s="587">
        <f t="shared" si="87"/>
        <v>0</v>
      </c>
      <c r="AQ715" s="1163">
        <v>188</v>
      </c>
      <c r="AR715" s="1164"/>
      <c r="AS715" s="1165"/>
      <c r="AT715" s="1166"/>
      <c r="AU715" s="587">
        <f t="shared" si="88"/>
        <v>0</v>
      </c>
      <c r="AW715" s="1163">
        <v>188</v>
      </c>
      <c r="AX715" s="1164"/>
      <c r="AY715" s="1165"/>
      <c r="AZ715" s="1166"/>
      <c r="BA715" s="587">
        <f t="shared" si="89"/>
        <v>0</v>
      </c>
    </row>
    <row r="716" spans="1:53" s="17" customFormat="1" ht="16.75" hidden="1" customHeight="1" outlineLevel="2">
      <c r="A716" s="1163">
        <v>189</v>
      </c>
      <c r="B716" s="1164"/>
      <c r="C716" s="1165"/>
      <c r="D716" s="1166"/>
      <c r="E716" s="587">
        <f t="shared" si="81"/>
        <v>0</v>
      </c>
      <c r="G716" s="1163">
        <v>189</v>
      </c>
      <c r="H716" s="1164"/>
      <c r="I716" s="1165"/>
      <c r="J716" s="1166"/>
      <c r="K716" s="587">
        <f t="shared" si="82"/>
        <v>0</v>
      </c>
      <c r="M716" s="1163">
        <v>189</v>
      </c>
      <c r="N716" s="1164"/>
      <c r="O716" s="1165"/>
      <c r="P716" s="1166"/>
      <c r="Q716" s="587">
        <f t="shared" si="83"/>
        <v>0</v>
      </c>
      <c r="S716" s="1163">
        <v>189</v>
      </c>
      <c r="T716" s="1164"/>
      <c r="U716" s="1165"/>
      <c r="V716" s="1166"/>
      <c r="W716" s="587">
        <f t="shared" si="84"/>
        <v>0</v>
      </c>
      <c r="Y716" s="1163">
        <v>189</v>
      </c>
      <c r="Z716" s="1164"/>
      <c r="AA716" s="1165"/>
      <c r="AB716" s="1166"/>
      <c r="AC716" s="587">
        <f t="shared" si="85"/>
        <v>0</v>
      </c>
      <c r="AE716" s="1163">
        <v>189</v>
      </c>
      <c r="AF716" s="1164"/>
      <c r="AG716" s="1165"/>
      <c r="AH716" s="1166"/>
      <c r="AI716" s="587">
        <f t="shared" si="86"/>
        <v>0</v>
      </c>
      <c r="AK716" s="1163">
        <v>189</v>
      </c>
      <c r="AL716" s="1164"/>
      <c r="AM716" s="1165"/>
      <c r="AN716" s="1166"/>
      <c r="AO716" s="587">
        <f t="shared" si="87"/>
        <v>0</v>
      </c>
      <c r="AQ716" s="1163">
        <v>189</v>
      </c>
      <c r="AR716" s="1164"/>
      <c r="AS716" s="1165"/>
      <c r="AT716" s="1166"/>
      <c r="AU716" s="587">
        <f t="shared" si="88"/>
        <v>0</v>
      </c>
      <c r="AW716" s="1163">
        <v>189</v>
      </c>
      <c r="AX716" s="1164"/>
      <c r="AY716" s="1165"/>
      <c r="AZ716" s="1166"/>
      <c r="BA716" s="587">
        <f t="shared" si="89"/>
        <v>0</v>
      </c>
    </row>
    <row r="717" spans="1:53" s="17" customFormat="1" ht="16.75" hidden="1" customHeight="1" outlineLevel="2">
      <c r="A717" s="1163">
        <v>190</v>
      </c>
      <c r="B717" s="1164"/>
      <c r="C717" s="1165"/>
      <c r="D717" s="1166"/>
      <c r="E717" s="587">
        <f t="shared" si="81"/>
        <v>0</v>
      </c>
      <c r="G717" s="1163">
        <v>190</v>
      </c>
      <c r="H717" s="1164"/>
      <c r="I717" s="1165"/>
      <c r="J717" s="1166"/>
      <c r="K717" s="587">
        <f t="shared" si="82"/>
        <v>0</v>
      </c>
      <c r="M717" s="1163">
        <v>190</v>
      </c>
      <c r="N717" s="1164"/>
      <c r="O717" s="1165"/>
      <c r="P717" s="1166"/>
      <c r="Q717" s="587">
        <f t="shared" si="83"/>
        <v>0</v>
      </c>
      <c r="S717" s="1163">
        <v>190</v>
      </c>
      <c r="T717" s="1164"/>
      <c r="U717" s="1165"/>
      <c r="V717" s="1166"/>
      <c r="W717" s="587">
        <f t="shared" si="84"/>
        <v>0</v>
      </c>
      <c r="Y717" s="1163">
        <v>190</v>
      </c>
      <c r="Z717" s="1164"/>
      <c r="AA717" s="1165"/>
      <c r="AB717" s="1166"/>
      <c r="AC717" s="587">
        <f t="shared" si="85"/>
        <v>0</v>
      </c>
      <c r="AE717" s="1163">
        <v>190</v>
      </c>
      <c r="AF717" s="1164"/>
      <c r="AG717" s="1165"/>
      <c r="AH717" s="1166"/>
      <c r="AI717" s="587">
        <f t="shared" si="86"/>
        <v>0</v>
      </c>
      <c r="AK717" s="1163">
        <v>190</v>
      </c>
      <c r="AL717" s="1164"/>
      <c r="AM717" s="1165"/>
      <c r="AN717" s="1166"/>
      <c r="AO717" s="587">
        <f t="shared" si="87"/>
        <v>0</v>
      </c>
      <c r="AQ717" s="1163">
        <v>190</v>
      </c>
      <c r="AR717" s="1164"/>
      <c r="AS717" s="1165"/>
      <c r="AT717" s="1166"/>
      <c r="AU717" s="587">
        <f t="shared" si="88"/>
        <v>0</v>
      </c>
      <c r="AW717" s="1163">
        <v>190</v>
      </c>
      <c r="AX717" s="1164"/>
      <c r="AY717" s="1165"/>
      <c r="AZ717" s="1166"/>
      <c r="BA717" s="587">
        <f t="shared" si="89"/>
        <v>0</v>
      </c>
    </row>
    <row r="718" spans="1:53" s="17" customFormat="1" ht="16.75" hidden="1" customHeight="1" outlineLevel="2">
      <c r="A718" s="1163">
        <v>191</v>
      </c>
      <c r="B718" s="1164"/>
      <c r="C718" s="1165"/>
      <c r="D718" s="1166"/>
      <c r="E718" s="587">
        <f t="shared" si="81"/>
        <v>0</v>
      </c>
      <c r="G718" s="1163">
        <v>191</v>
      </c>
      <c r="H718" s="1164"/>
      <c r="I718" s="1165"/>
      <c r="J718" s="1166"/>
      <c r="K718" s="587">
        <f t="shared" si="82"/>
        <v>0</v>
      </c>
      <c r="M718" s="1163">
        <v>191</v>
      </c>
      <c r="N718" s="1164"/>
      <c r="O718" s="1165"/>
      <c r="P718" s="1166"/>
      <c r="Q718" s="587">
        <f t="shared" si="83"/>
        <v>0</v>
      </c>
      <c r="S718" s="1163">
        <v>191</v>
      </c>
      <c r="T718" s="1164"/>
      <c r="U718" s="1165"/>
      <c r="V718" s="1166"/>
      <c r="W718" s="587">
        <f t="shared" si="84"/>
        <v>0</v>
      </c>
      <c r="Y718" s="1163">
        <v>191</v>
      </c>
      <c r="Z718" s="1164"/>
      <c r="AA718" s="1165"/>
      <c r="AB718" s="1166"/>
      <c r="AC718" s="587">
        <f t="shared" si="85"/>
        <v>0</v>
      </c>
      <c r="AE718" s="1163">
        <v>191</v>
      </c>
      <c r="AF718" s="1164"/>
      <c r="AG718" s="1165"/>
      <c r="AH718" s="1166"/>
      <c r="AI718" s="587">
        <f t="shared" si="86"/>
        <v>0</v>
      </c>
      <c r="AK718" s="1163">
        <v>191</v>
      </c>
      <c r="AL718" s="1164"/>
      <c r="AM718" s="1165"/>
      <c r="AN718" s="1166"/>
      <c r="AO718" s="587">
        <f t="shared" si="87"/>
        <v>0</v>
      </c>
      <c r="AQ718" s="1163">
        <v>191</v>
      </c>
      <c r="AR718" s="1164"/>
      <c r="AS718" s="1165"/>
      <c r="AT718" s="1166"/>
      <c r="AU718" s="587">
        <f t="shared" si="88"/>
        <v>0</v>
      </c>
      <c r="AW718" s="1163">
        <v>191</v>
      </c>
      <c r="AX718" s="1164"/>
      <c r="AY718" s="1165"/>
      <c r="AZ718" s="1166"/>
      <c r="BA718" s="587">
        <f t="shared" si="89"/>
        <v>0</v>
      </c>
    </row>
    <row r="719" spans="1:53" s="17" customFormat="1" ht="16.75" hidden="1" customHeight="1" outlineLevel="2">
      <c r="A719" s="1163">
        <v>192</v>
      </c>
      <c r="B719" s="1164"/>
      <c r="C719" s="1165"/>
      <c r="D719" s="1166"/>
      <c r="E719" s="587">
        <f t="shared" si="81"/>
        <v>0</v>
      </c>
      <c r="G719" s="1163">
        <v>192</v>
      </c>
      <c r="H719" s="1164"/>
      <c r="I719" s="1165"/>
      <c r="J719" s="1166"/>
      <c r="K719" s="587">
        <f t="shared" si="82"/>
        <v>0</v>
      </c>
      <c r="M719" s="1163">
        <v>192</v>
      </c>
      <c r="N719" s="1164"/>
      <c r="O719" s="1165"/>
      <c r="P719" s="1166"/>
      <c r="Q719" s="587">
        <f t="shared" si="83"/>
        <v>0</v>
      </c>
      <c r="S719" s="1163">
        <v>192</v>
      </c>
      <c r="T719" s="1164"/>
      <c r="U719" s="1165"/>
      <c r="V719" s="1166"/>
      <c r="W719" s="587">
        <f t="shared" si="84"/>
        <v>0</v>
      </c>
      <c r="Y719" s="1163">
        <v>192</v>
      </c>
      <c r="Z719" s="1164"/>
      <c r="AA719" s="1165"/>
      <c r="AB719" s="1166"/>
      <c r="AC719" s="587">
        <f t="shared" si="85"/>
        <v>0</v>
      </c>
      <c r="AE719" s="1163">
        <v>192</v>
      </c>
      <c r="AF719" s="1164"/>
      <c r="AG719" s="1165"/>
      <c r="AH719" s="1166"/>
      <c r="AI719" s="587">
        <f t="shared" si="86"/>
        <v>0</v>
      </c>
      <c r="AK719" s="1163">
        <v>192</v>
      </c>
      <c r="AL719" s="1164"/>
      <c r="AM719" s="1165"/>
      <c r="AN719" s="1166"/>
      <c r="AO719" s="587">
        <f t="shared" si="87"/>
        <v>0</v>
      </c>
      <c r="AQ719" s="1163">
        <v>192</v>
      </c>
      <c r="AR719" s="1164"/>
      <c r="AS719" s="1165"/>
      <c r="AT719" s="1166"/>
      <c r="AU719" s="587">
        <f t="shared" si="88"/>
        <v>0</v>
      </c>
      <c r="AW719" s="1163">
        <v>192</v>
      </c>
      <c r="AX719" s="1164"/>
      <c r="AY719" s="1165"/>
      <c r="AZ719" s="1166"/>
      <c r="BA719" s="587">
        <f t="shared" si="89"/>
        <v>0</v>
      </c>
    </row>
    <row r="720" spans="1:53" s="17" customFormat="1" ht="16.75" hidden="1" customHeight="1" outlineLevel="2">
      <c r="A720" s="1163">
        <v>193</v>
      </c>
      <c r="B720" s="1164"/>
      <c r="C720" s="1165"/>
      <c r="D720" s="1166"/>
      <c r="E720" s="587">
        <f t="shared" si="81"/>
        <v>0</v>
      </c>
      <c r="G720" s="1163">
        <v>193</v>
      </c>
      <c r="H720" s="1164"/>
      <c r="I720" s="1165"/>
      <c r="J720" s="1166"/>
      <c r="K720" s="587">
        <f t="shared" si="82"/>
        <v>0</v>
      </c>
      <c r="M720" s="1163">
        <v>193</v>
      </c>
      <c r="N720" s="1164"/>
      <c r="O720" s="1165"/>
      <c r="P720" s="1166"/>
      <c r="Q720" s="587">
        <f t="shared" si="83"/>
        <v>0</v>
      </c>
      <c r="S720" s="1163">
        <v>193</v>
      </c>
      <c r="T720" s="1164"/>
      <c r="U720" s="1165"/>
      <c r="V720" s="1166"/>
      <c r="W720" s="587">
        <f t="shared" si="84"/>
        <v>0</v>
      </c>
      <c r="Y720" s="1163">
        <v>193</v>
      </c>
      <c r="Z720" s="1164"/>
      <c r="AA720" s="1165"/>
      <c r="AB720" s="1166"/>
      <c r="AC720" s="587">
        <f t="shared" si="85"/>
        <v>0</v>
      </c>
      <c r="AE720" s="1163">
        <v>193</v>
      </c>
      <c r="AF720" s="1164"/>
      <c r="AG720" s="1165"/>
      <c r="AH720" s="1166"/>
      <c r="AI720" s="587">
        <f t="shared" si="86"/>
        <v>0</v>
      </c>
      <c r="AK720" s="1163">
        <v>193</v>
      </c>
      <c r="AL720" s="1164"/>
      <c r="AM720" s="1165"/>
      <c r="AN720" s="1166"/>
      <c r="AO720" s="587">
        <f t="shared" si="87"/>
        <v>0</v>
      </c>
      <c r="AQ720" s="1163">
        <v>193</v>
      </c>
      <c r="AR720" s="1164"/>
      <c r="AS720" s="1165"/>
      <c r="AT720" s="1166"/>
      <c r="AU720" s="587">
        <f t="shared" si="88"/>
        <v>0</v>
      </c>
      <c r="AW720" s="1163">
        <v>193</v>
      </c>
      <c r="AX720" s="1164"/>
      <c r="AY720" s="1165"/>
      <c r="AZ720" s="1166"/>
      <c r="BA720" s="587">
        <f t="shared" si="89"/>
        <v>0</v>
      </c>
    </row>
    <row r="721" spans="1:53" s="17" customFormat="1" ht="16.75" hidden="1" customHeight="1" outlineLevel="2">
      <c r="A721" s="1163">
        <v>194</v>
      </c>
      <c r="B721" s="1164"/>
      <c r="C721" s="1165"/>
      <c r="D721" s="1166"/>
      <c r="E721" s="587">
        <f t="shared" si="81"/>
        <v>0</v>
      </c>
      <c r="G721" s="1163">
        <v>194</v>
      </c>
      <c r="H721" s="1164"/>
      <c r="I721" s="1165"/>
      <c r="J721" s="1166"/>
      <c r="K721" s="587">
        <f t="shared" si="82"/>
        <v>0</v>
      </c>
      <c r="M721" s="1163">
        <v>194</v>
      </c>
      <c r="N721" s="1164"/>
      <c r="O721" s="1165"/>
      <c r="P721" s="1166"/>
      <c r="Q721" s="587">
        <f t="shared" si="83"/>
        <v>0</v>
      </c>
      <c r="S721" s="1163">
        <v>194</v>
      </c>
      <c r="T721" s="1164"/>
      <c r="U721" s="1165"/>
      <c r="V721" s="1166"/>
      <c r="W721" s="587">
        <f t="shared" si="84"/>
        <v>0</v>
      </c>
      <c r="Y721" s="1163">
        <v>194</v>
      </c>
      <c r="Z721" s="1164"/>
      <c r="AA721" s="1165"/>
      <c r="AB721" s="1166"/>
      <c r="AC721" s="587">
        <f t="shared" si="85"/>
        <v>0</v>
      </c>
      <c r="AE721" s="1163">
        <v>194</v>
      </c>
      <c r="AF721" s="1164"/>
      <c r="AG721" s="1165"/>
      <c r="AH721" s="1166"/>
      <c r="AI721" s="587">
        <f t="shared" si="86"/>
        <v>0</v>
      </c>
      <c r="AK721" s="1163">
        <v>194</v>
      </c>
      <c r="AL721" s="1164"/>
      <c r="AM721" s="1165"/>
      <c r="AN721" s="1166"/>
      <c r="AO721" s="587">
        <f t="shared" si="87"/>
        <v>0</v>
      </c>
      <c r="AQ721" s="1163">
        <v>194</v>
      </c>
      <c r="AR721" s="1164"/>
      <c r="AS721" s="1165"/>
      <c r="AT721" s="1166"/>
      <c r="AU721" s="587">
        <f t="shared" si="88"/>
        <v>0</v>
      </c>
      <c r="AW721" s="1163">
        <v>194</v>
      </c>
      <c r="AX721" s="1164"/>
      <c r="AY721" s="1165"/>
      <c r="AZ721" s="1166"/>
      <c r="BA721" s="587">
        <f t="shared" si="89"/>
        <v>0</v>
      </c>
    </row>
    <row r="722" spans="1:53" s="17" customFormat="1" ht="16.75" hidden="1" customHeight="1" outlineLevel="2">
      <c r="A722" s="1163">
        <v>195</v>
      </c>
      <c r="B722" s="1164"/>
      <c r="C722" s="1165"/>
      <c r="D722" s="1166"/>
      <c r="E722" s="587">
        <f t="shared" si="81"/>
        <v>0</v>
      </c>
      <c r="G722" s="1163">
        <v>195</v>
      </c>
      <c r="H722" s="1164"/>
      <c r="I722" s="1165"/>
      <c r="J722" s="1166"/>
      <c r="K722" s="587">
        <f t="shared" si="82"/>
        <v>0</v>
      </c>
      <c r="M722" s="1163">
        <v>195</v>
      </c>
      <c r="N722" s="1164"/>
      <c r="O722" s="1165"/>
      <c r="P722" s="1166"/>
      <c r="Q722" s="587">
        <f t="shared" si="83"/>
        <v>0</v>
      </c>
      <c r="S722" s="1163">
        <v>195</v>
      </c>
      <c r="T722" s="1164"/>
      <c r="U722" s="1165"/>
      <c r="V722" s="1166"/>
      <c r="W722" s="587">
        <f t="shared" si="84"/>
        <v>0</v>
      </c>
      <c r="Y722" s="1163">
        <v>195</v>
      </c>
      <c r="Z722" s="1164"/>
      <c r="AA722" s="1165"/>
      <c r="AB722" s="1166"/>
      <c r="AC722" s="587">
        <f t="shared" si="85"/>
        <v>0</v>
      </c>
      <c r="AE722" s="1163">
        <v>195</v>
      </c>
      <c r="AF722" s="1164"/>
      <c r="AG722" s="1165"/>
      <c r="AH722" s="1166"/>
      <c r="AI722" s="587">
        <f t="shared" si="86"/>
        <v>0</v>
      </c>
      <c r="AK722" s="1163">
        <v>195</v>
      </c>
      <c r="AL722" s="1164"/>
      <c r="AM722" s="1165"/>
      <c r="AN722" s="1166"/>
      <c r="AO722" s="587">
        <f t="shared" si="87"/>
        <v>0</v>
      </c>
      <c r="AQ722" s="1163">
        <v>195</v>
      </c>
      <c r="AR722" s="1164"/>
      <c r="AS722" s="1165"/>
      <c r="AT722" s="1166"/>
      <c r="AU722" s="587">
        <f t="shared" si="88"/>
        <v>0</v>
      </c>
      <c r="AW722" s="1163">
        <v>195</v>
      </c>
      <c r="AX722" s="1164"/>
      <c r="AY722" s="1165"/>
      <c r="AZ722" s="1166"/>
      <c r="BA722" s="587">
        <f t="shared" si="89"/>
        <v>0</v>
      </c>
    </row>
    <row r="723" spans="1:53" s="17" customFormat="1" ht="16.75" hidden="1" customHeight="1" outlineLevel="2">
      <c r="A723" s="1163">
        <v>196</v>
      </c>
      <c r="B723" s="1164"/>
      <c r="C723" s="1165"/>
      <c r="D723" s="1166"/>
      <c r="E723" s="587">
        <f t="shared" si="81"/>
        <v>0</v>
      </c>
      <c r="G723" s="1163">
        <v>196</v>
      </c>
      <c r="H723" s="1164"/>
      <c r="I723" s="1165"/>
      <c r="J723" s="1166"/>
      <c r="K723" s="587">
        <f t="shared" si="82"/>
        <v>0</v>
      </c>
      <c r="M723" s="1163">
        <v>196</v>
      </c>
      <c r="N723" s="1164"/>
      <c r="O723" s="1165"/>
      <c r="P723" s="1166"/>
      <c r="Q723" s="587">
        <f t="shared" si="83"/>
        <v>0</v>
      </c>
      <c r="S723" s="1163">
        <v>196</v>
      </c>
      <c r="T723" s="1164"/>
      <c r="U723" s="1165"/>
      <c r="V723" s="1166"/>
      <c r="W723" s="587">
        <f t="shared" si="84"/>
        <v>0</v>
      </c>
      <c r="Y723" s="1163">
        <v>196</v>
      </c>
      <c r="Z723" s="1164"/>
      <c r="AA723" s="1165"/>
      <c r="AB723" s="1166"/>
      <c r="AC723" s="587">
        <f t="shared" si="85"/>
        <v>0</v>
      </c>
      <c r="AE723" s="1163">
        <v>196</v>
      </c>
      <c r="AF723" s="1164"/>
      <c r="AG723" s="1165"/>
      <c r="AH723" s="1166"/>
      <c r="AI723" s="587">
        <f t="shared" si="86"/>
        <v>0</v>
      </c>
      <c r="AK723" s="1163">
        <v>196</v>
      </c>
      <c r="AL723" s="1164"/>
      <c r="AM723" s="1165"/>
      <c r="AN723" s="1166"/>
      <c r="AO723" s="587">
        <f t="shared" si="87"/>
        <v>0</v>
      </c>
      <c r="AQ723" s="1163">
        <v>196</v>
      </c>
      <c r="AR723" s="1164"/>
      <c r="AS723" s="1165"/>
      <c r="AT723" s="1166"/>
      <c r="AU723" s="587">
        <f t="shared" si="88"/>
        <v>0</v>
      </c>
      <c r="AW723" s="1163">
        <v>196</v>
      </c>
      <c r="AX723" s="1164"/>
      <c r="AY723" s="1165"/>
      <c r="AZ723" s="1166"/>
      <c r="BA723" s="587">
        <f t="shared" si="89"/>
        <v>0</v>
      </c>
    </row>
    <row r="724" spans="1:53" s="17" customFormat="1" ht="16.75" hidden="1" customHeight="1" outlineLevel="2">
      <c r="A724" s="1163">
        <v>197</v>
      </c>
      <c r="B724" s="1164"/>
      <c r="C724" s="1165"/>
      <c r="D724" s="1166"/>
      <c r="E724" s="587">
        <f t="shared" si="81"/>
        <v>0</v>
      </c>
      <c r="G724" s="1163">
        <v>197</v>
      </c>
      <c r="H724" s="1164"/>
      <c r="I724" s="1165"/>
      <c r="J724" s="1166"/>
      <c r="K724" s="587">
        <f t="shared" si="82"/>
        <v>0</v>
      </c>
      <c r="M724" s="1163">
        <v>197</v>
      </c>
      <c r="N724" s="1164"/>
      <c r="O724" s="1165"/>
      <c r="P724" s="1166"/>
      <c r="Q724" s="587">
        <f t="shared" si="83"/>
        <v>0</v>
      </c>
      <c r="S724" s="1163">
        <v>197</v>
      </c>
      <c r="T724" s="1164"/>
      <c r="U724" s="1165"/>
      <c r="V724" s="1166"/>
      <c r="W724" s="587">
        <f t="shared" si="84"/>
        <v>0</v>
      </c>
      <c r="Y724" s="1163">
        <v>197</v>
      </c>
      <c r="Z724" s="1164"/>
      <c r="AA724" s="1165"/>
      <c r="AB724" s="1166"/>
      <c r="AC724" s="587">
        <f t="shared" si="85"/>
        <v>0</v>
      </c>
      <c r="AE724" s="1163">
        <v>197</v>
      </c>
      <c r="AF724" s="1164"/>
      <c r="AG724" s="1165"/>
      <c r="AH724" s="1166"/>
      <c r="AI724" s="587">
        <f t="shared" si="86"/>
        <v>0</v>
      </c>
      <c r="AK724" s="1163">
        <v>197</v>
      </c>
      <c r="AL724" s="1164"/>
      <c r="AM724" s="1165"/>
      <c r="AN724" s="1166"/>
      <c r="AO724" s="587">
        <f t="shared" si="87"/>
        <v>0</v>
      </c>
      <c r="AQ724" s="1163">
        <v>197</v>
      </c>
      <c r="AR724" s="1164"/>
      <c r="AS724" s="1165"/>
      <c r="AT724" s="1166"/>
      <c r="AU724" s="587">
        <f t="shared" si="88"/>
        <v>0</v>
      </c>
      <c r="AW724" s="1163">
        <v>197</v>
      </c>
      <c r="AX724" s="1164"/>
      <c r="AY724" s="1165"/>
      <c r="AZ724" s="1166"/>
      <c r="BA724" s="587">
        <f t="shared" si="89"/>
        <v>0</v>
      </c>
    </row>
    <row r="725" spans="1:53" s="17" customFormat="1" ht="16.75" hidden="1" customHeight="1" outlineLevel="2">
      <c r="A725" s="1163">
        <v>198</v>
      </c>
      <c r="B725" s="1164"/>
      <c r="C725" s="1165"/>
      <c r="D725" s="1166"/>
      <c r="E725" s="587">
        <f t="shared" si="81"/>
        <v>0</v>
      </c>
      <c r="G725" s="1163">
        <v>198</v>
      </c>
      <c r="H725" s="1164"/>
      <c r="I725" s="1165"/>
      <c r="J725" s="1166"/>
      <c r="K725" s="587">
        <f t="shared" si="82"/>
        <v>0</v>
      </c>
      <c r="M725" s="1163">
        <v>198</v>
      </c>
      <c r="N725" s="1164"/>
      <c r="O725" s="1165"/>
      <c r="P725" s="1166"/>
      <c r="Q725" s="587">
        <f t="shared" si="83"/>
        <v>0</v>
      </c>
      <c r="S725" s="1163">
        <v>198</v>
      </c>
      <c r="T725" s="1164"/>
      <c r="U725" s="1165"/>
      <c r="V725" s="1166"/>
      <c r="W725" s="587">
        <f t="shared" si="84"/>
        <v>0</v>
      </c>
      <c r="Y725" s="1163">
        <v>198</v>
      </c>
      <c r="Z725" s="1164"/>
      <c r="AA725" s="1165"/>
      <c r="AB725" s="1166"/>
      <c r="AC725" s="587">
        <f t="shared" si="85"/>
        <v>0</v>
      </c>
      <c r="AE725" s="1163">
        <v>198</v>
      </c>
      <c r="AF725" s="1164"/>
      <c r="AG725" s="1165"/>
      <c r="AH725" s="1166"/>
      <c r="AI725" s="587">
        <f t="shared" si="86"/>
        <v>0</v>
      </c>
      <c r="AK725" s="1163">
        <v>198</v>
      </c>
      <c r="AL725" s="1164"/>
      <c r="AM725" s="1165"/>
      <c r="AN725" s="1166"/>
      <c r="AO725" s="587">
        <f t="shared" si="87"/>
        <v>0</v>
      </c>
      <c r="AQ725" s="1163">
        <v>198</v>
      </c>
      <c r="AR725" s="1164"/>
      <c r="AS725" s="1165"/>
      <c r="AT725" s="1166"/>
      <c r="AU725" s="587">
        <f t="shared" si="88"/>
        <v>0</v>
      </c>
      <c r="AW725" s="1163">
        <v>198</v>
      </c>
      <c r="AX725" s="1164"/>
      <c r="AY725" s="1165"/>
      <c r="AZ725" s="1166"/>
      <c r="BA725" s="587">
        <f t="shared" si="89"/>
        <v>0</v>
      </c>
    </row>
    <row r="726" spans="1:53" s="17" customFormat="1" ht="16.75" hidden="1" customHeight="1" outlineLevel="2">
      <c r="A726" s="1163">
        <v>199</v>
      </c>
      <c r="B726" s="1164"/>
      <c r="C726" s="1165"/>
      <c r="D726" s="1166"/>
      <c r="E726" s="587">
        <f t="shared" si="81"/>
        <v>0</v>
      </c>
      <c r="G726" s="1163">
        <v>199</v>
      </c>
      <c r="H726" s="1164"/>
      <c r="I726" s="1165"/>
      <c r="J726" s="1166"/>
      <c r="K726" s="587">
        <f t="shared" si="82"/>
        <v>0</v>
      </c>
      <c r="M726" s="1163">
        <v>199</v>
      </c>
      <c r="N726" s="1164"/>
      <c r="O726" s="1165"/>
      <c r="P726" s="1166"/>
      <c r="Q726" s="587">
        <f t="shared" si="83"/>
        <v>0</v>
      </c>
      <c r="S726" s="1163">
        <v>199</v>
      </c>
      <c r="T726" s="1164"/>
      <c r="U726" s="1165"/>
      <c r="V726" s="1166"/>
      <c r="W726" s="587">
        <f t="shared" si="84"/>
        <v>0</v>
      </c>
      <c r="Y726" s="1163">
        <v>199</v>
      </c>
      <c r="Z726" s="1164"/>
      <c r="AA726" s="1165"/>
      <c r="AB726" s="1166"/>
      <c r="AC726" s="587">
        <f t="shared" si="85"/>
        <v>0</v>
      </c>
      <c r="AE726" s="1163">
        <v>199</v>
      </c>
      <c r="AF726" s="1164"/>
      <c r="AG726" s="1165"/>
      <c r="AH726" s="1166"/>
      <c r="AI726" s="587">
        <f t="shared" si="86"/>
        <v>0</v>
      </c>
      <c r="AK726" s="1163">
        <v>199</v>
      </c>
      <c r="AL726" s="1164"/>
      <c r="AM726" s="1165"/>
      <c r="AN726" s="1166"/>
      <c r="AO726" s="587">
        <f t="shared" si="87"/>
        <v>0</v>
      </c>
      <c r="AQ726" s="1163">
        <v>199</v>
      </c>
      <c r="AR726" s="1164"/>
      <c r="AS726" s="1165"/>
      <c r="AT726" s="1166"/>
      <c r="AU726" s="587">
        <f t="shared" si="88"/>
        <v>0</v>
      </c>
      <c r="AW726" s="1163">
        <v>199</v>
      </c>
      <c r="AX726" s="1164"/>
      <c r="AY726" s="1165"/>
      <c r="AZ726" s="1166"/>
      <c r="BA726" s="587">
        <f t="shared" si="89"/>
        <v>0</v>
      </c>
    </row>
    <row r="727" spans="1:53" s="17" customFormat="1" ht="16.75" hidden="1" customHeight="1" outlineLevel="2">
      <c r="A727" s="1163">
        <v>200</v>
      </c>
      <c r="B727" s="1164"/>
      <c r="C727" s="1165"/>
      <c r="D727" s="1166"/>
      <c r="E727" s="587">
        <f t="shared" si="81"/>
        <v>0</v>
      </c>
      <c r="G727" s="1163">
        <v>200</v>
      </c>
      <c r="H727" s="1164"/>
      <c r="I727" s="1165"/>
      <c r="J727" s="1166"/>
      <c r="K727" s="587">
        <f t="shared" si="82"/>
        <v>0</v>
      </c>
      <c r="M727" s="1163">
        <v>200</v>
      </c>
      <c r="N727" s="1164"/>
      <c r="O727" s="1165"/>
      <c r="P727" s="1166"/>
      <c r="Q727" s="587">
        <f t="shared" si="83"/>
        <v>0</v>
      </c>
      <c r="S727" s="1163">
        <v>200</v>
      </c>
      <c r="T727" s="1164"/>
      <c r="U727" s="1165"/>
      <c r="V727" s="1166"/>
      <c r="W727" s="587">
        <f t="shared" si="84"/>
        <v>0</v>
      </c>
      <c r="Y727" s="1163">
        <v>200</v>
      </c>
      <c r="Z727" s="1164"/>
      <c r="AA727" s="1165"/>
      <c r="AB727" s="1166"/>
      <c r="AC727" s="587">
        <f t="shared" si="85"/>
        <v>0</v>
      </c>
      <c r="AE727" s="1163">
        <v>200</v>
      </c>
      <c r="AF727" s="1164"/>
      <c r="AG727" s="1165"/>
      <c r="AH727" s="1166"/>
      <c r="AI727" s="587">
        <f t="shared" si="86"/>
        <v>0</v>
      </c>
      <c r="AK727" s="1163">
        <v>200</v>
      </c>
      <c r="AL727" s="1164"/>
      <c r="AM727" s="1165"/>
      <c r="AN727" s="1166"/>
      <c r="AO727" s="587">
        <f t="shared" si="87"/>
        <v>0</v>
      </c>
      <c r="AQ727" s="1163">
        <v>200</v>
      </c>
      <c r="AR727" s="1164"/>
      <c r="AS727" s="1165"/>
      <c r="AT727" s="1166"/>
      <c r="AU727" s="587">
        <f t="shared" si="88"/>
        <v>0</v>
      </c>
      <c r="AW727" s="1163">
        <v>200</v>
      </c>
      <c r="AX727" s="1164"/>
      <c r="AY727" s="1165"/>
      <c r="AZ727" s="1166"/>
      <c r="BA727" s="587">
        <f t="shared" si="89"/>
        <v>0</v>
      </c>
    </row>
    <row r="728" spans="1:53" s="17" customFormat="1" ht="16.75" hidden="1" customHeight="1" outlineLevel="2">
      <c r="A728" s="1163">
        <v>201</v>
      </c>
      <c r="B728" s="1164"/>
      <c r="C728" s="1165"/>
      <c r="D728" s="1166"/>
      <c r="E728" s="587">
        <f t="shared" si="81"/>
        <v>0</v>
      </c>
      <c r="G728" s="1163">
        <v>201</v>
      </c>
      <c r="H728" s="1164"/>
      <c r="I728" s="1165"/>
      <c r="J728" s="1166"/>
      <c r="K728" s="587">
        <f t="shared" si="82"/>
        <v>0</v>
      </c>
      <c r="M728" s="1163">
        <v>201</v>
      </c>
      <c r="N728" s="1164"/>
      <c r="O728" s="1165"/>
      <c r="P728" s="1166"/>
      <c r="Q728" s="587">
        <f t="shared" si="83"/>
        <v>0</v>
      </c>
      <c r="S728" s="1163">
        <v>201</v>
      </c>
      <c r="T728" s="1164"/>
      <c r="U728" s="1165"/>
      <c r="V728" s="1166"/>
      <c r="W728" s="587">
        <f t="shared" si="84"/>
        <v>0</v>
      </c>
      <c r="Y728" s="1163">
        <v>201</v>
      </c>
      <c r="Z728" s="1164"/>
      <c r="AA728" s="1165"/>
      <c r="AB728" s="1166"/>
      <c r="AC728" s="587">
        <f t="shared" si="85"/>
        <v>0</v>
      </c>
      <c r="AE728" s="1163">
        <v>201</v>
      </c>
      <c r="AF728" s="1164"/>
      <c r="AG728" s="1165"/>
      <c r="AH728" s="1166"/>
      <c r="AI728" s="587">
        <f t="shared" si="86"/>
        <v>0</v>
      </c>
      <c r="AK728" s="1163">
        <v>201</v>
      </c>
      <c r="AL728" s="1164"/>
      <c r="AM728" s="1165"/>
      <c r="AN728" s="1166"/>
      <c r="AO728" s="587">
        <f t="shared" si="87"/>
        <v>0</v>
      </c>
      <c r="AQ728" s="1163">
        <v>201</v>
      </c>
      <c r="AR728" s="1164"/>
      <c r="AS728" s="1165"/>
      <c r="AT728" s="1166"/>
      <c r="AU728" s="587">
        <f t="shared" si="88"/>
        <v>0</v>
      </c>
      <c r="AW728" s="1163">
        <v>201</v>
      </c>
      <c r="AX728" s="1164"/>
      <c r="AY728" s="1165"/>
      <c r="AZ728" s="1166"/>
      <c r="BA728" s="587">
        <f t="shared" si="89"/>
        <v>0</v>
      </c>
    </row>
    <row r="729" spans="1:53" s="17" customFormat="1" ht="16.75" hidden="1" customHeight="1" outlineLevel="2">
      <c r="A729" s="1163">
        <v>202</v>
      </c>
      <c r="B729" s="1164"/>
      <c r="C729" s="1165"/>
      <c r="D729" s="1166"/>
      <c r="E729" s="587">
        <f t="shared" si="81"/>
        <v>0</v>
      </c>
      <c r="G729" s="1163">
        <v>202</v>
      </c>
      <c r="H729" s="1164"/>
      <c r="I729" s="1165"/>
      <c r="J729" s="1166"/>
      <c r="K729" s="587">
        <f t="shared" si="82"/>
        <v>0</v>
      </c>
      <c r="M729" s="1163">
        <v>202</v>
      </c>
      <c r="N729" s="1164"/>
      <c r="O729" s="1165"/>
      <c r="P729" s="1166"/>
      <c r="Q729" s="587">
        <f t="shared" si="83"/>
        <v>0</v>
      </c>
      <c r="S729" s="1163">
        <v>202</v>
      </c>
      <c r="T729" s="1164"/>
      <c r="U729" s="1165"/>
      <c r="V729" s="1166"/>
      <c r="W729" s="587">
        <f t="shared" si="84"/>
        <v>0</v>
      </c>
      <c r="Y729" s="1163">
        <v>202</v>
      </c>
      <c r="Z729" s="1164"/>
      <c r="AA729" s="1165"/>
      <c r="AB729" s="1166"/>
      <c r="AC729" s="587">
        <f t="shared" si="85"/>
        <v>0</v>
      </c>
      <c r="AE729" s="1163">
        <v>202</v>
      </c>
      <c r="AF729" s="1164"/>
      <c r="AG729" s="1165"/>
      <c r="AH729" s="1166"/>
      <c r="AI729" s="587">
        <f t="shared" si="86"/>
        <v>0</v>
      </c>
      <c r="AK729" s="1163">
        <v>202</v>
      </c>
      <c r="AL729" s="1164"/>
      <c r="AM729" s="1165"/>
      <c r="AN729" s="1166"/>
      <c r="AO729" s="587">
        <f t="shared" si="87"/>
        <v>0</v>
      </c>
      <c r="AQ729" s="1163">
        <v>202</v>
      </c>
      <c r="AR729" s="1164"/>
      <c r="AS729" s="1165"/>
      <c r="AT729" s="1166"/>
      <c r="AU729" s="587">
        <f t="shared" si="88"/>
        <v>0</v>
      </c>
      <c r="AW729" s="1163">
        <v>202</v>
      </c>
      <c r="AX729" s="1164"/>
      <c r="AY729" s="1165"/>
      <c r="AZ729" s="1166"/>
      <c r="BA729" s="587">
        <f t="shared" si="89"/>
        <v>0</v>
      </c>
    </row>
    <row r="730" spans="1:53" s="17" customFormat="1" ht="16.75" hidden="1" customHeight="1" outlineLevel="2">
      <c r="A730" s="1163">
        <v>203</v>
      </c>
      <c r="B730" s="1164"/>
      <c r="C730" s="1165"/>
      <c r="D730" s="1166"/>
      <c r="E730" s="587">
        <f t="shared" si="81"/>
        <v>0</v>
      </c>
      <c r="G730" s="1163">
        <v>203</v>
      </c>
      <c r="H730" s="1164"/>
      <c r="I730" s="1165"/>
      <c r="J730" s="1166"/>
      <c r="K730" s="587">
        <f t="shared" si="82"/>
        <v>0</v>
      </c>
      <c r="M730" s="1163">
        <v>203</v>
      </c>
      <c r="N730" s="1164"/>
      <c r="O730" s="1165"/>
      <c r="P730" s="1166"/>
      <c r="Q730" s="587">
        <f t="shared" si="83"/>
        <v>0</v>
      </c>
      <c r="S730" s="1163">
        <v>203</v>
      </c>
      <c r="T730" s="1164"/>
      <c r="U730" s="1165"/>
      <c r="V730" s="1166"/>
      <c r="W730" s="587">
        <f t="shared" si="84"/>
        <v>0</v>
      </c>
      <c r="Y730" s="1163">
        <v>203</v>
      </c>
      <c r="Z730" s="1164"/>
      <c r="AA730" s="1165"/>
      <c r="AB730" s="1166"/>
      <c r="AC730" s="587">
        <f t="shared" si="85"/>
        <v>0</v>
      </c>
      <c r="AE730" s="1163">
        <v>203</v>
      </c>
      <c r="AF730" s="1164"/>
      <c r="AG730" s="1165"/>
      <c r="AH730" s="1166"/>
      <c r="AI730" s="587">
        <f t="shared" si="86"/>
        <v>0</v>
      </c>
      <c r="AK730" s="1163">
        <v>203</v>
      </c>
      <c r="AL730" s="1164"/>
      <c r="AM730" s="1165"/>
      <c r="AN730" s="1166"/>
      <c r="AO730" s="587">
        <f t="shared" si="87"/>
        <v>0</v>
      </c>
      <c r="AQ730" s="1163">
        <v>203</v>
      </c>
      <c r="AR730" s="1164"/>
      <c r="AS730" s="1165"/>
      <c r="AT730" s="1166"/>
      <c r="AU730" s="587">
        <f t="shared" si="88"/>
        <v>0</v>
      </c>
      <c r="AW730" s="1163">
        <v>203</v>
      </c>
      <c r="AX730" s="1164"/>
      <c r="AY730" s="1165"/>
      <c r="AZ730" s="1166"/>
      <c r="BA730" s="587">
        <f t="shared" si="89"/>
        <v>0</v>
      </c>
    </row>
    <row r="731" spans="1:53" s="17" customFormat="1" ht="16.75" hidden="1" customHeight="1" outlineLevel="2">
      <c r="A731" s="1163">
        <v>204</v>
      </c>
      <c r="B731" s="1164"/>
      <c r="C731" s="1165"/>
      <c r="D731" s="1166"/>
      <c r="E731" s="587">
        <f t="shared" si="81"/>
        <v>0</v>
      </c>
      <c r="G731" s="1163">
        <v>204</v>
      </c>
      <c r="H731" s="1164"/>
      <c r="I731" s="1165"/>
      <c r="J731" s="1166"/>
      <c r="K731" s="587">
        <f t="shared" si="82"/>
        <v>0</v>
      </c>
      <c r="M731" s="1163">
        <v>204</v>
      </c>
      <c r="N731" s="1164"/>
      <c r="O731" s="1165"/>
      <c r="P731" s="1166"/>
      <c r="Q731" s="587">
        <f t="shared" si="83"/>
        <v>0</v>
      </c>
      <c r="S731" s="1163">
        <v>204</v>
      </c>
      <c r="T731" s="1164"/>
      <c r="U731" s="1165"/>
      <c r="V731" s="1166"/>
      <c r="W731" s="587">
        <f t="shared" si="84"/>
        <v>0</v>
      </c>
      <c r="Y731" s="1163">
        <v>204</v>
      </c>
      <c r="Z731" s="1164"/>
      <c r="AA731" s="1165"/>
      <c r="AB731" s="1166"/>
      <c r="AC731" s="587">
        <f t="shared" si="85"/>
        <v>0</v>
      </c>
      <c r="AE731" s="1163">
        <v>204</v>
      </c>
      <c r="AF731" s="1164"/>
      <c r="AG731" s="1165"/>
      <c r="AH731" s="1166"/>
      <c r="AI731" s="587">
        <f t="shared" si="86"/>
        <v>0</v>
      </c>
      <c r="AK731" s="1163">
        <v>204</v>
      </c>
      <c r="AL731" s="1164"/>
      <c r="AM731" s="1165"/>
      <c r="AN731" s="1166"/>
      <c r="AO731" s="587">
        <f t="shared" si="87"/>
        <v>0</v>
      </c>
      <c r="AQ731" s="1163">
        <v>204</v>
      </c>
      <c r="AR731" s="1164"/>
      <c r="AS731" s="1165"/>
      <c r="AT731" s="1166"/>
      <c r="AU731" s="587">
        <f t="shared" si="88"/>
        <v>0</v>
      </c>
      <c r="AW731" s="1163">
        <v>204</v>
      </c>
      <c r="AX731" s="1164"/>
      <c r="AY731" s="1165"/>
      <c r="AZ731" s="1166"/>
      <c r="BA731" s="587">
        <f t="shared" si="89"/>
        <v>0</v>
      </c>
    </row>
    <row r="732" spans="1:53" s="17" customFormat="1" ht="16.75" hidden="1" customHeight="1" outlineLevel="2">
      <c r="A732" s="1163">
        <v>205</v>
      </c>
      <c r="B732" s="1164"/>
      <c r="C732" s="1165"/>
      <c r="D732" s="1166"/>
      <c r="E732" s="587">
        <f t="shared" si="81"/>
        <v>0</v>
      </c>
      <c r="G732" s="1163">
        <v>205</v>
      </c>
      <c r="H732" s="1164"/>
      <c r="I732" s="1165"/>
      <c r="J732" s="1166"/>
      <c r="K732" s="587">
        <f t="shared" si="82"/>
        <v>0</v>
      </c>
      <c r="M732" s="1163">
        <v>205</v>
      </c>
      <c r="N732" s="1164"/>
      <c r="O732" s="1165"/>
      <c r="P732" s="1166"/>
      <c r="Q732" s="587">
        <f t="shared" si="83"/>
        <v>0</v>
      </c>
      <c r="S732" s="1163">
        <v>205</v>
      </c>
      <c r="T732" s="1164"/>
      <c r="U732" s="1165"/>
      <c r="V732" s="1166"/>
      <c r="W732" s="587">
        <f t="shared" si="84"/>
        <v>0</v>
      </c>
      <c r="Y732" s="1163">
        <v>205</v>
      </c>
      <c r="Z732" s="1164"/>
      <c r="AA732" s="1165"/>
      <c r="AB732" s="1166"/>
      <c r="AC732" s="587">
        <f t="shared" si="85"/>
        <v>0</v>
      </c>
      <c r="AE732" s="1163">
        <v>205</v>
      </c>
      <c r="AF732" s="1164"/>
      <c r="AG732" s="1165"/>
      <c r="AH732" s="1166"/>
      <c r="AI732" s="587">
        <f t="shared" si="86"/>
        <v>0</v>
      </c>
      <c r="AK732" s="1163">
        <v>205</v>
      </c>
      <c r="AL732" s="1164"/>
      <c r="AM732" s="1165"/>
      <c r="AN732" s="1166"/>
      <c r="AO732" s="587">
        <f t="shared" si="87"/>
        <v>0</v>
      </c>
      <c r="AQ732" s="1163">
        <v>205</v>
      </c>
      <c r="AR732" s="1164"/>
      <c r="AS732" s="1165"/>
      <c r="AT732" s="1166"/>
      <c r="AU732" s="587">
        <f t="shared" si="88"/>
        <v>0</v>
      </c>
      <c r="AW732" s="1163">
        <v>205</v>
      </c>
      <c r="AX732" s="1164"/>
      <c r="AY732" s="1165"/>
      <c r="AZ732" s="1166"/>
      <c r="BA732" s="587">
        <f t="shared" si="89"/>
        <v>0</v>
      </c>
    </row>
    <row r="733" spans="1:53" s="17" customFormat="1" ht="16.75" hidden="1" customHeight="1" outlineLevel="2">
      <c r="A733" s="1163">
        <v>206</v>
      </c>
      <c r="B733" s="1164"/>
      <c r="C733" s="1165"/>
      <c r="D733" s="1166"/>
      <c r="E733" s="587">
        <f t="shared" si="81"/>
        <v>0</v>
      </c>
      <c r="G733" s="1163">
        <v>206</v>
      </c>
      <c r="H733" s="1164"/>
      <c r="I733" s="1165"/>
      <c r="J733" s="1166"/>
      <c r="K733" s="587">
        <f t="shared" si="82"/>
        <v>0</v>
      </c>
      <c r="M733" s="1163">
        <v>206</v>
      </c>
      <c r="N733" s="1164"/>
      <c r="O733" s="1165"/>
      <c r="P733" s="1166"/>
      <c r="Q733" s="587">
        <f t="shared" si="83"/>
        <v>0</v>
      </c>
      <c r="S733" s="1163">
        <v>206</v>
      </c>
      <c r="T733" s="1164"/>
      <c r="U733" s="1165"/>
      <c r="V733" s="1166"/>
      <c r="W733" s="587">
        <f t="shared" si="84"/>
        <v>0</v>
      </c>
      <c r="Y733" s="1163">
        <v>206</v>
      </c>
      <c r="Z733" s="1164"/>
      <c r="AA733" s="1165"/>
      <c r="AB733" s="1166"/>
      <c r="AC733" s="587">
        <f t="shared" si="85"/>
        <v>0</v>
      </c>
      <c r="AE733" s="1163">
        <v>206</v>
      </c>
      <c r="AF733" s="1164"/>
      <c r="AG733" s="1165"/>
      <c r="AH733" s="1166"/>
      <c r="AI733" s="587">
        <f t="shared" si="86"/>
        <v>0</v>
      </c>
      <c r="AK733" s="1163">
        <v>206</v>
      </c>
      <c r="AL733" s="1164"/>
      <c r="AM733" s="1165"/>
      <c r="AN733" s="1166"/>
      <c r="AO733" s="587">
        <f t="shared" si="87"/>
        <v>0</v>
      </c>
      <c r="AQ733" s="1163">
        <v>206</v>
      </c>
      <c r="AR733" s="1164"/>
      <c r="AS733" s="1165"/>
      <c r="AT733" s="1166"/>
      <c r="AU733" s="587">
        <f t="shared" si="88"/>
        <v>0</v>
      </c>
      <c r="AW733" s="1163">
        <v>206</v>
      </c>
      <c r="AX733" s="1164"/>
      <c r="AY733" s="1165"/>
      <c r="AZ733" s="1166"/>
      <c r="BA733" s="587">
        <f t="shared" si="89"/>
        <v>0</v>
      </c>
    </row>
    <row r="734" spans="1:53" s="17" customFormat="1" ht="16.75" hidden="1" customHeight="1" outlineLevel="2">
      <c r="A734" s="1163">
        <v>207</v>
      </c>
      <c r="B734" s="1164"/>
      <c r="C734" s="1165"/>
      <c r="D734" s="1166"/>
      <c r="E734" s="587">
        <f t="shared" si="81"/>
        <v>0</v>
      </c>
      <c r="G734" s="1163">
        <v>207</v>
      </c>
      <c r="H734" s="1164"/>
      <c r="I734" s="1165"/>
      <c r="J734" s="1166"/>
      <c r="K734" s="587">
        <f t="shared" si="82"/>
        <v>0</v>
      </c>
      <c r="M734" s="1163">
        <v>207</v>
      </c>
      <c r="N734" s="1164"/>
      <c r="O734" s="1165"/>
      <c r="P734" s="1166"/>
      <c r="Q734" s="587">
        <f t="shared" si="83"/>
        <v>0</v>
      </c>
      <c r="S734" s="1163">
        <v>207</v>
      </c>
      <c r="T734" s="1164"/>
      <c r="U734" s="1165"/>
      <c r="V734" s="1166"/>
      <c r="W734" s="587">
        <f t="shared" si="84"/>
        <v>0</v>
      </c>
      <c r="Y734" s="1163">
        <v>207</v>
      </c>
      <c r="Z734" s="1164"/>
      <c r="AA734" s="1165"/>
      <c r="AB734" s="1166"/>
      <c r="AC734" s="587">
        <f t="shared" si="85"/>
        <v>0</v>
      </c>
      <c r="AE734" s="1163">
        <v>207</v>
      </c>
      <c r="AF734" s="1164"/>
      <c r="AG734" s="1165"/>
      <c r="AH734" s="1166"/>
      <c r="AI734" s="587">
        <f t="shared" si="86"/>
        <v>0</v>
      </c>
      <c r="AK734" s="1163">
        <v>207</v>
      </c>
      <c r="AL734" s="1164"/>
      <c r="AM734" s="1165"/>
      <c r="AN734" s="1166"/>
      <c r="AO734" s="587">
        <f t="shared" si="87"/>
        <v>0</v>
      </c>
      <c r="AQ734" s="1163">
        <v>207</v>
      </c>
      <c r="AR734" s="1164"/>
      <c r="AS734" s="1165"/>
      <c r="AT734" s="1166"/>
      <c r="AU734" s="587">
        <f t="shared" si="88"/>
        <v>0</v>
      </c>
      <c r="AW734" s="1163">
        <v>207</v>
      </c>
      <c r="AX734" s="1164"/>
      <c r="AY734" s="1165"/>
      <c r="AZ734" s="1166"/>
      <c r="BA734" s="587">
        <f t="shared" si="89"/>
        <v>0</v>
      </c>
    </row>
    <row r="735" spans="1:53" s="17" customFormat="1" ht="16.75" hidden="1" customHeight="1" outlineLevel="2">
      <c r="A735" s="1163">
        <v>208</v>
      </c>
      <c r="B735" s="1164"/>
      <c r="C735" s="1165"/>
      <c r="D735" s="1166"/>
      <c r="E735" s="587">
        <f t="shared" si="81"/>
        <v>0</v>
      </c>
      <c r="G735" s="1163">
        <v>208</v>
      </c>
      <c r="H735" s="1164"/>
      <c r="I735" s="1165"/>
      <c r="J735" s="1166"/>
      <c r="K735" s="587">
        <f t="shared" si="82"/>
        <v>0</v>
      </c>
      <c r="M735" s="1163">
        <v>208</v>
      </c>
      <c r="N735" s="1164"/>
      <c r="O735" s="1165"/>
      <c r="P735" s="1166"/>
      <c r="Q735" s="587">
        <f t="shared" si="83"/>
        <v>0</v>
      </c>
      <c r="S735" s="1163">
        <v>208</v>
      </c>
      <c r="T735" s="1164"/>
      <c r="U735" s="1165"/>
      <c r="V735" s="1166"/>
      <c r="W735" s="587">
        <f t="shared" si="84"/>
        <v>0</v>
      </c>
      <c r="Y735" s="1163">
        <v>208</v>
      </c>
      <c r="Z735" s="1164"/>
      <c r="AA735" s="1165"/>
      <c r="AB735" s="1166"/>
      <c r="AC735" s="587">
        <f t="shared" si="85"/>
        <v>0</v>
      </c>
      <c r="AE735" s="1163">
        <v>208</v>
      </c>
      <c r="AF735" s="1164"/>
      <c r="AG735" s="1165"/>
      <c r="AH735" s="1166"/>
      <c r="AI735" s="587">
        <f t="shared" si="86"/>
        <v>0</v>
      </c>
      <c r="AK735" s="1163">
        <v>208</v>
      </c>
      <c r="AL735" s="1164"/>
      <c r="AM735" s="1165"/>
      <c r="AN735" s="1166"/>
      <c r="AO735" s="587">
        <f t="shared" si="87"/>
        <v>0</v>
      </c>
      <c r="AQ735" s="1163">
        <v>208</v>
      </c>
      <c r="AR735" s="1164"/>
      <c r="AS735" s="1165"/>
      <c r="AT735" s="1166"/>
      <c r="AU735" s="587">
        <f t="shared" si="88"/>
        <v>0</v>
      </c>
      <c r="AW735" s="1163">
        <v>208</v>
      </c>
      <c r="AX735" s="1164"/>
      <c r="AY735" s="1165"/>
      <c r="AZ735" s="1166"/>
      <c r="BA735" s="587">
        <f t="shared" si="89"/>
        <v>0</v>
      </c>
    </row>
    <row r="736" spans="1:53" s="17" customFormat="1" ht="16.75" hidden="1" customHeight="1" outlineLevel="2">
      <c r="A736" s="1163">
        <v>209</v>
      </c>
      <c r="B736" s="1164"/>
      <c r="C736" s="1165"/>
      <c r="D736" s="1166"/>
      <c r="E736" s="587">
        <f t="shared" si="81"/>
        <v>0</v>
      </c>
      <c r="G736" s="1163">
        <v>209</v>
      </c>
      <c r="H736" s="1164"/>
      <c r="I736" s="1165"/>
      <c r="J736" s="1166"/>
      <c r="K736" s="587">
        <f t="shared" si="82"/>
        <v>0</v>
      </c>
      <c r="M736" s="1163">
        <v>209</v>
      </c>
      <c r="N736" s="1164"/>
      <c r="O736" s="1165"/>
      <c r="P736" s="1166"/>
      <c r="Q736" s="587">
        <f t="shared" si="83"/>
        <v>0</v>
      </c>
      <c r="S736" s="1163">
        <v>209</v>
      </c>
      <c r="T736" s="1164"/>
      <c r="U736" s="1165"/>
      <c r="V736" s="1166"/>
      <c r="W736" s="587">
        <f t="shared" si="84"/>
        <v>0</v>
      </c>
      <c r="Y736" s="1163">
        <v>209</v>
      </c>
      <c r="Z736" s="1164"/>
      <c r="AA736" s="1165"/>
      <c r="AB736" s="1166"/>
      <c r="AC736" s="587">
        <f t="shared" si="85"/>
        <v>0</v>
      </c>
      <c r="AE736" s="1163">
        <v>209</v>
      </c>
      <c r="AF736" s="1164"/>
      <c r="AG736" s="1165"/>
      <c r="AH736" s="1166"/>
      <c r="AI736" s="587">
        <f t="shared" si="86"/>
        <v>0</v>
      </c>
      <c r="AK736" s="1163">
        <v>209</v>
      </c>
      <c r="AL736" s="1164"/>
      <c r="AM736" s="1165"/>
      <c r="AN736" s="1166"/>
      <c r="AO736" s="587">
        <f t="shared" si="87"/>
        <v>0</v>
      </c>
      <c r="AQ736" s="1163">
        <v>209</v>
      </c>
      <c r="AR736" s="1164"/>
      <c r="AS736" s="1165"/>
      <c r="AT736" s="1166"/>
      <c r="AU736" s="587">
        <f t="shared" si="88"/>
        <v>0</v>
      </c>
      <c r="AW736" s="1163">
        <v>209</v>
      </c>
      <c r="AX736" s="1164"/>
      <c r="AY736" s="1165"/>
      <c r="AZ736" s="1166"/>
      <c r="BA736" s="587">
        <f t="shared" si="89"/>
        <v>0</v>
      </c>
    </row>
    <row r="737" spans="1:53" s="17" customFormat="1" ht="16.75" hidden="1" customHeight="1" outlineLevel="2">
      <c r="A737" s="1163">
        <v>210</v>
      </c>
      <c r="B737" s="1164"/>
      <c r="C737" s="1165"/>
      <c r="D737" s="1166"/>
      <c r="E737" s="587">
        <f t="shared" si="81"/>
        <v>0</v>
      </c>
      <c r="G737" s="1163">
        <v>210</v>
      </c>
      <c r="H737" s="1164"/>
      <c r="I737" s="1165"/>
      <c r="J737" s="1166"/>
      <c r="K737" s="587">
        <f t="shared" si="82"/>
        <v>0</v>
      </c>
      <c r="M737" s="1163">
        <v>210</v>
      </c>
      <c r="N737" s="1164"/>
      <c r="O737" s="1165"/>
      <c r="P737" s="1166"/>
      <c r="Q737" s="587">
        <f t="shared" si="83"/>
        <v>0</v>
      </c>
      <c r="S737" s="1163">
        <v>210</v>
      </c>
      <c r="T737" s="1164"/>
      <c r="U737" s="1165"/>
      <c r="V737" s="1166"/>
      <c r="W737" s="587">
        <f t="shared" si="84"/>
        <v>0</v>
      </c>
      <c r="Y737" s="1163">
        <v>210</v>
      </c>
      <c r="Z737" s="1164"/>
      <c r="AA737" s="1165"/>
      <c r="AB737" s="1166"/>
      <c r="AC737" s="587">
        <f t="shared" si="85"/>
        <v>0</v>
      </c>
      <c r="AE737" s="1163">
        <v>210</v>
      </c>
      <c r="AF737" s="1164"/>
      <c r="AG737" s="1165"/>
      <c r="AH737" s="1166"/>
      <c r="AI737" s="587">
        <f t="shared" si="86"/>
        <v>0</v>
      </c>
      <c r="AK737" s="1163">
        <v>210</v>
      </c>
      <c r="AL737" s="1164"/>
      <c r="AM737" s="1165"/>
      <c r="AN737" s="1166"/>
      <c r="AO737" s="587">
        <f t="shared" si="87"/>
        <v>0</v>
      </c>
      <c r="AQ737" s="1163">
        <v>210</v>
      </c>
      <c r="AR737" s="1164"/>
      <c r="AS737" s="1165"/>
      <c r="AT737" s="1166"/>
      <c r="AU737" s="587">
        <f t="shared" si="88"/>
        <v>0</v>
      </c>
      <c r="AW737" s="1163">
        <v>210</v>
      </c>
      <c r="AX737" s="1164"/>
      <c r="AY737" s="1165"/>
      <c r="AZ737" s="1166"/>
      <c r="BA737" s="587">
        <f t="shared" si="89"/>
        <v>0</v>
      </c>
    </row>
    <row r="738" spans="1:53" s="17" customFormat="1" ht="16.75" hidden="1" customHeight="1" outlineLevel="2">
      <c r="A738" s="1163">
        <v>211</v>
      </c>
      <c r="B738" s="1164"/>
      <c r="C738" s="1165"/>
      <c r="D738" s="1166"/>
      <c r="E738" s="587">
        <f t="shared" si="81"/>
        <v>0</v>
      </c>
      <c r="G738" s="1163">
        <v>211</v>
      </c>
      <c r="H738" s="1164"/>
      <c r="I738" s="1165"/>
      <c r="J738" s="1166"/>
      <c r="K738" s="587">
        <f t="shared" si="82"/>
        <v>0</v>
      </c>
      <c r="M738" s="1163">
        <v>211</v>
      </c>
      <c r="N738" s="1164"/>
      <c r="O738" s="1165"/>
      <c r="P738" s="1166"/>
      <c r="Q738" s="587">
        <f t="shared" si="83"/>
        <v>0</v>
      </c>
      <c r="S738" s="1163">
        <v>211</v>
      </c>
      <c r="T738" s="1164"/>
      <c r="U738" s="1165"/>
      <c r="V738" s="1166"/>
      <c r="W738" s="587">
        <f t="shared" si="84"/>
        <v>0</v>
      </c>
      <c r="Y738" s="1163">
        <v>211</v>
      </c>
      <c r="Z738" s="1164"/>
      <c r="AA738" s="1165"/>
      <c r="AB738" s="1166"/>
      <c r="AC738" s="587">
        <f t="shared" si="85"/>
        <v>0</v>
      </c>
      <c r="AE738" s="1163">
        <v>211</v>
      </c>
      <c r="AF738" s="1164"/>
      <c r="AG738" s="1165"/>
      <c r="AH738" s="1166"/>
      <c r="AI738" s="587">
        <f t="shared" si="86"/>
        <v>0</v>
      </c>
      <c r="AK738" s="1163">
        <v>211</v>
      </c>
      <c r="AL738" s="1164"/>
      <c r="AM738" s="1165"/>
      <c r="AN738" s="1166"/>
      <c r="AO738" s="587">
        <f t="shared" si="87"/>
        <v>0</v>
      </c>
      <c r="AQ738" s="1163">
        <v>211</v>
      </c>
      <c r="AR738" s="1164"/>
      <c r="AS738" s="1165"/>
      <c r="AT738" s="1166"/>
      <c r="AU738" s="587">
        <f t="shared" si="88"/>
        <v>0</v>
      </c>
      <c r="AW738" s="1163">
        <v>211</v>
      </c>
      <c r="AX738" s="1164"/>
      <c r="AY738" s="1165"/>
      <c r="AZ738" s="1166"/>
      <c r="BA738" s="587">
        <f t="shared" si="89"/>
        <v>0</v>
      </c>
    </row>
    <row r="739" spans="1:53" s="17" customFormat="1" ht="16.75" hidden="1" customHeight="1" outlineLevel="2">
      <c r="A739" s="1163">
        <v>212</v>
      </c>
      <c r="B739" s="1164"/>
      <c r="C739" s="1165"/>
      <c r="D739" s="1166"/>
      <c r="E739" s="587">
        <f t="shared" si="81"/>
        <v>0</v>
      </c>
      <c r="G739" s="1163">
        <v>212</v>
      </c>
      <c r="H739" s="1164"/>
      <c r="I739" s="1165"/>
      <c r="J739" s="1166"/>
      <c r="K739" s="587">
        <f t="shared" si="82"/>
        <v>0</v>
      </c>
      <c r="M739" s="1163">
        <v>212</v>
      </c>
      <c r="N739" s="1164"/>
      <c r="O739" s="1165"/>
      <c r="P739" s="1166"/>
      <c r="Q739" s="587">
        <f t="shared" si="83"/>
        <v>0</v>
      </c>
      <c r="S739" s="1163">
        <v>212</v>
      </c>
      <c r="T739" s="1164"/>
      <c r="U739" s="1165"/>
      <c r="V739" s="1166"/>
      <c r="W739" s="587">
        <f t="shared" si="84"/>
        <v>0</v>
      </c>
      <c r="Y739" s="1163">
        <v>212</v>
      </c>
      <c r="Z739" s="1164"/>
      <c r="AA739" s="1165"/>
      <c r="AB739" s="1166"/>
      <c r="AC739" s="587">
        <f t="shared" si="85"/>
        <v>0</v>
      </c>
      <c r="AE739" s="1163">
        <v>212</v>
      </c>
      <c r="AF739" s="1164"/>
      <c r="AG739" s="1165"/>
      <c r="AH739" s="1166"/>
      <c r="AI739" s="587">
        <f t="shared" si="86"/>
        <v>0</v>
      </c>
      <c r="AK739" s="1163">
        <v>212</v>
      </c>
      <c r="AL739" s="1164"/>
      <c r="AM739" s="1165"/>
      <c r="AN739" s="1166"/>
      <c r="AO739" s="587">
        <f t="shared" si="87"/>
        <v>0</v>
      </c>
      <c r="AQ739" s="1163">
        <v>212</v>
      </c>
      <c r="AR739" s="1164"/>
      <c r="AS739" s="1165"/>
      <c r="AT739" s="1166"/>
      <c r="AU739" s="587">
        <f t="shared" si="88"/>
        <v>0</v>
      </c>
      <c r="AW739" s="1163">
        <v>212</v>
      </c>
      <c r="AX739" s="1164"/>
      <c r="AY739" s="1165"/>
      <c r="AZ739" s="1166"/>
      <c r="BA739" s="587">
        <f t="shared" si="89"/>
        <v>0</v>
      </c>
    </row>
    <row r="740" spans="1:53" s="17" customFormat="1" ht="16.75" hidden="1" customHeight="1" outlineLevel="2">
      <c r="A740" s="1163">
        <v>213</v>
      </c>
      <c r="B740" s="1164"/>
      <c r="C740" s="1165"/>
      <c r="D740" s="1166"/>
      <c r="E740" s="587">
        <f t="shared" si="81"/>
        <v>0</v>
      </c>
      <c r="G740" s="1163">
        <v>213</v>
      </c>
      <c r="H740" s="1164"/>
      <c r="I740" s="1165"/>
      <c r="J740" s="1166"/>
      <c r="K740" s="587">
        <f t="shared" si="82"/>
        <v>0</v>
      </c>
      <c r="M740" s="1163">
        <v>213</v>
      </c>
      <c r="N740" s="1164"/>
      <c r="O740" s="1165"/>
      <c r="P740" s="1166"/>
      <c r="Q740" s="587">
        <f t="shared" si="83"/>
        <v>0</v>
      </c>
      <c r="S740" s="1163">
        <v>213</v>
      </c>
      <c r="T740" s="1164"/>
      <c r="U740" s="1165"/>
      <c r="V740" s="1166"/>
      <c r="W740" s="587">
        <f t="shared" si="84"/>
        <v>0</v>
      </c>
      <c r="Y740" s="1163">
        <v>213</v>
      </c>
      <c r="Z740" s="1164"/>
      <c r="AA740" s="1165"/>
      <c r="AB740" s="1166"/>
      <c r="AC740" s="587">
        <f t="shared" si="85"/>
        <v>0</v>
      </c>
      <c r="AE740" s="1163">
        <v>213</v>
      </c>
      <c r="AF740" s="1164"/>
      <c r="AG740" s="1165"/>
      <c r="AH740" s="1166"/>
      <c r="AI740" s="587">
        <f t="shared" si="86"/>
        <v>0</v>
      </c>
      <c r="AK740" s="1163">
        <v>213</v>
      </c>
      <c r="AL740" s="1164"/>
      <c r="AM740" s="1165"/>
      <c r="AN740" s="1166"/>
      <c r="AO740" s="587">
        <f t="shared" si="87"/>
        <v>0</v>
      </c>
      <c r="AQ740" s="1163">
        <v>213</v>
      </c>
      <c r="AR740" s="1164"/>
      <c r="AS740" s="1165"/>
      <c r="AT740" s="1166"/>
      <c r="AU740" s="587">
        <f t="shared" si="88"/>
        <v>0</v>
      </c>
      <c r="AW740" s="1163">
        <v>213</v>
      </c>
      <c r="AX740" s="1164"/>
      <c r="AY740" s="1165"/>
      <c r="AZ740" s="1166"/>
      <c r="BA740" s="587">
        <f t="shared" si="89"/>
        <v>0</v>
      </c>
    </row>
    <row r="741" spans="1:53" s="17" customFormat="1" ht="16.75" hidden="1" customHeight="1" outlineLevel="2">
      <c r="A741" s="1163">
        <v>214</v>
      </c>
      <c r="B741" s="1164"/>
      <c r="C741" s="1165"/>
      <c r="D741" s="1166"/>
      <c r="E741" s="587">
        <f t="shared" si="81"/>
        <v>0</v>
      </c>
      <c r="G741" s="1163">
        <v>214</v>
      </c>
      <c r="H741" s="1164"/>
      <c r="I741" s="1165"/>
      <c r="J741" s="1166"/>
      <c r="K741" s="587">
        <f t="shared" si="82"/>
        <v>0</v>
      </c>
      <c r="M741" s="1163">
        <v>214</v>
      </c>
      <c r="N741" s="1164"/>
      <c r="O741" s="1165"/>
      <c r="P741" s="1166"/>
      <c r="Q741" s="587">
        <f t="shared" si="83"/>
        <v>0</v>
      </c>
      <c r="S741" s="1163">
        <v>214</v>
      </c>
      <c r="T741" s="1164"/>
      <c r="U741" s="1165"/>
      <c r="V741" s="1166"/>
      <c r="W741" s="587">
        <f t="shared" si="84"/>
        <v>0</v>
      </c>
      <c r="Y741" s="1163">
        <v>214</v>
      </c>
      <c r="Z741" s="1164"/>
      <c r="AA741" s="1165"/>
      <c r="AB741" s="1166"/>
      <c r="AC741" s="587">
        <f t="shared" si="85"/>
        <v>0</v>
      </c>
      <c r="AE741" s="1163">
        <v>214</v>
      </c>
      <c r="AF741" s="1164"/>
      <c r="AG741" s="1165"/>
      <c r="AH741" s="1166"/>
      <c r="AI741" s="587">
        <f t="shared" si="86"/>
        <v>0</v>
      </c>
      <c r="AK741" s="1163">
        <v>214</v>
      </c>
      <c r="AL741" s="1164"/>
      <c r="AM741" s="1165"/>
      <c r="AN741" s="1166"/>
      <c r="AO741" s="587">
        <f t="shared" si="87"/>
        <v>0</v>
      </c>
      <c r="AQ741" s="1163">
        <v>214</v>
      </c>
      <c r="AR741" s="1164"/>
      <c r="AS741" s="1165"/>
      <c r="AT741" s="1166"/>
      <c r="AU741" s="587">
        <f t="shared" si="88"/>
        <v>0</v>
      </c>
      <c r="AW741" s="1163">
        <v>214</v>
      </c>
      <c r="AX741" s="1164"/>
      <c r="AY741" s="1165"/>
      <c r="AZ741" s="1166"/>
      <c r="BA741" s="587">
        <f t="shared" si="89"/>
        <v>0</v>
      </c>
    </row>
    <row r="742" spans="1:53" s="17" customFormat="1" ht="16.75" hidden="1" customHeight="1" outlineLevel="2">
      <c r="A742" s="1163">
        <v>215</v>
      </c>
      <c r="B742" s="1164"/>
      <c r="C742" s="1165"/>
      <c r="D742" s="1166"/>
      <c r="E742" s="587">
        <f t="shared" ref="E742:E805" si="90">IF(AND(C742&gt;=D$521,C742&lt;=D$520),1,0)</f>
        <v>0</v>
      </c>
      <c r="G742" s="1163">
        <v>215</v>
      </c>
      <c r="H742" s="1164"/>
      <c r="I742" s="1165"/>
      <c r="J742" s="1166"/>
      <c r="K742" s="587">
        <f t="shared" ref="K742:K805" si="91">IF(AND(I742&gt;=J$521,I742&lt;=J$520),1,0)</f>
        <v>0</v>
      </c>
      <c r="M742" s="1163">
        <v>215</v>
      </c>
      <c r="N742" s="1164"/>
      <c r="O742" s="1165"/>
      <c r="P742" s="1166"/>
      <c r="Q742" s="587">
        <f t="shared" ref="Q742:Q805" si="92">IF(AND(O742&gt;=P$521,O742&lt;=P$520),1,0)</f>
        <v>0</v>
      </c>
      <c r="S742" s="1163">
        <v>215</v>
      </c>
      <c r="T742" s="1164"/>
      <c r="U742" s="1165"/>
      <c r="V742" s="1166"/>
      <c r="W742" s="587">
        <f t="shared" ref="W742:W805" si="93">IF(AND(U742&gt;=V$521,U742&lt;=V$520),1,0)</f>
        <v>0</v>
      </c>
      <c r="Y742" s="1163">
        <v>215</v>
      </c>
      <c r="Z742" s="1164"/>
      <c r="AA742" s="1165"/>
      <c r="AB742" s="1166"/>
      <c r="AC742" s="587">
        <f t="shared" ref="AC742:AC805" si="94">IF(AND(AA742&gt;=AB$521,AA742&lt;=AB$520),1,0)</f>
        <v>0</v>
      </c>
      <c r="AE742" s="1163">
        <v>215</v>
      </c>
      <c r="AF742" s="1164"/>
      <c r="AG742" s="1165"/>
      <c r="AH742" s="1166"/>
      <c r="AI742" s="587">
        <f t="shared" ref="AI742:AI805" si="95">IF(AND(AG742&gt;=AH$521,AG742&lt;=AH$520),1,0)</f>
        <v>0</v>
      </c>
      <c r="AK742" s="1163">
        <v>215</v>
      </c>
      <c r="AL742" s="1164"/>
      <c r="AM742" s="1165"/>
      <c r="AN742" s="1166"/>
      <c r="AO742" s="587">
        <f t="shared" ref="AO742:AO805" si="96">IF(AND(AM742&gt;=AN$521,AM742&lt;=AN$520),1,0)</f>
        <v>0</v>
      </c>
      <c r="AQ742" s="1163">
        <v>215</v>
      </c>
      <c r="AR742" s="1164"/>
      <c r="AS742" s="1165"/>
      <c r="AT742" s="1166"/>
      <c r="AU742" s="587">
        <f t="shared" ref="AU742:AU805" si="97">IF(AND(AS742&gt;=AT$521,AS742&lt;=AT$520),1,0)</f>
        <v>0</v>
      </c>
      <c r="AW742" s="1163">
        <v>215</v>
      </c>
      <c r="AX742" s="1164"/>
      <c r="AY742" s="1165"/>
      <c r="AZ742" s="1166"/>
      <c r="BA742" s="587">
        <f t="shared" ref="BA742:BA805" si="98">IF(AND(AY742&gt;=AZ$521,AY742&lt;=AZ$520),1,0)</f>
        <v>0</v>
      </c>
    </row>
    <row r="743" spans="1:53" s="17" customFormat="1" ht="16.75" hidden="1" customHeight="1" outlineLevel="2">
      <c r="A743" s="1163">
        <v>216</v>
      </c>
      <c r="B743" s="1164"/>
      <c r="C743" s="1165"/>
      <c r="D743" s="1166"/>
      <c r="E743" s="587">
        <f t="shared" si="90"/>
        <v>0</v>
      </c>
      <c r="G743" s="1163">
        <v>216</v>
      </c>
      <c r="H743" s="1164"/>
      <c r="I743" s="1165"/>
      <c r="J743" s="1166"/>
      <c r="K743" s="587">
        <f t="shared" si="91"/>
        <v>0</v>
      </c>
      <c r="M743" s="1163">
        <v>216</v>
      </c>
      <c r="N743" s="1164"/>
      <c r="O743" s="1165"/>
      <c r="P743" s="1166"/>
      <c r="Q743" s="587">
        <f t="shared" si="92"/>
        <v>0</v>
      </c>
      <c r="S743" s="1163">
        <v>216</v>
      </c>
      <c r="T743" s="1164"/>
      <c r="U743" s="1165"/>
      <c r="V743" s="1166"/>
      <c r="W743" s="587">
        <f t="shared" si="93"/>
        <v>0</v>
      </c>
      <c r="Y743" s="1163">
        <v>216</v>
      </c>
      <c r="Z743" s="1164"/>
      <c r="AA743" s="1165"/>
      <c r="AB743" s="1166"/>
      <c r="AC743" s="587">
        <f t="shared" si="94"/>
        <v>0</v>
      </c>
      <c r="AE743" s="1163">
        <v>216</v>
      </c>
      <c r="AF743" s="1164"/>
      <c r="AG743" s="1165"/>
      <c r="AH743" s="1166"/>
      <c r="AI743" s="587">
        <f t="shared" si="95"/>
        <v>0</v>
      </c>
      <c r="AK743" s="1163">
        <v>216</v>
      </c>
      <c r="AL743" s="1164"/>
      <c r="AM743" s="1165"/>
      <c r="AN743" s="1166"/>
      <c r="AO743" s="587">
        <f t="shared" si="96"/>
        <v>0</v>
      </c>
      <c r="AQ743" s="1163">
        <v>216</v>
      </c>
      <c r="AR743" s="1164"/>
      <c r="AS743" s="1165"/>
      <c r="AT743" s="1166"/>
      <c r="AU743" s="587">
        <f t="shared" si="97"/>
        <v>0</v>
      </c>
      <c r="AW743" s="1163">
        <v>216</v>
      </c>
      <c r="AX743" s="1164"/>
      <c r="AY743" s="1165"/>
      <c r="AZ743" s="1166"/>
      <c r="BA743" s="587">
        <f t="shared" si="98"/>
        <v>0</v>
      </c>
    </row>
    <row r="744" spans="1:53" s="17" customFormat="1" ht="16.75" hidden="1" customHeight="1" outlineLevel="2">
      <c r="A744" s="1163">
        <v>217</v>
      </c>
      <c r="B744" s="1164"/>
      <c r="C744" s="1165"/>
      <c r="D744" s="1166"/>
      <c r="E744" s="587">
        <f t="shared" si="90"/>
        <v>0</v>
      </c>
      <c r="G744" s="1163">
        <v>217</v>
      </c>
      <c r="H744" s="1164"/>
      <c r="I744" s="1165"/>
      <c r="J744" s="1166"/>
      <c r="K744" s="587">
        <f t="shared" si="91"/>
        <v>0</v>
      </c>
      <c r="M744" s="1163">
        <v>217</v>
      </c>
      <c r="N744" s="1164"/>
      <c r="O744" s="1165"/>
      <c r="P744" s="1166"/>
      <c r="Q744" s="587">
        <f t="shared" si="92"/>
        <v>0</v>
      </c>
      <c r="S744" s="1163">
        <v>217</v>
      </c>
      <c r="T744" s="1164"/>
      <c r="U744" s="1165"/>
      <c r="V744" s="1166"/>
      <c r="W744" s="587">
        <f t="shared" si="93"/>
        <v>0</v>
      </c>
      <c r="Y744" s="1163">
        <v>217</v>
      </c>
      <c r="Z744" s="1164"/>
      <c r="AA744" s="1165"/>
      <c r="AB744" s="1166"/>
      <c r="AC744" s="587">
        <f t="shared" si="94"/>
        <v>0</v>
      </c>
      <c r="AE744" s="1163">
        <v>217</v>
      </c>
      <c r="AF744" s="1164"/>
      <c r="AG744" s="1165"/>
      <c r="AH744" s="1166"/>
      <c r="AI744" s="587">
        <f t="shared" si="95"/>
        <v>0</v>
      </c>
      <c r="AK744" s="1163">
        <v>217</v>
      </c>
      <c r="AL744" s="1164"/>
      <c r="AM744" s="1165"/>
      <c r="AN744" s="1166"/>
      <c r="AO744" s="587">
        <f t="shared" si="96"/>
        <v>0</v>
      </c>
      <c r="AQ744" s="1163">
        <v>217</v>
      </c>
      <c r="AR744" s="1164"/>
      <c r="AS744" s="1165"/>
      <c r="AT744" s="1166"/>
      <c r="AU744" s="587">
        <f t="shared" si="97"/>
        <v>0</v>
      </c>
      <c r="AW744" s="1163">
        <v>217</v>
      </c>
      <c r="AX744" s="1164"/>
      <c r="AY744" s="1165"/>
      <c r="AZ744" s="1166"/>
      <c r="BA744" s="587">
        <f t="shared" si="98"/>
        <v>0</v>
      </c>
    </row>
    <row r="745" spans="1:53" s="17" customFormat="1" ht="16.75" hidden="1" customHeight="1" outlineLevel="2">
      <c r="A745" s="1163">
        <v>218</v>
      </c>
      <c r="B745" s="1164"/>
      <c r="C745" s="1165"/>
      <c r="D745" s="1166"/>
      <c r="E745" s="587">
        <f t="shared" si="90"/>
        <v>0</v>
      </c>
      <c r="G745" s="1163">
        <v>218</v>
      </c>
      <c r="H745" s="1164"/>
      <c r="I745" s="1165"/>
      <c r="J745" s="1166"/>
      <c r="K745" s="587">
        <f t="shared" si="91"/>
        <v>0</v>
      </c>
      <c r="M745" s="1163">
        <v>218</v>
      </c>
      <c r="N745" s="1164"/>
      <c r="O745" s="1165"/>
      <c r="P745" s="1166"/>
      <c r="Q745" s="587">
        <f t="shared" si="92"/>
        <v>0</v>
      </c>
      <c r="S745" s="1163">
        <v>218</v>
      </c>
      <c r="T745" s="1164"/>
      <c r="U745" s="1165"/>
      <c r="V745" s="1166"/>
      <c r="W745" s="587">
        <f t="shared" si="93"/>
        <v>0</v>
      </c>
      <c r="Y745" s="1163">
        <v>218</v>
      </c>
      <c r="Z745" s="1164"/>
      <c r="AA745" s="1165"/>
      <c r="AB745" s="1166"/>
      <c r="AC745" s="587">
        <f t="shared" si="94"/>
        <v>0</v>
      </c>
      <c r="AE745" s="1163">
        <v>218</v>
      </c>
      <c r="AF745" s="1164"/>
      <c r="AG745" s="1165"/>
      <c r="AH745" s="1166"/>
      <c r="AI745" s="587">
        <f t="shared" si="95"/>
        <v>0</v>
      </c>
      <c r="AK745" s="1163">
        <v>218</v>
      </c>
      <c r="AL745" s="1164"/>
      <c r="AM745" s="1165"/>
      <c r="AN745" s="1166"/>
      <c r="AO745" s="587">
        <f t="shared" si="96"/>
        <v>0</v>
      </c>
      <c r="AQ745" s="1163">
        <v>218</v>
      </c>
      <c r="AR745" s="1164"/>
      <c r="AS745" s="1165"/>
      <c r="AT745" s="1166"/>
      <c r="AU745" s="587">
        <f t="shared" si="97"/>
        <v>0</v>
      </c>
      <c r="AW745" s="1163">
        <v>218</v>
      </c>
      <c r="AX745" s="1164"/>
      <c r="AY745" s="1165"/>
      <c r="AZ745" s="1166"/>
      <c r="BA745" s="587">
        <f t="shared" si="98"/>
        <v>0</v>
      </c>
    </row>
    <row r="746" spans="1:53" s="17" customFormat="1" ht="16.75" hidden="1" customHeight="1" outlineLevel="2">
      <c r="A746" s="1163">
        <v>219</v>
      </c>
      <c r="B746" s="1164"/>
      <c r="C746" s="1165"/>
      <c r="D746" s="1166"/>
      <c r="E746" s="587">
        <f t="shared" si="90"/>
        <v>0</v>
      </c>
      <c r="G746" s="1163">
        <v>219</v>
      </c>
      <c r="H746" s="1164"/>
      <c r="I746" s="1165"/>
      <c r="J746" s="1166"/>
      <c r="K746" s="587">
        <f t="shared" si="91"/>
        <v>0</v>
      </c>
      <c r="M746" s="1163">
        <v>219</v>
      </c>
      <c r="N746" s="1164"/>
      <c r="O746" s="1165"/>
      <c r="P746" s="1166"/>
      <c r="Q746" s="587">
        <f t="shared" si="92"/>
        <v>0</v>
      </c>
      <c r="S746" s="1163">
        <v>219</v>
      </c>
      <c r="T746" s="1164"/>
      <c r="U746" s="1165"/>
      <c r="V746" s="1166"/>
      <c r="W746" s="587">
        <f t="shared" si="93"/>
        <v>0</v>
      </c>
      <c r="Y746" s="1163">
        <v>219</v>
      </c>
      <c r="Z746" s="1164"/>
      <c r="AA746" s="1165"/>
      <c r="AB746" s="1166"/>
      <c r="AC746" s="587">
        <f t="shared" si="94"/>
        <v>0</v>
      </c>
      <c r="AE746" s="1163">
        <v>219</v>
      </c>
      <c r="AF746" s="1164"/>
      <c r="AG746" s="1165"/>
      <c r="AH746" s="1166"/>
      <c r="AI746" s="587">
        <f t="shared" si="95"/>
        <v>0</v>
      </c>
      <c r="AK746" s="1163">
        <v>219</v>
      </c>
      <c r="AL746" s="1164"/>
      <c r="AM746" s="1165"/>
      <c r="AN746" s="1166"/>
      <c r="AO746" s="587">
        <f t="shared" si="96"/>
        <v>0</v>
      </c>
      <c r="AQ746" s="1163">
        <v>219</v>
      </c>
      <c r="AR746" s="1164"/>
      <c r="AS746" s="1165"/>
      <c r="AT746" s="1166"/>
      <c r="AU746" s="587">
        <f t="shared" si="97"/>
        <v>0</v>
      </c>
      <c r="AW746" s="1163">
        <v>219</v>
      </c>
      <c r="AX746" s="1164"/>
      <c r="AY746" s="1165"/>
      <c r="AZ746" s="1166"/>
      <c r="BA746" s="587">
        <f t="shared" si="98"/>
        <v>0</v>
      </c>
    </row>
    <row r="747" spans="1:53" s="17" customFormat="1" ht="16.75" hidden="1" customHeight="1" outlineLevel="2">
      <c r="A747" s="1163">
        <v>220</v>
      </c>
      <c r="B747" s="1164"/>
      <c r="C747" s="1165"/>
      <c r="D747" s="1166"/>
      <c r="E747" s="587">
        <f t="shared" si="90"/>
        <v>0</v>
      </c>
      <c r="G747" s="1163">
        <v>220</v>
      </c>
      <c r="H747" s="1164"/>
      <c r="I747" s="1165"/>
      <c r="J747" s="1166"/>
      <c r="K747" s="587">
        <f t="shared" si="91"/>
        <v>0</v>
      </c>
      <c r="M747" s="1163">
        <v>220</v>
      </c>
      <c r="N747" s="1164"/>
      <c r="O747" s="1165"/>
      <c r="P747" s="1166"/>
      <c r="Q747" s="587">
        <f t="shared" si="92"/>
        <v>0</v>
      </c>
      <c r="S747" s="1163">
        <v>220</v>
      </c>
      <c r="T747" s="1164"/>
      <c r="U747" s="1165"/>
      <c r="V747" s="1166"/>
      <c r="W747" s="587">
        <f t="shared" si="93"/>
        <v>0</v>
      </c>
      <c r="Y747" s="1163">
        <v>220</v>
      </c>
      <c r="Z747" s="1164"/>
      <c r="AA747" s="1165"/>
      <c r="AB747" s="1166"/>
      <c r="AC747" s="587">
        <f t="shared" si="94"/>
        <v>0</v>
      </c>
      <c r="AE747" s="1163">
        <v>220</v>
      </c>
      <c r="AF747" s="1164"/>
      <c r="AG747" s="1165"/>
      <c r="AH747" s="1166"/>
      <c r="AI747" s="587">
        <f t="shared" si="95"/>
        <v>0</v>
      </c>
      <c r="AK747" s="1163">
        <v>220</v>
      </c>
      <c r="AL747" s="1164"/>
      <c r="AM747" s="1165"/>
      <c r="AN747" s="1166"/>
      <c r="AO747" s="587">
        <f t="shared" si="96"/>
        <v>0</v>
      </c>
      <c r="AQ747" s="1163">
        <v>220</v>
      </c>
      <c r="AR747" s="1164"/>
      <c r="AS747" s="1165"/>
      <c r="AT747" s="1166"/>
      <c r="AU747" s="587">
        <f t="shared" si="97"/>
        <v>0</v>
      </c>
      <c r="AW747" s="1163">
        <v>220</v>
      </c>
      <c r="AX747" s="1164"/>
      <c r="AY747" s="1165"/>
      <c r="AZ747" s="1166"/>
      <c r="BA747" s="587">
        <f t="shared" si="98"/>
        <v>0</v>
      </c>
    </row>
    <row r="748" spans="1:53" s="17" customFormat="1" ht="16.75" hidden="1" customHeight="1" outlineLevel="2">
      <c r="A748" s="1163">
        <v>221</v>
      </c>
      <c r="B748" s="1164"/>
      <c r="C748" s="1165"/>
      <c r="D748" s="1166"/>
      <c r="E748" s="587">
        <f t="shared" si="90"/>
        <v>0</v>
      </c>
      <c r="G748" s="1163">
        <v>221</v>
      </c>
      <c r="H748" s="1164"/>
      <c r="I748" s="1165"/>
      <c r="J748" s="1166"/>
      <c r="K748" s="587">
        <f t="shared" si="91"/>
        <v>0</v>
      </c>
      <c r="M748" s="1163">
        <v>221</v>
      </c>
      <c r="N748" s="1164"/>
      <c r="O748" s="1165"/>
      <c r="P748" s="1166"/>
      <c r="Q748" s="587">
        <f t="shared" si="92"/>
        <v>0</v>
      </c>
      <c r="S748" s="1163">
        <v>221</v>
      </c>
      <c r="T748" s="1164"/>
      <c r="U748" s="1165"/>
      <c r="V748" s="1166"/>
      <c r="W748" s="587">
        <f t="shared" si="93"/>
        <v>0</v>
      </c>
      <c r="Y748" s="1163">
        <v>221</v>
      </c>
      <c r="Z748" s="1164"/>
      <c r="AA748" s="1165"/>
      <c r="AB748" s="1166"/>
      <c r="AC748" s="587">
        <f t="shared" si="94"/>
        <v>0</v>
      </c>
      <c r="AE748" s="1163">
        <v>221</v>
      </c>
      <c r="AF748" s="1164"/>
      <c r="AG748" s="1165"/>
      <c r="AH748" s="1166"/>
      <c r="AI748" s="587">
        <f t="shared" si="95"/>
        <v>0</v>
      </c>
      <c r="AK748" s="1163">
        <v>221</v>
      </c>
      <c r="AL748" s="1164"/>
      <c r="AM748" s="1165"/>
      <c r="AN748" s="1166"/>
      <c r="AO748" s="587">
        <f t="shared" si="96"/>
        <v>0</v>
      </c>
      <c r="AQ748" s="1163">
        <v>221</v>
      </c>
      <c r="AR748" s="1164"/>
      <c r="AS748" s="1165"/>
      <c r="AT748" s="1166"/>
      <c r="AU748" s="587">
        <f t="shared" si="97"/>
        <v>0</v>
      </c>
      <c r="AW748" s="1163">
        <v>221</v>
      </c>
      <c r="AX748" s="1164"/>
      <c r="AY748" s="1165"/>
      <c r="AZ748" s="1166"/>
      <c r="BA748" s="587">
        <f t="shared" si="98"/>
        <v>0</v>
      </c>
    </row>
    <row r="749" spans="1:53" s="17" customFormat="1" ht="16.75" hidden="1" customHeight="1" outlineLevel="2">
      <c r="A749" s="1163">
        <v>222</v>
      </c>
      <c r="B749" s="1164"/>
      <c r="C749" s="1165"/>
      <c r="D749" s="1166"/>
      <c r="E749" s="587">
        <f t="shared" si="90"/>
        <v>0</v>
      </c>
      <c r="G749" s="1163">
        <v>222</v>
      </c>
      <c r="H749" s="1164"/>
      <c r="I749" s="1165"/>
      <c r="J749" s="1166"/>
      <c r="K749" s="587">
        <f t="shared" si="91"/>
        <v>0</v>
      </c>
      <c r="M749" s="1163">
        <v>222</v>
      </c>
      <c r="N749" s="1164"/>
      <c r="O749" s="1165"/>
      <c r="P749" s="1166"/>
      <c r="Q749" s="587">
        <f t="shared" si="92"/>
        <v>0</v>
      </c>
      <c r="S749" s="1163">
        <v>222</v>
      </c>
      <c r="T749" s="1164"/>
      <c r="U749" s="1165"/>
      <c r="V749" s="1166"/>
      <c r="W749" s="587">
        <f t="shared" si="93"/>
        <v>0</v>
      </c>
      <c r="Y749" s="1163">
        <v>222</v>
      </c>
      <c r="Z749" s="1164"/>
      <c r="AA749" s="1165"/>
      <c r="AB749" s="1166"/>
      <c r="AC749" s="587">
        <f t="shared" si="94"/>
        <v>0</v>
      </c>
      <c r="AE749" s="1163">
        <v>222</v>
      </c>
      <c r="AF749" s="1164"/>
      <c r="AG749" s="1165"/>
      <c r="AH749" s="1166"/>
      <c r="AI749" s="587">
        <f t="shared" si="95"/>
        <v>0</v>
      </c>
      <c r="AK749" s="1163">
        <v>222</v>
      </c>
      <c r="AL749" s="1164"/>
      <c r="AM749" s="1165"/>
      <c r="AN749" s="1166"/>
      <c r="AO749" s="587">
        <f t="shared" si="96"/>
        <v>0</v>
      </c>
      <c r="AQ749" s="1163">
        <v>222</v>
      </c>
      <c r="AR749" s="1164"/>
      <c r="AS749" s="1165"/>
      <c r="AT749" s="1166"/>
      <c r="AU749" s="587">
        <f t="shared" si="97"/>
        <v>0</v>
      </c>
      <c r="AW749" s="1163">
        <v>222</v>
      </c>
      <c r="AX749" s="1164"/>
      <c r="AY749" s="1165"/>
      <c r="AZ749" s="1166"/>
      <c r="BA749" s="587">
        <f t="shared" si="98"/>
        <v>0</v>
      </c>
    </row>
    <row r="750" spans="1:53" s="17" customFormat="1" ht="16.75" hidden="1" customHeight="1" outlineLevel="2">
      <c r="A750" s="1163">
        <v>223</v>
      </c>
      <c r="B750" s="1164"/>
      <c r="C750" s="1165"/>
      <c r="D750" s="1166"/>
      <c r="E750" s="587">
        <f t="shared" si="90"/>
        <v>0</v>
      </c>
      <c r="G750" s="1163">
        <v>223</v>
      </c>
      <c r="H750" s="1164"/>
      <c r="I750" s="1165"/>
      <c r="J750" s="1166"/>
      <c r="K750" s="587">
        <f t="shared" si="91"/>
        <v>0</v>
      </c>
      <c r="M750" s="1163">
        <v>223</v>
      </c>
      <c r="N750" s="1164"/>
      <c r="O750" s="1165"/>
      <c r="P750" s="1166"/>
      <c r="Q750" s="587">
        <f t="shared" si="92"/>
        <v>0</v>
      </c>
      <c r="S750" s="1163">
        <v>223</v>
      </c>
      <c r="T750" s="1164"/>
      <c r="U750" s="1165"/>
      <c r="V750" s="1166"/>
      <c r="W750" s="587">
        <f t="shared" si="93"/>
        <v>0</v>
      </c>
      <c r="Y750" s="1163">
        <v>223</v>
      </c>
      <c r="Z750" s="1164"/>
      <c r="AA750" s="1165"/>
      <c r="AB750" s="1166"/>
      <c r="AC750" s="587">
        <f t="shared" si="94"/>
        <v>0</v>
      </c>
      <c r="AE750" s="1163">
        <v>223</v>
      </c>
      <c r="AF750" s="1164"/>
      <c r="AG750" s="1165"/>
      <c r="AH750" s="1166"/>
      <c r="AI750" s="587">
        <f t="shared" si="95"/>
        <v>0</v>
      </c>
      <c r="AK750" s="1163">
        <v>223</v>
      </c>
      <c r="AL750" s="1164"/>
      <c r="AM750" s="1165"/>
      <c r="AN750" s="1166"/>
      <c r="AO750" s="587">
        <f t="shared" si="96"/>
        <v>0</v>
      </c>
      <c r="AQ750" s="1163">
        <v>223</v>
      </c>
      <c r="AR750" s="1164"/>
      <c r="AS750" s="1165"/>
      <c r="AT750" s="1166"/>
      <c r="AU750" s="587">
        <f t="shared" si="97"/>
        <v>0</v>
      </c>
      <c r="AW750" s="1163">
        <v>223</v>
      </c>
      <c r="AX750" s="1164"/>
      <c r="AY750" s="1165"/>
      <c r="AZ750" s="1166"/>
      <c r="BA750" s="587">
        <f t="shared" si="98"/>
        <v>0</v>
      </c>
    </row>
    <row r="751" spans="1:53" s="17" customFormat="1" ht="16.75" hidden="1" customHeight="1" outlineLevel="2">
      <c r="A751" s="1163">
        <v>224</v>
      </c>
      <c r="B751" s="1164"/>
      <c r="C751" s="1165"/>
      <c r="D751" s="1166"/>
      <c r="E751" s="587">
        <f t="shared" si="90"/>
        <v>0</v>
      </c>
      <c r="G751" s="1163">
        <v>224</v>
      </c>
      <c r="H751" s="1164"/>
      <c r="I751" s="1165"/>
      <c r="J751" s="1166"/>
      <c r="K751" s="587">
        <f t="shared" si="91"/>
        <v>0</v>
      </c>
      <c r="M751" s="1163">
        <v>224</v>
      </c>
      <c r="N751" s="1164"/>
      <c r="O751" s="1165"/>
      <c r="P751" s="1166"/>
      <c r="Q751" s="587">
        <f t="shared" si="92"/>
        <v>0</v>
      </c>
      <c r="S751" s="1163">
        <v>224</v>
      </c>
      <c r="T751" s="1164"/>
      <c r="U751" s="1165"/>
      <c r="V751" s="1166"/>
      <c r="W751" s="587">
        <f t="shared" si="93"/>
        <v>0</v>
      </c>
      <c r="Y751" s="1163">
        <v>224</v>
      </c>
      <c r="Z751" s="1164"/>
      <c r="AA751" s="1165"/>
      <c r="AB751" s="1166"/>
      <c r="AC751" s="587">
        <f t="shared" si="94"/>
        <v>0</v>
      </c>
      <c r="AE751" s="1163">
        <v>224</v>
      </c>
      <c r="AF751" s="1164"/>
      <c r="AG751" s="1165"/>
      <c r="AH751" s="1166"/>
      <c r="AI751" s="587">
        <f t="shared" si="95"/>
        <v>0</v>
      </c>
      <c r="AK751" s="1163">
        <v>224</v>
      </c>
      <c r="AL751" s="1164"/>
      <c r="AM751" s="1165"/>
      <c r="AN751" s="1166"/>
      <c r="AO751" s="587">
        <f t="shared" si="96"/>
        <v>0</v>
      </c>
      <c r="AQ751" s="1163">
        <v>224</v>
      </c>
      <c r="AR751" s="1164"/>
      <c r="AS751" s="1165"/>
      <c r="AT751" s="1166"/>
      <c r="AU751" s="587">
        <f t="shared" si="97"/>
        <v>0</v>
      </c>
      <c r="AW751" s="1163">
        <v>224</v>
      </c>
      <c r="AX751" s="1164"/>
      <c r="AY751" s="1165"/>
      <c r="AZ751" s="1166"/>
      <c r="BA751" s="587">
        <f t="shared" si="98"/>
        <v>0</v>
      </c>
    </row>
    <row r="752" spans="1:53" s="17" customFormat="1" ht="16.75" hidden="1" customHeight="1" outlineLevel="2">
      <c r="A752" s="1163">
        <v>225</v>
      </c>
      <c r="B752" s="1164"/>
      <c r="C752" s="1165"/>
      <c r="D752" s="1166"/>
      <c r="E752" s="587">
        <f t="shared" si="90"/>
        <v>0</v>
      </c>
      <c r="G752" s="1163">
        <v>225</v>
      </c>
      <c r="H752" s="1164"/>
      <c r="I752" s="1165"/>
      <c r="J752" s="1166"/>
      <c r="K752" s="587">
        <f t="shared" si="91"/>
        <v>0</v>
      </c>
      <c r="M752" s="1163">
        <v>225</v>
      </c>
      <c r="N752" s="1164"/>
      <c r="O752" s="1165"/>
      <c r="P752" s="1166"/>
      <c r="Q752" s="587">
        <f t="shared" si="92"/>
        <v>0</v>
      </c>
      <c r="S752" s="1163">
        <v>225</v>
      </c>
      <c r="T752" s="1164"/>
      <c r="U752" s="1165"/>
      <c r="V752" s="1166"/>
      <c r="W752" s="587">
        <f t="shared" si="93"/>
        <v>0</v>
      </c>
      <c r="Y752" s="1163">
        <v>225</v>
      </c>
      <c r="Z752" s="1164"/>
      <c r="AA752" s="1165"/>
      <c r="AB752" s="1166"/>
      <c r="AC752" s="587">
        <f t="shared" si="94"/>
        <v>0</v>
      </c>
      <c r="AE752" s="1163">
        <v>225</v>
      </c>
      <c r="AF752" s="1164"/>
      <c r="AG752" s="1165"/>
      <c r="AH752" s="1166"/>
      <c r="AI752" s="587">
        <f t="shared" si="95"/>
        <v>0</v>
      </c>
      <c r="AK752" s="1163">
        <v>225</v>
      </c>
      <c r="AL752" s="1164"/>
      <c r="AM752" s="1165"/>
      <c r="AN752" s="1166"/>
      <c r="AO752" s="587">
        <f t="shared" si="96"/>
        <v>0</v>
      </c>
      <c r="AQ752" s="1163">
        <v>225</v>
      </c>
      <c r="AR752" s="1164"/>
      <c r="AS752" s="1165"/>
      <c r="AT752" s="1166"/>
      <c r="AU752" s="587">
        <f t="shared" si="97"/>
        <v>0</v>
      </c>
      <c r="AW752" s="1163">
        <v>225</v>
      </c>
      <c r="AX752" s="1164"/>
      <c r="AY752" s="1165"/>
      <c r="AZ752" s="1166"/>
      <c r="BA752" s="587">
        <f t="shared" si="98"/>
        <v>0</v>
      </c>
    </row>
    <row r="753" spans="1:53" s="17" customFormat="1" ht="16.75" hidden="1" customHeight="1" outlineLevel="2">
      <c r="A753" s="1163">
        <v>226</v>
      </c>
      <c r="B753" s="1164"/>
      <c r="C753" s="1165"/>
      <c r="D753" s="1166"/>
      <c r="E753" s="587">
        <f t="shared" si="90"/>
        <v>0</v>
      </c>
      <c r="G753" s="1163">
        <v>226</v>
      </c>
      <c r="H753" s="1164"/>
      <c r="I753" s="1165"/>
      <c r="J753" s="1166"/>
      <c r="K753" s="587">
        <f t="shared" si="91"/>
        <v>0</v>
      </c>
      <c r="M753" s="1163">
        <v>226</v>
      </c>
      <c r="N753" s="1164"/>
      <c r="O753" s="1165"/>
      <c r="P753" s="1166"/>
      <c r="Q753" s="587">
        <f t="shared" si="92"/>
        <v>0</v>
      </c>
      <c r="S753" s="1163">
        <v>226</v>
      </c>
      <c r="T753" s="1164"/>
      <c r="U753" s="1165"/>
      <c r="V753" s="1166"/>
      <c r="W753" s="587">
        <f t="shared" si="93"/>
        <v>0</v>
      </c>
      <c r="Y753" s="1163">
        <v>226</v>
      </c>
      <c r="Z753" s="1164"/>
      <c r="AA753" s="1165"/>
      <c r="AB753" s="1166"/>
      <c r="AC753" s="587">
        <f t="shared" si="94"/>
        <v>0</v>
      </c>
      <c r="AE753" s="1163">
        <v>226</v>
      </c>
      <c r="AF753" s="1164"/>
      <c r="AG753" s="1165"/>
      <c r="AH753" s="1166"/>
      <c r="AI753" s="587">
        <f t="shared" si="95"/>
        <v>0</v>
      </c>
      <c r="AK753" s="1163">
        <v>226</v>
      </c>
      <c r="AL753" s="1164"/>
      <c r="AM753" s="1165"/>
      <c r="AN753" s="1166"/>
      <c r="AO753" s="587">
        <f t="shared" si="96"/>
        <v>0</v>
      </c>
      <c r="AQ753" s="1163">
        <v>226</v>
      </c>
      <c r="AR753" s="1164"/>
      <c r="AS753" s="1165"/>
      <c r="AT753" s="1166"/>
      <c r="AU753" s="587">
        <f t="shared" si="97"/>
        <v>0</v>
      </c>
      <c r="AW753" s="1163">
        <v>226</v>
      </c>
      <c r="AX753" s="1164"/>
      <c r="AY753" s="1165"/>
      <c r="AZ753" s="1166"/>
      <c r="BA753" s="587">
        <f t="shared" si="98"/>
        <v>0</v>
      </c>
    </row>
    <row r="754" spans="1:53" s="17" customFormat="1" ht="16.75" hidden="1" customHeight="1" outlineLevel="2">
      <c r="A754" s="1163">
        <v>227</v>
      </c>
      <c r="B754" s="1164"/>
      <c r="C754" s="1165"/>
      <c r="D754" s="1166"/>
      <c r="E754" s="587">
        <f t="shared" si="90"/>
        <v>0</v>
      </c>
      <c r="G754" s="1163">
        <v>227</v>
      </c>
      <c r="H754" s="1164"/>
      <c r="I754" s="1165"/>
      <c r="J754" s="1166"/>
      <c r="K754" s="587">
        <f t="shared" si="91"/>
        <v>0</v>
      </c>
      <c r="M754" s="1163">
        <v>227</v>
      </c>
      <c r="N754" s="1164"/>
      <c r="O754" s="1165"/>
      <c r="P754" s="1166"/>
      <c r="Q754" s="587">
        <f t="shared" si="92"/>
        <v>0</v>
      </c>
      <c r="S754" s="1163">
        <v>227</v>
      </c>
      <c r="T754" s="1164"/>
      <c r="U754" s="1165"/>
      <c r="V754" s="1166"/>
      <c r="W754" s="587">
        <f t="shared" si="93"/>
        <v>0</v>
      </c>
      <c r="Y754" s="1163">
        <v>227</v>
      </c>
      <c r="Z754" s="1164"/>
      <c r="AA754" s="1165"/>
      <c r="AB754" s="1166"/>
      <c r="AC754" s="587">
        <f t="shared" si="94"/>
        <v>0</v>
      </c>
      <c r="AE754" s="1163">
        <v>227</v>
      </c>
      <c r="AF754" s="1164"/>
      <c r="AG754" s="1165"/>
      <c r="AH754" s="1166"/>
      <c r="AI754" s="587">
        <f t="shared" si="95"/>
        <v>0</v>
      </c>
      <c r="AK754" s="1163">
        <v>227</v>
      </c>
      <c r="AL754" s="1164"/>
      <c r="AM754" s="1165"/>
      <c r="AN754" s="1166"/>
      <c r="AO754" s="587">
        <f t="shared" si="96"/>
        <v>0</v>
      </c>
      <c r="AQ754" s="1163">
        <v>227</v>
      </c>
      <c r="AR754" s="1164"/>
      <c r="AS754" s="1165"/>
      <c r="AT754" s="1166"/>
      <c r="AU754" s="587">
        <f t="shared" si="97"/>
        <v>0</v>
      </c>
      <c r="AW754" s="1163">
        <v>227</v>
      </c>
      <c r="AX754" s="1164"/>
      <c r="AY754" s="1165"/>
      <c r="AZ754" s="1166"/>
      <c r="BA754" s="587">
        <f t="shared" si="98"/>
        <v>0</v>
      </c>
    </row>
    <row r="755" spans="1:53" s="17" customFormat="1" ht="16.75" hidden="1" customHeight="1" outlineLevel="2">
      <c r="A755" s="1163">
        <v>228</v>
      </c>
      <c r="B755" s="1164"/>
      <c r="C755" s="1165"/>
      <c r="D755" s="1166"/>
      <c r="E755" s="587">
        <f t="shared" si="90"/>
        <v>0</v>
      </c>
      <c r="G755" s="1163">
        <v>228</v>
      </c>
      <c r="H755" s="1164"/>
      <c r="I755" s="1165"/>
      <c r="J755" s="1166"/>
      <c r="K755" s="587">
        <f t="shared" si="91"/>
        <v>0</v>
      </c>
      <c r="M755" s="1163">
        <v>228</v>
      </c>
      <c r="N755" s="1164"/>
      <c r="O755" s="1165"/>
      <c r="P755" s="1166"/>
      <c r="Q755" s="587">
        <f t="shared" si="92"/>
        <v>0</v>
      </c>
      <c r="S755" s="1163">
        <v>228</v>
      </c>
      <c r="T755" s="1164"/>
      <c r="U755" s="1165"/>
      <c r="V755" s="1166"/>
      <c r="W755" s="587">
        <f t="shared" si="93"/>
        <v>0</v>
      </c>
      <c r="Y755" s="1163">
        <v>228</v>
      </c>
      <c r="Z755" s="1164"/>
      <c r="AA755" s="1165"/>
      <c r="AB755" s="1166"/>
      <c r="AC755" s="587">
        <f t="shared" si="94"/>
        <v>0</v>
      </c>
      <c r="AE755" s="1163">
        <v>228</v>
      </c>
      <c r="AF755" s="1164"/>
      <c r="AG755" s="1165"/>
      <c r="AH755" s="1166"/>
      <c r="AI755" s="587">
        <f t="shared" si="95"/>
        <v>0</v>
      </c>
      <c r="AK755" s="1163">
        <v>228</v>
      </c>
      <c r="AL755" s="1164"/>
      <c r="AM755" s="1165"/>
      <c r="AN755" s="1166"/>
      <c r="AO755" s="587">
        <f t="shared" si="96"/>
        <v>0</v>
      </c>
      <c r="AQ755" s="1163">
        <v>228</v>
      </c>
      <c r="AR755" s="1164"/>
      <c r="AS755" s="1165"/>
      <c r="AT755" s="1166"/>
      <c r="AU755" s="587">
        <f t="shared" si="97"/>
        <v>0</v>
      </c>
      <c r="AW755" s="1163">
        <v>228</v>
      </c>
      <c r="AX755" s="1164"/>
      <c r="AY755" s="1165"/>
      <c r="AZ755" s="1166"/>
      <c r="BA755" s="587">
        <f t="shared" si="98"/>
        <v>0</v>
      </c>
    </row>
    <row r="756" spans="1:53" s="17" customFormat="1" ht="16.75" hidden="1" customHeight="1" outlineLevel="2">
      <c r="A756" s="1163">
        <v>229</v>
      </c>
      <c r="B756" s="1164"/>
      <c r="C756" s="1165"/>
      <c r="D756" s="1166"/>
      <c r="E756" s="587">
        <f t="shared" si="90"/>
        <v>0</v>
      </c>
      <c r="G756" s="1163">
        <v>229</v>
      </c>
      <c r="H756" s="1164"/>
      <c r="I756" s="1165"/>
      <c r="J756" s="1166"/>
      <c r="K756" s="587">
        <f t="shared" si="91"/>
        <v>0</v>
      </c>
      <c r="M756" s="1163">
        <v>229</v>
      </c>
      <c r="N756" s="1164"/>
      <c r="O756" s="1165"/>
      <c r="P756" s="1166"/>
      <c r="Q756" s="587">
        <f t="shared" si="92"/>
        <v>0</v>
      </c>
      <c r="S756" s="1163">
        <v>229</v>
      </c>
      <c r="T756" s="1164"/>
      <c r="U756" s="1165"/>
      <c r="V756" s="1166"/>
      <c r="W756" s="587">
        <f t="shared" si="93"/>
        <v>0</v>
      </c>
      <c r="Y756" s="1163">
        <v>229</v>
      </c>
      <c r="Z756" s="1164"/>
      <c r="AA756" s="1165"/>
      <c r="AB756" s="1166"/>
      <c r="AC756" s="587">
        <f t="shared" si="94"/>
        <v>0</v>
      </c>
      <c r="AE756" s="1163">
        <v>229</v>
      </c>
      <c r="AF756" s="1164"/>
      <c r="AG756" s="1165"/>
      <c r="AH756" s="1166"/>
      <c r="AI756" s="587">
        <f t="shared" si="95"/>
        <v>0</v>
      </c>
      <c r="AK756" s="1163">
        <v>229</v>
      </c>
      <c r="AL756" s="1164"/>
      <c r="AM756" s="1165"/>
      <c r="AN756" s="1166"/>
      <c r="AO756" s="587">
        <f t="shared" si="96"/>
        <v>0</v>
      </c>
      <c r="AQ756" s="1163">
        <v>229</v>
      </c>
      <c r="AR756" s="1164"/>
      <c r="AS756" s="1165"/>
      <c r="AT756" s="1166"/>
      <c r="AU756" s="587">
        <f t="shared" si="97"/>
        <v>0</v>
      </c>
      <c r="AW756" s="1163">
        <v>229</v>
      </c>
      <c r="AX756" s="1164"/>
      <c r="AY756" s="1165"/>
      <c r="AZ756" s="1166"/>
      <c r="BA756" s="587">
        <f t="shared" si="98"/>
        <v>0</v>
      </c>
    </row>
    <row r="757" spans="1:53" s="17" customFormat="1" ht="16.75" hidden="1" customHeight="1" outlineLevel="2">
      <c r="A757" s="1163">
        <v>230</v>
      </c>
      <c r="B757" s="1164"/>
      <c r="C757" s="1165"/>
      <c r="D757" s="1166"/>
      <c r="E757" s="587">
        <f t="shared" si="90"/>
        <v>0</v>
      </c>
      <c r="G757" s="1163">
        <v>230</v>
      </c>
      <c r="H757" s="1164"/>
      <c r="I757" s="1165"/>
      <c r="J757" s="1166"/>
      <c r="K757" s="587">
        <f t="shared" si="91"/>
        <v>0</v>
      </c>
      <c r="M757" s="1163">
        <v>230</v>
      </c>
      <c r="N757" s="1164"/>
      <c r="O757" s="1165"/>
      <c r="P757" s="1166"/>
      <c r="Q757" s="587">
        <f t="shared" si="92"/>
        <v>0</v>
      </c>
      <c r="S757" s="1163">
        <v>230</v>
      </c>
      <c r="T757" s="1164"/>
      <c r="U757" s="1165"/>
      <c r="V757" s="1166"/>
      <c r="W757" s="587">
        <f t="shared" si="93"/>
        <v>0</v>
      </c>
      <c r="Y757" s="1163">
        <v>230</v>
      </c>
      <c r="Z757" s="1164"/>
      <c r="AA757" s="1165"/>
      <c r="AB757" s="1166"/>
      <c r="AC757" s="587">
        <f t="shared" si="94"/>
        <v>0</v>
      </c>
      <c r="AE757" s="1163">
        <v>230</v>
      </c>
      <c r="AF757" s="1164"/>
      <c r="AG757" s="1165"/>
      <c r="AH757" s="1166"/>
      <c r="AI757" s="587">
        <f t="shared" si="95"/>
        <v>0</v>
      </c>
      <c r="AK757" s="1163">
        <v>230</v>
      </c>
      <c r="AL757" s="1164"/>
      <c r="AM757" s="1165"/>
      <c r="AN757" s="1166"/>
      <c r="AO757" s="587">
        <f t="shared" si="96"/>
        <v>0</v>
      </c>
      <c r="AQ757" s="1163">
        <v>230</v>
      </c>
      <c r="AR757" s="1164"/>
      <c r="AS757" s="1165"/>
      <c r="AT757" s="1166"/>
      <c r="AU757" s="587">
        <f t="shared" si="97"/>
        <v>0</v>
      </c>
      <c r="AW757" s="1163">
        <v>230</v>
      </c>
      <c r="AX757" s="1164"/>
      <c r="AY757" s="1165"/>
      <c r="AZ757" s="1166"/>
      <c r="BA757" s="587">
        <f t="shared" si="98"/>
        <v>0</v>
      </c>
    </row>
    <row r="758" spans="1:53" s="17" customFormat="1" ht="16.75" hidden="1" customHeight="1" outlineLevel="2">
      <c r="A758" s="1163">
        <v>231</v>
      </c>
      <c r="B758" s="1164"/>
      <c r="C758" s="1165"/>
      <c r="D758" s="1166"/>
      <c r="E758" s="587">
        <f t="shared" si="90"/>
        <v>0</v>
      </c>
      <c r="G758" s="1163">
        <v>231</v>
      </c>
      <c r="H758" s="1164"/>
      <c r="I758" s="1165"/>
      <c r="J758" s="1166"/>
      <c r="K758" s="587">
        <f t="shared" si="91"/>
        <v>0</v>
      </c>
      <c r="M758" s="1163">
        <v>231</v>
      </c>
      <c r="N758" s="1164"/>
      <c r="O758" s="1165"/>
      <c r="P758" s="1166"/>
      <c r="Q758" s="587">
        <f t="shared" si="92"/>
        <v>0</v>
      </c>
      <c r="S758" s="1163">
        <v>231</v>
      </c>
      <c r="T758" s="1164"/>
      <c r="U758" s="1165"/>
      <c r="V758" s="1166"/>
      <c r="W758" s="587">
        <f t="shared" si="93"/>
        <v>0</v>
      </c>
      <c r="Y758" s="1163">
        <v>231</v>
      </c>
      <c r="Z758" s="1164"/>
      <c r="AA758" s="1165"/>
      <c r="AB758" s="1166"/>
      <c r="AC758" s="587">
        <f t="shared" si="94"/>
        <v>0</v>
      </c>
      <c r="AE758" s="1163">
        <v>231</v>
      </c>
      <c r="AF758" s="1164"/>
      <c r="AG758" s="1165"/>
      <c r="AH758" s="1166"/>
      <c r="AI758" s="587">
        <f t="shared" si="95"/>
        <v>0</v>
      </c>
      <c r="AK758" s="1163">
        <v>231</v>
      </c>
      <c r="AL758" s="1164"/>
      <c r="AM758" s="1165"/>
      <c r="AN758" s="1166"/>
      <c r="AO758" s="587">
        <f t="shared" si="96"/>
        <v>0</v>
      </c>
      <c r="AQ758" s="1163">
        <v>231</v>
      </c>
      <c r="AR758" s="1164"/>
      <c r="AS758" s="1165"/>
      <c r="AT758" s="1166"/>
      <c r="AU758" s="587">
        <f t="shared" si="97"/>
        <v>0</v>
      </c>
      <c r="AW758" s="1163">
        <v>231</v>
      </c>
      <c r="AX758" s="1164"/>
      <c r="AY758" s="1165"/>
      <c r="AZ758" s="1166"/>
      <c r="BA758" s="587">
        <f t="shared" si="98"/>
        <v>0</v>
      </c>
    </row>
    <row r="759" spans="1:53" s="17" customFormat="1" ht="16.75" hidden="1" customHeight="1" outlineLevel="2">
      <c r="A759" s="1163">
        <v>232</v>
      </c>
      <c r="B759" s="1164"/>
      <c r="C759" s="1165"/>
      <c r="D759" s="1166"/>
      <c r="E759" s="587">
        <f t="shared" si="90"/>
        <v>0</v>
      </c>
      <c r="G759" s="1163">
        <v>232</v>
      </c>
      <c r="H759" s="1164"/>
      <c r="I759" s="1165"/>
      <c r="J759" s="1166"/>
      <c r="K759" s="587">
        <f t="shared" si="91"/>
        <v>0</v>
      </c>
      <c r="M759" s="1163">
        <v>232</v>
      </c>
      <c r="N759" s="1164"/>
      <c r="O759" s="1165"/>
      <c r="P759" s="1166"/>
      <c r="Q759" s="587">
        <f t="shared" si="92"/>
        <v>0</v>
      </c>
      <c r="S759" s="1163">
        <v>232</v>
      </c>
      <c r="T759" s="1164"/>
      <c r="U759" s="1165"/>
      <c r="V759" s="1166"/>
      <c r="W759" s="587">
        <f t="shared" si="93"/>
        <v>0</v>
      </c>
      <c r="Y759" s="1163">
        <v>232</v>
      </c>
      <c r="Z759" s="1164"/>
      <c r="AA759" s="1165"/>
      <c r="AB759" s="1166"/>
      <c r="AC759" s="587">
        <f t="shared" si="94"/>
        <v>0</v>
      </c>
      <c r="AE759" s="1163">
        <v>232</v>
      </c>
      <c r="AF759" s="1164"/>
      <c r="AG759" s="1165"/>
      <c r="AH759" s="1166"/>
      <c r="AI759" s="587">
        <f t="shared" si="95"/>
        <v>0</v>
      </c>
      <c r="AK759" s="1163">
        <v>232</v>
      </c>
      <c r="AL759" s="1164"/>
      <c r="AM759" s="1165"/>
      <c r="AN759" s="1166"/>
      <c r="AO759" s="587">
        <f t="shared" si="96"/>
        <v>0</v>
      </c>
      <c r="AQ759" s="1163">
        <v>232</v>
      </c>
      <c r="AR759" s="1164"/>
      <c r="AS759" s="1165"/>
      <c r="AT759" s="1166"/>
      <c r="AU759" s="587">
        <f t="shared" si="97"/>
        <v>0</v>
      </c>
      <c r="AW759" s="1163">
        <v>232</v>
      </c>
      <c r="AX759" s="1164"/>
      <c r="AY759" s="1165"/>
      <c r="AZ759" s="1166"/>
      <c r="BA759" s="587">
        <f t="shared" si="98"/>
        <v>0</v>
      </c>
    </row>
    <row r="760" spans="1:53" s="17" customFormat="1" ht="16.75" hidden="1" customHeight="1" outlineLevel="2">
      <c r="A760" s="1163">
        <v>233</v>
      </c>
      <c r="B760" s="1164"/>
      <c r="C760" s="1165"/>
      <c r="D760" s="1166"/>
      <c r="E760" s="587">
        <f t="shared" si="90"/>
        <v>0</v>
      </c>
      <c r="G760" s="1163">
        <v>233</v>
      </c>
      <c r="H760" s="1164"/>
      <c r="I760" s="1165"/>
      <c r="J760" s="1166"/>
      <c r="K760" s="587">
        <f t="shared" si="91"/>
        <v>0</v>
      </c>
      <c r="M760" s="1163">
        <v>233</v>
      </c>
      <c r="N760" s="1164"/>
      <c r="O760" s="1165"/>
      <c r="P760" s="1166"/>
      <c r="Q760" s="587">
        <f t="shared" si="92"/>
        <v>0</v>
      </c>
      <c r="S760" s="1163">
        <v>233</v>
      </c>
      <c r="T760" s="1164"/>
      <c r="U760" s="1165"/>
      <c r="V760" s="1166"/>
      <c r="W760" s="587">
        <f t="shared" si="93"/>
        <v>0</v>
      </c>
      <c r="Y760" s="1163">
        <v>233</v>
      </c>
      <c r="Z760" s="1164"/>
      <c r="AA760" s="1165"/>
      <c r="AB760" s="1166"/>
      <c r="AC760" s="587">
        <f t="shared" si="94"/>
        <v>0</v>
      </c>
      <c r="AE760" s="1163">
        <v>233</v>
      </c>
      <c r="AF760" s="1164"/>
      <c r="AG760" s="1165"/>
      <c r="AH760" s="1166"/>
      <c r="AI760" s="587">
        <f t="shared" si="95"/>
        <v>0</v>
      </c>
      <c r="AK760" s="1163">
        <v>233</v>
      </c>
      <c r="AL760" s="1164"/>
      <c r="AM760" s="1165"/>
      <c r="AN760" s="1166"/>
      <c r="AO760" s="587">
        <f t="shared" si="96"/>
        <v>0</v>
      </c>
      <c r="AQ760" s="1163">
        <v>233</v>
      </c>
      <c r="AR760" s="1164"/>
      <c r="AS760" s="1165"/>
      <c r="AT760" s="1166"/>
      <c r="AU760" s="587">
        <f t="shared" si="97"/>
        <v>0</v>
      </c>
      <c r="AW760" s="1163">
        <v>233</v>
      </c>
      <c r="AX760" s="1164"/>
      <c r="AY760" s="1165"/>
      <c r="AZ760" s="1166"/>
      <c r="BA760" s="587">
        <f t="shared" si="98"/>
        <v>0</v>
      </c>
    </row>
    <row r="761" spans="1:53" s="17" customFormat="1" ht="16.75" hidden="1" customHeight="1" outlineLevel="2">
      <c r="A761" s="1163">
        <v>234</v>
      </c>
      <c r="B761" s="1164"/>
      <c r="C761" s="1165"/>
      <c r="D761" s="1166"/>
      <c r="E761" s="587">
        <f t="shared" si="90"/>
        <v>0</v>
      </c>
      <c r="G761" s="1163">
        <v>234</v>
      </c>
      <c r="H761" s="1164"/>
      <c r="I761" s="1165"/>
      <c r="J761" s="1166"/>
      <c r="K761" s="587">
        <f t="shared" si="91"/>
        <v>0</v>
      </c>
      <c r="M761" s="1163">
        <v>234</v>
      </c>
      <c r="N761" s="1164"/>
      <c r="O761" s="1165"/>
      <c r="P761" s="1166"/>
      <c r="Q761" s="587">
        <f t="shared" si="92"/>
        <v>0</v>
      </c>
      <c r="S761" s="1163">
        <v>234</v>
      </c>
      <c r="T761" s="1164"/>
      <c r="U761" s="1165"/>
      <c r="V761" s="1166"/>
      <c r="W761" s="587">
        <f t="shared" si="93"/>
        <v>0</v>
      </c>
      <c r="Y761" s="1163">
        <v>234</v>
      </c>
      <c r="Z761" s="1164"/>
      <c r="AA761" s="1165"/>
      <c r="AB761" s="1166"/>
      <c r="AC761" s="587">
        <f t="shared" si="94"/>
        <v>0</v>
      </c>
      <c r="AE761" s="1163">
        <v>234</v>
      </c>
      <c r="AF761" s="1164"/>
      <c r="AG761" s="1165"/>
      <c r="AH761" s="1166"/>
      <c r="AI761" s="587">
        <f t="shared" si="95"/>
        <v>0</v>
      </c>
      <c r="AK761" s="1163">
        <v>234</v>
      </c>
      <c r="AL761" s="1164"/>
      <c r="AM761" s="1165"/>
      <c r="AN761" s="1166"/>
      <c r="AO761" s="587">
        <f t="shared" si="96"/>
        <v>0</v>
      </c>
      <c r="AQ761" s="1163">
        <v>234</v>
      </c>
      <c r="AR761" s="1164"/>
      <c r="AS761" s="1165"/>
      <c r="AT761" s="1166"/>
      <c r="AU761" s="587">
        <f t="shared" si="97"/>
        <v>0</v>
      </c>
      <c r="AW761" s="1163">
        <v>234</v>
      </c>
      <c r="AX761" s="1164"/>
      <c r="AY761" s="1165"/>
      <c r="AZ761" s="1166"/>
      <c r="BA761" s="587">
        <f t="shared" si="98"/>
        <v>0</v>
      </c>
    </row>
    <row r="762" spans="1:53" s="17" customFormat="1" ht="16.75" hidden="1" customHeight="1" outlineLevel="2">
      <c r="A762" s="1163">
        <v>235</v>
      </c>
      <c r="B762" s="1164"/>
      <c r="C762" s="1165"/>
      <c r="D762" s="1166"/>
      <c r="E762" s="587">
        <f t="shared" si="90"/>
        <v>0</v>
      </c>
      <c r="G762" s="1163">
        <v>235</v>
      </c>
      <c r="H762" s="1164"/>
      <c r="I762" s="1165"/>
      <c r="J762" s="1166"/>
      <c r="K762" s="587">
        <f t="shared" si="91"/>
        <v>0</v>
      </c>
      <c r="M762" s="1163">
        <v>235</v>
      </c>
      <c r="N762" s="1164"/>
      <c r="O762" s="1165"/>
      <c r="P762" s="1166"/>
      <c r="Q762" s="587">
        <f t="shared" si="92"/>
        <v>0</v>
      </c>
      <c r="S762" s="1163">
        <v>235</v>
      </c>
      <c r="T762" s="1164"/>
      <c r="U762" s="1165"/>
      <c r="V762" s="1166"/>
      <c r="W762" s="587">
        <f t="shared" si="93"/>
        <v>0</v>
      </c>
      <c r="Y762" s="1163">
        <v>235</v>
      </c>
      <c r="Z762" s="1164"/>
      <c r="AA762" s="1165"/>
      <c r="AB762" s="1166"/>
      <c r="AC762" s="587">
        <f t="shared" si="94"/>
        <v>0</v>
      </c>
      <c r="AE762" s="1163">
        <v>235</v>
      </c>
      <c r="AF762" s="1164"/>
      <c r="AG762" s="1165"/>
      <c r="AH762" s="1166"/>
      <c r="AI762" s="587">
        <f t="shared" si="95"/>
        <v>0</v>
      </c>
      <c r="AK762" s="1163">
        <v>235</v>
      </c>
      <c r="AL762" s="1164"/>
      <c r="AM762" s="1165"/>
      <c r="AN762" s="1166"/>
      <c r="AO762" s="587">
        <f t="shared" si="96"/>
        <v>0</v>
      </c>
      <c r="AQ762" s="1163">
        <v>235</v>
      </c>
      <c r="AR762" s="1164"/>
      <c r="AS762" s="1165"/>
      <c r="AT762" s="1166"/>
      <c r="AU762" s="587">
        <f t="shared" si="97"/>
        <v>0</v>
      </c>
      <c r="AW762" s="1163">
        <v>235</v>
      </c>
      <c r="AX762" s="1164"/>
      <c r="AY762" s="1165"/>
      <c r="AZ762" s="1166"/>
      <c r="BA762" s="587">
        <f t="shared" si="98"/>
        <v>0</v>
      </c>
    </row>
    <row r="763" spans="1:53" s="17" customFormat="1" ht="16.75" hidden="1" customHeight="1" outlineLevel="2">
      <c r="A763" s="1163">
        <v>236</v>
      </c>
      <c r="B763" s="1164"/>
      <c r="C763" s="1165"/>
      <c r="D763" s="1166"/>
      <c r="E763" s="587">
        <f t="shared" si="90"/>
        <v>0</v>
      </c>
      <c r="G763" s="1163">
        <v>236</v>
      </c>
      <c r="H763" s="1164"/>
      <c r="I763" s="1165"/>
      <c r="J763" s="1166"/>
      <c r="K763" s="587">
        <f t="shared" si="91"/>
        <v>0</v>
      </c>
      <c r="M763" s="1163">
        <v>236</v>
      </c>
      <c r="N763" s="1164"/>
      <c r="O763" s="1165"/>
      <c r="P763" s="1166"/>
      <c r="Q763" s="587">
        <f t="shared" si="92"/>
        <v>0</v>
      </c>
      <c r="S763" s="1163">
        <v>236</v>
      </c>
      <c r="T763" s="1164"/>
      <c r="U763" s="1165"/>
      <c r="V763" s="1166"/>
      <c r="W763" s="587">
        <f t="shared" si="93"/>
        <v>0</v>
      </c>
      <c r="Y763" s="1163">
        <v>236</v>
      </c>
      <c r="Z763" s="1164"/>
      <c r="AA763" s="1165"/>
      <c r="AB763" s="1166"/>
      <c r="AC763" s="587">
        <f t="shared" si="94"/>
        <v>0</v>
      </c>
      <c r="AE763" s="1163">
        <v>236</v>
      </c>
      <c r="AF763" s="1164"/>
      <c r="AG763" s="1165"/>
      <c r="AH763" s="1166"/>
      <c r="AI763" s="587">
        <f t="shared" si="95"/>
        <v>0</v>
      </c>
      <c r="AK763" s="1163">
        <v>236</v>
      </c>
      <c r="AL763" s="1164"/>
      <c r="AM763" s="1165"/>
      <c r="AN763" s="1166"/>
      <c r="AO763" s="587">
        <f t="shared" si="96"/>
        <v>0</v>
      </c>
      <c r="AQ763" s="1163">
        <v>236</v>
      </c>
      <c r="AR763" s="1164"/>
      <c r="AS763" s="1165"/>
      <c r="AT763" s="1166"/>
      <c r="AU763" s="587">
        <f t="shared" si="97"/>
        <v>0</v>
      </c>
      <c r="AW763" s="1163">
        <v>236</v>
      </c>
      <c r="AX763" s="1164"/>
      <c r="AY763" s="1165"/>
      <c r="AZ763" s="1166"/>
      <c r="BA763" s="587">
        <f t="shared" si="98"/>
        <v>0</v>
      </c>
    </row>
    <row r="764" spans="1:53" s="17" customFormat="1" ht="16.75" hidden="1" customHeight="1" outlineLevel="2">
      <c r="A764" s="1163">
        <v>237</v>
      </c>
      <c r="B764" s="1164"/>
      <c r="C764" s="1165"/>
      <c r="D764" s="1166"/>
      <c r="E764" s="587">
        <f t="shared" si="90"/>
        <v>0</v>
      </c>
      <c r="G764" s="1163">
        <v>237</v>
      </c>
      <c r="H764" s="1164"/>
      <c r="I764" s="1165"/>
      <c r="J764" s="1166"/>
      <c r="K764" s="587">
        <f t="shared" si="91"/>
        <v>0</v>
      </c>
      <c r="M764" s="1163">
        <v>237</v>
      </c>
      <c r="N764" s="1164"/>
      <c r="O764" s="1165"/>
      <c r="P764" s="1166"/>
      <c r="Q764" s="587">
        <f t="shared" si="92"/>
        <v>0</v>
      </c>
      <c r="S764" s="1163">
        <v>237</v>
      </c>
      <c r="T764" s="1164"/>
      <c r="U764" s="1165"/>
      <c r="V764" s="1166"/>
      <c r="W764" s="587">
        <f t="shared" si="93"/>
        <v>0</v>
      </c>
      <c r="Y764" s="1163">
        <v>237</v>
      </c>
      <c r="Z764" s="1164"/>
      <c r="AA764" s="1165"/>
      <c r="AB764" s="1166"/>
      <c r="AC764" s="587">
        <f t="shared" si="94"/>
        <v>0</v>
      </c>
      <c r="AE764" s="1163">
        <v>237</v>
      </c>
      <c r="AF764" s="1164"/>
      <c r="AG764" s="1165"/>
      <c r="AH764" s="1166"/>
      <c r="AI764" s="587">
        <f t="shared" si="95"/>
        <v>0</v>
      </c>
      <c r="AK764" s="1163">
        <v>237</v>
      </c>
      <c r="AL764" s="1164"/>
      <c r="AM764" s="1165"/>
      <c r="AN764" s="1166"/>
      <c r="AO764" s="587">
        <f t="shared" si="96"/>
        <v>0</v>
      </c>
      <c r="AQ764" s="1163">
        <v>237</v>
      </c>
      <c r="AR764" s="1164"/>
      <c r="AS764" s="1165"/>
      <c r="AT764" s="1166"/>
      <c r="AU764" s="587">
        <f t="shared" si="97"/>
        <v>0</v>
      </c>
      <c r="AW764" s="1163">
        <v>237</v>
      </c>
      <c r="AX764" s="1164"/>
      <c r="AY764" s="1165"/>
      <c r="AZ764" s="1166"/>
      <c r="BA764" s="587">
        <f t="shared" si="98"/>
        <v>0</v>
      </c>
    </row>
    <row r="765" spans="1:53" s="17" customFormat="1" ht="16.75" hidden="1" customHeight="1" outlineLevel="2">
      <c r="A765" s="1163">
        <v>238</v>
      </c>
      <c r="B765" s="1164"/>
      <c r="C765" s="1165"/>
      <c r="D765" s="1166"/>
      <c r="E765" s="587">
        <f t="shared" si="90"/>
        <v>0</v>
      </c>
      <c r="G765" s="1163">
        <v>238</v>
      </c>
      <c r="H765" s="1164"/>
      <c r="I765" s="1165"/>
      <c r="J765" s="1166"/>
      <c r="K765" s="587">
        <f t="shared" si="91"/>
        <v>0</v>
      </c>
      <c r="M765" s="1163">
        <v>238</v>
      </c>
      <c r="N765" s="1164"/>
      <c r="O765" s="1165"/>
      <c r="P765" s="1166"/>
      <c r="Q765" s="587">
        <f t="shared" si="92"/>
        <v>0</v>
      </c>
      <c r="S765" s="1163">
        <v>238</v>
      </c>
      <c r="T765" s="1164"/>
      <c r="U765" s="1165"/>
      <c r="V765" s="1166"/>
      <c r="W765" s="587">
        <f t="shared" si="93"/>
        <v>0</v>
      </c>
      <c r="Y765" s="1163">
        <v>238</v>
      </c>
      <c r="Z765" s="1164"/>
      <c r="AA765" s="1165"/>
      <c r="AB765" s="1166"/>
      <c r="AC765" s="587">
        <f t="shared" si="94"/>
        <v>0</v>
      </c>
      <c r="AE765" s="1163">
        <v>238</v>
      </c>
      <c r="AF765" s="1164"/>
      <c r="AG765" s="1165"/>
      <c r="AH765" s="1166"/>
      <c r="AI765" s="587">
        <f t="shared" si="95"/>
        <v>0</v>
      </c>
      <c r="AK765" s="1163">
        <v>238</v>
      </c>
      <c r="AL765" s="1164"/>
      <c r="AM765" s="1165"/>
      <c r="AN765" s="1166"/>
      <c r="AO765" s="587">
        <f t="shared" si="96"/>
        <v>0</v>
      </c>
      <c r="AQ765" s="1163">
        <v>238</v>
      </c>
      <c r="AR765" s="1164"/>
      <c r="AS765" s="1165"/>
      <c r="AT765" s="1166"/>
      <c r="AU765" s="587">
        <f t="shared" si="97"/>
        <v>0</v>
      </c>
      <c r="AW765" s="1163">
        <v>238</v>
      </c>
      <c r="AX765" s="1164"/>
      <c r="AY765" s="1165"/>
      <c r="AZ765" s="1166"/>
      <c r="BA765" s="587">
        <f t="shared" si="98"/>
        <v>0</v>
      </c>
    </row>
    <row r="766" spans="1:53" s="17" customFormat="1" ht="16.75" hidden="1" customHeight="1" outlineLevel="2">
      <c r="A766" s="1163">
        <v>239</v>
      </c>
      <c r="B766" s="1164"/>
      <c r="C766" s="1165"/>
      <c r="D766" s="1166"/>
      <c r="E766" s="587">
        <f t="shared" si="90"/>
        <v>0</v>
      </c>
      <c r="G766" s="1163">
        <v>239</v>
      </c>
      <c r="H766" s="1164"/>
      <c r="I766" s="1165"/>
      <c r="J766" s="1166"/>
      <c r="K766" s="587">
        <f t="shared" si="91"/>
        <v>0</v>
      </c>
      <c r="M766" s="1163">
        <v>239</v>
      </c>
      <c r="N766" s="1164"/>
      <c r="O766" s="1165"/>
      <c r="P766" s="1166"/>
      <c r="Q766" s="587">
        <f t="shared" si="92"/>
        <v>0</v>
      </c>
      <c r="S766" s="1163">
        <v>239</v>
      </c>
      <c r="T766" s="1164"/>
      <c r="U766" s="1165"/>
      <c r="V766" s="1166"/>
      <c r="W766" s="587">
        <f t="shared" si="93"/>
        <v>0</v>
      </c>
      <c r="Y766" s="1163">
        <v>239</v>
      </c>
      <c r="Z766" s="1164"/>
      <c r="AA766" s="1165"/>
      <c r="AB766" s="1166"/>
      <c r="AC766" s="587">
        <f t="shared" si="94"/>
        <v>0</v>
      </c>
      <c r="AE766" s="1163">
        <v>239</v>
      </c>
      <c r="AF766" s="1164"/>
      <c r="AG766" s="1165"/>
      <c r="AH766" s="1166"/>
      <c r="AI766" s="587">
        <f t="shared" si="95"/>
        <v>0</v>
      </c>
      <c r="AK766" s="1163">
        <v>239</v>
      </c>
      <c r="AL766" s="1164"/>
      <c r="AM766" s="1165"/>
      <c r="AN766" s="1166"/>
      <c r="AO766" s="587">
        <f t="shared" si="96"/>
        <v>0</v>
      </c>
      <c r="AQ766" s="1163">
        <v>239</v>
      </c>
      <c r="AR766" s="1164"/>
      <c r="AS766" s="1165"/>
      <c r="AT766" s="1166"/>
      <c r="AU766" s="587">
        <f t="shared" si="97"/>
        <v>0</v>
      </c>
      <c r="AW766" s="1163">
        <v>239</v>
      </c>
      <c r="AX766" s="1164"/>
      <c r="AY766" s="1165"/>
      <c r="AZ766" s="1166"/>
      <c r="BA766" s="587">
        <f t="shared" si="98"/>
        <v>0</v>
      </c>
    </row>
    <row r="767" spans="1:53" s="17" customFormat="1" ht="16.75" hidden="1" customHeight="1" outlineLevel="2">
      <c r="A767" s="1163">
        <v>240</v>
      </c>
      <c r="B767" s="1164"/>
      <c r="C767" s="1165"/>
      <c r="D767" s="1166"/>
      <c r="E767" s="587">
        <f t="shared" si="90"/>
        <v>0</v>
      </c>
      <c r="G767" s="1163">
        <v>240</v>
      </c>
      <c r="H767" s="1164"/>
      <c r="I767" s="1165"/>
      <c r="J767" s="1166"/>
      <c r="K767" s="587">
        <f t="shared" si="91"/>
        <v>0</v>
      </c>
      <c r="M767" s="1163">
        <v>240</v>
      </c>
      <c r="N767" s="1164"/>
      <c r="O767" s="1165"/>
      <c r="P767" s="1166"/>
      <c r="Q767" s="587">
        <f t="shared" si="92"/>
        <v>0</v>
      </c>
      <c r="S767" s="1163">
        <v>240</v>
      </c>
      <c r="T767" s="1164"/>
      <c r="U767" s="1165"/>
      <c r="V767" s="1166"/>
      <c r="W767" s="587">
        <f t="shared" si="93"/>
        <v>0</v>
      </c>
      <c r="Y767" s="1163">
        <v>240</v>
      </c>
      <c r="Z767" s="1164"/>
      <c r="AA767" s="1165"/>
      <c r="AB767" s="1166"/>
      <c r="AC767" s="587">
        <f t="shared" si="94"/>
        <v>0</v>
      </c>
      <c r="AE767" s="1163">
        <v>240</v>
      </c>
      <c r="AF767" s="1164"/>
      <c r="AG767" s="1165"/>
      <c r="AH767" s="1166"/>
      <c r="AI767" s="587">
        <f t="shared" si="95"/>
        <v>0</v>
      </c>
      <c r="AK767" s="1163">
        <v>240</v>
      </c>
      <c r="AL767" s="1164"/>
      <c r="AM767" s="1165"/>
      <c r="AN767" s="1166"/>
      <c r="AO767" s="587">
        <f t="shared" si="96"/>
        <v>0</v>
      </c>
      <c r="AQ767" s="1163">
        <v>240</v>
      </c>
      <c r="AR767" s="1164"/>
      <c r="AS767" s="1165"/>
      <c r="AT767" s="1166"/>
      <c r="AU767" s="587">
        <f t="shared" si="97"/>
        <v>0</v>
      </c>
      <c r="AW767" s="1163">
        <v>240</v>
      </c>
      <c r="AX767" s="1164"/>
      <c r="AY767" s="1165"/>
      <c r="AZ767" s="1166"/>
      <c r="BA767" s="587">
        <f t="shared" si="98"/>
        <v>0</v>
      </c>
    </row>
    <row r="768" spans="1:53" s="17" customFormat="1" ht="16.75" hidden="1" customHeight="1" outlineLevel="2">
      <c r="A768" s="1163">
        <v>241</v>
      </c>
      <c r="B768" s="1164"/>
      <c r="C768" s="1165"/>
      <c r="D768" s="1166"/>
      <c r="E768" s="587">
        <f t="shared" si="90"/>
        <v>0</v>
      </c>
      <c r="G768" s="1163">
        <v>241</v>
      </c>
      <c r="H768" s="1164"/>
      <c r="I768" s="1165"/>
      <c r="J768" s="1166"/>
      <c r="K768" s="587">
        <f t="shared" si="91"/>
        <v>0</v>
      </c>
      <c r="M768" s="1163">
        <v>241</v>
      </c>
      <c r="N768" s="1164"/>
      <c r="O768" s="1165"/>
      <c r="P768" s="1166"/>
      <c r="Q768" s="587">
        <f t="shared" si="92"/>
        <v>0</v>
      </c>
      <c r="S768" s="1163">
        <v>241</v>
      </c>
      <c r="T768" s="1164"/>
      <c r="U768" s="1165"/>
      <c r="V768" s="1166"/>
      <c r="W768" s="587">
        <f t="shared" si="93"/>
        <v>0</v>
      </c>
      <c r="Y768" s="1163">
        <v>241</v>
      </c>
      <c r="Z768" s="1164"/>
      <c r="AA768" s="1165"/>
      <c r="AB768" s="1166"/>
      <c r="AC768" s="587">
        <f t="shared" si="94"/>
        <v>0</v>
      </c>
      <c r="AE768" s="1163">
        <v>241</v>
      </c>
      <c r="AF768" s="1164"/>
      <c r="AG768" s="1165"/>
      <c r="AH768" s="1166"/>
      <c r="AI768" s="587">
        <f t="shared" si="95"/>
        <v>0</v>
      </c>
      <c r="AK768" s="1163">
        <v>241</v>
      </c>
      <c r="AL768" s="1164"/>
      <c r="AM768" s="1165"/>
      <c r="AN768" s="1166"/>
      <c r="AO768" s="587">
        <f t="shared" si="96"/>
        <v>0</v>
      </c>
      <c r="AQ768" s="1163">
        <v>241</v>
      </c>
      <c r="AR768" s="1164"/>
      <c r="AS768" s="1165"/>
      <c r="AT768" s="1166"/>
      <c r="AU768" s="587">
        <f t="shared" si="97"/>
        <v>0</v>
      </c>
      <c r="AW768" s="1163">
        <v>241</v>
      </c>
      <c r="AX768" s="1164"/>
      <c r="AY768" s="1165"/>
      <c r="AZ768" s="1166"/>
      <c r="BA768" s="587">
        <f t="shared" si="98"/>
        <v>0</v>
      </c>
    </row>
    <row r="769" spans="1:53" s="17" customFormat="1" ht="16.75" hidden="1" customHeight="1" outlineLevel="2">
      <c r="A769" s="1163">
        <v>242</v>
      </c>
      <c r="B769" s="1164"/>
      <c r="C769" s="1165"/>
      <c r="D769" s="1166"/>
      <c r="E769" s="587">
        <f t="shared" si="90"/>
        <v>0</v>
      </c>
      <c r="G769" s="1163">
        <v>242</v>
      </c>
      <c r="H769" s="1164"/>
      <c r="I769" s="1165"/>
      <c r="J769" s="1166"/>
      <c r="K769" s="587">
        <f t="shared" si="91"/>
        <v>0</v>
      </c>
      <c r="M769" s="1163">
        <v>242</v>
      </c>
      <c r="N769" s="1164"/>
      <c r="O769" s="1165"/>
      <c r="P769" s="1166"/>
      <c r="Q769" s="587">
        <f t="shared" si="92"/>
        <v>0</v>
      </c>
      <c r="S769" s="1163">
        <v>242</v>
      </c>
      <c r="T769" s="1164"/>
      <c r="U769" s="1165"/>
      <c r="V769" s="1166"/>
      <c r="W769" s="587">
        <f t="shared" si="93"/>
        <v>0</v>
      </c>
      <c r="Y769" s="1163">
        <v>242</v>
      </c>
      <c r="Z769" s="1164"/>
      <c r="AA769" s="1165"/>
      <c r="AB769" s="1166"/>
      <c r="AC769" s="587">
        <f t="shared" si="94"/>
        <v>0</v>
      </c>
      <c r="AE769" s="1163">
        <v>242</v>
      </c>
      <c r="AF769" s="1164"/>
      <c r="AG769" s="1165"/>
      <c r="AH769" s="1166"/>
      <c r="AI769" s="587">
        <f t="shared" si="95"/>
        <v>0</v>
      </c>
      <c r="AK769" s="1163">
        <v>242</v>
      </c>
      <c r="AL769" s="1164"/>
      <c r="AM769" s="1165"/>
      <c r="AN769" s="1166"/>
      <c r="AO769" s="587">
        <f t="shared" si="96"/>
        <v>0</v>
      </c>
      <c r="AQ769" s="1163">
        <v>242</v>
      </c>
      <c r="AR769" s="1164"/>
      <c r="AS769" s="1165"/>
      <c r="AT769" s="1166"/>
      <c r="AU769" s="587">
        <f t="shared" si="97"/>
        <v>0</v>
      </c>
      <c r="AW769" s="1163">
        <v>242</v>
      </c>
      <c r="AX769" s="1164"/>
      <c r="AY769" s="1165"/>
      <c r="AZ769" s="1166"/>
      <c r="BA769" s="587">
        <f t="shared" si="98"/>
        <v>0</v>
      </c>
    </row>
    <row r="770" spans="1:53" s="17" customFormat="1" ht="16.75" hidden="1" customHeight="1" outlineLevel="2">
      <c r="A770" s="1163">
        <v>243</v>
      </c>
      <c r="B770" s="1164"/>
      <c r="C770" s="1165"/>
      <c r="D770" s="1166"/>
      <c r="E770" s="587">
        <f t="shared" si="90"/>
        <v>0</v>
      </c>
      <c r="G770" s="1163">
        <v>243</v>
      </c>
      <c r="H770" s="1164"/>
      <c r="I770" s="1165"/>
      <c r="J770" s="1166"/>
      <c r="K770" s="587">
        <f t="shared" si="91"/>
        <v>0</v>
      </c>
      <c r="M770" s="1163">
        <v>243</v>
      </c>
      <c r="N770" s="1164"/>
      <c r="O770" s="1165"/>
      <c r="P770" s="1166"/>
      <c r="Q770" s="587">
        <f t="shared" si="92"/>
        <v>0</v>
      </c>
      <c r="S770" s="1163">
        <v>243</v>
      </c>
      <c r="T770" s="1164"/>
      <c r="U770" s="1165"/>
      <c r="V770" s="1166"/>
      <c r="W770" s="587">
        <f t="shared" si="93"/>
        <v>0</v>
      </c>
      <c r="Y770" s="1163">
        <v>243</v>
      </c>
      <c r="Z770" s="1164"/>
      <c r="AA770" s="1165"/>
      <c r="AB770" s="1166"/>
      <c r="AC770" s="587">
        <f t="shared" si="94"/>
        <v>0</v>
      </c>
      <c r="AE770" s="1163">
        <v>243</v>
      </c>
      <c r="AF770" s="1164"/>
      <c r="AG770" s="1165"/>
      <c r="AH770" s="1166"/>
      <c r="AI770" s="587">
        <f t="shared" si="95"/>
        <v>0</v>
      </c>
      <c r="AK770" s="1163">
        <v>243</v>
      </c>
      <c r="AL770" s="1164"/>
      <c r="AM770" s="1165"/>
      <c r="AN770" s="1166"/>
      <c r="AO770" s="587">
        <f t="shared" si="96"/>
        <v>0</v>
      </c>
      <c r="AQ770" s="1163">
        <v>243</v>
      </c>
      <c r="AR770" s="1164"/>
      <c r="AS770" s="1165"/>
      <c r="AT770" s="1166"/>
      <c r="AU770" s="587">
        <f t="shared" si="97"/>
        <v>0</v>
      </c>
      <c r="AW770" s="1163">
        <v>243</v>
      </c>
      <c r="AX770" s="1164"/>
      <c r="AY770" s="1165"/>
      <c r="AZ770" s="1166"/>
      <c r="BA770" s="587">
        <f t="shared" si="98"/>
        <v>0</v>
      </c>
    </row>
    <row r="771" spans="1:53" s="17" customFormat="1" ht="16.75" hidden="1" customHeight="1" outlineLevel="2">
      <c r="A771" s="1163">
        <v>244</v>
      </c>
      <c r="B771" s="1164"/>
      <c r="C771" s="1165"/>
      <c r="D771" s="1166"/>
      <c r="E771" s="587">
        <f t="shared" si="90"/>
        <v>0</v>
      </c>
      <c r="G771" s="1163">
        <v>244</v>
      </c>
      <c r="H771" s="1164"/>
      <c r="I771" s="1165"/>
      <c r="J771" s="1166"/>
      <c r="K771" s="587">
        <f t="shared" si="91"/>
        <v>0</v>
      </c>
      <c r="M771" s="1163">
        <v>244</v>
      </c>
      <c r="N771" s="1164"/>
      <c r="O771" s="1165"/>
      <c r="P771" s="1166"/>
      <c r="Q771" s="587">
        <f t="shared" si="92"/>
        <v>0</v>
      </c>
      <c r="S771" s="1163">
        <v>244</v>
      </c>
      <c r="T771" s="1164"/>
      <c r="U771" s="1165"/>
      <c r="V771" s="1166"/>
      <c r="W771" s="587">
        <f t="shared" si="93"/>
        <v>0</v>
      </c>
      <c r="Y771" s="1163">
        <v>244</v>
      </c>
      <c r="Z771" s="1164"/>
      <c r="AA771" s="1165"/>
      <c r="AB771" s="1166"/>
      <c r="AC771" s="587">
        <f t="shared" si="94"/>
        <v>0</v>
      </c>
      <c r="AE771" s="1163">
        <v>244</v>
      </c>
      <c r="AF771" s="1164"/>
      <c r="AG771" s="1165"/>
      <c r="AH771" s="1166"/>
      <c r="AI771" s="587">
        <f t="shared" si="95"/>
        <v>0</v>
      </c>
      <c r="AK771" s="1163">
        <v>244</v>
      </c>
      <c r="AL771" s="1164"/>
      <c r="AM771" s="1165"/>
      <c r="AN771" s="1166"/>
      <c r="AO771" s="587">
        <f t="shared" si="96"/>
        <v>0</v>
      </c>
      <c r="AQ771" s="1163">
        <v>244</v>
      </c>
      <c r="AR771" s="1164"/>
      <c r="AS771" s="1165"/>
      <c r="AT771" s="1166"/>
      <c r="AU771" s="587">
        <f t="shared" si="97"/>
        <v>0</v>
      </c>
      <c r="AW771" s="1163">
        <v>244</v>
      </c>
      <c r="AX771" s="1164"/>
      <c r="AY771" s="1165"/>
      <c r="AZ771" s="1166"/>
      <c r="BA771" s="587">
        <f t="shared" si="98"/>
        <v>0</v>
      </c>
    </row>
    <row r="772" spans="1:53" s="17" customFormat="1" ht="16.75" hidden="1" customHeight="1" outlineLevel="2">
      <c r="A772" s="1163">
        <v>245</v>
      </c>
      <c r="B772" s="1164"/>
      <c r="C772" s="1165"/>
      <c r="D772" s="1166"/>
      <c r="E772" s="587">
        <f t="shared" si="90"/>
        <v>0</v>
      </c>
      <c r="G772" s="1163">
        <v>245</v>
      </c>
      <c r="H772" s="1164"/>
      <c r="I772" s="1165"/>
      <c r="J772" s="1166"/>
      <c r="K772" s="587">
        <f t="shared" si="91"/>
        <v>0</v>
      </c>
      <c r="M772" s="1163">
        <v>245</v>
      </c>
      <c r="N772" s="1164"/>
      <c r="O772" s="1165"/>
      <c r="P772" s="1166"/>
      <c r="Q772" s="587">
        <f t="shared" si="92"/>
        <v>0</v>
      </c>
      <c r="S772" s="1163">
        <v>245</v>
      </c>
      <c r="T772" s="1164"/>
      <c r="U772" s="1165"/>
      <c r="V772" s="1166"/>
      <c r="W772" s="587">
        <f t="shared" si="93"/>
        <v>0</v>
      </c>
      <c r="Y772" s="1163">
        <v>245</v>
      </c>
      <c r="Z772" s="1164"/>
      <c r="AA772" s="1165"/>
      <c r="AB772" s="1166"/>
      <c r="AC772" s="587">
        <f t="shared" si="94"/>
        <v>0</v>
      </c>
      <c r="AE772" s="1163">
        <v>245</v>
      </c>
      <c r="AF772" s="1164"/>
      <c r="AG772" s="1165"/>
      <c r="AH772" s="1166"/>
      <c r="AI772" s="587">
        <f t="shared" si="95"/>
        <v>0</v>
      </c>
      <c r="AK772" s="1163">
        <v>245</v>
      </c>
      <c r="AL772" s="1164"/>
      <c r="AM772" s="1165"/>
      <c r="AN772" s="1166"/>
      <c r="AO772" s="587">
        <f t="shared" si="96"/>
        <v>0</v>
      </c>
      <c r="AQ772" s="1163">
        <v>245</v>
      </c>
      <c r="AR772" s="1164"/>
      <c r="AS772" s="1165"/>
      <c r="AT772" s="1166"/>
      <c r="AU772" s="587">
        <f t="shared" si="97"/>
        <v>0</v>
      </c>
      <c r="AW772" s="1163">
        <v>245</v>
      </c>
      <c r="AX772" s="1164"/>
      <c r="AY772" s="1165"/>
      <c r="AZ772" s="1166"/>
      <c r="BA772" s="587">
        <f t="shared" si="98"/>
        <v>0</v>
      </c>
    </row>
    <row r="773" spans="1:53" s="17" customFormat="1" ht="16.75" hidden="1" customHeight="1" outlineLevel="2">
      <c r="A773" s="1163">
        <v>246</v>
      </c>
      <c r="B773" s="1164"/>
      <c r="C773" s="1165"/>
      <c r="D773" s="1166"/>
      <c r="E773" s="587">
        <f t="shared" si="90"/>
        <v>0</v>
      </c>
      <c r="G773" s="1163">
        <v>246</v>
      </c>
      <c r="H773" s="1164"/>
      <c r="I773" s="1165"/>
      <c r="J773" s="1166"/>
      <c r="K773" s="587">
        <f t="shared" si="91"/>
        <v>0</v>
      </c>
      <c r="M773" s="1163">
        <v>246</v>
      </c>
      <c r="N773" s="1164"/>
      <c r="O773" s="1165"/>
      <c r="P773" s="1166"/>
      <c r="Q773" s="587">
        <f t="shared" si="92"/>
        <v>0</v>
      </c>
      <c r="S773" s="1163">
        <v>246</v>
      </c>
      <c r="T773" s="1164"/>
      <c r="U773" s="1165"/>
      <c r="V773" s="1166"/>
      <c r="W773" s="587">
        <f t="shared" si="93"/>
        <v>0</v>
      </c>
      <c r="Y773" s="1163">
        <v>246</v>
      </c>
      <c r="Z773" s="1164"/>
      <c r="AA773" s="1165"/>
      <c r="AB773" s="1166"/>
      <c r="AC773" s="587">
        <f t="shared" si="94"/>
        <v>0</v>
      </c>
      <c r="AE773" s="1163">
        <v>246</v>
      </c>
      <c r="AF773" s="1164"/>
      <c r="AG773" s="1165"/>
      <c r="AH773" s="1166"/>
      <c r="AI773" s="587">
        <f t="shared" si="95"/>
        <v>0</v>
      </c>
      <c r="AK773" s="1163">
        <v>246</v>
      </c>
      <c r="AL773" s="1164"/>
      <c r="AM773" s="1165"/>
      <c r="AN773" s="1166"/>
      <c r="AO773" s="587">
        <f t="shared" si="96"/>
        <v>0</v>
      </c>
      <c r="AQ773" s="1163">
        <v>246</v>
      </c>
      <c r="AR773" s="1164"/>
      <c r="AS773" s="1165"/>
      <c r="AT773" s="1166"/>
      <c r="AU773" s="587">
        <f t="shared" si="97"/>
        <v>0</v>
      </c>
      <c r="AW773" s="1163">
        <v>246</v>
      </c>
      <c r="AX773" s="1164"/>
      <c r="AY773" s="1165"/>
      <c r="AZ773" s="1166"/>
      <c r="BA773" s="587">
        <f t="shared" si="98"/>
        <v>0</v>
      </c>
    </row>
    <row r="774" spans="1:53" s="17" customFormat="1" ht="16.75" hidden="1" customHeight="1" outlineLevel="2">
      <c r="A774" s="1163">
        <v>247</v>
      </c>
      <c r="B774" s="1164"/>
      <c r="C774" s="1165"/>
      <c r="D774" s="1166"/>
      <c r="E774" s="587">
        <f t="shared" si="90"/>
        <v>0</v>
      </c>
      <c r="G774" s="1163">
        <v>247</v>
      </c>
      <c r="H774" s="1164"/>
      <c r="I774" s="1165"/>
      <c r="J774" s="1166"/>
      <c r="K774" s="587">
        <f t="shared" si="91"/>
        <v>0</v>
      </c>
      <c r="M774" s="1163">
        <v>247</v>
      </c>
      <c r="N774" s="1164"/>
      <c r="O774" s="1165"/>
      <c r="P774" s="1166"/>
      <c r="Q774" s="587">
        <f t="shared" si="92"/>
        <v>0</v>
      </c>
      <c r="S774" s="1163">
        <v>247</v>
      </c>
      <c r="T774" s="1164"/>
      <c r="U774" s="1165"/>
      <c r="V774" s="1166"/>
      <c r="W774" s="587">
        <f t="shared" si="93"/>
        <v>0</v>
      </c>
      <c r="Y774" s="1163">
        <v>247</v>
      </c>
      <c r="Z774" s="1164"/>
      <c r="AA774" s="1165"/>
      <c r="AB774" s="1166"/>
      <c r="AC774" s="587">
        <f t="shared" si="94"/>
        <v>0</v>
      </c>
      <c r="AE774" s="1163">
        <v>247</v>
      </c>
      <c r="AF774" s="1164"/>
      <c r="AG774" s="1165"/>
      <c r="AH774" s="1166"/>
      <c r="AI774" s="587">
        <f t="shared" si="95"/>
        <v>0</v>
      </c>
      <c r="AK774" s="1163">
        <v>247</v>
      </c>
      <c r="AL774" s="1164"/>
      <c r="AM774" s="1165"/>
      <c r="AN774" s="1166"/>
      <c r="AO774" s="587">
        <f t="shared" si="96"/>
        <v>0</v>
      </c>
      <c r="AQ774" s="1163">
        <v>247</v>
      </c>
      <c r="AR774" s="1164"/>
      <c r="AS774" s="1165"/>
      <c r="AT774" s="1166"/>
      <c r="AU774" s="587">
        <f t="shared" si="97"/>
        <v>0</v>
      </c>
      <c r="AW774" s="1163">
        <v>247</v>
      </c>
      <c r="AX774" s="1164"/>
      <c r="AY774" s="1165"/>
      <c r="AZ774" s="1166"/>
      <c r="BA774" s="587">
        <f t="shared" si="98"/>
        <v>0</v>
      </c>
    </row>
    <row r="775" spans="1:53" s="17" customFormat="1" ht="16.75" hidden="1" customHeight="1" outlineLevel="2">
      <c r="A775" s="1163">
        <v>248</v>
      </c>
      <c r="B775" s="1164"/>
      <c r="C775" s="1165"/>
      <c r="D775" s="1166"/>
      <c r="E775" s="587">
        <f t="shared" si="90"/>
        <v>0</v>
      </c>
      <c r="G775" s="1163">
        <v>248</v>
      </c>
      <c r="H775" s="1164"/>
      <c r="I775" s="1165"/>
      <c r="J775" s="1166"/>
      <c r="K775" s="587">
        <f t="shared" si="91"/>
        <v>0</v>
      </c>
      <c r="M775" s="1163">
        <v>248</v>
      </c>
      <c r="N775" s="1164"/>
      <c r="O775" s="1165"/>
      <c r="P775" s="1166"/>
      <c r="Q775" s="587">
        <f t="shared" si="92"/>
        <v>0</v>
      </c>
      <c r="S775" s="1163">
        <v>248</v>
      </c>
      <c r="T775" s="1164"/>
      <c r="U775" s="1165"/>
      <c r="V775" s="1166"/>
      <c r="W775" s="587">
        <f t="shared" si="93"/>
        <v>0</v>
      </c>
      <c r="Y775" s="1163">
        <v>248</v>
      </c>
      <c r="Z775" s="1164"/>
      <c r="AA775" s="1165"/>
      <c r="AB775" s="1166"/>
      <c r="AC775" s="587">
        <f t="shared" si="94"/>
        <v>0</v>
      </c>
      <c r="AE775" s="1163">
        <v>248</v>
      </c>
      <c r="AF775" s="1164"/>
      <c r="AG775" s="1165"/>
      <c r="AH775" s="1166"/>
      <c r="AI775" s="587">
        <f t="shared" si="95"/>
        <v>0</v>
      </c>
      <c r="AK775" s="1163">
        <v>248</v>
      </c>
      <c r="AL775" s="1164"/>
      <c r="AM775" s="1165"/>
      <c r="AN775" s="1166"/>
      <c r="AO775" s="587">
        <f t="shared" si="96"/>
        <v>0</v>
      </c>
      <c r="AQ775" s="1163">
        <v>248</v>
      </c>
      <c r="AR775" s="1164"/>
      <c r="AS775" s="1165"/>
      <c r="AT775" s="1166"/>
      <c r="AU775" s="587">
        <f t="shared" si="97"/>
        <v>0</v>
      </c>
      <c r="AW775" s="1163">
        <v>248</v>
      </c>
      <c r="AX775" s="1164"/>
      <c r="AY775" s="1165"/>
      <c r="AZ775" s="1166"/>
      <c r="BA775" s="587">
        <f t="shared" si="98"/>
        <v>0</v>
      </c>
    </row>
    <row r="776" spans="1:53" s="17" customFormat="1" ht="16.75" hidden="1" customHeight="1" outlineLevel="2">
      <c r="A776" s="1163">
        <v>249</v>
      </c>
      <c r="B776" s="1164"/>
      <c r="C776" s="1165"/>
      <c r="D776" s="1166"/>
      <c r="E776" s="587">
        <f t="shared" si="90"/>
        <v>0</v>
      </c>
      <c r="G776" s="1163">
        <v>249</v>
      </c>
      <c r="H776" s="1164"/>
      <c r="I776" s="1165"/>
      <c r="J776" s="1166"/>
      <c r="K776" s="587">
        <f t="shared" si="91"/>
        <v>0</v>
      </c>
      <c r="M776" s="1163">
        <v>249</v>
      </c>
      <c r="N776" s="1164"/>
      <c r="O776" s="1165"/>
      <c r="P776" s="1166"/>
      <c r="Q776" s="587">
        <f t="shared" si="92"/>
        <v>0</v>
      </c>
      <c r="S776" s="1163">
        <v>249</v>
      </c>
      <c r="T776" s="1164"/>
      <c r="U776" s="1165"/>
      <c r="V776" s="1166"/>
      <c r="W776" s="587">
        <f t="shared" si="93"/>
        <v>0</v>
      </c>
      <c r="Y776" s="1163">
        <v>249</v>
      </c>
      <c r="Z776" s="1164"/>
      <c r="AA776" s="1165"/>
      <c r="AB776" s="1166"/>
      <c r="AC776" s="587">
        <f t="shared" si="94"/>
        <v>0</v>
      </c>
      <c r="AE776" s="1163">
        <v>249</v>
      </c>
      <c r="AF776" s="1164"/>
      <c r="AG776" s="1165"/>
      <c r="AH776" s="1166"/>
      <c r="AI776" s="587">
        <f t="shared" si="95"/>
        <v>0</v>
      </c>
      <c r="AK776" s="1163">
        <v>249</v>
      </c>
      <c r="AL776" s="1164"/>
      <c r="AM776" s="1165"/>
      <c r="AN776" s="1166"/>
      <c r="AO776" s="587">
        <f t="shared" si="96"/>
        <v>0</v>
      </c>
      <c r="AQ776" s="1163">
        <v>249</v>
      </c>
      <c r="AR776" s="1164"/>
      <c r="AS776" s="1165"/>
      <c r="AT776" s="1166"/>
      <c r="AU776" s="587">
        <f t="shared" si="97"/>
        <v>0</v>
      </c>
      <c r="AW776" s="1163">
        <v>249</v>
      </c>
      <c r="AX776" s="1164"/>
      <c r="AY776" s="1165"/>
      <c r="AZ776" s="1166"/>
      <c r="BA776" s="587">
        <f t="shared" si="98"/>
        <v>0</v>
      </c>
    </row>
    <row r="777" spans="1:53" s="17" customFormat="1" ht="16.75" hidden="1" customHeight="1" outlineLevel="2">
      <c r="A777" s="1163">
        <v>250</v>
      </c>
      <c r="B777" s="1164"/>
      <c r="C777" s="1165"/>
      <c r="D777" s="1166"/>
      <c r="E777" s="587">
        <f t="shared" si="90"/>
        <v>0</v>
      </c>
      <c r="G777" s="1163">
        <v>250</v>
      </c>
      <c r="H777" s="1164"/>
      <c r="I777" s="1165"/>
      <c r="J777" s="1166"/>
      <c r="K777" s="587">
        <f t="shared" si="91"/>
        <v>0</v>
      </c>
      <c r="M777" s="1163">
        <v>250</v>
      </c>
      <c r="N777" s="1164"/>
      <c r="O777" s="1165"/>
      <c r="P777" s="1166"/>
      <c r="Q777" s="587">
        <f t="shared" si="92"/>
        <v>0</v>
      </c>
      <c r="S777" s="1163">
        <v>250</v>
      </c>
      <c r="T777" s="1164"/>
      <c r="U777" s="1165"/>
      <c r="V777" s="1166"/>
      <c r="W777" s="587">
        <f t="shared" si="93"/>
        <v>0</v>
      </c>
      <c r="Y777" s="1163">
        <v>250</v>
      </c>
      <c r="Z777" s="1164"/>
      <c r="AA777" s="1165"/>
      <c r="AB777" s="1166"/>
      <c r="AC777" s="587">
        <f t="shared" si="94"/>
        <v>0</v>
      </c>
      <c r="AE777" s="1163">
        <v>250</v>
      </c>
      <c r="AF777" s="1164"/>
      <c r="AG777" s="1165"/>
      <c r="AH777" s="1166"/>
      <c r="AI777" s="587">
        <f t="shared" si="95"/>
        <v>0</v>
      </c>
      <c r="AK777" s="1163">
        <v>250</v>
      </c>
      <c r="AL777" s="1164"/>
      <c r="AM777" s="1165"/>
      <c r="AN777" s="1166"/>
      <c r="AO777" s="587">
        <f t="shared" si="96"/>
        <v>0</v>
      </c>
      <c r="AQ777" s="1163">
        <v>250</v>
      </c>
      <c r="AR777" s="1164"/>
      <c r="AS777" s="1165"/>
      <c r="AT777" s="1166"/>
      <c r="AU777" s="587">
        <f t="shared" si="97"/>
        <v>0</v>
      </c>
      <c r="AW777" s="1163">
        <v>250</v>
      </c>
      <c r="AX777" s="1164"/>
      <c r="AY777" s="1165"/>
      <c r="AZ777" s="1166"/>
      <c r="BA777" s="587">
        <f t="shared" si="98"/>
        <v>0</v>
      </c>
    </row>
    <row r="778" spans="1:53" s="17" customFormat="1" ht="16.75" hidden="1" customHeight="1" outlineLevel="2">
      <c r="A778" s="1163">
        <v>251</v>
      </c>
      <c r="B778" s="1164"/>
      <c r="C778" s="1165"/>
      <c r="D778" s="1166"/>
      <c r="E778" s="587">
        <f t="shared" si="90"/>
        <v>0</v>
      </c>
      <c r="G778" s="1163">
        <v>251</v>
      </c>
      <c r="H778" s="1164"/>
      <c r="I778" s="1165"/>
      <c r="J778" s="1166"/>
      <c r="K778" s="587">
        <f t="shared" si="91"/>
        <v>0</v>
      </c>
      <c r="M778" s="1163">
        <v>251</v>
      </c>
      <c r="N778" s="1164"/>
      <c r="O778" s="1165"/>
      <c r="P778" s="1166"/>
      <c r="Q778" s="587">
        <f t="shared" si="92"/>
        <v>0</v>
      </c>
      <c r="S778" s="1163">
        <v>251</v>
      </c>
      <c r="T778" s="1164"/>
      <c r="U778" s="1165"/>
      <c r="V778" s="1166"/>
      <c r="W778" s="587">
        <f t="shared" si="93"/>
        <v>0</v>
      </c>
      <c r="Y778" s="1163">
        <v>251</v>
      </c>
      <c r="Z778" s="1164"/>
      <c r="AA778" s="1165"/>
      <c r="AB778" s="1166"/>
      <c r="AC778" s="587">
        <f t="shared" si="94"/>
        <v>0</v>
      </c>
      <c r="AE778" s="1163">
        <v>251</v>
      </c>
      <c r="AF778" s="1164"/>
      <c r="AG778" s="1165"/>
      <c r="AH778" s="1166"/>
      <c r="AI778" s="587">
        <f t="shared" si="95"/>
        <v>0</v>
      </c>
      <c r="AK778" s="1163">
        <v>251</v>
      </c>
      <c r="AL778" s="1164"/>
      <c r="AM778" s="1165"/>
      <c r="AN778" s="1166"/>
      <c r="AO778" s="587">
        <f t="shared" si="96"/>
        <v>0</v>
      </c>
      <c r="AQ778" s="1163">
        <v>251</v>
      </c>
      <c r="AR778" s="1164"/>
      <c r="AS778" s="1165"/>
      <c r="AT778" s="1166"/>
      <c r="AU778" s="587">
        <f t="shared" si="97"/>
        <v>0</v>
      </c>
      <c r="AW778" s="1163">
        <v>251</v>
      </c>
      <c r="AX778" s="1164"/>
      <c r="AY778" s="1165"/>
      <c r="AZ778" s="1166"/>
      <c r="BA778" s="587">
        <f t="shared" si="98"/>
        <v>0</v>
      </c>
    </row>
    <row r="779" spans="1:53" s="17" customFormat="1" ht="16.75" hidden="1" customHeight="1" outlineLevel="2">
      <c r="A779" s="1163">
        <v>252</v>
      </c>
      <c r="B779" s="1164"/>
      <c r="C779" s="1165"/>
      <c r="D779" s="1166"/>
      <c r="E779" s="587">
        <f t="shared" si="90"/>
        <v>0</v>
      </c>
      <c r="G779" s="1163">
        <v>252</v>
      </c>
      <c r="H779" s="1164"/>
      <c r="I779" s="1165"/>
      <c r="J779" s="1166"/>
      <c r="K779" s="587">
        <f t="shared" si="91"/>
        <v>0</v>
      </c>
      <c r="M779" s="1163">
        <v>252</v>
      </c>
      <c r="N779" s="1164"/>
      <c r="O779" s="1165"/>
      <c r="P779" s="1166"/>
      <c r="Q779" s="587">
        <f t="shared" si="92"/>
        <v>0</v>
      </c>
      <c r="S779" s="1163">
        <v>252</v>
      </c>
      <c r="T779" s="1164"/>
      <c r="U779" s="1165"/>
      <c r="V779" s="1166"/>
      <c r="W779" s="587">
        <f t="shared" si="93"/>
        <v>0</v>
      </c>
      <c r="Y779" s="1163">
        <v>252</v>
      </c>
      <c r="Z779" s="1164"/>
      <c r="AA779" s="1165"/>
      <c r="AB779" s="1166"/>
      <c r="AC779" s="587">
        <f t="shared" si="94"/>
        <v>0</v>
      </c>
      <c r="AE779" s="1163">
        <v>252</v>
      </c>
      <c r="AF779" s="1164"/>
      <c r="AG779" s="1165"/>
      <c r="AH779" s="1166"/>
      <c r="AI779" s="587">
        <f t="shared" si="95"/>
        <v>0</v>
      </c>
      <c r="AK779" s="1163">
        <v>252</v>
      </c>
      <c r="AL779" s="1164"/>
      <c r="AM779" s="1165"/>
      <c r="AN779" s="1166"/>
      <c r="AO779" s="587">
        <f t="shared" si="96"/>
        <v>0</v>
      </c>
      <c r="AQ779" s="1163">
        <v>252</v>
      </c>
      <c r="AR779" s="1164"/>
      <c r="AS779" s="1165"/>
      <c r="AT779" s="1166"/>
      <c r="AU779" s="587">
        <f t="shared" si="97"/>
        <v>0</v>
      </c>
      <c r="AW779" s="1163">
        <v>252</v>
      </c>
      <c r="AX779" s="1164"/>
      <c r="AY779" s="1165"/>
      <c r="AZ779" s="1166"/>
      <c r="BA779" s="587">
        <f t="shared" si="98"/>
        <v>0</v>
      </c>
    </row>
    <row r="780" spans="1:53" s="17" customFormat="1" ht="16.75" hidden="1" customHeight="1" outlineLevel="2">
      <c r="A780" s="1163">
        <v>253</v>
      </c>
      <c r="B780" s="1164"/>
      <c r="C780" s="1165"/>
      <c r="D780" s="1166"/>
      <c r="E780" s="587">
        <f t="shared" si="90"/>
        <v>0</v>
      </c>
      <c r="G780" s="1163">
        <v>253</v>
      </c>
      <c r="H780" s="1164"/>
      <c r="I780" s="1165"/>
      <c r="J780" s="1166"/>
      <c r="K780" s="587">
        <f t="shared" si="91"/>
        <v>0</v>
      </c>
      <c r="M780" s="1163">
        <v>253</v>
      </c>
      <c r="N780" s="1164"/>
      <c r="O780" s="1165"/>
      <c r="P780" s="1166"/>
      <c r="Q780" s="587">
        <f t="shared" si="92"/>
        <v>0</v>
      </c>
      <c r="S780" s="1163">
        <v>253</v>
      </c>
      <c r="T780" s="1164"/>
      <c r="U780" s="1165"/>
      <c r="V780" s="1166"/>
      <c r="W780" s="587">
        <f t="shared" si="93"/>
        <v>0</v>
      </c>
      <c r="Y780" s="1163">
        <v>253</v>
      </c>
      <c r="Z780" s="1164"/>
      <c r="AA780" s="1165"/>
      <c r="AB780" s="1166"/>
      <c r="AC780" s="587">
        <f t="shared" si="94"/>
        <v>0</v>
      </c>
      <c r="AE780" s="1163">
        <v>253</v>
      </c>
      <c r="AF780" s="1164"/>
      <c r="AG780" s="1165"/>
      <c r="AH780" s="1166"/>
      <c r="AI780" s="587">
        <f t="shared" si="95"/>
        <v>0</v>
      </c>
      <c r="AK780" s="1163">
        <v>253</v>
      </c>
      <c r="AL780" s="1164"/>
      <c r="AM780" s="1165"/>
      <c r="AN780" s="1166"/>
      <c r="AO780" s="587">
        <f t="shared" si="96"/>
        <v>0</v>
      </c>
      <c r="AQ780" s="1163">
        <v>253</v>
      </c>
      <c r="AR780" s="1164"/>
      <c r="AS780" s="1165"/>
      <c r="AT780" s="1166"/>
      <c r="AU780" s="587">
        <f t="shared" si="97"/>
        <v>0</v>
      </c>
      <c r="AW780" s="1163">
        <v>253</v>
      </c>
      <c r="AX780" s="1164"/>
      <c r="AY780" s="1165"/>
      <c r="AZ780" s="1166"/>
      <c r="BA780" s="587">
        <f t="shared" si="98"/>
        <v>0</v>
      </c>
    </row>
    <row r="781" spans="1:53" s="17" customFormat="1" ht="16.75" hidden="1" customHeight="1" outlineLevel="2">
      <c r="A781" s="1163">
        <v>254</v>
      </c>
      <c r="B781" s="1164"/>
      <c r="C781" s="1165"/>
      <c r="D781" s="1166"/>
      <c r="E781" s="587">
        <f t="shared" si="90"/>
        <v>0</v>
      </c>
      <c r="G781" s="1163">
        <v>254</v>
      </c>
      <c r="H781" s="1164"/>
      <c r="I781" s="1165"/>
      <c r="J781" s="1166"/>
      <c r="K781" s="587">
        <f t="shared" si="91"/>
        <v>0</v>
      </c>
      <c r="M781" s="1163">
        <v>254</v>
      </c>
      <c r="N781" s="1164"/>
      <c r="O781" s="1165"/>
      <c r="P781" s="1166"/>
      <c r="Q781" s="587">
        <f t="shared" si="92"/>
        <v>0</v>
      </c>
      <c r="S781" s="1163">
        <v>254</v>
      </c>
      <c r="T781" s="1164"/>
      <c r="U781" s="1165"/>
      <c r="V781" s="1166"/>
      <c r="W781" s="587">
        <f t="shared" si="93"/>
        <v>0</v>
      </c>
      <c r="Y781" s="1163">
        <v>254</v>
      </c>
      <c r="Z781" s="1164"/>
      <c r="AA781" s="1165"/>
      <c r="AB781" s="1166"/>
      <c r="AC781" s="587">
        <f t="shared" si="94"/>
        <v>0</v>
      </c>
      <c r="AE781" s="1163">
        <v>254</v>
      </c>
      <c r="AF781" s="1164"/>
      <c r="AG781" s="1165"/>
      <c r="AH781" s="1166"/>
      <c r="AI781" s="587">
        <f t="shared" si="95"/>
        <v>0</v>
      </c>
      <c r="AK781" s="1163">
        <v>254</v>
      </c>
      <c r="AL781" s="1164"/>
      <c r="AM781" s="1165"/>
      <c r="AN781" s="1166"/>
      <c r="AO781" s="587">
        <f t="shared" si="96"/>
        <v>0</v>
      </c>
      <c r="AQ781" s="1163">
        <v>254</v>
      </c>
      <c r="AR781" s="1164"/>
      <c r="AS781" s="1165"/>
      <c r="AT781" s="1166"/>
      <c r="AU781" s="587">
        <f t="shared" si="97"/>
        <v>0</v>
      </c>
      <c r="AW781" s="1163">
        <v>254</v>
      </c>
      <c r="AX781" s="1164"/>
      <c r="AY781" s="1165"/>
      <c r="AZ781" s="1166"/>
      <c r="BA781" s="587">
        <f t="shared" si="98"/>
        <v>0</v>
      </c>
    </row>
    <row r="782" spans="1:53" s="17" customFormat="1" ht="16.75" hidden="1" customHeight="1" outlineLevel="2">
      <c r="A782" s="1163">
        <v>255</v>
      </c>
      <c r="B782" s="1164"/>
      <c r="C782" s="1165"/>
      <c r="D782" s="1166"/>
      <c r="E782" s="587">
        <f t="shared" si="90"/>
        <v>0</v>
      </c>
      <c r="G782" s="1163">
        <v>255</v>
      </c>
      <c r="H782" s="1164"/>
      <c r="I782" s="1165"/>
      <c r="J782" s="1166"/>
      <c r="K782" s="587">
        <f t="shared" si="91"/>
        <v>0</v>
      </c>
      <c r="M782" s="1163">
        <v>255</v>
      </c>
      <c r="N782" s="1164"/>
      <c r="O782" s="1165"/>
      <c r="P782" s="1166"/>
      <c r="Q782" s="587">
        <f t="shared" si="92"/>
        <v>0</v>
      </c>
      <c r="S782" s="1163">
        <v>255</v>
      </c>
      <c r="T782" s="1164"/>
      <c r="U782" s="1165"/>
      <c r="V782" s="1166"/>
      <c r="W782" s="587">
        <f t="shared" si="93"/>
        <v>0</v>
      </c>
      <c r="Y782" s="1163">
        <v>255</v>
      </c>
      <c r="Z782" s="1164"/>
      <c r="AA782" s="1165"/>
      <c r="AB782" s="1166"/>
      <c r="AC782" s="587">
        <f t="shared" si="94"/>
        <v>0</v>
      </c>
      <c r="AE782" s="1163">
        <v>255</v>
      </c>
      <c r="AF782" s="1164"/>
      <c r="AG782" s="1165"/>
      <c r="AH782" s="1166"/>
      <c r="AI782" s="587">
        <f t="shared" si="95"/>
        <v>0</v>
      </c>
      <c r="AK782" s="1163">
        <v>255</v>
      </c>
      <c r="AL782" s="1164"/>
      <c r="AM782" s="1165"/>
      <c r="AN782" s="1166"/>
      <c r="AO782" s="587">
        <f t="shared" si="96"/>
        <v>0</v>
      </c>
      <c r="AQ782" s="1163">
        <v>255</v>
      </c>
      <c r="AR782" s="1164"/>
      <c r="AS782" s="1165"/>
      <c r="AT782" s="1166"/>
      <c r="AU782" s="587">
        <f t="shared" si="97"/>
        <v>0</v>
      </c>
      <c r="AW782" s="1163">
        <v>255</v>
      </c>
      <c r="AX782" s="1164"/>
      <c r="AY782" s="1165"/>
      <c r="AZ782" s="1166"/>
      <c r="BA782" s="587">
        <f t="shared" si="98"/>
        <v>0</v>
      </c>
    </row>
    <row r="783" spans="1:53" s="17" customFormat="1" ht="16.75" hidden="1" customHeight="1" outlineLevel="2">
      <c r="A783" s="1163">
        <v>256</v>
      </c>
      <c r="B783" s="1164"/>
      <c r="C783" s="1165"/>
      <c r="D783" s="1166"/>
      <c r="E783" s="587">
        <f t="shared" si="90"/>
        <v>0</v>
      </c>
      <c r="G783" s="1163">
        <v>256</v>
      </c>
      <c r="H783" s="1164"/>
      <c r="I783" s="1165"/>
      <c r="J783" s="1166"/>
      <c r="K783" s="587">
        <f t="shared" si="91"/>
        <v>0</v>
      </c>
      <c r="M783" s="1163">
        <v>256</v>
      </c>
      <c r="N783" s="1164"/>
      <c r="O783" s="1165"/>
      <c r="P783" s="1166"/>
      <c r="Q783" s="587">
        <f t="shared" si="92"/>
        <v>0</v>
      </c>
      <c r="S783" s="1163">
        <v>256</v>
      </c>
      <c r="T783" s="1164"/>
      <c r="U783" s="1165"/>
      <c r="V783" s="1166"/>
      <c r="W783" s="587">
        <f t="shared" si="93"/>
        <v>0</v>
      </c>
      <c r="Y783" s="1163">
        <v>256</v>
      </c>
      <c r="Z783" s="1164"/>
      <c r="AA783" s="1165"/>
      <c r="AB783" s="1166"/>
      <c r="AC783" s="587">
        <f t="shared" si="94"/>
        <v>0</v>
      </c>
      <c r="AE783" s="1163">
        <v>256</v>
      </c>
      <c r="AF783" s="1164"/>
      <c r="AG783" s="1165"/>
      <c r="AH783" s="1166"/>
      <c r="AI783" s="587">
        <f t="shared" si="95"/>
        <v>0</v>
      </c>
      <c r="AK783" s="1163">
        <v>256</v>
      </c>
      <c r="AL783" s="1164"/>
      <c r="AM783" s="1165"/>
      <c r="AN783" s="1166"/>
      <c r="AO783" s="587">
        <f t="shared" si="96"/>
        <v>0</v>
      </c>
      <c r="AQ783" s="1163">
        <v>256</v>
      </c>
      <c r="AR783" s="1164"/>
      <c r="AS783" s="1165"/>
      <c r="AT783" s="1166"/>
      <c r="AU783" s="587">
        <f t="shared" si="97"/>
        <v>0</v>
      </c>
      <c r="AW783" s="1163">
        <v>256</v>
      </c>
      <c r="AX783" s="1164"/>
      <c r="AY783" s="1165"/>
      <c r="AZ783" s="1166"/>
      <c r="BA783" s="587">
        <f t="shared" si="98"/>
        <v>0</v>
      </c>
    </row>
    <row r="784" spans="1:53" s="17" customFormat="1" ht="16.75" hidden="1" customHeight="1" outlineLevel="2">
      <c r="A784" s="1163">
        <v>257</v>
      </c>
      <c r="B784" s="1164"/>
      <c r="C784" s="1165"/>
      <c r="D784" s="1166"/>
      <c r="E784" s="587">
        <f t="shared" si="90"/>
        <v>0</v>
      </c>
      <c r="G784" s="1163">
        <v>257</v>
      </c>
      <c r="H784" s="1164"/>
      <c r="I784" s="1165"/>
      <c r="J784" s="1166"/>
      <c r="K784" s="587">
        <f t="shared" si="91"/>
        <v>0</v>
      </c>
      <c r="M784" s="1163">
        <v>257</v>
      </c>
      <c r="N784" s="1164"/>
      <c r="O784" s="1165"/>
      <c r="P784" s="1166"/>
      <c r="Q784" s="587">
        <f t="shared" si="92"/>
        <v>0</v>
      </c>
      <c r="S784" s="1163">
        <v>257</v>
      </c>
      <c r="T784" s="1164"/>
      <c r="U784" s="1165"/>
      <c r="V784" s="1166"/>
      <c r="W784" s="587">
        <f t="shared" si="93"/>
        <v>0</v>
      </c>
      <c r="Y784" s="1163">
        <v>257</v>
      </c>
      <c r="Z784" s="1164"/>
      <c r="AA784" s="1165"/>
      <c r="AB784" s="1166"/>
      <c r="AC784" s="587">
        <f t="shared" si="94"/>
        <v>0</v>
      </c>
      <c r="AE784" s="1163">
        <v>257</v>
      </c>
      <c r="AF784" s="1164"/>
      <c r="AG784" s="1165"/>
      <c r="AH784" s="1166"/>
      <c r="AI784" s="587">
        <f t="shared" si="95"/>
        <v>0</v>
      </c>
      <c r="AK784" s="1163">
        <v>257</v>
      </c>
      <c r="AL784" s="1164"/>
      <c r="AM784" s="1165"/>
      <c r="AN784" s="1166"/>
      <c r="AO784" s="587">
        <f t="shared" si="96"/>
        <v>0</v>
      </c>
      <c r="AQ784" s="1163">
        <v>257</v>
      </c>
      <c r="AR784" s="1164"/>
      <c r="AS784" s="1165"/>
      <c r="AT784" s="1166"/>
      <c r="AU784" s="587">
        <f t="shared" si="97"/>
        <v>0</v>
      </c>
      <c r="AW784" s="1163">
        <v>257</v>
      </c>
      <c r="AX784" s="1164"/>
      <c r="AY784" s="1165"/>
      <c r="AZ784" s="1166"/>
      <c r="BA784" s="587">
        <f t="shared" si="98"/>
        <v>0</v>
      </c>
    </row>
    <row r="785" spans="1:53" s="17" customFormat="1" ht="16.75" hidden="1" customHeight="1" outlineLevel="2">
      <c r="A785" s="1163">
        <v>258</v>
      </c>
      <c r="B785" s="1164"/>
      <c r="C785" s="1165"/>
      <c r="D785" s="1166"/>
      <c r="E785" s="587">
        <f t="shared" si="90"/>
        <v>0</v>
      </c>
      <c r="G785" s="1163">
        <v>258</v>
      </c>
      <c r="H785" s="1164"/>
      <c r="I785" s="1165"/>
      <c r="J785" s="1166"/>
      <c r="K785" s="587">
        <f t="shared" si="91"/>
        <v>0</v>
      </c>
      <c r="M785" s="1163">
        <v>258</v>
      </c>
      <c r="N785" s="1164"/>
      <c r="O785" s="1165"/>
      <c r="P785" s="1166"/>
      <c r="Q785" s="587">
        <f t="shared" si="92"/>
        <v>0</v>
      </c>
      <c r="S785" s="1163">
        <v>258</v>
      </c>
      <c r="T785" s="1164"/>
      <c r="U785" s="1165"/>
      <c r="V785" s="1166"/>
      <c r="W785" s="587">
        <f t="shared" si="93"/>
        <v>0</v>
      </c>
      <c r="Y785" s="1163">
        <v>258</v>
      </c>
      <c r="Z785" s="1164"/>
      <c r="AA785" s="1165"/>
      <c r="AB785" s="1166"/>
      <c r="AC785" s="587">
        <f t="shared" si="94"/>
        <v>0</v>
      </c>
      <c r="AE785" s="1163">
        <v>258</v>
      </c>
      <c r="AF785" s="1164"/>
      <c r="AG785" s="1165"/>
      <c r="AH785" s="1166"/>
      <c r="AI785" s="587">
        <f t="shared" si="95"/>
        <v>0</v>
      </c>
      <c r="AK785" s="1163">
        <v>258</v>
      </c>
      <c r="AL785" s="1164"/>
      <c r="AM785" s="1165"/>
      <c r="AN785" s="1166"/>
      <c r="AO785" s="587">
        <f t="shared" si="96"/>
        <v>0</v>
      </c>
      <c r="AQ785" s="1163">
        <v>258</v>
      </c>
      <c r="AR785" s="1164"/>
      <c r="AS785" s="1165"/>
      <c r="AT785" s="1166"/>
      <c r="AU785" s="587">
        <f t="shared" si="97"/>
        <v>0</v>
      </c>
      <c r="AW785" s="1163">
        <v>258</v>
      </c>
      <c r="AX785" s="1164"/>
      <c r="AY785" s="1165"/>
      <c r="AZ785" s="1166"/>
      <c r="BA785" s="587">
        <f t="shared" si="98"/>
        <v>0</v>
      </c>
    </row>
    <row r="786" spans="1:53" s="17" customFormat="1" ht="16.75" hidden="1" customHeight="1" outlineLevel="2">
      <c r="A786" s="1163">
        <v>259</v>
      </c>
      <c r="B786" s="1164"/>
      <c r="C786" s="1165"/>
      <c r="D786" s="1166"/>
      <c r="E786" s="587">
        <f t="shared" si="90"/>
        <v>0</v>
      </c>
      <c r="G786" s="1163">
        <v>259</v>
      </c>
      <c r="H786" s="1164"/>
      <c r="I786" s="1165"/>
      <c r="J786" s="1166"/>
      <c r="K786" s="587">
        <f t="shared" si="91"/>
        <v>0</v>
      </c>
      <c r="M786" s="1163">
        <v>259</v>
      </c>
      <c r="N786" s="1164"/>
      <c r="O786" s="1165"/>
      <c r="P786" s="1166"/>
      <c r="Q786" s="587">
        <f t="shared" si="92"/>
        <v>0</v>
      </c>
      <c r="S786" s="1163">
        <v>259</v>
      </c>
      <c r="T786" s="1164"/>
      <c r="U786" s="1165"/>
      <c r="V786" s="1166"/>
      <c r="W786" s="587">
        <f t="shared" si="93"/>
        <v>0</v>
      </c>
      <c r="Y786" s="1163">
        <v>259</v>
      </c>
      <c r="Z786" s="1164"/>
      <c r="AA786" s="1165"/>
      <c r="AB786" s="1166"/>
      <c r="AC786" s="587">
        <f t="shared" si="94"/>
        <v>0</v>
      </c>
      <c r="AE786" s="1163">
        <v>259</v>
      </c>
      <c r="AF786" s="1164"/>
      <c r="AG786" s="1165"/>
      <c r="AH786" s="1166"/>
      <c r="AI786" s="587">
        <f t="shared" si="95"/>
        <v>0</v>
      </c>
      <c r="AK786" s="1163">
        <v>259</v>
      </c>
      <c r="AL786" s="1164"/>
      <c r="AM786" s="1165"/>
      <c r="AN786" s="1166"/>
      <c r="AO786" s="587">
        <f t="shared" si="96"/>
        <v>0</v>
      </c>
      <c r="AQ786" s="1163">
        <v>259</v>
      </c>
      <c r="AR786" s="1164"/>
      <c r="AS786" s="1165"/>
      <c r="AT786" s="1166"/>
      <c r="AU786" s="587">
        <f t="shared" si="97"/>
        <v>0</v>
      </c>
      <c r="AW786" s="1163">
        <v>259</v>
      </c>
      <c r="AX786" s="1164"/>
      <c r="AY786" s="1165"/>
      <c r="AZ786" s="1166"/>
      <c r="BA786" s="587">
        <f t="shared" si="98"/>
        <v>0</v>
      </c>
    </row>
    <row r="787" spans="1:53" s="17" customFormat="1" ht="16.75" hidden="1" customHeight="1" outlineLevel="2">
      <c r="A787" s="1163">
        <v>260</v>
      </c>
      <c r="B787" s="1164"/>
      <c r="C787" s="1165"/>
      <c r="D787" s="1166"/>
      <c r="E787" s="587">
        <f t="shared" si="90"/>
        <v>0</v>
      </c>
      <c r="G787" s="1163">
        <v>260</v>
      </c>
      <c r="H787" s="1164"/>
      <c r="I787" s="1165"/>
      <c r="J787" s="1166"/>
      <c r="K787" s="587">
        <f t="shared" si="91"/>
        <v>0</v>
      </c>
      <c r="M787" s="1163">
        <v>260</v>
      </c>
      <c r="N787" s="1164"/>
      <c r="O787" s="1165"/>
      <c r="P787" s="1166"/>
      <c r="Q787" s="587">
        <f t="shared" si="92"/>
        <v>0</v>
      </c>
      <c r="S787" s="1163">
        <v>260</v>
      </c>
      <c r="T787" s="1164"/>
      <c r="U787" s="1165"/>
      <c r="V787" s="1166"/>
      <c r="W787" s="587">
        <f t="shared" si="93"/>
        <v>0</v>
      </c>
      <c r="Y787" s="1163">
        <v>260</v>
      </c>
      <c r="Z787" s="1164"/>
      <c r="AA787" s="1165"/>
      <c r="AB787" s="1166"/>
      <c r="AC787" s="587">
        <f t="shared" si="94"/>
        <v>0</v>
      </c>
      <c r="AE787" s="1163">
        <v>260</v>
      </c>
      <c r="AF787" s="1164"/>
      <c r="AG787" s="1165"/>
      <c r="AH787" s="1166"/>
      <c r="AI787" s="587">
        <f t="shared" si="95"/>
        <v>0</v>
      </c>
      <c r="AK787" s="1163">
        <v>260</v>
      </c>
      <c r="AL787" s="1164"/>
      <c r="AM787" s="1165"/>
      <c r="AN787" s="1166"/>
      <c r="AO787" s="587">
        <f t="shared" si="96"/>
        <v>0</v>
      </c>
      <c r="AQ787" s="1163">
        <v>260</v>
      </c>
      <c r="AR787" s="1164"/>
      <c r="AS787" s="1165"/>
      <c r="AT787" s="1166"/>
      <c r="AU787" s="587">
        <f t="shared" si="97"/>
        <v>0</v>
      </c>
      <c r="AW787" s="1163">
        <v>260</v>
      </c>
      <c r="AX787" s="1164"/>
      <c r="AY787" s="1165"/>
      <c r="AZ787" s="1166"/>
      <c r="BA787" s="587">
        <f t="shared" si="98"/>
        <v>0</v>
      </c>
    </row>
    <row r="788" spans="1:53" s="17" customFormat="1" ht="16.75" hidden="1" customHeight="1" outlineLevel="2">
      <c r="A788" s="1163">
        <v>261</v>
      </c>
      <c r="B788" s="1164"/>
      <c r="C788" s="1165"/>
      <c r="D788" s="1166"/>
      <c r="E788" s="587">
        <f t="shared" si="90"/>
        <v>0</v>
      </c>
      <c r="G788" s="1163">
        <v>261</v>
      </c>
      <c r="H788" s="1164"/>
      <c r="I788" s="1165"/>
      <c r="J788" s="1166"/>
      <c r="K788" s="587">
        <f t="shared" si="91"/>
        <v>0</v>
      </c>
      <c r="M788" s="1163">
        <v>261</v>
      </c>
      <c r="N788" s="1164"/>
      <c r="O788" s="1165"/>
      <c r="P788" s="1166"/>
      <c r="Q788" s="587">
        <f t="shared" si="92"/>
        <v>0</v>
      </c>
      <c r="S788" s="1163">
        <v>261</v>
      </c>
      <c r="T788" s="1164"/>
      <c r="U788" s="1165"/>
      <c r="V788" s="1166"/>
      <c r="W788" s="587">
        <f t="shared" si="93"/>
        <v>0</v>
      </c>
      <c r="Y788" s="1163">
        <v>261</v>
      </c>
      <c r="Z788" s="1164"/>
      <c r="AA788" s="1165"/>
      <c r="AB788" s="1166"/>
      <c r="AC788" s="587">
        <f t="shared" si="94"/>
        <v>0</v>
      </c>
      <c r="AE788" s="1163">
        <v>261</v>
      </c>
      <c r="AF788" s="1164"/>
      <c r="AG788" s="1165"/>
      <c r="AH788" s="1166"/>
      <c r="AI788" s="587">
        <f t="shared" si="95"/>
        <v>0</v>
      </c>
      <c r="AK788" s="1163">
        <v>261</v>
      </c>
      <c r="AL788" s="1164"/>
      <c r="AM788" s="1165"/>
      <c r="AN788" s="1166"/>
      <c r="AO788" s="587">
        <f t="shared" si="96"/>
        <v>0</v>
      </c>
      <c r="AQ788" s="1163">
        <v>261</v>
      </c>
      <c r="AR788" s="1164"/>
      <c r="AS788" s="1165"/>
      <c r="AT788" s="1166"/>
      <c r="AU788" s="587">
        <f t="shared" si="97"/>
        <v>0</v>
      </c>
      <c r="AW788" s="1163">
        <v>261</v>
      </c>
      <c r="AX788" s="1164"/>
      <c r="AY788" s="1165"/>
      <c r="AZ788" s="1166"/>
      <c r="BA788" s="587">
        <f t="shared" si="98"/>
        <v>0</v>
      </c>
    </row>
    <row r="789" spans="1:53" s="17" customFormat="1" ht="16.75" hidden="1" customHeight="1" outlineLevel="2">
      <c r="A789" s="1163">
        <v>262</v>
      </c>
      <c r="B789" s="1164"/>
      <c r="C789" s="1165"/>
      <c r="D789" s="1166"/>
      <c r="E789" s="587">
        <f t="shared" si="90"/>
        <v>0</v>
      </c>
      <c r="G789" s="1163">
        <v>262</v>
      </c>
      <c r="H789" s="1164"/>
      <c r="I789" s="1165"/>
      <c r="J789" s="1166"/>
      <c r="K789" s="587">
        <f t="shared" si="91"/>
        <v>0</v>
      </c>
      <c r="M789" s="1163">
        <v>262</v>
      </c>
      <c r="N789" s="1164"/>
      <c r="O789" s="1165"/>
      <c r="P789" s="1166"/>
      <c r="Q789" s="587">
        <f t="shared" si="92"/>
        <v>0</v>
      </c>
      <c r="S789" s="1163">
        <v>262</v>
      </c>
      <c r="T789" s="1164"/>
      <c r="U789" s="1165"/>
      <c r="V789" s="1166"/>
      <c r="W789" s="587">
        <f t="shared" si="93"/>
        <v>0</v>
      </c>
      <c r="Y789" s="1163">
        <v>262</v>
      </c>
      <c r="Z789" s="1164"/>
      <c r="AA789" s="1165"/>
      <c r="AB789" s="1166"/>
      <c r="AC789" s="587">
        <f t="shared" si="94"/>
        <v>0</v>
      </c>
      <c r="AE789" s="1163">
        <v>262</v>
      </c>
      <c r="AF789" s="1164"/>
      <c r="AG789" s="1165"/>
      <c r="AH789" s="1166"/>
      <c r="AI789" s="587">
        <f t="shared" si="95"/>
        <v>0</v>
      </c>
      <c r="AK789" s="1163">
        <v>262</v>
      </c>
      <c r="AL789" s="1164"/>
      <c r="AM789" s="1165"/>
      <c r="AN789" s="1166"/>
      <c r="AO789" s="587">
        <f t="shared" si="96"/>
        <v>0</v>
      </c>
      <c r="AQ789" s="1163">
        <v>262</v>
      </c>
      <c r="AR789" s="1164"/>
      <c r="AS789" s="1165"/>
      <c r="AT789" s="1166"/>
      <c r="AU789" s="587">
        <f t="shared" si="97"/>
        <v>0</v>
      </c>
      <c r="AW789" s="1163">
        <v>262</v>
      </c>
      <c r="AX789" s="1164"/>
      <c r="AY789" s="1165"/>
      <c r="AZ789" s="1166"/>
      <c r="BA789" s="587">
        <f t="shared" si="98"/>
        <v>0</v>
      </c>
    </row>
    <row r="790" spans="1:53" s="17" customFormat="1" ht="16.75" hidden="1" customHeight="1" outlineLevel="2">
      <c r="A790" s="1163">
        <v>263</v>
      </c>
      <c r="B790" s="1164"/>
      <c r="C790" s="1165"/>
      <c r="D790" s="1166"/>
      <c r="E790" s="587">
        <f t="shared" si="90"/>
        <v>0</v>
      </c>
      <c r="G790" s="1163">
        <v>263</v>
      </c>
      <c r="H790" s="1164"/>
      <c r="I790" s="1165"/>
      <c r="J790" s="1166"/>
      <c r="K790" s="587">
        <f t="shared" si="91"/>
        <v>0</v>
      </c>
      <c r="M790" s="1163">
        <v>263</v>
      </c>
      <c r="N790" s="1164"/>
      <c r="O790" s="1165"/>
      <c r="P790" s="1166"/>
      <c r="Q790" s="587">
        <f t="shared" si="92"/>
        <v>0</v>
      </c>
      <c r="S790" s="1163">
        <v>263</v>
      </c>
      <c r="T790" s="1164"/>
      <c r="U790" s="1165"/>
      <c r="V790" s="1166"/>
      <c r="W790" s="587">
        <f t="shared" si="93"/>
        <v>0</v>
      </c>
      <c r="Y790" s="1163">
        <v>263</v>
      </c>
      <c r="Z790" s="1164"/>
      <c r="AA790" s="1165"/>
      <c r="AB790" s="1166"/>
      <c r="AC790" s="587">
        <f t="shared" si="94"/>
        <v>0</v>
      </c>
      <c r="AE790" s="1163">
        <v>263</v>
      </c>
      <c r="AF790" s="1164"/>
      <c r="AG790" s="1165"/>
      <c r="AH790" s="1166"/>
      <c r="AI790" s="587">
        <f t="shared" si="95"/>
        <v>0</v>
      </c>
      <c r="AK790" s="1163">
        <v>263</v>
      </c>
      <c r="AL790" s="1164"/>
      <c r="AM790" s="1165"/>
      <c r="AN790" s="1166"/>
      <c r="AO790" s="587">
        <f t="shared" si="96"/>
        <v>0</v>
      </c>
      <c r="AQ790" s="1163">
        <v>263</v>
      </c>
      <c r="AR790" s="1164"/>
      <c r="AS790" s="1165"/>
      <c r="AT790" s="1166"/>
      <c r="AU790" s="587">
        <f t="shared" si="97"/>
        <v>0</v>
      </c>
      <c r="AW790" s="1163">
        <v>263</v>
      </c>
      <c r="AX790" s="1164"/>
      <c r="AY790" s="1165"/>
      <c r="AZ790" s="1166"/>
      <c r="BA790" s="587">
        <f t="shared" si="98"/>
        <v>0</v>
      </c>
    </row>
    <row r="791" spans="1:53" s="17" customFormat="1" ht="16.75" hidden="1" customHeight="1" outlineLevel="2">
      <c r="A791" s="1163">
        <v>264</v>
      </c>
      <c r="B791" s="1164"/>
      <c r="C791" s="1165"/>
      <c r="D791" s="1166"/>
      <c r="E791" s="587">
        <f t="shared" si="90"/>
        <v>0</v>
      </c>
      <c r="G791" s="1163">
        <v>264</v>
      </c>
      <c r="H791" s="1164"/>
      <c r="I791" s="1165"/>
      <c r="J791" s="1166"/>
      <c r="K791" s="587">
        <f t="shared" si="91"/>
        <v>0</v>
      </c>
      <c r="M791" s="1163">
        <v>264</v>
      </c>
      <c r="N791" s="1164"/>
      <c r="O791" s="1165"/>
      <c r="P791" s="1166"/>
      <c r="Q791" s="587">
        <f t="shared" si="92"/>
        <v>0</v>
      </c>
      <c r="S791" s="1163">
        <v>264</v>
      </c>
      <c r="T791" s="1164"/>
      <c r="U791" s="1165"/>
      <c r="V791" s="1166"/>
      <c r="W791" s="587">
        <f t="shared" si="93"/>
        <v>0</v>
      </c>
      <c r="Y791" s="1163">
        <v>264</v>
      </c>
      <c r="Z791" s="1164"/>
      <c r="AA791" s="1165"/>
      <c r="AB791" s="1166"/>
      <c r="AC791" s="587">
        <f t="shared" si="94"/>
        <v>0</v>
      </c>
      <c r="AE791" s="1163">
        <v>264</v>
      </c>
      <c r="AF791" s="1164"/>
      <c r="AG791" s="1165"/>
      <c r="AH791" s="1166"/>
      <c r="AI791" s="587">
        <f t="shared" si="95"/>
        <v>0</v>
      </c>
      <c r="AK791" s="1163">
        <v>264</v>
      </c>
      <c r="AL791" s="1164"/>
      <c r="AM791" s="1165"/>
      <c r="AN791" s="1166"/>
      <c r="AO791" s="587">
        <f t="shared" si="96"/>
        <v>0</v>
      </c>
      <c r="AQ791" s="1163">
        <v>264</v>
      </c>
      <c r="AR791" s="1164"/>
      <c r="AS791" s="1165"/>
      <c r="AT791" s="1166"/>
      <c r="AU791" s="587">
        <f t="shared" si="97"/>
        <v>0</v>
      </c>
      <c r="AW791" s="1163">
        <v>264</v>
      </c>
      <c r="AX791" s="1164"/>
      <c r="AY791" s="1165"/>
      <c r="AZ791" s="1166"/>
      <c r="BA791" s="587">
        <f t="shared" si="98"/>
        <v>0</v>
      </c>
    </row>
    <row r="792" spans="1:53" s="17" customFormat="1" ht="16.75" hidden="1" customHeight="1" outlineLevel="2">
      <c r="A792" s="1163">
        <v>265</v>
      </c>
      <c r="B792" s="1164"/>
      <c r="C792" s="1165"/>
      <c r="D792" s="1166"/>
      <c r="E792" s="587">
        <f t="shared" si="90"/>
        <v>0</v>
      </c>
      <c r="G792" s="1163">
        <v>265</v>
      </c>
      <c r="H792" s="1164"/>
      <c r="I792" s="1165"/>
      <c r="J792" s="1166"/>
      <c r="K792" s="587">
        <f t="shared" si="91"/>
        <v>0</v>
      </c>
      <c r="M792" s="1163">
        <v>265</v>
      </c>
      <c r="N792" s="1164"/>
      <c r="O792" s="1165"/>
      <c r="P792" s="1166"/>
      <c r="Q792" s="587">
        <f t="shared" si="92"/>
        <v>0</v>
      </c>
      <c r="S792" s="1163">
        <v>265</v>
      </c>
      <c r="T792" s="1164"/>
      <c r="U792" s="1165"/>
      <c r="V792" s="1166"/>
      <c r="W792" s="587">
        <f t="shared" si="93"/>
        <v>0</v>
      </c>
      <c r="Y792" s="1163">
        <v>265</v>
      </c>
      <c r="Z792" s="1164"/>
      <c r="AA792" s="1165"/>
      <c r="AB792" s="1166"/>
      <c r="AC792" s="587">
        <f t="shared" si="94"/>
        <v>0</v>
      </c>
      <c r="AE792" s="1163">
        <v>265</v>
      </c>
      <c r="AF792" s="1164"/>
      <c r="AG792" s="1165"/>
      <c r="AH792" s="1166"/>
      <c r="AI792" s="587">
        <f t="shared" si="95"/>
        <v>0</v>
      </c>
      <c r="AK792" s="1163">
        <v>265</v>
      </c>
      <c r="AL792" s="1164"/>
      <c r="AM792" s="1165"/>
      <c r="AN792" s="1166"/>
      <c r="AO792" s="587">
        <f t="shared" si="96"/>
        <v>0</v>
      </c>
      <c r="AQ792" s="1163">
        <v>265</v>
      </c>
      <c r="AR792" s="1164"/>
      <c r="AS792" s="1165"/>
      <c r="AT792" s="1166"/>
      <c r="AU792" s="587">
        <f t="shared" si="97"/>
        <v>0</v>
      </c>
      <c r="AW792" s="1163">
        <v>265</v>
      </c>
      <c r="AX792" s="1164"/>
      <c r="AY792" s="1165"/>
      <c r="AZ792" s="1166"/>
      <c r="BA792" s="587">
        <f t="shared" si="98"/>
        <v>0</v>
      </c>
    </row>
    <row r="793" spans="1:53" s="17" customFormat="1" ht="16.75" hidden="1" customHeight="1" outlineLevel="2">
      <c r="A793" s="1163">
        <v>266</v>
      </c>
      <c r="B793" s="1164"/>
      <c r="C793" s="1165"/>
      <c r="D793" s="1166"/>
      <c r="E793" s="587">
        <f t="shared" si="90"/>
        <v>0</v>
      </c>
      <c r="G793" s="1163">
        <v>266</v>
      </c>
      <c r="H793" s="1164"/>
      <c r="I793" s="1165"/>
      <c r="J793" s="1166"/>
      <c r="K793" s="587">
        <f t="shared" si="91"/>
        <v>0</v>
      </c>
      <c r="M793" s="1163">
        <v>266</v>
      </c>
      <c r="N793" s="1164"/>
      <c r="O793" s="1165"/>
      <c r="P793" s="1166"/>
      <c r="Q793" s="587">
        <f t="shared" si="92"/>
        <v>0</v>
      </c>
      <c r="S793" s="1163">
        <v>266</v>
      </c>
      <c r="T793" s="1164"/>
      <c r="U793" s="1165"/>
      <c r="V793" s="1166"/>
      <c r="W793" s="587">
        <f t="shared" si="93"/>
        <v>0</v>
      </c>
      <c r="Y793" s="1163">
        <v>266</v>
      </c>
      <c r="Z793" s="1164"/>
      <c r="AA793" s="1165"/>
      <c r="AB793" s="1166"/>
      <c r="AC793" s="587">
        <f t="shared" si="94"/>
        <v>0</v>
      </c>
      <c r="AE793" s="1163">
        <v>266</v>
      </c>
      <c r="AF793" s="1164"/>
      <c r="AG793" s="1165"/>
      <c r="AH793" s="1166"/>
      <c r="AI793" s="587">
        <f t="shared" si="95"/>
        <v>0</v>
      </c>
      <c r="AK793" s="1163">
        <v>266</v>
      </c>
      <c r="AL793" s="1164"/>
      <c r="AM793" s="1165"/>
      <c r="AN793" s="1166"/>
      <c r="AO793" s="587">
        <f t="shared" si="96"/>
        <v>0</v>
      </c>
      <c r="AQ793" s="1163">
        <v>266</v>
      </c>
      <c r="AR793" s="1164"/>
      <c r="AS793" s="1165"/>
      <c r="AT793" s="1166"/>
      <c r="AU793" s="587">
        <f t="shared" si="97"/>
        <v>0</v>
      </c>
      <c r="AW793" s="1163">
        <v>266</v>
      </c>
      <c r="AX793" s="1164"/>
      <c r="AY793" s="1165"/>
      <c r="AZ793" s="1166"/>
      <c r="BA793" s="587">
        <f t="shared" si="98"/>
        <v>0</v>
      </c>
    </row>
    <row r="794" spans="1:53" s="17" customFormat="1" ht="16.75" hidden="1" customHeight="1" outlineLevel="2">
      <c r="A794" s="1163">
        <v>267</v>
      </c>
      <c r="B794" s="1164"/>
      <c r="C794" s="1165"/>
      <c r="D794" s="1166"/>
      <c r="E794" s="587">
        <f t="shared" si="90"/>
        <v>0</v>
      </c>
      <c r="G794" s="1163">
        <v>267</v>
      </c>
      <c r="H794" s="1164"/>
      <c r="I794" s="1165"/>
      <c r="J794" s="1166"/>
      <c r="K794" s="587">
        <f t="shared" si="91"/>
        <v>0</v>
      </c>
      <c r="M794" s="1163">
        <v>267</v>
      </c>
      <c r="N794" s="1164"/>
      <c r="O794" s="1165"/>
      <c r="P794" s="1166"/>
      <c r="Q794" s="587">
        <f t="shared" si="92"/>
        <v>0</v>
      </c>
      <c r="S794" s="1163">
        <v>267</v>
      </c>
      <c r="T794" s="1164"/>
      <c r="U794" s="1165"/>
      <c r="V794" s="1166"/>
      <c r="W794" s="587">
        <f t="shared" si="93"/>
        <v>0</v>
      </c>
      <c r="Y794" s="1163">
        <v>267</v>
      </c>
      <c r="Z794" s="1164"/>
      <c r="AA794" s="1165"/>
      <c r="AB794" s="1166"/>
      <c r="AC794" s="587">
        <f t="shared" si="94"/>
        <v>0</v>
      </c>
      <c r="AE794" s="1163">
        <v>267</v>
      </c>
      <c r="AF794" s="1164"/>
      <c r="AG794" s="1165"/>
      <c r="AH794" s="1166"/>
      <c r="AI794" s="587">
        <f t="shared" si="95"/>
        <v>0</v>
      </c>
      <c r="AK794" s="1163">
        <v>267</v>
      </c>
      <c r="AL794" s="1164"/>
      <c r="AM794" s="1165"/>
      <c r="AN794" s="1166"/>
      <c r="AO794" s="587">
        <f t="shared" si="96"/>
        <v>0</v>
      </c>
      <c r="AQ794" s="1163">
        <v>267</v>
      </c>
      <c r="AR794" s="1164"/>
      <c r="AS794" s="1165"/>
      <c r="AT794" s="1166"/>
      <c r="AU794" s="587">
        <f t="shared" si="97"/>
        <v>0</v>
      </c>
      <c r="AW794" s="1163">
        <v>267</v>
      </c>
      <c r="AX794" s="1164"/>
      <c r="AY794" s="1165"/>
      <c r="AZ794" s="1166"/>
      <c r="BA794" s="587">
        <f t="shared" si="98"/>
        <v>0</v>
      </c>
    </row>
    <row r="795" spans="1:53" s="17" customFormat="1" ht="16.75" hidden="1" customHeight="1" outlineLevel="2">
      <c r="A795" s="1163">
        <v>268</v>
      </c>
      <c r="B795" s="1164"/>
      <c r="C795" s="1165"/>
      <c r="D795" s="1166"/>
      <c r="E795" s="587">
        <f t="shared" si="90"/>
        <v>0</v>
      </c>
      <c r="G795" s="1163">
        <v>268</v>
      </c>
      <c r="H795" s="1164"/>
      <c r="I795" s="1165"/>
      <c r="J795" s="1166"/>
      <c r="K795" s="587">
        <f t="shared" si="91"/>
        <v>0</v>
      </c>
      <c r="M795" s="1163">
        <v>268</v>
      </c>
      <c r="N795" s="1164"/>
      <c r="O795" s="1165"/>
      <c r="P795" s="1166"/>
      <c r="Q795" s="587">
        <f t="shared" si="92"/>
        <v>0</v>
      </c>
      <c r="S795" s="1163">
        <v>268</v>
      </c>
      <c r="T795" s="1164"/>
      <c r="U795" s="1165"/>
      <c r="V795" s="1166"/>
      <c r="W795" s="587">
        <f t="shared" si="93"/>
        <v>0</v>
      </c>
      <c r="Y795" s="1163">
        <v>268</v>
      </c>
      <c r="Z795" s="1164"/>
      <c r="AA795" s="1165"/>
      <c r="AB795" s="1166"/>
      <c r="AC795" s="587">
        <f t="shared" si="94"/>
        <v>0</v>
      </c>
      <c r="AE795" s="1163">
        <v>268</v>
      </c>
      <c r="AF795" s="1164"/>
      <c r="AG795" s="1165"/>
      <c r="AH795" s="1166"/>
      <c r="AI795" s="587">
        <f t="shared" si="95"/>
        <v>0</v>
      </c>
      <c r="AK795" s="1163">
        <v>268</v>
      </c>
      <c r="AL795" s="1164"/>
      <c r="AM795" s="1165"/>
      <c r="AN795" s="1166"/>
      <c r="AO795" s="587">
        <f t="shared" si="96"/>
        <v>0</v>
      </c>
      <c r="AQ795" s="1163">
        <v>268</v>
      </c>
      <c r="AR795" s="1164"/>
      <c r="AS795" s="1165"/>
      <c r="AT795" s="1166"/>
      <c r="AU795" s="587">
        <f t="shared" si="97"/>
        <v>0</v>
      </c>
      <c r="AW795" s="1163">
        <v>268</v>
      </c>
      <c r="AX795" s="1164"/>
      <c r="AY795" s="1165"/>
      <c r="AZ795" s="1166"/>
      <c r="BA795" s="587">
        <f t="shared" si="98"/>
        <v>0</v>
      </c>
    </row>
    <row r="796" spans="1:53" s="17" customFormat="1" ht="16.75" hidden="1" customHeight="1" outlineLevel="2">
      <c r="A796" s="1163">
        <v>269</v>
      </c>
      <c r="B796" s="1164"/>
      <c r="C796" s="1165"/>
      <c r="D796" s="1166"/>
      <c r="E796" s="587">
        <f t="shared" si="90"/>
        <v>0</v>
      </c>
      <c r="G796" s="1163">
        <v>269</v>
      </c>
      <c r="H796" s="1164"/>
      <c r="I796" s="1165"/>
      <c r="J796" s="1166"/>
      <c r="K796" s="587">
        <f t="shared" si="91"/>
        <v>0</v>
      </c>
      <c r="M796" s="1163">
        <v>269</v>
      </c>
      <c r="N796" s="1164"/>
      <c r="O796" s="1165"/>
      <c r="P796" s="1166"/>
      <c r="Q796" s="587">
        <f t="shared" si="92"/>
        <v>0</v>
      </c>
      <c r="S796" s="1163">
        <v>269</v>
      </c>
      <c r="T796" s="1164"/>
      <c r="U796" s="1165"/>
      <c r="V796" s="1166"/>
      <c r="W796" s="587">
        <f t="shared" si="93"/>
        <v>0</v>
      </c>
      <c r="Y796" s="1163">
        <v>269</v>
      </c>
      <c r="Z796" s="1164"/>
      <c r="AA796" s="1165"/>
      <c r="AB796" s="1166"/>
      <c r="AC796" s="587">
        <f t="shared" si="94"/>
        <v>0</v>
      </c>
      <c r="AE796" s="1163">
        <v>269</v>
      </c>
      <c r="AF796" s="1164"/>
      <c r="AG796" s="1165"/>
      <c r="AH796" s="1166"/>
      <c r="AI796" s="587">
        <f t="shared" si="95"/>
        <v>0</v>
      </c>
      <c r="AK796" s="1163">
        <v>269</v>
      </c>
      <c r="AL796" s="1164"/>
      <c r="AM796" s="1165"/>
      <c r="AN796" s="1166"/>
      <c r="AO796" s="587">
        <f t="shared" si="96"/>
        <v>0</v>
      </c>
      <c r="AQ796" s="1163">
        <v>269</v>
      </c>
      <c r="AR796" s="1164"/>
      <c r="AS796" s="1165"/>
      <c r="AT796" s="1166"/>
      <c r="AU796" s="587">
        <f t="shared" si="97"/>
        <v>0</v>
      </c>
      <c r="AW796" s="1163">
        <v>269</v>
      </c>
      <c r="AX796" s="1164"/>
      <c r="AY796" s="1165"/>
      <c r="AZ796" s="1166"/>
      <c r="BA796" s="587">
        <f t="shared" si="98"/>
        <v>0</v>
      </c>
    </row>
    <row r="797" spans="1:53" s="17" customFormat="1" ht="16.75" hidden="1" customHeight="1" outlineLevel="2">
      <c r="A797" s="1163">
        <v>270</v>
      </c>
      <c r="B797" s="1164"/>
      <c r="C797" s="1165"/>
      <c r="D797" s="1166"/>
      <c r="E797" s="587">
        <f t="shared" si="90"/>
        <v>0</v>
      </c>
      <c r="G797" s="1163">
        <v>270</v>
      </c>
      <c r="H797" s="1164"/>
      <c r="I797" s="1165"/>
      <c r="J797" s="1166"/>
      <c r="K797" s="587">
        <f t="shared" si="91"/>
        <v>0</v>
      </c>
      <c r="M797" s="1163">
        <v>270</v>
      </c>
      <c r="N797" s="1164"/>
      <c r="O797" s="1165"/>
      <c r="P797" s="1166"/>
      <c r="Q797" s="587">
        <f t="shared" si="92"/>
        <v>0</v>
      </c>
      <c r="S797" s="1163">
        <v>270</v>
      </c>
      <c r="T797" s="1164"/>
      <c r="U797" s="1165"/>
      <c r="V797" s="1166"/>
      <c r="W797" s="587">
        <f t="shared" si="93"/>
        <v>0</v>
      </c>
      <c r="Y797" s="1163">
        <v>270</v>
      </c>
      <c r="Z797" s="1164"/>
      <c r="AA797" s="1165"/>
      <c r="AB797" s="1166"/>
      <c r="AC797" s="587">
        <f t="shared" si="94"/>
        <v>0</v>
      </c>
      <c r="AE797" s="1163">
        <v>270</v>
      </c>
      <c r="AF797" s="1164"/>
      <c r="AG797" s="1165"/>
      <c r="AH797" s="1166"/>
      <c r="AI797" s="587">
        <f t="shared" si="95"/>
        <v>0</v>
      </c>
      <c r="AK797" s="1163">
        <v>270</v>
      </c>
      <c r="AL797" s="1164"/>
      <c r="AM797" s="1165"/>
      <c r="AN797" s="1166"/>
      <c r="AO797" s="587">
        <f t="shared" si="96"/>
        <v>0</v>
      </c>
      <c r="AQ797" s="1163">
        <v>270</v>
      </c>
      <c r="AR797" s="1164"/>
      <c r="AS797" s="1165"/>
      <c r="AT797" s="1166"/>
      <c r="AU797" s="587">
        <f t="shared" si="97"/>
        <v>0</v>
      </c>
      <c r="AW797" s="1163">
        <v>270</v>
      </c>
      <c r="AX797" s="1164"/>
      <c r="AY797" s="1165"/>
      <c r="AZ797" s="1166"/>
      <c r="BA797" s="587">
        <f t="shared" si="98"/>
        <v>0</v>
      </c>
    </row>
    <row r="798" spans="1:53" s="17" customFormat="1" ht="16.75" hidden="1" customHeight="1" outlineLevel="2">
      <c r="A798" s="1163">
        <v>271</v>
      </c>
      <c r="B798" s="1164"/>
      <c r="C798" s="1165"/>
      <c r="D798" s="1166"/>
      <c r="E798" s="587">
        <f t="shared" si="90"/>
        <v>0</v>
      </c>
      <c r="G798" s="1163">
        <v>271</v>
      </c>
      <c r="H798" s="1164"/>
      <c r="I798" s="1165"/>
      <c r="J798" s="1166"/>
      <c r="K798" s="587">
        <f t="shared" si="91"/>
        <v>0</v>
      </c>
      <c r="M798" s="1163">
        <v>271</v>
      </c>
      <c r="N798" s="1164"/>
      <c r="O798" s="1165"/>
      <c r="P798" s="1166"/>
      <c r="Q798" s="587">
        <f t="shared" si="92"/>
        <v>0</v>
      </c>
      <c r="S798" s="1163">
        <v>271</v>
      </c>
      <c r="T798" s="1164"/>
      <c r="U798" s="1165"/>
      <c r="V798" s="1166"/>
      <c r="W798" s="587">
        <f t="shared" si="93"/>
        <v>0</v>
      </c>
      <c r="Y798" s="1163">
        <v>271</v>
      </c>
      <c r="Z798" s="1164"/>
      <c r="AA798" s="1165"/>
      <c r="AB798" s="1166"/>
      <c r="AC798" s="587">
        <f t="shared" si="94"/>
        <v>0</v>
      </c>
      <c r="AE798" s="1163">
        <v>271</v>
      </c>
      <c r="AF798" s="1164"/>
      <c r="AG798" s="1165"/>
      <c r="AH798" s="1166"/>
      <c r="AI798" s="587">
        <f t="shared" si="95"/>
        <v>0</v>
      </c>
      <c r="AK798" s="1163">
        <v>271</v>
      </c>
      <c r="AL798" s="1164"/>
      <c r="AM798" s="1165"/>
      <c r="AN798" s="1166"/>
      <c r="AO798" s="587">
        <f t="shared" si="96"/>
        <v>0</v>
      </c>
      <c r="AQ798" s="1163">
        <v>271</v>
      </c>
      <c r="AR798" s="1164"/>
      <c r="AS798" s="1165"/>
      <c r="AT798" s="1166"/>
      <c r="AU798" s="587">
        <f t="shared" si="97"/>
        <v>0</v>
      </c>
      <c r="AW798" s="1163">
        <v>271</v>
      </c>
      <c r="AX798" s="1164"/>
      <c r="AY798" s="1165"/>
      <c r="AZ798" s="1166"/>
      <c r="BA798" s="587">
        <f t="shared" si="98"/>
        <v>0</v>
      </c>
    </row>
    <row r="799" spans="1:53" s="17" customFormat="1" ht="16.75" hidden="1" customHeight="1" outlineLevel="2">
      <c r="A799" s="1163">
        <v>272</v>
      </c>
      <c r="B799" s="1164"/>
      <c r="C799" s="1165"/>
      <c r="D799" s="1166"/>
      <c r="E799" s="587">
        <f t="shared" si="90"/>
        <v>0</v>
      </c>
      <c r="G799" s="1163">
        <v>272</v>
      </c>
      <c r="H799" s="1164"/>
      <c r="I799" s="1165"/>
      <c r="J799" s="1166"/>
      <c r="K799" s="587">
        <f t="shared" si="91"/>
        <v>0</v>
      </c>
      <c r="M799" s="1163">
        <v>272</v>
      </c>
      <c r="N799" s="1164"/>
      <c r="O799" s="1165"/>
      <c r="P799" s="1166"/>
      <c r="Q799" s="587">
        <f t="shared" si="92"/>
        <v>0</v>
      </c>
      <c r="S799" s="1163">
        <v>272</v>
      </c>
      <c r="T799" s="1164"/>
      <c r="U799" s="1165"/>
      <c r="V799" s="1166"/>
      <c r="W799" s="587">
        <f t="shared" si="93"/>
        <v>0</v>
      </c>
      <c r="Y799" s="1163">
        <v>272</v>
      </c>
      <c r="Z799" s="1164"/>
      <c r="AA799" s="1165"/>
      <c r="AB799" s="1166"/>
      <c r="AC799" s="587">
        <f t="shared" si="94"/>
        <v>0</v>
      </c>
      <c r="AE799" s="1163">
        <v>272</v>
      </c>
      <c r="AF799" s="1164"/>
      <c r="AG799" s="1165"/>
      <c r="AH799" s="1166"/>
      <c r="AI799" s="587">
        <f t="shared" si="95"/>
        <v>0</v>
      </c>
      <c r="AK799" s="1163">
        <v>272</v>
      </c>
      <c r="AL799" s="1164"/>
      <c r="AM799" s="1165"/>
      <c r="AN799" s="1166"/>
      <c r="AO799" s="587">
        <f t="shared" si="96"/>
        <v>0</v>
      </c>
      <c r="AQ799" s="1163">
        <v>272</v>
      </c>
      <c r="AR799" s="1164"/>
      <c r="AS799" s="1165"/>
      <c r="AT799" s="1166"/>
      <c r="AU799" s="587">
        <f t="shared" si="97"/>
        <v>0</v>
      </c>
      <c r="AW799" s="1163">
        <v>272</v>
      </c>
      <c r="AX799" s="1164"/>
      <c r="AY799" s="1165"/>
      <c r="AZ799" s="1166"/>
      <c r="BA799" s="587">
        <f t="shared" si="98"/>
        <v>0</v>
      </c>
    </row>
    <row r="800" spans="1:53" s="17" customFormat="1" ht="16.75" hidden="1" customHeight="1" outlineLevel="2">
      <c r="A800" s="1163">
        <v>273</v>
      </c>
      <c r="B800" s="1164"/>
      <c r="C800" s="1165"/>
      <c r="D800" s="1166"/>
      <c r="E800" s="587">
        <f t="shared" si="90"/>
        <v>0</v>
      </c>
      <c r="G800" s="1163">
        <v>273</v>
      </c>
      <c r="H800" s="1164"/>
      <c r="I800" s="1165"/>
      <c r="J800" s="1166"/>
      <c r="K800" s="587">
        <f t="shared" si="91"/>
        <v>0</v>
      </c>
      <c r="M800" s="1163">
        <v>273</v>
      </c>
      <c r="N800" s="1164"/>
      <c r="O800" s="1165"/>
      <c r="P800" s="1166"/>
      <c r="Q800" s="587">
        <f t="shared" si="92"/>
        <v>0</v>
      </c>
      <c r="S800" s="1163">
        <v>273</v>
      </c>
      <c r="T800" s="1164"/>
      <c r="U800" s="1165"/>
      <c r="V800" s="1166"/>
      <c r="W800" s="587">
        <f t="shared" si="93"/>
        <v>0</v>
      </c>
      <c r="Y800" s="1163">
        <v>273</v>
      </c>
      <c r="Z800" s="1164"/>
      <c r="AA800" s="1165"/>
      <c r="AB800" s="1166"/>
      <c r="AC800" s="587">
        <f t="shared" si="94"/>
        <v>0</v>
      </c>
      <c r="AE800" s="1163">
        <v>273</v>
      </c>
      <c r="AF800" s="1164"/>
      <c r="AG800" s="1165"/>
      <c r="AH800" s="1166"/>
      <c r="AI800" s="587">
        <f t="shared" si="95"/>
        <v>0</v>
      </c>
      <c r="AK800" s="1163">
        <v>273</v>
      </c>
      <c r="AL800" s="1164"/>
      <c r="AM800" s="1165"/>
      <c r="AN800" s="1166"/>
      <c r="AO800" s="587">
        <f t="shared" si="96"/>
        <v>0</v>
      </c>
      <c r="AQ800" s="1163">
        <v>273</v>
      </c>
      <c r="AR800" s="1164"/>
      <c r="AS800" s="1165"/>
      <c r="AT800" s="1166"/>
      <c r="AU800" s="587">
        <f t="shared" si="97"/>
        <v>0</v>
      </c>
      <c r="AW800" s="1163">
        <v>273</v>
      </c>
      <c r="AX800" s="1164"/>
      <c r="AY800" s="1165"/>
      <c r="AZ800" s="1166"/>
      <c r="BA800" s="587">
        <f t="shared" si="98"/>
        <v>0</v>
      </c>
    </row>
    <row r="801" spans="1:53" s="17" customFormat="1" ht="16.75" hidden="1" customHeight="1" outlineLevel="2">
      <c r="A801" s="1163">
        <v>274</v>
      </c>
      <c r="B801" s="1164"/>
      <c r="C801" s="1165"/>
      <c r="D801" s="1166"/>
      <c r="E801" s="587">
        <f t="shared" si="90"/>
        <v>0</v>
      </c>
      <c r="G801" s="1163">
        <v>274</v>
      </c>
      <c r="H801" s="1164"/>
      <c r="I801" s="1165"/>
      <c r="J801" s="1166"/>
      <c r="K801" s="587">
        <f t="shared" si="91"/>
        <v>0</v>
      </c>
      <c r="M801" s="1163">
        <v>274</v>
      </c>
      <c r="N801" s="1164"/>
      <c r="O801" s="1165"/>
      <c r="P801" s="1166"/>
      <c r="Q801" s="587">
        <f t="shared" si="92"/>
        <v>0</v>
      </c>
      <c r="S801" s="1163">
        <v>274</v>
      </c>
      <c r="T801" s="1164"/>
      <c r="U801" s="1165"/>
      <c r="V801" s="1166"/>
      <c r="W801" s="587">
        <f t="shared" si="93"/>
        <v>0</v>
      </c>
      <c r="Y801" s="1163">
        <v>274</v>
      </c>
      <c r="Z801" s="1164"/>
      <c r="AA801" s="1165"/>
      <c r="AB801" s="1166"/>
      <c r="AC801" s="587">
        <f t="shared" si="94"/>
        <v>0</v>
      </c>
      <c r="AE801" s="1163">
        <v>274</v>
      </c>
      <c r="AF801" s="1164"/>
      <c r="AG801" s="1165"/>
      <c r="AH801" s="1166"/>
      <c r="AI801" s="587">
        <f t="shared" si="95"/>
        <v>0</v>
      </c>
      <c r="AK801" s="1163">
        <v>274</v>
      </c>
      <c r="AL801" s="1164"/>
      <c r="AM801" s="1165"/>
      <c r="AN801" s="1166"/>
      <c r="AO801" s="587">
        <f t="shared" si="96"/>
        <v>0</v>
      </c>
      <c r="AQ801" s="1163">
        <v>274</v>
      </c>
      <c r="AR801" s="1164"/>
      <c r="AS801" s="1165"/>
      <c r="AT801" s="1166"/>
      <c r="AU801" s="587">
        <f t="shared" si="97"/>
        <v>0</v>
      </c>
      <c r="AW801" s="1163">
        <v>274</v>
      </c>
      <c r="AX801" s="1164"/>
      <c r="AY801" s="1165"/>
      <c r="AZ801" s="1166"/>
      <c r="BA801" s="587">
        <f t="shared" si="98"/>
        <v>0</v>
      </c>
    </row>
    <row r="802" spans="1:53" s="17" customFormat="1" ht="16.75" hidden="1" customHeight="1" outlineLevel="2">
      <c r="A802" s="1163">
        <v>275</v>
      </c>
      <c r="B802" s="1164"/>
      <c r="C802" s="1165"/>
      <c r="D802" s="1166"/>
      <c r="E802" s="587">
        <f t="shared" si="90"/>
        <v>0</v>
      </c>
      <c r="G802" s="1163">
        <v>275</v>
      </c>
      <c r="H802" s="1164"/>
      <c r="I802" s="1165"/>
      <c r="J802" s="1166"/>
      <c r="K802" s="587">
        <f t="shared" si="91"/>
        <v>0</v>
      </c>
      <c r="M802" s="1163">
        <v>275</v>
      </c>
      <c r="N802" s="1164"/>
      <c r="O802" s="1165"/>
      <c r="P802" s="1166"/>
      <c r="Q802" s="587">
        <f t="shared" si="92"/>
        <v>0</v>
      </c>
      <c r="S802" s="1163">
        <v>275</v>
      </c>
      <c r="T802" s="1164"/>
      <c r="U802" s="1165"/>
      <c r="V802" s="1166"/>
      <c r="W802" s="587">
        <f t="shared" si="93"/>
        <v>0</v>
      </c>
      <c r="Y802" s="1163">
        <v>275</v>
      </c>
      <c r="Z802" s="1164"/>
      <c r="AA802" s="1165"/>
      <c r="AB802" s="1166"/>
      <c r="AC802" s="587">
        <f t="shared" si="94"/>
        <v>0</v>
      </c>
      <c r="AE802" s="1163">
        <v>275</v>
      </c>
      <c r="AF802" s="1164"/>
      <c r="AG802" s="1165"/>
      <c r="AH802" s="1166"/>
      <c r="AI802" s="587">
        <f t="shared" si="95"/>
        <v>0</v>
      </c>
      <c r="AK802" s="1163">
        <v>275</v>
      </c>
      <c r="AL802" s="1164"/>
      <c r="AM802" s="1165"/>
      <c r="AN802" s="1166"/>
      <c r="AO802" s="587">
        <f t="shared" si="96"/>
        <v>0</v>
      </c>
      <c r="AQ802" s="1163">
        <v>275</v>
      </c>
      <c r="AR802" s="1164"/>
      <c r="AS802" s="1165"/>
      <c r="AT802" s="1166"/>
      <c r="AU802" s="587">
        <f t="shared" si="97"/>
        <v>0</v>
      </c>
      <c r="AW802" s="1163">
        <v>275</v>
      </c>
      <c r="AX802" s="1164"/>
      <c r="AY802" s="1165"/>
      <c r="AZ802" s="1166"/>
      <c r="BA802" s="587">
        <f t="shared" si="98"/>
        <v>0</v>
      </c>
    </row>
    <row r="803" spans="1:53" s="17" customFormat="1" ht="16.75" hidden="1" customHeight="1" outlineLevel="2">
      <c r="A803" s="1163">
        <v>276</v>
      </c>
      <c r="B803" s="1164"/>
      <c r="C803" s="1165"/>
      <c r="D803" s="1166"/>
      <c r="E803" s="587">
        <f t="shared" si="90"/>
        <v>0</v>
      </c>
      <c r="G803" s="1163">
        <v>276</v>
      </c>
      <c r="H803" s="1164"/>
      <c r="I803" s="1165"/>
      <c r="J803" s="1166"/>
      <c r="K803" s="587">
        <f t="shared" si="91"/>
        <v>0</v>
      </c>
      <c r="M803" s="1163">
        <v>276</v>
      </c>
      <c r="N803" s="1164"/>
      <c r="O803" s="1165"/>
      <c r="P803" s="1166"/>
      <c r="Q803" s="587">
        <f t="shared" si="92"/>
        <v>0</v>
      </c>
      <c r="S803" s="1163">
        <v>276</v>
      </c>
      <c r="T803" s="1164"/>
      <c r="U803" s="1165"/>
      <c r="V803" s="1166"/>
      <c r="W803" s="587">
        <f t="shared" si="93"/>
        <v>0</v>
      </c>
      <c r="Y803" s="1163">
        <v>276</v>
      </c>
      <c r="Z803" s="1164"/>
      <c r="AA803" s="1165"/>
      <c r="AB803" s="1166"/>
      <c r="AC803" s="587">
        <f t="shared" si="94"/>
        <v>0</v>
      </c>
      <c r="AE803" s="1163">
        <v>276</v>
      </c>
      <c r="AF803" s="1164"/>
      <c r="AG803" s="1165"/>
      <c r="AH803" s="1166"/>
      <c r="AI803" s="587">
        <f t="shared" si="95"/>
        <v>0</v>
      </c>
      <c r="AK803" s="1163">
        <v>276</v>
      </c>
      <c r="AL803" s="1164"/>
      <c r="AM803" s="1165"/>
      <c r="AN803" s="1166"/>
      <c r="AO803" s="587">
        <f t="shared" si="96"/>
        <v>0</v>
      </c>
      <c r="AQ803" s="1163">
        <v>276</v>
      </c>
      <c r="AR803" s="1164"/>
      <c r="AS803" s="1165"/>
      <c r="AT803" s="1166"/>
      <c r="AU803" s="587">
        <f t="shared" si="97"/>
        <v>0</v>
      </c>
      <c r="AW803" s="1163">
        <v>276</v>
      </c>
      <c r="AX803" s="1164"/>
      <c r="AY803" s="1165"/>
      <c r="AZ803" s="1166"/>
      <c r="BA803" s="587">
        <f t="shared" si="98"/>
        <v>0</v>
      </c>
    </row>
    <row r="804" spans="1:53" s="17" customFormat="1" ht="16.75" hidden="1" customHeight="1" outlineLevel="2">
      <c r="A804" s="1163">
        <v>277</v>
      </c>
      <c r="B804" s="1164"/>
      <c r="C804" s="1165"/>
      <c r="D804" s="1166"/>
      <c r="E804" s="587">
        <f t="shared" si="90"/>
        <v>0</v>
      </c>
      <c r="G804" s="1163">
        <v>277</v>
      </c>
      <c r="H804" s="1164"/>
      <c r="I804" s="1165"/>
      <c r="J804" s="1166"/>
      <c r="K804" s="587">
        <f t="shared" si="91"/>
        <v>0</v>
      </c>
      <c r="M804" s="1163">
        <v>277</v>
      </c>
      <c r="N804" s="1164"/>
      <c r="O804" s="1165"/>
      <c r="P804" s="1166"/>
      <c r="Q804" s="587">
        <f t="shared" si="92"/>
        <v>0</v>
      </c>
      <c r="S804" s="1163">
        <v>277</v>
      </c>
      <c r="T804" s="1164"/>
      <c r="U804" s="1165"/>
      <c r="V804" s="1166"/>
      <c r="W804" s="587">
        <f t="shared" si="93"/>
        <v>0</v>
      </c>
      <c r="Y804" s="1163">
        <v>277</v>
      </c>
      <c r="Z804" s="1164"/>
      <c r="AA804" s="1165"/>
      <c r="AB804" s="1166"/>
      <c r="AC804" s="587">
        <f t="shared" si="94"/>
        <v>0</v>
      </c>
      <c r="AE804" s="1163">
        <v>277</v>
      </c>
      <c r="AF804" s="1164"/>
      <c r="AG804" s="1165"/>
      <c r="AH804" s="1166"/>
      <c r="AI804" s="587">
        <f t="shared" si="95"/>
        <v>0</v>
      </c>
      <c r="AK804" s="1163">
        <v>277</v>
      </c>
      <c r="AL804" s="1164"/>
      <c r="AM804" s="1165"/>
      <c r="AN804" s="1166"/>
      <c r="AO804" s="587">
        <f t="shared" si="96"/>
        <v>0</v>
      </c>
      <c r="AQ804" s="1163">
        <v>277</v>
      </c>
      <c r="AR804" s="1164"/>
      <c r="AS804" s="1165"/>
      <c r="AT804" s="1166"/>
      <c r="AU804" s="587">
        <f t="shared" si="97"/>
        <v>0</v>
      </c>
      <c r="AW804" s="1163">
        <v>277</v>
      </c>
      <c r="AX804" s="1164"/>
      <c r="AY804" s="1165"/>
      <c r="AZ804" s="1166"/>
      <c r="BA804" s="587">
        <f t="shared" si="98"/>
        <v>0</v>
      </c>
    </row>
    <row r="805" spans="1:53" s="17" customFormat="1" ht="16.75" hidden="1" customHeight="1" outlineLevel="2">
      <c r="A805" s="1163">
        <v>278</v>
      </c>
      <c r="B805" s="1164"/>
      <c r="C805" s="1165"/>
      <c r="D805" s="1166"/>
      <c r="E805" s="587">
        <f t="shared" si="90"/>
        <v>0</v>
      </c>
      <c r="G805" s="1163">
        <v>278</v>
      </c>
      <c r="H805" s="1164"/>
      <c r="I805" s="1165"/>
      <c r="J805" s="1166"/>
      <c r="K805" s="587">
        <f t="shared" si="91"/>
        <v>0</v>
      </c>
      <c r="M805" s="1163">
        <v>278</v>
      </c>
      <c r="N805" s="1164"/>
      <c r="O805" s="1165"/>
      <c r="P805" s="1166"/>
      <c r="Q805" s="587">
        <f t="shared" si="92"/>
        <v>0</v>
      </c>
      <c r="S805" s="1163">
        <v>278</v>
      </c>
      <c r="T805" s="1164"/>
      <c r="U805" s="1165"/>
      <c r="V805" s="1166"/>
      <c r="W805" s="587">
        <f t="shared" si="93"/>
        <v>0</v>
      </c>
      <c r="Y805" s="1163">
        <v>278</v>
      </c>
      <c r="Z805" s="1164"/>
      <c r="AA805" s="1165"/>
      <c r="AB805" s="1166"/>
      <c r="AC805" s="587">
        <f t="shared" si="94"/>
        <v>0</v>
      </c>
      <c r="AE805" s="1163">
        <v>278</v>
      </c>
      <c r="AF805" s="1164"/>
      <c r="AG805" s="1165"/>
      <c r="AH805" s="1166"/>
      <c r="AI805" s="587">
        <f t="shared" si="95"/>
        <v>0</v>
      </c>
      <c r="AK805" s="1163">
        <v>278</v>
      </c>
      <c r="AL805" s="1164"/>
      <c r="AM805" s="1165"/>
      <c r="AN805" s="1166"/>
      <c r="AO805" s="587">
        <f t="shared" si="96"/>
        <v>0</v>
      </c>
      <c r="AQ805" s="1163">
        <v>278</v>
      </c>
      <c r="AR805" s="1164"/>
      <c r="AS805" s="1165"/>
      <c r="AT805" s="1166"/>
      <c r="AU805" s="587">
        <f t="shared" si="97"/>
        <v>0</v>
      </c>
      <c r="AW805" s="1163">
        <v>278</v>
      </c>
      <c r="AX805" s="1164"/>
      <c r="AY805" s="1165"/>
      <c r="AZ805" s="1166"/>
      <c r="BA805" s="587">
        <f t="shared" si="98"/>
        <v>0</v>
      </c>
    </row>
    <row r="806" spans="1:53" s="17" customFormat="1" ht="16.75" hidden="1" customHeight="1" outlineLevel="2">
      <c r="A806" s="1163">
        <v>279</v>
      </c>
      <c r="B806" s="1164"/>
      <c r="C806" s="1165"/>
      <c r="D806" s="1166"/>
      <c r="E806" s="587">
        <f t="shared" ref="E806:E822" si="99">IF(AND(C806&gt;=D$521,C806&lt;=D$520),1,0)</f>
        <v>0</v>
      </c>
      <c r="G806" s="1163">
        <v>279</v>
      </c>
      <c r="H806" s="1164"/>
      <c r="I806" s="1165"/>
      <c r="J806" s="1166"/>
      <c r="K806" s="587">
        <f t="shared" ref="K806:K822" si="100">IF(AND(I806&gt;=J$521,I806&lt;=J$520),1,0)</f>
        <v>0</v>
      </c>
      <c r="M806" s="1163">
        <v>279</v>
      </c>
      <c r="N806" s="1164"/>
      <c r="O806" s="1165"/>
      <c r="P806" s="1166"/>
      <c r="Q806" s="587">
        <f t="shared" ref="Q806:Q822" si="101">IF(AND(O806&gt;=P$521,O806&lt;=P$520),1,0)</f>
        <v>0</v>
      </c>
      <c r="S806" s="1163">
        <v>279</v>
      </c>
      <c r="T806" s="1164"/>
      <c r="U806" s="1165"/>
      <c r="V806" s="1166"/>
      <c r="W806" s="587">
        <f t="shared" ref="W806:W822" si="102">IF(AND(U806&gt;=V$521,U806&lt;=V$520),1,0)</f>
        <v>0</v>
      </c>
      <c r="Y806" s="1163">
        <v>279</v>
      </c>
      <c r="Z806" s="1164"/>
      <c r="AA806" s="1165"/>
      <c r="AB806" s="1166"/>
      <c r="AC806" s="587">
        <f t="shared" ref="AC806:AC822" si="103">IF(AND(AA806&gt;=AB$521,AA806&lt;=AB$520),1,0)</f>
        <v>0</v>
      </c>
      <c r="AE806" s="1163">
        <v>279</v>
      </c>
      <c r="AF806" s="1164"/>
      <c r="AG806" s="1165"/>
      <c r="AH806" s="1166"/>
      <c r="AI806" s="587">
        <f t="shared" ref="AI806:AI822" si="104">IF(AND(AG806&gt;=AH$521,AG806&lt;=AH$520),1,0)</f>
        <v>0</v>
      </c>
      <c r="AK806" s="1163">
        <v>279</v>
      </c>
      <c r="AL806" s="1164"/>
      <c r="AM806" s="1165"/>
      <c r="AN806" s="1166"/>
      <c r="AO806" s="587">
        <f t="shared" ref="AO806:AO822" si="105">IF(AND(AM806&gt;=AN$521,AM806&lt;=AN$520),1,0)</f>
        <v>0</v>
      </c>
      <c r="AQ806" s="1163">
        <v>279</v>
      </c>
      <c r="AR806" s="1164"/>
      <c r="AS806" s="1165"/>
      <c r="AT806" s="1166"/>
      <c r="AU806" s="587">
        <f t="shared" ref="AU806:AU822" si="106">IF(AND(AS806&gt;=AT$521,AS806&lt;=AT$520),1,0)</f>
        <v>0</v>
      </c>
      <c r="AW806" s="1163">
        <v>279</v>
      </c>
      <c r="AX806" s="1164"/>
      <c r="AY806" s="1165"/>
      <c r="AZ806" s="1166"/>
      <c r="BA806" s="587">
        <f t="shared" ref="BA806:BA822" si="107">IF(AND(AY806&gt;=AZ$521,AY806&lt;=AZ$520),1,0)</f>
        <v>0</v>
      </c>
    </row>
    <row r="807" spans="1:53" s="17" customFormat="1" ht="16.75" hidden="1" customHeight="1" outlineLevel="2">
      <c r="A807" s="1163">
        <v>280</v>
      </c>
      <c r="B807" s="1164"/>
      <c r="C807" s="1165"/>
      <c r="D807" s="1166"/>
      <c r="E807" s="587">
        <f t="shared" si="99"/>
        <v>0</v>
      </c>
      <c r="G807" s="1163">
        <v>280</v>
      </c>
      <c r="H807" s="1164"/>
      <c r="I807" s="1165"/>
      <c r="J807" s="1166"/>
      <c r="K807" s="587">
        <f t="shared" si="100"/>
        <v>0</v>
      </c>
      <c r="M807" s="1163">
        <v>280</v>
      </c>
      <c r="N807" s="1164"/>
      <c r="O807" s="1165"/>
      <c r="P807" s="1166"/>
      <c r="Q807" s="587">
        <f t="shared" si="101"/>
        <v>0</v>
      </c>
      <c r="S807" s="1163">
        <v>280</v>
      </c>
      <c r="T807" s="1164"/>
      <c r="U807" s="1165"/>
      <c r="V807" s="1166"/>
      <c r="W807" s="587">
        <f t="shared" si="102"/>
        <v>0</v>
      </c>
      <c r="Y807" s="1163">
        <v>280</v>
      </c>
      <c r="Z807" s="1164"/>
      <c r="AA807" s="1165"/>
      <c r="AB807" s="1166"/>
      <c r="AC807" s="587">
        <f t="shared" si="103"/>
        <v>0</v>
      </c>
      <c r="AE807" s="1163">
        <v>280</v>
      </c>
      <c r="AF807" s="1164"/>
      <c r="AG807" s="1165"/>
      <c r="AH807" s="1166"/>
      <c r="AI807" s="587">
        <f t="shared" si="104"/>
        <v>0</v>
      </c>
      <c r="AK807" s="1163">
        <v>280</v>
      </c>
      <c r="AL807" s="1164"/>
      <c r="AM807" s="1165"/>
      <c r="AN807" s="1166"/>
      <c r="AO807" s="587">
        <f t="shared" si="105"/>
        <v>0</v>
      </c>
      <c r="AQ807" s="1163">
        <v>280</v>
      </c>
      <c r="AR807" s="1164"/>
      <c r="AS807" s="1165"/>
      <c r="AT807" s="1166"/>
      <c r="AU807" s="587">
        <f t="shared" si="106"/>
        <v>0</v>
      </c>
      <c r="AW807" s="1163">
        <v>280</v>
      </c>
      <c r="AX807" s="1164"/>
      <c r="AY807" s="1165"/>
      <c r="AZ807" s="1166"/>
      <c r="BA807" s="587">
        <f t="shared" si="107"/>
        <v>0</v>
      </c>
    </row>
    <row r="808" spans="1:53" s="17" customFormat="1" ht="16.75" hidden="1" customHeight="1" outlineLevel="2">
      <c r="A808" s="1163">
        <v>281</v>
      </c>
      <c r="B808" s="1164"/>
      <c r="C808" s="1165"/>
      <c r="D808" s="1166"/>
      <c r="E808" s="587">
        <f t="shared" si="99"/>
        <v>0</v>
      </c>
      <c r="G808" s="1163">
        <v>281</v>
      </c>
      <c r="H808" s="1164"/>
      <c r="I808" s="1165"/>
      <c r="J808" s="1166"/>
      <c r="K808" s="587">
        <f t="shared" si="100"/>
        <v>0</v>
      </c>
      <c r="M808" s="1163">
        <v>281</v>
      </c>
      <c r="N808" s="1164"/>
      <c r="O808" s="1165"/>
      <c r="P808" s="1166"/>
      <c r="Q808" s="587">
        <f t="shared" si="101"/>
        <v>0</v>
      </c>
      <c r="S808" s="1163">
        <v>281</v>
      </c>
      <c r="T808" s="1164"/>
      <c r="U808" s="1165"/>
      <c r="V808" s="1166"/>
      <c r="W808" s="587">
        <f t="shared" si="102"/>
        <v>0</v>
      </c>
      <c r="Y808" s="1163">
        <v>281</v>
      </c>
      <c r="Z808" s="1164"/>
      <c r="AA808" s="1165"/>
      <c r="AB808" s="1166"/>
      <c r="AC808" s="587">
        <f t="shared" si="103"/>
        <v>0</v>
      </c>
      <c r="AE808" s="1163">
        <v>281</v>
      </c>
      <c r="AF808" s="1164"/>
      <c r="AG808" s="1165"/>
      <c r="AH808" s="1166"/>
      <c r="AI808" s="587">
        <f t="shared" si="104"/>
        <v>0</v>
      </c>
      <c r="AK808" s="1163">
        <v>281</v>
      </c>
      <c r="AL808" s="1164"/>
      <c r="AM808" s="1165"/>
      <c r="AN808" s="1166"/>
      <c r="AO808" s="587">
        <f t="shared" si="105"/>
        <v>0</v>
      </c>
      <c r="AQ808" s="1163">
        <v>281</v>
      </c>
      <c r="AR808" s="1164"/>
      <c r="AS808" s="1165"/>
      <c r="AT808" s="1166"/>
      <c r="AU808" s="587">
        <f t="shared" si="106"/>
        <v>0</v>
      </c>
      <c r="AW808" s="1163">
        <v>281</v>
      </c>
      <c r="AX808" s="1164"/>
      <c r="AY808" s="1165"/>
      <c r="AZ808" s="1166"/>
      <c r="BA808" s="587">
        <f t="shared" si="107"/>
        <v>0</v>
      </c>
    </row>
    <row r="809" spans="1:53" s="17" customFormat="1" ht="16.75" hidden="1" customHeight="1" outlineLevel="2">
      <c r="A809" s="1163">
        <v>282</v>
      </c>
      <c r="B809" s="1164"/>
      <c r="C809" s="1165"/>
      <c r="D809" s="1166"/>
      <c r="E809" s="587">
        <f t="shared" si="99"/>
        <v>0</v>
      </c>
      <c r="G809" s="1163">
        <v>282</v>
      </c>
      <c r="H809" s="1164"/>
      <c r="I809" s="1165"/>
      <c r="J809" s="1166"/>
      <c r="K809" s="587">
        <f t="shared" si="100"/>
        <v>0</v>
      </c>
      <c r="M809" s="1163">
        <v>282</v>
      </c>
      <c r="N809" s="1164"/>
      <c r="O809" s="1165"/>
      <c r="P809" s="1166"/>
      <c r="Q809" s="587">
        <f t="shared" si="101"/>
        <v>0</v>
      </c>
      <c r="S809" s="1163">
        <v>282</v>
      </c>
      <c r="T809" s="1164"/>
      <c r="U809" s="1165"/>
      <c r="V809" s="1166"/>
      <c r="W809" s="587">
        <f t="shared" si="102"/>
        <v>0</v>
      </c>
      <c r="Y809" s="1163">
        <v>282</v>
      </c>
      <c r="Z809" s="1164"/>
      <c r="AA809" s="1165"/>
      <c r="AB809" s="1166"/>
      <c r="AC809" s="587">
        <f t="shared" si="103"/>
        <v>0</v>
      </c>
      <c r="AE809" s="1163">
        <v>282</v>
      </c>
      <c r="AF809" s="1164"/>
      <c r="AG809" s="1165"/>
      <c r="AH809" s="1166"/>
      <c r="AI809" s="587">
        <f t="shared" si="104"/>
        <v>0</v>
      </c>
      <c r="AK809" s="1163">
        <v>282</v>
      </c>
      <c r="AL809" s="1164"/>
      <c r="AM809" s="1165"/>
      <c r="AN809" s="1166"/>
      <c r="AO809" s="587">
        <f t="shared" si="105"/>
        <v>0</v>
      </c>
      <c r="AQ809" s="1163">
        <v>282</v>
      </c>
      <c r="AR809" s="1164"/>
      <c r="AS809" s="1165"/>
      <c r="AT809" s="1166"/>
      <c r="AU809" s="587">
        <f t="shared" si="106"/>
        <v>0</v>
      </c>
      <c r="AW809" s="1163">
        <v>282</v>
      </c>
      <c r="AX809" s="1164"/>
      <c r="AY809" s="1165"/>
      <c r="AZ809" s="1166"/>
      <c r="BA809" s="587">
        <f t="shared" si="107"/>
        <v>0</v>
      </c>
    </row>
    <row r="810" spans="1:53" s="17" customFormat="1" ht="16.75" hidden="1" customHeight="1" outlineLevel="2">
      <c r="A810" s="1163">
        <v>283</v>
      </c>
      <c r="B810" s="1164"/>
      <c r="C810" s="1165"/>
      <c r="D810" s="1166"/>
      <c r="E810" s="587">
        <f t="shared" si="99"/>
        <v>0</v>
      </c>
      <c r="G810" s="1163">
        <v>283</v>
      </c>
      <c r="H810" s="1164"/>
      <c r="I810" s="1165"/>
      <c r="J810" s="1166"/>
      <c r="K810" s="587">
        <f t="shared" si="100"/>
        <v>0</v>
      </c>
      <c r="M810" s="1163">
        <v>283</v>
      </c>
      <c r="N810" s="1164"/>
      <c r="O810" s="1165"/>
      <c r="P810" s="1166"/>
      <c r="Q810" s="587">
        <f t="shared" si="101"/>
        <v>0</v>
      </c>
      <c r="S810" s="1163">
        <v>283</v>
      </c>
      <c r="T810" s="1164"/>
      <c r="U810" s="1165"/>
      <c r="V810" s="1166"/>
      <c r="W810" s="587">
        <f t="shared" si="102"/>
        <v>0</v>
      </c>
      <c r="Y810" s="1163">
        <v>283</v>
      </c>
      <c r="Z810" s="1164"/>
      <c r="AA810" s="1165"/>
      <c r="AB810" s="1166"/>
      <c r="AC810" s="587">
        <f t="shared" si="103"/>
        <v>0</v>
      </c>
      <c r="AE810" s="1163">
        <v>283</v>
      </c>
      <c r="AF810" s="1164"/>
      <c r="AG810" s="1165"/>
      <c r="AH810" s="1166"/>
      <c r="AI810" s="587">
        <f t="shared" si="104"/>
        <v>0</v>
      </c>
      <c r="AK810" s="1163">
        <v>283</v>
      </c>
      <c r="AL810" s="1164"/>
      <c r="AM810" s="1165"/>
      <c r="AN810" s="1166"/>
      <c r="AO810" s="587">
        <f t="shared" si="105"/>
        <v>0</v>
      </c>
      <c r="AQ810" s="1163">
        <v>283</v>
      </c>
      <c r="AR810" s="1164"/>
      <c r="AS810" s="1165"/>
      <c r="AT810" s="1166"/>
      <c r="AU810" s="587">
        <f t="shared" si="106"/>
        <v>0</v>
      </c>
      <c r="AW810" s="1163">
        <v>283</v>
      </c>
      <c r="AX810" s="1164"/>
      <c r="AY810" s="1165"/>
      <c r="AZ810" s="1166"/>
      <c r="BA810" s="587">
        <f t="shared" si="107"/>
        <v>0</v>
      </c>
    </row>
    <row r="811" spans="1:53" s="17" customFormat="1" ht="16.75" hidden="1" customHeight="1" outlineLevel="2">
      <c r="A811" s="1163">
        <v>284</v>
      </c>
      <c r="B811" s="1164"/>
      <c r="C811" s="1165"/>
      <c r="D811" s="1166"/>
      <c r="E811" s="587">
        <f t="shared" si="99"/>
        <v>0</v>
      </c>
      <c r="G811" s="1163">
        <v>284</v>
      </c>
      <c r="H811" s="1164"/>
      <c r="I811" s="1165"/>
      <c r="J811" s="1166"/>
      <c r="K811" s="587">
        <f t="shared" si="100"/>
        <v>0</v>
      </c>
      <c r="M811" s="1163">
        <v>284</v>
      </c>
      <c r="N811" s="1164"/>
      <c r="O811" s="1165"/>
      <c r="P811" s="1166"/>
      <c r="Q811" s="587">
        <f t="shared" si="101"/>
        <v>0</v>
      </c>
      <c r="S811" s="1163">
        <v>284</v>
      </c>
      <c r="T811" s="1164"/>
      <c r="U811" s="1165"/>
      <c r="V811" s="1166"/>
      <c r="W811" s="587">
        <f t="shared" si="102"/>
        <v>0</v>
      </c>
      <c r="Y811" s="1163">
        <v>284</v>
      </c>
      <c r="Z811" s="1164"/>
      <c r="AA811" s="1165"/>
      <c r="AB811" s="1166"/>
      <c r="AC811" s="587">
        <f t="shared" si="103"/>
        <v>0</v>
      </c>
      <c r="AE811" s="1163">
        <v>284</v>
      </c>
      <c r="AF811" s="1164"/>
      <c r="AG811" s="1165"/>
      <c r="AH811" s="1166"/>
      <c r="AI811" s="587">
        <f t="shared" si="104"/>
        <v>0</v>
      </c>
      <c r="AK811" s="1163">
        <v>284</v>
      </c>
      <c r="AL811" s="1164"/>
      <c r="AM811" s="1165"/>
      <c r="AN811" s="1166"/>
      <c r="AO811" s="587">
        <f t="shared" si="105"/>
        <v>0</v>
      </c>
      <c r="AQ811" s="1163">
        <v>284</v>
      </c>
      <c r="AR811" s="1164"/>
      <c r="AS811" s="1165"/>
      <c r="AT811" s="1166"/>
      <c r="AU811" s="587">
        <f t="shared" si="106"/>
        <v>0</v>
      </c>
      <c r="AW811" s="1163">
        <v>284</v>
      </c>
      <c r="AX811" s="1164"/>
      <c r="AY811" s="1165"/>
      <c r="AZ811" s="1166"/>
      <c r="BA811" s="587">
        <f t="shared" si="107"/>
        <v>0</v>
      </c>
    </row>
    <row r="812" spans="1:53" s="17" customFormat="1" ht="16.75" hidden="1" customHeight="1" outlineLevel="2">
      <c r="A812" s="1163">
        <v>285</v>
      </c>
      <c r="B812" s="1164"/>
      <c r="C812" s="1165"/>
      <c r="D812" s="1166"/>
      <c r="E812" s="587">
        <f t="shared" si="99"/>
        <v>0</v>
      </c>
      <c r="G812" s="1163">
        <v>285</v>
      </c>
      <c r="H812" s="1164"/>
      <c r="I812" s="1165"/>
      <c r="J812" s="1166"/>
      <c r="K812" s="587">
        <f t="shared" si="100"/>
        <v>0</v>
      </c>
      <c r="M812" s="1163">
        <v>285</v>
      </c>
      <c r="N812" s="1164"/>
      <c r="O812" s="1165"/>
      <c r="P812" s="1166"/>
      <c r="Q812" s="587">
        <f t="shared" si="101"/>
        <v>0</v>
      </c>
      <c r="S812" s="1163">
        <v>285</v>
      </c>
      <c r="T812" s="1164"/>
      <c r="U812" s="1165"/>
      <c r="V812" s="1166"/>
      <c r="W812" s="587">
        <f t="shared" si="102"/>
        <v>0</v>
      </c>
      <c r="Y812" s="1163">
        <v>285</v>
      </c>
      <c r="Z812" s="1164"/>
      <c r="AA812" s="1165"/>
      <c r="AB812" s="1166"/>
      <c r="AC812" s="587">
        <f t="shared" si="103"/>
        <v>0</v>
      </c>
      <c r="AE812" s="1163">
        <v>285</v>
      </c>
      <c r="AF812" s="1164"/>
      <c r="AG812" s="1165"/>
      <c r="AH812" s="1166"/>
      <c r="AI812" s="587">
        <f t="shared" si="104"/>
        <v>0</v>
      </c>
      <c r="AK812" s="1163">
        <v>285</v>
      </c>
      <c r="AL812" s="1164"/>
      <c r="AM812" s="1165"/>
      <c r="AN812" s="1166"/>
      <c r="AO812" s="587">
        <f t="shared" si="105"/>
        <v>0</v>
      </c>
      <c r="AQ812" s="1163">
        <v>285</v>
      </c>
      <c r="AR812" s="1164"/>
      <c r="AS812" s="1165"/>
      <c r="AT812" s="1166"/>
      <c r="AU812" s="587">
        <f t="shared" si="106"/>
        <v>0</v>
      </c>
      <c r="AW812" s="1163">
        <v>285</v>
      </c>
      <c r="AX812" s="1164"/>
      <c r="AY812" s="1165"/>
      <c r="AZ812" s="1166"/>
      <c r="BA812" s="587">
        <f t="shared" si="107"/>
        <v>0</v>
      </c>
    </row>
    <row r="813" spans="1:53" s="17" customFormat="1" ht="16.75" hidden="1" customHeight="1" outlineLevel="2">
      <c r="A813" s="1163">
        <v>286</v>
      </c>
      <c r="B813" s="1164"/>
      <c r="C813" s="1165"/>
      <c r="D813" s="1166"/>
      <c r="E813" s="587">
        <f t="shared" si="99"/>
        <v>0</v>
      </c>
      <c r="G813" s="1163">
        <v>286</v>
      </c>
      <c r="H813" s="1164"/>
      <c r="I813" s="1165"/>
      <c r="J813" s="1166"/>
      <c r="K813" s="587">
        <f t="shared" si="100"/>
        <v>0</v>
      </c>
      <c r="M813" s="1163">
        <v>286</v>
      </c>
      <c r="N813" s="1164"/>
      <c r="O813" s="1165"/>
      <c r="P813" s="1166"/>
      <c r="Q813" s="587">
        <f t="shared" si="101"/>
        <v>0</v>
      </c>
      <c r="S813" s="1163">
        <v>286</v>
      </c>
      <c r="T813" s="1164"/>
      <c r="U813" s="1165"/>
      <c r="V813" s="1166"/>
      <c r="W813" s="587">
        <f t="shared" si="102"/>
        <v>0</v>
      </c>
      <c r="Y813" s="1163">
        <v>286</v>
      </c>
      <c r="Z813" s="1164"/>
      <c r="AA813" s="1165"/>
      <c r="AB813" s="1166"/>
      <c r="AC813" s="587">
        <f t="shared" si="103"/>
        <v>0</v>
      </c>
      <c r="AE813" s="1163">
        <v>286</v>
      </c>
      <c r="AF813" s="1164"/>
      <c r="AG813" s="1165"/>
      <c r="AH813" s="1166"/>
      <c r="AI813" s="587">
        <f t="shared" si="104"/>
        <v>0</v>
      </c>
      <c r="AK813" s="1163">
        <v>286</v>
      </c>
      <c r="AL813" s="1164"/>
      <c r="AM813" s="1165"/>
      <c r="AN813" s="1166"/>
      <c r="AO813" s="587">
        <f t="shared" si="105"/>
        <v>0</v>
      </c>
      <c r="AQ813" s="1163">
        <v>286</v>
      </c>
      <c r="AR813" s="1164"/>
      <c r="AS813" s="1165"/>
      <c r="AT813" s="1166"/>
      <c r="AU813" s="587">
        <f t="shared" si="106"/>
        <v>0</v>
      </c>
      <c r="AW813" s="1163">
        <v>286</v>
      </c>
      <c r="AX813" s="1164"/>
      <c r="AY813" s="1165"/>
      <c r="AZ813" s="1166"/>
      <c r="BA813" s="587">
        <f t="shared" si="107"/>
        <v>0</v>
      </c>
    </row>
    <row r="814" spans="1:53" s="17" customFormat="1" ht="16.75" hidden="1" customHeight="1" outlineLevel="2">
      <c r="A814" s="1163">
        <v>287</v>
      </c>
      <c r="B814" s="1164"/>
      <c r="C814" s="1165"/>
      <c r="D814" s="1166"/>
      <c r="E814" s="587">
        <f t="shared" si="99"/>
        <v>0</v>
      </c>
      <c r="G814" s="1163">
        <v>287</v>
      </c>
      <c r="H814" s="1164"/>
      <c r="I814" s="1165"/>
      <c r="J814" s="1166"/>
      <c r="K814" s="587">
        <f t="shared" si="100"/>
        <v>0</v>
      </c>
      <c r="M814" s="1163">
        <v>287</v>
      </c>
      <c r="N814" s="1164"/>
      <c r="O814" s="1165"/>
      <c r="P814" s="1166"/>
      <c r="Q814" s="587">
        <f t="shared" si="101"/>
        <v>0</v>
      </c>
      <c r="S814" s="1163">
        <v>287</v>
      </c>
      <c r="T814" s="1164"/>
      <c r="U814" s="1165"/>
      <c r="V814" s="1166"/>
      <c r="W814" s="587">
        <f t="shared" si="102"/>
        <v>0</v>
      </c>
      <c r="Y814" s="1163">
        <v>287</v>
      </c>
      <c r="Z814" s="1164"/>
      <c r="AA814" s="1165"/>
      <c r="AB814" s="1166"/>
      <c r="AC814" s="587">
        <f t="shared" si="103"/>
        <v>0</v>
      </c>
      <c r="AE814" s="1163">
        <v>287</v>
      </c>
      <c r="AF814" s="1164"/>
      <c r="AG814" s="1165"/>
      <c r="AH814" s="1166"/>
      <c r="AI814" s="587">
        <f t="shared" si="104"/>
        <v>0</v>
      </c>
      <c r="AK814" s="1163">
        <v>287</v>
      </c>
      <c r="AL814" s="1164"/>
      <c r="AM814" s="1165"/>
      <c r="AN814" s="1166"/>
      <c r="AO814" s="587">
        <f t="shared" si="105"/>
        <v>0</v>
      </c>
      <c r="AQ814" s="1163">
        <v>287</v>
      </c>
      <c r="AR814" s="1164"/>
      <c r="AS814" s="1165"/>
      <c r="AT814" s="1166"/>
      <c r="AU814" s="587">
        <f t="shared" si="106"/>
        <v>0</v>
      </c>
      <c r="AW814" s="1163">
        <v>287</v>
      </c>
      <c r="AX814" s="1164"/>
      <c r="AY814" s="1165"/>
      <c r="AZ814" s="1166"/>
      <c r="BA814" s="587">
        <f t="shared" si="107"/>
        <v>0</v>
      </c>
    </row>
    <row r="815" spans="1:53" s="17" customFormat="1" ht="16.75" hidden="1" customHeight="1" outlineLevel="2">
      <c r="A815" s="1163">
        <v>288</v>
      </c>
      <c r="B815" s="1164"/>
      <c r="C815" s="1165"/>
      <c r="D815" s="1166"/>
      <c r="E815" s="587">
        <f t="shared" si="99"/>
        <v>0</v>
      </c>
      <c r="G815" s="1163">
        <v>288</v>
      </c>
      <c r="H815" s="1164"/>
      <c r="I815" s="1165"/>
      <c r="J815" s="1166"/>
      <c r="K815" s="587">
        <f t="shared" si="100"/>
        <v>0</v>
      </c>
      <c r="M815" s="1163">
        <v>288</v>
      </c>
      <c r="N815" s="1164"/>
      <c r="O815" s="1165"/>
      <c r="P815" s="1166"/>
      <c r="Q815" s="587">
        <f t="shared" si="101"/>
        <v>0</v>
      </c>
      <c r="S815" s="1163">
        <v>288</v>
      </c>
      <c r="T815" s="1164"/>
      <c r="U815" s="1165"/>
      <c r="V815" s="1166"/>
      <c r="W815" s="587">
        <f t="shared" si="102"/>
        <v>0</v>
      </c>
      <c r="Y815" s="1163">
        <v>288</v>
      </c>
      <c r="Z815" s="1164"/>
      <c r="AA815" s="1165"/>
      <c r="AB815" s="1166"/>
      <c r="AC815" s="587">
        <f t="shared" si="103"/>
        <v>0</v>
      </c>
      <c r="AE815" s="1163">
        <v>288</v>
      </c>
      <c r="AF815" s="1164"/>
      <c r="AG815" s="1165"/>
      <c r="AH815" s="1166"/>
      <c r="AI815" s="587">
        <f t="shared" si="104"/>
        <v>0</v>
      </c>
      <c r="AK815" s="1163">
        <v>288</v>
      </c>
      <c r="AL815" s="1164"/>
      <c r="AM815" s="1165"/>
      <c r="AN815" s="1166"/>
      <c r="AO815" s="587">
        <f t="shared" si="105"/>
        <v>0</v>
      </c>
      <c r="AQ815" s="1163">
        <v>288</v>
      </c>
      <c r="AR815" s="1164"/>
      <c r="AS815" s="1165"/>
      <c r="AT815" s="1166"/>
      <c r="AU815" s="587">
        <f t="shared" si="106"/>
        <v>0</v>
      </c>
      <c r="AW815" s="1163">
        <v>288</v>
      </c>
      <c r="AX815" s="1164"/>
      <c r="AY815" s="1165"/>
      <c r="AZ815" s="1166"/>
      <c r="BA815" s="587">
        <f t="shared" si="107"/>
        <v>0</v>
      </c>
    </row>
    <row r="816" spans="1:53" s="17" customFormat="1" ht="16.75" hidden="1" customHeight="1" outlineLevel="2">
      <c r="A816" s="1163">
        <v>289</v>
      </c>
      <c r="B816" s="1164"/>
      <c r="C816" s="1165"/>
      <c r="D816" s="1166"/>
      <c r="E816" s="587">
        <f t="shared" si="99"/>
        <v>0</v>
      </c>
      <c r="G816" s="1163">
        <v>289</v>
      </c>
      <c r="H816" s="1164"/>
      <c r="I816" s="1165"/>
      <c r="J816" s="1166"/>
      <c r="K816" s="587">
        <f t="shared" si="100"/>
        <v>0</v>
      </c>
      <c r="M816" s="1163">
        <v>289</v>
      </c>
      <c r="N816" s="1164"/>
      <c r="O816" s="1165"/>
      <c r="P816" s="1166"/>
      <c r="Q816" s="587">
        <f t="shared" si="101"/>
        <v>0</v>
      </c>
      <c r="S816" s="1163">
        <v>289</v>
      </c>
      <c r="T816" s="1164"/>
      <c r="U816" s="1165"/>
      <c r="V816" s="1166"/>
      <c r="W816" s="587">
        <f t="shared" si="102"/>
        <v>0</v>
      </c>
      <c r="Y816" s="1163">
        <v>289</v>
      </c>
      <c r="Z816" s="1164"/>
      <c r="AA816" s="1165"/>
      <c r="AB816" s="1166"/>
      <c r="AC816" s="587">
        <f t="shared" si="103"/>
        <v>0</v>
      </c>
      <c r="AE816" s="1163">
        <v>289</v>
      </c>
      <c r="AF816" s="1164"/>
      <c r="AG816" s="1165"/>
      <c r="AH816" s="1166"/>
      <c r="AI816" s="587">
        <f t="shared" si="104"/>
        <v>0</v>
      </c>
      <c r="AK816" s="1163">
        <v>289</v>
      </c>
      <c r="AL816" s="1164"/>
      <c r="AM816" s="1165"/>
      <c r="AN816" s="1166"/>
      <c r="AO816" s="587">
        <f t="shared" si="105"/>
        <v>0</v>
      </c>
      <c r="AQ816" s="1163">
        <v>289</v>
      </c>
      <c r="AR816" s="1164"/>
      <c r="AS816" s="1165"/>
      <c r="AT816" s="1166"/>
      <c r="AU816" s="587">
        <f t="shared" si="106"/>
        <v>0</v>
      </c>
      <c r="AW816" s="1163">
        <v>289</v>
      </c>
      <c r="AX816" s="1164"/>
      <c r="AY816" s="1165"/>
      <c r="AZ816" s="1166"/>
      <c r="BA816" s="587">
        <f t="shared" si="107"/>
        <v>0</v>
      </c>
    </row>
    <row r="817" spans="1:53" s="17" customFormat="1" ht="16.75" hidden="1" customHeight="1" outlineLevel="2">
      <c r="A817" s="1163">
        <v>290</v>
      </c>
      <c r="B817" s="1164"/>
      <c r="C817" s="1165"/>
      <c r="D817" s="1166"/>
      <c r="E817" s="587">
        <f t="shared" si="99"/>
        <v>0</v>
      </c>
      <c r="G817" s="1163">
        <v>290</v>
      </c>
      <c r="H817" s="1164"/>
      <c r="I817" s="1165"/>
      <c r="J817" s="1166"/>
      <c r="K817" s="587">
        <f t="shared" si="100"/>
        <v>0</v>
      </c>
      <c r="M817" s="1163">
        <v>290</v>
      </c>
      <c r="N817" s="1164"/>
      <c r="O817" s="1165"/>
      <c r="P817" s="1166"/>
      <c r="Q817" s="587">
        <f t="shared" si="101"/>
        <v>0</v>
      </c>
      <c r="S817" s="1163">
        <v>290</v>
      </c>
      <c r="T817" s="1164"/>
      <c r="U817" s="1165"/>
      <c r="V817" s="1166"/>
      <c r="W817" s="587">
        <f t="shared" si="102"/>
        <v>0</v>
      </c>
      <c r="Y817" s="1163">
        <v>290</v>
      </c>
      <c r="Z817" s="1164"/>
      <c r="AA817" s="1165"/>
      <c r="AB817" s="1166"/>
      <c r="AC817" s="587">
        <f t="shared" si="103"/>
        <v>0</v>
      </c>
      <c r="AE817" s="1163">
        <v>290</v>
      </c>
      <c r="AF817" s="1164"/>
      <c r="AG817" s="1165"/>
      <c r="AH817" s="1166"/>
      <c r="AI817" s="587">
        <f t="shared" si="104"/>
        <v>0</v>
      </c>
      <c r="AK817" s="1163">
        <v>290</v>
      </c>
      <c r="AL817" s="1164"/>
      <c r="AM817" s="1165"/>
      <c r="AN817" s="1166"/>
      <c r="AO817" s="587">
        <f t="shared" si="105"/>
        <v>0</v>
      </c>
      <c r="AQ817" s="1163">
        <v>290</v>
      </c>
      <c r="AR817" s="1164"/>
      <c r="AS817" s="1165"/>
      <c r="AT817" s="1166"/>
      <c r="AU817" s="587">
        <f t="shared" si="106"/>
        <v>0</v>
      </c>
      <c r="AW817" s="1163">
        <v>290</v>
      </c>
      <c r="AX817" s="1164"/>
      <c r="AY817" s="1165"/>
      <c r="AZ817" s="1166"/>
      <c r="BA817" s="587">
        <f t="shared" si="107"/>
        <v>0</v>
      </c>
    </row>
    <row r="818" spans="1:53" s="17" customFormat="1" ht="16.75" hidden="1" customHeight="1" outlineLevel="2">
      <c r="A818" s="1163">
        <v>291</v>
      </c>
      <c r="B818" s="1164"/>
      <c r="C818" s="1165"/>
      <c r="D818" s="1166"/>
      <c r="E818" s="587">
        <f t="shared" si="99"/>
        <v>0</v>
      </c>
      <c r="G818" s="1163">
        <v>291</v>
      </c>
      <c r="H818" s="1164"/>
      <c r="I818" s="1165"/>
      <c r="J818" s="1166"/>
      <c r="K818" s="587">
        <f t="shared" si="100"/>
        <v>0</v>
      </c>
      <c r="M818" s="1163">
        <v>291</v>
      </c>
      <c r="N818" s="1164"/>
      <c r="O818" s="1165"/>
      <c r="P818" s="1166"/>
      <c r="Q818" s="587">
        <f t="shared" si="101"/>
        <v>0</v>
      </c>
      <c r="S818" s="1163">
        <v>291</v>
      </c>
      <c r="T818" s="1164"/>
      <c r="U818" s="1165"/>
      <c r="V818" s="1166"/>
      <c r="W818" s="587">
        <f t="shared" si="102"/>
        <v>0</v>
      </c>
      <c r="Y818" s="1163">
        <v>291</v>
      </c>
      <c r="Z818" s="1164"/>
      <c r="AA818" s="1165"/>
      <c r="AB818" s="1166"/>
      <c r="AC818" s="587">
        <f t="shared" si="103"/>
        <v>0</v>
      </c>
      <c r="AE818" s="1163">
        <v>291</v>
      </c>
      <c r="AF818" s="1164"/>
      <c r="AG818" s="1165"/>
      <c r="AH818" s="1166"/>
      <c r="AI818" s="587">
        <f t="shared" si="104"/>
        <v>0</v>
      </c>
      <c r="AK818" s="1163">
        <v>291</v>
      </c>
      <c r="AL818" s="1164"/>
      <c r="AM818" s="1165"/>
      <c r="AN818" s="1166"/>
      <c r="AO818" s="587">
        <f t="shared" si="105"/>
        <v>0</v>
      </c>
      <c r="AQ818" s="1163">
        <v>291</v>
      </c>
      <c r="AR818" s="1164"/>
      <c r="AS818" s="1165"/>
      <c r="AT818" s="1166"/>
      <c r="AU818" s="587">
        <f t="shared" si="106"/>
        <v>0</v>
      </c>
      <c r="AW818" s="1163">
        <v>291</v>
      </c>
      <c r="AX818" s="1164"/>
      <c r="AY818" s="1165"/>
      <c r="AZ818" s="1166"/>
      <c r="BA818" s="587">
        <f t="shared" si="107"/>
        <v>0</v>
      </c>
    </row>
    <row r="819" spans="1:53" s="17" customFormat="1" ht="16.75" hidden="1" customHeight="1" outlineLevel="2">
      <c r="A819" s="1163">
        <v>292</v>
      </c>
      <c r="B819" s="1164"/>
      <c r="C819" s="1165"/>
      <c r="D819" s="1166"/>
      <c r="E819" s="587">
        <f t="shared" si="99"/>
        <v>0</v>
      </c>
      <c r="G819" s="1163">
        <v>292</v>
      </c>
      <c r="H819" s="1164"/>
      <c r="I819" s="1165"/>
      <c r="J819" s="1166"/>
      <c r="K819" s="587">
        <f t="shared" si="100"/>
        <v>0</v>
      </c>
      <c r="M819" s="1163">
        <v>292</v>
      </c>
      <c r="N819" s="1164"/>
      <c r="O819" s="1165"/>
      <c r="P819" s="1166"/>
      <c r="Q819" s="587">
        <f t="shared" si="101"/>
        <v>0</v>
      </c>
      <c r="S819" s="1163">
        <v>292</v>
      </c>
      <c r="T819" s="1164"/>
      <c r="U819" s="1165"/>
      <c r="V819" s="1166"/>
      <c r="W819" s="587">
        <f t="shared" si="102"/>
        <v>0</v>
      </c>
      <c r="Y819" s="1163">
        <v>292</v>
      </c>
      <c r="Z819" s="1164"/>
      <c r="AA819" s="1165"/>
      <c r="AB819" s="1166"/>
      <c r="AC819" s="587">
        <f t="shared" si="103"/>
        <v>0</v>
      </c>
      <c r="AE819" s="1163">
        <v>292</v>
      </c>
      <c r="AF819" s="1164"/>
      <c r="AG819" s="1165"/>
      <c r="AH819" s="1166"/>
      <c r="AI819" s="587">
        <f t="shared" si="104"/>
        <v>0</v>
      </c>
      <c r="AK819" s="1163">
        <v>292</v>
      </c>
      <c r="AL819" s="1164"/>
      <c r="AM819" s="1165"/>
      <c r="AN819" s="1166"/>
      <c r="AO819" s="587">
        <f t="shared" si="105"/>
        <v>0</v>
      </c>
      <c r="AQ819" s="1163">
        <v>292</v>
      </c>
      <c r="AR819" s="1164"/>
      <c r="AS819" s="1165"/>
      <c r="AT819" s="1166"/>
      <c r="AU819" s="587">
        <f t="shared" si="106"/>
        <v>0</v>
      </c>
      <c r="AW819" s="1163">
        <v>292</v>
      </c>
      <c r="AX819" s="1164"/>
      <c r="AY819" s="1165"/>
      <c r="AZ819" s="1166"/>
      <c r="BA819" s="587">
        <f t="shared" si="107"/>
        <v>0</v>
      </c>
    </row>
    <row r="820" spans="1:53" s="17" customFormat="1" ht="16.75" hidden="1" customHeight="1" outlineLevel="2">
      <c r="A820" s="1163">
        <v>293</v>
      </c>
      <c r="B820" s="1164"/>
      <c r="C820" s="1165"/>
      <c r="D820" s="1166"/>
      <c r="E820" s="587">
        <f t="shared" si="99"/>
        <v>0</v>
      </c>
      <c r="G820" s="1163">
        <v>293</v>
      </c>
      <c r="H820" s="1164"/>
      <c r="I820" s="1165"/>
      <c r="J820" s="1166"/>
      <c r="K820" s="587">
        <f t="shared" si="100"/>
        <v>0</v>
      </c>
      <c r="M820" s="1163">
        <v>293</v>
      </c>
      <c r="N820" s="1164"/>
      <c r="O820" s="1165"/>
      <c r="P820" s="1166"/>
      <c r="Q820" s="587">
        <f t="shared" si="101"/>
        <v>0</v>
      </c>
      <c r="S820" s="1163">
        <v>293</v>
      </c>
      <c r="T820" s="1164"/>
      <c r="U820" s="1165"/>
      <c r="V820" s="1166"/>
      <c r="W820" s="587">
        <f t="shared" si="102"/>
        <v>0</v>
      </c>
      <c r="Y820" s="1163">
        <v>293</v>
      </c>
      <c r="Z820" s="1164"/>
      <c r="AA820" s="1165"/>
      <c r="AB820" s="1166"/>
      <c r="AC820" s="587">
        <f t="shared" si="103"/>
        <v>0</v>
      </c>
      <c r="AE820" s="1163">
        <v>293</v>
      </c>
      <c r="AF820" s="1164"/>
      <c r="AG820" s="1165"/>
      <c r="AH820" s="1166"/>
      <c r="AI820" s="587">
        <f t="shared" si="104"/>
        <v>0</v>
      </c>
      <c r="AK820" s="1163">
        <v>293</v>
      </c>
      <c r="AL820" s="1164"/>
      <c r="AM820" s="1165"/>
      <c r="AN820" s="1166"/>
      <c r="AO820" s="587">
        <f t="shared" si="105"/>
        <v>0</v>
      </c>
      <c r="AQ820" s="1163">
        <v>293</v>
      </c>
      <c r="AR820" s="1164"/>
      <c r="AS820" s="1165"/>
      <c r="AT820" s="1166"/>
      <c r="AU820" s="587">
        <f t="shared" si="106"/>
        <v>0</v>
      </c>
      <c r="AW820" s="1163">
        <v>293</v>
      </c>
      <c r="AX820" s="1164"/>
      <c r="AY820" s="1165"/>
      <c r="AZ820" s="1166"/>
      <c r="BA820" s="587">
        <f t="shared" si="107"/>
        <v>0</v>
      </c>
    </row>
    <row r="821" spans="1:53" s="17" customFormat="1" ht="16.75" hidden="1" customHeight="1" outlineLevel="2">
      <c r="A821" s="1163">
        <v>294</v>
      </c>
      <c r="B821" s="1164"/>
      <c r="C821" s="1165"/>
      <c r="D821" s="1166"/>
      <c r="E821" s="587">
        <f t="shared" si="99"/>
        <v>0</v>
      </c>
      <c r="G821" s="1163">
        <v>294</v>
      </c>
      <c r="H821" s="1164"/>
      <c r="I821" s="1165"/>
      <c r="J821" s="1166"/>
      <c r="K821" s="587">
        <f t="shared" si="100"/>
        <v>0</v>
      </c>
      <c r="M821" s="1163">
        <v>294</v>
      </c>
      <c r="N821" s="1164"/>
      <c r="O821" s="1165"/>
      <c r="P821" s="1166"/>
      <c r="Q821" s="587">
        <f t="shared" si="101"/>
        <v>0</v>
      </c>
      <c r="S821" s="1163">
        <v>294</v>
      </c>
      <c r="T821" s="1164"/>
      <c r="U821" s="1165"/>
      <c r="V821" s="1166"/>
      <c r="W821" s="587">
        <f t="shared" si="102"/>
        <v>0</v>
      </c>
      <c r="Y821" s="1163">
        <v>294</v>
      </c>
      <c r="Z821" s="1164"/>
      <c r="AA821" s="1165"/>
      <c r="AB821" s="1166"/>
      <c r="AC821" s="587">
        <f t="shared" si="103"/>
        <v>0</v>
      </c>
      <c r="AE821" s="1163">
        <v>294</v>
      </c>
      <c r="AF821" s="1164"/>
      <c r="AG821" s="1165"/>
      <c r="AH821" s="1166"/>
      <c r="AI821" s="587">
        <f t="shared" si="104"/>
        <v>0</v>
      </c>
      <c r="AK821" s="1163">
        <v>294</v>
      </c>
      <c r="AL821" s="1164"/>
      <c r="AM821" s="1165"/>
      <c r="AN821" s="1166"/>
      <c r="AO821" s="587">
        <f t="shared" si="105"/>
        <v>0</v>
      </c>
      <c r="AQ821" s="1163">
        <v>294</v>
      </c>
      <c r="AR821" s="1164"/>
      <c r="AS821" s="1165"/>
      <c r="AT821" s="1166"/>
      <c r="AU821" s="587">
        <f t="shared" si="106"/>
        <v>0</v>
      </c>
      <c r="AW821" s="1163">
        <v>294</v>
      </c>
      <c r="AX821" s="1164"/>
      <c r="AY821" s="1165"/>
      <c r="AZ821" s="1166"/>
      <c r="BA821" s="587">
        <f t="shared" si="107"/>
        <v>0</v>
      </c>
    </row>
    <row r="822" spans="1:53" s="17" customFormat="1" ht="16.75" hidden="1" customHeight="1" outlineLevel="2">
      <c r="A822" s="1163">
        <v>295</v>
      </c>
      <c r="B822" s="1164"/>
      <c r="C822" s="1165"/>
      <c r="D822" s="1166"/>
      <c r="E822" s="587">
        <f t="shared" si="99"/>
        <v>0</v>
      </c>
      <c r="G822" s="1163">
        <v>295</v>
      </c>
      <c r="H822" s="1164"/>
      <c r="I822" s="1165"/>
      <c r="J822" s="1166"/>
      <c r="K822" s="587">
        <f t="shared" si="100"/>
        <v>0</v>
      </c>
      <c r="M822" s="1163">
        <v>295</v>
      </c>
      <c r="N822" s="1164"/>
      <c r="O822" s="1165"/>
      <c r="P822" s="1166"/>
      <c r="Q822" s="587">
        <f t="shared" si="101"/>
        <v>0</v>
      </c>
      <c r="S822" s="1163">
        <v>295</v>
      </c>
      <c r="T822" s="1164"/>
      <c r="U822" s="1165"/>
      <c r="V822" s="1166"/>
      <c r="W822" s="587">
        <f t="shared" si="102"/>
        <v>0</v>
      </c>
      <c r="Y822" s="1163">
        <v>295</v>
      </c>
      <c r="Z822" s="1164"/>
      <c r="AA822" s="1165"/>
      <c r="AB822" s="1166"/>
      <c r="AC822" s="587">
        <f t="shared" si="103"/>
        <v>0</v>
      </c>
      <c r="AE822" s="1163">
        <v>295</v>
      </c>
      <c r="AF822" s="1164"/>
      <c r="AG822" s="1165"/>
      <c r="AH822" s="1166"/>
      <c r="AI822" s="587">
        <f t="shared" si="104"/>
        <v>0</v>
      </c>
      <c r="AK822" s="1163">
        <v>295</v>
      </c>
      <c r="AL822" s="1164"/>
      <c r="AM822" s="1165"/>
      <c r="AN822" s="1166"/>
      <c r="AO822" s="587">
        <f t="shared" si="105"/>
        <v>0</v>
      </c>
      <c r="AQ822" s="1163">
        <v>295</v>
      </c>
      <c r="AR822" s="1164"/>
      <c r="AS822" s="1165"/>
      <c r="AT822" s="1166"/>
      <c r="AU822" s="587">
        <f t="shared" si="106"/>
        <v>0</v>
      </c>
      <c r="AW822" s="1163">
        <v>295</v>
      </c>
      <c r="AX822" s="1164"/>
      <c r="AY822" s="1165"/>
      <c r="AZ822" s="1166"/>
      <c r="BA822" s="587">
        <f t="shared" si="107"/>
        <v>0</v>
      </c>
    </row>
    <row r="823" spans="1:53" s="17" customFormat="1" ht="16.75" hidden="1" customHeight="1" outlineLevel="2">
      <c r="A823" s="1163">
        <v>296</v>
      </c>
      <c r="B823" s="1164"/>
      <c r="C823" s="1165"/>
      <c r="D823" s="1166"/>
      <c r="E823" s="587">
        <f>IF(AND(C823&gt;=D$521,C823&lt;=D$520),1,0)</f>
        <v>0</v>
      </c>
      <c r="G823" s="1163">
        <v>296</v>
      </c>
      <c r="H823" s="1164"/>
      <c r="I823" s="1165"/>
      <c r="J823" s="1166"/>
      <c r="K823" s="587">
        <f>IF(AND(I823&gt;=J$521,I823&lt;=J$520),1,0)</f>
        <v>0</v>
      </c>
      <c r="M823" s="1163">
        <v>296</v>
      </c>
      <c r="N823" s="1164"/>
      <c r="O823" s="1165"/>
      <c r="P823" s="1166"/>
      <c r="Q823" s="587">
        <f>IF(AND(O823&gt;=P$521,O823&lt;=P$520),1,0)</f>
        <v>0</v>
      </c>
      <c r="S823" s="1163">
        <v>296</v>
      </c>
      <c r="T823" s="1164"/>
      <c r="U823" s="1165"/>
      <c r="V823" s="1166"/>
      <c r="W823" s="587">
        <f>IF(AND(U823&gt;=V$521,U823&lt;=V$520),1,0)</f>
        <v>0</v>
      </c>
      <c r="Y823" s="1163">
        <v>296</v>
      </c>
      <c r="Z823" s="1164"/>
      <c r="AA823" s="1165"/>
      <c r="AB823" s="1166"/>
      <c r="AC823" s="587">
        <f>IF(AND(AA823&gt;=AB$521,AA823&lt;=AB$520),1,0)</f>
        <v>0</v>
      </c>
      <c r="AE823" s="1163">
        <v>296</v>
      </c>
      <c r="AF823" s="1164"/>
      <c r="AG823" s="1165"/>
      <c r="AH823" s="1166"/>
      <c r="AI823" s="587">
        <f>IF(AND(AG823&gt;=AH$521,AG823&lt;=AH$520),1,0)</f>
        <v>0</v>
      </c>
      <c r="AK823" s="1163">
        <v>296</v>
      </c>
      <c r="AL823" s="1164"/>
      <c r="AM823" s="1165"/>
      <c r="AN823" s="1166"/>
      <c r="AO823" s="587">
        <f>IF(AND(AM823&gt;=AN$521,AM823&lt;=AN$520),1,0)</f>
        <v>0</v>
      </c>
      <c r="AQ823" s="1163">
        <v>296</v>
      </c>
      <c r="AR823" s="1164"/>
      <c r="AS823" s="1165"/>
      <c r="AT823" s="1166"/>
      <c r="AU823" s="587">
        <f>IF(AND(AS823&gt;=AT$521,AS823&lt;=AT$520),1,0)</f>
        <v>0</v>
      </c>
      <c r="AW823" s="1163">
        <v>296</v>
      </c>
      <c r="AX823" s="1164"/>
      <c r="AY823" s="1165"/>
      <c r="AZ823" s="1166"/>
      <c r="BA823" s="587">
        <f>IF(AND(AY823&gt;=AZ$521,AY823&lt;=AZ$520),1,0)</f>
        <v>0</v>
      </c>
    </row>
    <row r="824" spans="1:53" s="17" customFormat="1" ht="16.75" hidden="1" customHeight="1" outlineLevel="2">
      <c r="A824" s="1163">
        <v>297</v>
      </c>
      <c r="B824" s="1164"/>
      <c r="C824" s="1165"/>
      <c r="D824" s="1166"/>
      <c r="E824" s="587">
        <f t="shared" ref="E824:E887" si="108">IF(AND(C824&gt;=D$521,C824&lt;=D$520),1,0)</f>
        <v>0</v>
      </c>
      <c r="G824" s="1163">
        <v>297</v>
      </c>
      <c r="H824" s="1164"/>
      <c r="I824" s="1165"/>
      <c r="J824" s="1166"/>
      <c r="K824" s="587">
        <f t="shared" ref="K824:K887" si="109">IF(AND(I824&gt;=J$521,I824&lt;=J$520),1,0)</f>
        <v>0</v>
      </c>
      <c r="M824" s="1163">
        <v>297</v>
      </c>
      <c r="N824" s="1164"/>
      <c r="O824" s="1165"/>
      <c r="P824" s="1166"/>
      <c r="Q824" s="587">
        <f t="shared" ref="Q824:Q887" si="110">IF(AND(O824&gt;=P$521,O824&lt;=P$520),1,0)</f>
        <v>0</v>
      </c>
      <c r="S824" s="1163">
        <v>297</v>
      </c>
      <c r="T824" s="1164"/>
      <c r="U824" s="1165"/>
      <c r="V824" s="1166"/>
      <c r="W824" s="587">
        <f t="shared" ref="W824:W887" si="111">IF(AND(U824&gt;=V$521,U824&lt;=V$520),1,0)</f>
        <v>0</v>
      </c>
      <c r="Y824" s="1163">
        <v>297</v>
      </c>
      <c r="Z824" s="1164"/>
      <c r="AA824" s="1165"/>
      <c r="AB824" s="1166"/>
      <c r="AC824" s="587">
        <f t="shared" ref="AC824:AC887" si="112">IF(AND(AA824&gt;=AB$521,AA824&lt;=AB$520),1,0)</f>
        <v>0</v>
      </c>
      <c r="AE824" s="1163">
        <v>297</v>
      </c>
      <c r="AF824" s="1164"/>
      <c r="AG824" s="1165"/>
      <c r="AH824" s="1166"/>
      <c r="AI824" s="587">
        <f t="shared" ref="AI824:AI887" si="113">IF(AND(AG824&gt;=AH$521,AG824&lt;=AH$520),1,0)</f>
        <v>0</v>
      </c>
      <c r="AK824" s="1163">
        <v>297</v>
      </c>
      <c r="AL824" s="1164"/>
      <c r="AM824" s="1165"/>
      <c r="AN824" s="1166"/>
      <c r="AO824" s="587">
        <f t="shared" ref="AO824:AO887" si="114">IF(AND(AM824&gt;=AN$521,AM824&lt;=AN$520),1,0)</f>
        <v>0</v>
      </c>
      <c r="AQ824" s="1163">
        <v>297</v>
      </c>
      <c r="AR824" s="1164"/>
      <c r="AS824" s="1165"/>
      <c r="AT824" s="1166"/>
      <c r="AU824" s="587">
        <f t="shared" ref="AU824:AU887" si="115">IF(AND(AS824&gt;=AT$521,AS824&lt;=AT$520),1,0)</f>
        <v>0</v>
      </c>
      <c r="AW824" s="1163">
        <v>297</v>
      </c>
      <c r="AX824" s="1164"/>
      <c r="AY824" s="1165"/>
      <c r="AZ824" s="1166"/>
      <c r="BA824" s="587">
        <f t="shared" ref="BA824:BA887" si="116">IF(AND(AY824&gt;=AZ$521,AY824&lt;=AZ$520),1,0)</f>
        <v>0</v>
      </c>
    </row>
    <row r="825" spans="1:53" s="17" customFormat="1" ht="16.75" hidden="1" customHeight="1" outlineLevel="2">
      <c r="A825" s="1163">
        <v>298</v>
      </c>
      <c r="B825" s="1164"/>
      <c r="C825" s="1165"/>
      <c r="D825" s="1166"/>
      <c r="E825" s="587">
        <f t="shared" si="108"/>
        <v>0</v>
      </c>
      <c r="G825" s="1163">
        <v>298</v>
      </c>
      <c r="H825" s="1164"/>
      <c r="I825" s="1165"/>
      <c r="J825" s="1166"/>
      <c r="K825" s="587">
        <f t="shared" si="109"/>
        <v>0</v>
      </c>
      <c r="M825" s="1163">
        <v>298</v>
      </c>
      <c r="N825" s="1164"/>
      <c r="O825" s="1165"/>
      <c r="P825" s="1166"/>
      <c r="Q825" s="587">
        <f t="shared" si="110"/>
        <v>0</v>
      </c>
      <c r="S825" s="1163">
        <v>298</v>
      </c>
      <c r="T825" s="1164"/>
      <c r="U825" s="1165"/>
      <c r="V825" s="1166"/>
      <c r="W825" s="587">
        <f t="shared" si="111"/>
        <v>0</v>
      </c>
      <c r="Y825" s="1163">
        <v>298</v>
      </c>
      <c r="Z825" s="1164"/>
      <c r="AA825" s="1165"/>
      <c r="AB825" s="1166"/>
      <c r="AC825" s="587">
        <f t="shared" si="112"/>
        <v>0</v>
      </c>
      <c r="AE825" s="1163">
        <v>298</v>
      </c>
      <c r="AF825" s="1164"/>
      <c r="AG825" s="1165"/>
      <c r="AH825" s="1166"/>
      <c r="AI825" s="587">
        <f t="shared" si="113"/>
        <v>0</v>
      </c>
      <c r="AK825" s="1163">
        <v>298</v>
      </c>
      <c r="AL825" s="1164"/>
      <c r="AM825" s="1165"/>
      <c r="AN825" s="1166"/>
      <c r="AO825" s="587">
        <f t="shared" si="114"/>
        <v>0</v>
      </c>
      <c r="AQ825" s="1163">
        <v>298</v>
      </c>
      <c r="AR825" s="1164"/>
      <c r="AS825" s="1165"/>
      <c r="AT825" s="1166"/>
      <c r="AU825" s="587">
        <f t="shared" si="115"/>
        <v>0</v>
      </c>
      <c r="AW825" s="1163">
        <v>298</v>
      </c>
      <c r="AX825" s="1164"/>
      <c r="AY825" s="1165"/>
      <c r="AZ825" s="1166"/>
      <c r="BA825" s="587">
        <f t="shared" si="116"/>
        <v>0</v>
      </c>
    </row>
    <row r="826" spans="1:53" s="17" customFormat="1" ht="16.75" hidden="1" customHeight="1" outlineLevel="2">
      <c r="A826" s="1163">
        <v>299</v>
      </c>
      <c r="B826" s="1164"/>
      <c r="C826" s="1165"/>
      <c r="D826" s="1166"/>
      <c r="E826" s="587">
        <f t="shared" si="108"/>
        <v>0</v>
      </c>
      <c r="G826" s="1163">
        <v>299</v>
      </c>
      <c r="H826" s="1164"/>
      <c r="I826" s="1165"/>
      <c r="J826" s="1166"/>
      <c r="K826" s="587">
        <f t="shared" si="109"/>
        <v>0</v>
      </c>
      <c r="M826" s="1163">
        <v>299</v>
      </c>
      <c r="N826" s="1164"/>
      <c r="O826" s="1165"/>
      <c r="P826" s="1166"/>
      <c r="Q826" s="587">
        <f t="shared" si="110"/>
        <v>0</v>
      </c>
      <c r="S826" s="1163">
        <v>299</v>
      </c>
      <c r="T826" s="1164"/>
      <c r="U826" s="1165"/>
      <c r="V826" s="1166"/>
      <c r="W826" s="587">
        <f t="shared" si="111"/>
        <v>0</v>
      </c>
      <c r="Y826" s="1163">
        <v>299</v>
      </c>
      <c r="Z826" s="1164"/>
      <c r="AA826" s="1165"/>
      <c r="AB826" s="1166"/>
      <c r="AC826" s="587">
        <f t="shared" si="112"/>
        <v>0</v>
      </c>
      <c r="AE826" s="1163">
        <v>299</v>
      </c>
      <c r="AF826" s="1164"/>
      <c r="AG826" s="1165"/>
      <c r="AH826" s="1166"/>
      <c r="AI826" s="587">
        <f t="shared" si="113"/>
        <v>0</v>
      </c>
      <c r="AK826" s="1163">
        <v>299</v>
      </c>
      <c r="AL826" s="1164"/>
      <c r="AM826" s="1165"/>
      <c r="AN826" s="1166"/>
      <c r="AO826" s="587">
        <f t="shared" si="114"/>
        <v>0</v>
      </c>
      <c r="AQ826" s="1163">
        <v>299</v>
      </c>
      <c r="AR826" s="1164"/>
      <c r="AS826" s="1165"/>
      <c r="AT826" s="1166"/>
      <c r="AU826" s="587">
        <f t="shared" si="115"/>
        <v>0</v>
      </c>
      <c r="AW826" s="1163">
        <v>299</v>
      </c>
      <c r="AX826" s="1164"/>
      <c r="AY826" s="1165"/>
      <c r="AZ826" s="1166"/>
      <c r="BA826" s="587">
        <f t="shared" si="116"/>
        <v>0</v>
      </c>
    </row>
    <row r="827" spans="1:53" s="17" customFormat="1" ht="16.75" hidden="1" customHeight="1" outlineLevel="2">
      <c r="A827" s="1163">
        <v>300</v>
      </c>
      <c r="B827" s="1164"/>
      <c r="C827" s="1165"/>
      <c r="D827" s="1166"/>
      <c r="E827" s="587">
        <f t="shared" si="108"/>
        <v>0</v>
      </c>
      <c r="G827" s="1163">
        <v>300</v>
      </c>
      <c r="H827" s="1164"/>
      <c r="I827" s="1165"/>
      <c r="J827" s="1166"/>
      <c r="K827" s="587">
        <f t="shared" si="109"/>
        <v>0</v>
      </c>
      <c r="M827" s="1163">
        <v>300</v>
      </c>
      <c r="N827" s="1164"/>
      <c r="O827" s="1165"/>
      <c r="P827" s="1166"/>
      <c r="Q827" s="587">
        <f t="shared" si="110"/>
        <v>0</v>
      </c>
      <c r="S827" s="1163">
        <v>300</v>
      </c>
      <c r="T827" s="1164"/>
      <c r="U827" s="1165"/>
      <c r="V827" s="1166"/>
      <c r="W827" s="587">
        <f t="shared" si="111"/>
        <v>0</v>
      </c>
      <c r="Y827" s="1163">
        <v>300</v>
      </c>
      <c r="Z827" s="1164"/>
      <c r="AA827" s="1165"/>
      <c r="AB827" s="1166"/>
      <c r="AC827" s="587">
        <f t="shared" si="112"/>
        <v>0</v>
      </c>
      <c r="AE827" s="1163">
        <v>300</v>
      </c>
      <c r="AF827" s="1164"/>
      <c r="AG827" s="1165"/>
      <c r="AH827" s="1166"/>
      <c r="AI827" s="587">
        <f t="shared" si="113"/>
        <v>0</v>
      </c>
      <c r="AK827" s="1163">
        <v>300</v>
      </c>
      <c r="AL827" s="1164"/>
      <c r="AM827" s="1165"/>
      <c r="AN827" s="1166"/>
      <c r="AO827" s="587">
        <f t="shared" si="114"/>
        <v>0</v>
      </c>
      <c r="AQ827" s="1163">
        <v>300</v>
      </c>
      <c r="AR827" s="1164"/>
      <c r="AS827" s="1165"/>
      <c r="AT827" s="1166"/>
      <c r="AU827" s="587">
        <f t="shared" si="115"/>
        <v>0</v>
      </c>
      <c r="AW827" s="1163">
        <v>300</v>
      </c>
      <c r="AX827" s="1164"/>
      <c r="AY827" s="1165"/>
      <c r="AZ827" s="1166"/>
      <c r="BA827" s="587">
        <f t="shared" si="116"/>
        <v>0</v>
      </c>
    </row>
    <row r="828" spans="1:53" s="17" customFormat="1" ht="16.75" hidden="1" customHeight="1" outlineLevel="2">
      <c r="A828" s="1163">
        <v>301</v>
      </c>
      <c r="B828" s="1164"/>
      <c r="C828" s="1165"/>
      <c r="D828" s="1166"/>
      <c r="E828" s="587">
        <f t="shared" si="108"/>
        <v>0</v>
      </c>
      <c r="G828" s="1163">
        <v>301</v>
      </c>
      <c r="H828" s="1164"/>
      <c r="I828" s="1165"/>
      <c r="J828" s="1166"/>
      <c r="K828" s="587">
        <f t="shared" si="109"/>
        <v>0</v>
      </c>
      <c r="M828" s="1163">
        <v>301</v>
      </c>
      <c r="N828" s="1164"/>
      <c r="O828" s="1165"/>
      <c r="P828" s="1166"/>
      <c r="Q828" s="587">
        <f t="shared" si="110"/>
        <v>0</v>
      </c>
      <c r="S828" s="1163">
        <v>301</v>
      </c>
      <c r="T828" s="1164"/>
      <c r="U828" s="1165"/>
      <c r="V828" s="1166"/>
      <c r="W828" s="587">
        <f t="shared" si="111"/>
        <v>0</v>
      </c>
      <c r="Y828" s="1163">
        <v>301</v>
      </c>
      <c r="Z828" s="1164"/>
      <c r="AA828" s="1165"/>
      <c r="AB828" s="1166"/>
      <c r="AC828" s="587">
        <f t="shared" si="112"/>
        <v>0</v>
      </c>
      <c r="AE828" s="1163">
        <v>301</v>
      </c>
      <c r="AF828" s="1164"/>
      <c r="AG828" s="1165"/>
      <c r="AH828" s="1166"/>
      <c r="AI828" s="587">
        <f t="shared" si="113"/>
        <v>0</v>
      </c>
      <c r="AK828" s="1163">
        <v>301</v>
      </c>
      <c r="AL828" s="1164"/>
      <c r="AM828" s="1165"/>
      <c r="AN828" s="1166"/>
      <c r="AO828" s="587">
        <f t="shared" si="114"/>
        <v>0</v>
      </c>
      <c r="AQ828" s="1163">
        <v>301</v>
      </c>
      <c r="AR828" s="1164"/>
      <c r="AS828" s="1165"/>
      <c r="AT828" s="1166"/>
      <c r="AU828" s="587">
        <f t="shared" si="115"/>
        <v>0</v>
      </c>
      <c r="AW828" s="1163">
        <v>301</v>
      </c>
      <c r="AX828" s="1164"/>
      <c r="AY828" s="1165"/>
      <c r="AZ828" s="1166"/>
      <c r="BA828" s="587">
        <f t="shared" si="116"/>
        <v>0</v>
      </c>
    </row>
    <row r="829" spans="1:53" s="17" customFormat="1" ht="16.75" hidden="1" customHeight="1" outlineLevel="2">
      <c r="A829" s="1163">
        <v>302</v>
      </c>
      <c r="B829" s="1164"/>
      <c r="C829" s="1165"/>
      <c r="D829" s="1166"/>
      <c r="E829" s="587">
        <f t="shared" si="108"/>
        <v>0</v>
      </c>
      <c r="G829" s="1163">
        <v>302</v>
      </c>
      <c r="H829" s="1164"/>
      <c r="I829" s="1165"/>
      <c r="J829" s="1166"/>
      <c r="K829" s="587">
        <f t="shared" si="109"/>
        <v>0</v>
      </c>
      <c r="M829" s="1163">
        <v>302</v>
      </c>
      <c r="N829" s="1164"/>
      <c r="O829" s="1165"/>
      <c r="P829" s="1166"/>
      <c r="Q829" s="587">
        <f t="shared" si="110"/>
        <v>0</v>
      </c>
      <c r="S829" s="1163">
        <v>302</v>
      </c>
      <c r="T829" s="1164"/>
      <c r="U829" s="1165"/>
      <c r="V829" s="1166"/>
      <c r="W829" s="587">
        <f t="shared" si="111"/>
        <v>0</v>
      </c>
      <c r="Y829" s="1163">
        <v>302</v>
      </c>
      <c r="Z829" s="1164"/>
      <c r="AA829" s="1165"/>
      <c r="AB829" s="1166"/>
      <c r="AC829" s="587">
        <f t="shared" si="112"/>
        <v>0</v>
      </c>
      <c r="AE829" s="1163">
        <v>302</v>
      </c>
      <c r="AF829" s="1164"/>
      <c r="AG829" s="1165"/>
      <c r="AH829" s="1166"/>
      <c r="AI829" s="587">
        <f t="shared" si="113"/>
        <v>0</v>
      </c>
      <c r="AK829" s="1163">
        <v>302</v>
      </c>
      <c r="AL829" s="1164"/>
      <c r="AM829" s="1165"/>
      <c r="AN829" s="1166"/>
      <c r="AO829" s="587">
        <f t="shared" si="114"/>
        <v>0</v>
      </c>
      <c r="AQ829" s="1163">
        <v>302</v>
      </c>
      <c r="AR829" s="1164"/>
      <c r="AS829" s="1165"/>
      <c r="AT829" s="1166"/>
      <c r="AU829" s="587">
        <f t="shared" si="115"/>
        <v>0</v>
      </c>
      <c r="AW829" s="1163">
        <v>302</v>
      </c>
      <c r="AX829" s="1164"/>
      <c r="AY829" s="1165"/>
      <c r="AZ829" s="1166"/>
      <c r="BA829" s="587">
        <f t="shared" si="116"/>
        <v>0</v>
      </c>
    </row>
    <row r="830" spans="1:53" s="17" customFormat="1" ht="16.75" hidden="1" customHeight="1" outlineLevel="2">
      <c r="A830" s="1163">
        <v>303</v>
      </c>
      <c r="B830" s="1164"/>
      <c r="C830" s="1165"/>
      <c r="D830" s="1166"/>
      <c r="E830" s="587">
        <f t="shared" si="108"/>
        <v>0</v>
      </c>
      <c r="G830" s="1163">
        <v>303</v>
      </c>
      <c r="H830" s="1164"/>
      <c r="I830" s="1165"/>
      <c r="J830" s="1166"/>
      <c r="K830" s="587">
        <f t="shared" si="109"/>
        <v>0</v>
      </c>
      <c r="M830" s="1163">
        <v>303</v>
      </c>
      <c r="N830" s="1164"/>
      <c r="O830" s="1165"/>
      <c r="P830" s="1166"/>
      <c r="Q830" s="587">
        <f t="shared" si="110"/>
        <v>0</v>
      </c>
      <c r="S830" s="1163">
        <v>303</v>
      </c>
      <c r="T830" s="1164"/>
      <c r="U830" s="1165"/>
      <c r="V830" s="1166"/>
      <c r="W830" s="587">
        <f t="shared" si="111"/>
        <v>0</v>
      </c>
      <c r="Y830" s="1163">
        <v>303</v>
      </c>
      <c r="Z830" s="1164"/>
      <c r="AA830" s="1165"/>
      <c r="AB830" s="1166"/>
      <c r="AC830" s="587">
        <f t="shared" si="112"/>
        <v>0</v>
      </c>
      <c r="AE830" s="1163">
        <v>303</v>
      </c>
      <c r="AF830" s="1164"/>
      <c r="AG830" s="1165"/>
      <c r="AH830" s="1166"/>
      <c r="AI830" s="587">
        <f t="shared" si="113"/>
        <v>0</v>
      </c>
      <c r="AK830" s="1163">
        <v>303</v>
      </c>
      <c r="AL830" s="1164"/>
      <c r="AM830" s="1165"/>
      <c r="AN830" s="1166"/>
      <c r="AO830" s="587">
        <f t="shared" si="114"/>
        <v>0</v>
      </c>
      <c r="AQ830" s="1163">
        <v>303</v>
      </c>
      <c r="AR830" s="1164"/>
      <c r="AS830" s="1165"/>
      <c r="AT830" s="1166"/>
      <c r="AU830" s="587">
        <f t="shared" si="115"/>
        <v>0</v>
      </c>
      <c r="AW830" s="1163">
        <v>303</v>
      </c>
      <c r="AX830" s="1164"/>
      <c r="AY830" s="1165"/>
      <c r="AZ830" s="1166"/>
      <c r="BA830" s="587">
        <f t="shared" si="116"/>
        <v>0</v>
      </c>
    </row>
    <row r="831" spans="1:53" s="17" customFormat="1" ht="16.75" hidden="1" customHeight="1" outlineLevel="2">
      <c r="A831" s="1163">
        <v>304</v>
      </c>
      <c r="B831" s="1164"/>
      <c r="C831" s="1165"/>
      <c r="D831" s="1166"/>
      <c r="E831" s="587">
        <f t="shared" si="108"/>
        <v>0</v>
      </c>
      <c r="G831" s="1163">
        <v>304</v>
      </c>
      <c r="H831" s="1164"/>
      <c r="I831" s="1165"/>
      <c r="J831" s="1166"/>
      <c r="K831" s="587">
        <f t="shared" si="109"/>
        <v>0</v>
      </c>
      <c r="M831" s="1163">
        <v>304</v>
      </c>
      <c r="N831" s="1164"/>
      <c r="O831" s="1165"/>
      <c r="P831" s="1166"/>
      <c r="Q831" s="587">
        <f t="shared" si="110"/>
        <v>0</v>
      </c>
      <c r="S831" s="1163">
        <v>304</v>
      </c>
      <c r="T831" s="1164"/>
      <c r="U831" s="1165"/>
      <c r="V831" s="1166"/>
      <c r="W831" s="587">
        <f t="shared" si="111"/>
        <v>0</v>
      </c>
      <c r="Y831" s="1163">
        <v>304</v>
      </c>
      <c r="Z831" s="1164"/>
      <c r="AA831" s="1165"/>
      <c r="AB831" s="1166"/>
      <c r="AC831" s="587">
        <f t="shared" si="112"/>
        <v>0</v>
      </c>
      <c r="AE831" s="1163">
        <v>304</v>
      </c>
      <c r="AF831" s="1164"/>
      <c r="AG831" s="1165"/>
      <c r="AH831" s="1166"/>
      <c r="AI831" s="587">
        <f t="shared" si="113"/>
        <v>0</v>
      </c>
      <c r="AK831" s="1163">
        <v>304</v>
      </c>
      <c r="AL831" s="1164"/>
      <c r="AM831" s="1165"/>
      <c r="AN831" s="1166"/>
      <c r="AO831" s="587">
        <f t="shared" si="114"/>
        <v>0</v>
      </c>
      <c r="AQ831" s="1163">
        <v>304</v>
      </c>
      <c r="AR831" s="1164"/>
      <c r="AS831" s="1165"/>
      <c r="AT831" s="1166"/>
      <c r="AU831" s="587">
        <f t="shared" si="115"/>
        <v>0</v>
      </c>
      <c r="AW831" s="1163">
        <v>304</v>
      </c>
      <c r="AX831" s="1164"/>
      <c r="AY831" s="1165"/>
      <c r="AZ831" s="1166"/>
      <c r="BA831" s="587">
        <f t="shared" si="116"/>
        <v>0</v>
      </c>
    </row>
    <row r="832" spans="1:53" s="17" customFormat="1" ht="16.75" hidden="1" customHeight="1" outlineLevel="2">
      <c r="A832" s="1163">
        <v>305</v>
      </c>
      <c r="B832" s="1164"/>
      <c r="C832" s="1165"/>
      <c r="D832" s="1166"/>
      <c r="E832" s="587">
        <f t="shared" si="108"/>
        <v>0</v>
      </c>
      <c r="G832" s="1163">
        <v>305</v>
      </c>
      <c r="H832" s="1164"/>
      <c r="I832" s="1165"/>
      <c r="J832" s="1166"/>
      <c r="K832" s="587">
        <f t="shared" si="109"/>
        <v>0</v>
      </c>
      <c r="M832" s="1163">
        <v>305</v>
      </c>
      <c r="N832" s="1164"/>
      <c r="O832" s="1165"/>
      <c r="P832" s="1166"/>
      <c r="Q832" s="587">
        <f t="shared" si="110"/>
        <v>0</v>
      </c>
      <c r="S832" s="1163">
        <v>305</v>
      </c>
      <c r="T832" s="1164"/>
      <c r="U832" s="1165"/>
      <c r="V832" s="1166"/>
      <c r="W832" s="587">
        <f t="shared" si="111"/>
        <v>0</v>
      </c>
      <c r="Y832" s="1163">
        <v>305</v>
      </c>
      <c r="Z832" s="1164"/>
      <c r="AA832" s="1165"/>
      <c r="AB832" s="1166"/>
      <c r="AC832" s="587">
        <f t="shared" si="112"/>
        <v>0</v>
      </c>
      <c r="AE832" s="1163">
        <v>305</v>
      </c>
      <c r="AF832" s="1164"/>
      <c r="AG832" s="1165"/>
      <c r="AH832" s="1166"/>
      <c r="AI832" s="587">
        <f t="shared" si="113"/>
        <v>0</v>
      </c>
      <c r="AK832" s="1163">
        <v>305</v>
      </c>
      <c r="AL832" s="1164"/>
      <c r="AM832" s="1165"/>
      <c r="AN832" s="1166"/>
      <c r="AO832" s="587">
        <f t="shared" si="114"/>
        <v>0</v>
      </c>
      <c r="AQ832" s="1163">
        <v>305</v>
      </c>
      <c r="AR832" s="1164"/>
      <c r="AS832" s="1165"/>
      <c r="AT832" s="1166"/>
      <c r="AU832" s="587">
        <f t="shared" si="115"/>
        <v>0</v>
      </c>
      <c r="AW832" s="1163">
        <v>305</v>
      </c>
      <c r="AX832" s="1164"/>
      <c r="AY832" s="1165"/>
      <c r="AZ832" s="1166"/>
      <c r="BA832" s="587">
        <f t="shared" si="116"/>
        <v>0</v>
      </c>
    </row>
    <row r="833" spans="1:53" s="17" customFormat="1" ht="16.75" hidden="1" customHeight="1" outlineLevel="2">
      <c r="A833" s="1163">
        <v>306</v>
      </c>
      <c r="B833" s="1164"/>
      <c r="C833" s="1165"/>
      <c r="D833" s="1166"/>
      <c r="E833" s="587">
        <f t="shared" si="108"/>
        <v>0</v>
      </c>
      <c r="G833" s="1163">
        <v>306</v>
      </c>
      <c r="H833" s="1164"/>
      <c r="I833" s="1165"/>
      <c r="J833" s="1166"/>
      <c r="K833" s="587">
        <f t="shared" si="109"/>
        <v>0</v>
      </c>
      <c r="M833" s="1163">
        <v>306</v>
      </c>
      <c r="N833" s="1164"/>
      <c r="O833" s="1165"/>
      <c r="P833" s="1166"/>
      <c r="Q833" s="587">
        <f t="shared" si="110"/>
        <v>0</v>
      </c>
      <c r="S833" s="1163">
        <v>306</v>
      </c>
      <c r="T833" s="1164"/>
      <c r="U833" s="1165"/>
      <c r="V833" s="1166"/>
      <c r="W833" s="587">
        <f t="shared" si="111"/>
        <v>0</v>
      </c>
      <c r="Y833" s="1163">
        <v>306</v>
      </c>
      <c r="Z833" s="1164"/>
      <c r="AA833" s="1165"/>
      <c r="AB833" s="1166"/>
      <c r="AC833" s="587">
        <f t="shared" si="112"/>
        <v>0</v>
      </c>
      <c r="AE833" s="1163">
        <v>306</v>
      </c>
      <c r="AF833" s="1164"/>
      <c r="AG833" s="1165"/>
      <c r="AH833" s="1166"/>
      <c r="AI833" s="587">
        <f t="shared" si="113"/>
        <v>0</v>
      </c>
      <c r="AK833" s="1163">
        <v>306</v>
      </c>
      <c r="AL833" s="1164"/>
      <c r="AM833" s="1165"/>
      <c r="AN833" s="1166"/>
      <c r="AO833" s="587">
        <f t="shared" si="114"/>
        <v>0</v>
      </c>
      <c r="AQ833" s="1163">
        <v>306</v>
      </c>
      <c r="AR833" s="1164"/>
      <c r="AS833" s="1165"/>
      <c r="AT833" s="1166"/>
      <c r="AU833" s="587">
        <f t="shared" si="115"/>
        <v>0</v>
      </c>
      <c r="AW833" s="1163">
        <v>306</v>
      </c>
      <c r="AX833" s="1164"/>
      <c r="AY833" s="1165"/>
      <c r="AZ833" s="1166"/>
      <c r="BA833" s="587">
        <f t="shared" si="116"/>
        <v>0</v>
      </c>
    </row>
    <row r="834" spans="1:53" s="17" customFormat="1" ht="16.75" hidden="1" customHeight="1" outlineLevel="2">
      <c r="A834" s="1163">
        <v>307</v>
      </c>
      <c r="B834" s="1164"/>
      <c r="C834" s="1165"/>
      <c r="D834" s="1166"/>
      <c r="E834" s="587">
        <f t="shared" si="108"/>
        <v>0</v>
      </c>
      <c r="G834" s="1163">
        <v>307</v>
      </c>
      <c r="H834" s="1164"/>
      <c r="I834" s="1165"/>
      <c r="J834" s="1166"/>
      <c r="K834" s="587">
        <f t="shared" si="109"/>
        <v>0</v>
      </c>
      <c r="M834" s="1163">
        <v>307</v>
      </c>
      <c r="N834" s="1164"/>
      <c r="O834" s="1165"/>
      <c r="P834" s="1166"/>
      <c r="Q834" s="587">
        <f t="shared" si="110"/>
        <v>0</v>
      </c>
      <c r="S834" s="1163">
        <v>307</v>
      </c>
      <c r="T834" s="1164"/>
      <c r="U834" s="1165"/>
      <c r="V834" s="1166"/>
      <c r="W834" s="587">
        <f t="shared" si="111"/>
        <v>0</v>
      </c>
      <c r="Y834" s="1163">
        <v>307</v>
      </c>
      <c r="Z834" s="1164"/>
      <c r="AA834" s="1165"/>
      <c r="AB834" s="1166"/>
      <c r="AC834" s="587">
        <f t="shared" si="112"/>
        <v>0</v>
      </c>
      <c r="AE834" s="1163">
        <v>307</v>
      </c>
      <c r="AF834" s="1164"/>
      <c r="AG834" s="1165"/>
      <c r="AH834" s="1166"/>
      <c r="AI834" s="587">
        <f t="shared" si="113"/>
        <v>0</v>
      </c>
      <c r="AK834" s="1163">
        <v>307</v>
      </c>
      <c r="AL834" s="1164"/>
      <c r="AM834" s="1165"/>
      <c r="AN834" s="1166"/>
      <c r="AO834" s="587">
        <f t="shared" si="114"/>
        <v>0</v>
      </c>
      <c r="AQ834" s="1163">
        <v>307</v>
      </c>
      <c r="AR834" s="1164"/>
      <c r="AS834" s="1165"/>
      <c r="AT834" s="1166"/>
      <c r="AU834" s="587">
        <f t="shared" si="115"/>
        <v>0</v>
      </c>
      <c r="AW834" s="1163">
        <v>307</v>
      </c>
      <c r="AX834" s="1164"/>
      <c r="AY834" s="1165"/>
      <c r="AZ834" s="1166"/>
      <c r="BA834" s="587">
        <f t="shared" si="116"/>
        <v>0</v>
      </c>
    </row>
    <row r="835" spans="1:53" s="17" customFormat="1" ht="16.75" hidden="1" customHeight="1" outlineLevel="2">
      <c r="A835" s="1163">
        <v>308</v>
      </c>
      <c r="B835" s="1164"/>
      <c r="C835" s="1165"/>
      <c r="D835" s="1166"/>
      <c r="E835" s="587">
        <f t="shared" si="108"/>
        <v>0</v>
      </c>
      <c r="G835" s="1163">
        <v>308</v>
      </c>
      <c r="H835" s="1164"/>
      <c r="I835" s="1165"/>
      <c r="J835" s="1166"/>
      <c r="K835" s="587">
        <f t="shared" si="109"/>
        <v>0</v>
      </c>
      <c r="M835" s="1163">
        <v>308</v>
      </c>
      <c r="N835" s="1164"/>
      <c r="O835" s="1165"/>
      <c r="P835" s="1166"/>
      <c r="Q835" s="587">
        <f t="shared" si="110"/>
        <v>0</v>
      </c>
      <c r="S835" s="1163">
        <v>308</v>
      </c>
      <c r="T835" s="1164"/>
      <c r="U835" s="1165"/>
      <c r="V835" s="1166"/>
      <c r="W835" s="587">
        <f t="shared" si="111"/>
        <v>0</v>
      </c>
      <c r="Y835" s="1163">
        <v>308</v>
      </c>
      <c r="Z835" s="1164"/>
      <c r="AA835" s="1165"/>
      <c r="AB835" s="1166"/>
      <c r="AC835" s="587">
        <f t="shared" si="112"/>
        <v>0</v>
      </c>
      <c r="AE835" s="1163">
        <v>308</v>
      </c>
      <c r="AF835" s="1164"/>
      <c r="AG835" s="1165"/>
      <c r="AH835" s="1166"/>
      <c r="AI835" s="587">
        <f t="shared" si="113"/>
        <v>0</v>
      </c>
      <c r="AK835" s="1163">
        <v>308</v>
      </c>
      <c r="AL835" s="1164"/>
      <c r="AM835" s="1165"/>
      <c r="AN835" s="1166"/>
      <c r="AO835" s="587">
        <f t="shared" si="114"/>
        <v>0</v>
      </c>
      <c r="AQ835" s="1163">
        <v>308</v>
      </c>
      <c r="AR835" s="1164"/>
      <c r="AS835" s="1165"/>
      <c r="AT835" s="1166"/>
      <c r="AU835" s="587">
        <f t="shared" si="115"/>
        <v>0</v>
      </c>
      <c r="AW835" s="1163">
        <v>308</v>
      </c>
      <c r="AX835" s="1164"/>
      <c r="AY835" s="1165"/>
      <c r="AZ835" s="1166"/>
      <c r="BA835" s="587">
        <f t="shared" si="116"/>
        <v>0</v>
      </c>
    </row>
    <row r="836" spans="1:53" s="17" customFormat="1" ht="16.75" hidden="1" customHeight="1" outlineLevel="2">
      <c r="A836" s="1163">
        <v>309</v>
      </c>
      <c r="B836" s="1164"/>
      <c r="C836" s="1165"/>
      <c r="D836" s="1166"/>
      <c r="E836" s="587">
        <f t="shared" si="108"/>
        <v>0</v>
      </c>
      <c r="G836" s="1163">
        <v>309</v>
      </c>
      <c r="H836" s="1164"/>
      <c r="I836" s="1165"/>
      <c r="J836" s="1166"/>
      <c r="K836" s="587">
        <f t="shared" si="109"/>
        <v>0</v>
      </c>
      <c r="M836" s="1163">
        <v>309</v>
      </c>
      <c r="N836" s="1164"/>
      <c r="O836" s="1165"/>
      <c r="P836" s="1166"/>
      <c r="Q836" s="587">
        <f t="shared" si="110"/>
        <v>0</v>
      </c>
      <c r="S836" s="1163">
        <v>309</v>
      </c>
      <c r="T836" s="1164"/>
      <c r="U836" s="1165"/>
      <c r="V836" s="1166"/>
      <c r="W836" s="587">
        <f t="shared" si="111"/>
        <v>0</v>
      </c>
      <c r="Y836" s="1163">
        <v>309</v>
      </c>
      <c r="Z836" s="1164"/>
      <c r="AA836" s="1165"/>
      <c r="AB836" s="1166"/>
      <c r="AC836" s="587">
        <f t="shared" si="112"/>
        <v>0</v>
      </c>
      <c r="AE836" s="1163">
        <v>309</v>
      </c>
      <c r="AF836" s="1164"/>
      <c r="AG836" s="1165"/>
      <c r="AH836" s="1166"/>
      <c r="AI836" s="587">
        <f t="shared" si="113"/>
        <v>0</v>
      </c>
      <c r="AK836" s="1163">
        <v>309</v>
      </c>
      <c r="AL836" s="1164"/>
      <c r="AM836" s="1165"/>
      <c r="AN836" s="1166"/>
      <c r="AO836" s="587">
        <f t="shared" si="114"/>
        <v>0</v>
      </c>
      <c r="AQ836" s="1163">
        <v>309</v>
      </c>
      <c r="AR836" s="1164"/>
      <c r="AS836" s="1165"/>
      <c r="AT836" s="1166"/>
      <c r="AU836" s="587">
        <f t="shared" si="115"/>
        <v>0</v>
      </c>
      <c r="AW836" s="1163">
        <v>309</v>
      </c>
      <c r="AX836" s="1164"/>
      <c r="AY836" s="1165"/>
      <c r="AZ836" s="1166"/>
      <c r="BA836" s="587">
        <f t="shared" si="116"/>
        <v>0</v>
      </c>
    </row>
    <row r="837" spans="1:53" s="17" customFormat="1" ht="16.75" hidden="1" customHeight="1" outlineLevel="2">
      <c r="A837" s="1163">
        <v>310</v>
      </c>
      <c r="B837" s="1164"/>
      <c r="C837" s="1165"/>
      <c r="D837" s="1166"/>
      <c r="E837" s="587">
        <f t="shared" si="108"/>
        <v>0</v>
      </c>
      <c r="G837" s="1163">
        <v>310</v>
      </c>
      <c r="H837" s="1164"/>
      <c r="I837" s="1165"/>
      <c r="J837" s="1166"/>
      <c r="K837" s="587">
        <f t="shared" si="109"/>
        <v>0</v>
      </c>
      <c r="M837" s="1163">
        <v>310</v>
      </c>
      <c r="N837" s="1164"/>
      <c r="O837" s="1165"/>
      <c r="P837" s="1166"/>
      <c r="Q837" s="587">
        <f t="shared" si="110"/>
        <v>0</v>
      </c>
      <c r="S837" s="1163">
        <v>310</v>
      </c>
      <c r="T837" s="1164"/>
      <c r="U837" s="1165"/>
      <c r="V837" s="1166"/>
      <c r="W837" s="587">
        <f t="shared" si="111"/>
        <v>0</v>
      </c>
      <c r="Y837" s="1163">
        <v>310</v>
      </c>
      <c r="Z837" s="1164"/>
      <c r="AA837" s="1165"/>
      <c r="AB837" s="1166"/>
      <c r="AC837" s="587">
        <f t="shared" si="112"/>
        <v>0</v>
      </c>
      <c r="AE837" s="1163">
        <v>310</v>
      </c>
      <c r="AF837" s="1164"/>
      <c r="AG837" s="1165"/>
      <c r="AH837" s="1166"/>
      <c r="AI837" s="587">
        <f t="shared" si="113"/>
        <v>0</v>
      </c>
      <c r="AK837" s="1163">
        <v>310</v>
      </c>
      <c r="AL837" s="1164"/>
      <c r="AM837" s="1165"/>
      <c r="AN837" s="1166"/>
      <c r="AO837" s="587">
        <f t="shared" si="114"/>
        <v>0</v>
      </c>
      <c r="AQ837" s="1163">
        <v>310</v>
      </c>
      <c r="AR837" s="1164"/>
      <c r="AS837" s="1165"/>
      <c r="AT837" s="1166"/>
      <c r="AU837" s="587">
        <f t="shared" si="115"/>
        <v>0</v>
      </c>
      <c r="AW837" s="1163">
        <v>310</v>
      </c>
      <c r="AX837" s="1164"/>
      <c r="AY837" s="1165"/>
      <c r="AZ837" s="1166"/>
      <c r="BA837" s="587">
        <f t="shared" si="116"/>
        <v>0</v>
      </c>
    </row>
    <row r="838" spans="1:53" s="17" customFormat="1" ht="16.75" hidden="1" customHeight="1" outlineLevel="2">
      <c r="A838" s="1163">
        <v>311</v>
      </c>
      <c r="B838" s="1164"/>
      <c r="C838" s="1165"/>
      <c r="D838" s="1166"/>
      <c r="E838" s="587">
        <f t="shared" si="108"/>
        <v>0</v>
      </c>
      <c r="G838" s="1163">
        <v>311</v>
      </c>
      <c r="H838" s="1164"/>
      <c r="I838" s="1165"/>
      <c r="J838" s="1166"/>
      <c r="K838" s="587">
        <f t="shared" si="109"/>
        <v>0</v>
      </c>
      <c r="M838" s="1163">
        <v>311</v>
      </c>
      <c r="N838" s="1164"/>
      <c r="O838" s="1165"/>
      <c r="P838" s="1166"/>
      <c r="Q838" s="587">
        <f t="shared" si="110"/>
        <v>0</v>
      </c>
      <c r="S838" s="1163">
        <v>311</v>
      </c>
      <c r="T838" s="1164"/>
      <c r="U838" s="1165"/>
      <c r="V838" s="1166"/>
      <c r="W838" s="587">
        <f t="shared" si="111"/>
        <v>0</v>
      </c>
      <c r="Y838" s="1163">
        <v>311</v>
      </c>
      <c r="Z838" s="1164"/>
      <c r="AA838" s="1165"/>
      <c r="AB838" s="1166"/>
      <c r="AC838" s="587">
        <f t="shared" si="112"/>
        <v>0</v>
      </c>
      <c r="AE838" s="1163">
        <v>311</v>
      </c>
      <c r="AF838" s="1164"/>
      <c r="AG838" s="1165"/>
      <c r="AH838" s="1166"/>
      <c r="AI838" s="587">
        <f t="shared" si="113"/>
        <v>0</v>
      </c>
      <c r="AK838" s="1163">
        <v>311</v>
      </c>
      <c r="AL838" s="1164"/>
      <c r="AM838" s="1165"/>
      <c r="AN838" s="1166"/>
      <c r="AO838" s="587">
        <f t="shared" si="114"/>
        <v>0</v>
      </c>
      <c r="AQ838" s="1163">
        <v>311</v>
      </c>
      <c r="AR838" s="1164"/>
      <c r="AS838" s="1165"/>
      <c r="AT838" s="1166"/>
      <c r="AU838" s="587">
        <f t="shared" si="115"/>
        <v>0</v>
      </c>
      <c r="AW838" s="1163">
        <v>311</v>
      </c>
      <c r="AX838" s="1164"/>
      <c r="AY838" s="1165"/>
      <c r="AZ838" s="1166"/>
      <c r="BA838" s="587">
        <f t="shared" si="116"/>
        <v>0</v>
      </c>
    </row>
    <row r="839" spans="1:53" s="17" customFormat="1" ht="16.75" hidden="1" customHeight="1" outlineLevel="2">
      <c r="A839" s="1163">
        <v>312</v>
      </c>
      <c r="B839" s="1164"/>
      <c r="C839" s="1165"/>
      <c r="D839" s="1166"/>
      <c r="E839" s="587">
        <f t="shared" si="108"/>
        <v>0</v>
      </c>
      <c r="G839" s="1163">
        <v>312</v>
      </c>
      <c r="H839" s="1164"/>
      <c r="I839" s="1165"/>
      <c r="J839" s="1166"/>
      <c r="K839" s="587">
        <f t="shared" si="109"/>
        <v>0</v>
      </c>
      <c r="M839" s="1163">
        <v>312</v>
      </c>
      <c r="N839" s="1164"/>
      <c r="O839" s="1165"/>
      <c r="P839" s="1166"/>
      <c r="Q839" s="587">
        <f t="shared" si="110"/>
        <v>0</v>
      </c>
      <c r="S839" s="1163">
        <v>312</v>
      </c>
      <c r="T839" s="1164"/>
      <c r="U839" s="1165"/>
      <c r="V839" s="1166"/>
      <c r="W839" s="587">
        <f t="shared" si="111"/>
        <v>0</v>
      </c>
      <c r="Y839" s="1163">
        <v>312</v>
      </c>
      <c r="Z839" s="1164"/>
      <c r="AA839" s="1165"/>
      <c r="AB839" s="1166"/>
      <c r="AC839" s="587">
        <f t="shared" si="112"/>
        <v>0</v>
      </c>
      <c r="AE839" s="1163">
        <v>312</v>
      </c>
      <c r="AF839" s="1164"/>
      <c r="AG839" s="1165"/>
      <c r="AH839" s="1166"/>
      <c r="AI839" s="587">
        <f t="shared" si="113"/>
        <v>0</v>
      </c>
      <c r="AK839" s="1163">
        <v>312</v>
      </c>
      <c r="AL839" s="1164"/>
      <c r="AM839" s="1165"/>
      <c r="AN839" s="1166"/>
      <c r="AO839" s="587">
        <f t="shared" si="114"/>
        <v>0</v>
      </c>
      <c r="AQ839" s="1163">
        <v>312</v>
      </c>
      <c r="AR839" s="1164"/>
      <c r="AS839" s="1165"/>
      <c r="AT839" s="1166"/>
      <c r="AU839" s="587">
        <f t="shared" si="115"/>
        <v>0</v>
      </c>
      <c r="AW839" s="1163">
        <v>312</v>
      </c>
      <c r="AX839" s="1164"/>
      <c r="AY839" s="1165"/>
      <c r="AZ839" s="1166"/>
      <c r="BA839" s="587">
        <f t="shared" si="116"/>
        <v>0</v>
      </c>
    </row>
    <row r="840" spans="1:53" s="17" customFormat="1" ht="16.75" hidden="1" customHeight="1" outlineLevel="2">
      <c r="A840" s="1163">
        <v>313</v>
      </c>
      <c r="B840" s="1164"/>
      <c r="C840" s="1165"/>
      <c r="D840" s="1166"/>
      <c r="E840" s="587">
        <f t="shared" si="108"/>
        <v>0</v>
      </c>
      <c r="G840" s="1163">
        <v>313</v>
      </c>
      <c r="H840" s="1164"/>
      <c r="I840" s="1165"/>
      <c r="J840" s="1166"/>
      <c r="K840" s="587">
        <f t="shared" si="109"/>
        <v>0</v>
      </c>
      <c r="M840" s="1163">
        <v>313</v>
      </c>
      <c r="N840" s="1164"/>
      <c r="O840" s="1165"/>
      <c r="P840" s="1166"/>
      <c r="Q840" s="587">
        <f t="shared" si="110"/>
        <v>0</v>
      </c>
      <c r="S840" s="1163">
        <v>313</v>
      </c>
      <c r="T840" s="1164"/>
      <c r="U840" s="1165"/>
      <c r="V840" s="1166"/>
      <c r="W840" s="587">
        <f t="shared" si="111"/>
        <v>0</v>
      </c>
      <c r="Y840" s="1163">
        <v>313</v>
      </c>
      <c r="Z840" s="1164"/>
      <c r="AA840" s="1165"/>
      <c r="AB840" s="1166"/>
      <c r="AC840" s="587">
        <f t="shared" si="112"/>
        <v>0</v>
      </c>
      <c r="AE840" s="1163">
        <v>313</v>
      </c>
      <c r="AF840" s="1164"/>
      <c r="AG840" s="1165"/>
      <c r="AH840" s="1166"/>
      <c r="AI840" s="587">
        <f t="shared" si="113"/>
        <v>0</v>
      </c>
      <c r="AK840" s="1163">
        <v>313</v>
      </c>
      <c r="AL840" s="1164"/>
      <c r="AM840" s="1165"/>
      <c r="AN840" s="1166"/>
      <c r="AO840" s="587">
        <f t="shared" si="114"/>
        <v>0</v>
      </c>
      <c r="AQ840" s="1163">
        <v>313</v>
      </c>
      <c r="AR840" s="1164"/>
      <c r="AS840" s="1165"/>
      <c r="AT840" s="1166"/>
      <c r="AU840" s="587">
        <f t="shared" si="115"/>
        <v>0</v>
      </c>
      <c r="AW840" s="1163">
        <v>313</v>
      </c>
      <c r="AX840" s="1164"/>
      <c r="AY840" s="1165"/>
      <c r="AZ840" s="1166"/>
      <c r="BA840" s="587">
        <f t="shared" si="116"/>
        <v>0</v>
      </c>
    </row>
    <row r="841" spans="1:53" s="17" customFormat="1" ht="16.75" hidden="1" customHeight="1" outlineLevel="2">
      <c r="A841" s="1163">
        <v>314</v>
      </c>
      <c r="B841" s="1164"/>
      <c r="C841" s="1165"/>
      <c r="D841" s="1166"/>
      <c r="E841" s="587">
        <f t="shared" si="108"/>
        <v>0</v>
      </c>
      <c r="G841" s="1163">
        <v>314</v>
      </c>
      <c r="H841" s="1164"/>
      <c r="I841" s="1165"/>
      <c r="J841" s="1166"/>
      <c r="K841" s="587">
        <f t="shared" si="109"/>
        <v>0</v>
      </c>
      <c r="M841" s="1163">
        <v>314</v>
      </c>
      <c r="N841" s="1164"/>
      <c r="O841" s="1165"/>
      <c r="P841" s="1166"/>
      <c r="Q841" s="587">
        <f t="shared" si="110"/>
        <v>0</v>
      </c>
      <c r="S841" s="1163">
        <v>314</v>
      </c>
      <c r="T841" s="1164"/>
      <c r="U841" s="1165"/>
      <c r="V841" s="1166"/>
      <c r="W841" s="587">
        <f t="shared" si="111"/>
        <v>0</v>
      </c>
      <c r="Y841" s="1163">
        <v>314</v>
      </c>
      <c r="Z841" s="1164"/>
      <c r="AA841" s="1165"/>
      <c r="AB841" s="1166"/>
      <c r="AC841" s="587">
        <f t="shared" si="112"/>
        <v>0</v>
      </c>
      <c r="AE841" s="1163">
        <v>314</v>
      </c>
      <c r="AF841" s="1164"/>
      <c r="AG841" s="1165"/>
      <c r="AH841" s="1166"/>
      <c r="AI841" s="587">
        <f t="shared" si="113"/>
        <v>0</v>
      </c>
      <c r="AK841" s="1163">
        <v>314</v>
      </c>
      <c r="AL841" s="1164"/>
      <c r="AM841" s="1165"/>
      <c r="AN841" s="1166"/>
      <c r="AO841" s="587">
        <f t="shared" si="114"/>
        <v>0</v>
      </c>
      <c r="AQ841" s="1163">
        <v>314</v>
      </c>
      <c r="AR841" s="1164"/>
      <c r="AS841" s="1165"/>
      <c r="AT841" s="1166"/>
      <c r="AU841" s="587">
        <f t="shared" si="115"/>
        <v>0</v>
      </c>
      <c r="AW841" s="1163">
        <v>314</v>
      </c>
      <c r="AX841" s="1164"/>
      <c r="AY841" s="1165"/>
      <c r="AZ841" s="1166"/>
      <c r="BA841" s="587">
        <f t="shared" si="116"/>
        <v>0</v>
      </c>
    </row>
    <row r="842" spans="1:53" s="17" customFormat="1" ht="16.75" hidden="1" customHeight="1" outlineLevel="2">
      <c r="A842" s="1163">
        <v>315</v>
      </c>
      <c r="B842" s="1164"/>
      <c r="C842" s="1165"/>
      <c r="D842" s="1166"/>
      <c r="E842" s="587">
        <f t="shared" si="108"/>
        <v>0</v>
      </c>
      <c r="G842" s="1163">
        <v>315</v>
      </c>
      <c r="H842" s="1164"/>
      <c r="I842" s="1165"/>
      <c r="J842" s="1166"/>
      <c r="K842" s="587">
        <f t="shared" si="109"/>
        <v>0</v>
      </c>
      <c r="M842" s="1163">
        <v>315</v>
      </c>
      <c r="N842" s="1164"/>
      <c r="O842" s="1165"/>
      <c r="P842" s="1166"/>
      <c r="Q842" s="587">
        <f t="shared" si="110"/>
        <v>0</v>
      </c>
      <c r="S842" s="1163">
        <v>315</v>
      </c>
      <c r="T842" s="1164"/>
      <c r="U842" s="1165"/>
      <c r="V842" s="1166"/>
      <c r="W842" s="587">
        <f t="shared" si="111"/>
        <v>0</v>
      </c>
      <c r="Y842" s="1163">
        <v>315</v>
      </c>
      <c r="Z842" s="1164"/>
      <c r="AA842" s="1165"/>
      <c r="AB842" s="1166"/>
      <c r="AC842" s="587">
        <f t="shared" si="112"/>
        <v>0</v>
      </c>
      <c r="AE842" s="1163">
        <v>315</v>
      </c>
      <c r="AF842" s="1164"/>
      <c r="AG842" s="1165"/>
      <c r="AH842" s="1166"/>
      <c r="AI842" s="587">
        <f t="shared" si="113"/>
        <v>0</v>
      </c>
      <c r="AK842" s="1163">
        <v>315</v>
      </c>
      <c r="AL842" s="1164"/>
      <c r="AM842" s="1165"/>
      <c r="AN842" s="1166"/>
      <c r="AO842" s="587">
        <f t="shared" si="114"/>
        <v>0</v>
      </c>
      <c r="AQ842" s="1163">
        <v>315</v>
      </c>
      <c r="AR842" s="1164"/>
      <c r="AS842" s="1165"/>
      <c r="AT842" s="1166"/>
      <c r="AU842" s="587">
        <f t="shared" si="115"/>
        <v>0</v>
      </c>
      <c r="AW842" s="1163">
        <v>315</v>
      </c>
      <c r="AX842" s="1164"/>
      <c r="AY842" s="1165"/>
      <c r="AZ842" s="1166"/>
      <c r="BA842" s="587">
        <f t="shared" si="116"/>
        <v>0</v>
      </c>
    </row>
    <row r="843" spans="1:53" s="17" customFormat="1" ht="16.75" hidden="1" customHeight="1" outlineLevel="2">
      <c r="A843" s="1163">
        <v>316</v>
      </c>
      <c r="B843" s="1164"/>
      <c r="C843" s="1165"/>
      <c r="D843" s="1166"/>
      <c r="E843" s="587">
        <f t="shared" si="108"/>
        <v>0</v>
      </c>
      <c r="G843" s="1163">
        <v>316</v>
      </c>
      <c r="H843" s="1164"/>
      <c r="I843" s="1165"/>
      <c r="J843" s="1166"/>
      <c r="K843" s="587">
        <f t="shared" si="109"/>
        <v>0</v>
      </c>
      <c r="M843" s="1163">
        <v>316</v>
      </c>
      <c r="N843" s="1164"/>
      <c r="O843" s="1165"/>
      <c r="P843" s="1166"/>
      <c r="Q843" s="587">
        <f t="shared" si="110"/>
        <v>0</v>
      </c>
      <c r="S843" s="1163">
        <v>316</v>
      </c>
      <c r="T843" s="1164"/>
      <c r="U843" s="1165"/>
      <c r="V843" s="1166"/>
      <c r="W843" s="587">
        <f t="shared" si="111"/>
        <v>0</v>
      </c>
      <c r="Y843" s="1163">
        <v>316</v>
      </c>
      <c r="Z843" s="1164"/>
      <c r="AA843" s="1165"/>
      <c r="AB843" s="1166"/>
      <c r="AC843" s="587">
        <f t="shared" si="112"/>
        <v>0</v>
      </c>
      <c r="AE843" s="1163">
        <v>316</v>
      </c>
      <c r="AF843" s="1164"/>
      <c r="AG843" s="1165"/>
      <c r="AH843" s="1166"/>
      <c r="AI843" s="587">
        <f t="shared" si="113"/>
        <v>0</v>
      </c>
      <c r="AK843" s="1163">
        <v>316</v>
      </c>
      <c r="AL843" s="1164"/>
      <c r="AM843" s="1165"/>
      <c r="AN843" s="1166"/>
      <c r="AO843" s="587">
        <f t="shared" si="114"/>
        <v>0</v>
      </c>
      <c r="AQ843" s="1163">
        <v>316</v>
      </c>
      <c r="AR843" s="1164"/>
      <c r="AS843" s="1165"/>
      <c r="AT843" s="1166"/>
      <c r="AU843" s="587">
        <f t="shared" si="115"/>
        <v>0</v>
      </c>
      <c r="AW843" s="1163">
        <v>316</v>
      </c>
      <c r="AX843" s="1164"/>
      <c r="AY843" s="1165"/>
      <c r="AZ843" s="1166"/>
      <c r="BA843" s="587">
        <f t="shared" si="116"/>
        <v>0</v>
      </c>
    </row>
    <row r="844" spans="1:53" s="17" customFormat="1" ht="16.75" hidden="1" customHeight="1" outlineLevel="2">
      <c r="A844" s="1163">
        <v>317</v>
      </c>
      <c r="B844" s="1164"/>
      <c r="C844" s="1165"/>
      <c r="D844" s="1166"/>
      <c r="E844" s="587">
        <f t="shared" si="108"/>
        <v>0</v>
      </c>
      <c r="G844" s="1163">
        <v>317</v>
      </c>
      <c r="H844" s="1164"/>
      <c r="I844" s="1165"/>
      <c r="J844" s="1166"/>
      <c r="K844" s="587">
        <f t="shared" si="109"/>
        <v>0</v>
      </c>
      <c r="M844" s="1163">
        <v>317</v>
      </c>
      <c r="N844" s="1164"/>
      <c r="O844" s="1165"/>
      <c r="P844" s="1166"/>
      <c r="Q844" s="587">
        <f t="shared" si="110"/>
        <v>0</v>
      </c>
      <c r="S844" s="1163">
        <v>317</v>
      </c>
      <c r="T844" s="1164"/>
      <c r="U844" s="1165"/>
      <c r="V844" s="1166"/>
      <c r="W844" s="587">
        <f t="shared" si="111"/>
        <v>0</v>
      </c>
      <c r="Y844" s="1163">
        <v>317</v>
      </c>
      <c r="Z844" s="1164"/>
      <c r="AA844" s="1165"/>
      <c r="AB844" s="1166"/>
      <c r="AC844" s="587">
        <f t="shared" si="112"/>
        <v>0</v>
      </c>
      <c r="AE844" s="1163">
        <v>317</v>
      </c>
      <c r="AF844" s="1164"/>
      <c r="AG844" s="1165"/>
      <c r="AH844" s="1166"/>
      <c r="AI844" s="587">
        <f t="shared" si="113"/>
        <v>0</v>
      </c>
      <c r="AK844" s="1163">
        <v>317</v>
      </c>
      <c r="AL844" s="1164"/>
      <c r="AM844" s="1165"/>
      <c r="AN844" s="1166"/>
      <c r="AO844" s="587">
        <f t="shared" si="114"/>
        <v>0</v>
      </c>
      <c r="AQ844" s="1163">
        <v>317</v>
      </c>
      <c r="AR844" s="1164"/>
      <c r="AS844" s="1165"/>
      <c r="AT844" s="1166"/>
      <c r="AU844" s="587">
        <f t="shared" si="115"/>
        <v>0</v>
      </c>
      <c r="AW844" s="1163">
        <v>317</v>
      </c>
      <c r="AX844" s="1164"/>
      <c r="AY844" s="1165"/>
      <c r="AZ844" s="1166"/>
      <c r="BA844" s="587">
        <f t="shared" si="116"/>
        <v>0</v>
      </c>
    </row>
    <row r="845" spans="1:53" s="17" customFormat="1" ht="16.75" hidden="1" customHeight="1" outlineLevel="2">
      <c r="A845" s="1163">
        <v>318</v>
      </c>
      <c r="B845" s="1164"/>
      <c r="C845" s="1165"/>
      <c r="D845" s="1166"/>
      <c r="E845" s="587">
        <f t="shared" si="108"/>
        <v>0</v>
      </c>
      <c r="G845" s="1163">
        <v>318</v>
      </c>
      <c r="H845" s="1164"/>
      <c r="I845" s="1165"/>
      <c r="J845" s="1166"/>
      <c r="K845" s="587">
        <f t="shared" si="109"/>
        <v>0</v>
      </c>
      <c r="M845" s="1163">
        <v>318</v>
      </c>
      <c r="N845" s="1164"/>
      <c r="O845" s="1165"/>
      <c r="P845" s="1166"/>
      <c r="Q845" s="587">
        <f t="shared" si="110"/>
        <v>0</v>
      </c>
      <c r="S845" s="1163">
        <v>318</v>
      </c>
      <c r="T845" s="1164"/>
      <c r="U845" s="1165"/>
      <c r="V845" s="1166"/>
      <c r="W845" s="587">
        <f t="shared" si="111"/>
        <v>0</v>
      </c>
      <c r="Y845" s="1163">
        <v>318</v>
      </c>
      <c r="Z845" s="1164"/>
      <c r="AA845" s="1165"/>
      <c r="AB845" s="1166"/>
      <c r="AC845" s="587">
        <f t="shared" si="112"/>
        <v>0</v>
      </c>
      <c r="AE845" s="1163">
        <v>318</v>
      </c>
      <c r="AF845" s="1164"/>
      <c r="AG845" s="1165"/>
      <c r="AH845" s="1166"/>
      <c r="AI845" s="587">
        <f t="shared" si="113"/>
        <v>0</v>
      </c>
      <c r="AK845" s="1163">
        <v>318</v>
      </c>
      <c r="AL845" s="1164"/>
      <c r="AM845" s="1165"/>
      <c r="AN845" s="1166"/>
      <c r="AO845" s="587">
        <f t="shared" si="114"/>
        <v>0</v>
      </c>
      <c r="AQ845" s="1163">
        <v>318</v>
      </c>
      <c r="AR845" s="1164"/>
      <c r="AS845" s="1165"/>
      <c r="AT845" s="1166"/>
      <c r="AU845" s="587">
        <f t="shared" si="115"/>
        <v>0</v>
      </c>
      <c r="AW845" s="1163">
        <v>318</v>
      </c>
      <c r="AX845" s="1164"/>
      <c r="AY845" s="1165"/>
      <c r="AZ845" s="1166"/>
      <c r="BA845" s="587">
        <f t="shared" si="116"/>
        <v>0</v>
      </c>
    </row>
    <row r="846" spans="1:53" s="17" customFormat="1" ht="16.75" hidden="1" customHeight="1" outlineLevel="2">
      <c r="A846" s="1163">
        <v>319</v>
      </c>
      <c r="B846" s="1164"/>
      <c r="C846" s="1165"/>
      <c r="D846" s="1166"/>
      <c r="E846" s="587">
        <f t="shared" si="108"/>
        <v>0</v>
      </c>
      <c r="G846" s="1163">
        <v>319</v>
      </c>
      <c r="H846" s="1164"/>
      <c r="I846" s="1165"/>
      <c r="J846" s="1166"/>
      <c r="K846" s="587">
        <f t="shared" si="109"/>
        <v>0</v>
      </c>
      <c r="M846" s="1163">
        <v>319</v>
      </c>
      <c r="N846" s="1164"/>
      <c r="O846" s="1165"/>
      <c r="P846" s="1166"/>
      <c r="Q846" s="587">
        <f t="shared" si="110"/>
        <v>0</v>
      </c>
      <c r="S846" s="1163">
        <v>319</v>
      </c>
      <c r="T846" s="1164"/>
      <c r="U846" s="1165"/>
      <c r="V846" s="1166"/>
      <c r="W846" s="587">
        <f t="shared" si="111"/>
        <v>0</v>
      </c>
      <c r="Y846" s="1163">
        <v>319</v>
      </c>
      <c r="Z846" s="1164"/>
      <c r="AA846" s="1165"/>
      <c r="AB846" s="1166"/>
      <c r="AC846" s="587">
        <f t="shared" si="112"/>
        <v>0</v>
      </c>
      <c r="AE846" s="1163">
        <v>319</v>
      </c>
      <c r="AF846" s="1164"/>
      <c r="AG846" s="1165"/>
      <c r="AH846" s="1166"/>
      <c r="AI846" s="587">
        <f t="shared" si="113"/>
        <v>0</v>
      </c>
      <c r="AK846" s="1163">
        <v>319</v>
      </c>
      <c r="AL846" s="1164"/>
      <c r="AM846" s="1165"/>
      <c r="AN846" s="1166"/>
      <c r="AO846" s="587">
        <f t="shared" si="114"/>
        <v>0</v>
      </c>
      <c r="AQ846" s="1163">
        <v>319</v>
      </c>
      <c r="AR846" s="1164"/>
      <c r="AS846" s="1165"/>
      <c r="AT846" s="1166"/>
      <c r="AU846" s="587">
        <f t="shared" si="115"/>
        <v>0</v>
      </c>
      <c r="AW846" s="1163">
        <v>319</v>
      </c>
      <c r="AX846" s="1164"/>
      <c r="AY846" s="1165"/>
      <c r="AZ846" s="1166"/>
      <c r="BA846" s="587">
        <f t="shared" si="116"/>
        <v>0</v>
      </c>
    </row>
    <row r="847" spans="1:53" s="17" customFormat="1" ht="16.75" hidden="1" customHeight="1" outlineLevel="2">
      <c r="A847" s="1163">
        <v>320</v>
      </c>
      <c r="B847" s="1164"/>
      <c r="C847" s="1165"/>
      <c r="D847" s="1166"/>
      <c r="E847" s="587">
        <f t="shared" si="108"/>
        <v>0</v>
      </c>
      <c r="G847" s="1163">
        <v>320</v>
      </c>
      <c r="H847" s="1164"/>
      <c r="I847" s="1165"/>
      <c r="J847" s="1166"/>
      <c r="K847" s="587">
        <f t="shared" si="109"/>
        <v>0</v>
      </c>
      <c r="M847" s="1163">
        <v>320</v>
      </c>
      <c r="N847" s="1164"/>
      <c r="O847" s="1165"/>
      <c r="P847" s="1166"/>
      <c r="Q847" s="587">
        <f t="shared" si="110"/>
        <v>0</v>
      </c>
      <c r="S847" s="1163">
        <v>320</v>
      </c>
      <c r="T847" s="1164"/>
      <c r="U847" s="1165"/>
      <c r="V847" s="1166"/>
      <c r="W847" s="587">
        <f t="shared" si="111"/>
        <v>0</v>
      </c>
      <c r="Y847" s="1163">
        <v>320</v>
      </c>
      <c r="Z847" s="1164"/>
      <c r="AA847" s="1165"/>
      <c r="AB847" s="1166"/>
      <c r="AC847" s="587">
        <f t="shared" si="112"/>
        <v>0</v>
      </c>
      <c r="AE847" s="1163">
        <v>320</v>
      </c>
      <c r="AF847" s="1164"/>
      <c r="AG847" s="1165"/>
      <c r="AH847" s="1166"/>
      <c r="AI847" s="587">
        <f t="shared" si="113"/>
        <v>0</v>
      </c>
      <c r="AK847" s="1163">
        <v>320</v>
      </c>
      <c r="AL847" s="1164"/>
      <c r="AM847" s="1165"/>
      <c r="AN847" s="1166"/>
      <c r="AO847" s="587">
        <f t="shared" si="114"/>
        <v>0</v>
      </c>
      <c r="AQ847" s="1163">
        <v>320</v>
      </c>
      <c r="AR847" s="1164"/>
      <c r="AS847" s="1165"/>
      <c r="AT847" s="1166"/>
      <c r="AU847" s="587">
        <f t="shared" si="115"/>
        <v>0</v>
      </c>
      <c r="AW847" s="1163">
        <v>320</v>
      </c>
      <c r="AX847" s="1164"/>
      <c r="AY847" s="1165"/>
      <c r="AZ847" s="1166"/>
      <c r="BA847" s="587">
        <f t="shared" si="116"/>
        <v>0</v>
      </c>
    </row>
    <row r="848" spans="1:53" s="17" customFormat="1" ht="16.75" hidden="1" customHeight="1" outlineLevel="2">
      <c r="A848" s="1163">
        <v>321</v>
      </c>
      <c r="B848" s="1164"/>
      <c r="C848" s="1165"/>
      <c r="D848" s="1166"/>
      <c r="E848" s="587">
        <f t="shared" si="108"/>
        <v>0</v>
      </c>
      <c r="G848" s="1163">
        <v>321</v>
      </c>
      <c r="H848" s="1164"/>
      <c r="I848" s="1165"/>
      <c r="J848" s="1166"/>
      <c r="K848" s="587">
        <f t="shared" si="109"/>
        <v>0</v>
      </c>
      <c r="M848" s="1163">
        <v>321</v>
      </c>
      <c r="N848" s="1164"/>
      <c r="O848" s="1165"/>
      <c r="P848" s="1166"/>
      <c r="Q848" s="587">
        <f t="shared" si="110"/>
        <v>0</v>
      </c>
      <c r="S848" s="1163">
        <v>321</v>
      </c>
      <c r="T848" s="1164"/>
      <c r="U848" s="1165"/>
      <c r="V848" s="1166"/>
      <c r="W848" s="587">
        <f t="shared" si="111"/>
        <v>0</v>
      </c>
      <c r="Y848" s="1163">
        <v>321</v>
      </c>
      <c r="Z848" s="1164"/>
      <c r="AA848" s="1165"/>
      <c r="AB848" s="1166"/>
      <c r="AC848" s="587">
        <f t="shared" si="112"/>
        <v>0</v>
      </c>
      <c r="AE848" s="1163">
        <v>321</v>
      </c>
      <c r="AF848" s="1164"/>
      <c r="AG848" s="1165"/>
      <c r="AH848" s="1166"/>
      <c r="AI848" s="587">
        <f t="shared" si="113"/>
        <v>0</v>
      </c>
      <c r="AK848" s="1163">
        <v>321</v>
      </c>
      <c r="AL848" s="1164"/>
      <c r="AM848" s="1165"/>
      <c r="AN848" s="1166"/>
      <c r="AO848" s="587">
        <f t="shared" si="114"/>
        <v>0</v>
      </c>
      <c r="AQ848" s="1163">
        <v>321</v>
      </c>
      <c r="AR848" s="1164"/>
      <c r="AS848" s="1165"/>
      <c r="AT848" s="1166"/>
      <c r="AU848" s="587">
        <f t="shared" si="115"/>
        <v>0</v>
      </c>
      <c r="AW848" s="1163">
        <v>321</v>
      </c>
      <c r="AX848" s="1164"/>
      <c r="AY848" s="1165"/>
      <c r="AZ848" s="1166"/>
      <c r="BA848" s="587">
        <f t="shared" si="116"/>
        <v>0</v>
      </c>
    </row>
    <row r="849" spans="1:53" s="17" customFormat="1" ht="16.75" hidden="1" customHeight="1" outlineLevel="2">
      <c r="A849" s="1163">
        <v>322</v>
      </c>
      <c r="B849" s="1164"/>
      <c r="C849" s="1165"/>
      <c r="D849" s="1166"/>
      <c r="E849" s="587">
        <f t="shared" si="108"/>
        <v>0</v>
      </c>
      <c r="G849" s="1163">
        <v>322</v>
      </c>
      <c r="H849" s="1164"/>
      <c r="I849" s="1165"/>
      <c r="J849" s="1166"/>
      <c r="K849" s="587">
        <f t="shared" si="109"/>
        <v>0</v>
      </c>
      <c r="M849" s="1163">
        <v>322</v>
      </c>
      <c r="N849" s="1164"/>
      <c r="O849" s="1165"/>
      <c r="P849" s="1166"/>
      <c r="Q849" s="587">
        <f t="shared" si="110"/>
        <v>0</v>
      </c>
      <c r="S849" s="1163">
        <v>322</v>
      </c>
      <c r="T849" s="1164"/>
      <c r="U849" s="1165"/>
      <c r="V849" s="1166"/>
      <c r="W849" s="587">
        <f t="shared" si="111"/>
        <v>0</v>
      </c>
      <c r="Y849" s="1163">
        <v>322</v>
      </c>
      <c r="Z849" s="1164"/>
      <c r="AA849" s="1165"/>
      <c r="AB849" s="1166"/>
      <c r="AC849" s="587">
        <f t="shared" si="112"/>
        <v>0</v>
      </c>
      <c r="AE849" s="1163">
        <v>322</v>
      </c>
      <c r="AF849" s="1164"/>
      <c r="AG849" s="1165"/>
      <c r="AH849" s="1166"/>
      <c r="AI849" s="587">
        <f t="shared" si="113"/>
        <v>0</v>
      </c>
      <c r="AK849" s="1163">
        <v>322</v>
      </c>
      <c r="AL849" s="1164"/>
      <c r="AM849" s="1165"/>
      <c r="AN849" s="1166"/>
      <c r="AO849" s="587">
        <f t="shared" si="114"/>
        <v>0</v>
      </c>
      <c r="AQ849" s="1163">
        <v>322</v>
      </c>
      <c r="AR849" s="1164"/>
      <c r="AS849" s="1165"/>
      <c r="AT849" s="1166"/>
      <c r="AU849" s="587">
        <f t="shared" si="115"/>
        <v>0</v>
      </c>
      <c r="AW849" s="1163">
        <v>322</v>
      </c>
      <c r="AX849" s="1164"/>
      <c r="AY849" s="1165"/>
      <c r="AZ849" s="1166"/>
      <c r="BA849" s="587">
        <f t="shared" si="116"/>
        <v>0</v>
      </c>
    </row>
    <row r="850" spans="1:53" s="17" customFormat="1" ht="16.75" hidden="1" customHeight="1" outlineLevel="2">
      <c r="A850" s="1163">
        <v>323</v>
      </c>
      <c r="B850" s="1164"/>
      <c r="C850" s="1165"/>
      <c r="D850" s="1166"/>
      <c r="E850" s="587">
        <f t="shared" si="108"/>
        <v>0</v>
      </c>
      <c r="G850" s="1163">
        <v>323</v>
      </c>
      <c r="H850" s="1164"/>
      <c r="I850" s="1165"/>
      <c r="J850" s="1166"/>
      <c r="K850" s="587">
        <f t="shared" si="109"/>
        <v>0</v>
      </c>
      <c r="M850" s="1163">
        <v>323</v>
      </c>
      <c r="N850" s="1164"/>
      <c r="O850" s="1165"/>
      <c r="P850" s="1166"/>
      <c r="Q850" s="587">
        <f t="shared" si="110"/>
        <v>0</v>
      </c>
      <c r="S850" s="1163">
        <v>323</v>
      </c>
      <c r="T850" s="1164"/>
      <c r="U850" s="1165"/>
      <c r="V850" s="1166"/>
      <c r="W850" s="587">
        <f t="shared" si="111"/>
        <v>0</v>
      </c>
      <c r="Y850" s="1163">
        <v>323</v>
      </c>
      <c r="Z850" s="1164"/>
      <c r="AA850" s="1165"/>
      <c r="AB850" s="1166"/>
      <c r="AC850" s="587">
        <f t="shared" si="112"/>
        <v>0</v>
      </c>
      <c r="AE850" s="1163">
        <v>323</v>
      </c>
      <c r="AF850" s="1164"/>
      <c r="AG850" s="1165"/>
      <c r="AH850" s="1166"/>
      <c r="AI850" s="587">
        <f t="shared" si="113"/>
        <v>0</v>
      </c>
      <c r="AK850" s="1163">
        <v>323</v>
      </c>
      <c r="AL850" s="1164"/>
      <c r="AM850" s="1165"/>
      <c r="AN850" s="1166"/>
      <c r="AO850" s="587">
        <f t="shared" si="114"/>
        <v>0</v>
      </c>
      <c r="AQ850" s="1163">
        <v>323</v>
      </c>
      <c r="AR850" s="1164"/>
      <c r="AS850" s="1165"/>
      <c r="AT850" s="1166"/>
      <c r="AU850" s="587">
        <f t="shared" si="115"/>
        <v>0</v>
      </c>
      <c r="AW850" s="1163">
        <v>323</v>
      </c>
      <c r="AX850" s="1164"/>
      <c r="AY850" s="1165"/>
      <c r="AZ850" s="1166"/>
      <c r="BA850" s="587">
        <f t="shared" si="116"/>
        <v>0</v>
      </c>
    </row>
    <row r="851" spans="1:53" s="17" customFormat="1" ht="16.75" hidden="1" customHeight="1" outlineLevel="2">
      <c r="A851" s="1163">
        <v>324</v>
      </c>
      <c r="B851" s="1164"/>
      <c r="C851" s="1165"/>
      <c r="D851" s="1166"/>
      <c r="E851" s="587">
        <f t="shared" si="108"/>
        <v>0</v>
      </c>
      <c r="G851" s="1163">
        <v>324</v>
      </c>
      <c r="H851" s="1164"/>
      <c r="I851" s="1165"/>
      <c r="J851" s="1166"/>
      <c r="K851" s="587">
        <f t="shared" si="109"/>
        <v>0</v>
      </c>
      <c r="M851" s="1163">
        <v>324</v>
      </c>
      <c r="N851" s="1164"/>
      <c r="O851" s="1165"/>
      <c r="P851" s="1166"/>
      <c r="Q851" s="587">
        <f t="shared" si="110"/>
        <v>0</v>
      </c>
      <c r="S851" s="1163">
        <v>324</v>
      </c>
      <c r="T851" s="1164"/>
      <c r="U851" s="1165"/>
      <c r="V851" s="1166"/>
      <c r="W851" s="587">
        <f t="shared" si="111"/>
        <v>0</v>
      </c>
      <c r="Y851" s="1163">
        <v>324</v>
      </c>
      <c r="Z851" s="1164"/>
      <c r="AA851" s="1165"/>
      <c r="AB851" s="1166"/>
      <c r="AC851" s="587">
        <f t="shared" si="112"/>
        <v>0</v>
      </c>
      <c r="AE851" s="1163">
        <v>324</v>
      </c>
      <c r="AF851" s="1164"/>
      <c r="AG851" s="1165"/>
      <c r="AH851" s="1166"/>
      <c r="AI851" s="587">
        <f t="shared" si="113"/>
        <v>0</v>
      </c>
      <c r="AK851" s="1163">
        <v>324</v>
      </c>
      <c r="AL851" s="1164"/>
      <c r="AM851" s="1165"/>
      <c r="AN851" s="1166"/>
      <c r="AO851" s="587">
        <f t="shared" si="114"/>
        <v>0</v>
      </c>
      <c r="AQ851" s="1163">
        <v>324</v>
      </c>
      <c r="AR851" s="1164"/>
      <c r="AS851" s="1165"/>
      <c r="AT851" s="1166"/>
      <c r="AU851" s="587">
        <f t="shared" si="115"/>
        <v>0</v>
      </c>
      <c r="AW851" s="1163">
        <v>324</v>
      </c>
      <c r="AX851" s="1164"/>
      <c r="AY851" s="1165"/>
      <c r="AZ851" s="1166"/>
      <c r="BA851" s="587">
        <f t="shared" si="116"/>
        <v>0</v>
      </c>
    </row>
    <row r="852" spans="1:53" s="17" customFormat="1" ht="16.75" hidden="1" customHeight="1" outlineLevel="2">
      <c r="A852" s="1163">
        <v>325</v>
      </c>
      <c r="B852" s="1164"/>
      <c r="C852" s="1165"/>
      <c r="D852" s="1166"/>
      <c r="E852" s="587">
        <f t="shared" si="108"/>
        <v>0</v>
      </c>
      <c r="G852" s="1163">
        <v>325</v>
      </c>
      <c r="H852" s="1164"/>
      <c r="I852" s="1165"/>
      <c r="J852" s="1166"/>
      <c r="K852" s="587">
        <f t="shared" si="109"/>
        <v>0</v>
      </c>
      <c r="M852" s="1163">
        <v>325</v>
      </c>
      <c r="N852" s="1164"/>
      <c r="O852" s="1165"/>
      <c r="P852" s="1166"/>
      <c r="Q852" s="587">
        <f t="shared" si="110"/>
        <v>0</v>
      </c>
      <c r="S852" s="1163">
        <v>325</v>
      </c>
      <c r="T852" s="1164"/>
      <c r="U852" s="1165"/>
      <c r="V852" s="1166"/>
      <c r="W852" s="587">
        <f t="shared" si="111"/>
        <v>0</v>
      </c>
      <c r="Y852" s="1163">
        <v>325</v>
      </c>
      <c r="Z852" s="1164"/>
      <c r="AA852" s="1165"/>
      <c r="AB852" s="1166"/>
      <c r="AC852" s="587">
        <f t="shared" si="112"/>
        <v>0</v>
      </c>
      <c r="AE852" s="1163">
        <v>325</v>
      </c>
      <c r="AF852" s="1164"/>
      <c r="AG852" s="1165"/>
      <c r="AH852" s="1166"/>
      <c r="AI852" s="587">
        <f t="shared" si="113"/>
        <v>0</v>
      </c>
      <c r="AK852" s="1163">
        <v>325</v>
      </c>
      <c r="AL852" s="1164"/>
      <c r="AM852" s="1165"/>
      <c r="AN852" s="1166"/>
      <c r="AO852" s="587">
        <f t="shared" si="114"/>
        <v>0</v>
      </c>
      <c r="AQ852" s="1163">
        <v>325</v>
      </c>
      <c r="AR852" s="1164"/>
      <c r="AS852" s="1165"/>
      <c r="AT852" s="1166"/>
      <c r="AU852" s="587">
        <f t="shared" si="115"/>
        <v>0</v>
      </c>
      <c r="AW852" s="1163">
        <v>325</v>
      </c>
      <c r="AX852" s="1164"/>
      <c r="AY852" s="1165"/>
      <c r="AZ852" s="1166"/>
      <c r="BA852" s="587">
        <f t="shared" si="116"/>
        <v>0</v>
      </c>
    </row>
    <row r="853" spans="1:53" s="17" customFormat="1" ht="16.75" hidden="1" customHeight="1" outlineLevel="2">
      <c r="A853" s="1163">
        <v>326</v>
      </c>
      <c r="B853" s="1164"/>
      <c r="C853" s="1165"/>
      <c r="D853" s="1166"/>
      <c r="E853" s="587">
        <f t="shared" si="108"/>
        <v>0</v>
      </c>
      <c r="G853" s="1163">
        <v>326</v>
      </c>
      <c r="H853" s="1164"/>
      <c r="I853" s="1165"/>
      <c r="J853" s="1166"/>
      <c r="K853" s="587">
        <f t="shared" si="109"/>
        <v>0</v>
      </c>
      <c r="M853" s="1163">
        <v>326</v>
      </c>
      <c r="N853" s="1164"/>
      <c r="O853" s="1165"/>
      <c r="P853" s="1166"/>
      <c r="Q853" s="587">
        <f t="shared" si="110"/>
        <v>0</v>
      </c>
      <c r="S853" s="1163">
        <v>326</v>
      </c>
      <c r="T853" s="1164"/>
      <c r="U853" s="1165"/>
      <c r="V853" s="1166"/>
      <c r="W853" s="587">
        <f t="shared" si="111"/>
        <v>0</v>
      </c>
      <c r="Y853" s="1163">
        <v>326</v>
      </c>
      <c r="Z853" s="1164"/>
      <c r="AA853" s="1165"/>
      <c r="AB853" s="1166"/>
      <c r="AC853" s="587">
        <f t="shared" si="112"/>
        <v>0</v>
      </c>
      <c r="AE853" s="1163">
        <v>326</v>
      </c>
      <c r="AF853" s="1164"/>
      <c r="AG853" s="1165"/>
      <c r="AH853" s="1166"/>
      <c r="AI853" s="587">
        <f t="shared" si="113"/>
        <v>0</v>
      </c>
      <c r="AK853" s="1163">
        <v>326</v>
      </c>
      <c r="AL853" s="1164"/>
      <c r="AM853" s="1165"/>
      <c r="AN853" s="1166"/>
      <c r="AO853" s="587">
        <f t="shared" si="114"/>
        <v>0</v>
      </c>
      <c r="AQ853" s="1163">
        <v>326</v>
      </c>
      <c r="AR853" s="1164"/>
      <c r="AS853" s="1165"/>
      <c r="AT853" s="1166"/>
      <c r="AU853" s="587">
        <f t="shared" si="115"/>
        <v>0</v>
      </c>
      <c r="AW853" s="1163">
        <v>326</v>
      </c>
      <c r="AX853" s="1164"/>
      <c r="AY853" s="1165"/>
      <c r="AZ853" s="1166"/>
      <c r="BA853" s="587">
        <f t="shared" si="116"/>
        <v>0</v>
      </c>
    </row>
    <row r="854" spans="1:53" s="17" customFormat="1" ht="16.75" hidden="1" customHeight="1" outlineLevel="2">
      <c r="A854" s="1163">
        <v>327</v>
      </c>
      <c r="B854" s="1164"/>
      <c r="C854" s="1165"/>
      <c r="D854" s="1166"/>
      <c r="E854" s="587">
        <f t="shared" si="108"/>
        <v>0</v>
      </c>
      <c r="G854" s="1163">
        <v>327</v>
      </c>
      <c r="H854" s="1164"/>
      <c r="I854" s="1165"/>
      <c r="J854" s="1166"/>
      <c r="K854" s="587">
        <f t="shared" si="109"/>
        <v>0</v>
      </c>
      <c r="M854" s="1163">
        <v>327</v>
      </c>
      <c r="N854" s="1164"/>
      <c r="O854" s="1165"/>
      <c r="P854" s="1166"/>
      <c r="Q854" s="587">
        <f t="shared" si="110"/>
        <v>0</v>
      </c>
      <c r="S854" s="1163">
        <v>327</v>
      </c>
      <c r="T854" s="1164"/>
      <c r="U854" s="1165"/>
      <c r="V854" s="1166"/>
      <c r="W854" s="587">
        <f t="shared" si="111"/>
        <v>0</v>
      </c>
      <c r="Y854" s="1163">
        <v>327</v>
      </c>
      <c r="Z854" s="1164"/>
      <c r="AA854" s="1165"/>
      <c r="AB854" s="1166"/>
      <c r="AC854" s="587">
        <f t="shared" si="112"/>
        <v>0</v>
      </c>
      <c r="AE854" s="1163">
        <v>327</v>
      </c>
      <c r="AF854" s="1164"/>
      <c r="AG854" s="1165"/>
      <c r="AH854" s="1166"/>
      <c r="AI854" s="587">
        <f t="shared" si="113"/>
        <v>0</v>
      </c>
      <c r="AK854" s="1163">
        <v>327</v>
      </c>
      <c r="AL854" s="1164"/>
      <c r="AM854" s="1165"/>
      <c r="AN854" s="1166"/>
      <c r="AO854" s="587">
        <f t="shared" si="114"/>
        <v>0</v>
      </c>
      <c r="AQ854" s="1163">
        <v>327</v>
      </c>
      <c r="AR854" s="1164"/>
      <c r="AS854" s="1165"/>
      <c r="AT854" s="1166"/>
      <c r="AU854" s="587">
        <f t="shared" si="115"/>
        <v>0</v>
      </c>
      <c r="AW854" s="1163">
        <v>327</v>
      </c>
      <c r="AX854" s="1164"/>
      <c r="AY854" s="1165"/>
      <c r="AZ854" s="1166"/>
      <c r="BA854" s="587">
        <f t="shared" si="116"/>
        <v>0</v>
      </c>
    </row>
    <row r="855" spans="1:53" s="17" customFormat="1" ht="16.75" hidden="1" customHeight="1" outlineLevel="2">
      <c r="A855" s="1163">
        <v>328</v>
      </c>
      <c r="B855" s="1164"/>
      <c r="C855" s="1165"/>
      <c r="D855" s="1166"/>
      <c r="E855" s="587">
        <f t="shared" si="108"/>
        <v>0</v>
      </c>
      <c r="G855" s="1163">
        <v>328</v>
      </c>
      <c r="H855" s="1164"/>
      <c r="I855" s="1165"/>
      <c r="J855" s="1166"/>
      <c r="K855" s="587">
        <f t="shared" si="109"/>
        <v>0</v>
      </c>
      <c r="M855" s="1163">
        <v>328</v>
      </c>
      <c r="N855" s="1164"/>
      <c r="O855" s="1165"/>
      <c r="P855" s="1166"/>
      <c r="Q855" s="587">
        <f t="shared" si="110"/>
        <v>0</v>
      </c>
      <c r="S855" s="1163">
        <v>328</v>
      </c>
      <c r="T855" s="1164"/>
      <c r="U855" s="1165"/>
      <c r="V855" s="1166"/>
      <c r="W855" s="587">
        <f t="shared" si="111"/>
        <v>0</v>
      </c>
      <c r="Y855" s="1163">
        <v>328</v>
      </c>
      <c r="Z855" s="1164"/>
      <c r="AA855" s="1165"/>
      <c r="AB855" s="1166"/>
      <c r="AC855" s="587">
        <f t="shared" si="112"/>
        <v>0</v>
      </c>
      <c r="AE855" s="1163">
        <v>328</v>
      </c>
      <c r="AF855" s="1164"/>
      <c r="AG855" s="1165"/>
      <c r="AH855" s="1166"/>
      <c r="AI855" s="587">
        <f t="shared" si="113"/>
        <v>0</v>
      </c>
      <c r="AK855" s="1163">
        <v>328</v>
      </c>
      <c r="AL855" s="1164"/>
      <c r="AM855" s="1165"/>
      <c r="AN855" s="1166"/>
      <c r="AO855" s="587">
        <f t="shared" si="114"/>
        <v>0</v>
      </c>
      <c r="AQ855" s="1163">
        <v>328</v>
      </c>
      <c r="AR855" s="1164"/>
      <c r="AS855" s="1165"/>
      <c r="AT855" s="1166"/>
      <c r="AU855" s="587">
        <f t="shared" si="115"/>
        <v>0</v>
      </c>
      <c r="AW855" s="1163">
        <v>328</v>
      </c>
      <c r="AX855" s="1164"/>
      <c r="AY855" s="1165"/>
      <c r="AZ855" s="1166"/>
      <c r="BA855" s="587">
        <f t="shared" si="116"/>
        <v>0</v>
      </c>
    </row>
    <row r="856" spans="1:53" s="17" customFormat="1" ht="16.75" hidden="1" customHeight="1" outlineLevel="2">
      <c r="A856" s="1163">
        <v>329</v>
      </c>
      <c r="B856" s="1164"/>
      <c r="C856" s="1165"/>
      <c r="D856" s="1166"/>
      <c r="E856" s="587">
        <f t="shared" si="108"/>
        <v>0</v>
      </c>
      <c r="G856" s="1163">
        <v>329</v>
      </c>
      <c r="H856" s="1164"/>
      <c r="I856" s="1165"/>
      <c r="J856" s="1166"/>
      <c r="K856" s="587">
        <f t="shared" si="109"/>
        <v>0</v>
      </c>
      <c r="M856" s="1163">
        <v>329</v>
      </c>
      <c r="N856" s="1164"/>
      <c r="O856" s="1165"/>
      <c r="P856" s="1166"/>
      <c r="Q856" s="587">
        <f t="shared" si="110"/>
        <v>0</v>
      </c>
      <c r="S856" s="1163">
        <v>329</v>
      </c>
      <c r="T856" s="1164"/>
      <c r="U856" s="1165"/>
      <c r="V856" s="1166"/>
      <c r="W856" s="587">
        <f t="shared" si="111"/>
        <v>0</v>
      </c>
      <c r="Y856" s="1163">
        <v>329</v>
      </c>
      <c r="Z856" s="1164"/>
      <c r="AA856" s="1165"/>
      <c r="AB856" s="1166"/>
      <c r="AC856" s="587">
        <f t="shared" si="112"/>
        <v>0</v>
      </c>
      <c r="AE856" s="1163">
        <v>329</v>
      </c>
      <c r="AF856" s="1164"/>
      <c r="AG856" s="1165"/>
      <c r="AH856" s="1166"/>
      <c r="AI856" s="587">
        <f t="shared" si="113"/>
        <v>0</v>
      </c>
      <c r="AK856" s="1163">
        <v>329</v>
      </c>
      <c r="AL856" s="1164"/>
      <c r="AM856" s="1165"/>
      <c r="AN856" s="1166"/>
      <c r="AO856" s="587">
        <f t="shared" si="114"/>
        <v>0</v>
      </c>
      <c r="AQ856" s="1163">
        <v>329</v>
      </c>
      <c r="AR856" s="1164"/>
      <c r="AS856" s="1165"/>
      <c r="AT856" s="1166"/>
      <c r="AU856" s="587">
        <f t="shared" si="115"/>
        <v>0</v>
      </c>
      <c r="AW856" s="1163">
        <v>329</v>
      </c>
      <c r="AX856" s="1164"/>
      <c r="AY856" s="1165"/>
      <c r="AZ856" s="1166"/>
      <c r="BA856" s="587">
        <f t="shared" si="116"/>
        <v>0</v>
      </c>
    </row>
    <row r="857" spans="1:53" s="17" customFormat="1" ht="16.75" hidden="1" customHeight="1" outlineLevel="2">
      <c r="A857" s="1163">
        <v>330</v>
      </c>
      <c r="B857" s="1164"/>
      <c r="C857" s="1165"/>
      <c r="D857" s="1166"/>
      <c r="E857" s="587">
        <f t="shared" si="108"/>
        <v>0</v>
      </c>
      <c r="G857" s="1163">
        <v>330</v>
      </c>
      <c r="H857" s="1164"/>
      <c r="I857" s="1165"/>
      <c r="J857" s="1166"/>
      <c r="K857" s="587">
        <f t="shared" si="109"/>
        <v>0</v>
      </c>
      <c r="M857" s="1163">
        <v>330</v>
      </c>
      <c r="N857" s="1164"/>
      <c r="O857" s="1165"/>
      <c r="P857" s="1166"/>
      <c r="Q857" s="587">
        <f t="shared" si="110"/>
        <v>0</v>
      </c>
      <c r="S857" s="1163">
        <v>330</v>
      </c>
      <c r="T857" s="1164"/>
      <c r="U857" s="1165"/>
      <c r="V857" s="1166"/>
      <c r="W857" s="587">
        <f t="shared" si="111"/>
        <v>0</v>
      </c>
      <c r="Y857" s="1163">
        <v>330</v>
      </c>
      <c r="Z857" s="1164"/>
      <c r="AA857" s="1165"/>
      <c r="AB857" s="1166"/>
      <c r="AC857" s="587">
        <f t="shared" si="112"/>
        <v>0</v>
      </c>
      <c r="AE857" s="1163">
        <v>330</v>
      </c>
      <c r="AF857" s="1164"/>
      <c r="AG857" s="1165"/>
      <c r="AH857" s="1166"/>
      <c r="AI857" s="587">
        <f t="shared" si="113"/>
        <v>0</v>
      </c>
      <c r="AK857" s="1163">
        <v>330</v>
      </c>
      <c r="AL857" s="1164"/>
      <c r="AM857" s="1165"/>
      <c r="AN857" s="1166"/>
      <c r="AO857" s="587">
        <f t="shared" si="114"/>
        <v>0</v>
      </c>
      <c r="AQ857" s="1163">
        <v>330</v>
      </c>
      <c r="AR857" s="1164"/>
      <c r="AS857" s="1165"/>
      <c r="AT857" s="1166"/>
      <c r="AU857" s="587">
        <f t="shared" si="115"/>
        <v>0</v>
      </c>
      <c r="AW857" s="1163">
        <v>330</v>
      </c>
      <c r="AX857" s="1164"/>
      <c r="AY857" s="1165"/>
      <c r="AZ857" s="1166"/>
      <c r="BA857" s="587">
        <f t="shared" si="116"/>
        <v>0</v>
      </c>
    </row>
    <row r="858" spans="1:53" s="17" customFormat="1" ht="16.75" hidden="1" customHeight="1" outlineLevel="2">
      <c r="A858" s="1163">
        <v>331</v>
      </c>
      <c r="B858" s="1164"/>
      <c r="C858" s="1165"/>
      <c r="D858" s="1166"/>
      <c r="E858" s="587">
        <f t="shared" si="108"/>
        <v>0</v>
      </c>
      <c r="G858" s="1163">
        <v>331</v>
      </c>
      <c r="H858" s="1164"/>
      <c r="I858" s="1165"/>
      <c r="J858" s="1166"/>
      <c r="K858" s="587">
        <f t="shared" si="109"/>
        <v>0</v>
      </c>
      <c r="M858" s="1163">
        <v>331</v>
      </c>
      <c r="N858" s="1164"/>
      <c r="O858" s="1165"/>
      <c r="P858" s="1166"/>
      <c r="Q858" s="587">
        <f t="shared" si="110"/>
        <v>0</v>
      </c>
      <c r="S858" s="1163">
        <v>331</v>
      </c>
      <c r="T858" s="1164"/>
      <c r="U858" s="1165"/>
      <c r="V858" s="1166"/>
      <c r="W858" s="587">
        <f t="shared" si="111"/>
        <v>0</v>
      </c>
      <c r="Y858" s="1163">
        <v>331</v>
      </c>
      <c r="Z858" s="1164"/>
      <c r="AA858" s="1165"/>
      <c r="AB858" s="1166"/>
      <c r="AC858" s="587">
        <f t="shared" si="112"/>
        <v>0</v>
      </c>
      <c r="AE858" s="1163">
        <v>331</v>
      </c>
      <c r="AF858" s="1164"/>
      <c r="AG858" s="1165"/>
      <c r="AH858" s="1166"/>
      <c r="AI858" s="587">
        <f t="shared" si="113"/>
        <v>0</v>
      </c>
      <c r="AK858" s="1163">
        <v>331</v>
      </c>
      <c r="AL858" s="1164"/>
      <c r="AM858" s="1165"/>
      <c r="AN858" s="1166"/>
      <c r="AO858" s="587">
        <f t="shared" si="114"/>
        <v>0</v>
      </c>
      <c r="AQ858" s="1163">
        <v>331</v>
      </c>
      <c r="AR858" s="1164"/>
      <c r="AS858" s="1165"/>
      <c r="AT858" s="1166"/>
      <c r="AU858" s="587">
        <f t="shared" si="115"/>
        <v>0</v>
      </c>
      <c r="AW858" s="1163">
        <v>331</v>
      </c>
      <c r="AX858" s="1164"/>
      <c r="AY858" s="1165"/>
      <c r="AZ858" s="1166"/>
      <c r="BA858" s="587">
        <f t="shared" si="116"/>
        <v>0</v>
      </c>
    </row>
    <row r="859" spans="1:53" s="17" customFormat="1" ht="16.75" hidden="1" customHeight="1" outlineLevel="2">
      <c r="A859" s="1163">
        <v>332</v>
      </c>
      <c r="B859" s="1164"/>
      <c r="C859" s="1165"/>
      <c r="D859" s="1166"/>
      <c r="E859" s="587">
        <f t="shared" si="108"/>
        <v>0</v>
      </c>
      <c r="G859" s="1163">
        <v>332</v>
      </c>
      <c r="H859" s="1164"/>
      <c r="I859" s="1165"/>
      <c r="J859" s="1166"/>
      <c r="K859" s="587">
        <f t="shared" si="109"/>
        <v>0</v>
      </c>
      <c r="M859" s="1163">
        <v>332</v>
      </c>
      <c r="N859" s="1164"/>
      <c r="O859" s="1165"/>
      <c r="P859" s="1166"/>
      <c r="Q859" s="587">
        <f t="shared" si="110"/>
        <v>0</v>
      </c>
      <c r="S859" s="1163">
        <v>332</v>
      </c>
      <c r="T859" s="1164"/>
      <c r="U859" s="1165"/>
      <c r="V859" s="1166"/>
      <c r="W859" s="587">
        <f t="shared" si="111"/>
        <v>0</v>
      </c>
      <c r="Y859" s="1163">
        <v>332</v>
      </c>
      <c r="Z859" s="1164"/>
      <c r="AA859" s="1165"/>
      <c r="AB859" s="1166"/>
      <c r="AC859" s="587">
        <f t="shared" si="112"/>
        <v>0</v>
      </c>
      <c r="AE859" s="1163">
        <v>332</v>
      </c>
      <c r="AF859" s="1164"/>
      <c r="AG859" s="1165"/>
      <c r="AH859" s="1166"/>
      <c r="AI859" s="587">
        <f t="shared" si="113"/>
        <v>0</v>
      </c>
      <c r="AK859" s="1163">
        <v>332</v>
      </c>
      <c r="AL859" s="1164"/>
      <c r="AM859" s="1165"/>
      <c r="AN859" s="1166"/>
      <c r="AO859" s="587">
        <f t="shared" si="114"/>
        <v>0</v>
      </c>
      <c r="AQ859" s="1163">
        <v>332</v>
      </c>
      <c r="AR859" s="1164"/>
      <c r="AS859" s="1165"/>
      <c r="AT859" s="1166"/>
      <c r="AU859" s="587">
        <f t="shared" si="115"/>
        <v>0</v>
      </c>
      <c r="AW859" s="1163">
        <v>332</v>
      </c>
      <c r="AX859" s="1164"/>
      <c r="AY859" s="1165"/>
      <c r="AZ859" s="1166"/>
      <c r="BA859" s="587">
        <f t="shared" si="116"/>
        <v>0</v>
      </c>
    </row>
    <row r="860" spans="1:53" s="17" customFormat="1" ht="16.75" hidden="1" customHeight="1" outlineLevel="2">
      <c r="A860" s="1163">
        <v>333</v>
      </c>
      <c r="B860" s="1164"/>
      <c r="C860" s="1165"/>
      <c r="D860" s="1166"/>
      <c r="E860" s="587">
        <f t="shared" si="108"/>
        <v>0</v>
      </c>
      <c r="G860" s="1163">
        <v>333</v>
      </c>
      <c r="H860" s="1164"/>
      <c r="I860" s="1165"/>
      <c r="J860" s="1166"/>
      <c r="K860" s="587">
        <f t="shared" si="109"/>
        <v>0</v>
      </c>
      <c r="M860" s="1163">
        <v>333</v>
      </c>
      <c r="N860" s="1164"/>
      <c r="O860" s="1165"/>
      <c r="P860" s="1166"/>
      <c r="Q860" s="587">
        <f t="shared" si="110"/>
        <v>0</v>
      </c>
      <c r="S860" s="1163">
        <v>333</v>
      </c>
      <c r="T860" s="1164"/>
      <c r="U860" s="1165"/>
      <c r="V860" s="1166"/>
      <c r="W860" s="587">
        <f t="shared" si="111"/>
        <v>0</v>
      </c>
      <c r="Y860" s="1163">
        <v>333</v>
      </c>
      <c r="Z860" s="1164"/>
      <c r="AA860" s="1165"/>
      <c r="AB860" s="1166"/>
      <c r="AC860" s="587">
        <f t="shared" si="112"/>
        <v>0</v>
      </c>
      <c r="AE860" s="1163">
        <v>333</v>
      </c>
      <c r="AF860" s="1164"/>
      <c r="AG860" s="1165"/>
      <c r="AH860" s="1166"/>
      <c r="AI860" s="587">
        <f t="shared" si="113"/>
        <v>0</v>
      </c>
      <c r="AK860" s="1163">
        <v>333</v>
      </c>
      <c r="AL860" s="1164"/>
      <c r="AM860" s="1165"/>
      <c r="AN860" s="1166"/>
      <c r="AO860" s="587">
        <f t="shared" si="114"/>
        <v>0</v>
      </c>
      <c r="AQ860" s="1163">
        <v>333</v>
      </c>
      <c r="AR860" s="1164"/>
      <c r="AS860" s="1165"/>
      <c r="AT860" s="1166"/>
      <c r="AU860" s="587">
        <f t="shared" si="115"/>
        <v>0</v>
      </c>
      <c r="AW860" s="1163">
        <v>333</v>
      </c>
      <c r="AX860" s="1164"/>
      <c r="AY860" s="1165"/>
      <c r="AZ860" s="1166"/>
      <c r="BA860" s="587">
        <f t="shared" si="116"/>
        <v>0</v>
      </c>
    </row>
    <row r="861" spans="1:53" s="17" customFormat="1" ht="16.75" hidden="1" customHeight="1" outlineLevel="2">
      <c r="A861" s="1163">
        <v>334</v>
      </c>
      <c r="B861" s="1164"/>
      <c r="C861" s="1165"/>
      <c r="D861" s="1166"/>
      <c r="E861" s="587">
        <f t="shared" si="108"/>
        <v>0</v>
      </c>
      <c r="G861" s="1163">
        <v>334</v>
      </c>
      <c r="H861" s="1164"/>
      <c r="I861" s="1165"/>
      <c r="J861" s="1166"/>
      <c r="K861" s="587">
        <f t="shared" si="109"/>
        <v>0</v>
      </c>
      <c r="M861" s="1163">
        <v>334</v>
      </c>
      <c r="N861" s="1164"/>
      <c r="O861" s="1165"/>
      <c r="P861" s="1166"/>
      <c r="Q861" s="587">
        <f t="shared" si="110"/>
        <v>0</v>
      </c>
      <c r="S861" s="1163">
        <v>334</v>
      </c>
      <c r="T861" s="1164"/>
      <c r="U861" s="1165"/>
      <c r="V861" s="1166"/>
      <c r="W861" s="587">
        <f t="shared" si="111"/>
        <v>0</v>
      </c>
      <c r="Y861" s="1163">
        <v>334</v>
      </c>
      <c r="Z861" s="1164"/>
      <c r="AA861" s="1165"/>
      <c r="AB861" s="1166"/>
      <c r="AC861" s="587">
        <f t="shared" si="112"/>
        <v>0</v>
      </c>
      <c r="AE861" s="1163">
        <v>334</v>
      </c>
      <c r="AF861" s="1164"/>
      <c r="AG861" s="1165"/>
      <c r="AH861" s="1166"/>
      <c r="AI861" s="587">
        <f t="shared" si="113"/>
        <v>0</v>
      </c>
      <c r="AK861" s="1163">
        <v>334</v>
      </c>
      <c r="AL861" s="1164"/>
      <c r="AM861" s="1165"/>
      <c r="AN861" s="1166"/>
      <c r="AO861" s="587">
        <f t="shared" si="114"/>
        <v>0</v>
      </c>
      <c r="AQ861" s="1163">
        <v>334</v>
      </c>
      <c r="AR861" s="1164"/>
      <c r="AS861" s="1165"/>
      <c r="AT861" s="1166"/>
      <c r="AU861" s="587">
        <f t="shared" si="115"/>
        <v>0</v>
      </c>
      <c r="AW861" s="1163">
        <v>334</v>
      </c>
      <c r="AX861" s="1164"/>
      <c r="AY861" s="1165"/>
      <c r="AZ861" s="1166"/>
      <c r="BA861" s="587">
        <f t="shared" si="116"/>
        <v>0</v>
      </c>
    </row>
    <row r="862" spans="1:53" s="17" customFormat="1" ht="16.75" hidden="1" customHeight="1" outlineLevel="2">
      <c r="A862" s="1163">
        <v>335</v>
      </c>
      <c r="B862" s="1164"/>
      <c r="C862" s="1165"/>
      <c r="D862" s="1166"/>
      <c r="E862" s="587">
        <f t="shared" si="108"/>
        <v>0</v>
      </c>
      <c r="G862" s="1163">
        <v>335</v>
      </c>
      <c r="H862" s="1164"/>
      <c r="I862" s="1165"/>
      <c r="J862" s="1166"/>
      <c r="K862" s="587">
        <f t="shared" si="109"/>
        <v>0</v>
      </c>
      <c r="M862" s="1163">
        <v>335</v>
      </c>
      <c r="N862" s="1164"/>
      <c r="O862" s="1165"/>
      <c r="P862" s="1166"/>
      <c r="Q862" s="587">
        <f t="shared" si="110"/>
        <v>0</v>
      </c>
      <c r="S862" s="1163">
        <v>335</v>
      </c>
      <c r="T862" s="1164"/>
      <c r="U862" s="1165"/>
      <c r="V862" s="1166"/>
      <c r="W862" s="587">
        <f t="shared" si="111"/>
        <v>0</v>
      </c>
      <c r="Y862" s="1163">
        <v>335</v>
      </c>
      <c r="Z862" s="1164"/>
      <c r="AA862" s="1165"/>
      <c r="AB862" s="1166"/>
      <c r="AC862" s="587">
        <f t="shared" si="112"/>
        <v>0</v>
      </c>
      <c r="AE862" s="1163">
        <v>335</v>
      </c>
      <c r="AF862" s="1164"/>
      <c r="AG862" s="1165"/>
      <c r="AH862" s="1166"/>
      <c r="AI862" s="587">
        <f t="shared" si="113"/>
        <v>0</v>
      </c>
      <c r="AK862" s="1163">
        <v>335</v>
      </c>
      <c r="AL862" s="1164"/>
      <c r="AM862" s="1165"/>
      <c r="AN862" s="1166"/>
      <c r="AO862" s="587">
        <f t="shared" si="114"/>
        <v>0</v>
      </c>
      <c r="AQ862" s="1163">
        <v>335</v>
      </c>
      <c r="AR862" s="1164"/>
      <c r="AS862" s="1165"/>
      <c r="AT862" s="1166"/>
      <c r="AU862" s="587">
        <f t="shared" si="115"/>
        <v>0</v>
      </c>
      <c r="AW862" s="1163">
        <v>335</v>
      </c>
      <c r="AX862" s="1164"/>
      <c r="AY862" s="1165"/>
      <c r="AZ862" s="1166"/>
      <c r="BA862" s="587">
        <f t="shared" si="116"/>
        <v>0</v>
      </c>
    </row>
    <row r="863" spans="1:53" s="17" customFormat="1" ht="16.75" hidden="1" customHeight="1" outlineLevel="2">
      <c r="A863" s="1163">
        <v>336</v>
      </c>
      <c r="B863" s="1164"/>
      <c r="C863" s="1165"/>
      <c r="D863" s="1166"/>
      <c r="E863" s="587">
        <f t="shared" si="108"/>
        <v>0</v>
      </c>
      <c r="G863" s="1163">
        <v>336</v>
      </c>
      <c r="H863" s="1164"/>
      <c r="I863" s="1165"/>
      <c r="J863" s="1166"/>
      <c r="K863" s="587">
        <f t="shared" si="109"/>
        <v>0</v>
      </c>
      <c r="M863" s="1163">
        <v>336</v>
      </c>
      <c r="N863" s="1164"/>
      <c r="O863" s="1165"/>
      <c r="P863" s="1166"/>
      <c r="Q863" s="587">
        <f t="shared" si="110"/>
        <v>0</v>
      </c>
      <c r="S863" s="1163">
        <v>336</v>
      </c>
      <c r="T863" s="1164"/>
      <c r="U863" s="1165"/>
      <c r="V863" s="1166"/>
      <c r="W863" s="587">
        <f t="shared" si="111"/>
        <v>0</v>
      </c>
      <c r="Y863" s="1163">
        <v>336</v>
      </c>
      <c r="Z863" s="1164"/>
      <c r="AA863" s="1165"/>
      <c r="AB863" s="1166"/>
      <c r="AC863" s="587">
        <f t="shared" si="112"/>
        <v>0</v>
      </c>
      <c r="AE863" s="1163">
        <v>336</v>
      </c>
      <c r="AF863" s="1164"/>
      <c r="AG863" s="1165"/>
      <c r="AH863" s="1166"/>
      <c r="AI863" s="587">
        <f t="shared" si="113"/>
        <v>0</v>
      </c>
      <c r="AK863" s="1163">
        <v>336</v>
      </c>
      <c r="AL863" s="1164"/>
      <c r="AM863" s="1165"/>
      <c r="AN863" s="1166"/>
      <c r="AO863" s="587">
        <f t="shared" si="114"/>
        <v>0</v>
      </c>
      <c r="AQ863" s="1163">
        <v>336</v>
      </c>
      <c r="AR863" s="1164"/>
      <c r="AS863" s="1165"/>
      <c r="AT863" s="1166"/>
      <c r="AU863" s="587">
        <f t="shared" si="115"/>
        <v>0</v>
      </c>
      <c r="AW863" s="1163">
        <v>336</v>
      </c>
      <c r="AX863" s="1164"/>
      <c r="AY863" s="1165"/>
      <c r="AZ863" s="1166"/>
      <c r="BA863" s="587">
        <f t="shared" si="116"/>
        <v>0</v>
      </c>
    </row>
    <row r="864" spans="1:53" s="17" customFormat="1" ht="16.75" hidden="1" customHeight="1" outlineLevel="2">
      <c r="A864" s="1163">
        <v>337</v>
      </c>
      <c r="B864" s="1164"/>
      <c r="C864" s="1165"/>
      <c r="D864" s="1166"/>
      <c r="E864" s="587">
        <f t="shared" si="108"/>
        <v>0</v>
      </c>
      <c r="G864" s="1163">
        <v>337</v>
      </c>
      <c r="H864" s="1164"/>
      <c r="I864" s="1165"/>
      <c r="J864" s="1166"/>
      <c r="K864" s="587">
        <f t="shared" si="109"/>
        <v>0</v>
      </c>
      <c r="M864" s="1163">
        <v>337</v>
      </c>
      <c r="N864" s="1164"/>
      <c r="O864" s="1165"/>
      <c r="P864" s="1166"/>
      <c r="Q864" s="587">
        <f t="shared" si="110"/>
        <v>0</v>
      </c>
      <c r="S864" s="1163">
        <v>337</v>
      </c>
      <c r="T864" s="1164"/>
      <c r="U864" s="1165"/>
      <c r="V864" s="1166"/>
      <c r="W864" s="587">
        <f t="shared" si="111"/>
        <v>0</v>
      </c>
      <c r="Y864" s="1163">
        <v>337</v>
      </c>
      <c r="Z864" s="1164"/>
      <c r="AA864" s="1165"/>
      <c r="AB864" s="1166"/>
      <c r="AC864" s="587">
        <f t="shared" si="112"/>
        <v>0</v>
      </c>
      <c r="AE864" s="1163">
        <v>337</v>
      </c>
      <c r="AF864" s="1164"/>
      <c r="AG864" s="1165"/>
      <c r="AH864" s="1166"/>
      <c r="AI864" s="587">
        <f t="shared" si="113"/>
        <v>0</v>
      </c>
      <c r="AK864" s="1163">
        <v>337</v>
      </c>
      <c r="AL864" s="1164"/>
      <c r="AM864" s="1165"/>
      <c r="AN864" s="1166"/>
      <c r="AO864" s="587">
        <f t="shared" si="114"/>
        <v>0</v>
      </c>
      <c r="AQ864" s="1163">
        <v>337</v>
      </c>
      <c r="AR864" s="1164"/>
      <c r="AS864" s="1165"/>
      <c r="AT864" s="1166"/>
      <c r="AU864" s="587">
        <f t="shared" si="115"/>
        <v>0</v>
      </c>
      <c r="AW864" s="1163">
        <v>337</v>
      </c>
      <c r="AX864" s="1164"/>
      <c r="AY864" s="1165"/>
      <c r="AZ864" s="1166"/>
      <c r="BA864" s="587">
        <f t="shared" si="116"/>
        <v>0</v>
      </c>
    </row>
    <row r="865" spans="1:53" s="17" customFormat="1" ht="16.75" hidden="1" customHeight="1" outlineLevel="2">
      <c r="A865" s="1163">
        <v>338</v>
      </c>
      <c r="B865" s="1164"/>
      <c r="C865" s="1165"/>
      <c r="D865" s="1166"/>
      <c r="E865" s="587">
        <f t="shared" si="108"/>
        <v>0</v>
      </c>
      <c r="G865" s="1163">
        <v>338</v>
      </c>
      <c r="H865" s="1164"/>
      <c r="I865" s="1165"/>
      <c r="J865" s="1166"/>
      <c r="K865" s="587">
        <f t="shared" si="109"/>
        <v>0</v>
      </c>
      <c r="M865" s="1163">
        <v>338</v>
      </c>
      <c r="N865" s="1164"/>
      <c r="O865" s="1165"/>
      <c r="P865" s="1166"/>
      <c r="Q865" s="587">
        <f t="shared" si="110"/>
        <v>0</v>
      </c>
      <c r="S865" s="1163">
        <v>338</v>
      </c>
      <c r="T865" s="1164"/>
      <c r="U865" s="1165"/>
      <c r="V865" s="1166"/>
      <c r="W865" s="587">
        <f t="shared" si="111"/>
        <v>0</v>
      </c>
      <c r="Y865" s="1163">
        <v>338</v>
      </c>
      <c r="Z865" s="1164"/>
      <c r="AA865" s="1165"/>
      <c r="AB865" s="1166"/>
      <c r="AC865" s="587">
        <f t="shared" si="112"/>
        <v>0</v>
      </c>
      <c r="AE865" s="1163">
        <v>338</v>
      </c>
      <c r="AF865" s="1164"/>
      <c r="AG865" s="1165"/>
      <c r="AH865" s="1166"/>
      <c r="AI865" s="587">
        <f t="shared" si="113"/>
        <v>0</v>
      </c>
      <c r="AK865" s="1163">
        <v>338</v>
      </c>
      <c r="AL865" s="1164"/>
      <c r="AM865" s="1165"/>
      <c r="AN865" s="1166"/>
      <c r="AO865" s="587">
        <f t="shared" si="114"/>
        <v>0</v>
      </c>
      <c r="AQ865" s="1163">
        <v>338</v>
      </c>
      <c r="AR865" s="1164"/>
      <c r="AS865" s="1165"/>
      <c r="AT865" s="1166"/>
      <c r="AU865" s="587">
        <f t="shared" si="115"/>
        <v>0</v>
      </c>
      <c r="AW865" s="1163">
        <v>338</v>
      </c>
      <c r="AX865" s="1164"/>
      <c r="AY865" s="1165"/>
      <c r="AZ865" s="1166"/>
      <c r="BA865" s="587">
        <f t="shared" si="116"/>
        <v>0</v>
      </c>
    </row>
    <row r="866" spans="1:53" s="17" customFormat="1" ht="16.75" hidden="1" customHeight="1" outlineLevel="2">
      <c r="A866" s="1163">
        <v>339</v>
      </c>
      <c r="B866" s="1164"/>
      <c r="C866" s="1165"/>
      <c r="D866" s="1166"/>
      <c r="E866" s="587">
        <f t="shared" si="108"/>
        <v>0</v>
      </c>
      <c r="G866" s="1163">
        <v>339</v>
      </c>
      <c r="H866" s="1164"/>
      <c r="I866" s="1165"/>
      <c r="J866" s="1166"/>
      <c r="K866" s="587">
        <f t="shared" si="109"/>
        <v>0</v>
      </c>
      <c r="M866" s="1163">
        <v>339</v>
      </c>
      <c r="N866" s="1164"/>
      <c r="O866" s="1165"/>
      <c r="P866" s="1166"/>
      <c r="Q866" s="587">
        <f t="shared" si="110"/>
        <v>0</v>
      </c>
      <c r="S866" s="1163">
        <v>339</v>
      </c>
      <c r="T866" s="1164"/>
      <c r="U866" s="1165"/>
      <c r="V866" s="1166"/>
      <c r="W866" s="587">
        <f t="shared" si="111"/>
        <v>0</v>
      </c>
      <c r="Y866" s="1163">
        <v>339</v>
      </c>
      <c r="Z866" s="1164"/>
      <c r="AA866" s="1165"/>
      <c r="AB866" s="1166"/>
      <c r="AC866" s="587">
        <f t="shared" si="112"/>
        <v>0</v>
      </c>
      <c r="AE866" s="1163">
        <v>339</v>
      </c>
      <c r="AF866" s="1164"/>
      <c r="AG866" s="1165"/>
      <c r="AH866" s="1166"/>
      <c r="AI866" s="587">
        <f t="shared" si="113"/>
        <v>0</v>
      </c>
      <c r="AK866" s="1163">
        <v>339</v>
      </c>
      <c r="AL866" s="1164"/>
      <c r="AM866" s="1165"/>
      <c r="AN866" s="1166"/>
      <c r="AO866" s="587">
        <f t="shared" si="114"/>
        <v>0</v>
      </c>
      <c r="AQ866" s="1163">
        <v>339</v>
      </c>
      <c r="AR866" s="1164"/>
      <c r="AS866" s="1165"/>
      <c r="AT866" s="1166"/>
      <c r="AU866" s="587">
        <f t="shared" si="115"/>
        <v>0</v>
      </c>
      <c r="AW866" s="1163">
        <v>339</v>
      </c>
      <c r="AX866" s="1164"/>
      <c r="AY866" s="1165"/>
      <c r="AZ866" s="1166"/>
      <c r="BA866" s="587">
        <f t="shared" si="116"/>
        <v>0</v>
      </c>
    </row>
    <row r="867" spans="1:53" s="17" customFormat="1" ht="16.75" hidden="1" customHeight="1" outlineLevel="2">
      <c r="A867" s="1163">
        <v>340</v>
      </c>
      <c r="B867" s="1164"/>
      <c r="C867" s="1165"/>
      <c r="D867" s="1166"/>
      <c r="E867" s="587">
        <f t="shared" si="108"/>
        <v>0</v>
      </c>
      <c r="G867" s="1163">
        <v>340</v>
      </c>
      <c r="H867" s="1164"/>
      <c r="I867" s="1165"/>
      <c r="J867" s="1166"/>
      <c r="K867" s="587">
        <f t="shared" si="109"/>
        <v>0</v>
      </c>
      <c r="M867" s="1163">
        <v>340</v>
      </c>
      <c r="N867" s="1164"/>
      <c r="O867" s="1165"/>
      <c r="P867" s="1166"/>
      <c r="Q867" s="587">
        <f t="shared" si="110"/>
        <v>0</v>
      </c>
      <c r="S867" s="1163">
        <v>340</v>
      </c>
      <c r="T867" s="1164"/>
      <c r="U867" s="1165"/>
      <c r="V867" s="1166"/>
      <c r="W867" s="587">
        <f t="shared" si="111"/>
        <v>0</v>
      </c>
      <c r="Y867" s="1163">
        <v>340</v>
      </c>
      <c r="Z867" s="1164"/>
      <c r="AA867" s="1165"/>
      <c r="AB867" s="1166"/>
      <c r="AC867" s="587">
        <f t="shared" si="112"/>
        <v>0</v>
      </c>
      <c r="AE867" s="1163">
        <v>340</v>
      </c>
      <c r="AF867" s="1164"/>
      <c r="AG867" s="1165"/>
      <c r="AH867" s="1166"/>
      <c r="AI867" s="587">
        <f t="shared" si="113"/>
        <v>0</v>
      </c>
      <c r="AK867" s="1163">
        <v>340</v>
      </c>
      <c r="AL867" s="1164"/>
      <c r="AM867" s="1165"/>
      <c r="AN867" s="1166"/>
      <c r="AO867" s="587">
        <f t="shared" si="114"/>
        <v>0</v>
      </c>
      <c r="AQ867" s="1163">
        <v>340</v>
      </c>
      <c r="AR867" s="1164"/>
      <c r="AS867" s="1165"/>
      <c r="AT867" s="1166"/>
      <c r="AU867" s="587">
        <f t="shared" si="115"/>
        <v>0</v>
      </c>
      <c r="AW867" s="1163">
        <v>340</v>
      </c>
      <c r="AX867" s="1164"/>
      <c r="AY867" s="1165"/>
      <c r="AZ867" s="1166"/>
      <c r="BA867" s="587">
        <f t="shared" si="116"/>
        <v>0</v>
      </c>
    </row>
    <row r="868" spans="1:53" s="17" customFormat="1" ht="16.75" hidden="1" customHeight="1" outlineLevel="2">
      <c r="A868" s="1163">
        <v>341</v>
      </c>
      <c r="B868" s="1164"/>
      <c r="C868" s="1165"/>
      <c r="D868" s="1166"/>
      <c r="E868" s="587">
        <f t="shared" si="108"/>
        <v>0</v>
      </c>
      <c r="G868" s="1163">
        <v>341</v>
      </c>
      <c r="H868" s="1164"/>
      <c r="I868" s="1165"/>
      <c r="J868" s="1166"/>
      <c r="K868" s="587">
        <f t="shared" si="109"/>
        <v>0</v>
      </c>
      <c r="M868" s="1163">
        <v>341</v>
      </c>
      <c r="N868" s="1164"/>
      <c r="O868" s="1165"/>
      <c r="P868" s="1166"/>
      <c r="Q868" s="587">
        <f t="shared" si="110"/>
        <v>0</v>
      </c>
      <c r="S868" s="1163">
        <v>341</v>
      </c>
      <c r="T868" s="1164"/>
      <c r="U868" s="1165"/>
      <c r="V868" s="1166"/>
      <c r="W868" s="587">
        <f t="shared" si="111"/>
        <v>0</v>
      </c>
      <c r="Y868" s="1163">
        <v>341</v>
      </c>
      <c r="Z868" s="1164"/>
      <c r="AA868" s="1165"/>
      <c r="AB868" s="1166"/>
      <c r="AC868" s="587">
        <f t="shared" si="112"/>
        <v>0</v>
      </c>
      <c r="AE868" s="1163">
        <v>341</v>
      </c>
      <c r="AF868" s="1164"/>
      <c r="AG868" s="1165"/>
      <c r="AH868" s="1166"/>
      <c r="AI868" s="587">
        <f t="shared" si="113"/>
        <v>0</v>
      </c>
      <c r="AK868" s="1163">
        <v>341</v>
      </c>
      <c r="AL868" s="1164"/>
      <c r="AM868" s="1165"/>
      <c r="AN868" s="1166"/>
      <c r="AO868" s="587">
        <f t="shared" si="114"/>
        <v>0</v>
      </c>
      <c r="AQ868" s="1163">
        <v>341</v>
      </c>
      <c r="AR868" s="1164"/>
      <c r="AS868" s="1165"/>
      <c r="AT868" s="1166"/>
      <c r="AU868" s="587">
        <f t="shared" si="115"/>
        <v>0</v>
      </c>
      <c r="AW868" s="1163">
        <v>341</v>
      </c>
      <c r="AX868" s="1164"/>
      <c r="AY868" s="1165"/>
      <c r="AZ868" s="1166"/>
      <c r="BA868" s="587">
        <f t="shared" si="116"/>
        <v>0</v>
      </c>
    </row>
    <row r="869" spans="1:53" s="17" customFormat="1" ht="16.75" hidden="1" customHeight="1" outlineLevel="2">
      <c r="A869" s="1163">
        <v>342</v>
      </c>
      <c r="B869" s="1164"/>
      <c r="C869" s="1165"/>
      <c r="D869" s="1166"/>
      <c r="E869" s="587">
        <f t="shared" si="108"/>
        <v>0</v>
      </c>
      <c r="G869" s="1163">
        <v>342</v>
      </c>
      <c r="H869" s="1164"/>
      <c r="I869" s="1165"/>
      <c r="J869" s="1166"/>
      <c r="K869" s="587">
        <f t="shared" si="109"/>
        <v>0</v>
      </c>
      <c r="M869" s="1163">
        <v>342</v>
      </c>
      <c r="N869" s="1164"/>
      <c r="O869" s="1165"/>
      <c r="P869" s="1166"/>
      <c r="Q869" s="587">
        <f t="shared" si="110"/>
        <v>0</v>
      </c>
      <c r="S869" s="1163">
        <v>342</v>
      </c>
      <c r="T869" s="1164"/>
      <c r="U869" s="1165"/>
      <c r="V869" s="1166"/>
      <c r="W869" s="587">
        <f t="shared" si="111"/>
        <v>0</v>
      </c>
      <c r="Y869" s="1163">
        <v>342</v>
      </c>
      <c r="Z869" s="1164"/>
      <c r="AA869" s="1165"/>
      <c r="AB869" s="1166"/>
      <c r="AC869" s="587">
        <f t="shared" si="112"/>
        <v>0</v>
      </c>
      <c r="AE869" s="1163">
        <v>342</v>
      </c>
      <c r="AF869" s="1164"/>
      <c r="AG869" s="1165"/>
      <c r="AH869" s="1166"/>
      <c r="AI869" s="587">
        <f t="shared" si="113"/>
        <v>0</v>
      </c>
      <c r="AK869" s="1163">
        <v>342</v>
      </c>
      <c r="AL869" s="1164"/>
      <c r="AM869" s="1165"/>
      <c r="AN869" s="1166"/>
      <c r="AO869" s="587">
        <f t="shared" si="114"/>
        <v>0</v>
      </c>
      <c r="AQ869" s="1163">
        <v>342</v>
      </c>
      <c r="AR869" s="1164"/>
      <c r="AS869" s="1165"/>
      <c r="AT869" s="1166"/>
      <c r="AU869" s="587">
        <f t="shared" si="115"/>
        <v>0</v>
      </c>
      <c r="AW869" s="1163">
        <v>342</v>
      </c>
      <c r="AX869" s="1164"/>
      <c r="AY869" s="1165"/>
      <c r="AZ869" s="1166"/>
      <c r="BA869" s="587">
        <f t="shared" si="116"/>
        <v>0</v>
      </c>
    </row>
    <row r="870" spans="1:53" s="17" customFormat="1" ht="16.75" hidden="1" customHeight="1" outlineLevel="2">
      <c r="A870" s="1163">
        <v>343</v>
      </c>
      <c r="B870" s="1164"/>
      <c r="C870" s="1165"/>
      <c r="D870" s="1166"/>
      <c r="E870" s="587">
        <f t="shared" si="108"/>
        <v>0</v>
      </c>
      <c r="G870" s="1163">
        <v>343</v>
      </c>
      <c r="H870" s="1164"/>
      <c r="I870" s="1165"/>
      <c r="J870" s="1166"/>
      <c r="K870" s="587">
        <f t="shared" si="109"/>
        <v>0</v>
      </c>
      <c r="M870" s="1163">
        <v>343</v>
      </c>
      <c r="N870" s="1164"/>
      <c r="O870" s="1165"/>
      <c r="P870" s="1166"/>
      <c r="Q870" s="587">
        <f t="shared" si="110"/>
        <v>0</v>
      </c>
      <c r="S870" s="1163">
        <v>343</v>
      </c>
      <c r="T870" s="1164"/>
      <c r="U870" s="1165"/>
      <c r="V870" s="1166"/>
      <c r="W870" s="587">
        <f t="shared" si="111"/>
        <v>0</v>
      </c>
      <c r="Y870" s="1163">
        <v>343</v>
      </c>
      <c r="Z870" s="1164"/>
      <c r="AA870" s="1165"/>
      <c r="AB870" s="1166"/>
      <c r="AC870" s="587">
        <f t="shared" si="112"/>
        <v>0</v>
      </c>
      <c r="AE870" s="1163">
        <v>343</v>
      </c>
      <c r="AF870" s="1164"/>
      <c r="AG870" s="1165"/>
      <c r="AH870" s="1166"/>
      <c r="AI870" s="587">
        <f t="shared" si="113"/>
        <v>0</v>
      </c>
      <c r="AK870" s="1163">
        <v>343</v>
      </c>
      <c r="AL870" s="1164"/>
      <c r="AM870" s="1165"/>
      <c r="AN870" s="1166"/>
      <c r="AO870" s="587">
        <f t="shared" si="114"/>
        <v>0</v>
      </c>
      <c r="AQ870" s="1163">
        <v>343</v>
      </c>
      <c r="AR870" s="1164"/>
      <c r="AS870" s="1165"/>
      <c r="AT870" s="1166"/>
      <c r="AU870" s="587">
        <f t="shared" si="115"/>
        <v>0</v>
      </c>
      <c r="AW870" s="1163">
        <v>343</v>
      </c>
      <c r="AX870" s="1164"/>
      <c r="AY870" s="1165"/>
      <c r="AZ870" s="1166"/>
      <c r="BA870" s="587">
        <f t="shared" si="116"/>
        <v>0</v>
      </c>
    </row>
    <row r="871" spans="1:53" s="17" customFormat="1" ht="16.75" hidden="1" customHeight="1" outlineLevel="2">
      <c r="A871" s="1163">
        <v>344</v>
      </c>
      <c r="B871" s="1164"/>
      <c r="C871" s="1165"/>
      <c r="D871" s="1166"/>
      <c r="E871" s="587">
        <f t="shared" si="108"/>
        <v>0</v>
      </c>
      <c r="G871" s="1163">
        <v>344</v>
      </c>
      <c r="H871" s="1164"/>
      <c r="I871" s="1165"/>
      <c r="J871" s="1166"/>
      <c r="K871" s="587">
        <f t="shared" si="109"/>
        <v>0</v>
      </c>
      <c r="M871" s="1163">
        <v>344</v>
      </c>
      <c r="N871" s="1164"/>
      <c r="O871" s="1165"/>
      <c r="P871" s="1166"/>
      <c r="Q871" s="587">
        <f t="shared" si="110"/>
        <v>0</v>
      </c>
      <c r="S871" s="1163">
        <v>344</v>
      </c>
      <c r="T871" s="1164"/>
      <c r="U871" s="1165"/>
      <c r="V871" s="1166"/>
      <c r="W871" s="587">
        <f t="shared" si="111"/>
        <v>0</v>
      </c>
      <c r="Y871" s="1163">
        <v>344</v>
      </c>
      <c r="Z871" s="1164"/>
      <c r="AA871" s="1165"/>
      <c r="AB871" s="1166"/>
      <c r="AC871" s="587">
        <f t="shared" si="112"/>
        <v>0</v>
      </c>
      <c r="AE871" s="1163">
        <v>344</v>
      </c>
      <c r="AF871" s="1164"/>
      <c r="AG871" s="1165"/>
      <c r="AH871" s="1166"/>
      <c r="AI871" s="587">
        <f t="shared" si="113"/>
        <v>0</v>
      </c>
      <c r="AK871" s="1163">
        <v>344</v>
      </c>
      <c r="AL871" s="1164"/>
      <c r="AM871" s="1165"/>
      <c r="AN871" s="1166"/>
      <c r="AO871" s="587">
        <f t="shared" si="114"/>
        <v>0</v>
      </c>
      <c r="AQ871" s="1163">
        <v>344</v>
      </c>
      <c r="AR871" s="1164"/>
      <c r="AS871" s="1165"/>
      <c r="AT871" s="1166"/>
      <c r="AU871" s="587">
        <f t="shared" si="115"/>
        <v>0</v>
      </c>
      <c r="AW871" s="1163">
        <v>344</v>
      </c>
      <c r="AX871" s="1164"/>
      <c r="AY871" s="1165"/>
      <c r="AZ871" s="1166"/>
      <c r="BA871" s="587">
        <f t="shared" si="116"/>
        <v>0</v>
      </c>
    </row>
    <row r="872" spans="1:53" s="17" customFormat="1" ht="16.75" hidden="1" customHeight="1" outlineLevel="2">
      <c r="A872" s="1163">
        <v>345</v>
      </c>
      <c r="B872" s="1164"/>
      <c r="C872" s="1165"/>
      <c r="D872" s="1166"/>
      <c r="E872" s="587">
        <f t="shared" si="108"/>
        <v>0</v>
      </c>
      <c r="G872" s="1163">
        <v>345</v>
      </c>
      <c r="H872" s="1164"/>
      <c r="I872" s="1165"/>
      <c r="J872" s="1166"/>
      <c r="K872" s="587">
        <f t="shared" si="109"/>
        <v>0</v>
      </c>
      <c r="M872" s="1163">
        <v>345</v>
      </c>
      <c r="N872" s="1164"/>
      <c r="O872" s="1165"/>
      <c r="P872" s="1166"/>
      <c r="Q872" s="587">
        <f t="shared" si="110"/>
        <v>0</v>
      </c>
      <c r="S872" s="1163">
        <v>345</v>
      </c>
      <c r="T872" s="1164"/>
      <c r="U872" s="1165"/>
      <c r="V872" s="1166"/>
      <c r="W872" s="587">
        <f t="shared" si="111"/>
        <v>0</v>
      </c>
      <c r="Y872" s="1163">
        <v>345</v>
      </c>
      <c r="Z872" s="1164"/>
      <c r="AA872" s="1165"/>
      <c r="AB872" s="1166"/>
      <c r="AC872" s="587">
        <f t="shared" si="112"/>
        <v>0</v>
      </c>
      <c r="AE872" s="1163">
        <v>345</v>
      </c>
      <c r="AF872" s="1164"/>
      <c r="AG872" s="1165"/>
      <c r="AH872" s="1166"/>
      <c r="AI872" s="587">
        <f t="shared" si="113"/>
        <v>0</v>
      </c>
      <c r="AK872" s="1163">
        <v>345</v>
      </c>
      <c r="AL872" s="1164"/>
      <c r="AM872" s="1165"/>
      <c r="AN872" s="1166"/>
      <c r="AO872" s="587">
        <f t="shared" si="114"/>
        <v>0</v>
      </c>
      <c r="AQ872" s="1163">
        <v>345</v>
      </c>
      <c r="AR872" s="1164"/>
      <c r="AS872" s="1165"/>
      <c r="AT872" s="1166"/>
      <c r="AU872" s="587">
        <f t="shared" si="115"/>
        <v>0</v>
      </c>
      <c r="AW872" s="1163">
        <v>345</v>
      </c>
      <c r="AX872" s="1164"/>
      <c r="AY872" s="1165"/>
      <c r="AZ872" s="1166"/>
      <c r="BA872" s="587">
        <f t="shared" si="116"/>
        <v>0</v>
      </c>
    </row>
    <row r="873" spans="1:53" s="17" customFormat="1" ht="16.75" hidden="1" customHeight="1" outlineLevel="2">
      <c r="A873" s="1163">
        <v>346</v>
      </c>
      <c r="B873" s="1164"/>
      <c r="C873" s="1165"/>
      <c r="D873" s="1166"/>
      <c r="E873" s="587">
        <f t="shared" si="108"/>
        <v>0</v>
      </c>
      <c r="G873" s="1163">
        <v>346</v>
      </c>
      <c r="H873" s="1164"/>
      <c r="I873" s="1165"/>
      <c r="J873" s="1166"/>
      <c r="K873" s="587">
        <f t="shared" si="109"/>
        <v>0</v>
      </c>
      <c r="M873" s="1163">
        <v>346</v>
      </c>
      <c r="N873" s="1164"/>
      <c r="O873" s="1165"/>
      <c r="P873" s="1166"/>
      <c r="Q873" s="587">
        <f t="shared" si="110"/>
        <v>0</v>
      </c>
      <c r="S873" s="1163">
        <v>346</v>
      </c>
      <c r="T873" s="1164"/>
      <c r="U873" s="1165"/>
      <c r="V873" s="1166"/>
      <c r="W873" s="587">
        <f t="shared" si="111"/>
        <v>0</v>
      </c>
      <c r="Y873" s="1163">
        <v>346</v>
      </c>
      <c r="Z873" s="1164"/>
      <c r="AA873" s="1165"/>
      <c r="AB873" s="1166"/>
      <c r="AC873" s="587">
        <f t="shared" si="112"/>
        <v>0</v>
      </c>
      <c r="AE873" s="1163">
        <v>346</v>
      </c>
      <c r="AF873" s="1164"/>
      <c r="AG873" s="1165"/>
      <c r="AH873" s="1166"/>
      <c r="AI873" s="587">
        <f t="shared" si="113"/>
        <v>0</v>
      </c>
      <c r="AK873" s="1163">
        <v>346</v>
      </c>
      <c r="AL873" s="1164"/>
      <c r="AM873" s="1165"/>
      <c r="AN873" s="1166"/>
      <c r="AO873" s="587">
        <f t="shared" si="114"/>
        <v>0</v>
      </c>
      <c r="AQ873" s="1163">
        <v>346</v>
      </c>
      <c r="AR873" s="1164"/>
      <c r="AS873" s="1165"/>
      <c r="AT873" s="1166"/>
      <c r="AU873" s="587">
        <f t="shared" si="115"/>
        <v>0</v>
      </c>
      <c r="AW873" s="1163">
        <v>346</v>
      </c>
      <c r="AX873" s="1164"/>
      <c r="AY873" s="1165"/>
      <c r="AZ873" s="1166"/>
      <c r="BA873" s="587">
        <f t="shared" si="116"/>
        <v>0</v>
      </c>
    </row>
    <row r="874" spans="1:53" s="17" customFormat="1" ht="16.75" hidden="1" customHeight="1" outlineLevel="2">
      <c r="A874" s="1163">
        <v>347</v>
      </c>
      <c r="B874" s="1164"/>
      <c r="C874" s="1165"/>
      <c r="D874" s="1166"/>
      <c r="E874" s="587">
        <f t="shared" si="108"/>
        <v>0</v>
      </c>
      <c r="G874" s="1163">
        <v>347</v>
      </c>
      <c r="H874" s="1164"/>
      <c r="I874" s="1165"/>
      <c r="J874" s="1166"/>
      <c r="K874" s="587">
        <f t="shared" si="109"/>
        <v>0</v>
      </c>
      <c r="M874" s="1163">
        <v>347</v>
      </c>
      <c r="N874" s="1164"/>
      <c r="O874" s="1165"/>
      <c r="P874" s="1166"/>
      <c r="Q874" s="587">
        <f t="shared" si="110"/>
        <v>0</v>
      </c>
      <c r="S874" s="1163">
        <v>347</v>
      </c>
      <c r="T874" s="1164"/>
      <c r="U874" s="1165"/>
      <c r="V874" s="1166"/>
      <c r="W874" s="587">
        <f t="shared" si="111"/>
        <v>0</v>
      </c>
      <c r="Y874" s="1163">
        <v>347</v>
      </c>
      <c r="Z874" s="1164"/>
      <c r="AA874" s="1165"/>
      <c r="AB874" s="1166"/>
      <c r="AC874" s="587">
        <f t="shared" si="112"/>
        <v>0</v>
      </c>
      <c r="AE874" s="1163">
        <v>347</v>
      </c>
      <c r="AF874" s="1164"/>
      <c r="AG874" s="1165"/>
      <c r="AH874" s="1166"/>
      <c r="AI874" s="587">
        <f t="shared" si="113"/>
        <v>0</v>
      </c>
      <c r="AK874" s="1163">
        <v>347</v>
      </c>
      <c r="AL874" s="1164"/>
      <c r="AM874" s="1165"/>
      <c r="AN874" s="1166"/>
      <c r="AO874" s="587">
        <f t="shared" si="114"/>
        <v>0</v>
      </c>
      <c r="AQ874" s="1163">
        <v>347</v>
      </c>
      <c r="AR874" s="1164"/>
      <c r="AS874" s="1165"/>
      <c r="AT874" s="1166"/>
      <c r="AU874" s="587">
        <f t="shared" si="115"/>
        <v>0</v>
      </c>
      <c r="AW874" s="1163">
        <v>347</v>
      </c>
      <c r="AX874" s="1164"/>
      <c r="AY874" s="1165"/>
      <c r="AZ874" s="1166"/>
      <c r="BA874" s="587">
        <f t="shared" si="116"/>
        <v>0</v>
      </c>
    </row>
    <row r="875" spans="1:53" s="17" customFormat="1" ht="16.75" hidden="1" customHeight="1" outlineLevel="2">
      <c r="A875" s="1163">
        <v>348</v>
      </c>
      <c r="B875" s="1164"/>
      <c r="C875" s="1165"/>
      <c r="D875" s="1166"/>
      <c r="E875" s="587">
        <f t="shared" si="108"/>
        <v>0</v>
      </c>
      <c r="G875" s="1163">
        <v>348</v>
      </c>
      <c r="H875" s="1164"/>
      <c r="I875" s="1165"/>
      <c r="J875" s="1166"/>
      <c r="K875" s="587">
        <f t="shared" si="109"/>
        <v>0</v>
      </c>
      <c r="M875" s="1163">
        <v>348</v>
      </c>
      <c r="N875" s="1164"/>
      <c r="O875" s="1165"/>
      <c r="P875" s="1166"/>
      <c r="Q875" s="587">
        <f t="shared" si="110"/>
        <v>0</v>
      </c>
      <c r="S875" s="1163">
        <v>348</v>
      </c>
      <c r="T875" s="1164"/>
      <c r="U875" s="1165"/>
      <c r="V875" s="1166"/>
      <c r="W875" s="587">
        <f t="shared" si="111"/>
        <v>0</v>
      </c>
      <c r="Y875" s="1163">
        <v>348</v>
      </c>
      <c r="Z875" s="1164"/>
      <c r="AA875" s="1165"/>
      <c r="AB875" s="1166"/>
      <c r="AC875" s="587">
        <f t="shared" si="112"/>
        <v>0</v>
      </c>
      <c r="AE875" s="1163">
        <v>348</v>
      </c>
      <c r="AF875" s="1164"/>
      <c r="AG875" s="1165"/>
      <c r="AH875" s="1166"/>
      <c r="AI875" s="587">
        <f t="shared" si="113"/>
        <v>0</v>
      </c>
      <c r="AK875" s="1163">
        <v>348</v>
      </c>
      <c r="AL875" s="1164"/>
      <c r="AM875" s="1165"/>
      <c r="AN875" s="1166"/>
      <c r="AO875" s="587">
        <f t="shared" si="114"/>
        <v>0</v>
      </c>
      <c r="AQ875" s="1163">
        <v>348</v>
      </c>
      <c r="AR875" s="1164"/>
      <c r="AS875" s="1165"/>
      <c r="AT875" s="1166"/>
      <c r="AU875" s="587">
        <f t="shared" si="115"/>
        <v>0</v>
      </c>
      <c r="AW875" s="1163">
        <v>348</v>
      </c>
      <c r="AX875" s="1164"/>
      <c r="AY875" s="1165"/>
      <c r="AZ875" s="1166"/>
      <c r="BA875" s="587">
        <f t="shared" si="116"/>
        <v>0</v>
      </c>
    </row>
    <row r="876" spans="1:53" s="17" customFormat="1" ht="16.75" hidden="1" customHeight="1" outlineLevel="2">
      <c r="A876" s="1163">
        <v>349</v>
      </c>
      <c r="B876" s="1164"/>
      <c r="C876" s="1165"/>
      <c r="D876" s="1166"/>
      <c r="E876" s="587">
        <f t="shared" si="108"/>
        <v>0</v>
      </c>
      <c r="G876" s="1163">
        <v>349</v>
      </c>
      <c r="H876" s="1164"/>
      <c r="I876" s="1165"/>
      <c r="J876" s="1166"/>
      <c r="K876" s="587">
        <f t="shared" si="109"/>
        <v>0</v>
      </c>
      <c r="M876" s="1163">
        <v>349</v>
      </c>
      <c r="N876" s="1164"/>
      <c r="O876" s="1165"/>
      <c r="P876" s="1166"/>
      <c r="Q876" s="587">
        <f t="shared" si="110"/>
        <v>0</v>
      </c>
      <c r="S876" s="1163">
        <v>349</v>
      </c>
      <c r="T876" s="1164"/>
      <c r="U876" s="1165"/>
      <c r="V876" s="1166"/>
      <c r="W876" s="587">
        <f t="shared" si="111"/>
        <v>0</v>
      </c>
      <c r="Y876" s="1163">
        <v>349</v>
      </c>
      <c r="Z876" s="1164"/>
      <c r="AA876" s="1165"/>
      <c r="AB876" s="1166"/>
      <c r="AC876" s="587">
        <f t="shared" si="112"/>
        <v>0</v>
      </c>
      <c r="AE876" s="1163">
        <v>349</v>
      </c>
      <c r="AF876" s="1164"/>
      <c r="AG876" s="1165"/>
      <c r="AH876" s="1166"/>
      <c r="AI876" s="587">
        <f t="shared" si="113"/>
        <v>0</v>
      </c>
      <c r="AK876" s="1163">
        <v>349</v>
      </c>
      <c r="AL876" s="1164"/>
      <c r="AM876" s="1165"/>
      <c r="AN876" s="1166"/>
      <c r="AO876" s="587">
        <f t="shared" si="114"/>
        <v>0</v>
      </c>
      <c r="AQ876" s="1163">
        <v>349</v>
      </c>
      <c r="AR876" s="1164"/>
      <c r="AS876" s="1165"/>
      <c r="AT876" s="1166"/>
      <c r="AU876" s="587">
        <f t="shared" si="115"/>
        <v>0</v>
      </c>
      <c r="AW876" s="1163">
        <v>349</v>
      </c>
      <c r="AX876" s="1164"/>
      <c r="AY876" s="1165"/>
      <c r="AZ876" s="1166"/>
      <c r="BA876" s="587">
        <f t="shared" si="116"/>
        <v>0</v>
      </c>
    </row>
    <row r="877" spans="1:53" s="17" customFormat="1" ht="16.75" hidden="1" customHeight="1" outlineLevel="2">
      <c r="A877" s="1163">
        <v>350</v>
      </c>
      <c r="B877" s="1164"/>
      <c r="C877" s="1165"/>
      <c r="D877" s="1166"/>
      <c r="E877" s="587">
        <f t="shared" si="108"/>
        <v>0</v>
      </c>
      <c r="G877" s="1163">
        <v>350</v>
      </c>
      <c r="H877" s="1164"/>
      <c r="I877" s="1165"/>
      <c r="J877" s="1166"/>
      <c r="K877" s="587">
        <f t="shared" si="109"/>
        <v>0</v>
      </c>
      <c r="M877" s="1163">
        <v>350</v>
      </c>
      <c r="N877" s="1164"/>
      <c r="O877" s="1165"/>
      <c r="P877" s="1166"/>
      <c r="Q877" s="587">
        <f t="shared" si="110"/>
        <v>0</v>
      </c>
      <c r="S877" s="1163">
        <v>350</v>
      </c>
      <c r="T877" s="1164"/>
      <c r="U877" s="1165"/>
      <c r="V877" s="1166"/>
      <c r="W877" s="587">
        <f t="shared" si="111"/>
        <v>0</v>
      </c>
      <c r="Y877" s="1163">
        <v>350</v>
      </c>
      <c r="Z877" s="1164"/>
      <c r="AA877" s="1165"/>
      <c r="AB877" s="1166"/>
      <c r="AC877" s="587">
        <f t="shared" si="112"/>
        <v>0</v>
      </c>
      <c r="AE877" s="1163">
        <v>350</v>
      </c>
      <c r="AF877" s="1164"/>
      <c r="AG877" s="1165"/>
      <c r="AH877" s="1166"/>
      <c r="AI877" s="587">
        <f t="shared" si="113"/>
        <v>0</v>
      </c>
      <c r="AK877" s="1163">
        <v>350</v>
      </c>
      <c r="AL877" s="1164"/>
      <c r="AM877" s="1165"/>
      <c r="AN877" s="1166"/>
      <c r="AO877" s="587">
        <f t="shared" si="114"/>
        <v>0</v>
      </c>
      <c r="AQ877" s="1163">
        <v>350</v>
      </c>
      <c r="AR877" s="1164"/>
      <c r="AS877" s="1165"/>
      <c r="AT877" s="1166"/>
      <c r="AU877" s="587">
        <f t="shared" si="115"/>
        <v>0</v>
      </c>
      <c r="AW877" s="1163">
        <v>350</v>
      </c>
      <c r="AX877" s="1164"/>
      <c r="AY877" s="1165"/>
      <c r="AZ877" s="1166"/>
      <c r="BA877" s="587">
        <f t="shared" si="116"/>
        <v>0</v>
      </c>
    </row>
    <row r="878" spans="1:53" s="17" customFormat="1" ht="16.75" hidden="1" customHeight="1" outlineLevel="2">
      <c r="A878" s="1163">
        <v>351</v>
      </c>
      <c r="B878" s="1164"/>
      <c r="C878" s="1165"/>
      <c r="D878" s="1166"/>
      <c r="E878" s="587">
        <f t="shared" si="108"/>
        <v>0</v>
      </c>
      <c r="G878" s="1163">
        <v>351</v>
      </c>
      <c r="H878" s="1164"/>
      <c r="I878" s="1165"/>
      <c r="J878" s="1166"/>
      <c r="K878" s="587">
        <f t="shared" si="109"/>
        <v>0</v>
      </c>
      <c r="M878" s="1163">
        <v>351</v>
      </c>
      <c r="N878" s="1164"/>
      <c r="O878" s="1165"/>
      <c r="P878" s="1166"/>
      <c r="Q878" s="587">
        <f t="shared" si="110"/>
        <v>0</v>
      </c>
      <c r="S878" s="1163">
        <v>351</v>
      </c>
      <c r="T878" s="1164"/>
      <c r="U878" s="1165"/>
      <c r="V878" s="1166"/>
      <c r="W878" s="587">
        <f t="shared" si="111"/>
        <v>0</v>
      </c>
      <c r="Y878" s="1163">
        <v>351</v>
      </c>
      <c r="Z878" s="1164"/>
      <c r="AA878" s="1165"/>
      <c r="AB878" s="1166"/>
      <c r="AC878" s="587">
        <f t="shared" si="112"/>
        <v>0</v>
      </c>
      <c r="AE878" s="1163">
        <v>351</v>
      </c>
      <c r="AF878" s="1164"/>
      <c r="AG878" s="1165"/>
      <c r="AH878" s="1166"/>
      <c r="AI878" s="587">
        <f t="shared" si="113"/>
        <v>0</v>
      </c>
      <c r="AK878" s="1163">
        <v>351</v>
      </c>
      <c r="AL878" s="1164"/>
      <c r="AM878" s="1165"/>
      <c r="AN878" s="1166"/>
      <c r="AO878" s="587">
        <f t="shared" si="114"/>
        <v>0</v>
      </c>
      <c r="AQ878" s="1163">
        <v>351</v>
      </c>
      <c r="AR878" s="1164"/>
      <c r="AS878" s="1165"/>
      <c r="AT878" s="1166"/>
      <c r="AU878" s="587">
        <f t="shared" si="115"/>
        <v>0</v>
      </c>
      <c r="AW878" s="1163">
        <v>351</v>
      </c>
      <c r="AX878" s="1164"/>
      <c r="AY878" s="1165"/>
      <c r="AZ878" s="1166"/>
      <c r="BA878" s="587">
        <f t="shared" si="116"/>
        <v>0</v>
      </c>
    </row>
    <row r="879" spans="1:53" s="17" customFormat="1" ht="16.75" hidden="1" customHeight="1" outlineLevel="2">
      <c r="A879" s="1163">
        <v>352</v>
      </c>
      <c r="B879" s="1164"/>
      <c r="C879" s="1165"/>
      <c r="D879" s="1166"/>
      <c r="E879" s="587">
        <f t="shared" si="108"/>
        <v>0</v>
      </c>
      <c r="G879" s="1163">
        <v>352</v>
      </c>
      <c r="H879" s="1164"/>
      <c r="I879" s="1165"/>
      <c r="J879" s="1166"/>
      <c r="K879" s="587">
        <f t="shared" si="109"/>
        <v>0</v>
      </c>
      <c r="M879" s="1163">
        <v>352</v>
      </c>
      <c r="N879" s="1164"/>
      <c r="O879" s="1165"/>
      <c r="P879" s="1166"/>
      <c r="Q879" s="587">
        <f t="shared" si="110"/>
        <v>0</v>
      </c>
      <c r="S879" s="1163">
        <v>352</v>
      </c>
      <c r="T879" s="1164"/>
      <c r="U879" s="1165"/>
      <c r="V879" s="1166"/>
      <c r="W879" s="587">
        <f t="shared" si="111"/>
        <v>0</v>
      </c>
      <c r="Y879" s="1163">
        <v>352</v>
      </c>
      <c r="Z879" s="1164"/>
      <c r="AA879" s="1165"/>
      <c r="AB879" s="1166"/>
      <c r="AC879" s="587">
        <f t="shared" si="112"/>
        <v>0</v>
      </c>
      <c r="AE879" s="1163">
        <v>352</v>
      </c>
      <c r="AF879" s="1164"/>
      <c r="AG879" s="1165"/>
      <c r="AH879" s="1166"/>
      <c r="AI879" s="587">
        <f t="shared" si="113"/>
        <v>0</v>
      </c>
      <c r="AK879" s="1163">
        <v>352</v>
      </c>
      <c r="AL879" s="1164"/>
      <c r="AM879" s="1165"/>
      <c r="AN879" s="1166"/>
      <c r="AO879" s="587">
        <f t="shared" si="114"/>
        <v>0</v>
      </c>
      <c r="AQ879" s="1163">
        <v>352</v>
      </c>
      <c r="AR879" s="1164"/>
      <c r="AS879" s="1165"/>
      <c r="AT879" s="1166"/>
      <c r="AU879" s="587">
        <f t="shared" si="115"/>
        <v>0</v>
      </c>
      <c r="AW879" s="1163">
        <v>352</v>
      </c>
      <c r="AX879" s="1164"/>
      <c r="AY879" s="1165"/>
      <c r="AZ879" s="1166"/>
      <c r="BA879" s="587">
        <f t="shared" si="116"/>
        <v>0</v>
      </c>
    </row>
    <row r="880" spans="1:53" s="17" customFormat="1" ht="16.75" hidden="1" customHeight="1" outlineLevel="2">
      <c r="A880" s="1163">
        <v>353</v>
      </c>
      <c r="B880" s="1164"/>
      <c r="C880" s="1165"/>
      <c r="D880" s="1166"/>
      <c r="E880" s="587">
        <f t="shared" si="108"/>
        <v>0</v>
      </c>
      <c r="G880" s="1163">
        <v>353</v>
      </c>
      <c r="H880" s="1164"/>
      <c r="I880" s="1165"/>
      <c r="J880" s="1166"/>
      <c r="K880" s="587">
        <f t="shared" si="109"/>
        <v>0</v>
      </c>
      <c r="M880" s="1163">
        <v>353</v>
      </c>
      <c r="N880" s="1164"/>
      <c r="O880" s="1165"/>
      <c r="P880" s="1166"/>
      <c r="Q880" s="587">
        <f t="shared" si="110"/>
        <v>0</v>
      </c>
      <c r="S880" s="1163">
        <v>353</v>
      </c>
      <c r="T880" s="1164"/>
      <c r="U880" s="1165"/>
      <c r="V880" s="1166"/>
      <c r="W880" s="587">
        <f t="shared" si="111"/>
        <v>0</v>
      </c>
      <c r="Y880" s="1163">
        <v>353</v>
      </c>
      <c r="Z880" s="1164"/>
      <c r="AA880" s="1165"/>
      <c r="AB880" s="1166"/>
      <c r="AC880" s="587">
        <f t="shared" si="112"/>
        <v>0</v>
      </c>
      <c r="AE880" s="1163">
        <v>353</v>
      </c>
      <c r="AF880" s="1164"/>
      <c r="AG880" s="1165"/>
      <c r="AH880" s="1166"/>
      <c r="AI880" s="587">
        <f t="shared" si="113"/>
        <v>0</v>
      </c>
      <c r="AK880" s="1163">
        <v>353</v>
      </c>
      <c r="AL880" s="1164"/>
      <c r="AM880" s="1165"/>
      <c r="AN880" s="1166"/>
      <c r="AO880" s="587">
        <f t="shared" si="114"/>
        <v>0</v>
      </c>
      <c r="AQ880" s="1163">
        <v>353</v>
      </c>
      <c r="AR880" s="1164"/>
      <c r="AS880" s="1165"/>
      <c r="AT880" s="1166"/>
      <c r="AU880" s="587">
        <f t="shared" si="115"/>
        <v>0</v>
      </c>
      <c r="AW880" s="1163">
        <v>353</v>
      </c>
      <c r="AX880" s="1164"/>
      <c r="AY880" s="1165"/>
      <c r="AZ880" s="1166"/>
      <c r="BA880" s="587">
        <f t="shared" si="116"/>
        <v>0</v>
      </c>
    </row>
    <row r="881" spans="1:53" s="17" customFormat="1" ht="16.75" hidden="1" customHeight="1" outlineLevel="2">
      <c r="A881" s="1163">
        <v>354</v>
      </c>
      <c r="B881" s="1164"/>
      <c r="C881" s="1165"/>
      <c r="D881" s="1166"/>
      <c r="E881" s="587">
        <f t="shared" si="108"/>
        <v>0</v>
      </c>
      <c r="G881" s="1163">
        <v>354</v>
      </c>
      <c r="H881" s="1164"/>
      <c r="I881" s="1165"/>
      <c r="J881" s="1166"/>
      <c r="K881" s="587">
        <f t="shared" si="109"/>
        <v>0</v>
      </c>
      <c r="M881" s="1163">
        <v>354</v>
      </c>
      <c r="N881" s="1164"/>
      <c r="O881" s="1165"/>
      <c r="P881" s="1166"/>
      <c r="Q881" s="587">
        <f t="shared" si="110"/>
        <v>0</v>
      </c>
      <c r="S881" s="1163">
        <v>354</v>
      </c>
      <c r="T881" s="1164"/>
      <c r="U881" s="1165"/>
      <c r="V881" s="1166"/>
      <c r="W881" s="587">
        <f t="shared" si="111"/>
        <v>0</v>
      </c>
      <c r="Y881" s="1163">
        <v>354</v>
      </c>
      <c r="Z881" s="1164"/>
      <c r="AA881" s="1165"/>
      <c r="AB881" s="1166"/>
      <c r="AC881" s="587">
        <f t="shared" si="112"/>
        <v>0</v>
      </c>
      <c r="AE881" s="1163">
        <v>354</v>
      </c>
      <c r="AF881" s="1164"/>
      <c r="AG881" s="1165"/>
      <c r="AH881" s="1166"/>
      <c r="AI881" s="587">
        <f t="shared" si="113"/>
        <v>0</v>
      </c>
      <c r="AK881" s="1163">
        <v>354</v>
      </c>
      <c r="AL881" s="1164"/>
      <c r="AM881" s="1165"/>
      <c r="AN881" s="1166"/>
      <c r="AO881" s="587">
        <f t="shared" si="114"/>
        <v>0</v>
      </c>
      <c r="AQ881" s="1163">
        <v>354</v>
      </c>
      <c r="AR881" s="1164"/>
      <c r="AS881" s="1165"/>
      <c r="AT881" s="1166"/>
      <c r="AU881" s="587">
        <f t="shared" si="115"/>
        <v>0</v>
      </c>
      <c r="AW881" s="1163">
        <v>354</v>
      </c>
      <c r="AX881" s="1164"/>
      <c r="AY881" s="1165"/>
      <c r="AZ881" s="1166"/>
      <c r="BA881" s="587">
        <f t="shared" si="116"/>
        <v>0</v>
      </c>
    </row>
    <row r="882" spans="1:53" s="17" customFormat="1" ht="16.75" hidden="1" customHeight="1" outlineLevel="2">
      <c r="A882" s="1163">
        <v>355</v>
      </c>
      <c r="B882" s="1164"/>
      <c r="C882" s="1165"/>
      <c r="D882" s="1166"/>
      <c r="E882" s="587">
        <f t="shared" si="108"/>
        <v>0</v>
      </c>
      <c r="G882" s="1163">
        <v>355</v>
      </c>
      <c r="H882" s="1164"/>
      <c r="I882" s="1165"/>
      <c r="J882" s="1166"/>
      <c r="K882" s="587">
        <f t="shared" si="109"/>
        <v>0</v>
      </c>
      <c r="M882" s="1163">
        <v>355</v>
      </c>
      <c r="N882" s="1164"/>
      <c r="O882" s="1165"/>
      <c r="P882" s="1166"/>
      <c r="Q882" s="587">
        <f t="shared" si="110"/>
        <v>0</v>
      </c>
      <c r="S882" s="1163">
        <v>355</v>
      </c>
      <c r="T882" s="1164"/>
      <c r="U882" s="1165"/>
      <c r="V882" s="1166"/>
      <c r="W882" s="587">
        <f t="shared" si="111"/>
        <v>0</v>
      </c>
      <c r="Y882" s="1163">
        <v>355</v>
      </c>
      <c r="Z882" s="1164"/>
      <c r="AA882" s="1165"/>
      <c r="AB882" s="1166"/>
      <c r="AC882" s="587">
        <f t="shared" si="112"/>
        <v>0</v>
      </c>
      <c r="AE882" s="1163">
        <v>355</v>
      </c>
      <c r="AF882" s="1164"/>
      <c r="AG882" s="1165"/>
      <c r="AH882" s="1166"/>
      <c r="AI882" s="587">
        <f t="shared" si="113"/>
        <v>0</v>
      </c>
      <c r="AK882" s="1163">
        <v>355</v>
      </c>
      <c r="AL882" s="1164"/>
      <c r="AM882" s="1165"/>
      <c r="AN882" s="1166"/>
      <c r="AO882" s="587">
        <f t="shared" si="114"/>
        <v>0</v>
      </c>
      <c r="AQ882" s="1163">
        <v>355</v>
      </c>
      <c r="AR882" s="1164"/>
      <c r="AS882" s="1165"/>
      <c r="AT882" s="1166"/>
      <c r="AU882" s="587">
        <f t="shared" si="115"/>
        <v>0</v>
      </c>
      <c r="AW882" s="1163">
        <v>355</v>
      </c>
      <c r="AX882" s="1164"/>
      <c r="AY882" s="1165"/>
      <c r="AZ882" s="1166"/>
      <c r="BA882" s="587">
        <f t="shared" si="116"/>
        <v>0</v>
      </c>
    </row>
    <row r="883" spans="1:53" s="17" customFormat="1" ht="16.75" hidden="1" customHeight="1" outlineLevel="2">
      <c r="A883" s="1163">
        <v>356</v>
      </c>
      <c r="B883" s="1164"/>
      <c r="C883" s="1165"/>
      <c r="D883" s="1166"/>
      <c r="E883" s="587">
        <f t="shared" si="108"/>
        <v>0</v>
      </c>
      <c r="G883" s="1163">
        <v>356</v>
      </c>
      <c r="H883" s="1164"/>
      <c r="I883" s="1165"/>
      <c r="J883" s="1166"/>
      <c r="K883" s="587">
        <f t="shared" si="109"/>
        <v>0</v>
      </c>
      <c r="M883" s="1163">
        <v>356</v>
      </c>
      <c r="N883" s="1164"/>
      <c r="O883" s="1165"/>
      <c r="P883" s="1166"/>
      <c r="Q883" s="587">
        <f t="shared" si="110"/>
        <v>0</v>
      </c>
      <c r="S883" s="1163">
        <v>356</v>
      </c>
      <c r="T883" s="1164"/>
      <c r="U883" s="1165"/>
      <c r="V883" s="1166"/>
      <c r="W883" s="587">
        <f t="shared" si="111"/>
        <v>0</v>
      </c>
      <c r="Y883" s="1163">
        <v>356</v>
      </c>
      <c r="Z883" s="1164"/>
      <c r="AA883" s="1165"/>
      <c r="AB883" s="1166"/>
      <c r="AC883" s="587">
        <f t="shared" si="112"/>
        <v>0</v>
      </c>
      <c r="AE883" s="1163">
        <v>356</v>
      </c>
      <c r="AF883" s="1164"/>
      <c r="AG883" s="1165"/>
      <c r="AH883" s="1166"/>
      <c r="AI883" s="587">
        <f t="shared" si="113"/>
        <v>0</v>
      </c>
      <c r="AK883" s="1163">
        <v>356</v>
      </c>
      <c r="AL883" s="1164"/>
      <c r="AM883" s="1165"/>
      <c r="AN883" s="1166"/>
      <c r="AO883" s="587">
        <f t="shared" si="114"/>
        <v>0</v>
      </c>
      <c r="AQ883" s="1163">
        <v>356</v>
      </c>
      <c r="AR883" s="1164"/>
      <c r="AS883" s="1165"/>
      <c r="AT883" s="1166"/>
      <c r="AU883" s="587">
        <f t="shared" si="115"/>
        <v>0</v>
      </c>
      <c r="AW883" s="1163">
        <v>356</v>
      </c>
      <c r="AX883" s="1164"/>
      <c r="AY883" s="1165"/>
      <c r="AZ883" s="1166"/>
      <c r="BA883" s="587">
        <f t="shared" si="116"/>
        <v>0</v>
      </c>
    </row>
    <row r="884" spans="1:53" s="17" customFormat="1" ht="16.75" hidden="1" customHeight="1" outlineLevel="2">
      <c r="A884" s="1163">
        <v>357</v>
      </c>
      <c r="B884" s="1164"/>
      <c r="C884" s="1165"/>
      <c r="D884" s="1166"/>
      <c r="E884" s="587">
        <f t="shared" si="108"/>
        <v>0</v>
      </c>
      <c r="G884" s="1163">
        <v>357</v>
      </c>
      <c r="H884" s="1164"/>
      <c r="I884" s="1165"/>
      <c r="J884" s="1166"/>
      <c r="K884" s="587">
        <f t="shared" si="109"/>
        <v>0</v>
      </c>
      <c r="M884" s="1163">
        <v>357</v>
      </c>
      <c r="N884" s="1164"/>
      <c r="O884" s="1165"/>
      <c r="P884" s="1166"/>
      <c r="Q884" s="587">
        <f t="shared" si="110"/>
        <v>0</v>
      </c>
      <c r="S884" s="1163">
        <v>357</v>
      </c>
      <c r="T884" s="1164"/>
      <c r="U884" s="1165"/>
      <c r="V884" s="1166"/>
      <c r="W884" s="587">
        <f t="shared" si="111"/>
        <v>0</v>
      </c>
      <c r="Y884" s="1163">
        <v>357</v>
      </c>
      <c r="Z884" s="1164"/>
      <c r="AA884" s="1165"/>
      <c r="AB884" s="1166"/>
      <c r="AC884" s="587">
        <f t="shared" si="112"/>
        <v>0</v>
      </c>
      <c r="AE884" s="1163">
        <v>357</v>
      </c>
      <c r="AF884" s="1164"/>
      <c r="AG884" s="1165"/>
      <c r="AH884" s="1166"/>
      <c r="AI884" s="587">
        <f t="shared" si="113"/>
        <v>0</v>
      </c>
      <c r="AK884" s="1163">
        <v>357</v>
      </c>
      <c r="AL884" s="1164"/>
      <c r="AM884" s="1165"/>
      <c r="AN884" s="1166"/>
      <c r="AO884" s="587">
        <f t="shared" si="114"/>
        <v>0</v>
      </c>
      <c r="AQ884" s="1163">
        <v>357</v>
      </c>
      <c r="AR884" s="1164"/>
      <c r="AS884" s="1165"/>
      <c r="AT884" s="1166"/>
      <c r="AU884" s="587">
        <f t="shared" si="115"/>
        <v>0</v>
      </c>
      <c r="AW884" s="1163">
        <v>357</v>
      </c>
      <c r="AX884" s="1164"/>
      <c r="AY884" s="1165"/>
      <c r="AZ884" s="1166"/>
      <c r="BA884" s="587">
        <f t="shared" si="116"/>
        <v>0</v>
      </c>
    </row>
    <row r="885" spans="1:53" s="17" customFormat="1" ht="16.75" hidden="1" customHeight="1" outlineLevel="2">
      <c r="A885" s="1163">
        <v>358</v>
      </c>
      <c r="B885" s="1164"/>
      <c r="C885" s="1165"/>
      <c r="D885" s="1166"/>
      <c r="E885" s="587">
        <f t="shared" si="108"/>
        <v>0</v>
      </c>
      <c r="G885" s="1163">
        <v>358</v>
      </c>
      <c r="H885" s="1164"/>
      <c r="I885" s="1165"/>
      <c r="J885" s="1166"/>
      <c r="K885" s="587">
        <f t="shared" si="109"/>
        <v>0</v>
      </c>
      <c r="M885" s="1163">
        <v>358</v>
      </c>
      <c r="N885" s="1164"/>
      <c r="O885" s="1165"/>
      <c r="P885" s="1166"/>
      <c r="Q885" s="587">
        <f t="shared" si="110"/>
        <v>0</v>
      </c>
      <c r="S885" s="1163">
        <v>358</v>
      </c>
      <c r="T885" s="1164"/>
      <c r="U885" s="1165"/>
      <c r="V885" s="1166"/>
      <c r="W885" s="587">
        <f t="shared" si="111"/>
        <v>0</v>
      </c>
      <c r="Y885" s="1163">
        <v>358</v>
      </c>
      <c r="Z885" s="1164"/>
      <c r="AA885" s="1165"/>
      <c r="AB885" s="1166"/>
      <c r="AC885" s="587">
        <f t="shared" si="112"/>
        <v>0</v>
      </c>
      <c r="AE885" s="1163">
        <v>358</v>
      </c>
      <c r="AF885" s="1164"/>
      <c r="AG885" s="1165"/>
      <c r="AH885" s="1166"/>
      <c r="AI885" s="587">
        <f t="shared" si="113"/>
        <v>0</v>
      </c>
      <c r="AK885" s="1163">
        <v>358</v>
      </c>
      <c r="AL885" s="1164"/>
      <c r="AM885" s="1165"/>
      <c r="AN885" s="1166"/>
      <c r="AO885" s="587">
        <f t="shared" si="114"/>
        <v>0</v>
      </c>
      <c r="AQ885" s="1163">
        <v>358</v>
      </c>
      <c r="AR885" s="1164"/>
      <c r="AS885" s="1165"/>
      <c r="AT885" s="1166"/>
      <c r="AU885" s="587">
        <f t="shared" si="115"/>
        <v>0</v>
      </c>
      <c r="AW885" s="1163">
        <v>358</v>
      </c>
      <c r="AX885" s="1164"/>
      <c r="AY885" s="1165"/>
      <c r="AZ885" s="1166"/>
      <c r="BA885" s="587">
        <f t="shared" si="116"/>
        <v>0</v>
      </c>
    </row>
    <row r="886" spans="1:53" s="17" customFormat="1" ht="16.75" hidden="1" customHeight="1" outlineLevel="2">
      <c r="A886" s="1163">
        <v>359</v>
      </c>
      <c r="B886" s="1164"/>
      <c r="C886" s="1165"/>
      <c r="D886" s="1166"/>
      <c r="E886" s="587">
        <f t="shared" si="108"/>
        <v>0</v>
      </c>
      <c r="G886" s="1163">
        <v>359</v>
      </c>
      <c r="H886" s="1164"/>
      <c r="I886" s="1165"/>
      <c r="J886" s="1166"/>
      <c r="K886" s="587">
        <f t="shared" si="109"/>
        <v>0</v>
      </c>
      <c r="M886" s="1163">
        <v>359</v>
      </c>
      <c r="N886" s="1164"/>
      <c r="O886" s="1165"/>
      <c r="P886" s="1166"/>
      <c r="Q886" s="587">
        <f t="shared" si="110"/>
        <v>0</v>
      </c>
      <c r="S886" s="1163">
        <v>359</v>
      </c>
      <c r="T886" s="1164"/>
      <c r="U886" s="1165"/>
      <c r="V886" s="1166"/>
      <c r="W886" s="587">
        <f t="shared" si="111"/>
        <v>0</v>
      </c>
      <c r="Y886" s="1163">
        <v>359</v>
      </c>
      <c r="Z886" s="1164"/>
      <c r="AA886" s="1165"/>
      <c r="AB886" s="1166"/>
      <c r="AC886" s="587">
        <f t="shared" si="112"/>
        <v>0</v>
      </c>
      <c r="AE886" s="1163">
        <v>359</v>
      </c>
      <c r="AF886" s="1164"/>
      <c r="AG886" s="1165"/>
      <c r="AH886" s="1166"/>
      <c r="AI886" s="587">
        <f t="shared" si="113"/>
        <v>0</v>
      </c>
      <c r="AK886" s="1163">
        <v>359</v>
      </c>
      <c r="AL886" s="1164"/>
      <c r="AM886" s="1165"/>
      <c r="AN886" s="1166"/>
      <c r="AO886" s="587">
        <f t="shared" si="114"/>
        <v>0</v>
      </c>
      <c r="AQ886" s="1163">
        <v>359</v>
      </c>
      <c r="AR886" s="1164"/>
      <c r="AS886" s="1165"/>
      <c r="AT886" s="1166"/>
      <c r="AU886" s="587">
        <f t="shared" si="115"/>
        <v>0</v>
      </c>
      <c r="AW886" s="1163">
        <v>359</v>
      </c>
      <c r="AX886" s="1164"/>
      <c r="AY886" s="1165"/>
      <c r="AZ886" s="1166"/>
      <c r="BA886" s="587">
        <f t="shared" si="116"/>
        <v>0</v>
      </c>
    </row>
    <row r="887" spans="1:53" s="17" customFormat="1" ht="16.75" hidden="1" customHeight="1" outlineLevel="2">
      <c r="A887" s="1163">
        <v>360</v>
      </c>
      <c r="B887" s="1164"/>
      <c r="C887" s="1165"/>
      <c r="D887" s="1166"/>
      <c r="E887" s="587">
        <f t="shared" si="108"/>
        <v>0</v>
      </c>
      <c r="G887" s="1163">
        <v>360</v>
      </c>
      <c r="H887" s="1164"/>
      <c r="I887" s="1165"/>
      <c r="J887" s="1166"/>
      <c r="K887" s="587">
        <f t="shared" si="109"/>
        <v>0</v>
      </c>
      <c r="M887" s="1163">
        <v>360</v>
      </c>
      <c r="N887" s="1164"/>
      <c r="O887" s="1165"/>
      <c r="P887" s="1166"/>
      <c r="Q887" s="587">
        <f t="shared" si="110"/>
        <v>0</v>
      </c>
      <c r="S887" s="1163">
        <v>360</v>
      </c>
      <c r="T887" s="1164"/>
      <c r="U887" s="1165"/>
      <c r="V887" s="1166"/>
      <c r="W887" s="587">
        <f t="shared" si="111"/>
        <v>0</v>
      </c>
      <c r="Y887" s="1163">
        <v>360</v>
      </c>
      <c r="Z887" s="1164"/>
      <c r="AA887" s="1165"/>
      <c r="AB887" s="1166"/>
      <c r="AC887" s="587">
        <f t="shared" si="112"/>
        <v>0</v>
      </c>
      <c r="AE887" s="1163">
        <v>360</v>
      </c>
      <c r="AF887" s="1164"/>
      <c r="AG887" s="1165"/>
      <c r="AH887" s="1166"/>
      <c r="AI887" s="587">
        <f t="shared" si="113"/>
        <v>0</v>
      </c>
      <c r="AK887" s="1163">
        <v>360</v>
      </c>
      <c r="AL887" s="1164"/>
      <c r="AM887" s="1165"/>
      <c r="AN887" s="1166"/>
      <c r="AO887" s="587">
        <f t="shared" si="114"/>
        <v>0</v>
      </c>
      <c r="AQ887" s="1163">
        <v>360</v>
      </c>
      <c r="AR887" s="1164"/>
      <c r="AS887" s="1165"/>
      <c r="AT887" s="1166"/>
      <c r="AU887" s="587">
        <f t="shared" si="115"/>
        <v>0</v>
      </c>
      <c r="AW887" s="1163">
        <v>360</v>
      </c>
      <c r="AX887" s="1164"/>
      <c r="AY887" s="1165"/>
      <c r="AZ887" s="1166"/>
      <c r="BA887" s="587">
        <f t="shared" si="116"/>
        <v>0</v>
      </c>
    </row>
    <row r="888" spans="1:53" s="17" customFormat="1" ht="16.75" hidden="1" customHeight="1" outlineLevel="2">
      <c r="A888" s="1163">
        <v>361</v>
      </c>
      <c r="B888" s="1164"/>
      <c r="C888" s="1165"/>
      <c r="D888" s="1166"/>
      <c r="E888" s="587">
        <f t="shared" ref="E888:E951" si="117">IF(AND(C888&gt;=D$521,C888&lt;=D$520),1,0)</f>
        <v>0</v>
      </c>
      <c r="G888" s="1163">
        <v>361</v>
      </c>
      <c r="H888" s="1164"/>
      <c r="I888" s="1165"/>
      <c r="J888" s="1166"/>
      <c r="K888" s="587">
        <f t="shared" ref="K888:K951" si="118">IF(AND(I888&gt;=J$521,I888&lt;=J$520),1,0)</f>
        <v>0</v>
      </c>
      <c r="M888" s="1163">
        <v>361</v>
      </c>
      <c r="N888" s="1164"/>
      <c r="O888" s="1165"/>
      <c r="P888" s="1166"/>
      <c r="Q888" s="587">
        <f t="shared" ref="Q888:Q951" si="119">IF(AND(O888&gt;=P$521,O888&lt;=P$520),1,0)</f>
        <v>0</v>
      </c>
      <c r="S888" s="1163">
        <v>361</v>
      </c>
      <c r="T888" s="1164"/>
      <c r="U888" s="1165"/>
      <c r="V888" s="1166"/>
      <c r="W888" s="587">
        <f t="shared" ref="W888:W951" si="120">IF(AND(U888&gt;=V$521,U888&lt;=V$520),1,0)</f>
        <v>0</v>
      </c>
      <c r="Y888" s="1163">
        <v>361</v>
      </c>
      <c r="Z888" s="1164"/>
      <c r="AA888" s="1165"/>
      <c r="AB888" s="1166"/>
      <c r="AC888" s="587">
        <f t="shared" ref="AC888:AC951" si="121">IF(AND(AA888&gt;=AB$521,AA888&lt;=AB$520),1,0)</f>
        <v>0</v>
      </c>
      <c r="AE888" s="1163">
        <v>361</v>
      </c>
      <c r="AF888" s="1164"/>
      <c r="AG888" s="1165"/>
      <c r="AH888" s="1166"/>
      <c r="AI888" s="587">
        <f t="shared" ref="AI888:AI951" si="122">IF(AND(AG888&gt;=AH$521,AG888&lt;=AH$520),1,0)</f>
        <v>0</v>
      </c>
      <c r="AK888" s="1163">
        <v>361</v>
      </c>
      <c r="AL888" s="1164"/>
      <c r="AM888" s="1165"/>
      <c r="AN888" s="1166"/>
      <c r="AO888" s="587">
        <f t="shared" ref="AO888:AO951" si="123">IF(AND(AM888&gt;=AN$521,AM888&lt;=AN$520),1,0)</f>
        <v>0</v>
      </c>
      <c r="AQ888" s="1163">
        <v>361</v>
      </c>
      <c r="AR888" s="1164"/>
      <c r="AS888" s="1165"/>
      <c r="AT888" s="1166"/>
      <c r="AU888" s="587">
        <f t="shared" ref="AU888:AU951" si="124">IF(AND(AS888&gt;=AT$521,AS888&lt;=AT$520),1,0)</f>
        <v>0</v>
      </c>
      <c r="AW888" s="1163">
        <v>361</v>
      </c>
      <c r="AX888" s="1164"/>
      <c r="AY888" s="1165"/>
      <c r="AZ888" s="1166"/>
      <c r="BA888" s="587">
        <f t="shared" ref="BA888:BA951" si="125">IF(AND(AY888&gt;=AZ$521,AY888&lt;=AZ$520),1,0)</f>
        <v>0</v>
      </c>
    </row>
    <row r="889" spans="1:53" s="17" customFormat="1" ht="16.75" hidden="1" customHeight="1" outlineLevel="2">
      <c r="A889" s="1163">
        <v>362</v>
      </c>
      <c r="B889" s="1164"/>
      <c r="C889" s="1165"/>
      <c r="D889" s="1166"/>
      <c r="E889" s="587">
        <f t="shared" si="117"/>
        <v>0</v>
      </c>
      <c r="G889" s="1163">
        <v>362</v>
      </c>
      <c r="H889" s="1164"/>
      <c r="I889" s="1165"/>
      <c r="J889" s="1166"/>
      <c r="K889" s="587">
        <f t="shared" si="118"/>
        <v>0</v>
      </c>
      <c r="M889" s="1163">
        <v>362</v>
      </c>
      <c r="N889" s="1164"/>
      <c r="O889" s="1165"/>
      <c r="P889" s="1166"/>
      <c r="Q889" s="587">
        <f t="shared" si="119"/>
        <v>0</v>
      </c>
      <c r="S889" s="1163">
        <v>362</v>
      </c>
      <c r="T889" s="1164"/>
      <c r="U889" s="1165"/>
      <c r="V889" s="1166"/>
      <c r="W889" s="587">
        <f t="shared" si="120"/>
        <v>0</v>
      </c>
      <c r="Y889" s="1163">
        <v>362</v>
      </c>
      <c r="Z889" s="1164"/>
      <c r="AA889" s="1165"/>
      <c r="AB889" s="1166"/>
      <c r="AC889" s="587">
        <f t="shared" si="121"/>
        <v>0</v>
      </c>
      <c r="AE889" s="1163">
        <v>362</v>
      </c>
      <c r="AF889" s="1164"/>
      <c r="AG889" s="1165"/>
      <c r="AH889" s="1166"/>
      <c r="AI889" s="587">
        <f t="shared" si="122"/>
        <v>0</v>
      </c>
      <c r="AK889" s="1163">
        <v>362</v>
      </c>
      <c r="AL889" s="1164"/>
      <c r="AM889" s="1165"/>
      <c r="AN889" s="1166"/>
      <c r="AO889" s="587">
        <f t="shared" si="123"/>
        <v>0</v>
      </c>
      <c r="AQ889" s="1163">
        <v>362</v>
      </c>
      <c r="AR889" s="1164"/>
      <c r="AS889" s="1165"/>
      <c r="AT889" s="1166"/>
      <c r="AU889" s="587">
        <f t="shared" si="124"/>
        <v>0</v>
      </c>
      <c r="AW889" s="1163">
        <v>362</v>
      </c>
      <c r="AX889" s="1164"/>
      <c r="AY889" s="1165"/>
      <c r="AZ889" s="1166"/>
      <c r="BA889" s="587">
        <f t="shared" si="125"/>
        <v>0</v>
      </c>
    </row>
    <row r="890" spans="1:53" s="17" customFormat="1" ht="16.75" hidden="1" customHeight="1" outlineLevel="2">
      <c r="A890" s="1163">
        <v>363</v>
      </c>
      <c r="B890" s="1164"/>
      <c r="C890" s="1165"/>
      <c r="D890" s="1166"/>
      <c r="E890" s="587">
        <f t="shared" si="117"/>
        <v>0</v>
      </c>
      <c r="G890" s="1163">
        <v>363</v>
      </c>
      <c r="H890" s="1164"/>
      <c r="I890" s="1165"/>
      <c r="J890" s="1166"/>
      <c r="K890" s="587">
        <f t="shared" si="118"/>
        <v>0</v>
      </c>
      <c r="M890" s="1163">
        <v>363</v>
      </c>
      <c r="N890" s="1164"/>
      <c r="O890" s="1165"/>
      <c r="P890" s="1166"/>
      <c r="Q890" s="587">
        <f t="shared" si="119"/>
        <v>0</v>
      </c>
      <c r="S890" s="1163">
        <v>363</v>
      </c>
      <c r="T890" s="1164"/>
      <c r="U890" s="1165"/>
      <c r="V890" s="1166"/>
      <c r="W890" s="587">
        <f t="shared" si="120"/>
        <v>0</v>
      </c>
      <c r="Y890" s="1163">
        <v>363</v>
      </c>
      <c r="Z890" s="1164"/>
      <c r="AA890" s="1165"/>
      <c r="AB890" s="1166"/>
      <c r="AC890" s="587">
        <f t="shared" si="121"/>
        <v>0</v>
      </c>
      <c r="AE890" s="1163">
        <v>363</v>
      </c>
      <c r="AF890" s="1164"/>
      <c r="AG890" s="1165"/>
      <c r="AH890" s="1166"/>
      <c r="AI890" s="587">
        <f t="shared" si="122"/>
        <v>0</v>
      </c>
      <c r="AK890" s="1163">
        <v>363</v>
      </c>
      <c r="AL890" s="1164"/>
      <c r="AM890" s="1165"/>
      <c r="AN890" s="1166"/>
      <c r="AO890" s="587">
        <f t="shared" si="123"/>
        <v>0</v>
      </c>
      <c r="AQ890" s="1163">
        <v>363</v>
      </c>
      <c r="AR890" s="1164"/>
      <c r="AS890" s="1165"/>
      <c r="AT890" s="1166"/>
      <c r="AU890" s="587">
        <f t="shared" si="124"/>
        <v>0</v>
      </c>
      <c r="AW890" s="1163">
        <v>363</v>
      </c>
      <c r="AX890" s="1164"/>
      <c r="AY890" s="1165"/>
      <c r="AZ890" s="1166"/>
      <c r="BA890" s="587">
        <f t="shared" si="125"/>
        <v>0</v>
      </c>
    </row>
    <row r="891" spans="1:53" s="17" customFormat="1" ht="16.75" hidden="1" customHeight="1" outlineLevel="2">
      <c r="A891" s="1163">
        <v>364</v>
      </c>
      <c r="B891" s="1164"/>
      <c r="C891" s="1165"/>
      <c r="D891" s="1166"/>
      <c r="E891" s="587">
        <f t="shared" si="117"/>
        <v>0</v>
      </c>
      <c r="G891" s="1163">
        <v>364</v>
      </c>
      <c r="H891" s="1164"/>
      <c r="I891" s="1165"/>
      <c r="J891" s="1166"/>
      <c r="K891" s="587">
        <f t="shared" si="118"/>
        <v>0</v>
      </c>
      <c r="M891" s="1163">
        <v>364</v>
      </c>
      <c r="N891" s="1164"/>
      <c r="O891" s="1165"/>
      <c r="P891" s="1166"/>
      <c r="Q891" s="587">
        <f t="shared" si="119"/>
        <v>0</v>
      </c>
      <c r="S891" s="1163">
        <v>364</v>
      </c>
      <c r="T891" s="1164"/>
      <c r="U891" s="1165"/>
      <c r="V891" s="1166"/>
      <c r="W891" s="587">
        <f t="shared" si="120"/>
        <v>0</v>
      </c>
      <c r="Y891" s="1163">
        <v>364</v>
      </c>
      <c r="Z891" s="1164"/>
      <c r="AA891" s="1165"/>
      <c r="AB891" s="1166"/>
      <c r="AC891" s="587">
        <f t="shared" si="121"/>
        <v>0</v>
      </c>
      <c r="AE891" s="1163">
        <v>364</v>
      </c>
      <c r="AF891" s="1164"/>
      <c r="AG891" s="1165"/>
      <c r="AH891" s="1166"/>
      <c r="AI891" s="587">
        <f t="shared" si="122"/>
        <v>0</v>
      </c>
      <c r="AK891" s="1163">
        <v>364</v>
      </c>
      <c r="AL891" s="1164"/>
      <c r="AM891" s="1165"/>
      <c r="AN891" s="1166"/>
      <c r="AO891" s="587">
        <f t="shared" si="123"/>
        <v>0</v>
      </c>
      <c r="AQ891" s="1163">
        <v>364</v>
      </c>
      <c r="AR891" s="1164"/>
      <c r="AS891" s="1165"/>
      <c r="AT891" s="1166"/>
      <c r="AU891" s="587">
        <f t="shared" si="124"/>
        <v>0</v>
      </c>
      <c r="AW891" s="1163">
        <v>364</v>
      </c>
      <c r="AX891" s="1164"/>
      <c r="AY891" s="1165"/>
      <c r="AZ891" s="1166"/>
      <c r="BA891" s="587">
        <f t="shared" si="125"/>
        <v>0</v>
      </c>
    </row>
    <row r="892" spans="1:53" s="17" customFormat="1" ht="16.75" hidden="1" customHeight="1" outlineLevel="2">
      <c r="A892" s="1163">
        <v>365</v>
      </c>
      <c r="B892" s="1164"/>
      <c r="C892" s="1165"/>
      <c r="D892" s="1166"/>
      <c r="E892" s="587">
        <f t="shared" si="117"/>
        <v>0</v>
      </c>
      <c r="G892" s="1163">
        <v>365</v>
      </c>
      <c r="H892" s="1164"/>
      <c r="I892" s="1165"/>
      <c r="J892" s="1166"/>
      <c r="K892" s="587">
        <f t="shared" si="118"/>
        <v>0</v>
      </c>
      <c r="M892" s="1163">
        <v>365</v>
      </c>
      <c r="N892" s="1164"/>
      <c r="O892" s="1165"/>
      <c r="P892" s="1166"/>
      <c r="Q892" s="587">
        <f t="shared" si="119"/>
        <v>0</v>
      </c>
      <c r="S892" s="1163">
        <v>365</v>
      </c>
      <c r="T892" s="1164"/>
      <c r="U892" s="1165"/>
      <c r="V892" s="1166"/>
      <c r="W892" s="587">
        <f t="shared" si="120"/>
        <v>0</v>
      </c>
      <c r="Y892" s="1163">
        <v>365</v>
      </c>
      <c r="Z892" s="1164"/>
      <c r="AA892" s="1165"/>
      <c r="AB892" s="1166"/>
      <c r="AC892" s="587">
        <f t="shared" si="121"/>
        <v>0</v>
      </c>
      <c r="AE892" s="1163">
        <v>365</v>
      </c>
      <c r="AF892" s="1164"/>
      <c r="AG892" s="1165"/>
      <c r="AH892" s="1166"/>
      <c r="AI892" s="587">
        <f t="shared" si="122"/>
        <v>0</v>
      </c>
      <c r="AK892" s="1163">
        <v>365</v>
      </c>
      <c r="AL892" s="1164"/>
      <c r="AM892" s="1165"/>
      <c r="AN892" s="1166"/>
      <c r="AO892" s="587">
        <f t="shared" si="123"/>
        <v>0</v>
      </c>
      <c r="AQ892" s="1163">
        <v>365</v>
      </c>
      <c r="AR892" s="1164"/>
      <c r="AS892" s="1165"/>
      <c r="AT892" s="1166"/>
      <c r="AU892" s="587">
        <f t="shared" si="124"/>
        <v>0</v>
      </c>
      <c r="AW892" s="1163">
        <v>365</v>
      </c>
      <c r="AX892" s="1164"/>
      <c r="AY892" s="1165"/>
      <c r="AZ892" s="1166"/>
      <c r="BA892" s="587">
        <f t="shared" si="125"/>
        <v>0</v>
      </c>
    </row>
    <row r="893" spans="1:53" s="17" customFormat="1" ht="16.75" hidden="1" customHeight="1" outlineLevel="2">
      <c r="A893" s="1163">
        <v>366</v>
      </c>
      <c r="B893" s="1164"/>
      <c r="C893" s="1165"/>
      <c r="D893" s="1166"/>
      <c r="E893" s="587">
        <f t="shared" si="117"/>
        <v>0</v>
      </c>
      <c r="G893" s="1163">
        <v>366</v>
      </c>
      <c r="H893" s="1164"/>
      <c r="I893" s="1165"/>
      <c r="J893" s="1166"/>
      <c r="K893" s="587">
        <f t="shared" si="118"/>
        <v>0</v>
      </c>
      <c r="M893" s="1163">
        <v>366</v>
      </c>
      <c r="N893" s="1164"/>
      <c r="O893" s="1165"/>
      <c r="P893" s="1166"/>
      <c r="Q893" s="587">
        <f t="shared" si="119"/>
        <v>0</v>
      </c>
      <c r="S893" s="1163">
        <v>366</v>
      </c>
      <c r="T893" s="1164"/>
      <c r="U893" s="1165"/>
      <c r="V893" s="1166"/>
      <c r="W893" s="587">
        <f t="shared" si="120"/>
        <v>0</v>
      </c>
      <c r="Y893" s="1163">
        <v>366</v>
      </c>
      <c r="Z893" s="1164"/>
      <c r="AA893" s="1165"/>
      <c r="AB893" s="1166"/>
      <c r="AC893" s="587">
        <f t="shared" si="121"/>
        <v>0</v>
      </c>
      <c r="AE893" s="1163">
        <v>366</v>
      </c>
      <c r="AF893" s="1164"/>
      <c r="AG893" s="1165"/>
      <c r="AH893" s="1166"/>
      <c r="AI893" s="587">
        <f t="shared" si="122"/>
        <v>0</v>
      </c>
      <c r="AK893" s="1163">
        <v>366</v>
      </c>
      <c r="AL893" s="1164"/>
      <c r="AM893" s="1165"/>
      <c r="AN893" s="1166"/>
      <c r="AO893" s="587">
        <f t="shared" si="123"/>
        <v>0</v>
      </c>
      <c r="AQ893" s="1163">
        <v>366</v>
      </c>
      <c r="AR893" s="1164"/>
      <c r="AS893" s="1165"/>
      <c r="AT893" s="1166"/>
      <c r="AU893" s="587">
        <f t="shared" si="124"/>
        <v>0</v>
      </c>
      <c r="AW893" s="1163">
        <v>366</v>
      </c>
      <c r="AX893" s="1164"/>
      <c r="AY893" s="1165"/>
      <c r="AZ893" s="1166"/>
      <c r="BA893" s="587">
        <f t="shared" si="125"/>
        <v>0</v>
      </c>
    </row>
    <row r="894" spans="1:53" s="17" customFormat="1" ht="16.75" hidden="1" customHeight="1" outlineLevel="2">
      <c r="A894" s="1163">
        <v>367</v>
      </c>
      <c r="B894" s="1164"/>
      <c r="C894" s="1165"/>
      <c r="D894" s="1166"/>
      <c r="E894" s="587">
        <f t="shared" si="117"/>
        <v>0</v>
      </c>
      <c r="G894" s="1163">
        <v>367</v>
      </c>
      <c r="H894" s="1164"/>
      <c r="I894" s="1165"/>
      <c r="J894" s="1166"/>
      <c r="K894" s="587">
        <f t="shared" si="118"/>
        <v>0</v>
      </c>
      <c r="M894" s="1163">
        <v>367</v>
      </c>
      <c r="N894" s="1164"/>
      <c r="O894" s="1165"/>
      <c r="P894" s="1166"/>
      <c r="Q894" s="587">
        <f t="shared" si="119"/>
        <v>0</v>
      </c>
      <c r="S894" s="1163">
        <v>367</v>
      </c>
      <c r="T894" s="1164"/>
      <c r="U894" s="1165"/>
      <c r="V894" s="1166"/>
      <c r="W894" s="587">
        <f t="shared" si="120"/>
        <v>0</v>
      </c>
      <c r="Y894" s="1163">
        <v>367</v>
      </c>
      <c r="Z894" s="1164"/>
      <c r="AA894" s="1165"/>
      <c r="AB894" s="1166"/>
      <c r="AC894" s="587">
        <f t="shared" si="121"/>
        <v>0</v>
      </c>
      <c r="AE894" s="1163">
        <v>367</v>
      </c>
      <c r="AF894" s="1164"/>
      <c r="AG894" s="1165"/>
      <c r="AH894" s="1166"/>
      <c r="AI894" s="587">
        <f t="shared" si="122"/>
        <v>0</v>
      </c>
      <c r="AK894" s="1163">
        <v>367</v>
      </c>
      <c r="AL894" s="1164"/>
      <c r="AM894" s="1165"/>
      <c r="AN894" s="1166"/>
      <c r="AO894" s="587">
        <f t="shared" si="123"/>
        <v>0</v>
      </c>
      <c r="AQ894" s="1163">
        <v>367</v>
      </c>
      <c r="AR894" s="1164"/>
      <c r="AS894" s="1165"/>
      <c r="AT894" s="1166"/>
      <c r="AU894" s="587">
        <f t="shared" si="124"/>
        <v>0</v>
      </c>
      <c r="AW894" s="1163">
        <v>367</v>
      </c>
      <c r="AX894" s="1164"/>
      <c r="AY894" s="1165"/>
      <c r="AZ894" s="1166"/>
      <c r="BA894" s="587">
        <f t="shared" si="125"/>
        <v>0</v>
      </c>
    </row>
    <row r="895" spans="1:53" s="17" customFormat="1" ht="16.75" hidden="1" customHeight="1" outlineLevel="2">
      <c r="A895" s="1163">
        <v>368</v>
      </c>
      <c r="B895" s="1164"/>
      <c r="C895" s="1165"/>
      <c r="D895" s="1166"/>
      <c r="E895" s="587">
        <f t="shared" si="117"/>
        <v>0</v>
      </c>
      <c r="G895" s="1163">
        <v>368</v>
      </c>
      <c r="H895" s="1164"/>
      <c r="I895" s="1165"/>
      <c r="J895" s="1166"/>
      <c r="K895" s="587">
        <f t="shared" si="118"/>
        <v>0</v>
      </c>
      <c r="M895" s="1163">
        <v>368</v>
      </c>
      <c r="N895" s="1164"/>
      <c r="O895" s="1165"/>
      <c r="P895" s="1166"/>
      <c r="Q895" s="587">
        <f t="shared" si="119"/>
        <v>0</v>
      </c>
      <c r="S895" s="1163">
        <v>368</v>
      </c>
      <c r="T895" s="1164"/>
      <c r="U895" s="1165"/>
      <c r="V895" s="1166"/>
      <c r="W895" s="587">
        <f t="shared" si="120"/>
        <v>0</v>
      </c>
      <c r="Y895" s="1163">
        <v>368</v>
      </c>
      <c r="Z895" s="1164"/>
      <c r="AA895" s="1165"/>
      <c r="AB895" s="1166"/>
      <c r="AC895" s="587">
        <f t="shared" si="121"/>
        <v>0</v>
      </c>
      <c r="AE895" s="1163">
        <v>368</v>
      </c>
      <c r="AF895" s="1164"/>
      <c r="AG895" s="1165"/>
      <c r="AH895" s="1166"/>
      <c r="AI895" s="587">
        <f t="shared" si="122"/>
        <v>0</v>
      </c>
      <c r="AK895" s="1163">
        <v>368</v>
      </c>
      <c r="AL895" s="1164"/>
      <c r="AM895" s="1165"/>
      <c r="AN895" s="1166"/>
      <c r="AO895" s="587">
        <f t="shared" si="123"/>
        <v>0</v>
      </c>
      <c r="AQ895" s="1163">
        <v>368</v>
      </c>
      <c r="AR895" s="1164"/>
      <c r="AS895" s="1165"/>
      <c r="AT895" s="1166"/>
      <c r="AU895" s="587">
        <f t="shared" si="124"/>
        <v>0</v>
      </c>
      <c r="AW895" s="1163">
        <v>368</v>
      </c>
      <c r="AX895" s="1164"/>
      <c r="AY895" s="1165"/>
      <c r="AZ895" s="1166"/>
      <c r="BA895" s="587">
        <f t="shared" si="125"/>
        <v>0</v>
      </c>
    </row>
    <row r="896" spans="1:53" s="17" customFormat="1" ht="16.75" hidden="1" customHeight="1" outlineLevel="2">
      <c r="A896" s="1163">
        <v>369</v>
      </c>
      <c r="B896" s="1164"/>
      <c r="C896" s="1165"/>
      <c r="D896" s="1166"/>
      <c r="E896" s="587">
        <f t="shared" si="117"/>
        <v>0</v>
      </c>
      <c r="G896" s="1163">
        <v>369</v>
      </c>
      <c r="H896" s="1164"/>
      <c r="I896" s="1165"/>
      <c r="J896" s="1166"/>
      <c r="K896" s="587">
        <f t="shared" si="118"/>
        <v>0</v>
      </c>
      <c r="M896" s="1163">
        <v>369</v>
      </c>
      <c r="N896" s="1164"/>
      <c r="O896" s="1165"/>
      <c r="P896" s="1166"/>
      <c r="Q896" s="587">
        <f t="shared" si="119"/>
        <v>0</v>
      </c>
      <c r="S896" s="1163">
        <v>369</v>
      </c>
      <c r="T896" s="1164"/>
      <c r="U896" s="1165"/>
      <c r="V896" s="1166"/>
      <c r="W896" s="587">
        <f t="shared" si="120"/>
        <v>0</v>
      </c>
      <c r="Y896" s="1163">
        <v>369</v>
      </c>
      <c r="Z896" s="1164"/>
      <c r="AA896" s="1165"/>
      <c r="AB896" s="1166"/>
      <c r="AC896" s="587">
        <f t="shared" si="121"/>
        <v>0</v>
      </c>
      <c r="AE896" s="1163">
        <v>369</v>
      </c>
      <c r="AF896" s="1164"/>
      <c r="AG896" s="1165"/>
      <c r="AH896" s="1166"/>
      <c r="AI896" s="587">
        <f t="shared" si="122"/>
        <v>0</v>
      </c>
      <c r="AK896" s="1163">
        <v>369</v>
      </c>
      <c r="AL896" s="1164"/>
      <c r="AM896" s="1165"/>
      <c r="AN896" s="1166"/>
      <c r="AO896" s="587">
        <f t="shared" si="123"/>
        <v>0</v>
      </c>
      <c r="AQ896" s="1163">
        <v>369</v>
      </c>
      <c r="AR896" s="1164"/>
      <c r="AS896" s="1165"/>
      <c r="AT896" s="1166"/>
      <c r="AU896" s="587">
        <f t="shared" si="124"/>
        <v>0</v>
      </c>
      <c r="AW896" s="1163">
        <v>369</v>
      </c>
      <c r="AX896" s="1164"/>
      <c r="AY896" s="1165"/>
      <c r="AZ896" s="1166"/>
      <c r="BA896" s="587">
        <f t="shared" si="125"/>
        <v>0</v>
      </c>
    </row>
    <row r="897" spans="1:53" s="17" customFormat="1" ht="16.75" hidden="1" customHeight="1" outlineLevel="2">
      <c r="A897" s="1163">
        <v>370</v>
      </c>
      <c r="B897" s="1164"/>
      <c r="C897" s="1165"/>
      <c r="D897" s="1166"/>
      <c r="E897" s="587">
        <f t="shared" si="117"/>
        <v>0</v>
      </c>
      <c r="G897" s="1163">
        <v>370</v>
      </c>
      <c r="H897" s="1164"/>
      <c r="I897" s="1165"/>
      <c r="J897" s="1166"/>
      <c r="K897" s="587">
        <f t="shared" si="118"/>
        <v>0</v>
      </c>
      <c r="M897" s="1163">
        <v>370</v>
      </c>
      <c r="N897" s="1164"/>
      <c r="O897" s="1165"/>
      <c r="P897" s="1166"/>
      <c r="Q897" s="587">
        <f t="shared" si="119"/>
        <v>0</v>
      </c>
      <c r="S897" s="1163">
        <v>370</v>
      </c>
      <c r="T897" s="1164"/>
      <c r="U897" s="1165"/>
      <c r="V897" s="1166"/>
      <c r="W897" s="587">
        <f t="shared" si="120"/>
        <v>0</v>
      </c>
      <c r="Y897" s="1163">
        <v>370</v>
      </c>
      <c r="Z897" s="1164"/>
      <c r="AA897" s="1165"/>
      <c r="AB897" s="1166"/>
      <c r="AC897" s="587">
        <f t="shared" si="121"/>
        <v>0</v>
      </c>
      <c r="AE897" s="1163">
        <v>370</v>
      </c>
      <c r="AF897" s="1164"/>
      <c r="AG897" s="1165"/>
      <c r="AH897" s="1166"/>
      <c r="AI897" s="587">
        <f t="shared" si="122"/>
        <v>0</v>
      </c>
      <c r="AK897" s="1163">
        <v>370</v>
      </c>
      <c r="AL897" s="1164"/>
      <c r="AM897" s="1165"/>
      <c r="AN897" s="1166"/>
      <c r="AO897" s="587">
        <f t="shared" si="123"/>
        <v>0</v>
      </c>
      <c r="AQ897" s="1163">
        <v>370</v>
      </c>
      <c r="AR897" s="1164"/>
      <c r="AS897" s="1165"/>
      <c r="AT897" s="1166"/>
      <c r="AU897" s="587">
        <f t="shared" si="124"/>
        <v>0</v>
      </c>
      <c r="AW897" s="1163">
        <v>370</v>
      </c>
      <c r="AX897" s="1164"/>
      <c r="AY897" s="1165"/>
      <c r="AZ897" s="1166"/>
      <c r="BA897" s="587">
        <f t="shared" si="125"/>
        <v>0</v>
      </c>
    </row>
    <row r="898" spans="1:53" s="17" customFormat="1" ht="16.75" hidden="1" customHeight="1" outlineLevel="2">
      <c r="A898" s="1163">
        <v>371</v>
      </c>
      <c r="B898" s="1164"/>
      <c r="C898" s="1165"/>
      <c r="D898" s="1166"/>
      <c r="E898" s="587">
        <f t="shared" si="117"/>
        <v>0</v>
      </c>
      <c r="G898" s="1163">
        <v>371</v>
      </c>
      <c r="H898" s="1164"/>
      <c r="I898" s="1165"/>
      <c r="J898" s="1166"/>
      <c r="K898" s="587">
        <f t="shared" si="118"/>
        <v>0</v>
      </c>
      <c r="M898" s="1163">
        <v>371</v>
      </c>
      <c r="N898" s="1164"/>
      <c r="O898" s="1165"/>
      <c r="P898" s="1166"/>
      <c r="Q898" s="587">
        <f t="shared" si="119"/>
        <v>0</v>
      </c>
      <c r="S898" s="1163">
        <v>371</v>
      </c>
      <c r="T898" s="1164"/>
      <c r="U898" s="1165"/>
      <c r="V898" s="1166"/>
      <c r="W898" s="587">
        <f t="shared" si="120"/>
        <v>0</v>
      </c>
      <c r="Y898" s="1163">
        <v>371</v>
      </c>
      <c r="Z898" s="1164"/>
      <c r="AA898" s="1165"/>
      <c r="AB898" s="1166"/>
      <c r="AC898" s="587">
        <f t="shared" si="121"/>
        <v>0</v>
      </c>
      <c r="AE898" s="1163">
        <v>371</v>
      </c>
      <c r="AF898" s="1164"/>
      <c r="AG898" s="1165"/>
      <c r="AH898" s="1166"/>
      <c r="AI898" s="587">
        <f t="shared" si="122"/>
        <v>0</v>
      </c>
      <c r="AK898" s="1163">
        <v>371</v>
      </c>
      <c r="AL898" s="1164"/>
      <c r="AM898" s="1165"/>
      <c r="AN898" s="1166"/>
      <c r="AO898" s="587">
        <f t="shared" si="123"/>
        <v>0</v>
      </c>
      <c r="AQ898" s="1163">
        <v>371</v>
      </c>
      <c r="AR898" s="1164"/>
      <c r="AS898" s="1165"/>
      <c r="AT898" s="1166"/>
      <c r="AU898" s="587">
        <f t="shared" si="124"/>
        <v>0</v>
      </c>
      <c r="AW898" s="1163">
        <v>371</v>
      </c>
      <c r="AX898" s="1164"/>
      <c r="AY898" s="1165"/>
      <c r="AZ898" s="1166"/>
      <c r="BA898" s="587">
        <f t="shared" si="125"/>
        <v>0</v>
      </c>
    </row>
    <row r="899" spans="1:53" s="17" customFormat="1" ht="16.75" hidden="1" customHeight="1" outlineLevel="2">
      <c r="A899" s="1163">
        <v>372</v>
      </c>
      <c r="B899" s="1164"/>
      <c r="C899" s="1165"/>
      <c r="D899" s="1166"/>
      <c r="E899" s="587">
        <f t="shared" si="117"/>
        <v>0</v>
      </c>
      <c r="G899" s="1163">
        <v>372</v>
      </c>
      <c r="H899" s="1164"/>
      <c r="I899" s="1165"/>
      <c r="J899" s="1166"/>
      <c r="K899" s="587">
        <f t="shared" si="118"/>
        <v>0</v>
      </c>
      <c r="M899" s="1163">
        <v>372</v>
      </c>
      <c r="N899" s="1164"/>
      <c r="O899" s="1165"/>
      <c r="P899" s="1166"/>
      <c r="Q899" s="587">
        <f t="shared" si="119"/>
        <v>0</v>
      </c>
      <c r="S899" s="1163">
        <v>372</v>
      </c>
      <c r="T899" s="1164"/>
      <c r="U899" s="1165"/>
      <c r="V899" s="1166"/>
      <c r="W899" s="587">
        <f t="shared" si="120"/>
        <v>0</v>
      </c>
      <c r="Y899" s="1163">
        <v>372</v>
      </c>
      <c r="Z899" s="1164"/>
      <c r="AA899" s="1165"/>
      <c r="AB899" s="1166"/>
      <c r="AC899" s="587">
        <f t="shared" si="121"/>
        <v>0</v>
      </c>
      <c r="AE899" s="1163">
        <v>372</v>
      </c>
      <c r="AF899" s="1164"/>
      <c r="AG899" s="1165"/>
      <c r="AH899" s="1166"/>
      <c r="AI899" s="587">
        <f t="shared" si="122"/>
        <v>0</v>
      </c>
      <c r="AK899" s="1163">
        <v>372</v>
      </c>
      <c r="AL899" s="1164"/>
      <c r="AM899" s="1165"/>
      <c r="AN899" s="1166"/>
      <c r="AO899" s="587">
        <f t="shared" si="123"/>
        <v>0</v>
      </c>
      <c r="AQ899" s="1163">
        <v>372</v>
      </c>
      <c r="AR899" s="1164"/>
      <c r="AS899" s="1165"/>
      <c r="AT899" s="1166"/>
      <c r="AU899" s="587">
        <f t="shared" si="124"/>
        <v>0</v>
      </c>
      <c r="AW899" s="1163">
        <v>372</v>
      </c>
      <c r="AX899" s="1164"/>
      <c r="AY899" s="1165"/>
      <c r="AZ899" s="1166"/>
      <c r="BA899" s="587">
        <f t="shared" si="125"/>
        <v>0</v>
      </c>
    </row>
    <row r="900" spans="1:53" s="17" customFormat="1" ht="16.75" hidden="1" customHeight="1" outlineLevel="2">
      <c r="A900" s="1163">
        <v>373</v>
      </c>
      <c r="B900" s="1164"/>
      <c r="C900" s="1165"/>
      <c r="D900" s="1166"/>
      <c r="E900" s="587">
        <f t="shared" si="117"/>
        <v>0</v>
      </c>
      <c r="G900" s="1163">
        <v>373</v>
      </c>
      <c r="H900" s="1164"/>
      <c r="I900" s="1165"/>
      <c r="J900" s="1166"/>
      <c r="K900" s="587">
        <f t="shared" si="118"/>
        <v>0</v>
      </c>
      <c r="M900" s="1163">
        <v>373</v>
      </c>
      <c r="N900" s="1164"/>
      <c r="O900" s="1165"/>
      <c r="P900" s="1166"/>
      <c r="Q900" s="587">
        <f t="shared" si="119"/>
        <v>0</v>
      </c>
      <c r="S900" s="1163">
        <v>373</v>
      </c>
      <c r="T900" s="1164"/>
      <c r="U900" s="1165"/>
      <c r="V900" s="1166"/>
      <c r="W900" s="587">
        <f t="shared" si="120"/>
        <v>0</v>
      </c>
      <c r="Y900" s="1163">
        <v>373</v>
      </c>
      <c r="Z900" s="1164"/>
      <c r="AA900" s="1165"/>
      <c r="AB900" s="1166"/>
      <c r="AC900" s="587">
        <f t="shared" si="121"/>
        <v>0</v>
      </c>
      <c r="AE900" s="1163">
        <v>373</v>
      </c>
      <c r="AF900" s="1164"/>
      <c r="AG900" s="1165"/>
      <c r="AH900" s="1166"/>
      <c r="AI900" s="587">
        <f t="shared" si="122"/>
        <v>0</v>
      </c>
      <c r="AK900" s="1163">
        <v>373</v>
      </c>
      <c r="AL900" s="1164"/>
      <c r="AM900" s="1165"/>
      <c r="AN900" s="1166"/>
      <c r="AO900" s="587">
        <f t="shared" si="123"/>
        <v>0</v>
      </c>
      <c r="AQ900" s="1163">
        <v>373</v>
      </c>
      <c r="AR900" s="1164"/>
      <c r="AS900" s="1165"/>
      <c r="AT900" s="1166"/>
      <c r="AU900" s="587">
        <f t="shared" si="124"/>
        <v>0</v>
      </c>
      <c r="AW900" s="1163">
        <v>373</v>
      </c>
      <c r="AX900" s="1164"/>
      <c r="AY900" s="1165"/>
      <c r="AZ900" s="1166"/>
      <c r="BA900" s="587">
        <f t="shared" si="125"/>
        <v>0</v>
      </c>
    </row>
    <row r="901" spans="1:53" s="17" customFormat="1" ht="16.75" hidden="1" customHeight="1" outlineLevel="2">
      <c r="A901" s="1163">
        <v>374</v>
      </c>
      <c r="B901" s="1164"/>
      <c r="C901" s="1165"/>
      <c r="D901" s="1166"/>
      <c r="E901" s="587">
        <f t="shared" si="117"/>
        <v>0</v>
      </c>
      <c r="G901" s="1163">
        <v>374</v>
      </c>
      <c r="H901" s="1164"/>
      <c r="I901" s="1165"/>
      <c r="J901" s="1166"/>
      <c r="K901" s="587">
        <f t="shared" si="118"/>
        <v>0</v>
      </c>
      <c r="M901" s="1163">
        <v>374</v>
      </c>
      <c r="N901" s="1164"/>
      <c r="O901" s="1165"/>
      <c r="P901" s="1166"/>
      <c r="Q901" s="587">
        <f t="shared" si="119"/>
        <v>0</v>
      </c>
      <c r="S901" s="1163">
        <v>374</v>
      </c>
      <c r="T901" s="1164"/>
      <c r="U901" s="1165"/>
      <c r="V901" s="1166"/>
      <c r="W901" s="587">
        <f t="shared" si="120"/>
        <v>0</v>
      </c>
      <c r="Y901" s="1163">
        <v>374</v>
      </c>
      <c r="Z901" s="1164"/>
      <c r="AA901" s="1165"/>
      <c r="AB901" s="1166"/>
      <c r="AC901" s="587">
        <f t="shared" si="121"/>
        <v>0</v>
      </c>
      <c r="AE901" s="1163">
        <v>374</v>
      </c>
      <c r="AF901" s="1164"/>
      <c r="AG901" s="1165"/>
      <c r="AH901" s="1166"/>
      <c r="AI901" s="587">
        <f t="shared" si="122"/>
        <v>0</v>
      </c>
      <c r="AK901" s="1163">
        <v>374</v>
      </c>
      <c r="AL901" s="1164"/>
      <c r="AM901" s="1165"/>
      <c r="AN901" s="1166"/>
      <c r="AO901" s="587">
        <f t="shared" si="123"/>
        <v>0</v>
      </c>
      <c r="AQ901" s="1163">
        <v>374</v>
      </c>
      <c r="AR901" s="1164"/>
      <c r="AS901" s="1165"/>
      <c r="AT901" s="1166"/>
      <c r="AU901" s="587">
        <f t="shared" si="124"/>
        <v>0</v>
      </c>
      <c r="AW901" s="1163">
        <v>374</v>
      </c>
      <c r="AX901" s="1164"/>
      <c r="AY901" s="1165"/>
      <c r="AZ901" s="1166"/>
      <c r="BA901" s="587">
        <f t="shared" si="125"/>
        <v>0</v>
      </c>
    </row>
    <row r="902" spans="1:53" s="17" customFormat="1" ht="16.75" hidden="1" customHeight="1" outlineLevel="2">
      <c r="A902" s="1163">
        <v>375</v>
      </c>
      <c r="B902" s="1164"/>
      <c r="C902" s="1165"/>
      <c r="D902" s="1166"/>
      <c r="E902" s="587">
        <f t="shared" si="117"/>
        <v>0</v>
      </c>
      <c r="G902" s="1163">
        <v>375</v>
      </c>
      <c r="H902" s="1164"/>
      <c r="I902" s="1165"/>
      <c r="J902" s="1166"/>
      <c r="K902" s="587">
        <f t="shared" si="118"/>
        <v>0</v>
      </c>
      <c r="M902" s="1163">
        <v>375</v>
      </c>
      <c r="N902" s="1164"/>
      <c r="O902" s="1165"/>
      <c r="P902" s="1166"/>
      <c r="Q902" s="587">
        <f t="shared" si="119"/>
        <v>0</v>
      </c>
      <c r="S902" s="1163">
        <v>375</v>
      </c>
      <c r="T902" s="1164"/>
      <c r="U902" s="1165"/>
      <c r="V902" s="1166"/>
      <c r="W902" s="587">
        <f t="shared" si="120"/>
        <v>0</v>
      </c>
      <c r="Y902" s="1163">
        <v>375</v>
      </c>
      <c r="Z902" s="1164"/>
      <c r="AA902" s="1165"/>
      <c r="AB902" s="1166"/>
      <c r="AC902" s="587">
        <f t="shared" si="121"/>
        <v>0</v>
      </c>
      <c r="AE902" s="1163">
        <v>375</v>
      </c>
      <c r="AF902" s="1164"/>
      <c r="AG902" s="1165"/>
      <c r="AH902" s="1166"/>
      <c r="AI902" s="587">
        <f t="shared" si="122"/>
        <v>0</v>
      </c>
      <c r="AK902" s="1163">
        <v>375</v>
      </c>
      <c r="AL902" s="1164"/>
      <c r="AM902" s="1165"/>
      <c r="AN902" s="1166"/>
      <c r="AO902" s="587">
        <f t="shared" si="123"/>
        <v>0</v>
      </c>
      <c r="AQ902" s="1163">
        <v>375</v>
      </c>
      <c r="AR902" s="1164"/>
      <c r="AS902" s="1165"/>
      <c r="AT902" s="1166"/>
      <c r="AU902" s="587">
        <f t="shared" si="124"/>
        <v>0</v>
      </c>
      <c r="AW902" s="1163">
        <v>375</v>
      </c>
      <c r="AX902" s="1164"/>
      <c r="AY902" s="1165"/>
      <c r="AZ902" s="1166"/>
      <c r="BA902" s="587">
        <f t="shared" si="125"/>
        <v>0</v>
      </c>
    </row>
    <row r="903" spans="1:53" s="17" customFormat="1" ht="16.75" hidden="1" customHeight="1" outlineLevel="2">
      <c r="A903" s="1163">
        <v>376</v>
      </c>
      <c r="B903" s="1164"/>
      <c r="C903" s="1165"/>
      <c r="D903" s="1166"/>
      <c r="E903" s="587">
        <f t="shared" si="117"/>
        <v>0</v>
      </c>
      <c r="G903" s="1163">
        <v>376</v>
      </c>
      <c r="H903" s="1164"/>
      <c r="I903" s="1165"/>
      <c r="J903" s="1166"/>
      <c r="K903" s="587">
        <f t="shared" si="118"/>
        <v>0</v>
      </c>
      <c r="M903" s="1163">
        <v>376</v>
      </c>
      <c r="N903" s="1164"/>
      <c r="O903" s="1165"/>
      <c r="P903" s="1166"/>
      <c r="Q903" s="587">
        <f t="shared" si="119"/>
        <v>0</v>
      </c>
      <c r="S903" s="1163">
        <v>376</v>
      </c>
      <c r="T903" s="1164"/>
      <c r="U903" s="1165"/>
      <c r="V903" s="1166"/>
      <c r="W903" s="587">
        <f t="shared" si="120"/>
        <v>0</v>
      </c>
      <c r="Y903" s="1163">
        <v>376</v>
      </c>
      <c r="Z903" s="1164"/>
      <c r="AA903" s="1165"/>
      <c r="AB903" s="1166"/>
      <c r="AC903" s="587">
        <f t="shared" si="121"/>
        <v>0</v>
      </c>
      <c r="AE903" s="1163">
        <v>376</v>
      </c>
      <c r="AF903" s="1164"/>
      <c r="AG903" s="1165"/>
      <c r="AH903" s="1166"/>
      <c r="AI903" s="587">
        <f t="shared" si="122"/>
        <v>0</v>
      </c>
      <c r="AK903" s="1163">
        <v>376</v>
      </c>
      <c r="AL903" s="1164"/>
      <c r="AM903" s="1165"/>
      <c r="AN903" s="1166"/>
      <c r="AO903" s="587">
        <f t="shared" si="123"/>
        <v>0</v>
      </c>
      <c r="AQ903" s="1163">
        <v>376</v>
      </c>
      <c r="AR903" s="1164"/>
      <c r="AS903" s="1165"/>
      <c r="AT903" s="1166"/>
      <c r="AU903" s="587">
        <f t="shared" si="124"/>
        <v>0</v>
      </c>
      <c r="AW903" s="1163">
        <v>376</v>
      </c>
      <c r="AX903" s="1164"/>
      <c r="AY903" s="1165"/>
      <c r="AZ903" s="1166"/>
      <c r="BA903" s="587">
        <f t="shared" si="125"/>
        <v>0</v>
      </c>
    </row>
    <row r="904" spans="1:53" s="17" customFormat="1" ht="16.75" hidden="1" customHeight="1" outlineLevel="2">
      <c r="A904" s="1163">
        <v>377</v>
      </c>
      <c r="B904" s="1164"/>
      <c r="C904" s="1165"/>
      <c r="D904" s="1166"/>
      <c r="E904" s="587">
        <f t="shared" si="117"/>
        <v>0</v>
      </c>
      <c r="G904" s="1163">
        <v>377</v>
      </c>
      <c r="H904" s="1164"/>
      <c r="I904" s="1165"/>
      <c r="J904" s="1166"/>
      <c r="K904" s="587">
        <f t="shared" si="118"/>
        <v>0</v>
      </c>
      <c r="M904" s="1163">
        <v>377</v>
      </c>
      <c r="N904" s="1164"/>
      <c r="O904" s="1165"/>
      <c r="P904" s="1166"/>
      <c r="Q904" s="587">
        <f t="shared" si="119"/>
        <v>0</v>
      </c>
      <c r="S904" s="1163">
        <v>377</v>
      </c>
      <c r="T904" s="1164"/>
      <c r="U904" s="1165"/>
      <c r="V904" s="1166"/>
      <c r="W904" s="587">
        <f t="shared" si="120"/>
        <v>0</v>
      </c>
      <c r="Y904" s="1163">
        <v>377</v>
      </c>
      <c r="Z904" s="1164"/>
      <c r="AA904" s="1165"/>
      <c r="AB904" s="1166"/>
      <c r="AC904" s="587">
        <f t="shared" si="121"/>
        <v>0</v>
      </c>
      <c r="AE904" s="1163">
        <v>377</v>
      </c>
      <c r="AF904" s="1164"/>
      <c r="AG904" s="1165"/>
      <c r="AH904" s="1166"/>
      <c r="AI904" s="587">
        <f t="shared" si="122"/>
        <v>0</v>
      </c>
      <c r="AK904" s="1163">
        <v>377</v>
      </c>
      <c r="AL904" s="1164"/>
      <c r="AM904" s="1165"/>
      <c r="AN904" s="1166"/>
      <c r="AO904" s="587">
        <f t="shared" si="123"/>
        <v>0</v>
      </c>
      <c r="AQ904" s="1163">
        <v>377</v>
      </c>
      <c r="AR904" s="1164"/>
      <c r="AS904" s="1165"/>
      <c r="AT904" s="1166"/>
      <c r="AU904" s="587">
        <f t="shared" si="124"/>
        <v>0</v>
      </c>
      <c r="AW904" s="1163">
        <v>377</v>
      </c>
      <c r="AX904" s="1164"/>
      <c r="AY904" s="1165"/>
      <c r="AZ904" s="1166"/>
      <c r="BA904" s="587">
        <f t="shared" si="125"/>
        <v>0</v>
      </c>
    </row>
    <row r="905" spans="1:53" s="17" customFormat="1" ht="16.75" hidden="1" customHeight="1" outlineLevel="2">
      <c r="A905" s="1163">
        <v>378</v>
      </c>
      <c r="B905" s="1164"/>
      <c r="C905" s="1165"/>
      <c r="D905" s="1166"/>
      <c r="E905" s="587">
        <f t="shared" si="117"/>
        <v>0</v>
      </c>
      <c r="G905" s="1163">
        <v>378</v>
      </c>
      <c r="H905" s="1164"/>
      <c r="I905" s="1165"/>
      <c r="J905" s="1166"/>
      <c r="K905" s="587">
        <f t="shared" si="118"/>
        <v>0</v>
      </c>
      <c r="M905" s="1163">
        <v>378</v>
      </c>
      <c r="N905" s="1164"/>
      <c r="O905" s="1165"/>
      <c r="P905" s="1166"/>
      <c r="Q905" s="587">
        <f t="shared" si="119"/>
        <v>0</v>
      </c>
      <c r="S905" s="1163">
        <v>378</v>
      </c>
      <c r="T905" s="1164"/>
      <c r="U905" s="1165"/>
      <c r="V905" s="1166"/>
      <c r="W905" s="587">
        <f t="shared" si="120"/>
        <v>0</v>
      </c>
      <c r="Y905" s="1163">
        <v>378</v>
      </c>
      <c r="Z905" s="1164"/>
      <c r="AA905" s="1165"/>
      <c r="AB905" s="1166"/>
      <c r="AC905" s="587">
        <f t="shared" si="121"/>
        <v>0</v>
      </c>
      <c r="AE905" s="1163">
        <v>378</v>
      </c>
      <c r="AF905" s="1164"/>
      <c r="AG905" s="1165"/>
      <c r="AH905" s="1166"/>
      <c r="AI905" s="587">
        <f t="shared" si="122"/>
        <v>0</v>
      </c>
      <c r="AK905" s="1163">
        <v>378</v>
      </c>
      <c r="AL905" s="1164"/>
      <c r="AM905" s="1165"/>
      <c r="AN905" s="1166"/>
      <c r="AO905" s="587">
        <f t="shared" si="123"/>
        <v>0</v>
      </c>
      <c r="AQ905" s="1163">
        <v>378</v>
      </c>
      <c r="AR905" s="1164"/>
      <c r="AS905" s="1165"/>
      <c r="AT905" s="1166"/>
      <c r="AU905" s="587">
        <f t="shared" si="124"/>
        <v>0</v>
      </c>
      <c r="AW905" s="1163">
        <v>378</v>
      </c>
      <c r="AX905" s="1164"/>
      <c r="AY905" s="1165"/>
      <c r="AZ905" s="1166"/>
      <c r="BA905" s="587">
        <f t="shared" si="125"/>
        <v>0</v>
      </c>
    </row>
    <row r="906" spans="1:53" s="17" customFormat="1" ht="16.75" hidden="1" customHeight="1" outlineLevel="2">
      <c r="A906" s="1163">
        <v>379</v>
      </c>
      <c r="B906" s="1164"/>
      <c r="C906" s="1165"/>
      <c r="D906" s="1166"/>
      <c r="E906" s="587">
        <f t="shared" si="117"/>
        <v>0</v>
      </c>
      <c r="G906" s="1163">
        <v>379</v>
      </c>
      <c r="H906" s="1164"/>
      <c r="I906" s="1165"/>
      <c r="J906" s="1166"/>
      <c r="K906" s="587">
        <f t="shared" si="118"/>
        <v>0</v>
      </c>
      <c r="M906" s="1163">
        <v>379</v>
      </c>
      <c r="N906" s="1164"/>
      <c r="O906" s="1165"/>
      <c r="P906" s="1166"/>
      <c r="Q906" s="587">
        <f t="shared" si="119"/>
        <v>0</v>
      </c>
      <c r="S906" s="1163">
        <v>379</v>
      </c>
      <c r="T906" s="1164"/>
      <c r="U906" s="1165"/>
      <c r="V906" s="1166"/>
      <c r="W906" s="587">
        <f t="shared" si="120"/>
        <v>0</v>
      </c>
      <c r="Y906" s="1163">
        <v>379</v>
      </c>
      <c r="Z906" s="1164"/>
      <c r="AA906" s="1165"/>
      <c r="AB906" s="1166"/>
      <c r="AC906" s="587">
        <f t="shared" si="121"/>
        <v>0</v>
      </c>
      <c r="AE906" s="1163">
        <v>379</v>
      </c>
      <c r="AF906" s="1164"/>
      <c r="AG906" s="1165"/>
      <c r="AH906" s="1166"/>
      <c r="AI906" s="587">
        <f t="shared" si="122"/>
        <v>0</v>
      </c>
      <c r="AK906" s="1163">
        <v>379</v>
      </c>
      <c r="AL906" s="1164"/>
      <c r="AM906" s="1165"/>
      <c r="AN906" s="1166"/>
      <c r="AO906" s="587">
        <f t="shared" si="123"/>
        <v>0</v>
      </c>
      <c r="AQ906" s="1163">
        <v>379</v>
      </c>
      <c r="AR906" s="1164"/>
      <c r="AS906" s="1165"/>
      <c r="AT906" s="1166"/>
      <c r="AU906" s="587">
        <f t="shared" si="124"/>
        <v>0</v>
      </c>
      <c r="AW906" s="1163">
        <v>379</v>
      </c>
      <c r="AX906" s="1164"/>
      <c r="AY906" s="1165"/>
      <c r="AZ906" s="1166"/>
      <c r="BA906" s="587">
        <f t="shared" si="125"/>
        <v>0</v>
      </c>
    </row>
    <row r="907" spans="1:53" s="17" customFormat="1" ht="16.75" hidden="1" customHeight="1" outlineLevel="2">
      <c r="A907" s="1163">
        <v>380</v>
      </c>
      <c r="B907" s="1164"/>
      <c r="C907" s="1165"/>
      <c r="D907" s="1166"/>
      <c r="E907" s="587">
        <f t="shared" si="117"/>
        <v>0</v>
      </c>
      <c r="G907" s="1163">
        <v>380</v>
      </c>
      <c r="H907" s="1164"/>
      <c r="I907" s="1165"/>
      <c r="J907" s="1166"/>
      <c r="K907" s="587">
        <f t="shared" si="118"/>
        <v>0</v>
      </c>
      <c r="M907" s="1163">
        <v>380</v>
      </c>
      <c r="N907" s="1164"/>
      <c r="O907" s="1165"/>
      <c r="P907" s="1166"/>
      <c r="Q907" s="587">
        <f t="shared" si="119"/>
        <v>0</v>
      </c>
      <c r="S907" s="1163">
        <v>380</v>
      </c>
      <c r="T907" s="1164"/>
      <c r="U907" s="1165"/>
      <c r="V907" s="1166"/>
      <c r="W907" s="587">
        <f t="shared" si="120"/>
        <v>0</v>
      </c>
      <c r="Y907" s="1163">
        <v>380</v>
      </c>
      <c r="Z907" s="1164"/>
      <c r="AA907" s="1165"/>
      <c r="AB907" s="1166"/>
      <c r="AC907" s="587">
        <f t="shared" si="121"/>
        <v>0</v>
      </c>
      <c r="AE907" s="1163">
        <v>380</v>
      </c>
      <c r="AF907" s="1164"/>
      <c r="AG907" s="1165"/>
      <c r="AH907" s="1166"/>
      <c r="AI907" s="587">
        <f t="shared" si="122"/>
        <v>0</v>
      </c>
      <c r="AK907" s="1163">
        <v>380</v>
      </c>
      <c r="AL907" s="1164"/>
      <c r="AM907" s="1165"/>
      <c r="AN907" s="1166"/>
      <c r="AO907" s="587">
        <f t="shared" si="123"/>
        <v>0</v>
      </c>
      <c r="AQ907" s="1163">
        <v>380</v>
      </c>
      <c r="AR907" s="1164"/>
      <c r="AS907" s="1165"/>
      <c r="AT907" s="1166"/>
      <c r="AU907" s="587">
        <f t="shared" si="124"/>
        <v>0</v>
      </c>
      <c r="AW907" s="1163">
        <v>380</v>
      </c>
      <c r="AX907" s="1164"/>
      <c r="AY907" s="1165"/>
      <c r="AZ907" s="1166"/>
      <c r="BA907" s="587">
        <f t="shared" si="125"/>
        <v>0</v>
      </c>
    </row>
    <row r="908" spans="1:53" s="17" customFormat="1" ht="16.75" hidden="1" customHeight="1" outlineLevel="2">
      <c r="A908" s="1163">
        <v>381</v>
      </c>
      <c r="B908" s="1164"/>
      <c r="C908" s="1165"/>
      <c r="D908" s="1166"/>
      <c r="E908" s="587">
        <f t="shared" si="117"/>
        <v>0</v>
      </c>
      <c r="G908" s="1163">
        <v>381</v>
      </c>
      <c r="H908" s="1164"/>
      <c r="I908" s="1165"/>
      <c r="J908" s="1166"/>
      <c r="K908" s="587">
        <f t="shared" si="118"/>
        <v>0</v>
      </c>
      <c r="M908" s="1163">
        <v>381</v>
      </c>
      <c r="N908" s="1164"/>
      <c r="O908" s="1165"/>
      <c r="P908" s="1166"/>
      <c r="Q908" s="587">
        <f t="shared" si="119"/>
        <v>0</v>
      </c>
      <c r="S908" s="1163">
        <v>381</v>
      </c>
      <c r="T908" s="1164"/>
      <c r="U908" s="1165"/>
      <c r="V908" s="1166"/>
      <c r="W908" s="587">
        <f t="shared" si="120"/>
        <v>0</v>
      </c>
      <c r="Y908" s="1163">
        <v>381</v>
      </c>
      <c r="Z908" s="1164"/>
      <c r="AA908" s="1165"/>
      <c r="AB908" s="1166"/>
      <c r="AC908" s="587">
        <f t="shared" si="121"/>
        <v>0</v>
      </c>
      <c r="AE908" s="1163">
        <v>381</v>
      </c>
      <c r="AF908" s="1164"/>
      <c r="AG908" s="1165"/>
      <c r="AH908" s="1166"/>
      <c r="AI908" s="587">
        <f t="shared" si="122"/>
        <v>0</v>
      </c>
      <c r="AK908" s="1163">
        <v>381</v>
      </c>
      <c r="AL908" s="1164"/>
      <c r="AM908" s="1165"/>
      <c r="AN908" s="1166"/>
      <c r="AO908" s="587">
        <f t="shared" si="123"/>
        <v>0</v>
      </c>
      <c r="AQ908" s="1163">
        <v>381</v>
      </c>
      <c r="AR908" s="1164"/>
      <c r="AS908" s="1165"/>
      <c r="AT908" s="1166"/>
      <c r="AU908" s="587">
        <f t="shared" si="124"/>
        <v>0</v>
      </c>
      <c r="AW908" s="1163">
        <v>381</v>
      </c>
      <c r="AX908" s="1164"/>
      <c r="AY908" s="1165"/>
      <c r="AZ908" s="1166"/>
      <c r="BA908" s="587">
        <f t="shared" si="125"/>
        <v>0</v>
      </c>
    </row>
    <row r="909" spans="1:53" s="17" customFormat="1" ht="16.75" hidden="1" customHeight="1" outlineLevel="2">
      <c r="A909" s="1163">
        <v>382</v>
      </c>
      <c r="B909" s="1164"/>
      <c r="C909" s="1165"/>
      <c r="D909" s="1166"/>
      <c r="E909" s="587">
        <f t="shared" si="117"/>
        <v>0</v>
      </c>
      <c r="G909" s="1163">
        <v>382</v>
      </c>
      <c r="H909" s="1164"/>
      <c r="I909" s="1165"/>
      <c r="J909" s="1166"/>
      <c r="K909" s="587">
        <f t="shared" si="118"/>
        <v>0</v>
      </c>
      <c r="M909" s="1163">
        <v>382</v>
      </c>
      <c r="N909" s="1164"/>
      <c r="O909" s="1165"/>
      <c r="P909" s="1166"/>
      <c r="Q909" s="587">
        <f t="shared" si="119"/>
        <v>0</v>
      </c>
      <c r="S909" s="1163">
        <v>382</v>
      </c>
      <c r="T909" s="1164"/>
      <c r="U909" s="1165"/>
      <c r="V909" s="1166"/>
      <c r="W909" s="587">
        <f t="shared" si="120"/>
        <v>0</v>
      </c>
      <c r="Y909" s="1163">
        <v>382</v>
      </c>
      <c r="Z909" s="1164"/>
      <c r="AA909" s="1165"/>
      <c r="AB909" s="1166"/>
      <c r="AC909" s="587">
        <f t="shared" si="121"/>
        <v>0</v>
      </c>
      <c r="AE909" s="1163">
        <v>382</v>
      </c>
      <c r="AF909" s="1164"/>
      <c r="AG909" s="1165"/>
      <c r="AH909" s="1166"/>
      <c r="AI909" s="587">
        <f t="shared" si="122"/>
        <v>0</v>
      </c>
      <c r="AK909" s="1163">
        <v>382</v>
      </c>
      <c r="AL909" s="1164"/>
      <c r="AM909" s="1165"/>
      <c r="AN909" s="1166"/>
      <c r="AO909" s="587">
        <f t="shared" si="123"/>
        <v>0</v>
      </c>
      <c r="AQ909" s="1163">
        <v>382</v>
      </c>
      <c r="AR909" s="1164"/>
      <c r="AS909" s="1165"/>
      <c r="AT909" s="1166"/>
      <c r="AU909" s="587">
        <f t="shared" si="124"/>
        <v>0</v>
      </c>
      <c r="AW909" s="1163">
        <v>382</v>
      </c>
      <c r="AX909" s="1164"/>
      <c r="AY909" s="1165"/>
      <c r="AZ909" s="1166"/>
      <c r="BA909" s="587">
        <f t="shared" si="125"/>
        <v>0</v>
      </c>
    </row>
    <row r="910" spans="1:53" s="17" customFormat="1" ht="16.75" hidden="1" customHeight="1" outlineLevel="2">
      <c r="A910" s="1163">
        <v>383</v>
      </c>
      <c r="B910" s="1164"/>
      <c r="C910" s="1165"/>
      <c r="D910" s="1166"/>
      <c r="E910" s="587">
        <f t="shared" si="117"/>
        <v>0</v>
      </c>
      <c r="G910" s="1163">
        <v>383</v>
      </c>
      <c r="H910" s="1164"/>
      <c r="I910" s="1165"/>
      <c r="J910" s="1166"/>
      <c r="K910" s="587">
        <f t="shared" si="118"/>
        <v>0</v>
      </c>
      <c r="M910" s="1163">
        <v>383</v>
      </c>
      <c r="N910" s="1164"/>
      <c r="O910" s="1165"/>
      <c r="P910" s="1166"/>
      <c r="Q910" s="587">
        <f t="shared" si="119"/>
        <v>0</v>
      </c>
      <c r="S910" s="1163">
        <v>383</v>
      </c>
      <c r="T910" s="1164"/>
      <c r="U910" s="1165"/>
      <c r="V910" s="1166"/>
      <c r="W910" s="587">
        <f t="shared" si="120"/>
        <v>0</v>
      </c>
      <c r="Y910" s="1163">
        <v>383</v>
      </c>
      <c r="Z910" s="1164"/>
      <c r="AA910" s="1165"/>
      <c r="AB910" s="1166"/>
      <c r="AC910" s="587">
        <f t="shared" si="121"/>
        <v>0</v>
      </c>
      <c r="AE910" s="1163">
        <v>383</v>
      </c>
      <c r="AF910" s="1164"/>
      <c r="AG910" s="1165"/>
      <c r="AH910" s="1166"/>
      <c r="AI910" s="587">
        <f t="shared" si="122"/>
        <v>0</v>
      </c>
      <c r="AK910" s="1163">
        <v>383</v>
      </c>
      <c r="AL910" s="1164"/>
      <c r="AM910" s="1165"/>
      <c r="AN910" s="1166"/>
      <c r="AO910" s="587">
        <f t="shared" si="123"/>
        <v>0</v>
      </c>
      <c r="AQ910" s="1163">
        <v>383</v>
      </c>
      <c r="AR910" s="1164"/>
      <c r="AS910" s="1165"/>
      <c r="AT910" s="1166"/>
      <c r="AU910" s="587">
        <f t="shared" si="124"/>
        <v>0</v>
      </c>
      <c r="AW910" s="1163">
        <v>383</v>
      </c>
      <c r="AX910" s="1164"/>
      <c r="AY910" s="1165"/>
      <c r="AZ910" s="1166"/>
      <c r="BA910" s="587">
        <f t="shared" si="125"/>
        <v>0</v>
      </c>
    </row>
    <row r="911" spans="1:53" s="17" customFormat="1" ht="16.75" hidden="1" customHeight="1" outlineLevel="2">
      <c r="A911" s="1163">
        <v>384</v>
      </c>
      <c r="B911" s="1164"/>
      <c r="C911" s="1165"/>
      <c r="D911" s="1166"/>
      <c r="E911" s="587">
        <f t="shared" si="117"/>
        <v>0</v>
      </c>
      <c r="G911" s="1163">
        <v>384</v>
      </c>
      <c r="H911" s="1164"/>
      <c r="I911" s="1165"/>
      <c r="J911" s="1166"/>
      <c r="K911" s="587">
        <f t="shared" si="118"/>
        <v>0</v>
      </c>
      <c r="M911" s="1163">
        <v>384</v>
      </c>
      <c r="N911" s="1164"/>
      <c r="O911" s="1165"/>
      <c r="P911" s="1166"/>
      <c r="Q911" s="587">
        <f t="shared" si="119"/>
        <v>0</v>
      </c>
      <c r="S911" s="1163">
        <v>384</v>
      </c>
      <c r="T911" s="1164"/>
      <c r="U911" s="1165"/>
      <c r="V911" s="1166"/>
      <c r="W911" s="587">
        <f t="shared" si="120"/>
        <v>0</v>
      </c>
      <c r="Y911" s="1163">
        <v>384</v>
      </c>
      <c r="Z911" s="1164"/>
      <c r="AA911" s="1165"/>
      <c r="AB911" s="1166"/>
      <c r="AC911" s="587">
        <f t="shared" si="121"/>
        <v>0</v>
      </c>
      <c r="AE911" s="1163">
        <v>384</v>
      </c>
      <c r="AF911" s="1164"/>
      <c r="AG911" s="1165"/>
      <c r="AH911" s="1166"/>
      <c r="AI911" s="587">
        <f t="shared" si="122"/>
        <v>0</v>
      </c>
      <c r="AK911" s="1163">
        <v>384</v>
      </c>
      <c r="AL911" s="1164"/>
      <c r="AM911" s="1165"/>
      <c r="AN911" s="1166"/>
      <c r="AO911" s="587">
        <f t="shared" si="123"/>
        <v>0</v>
      </c>
      <c r="AQ911" s="1163">
        <v>384</v>
      </c>
      <c r="AR911" s="1164"/>
      <c r="AS911" s="1165"/>
      <c r="AT911" s="1166"/>
      <c r="AU911" s="587">
        <f t="shared" si="124"/>
        <v>0</v>
      </c>
      <c r="AW911" s="1163">
        <v>384</v>
      </c>
      <c r="AX911" s="1164"/>
      <c r="AY911" s="1165"/>
      <c r="AZ911" s="1166"/>
      <c r="BA911" s="587">
        <f t="shared" si="125"/>
        <v>0</v>
      </c>
    </row>
    <row r="912" spans="1:53" s="17" customFormat="1" ht="16.75" hidden="1" customHeight="1" outlineLevel="2">
      <c r="A912" s="1163">
        <v>385</v>
      </c>
      <c r="B912" s="1164"/>
      <c r="C912" s="1165"/>
      <c r="D912" s="1166"/>
      <c r="E912" s="587">
        <f t="shared" si="117"/>
        <v>0</v>
      </c>
      <c r="G912" s="1163">
        <v>385</v>
      </c>
      <c r="H912" s="1164"/>
      <c r="I912" s="1165"/>
      <c r="J912" s="1166"/>
      <c r="K912" s="587">
        <f t="shared" si="118"/>
        <v>0</v>
      </c>
      <c r="M912" s="1163">
        <v>385</v>
      </c>
      <c r="N912" s="1164"/>
      <c r="O912" s="1165"/>
      <c r="P912" s="1166"/>
      <c r="Q912" s="587">
        <f t="shared" si="119"/>
        <v>0</v>
      </c>
      <c r="S912" s="1163">
        <v>385</v>
      </c>
      <c r="T912" s="1164"/>
      <c r="U912" s="1165"/>
      <c r="V912" s="1166"/>
      <c r="W912" s="587">
        <f t="shared" si="120"/>
        <v>0</v>
      </c>
      <c r="Y912" s="1163">
        <v>385</v>
      </c>
      <c r="Z912" s="1164"/>
      <c r="AA912" s="1165"/>
      <c r="AB912" s="1166"/>
      <c r="AC912" s="587">
        <f t="shared" si="121"/>
        <v>0</v>
      </c>
      <c r="AE912" s="1163">
        <v>385</v>
      </c>
      <c r="AF912" s="1164"/>
      <c r="AG912" s="1165"/>
      <c r="AH912" s="1166"/>
      <c r="AI912" s="587">
        <f t="shared" si="122"/>
        <v>0</v>
      </c>
      <c r="AK912" s="1163">
        <v>385</v>
      </c>
      <c r="AL912" s="1164"/>
      <c r="AM912" s="1165"/>
      <c r="AN912" s="1166"/>
      <c r="AO912" s="587">
        <f t="shared" si="123"/>
        <v>0</v>
      </c>
      <c r="AQ912" s="1163">
        <v>385</v>
      </c>
      <c r="AR912" s="1164"/>
      <c r="AS912" s="1165"/>
      <c r="AT912" s="1166"/>
      <c r="AU912" s="587">
        <f t="shared" si="124"/>
        <v>0</v>
      </c>
      <c r="AW912" s="1163">
        <v>385</v>
      </c>
      <c r="AX912" s="1164"/>
      <c r="AY912" s="1165"/>
      <c r="AZ912" s="1166"/>
      <c r="BA912" s="587">
        <f t="shared" si="125"/>
        <v>0</v>
      </c>
    </row>
    <row r="913" spans="1:53" s="17" customFormat="1" ht="16.75" hidden="1" customHeight="1" outlineLevel="2">
      <c r="A913" s="1163">
        <v>386</v>
      </c>
      <c r="B913" s="1164"/>
      <c r="C913" s="1165"/>
      <c r="D913" s="1166"/>
      <c r="E913" s="587">
        <f t="shared" si="117"/>
        <v>0</v>
      </c>
      <c r="G913" s="1163">
        <v>386</v>
      </c>
      <c r="H913" s="1164"/>
      <c r="I913" s="1165"/>
      <c r="J913" s="1166"/>
      <c r="K913" s="587">
        <f t="shared" si="118"/>
        <v>0</v>
      </c>
      <c r="M913" s="1163">
        <v>386</v>
      </c>
      <c r="N913" s="1164"/>
      <c r="O913" s="1165"/>
      <c r="P913" s="1166"/>
      <c r="Q913" s="587">
        <f t="shared" si="119"/>
        <v>0</v>
      </c>
      <c r="S913" s="1163">
        <v>386</v>
      </c>
      <c r="T913" s="1164"/>
      <c r="U913" s="1165"/>
      <c r="V913" s="1166"/>
      <c r="W913" s="587">
        <f t="shared" si="120"/>
        <v>0</v>
      </c>
      <c r="Y913" s="1163">
        <v>386</v>
      </c>
      <c r="Z913" s="1164"/>
      <c r="AA913" s="1165"/>
      <c r="AB913" s="1166"/>
      <c r="AC913" s="587">
        <f t="shared" si="121"/>
        <v>0</v>
      </c>
      <c r="AE913" s="1163">
        <v>386</v>
      </c>
      <c r="AF913" s="1164"/>
      <c r="AG913" s="1165"/>
      <c r="AH913" s="1166"/>
      <c r="AI913" s="587">
        <f t="shared" si="122"/>
        <v>0</v>
      </c>
      <c r="AK913" s="1163">
        <v>386</v>
      </c>
      <c r="AL913" s="1164"/>
      <c r="AM913" s="1165"/>
      <c r="AN913" s="1166"/>
      <c r="AO913" s="587">
        <f t="shared" si="123"/>
        <v>0</v>
      </c>
      <c r="AQ913" s="1163">
        <v>386</v>
      </c>
      <c r="AR913" s="1164"/>
      <c r="AS913" s="1165"/>
      <c r="AT913" s="1166"/>
      <c r="AU913" s="587">
        <f t="shared" si="124"/>
        <v>0</v>
      </c>
      <c r="AW913" s="1163">
        <v>386</v>
      </c>
      <c r="AX913" s="1164"/>
      <c r="AY913" s="1165"/>
      <c r="AZ913" s="1166"/>
      <c r="BA913" s="587">
        <f t="shared" si="125"/>
        <v>0</v>
      </c>
    </row>
    <row r="914" spans="1:53" s="17" customFormat="1" ht="16.75" hidden="1" customHeight="1" outlineLevel="2">
      <c r="A914" s="1163">
        <v>387</v>
      </c>
      <c r="B914" s="1164"/>
      <c r="C914" s="1165"/>
      <c r="D914" s="1166"/>
      <c r="E914" s="587">
        <f t="shared" si="117"/>
        <v>0</v>
      </c>
      <c r="G914" s="1163">
        <v>387</v>
      </c>
      <c r="H914" s="1164"/>
      <c r="I914" s="1165"/>
      <c r="J914" s="1166"/>
      <c r="K914" s="587">
        <f t="shared" si="118"/>
        <v>0</v>
      </c>
      <c r="M914" s="1163">
        <v>387</v>
      </c>
      <c r="N914" s="1164"/>
      <c r="O914" s="1165"/>
      <c r="P914" s="1166"/>
      <c r="Q914" s="587">
        <f t="shared" si="119"/>
        <v>0</v>
      </c>
      <c r="S914" s="1163">
        <v>387</v>
      </c>
      <c r="T914" s="1164"/>
      <c r="U914" s="1165"/>
      <c r="V914" s="1166"/>
      <c r="W914" s="587">
        <f t="shared" si="120"/>
        <v>0</v>
      </c>
      <c r="Y914" s="1163">
        <v>387</v>
      </c>
      <c r="Z914" s="1164"/>
      <c r="AA914" s="1165"/>
      <c r="AB914" s="1166"/>
      <c r="AC914" s="587">
        <f t="shared" si="121"/>
        <v>0</v>
      </c>
      <c r="AE914" s="1163">
        <v>387</v>
      </c>
      <c r="AF914" s="1164"/>
      <c r="AG914" s="1165"/>
      <c r="AH914" s="1166"/>
      <c r="AI914" s="587">
        <f t="shared" si="122"/>
        <v>0</v>
      </c>
      <c r="AK914" s="1163">
        <v>387</v>
      </c>
      <c r="AL914" s="1164"/>
      <c r="AM914" s="1165"/>
      <c r="AN914" s="1166"/>
      <c r="AO914" s="587">
        <f t="shared" si="123"/>
        <v>0</v>
      </c>
      <c r="AQ914" s="1163">
        <v>387</v>
      </c>
      <c r="AR914" s="1164"/>
      <c r="AS914" s="1165"/>
      <c r="AT914" s="1166"/>
      <c r="AU914" s="587">
        <f t="shared" si="124"/>
        <v>0</v>
      </c>
      <c r="AW914" s="1163">
        <v>387</v>
      </c>
      <c r="AX914" s="1164"/>
      <c r="AY914" s="1165"/>
      <c r="AZ914" s="1166"/>
      <c r="BA914" s="587">
        <f t="shared" si="125"/>
        <v>0</v>
      </c>
    </row>
    <row r="915" spans="1:53" s="17" customFormat="1" ht="16.75" hidden="1" customHeight="1" outlineLevel="2">
      <c r="A915" s="1163">
        <v>388</v>
      </c>
      <c r="B915" s="1164"/>
      <c r="C915" s="1165"/>
      <c r="D915" s="1166"/>
      <c r="E915" s="587">
        <f t="shared" si="117"/>
        <v>0</v>
      </c>
      <c r="G915" s="1163">
        <v>388</v>
      </c>
      <c r="H915" s="1164"/>
      <c r="I915" s="1165"/>
      <c r="J915" s="1166"/>
      <c r="K915" s="587">
        <f t="shared" si="118"/>
        <v>0</v>
      </c>
      <c r="M915" s="1163">
        <v>388</v>
      </c>
      <c r="N915" s="1164"/>
      <c r="O915" s="1165"/>
      <c r="P915" s="1166"/>
      <c r="Q915" s="587">
        <f t="shared" si="119"/>
        <v>0</v>
      </c>
      <c r="S915" s="1163">
        <v>388</v>
      </c>
      <c r="T915" s="1164"/>
      <c r="U915" s="1165"/>
      <c r="V915" s="1166"/>
      <c r="W915" s="587">
        <f t="shared" si="120"/>
        <v>0</v>
      </c>
      <c r="Y915" s="1163">
        <v>388</v>
      </c>
      <c r="Z915" s="1164"/>
      <c r="AA915" s="1165"/>
      <c r="AB915" s="1166"/>
      <c r="AC915" s="587">
        <f t="shared" si="121"/>
        <v>0</v>
      </c>
      <c r="AE915" s="1163">
        <v>388</v>
      </c>
      <c r="AF915" s="1164"/>
      <c r="AG915" s="1165"/>
      <c r="AH915" s="1166"/>
      <c r="AI915" s="587">
        <f t="shared" si="122"/>
        <v>0</v>
      </c>
      <c r="AK915" s="1163">
        <v>388</v>
      </c>
      <c r="AL915" s="1164"/>
      <c r="AM915" s="1165"/>
      <c r="AN915" s="1166"/>
      <c r="AO915" s="587">
        <f t="shared" si="123"/>
        <v>0</v>
      </c>
      <c r="AQ915" s="1163">
        <v>388</v>
      </c>
      <c r="AR915" s="1164"/>
      <c r="AS915" s="1165"/>
      <c r="AT915" s="1166"/>
      <c r="AU915" s="587">
        <f t="shared" si="124"/>
        <v>0</v>
      </c>
      <c r="AW915" s="1163">
        <v>388</v>
      </c>
      <c r="AX915" s="1164"/>
      <c r="AY915" s="1165"/>
      <c r="AZ915" s="1166"/>
      <c r="BA915" s="587">
        <f t="shared" si="125"/>
        <v>0</v>
      </c>
    </row>
    <row r="916" spans="1:53" s="17" customFormat="1" ht="16.75" hidden="1" customHeight="1" outlineLevel="2">
      <c r="A916" s="1163">
        <v>389</v>
      </c>
      <c r="B916" s="1164"/>
      <c r="C916" s="1165"/>
      <c r="D916" s="1166"/>
      <c r="E916" s="587">
        <f t="shared" si="117"/>
        <v>0</v>
      </c>
      <c r="G916" s="1163">
        <v>389</v>
      </c>
      <c r="H916" s="1164"/>
      <c r="I916" s="1165"/>
      <c r="J916" s="1166"/>
      <c r="K916" s="587">
        <f t="shared" si="118"/>
        <v>0</v>
      </c>
      <c r="M916" s="1163">
        <v>389</v>
      </c>
      <c r="N916" s="1164"/>
      <c r="O916" s="1165"/>
      <c r="P916" s="1166"/>
      <c r="Q916" s="587">
        <f t="shared" si="119"/>
        <v>0</v>
      </c>
      <c r="S916" s="1163">
        <v>389</v>
      </c>
      <c r="T916" s="1164"/>
      <c r="U916" s="1165"/>
      <c r="V916" s="1166"/>
      <c r="W916" s="587">
        <f t="shared" si="120"/>
        <v>0</v>
      </c>
      <c r="Y916" s="1163">
        <v>389</v>
      </c>
      <c r="Z916" s="1164"/>
      <c r="AA916" s="1165"/>
      <c r="AB916" s="1166"/>
      <c r="AC916" s="587">
        <f t="shared" si="121"/>
        <v>0</v>
      </c>
      <c r="AE916" s="1163">
        <v>389</v>
      </c>
      <c r="AF916" s="1164"/>
      <c r="AG916" s="1165"/>
      <c r="AH916" s="1166"/>
      <c r="AI916" s="587">
        <f t="shared" si="122"/>
        <v>0</v>
      </c>
      <c r="AK916" s="1163">
        <v>389</v>
      </c>
      <c r="AL916" s="1164"/>
      <c r="AM916" s="1165"/>
      <c r="AN916" s="1166"/>
      <c r="AO916" s="587">
        <f t="shared" si="123"/>
        <v>0</v>
      </c>
      <c r="AQ916" s="1163">
        <v>389</v>
      </c>
      <c r="AR916" s="1164"/>
      <c r="AS916" s="1165"/>
      <c r="AT916" s="1166"/>
      <c r="AU916" s="587">
        <f t="shared" si="124"/>
        <v>0</v>
      </c>
      <c r="AW916" s="1163">
        <v>389</v>
      </c>
      <c r="AX916" s="1164"/>
      <c r="AY916" s="1165"/>
      <c r="AZ916" s="1166"/>
      <c r="BA916" s="587">
        <f t="shared" si="125"/>
        <v>0</v>
      </c>
    </row>
    <row r="917" spans="1:53" s="17" customFormat="1" ht="16.75" hidden="1" customHeight="1" outlineLevel="2">
      <c r="A917" s="1163">
        <v>390</v>
      </c>
      <c r="B917" s="1164"/>
      <c r="C917" s="1165"/>
      <c r="D917" s="1166"/>
      <c r="E917" s="587">
        <f t="shared" si="117"/>
        <v>0</v>
      </c>
      <c r="G917" s="1163">
        <v>390</v>
      </c>
      <c r="H917" s="1164"/>
      <c r="I917" s="1165"/>
      <c r="J917" s="1166"/>
      <c r="K917" s="587">
        <f t="shared" si="118"/>
        <v>0</v>
      </c>
      <c r="M917" s="1163">
        <v>390</v>
      </c>
      <c r="N917" s="1164"/>
      <c r="O917" s="1165"/>
      <c r="P917" s="1166"/>
      <c r="Q917" s="587">
        <f t="shared" si="119"/>
        <v>0</v>
      </c>
      <c r="S917" s="1163">
        <v>390</v>
      </c>
      <c r="T917" s="1164"/>
      <c r="U917" s="1165"/>
      <c r="V917" s="1166"/>
      <c r="W917" s="587">
        <f t="shared" si="120"/>
        <v>0</v>
      </c>
      <c r="Y917" s="1163">
        <v>390</v>
      </c>
      <c r="Z917" s="1164"/>
      <c r="AA917" s="1165"/>
      <c r="AB917" s="1166"/>
      <c r="AC917" s="587">
        <f t="shared" si="121"/>
        <v>0</v>
      </c>
      <c r="AE917" s="1163">
        <v>390</v>
      </c>
      <c r="AF917" s="1164"/>
      <c r="AG917" s="1165"/>
      <c r="AH917" s="1166"/>
      <c r="AI917" s="587">
        <f t="shared" si="122"/>
        <v>0</v>
      </c>
      <c r="AK917" s="1163">
        <v>390</v>
      </c>
      <c r="AL917" s="1164"/>
      <c r="AM917" s="1165"/>
      <c r="AN917" s="1166"/>
      <c r="AO917" s="587">
        <f t="shared" si="123"/>
        <v>0</v>
      </c>
      <c r="AQ917" s="1163">
        <v>390</v>
      </c>
      <c r="AR917" s="1164"/>
      <c r="AS917" s="1165"/>
      <c r="AT917" s="1166"/>
      <c r="AU917" s="587">
        <f t="shared" si="124"/>
        <v>0</v>
      </c>
      <c r="AW917" s="1163">
        <v>390</v>
      </c>
      <c r="AX917" s="1164"/>
      <c r="AY917" s="1165"/>
      <c r="AZ917" s="1166"/>
      <c r="BA917" s="587">
        <f t="shared" si="125"/>
        <v>0</v>
      </c>
    </row>
    <row r="918" spans="1:53" s="17" customFormat="1" ht="16.75" hidden="1" customHeight="1" outlineLevel="2">
      <c r="A918" s="1163">
        <v>391</v>
      </c>
      <c r="B918" s="1164"/>
      <c r="C918" s="1165"/>
      <c r="D918" s="1166"/>
      <c r="E918" s="587">
        <f t="shared" si="117"/>
        <v>0</v>
      </c>
      <c r="G918" s="1163">
        <v>391</v>
      </c>
      <c r="H918" s="1164"/>
      <c r="I918" s="1165"/>
      <c r="J918" s="1166"/>
      <c r="K918" s="587">
        <f t="shared" si="118"/>
        <v>0</v>
      </c>
      <c r="M918" s="1163">
        <v>391</v>
      </c>
      <c r="N918" s="1164"/>
      <c r="O918" s="1165"/>
      <c r="P918" s="1166"/>
      <c r="Q918" s="587">
        <f t="shared" si="119"/>
        <v>0</v>
      </c>
      <c r="S918" s="1163">
        <v>391</v>
      </c>
      <c r="T918" s="1164"/>
      <c r="U918" s="1165"/>
      <c r="V918" s="1166"/>
      <c r="W918" s="587">
        <f t="shared" si="120"/>
        <v>0</v>
      </c>
      <c r="Y918" s="1163">
        <v>391</v>
      </c>
      <c r="Z918" s="1164"/>
      <c r="AA918" s="1165"/>
      <c r="AB918" s="1166"/>
      <c r="AC918" s="587">
        <f t="shared" si="121"/>
        <v>0</v>
      </c>
      <c r="AE918" s="1163">
        <v>391</v>
      </c>
      <c r="AF918" s="1164"/>
      <c r="AG918" s="1165"/>
      <c r="AH918" s="1166"/>
      <c r="AI918" s="587">
        <f t="shared" si="122"/>
        <v>0</v>
      </c>
      <c r="AK918" s="1163">
        <v>391</v>
      </c>
      <c r="AL918" s="1164"/>
      <c r="AM918" s="1165"/>
      <c r="AN918" s="1166"/>
      <c r="AO918" s="587">
        <f t="shared" si="123"/>
        <v>0</v>
      </c>
      <c r="AQ918" s="1163">
        <v>391</v>
      </c>
      <c r="AR918" s="1164"/>
      <c r="AS918" s="1165"/>
      <c r="AT918" s="1166"/>
      <c r="AU918" s="587">
        <f t="shared" si="124"/>
        <v>0</v>
      </c>
      <c r="AW918" s="1163">
        <v>391</v>
      </c>
      <c r="AX918" s="1164"/>
      <c r="AY918" s="1165"/>
      <c r="AZ918" s="1166"/>
      <c r="BA918" s="587">
        <f t="shared" si="125"/>
        <v>0</v>
      </c>
    </row>
    <row r="919" spans="1:53" s="17" customFormat="1" ht="16.75" hidden="1" customHeight="1" outlineLevel="2">
      <c r="A919" s="1163">
        <v>392</v>
      </c>
      <c r="B919" s="1164"/>
      <c r="C919" s="1165"/>
      <c r="D919" s="1166"/>
      <c r="E919" s="587">
        <f t="shared" si="117"/>
        <v>0</v>
      </c>
      <c r="G919" s="1163">
        <v>392</v>
      </c>
      <c r="H919" s="1164"/>
      <c r="I919" s="1165"/>
      <c r="J919" s="1166"/>
      <c r="K919" s="587">
        <f t="shared" si="118"/>
        <v>0</v>
      </c>
      <c r="M919" s="1163">
        <v>392</v>
      </c>
      <c r="N919" s="1164"/>
      <c r="O919" s="1165"/>
      <c r="P919" s="1166"/>
      <c r="Q919" s="587">
        <f t="shared" si="119"/>
        <v>0</v>
      </c>
      <c r="S919" s="1163">
        <v>392</v>
      </c>
      <c r="T919" s="1164"/>
      <c r="U919" s="1165"/>
      <c r="V919" s="1166"/>
      <c r="W919" s="587">
        <f t="shared" si="120"/>
        <v>0</v>
      </c>
      <c r="Y919" s="1163">
        <v>392</v>
      </c>
      <c r="Z919" s="1164"/>
      <c r="AA919" s="1165"/>
      <c r="AB919" s="1166"/>
      <c r="AC919" s="587">
        <f t="shared" si="121"/>
        <v>0</v>
      </c>
      <c r="AE919" s="1163">
        <v>392</v>
      </c>
      <c r="AF919" s="1164"/>
      <c r="AG919" s="1165"/>
      <c r="AH919" s="1166"/>
      <c r="AI919" s="587">
        <f t="shared" si="122"/>
        <v>0</v>
      </c>
      <c r="AK919" s="1163">
        <v>392</v>
      </c>
      <c r="AL919" s="1164"/>
      <c r="AM919" s="1165"/>
      <c r="AN919" s="1166"/>
      <c r="AO919" s="587">
        <f t="shared" si="123"/>
        <v>0</v>
      </c>
      <c r="AQ919" s="1163">
        <v>392</v>
      </c>
      <c r="AR919" s="1164"/>
      <c r="AS919" s="1165"/>
      <c r="AT919" s="1166"/>
      <c r="AU919" s="587">
        <f t="shared" si="124"/>
        <v>0</v>
      </c>
      <c r="AW919" s="1163">
        <v>392</v>
      </c>
      <c r="AX919" s="1164"/>
      <c r="AY919" s="1165"/>
      <c r="AZ919" s="1166"/>
      <c r="BA919" s="587">
        <f t="shared" si="125"/>
        <v>0</v>
      </c>
    </row>
    <row r="920" spans="1:53" s="17" customFormat="1" ht="16.75" hidden="1" customHeight="1" outlineLevel="2">
      <c r="A920" s="1163">
        <v>393</v>
      </c>
      <c r="B920" s="1164"/>
      <c r="C920" s="1165"/>
      <c r="D920" s="1166"/>
      <c r="E920" s="587">
        <f t="shared" si="117"/>
        <v>0</v>
      </c>
      <c r="G920" s="1163">
        <v>393</v>
      </c>
      <c r="H920" s="1164"/>
      <c r="I920" s="1165"/>
      <c r="J920" s="1166"/>
      <c r="K920" s="587">
        <f t="shared" si="118"/>
        <v>0</v>
      </c>
      <c r="M920" s="1163">
        <v>393</v>
      </c>
      <c r="N920" s="1164"/>
      <c r="O920" s="1165"/>
      <c r="P920" s="1166"/>
      <c r="Q920" s="587">
        <f t="shared" si="119"/>
        <v>0</v>
      </c>
      <c r="S920" s="1163">
        <v>393</v>
      </c>
      <c r="T920" s="1164"/>
      <c r="U920" s="1165"/>
      <c r="V920" s="1166"/>
      <c r="W920" s="587">
        <f t="shared" si="120"/>
        <v>0</v>
      </c>
      <c r="Y920" s="1163">
        <v>393</v>
      </c>
      <c r="Z920" s="1164"/>
      <c r="AA920" s="1165"/>
      <c r="AB920" s="1166"/>
      <c r="AC920" s="587">
        <f t="shared" si="121"/>
        <v>0</v>
      </c>
      <c r="AE920" s="1163">
        <v>393</v>
      </c>
      <c r="AF920" s="1164"/>
      <c r="AG920" s="1165"/>
      <c r="AH920" s="1166"/>
      <c r="AI920" s="587">
        <f t="shared" si="122"/>
        <v>0</v>
      </c>
      <c r="AK920" s="1163">
        <v>393</v>
      </c>
      <c r="AL920" s="1164"/>
      <c r="AM920" s="1165"/>
      <c r="AN920" s="1166"/>
      <c r="AO920" s="587">
        <f t="shared" si="123"/>
        <v>0</v>
      </c>
      <c r="AQ920" s="1163">
        <v>393</v>
      </c>
      <c r="AR920" s="1164"/>
      <c r="AS920" s="1165"/>
      <c r="AT920" s="1166"/>
      <c r="AU920" s="587">
        <f t="shared" si="124"/>
        <v>0</v>
      </c>
      <c r="AW920" s="1163">
        <v>393</v>
      </c>
      <c r="AX920" s="1164"/>
      <c r="AY920" s="1165"/>
      <c r="AZ920" s="1166"/>
      <c r="BA920" s="587">
        <f t="shared" si="125"/>
        <v>0</v>
      </c>
    </row>
    <row r="921" spans="1:53" s="17" customFormat="1" ht="16.75" hidden="1" customHeight="1" outlineLevel="2">
      <c r="A921" s="1163">
        <v>394</v>
      </c>
      <c r="B921" s="1164"/>
      <c r="C921" s="1165"/>
      <c r="D921" s="1166"/>
      <c r="E921" s="587">
        <f t="shared" si="117"/>
        <v>0</v>
      </c>
      <c r="G921" s="1163">
        <v>394</v>
      </c>
      <c r="H921" s="1164"/>
      <c r="I921" s="1165"/>
      <c r="J921" s="1166"/>
      <c r="K921" s="587">
        <f t="shared" si="118"/>
        <v>0</v>
      </c>
      <c r="M921" s="1163">
        <v>394</v>
      </c>
      <c r="N921" s="1164"/>
      <c r="O921" s="1165"/>
      <c r="P921" s="1166"/>
      <c r="Q921" s="587">
        <f t="shared" si="119"/>
        <v>0</v>
      </c>
      <c r="S921" s="1163">
        <v>394</v>
      </c>
      <c r="T921" s="1164"/>
      <c r="U921" s="1165"/>
      <c r="V921" s="1166"/>
      <c r="W921" s="587">
        <f t="shared" si="120"/>
        <v>0</v>
      </c>
      <c r="Y921" s="1163">
        <v>394</v>
      </c>
      <c r="Z921" s="1164"/>
      <c r="AA921" s="1165"/>
      <c r="AB921" s="1166"/>
      <c r="AC921" s="587">
        <f t="shared" si="121"/>
        <v>0</v>
      </c>
      <c r="AE921" s="1163">
        <v>394</v>
      </c>
      <c r="AF921" s="1164"/>
      <c r="AG921" s="1165"/>
      <c r="AH921" s="1166"/>
      <c r="AI921" s="587">
        <f t="shared" si="122"/>
        <v>0</v>
      </c>
      <c r="AK921" s="1163">
        <v>394</v>
      </c>
      <c r="AL921" s="1164"/>
      <c r="AM921" s="1165"/>
      <c r="AN921" s="1166"/>
      <c r="AO921" s="587">
        <f t="shared" si="123"/>
        <v>0</v>
      </c>
      <c r="AQ921" s="1163">
        <v>394</v>
      </c>
      <c r="AR921" s="1164"/>
      <c r="AS921" s="1165"/>
      <c r="AT921" s="1166"/>
      <c r="AU921" s="587">
        <f t="shared" si="124"/>
        <v>0</v>
      </c>
      <c r="AW921" s="1163">
        <v>394</v>
      </c>
      <c r="AX921" s="1164"/>
      <c r="AY921" s="1165"/>
      <c r="AZ921" s="1166"/>
      <c r="BA921" s="587">
        <f t="shared" si="125"/>
        <v>0</v>
      </c>
    </row>
    <row r="922" spans="1:53" s="17" customFormat="1" ht="16.75" hidden="1" customHeight="1" outlineLevel="2">
      <c r="A922" s="1163">
        <v>395</v>
      </c>
      <c r="B922" s="1164"/>
      <c r="C922" s="1165"/>
      <c r="D922" s="1166"/>
      <c r="E922" s="587">
        <f t="shared" si="117"/>
        <v>0</v>
      </c>
      <c r="G922" s="1163">
        <v>395</v>
      </c>
      <c r="H922" s="1164"/>
      <c r="I922" s="1165"/>
      <c r="J922" s="1166"/>
      <c r="K922" s="587">
        <f t="shared" si="118"/>
        <v>0</v>
      </c>
      <c r="M922" s="1163">
        <v>395</v>
      </c>
      <c r="N922" s="1164"/>
      <c r="O922" s="1165"/>
      <c r="P922" s="1166"/>
      <c r="Q922" s="587">
        <f t="shared" si="119"/>
        <v>0</v>
      </c>
      <c r="S922" s="1163">
        <v>395</v>
      </c>
      <c r="T922" s="1164"/>
      <c r="U922" s="1165"/>
      <c r="V922" s="1166"/>
      <c r="W922" s="587">
        <f t="shared" si="120"/>
        <v>0</v>
      </c>
      <c r="Y922" s="1163">
        <v>395</v>
      </c>
      <c r="Z922" s="1164"/>
      <c r="AA922" s="1165"/>
      <c r="AB922" s="1166"/>
      <c r="AC922" s="587">
        <f t="shared" si="121"/>
        <v>0</v>
      </c>
      <c r="AE922" s="1163">
        <v>395</v>
      </c>
      <c r="AF922" s="1164"/>
      <c r="AG922" s="1165"/>
      <c r="AH922" s="1166"/>
      <c r="AI922" s="587">
        <f t="shared" si="122"/>
        <v>0</v>
      </c>
      <c r="AK922" s="1163">
        <v>395</v>
      </c>
      <c r="AL922" s="1164"/>
      <c r="AM922" s="1165"/>
      <c r="AN922" s="1166"/>
      <c r="AO922" s="587">
        <f t="shared" si="123"/>
        <v>0</v>
      </c>
      <c r="AQ922" s="1163">
        <v>395</v>
      </c>
      <c r="AR922" s="1164"/>
      <c r="AS922" s="1165"/>
      <c r="AT922" s="1166"/>
      <c r="AU922" s="587">
        <f t="shared" si="124"/>
        <v>0</v>
      </c>
      <c r="AW922" s="1163">
        <v>395</v>
      </c>
      <c r="AX922" s="1164"/>
      <c r="AY922" s="1165"/>
      <c r="AZ922" s="1166"/>
      <c r="BA922" s="587">
        <f t="shared" si="125"/>
        <v>0</v>
      </c>
    </row>
    <row r="923" spans="1:53" s="17" customFormat="1" ht="16.75" hidden="1" customHeight="1" outlineLevel="2">
      <c r="A923" s="1163">
        <v>396</v>
      </c>
      <c r="B923" s="1164"/>
      <c r="C923" s="1165"/>
      <c r="D923" s="1166"/>
      <c r="E923" s="587">
        <f t="shared" si="117"/>
        <v>0</v>
      </c>
      <c r="G923" s="1163">
        <v>396</v>
      </c>
      <c r="H923" s="1164"/>
      <c r="I923" s="1165"/>
      <c r="J923" s="1166"/>
      <c r="K923" s="587">
        <f t="shared" si="118"/>
        <v>0</v>
      </c>
      <c r="M923" s="1163">
        <v>396</v>
      </c>
      <c r="N923" s="1164"/>
      <c r="O923" s="1165"/>
      <c r="P923" s="1166"/>
      <c r="Q923" s="587">
        <f t="shared" si="119"/>
        <v>0</v>
      </c>
      <c r="S923" s="1163">
        <v>396</v>
      </c>
      <c r="T923" s="1164"/>
      <c r="U923" s="1165"/>
      <c r="V923" s="1166"/>
      <c r="W923" s="587">
        <f t="shared" si="120"/>
        <v>0</v>
      </c>
      <c r="Y923" s="1163">
        <v>396</v>
      </c>
      <c r="Z923" s="1164"/>
      <c r="AA923" s="1165"/>
      <c r="AB923" s="1166"/>
      <c r="AC923" s="587">
        <f t="shared" si="121"/>
        <v>0</v>
      </c>
      <c r="AE923" s="1163">
        <v>396</v>
      </c>
      <c r="AF923" s="1164"/>
      <c r="AG923" s="1165"/>
      <c r="AH923" s="1166"/>
      <c r="AI923" s="587">
        <f t="shared" si="122"/>
        <v>0</v>
      </c>
      <c r="AK923" s="1163">
        <v>396</v>
      </c>
      <c r="AL923" s="1164"/>
      <c r="AM923" s="1165"/>
      <c r="AN923" s="1166"/>
      <c r="AO923" s="587">
        <f t="shared" si="123"/>
        <v>0</v>
      </c>
      <c r="AQ923" s="1163">
        <v>396</v>
      </c>
      <c r="AR923" s="1164"/>
      <c r="AS923" s="1165"/>
      <c r="AT923" s="1166"/>
      <c r="AU923" s="587">
        <f t="shared" si="124"/>
        <v>0</v>
      </c>
      <c r="AW923" s="1163">
        <v>396</v>
      </c>
      <c r="AX923" s="1164"/>
      <c r="AY923" s="1165"/>
      <c r="AZ923" s="1166"/>
      <c r="BA923" s="587">
        <f t="shared" si="125"/>
        <v>0</v>
      </c>
    </row>
    <row r="924" spans="1:53" s="17" customFormat="1" ht="16.75" hidden="1" customHeight="1" outlineLevel="2">
      <c r="A924" s="1163">
        <v>397</v>
      </c>
      <c r="B924" s="1164"/>
      <c r="C924" s="1165"/>
      <c r="D924" s="1166"/>
      <c r="E924" s="587">
        <f t="shared" si="117"/>
        <v>0</v>
      </c>
      <c r="G924" s="1163">
        <v>397</v>
      </c>
      <c r="H924" s="1164"/>
      <c r="I924" s="1165"/>
      <c r="J924" s="1166"/>
      <c r="K924" s="587">
        <f t="shared" si="118"/>
        <v>0</v>
      </c>
      <c r="M924" s="1163">
        <v>397</v>
      </c>
      <c r="N924" s="1164"/>
      <c r="O924" s="1165"/>
      <c r="P924" s="1166"/>
      <c r="Q924" s="587">
        <f t="shared" si="119"/>
        <v>0</v>
      </c>
      <c r="S924" s="1163">
        <v>397</v>
      </c>
      <c r="T924" s="1164"/>
      <c r="U924" s="1165"/>
      <c r="V924" s="1166"/>
      <c r="W924" s="587">
        <f t="shared" si="120"/>
        <v>0</v>
      </c>
      <c r="Y924" s="1163">
        <v>397</v>
      </c>
      <c r="Z924" s="1164"/>
      <c r="AA924" s="1165"/>
      <c r="AB924" s="1166"/>
      <c r="AC924" s="587">
        <f t="shared" si="121"/>
        <v>0</v>
      </c>
      <c r="AE924" s="1163">
        <v>397</v>
      </c>
      <c r="AF924" s="1164"/>
      <c r="AG924" s="1165"/>
      <c r="AH924" s="1166"/>
      <c r="AI924" s="587">
        <f t="shared" si="122"/>
        <v>0</v>
      </c>
      <c r="AK924" s="1163">
        <v>397</v>
      </c>
      <c r="AL924" s="1164"/>
      <c r="AM924" s="1165"/>
      <c r="AN924" s="1166"/>
      <c r="AO924" s="587">
        <f t="shared" si="123"/>
        <v>0</v>
      </c>
      <c r="AQ924" s="1163">
        <v>397</v>
      </c>
      <c r="AR924" s="1164"/>
      <c r="AS924" s="1165"/>
      <c r="AT924" s="1166"/>
      <c r="AU924" s="587">
        <f t="shared" si="124"/>
        <v>0</v>
      </c>
      <c r="AW924" s="1163">
        <v>397</v>
      </c>
      <c r="AX924" s="1164"/>
      <c r="AY924" s="1165"/>
      <c r="AZ924" s="1166"/>
      <c r="BA924" s="587">
        <f t="shared" si="125"/>
        <v>0</v>
      </c>
    </row>
    <row r="925" spans="1:53" s="17" customFormat="1" ht="16.75" hidden="1" customHeight="1" outlineLevel="2">
      <c r="A925" s="1163">
        <v>398</v>
      </c>
      <c r="B925" s="1164"/>
      <c r="C925" s="1165"/>
      <c r="D925" s="1166"/>
      <c r="E925" s="587">
        <f t="shared" si="117"/>
        <v>0</v>
      </c>
      <c r="G925" s="1163">
        <v>398</v>
      </c>
      <c r="H925" s="1164"/>
      <c r="I925" s="1165"/>
      <c r="J925" s="1166"/>
      <c r="K925" s="587">
        <f t="shared" si="118"/>
        <v>0</v>
      </c>
      <c r="M925" s="1163">
        <v>398</v>
      </c>
      <c r="N925" s="1164"/>
      <c r="O925" s="1165"/>
      <c r="P925" s="1166"/>
      <c r="Q925" s="587">
        <f t="shared" si="119"/>
        <v>0</v>
      </c>
      <c r="S925" s="1163">
        <v>398</v>
      </c>
      <c r="T925" s="1164"/>
      <c r="U925" s="1165"/>
      <c r="V925" s="1166"/>
      <c r="W925" s="587">
        <f t="shared" si="120"/>
        <v>0</v>
      </c>
      <c r="Y925" s="1163">
        <v>398</v>
      </c>
      <c r="Z925" s="1164"/>
      <c r="AA925" s="1165"/>
      <c r="AB925" s="1166"/>
      <c r="AC925" s="587">
        <f t="shared" si="121"/>
        <v>0</v>
      </c>
      <c r="AE925" s="1163">
        <v>398</v>
      </c>
      <c r="AF925" s="1164"/>
      <c r="AG925" s="1165"/>
      <c r="AH925" s="1166"/>
      <c r="AI925" s="587">
        <f t="shared" si="122"/>
        <v>0</v>
      </c>
      <c r="AK925" s="1163">
        <v>398</v>
      </c>
      <c r="AL925" s="1164"/>
      <c r="AM925" s="1165"/>
      <c r="AN925" s="1166"/>
      <c r="AO925" s="587">
        <f t="shared" si="123"/>
        <v>0</v>
      </c>
      <c r="AQ925" s="1163">
        <v>398</v>
      </c>
      <c r="AR925" s="1164"/>
      <c r="AS925" s="1165"/>
      <c r="AT925" s="1166"/>
      <c r="AU925" s="587">
        <f t="shared" si="124"/>
        <v>0</v>
      </c>
      <c r="AW925" s="1163">
        <v>398</v>
      </c>
      <c r="AX925" s="1164"/>
      <c r="AY925" s="1165"/>
      <c r="AZ925" s="1166"/>
      <c r="BA925" s="587">
        <f t="shared" si="125"/>
        <v>0</v>
      </c>
    </row>
    <row r="926" spans="1:53" s="17" customFormat="1" ht="16.75" hidden="1" customHeight="1" outlineLevel="2">
      <c r="A926" s="1163">
        <v>399</v>
      </c>
      <c r="B926" s="1164"/>
      <c r="C926" s="1165"/>
      <c r="D926" s="1166"/>
      <c r="E926" s="587">
        <f t="shared" si="117"/>
        <v>0</v>
      </c>
      <c r="G926" s="1163">
        <v>399</v>
      </c>
      <c r="H926" s="1164"/>
      <c r="I926" s="1165"/>
      <c r="J926" s="1166"/>
      <c r="K926" s="587">
        <f t="shared" si="118"/>
        <v>0</v>
      </c>
      <c r="M926" s="1163">
        <v>399</v>
      </c>
      <c r="N926" s="1164"/>
      <c r="O926" s="1165"/>
      <c r="P926" s="1166"/>
      <c r="Q926" s="587">
        <f t="shared" si="119"/>
        <v>0</v>
      </c>
      <c r="S926" s="1163">
        <v>399</v>
      </c>
      <c r="T926" s="1164"/>
      <c r="U926" s="1165"/>
      <c r="V926" s="1166"/>
      <c r="W926" s="587">
        <f t="shared" si="120"/>
        <v>0</v>
      </c>
      <c r="Y926" s="1163">
        <v>399</v>
      </c>
      <c r="Z926" s="1164"/>
      <c r="AA926" s="1165"/>
      <c r="AB926" s="1166"/>
      <c r="AC926" s="587">
        <f t="shared" si="121"/>
        <v>0</v>
      </c>
      <c r="AE926" s="1163">
        <v>399</v>
      </c>
      <c r="AF926" s="1164"/>
      <c r="AG926" s="1165"/>
      <c r="AH926" s="1166"/>
      <c r="AI926" s="587">
        <f t="shared" si="122"/>
        <v>0</v>
      </c>
      <c r="AK926" s="1163">
        <v>399</v>
      </c>
      <c r="AL926" s="1164"/>
      <c r="AM926" s="1165"/>
      <c r="AN926" s="1166"/>
      <c r="AO926" s="587">
        <f t="shared" si="123"/>
        <v>0</v>
      </c>
      <c r="AQ926" s="1163">
        <v>399</v>
      </c>
      <c r="AR926" s="1164"/>
      <c r="AS926" s="1165"/>
      <c r="AT926" s="1166"/>
      <c r="AU926" s="587">
        <f t="shared" si="124"/>
        <v>0</v>
      </c>
      <c r="AW926" s="1163">
        <v>399</v>
      </c>
      <c r="AX926" s="1164"/>
      <c r="AY926" s="1165"/>
      <c r="AZ926" s="1166"/>
      <c r="BA926" s="587">
        <f t="shared" si="125"/>
        <v>0</v>
      </c>
    </row>
    <row r="927" spans="1:53" s="17" customFormat="1" ht="16.75" hidden="1" customHeight="1" outlineLevel="2">
      <c r="A927" s="1163">
        <v>400</v>
      </c>
      <c r="B927" s="1164"/>
      <c r="C927" s="1165"/>
      <c r="D927" s="1166"/>
      <c r="E927" s="587">
        <f t="shared" si="117"/>
        <v>0</v>
      </c>
      <c r="G927" s="1163">
        <v>400</v>
      </c>
      <c r="H927" s="1164"/>
      <c r="I927" s="1165"/>
      <c r="J927" s="1166"/>
      <c r="K927" s="587">
        <f t="shared" si="118"/>
        <v>0</v>
      </c>
      <c r="M927" s="1163">
        <v>400</v>
      </c>
      <c r="N927" s="1164"/>
      <c r="O927" s="1165"/>
      <c r="P927" s="1166"/>
      <c r="Q927" s="587">
        <f t="shared" si="119"/>
        <v>0</v>
      </c>
      <c r="S927" s="1163">
        <v>400</v>
      </c>
      <c r="T927" s="1164"/>
      <c r="U927" s="1165"/>
      <c r="V927" s="1166"/>
      <c r="W927" s="587">
        <f t="shared" si="120"/>
        <v>0</v>
      </c>
      <c r="Y927" s="1163">
        <v>400</v>
      </c>
      <c r="Z927" s="1164"/>
      <c r="AA927" s="1165"/>
      <c r="AB927" s="1166"/>
      <c r="AC927" s="587">
        <f t="shared" si="121"/>
        <v>0</v>
      </c>
      <c r="AE927" s="1163">
        <v>400</v>
      </c>
      <c r="AF927" s="1164"/>
      <c r="AG927" s="1165"/>
      <c r="AH927" s="1166"/>
      <c r="AI927" s="587">
        <f t="shared" si="122"/>
        <v>0</v>
      </c>
      <c r="AK927" s="1163">
        <v>400</v>
      </c>
      <c r="AL927" s="1164"/>
      <c r="AM927" s="1165"/>
      <c r="AN927" s="1166"/>
      <c r="AO927" s="587">
        <f t="shared" si="123"/>
        <v>0</v>
      </c>
      <c r="AQ927" s="1163">
        <v>400</v>
      </c>
      <c r="AR927" s="1164"/>
      <c r="AS927" s="1165"/>
      <c r="AT927" s="1166"/>
      <c r="AU927" s="587">
        <f t="shared" si="124"/>
        <v>0</v>
      </c>
      <c r="AW927" s="1163">
        <v>400</v>
      </c>
      <c r="AX927" s="1164"/>
      <c r="AY927" s="1165"/>
      <c r="AZ927" s="1166"/>
      <c r="BA927" s="587">
        <f t="shared" si="125"/>
        <v>0</v>
      </c>
    </row>
    <row r="928" spans="1:53" s="17" customFormat="1" ht="16.75" hidden="1" customHeight="1" outlineLevel="2">
      <c r="A928" s="1163">
        <v>401</v>
      </c>
      <c r="B928" s="1164"/>
      <c r="C928" s="1165"/>
      <c r="D928" s="1166"/>
      <c r="E928" s="587">
        <f t="shared" si="117"/>
        <v>0</v>
      </c>
      <c r="G928" s="1163">
        <v>401</v>
      </c>
      <c r="H928" s="1164"/>
      <c r="I928" s="1165"/>
      <c r="J928" s="1166"/>
      <c r="K928" s="587">
        <f t="shared" si="118"/>
        <v>0</v>
      </c>
      <c r="M928" s="1163">
        <v>401</v>
      </c>
      <c r="N928" s="1164"/>
      <c r="O928" s="1165"/>
      <c r="P928" s="1166"/>
      <c r="Q928" s="587">
        <f t="shared" si="119"/>
        <v>0</v>
      </c>
      <c r="S928" s="1163">
        <v>401</v>
      </c>
      <c r="T928" s="1164"/>
      <c r="U928" s="1165"/>
      <c r="V928" s="1166"/>
      <c r="W928" s="587">
        <f t="shared" si="120"/>
        <v>0</v>
      </c>
      <c r="Y928" s="1163">
        <v>401</v>
      </c>
      <c r="Z928" s="1164"/>
      <c r="AA928" s="1165"/>
      <c r="AB928" s="1166"/>
      <c r="AC928" s="587">
        <f t="shared" si="121"/>
        <v>0</v>
      </c>
      <c r="AE928" s="1163">
        <v>401</v>
      </c>
      <c r="AF928" s="1164"/>
      <c r="AG928" s="1165"/>
      <c r="AH928" s="1166"/>
      <c r="AI928" s="587">
        <f t="shared" si="122"/>
        <v>0</v>
      </c>
      <c r="AK928" s="1163">
        <v>401</v>
      </c>
      <c r="AL928" s="1164"/>
      <c r="AM928" s="1165"/>
      <c r="AN928" s="1166"/>
      <c r="AO928" s="587">
        <f t="shared" si="123"/>
        <v>0</v>
      </c>
      <c r="AQ928" s="1163">
        <v>401</v>
      </c>
      <c r="AR928" s="1164"/>
      <c r="AS928" s="1165"/>
      <c r="AT928" s="1166"/>
      <c r="AU928" s="587">
        <f t="shared" si="124"/>
        <v>0</v>
      </c>
      <c r="AW928" s="1163">
        <v>401</v>
      </c>
      <c r="AX928" s="1164"/>
      <c r="AY928" s="1165"/>
      <c r="AZ928" s="1166"/>
      <c r="BA928" s="587">
        <f t="shared" si="125"/>
        <v>0</v>
      </c>
    </row>
    <row r="929" spans="1:53" s="17" customFormat="1" ht="16.75" hidden="1" customHeight="1" outlineLevel="2">
      <c r="A929" s="1163">
        <v>402</v>
      </c>
      <c r="B929" s="1164"/>
      <c r="C929" s="1165"/>
      <c r="D929" s="1166"/>
      <c r="E929" s="587">
        <f t="shared" si="117"/>
        <v>0</v>
      </c>
      <c r="G929" s="1163">
        <v>402</v>
      </c>
      <c r="H929" s="1164"/>
      <c r="I929" s="1165"/>
      <c r="J929" s="1166"/>
      <c r="K929" s="587">
        <f t="shared" si="118"/>
        <v>0</v>
      </c>
      <c r="M929" s="1163">
        <v>402</v>
      </c>
      <c r="N929" s="1164"/>
      <c r="O929" s="1165"/>
      <c r="P929" s="1166"/>
      <c r="Q929" s="587">
        <f t="shared" si="119"/>
        <v>0</v>
      </c>
      <c r="S929" s="1163">
        <v>402</v>
      </c>
      <c r="T929" s="1164"/>
      <c r="U929" s="1165"/>
      <c r="V929" s="1166"/>
      <c r="W929" s="587">
        <f t="shared" si="120"/>
        <v>0</v>
      </c>
      <c r="Y929" s="1163">
        <v>402</v>
      </c>
      <c r="Z929" s="1164"/>
      <c r="AA929" s="1165"/>
      <c r="AB929" s="1166"/>
      <c r="AC929" s="587">
        <f t="shared" si="121"/>
        <v>0</v>
      </c>
      <c r="AE929" s="1163">
        <v>402</v>
      </c>
      <c r="AF929" s="1164"/>
      <c r="AG929" s="1165"/>
      <c r="AH929" s="1166"/>
      <c r="AI929" s="587">
        <f t="shared" si="122"/>
        <v>0</v>
      </c>
      <c r="AK929" s="1163">
        <v>402</v>
      </c>
      <c r="AL929" s="1164"/>
      <c r="AM929" s="1165"/>
      <c r="AN929" s="1166"/>
      <c r="AO929" s="587">
        <f t="shared" si="123"/>
        <v>0</v>
      </c>
      <c r="AQ929" s="1163">
        <v>402</v>
      </c>
      <c r="AR929" s="1164"/>
      <c r="AS929" s="1165"/>
      <c r="AT929" s="1166"/>
      <c r="AU929" s="587">
        <f t="shared" si="124"/>
        <v>0</v>
      </c>
      <c r="AW929" s="1163">
        <v>402</v>
      </c>
      <c r="AX929" s="1164"/>
      <c r="AY929" s="1165"/>
      <c r="AZ929" s="1166"/>
      <c r="BA929" s="587">
        <f t="shared" si="125"/>
        <v>0</v>
      </c>
    </row>
    <row r="930" spans="1:53" s="17" customFormat="1" ht="16.75" hidden="1" customHeight="1" outlineLevel="2">
      <c r="A930" s="1163">
        <v>403</v>
      </c>
      <c r="B930" s="1164"/>
      <c r="C930" s="1165"/>
      <c r="D930" s="1166"/>
      <c r="E930" s="587">
        <f t="shared" si="117"/>
        <v>0</v>
      </c>
      <c r="G930" s="1163">
        <v>403</v>
      </c>
      <c r="H930" s="1164"/>
      <c r="I930" s="1165"/>
      <c r="J930" s="1166"/>
      <c r="K930" s="587">
        <f t="shared" si="118"/>
        <v>0</v>
      </c>
      <c r="M930" s="1163">
        <v>403</v>
      </c>
      <c r="N930" s="1164"/>
      <c r="O930" s="1165"/>
      <c r="P930" s="1166"/>
      <c r="Q930" s="587">
        <f t="shared" si="119"/>
        <v>0</v>
      </c>
      <c r="S930" s="1163">
        <v>403</v>
      </c>
      <c r="T930" s="1164"/>
      <c r="U930" s="1165"/>
      <c r="V930" s="1166"/>
      <c r="W930" s="587">
        <f t="shared" si="120"/>
        <v>0</v>
      </c>
      <c r="Y930" s="1163">
        <v>403</v>
      </c>
      <c r="Z930" s="1164"/>
      <c r="AA930" s="1165"/>
      <c r="AB930" s="1166"/>
      <c r="AC930" s="587">
        <f t="shared" si="121"/>
        <v>0</v>
      </c>
      <c r="AE930" s="1163">
        <v>403</v>
      </c>
      <c r="AF930" s="1164"/>
      <c r="AG930" s="1165"/>
      <c r="AH930" s="1166"/>
      <c r="AI930" s="587">
        <f t="shared" si="122"/>
        <v>0</v>
      </c>
      <c r="AK930" s="1163">
        <v>403</v>
      </c>
      <c r="AL930" s="1164"/>
      <c r="AM930" s="1165"/>
      <c r="AN930" s="1166"/>
      <c r="AO930" s="587">
        <f t="shared" si="123"/>
        <v>0</v>
      </c>
      <c r="AQ930" s="1163">
        <v>403</v>
      </c>
      <c r="AR930" s="1164"/>
      <c r="AS930" s="1165"/>
      <c r="AT930" s="1166"/>
      <c r="AU930" s="587">
        <f t="shared" si="124"/>
        <v>0</v>
      </c>
      <c r="AW930" s="1163">
        <v>403</v>
      </c>
      <c r="AX930" s="1164"/>
      <c r="AY930" s="1165"/>
      <c r="AZ930" s="1166"/>
      <c r="BA930" s="587">
        <f t="shared" si="125"/>
        <v>0</v>
      </c>
    </row>
    <row r="931" spans="1:53" s="17" customFormat="1" ht="16.75" hidden="1" customHeight="1" outlineLevel="2">
      <c r="A931" s="1163">
        <v>404</v>
      </c>
      <c r="B931" s="1164"/>
      <c r="C931" s="1165"/>
      <c r="D931" s="1166"/>
      <c r="E931" s="587">
        <f t="shared" si="117"/>
        <v>0</v>
      </c>
      <c r="G931" s="1163">
        <v>404</v>
      </c>
      <c r="H931" s="1164"/>
      <c r="I931" s="1165"/>
      <c r="J931" s="1166"/>
      <c r="K931" s="587">
        <f t="shared" si="118"/>
        <v>0</v>
      </c>
      <c r="M931" s="1163">
        <v>404</v>
      </c>
      <c r="N931" s="1164"/>
      <c r="O931" s="1165"/>
      <c r="P931" s="1166"/>
      <c r="Q931" s="587">
        <f t="shared" si="119"/>
        <v>0</v>
      </c>
      <c r="S931" s="1163">
        <v>404</v>
      </c>
      <c r="T931" s="1164"/>
      <c r="U931" s="1165"/>
      <c r="V931" s="1166"/>
      <c r="W931" s="587">
        <f t="shared" si="120"/>
        <v>0</v>
      </c>
      <c r="Y931" s="1163">
        <v>404</v>
      </c>
      <c r="Z931" s="1164"/>
      <c r="AA931" s="1165"/>
      <c r="AB931" s="1166"/>
      <c r="AC931" s="587">
        <f t="shared" si="121"/>
        <v>0</v>
      </c>
      <c r="AE931" s="1163">
        <v>404</v>
      </c>
      <c r="AF931" s="1164"/>
      <c r="AG931" s="1165"/>
      <c r="AH931" s="1166"/>
      <c r="AI931" s="587">
        <f t="shared" si="122"/>
        <v>0</v>
      </c>
      <c r="AK931" s="1163">
        <v>404</v>
      </c>
      <c r="AL931" s="1164"/>
      <c r="AM931" s="1165"/>
      <c r="AN931" s="1166"/>
      <c r="AO931" s="587">
        <f t="shared" si="123"/>
        <v>0</v>
      </c>
      <c r="AQ931" s="1163">
        <v>404</v>
      </c>
      <c r="AR931" s="1164"/>
      <c r="AS931" s="1165"/>
      <c r="AT931" s="1166"/>
      <c r="AU931" s="587">
        <f t="shared" si="124"/>
        <v>0</v>
      </c>
      <c r="AW931" s="1163">
        <v>404</v>
      </c>
      <c r="AX931" s="1164"/>
      <c r="AY931" s="1165"/>
      <c r="AZ931" s="1166"/>
      <c r="BA931" s="587">
        <f t="shared" si="125"/>
        <v>0</v>
      </c>
    </row>
    <row r="932" spans="1:53" s="17" customFormat="1" ht="16.75" hidden="1" customHeight="1" outlineLevel="2">
      <c r="A932" s="1163">
        <v>405</v>
      </c>
      <c r="B932" s="1164"/>
      <c r="C932" s="1165"/>
      <c r="D932" s="1166"/>
      <c r="E932" s="587">
        <f t="shared" si="117"/>
        <v>0</v>
      </c>
      <c r="G932" s="1163">
        <v>405</v>
      </c>
      <c r="H932" s="1164"/>
      <c r="I932" s="1165"/>
      <c r="J932" s="1166"/>
      <c r="K932" s="587">
        <f t="shared" si="118"/>
        <v>0</v>
      </c>
      <c r="M932" s="1163">
        <v>405</v>
      </c>
      <c r="N932" s="1164"/>
      <c r="O932" s="1165"/>
      <c r="P932" s="1166"/>
      <c r="Q932" s="587">
        <f t="shared" si="119"/>
        <v>0</v>
      </c>
      <c r="S932" s="1163">
        <v>405</v>
      </c>
      <c r="T932" s="1164"/>
      <c r="U932" s="1165"/>
      <c r="V932" s="1166"/>
      <c r="W932" s="587">
        <f t="shared" si="120"/>
        <v>0</v>
      </c>
      <c r="Y932" s="1163">
        <v>405</v>
      </c>
      <c r="Z932" s="1164"/>
      <c r="AA932" s="1165"/>
      <c r="AB932" s="1166"/>
      <c r="AC932" s="587">
        <f t="shared" si="121"/>
        <v>0</v>
      </c>
      <c r="AE932" s="1163">
        <v>405</v>
      </c>
      <c r="AF932" s="1164"/>
      <c r="AG932" s="1165"/>
      <c r="AH932" s="1166"/>
      <c r="AI932" s="587">
        <f t="shared" si="122"/>
        <v>0</v>
      </c>
      <c r="AK932" s="1163">
        <v>405</v>
      </c>
      <c r="AL932" s="1164"/>
      <c r="AM932" s="1165"/>
      <c r="AN932" s="1166"/>
      <c r="AO932" s="587">
        <f t="shared" si="123"/>
        <v>0</v>
      </c>
      <c r="AQ932" s="1163">
        <v>405</v>
      </c>
      <c r="AR932" s="1164"/>
      <c r="AS932" s="1165"/>
      <c r="AT932" s="1166"/>
      <c r="AU932" s="587">
        <f t="shared" si="124"/>
        <v>0</v>
      </c>
      <c r="AW932" s="1163">
        <v>405</v>
      </c>
      <c r="AX932" s="1164"/>
      <c r="AY932" s="1165"/>
      <c r="AZ932" s="1166"/>
      <c r="BA932" s="587">
        <f t="shared" si="125"/>
        <v>0</v>
      </c>
    </row>
    <row r="933" spans="1:53" s="17" customFormat="1" ht="16.75" hidden="1" customHeight="1" outlineLevel="2">
      <c r="A933" s="1163">
        <v>406</v>
      </c>
      <c r="B933" s="1164"/>
      <c r="C933" s="1165"/>
      <c r="D933" s="1166"/>
      <c r="E933" s="587">
        <f t="shared" si="117"/>
        <v>0</v>
      </c>
      <c r="G933" s="1163">
        <v>406</v>
      </c>
      <c r="H933" s="1164"/>
      <c r="I933" s="1165"/>
      <c r="J933" s="1166"/>
      <c r="K933" s="587">
        <f t="shared" si="118"/>
        <v>0</v>
      </c>
      <c r="M933" s="1163">
        <v>406</v>
      </c>
      <c r="N933" s="1164"/>
      <c r="O933" s="1165"/>
      <c r="P933" s="1166"/>
      <c r="Q933" s="587">
        <f t="shared" si="119"/>
        <v>0</v>
      </c>
      <c r="S933" s="1163">
        <v>406</v>
      </c>
      <c r="T933" s="1164"/>
      <c r="U933" s="1165"/>
      <c r="V933" s="1166"/>
      <c r="W933" s="587">
        <f t="shared" si="120"/>
        <v>0</v>
      </c>
      <c r="Y933" s="1163">
        <v>406</v>
      </c>
      <c r="Z933" s="1164"/>
      <c r="AA933" s="1165"/>
      <c r="AB933" s="1166"/>
      <c r="AC933" s="587">
        <f t="shared" si="121"/>
        <v>0</v>
      </c>
      <c r="AE933" s="1163">
        <v>406</v>
      </c>
      <c r="AF933" s="1164"/>
      <c r="AG933" s="1165"/>
      <c r="AH933" s="1166"/>
      <c r="AI933" s="587">
        <f t="shared" si="122"/>
        <v>0</v>
      </c>
      <c r="AK933" s="1163">
        <v>406</v>
      </c>
      <c r="AL933" s="1164"/>
      <c r="AM933" s="1165"/>
      <c r="AN933" s="1166"/>
      <c r="AO933" s="587">
        <f t="shared" si="123"/>
        <v>0</v>
      </c>
      <c r="AQ933" s="1163">
        <v>406</v>
      </c>
      <c r="AR933" s="1164"/>
      <c r="AS933" s="1165"/>
      <c r="AT933" s="1166"/>
      <c r="AU933" s="587">
        <f t="shared" si="124"/>
        <v>0</v>
      </c>
      <c r="AW933" s="1163">
        <v>406</v>
      </c>
      <c r="AX933" s="1164"/>
      <c r="AY933" s="1165"/>
      <c r="AZ933" s="1166"/>
      <c r="BA933" s="587">
        <f t="shared" si="125"/>
        <v>0</v>
      </c>
    </row>
    <row r="934" spans="1:53" s="17" customFormat="1" ht="16.75" hidden="1" customHeight="1" outlineLevel="2">
      <c r="A934" s="1163">
        <v>407</v>
      </c>
      <c r="B934" s="1164"/>
      <c r="C934" s="1165"/>
      <c r="D934" s="1166"/>
      <c r="E934" s="587">
        <f t="shared" si="117"/>
        <v>0</v>
      </c>
      <c r="G934" s="1163">
        <v>407</v>
      </c>
      <c r="H934" s="1164"/>
      <c r="I934" s="1165"/>
      <c r="J934" s="1166"/>
      <c r="K934" s="587">
        <f t="shared" si="118"/>
        <v>0</v>
      </c>
      <c r="M934" s="1163">
        <v>407</v>
      </c>
      <c r="N934" s="1164"/>
      <c r="O934" s="1165"/>
      <c r="P934" s="1166"/>
      <c r="Q934" s="587">
        <f t="shared" si="119"/>
        <v>0</v>
      </c>
      <c r="S934" s="1163">
        <v>407</v>
      </c>
      <c r="T934" s="1164"/>
      <c r="U934" s="1165"/>
      <c r="V934" s="1166"/>
      <c r="W934" s="587">
        <f t="shared" si="120"/>
        <v>0</v>
      </c>
      <c r="Y934" s="1163">
        <v>407</v>
      </c>
      <c r="Z934" s="1164"/>
      <c r="AA934" s="1165"/>
      <c r="AB934" s="1166"/>
      <c r="AC934" s="587">
        <f t="shared" si="121"/>
        <v>0</v>
      </c>
      <c r="AE934" s="1163">
        <v>407</v>
      </c>
      <c r="AF934" s="1164"/>
      <c r="AG934" s="1165"/>
      <c r="AH934" s="1166"/>
      <c r="AI934" s="587">
        <f t="shared" si="122"/>
        <v>0</v>
      </c>
      <c r="AK934" s="1163">
        <v>407</v>
      </c>
      <c r="AL934" s="1164"/>
      <c r="AM934" s="1165"/>
      <c r="AN934" s="1166"/>
      <c r="AO934" s="587">
        <f t="shared" si="123"/>
        <v>0</v>
      </c>
      <c r="AQ934" s="1163">
        <v>407</v>
      </c>
      <c r="AR934" s="1164"/>
      <c r="AS934" s="1165"/>
      <c r="AT934" s="1166"/>
      <c r="AU934" s="587">
        <f t="shared" si="124"/>
        <v>0</v>
      </c>
      <c r="AW934" s="1163">
        <v>407</v>
      </c>
      <c r="AX934" s="1164"/>
      <c r="AY934" s="1165"/>
      <c r="AZ934" s="1166"/>
      <c r="BA934" s="587">
        <f t="shared" si="125"/>
        <v>0</v>
      </c>
    </row>
    <row r="935" spans="1:53" s="17" customFormat="1" ht="16.75" hidden="1" customHeight="1" outlineLevel="2">
      <c r="A935" s="1163">
        <v>408</v>
      </c>
      <c r="B935" s="1164"/>
      <c r="C935" s="1165"/>
      <c r="D935" s="1166"/>
      <c r="E935" s="587">
        <f t="shared" si="117"/>
        <v>0</v>
      </c>
      <c r="G935" s="1163">
        <v>408</v>
      </c>
      <c r="H935" s="1164"/>
      <c r="I935" s="1165"/>
      <c r="J935" s="1166"/>
      <c r="K935" s="587">
        <f t="shared" si="118"/>
        <v>0</v>
      </c>
      <c r="M935" s="1163">
        <v>408</v>
      </c>
      <c r="N935" s="1164"/>
      <c r="O935" s="1165"/>
      <c r="P935" s="1166"/>
      <c r="Q935" s="587">
        <f t="shared" si="119"/>
        <v>0</v>
      </c>
      <c r="S935" s="1163">
        <v>408</v>
      </c>
      <c r="T935" s="1164"/>
      <c r="U935" s="1165"/>
      <c r="V935" s="1166"/>
      <c r="W935" s="587">
        <f t="shared" si="120"/>
        <v>0</v>
      </c>
      <c r="Y935" s="1163">
        <v>408</v>
      </c>
      <c r="Z935" s="1164"/>
      <c r="AA935" s="1165"/>
      <c r="AB935" s="1166"/>
      <c r="AC935" s="587">
        <f t="shared" si="121"/>
        <v>0</v>
      </c>
      <c r="AE935" s="1163">
        <v>408</v>
      </c>
      <c r="AF935" s="1164"/>
      <c r="AG935" s="1165"/>
      <c r="AH935" s="1166"/>
      <c r="AI935" s="587">
        <f t="shared" si="122"/>
        <v>0</v>
      </c>
      <c r="AK935" s="1163">
        <v>408</v>
      </c>
      <c r="AL935" s="1164"/>
      <c r="AM935" s="1165"/>
      <c r="AN935" s="1166"/>
      <c r="AO935" s="587">
        <f t="shared" si="123"/>
        <v>0</v>
      </c>
      <c r="AQ935" s="1163">
        <v>408</v>
      </c>
      <c r="AR935" s="1164"/>
      <c r="AS935" s="1165"/>
      <c r="AT935" s="1166"/>
      <c r="AU935" s="587">
        <f t="shared" si="124"/>
        <v>0</v>
      </c>
      <c r="AW935" s="1163">
        <v>408</v>
      </c>
      <c r="AX935" s="1164"/>
      <c r="AY935" s="1165"/>
      <c r="AZ935" s="1166"/>
      <c r="BA935" s="587">
        <f t="shared" si="125"/>
        <v>0</v>
      </c>
    </row>
    <row r="936" spans="1:53" s="17" customFormat="1" ht="16.75" hidden="1" customHeight="1" outlineLevel="2">
      <c r="A936" s="1163">
        <v>409</v>
      </c>
      <c r="B936" s="1164"/>
      <c r="C936" s="1165"/>
      <c r="D936" s="1166"/>
      <c r="E936" s="587">
        <f t="shared" si="117"/>
        <v>0</v>
      </c>
      <c r="G936" s="1163">
        <v>409</v>
      </c>
      <c r="H936" s="1164"/>
      <c r="I936" s="1165"/>
      <c r="J936" s="1166"/>
      <c r="K936" s="587">
        <f t="shared" si="118"/>
        <v>0</v>
      </c>
      <c r="M936" s="1163">
        <v>409</v>
      </c>
      <c r="N936" s="1164"/>
      <c r="O936" s="1165"/>
      <c r="P936" s="1166"/>
      <c r="Q936" s="587">
        <f t="shared" si="119"/>
        <v>0</v>
      </c>
      <c r="S936" s="1163">
        <v>409</v>
      </c>
      <c r="T936" s="1164"/>
      <c r="U936" s="1165"/>
      <c r="V936" s="1166"/>
      <c r="W936" s="587">
        <f t="shared" si="120"/>
        <v>0</v>
      </c>
      <c r="Y936" s="1163">
        <v>409</v>
      </c>
      <c r="Z936" s="1164"/>
      <c r="AA936" s="1165"/>
      <c r="AB936" s="1166"/>
      <c r="AC936" s="587">
        <f t="shared" si="121"/>
        <v>0</v>
      </c>
      <c r="AE936" s="1163">
        <v>409</v>
      </c>
      <c r="AF936" s="1164"/>
      <c r="AG936" s="1165"/>
      <c r="AH936" s="1166"/>
      <c r="AI936" s="587">
        <f t="shared" si="122"/>
        <v>0</v>
      </c>
      <c r="AK936" s="1163">
        <v>409</v>
      </c>
      <c r="AL936" s="1164"/>
      <c r="AM936" s="1165"/>
      <c r="AN936" s="1166"/>
      <c r="AO936" s="587">
        <f t="shared" si="123"/>
        <v>0</v>
      </c>
      <c r="AQ936" s="1163">
        <v>409</v>
      </c>
      <c r="AR936" s="1164"/>
      <c r="AS936" s="1165"/>
      <c r="AT936" s="1166"/>
      <c r="AU936" s="587">
        <f t="shared" si="124"/>
        <v>0</v>
      </c>
      <c r="AW936" s="1163">
        <v>409</v>
      </c>
      <c r="AX936" s="1164"/>
      <c r="AY936" s="1165"/>
      <c r="AZ936" s="1166"/>
      <c r="BA936" s="587">
        <f t="shared" si="125"/>
        <v>0</v>
      </c>
    </row>
    <row r="937" spans="1:53" s="17" customFormat="1" ht="16.75" hidden="1" customHeight="1" outlineLevel="2">
      <c r="A937" s="1163">
        <v>410</v>
      </c>
      <c r="B937" s="1164"/>
      <c r="C937" s="1165"/>
      <c r="D937" s="1166"/>
      <c r="E937" s="587">
        <f t="shared" si="117"/>
        <v>0</v>
      </c>
      <c r="G937" s="1163">
        <v>410</v>
      </c>
      <c r="H937" s="1164"/>
      <c r="I937" s="1165"/>
      <c r="J937" s="1166"/>
      <c r="K937" s="587">
        <f t="shared" si="118"/>
        <v>0</v>
      </c>
      <c r="M937" s="1163">
        <v>410</v>
      </c>
      <c r="N937" s="1164"/>
      <c r="O937" s="1165"/>
      <c r="P937" s="1166"/>
      <c r="Q937" s="587">
        <f t="shared" si="119"/>
        <v>0</v>
      </c>
      <c r="S937" s="1163">
        <v>410</v>
      </c>
      <c r="T937" s="1164"/>
      <c r="U937" s="1165"/>
      <c r="V937" s="1166"/>
      <c r="W937" s="587">
        <f t="shared" si="120"/>
        <v>0</v>
      </c>
      <c r="Y937" s="1163">
        <v>410</v>
      </c>
      <c r="Z937" s="1164"/>
      <c r="AA937" s="1165"/>
      <c r="AB937" s="1166"/>
      <c r="AC937" s="587">
        <f t="shared" si="121"/>
        <v>0</v>
      </c>
      <c r="AE937" s="1163">
        <v>410</v>
      </c>
      <c r="AF937" s="1164"/>
      <c r="AG937" s="1165"/>
      <c r="AH937" s="1166"/>
      <c r="AI937" s="587">
        <f t="shared" si="122"/>
        <v>0</v>
      </c>
      <c r="AK937" s="1163">
        <v>410</v>
      </c>
      <c r="AL937" s="1164"/>
      <c r="AM937" s="1165"/>
      <c r="AN937" s="1166"/>
      <c r="AO937" s="587">
        <f t="shared" si="123"/>
        <v>0</v>
      </c>
      <c r="AQ937" s="1163">
        <v>410</v>
      </c>
      <c r="AR937" s="1164"/>
      <c r="AS937" s="1165"/>
      <c r="AT937" s="1166"/>
      <c r="AU937" s="587">
        <f t="shared" si="124"/>
        <v>0</v>
      </c>
      <c r="AW937" s="1163">
        <v>410</v>
      </c>
      <c r="AX937" s="1164"/>
      <c r="AY937" s="1165"/>
      <c r="AZ937" s="1166"/>
      <c r="BA937" s="587">
        <f t="shared" si="125"/>
        <v>0</v>
      </c>
    </row>
    <row r="938" spans="1:53" s="17" customFormat="1" ht="16.75" hidden="1" customHeight="1" outlineLevel="2">
      <c r="A938" s="1163">
        <v>411</v>
      </c>
      <c r="B938" s="1164"/>
      <c r="C938" s="1165"/>
      <c r="D938" s="1166"/>
      <c r="E938" s="587">
        <f t="shared" si="117"/>
        <v>0</v>
      </c>
      <c r="G938" s="1163">
        <v>411</v>
      </c>
      <c r="H938" s="1164"/>
      <c r="I938" s="1165"/>
      <c r="J938" s="1166"/>
      <c r="K938" s="587">
        <f t="shared" si="118"/>
        <v>0</v>
      </c>
      <c r="M938" s="1163">
        <v>411</v>
      </c>
      <c r="N938" s="1164"/>
      <c r="O938" s="1165"/>
      <c r="P938" s="1166"/>
      <c r="Q938" s="587">
        <f t="shared" si="119"/>
        <v>0</v>
      </c>
      <c r="S938" s="1163">
        <v>411</v>
      </c>
      <c r="T938" s="1164"/>
      <c r="U938" s="1165"/>
      <c r="V938" s="1166"/>
      <c r="W938" s="587">
        <f t="shared" si="120"/>
        <v>0</v>
      </c>
      <c r="Y938" s="1163">
        <v>411</v>
      </c>
      <c r="Z938" s="1164"/>
      <c r="AA938" s="1165"/>
      <c r="AB938" s="1166"/>
      <c r="AC938" s="587">
        <f t="shared" si="121"/>
        <v>0</v>
      </c>
      <c r="AE938" s="1163">
        <v>411</v>
      </c>
      <c r="AF938" s="1164"/>
      <c r="AG938" s="1165"/>
      <c r="AH938" s="1166"/>
      <c r="AI938" s="587">
        <f t="shared" si="122"/>
        <v>0</v>
      </c>
      <c r="AK938" s="1163">
        <v>411</v>
      </c>
      <c r="AL938" s="1164"/>
      <c r="AM938" s="1165"/>
      <c r="AN938" s="1166"/>
      <c r="AO938" s="587">
        <f t="shared" si="123"/>
        <v>0</v>
      </c>
      <c r="AQ938" s="1163">
        <v>411</v>
      </c>
      <c r="AR938" s="1164"/>
      <c r="AS938" s="1165"/>
      <c r="AT938" s="1166"/>
      <c r="AU938" s="587">
        <f t="shared" si="124"/>
        <v>0</v>
      </c>
      <c r="AW938" s="1163">
        <v>411</v>
      </c>
      <c r="AX938" s="1164"/>
      <c r="AY938" s="1165"/>
      <c r="AZ938" s="1166"/>
      <c r="BA938" s="587">
        <f t="shared" si="125"/>
        <v>0</v>
      </c>
    </row>
    <row r="939" spans="1:53" s="17" customFormat="1" ht="16.75" hidden="1" customHeight="1" outlineLevel="2">
      <c r="A939" s="1163">
        <v>412</v>
      </c>
      <c r="B939" s="1164"/>
      <c r="C939" s="1165"/>
      <c r="D939" s="1166"/>
      <c r="E939" s="587">
        <f t="shared" si="117"/>
        <v>0</v>
      </c>
      <c r="G939" s="1163">
        <v>412</v>
      </c>
      <c r="H939" s="1164"/>
      <c r="I939" s="1165"/>
      <c r="J939" s="1166"/>
      <c r="K939" s="587">
        <f t="shared" si="118"/>
        <v>0</v>
      </c>
      <c r="M939" s="1163">
        <v>412</v>
      </c>
      <c r="N939" s="1164"/>
      <c r="O939" s="1165"/>
      <c r="P939" s="1166"/>
      <c r="Q939" s="587">
        <f t="shared" si="119"/>
        <v>0</v>
      </c>
      <c r="S939" s="1163">
        <v>412</v>
      </c>
      <c r="T939" s="1164"/>
      <c r="U939" s="1165"/>
      <c r="V939" s="1166"/>
      <c r="W939" s="587">
        <f t="shared" si="120"/>
        <v>0</v>
      </c>
      <c r="Y939" s="1163">
        <v>412</v>
      </c>
      <c r="Z939" s="1164"/>
      <c r="AA939" s="1165"/>
      <c r="AB939" s="1166"/>
      <c r="AC939" s="587">
        <f t="shared" si="121"/>
        <v>0</v>
      </c>
      <c r="AE939" s="1163">
        <v>412</v>
      </c>
      <c r="AF939" s="1164"/>
      <c r="AG939" s="1165"/>
      <c r="AH939" s="1166"/>
      <c r="AI939" s="587">
        <f t="shared" si="122"/>
        <v>0</v>
      </c>
      <c r="AK939" s="1163">
        <v>412</v>
      </c>
      <c r="AL939" s="1164"/>
      <c r="AM939" s="1165"/>
      <c r="AN939" s="1166"/>
      <c r="AO939" s="587">
        <f t="shared" si="123"/>
        <v>0</v>
      </c>
      <c r="AQ939" s="1163">
        <v>412</v>
      </c>
      <c r="AR939" s="1164"/>
      <c r="AS939" s="1165"/>
      <c r="AT939" s="1166"/>
      <c r="AU939" s="587">
        <f t="shared" si="124"/>
        <v>0</v>
      </c>
      <c r="AW939" s="1163">
        <v>412</v>
      </c>
      <c r="AX939" s="1164"/>
      <c r="AY939" s="1165"/>
      <c r="AZ939" s="1166"/>
      <c r="BA939" s="587">
        <f t="shared" si="125"/>
        <v>0</v>
      </c>
    </row>
    <row r="940" spans="1:53" s="17" customFormat="1" ht="16.75" hidden="1" customHeight="1" outlineLevel="2">
      <c r="A940" s="1163">
        <v>413</v>
      </c>
      <c r="B940" s="1164"/>
      <c r="C940" s="1165"/>
      <c r="D940" s="1166"/>
      <c r="E940" s="587">
        <f t="shared" si="117"/>
        <v>0</v>
      </c>
      <c r="G940" s="1163">
        <v>413</v>
      </c>
      <c r="H940" s="1164"/>
      <c r="I940" s="1165"/>
      <c r="J940" s="1166"/>
      <c r="K940" s="587">
        <f t="shared" si="118"/>
        <v>0</v>
      </c>
      <c r="M940" s="1163">
        <v>413</v>
      </c>
      <c r="N940" s="1164"/>
      <c r="O940" s="1165"/>
      <c r="P940" s="1166"/>
      <c r="Q940" s="587">
        <f t="shared" si="119"/>
        <v>0</v>
      </c>
      <c r="S940" s="1163">
        <v>413</v>
      </c>
      <c r="T940" s="1164"/>
      <c r="U940" s="1165"/>
      <c r="V940" s="1166"/>
      <c r="W940" s="587">
        <f t="shared" si="120"/>
        <v>0</v>
      </c>
      <c r="Y940" s="1163">
        <v>413</v>
      </c>
      <c r="Z940" s="1164"/>
      <c r="AA940" s="1165"/>
      <c r="AB940" s="1166"/>
      <c r="AC940" s="587">
        <f t="shared" si="121"/>
        <v>0</v>
      </c>
      <c r="AE940" s="1163">
        <v>413</v>
      </c>
      <c r="AF940" s="1164"/>
      <c r="AG940" s="1165"/>
      <c r="AH940" s="1166"/>
      <c r="AI940" s="587">
        <f t="shared" si="122"/>
        <v>0</v>
      </c>
      <c r="AK940" s="1163">
        <v>413</v>
      </c>
      <c r="AL940" s="1164"/>
      <c r="AM940" s="1165"/>
      <c r="AN940" s="1166"/>
      <c r="AO940" s="587">
        <f t="shared" si="123"/>
        <v>0</v>
      </c>
      <c r="AQ940" s="1163">
        <v>413</v>
      </c>
      <c r="AR940" s="1164"/>
      <c r="AS940" s="1165"/>
      <c r="AT940" s="1166"/>
      <c r="AU940" s="587">
        <f t="shared" si="124"/>
        <v>0</v>
      </c>
      <c r="AW940" s="1163">
        <v>413</v>
      </c>
      <c r="AX940" s="1164"/>
      <c r="AY940" s="1165"/>
      <c r="AZ940" s="1166"/>
      <c r="BA940" s="587">
        <f t="shared" si="125"/>
        <v>0</v>
      </c>
    </row>
    <row r="941" spans="1:53" s="17" customFormat="1" ht="16.75" hidden="1" customHeight="1" outlineLevel="2">
      <c r="A941" s="1163">
        <v>414</v>
      </c>
      <c r="B941" s="1164"/>
      <c r="C941" s="1165"/>
      <c r="D941" s="1166"/>
      <c r="E941" s="587">
        <f t="shared" si="117"/>
        <v>0</v>
      </c>
      <c r="G941" s="1163">
        <v>414</v>
      </c>
      <c r="H941" s="1164"/>
      <c r="I941" s="1165"/>
      <c r="J941" s="1166"/>
      <c r="K941" s="587">
        <f t="shared" si="118"/>
        <v>0</v>
      </c>
      <c r="M941" s="1163">
        <v>414</v>
      </c>
      <c r="N941" s="1164"/>
      <c r="O941" s="1165"/>
      <c r="P941" s="1166"/>
      <c r="Q941" s="587">
        <f t="shared" si="119"/>
        <v>0</v>
      </c>
      <c r="S941" s="1163">
        <v>414</v>
      </c>
      <c r="T941" s="1164"/>
      <c r="U941" s="1165"/>
      <c r="V941" s="1166"/>
      <c r="W941" s="587">
        <f t="shared" si="120"/>
        <v>0</v>
      </c>
      <c r="Y941" s="1163">
        <v>414</v>
      </c>
      <c r="Z941" s="1164"/>
      <c r="AA941" s="1165"/>
      <c r="AB941" s="1166"/>
      <c r="AC941" s="587">
        <f t="shared" si="121"/>
        <v>0</v>
      </c>
      <c r="AE941" s="1163">
        <v>414</v>
      </c>
      <c r="AF941" s="1164"/>
      <c r="AG941" s="1165"/>
      <c r="AH941" s="1166"/>
      <c r="AI941" s="587">
        <f t="shared" si="122"/>
        <v>0</v>
      </c>
      <c r="AK941" s="1163">
        <v>414</v>
      </c>
      <c r="AL941" s="1164"/>
      <c r="AM941" s="1165"/>
      <c r="AN941" s="1166"/>
      <c r="AO941" s="587">
        <f t="shared" si="123"/>
        <v>0</v>
      </c>
      <c r="AQ941" s="1163">
        <v>414</v>
      </c>
      <c r="AR941" s="1164"/>
      <c r="AS941" s="1165"/>
      <c r="AT941" s="1166"/>
      <c r="AU941" s="587">
        <f t="shared" si="124"/>
        <v>0</v>
      </c>
      <c r="AW941" s="1163">
        <v>414</v>
      </c>
      <c r="AX941" s="1164"/>
      <c r="AY941" s="1165"/>
      <c r="AZ941" s="1166"/>
      <c r="BA941" s="587">
        <f t="shared" si="125"/>
        <v>0</v>
      </c>
    </row>
    <row r="942" spans="1:53" s="17" customFormat="1" ht="16.75" hidden="1" customHeight="1" outlineLevel="2">
      <c r="A942" s="1163">
        <v>415</v>
      </c>
      <c r="B942" s="1164"/>
      <c r="C942" s="1165"/>
      <c r="D942" s="1166"/>
      <c r="E942" s="587">
        <f t="shared" si="117"/>
        <v>0</v>
      </c>
      <c r="G942" s="1163">
        <v>415</v>
      </c>
      <c r="H942" s="1164"/>
      <c r="I942" s="1165"/>
      <c r="J942" s="1166"/>
      <c r="K942" s="587">
        <f t="shared" si="118"/>
        <v>0</v>
      </c>
      <c r="M942" s="1163">
        <v>415</v>
      </c>
      <c r="N942" s="1164"/>
      <c r="O942" s="1165"/>
      <c r="P942" s="1166"/>
      <c r="Q942" s="587">
        <f t="shared" si="119"/>
        <v>0</v>
      </c>
      <c r="S942" s="1163">
        <v>415</v>
      </c>
      <c r="T942" s="1164"/>
      <c r="U942" s="1165"/>
      <c r="V942" s="1166"/>
      <c r="W942" s="587">
        <f t="shared" si="120"/>
        <v>0</v>
      </c>
      <c r="Y942" s="1163">
        <v>415</v>
      </c>
      <c r="Z942" s="1164"/>
      <c r="AA942" s="1165"/>
      <c r="AB942" s="1166"/>
      <c r="AC942" s="587">
        <f t="shared" si="121"/>
        <v>0</v>
      </c>
      <c r="AE942" s="1163">
        <v>415</v>
      </c>
      <c r="AF942" s="1164"/>
      <c r="AG942" s="1165"/>
      <c r="AH942" s="1166"/>
      <c r="AI942" s="587">
        <f t="shared" si="122"/>
        <v>0</v>
      </c>
      <c r="AK942" s="1163">
        <v>415</v>
      </c>
      <c r="AL942" s="1164"/>
      <c r="AM942" s="1165"/>
      <c r="AN942" s="1166"/>
      <c r="AO942" s="587">
        <f t="shared" si="123"/>
        <v>0</v>
      </c>
      <c r="AQ942" s="1163">
        <v>415</v>
      </c>
      <c r="AR942" s="1164"/>
      <c r="AS942" s="1165"/>
      <c r="AT942" s="1166"/>
      <c r="AU942" s="587">
        <f t="shared" si="124"/>
        <v>0</v>
      </c>
      <c r="AW942" s="1163">
        <v>415</v>
      </c>
      <c r="AX942" s="1164"/>
      <c r="AY942" s="1165"/>
      <c r="AZ942" s="1166"/>
      <c r="BA942" s="587">
        <f t="shared" si="125"/>
        <v>0</v>
      </c>
    </row>
    <row r="943" spans="1:53" s="17" customFormat="1" ht="16.75" hidden="1" customHeight="1" outlineLevel="2">
      <c r="A943" s="1163">
        <v>416</v>
      </c>
      <c r="B943" s="1164"/>
      <c r="C943" s="1165"/>
      <c r="D943" s="1166"/>
      <c r="E943" s="587">
        <f t="shared" si="117"/>
        <v>0</v>
      </c>
      <c r="G943" s="1163">
        <v>416</v>
      </c>
      <c r="H943" s="1164"/>
      <c r="I943" s="1165"/>
      <c r="J943" s="1166"/>
      <c r="K943" s="587">
        <f t="shared" si="118"/>
        <v>0</v>
      </c>
      <c r="M943" s="1163">
        <v>416</v>
      </c>
      <c r="N943" s="1164"/>
      <c r="O943" s="1165"/>
      <c r="P943" s="1166"/>
      <c r="Q943" s="587">
        <f t="shared" si="119"/>
        <v>0</v>
      </c>
      <c r="S943" s="1163">
        <v>416</v>
      </c>
      <c r="T943" s="1164"/>
      <c r="U943" s="1165"/>
      <c r="V943" s="1166"/>
      <c r="W943" s="587">
        <f t="shared" si="120"/>
        <v>0</v>
      </c>
      <c r="Y943" s="1163">
        <v>416</v>
      </c>
      <c r="Z943" s="1164"/>
      <c r="AA943" s="1165"/>
      <c r="AB943" s="1166"/>
      <c r="AC943" s="587">
        <f t="shared" si="121"/>
        <v>0</v>
      </c>
      <c r="AE943" s="1163">
        <v>416</v>
      </c>
      <c r="AF943" s="1164"/>
      <c r="AG943" s="1165"/>
      <c r="AH943" s="1166"/>
      <c r="AI943" s="587">
        <f t="shared" si="122"/>
        <v>0</v>
      </c>
      <c r="AK943" s="1163">
        <v>416</v>
      </c>
      <c r="AL943" s="1164"/>
      <c r="AM943" s="1165"/>
      <c r="AN943" s="1166"/>
      <c r="AO943" s="587">
        <f t="shared" si="123"/>
        <v>0</v>
      </c>
      <c r="AQ943" s="1163">
        <v>416</v>
      </c>
      <c r="AR943" s="1164"/>
      <c r="AS943" s="1165"/>
      <c r="AT943" s="1166"/>
      <c r="AU943" s="587">
        <f t="shared" si="124"/>
        <v>0</v>
      </c>
      <c r="AW943" s="1163">
        <v>416</v>
      </c>
      <c r="AX943" s="1164"/>
      <c r="AY943" s="1165"/>
      <c r="AZ943" s="1166"/>
      <c r="BA943" s="587">
        <f t="shared" si="125"/>
        <v>0</v>
      </c>
    </row>
    <row r="944" spans="1:53" s="17" customFormat="1" ht="16.75" hidden="1" customHeight="1" outlineLevel="2">
      <c r="A944" s="1163">
        <v>417</v>
      </c>
      <c r="B944" s="1164"/>
      <c r="C944" s="1165"/>
      <c r="D944" s="1166"/>
      <c r="E944" s="587">
        <f t="shared" si="117"/>
        <v>0</v>
      </c>
      <c r="G944" s="1163">
        <v>417</v>
      </c>
      <c r="H944" s="1164"/>
      <c r="I944" s="1165"/>
      <c r="J944" s="1166"/>
      <c r="K944" s="587">
        <f t="shared" si="118"/>
        <v>0</v>
      </c>
      <c r="M944" s="1163">
        <v>417</v>
      </c>
      <c r="N944" s="1164"/>
      <c r="O944" s="1165"/>
      <c r="P944" s="1166"/>
      <c r="Q944" s="587">
        <f t="shared" si="119"/>
        <v>0</v>
      </c>
      <c r="S944" s="1163">
        <v>417</v>
      </c>
      <c r="T944" s="1164"/>
      <c r="U944" s="1165"/>
      <c r="V944" s="1166"/>
      <c r="W944" s="587">
        <f t="shared" si="120"/>
        <v>0</v>
      </c>
      <c r="Y944" s="1163">
        <v>417</v>
      </c>
      <c r="Z944" s="1164"/>
      <c r="AA944" s="1165"/>
      <c r="AB944" s="1166"/>
      <c r="AC944" s="587">
        <f t="shared" si="121"/>
        <v>0</v>
      </c>
      <c r="AE944" s="1163">
        <v>417</v>
      </c>
      <c r="AF944" s="1164"/>
      <c r="AG944" s="1165"/>
      <c r="AH944" s="1166"/>
      <c r="AI944" s="587">
        <f t="shared" si="122"/>
        <v>0</v>
      </c>
      <c r="AK944" s="1163">
        <v>417</v>
      </c>
      <c r="AL944" s="1164"/>
      <c r="AM944" s="1165"/>
      <c r="AN944" s="1166"/>
      <c r="AO944" s="587">
        <f t="shared" si="123"/>
        <v>0</v>
      </c>
      <c r="AQ944" s="1163">
        <v>417</v>
      </c>
      <c r="AR944" s="1164"/>
      <c r="AS944" s="1165"/>
      <c r="AT944" s="1166"/>
      <c r="AU944" s="587">
        <f t="shared" si="124"/>
        <v>0</v>
      </c>
      <c r="AW944" s="1163">
        <v>417</v>
      </c>
      <c r="AX944" s="1164"/>
      <c r="AY944" s="1165"/>
      <c r="AZ944" s="1166"/>
      <c r="BA944" s="587">
        <f t="shared" si="125"/>
        <v>0</v>
      </c>
    </row>
    <row r="945" spans="1:53" s="17" customFormat="1" ht="16.75" hidden="1" customHeight="1" outlineLevel="2">
      <c r="A945" s="1163">
        <v>418</v>
      </c>
      <c r="B945" s="1164"/>
      <c r="C945" s="1165"/>
      <c r="D945" s="1166"/>
      <c r="E945" s="587">
        <f t="shared" si="117"/>
        <v>0</v>
      </c>
      <c r="G945" s="1163">
        <v>418</v>
      </c>
      <c r="H945" s="1164"/>
      <c r="I945" s="1165"/>
      <c r="J945" s="1166"/>
      <c r="K945" s="587">
        <f t="shared" si="118"/>
        <v>0</v>
      </c>
      <c r="M945" s="1163">
        <v>418</v>
      </c>
      <c r="N945" s="1164"/>
      <c r="O945" s="1165"/>
      <c r="P945" s="1166"/>
      <c r="Q945" s="587">
        <f t="shared" si="119"/>
        <v>0</v>
      </c>
      <c r="S945" s="1163">
        <v>418</v>
      </c>
      <c r="T945" s="1164"/>
      <c r="U945" s="1165"/>
      <c r="V945" s="1166"/>
      <c r="W945" s="587">
        <f t="shared" si="120"/>
        <v>0</v>
      </c>
      <c r="Y945" s="1163">
        <v>418</v>
      </c>
      <c r="Z945" s="1164"/>
      <c r="AA945" s="1165"/>
      <c r="AB945" s="1166"/>
      <c r="AC945" s="587">
        <f t="shared" si="121"/>
        <v>0</v>
      </c>
      <c r="AE945" s="1163">
        <v>418</v>
      </c>
      <c r="AF945" s="1164"/>
      <c r="AG945" s="1165"/>
      <c r="AH945" s="1166"/>
      <c r="AI945" s="587">
        <f t="shared" si="122"/>
        <v>0</v>
      </c>
      <c r="AK945" s="1163">
        <v>418</v>
      </c>
      <c r="AL945" s="1164"/>
      <c r="AM945" s="1165"/>
      <c r="AN945" s="1166"/>
      <c r="AO945" s="587">
        <f t="shared" si="123"/>
        <v>0</v>
      </c>
      <c r="AQ945" s="1163">
        <v>418</v>
      </c>
      <c r="AR945" s="1164"/>
      <c r="AS945" s="1165"/>
      <c r="AT945" s="1166"/>
      <c r="AU945" s="587">
        <f t="shared" si="124"/>
        <v>0</v>
      </c>
      <c r="AW945" s="1163">
        <v>418</v>
      </c>
      <c r="AX945" s="1164"/>
      <c r="AY945" s="1165"/>
      <c r="AZ945" s="1166"/>
      <c r="BA945" s="587">
        <f t="shared" si="125"/>
        <v>0</v>
      </c>
    </row>
    <row r="946" spans="1:53" s="17" customFormat="1" ht="16.75" hidden="1" customHeight="1" outlineLevel="2">
      <c r="A946" s="1163">
        <v>419</v>
      </c>
      <c r="B946" s="1164"/>
      <c r="C946" s="1165"/>
      <c r="D946" s="1166"/>
      <c r="E946" s="587">
        <f t="shared" si="117"/>
        <v>0</v>
      </c>
      <c r="G946" s="1163">
        <v>419</v>
      </c>
      <c r="H946" s="1164"/>
      <c r="I946" s="1165"/>
      <c r="J946" s="1166"/>
      <c r="K946" s="587">
        <f t="shared" si="118"/>
        <v>0</v>
      </c>
      <c r="M946" s="1163">
        <v>419</v>
      </c>
      <c r="N946" s="1164"/>
      <c r="O946" s="1165"/>
      <c r="P946" s="1166"/>
      <c r="Q946" s="587">
        <f t="shared" si="119"/>
        <v>0</v>
      </c>
      <c r="S946" s="1163">
        <v>419</v>
      </c>
      <c r="T946" s="1164"/>
      <c r="U946" s="1165"/>
      <c r="V946" s="1166"/>
      <c r="W946" s="587">
        <f t="shared" si="120"/>
        <v>0</v>
      </c>
      <c r="Y946" s="1163">
        <v>419</v>
      </c>
      <c r="Z946" s="1164"/>
      <c r="AA946" s="1165"/>
      <c r="AB946" s="1166"/>
      <c r="AC946" s="587">
        <f t="shared" si="121"/>
        <v>0</v>
      </c>
      <c r="AE946" s="1163">
        <v>419</v>
      </c>
      <c r="AF946" s="1164"/>
      <c r="AG946" s="1165"/>
      <c r="AH946" s="1166"/>
      <c r="AI946" s="587">
        <f t="shared" si="122"/>
        <v>0</v>
      </c>
      <c r="AK946" s="1163">
        <v>419</v>
      </c>
      <c r="AL946" s="1164"/>
      <c r="AM946" s="1165"/>
      <c r="AN946" s="1166"/>
      <c r="AO946" s="587">
        <f t="shared" si="123"/>
        <v>0</v>
      </c>
      <c r="AQ946" s="1163">
        <v>419</v>
      </c>
      <c r="AR946" s="1164"/>
      <c r="AS946" s="1165"/>
      <c r="AT946" s="1166"/>
      <c r="AU946" s="587">
        <f t="shared" si="124"/>
        <v>0</v>
      </c>
      <c r="AW946" s="1163">
        <v>419</v>
      </c>
      <c r="AX946" s="1164"/>
      <c r="AY946" s="1165"/>
      <c r="AZ946" s="1166"/>
      <c r="BA946" s="587">
        <f t="shared" si="125"/>
        <v>0</v>
      </c>
    </row>
    <row r="947" spans="1:53" s="17" customFormat="1" ht="16.75" hidden="1" customHeight="1" outlineLevel="2">
      <c r="A947" s="1163">
        <v>420</v>
      </c>
      <c r="B947" s="1164"/>
      <c r="C947" s="1165"/>
      <c r="D947" s="1166"/>
      <c r="E947" s="587">
        <f t="shared" si="117"/>
        <v>0</v>
      </c>
      <c r="G947" s="1163">
        <v>420</v>
      </c>
      <c r="H947" s="1164"/>
      <c r="I947" s="1165"/>
      <c r="J947" s="1166"/>
      <c r="K947" s="587">
        <f t="shared" si="118"/>
        <v>0</v>
      </c>
      <c r="M947" s="1163">
        <v>420</v>
      </c>
      <c r="N947" s="1164"/>
      <c r="O947" s="1165"/>
      <c r="P947" s="1166"/>
      <c r="Q947" s="587">
        <f t="shared" si="119"/>
        <v>0</v>
      </c>
      <c r="S947" s="1163">
        <v>420</v>
      </c>
      <c r="T947" s="1164"/>
      <c r="U947" s="1165"/>
      <c r="V947" s="1166"/>
      <c r="W947" s="587">
        <f t="shared" si="120"/>
        <v>0</v>
      </c>
      <c r="Y947" s="1163">
        <v>420</v>
      </c>
      <c r="Z947" s="1164"/>
      <c r="AA947" s="1165"/>
      <c r="AB947" s="1166"/>
      <c r="AC947" s="587">
        <f t="shared" si="121"/>
        <v>0</v>
      </c>
      <c r="AE947" s="1163">
        <v>420</v>
      </c>
      <c r="AF947" s="1164"/>
      <c r="AG947" s="1165"/>
      <c r="AH947" s="1166"/>
      <c r="AI947" s="587">
        <f t="shared" si="122"/>
        <v>0</v>
      </c>
      <c r="AK947" s="1163">
        <v>420</v>
      </c>
      <c r="AL947" s="1164"/>
      <c r="AM947" s="1165"/>
      <c r="AN947" s="1166"/>
      <c r="AO947" s="587">
        <f t="shared" si="123"/>
        <v>0</v>
      </c>
      <c r="AQ947" s="1163">
        <v>420</v>
      </c>
      <c r="AR947" s="1164"/>
      <c r="AS947" s="1165"/>
      <c r="AT947" s="1166"/>
      <c r="AU947" s="587">
        <f t="shared" si="124"/>
        <v>0</v>
      </c>
      <c r="AW947" s="1163">
        <v>420</v>
      </c>
      <c r="AX947" s="1164"/>
      <c r="AY947" s="1165"/>
      <c r="AZ947" s="1166"/>
      <c r="BA947" s="587">
        <f t="shared" si="125"/>
        <v>0</v>
      </c>
    </row>
    <row r="948" spans="1:53" s="17" customFormat="1" ht="16.75" hidden="1" customHeight="1" outlineLevel="2">
      <c r="A948" s="1163">
        <v>421</v>
      </c>
      <c r="B948" s="1164"/>
      <c r="C948" s="1165"/>
      <c r="D948" s="1166"/>
      <c r="E948" s="587">
        <f t="shared" si="117"/>
        <v>0</v>
      </c>
      <c r="G948" s="1163">
        <v>421</v>
      </c>
      <c r="H948" s="1164"/>
      <c r="I948" s="1165"/>
      <c r="J948" s="1166"/>
      <c r="K948" s="587">
        <f t="shared" si="118"/>
        <v>0</v>
      </c>
      <c r="M948" s="1163">
        <v>421</v>
      </c>
      <c r="N948" s="1164"/>
      <c r="O948" s="1165"/>
      <c r="P948" s="1166"/>
      <c r="Q948" s="587">
        <f t="shared" si="119"/>
        <v>0</v>
      </c>
      <c r="S948" s="1163">
        <v>421</v>
      </c>
      <c r="T948" s="1164"/>
      <c r="U948" s="1165"/>
      <c r="V948" s="1166"/>
      <c r="W948" s="587">
        <f t="shared" si="120"/>
        <v>0</v>
      </c>
      <c r="Y948" s="1163">
        <v>421</v>
      </c>
      <c r="Z948" s="1164"/>
      <c r="AA948" s="1165"/>
      <c r="AB948" s="1166"/>
      <c r="AC948" s="587">
        <f t="shared" si="121"/>
        <v>0</v>
      </c>
      <c r="AE948" s="1163">
        <v>421</v>
      </c>
      <c r="AF948" s="1164"/>
      <c r="AG948" s="1165"/>
      <c r="AH948" s="1166"/>
      <c r="AI948" s="587">
        <f t="shared" si="122"/>
        <v>0</v>
      </c>
      <c r="AK948" s="1163">
        <v>421</v>
      </c>
      <c r="AL948" s="1164"/>
      <c r="AM948" s="1165"/>
      <c r="AN948" s="1166"/>
      <c r="AO948" s="587">
        <f t="shared" si="123"/>
        <v>0</v>
      </c>
      <c r="AQ948" s="1163">
        <v>421</v>
      </c>
      <c r="AR948" s="1164"/>
      <c r="AS948" s="1165"/>
      <c r="AT948" s="1166"/>
      <c r="AU948" s="587">
        <f t="shared" si="124"/>
        <v>0</v>
      </c>
      <c r="AW948" s="1163">
        <v>421</v>
      </c>
      <c r="AX948" s="1164"/>
      <c r="AY948" s="1165"/>
      <c r="AZ948" s="1166"/>
      <c r="BA948" s="587">
        <f t="shared" si="125"/>
        <v>0</v>
      </c>
    </row>
    <row r="949" spans="1:53" s="17" customFormat="1" ht="16.75" hidden="1" customHeight="1" outlineLevel="2">
      <c r="A949" s="1163">
        <v>422</v>
      </c>
      <c r="B949" s="1164"/>
      <c r="C949" s="1165"/>
      <c r="D949" s="1166"/>
      <c r="E949" s="587">
        <f t="shared" si="117"/>
        <v>0</v>
      </c>
      <c r="G949" s="1163">
        <v>422</v>
      </c>
      <c r="H949" s="1164"/>
      <c r="I949" s="1165"/>
      <c r="J949" s="1166"/>
      <c r="K949" s="587">
        <f t="shared" si="118"/>
        <v>0</v>
      </c>
      <c r="M949" s="1163">
        <v>422</v>
      </c>
      <c r="N949" s="1164"/>
      <c r="O949" s="1165"/>
      <c r="P949" s="1166"/>
      <c r="Q949" s="587">
        <f t="shared" si="119"/>
        <v>0</v>
      </c>
      <c r="S949" s="1163">
        <v>422</v>
      </c>
      <c r="T949" s="1164"/>
      <c r="U949" s="1165"/>
      <c r="V949" s="1166"/>
      <c r="W949" s="587">
        <f t="shared" si="120"/>
        <v>0</v>
      </c>
      <c r="Y949" s="1163">
        <v>422</v>
      </c>
      <c r="Z949" s="1164"/>
      <c r="AA949" s="1165"/>
      <c r="AB949" s="1166"/>
      <c r="AC949" s="587">
        <f t="shared" si="121"/>
        <v>0</v>
      </c>
      <c r="AE949" s="1163">
        <v>422</v>
      </c>
      <c r="AF949" s="1164"/>
      <c r="AG949" s="1165"/>
      <c r="AH949" s="1166"/>
      <c r="AI949" s="587">
        <f t="shared" si="122"/>
        <v>0</v>
      </c>
      <c r="AK949" s="1163">
        <v>422</v>
      </c>
      <c r="AL949" s="1164"/>
      <c r="AM949" s="1165"/>
      <c r="AN949" s="1166"/>
      <c r="AO949" s="587">
        <f t="shared" si="123"/>
        <v>0</v>
      </c>
      <c r="AQ949" s="1163">
        <v>422</v>
      </c>
      <c r="AR949" s="1164"/>
      <c r="AS949" s="1165"/>
      <c r="AT949" s="1166"/>
      <c r="AU949" s="587">
        <f t="shared" si="124"/>
        <v>0</v>
      </c>
      <c r="AW949" s="1163">
        <v>422</v>
      </c>
      <c r="AX949" s="1164"/>
      <c r="AY949" s="1165"/>
      <c r="AZ949" s="1166"/>
      <c r="BA949" s="587">
        <f t="shared" si="125"/>
        <v>0</v>
      </c>
    </row>
    <row r="950" spans="1:53" s="17" customFormat="1" ht="16.75" hidden="1" customHeight="1" outlineLevel="2">
      <c r="A950" s="1163">
        <v>423</v>
      </c>
      <c r="B950" s="1164"/>
      <c r="C950" s="1165"/>
      <c r="D950" s="1166"/>
      <c r="E950" s="587">
        <f t="shared" si="117"/>
        <v>0</v>
      </c>
      <c r="G950" s="1163">
        <v>423</v>
      </c>
      <c r="H950" s="1164"/>
      <c r="I950" s="1165"/>
      <c r="J950" s="1166"/>
      <c r="K950" s="587">
        <f t="shared" si="118"/>
        <v>0</v>
      </c>
      <c r="M950" s="1163">
        <v>423</v>
      </c>
      <c r="N950" s="1164"/>
      <c r="O950" s="1165"/>
      <c r="P950" s="1166"/>
      <c r="Q950" s="587">
        <f t="shared" si="119"/>
        <v>0</v>
      </c>
      <c r="S950" s="1163">
        <v>423</v>
      </c>
      <c r="T950" s="1164"/>
      <c r="U950" s="1165"/>
      <c r="V950" s="1166"/>
      <c r="W950" s="587">
        <f t="shared" si="120"/>
        <v>0</v>
      </c>
      <c r="Y950" s="1163">
        <v>423</v>
      </c>
      <c r="Z950" s="1164"/>
      <c r="AA950" s="1165"/>
      <c r="AB950" s="1166"/>
      <c r="AC950" s="587">
        <f t="shared" si="121"/>
        <v>0</v>
      </c>
      <c r="AE950" s="1163">
        <v>423</v>
      </c>
      <c r="AF950" s="1164"/>
      <c r="AG950" s="1165"/>
      <c r="AH950" s="1166"/>
      <c r="AI950" s="587">
        <f t="shared" si="122"/>
        <v>0</v>
      </c>
      <c r="AK950" s="1163">
        <v>423</v>
      </c>
      <c r="AL950" s="1164"/>
      <c r="AM950" s="1165"/>
      <c r="AN950" s="1166"/>
      <c r="AO950" s="587">
        <f t="shared" si="123"/>
        <v>0</v>
      </c>
      <c r="AQ950" s="1163">
        <v>423</v>
      </c>
      <c r="AR950" s="1164"/>
      <c r="AS950" s="1165"/>
      <c r="AT950" s="1166"/>
      <c r="AU950" s="587">
        <f t="shared" si="124"/>
        <v>0</v>
      </c>
      <c r="AW950" s="1163">
        <v>423</v>
      </c>
      <c r="AX950" s="1164"/>
      <c r="AY950" s="1165"/>
      <c r="AZ950" s="1166"/>
      <c r="BA950" s="587">
        <f t="shared" si="125"/>
        <v>0</v>
      </c>
    </row>
    <row r="951" spans="1:53" s="17" customFormat="1" ht="16.75" hidden="1" customHeight="1" outlineLevel="2">
      <c r="A951" s="1163">
        <v>424</v>
      </c>
      <c r="B951" s="1164"/>
      <c r="C951" s="1165"/>
      <c r="D951" s="1166"/>
      <c r="E951" s="587">
        <f t="shared" si="117"/>
        <v>0</v>
      </c>
      <c r="G951" s="1163">
        <v>424</v>
      </c>
      <c r="H951" s="1164"/>
      <c r="I951" s="1165"/>
      <c r="J951" s="1166"/>
      <c r="K951" s="587">
        <f t="shared" si="118"/>
        <v>0</v>
      </c>
      <c r="M951" s="1163">
        <v>424</v>
      </c>
      <c r="N951" s="1164"/>
      <c r="O951" s="1165"/>
      <c r="P951" s="1166"/>
      <c r="Q951" s="587">
        <f t="shared" si="119"/>
        <v>0</v>
      </c>
      <c r="S951" s="1163">
        <v>424</v>
      </c>
      <c r="T951" s="1164"/>
      <c r="U951" s="1165"/>
      <c r="V951" s="1166"/>
      <c r="W951" s="587">
        <f t="shared" si="120"/>
        <v>0</v>
      </c>
      <c r="Y951" s="1163">
        <v>424</v>
      </c>
      <c r="Z951" s="1164"/>
      <c r="AA951" s="1165"/>
      <c r="AB951" s="1166"/>
      <c r="AC951" s="587">
        <f t="shared" si="121"/>
        <v>0</v>
      </c>
      <c r="AE951" s="1163">
        <v>424</v>
      </c>
      <c r="AF951" s="1164"/>
      <c r="AG951" s="1165"/>
      <c r="AH951" s="1166"/>
      <c r="AI951" s="587">
        <f t="shared" si="122"/>
        <v>0</v>
      </c>
      <c r="AK951" s="1163">
        <v>424</v>
      </c>
      <c r="AL951" s="1164"/>
      <c r="AM951" s="1165"/>
      <c r="AN951" s="1166"/>
      <c r="AO951" s="587">
        <f t="shared" si="123"/>
        <v>0</v>
      </c>
      <c r="AQ951" s="1163">
        <v>424</v>
      </c>
      <c r="AR951" s="1164"/>
      <c r="AS951" s="1165"/>
      <c r="AT951" s="1166"/>
      <c r="AU951" s="587">
        <f t="shared" si="124"/>
        <v>0</v>
      </c>
      <c r="AW951" s="1163">
        <v>424</v>
      </c>
      <c r="AX951" s="1164"/>
      <c r="AY951" s="1165"/>
      <c r="AZ951" s="1166"/>
      <c r="BA951" s="587">
        <f t="shared" si="125"/>
        <v>0</v>
      </c>
    </row>
    <row r="952" spans="1:53" s="17" customFormat="1" ht="16.75" hidden="1" customHeight="1" outlineLevel="2">
      <c r="A952" s="1163">
        <v>425</v>
      </c>
      <c r="B952" s="1164"/>
      <c r="C952" s="1165"/>
      <c r="D952" s="1166"/>
      <c r="E952" s="587">
        <f t="shared" ref="E952:E971" si="126">IF(AND(C952&gt;=D$521,C952&lt;=D$520),1,0)</f>
        <v>0</v>
      </c>
      <c r="G952" s="1163">
        <v>425</v>
      </c>
      <c r="H952" s="1164"/>
      <c r="I952" s="1165"/>
      <c r="J952" s="1166"/>
      <c r="K952" s="587">
        <f t="shared" ref="K952:K971" si="127">IF(AND(I952&gt;=J$521,I952&lt;=J$520),1,0)</f>
        <v>0</v>
      </c>
      <c r="M952" s="1163">
        <v>425</v>
      </c>
      <c r="N952" s="1164"/>
      <c r="O952" s="1165"/>
      <c r="P952" s="1166"/>
      <c r="Q952" s="587">
        <f t="shared" ref="Q952:Q971" si="128">IF(AND(O952&gt;=P$521,O952&lt;=P$520),1,0)</f>
        <v>0</v>
      </c>
      <c r="S952" s="1163">
        <v>425</v>
      </c>
      <c r="T952" s="1164"/>
      <c r="U952" s="1165"/>
      <c r="V952" s="1166"/>
      <c r="W952" s="587">
        <f t="shared" ref="W952:W971" si="129">IF(AND(U952&gt;=V$521,U952&lt;=V$520),1,0)</f>
        <v>0</v>
      </c>
      <c r="Y952" s="1163">
        <v>425</v>
      </c>
      <c r="Z952" s="1164"/>
      <c r="AA952" s="1165"/>
      <c r="AB952" s="1166"/>
      <c r="AC952" s="587">
        <f t="shared" ref="AC952:AC971" si="130">IF(AND(AA952&gt;=AB$521,AA952&lt;=AB$520),1,0)</f>
        <v>0</v>
      </c>
      <c r="AE952" s="1163">
        <v>425</v>
      </c>
      <c r="AF952" s="1164"/>
      <c r="AG952" s="1165"/>
      <c r="AH952" s="1166"/>
      <c r="AI952" s="587">
        <f t="shared" ref="AI952:AI971" si="131">IF(AND(AG952&gt;=AH$521,AG952&lt;=AH$520),1,0)</f>
        <v>0</v>
      </c>
      <c r="AK952" s="1163">
        <v>425</v>
      </c>
      <c r="AL952" s="1164"/>
      <c r="AM952" s="1165"/>
      <c r="AN952" s="1166"/>
      <c r="AO952" s="587">
        <f t="shared" ref="AO952:AO971" si="132">IF(AND(AM952&gt;=AN$521,AM952&lt;=AN$520),1,0)</f>
        <v>0</v>
      </c>
      <c r="AQ952" s="1163">
        <v>425</v>
      </c>
      <c r="AR952" s="1164"/>
      <c r="AS952" s="1165"/>
      <c r="AT952" s="1166"/>
      <c r="AU952" s="587">
        <f t="shared" ref="AU952:AU971" si="133">IF(AND(AS952&gt;=AT$521,AS952&lt;=AT$520),1,0)</f>
        <v>0</v>
      </c>
      <c r="AW952" s="1163">
        <v>425</v>
      </c>
      <c r="AX952" s="1164"/>
      <c r="AY952" s="1165"/>
      <c r="AZ952" s="1166"/>
      <c r="BA952" s="587">
        <f t="shared" ref="BA952:BA971" si="134">IF(AND(AY952&gt;=AZ$521,AY952&lt;=AZ$520),1,0)</f>
        <v>0</v>
      </c>
    </row>
    <row r="953" spans="1:53" s="17" customFormat="1" ht="16.75" hidden="1" customHeight="1" outlineLevel="2">
      <c r="A953" s="1163">
        <v>426</v>
      </c>
      <c r="B953" s="1164"/>
      <c r="C953" s="1165"/>
      <c r="D953" s="1166"/>
      <c r="E953" s="587">
        <f t="shared" si="126"/>
        <v>0</v>
      </c>
      <c r="G953" s="1163">
        <v>426</v>
      </c>
      <c r="H953" s="1164"/>
      <c r="I953" s="1165"/>
      <c r="J953" s="1166"/>
      <c r="K953" s="587">
        <f t="shared" si="127"/>
        <v>0</v>
      </c>
      <c r="M953" s="1163">
        <v>426</v>
      </c>
      <c r="N953" s="1164"/>
      <c r="O953" s="1165"/>
      <c r="P953" s="1166"/>
      <c r="Q953" s="587">
        <f t="shared" si="128"/>
        <v>0</v>
      </c>
      <c r="S953" s="1163">
        <v>426</v>
      </c>
      <c r="T953" s="1164"/>
      <c r="U953" s="1165"/>
      <c r="V953" s="1166"/>
      <c r="W953" s="587">
        <f t="shared" si="129"/>
        <v>0</v>
      </c>
      <c r="Y953" s="1163">
        <v>426</v>
      </c>
      <c r="Z953" s="1164"/>
      <c r="AA953" s="1165"/>
      <c r="AB953" s="1166"/>
      <c r="AC953" s="587">
        <f t="shared" si="130"/>
        <v>0</v>
      </c>
      <c r="AE953" s="1163">
        <v>426</v>
      </c>
      <c r="AF953" s="1164"/>
      <c r="AG953" s="1165"/>
      <c r="AH953" s="1166"/>
      <c r="AI953" s="587">
        <f t="shared" si="131"/>
        <v>0</v>
      </c>
      <c r="AK953" s="1163">
        <v>426</v>
      </c>
      <c r="AL953" s="1164"/>
      <c r="AM953" s="1165"/>
      <c r="AN953" s="1166"/>
      <c r="AO953" s="587">
        <f t="shared" si="132"/>
        <v>0</v>
      </c>
      <c r="AQ953" s="1163">
        <v>426</v>
      </c>
      <c r="AR953" s="1164"/>
      <c r="AS953" s="1165"/>
      <c r="AT953" s="1166"/>
      <c r="AU953" s="587">
        <f t="shared" si="133"/>
        <v>0</v>
      </c>
      <c r="AW953" s="1163">
        <v>426</v>
      </c>
      <c r="AX953" s="1164"/>
      <c r="AY953" s="1165"/>
      <c r="AZ953" s="1166"/>
      <c r="BA953" s="587">
        <f t="shared" si="134"/>
        <v>0</v>
      </c>
    </row>
    <row r="954" spans="1:53" s="17" customFormat="1" ht="16.75" hidden="1" customHeight="1" outlineLevel="2">
      <c r="A954" s="1163">
        <v>427</v>
      </c>
      <c r="B954" s="1164"/>
      <c r="C954" s="1165"/>
      <c r="D954" s="1166"/>
      <c r="E954" s="587">
        <f t="shared" si="126"/>
        <v>0</v>
      </c>
      <c r="G954" s="1163">
        <v>427</v>
      </c>
      <c r="H954" s="1164"/>
      <c r="I954" s="1165"/>
      <c r="J954" s="1166"/>
      <c r="K954" s="587">
        <f t="shared" si="127"/>
        <v>0</v>
      </c>
      <c r="M954" s="1163">
        <v>427</v>
      </c>
      <c r="N954" s="1164"/>
      <c r="O954" s="1165"/>
      <c r="P954" s="1166"/>
      <c r="Q954" s="587">
        <f t="shared" si="128"/>
        <v>0</v>
      </c>
      <c r="S954" s="1163">
        <v>427</v>
      </c>
      <c r="T954" s="1164"/>
      <c r="U954" s="1165"/>
      <c r="V954" s="1166"/>
      <c r="W954" s="587">
        <f t="shared" si="129"/>
        <v>0</v>
      </c>
      <c r="Y954" s="1163">
        <v>427</v>
      </c>
      <c r="Z954" s="1164"/>
      <c r="AA954" s="1165"/>
      <c r="AB954" s="1166"/>
      <c r="AC954" s="587">
        <f t="shared" si="130"/>
        <v>0</v>
      </c>
      <c r="AE954" s="1163">
        <v>427</v>
      </c>
      <c r="AF954" s="1164"/>
      <c r="AG954" s="1165"/>
      <c r="AH954" s="1166"/>
      <c r="AI954" s="587">
        <f t="shared" si="131"/>
        <v>0</v>
      </c>
      <c r="AK954" s="1163">
        <v>427</v>
      </c>
      <c r="AL954" s="1164"/>
      <c r="AM954" s="1165"/>
      <c r="AN954" s="1166"/>
      <c r="AO954" s="587">
        <f t="shared" si="132"/>
        <v>0</v>
      </c>
      <c r="AQ954" s="1163">
        <v>427</v>
      </c>
      <c r="AR954" s="1164"/>
      <c r="AS954" s="1165"/>
      <c r="AT954" s="1166"/>
      <c r="AU954" s="587">
        <f t="shared" si="133"/>
        <v>0</v>
      </c>
      <c r="AW954" s="1163">
        <v>427</v>
      </c>
      <c r="AX954" s="1164"/>
      <c r="AY954" s="1165"/>
      <c r="AZ954" s="1166"/>
      <c r="BA954" s="587">
        <f t="shared" si="134"/>
        <v>0</v>
      </c>
    </row>
    <row r="955" spans="1:53" s="17" customFormat="1" ht="16.75" hidden="1" customHeight="1" outlineLevel="2">
      <c r="A955" s="1163">
        <v>428</v>
      </c>
      <c r="B955" s="1164"/>
      <c r="C955" s="1165"/>
      <c r="D955" s="1166"/>
      <c r="E955" s="587">
        <f t="shared" si="126"/>
        <v>0</v>
      </c>
      <c r="G955" s="1163">
        <v>428</v>
      </c>
      <c r="H955" s="1164"/>
      <c r="I955" s="1165"/>
      <c r="J955" s="1166"/>
      <c r="K955" s="587">
        <f t="shared" si="127"/>
        <v>0</v>
      </c>
      <c r="M955" s="1163">
        <v>428</v>
      </c>
      <c r="N955" s="1164"/>
      <c r="O955" s="1165"/>
      <c r="P955" s="1166"/>
      <c r="Q955" s="587">
        <f t="shared" si="128"/>
        <v>0</v>
      </c>
      <c r="S955" s="1163">
        <v>428</v>
      </c>
      <c r="T955" s="1164"/>
      <c r="U955" s="1165"/>
      <c r="V955" s="1166"/>
      <c r="W955" s="587">
        <f t="shared" si="129"/>
        <v>0</v>
      </c>
      <c r="Y955" s="1163">
        <v>428</v>
      </c>
      <c r="Z955" s="1164"/>
      <c r="AA955" s="1165"/>
      <c r="AB955" s="1166"/>
      <c r="AC955" s="587">
        <f t="shared" si="130"/>
        <v>0</v>
      </c>
      <c r="AE955" s="1163">
        <v>428</v>
      </c>
      <c r="AF955" s="1164"/>
      <c r="AG955" s="1165"/>
      <c r="AH955" s="1166"/>
      <c r="AI955" s="587">
        <f t="shared" si="131"/>
        <v>0</v>
      </c>
      <c r="AK955" s="1163">
        <v>428</v>
      </c>
      <c r="AL955" s="1164"/>
      <c r="AM955" s="1165"/>
      <c r="AN955" s="1166"/>
      <c r="AO955" s="587">
        <f t="shared" si="132"/>
        <v>0</v>
      </c>
      <c r="AQ955" s="1163">
        <v>428</v>
      </c>
      <c r="AR955" s="1164"/>
      <c r="AS955" s="1165"/>
      <c r="AT955" s="1166"/>
      <c r="AU955" s="587">
        <f t="shared" si="133"/>
        <v>0</v>
      </c>
      <c r="AW955" s="1163">
        <v>428</v>
      </c>
      <c r="AX955" s="1164"/>
      <c r="AY955" s="1165"/>
      <c r="AZ955" s="1166"/>
      <c r="BA955" s="587">
        <f t="shared" si="134"/>
        <v>0</v>
      </c>
    </row>
    <row r="956" spans="1:53" s="17" customFormat="1" ht="16.75" hidden="1" customHeight="1" outlineLevel="2">
      <c r="A956" s="1163">
        <v>429</v>
      </c>
      <c r="B956" s="1164"/>
      <c r="C956" s="1165"/>
      <c r="D956" s="1166"/>
      <c r="E956" s="587">
        <f t="shared" si="126"/>
        <v>0</v>
      </c>
      <c r="G956" s="1163">
        <v>429</v>
      </c>
      <c r="H956" s="1164"/>
      <c r="I956" s="1165"/>
      <c r="J956" s="1166"/>
      <c r="K956" s="587">
        <f t="shared" si="127"/>
        <v>0</v>
      </c>
      <c r="M956" s="1163">
        <v>429</v>
      </c>
      <c r="N956" s="1164"/>
      <c r="O956" s="1165"/>
      <c r="P956" s="1166"/>
      <c r="Q956" s="587">
        <f t="shared" si="128"/>
        <v>0</v>
      </c>
      <c r="S956" s="1163">
        <v>429</v>
      </c>
      <c r="T956" s="1164"/>
      <c r="U956" s="1165"/>
      <c r="V956" s="1166"/>
      <c r="W956" s="587">
        <f t="shared" si="129"/>
        <v>0</v>
      </c>
      <c r="Y956" s="1163">
        <v>429</v>
      </c>
      <c r="Z956" s="1164"/>
      <c r="AA956" s="1165"/>
      <c r="AB956" s="1166"/>
      <c r="AC956" s="587">
        <f t="shared" si="130"/>
        <v>0</v>
      </c>
      <c r="AE956" s="1163">
        <v>429</v>
      </c>
      <c r="AF956" s="1164"/>
      <c r="AG956" s="1165"/>
      <c r="AH956" s="1166"/>
      <c r="AI956" s="587">
        <f t="shared" si="131"/>
        <v>0</v>
      </c>
      <c r="AK956" s="1163">
        <v>429</v>
      </c>
      <c r="AL956" s="1164"/>
      <c r="AM956" s="1165"/>
      <c r="AN956" s="1166"/>
      <c r="AO956" s="587">
        <f t="shared" si="132"/>
        <v>0</v>
      </c>
      <c r="AQ956" s="1163">
        <v>429</v>
      </c>
      <c r="AR956" s="1164"/>
      <c r="AS956" s="1165"/>
      <c r="AT956" s="1166"/>
      <c r="AU956" s="587">
        <f t="shared" si="133"/>
        <v>0</v>
      </c>
      <c r="AW956" s="1163">
        <v>429</v>
      </c>
      <c r="AX956" s="1164"/>
      <c r="AY956" s="1165"/>
      <c r="AZ956" s="1166"/>
      <c r="BA956" s="587">
        <f t="shared" si="134"/>
        <v>0</v>
      </c>
    </row>
    <row r="957" spans="1:53" s="17" customFormat="1" ht="16.75" hidden="1" customHeight="1" outlineLevel="2">
      <c r="A957" s="1163">
        <v>430</v>
      </c>
      <c r="B957" s="1164"/>
      <c r="C957" s="1165"/>
      <c r="D957" s="1166"/>
      <c r="E957" s="587">
        <f t="shared" si="126"/>
        <v>0</v>
      </c>
      <c r="G957" s="1163">
        <v>430</v>
      </c>
      <c r="H957" s="1164"/>
      <c r="I957" s="1165"/>
      <c r="J957" s="1166"/>
      <c r="K957" s="587">
        <f t="shared" si="127"/>
        <v>0</v>
      </c>
      <c r="M957" s="1163">
        <v>430</v>
      </c>
      <c r="N957" s="1164"/>
      <c r="O957" s="1165"/>
      <c r="P957" s="1166"/>
      <c r="Q957" s="587">
        <f t="shared" si="128"/>
        <v>0</v>
      </c>
      <c r="S957" s="1163">
        <v>430</v>
      </c>
      <c r="T957" s="1164"/>
      <c r="U957" s="1165"/>
      <c r="V957" s="1166"/>
      <c r="W957" s="587">
        <f t="shared" si="129"/>
        <v>0</v>
      </c>
      <c r="Y957" s="1163">
        <v>430</v>
      </c>
      <c r="Z957" s="1164"/>
      <c r="AA957" s="1165"/>
      <c r="AB957" s="1166"/>
      <c r="AC957" s="587">
        <f t="shared" si="130"/>
        <v>0</v>
      </c>
      <c r="AE957" s="1163">
        <v>430</v>
      </c>
      <c r="AF957" s="1164"/>
      <c r="AG957" s="1165"/>
      <c r="AH957" s="1166"/>
      <c r="AI957" s="587">
        <f t="shared" si="131"/>
        <v>0</v>
      </c>
      <c r="AK957" s="1163">
        <v>430</v>
      </c>
      <c r="AL957" s="1164"/>
      <c r="AM957" s="1165"/>
      <c r="AN957" s="1166"/>
      <c r="AO957" s="587">
        <f t="shared" si="132"/>
        <v>0</v>
      </c>
      <c r="AQ957" s="1163">
        <v>430</v>
      </c>
      <c r="AR957" s="1164"/>
      <c r="AS957" s="1165"/>
      <c r="AT957" s="1166"/>
      <c r="AU957" s="587">
        <f t="shared" si="133"/>
        <v>0</v>
      </c>
      <c r="AW957" s="1163">
        <v>430</v>
      </c>
      <c r="AX957" s="1164"/>
      <c r="AY957" s="1165"/>
      <c r="AZ957" s="1166"/>
      <c r="BA957" s="587">
        <f t="shared" si="134"/>
        <v>0</v>
      </c>
    </row>
    <row r="958" spans="1:53" s="17" customFormat="1" ht="16.75" hidden="1" customHeight="1" outlineLevel="2">
      <c r="A958" s="1163">
        <v>431</v>
      </c>
      <c r="B958" s="1164"/>
      <c r="C958" s="1165"/>
      <c r="D958" s="1166"/>
      <c r="E958" s="587">
        <f t="shared" si="126"/>
        <v>0</v>
      </c>
      <c r="G958" s="1163">
        <v>431</v>
      </c>
      <c r="H958" s="1164"/>
      <c r="I958" s="1165"/>
      <c r="J958" s="1166"/>
      <c r="K958" s="587">
        <f t="shared" si="127"/>
        <v>0</v>
      </c>
      <c r="M958" s="1163">
        <v>431</v>
      </c>
      <c r="N958" s="1164"/>
      <c r="O958" s="1165"/>
      <c r="P958" s="1166"/>
      <c r="Q958" s="587">
        <f t="shared" si="128"/>
        <v>0</v>
      </c>
      <c r="S958" s="1163">
        <v>431</v>
      </c>
      <c r="T958" s="1164"/>
      <c r="U958" s="1165"/>
      <c r="V958" s="1166"/>
      <c r="W958" s="587">
        <f t="shared" si="129"/>
        <v>0</v>
      </c>
      <c r="Y958" s="1163">
        <v>431</v>
      </c>
      <c r="Z958" s="1164"/>
      <c r="AA958" s="1165"/>
      <c r="AB958" s="1166"/>
      <c r="AC958" s="587">
        <f t="shared" si="130"/>
        <v>0</v>
      </c>
      <c r="AE958" s="1163">
        <v>431</v>
      </c>
      <c r="AF958" s="1164"/>
      <c r="AG958" s="1165"/>
      <c r="AH958" s="1166"/>
      <c r="AI958" s="587">
        <f t="shared" si="131"/>
        <v>0</v>
      </c>
      <c r="AK958" s="1163">
        <v>431</v>
      </c>
      <c r="AL958" s="1164"/>
      <c r="AM958" s="1165"/>
      <c r="AN958" s="1166"/>
      <c r="AO958" s="587">
        <f t="shared" si="132"/>
        <v>0</v>
      </c>
      <c r="AQ958" s="1163">
        <v>431</v>
      </c>
      <c r="AR958" s="1164"/>
      <c r="AS958" s="1165"/>
      <c r="AT958" s="1166"/>
      <c r="AU958" s="587">
        <f t="shared" si="133"/>
        <v>0</v>
      </c>
      <c r="AW958" s="1163">
        <v>431</v>
      </c>
      <c r="AX958" s="1164"/>
      <c r="AY958" s="1165"/>
      <c r="AZ958" s="1166"/>
      <c r="BA958" s="587">
        <f t="shared" si="134"/>
        <v>0</v>
      </c>
    </row>
    <row r="959" spans="1:53" s="17" customFormat="1" ht="16.75" hidden="1" customHeight="1" outlineLevel="2">
      <c r="A959" s="1163">
        <v>432</v>
      </c>
      <c r="B959" s="1164"/>
      <c r="C959" s="1165"/>
      <c r="D959" s="1166"/>
      <c r="E959" s="587">
        <f t="shared" si="126"/>
        <v>0</v>
      </c>
      <c r="G959" s="1163">
        <v>432</v>
      </c>
      <c r="H959" s="1164"/>
      <c r="I959" s="1165"/>
      <c r="J959" s="1166"/>
      <c r="K959" s="587">
        <f t="shared" si="127"/>
        <v>0</v>
      </c>
      <c r="M959" s="1163">
        <v>432</v>
      </c>
      <c r="N959" s="1164"/>
      <c r="O959" s="1165"/>
      <c r="P959" s="1166"/>
      <c r="Q959" s="587">
        <f t="shared" si="128"/>
        <v>0</v>
      </c>
      <c r="S959" s="1163">
        <v>432</v>
      </c>
      <c r="T959" s="1164"/>
      <c r="U959" s="1165"/>
      <c r="V959" s="1166"/>
      <c r="W959" s="587">
        <f t="shared" si="129"/>
        <v>0</v>
      </c>
      <c r="Y959" s="1163">
        <v>432</v>
      </c>
      <c r="Z959" s="1164"/>
      <c r="AA959" s="1165"/>
      <c r="AB959" s="1166"/>
      <c r="AC959" s="587">
        <f t="shared" si="130"/>
        <v>0</v>
      </c>
      <c r="AE959" s="1163">
        <v>432</v>
      </c>
      <c r="AF959" s="1164"/>
      <c r="AG959" s="1165"/>
      <c r="AH959" s="1166"/>
      <c r="AI959" s="587">
        <f t="shared" si="131"/>
        <v>0</v>
      </c>
      <c r="AK959" s="1163">
        <v>432</v>
      </c>
      <c r="AL959" s="1164"/>
      <c r="AM959" s="1165"/>
      <c r="AN959" s="1166"/>
      <c r="AO959" s="587">
        <f t="shared" si="132"/>
        <v>0</v>
      </c>
      <c r="AQ959" s="1163">
        <v>432</v>
      </c>
      <c r="AR959" s="1164"/>
      <c r="AS959" s="1165"/>
      <c r="AT959" s="1166"/>
      <c r="AU959" s="587">
        <f t="shared" si="133"/>
        <v>0</v>
      </c>
      <c r="AW959" s="1163">
        <v>432</v>
      </c>
      <c r="AX959" s="1164"/>
      <c r="AY959" s="1165"/>
      <c r="AZ959" s="1166"/>
      <c r="BA959" s="587">
        <f t="shared" si="134"/>
        <v>0</v>
      </c>
    </row>
    <row r="960" spans="1:53" s="17" customFormat="1" ht="16.75" hidden="1" customHeight="1" outlineLevel="2">
      <c r="A960" s="1163">
        <v>433</v>
      </c>
      <c r="B960" s="1164"/>
      <c r="C960" s="1165"/>
      <c r="D960" s="1166"/>
      <c r="E960" s="587">
        <f t="shared" si="126"/>
        <v>0</v>
      </c>
      <c r="G960" s="1163">
        <v>433</v>
      </c>
      <c r="H960" s="1164"/>
      <c r="I960" s="1165"/>
      <c r="J960" s="1166"/>
      <c r="K960" s="587">
        <f t="shared" si="127"/>
        <v>0</v>
      </c>
      <c r="M960" s="1163">
        <v>433</v>
      </c>
      <c r="N960" s="1164"/>
      <c r="O960" s="1165"/>
      <c r="P960" s="1166"/>
      <c r="Q960" s="587">
        <f t="shared" si="128"/>
        <v>0</v>
      </c>
      <c r="S960" s="1163">
        <v>433</v>
      </c>
      <c r="T960" s="1164"/>
      <c r="U960" s="1165"/>
      <c r="V960" s="1166"/>
      <c r="W960" s="587">
        <f t="shared" si="129"/>
        <v>0</v>
      </c>
      <c r="Y960" s="1163">
        <v>433</v>
      </c>
      <c r="Z960" s="1164"/>
      <c r="AA960" s="1165"/>
      <c r="AB960" s="1166"/>
      <c r="AC960" s="587">
        <f t="shared" si="130"/>
        <v>0</v>
      </c>
      <c r="AE960" s="1163">
        <v>433</v>
      </c>
      <c r="AF960" s="1164"/>
      <c r="AG960" s="1165"/>
      <c r="AH960" s="1166"/>
      <c r="AI960" s="587">
        <f t="shared" si="131"/>
        <v>0</v>
      </c>
      <c r="AK960" s="1163">
        <v>433</v>
      </c>
      <c r="AL960" s="1164"/>
      <c r="AM960" s="1165"/>
      <c r="AN960" s="1166"/>
      <c r="AO960" s="587">
        <f t="shared" si="132"/>
        <v>0</v>
      </c>
      <c r="AQ960" s="1163">
        <v>433</v>
      </c>
      <c r="AR960" s="1164"/>
      <c r="AS960" s="1165"/>
      <c r="AT960" s="1166"/>
      <c r="AU960" s="587">
        <f t="shared" si="133"/>
        <v>0</v>
      </c>
      <c r="AW960" s="1163">
        <v>433</v>
      </c>
      <c r="AX960" s="1164"/>
      <c r="AY960" s="1165"/>
      <c r="AZ960" s="1166"/>
      <c r="BA960" s="587">
        <f t="shared" si="134"/>
        <v>0</v>
      </c>
    </row>
    <row r="961" spans="1:53" s="17" customFormat="1" ht="16.75" hidden="1" customHeight="1" outlineLevel="2">
      <c r="A961" s="1163">
        <v>434</v>
      </c>
      <c r="B961" s="1164"/>
      <c r="C961" s="1165"/>
      <c r="D961" s="1166"/>
      <c r="E961" s="587">
        <f t="shared" si="126"/>
        <v>0</v>
      </c>
      <c r="G961" s="1163">
        <v>434</v>
      </c>
      <c r="H961" s="1164"/>
      <c r="I961" s="1165"/>
      <c r="J961" s="1166"/>
      <c r="K961" s="587">
        <f t="shared" si="127"/>
        <v>0</v>
      </c>
      <c r="M961" s="1163">
        <v>434</v>
      </c>
      <c r="N961" s="1164"/>
      <c r="O961" s="1165"/>
      <c r="P961" s="1166"/>
      <c r="Q961" s="587">
        <f t="shared" si="128"/>
        <v>0</v>
      </c>
      <c r="S961" s="1163">
        <v>434</v>
      </c>
      <c r="T961" s="1164"/>
      <c r="U961" s="1165"/>
      <c r="V961" s="1166"/>
      <c r="W961" s="587">
        <f t="shared" si="129"/>
        <v>0</v>
      </c>
      <c r="Y961" s="1163">
        <v>434</v>
      </c>
      <c r="Z961" s="1164"/>
      <c r="AA961" s="1165"/>
      <c r="AB961" s="1166"/>
      <c r="AC961" s="587">
        <f t="shared" si="130"/>
        <v>0</v>
      </c>
      <c r="AE961" s="1163">
        <v>434</v>
      </c>
      <c r="AF961" s="1164"/>
      <c r="AG961" s="1165"/>
      <c r="AH961" s="1166"/>
      <c r="AI961" s="587">
        <f t="shared" si="131"/>
        <v>0</v>
      </c>
      <c r="AK961" s="1163">
        <v>434</v>
      </c>
      <c r="AL961" s="1164"/>
      <c r="AM961" s="1165"/>
      <c r="AN961" s="1166"/>
      <c r="AO961" s="587">
        <f t="shared" si="132"/>
        <v>0</v>
      </c>
      <c r="AQ961" s="1163">
        <v>434</v>
      </c>
      <c r="AR961" s="1164"/>
      <c r="AS961" s="1165"/>
      <c r="AT961" s="1166"/>
      <c r="AU961" s="587">
        <f t="shared" si="133"/>
        <v>0</v>
      </c>
      <c r="AW961" s="1163">
        <v>434</v>
      </c>
      <c r="AX961" s="1164"/>
      <c r="AY961" s="1165"/>
      <c r="AZ961" s="1166"/>
      <c r="BA961" s="587">
        <f t="shared" si="134"/>
        <v>0</v>
      </c>
    </row>
    <row r="962" spans="1:53" s="17" customFormat="1" ht="16.75" hidden="1" customHeight="1" outlineLevel="2">
      <c r="A962" s="1163">
        <v>435</v>
      </c>
      <c r="B962" s="1164"/>
      <c r="C962" s="1165"/>
      <c r="D962" s="1166"/>
      <c r="E962" s="587">
        <f t="shared" si="126"/>
        <v>0</v>
      </c>
      <c r="G962" s="1163">
        <v>435</v>
      </c>
      <c r="H962" s="1164"/>
      <c r="I962" s="1165"/>
      <c r="J962" s="1166"/>
      <c r="K962" s="587">
        <f t="shared" si="127"/>
        <v>0</v>
      </c>
      <c r="M962" s="1163">
        <v>435</v>
      </c>
      <c r="N962" s="1164"/>
      <c r="O962" s="1165"/>
      <c r="P962" s="1166"/>
      <c r="Q962" s="587">
        <f t="shared" si="128"/>
        <v>0</v>
      </c>
      <c r="S962" s="1163">
        <v>435</v>
      </c>
      <c r="T962" s="1164"/>
      <c r="U962" s="1165"/>
      <c r="V962" s="1166"/>
      <c r="W962" s="587">
        <f t="shared" si="129"/>
        <v>0</v>
      </c>
      <c r="Y962" s="1163">
        <v>435</v>
      </c>
      <c r="Z962" s="1164"/>
      <c r="AA962" s="1165"/>
      <c r="AB962" s="1166"/>
      <c r="AC962" s="587">
        <f t="shared" si="130"/>
        <v>0</v>
      </c>
      <c r="AE962" s="1163">
        <v>435</v>
      </c>
      <c r="AF962" s="1164"/>
      <c r="AG962" s="1165"/>
      <c r="AH962" s="1166"/>
      <c r="AI962" s="587">
        <f t="shared" si="131"/>
        <v>0</v>
      </c>
      <c r="AK962" s="1163">
        <v>435</v>
      </c>
      <c r="AL962" s="1164"/>
      <c r="AM962" s="1165"/>
      <c r="AN962" s="1166"/>
      <c r="AO962" s="587">
        <f t="shared" si="132"/>
        <v>0</v>
      </c>
      <c r="AQ962" s="1163">
        <v>435</v>
      </c>
      <c r="AR962" s="1164"/>
      <c r="AS962" s="1165"/>
      <c r="AT962" s="1166"/>
      <c r="AU962" s="587">
        <f t="shared" si="133"/>
        <v>0</v>
      </c>
      <c r="AW962" s="1163">
        <v>435</v>
      </c>
      <c r="AX962" s="1164"/>
      <c r="AY962" s="1165"/>
      <c r="AZ962" s="1166"/>
      <c r="BA962" s="587">
        <f t="shared" si="134"/>
        <v>0</v>
      </c>
    </row>
    <row r="963" spans="1:53" s="17" customFormat="1" ht="16.75" hidden="1" customHeight="1" outlineLevel="2">
      <c r="A963" s="1163">
        <v>436</v>
      </c>
      <c r="B963" s="1164"/>
      <c r="C963" s="1165"/>
      <c r="D963" s="1166"/>
      <c r="E963" s="587">
        <f t="shared" si="126"/>
        <v>0</v>
      </c>
      <c r="G963" s="1163">
        <v>436</v>
      </c>
      <c r="H963" s="1164"/>
      <c r="I963" s="1165"/>
      <c r="J963" s="1166"/>
      <c r="K963" s="587">
        <f t="shared" si="127"/>
        <v>0</v>
      </c>
      <c r="M963" s="1163">
        <v>436</v>
      </c>
      <c r="N963" s="1164"/>
      <c r="O963" s="1165"/>
      <c r="P963" s="1166"/>
      <c r="Q963" s="587">
        <f t="shared" si="128"/>
        <v>0</v>
      </c>
      <c r="S963" s="1163">
        <v>436</v>
      </c>
      <c r="T963" s="1164"/>
      <c r="U963" s="1165"/>
      <c r="V963" s="1166"/>
      <c r="W963" s="587">
        <f t="shared" si="129"/>
        <v>0</v>
      </c>
      <c r="Y963" s="1163">
        <v>436</v>
      </c>
      <c r="Z963" s="1164"/>
      <c r="AA963" s="1165"/>
      <c r="AB963" s="1166"/>
      <c r="AC963" s="587">
        <f t="shared" si="130"/>
        <v>0</v>
      </c>
      <c r="AE963" s="1163">
        <v>436</v>
      </c>
      <c r="AF963" s="1164"/>
      <c r="AG963" s="1165"/>
      <c r="AH963" s="1166"/>
      <c r="AI963" s="587">
        <f t="shared" si="131"/>
        <v>0</v>
      </c>
      <c r="AK963" s="1163">
        <v>436</v>
      </c>
      <c r="AL963" s="1164"/>
      <c r="AM963" s="1165"/>
      <c r="AN963" s="1166"/>
      <c r="AO963" s="587">
        <f t="shared" si="132"/>
        <v>0</v>
      </c>
      <c r="AQ963" s="1163">
        <v>436</v>
      </c>
      <c r="AR963" s="1164"/>
      <c r="AS963" s="1165"/>
      <c r="AT963" s="1166"/>
      <c r="AU963" s="587">
        <f t="shared" si="133"/>
        <v>0</v>
      </c>
      <c r="AW963" s="1163">
        <v>436</v>
      </c>
      <c r="AX963" s="1164"/>
      <c r="AY963" s="1165"/>
      <c r="AZ963" s="1166"/>
      <c r="BA963" s="587">
        <f t="shared" si="134"/>
        <v>0</v>
      </c>
    </row>
    <row r="964" spans="1:53" s="17" customFormat="1" ht="16.75" hidden="1" customHeight="1" outlineLevel="2">
      <c r="A964" s="1163">
        <v>437</v>
      </c>
      <c r="B964" s="1164"/>
      <c r="C964" s="1165"/>
      <c r="D964" s="1166"/>
      <c r="E964" s="587">
        <f t="shared" si="126"/>
        <v>0</v>
      </c>
      <c r="G964" s="1163">
        <v>437</v>
      </c>
      <c r="H964" s="1164"/>
      <c r="I964" s="1165"/>
      <c r="J964" s="1166"/>
      <c r="K964" s="587">
        <f t="shared" si="127"/>
        <v>0</v>
      </c>
      <c r="M964" s="1163">
        <v>437</v>
      </c>
      <c r="N964" s="1164"/>
      <c r="O964" s="1165"/>
      <c r="P964" s="1166"/>
      <c r="Q964" s="587">
        <f t="shared" si="128"/>
        <v>0</v>
      </c>
      <c r="S964" s="1163">
        <v>437</v>
      </c>
      <c r="T964" s="1164"/>
      <c r="U964" s="1165"/>
      <c r="V964" s="1166"/>
      <c r="W964" s="587">
        <f t="shared" si="129"/>
        <v>0</v>
      </c>
      <c r="Y964" s="1163">
        <v>437</v>
      </c>
      <c r="Z964" s="1164"/>
      <c r="AA964" s="1165"/>
      <c r="AB964" s="1166"/>
      <c r="AC964" s="587">
        <f t="shared" si="130"/>
        <v>0</v>
      </c>
      <c r="AE964" s="1163">
        <v>437</v>
      </c>
      <c r="AF964" s="1164"/>
      <c r="AG964" s="1165"/>
      <c r="AH964" s="1166"/>
      <c r="AI964" s="587">
        <f t="shared" si="131"/>
        <v>0</v>
      </c>
      <c r="AK964" s="1163">
        <v>437</v>
      </c>
      <c r="AL964" s="1164"/>
      <c r="AM964" s="1165"/>
      <c r="AN964" s="1166"/>
      <c r="AO964" s="587">
        <f t="shared" si="132"/>
        <v>0</v>
      </c>
      <c r="AQ964" s="1163">
        <v>437</v>
      </c>
      <c r="AR964" s="1164"/>
      <c r="AS964" s="1165"/>
      <c r="AT964" s="1166"/>
      <c r="AU964" s="587">
        <f t="shared" si="133"/>
        <v>0</v>
      </c>
      <c r="AW964" s="1163">
        <v>437</v>
      </c>
      <c r="AX964" s="1164"/>
      <c r="AY964" s="1165"/>
      <c r="AZ964" s="1166"/>
      <c r="BA964" s="587">
        <f t="shared" si="134"/>
        <v>0</v>
      </c>
    </row>
    <row r="965" spans="1:53" s="17" customFormat="1" ht="16.75" hidden="1" customHeight="1" outlineLevel="2">
      <c r="A965" s="1163">
        <v>438</v>
      </c>
      <c r="B965" s="1164"/>
      <c r="C965" s="1165"/>
      <c r="D965" s="1166"/>
      <c r="E965" s="587">
        <f t="shared" si="126"/>
        <v>0</v>
      </c>
      <c r="G965" s="1163">
        <v>438</v>
      </c>
      <c r="H965" s="1164"/>
      <c r="I965" s="1165"/>
      <c r="J965" s="1166"/>
      <c r="K965" s="587">
        <f t="shared" si="127"/>
        <v>0</v>
      </c>
      <c r="M965" s="1163">
        <v>438</v>
      </c>
      <c r="N965" s="1164"/>
      <c r="O965" s="1165"/>
      <c r="P965" s="1166"/>
      <c r="Q965" s="587">
        <f t="shared" si="128"/>
        <v>0</v>
      </c>
      <c r="S965" s="1163">
        <v>438</v>
      </c>
      <c r="T965" s="1164"/>
      <c r="U965" s="1165"/>
      <c r="V965" s="1166"/>
      <c r="W965" s="587">
        <f t="shared" si="129"/>
        <v>0</v>
      </c>
      <c r="Y965" s="1163">
        <v>438</v>
      </c>
      <c r="Z965" s="1164"/>
      <c r="AA965" s="1165"/>
      <c r="AB965" s="1166"/>
      <c r="AC965" s="587">
        <f t="shared" si="130"/>
        <v>0</v>
      </c>
      <c r="AE965" s="1163">
        <v>438</v>
      </c>
      <c r="AF965" s="1164"/>
      <c r="AG965" s="1165"/>
      <c r="AH965" s="1166"/>
      <c r="AI965" s="587">
        <f t="shared" si="131"/>
        <v>0</v>
      </c>
      <c r="AK965" s="1163">
        <v>438</v>
      </c>
      <c r="AL965" s="1164"/>
      <c r="AM965" s="1165"/>
      <c r="AN965" s="1166"/>
      <c r="AO965" s="587">
        <f t="shared" si="132"/>
        <v>0</v>
      </c>
      <c r="AQ965" s="1163">
        <v>438</v>
      </c>
      <c r="AR965" s="1164"/>
      <c r="AS965" s="1165"/>
      <c r="AT965" s="1166"/>
      <c r="AU965" s="587">
        <f t="shared" si="133"/>
        <v>0</v>
      </c>
      <c r="AW965" s="1163">
        <v>438</v>
      </c>
      <c r="AX965" s="1164"/>
      <c r="AY965" s="1165"/>
      <c r="AZ965" s="1166"/>
      <c r="BA965" s="587">
        <f t="shared" si="134"/>
        <v>0</v>
      </c>
    </row>
    <row r="966" spans="1:53" s="17" customFormat="1" ht="16.75" hidden="1" customHeight="1" outlineLevel="2">
      <c r="A966" s="1163">
        <v>439</v>
      </c>
      <c r="B966" s="1164"/>
      <c r="C966" s="1165"/>
      <c r="D966" s="1166"/>
      <c r="E966" s="587">
        <f t="shared" si="126"/>
        <v>0</v>
      </c>
      <c r="G966" s="1163">
        <v>439</v>
      </c>
      <c r="H966" s="1164"/>
      <c r="I966" s="1165"/>
      <c r="J966" s="1166"/>
      <c r="K966" s="587">
        <f t="shared" si="127"/>
        <v>0</v>
      </c>
      <c r="M966" s="1163">
        <v>439</v>
      </c>
      <c r="N966" s="1164"/>
      <c r="O966" s="1165"/>
      <c r="P966" s="1166"/>
      <c r="Q966" s="587">
        <f t="shared" si="128"/>
        <v>0</v>
      </c>
      <c r="S966" s="1163">
        <v>439</v>
      </c>
      <c r="T966" s="1164"/>
      <c r="U966" s="1165"/>
      <c r="V966" s="1166"/>
      <c r="W966" s="587">
        <f t="shared" si="129"/>
        <v>0</v>
      </c>
      <c r="Y966" s="1163">
        <v>439</v>
      </c>
      <c r="Z966" s="1164"/>
      <c r="AA966" s="1165"/>
      <c r="AB966" s="1166"/>
      <c r="AC966" s="587">
        <f t="shared" si="130"/>
        <v>0</v>
      </c>
      <c r="AE966" s="1163">
        <v>439</v>
      </c>
      <c r="AF966" s="1164"/>
      <c r="AG966" s="1165"/>
      <c r="AH966" s="1166"/>
      <c r="AI966" s="587">
        <f t="shared" si="131"/>
        <v>0</v>
      </c>
      <c r="AK966" s="1163">
        <v>439</v>
      </c>
      <c r="AL966" s="1164"/>
      <c r="AM966" s="1165"/>
      <c r="AN966" s="1166"/>
      <c r="AO966" s="587">
        <f t="shared" si="132"/>
        <v>0</v>
      </c>
      <c r="AQ966" s="1163">
        <v>439</v>
      </c>
      <c r="AR966" s="1164"/>
      <c r="AS966" s="1165"/>
      <c r="AT966" s="1166"/>
      <c r="AU966" s="587">
        <f t="shared" si="133"/>
        <v>0</v>
      </c>
      <c r="AW966" s="1163">
        <v>439</v>
      </c>
      <c r="AX966" s="1164"/>
      <c r="AY966" s="1165"/>
      <c r="AZ966" s="1166"/>
      <c r="BA966" s="587">
        <f t="shared" si="134"/>
        <v>0</v>
      </c>
    </row>
    <row r="967" spans="1:53" s="17" customFormat="1" ht="16.75" hidden="1" customHeight="1" outlineLevel="2">
      <c r="A967" s="1163">
        <v>440</v>
      </c>
      <c r="B967" s="1164"/>
      <c r="C967" s="1165"/>
      <c r="D967" s="1166"/>
      <c r="E967" s="587">
        <f t="shared" si="126"/>
        <v>0</v>
      </c>
      <c r="G967" s="1163">
        <v>440</v>
      </c>
      <c r="H967" s="1164"/>
      <c r="I967" s="1165"/>
      <c r="J967" s="1166"/>
      <c r="K967" s="587">
        <f t="shared" si="127"/>
        <v>0</v>
      </c>
      <c r="M967" s="1163">
        <v>440</v>
      </c>
      <c r="N967" s="1164"/>
      <c r="O967" s="1165"/>
      <c r="P967" s="1166"/>
      <c r="Q967" s="587">
        <f t="shared" si="128"/>
        <v>0</v>
      </c>
      <c r="S967" s="1163">
        <v>440</v>
      </c>
      <c r="T967" s="1164"/>
      <c r="U967" s="1165"/>
      <c r="V967" s="1166"/>
      <c r="W967" s="587">
        <f t="shared" si="129"/>
        <v>0</v>
      </c>
      <c r="Y967" s="1163">
        <v>440</v>
      </c>
      <c r="Z967" s="1164"/>
      <c r="AA967" s="1165"/>
      <c r="AB967" s="1166"/>
      <c r="AC967" s="587">
        <f t="shared" si="130"/>
        <v>0</v>
      </c>
      <c r="AE967" s="1163">
        <v>440</v>
      </c>
      <c r="AF967" s="1164"/>
      <c r="AG967" s="1165"/>
      <c r="AH967" s="1166"/>
      <c r="AI967" s="587">
        <f t="shared" si="131"/>
        <v>0</v>
      </c>
      <c r="AK967" s="1163">
        <v>440</v>
      </c>
      <c r="AL967" s="1164"/>
      <c r="AM967" s="1165"/>
      <c r="AN967" s="1166"/>
      <c r="AO967" s="587">
        <f t="shared" si="132"/>
        <v>0</v>
      </c>
      <c r="AQ967" s="1163">
        <v>440</v>
      </c>
      <c r="AR967" s="1164"/>
      <c r="AS967" s="1165"/>
      <c r="AT967" s="1166"/>
      <c r="AU967" s="587">
        <f t="shared" si="133"/>
        <v>0</v>
      </c>
      <c r="AW967" s="1163">
        <v>440</v>
      </c>
      <c r="AX967" s="1164"/>
      <c r="AY967" s="1165"/>
      <c r="AZ967" s="1166"/>
      <c r="BA967" s="587">
        <f t="shared" si="134"/>
        <v>0</v>
      </c>
    </row>
    <row r="968" spans="1:53" s="17" customFormat="1" ht="16.75" hidden="1" customHeight="1" outlineLevel="2">
      <c r="A968" s="1163">
        <v>441</v>
      </c>
      <c r="B968" s="1164"/>
      <c r="C968" s="1165"/>
      <c r="D968" s="1166"/>
      <c r="E968" s="587">
        <f t="shared" si="126"/>
        <v>0</v>
      </c>
      <c r="G968" s="1163">
        <v>441</v>
      </c>
      <c r="H968" s="1164"/>
      <c r="I968" s="1165"/>
      <c r="J968" s="1166"/>
      <c r="K968" s="587">
        <f t="shared" si="127"/>
        <v>0</v>
      </c>
      <c r="M968" s="1163">
        <v>441</v>
      </c>
      <c r="N968" s="1164"/>
      <c r="O968" s="1165"/>
      <c r="P968" s="1166"/>
      <c r="Q968" s="587">
        <f t="shared" si="128"/>
        <v>0</v>
      </c>
      <c r="S968" s="1163">
        <v>441</v>
      </c>
      <c r="T968" s="1164"/>
      <c r="U968" s="1165"/>
      <c r="V968" s="1166"/>
      <c r="W968" s="587">
        <f t="shared" si="129"/>
        <v>0</v>
      </c>
      <c r="Y968" s="1163">
        <v>441</v>
      </c>
      <c r="Z968" s="1164"/>
      <c r="AA968" s="1165"/>
      <c r="AB968" s="1166"/>
      <c r="AC968" s="587">
        <f t="shared" si="130"/>
        <v>0</v>
      </c>
      <c r="AE968" s="1163">
        <v>441</v>
      </c>
      <c r="AF968" s="1164"/>
      <c r="AG968" s="1165"/>
      <c r="AH968" s="1166"/>
      <c r="AI968" s="587">
        <f t="shared" si="131"/>
        <v>0</v>
      </c>
      <c r="AK968" s="1163">
        <v>441</v>
      </c>
      <c r="AL968" s="1164"/>
      <c r="AM968" s="1165"/>
      <c r="AN968" s="1166"/>
      <c r="AO968" s="587">
        <f t="shared" si="132"/>
        <v>0</v>
      </c>
      <c r="AQ968" s="1163">
        <v>441</v>
      </c>
      <c r="AR968" s="1164"/>
      <c r="AS968" s="1165"/>
      <c r="AT968" s="1166"/>
      <c r="AU968" s="587">
        <f t="shared" si="133"/>
        <v>0</v>
      </c>
      <c r="AW968" s="1163">
        <v>441</v>
      </c>
      <c r="AX968" s="1164"/>
      <c r="AY968" s="1165"/>
      <c r="AZ968" s="1166"/>
      <c r="BA968" s="587">
        <f t="shared" si="134"/>
        <v>0</v>
      </c>
    </row>
    <row r="969" spans="1:53" s="17" customFormat="1" ht="16.75" hidden="1" customHeight="1" outlineLevel="2">
      <c r="A969" s="1163">
        <v>442</v>
      </c>
      <c r="B969" s="1164"/>
      <c r="C969" s="1165"/>
      <c r="D969" s="1166"/>
      <c r="E969" s="587">
        <f t="shared" si="126"/>
        <v>0</v>
      </c>
      <c r="G969" s="1163">
        <v>442</v>
      </c>
      <c r="H969" s="1164"/>
      <c r="I969" s="1165"/>
      <c r="J969" s="1166"/>
      <c r="K969" s="587">
        <f t="shared" si="127"/>
        <v>0</v>
      </c>
      <c r="M969" s="1163">
        <v>442</v>
      </c>
      <c r="N969" s="1164"/>
      <c r="O969" s="1165"/>
      <c r="P969" s="1166"/>
      <c r="Q969" s="587">
        <f t="shared" si="128"/>
        <v>0</v>
      </c>
      <c r="S969" s="1163">
        <v>442</v>
      </c>
      <c r="T969" s="1164"/>
      <c r="U969" s="1165"/>
      <c r="V969" s="1166"/>
      <c r="W969" s="587">
        <f t="shared" si="129"/>
        <v>0</v>
      </c>
      <c r="Y969" s="1163">
        <v>442</v>
      </c>
      <c r="Z969" s="1164"/>
      <c r="AA969" s="1165"/>
      <c r="AB969" s="1166"/>
      <c r="AC969" s="587">
        <f t="shared" si="130"/>
        <v>0</v>
      </c>
      <c r="AE969" s="1163">
        <v>442</v>
      </c>
      <c r="AF969" s="1164"/>
      <c r="AG969" s="1165"/>
      <c r="AH969" s="1166"/>
      <c r="AI969" s="587">
        <f t="shared" si="131"/>
        <v>0</v>
      </c>
      <c r="AK969" s="1163">
        <v>442</v>
      </c>
      <c r="AL969" s="1164"/>
      <c r="AM969" s="1165"/>
      <c r="AN969" s="1166"/>
      <c r="AO969" s="587">
        <f t="shared" si="132"/>
        <v>0</v>
      </c>
      <c r="AQ969" s="1163">
        <v>442</v>
      </c>
      <c r="AR969" s="1164"/>
      <c r="AS969" s="1165"/>
      <c r="AT969" s="1166"/>
      <c r="AU969" s="587">
        <f t="shared" si="133"/>
        <v>0</v>
      </c>
      <c r="AW969" s="1163">
        <v>442</v>
      </c>
      <c r="AX969" s="1164"/>
      <c r="AY969" s="1165"/>
      <c r="AZ969" s="1166"/>
      <c r="BA969" s="587">
        <f t="shared" si="134"/>
        <v>0</v>
      </c>
    </row>
    <row r="970" spans="1:53" s="17" customFormat="1" ht="16.75" hidden="1" customHeight="1" outlineLevel="2">
      <c r="A970" s="1163">
        <v>443</v>
      </c>
      <c r="B970" s="1164"/>
      <c r="C970" s="1165"/>
      <c r="D970" s="1166"/>
      <c r="E970" s="587">
        <f t="shared" si="126"/>
        <v>0</v>
      </c>
      <c r="G970" s="1163">
        <v>443</v>
      </c>
      <c r="H970" s="1164"/>
      <c r="I970" s="1165"/>
      <c r="J970" s="1166"/>
      <c r="K970" s="587">
        <f t="shared" si="127"/>
        <v>0</v>
      </c>
      <c r="M970" s="1163">
        <v>443</v>
      </c>
      <c r="N970" s="1164"/>
      <c r="O970" s="1165"/>
      <c r="P970" s="1166"/>
      <c r="Q970" s="587">
        <f t="shared" si="128"/>
        <v>0</v>
      </c>
      <c r="S970" s="1163">
        <v>443</v>
      </c>
      <c r="T970" s="1164"/>
      <c r="U970" s="1165"/>
      <c r="V970" s="1166"/>
      <c r="W970" s="587">
        <f t="shared" si="129"/>
        <v>0</v>
      </c>
      <c r="Y970" s="1163">
        <v>443</v>
      </c>
      <c r="Z970" s="1164"/>
      <c r="AA970" s="1165"/>
      <c r="AB970" s="1166"/>
      <c r="AC970" s="587">
        <f t="shared" si="130"/>
        <v>0</v>
      </c>
      <c r="AE970" s="1163">
        <v>443</v>
      </c>
      <c r="AF970" s="1164"/>
      <c r="AG970" s="1165"/>
      <c r="AH970" s="1166"/>
      <c r="AI970" s="587">
        <f t="shared" si="131"/>
        <v>0</v>
      </c>
      <c r="AK970" s="1163">
        <v>443</v>
      </c>
      <c r="AL970" s="1164"/>
      <c r="AM970" s="1165"/>
      <c r="AN970" s="1166"/>
      <c r="AO970" s="587">
        <f t="shared" si="132"/>
        <v>0</v>
      </c>
      <c r="AQ970" s="1163">
        <v>443</v>
      </c>
      <c r="AR970" s="1164"/>
      <c r="AS970" s="1165"/>
      <c r="AT970" s="1166"/>
      <c r="AU970" s="587">
        <f t="shared" si="133"/>
        <v>0</v>
      </c>
      <c r="AW970" s="1163">
        <v>443</v>
      </c>
      <c r="AX970" s="1164"/>
      <c r="AY970" s="1165"/>
      <c r="AZ970" s="1166"/>
      <c r="BA970" s="587">
        <f t="shared" si="134"/>
        <v>0</v>
      </c>
    </row>
    <row r="971" spans="1:53" s="17" customFormat="1" ht="16.75" hidden="1" customHeight="1" outlineLevel="2">
      <c r="A971" s="1163">
        <v>444</v>
      </c>
      <c r="B971" s="1164"/>
      <c r="C971" s="1165"/>
      <c r="D971" s="1166"/>
      <c r="E971" s="587">
        <f t="shared" si="126"/>
        <v>0</v>
      </c>
      <c r="G971" s="1163">
        <v>444</v>
      </c>
      <c r="H971" s="1164"/>
      <c r="I971" s="1165"/>
      <c r="J971" s="1166"/>
      <c r="K971" s="587">
        <f t="shared" si="127"/>
        <v>0</v>
      </c>
      <c r="M971" s="1163">
        <v>444</v>
      </c>
      <c r="N971" s="1164"/>
      <c r="O971" s="1165"/>
      <c r="P971" s="1166"/>
      <c r="Q971" s="587">
        <f t="shared" si="128"/>
        <v>0</v>
      </c>
      <c r="S971" s="1163">
        <v>444</v>
      </c>
      <c r="T971" s="1164"/>
      <c r="U971" s="1165"/>
      <c r="V971" s="1166"/>
      <c r="W971" s="587">
        <f t="shared" si="129"/>
        <v>0</v>
      </c>
      <c r="Y971" s="1163">
        <v>444</v>
      </c>
      <c r="Z971" s="1164"/>
      <c r="AA971" s="1165"/>
      <c r="AB971" s="1166"/>
      <c r="AC971" s="587">
        <f t="shared" si="130"/>
        <v>0</v>
      </c>
      <c r="AE971" s="1163">
        <v>444</v>
      </c>
      <c r="AF971" s="1164"/>
      <c r="AG971" s="1165"/>
      <c r="AH971" s="1166"/>
      <c r="AI971" s="587">
        <f t="shared" si="131"/>
        <v>0</v>
      </c>
      <c r="AK971" s="1163">
        <v>444</v>
      </c>
      <c r="AL971" s="1164"/>
      <c r="AM971" s="1165"/>
      <c r="AN971" s="1166"/>
      <c r="AO971" s="587">
        <f t="shared" si="132"/>
        <v>0</v>
      </c>
      <c r="AQ971" s="1163">
        <v>444</v>
      </c>
      <c r="AR971" s="1164"/>
      <c r="AS971" s="1165"/>
      <c r="AT971" s="1166"/>
      <c r="AU971" s="587">
        <f t="shared" si="133"/>
        <v>0</v>
      </c>
      <c r="AW971" s="1163">
        <v>444</v>
      </c>
      <c r="AX971" s="1164"/>
      <c r="AY971" s="1165"/>
      <c r="AZ971" s="1166"/>
      <c r="BA971" s="587">
        <f t="shared" si="134"/>
        <v>0</v>
      </c>
    </row>
    <row r="972" spans="1:53" s="17" customFormat="1" ht="16.75" hidden="1" customHeight="1" outlineLevel="2">
      <c r="A972" s="1163">
        <v>445</v>
      </c>
      <c r="B972" s="1164"/>
      <c r="C972" s="1165"/>
      <c r="D972" s="1166"/>
      <c r="E972" s="587">
        <f>IF(AND(C972&gt;=D$521,C972&lt;=D$520),1,0)</f>
        <v>0</v>
      </c>
      <c r="G972" s="1163">
        <v>445</v>
      </c>
      <c r="H972" s="1164"/>
      <c r="I972" s="1165"/>
      <c r="J972" s="1166"/>
      <c r="K972" s="587">
        <f>IF(AND(I972&gt;=J$521,I972&lt;=J$520),1,0)</f>
        <v>0</v>
      </c>
      <c r="M972" s="1163">
        <v>445</v>
      </c>
      <c r="N972" s="1164"/>
      <c r="O972" s="1165"/>
      <c r="P972" s="1166"/>
      <c r="Q972" s="587">
        <f>IF(AND(O972&gt;=P$521,O972&lt;=P$520),1,0)</f>
        <v>0</v>
      </c>
      <c r="S972" s="1163">
        <v>445</v>
      </c>
      <c r="T972" s="1164"/>
      <c r="U972" s="1165"/>
      <c r="V972" s="1166"/>
      <c r="W972" s="587">
        <f>IF(AND(U972&gt;=V$521,U972&lt;=V$520),1,0)</f>
        <v>0</v>
      </c>
      <c r="Y972" s="1163">
        <v>445</v>
      </c>
      <c r="Z972" s="1164"/>
      <c r="AA972" s="1165"/>
      <c r="AB972" s="1166"/>
      <c r="AC972" s="587">
        <f>IF(AND(AA972&gt;=AB$521,AA972&lt;=AB$520),1,0)</f>
        <v>0</v>
      </c>
      <c r="AE972" s="1163">
        <v>445</v>
      </c>
      <c r="AF972" s="1164"/>
      <c r="AG972" s="1165"/>
      <c r="AH972" s="1166"/>
      <c r="AI972" s="587">
        <f>IF(AND(AG972&gt;=AH$521,AG972&lt;=AH$520),1,0)</f>
        <v>0</v>
      </c>
      <c r="AK972" s="1163">
        <v>445</v>
      </c>
      <c r="AL972" s="1164"/>
      <c r="AM972" s="1165"/>
      <c r="AN972" s="1166"/>
      <c r="AO972" s="587">
        <f>IF(AND(AM972&gt;=AN$521,AM972&lt;=AN$520),1,0)</f>
        <v>0</v>
      </c>
      <c r="AQ972" s="1163">
        <v>445</v>
      </c>
      <c r="AR972" s="1164"/>
      <c r="AS972" s="1165"/>
      <c r="AT972" s="1166"/>
      <c r="AU972" s="587">
        <f>IF(AND(AS972&gt;=AT$521,AS972&lt;=AT$520),1,0)</f>
        <v>0</v>
      </c>
      <c r="AW972" s="1163">
        <v>445</v>
      </c>
      <c r="AX972" s="1164"/>
      <c r="AY972" s="1165"/>
      <c r="AZ972" s="1166"/>
      <c r="BA972" s="587">
        <f>IF(AND(AY972&gt;=AZ$521,AY972&lt;=AZ$520),1,0)</f>
        <v>0</v>
      </c>
    </row>
    <row r="973" spans="1:53" s="17" customFormat="1" ht="16.75" hidden="1" customHeight="1" outlineLevel="2">
      <c r="A973" s="1163">
        <v>446</v>
      </c>
      <c r="B973" s="1164"/>
      <c r="C973" s="1165"/>
      <c r="D973" s="1166"/>
      <c r="E973" s="587">
        <f t="shared" ref="E973:E1027" si="135">IF(AND(C973&gt;=D$521,C973&lt;=D$520),1,0)</f>
        <v>0</v>
      </c>
      <c r="G973" s="1163">
        <v>446</v>
      </c>
      <c r="H973" s="1164"/>
      <c r="I973" s="1165"/>
      <c r="J973" s="1166"/>
      <c r="K973" s="587">
        <f t="shared" ref="K973:K1027" si="136">IF(AND(I973&gt;=J$521,I973&lt;=J$520),1,0)</f>
        <v>0</v>
      </c>
      <c r="M973" s="1163">
        <v>446</v>
      </c>
      <c r="N973" s="1164"/>
      <c r="O973" s="1165"/>
      <c r="P973" s="1166"/>
      <c r="Q973" s="587">
        <f t="shared" ref="Q973:Q1027" si="137">IF(AND(O973&gt;=P$521,O973&lt;=P$520),1,0)</f>
        <v>0</v>
      </c>
      <c r="S973" s="1163">
        <v>446</v>
      </c>
      <c r="T973" s="1164"/>
      <c r="U973" s="1165"/>
      <c r="V973" s="1166"/>
      <c r="W973" s="587">
        <f t="shared" ref="W973:W1027" si="138">IF(AND(U973&gt;=V$521,U973&lt;=V$520),1,0)</f>
        <v>0</v>
      </c>
      <c r="Y973" s="1163">
        <v>446</v>
      </c>
      <c r="Z973" s="1164"/>
      <c r="AA973" s="1165"/>
      <c r="AB973" s="1166"/>
      <c r="AC973" s="587">
        <f t="shared" ref="AC973:AC1027" si="139">IF(AND(AA973&gt;=AB$521,AA973&lt;=AB$520),1,0)</f>
        <v>0</v>
      </c>
      <c r="AE973" s="1163">
        <v>446</v>
      </c>
      <c r="AF973" s="1164"/>
      <c r="AG973" s="1165"/>
      <c r="AH973" s="1166"/>
      <c r="AI973" s="587">
        <f t="shared" ref="AI973:AI1027" si="140">IF(AND(AG973&gt;=AH$521,AG973&lt;=AH$520),1,0)</f>
        <v>0</v>
      </c>
      <c r="AK973" s="1163">
        <v>446</v>
      </c>
      <c r="AL973" s="1164"/>
      <c r="AM973" s="1165"/>
      <c r="AN973" s="1166"/>
      <c r="AO973" s="587">
        <f t="shared" ref="AO973:AO1027" si="141">IF(AND(AM973&gt;=AN$521,AM973&lt;=AN$520),1,0)</f>
        <v>0</v>
      </c>
      <c r="AQ973" s="1163">
        <v>446</v>
      </c>
      <c r="AR973" s="1164"/>
      <c r="AS973" s="1165"/>
      <c r="AT973" s="1166"/>
      <c r="AU973" s="587">
        <f t="shared" ref="AU973:AU1027" si="142">IF(AND(AS973&gt;=AT$521,AS973&lt;=AT$520),1,0)</f>
        <v>0</v>
      </c>
      <c r="AW973" s="1163">
        <v>446</v>
      </c>
      <c r="AX973" s="1164"/>
      <c r="AY973" s="1165"/>
      <c r="AZ973" s="1166"/>
      <c r="BA973" s="587">
        <f t="shared" ref="BA973:BA1027" si="143">IF(AND(AY973&gt;=AZ$521,AY973&lt;=AZ$520),1,0)</f>
        <v>0</v>
      </c>
    </row>
    <row r="974" spans="1:53" s="17" customFormat="1" ht="16.75" hidden="1" customHeight="1" outlineLevel="2">
      <c r="A974" s="1163">
        <v>447</v>
      </c>
      <c r="B974" s="1164"/>
      <c r="C974" s="1165"/>
      <c r="D974" s="1166"/>
      <c r="E974" s="587">
        <f t="shared" si="135"/>
        <v>0</v>
      </c>
      <c r="G974" s="1163">
        <v>447</v>
      </c>
      <c r="H974" s="1164"/>
      <c r="I974" s="1165"/>
      <c r="J974" s="1166"/>
      <c r="K974" s="587">
        <f t="shared" si="136"/>
        <v>0</v>
      </c>
      <c r="M974" s="1163">
        <v>447</v>
      </c>
      <c r="N974" s="1164"/>
      <c r="O974" s="1165"/>
      <c r="P974" s="1166"/>
      <c r="Q974" s="587">
        <f t="shared" si="137"/>
        <v>0</v>
      </c>
      <c r="S974" s="1163">
        <v>447</v>
      </c>
      <c r="T974" s="1164"/>
      <c r="U974" s="1165"/>
      <c r="V974" s="1166"/>
      <c r="W974" s="587">
        <f t="shared" si="138"/>
        <v>0</v>
      </c>
      <c r="Y974" s="1163">
        <v>447</v>
      </c>
      <c r="Z974" s="1164"/>
      <c r="AA974" s="1165"/>
      <c r="AB974" s="1166"/>
      <c r="AC974" s="587">
        <f t="shared" si="139"/>
        <v>0</v>
      </c>
      <c r="AE974" s="1163">
        <v>447</v>
      </c>
      <c r="AF974" s="1164"/>
      <c r="AG974" s="1165"/>
      <c r="AH974" s="1166"/>
      <c r="AI974" s="587">
        <f t="shared" si="140"/>
        <v>0</v>
      </c>
      <c r="AK974" s="1163">
        <v>447</v>
      </c>
      <c r="AL974" s="1164"/>
      <c r="AM974" s="1165"/>
      <c r="AN974" s="1166"/>
      <c r="AO974" s="587">
        <f t="shared" si="141"/>
        <v>0</v>
      </c>
      <c r="AQ974" s="1163">
        <v>447</v>
      </c>
      <c r="AR974" s="1164"/>
      <c r="AS974" s="1165"/>
      <c r="AT974" s="1166"/>
      <c r="AU974" s="587">
        <f t="shared" si="142"/>
        <v>0</v>
      </c>
      <c r="AW974" s="1163">
        <v>447</v>
      </c>
      <c r="AX974" s="1164"/>
      <c r="AY974" s="1165"/>
      <c r="AZ974" s="1166"/>
      <c r="BA974" s="587">
        <f t="shared" si="143"/>
        <v>0</v>
      </c>
    </row>
    <row r="975" spans="1:53" s="17" customFormat="1" ht="16.75" hidden="1" customHeight="1" outlineLevel="2">
      <c r="A975" s="1163">
        <v>448</v>
      </c>
      <c r="B975" s="1164"/>
      <c r="C975" s="1165"/>
      <c r="D975" s="1166"/>
      <c r="E975" s="587">
        <f t="shared" si="135"/>
        <v>0</v>
      </c>
      <c r="G975" s="1163">
        <v>448</v>
      </c>
      <c r="H975" s="1164"/>
      <c r="I975" s="1165"/>
      <c r="J975" s="1166"/>
      <c r="K975" s="587">
        <f t="shared" si="136"/>
        <v>0</v>
      </c>
      <c r="M975" s="1163">
        <v>448</v>
      </c>
      <c r="N975" s="1164"/>
      <c r="O975" s="1165"/>
      <c r="P975" s="1166"/>
      <c r="Q975" s="587">
        <f t="shared" si="137"/>
        <v>0</v>
      </c>
      <c r="S975" s="1163">
        <v>448</v>
      </c>
      <c r="T975" s="1164"/>
      <c r="U975" s="1165"/>
      <c r="V975" s="1166"/>
      <c r="W975" s="587">
        <f t="shared" si="138"/>
        <v>0</v>
      </c>
      <c r="Y975" s="1163">
        <v>448</v>
      </c>
      <c r="Z975" s="1164"/>
      <c r="AA975" s="1165"/>
      <c r="AB975" s="1166"/>
      <c r="AC975" s="587">
        <f t="shared" si="139"/>
        <v>0</v>
      </c>
      <c r="AE975" s="1163">
        <v>448</v>
      </c>
      <c r="AF975" s="1164"/>
      <c r="AG975" s="1165"/>
      <c r="AH975" s="1166"/>
      <c r="AI975" s="587">
        <f t="shared" si="140"/>
        <v>0</v>
      </c>
      <c r="AK975" s="1163">
        <v>448</v>
      </c>
      <c r="AL975" s="1164"/>
      <c r="AM975" s="1165"/>
      <c r="AN975" s="1166"/>
      <c r="AO975" s="587">
        <f t="shared" si="141"/>
        <v>0</v>
      </c>
      <c r="AQ975" s="1163">
        <v>448</v>
      </c>
      <c r="AR975" s="1164"/>
      <c r="AS975" s="1165"/>
      <c r="AT975" s="1166"/>
      <c r="AU975" s="587">
        <f t="shared" si="142"/>
        <v>0</v>
      </c>
      <c r="AW975" s="1163">
        <v>448</v>
      </c>
      <c r="AX975" s="1164"/>
      <c r="AY975" s="1165"/>
      <c r="AZ975" s="1166"/>
      <c r="BA975" s="587">
        <f t="shared" si="143"/>
        <v>0</v>
      </c>
    </row>
    <row r="976" spans="1:53" s="17" customFormat="1" ht="16.75" hidden="1" customHeight="1" outlineLevel="2">
      <c r="A976" s="1163">
        <v>449</v>
      </c>
      <c r="B976" s="1164"/>
      <c r="C976" s="1165"/>
      <c r="D976" s="1166"/>
      <c r="E976" s="587">
        <f t="shared" si="135"/>
        <v>0</v>
      </c>
      <c r="G976" s="1163">
        <v>449</v>
      </c>
      <c r="H976" s="1164"/>
      <c r="I976" s="1165"/>
      <c r="J976" s="1166"/>
      <c r="K976" s="587">
        <f t="shared" si="136"/>
        <v>0</v>
      </c>
      <c r="M976" s="1163">
        <v>449</v>
      </c>
      <c r="N976" s="1164"/>
      <c r="O976" s="1165"/>
      <c r="P976" s="1166"/>
      <c r="Q976" s="587">
        <f t="shared" si="137"/>
        <v>0</v>
      </c>
      <c r="S976" s="1163">
        <v>449</v>
      </c>
      <c r="T976" s="1164"/>
      <c r="U976" s="1165"/>
      <c r="V976" s="1166"/>
      <c r="W976" s="587">
        <f t="shared" si="138"/>
        <v>0</v>
      </c>
      <c r="Y976" s="1163">
        <v>449</v>
      </c>
      <c r="Z976" s="1164"/>
      <c r="AA976" s="1165"/>
      <c r="AB976" s="1166"/>
      <c r="AC976" s="587">
        <f t="shared" si="139"/>
        <v>0</v>
      </c>
      <c r="AE976" s="1163">
        <v>449</v>
      </c>
      <c r="AF976" s="1164"/>
      <c r="AG976" s="1165"/>
      <c r="AH976" s="1166"/>
      <c r="AI976" s="587">
        <f t="shared" si="140"/>
        <v>0</v>
      </c>
      <c r="AK976" s="1163">
        <v>449</v>
      </c>
      <c r="AL976" s="1164"/>
      <c r="AM976" s="1165"/>
      <c r="AN976" s="1166"/>
      <c r="AO976" s="587">
        <f t="shared" si="141"/>
        <v>0</v>
      </c>
      <c r="AQ976" s="1163">
        <v>449</v>
      </c>
      <c r="AR976" s="1164"/>
      <c r="AS976" s="1165"/>
      <c r="AT976" s="1166"/>
      <c r="AU976" s="587">
        <f t="shared" si="142"/>
        <v>0</v>
      </c>
      <c r="AW976" s="1163">
        <v>449</v>
      </c>
      <c r="AX976" s="1164"/>
      <c r="AY976" s="1165"/>
      <c r="AZ976" s="1166"/>
      <c r="BA976" s="587">
        <f t="shared" si="143"/>
        <v>0</v>
      </c>
    </row>
    <row r="977" spans="1:53" s="17" customFormat="1" ht="16.75" hidden="1" customHeight="1" outlineLevel="2">
      <c r="A977" s="1163">
        <v>450</v>
      </c>
      <c r="B977" s="1164"/>
      <c r="C977" s="1165"/>
      <c r="D977" s="1166"/>
      <c r="E977" s="587">
        <f t="shared" si="135"/>
        <v>0</v>
      </c>
      <c r="G977" s="1163">
        <v>450</v>
      </c>
      <c r="H977" s="1164"/>
      <c r="I977" s="1165"/>
      <c r="J977" s="1166"/>
      <c r="K977" s="587">
        <f t="shared" si="136"/>
        <v>0</v>
      </c>
      <c r="M977" s="1163">
        <v>450</v>
      </c>
      <c r="N977" s="1164"/>
      <c r="O977" s="1165"/>
      <c r="P977" s="1166"/>
      <c r="Q977" s="587">
        <f t="shared" si="137"/>
        <v>0</v>
      </c>
      <c r="S977" s="1163">
        <v>450</v>
      </c>
      <c r="T977" s="1164"/>
      <c r="U977" s="1165"/>
      <c r="V977" s="1166"/>
      <c r="W977" s="587">
        <f t="shared" si="138"/>
        <v>0</v>
      </c>
      <c r="Y977" s="1163">
        <v>450</v>
      </c>
      <c r="Z977" s="1164"/>
      <c r="AA977" s="1165"/>
      <c r="AB977" s="1166"/>
      <c r="AC977" s="587">
        <f t="shared" si="139"/>
        <v>0</v>
      </c>
      <c r="AE977" s="1163">
        <v>450</v>
      </c>
      <c r="AF977" s="1164"/>
      <c r="AG977" s="1165"/>
      <c r="AH977" s="1166"/>
      <c r="AI977" s="587">
        <f t="shared" si="140"/>
        <v>0</v>
      </c>
      <c r="AK977" s="1163">
        <v>450</v>
      </c>
      <c r="AL977" s="1164"/>
      <c r="AM977" s="1165"/>
      <c r="AN977" s="1166"/>
      <c r="AO977" s="587">
        <f t="shared" si="141"/>
        <v>0</v>
      </c>
      <c r="AQ977" s="1163">
        <v>450</v>
      </c>
      <c r="AR977" s="1164"/>
      <c r="AS977" s="1165"/>
      <c r="AT977" s="1166"/>
      <c r="AU977" s="587">
        <f t="shared" si="142"/>
        <v>0</v>
      </c>
      <c r="AW977" s="1163">
        <v>450</v>
      </c>
      <c r="AX977" s="1164"/>
      <c r="AY977" s="1165"/>
      <c r="AZ977" s="1166"/>
      <c r="BA977" s="587">
        <f t="shared" si="143"/>
        <v>0</v>
      </c>
    </row>
    <row r="978" spans="1:53" s="17" customFormat="1" ht="16.75" hidden="1" customHeight="1" outlineLevel="2">
      <c r="A978" s="1163">
        <v>451</v>
      </c>
      <c r="B978" s="1164"/>
      <c r="C978" s="1165"/>
      <c r="D978" s="1166"/>
      <c r="E978" s="587">
        <f t="shared" si="135"/>
        <v>0</v>
      </c>
      <c r="G978" s="1163">
        <v>451</v>
      </c>
      <c r="H978" s="1164"/>
      <c r="I978" s="1165"/>
      <c r="J978" s="1166"/>
      <c r="K978" s="587">
        <f t="shared" si="136"/>
        <v>0</v>
      </c>
      <c r="M978" s="1163">
        <v>451</v>
      </c>
      <c r="N978" s="1164"/>
      <c r="O978" s="1165"/>
      <c r="P978" s="1166"/>
      <c r="Q978" s="587">
        <f t="shared" si="137"/>
        <v>0</v>
      </c>
      <c r="S978" s="1163">
        <v>451</v>
      </c>
      <c r="T978" s="1164"/>
      <c r="U978" s="1165"/>
      <c r="V978" s="1166"/>
      <c r="W978" s="587">
        <f t="shared" si="138"/>
        <v>0</v>
      </c>
      <c r="Y978" s="1163">
        <v>451</v>
      </c>
      <c r="Z978" s="1164"/>
      <c r="AA978" s="1165"/>
      <c r="AB978" s="1166"/>
      <c r="AC978" s="587">
        <f t="shared" si="139"/>
        <v>0</v>
      </c>
      <c r="AE978" s="1163">
        <v>451</v>
      </c>
      <c r="AF978" s="1164"/>
      <c r="AG978" s="1165"/>
      <c r="AH978" s="1166"/>
      <c r="AI978" s="587">
        <f t="shared" si="140"/>
        <v>0</v>
      </c>
      <c r="AK978" s="1163">
        <v>451</v>
      </c>
      <c r="AL978" s="1164"/>
      <c r="AM978" s="1165"/>
      <c r="AN978" s="1166"/>
      <c r="AO978" s="587">
        <f t="shared" si="141"/>
        <v>0</v>
      </c>
      <c r="AQ978" s="1163">
        <v>451</v>
      </c>
      <c r="AR978" s="1164"/>
      <c r="AS978" s="1165"/>
      <c r="AT978" s="1166"/>
      <c r="AU978" s="587">
        <f t="shared" si="142"/>
        <v>0</v>
      </c>
      <c r="AW978" s="1163">
        <v>451</v>
      </c>
      <c r="AX978" s="1164"/>
      <c r="AY978" s="1165"/>
      <c r="AZ978" s="1166"/>
      <c r="BA978" s="587">
        <f t="shared" si="143"/>
        <v>0</v>
      </c>
    </row>
    <row r="979" spans="1:53" s="17" customFormat="1" ht="16.75" hidden="1" customHeight="1" outlineLevel="2">
      <c r="A979" s="1163">
        <v>452</v>
      </c>
      <c r="B979" s="1164"/>
      <c r="C979" s="1165"/>
      <c r="D979" s="1166"/>
      <c r="E979" s="587">
        <f t="shared" si="135"/>
        <v>0</v>
      </c>
      <c r="G979" s="1163">
        <v>452</v>
      </c>
      <c r="H979" s="1164"/>
      <c r="I979" s="1165"/>
      <c r="J979" s="1166"/>
      <c r="K979" s="587">
        <f t="shared" si="136"/>
        <v>0</v>
      </c>
      <c r="M979" s="1163">
        <v>452</v>
      </c>
      <c r="N979" s="1164"/>
      <c r="O979" s="1165"/>
      <c r="P979" s="1166"/>
      <c r="Q979" s="587">
        <f t="shared" si="137"/>
        <v>0</v>
      </c>
      <c r="S979" s="1163">
        <v>452</v>
      </c>
      <c r="T979" s="1164"/>
      <c r="U979" s="1165"/>
      <c r="V979" s="1166"/>
      <c r="W979" s="587">
        <f t="shared" si="138"/>
        <v>0</v>
      </c>
      <c r="Y979" s="1163">
        <v>452</v>
      </c>
      <c r="Z979" s="1164"/>
      <c r="AA979" s="1165"/>
      <c r="AB979" s="1166"/>
      <c r="AC979" s="587">
        <f t="shared" si="139"/>
        <v>0</v>
      </c>
      <c r="AE979" s="1163">
        <v>452</v>
      </c>
      <c r="AF979" s="1164"/>
      <c r="AG979" s="1165"/>
      <c r="AH979" s="1166"/>
      <c r="AI979" s="587">
        <f t="shared" si="140"/>
        <v>0</v>
      </c>
      <c r="AK979" s="1163">
        <v>452</v>
      </c>
      <c r="AL979" s="1164"/>
      <c r="AM979" s="1165"/>
      <c r="AN979" s="1166"/>
      <c r="AO979" s="587">
        <f t="shared" si="141"/>
        <v>0</v>
      </c>
      <c r="AQ979" s="1163">
        <v>452</v>
      </c>
      <c r="AR979" s="1164"/>
      <c r="AS979" s="1165"/>
      <c r="AT979" s="1166"/>
      <c r="AU979" s="587">
        <f t="shared" si="142"/>
        <v>0</v>
      </c>
      <c r="AW979" s="1163">
        <v>452</v>
      </c>
      <c r="AX979" s="1164"/>
      <c r="AY979" s="1165"/>
      <c r="AZ979" s="1166"/>
      <c r="BA979" s="587">
        <f t="shared" si="143"/>
        <v>0</v>
      </c>
    </row>
    <row r="980" spans="1:53" s="17" customFormat="1" ht="16.75" hidden="1" customHeight="1" outlineLevel="2">
      <c r="A980" s="1163">
        <v>453</v>
      </c>
      <c r="B980" s="1164"/>
      <c r="C980" s="1165"/>
      <c r="D980" s="1166"/>
      <c r="E980" s="587">
        <f t="shared" si="135"/>
        <v>0</v>
      </c>
      <c r="G980" s="1163">
        <v>453</v>
      </c>
      <c r="H980" s="1164"/>
      <c r="I980" s="1165"/>
      <c r="J980" s="1166"/>
      <c r="K980" s="587">
        <f t="shared" si="136"/>
        <v>0</v>
      </c>
      <c r="M980" s="1163">
        <v>453</v>
      </c>
      <c r="N980" s="1164"/>
      <c r="O980" s="1165"/>
      <c r="P980" s="1166"/>
      <c r="Q980" s="587">
        <f t="shared" si="137"/>
        <v>0</v>
      </c>
      <c r="S980" s="1163">
        <v>453</v>
      </c>
      <c r="T980" s="1164"/>
      <c r="U980" s="1165"/>
      <c r="V980" s="1166"/>
      <c r="W980" s="587">
        <f t="shared" si="138"/>
        <v>0</v>
      </c>
      <c r="Y980" s="1163">
        <v>453</v>
      </c>
      <c r="Z980" s="1164"/>
      <c r="AA980" s="1165"/>
      <c r="AB980" s="1166"/>
      <c r="AC980" s="587">
        <f t="shared" si="139"/>
        <v>0</v>
      </c>
      <c r="AE980" s="1163">
        <v>453</v>
      </c>
      <c r="AF980" s="1164"/>
      <c r="AG980" s="1165"/>
      <c r="AH980" s="1166"/>
      <c r="AI980" s="587">
        <f t="shared" si="140"/>
        <v>0</v>
      </c>
      <c r="AK980" s="1163">
        <v>453</v>
      </c>
      <c r="AL980" s="1164"/>
      <c r="AM980" s="1165"/>
      <c r="AN980" s="1166"/>
      <c r="AO980" s="587">
        <f t="shared" si="141"/>
        <v>0</v>
      </c>
      <c r="AQ980" s="1163">
        <v>453</v>
      </c>
      <c r="AR980" s="1164"/>
      <c r="AS980" s="1165"/>
      <c r="AT980" s="1166"/>
      <c r="AU980" s="587">
        <f t="shared" si="142"/>
        <v>0</v>
      </c>
      <c r="AW980" s="1163">
        <v>453</v>
      </c>
      <c r="AX980" s="1164"/>
      <c r="AY980" s="1165"/>
      <c r="AZ980" s="1166"/>
      <c r="BA980" s="587">
        <f t="shared" si="143"/>
        <v>0</v>
      </c>
    </row>
    <row r="981" spans="1:53" s="17" customFormat="1" ht="16.75" hidden="1" customHeight="1" outlineLevel="2">
      <c r="A981" s="1163">
        <v>454</v>
      </c>
      <c r="B981" s="1164"/>
      <c r="C981" s="1165"/>
      <c r="D981" s="1166"/>
      <c r="E981" s="587">
        <f t="shared" si="135"/>
        <v>0</v>
      </c>
      <c r="G981" s="1163">
        <v>454</v>
      </c>
      <c r="H981" s="1164"/>
      <c r="I981" s="1165"/>
      <c r="J981" s="1166"/>
      <c r="K981" s="587">
        <f t="shared" si="136"/>
        <v>0</v>
      </c>
      <c r="M981" s="1163">
        <v>454</v>
      </c>
      <c r="N981" s="1164"/>
      <c r="O981" s="1165"/>
      <c r="P981" s="1166"/>
      <c r="Q981" s="587">
        <f t="shared" si="137"/>
        <v>0</v>
      </c>
      <c r="S981" s="1163">
        <v>454</v>
      </c>
      <c r="T981" s="1164"/>
      <c r="U981" s="1165"/>
      <c r="V981" s="1166"/>
      <c r="W981" s="587">
        <f t="shared" si="138"/>
        <v>0</v>
      </c>
      <c r="Y981" s="1163">
        <v>454</v>
      </c>
      <c r="Z981" s="1164"/>
      <c r="AA981" s="1165"/>
      <c r="AB981" s="1166"/>
      <c r="AC981" s="587">
        <f t="shared" si="139"/>
        <v>0</v>
      </c>
      <c r="AE981" s="1163">
        <v>454</v>
      </c>
      <c r="AF981" s="1164"/>
      <c r="AG981" s="1165"/>
      <c r="AH981" s="1166"/>
      <c r="AI981" s="587">
        <f t="shared" si="140"/>
        <v>0</v>
      </c>
      <c r="AK981" s="1163">
        <v>454</v>
      </c>
      <c r="AL981" s="1164"/>
      <c r="AM981" s="1165"/>
      <c r="AN981" s="1166"/>
      <c r="AO981" s="587">
        <f t="shared" si="141"/>
        <v>0</v>
      </c>
      <c r="AQ981" s="1163">
        <v>454</v>
      </c>
      <c r="AR981" s="1164"/>
      <c r="AS981" s="1165"/>
      <c r="AT981" s="1166"/>
      <c r="AU981" s="587">
        <f t="shared" si="142"/>
        <v>0</v>
      </c>
      <c r="AW981" s="1163">
        <v>454</v>
      </c>
      <c r="AX981" s="1164"/>
      <c r="AY981" s="1165"/>
      <c r="AZ981" s="1166"/>
      <c r="BA981" s="587">
        <f t="shared" si="143"/>
        <v>0</v>
      </c>
    </row>
    <row r="982" spans="1:53" s="17" customFormat="1" ht="16.75" hidden="1" customHeight="1" outlineLevel="2">
      <c r="A982" s="1163">
        <v>455</v>
      </c>
      <c r="B982" s="1164"/>
      <c r="C982" s="1165"/>
      <c r="D982" s="1166"/>
      <c r="E982" s="587">
        <f t="shared" si="135"/>
        <v>0</v>
      </c>
      <c r="G982" s="1163">
        <v>455</v>
      </c>
      <c r="H982" s="1164"/>
      <c r="I982" s="1165"/>
      <c r="J982" s="1166"/>
      <c r="K982" s="587">
        <f t="shared" si="136"/>
        <v>0</v>
      </c>
      <c r="M982" s="1163">
        <v>455</v>
      </c>
      <c r="N982" s="1164"/>
      <c r="O982" s="1165"/>
      <c r="P982" s="1166"/>
      <c r="Q982" s="587">
        <f t="shared" si="137"/>
        <v>0</v>
      </c>
      <c r="S982" s="1163">
        <v>455</v>
      </c>
      <c r="T982" s="1164"/>
      <c r="U982" s="1165"/>
      <c r="V982" s="1166"/>
      <c r="W982" s="587">
        <f t="shared" si="138"/>
        <v>0</v>
      </c>
      <c r="Y982" s="1163">
        <v>455</v>
      </c>
      <c r="Z982" s="1164"/>
      <c r="AA982" s="1165"/>
      <c r="AB982" s="1166"/>
      <c r="AC982" s="587">
        <f t="shared" si="139"/>
        <v>0</v>
      </c>
      <c r="AE982" s="1163">
        <v>455</v>
      </c>
      <c r="AF982" s="1164"/>
      <c r="AG982" s="1165"/>
      <c r="AH982" s="1166"/>
      <c r="AI982" s="587">
        <f t="shared" si="140"/>
        <v>0</v>
      </c>
      <c r="AK982" s="1163">
        <v>455</v>
      </c>
      <c r="AL982" s="1164"/>
      <c r="AM982" s="1165"/>
      <c r="AN982" s="1166"/>
      <c r="AO982" s="587">
        <f t="shared" si="141"/>
        <v>0</v>
      </c>
      <c r="AQ982" s="1163">
        <v>455</v>
      </c>
      <c r="AR982" s="1164"/>
      <c r="AS982" s="1165"/>
      <c r="AT982" s="1166"/>
      <c r="AU982" s="587">
        <f t="shared" si="142"/>
        <v>0</v>
      </c>
      <c r="AW982" s="1163">
        <v>455</v>
      </c>
      <c r="AX982" s="1164"/>
      <c r="AY982" s="1165"/>
      <c r="AZ982" s="1166"/>
      <c r="BA982" s="587">
        <f t="shared" si="143"/>
        <v>0</v>
      </c>
    </row>
    <row r="983" spans="1:53" s="17" customFormat="1" ht="16.75" hidden="1" customHeight="1" outlineLevel="2">
      <c r="A983" s="1163">
        <v>456</v>
      </c>
      <c r="B983" s="1164"/>
      <c r="C983" s="1165"/>
      <c r="D983" s="1166"/>
      <c r="E983" s="587">
        <f t="shared" si="135"/>
        <v>0</v>
      </c>
      <c r="G983" s="1163">
        <v>456</v>
      </c>
      <c r="H983" s="1164"/>
      <c r="I983" s="1165"/>
      <c r="J983" s="1166"/>
      <c r="K983" s="587">
        <f t="shared" si="136"/>
        <v>0</v>
      </c>
      <c r="M983" s="1163">
        <v>456</v>
      </c>
      <c r="N983" s="1164"/>
      <c r="O983" s="1165"/>
      <c r="P983" s="1166"/>
      <c r="Q983" s="587">
        <f t="shared" si="137"/>
        <v>0</v>
      </c>
      <c r="S983" s="1163">
        <v>456</v>
      </c>
      <c r="T983" s="1164"/>
      <c r="U983" s="1165"/>
      <c r="V983" s="1166"/>
      <c r="W983" s="587">
        <f t="shared" si="138"/>
        <v>0</v>
      </c>
      <c r="Y983" s="1163">
        <v>456</v>
      </c>
      <c r="Z983" s="1164"/>
      <c r="AA983" s="1165"/>
      <c r="AB983" s="1166"/>
      <c r="AC983" s="587">
        <f t="shared" si="139"/>
        <v>0</v>
      </c>
      <c r="AE983" s="1163">
        <v>456</v>
      </c>
      <c r="AF983" s="1164"/>
      <c r="AG983" s="1165"/>
      <c r="AH983" s="1166"/>
      <c r="AI983" s="587">
        <f t="shared" si="140"/>
        <v>0</v>
      </c>
      <c r="AK983" s="1163">
        <v>456</v>
      </c>
      <c r="AL983" s="1164"/>
      <c r="AM983" s="1165"/>
      <c r="AN983" s="1166"/>
      <c r="AO983" s="587">
        <f t="shared" si="141"/>
        <v>0</v>
      </c>
      <c r="AQ983" s="1163">
        <v>456</v>
      </c>
      <c r="AR983" s="1164"/>
      <c r="AS983" s="1165"/>
      <c r="AT983" s="1166"/>
      <c r="AU983" s="587">
        <f t="shared" si="142"/>
        <v>0</v>
      </c>
      <c r="AW983" s="1163">
        <v>456</v>
      </c>
      <c r="AX983" s="1164"/>
      <c r="AY983" s="1165"/>
      <c r="AZ983" s="1166"/>
      <c r="BA983" s="587">
        <f t="shared" si="143"/>
        <v>0</v>
      </c>
    </row>
    <row r="984" spans="1:53" s="17" customFormat="1" ht="16.75" hidden="1" customHeight="1" outlineLevel="2">
      <c r="A984" s="1163">
        <v>457</v>
      </c>
      <c r="B984" s="1164"/>
      <c r="C984" s="1165"/>
      <c r="D984" s="1166"/>
      <c r="E984" s="587">
        <f t="shared" si="135"/>
        <v>0</v>
      </c>
      <c r="G984" s="1163">
        <v>457</v>
      </c>
      <c r="H984" s="1164"/>
      <c r="I984" s="1165"/>
      <c r="J984" s="1166"/>
      <c r="K984" s="587">
        <f t="shared" si="136"/>
        <v>0</v>
      </c>
      <c r="M984" s="1163">
        <v>457</v>
      </c>
      <c r="N984" s="1164"/>
      <c r="O984" s="1165"/>
      <c r="P984" s="1166"/>
      <c r="Q984" s="587">
        <f t="shared" si="137"/>
        <v>0</v>
      </c>
      <c r="S984" s="1163">
        <v>457</v>
      </c>
      <c r="T984" s="1164"/>
      <c r="U984" s="1165"/>
      <c r="V984" s="1166"/>
      <c r="W984" s="587">
        <f t="shared" si="138"/>
        <v>0</v>
      </c>
      <c r="Y984" s="1163">
        <v>457</v>
      </c>
      <c r="Z984" s="1164"/>
      <c r="AA984" s="1165"/>
      <c r="AB984" s="1166"/>
      <c r="AC984" s="587">
        <f t="shared" si="139"/>
        <v>0</v>
      </c>
      <c r="AE984" s="1163">
        <v>457</v>
      </c>
      <c r="AF984" s="1164"/>
      <c r="AG984" s="1165"/>
      <c r="AH984" s="1166"/>
      <c r="AI984" s="587">
        <f t="shared" si="140"/>
        <v>0</v>
      </c>
      <c r="AK984" s="1163">
        <v>457</v>
      </c>
      <c r="AL984" s="1164"/>
      <c r="AM984" s="1165"/>
      <c r="AN984" s="1166"/>
      <c r="AO984" s="587">
        <f t="shared" si="141"/>
        <v>0</v>
      </c>
      <c r="AQ984" s="1163">
        <v>457</v>
      </c>
      <c r="AR984" s="1164"/>
      <c r="AS984" s="1165"/>
      <c r="AT984" s="1166"/>
      <c r="AU984" s="587">
        <f t="shared" si="142"/>
        <v>0</v>
      </c>
      <c r="AW984" s="1163">
        <v>457</v>
      </c>
      <c r="AX984" s="1164"/>
      <c r="AY984" s="1165"/>
      <c r="AZ984" s="1166"/>
      <c r="BA984" s="587">
        <f t="shared" si="143"/>
        <v>0</v>
      </c>
    </row>
    <row r="985" spans="1:53" s="17" customFormat="1" ht="16.75" hidden="1" customHeight="1" outlineLevel="2">
      <c r="A985" s="1163">
        <v>458</v>
      </c>
      <c r="B985" s="1164"/>
      <c r="C985" s="1165"/>
      <c r="D985" s="1166"/>
      <c r="E985" s="587">
        <f t="shared" si="135"/>
        <v>0</v>
      </c>
      <c r="G985" s="1163">
        <v>458</v>
      </c>
      <c r="H985" s="1164"/>
      <c r="I985" s="1165"/>
      <c r="J985" s="1166"/>
      <c r="K985" s="587">
        <f t="shared" si="136"/>
        <v>0</v>
      </c>
      <c r="M985" s="1163">
        <v>458</v>
      </c>
      <c r="N985" s="1164"/>
      <c r="O985" s="1165"/>
      <c r="P985" s="1166"/>
      <c r="Q985" s="587">
        <f t="shared" si="137"/>
        <v>0</v>
      </c>
      <c r="S985" s="1163">
        <v>458</v>
      </c>
      <c r="T985" s="1164"/>
      <c r="U985" s="1165"/>
      <c r="V985" s="1166"/>
      <c r="W985" s="587">
        <f t="shared" si="138"/>
        <v>0</v>
      </c>
      <c r="Y985" s="1163">
        <v>458</v>
      </c>
      <c r="Z985" s="1164"/>
      <c r="AA985" s="1165"/>
      <c r="AB985" s="1166"/>
      <c r="AC985" s="587">
        <f t="shared" si="139"/>
        <v>0</v>
      </c>
      <c r="AE985" s="1163">
        <v>458</v>
      </c>
      <c r="AF985" s="1164"/>
      <c r="AG985" s="1165"/>
      <c r="AH985" s="1166"/>
      <c r="AI985" s="587">
        <f t="shared" si="140"/>
        <v>0</v>
      </c>
      <c r="AK985" s="1163">
        <v>458</v>
      </c>
      <c r="AL985" s="1164"/>
      <c r="AM985" s="1165"/>
      <c r="AN985" s="1166"/>
      <c r="AO985" s="587">
        <f t="shared" si="141"/>
        <v>0</v>
      </c>
      <c r="AQ985" s="1163">
        <v>458</v>
      </c>
      <c r="AR985" s="1164"/>
      <c r="AS985" s="1165"/>
      <c r="AT985" s="1166"/>
      <c r="AU985" s="587">
        <f t="shared" si="142"/>
        <v>0</v>
      </c>
      <c r="AW985" s="1163">
        <v>458</v>
      </c>
      <c r="AX985" s="1164"/>
      <c r="AY985" s="1165"/>
      <c r="AZ985" s="1166"/>
      <c r="BA985" s="587">
        <f t="shared" si="143"/>
        <v>0</v>
      </c>
    </row>
    <row r="986" spans="1:53" s="17" customFormat="1" ht="16.75" hidden="1" customHeight="1" outlineLevel="2">
      <c r="A986" s="1163">
        <v>459</v>
      </c>
      <c r="B986" s="1164"/>
      <c r="C986" s="1165"/>
      <c r="D986" s="1166"/>
      <c r="E986" s="587">
        <f t="shared" si="135"/>
        <v>0</v>
      </c>
      <c r="G986" s="1163">
        <v>459</v>
      </c>
      <c r="H986" s="1164"/>
      <c r="I986" s="1165"/>
      <c r="J986" s="1166"/>
      <c r="K986" s="587">
        <f t="shared" si="136"/>
        <v>0</v>
      </c>
      <c r="M986" s="1163">
        <v>459</v>
      </c>
      <c r="N986" s="1164"/>
      <c r="O986" s="1165"/>
      <c r="P986" s="1166"/>
      <c r="Q986" s="587">
        <f t="shared" si="137"/>
        <v>0</v>
      </c>
      <c r="S986" s="1163">
        <v>459</v>
      </c>
      <c r="T986" s="1164"/>
      <c r="U986" s="1165"/>
      <c r="V986" s="1166"/>
      <c r="W986" s="587">
        <f t="shared" si="138"/>
        <v>0</v>
      </c>
      <c r="Y986" s="1163">
        <v>459</v>
      </c>
      <c r="Z986" s="1164"/>
      <c r="AA986" s="1165"/>
      <c r="AB986" s="1166"/>
      <c r="AC986" s="587">
        <f t="shared" si="139"/>
        <v>0</v>
      </c>
      <c r="AE986" s="1163">
        <v>459</v>
      </c>
      <c r="AF986" s="1164"/>
      <c r="AG986" s="1165"/>
      <c r="AH986" s="1166"/>
      <c r="AI986" s="587">
        <f t="shared" si="140"/>
        <v>0</v>
      </c>
      <c r="AK986" s="1163">
        <v>459</v>
      </c>
      <c r="AL986" s="1164"/>
      <c r="AM986" s="1165"/>
      <c r="AN986" s="1166"/>
      <c r="AO986" s="587">
        <f t="shared" si="141"/>
        <v>0</v>
      </c>
      <c r="AQ986" s="1163">
        <v>459</v>
      </c>
      <c r="AR986" s="1164"/>
      <c r="AS986" s="1165"/>
      <c r="AT986" s="1166"/>
      <c r="AU986" s="587">
        <f t="shared" si="142"/>
        <v>0</v>
      </c>
      <c r="AW986" s="1163">
        <v>459</v>
      </c>
      <c r="AX986" s="1164"/>
      <c r="AY986" s="1165"/>
      <c r="AZ986" s="1166"/>
      <c r="BA986" s="587">
        <f t="shared" si="143"/>
        <v>0</v>
      </c>
    </row>
    <row r="987" spans="1:53" s="17" customFormat="1" ht="16.75" hidden="1" customHeight="1" outlineLevel="2">
      <c r="A987" s="1163">
        <v>460</v>
      </c>
      <c r="B987" s="1164"/>
      <c r="C987" s="1165"/>
      <c r="D987" s="1166"/>
      <c r="E987" s="587">
        <f t="shared" si="135"/>
        <v>0</v>
      </c>
      <c r="G987" s="1163">
        <v>460</v>
      </c>
      <c r="H987" s="1164"/>
      <c r="I987" s="1165"/>
      <c r="J987" s="1166"/>
      <c r="K987" s="587">
        <f t="shared" si="136"/>
        <v>0</v>
      </c>
      <c r="M987" s="1163">
        <v>460</v>
      </c>
      <c r="N987" s="1164"/>
      <c r="O987" s="1165"/>
      <c r="P987" s="1166"/>
      <c r="Q987" s="587">
        <f t="shared" si="137"/>
        <v>0</v>
      </c>
      <c r="S987" s="1163">
        <v>460</v>
      </c>
      <c r="T987" s="1164"/>
      <c r="U987" s="1165"/>
      <c r="V987" s="1166"/>
      <c r="W987" s="587">
        <f t="shared" si="138"/>
        <v>0</v>
      </c>
      <c r="Y987" s="1163">
        <v>460</v>
      </c>
      <c r="Z987" s="1164"/>
      <c r="AA987" s="1165"/>
      <c r="AB987" s="1166"/>
      <c r="AC987" s="587">
        <f t="shared" si="139"/>
        <v>0</v>
      </c>
      <c r="AE987" s="1163">
        <v>460</v>
      </c>
      <c r="AF987" s="1164"/>
      <c r="AG987" s="1165"/>
      <c r="AH987" s="1166"/>
      <c r="AI987" s="587">
        <f t="shared" si="140"/>
        <v>0</v>
      </c>
      <c r="AK987" s="1163">
        <v>460</v>
      </c>
      <c r="AL987" s="1164"/>
      <c r="AM987" s="1165"/>
      <c r="AN987" s="1166"/>
      <c r="AO987" s="587">
        <f t="shared" si="141"/>
        <v>0</v>
      </c>
      <c r="AQ987" s="1163">
        <v>460</v>
      </c>
      <c r="AR987" s="1164"/>
      <c r="AS987" s="1165"/>
      <c r="AT987" s="1166"/>
      <c r="AU987" s="587">
        <f t="shared" si="142"/>
        <v>0</v>
      </c>
      <c r="AW987" s="1163">
        <v>460</v>
      </c>
      <c r="AX987" s="1164"/>
      <c r="AY987" s="1165"/>
      <c r="AZ987" s="1166"/>
      <c r="BA987" s="587">
        <f t="shared" si="143"/>
        <v>0</v>
      </c>
    </row>
    <row r="988" spans="1:53" s="17" customFormat="1" ht="16.75" hidden="1" customHeight="1" outlineLevel="2">
      <c r="A988" s="1163">
        <v>461</v>
      </c>
      <c r="B988" s="1164"/>
      <c r="C988" s="1165"/>
      <c r="D988" s="1166"/>
      <c r="E988" s="587">
        <f t="shared" si="135"/>
        <v>0</v>
      </c>
      <c r="G988" s="1163">
        <v>461</v>
      </c>
      <c r="H988" s="1164"/>
      <c r="I988" s="1165"/>
      <c r="J988" s="1166"/>
      <c r="K988" s="587">
        <f t="shared" si="136"/>
        <v>0</v>
      </c>
      <c r="M988" s="1163">
        <v>461</v>
      </c>
      <c r="N988" s="1164"/>
      <c r="O988" s="1165"/>
      <c r="P988" s="1166"/>
      <c r="Q988" s="587">
        <f t="shared" si="137"/>
        <v>0</v>
      </c>
      <c r="S988" s="1163">
        <v>461</v>
      </c>
      <c r="T988" s="1164"/>
      <c r="U988" s="1165"/>
      <c r="V988" s="1166"/>
      <c r="W988" s="587">
        <f t="shared" si="138"/>
        <v>0</v>
      </c>
      <c r="Y988" s="1163">
        <v>461</v>
      </c>
      <c r="Z988" s="1164"/>
      <c r="AA988" s="1165"/>
      <c r="AB988" s="1166"/>
      <c r="AC988" s="587">
        <f t="shared" si="139"/>
        <v>0</v>
      </c>
      <c r="AE988" s="1163">
        <v>461</v>
      </c>
      <c r="AF988" s="1164"/>
      <c r="AG988" s="1165"/>
      <c r="AH988" s="1166"/>
      <c r="AI988" s="587">
        <f t="shared" si="140"/>
        <v>0</v>
      </c>
      <c r="AK988" s="1163">
        <v>461</v>
      </c>
      <c r="AL988" s="1164"/>
      <c r="AM988" s="1165"/>
      <c r="AN988" s="1166"/>
      <c r="AO988" s="587">
        <f t="shared" si="141"/>
        <v>0</v>
      </c>
      <c r="AQ988" s="1163">
        <v>461</v>
      </c>
      <c r="AR988" s="1164"/>
      <c r="AS988" s="1165"/>
      <c r="AT988" s="1166"/>
      <c r="AU988" s="587">
        <f t="shared" si="142"/>
        <v>0</v>
      </c>
      <c r="AW988" s="1163">
        <v>461</v>
      </c>
      <c r="AX988" s="1164"/>
      <c r="AY988" s="1165"/>
      <c r="AZ988" s="1166"/>
      <c r="BA988" s="587">
        <f t="shared" si="143"/>
        <v>0</v>
      </c>
    </row>
    <row r="989" spans="1:53" s="17" customFormat="1" ht="16.75" hidden="1" customHeight="1" outlineLevel="2">
      <c r="A989" s="1163">
        <v>462</v>
      </c>
      <c r="B989" s="1164"/>
      <c r="C989" s="1165"/>
      <c r="D989" s="1166"/>
      <c r="E989" s="587">
        <f t="shared" si="135"/>
        <v>0</v>
      </c>
      <c r="G989" s="1163">
        <v>462</v>
      </c>
      <c r="H989" s="1164"/>
      <c r="I989" s="1165"/>
      <c r="J989" s="1166"/>
      <c r="K989" s="587">
        <f t="shared" si="136"/>
        <v>0</v>
      </c>
      <c r="M989" s="1163">
        <v>462</v>
      </c>
      <c r="N989" s="1164"/>
      <c r="O989" s="1165"/>
      <c r="P989" s="1166"/>
      <c r="Q989" s="587">
        <f t="shared" si="137"/>
        <v>0</v>
      </c>
      <c r="S989" s="1163">
        <v>462</v>
      </c>
      <c r="T989" s="1164"/>
      <c r="U989" s="1165"/>
      <c r="V989" s="1166"/>
      <c r="W989" s="587">
        <f t="shared" si="138"/>
        <v>0</v>
      </c>
      <c r="Y989" s="1163">
        <v>462</v>
      </c>
      <c r="Z989" s="1164"/>
      <c r="AA989" s="1165"/>
      <c r="AB989" s="1166"/>
      <c r="AC989" s="587">
        <f t="shared" si="139"/>
        <v>0</v>
      </c>
      <c r="AE989" s="1163">
        <v>462</v>
      </c>
      <c r="AF989" s="1164"/>
      <c r="AG989" s="1165"/>
      <c r="AH989" s="1166"/>
      <c r="AI989" s="587">
        <f t="shared" si="140"/>
        <v>0</v>
      </c>
      <c r="AK989" s="1163">
        <v>462</v>
      </c>
      <c r="AL989" s="1164"/>
      <c r="AM989" s="1165"/>
      <c r="AN989" s="1166"/>
      <c r="AO989" s="587">
        <f t="shared" si="141"/>
        <v>0</v>
      </c>
      <c r="AQ989" s="1163">
        <v>462</v>
      </c>
      <c r="AR989" s="1164"/>
      <c r="AS989" s="1165"/>
      <c r="AT989" s="1166"/>
      <c r="AU989" s="587">
        <f t="shared" si="142"/>
        <v>0</v>
      </c>
      <c r="AW989" s="1163">
        <v>462</v>
      </c>
      <c r="AX989" s="1164"/>
      <c r="AY989" s="1165"/>
      <c r="AZ989" s="1166"/>
      <c r="BA989" s="587">
        <f t="shared" si="143"/>
        <v>0</v>
      </c>
    </row>
    <row r="990" spans="1:53" s="17" customFormat="1" ht="16.75" hidden="1" customHeight="1" outlineLevel="2">
      <c r="A990" s="1163">
        <v>463</v>
      </c>
      <c r="B990" s="1164"/>
      <c r="C990" s="1165"/>
      <c r="D990" s="1166"/>
      <c r="E990" s="587">
        <f t="shared" si="135"/>
        <v>0</v>
      </c>
      <c r="G990" s="1163">
        <v>463</v>
      </c>
      <c r="H990" s="1164"/>
      <c r="I990" s="1165"/>
      <c r="J990" s="1166"/>
      <c r="K990" s="587">
        <f t="shared" si="136"/>
        <v>0</v>
      </c>
      <c r="M990" s="1163">
        <v>463</v>
      </c>
      <c r="N990" s="1164"/>
      <c r="O990" s="1165"/>
      <c r="P990" s="1166"/>
      <c r="Q990" s="587">
        <f t="shared" si="137"/>
        <v>0</v>
      </c>
      <c r="S990" s="1163">
        <v>463</v>
      </c>
      <c r="T990" s="1164"/>
      <c r="U990" s="1165"/>
      <c r="V990" s="1166"/>
      <c r="W990" s="587">
        <f t="shared" si="138"/>
        <v>0</v>
      </c>
      <c r="Y990" s="1163">
        <v>463</v>
      </c>
      <c r="Z990" s="1164"/>
      <c r="AA990" s="1165"/>
      <c r="AB990" s="1166"/>
      <c r="AC990" s="587">
        <f t="shared" si="139"/>
        <v>0</v>
      </c>
      <c r="AE990" s="1163">
        <v>463</v>
      </c>
      <c r="AF990" s="1164"/>
      <c r="AG990" s="1165"/>
      <c r="AH990" s="1166"/>
      <c r="AI990" s="587">
        <f t="shared" si="140"/>
        <v>0</v>
      </c>
      <c r="AK990" s="1163">
        <v>463</v>
      </c>
      <c r="AL990" s="1164"/>
      <c r="AM990" s="1165"/>
      <c r="AN990" s="1166"/>
      <c r="AO990" s="587">
        <f t="shared" si="141"/>
        <v>0</v>
      </c>
      <c r="AQ990" s="1163">
        <v>463</v>
      </c>
      <c r="AR990" s="1164"/>
      <c r="AS990" s="1165"/>
      <c r="AT990" s="1166"/>
      <c r="AU990" s="587">
        <f t="shared" si="142"/>
        <v>0</v>
      </c>
      <c r="AW990" s="1163">
        <v>463</v>
      </c>
      <c r="AX990" s="1164"/>
      <c r="AY990" s="1165"/>
      <c r="AZ990" s="1166"/>
      <c r="BA990" s="587">
        <f t="shared" si="143"/>
        <v>0</v>
      </c>
    </row>
    <row r="991" spans="1:53" s="17" customFormat="1" ht="16.75" hidden="1" customHeight="1" outlineLevel="2">
      <c r="A991" s="1163">
        <v>464</v>
      </c>
      <c r="B991" s="1164"/>
      <c r="C991" s="1165"/>
      <c r="D991" s="1166"/>
      <c r="E991" s="587">
        <f t="shared" si="135"/>
        <v>0</v>
      </c>
      <c r="G991" s="1163">
        <v>464</v>
      </c>
      <c r="H991" s="1164"/>
      <c r="I991" s="1165"/>
      <c r="J991" s="1166"/>
      <c r="K991" s="587">
        <f t="shared" si="136"/>
        <v>0</v>
      </c>
      <c r="M991" s="1163">
        <v>464</v>
      </c>
      <c r="N991" s="1164"/>
      <c r="O991" s="1165"/>
      <c r="P991" s="1166"/>
      <c r="Q991" s="587">
        <f t="shared" si="137"/>
        <v>0</v>
      </c>
      <c r="S991" s="1163">
        <v>464</v>
      </c>
      <c r="T991" s="1164"/>
      <c r="U991" s="1165"/>
      <c r="V991" s="1166"/>
      <c r="W991" s="587">
        <f t="shared" si="138"/>
        <v>0</v>
      </c>
      <c r="Y991" s="1163">
        <v>464</v>
      </c>
      <c r="Z991" s="1164"/>
      <c r="AA991" s="1165"/>
      <c r="AB991" s="1166"/>
      <c r="AC991" s="587">
        <f t="shared" si="139"/>
        <v>0</v>
      </c>
      <c r="AE991" s="1163">
        <v>464</v>
      </c>
      <c r="AF991" s="1164"/>
      <c r="AG991" s="1165"/>
      <c r="AH991" s="1166"/>
      <c r="AI991" s="587">
        <f t="shared" si="140"/>
        <v>0</v>
      </c>
      <c r="AK991" s="1163">
        <v>464</v>
      </c>
      <c r="AL991" s="1164"/>
      <c r="AM991" s="1165"/>
      <c r="AN991" s="1166"/>
      <c r="AO991" s="587">
        <f t="shared" si="141"/>
        <v>0</v>
      </c>
      <c r="AQ991" s="1163">
        <v>464</v>
      </c>
      <c r="AR991" s="1164"/>
      <c r="AS991" s="1165"/>
      <c r="AT991" s="1166"/>
      <c r="AU991" s="587">
        <f t="shared" si="142"/>
        <v>0</v>
      </c>
      <c r="AW991" s="1163">
        <v>464</v>
      </c>
      <c r="AX991" s="1164"/>
      <c r="AY991" s="1165"/>
      <c r="AZ991" s="1166"/>
      <c r="BA991" s="587">
        <f t="shared" si="143"/>
        <v>0</v>
      </c>
    </row>
    <row r="992" spans="1:53" s="17" customFormat="1" ht="16.75" hidden="1" customHeight="1" outlineLevel="2">
      <c r="A992" s="1163">
        <v>465</v>
      </c>
      <c r="B992" s="1164"/>
      <c r="C992" s="1165"/>
      <c r="D992" s="1166"/>
      <c r="E992" s="587">
        <f t="shared" si="135"/>
        <v>0</v>
      </c>
      <c r="G992" s="1163">
        <v>465</v>
      </c>
      <c r="H992" s="1164"/>
      <c r="I992" s="1165"/>
      <c r="J992" s="1166"/>
      <c r="K992" s="587">
        <f t="shared" si="136"/>
        <v>0</v>
      </c>
      <c r="M992" s="1163">
        <v>465</v>
      </c>
      <c r="N992" s="1164"/>
      <c r="O992" s="1165"/>
      <c r="P992" s="1166"/>
      <c r="Q992" s="587">
        <f t="shared" si="137"/>
        <v>0</v>
      </c>
      <c r="S992" s="1163">
        <v>465</v>
      </c>
      <c r="T992" s="1164"/>
      <c r="U992" s="1165"/>
      <c r="V992" s="1166"/>
      <c r="W992" s="587">
        <f t="shared" si="138"/>
        <v>0</v>
      </c>
      <c r="Y992" s="1163">
        <v>465</v>
      </c>
      <c r="Z992" s="1164"/>
      <c r="AA992" s="1165"/>
      <c r="AB992" s="1166"/>
      <c r="AC992" s="587">
        <f t="shared" si="139"/>
        <v>0</v>
      </c>
      <c r="AE992" s="1163">
        <v>465</v>
      </c>
      <c r="AF992" s="1164"/>
      <c r="AG992" s="1165"/>
      <c r="AH992" s="1166"/>
      <c r="AI992" s="587">
        <f t="shared" si="140"/>
        <v>0</v>
      </c>
      <c r="AK992" s="1163">
        <v>465</v>
      </c>
      <c r="AL992" s="1164"/>
      <c r="AM992" s="1165"/>
      <c r="AN992" s="1166"/>
      <c r="AO992" s="587">
        <f t="shared" si="141"/>
        <v>0</v>
      </c>
      <c r="AQ992" s="1163">
        <v>465</v>
      </c>
      <c r="AR992" s="1164"/>
      <c r="AS992" s="1165"/>
      <c r="AT992" s="1166"/>
      <c r="AU992" s="587">
        <f t="shared" si="142"/>
        <v>0</v>
      </c>
      <c r="AW992" s="1163">
        <v>465</v>
      </c>
      <c r="AX992" s="1164"/>
      <c r="AY992" s="1165"/>
      <c r="AZ992" s="1166"/>
      <c r="BA992" s="587">
        <f t="shared" si="143"/>
        <v>0</v>
      </c>
    </row>
    <row r="993" spans="1:53" s="17" customFormat="1" ht="16.75" hidden="1" customHeight="1" outlineLevel="2">
      <c r="A993" s="1163">
        <v>466</v>
      </c>
      <c r="B993" s="1164"/>
      <c r="C993" s="1165"/>
      <c r="D993" s="1166"/>
      <c r="E993" s="587">
        <f t="shared" si="135"/>
        <v>0</v>
      </c>
      <c r="G993" s="1163">
        <v>466</v>
      </c>
      <c r="H993" s="1164"/>
      <c r="I993" s="1165"/>
      <c r="J993" s="1166"/>
      <c r="K993" s="587">
        <f t="shared" si="136"/>
        <v>0</v>
      </c>
      <c r="M993" s="1163">
        <v>466</v>
      </c>
      <c r="N993" s="1164"/>
      <c r="O993" s="1165"/>
      <c r="P993" s="1166"/>
      <c r="Q993" s="587">
        <f t="shared" si="137"/>
        <v>0</v>
      </c>
      <c r="S993" s="1163">
        <v>466</v>
      </c>
      <c r="T993" s="1164"/>
      <c r="U993" s="1165"/>
      <c r="V993" s="1166"/>
      <c r="W993" s="587">
        <f t="shared" si="138"/>
        <v>0</v>
      </c>
      <c r="Y993" s="1163">
        <v>466</v>
      </c>
      <c r="Z993" s="1164"/>
      <c r="AA993" s="1165"/>
      <c r="AB993" s="1166"/>
      <c r="AC993" s="587">
        <f t="shared" si="139"/>
        <v>0</v>
      </c>
      <c r="AE993" s="1163">
        <v>466</v>
      </c>
      <c r="AF993" s="1164"/>
      <c r="AG993" s="1165"/>
      <c r="AH993" s="1166"/>
      <c r="AI993" s="587">
        <f t="shared" si="140"/>
        <v>0</v>
      </c>
      <c r="AK993" s="1163">
        <v>466</v>
      </c>
      <c r="AL993" s="1164"/>
      <c r="AM993" s="1165"/>
      <c r="AN993" s="1166"/>
      <c r="AO993" s="587">
        <f t="shared" si="141"/>
        <v>0</v>
      </c>
      <c r="AQ993" s="1163">
        <v>466</v>
      </c>
      <c r="AR993" s="1164"/>
      <c r="AS993" s="1165"/>
      <c r="AT993" s="1166"/>
      <c r="AU993" s="587">
        <f t="shared" si="142"/>
        <v>0</v>
      </c>
      <c r="AW993" s="1163">
        <v>466</v>
      </c>
      <c r="AX993" s="1164"/>
      <c r="AY993" s="1165"/>
      <c r="AZ993" s="1166"/>
      <c r="BA993" s="587">
        <f t="shared" si="143"/>
        <v>0</v>
      </c>
    </row>
    <row r="994" spans="1:53" s="17" customFormat="1" ht="16.75" hidden="1" customHeight="1" outlineLevel="2">
      <c r="A994" s="1163">
        <v>467</v>
      </c>
      <c r="B994" s="1164"/>
      <c r="C994" s="1165"/>
      <c r="D994" s="1166"/>
      <c r="E994" s="587">
        <f t="shared" si="135"/>
        <v>0</v>
      </c>
      <c r="G994" s="1163">
        <v>467</v>
      </c>
      <c r="H994" s="1164"/>
      <c r="I994" s="1165"/>
      <c r="J994" s="1166"/>
      <c r="K994" s="587">
        <f t="shared" si="136"/>
        <v>0</v>
      </c>
      <c r="M994" s="1163">
        <v>467</v>
      </c>
      <c r="N994" s="1164"/>
      <c r="O994" s="1165"/>
      <c r="P994" s="1166"/>
      <c r="Q994" s="587">
        <f t="shared" si="137"/>
        <v>0</v>
      </c>
      <c r="S994" s="1163">
        <v>467</v>
      </c>
      <c r="T994" s="1164"/>
      <c r="U994" s="1165"/>
      <c r="V994" s="1166"/>
      <c r="W994" s="587">
        <f t="shared" si="138"/>
        <v>0</v>
      </c>
      <c r="Y994" s="1163">
        <v>467</v>
      </c>
      <c r="Z994" s="1164"/>
      <c r="AA994" s="1165"/>
      <c r="AB994" s="1166"/>
      <c r="AC994" s="587">
        <f t="shared" si="139"/>
        <v>0</v>
      </c>
      <c r="AE994" s="1163">
        <v>467</v>
      </c>
      <c r="AF994" s="1164"/>
      <c r="AG994" s="1165"/>
      <c r="AH994" s="1166"/>
      <c r="AI994" s="587">
        <f t="shared" si="140"/>
        <v>0</v>
      </c>
      <c r="AK994" s="1163">
        <v>467</v>
      </c>
      <c r="AL994" s="1164"/>
      <c r="AM994" s="1165"/>
      <c r="AN994" s="1166"/>
      <c r="AO994" s="587">
        <f t="shared" si="141"/>
        <v>0</v>
      </c>
      <c r="AQ994" s="1163">
        <v>467</v>
      </c>
      <c r="AR994" s="1164"/>
      <c r="AS994" s="1165"/>
      <c r="AT994" s="1166"/>
      <c r="AU994" s="587">
        <f t="shared" si="142"/>
        <v>0</v>
      </c>
      <c r="AW994" s="1163">
        <v>467</v>
      </c>
      <c r="AX994" s="1164"/>
      <c r="AY994" s="1165"/>
      <c r="AZ994" s="1166"/>
      <c r="BA994" s="587">
        <f t="shared" si="143"/>
        <v>0</v>
      </c>
    </row>
    <row r="995" spans="1:53" s="17" customFormat="1" ht="16.75" hidden="1" customHeight="1" outlineLevel="2">
      <c r="A995" s="1163">
        <v>468</v>
      </c>
      <c r="B995" s="1164"/>
      <c r="C995" s="1165"/>
      <c r="D995" s="1166"/>
      <c r="E995" s="587">
        <f t="shared" si="135"/>
        <v>0</v>
      </c>
      <c r="G995" s="1163">
        <v>468</v>
      </c>
      <c r="H995" s="1164"/>
      <c r="I995" s="1165"/>
      <c r="J995" s="1166"/>
      <c r="K995" s="587">
        <f t="shared" si="136"/>
        <v>0</v>
      </c>
      <c r="M995" s="1163">
        <v>468</v>
      </c>
      <c r="N995" s="1164"/>
      <c r="O995" s="1165"/>
      <c r="P995" s="1166"/>
      <c r="Q995" s="587">
        <f t="shared" si="137"/>
        <v>0</v>
      </c>
      <c r="S995" s="1163">
        <v>468</v>
      </c>
      <c r="T995" s="1164"/>
      <c r="U995" s="1165"/>
      <c r="V995" s="1166"/>
      <c r="W995" s="587">
        <f t="shared" si="138"/>
        <v>0</v>
      </c>
      <c r="Y995" s="1163">
        <v>468</v>
      </c>
      <c r="Z995" s="1164"/>
      <c r="AA995" s="1165"/>
      <c r="AB995" s="1166"/>
      <c r="AC995" s="587">
        <f t="shared" si="139"/>
        <v>0</v>
      </c>
      <c r="AE995" s="1163">
        <v>468</v>
      </c>
      <c r="AF995" s="1164"/>
      <c r="AG995" s="1165"/>
      <c r="AH995" s="1166"/>
      <c r="AI995" s="587">
        <f t="shared" si="140"/>
        <v>0</v>
      </c>
      <c r="AK995" s="1163">
        <v>468</v>
      </c>
      <c r="AL995" s="1164"/>
      <c r="AM995" s="1165"/>
      <c r="AN995" s="1166"/>
      <c r="AO995" s="587">
        <f t="shared" si="141"/>
        <v>0</v>
      </c>
      <c r="AQ995" s="1163">
        <v>468</v>
      </c>
      <c r="AR995" s="1164"/>
      <c r="AS995" s="1165"/>
      <c r="AT995" s="1166"/>
      <c r="AU995" s="587">
        <f t="shared" si="142"/>
        <v>0</v>
      </c>
      <c r="AW995" s="1163">
        <v>468</v>
      </c>
      <c r="AX995" s="1164"/>
      <c r="AY995" s="1165"/>
      <c r="AZ995" s="1166"/>
      <c r="BA995" s="587">
        <f t="shared" si="143"/>
        <v>0</v>
      </c>
    </row>
    <row r="996" spans="1:53" s="17" customFormat="1" ht="16.75" hidden="1" customHeight="1" outlineLevel="2">
      <c r="A996" s="1163">
        <v>469</v>
      </c>
      <c r="B996" s="1164"/>
      <c r="C996" s="1165"/>
      <c r="D996" s="1166"/>
      <c r="E996" s="587">
        <f t="shared" si="135"/>
        <v>0</v>
      </c>
      <c r="G996" s="1163">
        <v>469</v>
      </c>
      <c r="H996" s="1164"/>
      <c r="I996" s="1165"/>
      <c r="J996" s="1166"/>
      <c r="K996" s="587">
        <f t="shared" si="136"/>
        <v>0</v>
      </c>
      <c r="M996" s="1163">
        <v>469</v>
      </c>
      <c r="N996" s="1164"/>
      <c r="O996" s="1165"/>
      <c r="P996" s="1166"/>
      <c r="Q996" s="587">
        <f t="shared" si="137"/>
        <v>0</v>
      </c>
      <c r="S996" s="1163">
        <v>469</v>
      </c>
      <c r="T996" s="1164"/>
      <c r="U996" s="1165"/>
      <c r="V996" s="1166"/>
      <c r="W996" s="587">
        <f t="shared" si="138"/>
        <v>0</v>
      </c>
      <c r="Y996" s="1163">
        <v>469</v>
      </c>
      <c r="Z996" s="1164"/>
      <c r="AA996" s="1165"/>
      <c r="AB996" s="1166"/>
      <c r="AC996" s="587">
        <f t="shared" si="139"/>
        <v>0</v>
      </c>
      <c r="AE996" s="1163">
        <v>469</v>
      </c>
      <c r="AF996" s="1164"/>
      <c r="AG996" s="1165"/>
      <c r="AH996" s="1166"/>
      <c r="AI996" s="587">
        <f t="shared" si="140"/>
        <v>0</v>
      </c>
      <c r="AK996" s="1163">
        <v>469</v>
      </c>
      <c r="AL996" s="1164"/>
      <c r="AM996" s="1165"/>
      <c r="AN996" s="1166"/>
      <c r="AO996" s="587">
        <f t="shared" si="141"/>
        <v>0</v>
      </c>
      <c r="AQ996" s="1163">
        <v>469</v>
      </c>
      <c r="AR996" s="1164"/>
      <c r="AS996" s="1165"/>
      <c r="AT996" s="1166"/>
      <c r="AU996" s="587">
        <f t="shared" si="142"/>
        <v>0</v>
      </c>
      <c r="AW996" s="1163">
        <v>469</v>
      </c>
      <c r="AX996" s="1164"/>
      <c r="AY996" s="1165"/>
      <c r="AZ996" s="1166"/>
      <c r="BA996" s="587">
        <f t="shared" si="143"/>
        <v>0</v>
      </c>
    </row>
    <row r="997" spans="1:53" s="17" customFormat="1" ht="16.75" hidden="1" customHeight="1" outlineLevel="2">
      <c r="A997" s="1163">
        <v>470</v>
      </c>
      <c r="B997" s="1164"/>
      <c r="C997" s="1165"/>
      <c r="D997" s="1166"/>
      <c r="E997" s="587">
        <f t="shared" si="135"/>
        <v>0</v>
      </c>
      <c r="G997" s="1163">
        <v>470</v>
      </c>
      <c r="H997" s="1164"/>
      <c r="I997" s="1165"/>
      <c r="J997" s="1166"/>
      <c r="K997" s="587">
        <f t="shared" si="136"/>
        <v>0</v>
      </c>
      <c r="M997" s="1163">
        <v>470</v>
      </c>
      <c r="N997" s="1164"/>
      <c r="O997" s="1165"/>
      <c r="P997" s="1166"/>
      <c r="Q997" s="587">
        <f t="shared" si="137"/>
        <v>0</v>
      </c>
      <c r="S997" s="1163">
        <v>470</v>
      </c>
      <c r="T997" s="1164"/>
      <c r="U997" s="1165"/>
      <c r="V997" s="1166"/>
      <c r="W997" s="587">
        <f t="shared" si="138"/>
        <v>0</v>
      </c>
      <c r="Y997" s="1163">
        <v>470</v>
      </c>
      <c r="Z997" s="1164"/>
      <c r="AA997" s="1165"/>
      <c r="AB997" s="1166"/>
      <c r="AC997" s="587">
        <f t="shared" si="139"/>
        <v>0</v>
      </c>
      <c r="AE997" s="1163">
        <v>470</v>
      </c>
      <c r="AF997" s="1164"/>
      <c r="AG997" s="1165"/>
      <c r="AH997" s="1166"/>
      <c r="AI997" s="587">
        <f t="shared" si="140"/>
        <v>0</v>
      </c>
      <c r="AK997" s="1163">
        <v>470</v>
      </c>
      <c r="AL997" s="1164"/>
      <c r="AM997" s="1165"/>
      <c r="AN997" s="1166"/>
      <c r="AO997" s="587">
        <f t="shared" si="141"/>
        <v>0</v>
      </c>
      <c r="AQ997" s="1163">
        <v>470</v>
      </c>
      <c r="AR997" s="1164"/>
      <c r="AS997" s="1165"/>
      <c r="AT997" s="1166"/>
      <c r="AU997" s="587">
        <f t="shared" si="142"/>
        <v>0</v>
      </c>
      <c r="AW997" s="1163">
        <v>470</v>
      </c>
      <c r="AX997" s="1164"/>
      <c r="AY997" s="1165"/>
      <c r="AZ997" s="1166"/>
      <c r="BA997" s="587">
        <f t="shared" si="143"/>
        <v>0</v>
      </c>
    </row>
    <row r="998" spans="1:53" s="17" customFormat="1" ht="16.75" hidden="1" customHeight="1" outlineLevel="2">
      <c r="A998" s="1163">
        <v>471</v>
      </c>
      <c r="B998" s="1164"/>
      <c r="C998" s="1165"/>
      <c r="D998" s="1166"/>
      <c r="E998" s="587">
        <f t="shared" si="135"/>
        <v>0</v>
      </c>
      <c r="G998" s="1163">
        <v>471</v>
      </c>
      <c r="H998" s="1164"/>
      <c r="I998" s="1165"/>
      <c r="J998" s="1166"/>
      <c r="K998" s="587">
        <f t="shared" si="136"/>
        <v>0</v>
      </c>
      <c r="M998" s="1163">
        <v>471</v>
      </c>
      <c r="N998" s="1164"/>
      <c r="O998" s="1165"/>
      <c r="P998" s="1166"/>
      <c r="Q998" s="587">
        <f t="shared" si="137"/>
        <v>0</v>
      </c>
      <c r="S998" s="1163">
        <v>471</v>
      </c>
      <c r="T998" s="1164"/>
      <c r="U998" s="1165"/>
      <c r="V998" s="1166"/>
      <c r="W998" s="587">
        <f t="shared" si="138"/>
        <v>0</v>
      </c>
      <c r="Y998" s="1163">
        <v>471</v>
      </c>
      <c r="Z998" s="1164"/>
      <c r="AA998" s="1165"/>
      <c r="AB998" s="1166"/>
      <c r="AC998" s="587">
        <f t="shared" si="139"/>
        <v>0</v>
      </c>
      <c r="AE998" s="1163">
        <v>471</v>
      </c>
      <c r="AF998" s="1164"/>
      <c r="AG998" s="1165"/>
      <c r="AH998" s="1166"/>
      <c r="AI998" s="587">
        <f t="shared" si="140"/>
        <v>0</v>
      </c>
      <c r="AK998" s="1163">
        <v>471</v>
      </c>
      <c r="AL998" s="1164"/>
      <c r="AM998" s="1165"/>
      <c r="AN998" s="1166"/>
      <c r="AO998" s="587">
        <f t="shared" si="141"/>
        <v>0</v>
      </c>
      <c r="AQ998" s="1163">
        <v>471</v>
      </c>
      <c r="AR998" s="1164"/>
      <c r="AS998" s="1165"/>
      <c r="AT998" s="1166"/>
      <c r="AU998" s="587">
        <f t="shared" si="142"/>
        <v>0</v>
      </c>
      <c r="AW998" s="1163">
        <v>471</v>
      </c>
      <c r="AX998" s="1164"/>
      <c r="AY998" s="1165"/>
      <c r="AZ998" s="1166"/>
      <c r="BA998" s="587">
        <f t="shared" si="143"/>
        <v>0</v>
      </c>
    </row>
    <row r="999" spans="1:53" s="17" customFormat="1" ht="16.75" hidden="1" customHeight="1" outlineLevel="2">
      <c r="A999" s="1163">
        <v>472</v>
      </c>
      <c r="B999" s="1164"/>
      <c r="C999" s="1165"/>
      <c r="D999" s="1166"/>
      <c r="E999" s="587">
        <f t="shared" si="135"/>
        <v>0</v>
      </c>
      <c r="G999" s="1163">
        <v>472</v>
      </c>
      <c r="H999" s="1164"/>
      <c r="I999" s="1165"/>
      <c r="J999" s="1166"/>
      <c r="K999" s="587">
        <f t="shared" si="136"/>
        <v>0</v>
      </c>
      <c r="M999" s="1163">
        <v>472</v>
      </c>
      <c r="N999" s="1164"/>
      <c r="O999" s="1165"/>
      <c r="P999" s="1166"/>
      <c r="Q999" s="587">
        <f t="shared" si="137"/>
        <v>0</v>
      </c>
      <c r="S999" s="1163">
        <v>472</v>
      </c>
      <c r="T999" s="1164"/>
      <c r="U999" s="1165"/>
      <c r="V999" s="1166"/>
      <c r="W999" s="587">
        <f t="shared" si="138"/>
        <v>0</v>
      </c>
      <c r="Y999" s="1163">
        <v>472</v>
      </c>
      <c r="Z999" s="1164"/>
      <c r="AA999" s="1165"/>
      <c r="AB999" s="1166"/>
      <c r="AC999" s="587">
        <f t="shared" si="139"/>
        <v>0</v>
      </c>
      <c r="AE999" s="1163">
        <v>472</v>
      </c>
      <c r="AF999" s="1164"/>
      <c r="AG999" s="1165"/>
      <c r="AH999" s="1166"/>
      <c r="AI999" s="587">
        <f t="shared" si="140"/>
        <v>0</v>
      </c>
      <c r="AK999" s="1163">
        <v>472</v>
      </c>
      <c r="AL999" s="1164"/>
      <c r="AM999" s="1165"/>
      <c r="AN999" s="1166"/>
      <c r="AO999" s="587">
        <f t="shared" si="141"/>
        <v>0</v>
      </c>
      <c r="AQ999" s="1163">
        <v>472</v>
      </c>
      <c r="AR999" s="1164"/>
      <c r="AS999" s="1165"/>
      <c r="AT999" s="1166"/>
      <c r="AU999" s="587">
        <f t="shared" si="142"/>
        <v>0</v>
      </c>
      <c r="AW999" s="1163">
        <v>472</v>
      </c>
      <c r="AX999" s="1164"/>
      <c r="AY999" s="1165"/>
      <c r="AZ999" s="1166"/>
      <c r="BA999" s="587">
        <f t="shared" si="143"/>
        <v>0</v>
      </c>
    </row>
    <row r="1000" spans="1:53" s="17" customFormat="1" ht="16.75" hidden="1" customHeight="1" outlineLevel="2">
      <c r="A1000" s="1163">
        <v>473</v>
      </c>
      <c r="B1000" s="1164"/>
      <c r="C1000" s="1165"/>
      <c r="D1000" s="1166"/>
      <c r="E1000" s="587">
        <f t="shared" si="135"/>
        <v>0</v>
      </c>
      <c r="G1000" s="1163">
        <v>473</v>
      </c>
      <c r="H1000" s="1164"/>
      <c r="I1000" s="1165"/>
      <c r="J1000" s="1166"/>
      <c r="K1000" s="587">
        <f t="shared" si="136"/>
        <v>0</v>
      </c>
      <c r="M1000" s="1163">
        <v>473</v>
      </c>
      <c r="N1000" s="1164"/>
      <c r="O1000" s="1165"/>
      <c r="P1000" s="1166"/>
      <c r="Q1000" s="587">
        <f t="shared" si="137"/>
        <v>0</v>
      </c>
      <c r="S1000" s="1163">
        <v>473</v>
      </c>
      <c r="T1000" s="1164"/>
      <c r="U1000" s="1165"/>
      <c r="V1000" s="1166"/>
      <c r="W1000" s="587">
        <f t="shared" si="138"/>
        <v>0</v>
      </c>
      <c r="Y1000" s="1163">
        <v>473</v>
      </c>
      <c r="Z1000" s="1164"/>
      <c r="AA1000" s="1165"/>
      <c r="AB1000" s="1166"/>
      <c r="AC1000" s="587">
        <f t="shared" si="139"/>
        <v>0</v>
      </c>
      <c r="AE1000" s="1163">
        <v>473</v>
      </c>
      <c r="AF1000" s="1164"/>
      <c r="AG1000" s="1165"/>
      <c r="AH1000" s="1166"/>
      <c r="AI1000" s="587">
        <f t="shared" si="140"/>
        <v>0</v>
      </c>
      <c r="AK1000" s="1163">
        <v>473</v>
      </c>
      <c r="AL1000" s="1164"/>
      <c r="AM1000" s="1165"/>
      <c r="AN1000" s="1166"/>
      <c r="AO1000" s="587">
        <f t="shared" si="141"/>
        <v>0</v>
      </c>
      <c r="AQ1000" s="1163">
        <v>473</v>
      </c>
      <c r="AR1000" s="1164"/>
      <c r="AS1000" s="1165"/>
      <c r="AT1000" s="1166"/>
      <c r="AU1000" s="587">
        <f t="shared" si="142"/>
        <v>0</v>
      </c>
      <c r="AW1000" s="1163">
        <v>473</v>
      </c>
      <c r="AX1000" s="1164"/>
      <c r="AY1000" s="1165"/>
      <c r="AZ1000" s="1166"/>
      <c r="BA1000" s="587">
        <f t="shared" si="143"/>
        <v>0</v>
      </c>
    </row>
    <row r="1001" spans="1:53" s="17" customFormat="1" ht="16.75" hidden="1" customHeight="1" outlineLevel="2">
      <c r="A1001" s="1163">
        <v>474</v>
      </c>
      <c r="B1001" s="1164"/>
      <c r="C1001" s="1165"/>
      <c r="D1001" s="1166"/>
      <c r="E1001" s="587">
        <f t="shared" si="135"/>
        <v>0</v>
      </c>
      <c r="G1001" s="1163">
        <v>474</v>
      </c>
      <c r="H1001" s="1164"/>
      <c r="I1001" s="1165"/>
      <c r="J1001" s="1166"/>
      <c r="K1001" s="587">
        <f t="shared" si="136"/>
        <v>0</v>
      </c>
      <c r="M1001" s="1163">
        <v>474</v>
      </c>
      <c r="N1001" s="1164"/>
      <c r="O1001" s="1165"/>
      <c r="P1001" s="1166"/>
      <c r="Q1001" s="587">
        <f t="shared" si="137"/>
        <v>0</v>
      </c>
      <c r="S1001" s="1163">
        <v>474</v>
      </c>
      <c r="T1001" s="1164"/>
      <c r="U1001" s="1165"/>
      <c r="V1001" s="1166"/>
      <c r="W1001" s="587">
        <f t="shared" si="138"/>
        <v>0</v>
      </c>
      <c r="Y1001" s="1163">
        <v>474</v>
      </c>
      <c r="Z1001" s="1164"/>
      <c r="AA1001" s="1165"/>
      <c r="AB1001" s="1166"/>
      <c r="AC1001" s="587">
        <f t="shared" si="139"/>
        <v>0</v>
      </c>
      <c r="AE1001" s="1163">
        <v>474</v>
      </c>
      <c r="AF1001" s="1164"/>
      <c r="AG1001" s="1165"/>
      <c r="AH1001" s="1166"/>
      <c r="AI1001" s="587">
        <f t="shared" si="140"/>
        <v>0</v>
      </c>
      <c r="AK1001" s="1163">
        <v>474</v>
      </c>
      <c r="AL1001" s="1164"/>
      <c r="AM1001" s="1165"/>
      <c r="AN1001" s="1166"/>
      <c r="AO1001" s="587">
        <f t="shared" si="141"/>
        <v>0</v>
      </c>
      <c r="AQ1001" s="1163">
        <v>474</v>
      </c>
      <c r="AR1001" s="1164"/>
      <c r="AS1001" s="1165"/>
      <c r="AT1001" s="1166"/>
      <c r="AU1001" s="587">
        <f t="shared" si="142"/>
        <v>0</v>
      </c>
      <c r="AW1001" s="1163">
        <v>474</v>
      </c>
      <c r="AX1001" s="1164"/>
      <c r="AY1001" s="1165"/>
      <c r="AZ1001" s="1166"/>
      <c r="BA1001" s="587">
        <f t="shared" si="143"/>
        <v>0</v>
      </c>
    </row>
    <row r="1002" spans="1:53" s="17" customFormat="1" ht="16.75" hidden="1" customHeight="1" outlineLevel="2">
      <c r="A1002" s="1163">
        <v>475</v>
      </c>
      <c r="B1002" s="1164"/>
      <c r="C1002" s="1165"/>
      <c r="D1002" s="1166"/>
      <c r="E1002" s="587">
        <f t="shared" si="135"/>
        <v>0</v>
      </c>
      <c r="G1002" s="1163">
        <v>475</v>
      </c>
      <c r="H1002" s="1164"/>
      <c r="I1002" s="1165"/>
      <c r="J1002" s="1166"/>
      <c r="K1002" s="587">
        <f t="shared" si="136"/>
        <v>0</v>
      </c>
      <c r="M1002" s="1163">
        <v>475</v>
      </c>
      <c r="N1002" s="1164"/>
      <c r="O1002" s="1165"/>
      <c r="P1002" s="1166"/>
      <c r="Q1002" s="587">
        <f t="shared" si="137"/>
        <v>0</v>
      </c>
      <c r="S1002" s="1163">
        <v>475</v>
      </c>
      <c r="T1002" s="1164"/>
      <c r="U1002" s="1165"/>
      <c r="V1002" s="1166"/>
      <c r="W1002" s="587">
        <f t="shared" si="138"/>
        <v>0</v>
      </c>
      <c r="Y1002" s="1163">
        <v>475</v>
      </c>
      <c r="Z1002" s="1164"/>
      <c r="AA1002" s="1165"/>
      <c r="AB1002" s="1166"/>
      <c r="AC1002" s="587">
        <f t="shared" si="139"/>
        <v>0</v>
      </c>
      <c r="AE1002" s="1163">
        <v>475</v>
      </c>
      <c r="AF1002" s="1164"/>
      <c r="AG1002" s="1165"/>
      <c r="AH1002" s="1166"/>
      <c r="AI1002" s="587">
        <f t="shared" si="140"/>
        <v>0</v>
      </c>
      <c r="AK1002" s="1163">
        <v>475</v>
      </c>
      <c r="AL1002" s="1164"/>
      <c r="AM1002" s="1165"/>
      <c r="AN1002" s="1166"/>
      <c r="AO1002" s="587">
        <f t="shared" si="141"/>
        <v>0</v>
      </c>
      <c r="AQ1002" s="1163">
        <v>475</v>
      </c>
      <c r="AR1002" s="1164"/>
      <c r="AS1002" s="1165"/>
      <c r="AT1002" s="1166"/>
      <c r="AU1002" s="587">
        <f t="shared" si="142"/>
        <v>0</v>
      </c>
      <c r="AW1002" s="1163">
        <v>475</v>
      </c>
      <c r="AX1002" s="1164"/>
      <c r="AY1002" s="1165"/>
      <c r="AZ1002" s="1166"/>
      <c r="BA1002" s="587">
        <f t="shared" si="143"/>
        <v>0</v>
      </c>
    </row>
    <row r="1003" spans="1:53" s="17" customFormat="1" ht="16.75" hidden="1" customHeight="1" outlineLevel="2">
      <c r="A1003" s="1163">
        <v>476</v>
      </c>
      <c r="B1003" s="1164"/>
      <c r="C1003" s="1165"/>
      <c r="D1003" s="1166"/>
      <c r="E1003" s="587">
        <f t="shared" si="135"/>
        <v>0</v>
      </c>
      <c r="G1003" s="1163">
        <v>476</v>
      </c>
      <c r="H1003" s="1164"/>
      <c r="I1003" s="1165"/>
      <c r="J1003" s="1166"/>
      <c r="K1003" s="587">
        <f t="shared" si="136"/>
        <v>0</v>
      </c>
      <c r="M1003" s="1163">
        <v>476</v>
      </c>
      <c r="N1003" s="1164"/>
      <c r="O1003" s="1165"/>
      <c r="P1003" s="1166"/>
      <c r="Q1003" s="587">
        <f t="shared" si="137"/>
        <v>0</v>
      </c>
      <c r="S1003" s="1163">
        <v>476</v>
      </c>
      <c r="T1003" s="1164"/>
      <c r="U1003" s="1165"/>
      <c r="V1003" s="1166"/>
      <c r="W1003" s="587">
        <f t="shared" si="138"/>
        <v>0</v>
      </c>
      <c r="Y1003" s="1163">
        <v>476</v>
      </c>
      <c r="Z1003" s="1164"/>
      <c r="AA1003" s="1165"/>
      <c r="AB1003" s="1166"/>
      <c r="AC1003" s="587">
        <f t="shared" si="139"/>
        <v>0</v>
      </c>
      <c r="AE1003" s="1163">
        <v>476</v>
      </c>
      <c r="AF1003" s="1164"/>
      <c r="AG1003" s="1165"/>
      <c r="AH1003" s="1166"/>
      <c r="AI1003" s="587">
        <f t="shared" si="140"/>
        <v>0</v>
      </c>
      <c r="AK1003" s="1163">
        <v>476</v>
      </c>
      <c r="AL1003" s="1164"/>
      <c r="AM1003" s="1165"/>
      <c r="AN1003" s="1166"/>
      <c r="AO1003" s="587">
        <f t="shared" si="141"/>
        <v>0</v>
      </c>
      <c r="AQ1003" s="1163">
        <v>476</v>
      </c>
      <c r="AR1003" s="1164"/>
      <c r="AS1003" s="1165"/>
      <c r="AT1003" s="1166"/>
      <c r="AU1003" s="587">
        <f t="shared" si="142"/>
        <v>0</v>
      </c>
      <c r="AW1003" s="1163">
        <v>476</v>
      </c>
      <c r="AX1003" s="1164"/>
      <c r="AY1003" s="1165"/>
      <c r="AZ1003" s="1166"/>
      <c r="BA1003" s="587">
        <f t="shared" si="143"/>
        <v>0</v>
      </c>
    </row>
    <row r="1004" spans="1:53" s="17" customFormat="1" ht="16.75" hidden="1" customHeight="1" outlineLevel="2">
      <c r="A1004" s="1163">
        <v>477</v>
      </c>
      <c r="B1004" s="1164"/>
      <c r="C1004" s="1165"/>
      <c r="D1004" s="1166"/>
      <c r="E1004" s="587">
        <f t="shared" si="135"/>
        <v>0</v>
      </c>
      <c r="G1004" s="1163">
        <v>477</v>
      </c>
      <c r="H1004" s="1164"/>
      <c r="I1004" s="1165"/>
      <c r="J1004" s="1166"/>
      <c r="K1004" s="587">
        <f t="shared" si="136"/>
        <v>0</v>
      </c>
      <c r="M1004" s="1163">
        <v>477</v>
      </c>
      <c r="N1004" s="1164"/>
      <c r="O1004" s="1165"/>
      <c r="P1004" s="1166"/>
      <c r="Q1004" s="587">
        <f t="shared" si="137"/>
        <v>0</v>
      </c>
      <c r="S1004" s="1163">
        <v>477</v>
      </c>
      <c r="T1004" s="1164"/>
      <c r="U1004" s="1165"/>
      <c r="V1004" s="1166"/>
      <c r="W1004" s="587">
        <f t="shared" si="138"/>
        <v>0</v>
      </c>
      <c r="Y1004" s="1163">
        <v>477</v>
      </c>
      <c r="Z1004" s="1164"/>
      <c r="AA1004" s="1165"/>
      <c r="AB1004" s="1166"/>
      <c r="AC1004" s="587">
        <f t="shared" si="139"/>
        <v>0</v>
      </c>
      <c r="AE1004" s="1163">
        <v>477</v>
      </c>
      <c r="AF1004" s="1164"/>
      <c r="AG1004" s="1165"/>
      <c r="AH1004" s="1166"/>
      <c r="AI1004" s="587">
        <f t="shared" si="140"/>
        <v>0</v>
      </c>
      <c r="AK1004" s="1163">
        <v>477</v>
      </c>
      <c r="AL1004" s="1164"/>
      <c r="AM1004" s="1165"/>
      <c r="AN1004" s="1166"/>
      <c r="AO1004" s="587">
        <f t="shared" si="141"/>
        <v>0</v>
      </c>
      <c r="AQ1004" s="1163">
        <v>477</v>
      </c>
      <c r="AR1004" s="1164"/>
      <c r="AS1004" s="1165"/>
      <c r="AT1004" s="1166"/>
      <c r="AU1004" s="587">
        <f t="shared" si="142"/>
        <v>0</v>
      </c>
      <c r="AW1004" s="1163">
        <v>477</v>
      </c>
      <c r="AX1004" s="1164"/>
      <c r="AY1004" s="1165"/>
      <c r="AZ1004" s="1166"/>
      <c r="BA1004" s="587">
        <f t="shared" si="143"/>
        <v>0</v>
      </c>
    </row>
    <row r="1005" spans="1:53" s="17" customFormat="1" ht="16.75" hidden="1" customHeight="1" outlineLevel="2">
      <c r="A1005" s="1163">
        <v>478</v>
      </c>
      <c r="B1005" s="1164"/>
      <c r="C1005" s="1165"/>
      <c r="D1005" s="1166"/>
      <c r="E1005" s="587">
        <f t="shared" si="135"/>
        <v>0</v>
      </c>
      <c r="G1005" s="1163">
        <v>478</v>
      </c>
      <c r="H1005" s="1164"/>
      <c r="I1005" s="1165"/>
      <c r="J1005" s="1166"/>
      <c r="K1005" s="587">
        <f t="shared" si="136"/>
        <v>0</v>
      </c>
      <c r="M1005" s="1163">
        <v>478</v>
      </c>
      <c r="N1005" s="1164"/>
      <c r="O1005" s="1165"/>
      <c r="P1005" s="1166"/>
      <c r="Q1005" s="587">
        <f t="shared" si="137"/>
        <v>0</v>
      </c>
      <c r="S1005" s="1163">
        <v>478</v>
      </c>
      <c r="T1005" s="1164"/>
      <c r="U1005" s="1165"/>
      <c r="V1005" s="1166"/>
      <c r="W1005" s="587">
        <f t="shared" si="138"/>
        <v>0</v>
      </c>
      <c r="Y1005" s="1163">
        <v>478</v>
      </c>
      <c r="Z1005" s="1164"/>
      <c r="AA1005" s="1165"/>
      <c r="AB1005" s="1166"/>
      <c r="AC1005" s="587">
        <f t="shared" si="139"/>
        <v>0</v>
      </c>
      <c r="AE1005" s="1163">
        <v>478</v>
      </c>
      <c r="AF1005" s="1164"/>
      <c r="AG1005" s="1165"/>
      <c r="AH1005" s="1166"/>
      <c r="AI1005" s="587">
        <f t="shared" si="140"/>
        <v>0</v>
      </c>
      <c r="AK1005" s="1163">
        <v>478</v>
      </c>
      <c r="AL1005" s="1164"/>
      <c r="AM1005" s="1165"/>
      <c r="AN1005" s="1166"/>
      <c r="AO1005" s="587">
        <f t="shared" si="141"/>
        <v>0</v>
      </c>
      <c r="AQ1005" s="1163">
        <v>478</v>
      </c>
      <c r="AR1005" s="1164"/>
      <c r="AS1005" s="1165"/>
      <c r="AT1005" s="1166"/>
      <c r="AU1005" s="587">
        <f t="shared" si="142"/>
        <v>0</v>
      </c>
      <c r="AW1005" s="1163">
        <v>478</v>
      </c>
      <c r="AX1005" s="1164"/>
      <c r="AY1005" s="1165"/>
      <c r="AZ1005" s="1166"/>
      <c r="BA1005" s="587">
        <f t="shared" si="143"/>
        <v>0</v>
      </c>
    </row>
    <row r="1006" spans="1:53" s="17" customFormat="1" ht="16.75" hidden="1" customHeight="1" outlineLevel="2">
      <c r="A1006" s="1163">
        <v>479</v>
      </c>
      <c r="B1006" s="1164"/>
      <c r="C1006" s="1165"/>
      <c r="D1006" s="1166"/>
      <c r="E1006" s="587">
        <f t="shared" si="135"/>
        <v>0</v>
      </c>
      <c r="G1006" s="1163">
        <v>479</v>
      </c>
      <c r="H1006" s="1164"/>
      <c r="I1006" s="1165"/>
      <c r="J1006" s="1166"/>
      <c r="K1006" s="587">
        <f t="shared" si="136"/>
        <v>0</v>
      </c>
      <c r="M1006" s="1163">
        <v>479</v>
      </c>
      <c r="N1006" s="1164"/>
      <c r="O1006" s="1165"/>
      <c r="P1006" s="1166"/>
      <c r="Q1006" s="587">
        <f t="shared" si="137"/>
        <v>0</v>
      </c>
      <c r="S1006" s="1163">
        <v>479</v>
      </c>
      <c r="T1006" s="1164"/>
      <c r="U1006" s="1165"/>
      <c r="V1006" s="1166"/>
      <c r="W1006" s="587">
        <f t="shared" si="138"/>
        <v>0</v>
      </c>
      <c r="Y1006" s="1163">
        <v>479</v>
      </c>
      <c r="Z1006" s="1164"/>
      <c r="AA1006" s="1165"/>
      <c r="AB1006" s="1166"/>
      <c r="AC1006" s="587">
        <f t="shared" si="139"/>
        <v>0</v>
      </c>
      <c r="AE1006" s="1163">
        <v>479</v>
      </c>
      <c r="AF1006" s="1164"/>
      <c r="AG1006" s="1165"/>
      <c r="AH1006" s="1166"/>
      <c r="AI1006" s="587">
        <f t="shared" si="140"/>
        <v>0</v>
      </c>
      <c r="AK1006" s="1163">
        <v>479</v>
      </c>
      <c r="AL1006" s="1164"/>
      <c r="AM1006" s="1165"/>
      <c r="AN1006" s="1166"/>
      <c r="AO1006" s="587">
        <f t="shared" si="141"/>
        <v>0</v>
      </c>
      <c r="AQ1006" s="1163">
        <v>479</v>
      </c>
      <c r="AR1006" s="1164"/>
      <c r="AS1006" s="1165"/>
      <c r="AT1006" s="1166"/>
      <c r="AU1006" s="587">
        <f t="shared" si="142"/>
        <v>0</v>
      </c>
      <c r="AW1006" s="1163">
        <v>479</v>
      </c>
      <c r="AX1006" s="1164"/>
      <c r="AY1006" s="1165"/>
      <c r="AZ1006" s="1166"/>
      <c r="BA1006" s="587">
        <f t="shared" si="143"/>
        <v>0</v>
      </c>
    </row>
    <row r="1007" spans="1:53" s="17" customFormat="1" ht="16.75" hidden="1" customHeight="1" outlineLevel="2">
      <c r="A1007" s="1163">
        <v>480</v>
      </c>
      <c r="B1007" s="1164"/>
      <c r="C1007" s="1165"/>
      <c r="D1007" s="1166"/>
      <c r="E1007" s="587">
        <f t="shared" si="135"/>
        <v>0</v>
      </c>
      <c r="G1007" s="1163">
        <v>480</v>
      </c>
      <c r="H1007" s="1164"/>
      <c r="I1007" s="1165"/>
      <c r="J1007" s="1166"/>
      <c r="K1007" s="587">
        <f t="shared" si="136"/>
        <v>0</v>
      </c>
      <c r="M1007" s="1163">
        <v>480</v>
      </c>
      <c r="N1007" s="1164"/>
      <c r="O1007" s="1165"/>
      <c r="P1007" s="1166"/>
      <c r="Q1007" s="587">
        <f t="shared" si="137"/>
        <v>0</v>
      </c>
      <c r="S1007" s="1163">
        <v>480</v>
      </c>
      <c r="T1007" s="1164"/>
      <c r="U1007" s="1165"/>
      <c r="V1007" s="1166"/>
      <c r="W1007" s="587">
        <f t="shared" si="138"/>
        <v>0</v>
      </c>
      <c r="Y1007" s="1163">
        <v>480</v>
      </c>
      <c r="Z1007" s="1164"/>
      <c r="AA1007" s="1165"/>
      <c r="AB1007" s="1166"/>
      <c r="AC1007" s="587">
        <f t="shared" si="139"/>
        <v>0</v>
      </c>
      <c r="AE1007" s="1163">
        <v>480</v>
      </c>
      <c r="AF1007" s="1164"/>
      <c r="AG1007" s="1165"/>
      <c r="AH1007" s="1166"/>
      <c r="AI1007" s="587">
        <f t="shared" si="140"/>
        <v>0</v>
      </c>
      <c r="AK1007" s="1163">
        <v>480</v>
      </c>
      <c r="AL1007" s="1164"/>
      <c r="AM1007" s="1165"/>
      <c r="AN1007" s="1166"/>
      <c r="AO1007" s="587">
        <f t="shared" si="141"/>
        <v>0</v>
      </c>
      <c r="AQ1007" s="1163">
        <v>480</v>
      </c>
      <c r="AR1007" s="1164"/>
      <c r="AS1007" s="1165"/>
      <c r="AT1007" s="1166"/>
      <c r="AU1007" s="587">
        <f t="shared" si="142"/>
        <v>0</v>
      </c>
      <c r="AW1007" s="1163">
        <v>480</v>
      </c>
      <c r="AX1007" s="1164"/>
      <c r="AY1007" s="1165"/>
      <c r="AZ1007" s="1166"/>
      <c r="BA1007" s="587">
        <f t="shared" si="143"/>
        <v>0</v>
      </c>
    </row>
    <row r="1008" spans="1:53" s="17" customFormat="1" ht="16.75" hidden="1" customHeight="1" outlineLevel="2">
      <c r="A1008" s="1163">
        <v>481</v>
      </c>
      <c r="B1008" s="1164"/>
      <c r="C1008" s="1165"/>
      <c r="D1008" s="1166"/>
      <c r="E1008" s="587">
        <f t="shared" si="135"/>
        <v>0</v>
      </c>
      <c r="G1008" s="1163">
        <v>481</v>
      </c>
      <c r="H1008" s="1164"/>
      <c r="I1008" s="1165"/>
      <c r="J1008" s="1166"/>
      <c r="K1008" s="587">
        <f t="shared" si="136"/>
        <v>0</v>
      </c>
      <c r="M1008" s="1163">
        <v>481</v>
      </c>
      <c r="N1008" s="1164"/>
      <c r="O1008" s="1165"/>
      <c r="P1008" s="1166"/>
      <c r="Q1008" s="587">
        <f t="shared" si="137"/>
        <v>0</v>
      </c>
      <c r="S1008" s="1163">
        <v>481</v>
      </c>
      <c r="T1008" s="1164"/>
      <c r="U1008" s="1165"/>
      <c r="V1008" s="1166"/>
      <c r="W1008" s="587">
        <f t="shared" si="138"/>
        <v>0</v>
      </c>
      <c r="Y1008" s="1163">
        <v>481</v>
      </c>
      <c r="Z1008" s="1164"/>
      <c r="AA1008" s="1165"/>
      <c r="AB1008" s="1166"/>
      <c r="AC1008" s="587">
        <f t="shared" si="139"/>
        <v>0</v>
      </c>
      <c r="AE1008" s="1163">
        <v>481</v>
      </c>
      <c r="AF1008" s="1164"/>
      <c r="AG1008" s="1165"/>
      <c r="AH1008" s="1166"/>
      <c r="AI1008" s="587">
        <f t="shared" si="140"/>
        <v>0</v>
      </c>
      <c r="AK1008" s="1163">
        <v>481</v>
      </c>
      <c r="AL1008" s="1164"/>
      <c r="AM1008" s="1165"/>
      <c r="AN1008" s="1166"/>
      <c r="AO1008" s="587">
        <f t="shared" si="141"/>
        <v>0</v>
      </c>
      <c r="AQ1008" s="1163">
        <v>481</v>
      </c>
      <c r="AR1008" s="1164"/>
      <c r="AS1008" s="1165"/>
      <c r="AT1008" s="1166"/>
      <c r="AU1008" s="587">
        <f t="shared" si="142"/>
        <v>0</v>
      </c>
      <c r="AW1008" s="1163">
        <v>481</v>
      </c>
      <c r="AX1008" s="1164"/>
      <c r="AY1008" s="1165"/>
      <c r="AZ1008" s="1166"/>
      <c r="BA1008" s="587">
        <f t="shared" si="143"/>
        <v>0</v>
      </c>
    </row>
    <row r="1009" spans="1:53" s="17" customFormat="1" ht="16.75" hidden="1" customHeight="1" outlineLevel="2">
      <c r="A1009" s="1163">
        <v>482</v>
      </c>
      <c r="B1009" s="1164"/>
      <c r="C1009" s="1165"/>
      <c r="D1009" s="1166"/>
      <c r="E1009" s="587">
        <f t="shared" si="135"/>
        <v>0</v>
      </c>
      <c r="G1009" s="1163">
        <v>482</v>
      </c>
      <c r="H1009" s="1164"/>
      <c r="I1009" s="1165"/>
      <c r="J1009" s="1166"/>
      <c r="K1009" s="587">
        <f t="shared" si="136"/>
        <v>0</v>
      </c>
      <c r="M1009" s="1163">
        <v>482</v>
      </c>
      <c r="N1009" s="1164"/>
      <c r="O1009" s="1165"/>
      <c r="P1009" s="1166"/>
      <c r="Q1009" s="587">
        <f t="shared" si="137"/>
        <v>0</v>
      </c>
      <c r="S1009" s="1163">
        <v>482</v>
      </c>
      <c r="T1009" s="1164"/>
      <c r="U1009" s="1165"/>
      <c r="V1009" s="1166"/>
      <c r="W1009" s="587">
        <f t="shared" si="138"/>
        <v>0</v>
      </c>
      <c r="Y1009" s="1163">
        <v>482</v>
      </c>
      <c r="Z1009" s="1164"/>
      <c r="AA1009" s="1165"/>
      <c r="AB1009" s="1166"/>
      <c r="AC1009" s="587">
        <f t="shared" si="139"/>
        <v>0</v>
      </c>
      <c r="AE1009" s="1163">
        <v>482</v>
      </c>
      <c r="AF1009" s="1164"/>
      <c r="AG1009" s="1165"/>
      <c r="AH1009" s="1166"/>
      <c r="AI1009" s="587">
        <f t="shared" si="140"/>
        <v>0</v>
      </c>
      <c r="AK1009" s="1163">
        <v>482</v>
      </c>
      <c r="AL1009" s="1164"/>
      <c r="AM1009" s="1165"/>
      <c r="AN1009" s="1166"/>
      <c r="AO1009" s="587">
        <f t="shared" si="141"/>
        <v>0</v>
      </c>
      <c r="AQ1009" s="1163">
        <v>482</v>
      </c>
      <c r="AR1009" s="1164"/>
      <c r="AS1009" s="1165"/>
      <c r="AT1009" s="1166"/>
      <c r="AU1009" s="587">
        <f t="shared" si="142"/>
        <v>0</v>
      </c>
      <c r="AW1009" s="1163">
        <v>482</v>
      </c>
      <c r="AX1009" s="1164"/>
      <c r="AY1009" s="1165"/>
      <c r="AZ1009" s="1166"/>
      <c r="BA1009" s="587">
        <f t="shared" si="143"/>
        <v>0</v>
      </c>
    </row>
    <row r="1010" spans="1:53" s="17" customFormat="1" ht="16.75" hidden="1" customHeight="1" outlineLevel="2">
      <c r="A1010" s="1163">
        <v>483</v>
      </c>
      <c r="B1010" s="1164"/>
      <c r="C1010" s="1165"/>
      <c r="D1010" s="1166"/>
      <c r="E1010" s="587">
        <f t="shared" si="135"/>
        <v>0</v>
      </c>
      <c r="G1010" s="1163">
        <v>483</v>
      </c>
      <c r="H1010" s="1164"/>
      <c r="I1010" s="1165"/>
      <c r="J1010" s="1166"/>
      <c r="K1010" s="587">
        <f t="shared" si="136"/>
        <v>0</v>
      </c>
      <c r="M1010" s="1163">
        <v>483</v>
      </c>
      <c r="N1010" s="1164"/>
      <c r="O1010" s="1165"/>
      <c r="P1010" s="1166"/>
      <c r="Q1010" s="587">
        <f t="shared" si="137"/>
        <v>0</v>
      </c>
      <c r="S1010" s="1163">
        <v>483</v>
      </c>
      <c r="T1010" s="1164"/>
      <c r="U1010" s="1165"/>
      <c r="V1010" s="1166"/>
      <c r="W1010" s="587">
        <f t="shared" si="138"/>
        <v>0</v>
      </c>
      <c r="Y1010" s="1163">
        <v>483</v>
      </c>
      <c r="Z1010" s="1164"/>
      <c r="AA1010" s="1165"/>
      <c r="AB1010" s="1166"/>
      <c r="AC1010" s="587">
        <f t="shared" si="139"/>
        <v>0</v>
      </c>
      <c r="AE1010" s="1163">
        <v>483</v>
      </c>
      <c r="AF1010" s="1164"/>
      <c r="AG1010" s="1165"/>
      <c r="AH1010" s="1166"/>
      <c r="AI1010" s="587">
        <f t="shared" si="140"/>
        <v>0</v>
      </c>
      <c r="AK1010" s="1163">
        <v>483</v>
      </c>
      <c r="AL1010" s="1164"/>
      <c r="AM1010" s="1165"/>
      <c r="AN1010" s="1166"/>
      <c r="AO1010" s="587">
        <f t="shared" si="141"/>
        <v>0</v>
      </c>
      <c r="AQ1010" s="1163">
        <v>483</v>
      </c>
      <c r="AR1010" s="1164"/>
      <c r="AS1010" s="1165"/>
      <c r="AT1010" s="1166"/>
      <c r="AU1010" s="587">
        <f t="shared" si="142"/>
        <v>0</v>
      </c>
      <c r="AW1010" s="1163">
        <v>483</v>
      </c>
      <c r="AX1010" s="1164"/>
      <c r="AY1010" s="1165"/>
      <c r="AZ1010" s="1166"/>
      <c r="BA1010" s="587">
        <f t="shared" si="143"/>
        <v>0</v>
      </c>
    </row>
    <row r="1011" spans="1:53" s="17" customFormat="1" ht="16.75" hidden="1" customHeight="1" outlineLevel="2">
      <c r="A1011" s="1163">
        <v>484</v>
      </c>
      <c r="B1011" s="1164"/>
      <c r="C1011" s="1165"/>
      <c r="D1011" s="1166"/>
      <c r="E1011" s="587">
        <f t="shared" si="135"/>
        <v>0</v>
      </c>
      <c r="G1011" s="1163">
        <v>484</v>
      </c>
      <c r="H1011" s="1164"/>
      <c r="I1011" s="1165"/>
      <c r="J1011" s="1166"/>
      <c r="K1011" s="587">
        <f t="shared" si="136"/>
        <v>0</v>
      </c>
      <c r="M1011" s="1163">
        <v>484</v>
      </c>
      <c r="N1011" s="1164"/>
      <c r="O1011" s="1165"/>
      <c r="P1011" s="1166"/>
      <c r="Q1011" s="587">
        <f t="shared" si="137"/>
        <v>0</v>
      </c>
      <c r="S1011" s="1163">
        <v>484</v>
      </c>
      <c r="T1011" s="1164"/>
      <c r="U1011" s="1165"/>
      <c r="V1011" s="1166"/>
      <c r="W1011" s="587">
        <f t="shared" si="138"/>
        <v>0</v>
      </c>
      <c r="Y1011" s="1163">
        <v>484</v>
      </c>
      <c r="Z1011" s="1164"/>
      <c r="AA1011" s="1165"/>
      <c r="AB1011" s="1166"/>
      <c r="AC1011" s="587">
        <f t="shared" si="139"/>
        <v>0</v>
      </c>
      <c r="AE1011" s="1163">
        <v>484</v>
      </c>
      <c r="AF1011" s="1164"/>
      <c r="AG1011" s="1165"/>
      <c r="AH1011" s="1166"/>
      <c r="AI1011" s="587">
        <f t="shared" si="140"/>
        <v>0</v>
      </c>
      <c r="AK1011" s="1163">
        <v>484</v>
      </c>
      <c r="AL1011" s="1164"/>
      <c r="AM1011" s="1165"/>
      <c r="AN1011" s="1166"/>
      <c r="AO1011" s="587">
        <f t="shared" si="141"/>
        <v>0</v>
      </c>
      <c r="AQ1011" s="1163">
        <v>484</v>
      </c>
      <c r="AR1011" s="1164"/>
      <c r="AS1011" s="1165"/>
      <c r="AT1011" s="1166"/>
      <c r="AU1011" s="587">
        <f t="shared" si="142"/>
        <v>0</v>
      </c>
      <c r="AW1011" s="1163">
        <v>484</v>
      </c>
      <c r="AX1011" s="1164"/>
      <c r="AY1011" s="1165"/>
      <c r="AZ1011" s="1166"/>
      <c r="BA1011" s="587">
        <f t="shared" si="143"/>
        <v>0</v>
      </c>
    </row>
    <row r="1012" spans="1:53" s="17" customFormat="1" ht="16.75" hidden="1" customHeight="1" outlineLevel="2">
      <c r="A1012" s="1163">
        <v>485</v>
      </c>
      <c r="B1012" s="1164"/>
      <c r="C1012" s="1165"/>
      <c r="D1012" s="1166"/>
      <c r="E1012" s="587">
        <f t="shared" si="135"/>
        <v>0</v>
      </c>
      <c r="G1012" s="1163">
        <v>485</v>
      </c>
      <c r="H1012" s="1164"/>
      <c r="I1012" s="1165"/>
      <c r="J1012" s="1166"/>
      <c r="K1012" s="587">
        <f t="shared" si="136"/>
        <v>0</v>
      </c>
      <c r="M1012" s="1163">
        <v>485</v>
      </c>
      <c r="N1012" s="1164"/>
      <c r="O1012" s="1165"/>
      <c r="P1012" s="1166"/>
      <c r="Q1012" s="587">
        <f t="shared" si="137"/>
        <v>0</v>
      </c>
      <c r="S1012" s="1163">
        <v>485</v>
      </c>
      <c r="T1012" s="1164"/>
      <c r="U1012" s="1165"/>
      <c r="V1012" s="1166"/>
      <c r="W1012" s="587">
        <f t="shared" si="138"/>
        <v>0</v>
      </c>
      <c r="Y1012" s="1163">
        <v>485</v>
      </c>
      <c r="Z1012" s="1164"/>
      <c r="AA1012" s="1165"/>
      <c r="AB1012" s="1166"/>
      <c r="AC1012" s="587">
        <f t="shared" si="139"/>
        <v>0</v>
      </c>
      <c r="AE1012" s="1163">
        <v>485</v>
      </c>
      <c r="AF1012" s="1164"/>
      <c r="AG1012" s="1165"/>
      <c r="AH1012" s="1166"/>
      <c r="AI1012" s="587">
        <f t="shared" si="140"/>
        <v>0</v>
      </c>
      <c r="AK1012" s="1163">
        <v>485</v>
      </c>
      <c r="AL1012" s="1164"/>
      <c r="AM1012" s="1165"/>
      <c r="AN1012" s="1166"/>
      <c r="AO1012" s="587">
        <f t="shared" si="141"/>
        <v>0</v>
      </c>
      <c r="AQ1012" s="1163">
        <v>485</v>
      </c>
      <c r="AR1012" s="1164"/>
      <c r="AS1012" s="1165"/>
      <c r="AT1012" s="1166"/>
      <c r="AU1012" s="587">
        <f t="shared" si="142"/>
        <v>0</v>
      </c>
      <c r="AW1012" s="1163">
        <v>485</v>
      </c>
      <c r="AX1012" s="1164"/>
      <c r="AY1012" s="1165"/>
      <c r="AZ1012" s="1166"/>
      <c r="BA1012" s="587">
        <f t="shared" si="143"/>
        <v>0</v>
      </c>
    </row>
    <row r="1013" spans="1:53" s="17" customFormat="1" ht="16.75" hidden="1" customHeight="1" outlineLevel="2">
      <c r="A1013" s="1163">
        <v>486</v>
      </c>
      <c r="B1013" s="1164"/>
      <c r="C1013" s="1165"/>
      <c r="D1013" s="1166"/>
      <c r="E1013" s="587">
        <f t="shared" si="135"/>
        <v>0</v>
      </c>
      <c r="G1013" s="1163">
        <v>486</v>
      </c>
      <c r="H1013" s="1164"/>
      <c r="I1013" s="1165"/>
      <c r="J1013" s="1166"/>
      <c r="K1013" s="587">
        <f t="shared" si="136"/>
        <v>0</v>
      </c>
      <c r="M1013" s="1163">
        <v>486</v>
      </c>
      <c r="N1013" s="1164"/>
      <c r="O1013" s="1165"/>
      <c r="P1013" s="1166"/>
      <c r="Q1013" s="587">
        <f t="shared" si="137"/>
        <v>0</v>
      </c>
      <c r="S1013" s="1163">
        <v>486</v>
      </c>
      <c r="T1013" s="1164"/>
      <c r="U1013" s="1165"/>
      <c r="V1013" s="1166"/>
      <c r="W1013" s="587">
        <f t="shared" si="138"/>
        <v>0</v>
      </c>
      <c r="Y1013" s="1163">
        <v>486</v>
      </c>
      <c r="Z1013" s="1164"/>
      <c r="AA1013" s="1165"/>
      <c r="AB1013" s="1166"/>
      <c r="AC1013" s="587">
        <f t="shared" si="139"/>
        <v>0</v>
      </c>
      <c r="AE1013" s="1163">
        <v>486</v>
      </c>
      <c r="AF1013" s="1164"/>
      <c r="AG1013" s="1165"/>
      <c r="AH1013" s="1166"/>
      <c r="AI1013" s="587">
        <f t="shared" si="140"/>
        <v>0</v>
      </c>
      <c r="AK1013" s="1163">
        <v>486</v>
      </c>
      <c r="AL1013" s="1164"/>
      <c r="AM1013" s="1165"/>
      <c r="AN1013" s="1166"/>
      <c r="AO1013" s="587">
        <f t="shared" si="141"/>
        <v>0</v>
      </c>
      <c r="AQ1013" s="1163">
        <v>486</v>
      </c>
      <c r="AR1013" s="1164"/>
      <c r="AS1013" s="1165"/>
      <c r="AT1013" s="1166"/>
      <c r="AU1013" s="587">
        <f t="shared" si="142"/>
        <v>0</v>
      </c>
      <c r="AW1013" s="1163">
        <v>486</v>
      </c>
      <c r="AX1013" s="1164"/>
      <c r="AY1013" s="1165"/>
      <c r="AZ1013" s="1166"/>
      <c r="BA1013" s="587">
        <f t="shared" si="143"/>
        <v>0</v>
      </c>
    </row>
    <row r="1014" spans="1:53" s="17" customFormat="1" ht="16.75" hidden="1" customHeight="1" outlineLevel="2">
      <c r="A1014" s="1163">
        <v>487</v>
      </c>
      <c r="B1014" s="1164"/>
      <c r="C1014" s="1165"/>
      <c r="D1014" s="1166"/>
      <c r="E1014" s="587">
        <f t="shared" si="135"/>
        <v>0</v>
      </c>
      <c r="G1014" s="1163">
        <v>487</v>
      </c>
      <c r="H1014" s="1164"/>
      <c r="I1014" s="1165"/>
      <c r="J1014" s="1166"/>
      <c r="K1014" s="587">
        <f t="shared" si="136"/>
        <v>0</v>
      </c>
      <c r="M1014" s="1163">
        <v>487</v>
      </c>
      <c r="N1014" s="1164"/>
      <c r="O1014" s="1165"/>
      <c r="P1014" s="1166"/>
      <c r="Q1014" s="587">
        <f t="shared" si="137"/>
        <v>0</v>
      </c>
      <c r="S1014" s="1163">
        <v>487</v>
      </c>
      <c r="T1014" s="1164"/>
      <c r="U1014" s="1165"/>
      <c r="V1014" s="1166"/>
      <c r="W1014" s="587">
        <f t="shared" si="138"/>
        <v>0</v>
      </c>
      <c r="Y1014" s="1163">
        <v>487</v>
      </c>
      <c r="Z1014" s="1164"/>
      <c r="AA1014" s="1165"/>
      <c r="AB1014" s="1166"/>
      <c r="AC1014" s="587">
        <f t="shared" si="139"/>
        <v>0</v>
      </c>
      <c r="AE1014" s="1163">
        <v>487</v>
      </c>
      <c r="AF1014" s="1164"/>
      <c r="AG1014" s="1165"/>
      <c r="AH1014" s="1166"/>
      <c r="AI1014" s="587">
        <f t="shared" si="140"/>
        <v>0</v>
      </c>
      <c r="AK1014" s="1163">
        <v>487</v>
      </c>
      <c r="AL1014" s="1164"/>
      <c r="AM1014" s="1165"/>
      <c r="AN1014" s="1166"/>
      <c r="AO1014" s="587">
        <f t="shared" si="141"/>
        <v>0</v>
      </c>
      <c r="AQ1014" s="1163">
        <v>487</v>
      </c>
      <c r="AR1014" s="1164"/>
      <c r="AS1014" s="1165"/>
      <c r="AT1014" s="1166"/>
      <c r="AU1014" s="587">
        <f t="shared" si="142"/>
        <v>0</v>
      </c>
      <c r="AW1014" s="1163">
        <v>487</v>
      </c>
      <c r="AX1014" s="1164"/>
      <c r="AY1014" s="1165"/>
      <c r="AZ1014" s="1166"/>
      <c r="BA1014" s="587">
        <f t="shared" si="143"/>
        <v>0</v>
      </c>
    </row>
    <row r="1015" spans="1:53" s="17" customFormat="1" ht="16.75" hidden="1" customHeight="1" outlineLevel="2">
      <c r="A1015" s="1163">
        <v>488</v>
      </c>
      <c r="B1015" s="1164"/>
      <c r="C1015" s="1165"/>
      <c r="D1015" s="1166"/>
      <c r="E1015" s="587">
        <f t="shared" si="135"/>
        <v>0</v>
      </c>
      <c r="G1015" s="1163">
        <v>488</v>
      </c>
      <c r="H1015" s="1164"/>
      <c r="I1015" s="1165"/>
      <c r="J1015" s="1166"/>
      <c r="K1015" s="587">
        <f t="shared" si="136"/>
        <v>0</v>
      </c>
      <c r="M1015" s="1163">
        <v>488</v>
      </c>
      <c r="N1015" s="1164"/>
      <c r="O1015" s="1165"/>
      <c r="P1015" s="1166"/>
      <c r="Q1015" s="587">
        <f t="shared" si="137"/>
        <v>0</v>
      </c>
      <c r="S1015" s="1163">
        <v>488</v>
      </c>
      <c r="T1015" s="1164"/>
      <c r="U1015" s="1165"/>
      <c r="V1015" s="1166"/>
      <c r="W1015" s="587">
        <f t="shared" si="138"/>
        <v>0</v>
      </c>
      <c r="Y1015" s="1163">
        <v>488</v>
      </c>
      <c r="Z1015" s="1164"/>
      <c r="AA1015" s="1165"/>
      <c r="AB1015" s="1166"/>
      <c r="AC1015" s="587">
        <f t="shared" si="139"/>
        <v>0</v>
      </c>
      <c r="AE1015" s="1163">
        <v>488</v>
      </c>
      <c r="AF1015" s="1164"/>
      <c r="AG1015" s="1165"/>
      <c r="AH1015" s="1166"/>
      <c r="AI1015" s="587">
        <f t="shared" si="140"/>
        <v>0</v>
      </c>
      <c r="AK1015" s="1163">
        <v>488</v>
      </c>
      <c r="AL1015" s="1164"/>
      <c r="AM1015" s="1165"/>
      <c r="AN1015" s="1166"/>
      <c r="AO1015" s="587">
        <f t="shared" si="141"/>
        <v>0</v>
      </c>
      <c r="AQ1015" s="1163">
        <v>488</v>
      </c>
      <c r="AR1015" s="1164"/>
      <c r="AS1015" s="1165"/>
      <c r="AT1015" s="1166"/>
      <c r="AU1015" s="587">
        <f t="shared" si="142"/>
        <v>0</v>
      </c>
      <c r="AW1015" s="1163">
        <v>488</v>
      </c>
      <c r="AX1015" s="1164"/>
      <c r="AY1015" s="1165"/>
      <c r="AZ1015" s="1166"/>
      <c r="BA1015" s="587">
        <f t="shared" si="143"/>
        <v>0</v>
      </c>
    </row>
    <row r="1016" spans="1:53" s="17" customFormat="1" ht="16.75" hidden="1" customHeight="1" outlineLevel="2">
      <c r="A1016" s="1163">
        <v>489</v>
      </c>
      <c r="B1016" s="1164"/>
      <c r="C1016" s="1165"/>
      <c r="D1016" s="1166"/>
      <c r="E1016" s="587">
        <f t="shared" si="135"/>
        <v>0</v>
      </c>
      <c r="G1016" s="1163">
        <v>489</v>
      </c>
      <c r="H1016" s="1164"/>
      <c r="I1016" s="1165"/>
      <c r="J1016" s="1166"/>
      <c r="K1016" s="587">
        <f t="shared" si="136"/>
        <v>0</v>
      </c>
      <c r="M1016" s="1163">
        <v>489</v>
      </c>
      <c r="N1016" s="1164"/>
      <c r="O1016" s="1165"/>
      <c r="P1016" s="1166"/>
      <c r="Q1016" s="587">
        <f t="shared" si="137"/>
        <v>0</v>
      </c>
      <c r="S1016" s="1163">
        <v>489</v>
      </c>
      <c r="T1016" s="1164"/>
      <c r="U1016" s="1165"/>
      <c r="V1016" s="1166"/>
      <c r="W1016" s="587">
        <f t="shared" si="138"/>
        <v>0</v>
      </c>
      <c r="Y1016" s="1163">
        <v>489</v>
      </c>
      <c r="Z1016" s="1164"/>
      <c r="AA1016" s="1165"/>
      <c r="AB1016" s="1166"/>
      <c r="AC1016" s="587">
        <f t="shared" si="139"/>
        <v>0</v>
      </c>
      <c r="AE1016" s="1163">
        <v>489</v>
      </c>
      <c r="AF1016" s="1164"/>
      <c r="AG1016" s="1165"/>
      <c r="AH1016" s="1166"/>
      <c r="AI1016" s="587">
        <f t="shared" si="140"/>
        <v>0</v>
      </c>
      <c r="AK1016" s="1163">
        <v>489</v>
      </c>
      <c r="AL1016" s="1164"/>
      <c r="AM1016" s="1165"/>
      <c r="AN1016" s="1166"/>
      <c r="AO1016" s="587">
        <f t="shared" si="141"/>
        <v>0</v>
      </c>
      <c r="AQ1016" s="1163">
        <v>489</v>
      </c>
      <c r="AR1016" s="1164"/>
      <c r="AS1016" s="1165"/>
      <c r="AT1016" s="1166"/>
      <c r="AU1016" s="587">
        <f t="shared" si="142"/>
        <v>0</v>
      </c>
      <c r="AW1016" s="1163">
        <v>489</v>
      </c>
      <c r="AX1016" s="1164"/>
      <c r="AY1016" s="1165"/>
      <c r="AZ1016" s="1166"/>
      <c r="BA1016" s="587">
        <f t="shared" si="143"/>
        <v>0</v>
      </c>
    </row>
    <row r="1017" spans="1:53" s="17" customFormat="1" ht="16.75" hidden="1" customHeight="1" outlineLevel="2">
      <c r="A1017" s="1163">
        <v>490</v>
      </c>
      <c r="B1017" s="1164"/>
      <c r="C1017" s="1165"/>
      <c r="D1017" s="1166"/>
      <c r="E1017" s="587">
        <f t="shared" si="135"/>
        <v>0</v>
      </c>
      <c r="G1017" s="1163">
        <v>490</v>
      </c>
      <c r="H1017" s="1164"/>
      <c r="I1017" s="1165"/>
      <c r="J1017" s="1166"/>
      <c r="K1017" s="587">
        <f t="shared" si="136"/>
        <v>0</v>
      </c>
      <c r="M1017" s="1163">
        <v>490</v>
      </c>
      <c r="N1017" s="1164"/>
      <c r="O1017" s="1165"/>
      <c r="P1017" s="1166"/>
      <c r="Q1017" s="587">
        <f t="shared" si="137"/>
        <v>0</v>
      </c>
      <c r="S1017" s="1163">
        <v>490</v>
      </c>
      <c r="T1017" s="1164"/>
      <c r="U1017" s="1165"/>
      <c r="V1017" s="1166"/>
      <c r="W1017" s="587">
        <f t="shared" si="138"/>
        <v>0</v>
      </c>
      <c r="Y1017" s="1163">
        <v>490</v>
      </c>
      <c r="Z1017" s="1164"/>
      <c r="AA1017" s="1165"/>
      <c r="AB1017" s="1166"/>
      <c r="AC1017" s="587">
        <f t="shared" si="139"/>
        <v>0</v>
      </c>
      <c r="AE1017" s="1163">
        <v>490</v>
      </c>
      <c r="AF1017" s="1164"/>
      <c r="AG1017" s="1165"/>
      <c r="AH1017" s="1166"/>
      <c r="AI1017" s="587">
        <f t="shared" si="140"/>
        <v>0</v>
      </c>
      <c r="AK1017" s="1163">
        <v>490</v>
      </c>
      <c r="AL1017" s="1164"/>
      <c r="AM1017" s="1165"/>
      <c r="AN1017" s="1166"/>
      <c r="AO1017" s="587">
        <f t="shared" si="141"/>
        <v>0</v>
      </c>
      <c r="AQ1017" s="1163">
        <v>490</v>
      </c>
      <c r="AR1017" s="1164"/>
      <c r="AS1017" s="1165"/>
      <c r="AT1017" s="1166"/>
      <c r="AU1017" s="587">
        <f t="shared" si="142"/>
        <v>0</v>
      </c>
      <c r="AW1017" s="1163">
        <v>490</v>
      </c>
      <c r="AX1017" s="1164"/>
      <c r="AY1017" s="1165"/>
      <c r="AZ1017" s="1166"/>
      <c r="BA1017" s="587">
        <f t="shared" si="143"/>
        <v>0</v>
      </c>
    </row>
    <row r="1018" spans="1:53" s="17" customFormat="1" ht="16.75" hidden="1" customHeight="1" outlineLevel="2">
      <c r="A1018" s="1163">
        <v>491</v>
      </c>
      <c r="B1018" s="1164"/>
      <c r="C1018" s="1165"/>
      <c r="D1018" s="1166"/>
      <c r="E1018" s="587">
        <f t="shared" si="135"/>
        <v>0</v>
      </c>
      <c r="G1018" s="1163">
        <v>491</v>
      </c>
      <c r="H1018" s="1164"/>
      <c r="I1018" s="1165"/>
      <c r="J1018" s="1166"/>
      <c r="K1018" s="587">
        <f t="shared" si="136"/>
        <v>0</v>
      </c>
      <c r="M1018" s="1163">
        <v>491</v>
      </c>
      <c r="N1018" s="1164"/>
      <c r="O1018" s="1165"/>
      <c r="P1018" s="1166"/>
      <c r="Q1018" s="587">
        <f t="shared" si="137"/>
        <v>0</v>
      </c>
      <c r="S1018" s="1163">
        <v>491</v>
      </c>
      <c r="T1018" s="1164"/>
      <c r="U1018" s="1165"/>
      <c r="V1018" s="1166"/>
      <c r="W1018" s="587">
        <f t="shared" si="138"/>
        <v>0</v>
      </c>
      <c r="Y1018" s="1163">
        <v>491</v>
      </c>
      <c r="Z1018" s="1164"/>
      <c r="AA1018" s="1165"/>
      <c r="AB1018" s="1166"/>
      <c r="AC1018" s="587">
        <f t="shared" si="139"/>
        <v>0</v>
      </c>
      <c r="AE1018" s="1163">
        <v>491</v>
      </c>
      <c r="AF1018" s="1164"/>
      <c r="AG1018" s="1165"/>
      <c r="AH1018" s="1166"/>
      <c r="AI1018" s="587">
        <f t="shared" si="140"/>
        <v>0</v>
      </c>
      <c r="AK1018" s="1163">
        <v>491</v>
      </c>
      <c r="AL1018" s="1164"/>
      <c r="AM1018" s="1165"/>
      <c r="AN1018" s="1166"/>
      <c r="AO1018" s="587">
        <f t="shared" si="141"/>
        <v>0</v>
      </c>
      <c r="AQ1018" s="1163">
        <v>491</v>
      </c>
      <c r="AR1018" s="1164"/>
      <c r="AS1018" s="1165"/>
      <c r="AT1018" s="1166"/>
      <c r="AU1018" s="587">
        <f t="shared" si="142"/>
        <v>0</v>
      </c>
      <c r="AW1018" s="1163">
        <v>491</v>
      </c>
      <c r="AX1018" s="1164"/>
      <c r="AY1018" s="1165"/>
      <c r="AZ1018" s="1166"/>
      <c r="BA1018" s="587">
        <f t="shared" si="143"/>
        <v>0</v>
      </c>
    </row>
    <row r="1019" spans="1:53" s="17" customFormat="1" ht="16.75" hidden="1" customHeight="1" outlineLevel="2">
      <c r="A1019" s="1163">
        <v>492</v>
      </c>
      <c r="B1019" s="1164"/>
      <c r="C1019" s="1165"/>
      <c r="D1019" s="1166"/>
      <c r="E1019" s="587">
        <f t="shared" si="135"/>
        <v>0</v>
      </c>
      <c r="G1019" s="1163">
        <v>492</v>
      </c>
      <c r="H1019" s="1164"/>
      <c r="I1019" s="1165"/>
      <c r="J1019" s="1166"/>
      <c r="K1019" s="587">
        <f t="shared" si="136"/>
        <v>0</v>
      </c>
      <c r="M1019" s="1163">
        <v>492</v>
      </c>
      <c r="N1019" s="1164"/>
      <c r="O1019" s="1165"/>
      <c r="P1019" s="1166"/>
      <c r="Q1019" s="587">
        <f t="shared" si="137"/>
        <v>0</v>
      </c>
      <c r="S1019" s="1163">
        <v>492</v>
      </c>
      <c r="T1019" s="1164"/>
      <c r="U1019" s="1165"/>
      <c r="V1019" s="1166"/>
      <c r="W1019" s="587">
        <f t="shared" si="138"/>
        <v>0</v>
      </c>
      <c r="Y1019" s="1163">
        <v>492</v>
      </c>
      <c r="Z1019" s="1164"/>
      <c r="AA1019" s="1165"/>
      <c r="AB1019" s="1166"/>
      <c r="AC1019" s="587">
        <f t="shared" si="139"/>
        <v>0</v>
      </c>
      <c r="AE1019" s="1163">
        <v>492</v>
      </c>
      <c r="AF1019" s="1164"/>
      <c r="AG1019" s="1165"/>
      <c r="AH1019" s="1166"/>
      <c r="AI1019" s="587">
        <f t="shared" si="140"/>
        <v>0</v>
      </c>
      <c r="AK1019" s="1163">
        <v>492</v>
      </c>
      <c r="AL1019" s="1164"/>
      <c r="AM1019" s="1165"/>
      <c r="AN1019" s="1166"/>
      <c r="AO1019" s="587">
        <f t="shared" si="141"/>
        <v>0</v>
      </c>
      <c r="AQ1019" s="1163">
        <v>492</v>
      </c>
      <c r="AR1019" s="1164"/>
      <c r="AS1019" s="1165"/>
      <c r="AT1019" s="1166"/>
      <c r="AU1019" s="587">
        <f t="shared" si="142"/>
        <v>0</v>
      </c>
      <c r="AW1019" s="1163">
        <v>492</v>
      </c>
      <c r="AX1019" s="1164"/>
      <c r="AY1019" s="1165"/>
      <c r="AZ1019" s="1166"/>
      <c r="BA1019" s="587">
        <f t="shared" si="143"/>
        <v>0</v>
      </c>
    </row>
    <row r="1020" spans="1:53" s="17" customFormat="1" ht="16.75" hidden="1" customHeight="1" outlineLevel="2">
      <c r="A1020" s="1163">
        <v>493</v>
      </c>
      <c r="B1020" s="1164"/>
      <c r="C1020" s="1165"/>
      <c r="D1020" s="1166"/>
      <c r="E1020" s="587">
        <f t="shared" si="135"/>
        <v>0</v>
      </c>
      <c r="G1020" s="1163">
        <v>493</v>
      </c>
      <c r="H1020" s="1164"/>
      <c r="I1020" s="1165"/>
      <c r="J1020" s="1166"/>
      <c r="K1020" s="587">
        <f t="shared" si="136"/>
        <v>0</v>
      </c>
      <c r="M1020" s="1163">
        <v>493</v>
      </c>
      <c r="N1020" s="1164"/>
      <c r="O1020" s="1165"/>
      <c r="P1020" s="1166"/>
      <c r="Q1020" s="587">
        <f t="shared" si="137"/>
        <v>0</v>
      </c>
      <c r="S1020" s="1163">
        <v>493</v>
      </c>
      <c r="T1020" s="1164"/>
      <c r="U1020" s="1165"/>
      <c r="V1020" s="1166"/>
      <c r="W1020" s="587">
        <f t="shared" si="138"/>
        <v>0</v>
      </c>
      <c r="Y1020" s="1163">
        <v>493</v>
      </c>
      <c r="Z1020" s="1164"/>
      <c r="AA1020" s="1165"/>
      <c r="AB1020" s="1166"/>
      <c r="AC1020" s="587">
        <f t="shared" si="139"/>
        <v>0</v>
      </c>
      <c r="AE1020" s="1163">
        <v>493</v>
      </c>
      <c r="AF1020" s="1164"/>
      <c r="AG1020" s="1165"/>
      <c r="AH1020" s="1166"/>
      <c r="AI1020" s="587">
        <f t="shared" si="140"/>
        <v>0</v>
      </c>
      <c r="AK1020" s="1163">
        <v>493</v>
      </c>
      <c r="AL1020" s="1164"/>
      <c r="AM1020" s="1165"/>
      <c r="AN1020" s="1166"/>
      <c r="AO1020" s="587">
        <f t="shared" si="141"/>
        <v>0</v>
      </c>
      <c r="AQ1020" s="1163">
        <v>493</v>
      </c>
      <c r="AR1020" s="1164"/>
      <c r="AS1020" s="1165"/>
      <c r="AT1020" s="1166"/>
      <c r="AU1020" s="587">
        <f t="shared" si="142"/>
        <v>0</v>
      </c>
      <c r="AW1020" s="1163">
        <v>493</v>
      </c>
      <c r="AX1020" s="1164"/>
      <c r="AY1020" s="1165"/>
      <c r="AZ1020" s="1166"/>
      <c r="BA1020" s="587">
        <f t="shared" si="143"/>
        <v>0</v>
      </c>
    </row>
    <row r="1021" spans="1:53" s="17" customFormat="1" ht="16.75" hidden="1" customHeight="1" outlineLevel="2">
      <c r="A1021" s="1163">
        <v>494</v>
      </c>
      <c r="B1021" s="1164"/>
      <c r="C1021" s="1165"/>
      <c r="D1021" s="1166"/>
      <c r="E1021" s="587">
        <f t="shared" si="135"/>
        <v>0</v>
      </c>
      <c r="G1021" s="1163">
        <v>494</v>
      </c>
      <c r="H1021" s="1164"/>
      <c r="I1021" s="1165"/>
      <c r="J1021" s="1166"/>
      <c r="K1021" s="587">
        <f t="shared" si="136"/>
        <v>0</v>
      </c>
      <c r="M1021" s="1163">
        <v>494</v>
      </c>
      <c r="N1021" s="1164"/>
      <c r="O1021" s="1165"/>
      <c r="P1021" s="1166"/>
      <c r="Q1021" s="587">
        <f t="shared" si="137"/>
        <v>0</v>
      </c>
      <c r="S1021" s="1163">
        <v>494</v>
      </c>
      <c r="T1021" s="1164"/>
      <c r="U1021" s="1165"/>
      <c r="V1021" s="1166"/>
      <c r="W1021" s="587">
        <f t="shared" si="138"/>
        <v>0</v>
      </c>
      <c r="Y1021" s="1163">
        <v>494</v>
      </c>
      <c r="Z1021" s="1164"/>
      <c r="AA1021" s="1165"/>
      <c r="AB1021" s="1166"/>
      <c r="AC1021" s="587">
        <f t="shared" si="139"/>
        <v>0</v>
      </c>
      <c r="AE1021" s="1163">
        <v>494</v>
      </c>
      <c r="AF1021" s="1164"/>
      <c r="AG1021" s="1165"/>
      <c r="AH1021" s="1166"/>
      <c r="AI1021" s="587">
        <f t="shared" si="140"/>
        <v>0</v>
      </c>
      <c r="AK1021" s="1163">
        <v>494</v>
      </c>
      <c r="AL1021" s="1164"/>
      <c r="AM1021" s="1165"/>
      <c r="AN1021" s="1166"/>
      <c r="AO1021" s="587">
        <f t="shared" si="141"/>
        <v>0</v>
      </c>
      <c r="AQ1021" s="1163">
        <v>494</v>
      </c>
      <c r="AR1021" s="1164"/>
      <c r="AS1021" s="1165"/>
      <c r="AT1021" s="1166"/>
      <c r="AU1021" s="587">
        <f t="shared" si="142"/>
        <v>0</v>
      </c>
      <c r="AW1021" s="1163">
        <v>494</v>
      </c>
      <c r="AX1021" s="1164"/>
      <c r="AY1021" s="1165"/>
      <c r="AZ1021" s="1166"/>
      <c r="BA1021" s="587">
        <f t="shared" si="143"/>
        <v>0</v>
      </c>
    </row>
    <row r="1022" spans="1:53" s="17" customFormat="1" ht="16.75" hidden="1" customHeight="1" outlineLevel="2">
      <c r="A1022" s="1163">
        <v>495</v>
      </c>
      <c r="B1022" s="1164"/>
      <c r="C1022" s="1165"/>
      <c r="D1022" s="1166"/>
      <c r="E1022" s="587">
        <f t="shared" si="135"/>
        <v>0</v>
      </c>
      <c r="G1022" s="1163">
        <v>495</v>
      </c>
      <c r="H1022" s="1164"/>
      <c r="I1022" s="1165"/>
      <c r="J1022" s="1166"/>
      <c r="K1022" s="587">
        <f t="shared" si="136"/>
        <v>0</v>
      </c>
      <c r="M1022" s="1163">
        <v>495</v>
      </c>
      <c r="N1022" s="1164"/>
      <c r="O1022" s="1165"/>
      <c r="P1022" s="1166"/>
      <c r="Q1022" s="587">
        <f t="shared" si="137"/>
        <v>0</v>
      </c>
      <c r="S1022" s="1163">
        <v>495</v>
      </c>
      <c r="T1022" s="1164"/>
      <c r="U1022" s="1165"/>
      <c r="V1022" s="1166"/>
      <c r="W1022" s="587">
        <f t="shared" si="138"/>
        <v>0</v>
      </c>
      <c r="Y1022" s="1163">
        <v>495</v>
      </c>
      <c r="Z1022" s="1164"/>
      <c r="AA1022" s="1165"/>
      <c r="AB1022" s="1166"/>
      <c r="AC1022" s="587">
        <f t="shared" si="139"/>
        <v>0</v>
      </c>
      <c r="AE1022" s="1163">
        <v>495</v>
      </c>
      <c r="AF1022" s="1164"/>
      <c r="AG1022" s="1165"/>
      <c r="AH1022" s="1166"/>
      <c r="AI1022" s="587">
        <f t="shared" si="140"/>
        <v>0</v>
      </c>
      <c r="AK1022" s="1163">
        <v>495</v>
      </c>
      <c r="AL1022" s="1164"/>
      <c r="AM1022" s="1165"/>
      <c r="AN1022" s="1166"/>
      <c r="AO1022" s="587">
        <f t="shared" si="141"/>
        <v>0</v>
      </c>
      <c r="AQ1022" s="1163">
        <v>495</v>
      </c>
      <c r="AR1022" s="1164"/>
      <c r="AS1022" s="1165"/>
      <c r="AT1022" s="1166"/>
      <c r="AU1022" s="587">
        <f t="shared" si="142"/>
        <v>0</v>
      </c>
      <c r="AW1022" s="1163">
        <v>495</v>
      </c>
      <c r="AX1022" s="1164"/>
      <c r="AY1022" s="1165"/>
      <c r="AZ1022" s="1166"/>
      <c r="BA1022" s="587">
        <f t="shared" si="143"/>
        <v>0</v>
      </c>
    </row>
    <row r="1023" spans="1:53" s="17" customFormat="1" ht="16.75" hidden="1" customHeight="1" outlineLevel="2">
      <c r="A1023" s="1163">
        <v>496</v>
      </c>
      <c r="B1023" s="1164"/>
      <c r="C1023" s="1165"/>
      <c r="D1023" s="1166"/>
      <c r="E1023" s="587">
        <f t="shared" si="135"/>
        <v>0</v>
      </c>
      <c r="G1023" s="1163">
        <v>496</v>
      </c>
      <c r="H1023" s="1164"/>
      <c r="I1023" s="1165"/>
      <c r="J1023" s="1166"/>
      <c r="K1023" s="587">
        <f t="shared" si="136"/>
        <v>0</v>
      </c>
      <c r="M1023" s="1163">
        <v>496</v>
      </c>
      <c r="N1023" s="1164"/>
      <c r="O1023" s="1165"/>
      <c r="P1023" s="1166"/>
      <c r="Q1023" s="587">
        <f t="shared" si="137"/>
        <v>0</v>
      </c>
      <c r="S1023" s="1163">
        <v>496</v>
      </c>
      <c r="T1023" s="1164"/>
      <c r="U1023" s="1165"/>
      <c r="V1023" s="1166"/>
      <c r="W1023" s="587">
        <f t="shared" si="138"/>
        <v>0</v>
      </c>
      <c r="Y1023" s="1163">
        <v>496</v>
      </c>
      <c r="Z1023" s="1164"/>
      <c r="AA1023" s="1165"/>
      <c r="AB1023" s="1166"/>
      <c r="AC1023" s="587">
        <f t="shared" si="139"/>
        <v>0</v>
      </c>
      <c r="AE1023" s="1163">
        <v>496</v>
      </c>
      <c r="AF1023" s="1164"/>
      <c r="AG1023" s="1165"/>
      <c r="AH1023" s="1166"/>
      <c r="AI1023" s="587">
        <f t="shared" si="140"/>
        <v>0</v>
      </c>
      <c r="AK1023" s="1163">
        <v>496</v>
      </c>
      <c r="AL1023" s="1164"/>
      <c r="AM1023" s="1165"/>
      <c r="AN1023" s="1166"/>
      <c r="AO1023" s="587">
        <f t="shared" si="141"/>
        <v>0</v>
      </c>
      <c r="AQ1023" s="1163">
        <v>496</v>
      </c>
      <c r="AR1023" s="1164"/>
      <c r="AS1023" s="1165"/>
      <c r="AT1023" s="1166"/>
      <c r="AU1023" s="587">
        <f t="shared" si="142"/>
        <v>0</v>
      </c>
      <c r="AW1023" s="1163">
        <v>496</v>
      </c>
      <c r="AX1023" s="1164"/>
      <c r="AY1023" s="1165"/>
      <c r="AZ1023" s="1166"/>
      <c r="BA1023" s="587">
        <f t="shared" si="143"/>
        <v>0</v>
      </c>
    </row>
    <row r="1024" spans="1:53" s="17" customFormat="1" ht="16.75" hidden="1" customHeight="1" outlineLevel="2">
      <c r="A1024" s="1163">
        <v>497</v>
      </c>
      <c r="B1024" s="1164"/>
      <c r="C1024" s="1165"/>
      <c r="D1024" s="1166"/>
      <c r="E1024" s="587">
        <f t="shared" si="135"/>
        <v>0</v>
      </c>
      <c r="G1024" s="1163">
        <v>497</v>
      </c>
      <c r="H1024" s="1164"/>
      <c r="I1024" s="1165"/>
      <c r="J1024" s="1166"/>
      <c r="K1024" s="587">
        <f t="shared" si="136"/>
        <v>0</v>
      </c>
      <c r="M1024" s="1163">
        <v>497</v>
      </c>
      <c r="N1024" s="1164"/>
      <c r="O1024" s="1165"/>
      <c r="P1024" s="1166"/>
      <c r="Q1024" s="587">
        <f t="shared" si="137"/>
        <v>0</v>
      </c>
      <c r="S1024" s="1163">
        <v>497</v>
      </c>
      <c r="T1024" s="1164"/>
      <c r="U1024" s="1165"/>
      <c r="V1024" s="1166"/>
      <c r="W1024" s="587">
        <f t="shared" si="138"/>
        <v>0</v>
      </c>
      <c r="Y1024" s="1163">
        <v>497</v>
      </c>
      <c r="Z1024" s="1164"/>
      <c r="AA1024" s="1165"/>
      <c r="AB1024" s="1166"/>
      <c r="AC1024" s="587">
        <f t="shared" si="139"/>
        <v>0</v>
      </c>
      <c r="AE1024" s="1163">
        <v>497</v>
      </c>
      <c r="AF1024" s="1164"/>
      <c r="AG1024" s="1165"/>
      <c r="AH1024" s="1166"/>
      <c r="AI1024" s="587">
        <f t="shared" si="140"/>
        <v>0</v>
      </c>
      <c r="AK1024" s="1163">
        <v>497</v>
      </c>
      <c r="AL1024" s="1164"/>
      <c r="AM1024" s="1165"/>
      <c r="AN1024" s="1166"/>
      <c r="AO1024" s="587">
        <f t="shared" si="141"/>
        <v>0</v>
      </c>
      <c r="AQ1024" s="1163">
        <v>497</v>
      </c>
      <c r="AR1024" s="1164"/>
      <c r="AS1024" s="1165"/>
      <c r="AT1024" s="1166"/>
      <c r="AU1024" s="587">
        <f t="shared" si="142"/>
        <v>0</v>
      </c>
      <c r="AW1024" s="1163">
        <v>497</v>
      </c>
      <c r="AX1024" s="1164"/>
      <c r="AY1024" s="1165"/>
      <c r="AZ1024" s="1166"/>
      <c r="BA1024" s="587">
        <f t="shared" si="143"/>
        <v>0</v>
      </c>
    </row>
    <row r="1025" spans="1:53" s="17" customFormat="1" ht="16.75" hidden="1" customHeight="1" outlineLevel="2">
      <c r="A1025" s="1163">
        <v>498</v>
      </c>
      <c r="B1025" s="1164"/>
      <c r="C1025" s="1165"/>
      <c r="D1025" s="1166"/>
      <c r="E1025" s="587">
        <f t="shared" si="135"/>
        <v>0</v>
      </c>
      <c r="G1025" s="1163">
        <v>498</v>
      </c>
      <c r="H1025" s="1164"/>
      <c r="I1025" s="1165"/>
      <c r="J1025" s="1166"/>
      <c r="K1025" s="587">
        <f t="shared" si="136"/>
        <v>0</v>
      </c>
      <c r="M1025" s="1163">
        <v>498</v>
      </c>
      <c r="N1025" s="1164"/>
      <c r="O1025" s="1165"/>
      <c r="P1025" s="1166"/>
      <c r="Q1025" s="587">
        <f t="shared" si="137"/>
        <v>0</v>
      </c>
      <c r="S1025" s="1163">
        <v>498</v>
      </c>
      <c r="T1025" s="1164"/>
      <c r="U1025" s="1165"/>
      <c r="V1025" s="1166"/>
      <c r="W1025" s="587">
        <f t="shared" si="138"/>
        <v>0</v>
      </c>
      <c r="Y1025" s="1163">
        <v>498</v>
      </c>
      <c r="Z1025" s="1164"/>
      <c r="AA1025" s="1165"/>
      <c r="AB1025" s="1166"/>
      <c r="AC1025" s="587">
        <f t="shared" si="139"/>
        <v>0</v>
      </c>
      <c r="AE1025" s="1163">
        <v>498</v>
      </c>
      <c r="AF1025" s="1164"/>
      <c r="AG1025" s="1165"/>
      <c r="AH1025" s="1166"/>
      <c r="AI1025" s="587">
        <f t="shared" si="140"/>
        <v>0</v>
      </c>
      <c r="AK1025" s="1163">
        <v>498</v>
      </c>
      <c r="AL1025" s="1164"/>
      <c r="AM1025" s="1165"/>
      <c r="AN1025" s="1166"/>
      <c r="AO1025" s="587">
        <f t="shared" si="141"/>
        <v>0</v>
      </c>
      <c r="AQ1025" s="1163">
        <v>498</v>
      </c>
      <c r="AR1025" s="1164"/>
      <c r="AS1025" s="1165"/>
      <c r="AT1025" s="1166"/>
      <c r="AU1025" s="587">
        <f t="shared" si="142"/>
        <v>0</v>
      </c>
      <c r="AW1025" s="1163">
        <v>498</v>
      </c>
      <c r="AX1025" s="1164"/>
      <c r="AY1025" s="1165"/>
      <c r="AZ1025" s="1166"/>
      <c r="BA1025" s="587">
        <f t="shared" si="143"/>
        <v>0</v>
      </c>
    </row>
    <row r="1026" spans="1:53" s="17" customFormat="1" ht="16.75" hidden="1" customHeight="1" outlineLevel="2">
      <c r="A1026" s="1163">
        <v>499</v>
      </c>
      <c r="B1026" s="1164"/>
      <c r="C1026" s="1165"/>
      <c r="D1026" s="1166"/>
      <c r="E1026" s="587">
        <f t="shared" si="135"/>
        <v>0</v>
      </c>
      <c r="G1026" s="1163">
        <v>499</v>
      </c>
      <c r="H1026" s="1164"/>
      <c r="I1026" s="1165"/>
      <c r="J1026" s="1166"/>
      <c r="K1026" s="587">
        <f t="shared" si="136"/>
        <v>0</v>
      </c>
      <c r="M1026" s="1163">
        <v>499</v>
      </c>
      <c r="N1026" s="1164"/>
      <c r="O1026" s="1165"/>
      <c r="P1026" s="1166"/>
      <c r="Q1026" s="587">
        <f t="shared" si="137"/>
        <v>0</v>
      </c>
      <c r="S1026" s="1163">
        <v>499</v>
      </c>
      <c r="T1026" s="1164"/>
      <c r="U1026" s="1165"/>
      <c r="V1026" s="1166"/>
      <c r="W1026" s="587">
        <f t="shared" si="138"/>
        <v>0</v>
      </c>
      <c r="Y1026" s="1163">
        <v>499</v>
      </c>
      <c r="Z1026" s="1164"/>
      <c r="AA1026" s="1165"/>
      <c r="AB1026" s="1166"/>
      <c r="AC1026" s="587">
        <f t="shared" si="139"/>
        <v>0</v>
      </c>
      <c r="AE1026" s="1163">
        <v>499</v>
      </c>
      <c r="AF1026" s="1164"/>
      <c r="AG1026" s="1165"/>
      <c r="AH1026" s="1166"/>
      <c r="AI1026" s="587">
        <f t="shared" si="140"/>
        <v>0</v>
      </c>
      <c r="AK1026" s="1163">
        <v>499</v>
      </c>
      <c r="AL1026" s="1164"/>
      <c r="AM1026" s="1165"/>
      <c r="AN1026" s="1166"/>
      <c r="AO1026" s="587">
        <f t="shared" si="141"/>
        <v>0</v>
      </c>
      <c r="AQ1026" s="1163">
        <v>499</v>
      </c>
      <c r="AR1026" s="1164"/>
      <c r="AS1026" s="1165"/>
      <c r="AT1026" s="1166"/>
      <c r="AU1026" s="587">
        <f t="shared" si="142"/>
        <v>0</v>
      </c>
      <c r="AW1026" s="1163">
        <v>499</v>
      </c>
      <c r="AX1026" s="1164"/>
      <c r="AY1026" s="1165"/>
      <c r="AZ1026" s="1166"/>
      <c r="BA1026" s="587">
        <f t="shared" si="143"/>
        <v>0</v>
      </c>
    </row>
    <row r="1027" spans="1:53" s="17" customFormat="1" ht="16.75" hidden="1" customHeight="1" outlineLevel="2" thickBot="1">
      <c r="A1027" s="1182">
        <v>500</v>
      </c>
      <c r="B1027" s="1183"/>
      <c r="C1027" s="1184"/>
      <c r="D1027" s="1185"/>
      <c r="E1027" s="587">
        <f t="shared" si="135"/>
        <v>0</v>
      </c>
      <c r="G1027" s="1182">
        <v>500</v>
      </c>
      <c r="H1027" s="1183"/>
      <c r="I1027" s="1184"/>
      <c r="J1027" s="1185"/>
      <c r="K1027" s="587">
        <f t="shared" si="136"/>
        <v>0</v>
      </c>
      <c r="M1027" s="1182">
        <v>500</v>
      </c>
      <c r="N1027" s="1183"/>
      <c r="O1027" s="1184"/>
      <c r="P1027" s="1185"/>
      <c r="Q1027" s="587">
        <f t="shared" si="137"/>
        <v>0</v>
      </c>
      <c r="S1027" s="1182">
        <v>500</v>
      </c>
      <c r="T1027" s="1183"/>
      <c r="U1027" s="1184"/>
      <c r="V1027" s="1185"/>
      <c r="W1027" s="587">
        <f t="shared" si="138"/>
        <v>0</v>
      </c>
      <c r="Y1027" s="1182">
        <v>500</v>
      </c>
      <c r="Z1027" s="1183"/>
      <c r="AA1027" s="1184"/>
      <c r="AB1027" s="1185"/>
      <c r="AC1027" s="587">
        <f t="shared" si="139"/>
        <v>0</v>
      </c>
      <c r="AE1027" s="1182">
        <v>500</v>
      </c>
      <c r="AF1027" s="1183"/>
      <c r="AG1027" s="1184"/>
      <c r="AH1027" s="1185"/>
      <c r="AI1027" s="587">
        <f t="shared" si="140"/>
        <v>0</v>
      </c>
      <c r="AK1027" s="1182">
        <v>500</v>
      </c>
      <c r="AL1027" s="1183"/>
      <c r="AM1027" s="1184"/>
      <c r="AN1027" s="1185"/>
      <c r="AO1027" s="587">
        <f t="shared" si="141"/>
        <v>0</v>
      </c>
      <c r="AQ1027" s="1182">
        <v>500</v>
      </c>
      <c r="AR1027" s="1183"/>
      <c r="AS1027" s="1184"/>
      <c r="AT1027" s="1185"/>
      <c r="AU1027" s="587">
        <f t="shared" si="142"/>
        <v>0</v>
      </c>
      <c r="AW1027" s="1182">
        <v>500</v>
      </c>
      <c r="AX1027" s="1183"/>
      <c r="AY1027" s="1184"/>
      <c r="AZ1027" s="1185"/>
      <c r="BA1027" s="587">
        <f t="shared" si="143"/>
        <v>0</v>
      </c>
    </row>
    <row r="1028" spans="1:53" s="20" customFormat="1" ht="32.25" customHeight="1" collapsed="1">
      <c r="A1028" s="1177" t="s">
        <v>109</v>
      </c>
      <c r="B1028" s="1177"/>
      <c r="C1028" s="1177"/>
      <c r="D1028" s="1177"/>
      <c r="G1028" s="1177" t="s">
        <v>109</v>
      </c>
      <c r="H1028" s="1177"/>
      <c r="I1028" s="1177"/>
      <c r="J1028" s="1177"/>
      <c r="M1028" s="1177" t="s">
        <v>109</v>
      </c>
      <c r="N1028" s="1177"/>
      <c r="O1028" s="1177"/>
      <c r="P1028" s="1177"/>
      <c r="S1028" s="1177" t="s">
        <v>109</v>
      </c>
      <c r="T1028" s="1177"/>
      <c r="U1028" s="1177"/>
      <c r="V1028" s="1177"/>
      <c r="Y1028" s="1177" t="s">
        <v>109</v>
      </c>
      <c r="Z1028" s="1177"/>
      <c r="AA1028" s="1177"/>
      <c r="AB1028" s="1177"/>
      <c r="AE1028" s="1177" t="s">
        <v>109</v>
      </c>
      <c r="AF1028" s="1177"/>
      <c r="AG1028" s="1177"/>
      <c r="AH1028" s="1177"/>
      <c r="AK1028" s="1177" t="s">
        <v>109</v>
      </c>
      <c r="AL1028" s="1177"/>
      <c r="AM1028" s="1177"/>
      <c r="AN1028" s="1177"/>
      <c r="AQ1028" s="1177" t="s">
        <v>109</v>
      </c>
      <c r="AR1028" s="1177"/>
      <c r="AS1028" s="1177"/>
      <c r="AT1028" s="1177"/>
      <c r="AW1028" s="1177" t="s">
        <v>109</v>
      </c>
      <c r="AX1028" s="1177"/>
      <c r="AY1028" s="1177"/>
      <c r="AZ1028" s="1177"/>
    </row>
    <row r="1029" spans="1:53" s="17" customFormat="1" ht="16.75" hidden="1" customHeight="1" outlineLevel="1">
      <c r="A1029" s="1180" t="s">
        <v>20</v>
      </c>
      <c r="B1029" s="1181"/>
      <c r="C1029" s="1181"/>
      <c r="D1029" s="27">
        <f>MIN(C1040:D1539)</f>
        <v>502.9</v>
      </c>
      <c r="G1029" s="1180" t="s">
        <v>20</v>
      </c>
      <c r="H1029" s="1181"/>
      <c r="I1029" s="1181"/>
      <c r="J1029" s="27">
        <f>MIN(I1040:J1539)</f>
        <v>538.6</v>
      </c>
      <c r="M1029" s="1180" t="s">
        <v>20</v>
      </c>
      <c r="N1029" s="1181"/>
      <c r="O1029" s="1181"/>
      <c r="P1029" s="27">
        <f>MIN(O1040:P1539)</f>
        <v>522.5</v>
      </c>
      <c r="S1029" s="1180" t="s">
        <v>20</v>
      </c>
      <c r="T1029" s="1181"/>
      <c r="U1029" s="1181"/>
      <c r="V1029" s="27">
        <f>MIN(U1040:V1539)</f>
        <v>527.9</v>
      </c>
      <c r="Y1029" s="1180" t="s">
        <v>20</v>
      </c>
      <c r="Z1029" s="1181"/>
      <c r="AA1029" s="1181"/>
      <c r="AB1029" s="27">
        <f>MIN(AA1040:AB1539)</f>
        <v>527.4</v>
      </c>
      <c r="AE1029" s="1180" t="s">
        <v>20</v>
      </c>
      <c r="AF1029" s="1181"/>
      <c r="AG1029" s="1181"/>
      <c r="AH1029" s="27">
        <f>MIN(AG1040:AH1539)</f>
        <v>514</v>
      </c>
      <c r="AK1029" s="1180" t="s">
        <v>20</v>
      </c>
      <c r="AL1029" s="1181"/>
      <c r="AM1029" s="1181"/>
      <c r="AN1029" s="27">
        <f>MIN(AM1040:AN1539)</f>
        <v>505.7</v>
      </c>
      <c r="AQ1029" s="1180" t="s">
        <v>20</v>
      </c>
      <c r="AR1029" s="1181"/>
      <c r="AS1029" s="1181"/>
      <c r="AT1029" s="27">
        <f>MIN(AS1040:AT1539)</f>
        <v>495</v>
      </c>
      <c r="AW1029" s="1180" t="s">
        <v>20</v>
      </c>
      <c r="AX1029" s="1181"/>
      <c r="AY1029" s="1181"/>
      <c r="AZ1029" s="27">
        <f>MIN(AY1040:AZ1539)</f>
        <v>503.8</v>
      </c>
    </row>
    <row r="1030" spans="1:53" s="17" customFormat="1" ht="16.75" hidden="1" customHeight="1" outlineLevel="1">
      <c r="A1030" s="1173" t="s">
        <v>21</v>
      </c>
      <c r="B1030" s="1174"/>
      <c r="C1030" s="1174"/>
      <c r="D1030" s="22">
        <f>MAX(C1040:D1539)</f>
        <v>502.9</v>
      </c>
      <c r="G1030" s="1173" t="s">
        <v>21</v>
      </c>
      <c r="H1030" s="1174"/>
      <c r="I1030" s="1174"/>
      <c r="J1030" s="22">
        <f>MAX(I1040:J1539)</f>
        <v>538.6</v>
      </c>
      <c r="M1030" s="1173" t="s">
        <v>21</v>
      </c>
      <c r="N1030" s="1174"/>
      <c r="O1030" s="1174"/>
      <c r="P1030" s="22">
        <f>MAX(O1040:P1539)</f>
        <v>522.5</v>
      </c>
      <c r="S1030" s="1173" t="s">
        <v>21</v>
      </c>
      <c r="T1030" s="1174"/>
      <c r="U1030" s="1174"/>
      <c r="V1030" s="22">
        <f>MAX(U1040:V1539)</f>
        <v>527.9</v>
      </c>
      <c r="Y1030" s="1173" t="s">
        <v>21</v>
      </c>
      <c r="Z1030" s="1174"/>
      <c r="AA1030" s="1174"/>
      <c r="AB1030" s="22">
        <f>MAX(AA1040:AB1539)</f>
        <v>527.4</v>
      </c>
      <c r="AE1030" s="1173" t="s">
        <v>21</v>
      </c>
      <c r="AF1030" s="1174"/>
      <c r="AG1030" s="1174"/>
      <c r="AH1030" s="22">
        <f>MAX(AG1040:AH1539)</f>
        <v>514</v>
      </c>
      <c r="AK1030" s="1173" t="s">
        <v>21</v>
      </c>
      <c r="AL1030" s="1174"/>
      <c r="AM1030" s="1174"/>
      <c r="AN1030" s="22">
        <f>MAX(AM1040:AN1539)</f>
        <v>505.7</v>
      </c>
      <c r="AQ1030" s="1173" t="s">
        <v>21</v>
      </c>
      <c r="AR1030" s="1174"/>
      <c r="AS1030" s="1174"/>
      <c r="AT1030" s="22">
        <f>MAX(AS1040:AT1539)</f>
        <v>495</v>
      </c>
      <c r="AW1030" s="1173" t="s">
        <v>21</v>
      </c>
      <c r="AX1030" s="1174"/>
      <c r="AY1030" s="1174"/>
      <c r="AZ1030" s="22">
        <f>MAX(AY1040:AZ1539)</f>
        <v>503.8</v>
      </c>
    </row>
    <row r="1031" spans="1:53" s="17" customFormat="1" ht="16.75" hidden="1" customHeight="1" outlineLevel="1">
      <c r="A1031" s="1173" t="s">
        <v>22</v>
      </c>
      <c r="B1031" s="1174"/>
      <c r="C1031" s="1174"/>
      <c r="D1031" s="22">
        <f>AVERAGE(C1040:D1539)</f>
        <v>502.9</v>
      </c>
      <c r="G1031" s="1173" t="s">
        <v>22</v>
      </c>
      <c r="H1031" s="1174"/>
      <c r="I1031" s="1174"/>
      <c r="J1031" s="22">
        <f>AVERAGE(I1040:J1539)</f>
        <v>538.6</v>
      </c>
      <c r="M1031" s="1173" t="s">
        <v>22</v>
      </c>
      <c r="N1031" s="1174"/>
      <c r="O1031" s="1174"/>
      <c r="P1031" s="22">
        <f>AVERAGE(O1040:P1539)</f>
        <v>522.5</v>
      </c>
      <c r="S1031" s="1173" t="s">
        <v>22</v>
      </c>
      <c r="T1031" s="1174"/>
      <c r="U1031" s="1174"/>
      <c r="V1031" s="22">
        <f>AVERAGE(U1040:V1539)</f>
        <v>527.9</v>
      </c>
      <c r="Y1031" s="1173" t="s">
        <v>22</v>
      </c>
      <c r="Z1031" s="1174"/>
      <c r="AA1031" s="1174"/>
      <c r="AB1031" s="22">
        <f>AVERAGE(AA1040:AB1539)</f>
        <v>527.4</v>
      </c>
      <c r="AE1031" s="1173" t="s">
        <v>22</v>
      </c>
      <c r="AF1031" s="1174"/>
      <c r="AG1031" s="1174"/>
      <c r="AH1031" s="22">
        <f>AVERAGE(AG1040:AH1539)</f>
        <v>514</v>
      </c>
      <c r="AK1031" s="1173" t="s">
        <v>22</v>
      </c>
      <c r="AL1031" s="1174"/>
      <c r="AM1031" s="1174"/>
      <c r="AN1031" s="22">
        <f>AVERAGE(AM1040:AN1539)</f>
        <v>505.7</v>
      </c>
      <c r="AQ1031" s="1173" t="s">
        <v>22</v>
      </c>
      <c r="AR1031" s="1174"/>
      <c r="AS1031" s="1174"/>
      <c r="AT1031" s="22">
        <f>AVERAGE(AS1040:AT1539)</f>
        <v>495</v>
      </c>
      <c r="AW1031" s="1173" t="s">
        <v>22</v>
      </c>
      <c r="AX1031" s="1174"/>
      <c r="AY1031" s="1174"/>
      <c r="AZ1031" s="22">
        <f>AVERAGE(AY1040:AZ1539)</f>
        <v>503.8</v>
      </c>
    </row>
    <row r="1032" spans="1:53" s="17" customFormat="1" ht="33.75" hidden="1" customHeight="1" outlineLevel="1">
      <c r="A1032" s="1175" t="s">
        <v>23</v>
      </c>
      <c r="B1032" s="1174"/>
      <c r="C1032" s="1174"/>
      <c r="D1032" s="22">
        <f>D1031*1.1</f>
        <v>553.19000000000005</v>
      </c>
      <c r="G1032" s="1175" t="s">
        <v>23</v>
      </c>
      <c r="H1032" s="1174"/>
      <c r="I1032" s="1174"/>
      <c r="J1032" s="22">
        <f>J1031*1.1</f>
        <v>592.46</v>
      </c>
      <c r="M1032" s="1175" t="s">
        <v>23</v>
      </c>
      <c r="N1032" s="1174"/>
      <c r="O1032" s="1174"/>
      <c r="P1032" s="22">
        <f>P1031*1.1</f>
        <v>574.75</v>
      </c>
      <c r="S1032" s="1175" t="s">
        <v>23</v>
      </c>
      <c r="T1032" s="1174"/>
      <c r="U1032" s="1174"/>
      <c r="V1032" s="22">
        <f>V1031*1.1</f>
        <v>580.69000000000005</v>
      </c>
      <c r="Y1032" s="1175" t="s">
        <v>23</v>
      </c>
      <c r="Z1032" s="1174"/>
      <c r="AA1032" s="1174"/>
      <c r="AB1032" s="22">
        <f>AB1031*1.1</f>
        <v>580.14</v>
      </c>
      <c r="AE1032" s="1175" t="s">
        <v>23</v>
      </c>
      <c r="AF1032" s="1174"/>
      <c r="AG1032" s="1174"/>
      <c r="AH1032" s="22">
        <f>AH1031*1.1</f>
        <v>565.40000000000009</v>
      </c>
      <c r="AK1032" s="1175" t="s">
        <v>23</v>
      </c>
      <c r="AL1032" s="1174"/>
      <c r="AM1032" s="1174"/>
      <c r="AN1032" s="22">
        <f>AN1031*1.1</f>
        <v>556.27</v>
      </c>
      <c r="AQ1032" s="1175" t="s">
        <v>23</v>
      </c>
      <c r="AR1032" s="1174"/>
      <c r="AS1032" s="1174"/>
      <c r="AT1032" s="22">
        <f>AT1031*1.1</f>
        <v>544.5</v>
      </c>
      <c r="AW1032" s="1175" t="s">
        <v>23</v>
      </c>
      <c r="AX1032" s="1174"/>
      <c r="AY1032" s="1174"/>
      <c r="AZ1032" s="22">
        <f>AZ1031*1.1</f>
        <v>554.18000000000006</v>
      </c>
    </row>
    <row r="1033" spans="1:53" s="17" customFormat="1" ht="33.75" hidden="1" customHeight="1" outlineLevel="1">
      <c r="A1033" s="1175" t="s">
        <v>24</v>
      </c>
      <c r="B1033" s="1174"/>
      <c r="C1033" s="1174"/>
      <c r="D1033" s="22">
        <f>D1031*0.9</f>
        <v>452.61</v>
      </c>
      <c r="G1033" s="1175" t="s">
        <v>24</v>
      </c>
      <c r="H1033" s="1174"/>
      <c r="I1033" s="1174"/>
      <c r="J1033" s="22">
        <f>J1031*0.9</f>
        <v>484.74</v>
      </c>
      <c r="M1033" s="1175" t="s">
        <v>24</v>
      </c>
      <c r="N1033" s="1174"/>
      <c r="O1033" s="1174"/>
      <c r="P1033" s="22">
        <f>P1031*0.9</f>
        <v>470.25</v>
      </c>
      <c r="S1033" s="1175" t="s">
        <v>24</v>
      </c>
      <c r="T1033" s="1174"/>
      <c r="U1033" s="1174"/>
      <c r="V1033" s="22">
        <f>V1031*0.9</f>
        <v>475.11</v>
      </c>
      <c r="Y1033" s="1175" t="s">
        <v>24</v>
      </c>
      <c r="Z1033" s="1174"/>
      <c r="AA1033" s="1174"/>
      <c r="AB1033" s="22">
        <f>AB1031*0.9</f>
        <v>474.65999999999997</v>
      </c>
      <c r="AE1033" s="1175" t="s">
        <v>24</v>
      </c>
      <c r="AF1033" s="1174"/>
      <c r="AG1033" s="1174"/>
      <c r="AH1033" s="22">
        <f>AH1031*0.9</f>
        <v>462.6</v>
      </c>
      <c r="AK1033" s="1175" t="s">
        <v>24</v>
      </c>
      <c r="AL1033" s="1174"/>
      <c r="AM1033" s="1174"/>
      <c r="AN1033" s="22">
        <f>AN1031*0.9</f>
        <v>455.13</v>
      </c>
      <c r="AQ1033" s="1175" t="s">
        <v>24</v>
      </c>
      <c r="AR1033" s="1174"/>
      <c r="AS1033" s="1174"/>
      <c r="AT1033" s="22">
        <f>AT1031*0.9</f>
        <v>445.5</v>
      </c>
      <c r="AW1033" s="1175" t="s">
        <v>24</v>
      </c>
      <c r="AX1033" s="1174"/>
      <c r="AY1033" s="1174"/>
      <c r="AZ1033" s="22">
        <f>AZ1031*0.9</f>
        <v>453.42</v>
      </c>
    </row>
    <row r="1034" spans="1:53" s="17" customFormat="1" ht="31.5" hidden="1" customHeight="1" outlineLevel="1">
      <c r="A1034" s="1175" t="s">
        <v>25</v>
      </c>
      <c r="B1034" s="1174"/>
      <c r="C1034" s="1174"/>
      <c r="D1034" s="23">
        <f>SUM(E1040:E1539)</f>
        <v>1</v>
      </c>
      <c r="G1034" s="1175" t="s">
        <v>25</v>
      </c>
      <c r="H1034" s="1174"/>
      <c r="I1034" s="1174"/>
      <c r="J1034" s="23">
        <f>SUM(K1040:K1539)</f>
        <v>1</v>
      </c>
      <c r="M1034" s="1175" t="s">
        <v>25</v>
      </c>
      <c r="N1034" s="1174"/>
      <c r="O1034" s="1174"/>
      <c r="P1034" s="23">
        <f>SUM(Q1040:Q1539)</f>
        <v>1</v>
      </c>
      <c r="S1034" s="1175" t="s">
        <v>25</v>
      </c>
      <c r="T1034" s="1174"/>
      <c r="U1034" s="1174"/>
      <c r="V1034" s="23">
        <f>SUM(W1040:W1539)</f>
        <v>1</v>
      </c>
      <c r="Y1034" s="1175" t="s">
        <v>25</v>
      </c>
      <c r="Z1034" s="1174"/>
      <c r="AA1034" s="1174"/>
      <c r="AB1034" s="23">
        <f>SUM(AC1040:AC1539)</f>
        <v>1</v>
      </c>
      <c r="AE1034" s="1175" t="s">
        <v>25</v>
      </c>
      <c r="AF1034" s="1174"/>
      <c r="AG1034" s="1174"/>
      <c r="AH1034" s="23">
        <f>SUM(AI1040:AI1539)</f>
        <v>1</v>
      </c>
      <c r="AK1034" s="1175" t="s">
        <v>25</v>
      </c>
      <c r="AL1034" s="1174"/>
      <c r="AM1034" s="1174"/>
      <c r="AN1034" s="23">
        <f>SUM(AO1040:AO1539)</f>
        <v>1</v>
      </c>
      <c r="AQ1034" s="1175" t="s">
        <v>25</v>
      </c>
      <c r="AR1034" s="1174"/>
      <c r="AS1034" s="1174"/>
      <c r="AT1034" s="23">
        <f>SUM(AU1040:AU1539)</f>
        <v>1</v>
      </c>
      <c r="AW1034" s="1175" t="s">
        <v>25</v>
      </c>
      <c r="AX1034" s="1174"/>
      <c r="AY1034" s="1174"/>
      <c r="AZ1034" s="23">
        <f>SUM(BA1040:BA1539)</f>
        <v>1</v>
      </c>
    </row>
    <row r="1035" spans="1:53" s="17" customFormat="1" ht="16.75" hidden="1" customHeight="1" outlineLevel="1">
      <c r="A1035" s="1173" t="s">
        <v>26</v>
      </c>
      <c r="B1035" s="1174"/>
      <c r="C1035" s="1174"/>
      <c r="D1035" s="88">
        <f>D1034/COUNTA(C1040:D1539)</f>
        <v>1</v>
      </c>
      <c r="G1035" s="1173" t="s">
        <v>26</v>
      </c>
      <c r="H1035" s="1174"/>
      <c r="I1035" s="1174"/>
      <c r="J1035" s="88">
        <f>J1034/COUNTA(I1040:J1539)</f>
        <v>1</v>
      </c>
      <c r="M1035" s="1173" t="s">
        <v>26</v>
      </c>
      <c r="N1035" s="1174"/>
      <c r="O1035" s="1174"/>
      <c r="P1035" s="88">
        <f>P1034/COUNTA(O1040:P1539)</f>
        <v>1</v>
      </c>
      <c r="S1035" s="1173" t="s">
        <v>26</v>
      </c>
      <c r="T1035" s="1174"/>
      <c r="U1035" s="1174"/>
      <c r="V1035" s="88">
        <f>V1034/COUNTA(U1040:V1539)</f>
        <v>1</v>
      </c>
      <c r="Y1035" s="1173" t="s">
        <v>26</v>
      </c>
      <c r="Z1035" s="1174"/>
      <c r="AA1035" s="1174"/>
      <c r="AB1035" s="88">
        <f>AB1034/COUNTA(AA1040:AB1539)</f>
        <v>1</v>
      </c>
      <c r="AE1035" s="1173" t="s">
        <v>26</v>
      </c>
      <c r="AF1035" s="1174"/>
      <c r="AG1035" s="1174"/>
      <c r="AH1035" s="88">
        <f>AH1034/COUNTA(AG1040:AH1539)</f>
        <v>1</v>
      </c>
      <c r="AK1035" s="1173" t="s">
        <v>26</v>
      </c>
      <c r="AL1035" s="1174"/>
      <c r="AM1035" s="1174"/>
      <c r="AN1035" s="88">
        <f>AN1034/COUNTA(AM1040:AN1539)</f>
        <v>1</v>
      </c>
      <c r="AQ1035" s="1173" t="s">
        <v>26</v>
      </c>
      <c r="AR1035" s="1174"/>
      <c r="AS1035" s="1174"/>
      <c r="AT1035" s="88">
        <f>AT1034/COUNTA(AS1040:AT1539)</f>
        <v>1</v>
      </c>
      <c r="AW1035" s="1173" t="s">
        <v>26</v>
      </c>
      <c r="AX1035" s="1174"/>
      <c r="AY1035" s="1174"/>
      <c r="AZ1035" s="88">
        <f>AZ1034/COUNTA(AY1040:AZ1539)</f>
        <v>1</v>
      </c>
    </row>
    <row r="1036" spans="1:53" s="17" customFormat="1" ht="16.75" hidden="1" customHeight="1" outlineLevel="1">
      <c r="A1036" s="1173" t="s">
        <v>466</v>
      </c>
      <c r="B1036" s="1174"/>
      <c r="C1036" s="1174"/>
      <c r="D1036" s="722"/>
      <c r="G1036" s="1173" t="s">
        <v>466</v>
      </c>
      <c r="H1036" s="1174"/>
      <c r="I1036" s="1174"/>
      <c r="J1036" s="722"/>
      <c r="M1036" s="1173" t="s">
        <v>466</v>
      </c>
      <c r="N1036" s="1174"/>
      <c r="O1036" s="1174"/>
      <c r="P1036" s="722"/>
      <c r="S1036" s="1173" t="s">
        <v>466</v>
      </c>
      <c r="T1036" s="1174"/>
      <c r="U1036" s="1174"/>
      <c r="V1036" s="722"/>
      <c r="Y1036" s="1173" t="s">
        <v>466</v>
      </c>
      <c r="Z1036" s="1174"/>
      <c r="AA1036" s="1174"/>
      <c r="AB1036" s="722"/>
      <c r="AE1036" s="1173" t="s">
        <v>466</v>
      </c>
      <c r="AF1036" s="1174"/>
      <c r="AG1036" s="1174"/>
      <c r="AH1036" s="722"/>
      <c r="AK1036" s="1173" t="s">
        <v>466</v>
      </c>
      <c r="AL1036" s="1174"/>
      <c r="AM1036" s="1174"/>
      <c r="AN1036" s="722"/>
      <c r="AQ1036" s="1173" t="s">
        <v>466</v>
      </c>
      <c r="AR1036" s="1174"/>
      <c r="AS1036" s="1174"/>
      <c r="AT1036" s="722"/>
      <c r="AW1036" s="1173" t="s">
        <v>466</v>
      </c>
      <c r="AX1036" s="1174"/>
      <c r="AY1036" s="1174"/>
      <c r="AZ1036" s="722"/>
    </row>
    <row r="1037" spans="1:53" s="17" customFormat="1" ht="17.25" hidden="1" customHeight="1" outlineLevel="1" thickBot="1">
      <c r="A1037" s="1167" t="s">
        <v>407</v>
      </c>
      <c r="B1037" s="1168"/>
      <c r="C1037" s="1168"/>
      <c r="D1037" s="586" t="e">
        <f>STDEV(C1040:C1539)/D1031</f>
        <v>#DIV/0!</v>
      </c>
      <c r="G1037" s="1167" t="s">
        <v>407</v>
      </c>
      <c r="H1037" s="1168"/>
      <c r="I1037" s="1168"/>
      <c r="J1037" s="586" t="e">
        <f>STDEV(I1040:I1539)/J1031</f>
        <v>#DIV/0!</v>
      </c>
      <c r="M1037" s="1167" t="s">
        <v>407</v>
      </c>
      <c r="N1037" s="1168"/>
      <c r="O1037" s="1168"/>
      <c r="P1037" s="586" t="e">
        <f>STDEV(O1040:O1539)/P1031</f>
        <v>#DIV/0!</v>
      </c>
      <c r="S1037" s="1167" t="s">
        <v>407</v>
      </c>
      <c r="T1037" s="1168"/>
      <c r="U1037" s="1168"/>
      <c r="V1037" s="586" t="e">
        <f>STDEV(U1040:U1539)/V1031</f>
        <v>#DIV/0!</v>
      </c>
      <c r="Y1037" s="1167" t="s">
        <v>407</v>
      </c>
      <c r="Z1037" s="1168"/>
      <c r="AA1037" s="1168"/>
      <c r="AB1037" s="586" t="e">
        <f>STDEV(AA1040:AA1539)/AB1031</f>
        <v>#DIV/0!</v>
      </c>
      <c r="AE1037" s="1167" t="s">
        <v>407</v>
      </c>
      <c r="AF1037" s="1168"/>
      <c r="AG1037" s="1168"/>
      <c r="AH1037" s="586" t="e">
        <f>STDEV(AG1040:AG1539)/AH1031</f>
        <v>#DIV/0!</v>
      </c>
      <c r="AK1037" s="1167" t="s">
        <v>407</v>
      </c>
      <c r="AL1037" s="1168"/>
      <c r="AM1037" s="1168"/>
      <c r="AN1037" s="586" t="e">
        <f>STDEV(AM1040:AM1539)/AN1031</f>
        <v>#DIV/0!</v>
      </c>
      <c r="AQ1037" s="1167" t="s">
        <v>407</v>
      </c>
      <c r="AR1037" s="1168"/>
      <c r="AS1037" s="1168"/>
      <c r="AT1037" s="586" t="e">
        <f>STDEV(AS1040:AS1539)/AT1031</f>
        <v>#DIV/0!</v>
      </c>
      <c r="AW1037" s="1167" t="s">
        <v>407</v>
      </c>
      <c r="AX1037" s="1168"/>
      <c r="AY1037" s="1168"/>
      <c r="AZ1037" s="586" t="e">
        <f>STDEV(AY1040:AY1539)/AZ1031</f>
        <v>#DIV/0!</v>
      </c>
    </row>
    <row r="1038" spans="1:53" s="17" customFormat="1" ht="6.75" hidden="1" customHeight="1" outlineLevel="1" thickBot="1">
      <c r="B1038" s="25"/>
      <c r="C1038" s="25"/>
      <c r="D1038" s="26"/>
      <c r="H1038" s="25"/>
      <c r="I1038" s="25"/>
      <c r="J1038" s="26"/>
      <c r="N1038" s="25"/>
      <c r="O1038" s="25"/>
      <c r="P1038" s="26"/>
      <c r="T1038" s="25"/>
      <c r="U1038" s="25"/>
      <c r="V1038" s="26"/>
      <c r="Z1038" s="25"/>
      <c r="AA1038" s="25"/>
      <c r="AB1038" s="26"/>
      <c r="AF1038" s="25"/>
      <c r="AG1038" s="25"/>
      <c r="AH1038" s="26"/>
      <c r="AL1038" s="25"/>
      <c r="AM1038" s="25"/>
      <c r="AN1038" s="26"/>
      <c r="AR1038" s="25"/>
      <c r="AS1038" s="25"/>
      <c r="AT1038" s="26"/>
      <c r="AX1038" s="25"/>
      <c r="AY1038" s="25"/>
      <c r="AZ1038" s="26"/>
    </row>
    <row r="1039" spans="1:53" s="17" customFormat="1" ht="16.75" hidden="1" customHeight="1" outlineLevel="2">
      <c r="A1039" s="1169" t="s">
        <v>27</v>
      </c>
      <c r="B1039" s="1170"/>
      <c r="C1039" s="1171" t="s">
        <v>28</v>
      </c>
      <c r="D1039" s="1172"/>
      <c r="G1039" s="1169" t="s">
        <v>27</v>
      </c>
      <c r="H1039" s="1170"/>
      <c r="I1039" s="1171" t="s">
        <v>28</v>
      </c>
      <c r="J1039" s="1172"/>
      <c r="M1039" s="1169" t="s">
        <v>27</v>
      </c>
      <c r="N1039" s="1170"/>
      <c r="O1039" s="1171" t="s">
        <v>28</v>
      </c>
      <c r="P1039" s="1172"/>
      <c r="S1039" s="1169" t="s">
        <v>27</v>
      </c>
      <c r="T1039" s="1170"/>
      <c r="U1039" s="1171" t="s">
        <v>28</v>
      </c>
      <c r="V1039" s="1172"/>
      <c r="Y1039" s="1169" t="s">
        <v>27</v>
      </c>
      <c r="Z1039" s="1170"/>
      <c r="AA1039" s="1171" t="s">
        <v>28</v>
      </c>
      <c r="AB1039" s="1172"/>
      <c r="AE1039" s="1169" t="s">
        <v>27</v>
      </c>
      <c r="AF1039" s="1170"/>
      <c r="AG1039" s="1171" t="s">
        <v>28</v>
      </c>
      <c r="AH1039" s="1172"/>
      <c r="AK1039" s="1169" t="s">
        <v>27</v>
      </c>
      <c r="AL1039" s="1170"/>
      <c r="AM1039" s="1171" t="s">
        <v>28</v>
      </c>
      <c r="AN1039" s="1172"/>
      <c r="AQ1039" s="1169" t="s">
        <v>27</v>
      </c>
      <c r="AR1039" s="1170"/>
      <c r="AS1039" s="1171" t="s">
        <v>28</v>
      </c>
      <c r="AT1039" s="1172"/>
      <c r="AW1039" s="1169" t="s">
        <v>27</v>
      </c>
      <c r="AX1039" s="1170"/>
      <c r="AY1039" s="1171" t="s">
        <v>28</v>
      </c>
      <c r="AZ1039" s="1172"/>
    </row>
    <row r="1040" spans="1:53" s="17" customFormat="1" ht="16.75" hidden="1" customHeight="1" outlineLevel="2">
      <c r="A1040" s="1163">
        <v>1</v>
      </c>
      <c r="B1040" s="1164"/>
      <c r="C1040" s="1165">
        <v>502.9</v>
      </c>
      <c r="D1040" s="1166"/>
      <c r="E1040" s="587">
        <f>IF(AND(C1040&gt;=D$1033,C1040&lt;=D$1032),1,0)</f>
        <v>1</v>
      </c>
      <c r="G1040" s="1163">
        <v>1</v>
      </c>
      <c r="H1040" s="1164"/>
      <c r="I1040" s="1165">
        <v>538.6</v>
      </c>
      <c r="J1040" s="1166"/>
      <c r="K1040" s="587">
        <f>IF(AND(I1040&gt;=J$1033,I1040&lt;=J$1032),1,0)</f>
        <v>1</v>
      </c>
      <c r="M1040" s="1163">
        <v>1</v>
      </c>
      <c r="N1040" s="1164"/>
      <c r="O1040" s="1165">
        <v>522.5</v>
      </c>
      <c r="P1040" s="1166"/>
      <c r="Q1040" s="587">
        <f>IF(AND(O1040&gt;=P$1033,O1040&lt;=P$1032),1,0)</f>
        <v>1</v>
      </c>
      <c r="S1040" s="1163">
        <v>1</v>
      </c>
      <c r="T1040" s="1164"/>
      <c r="U1040" s="1165">
        <v>527.9</v>
      </c>
      <c r="V1040" s="1166"/>
      <c r="W1040" s="587">
        <f>IF(AND(U1040&gt;=V$1033,U1040&lt;=V$1032),1,0)</f>
        <v>1</v>
      </c>
      <c r="Y1040" s="1163">
        <v>1</v>
      </c>
      <c r="Z1040" s="1164"/>
      <c r="AA1040" s="1165">
        <v>527.4</v>
      </c>
      <c r="AB1040" s="1166"/>
      <c r="AC1040" s="587">
        <f>IF(AND(AA1040&gt;=AB$1033,AA1040&lt;=AB$1032),1,0)</f>
        <v>1</v>
      </c>
      <c r="AE1040" s="1163">
        <v>1</v>
      </c>
      <c r="AF1040" s="1164"/>
      <c r="AG1040" s="1165">
        <v>514</v>
      </c>
      <c r="AH1040" s="1166"/>
      <c r="AI1040" s="587">
        <f>IF(AND(AG1040&gt;=AH$1033,AG1040&lt;=AH$1032),1,0)</f>
        <v>1</v>
      </c>
      <c r="AK1040" s="1163">
        <v>1</v>
      </c>
      <c r="AL1040" s="1164"/>
      <c r="AM1040" s="1165">
        <v>505.7</v>
      </c>
      <c r="AN1040" s="1166"/>
      <c r="AO1040" s="587">
        <f>IF(AND(AM1040&gt;=AN$1033,AM1040&lt;=AN$1032),1,0)</f>
        <v>1</v>
      </c>
      <c r="AQ1040" s="1163">
        <v>1</v>
      </c>
      <c r="AR1040" s="1164"/>
      <c r="AS1040" s="1165">
        <v>495</v>
      </c>
      <c r="AT1040" s="1166"/>
      <c r="AU1040" s="587">
        <f>IF(AND(AS1040&gt;=AT$1033,AS1040&lt;=AT$1032),1,0)</f>
        <v>1</v>
      </c>
      <c r="AW1040" s="1163">
        <v>1</v>
      </c>
      <c r="AX1040" s="1164"/>
      <c r="AY1040" s="1165">
        <v>503.8</v>
      </c>
      <c r="AZ1040" s="1166"/>
      <c r="BA1040" s="587">
        <f>IF(AND(AY1040&gt;=AZ$1033,AY1040&lt;=AZ$1032),1,0)</f>
        <v>1</v>
      </c>
    </row>
    <row r="1041" spans="1:53" s="17" customFormat="1" ht="16.75" hidden="1" customHeight="1" outlineLevel="2">
      <c r="A1041" s="1163">
        <v>2</v>
      </c>
      <c r="B1041" s="1164"/>
      <c r="C1041" s="1165"/>
      <c r="D1041" s="1166"/>
      <c r="E1041" s="587">
        <f t="shared" ref="E1041:E1234" si="144">IF(AND(C1041&gt;=D$1033,C1041&lt;=D$1032),1,0)</f>
        <v>0</v>
      </c>
      <c r="G1041" s="1163">
        <v>2</v>
      </c>
      <c r="H1041" s="1164"/>
      <c r="I1041" s="1165"/>
      <c r="J1041" s="1166"/>
      <c r="K1041" s="587">
        <f t="shared" ref="K1041:K1055" si="145">IF(AND(I1041&gt;=J$1033,I1041&lt;=J$1032),1,0)</f>
        <v>0</v>
      </c>
      <c r="M1041" s="1163">
        <v>2</v>
      </c>
      <c r="N1041" s="1164"/>
      <c r="O1041" s="1165"/>
      <c r="P1041" s="1166"/>
      <c r="Q1041" s="587">
        <f t="shared" ref="Q1041:Q1055" si="146">IF(AND(O1041&gt;=P$1033,O1041&lt;=P$1032),1,0)</f>
        <v>0</v>
      </c>
      <c r="S1041" s="1163">
        <v>2</v>
      </c>
      <c r="T1041" s="1164"/>
      <c r="U1041" s="1165"/>
      <c r="V1041" s="1166"/>
      <c r="W1041" s="587">
        <f t="shared" ref="W1041:W1055" si="147">IF(AND(U1041&gt;=V$1033,U1041&lt;=V$1032),1,0)</f>
        <v>0</v>
      </c>
      <c r="Y1041" s="1163">
        <v>2</v>
      </c>
      <c r="Z1041" s="1164"/>
      <c r="AA1041" s="1165"/>
      <c r="AB1041" s="1166"/>
      <c r="AC1041" s="587">
        <f t="shared" ref="AC1041:AC1055" si="148">IF(AND(AA1041&gt;=AB$1033,AA1041&lt;=AB$1032),1,0)</f>
        <v>0</v>
      </c>
      <c r="AE1041" s="1163">
        <v>2</v>
      </c>
      <c r="AF1041" s="1164"/>
      <c r="AG1041" s="1165"/>
      <c r="AH1041" s="1166"/>
      <c r="AI1041" s="587">
        <f t="shared" ref="AI1041:AI1055" si="149">IF(AND(AG1041&gt;=AH$1033,AG1041&lt;=AH$1032),1,0)</f>
        <v>0</v>
      </c>
      <c r="AK1041" s="1163">
        <v>2</v>
      </c>
      <c r="AL1041" s="1164"/>
      <c r="AM1041" s="1165"/>
      <c r="AN1041" s="1166"/>
      <c r="AO1041" s="587">
        <f t="shared" ref="AO1041:AO1055" si="150">IF(AND(AM1041&gt;=AN$1033,AM1041&lt;=AN$1032),1,0)</f>
        <v>0</v>
      </c>
      <c r="AQ1041" s="1163">
        <v>2</v>
      </c>
      <c r="AR1041" s="1164"/>
      <c r="AS1041" s="1165"/>
      <c r="AT1041" s="1166"/>
      <c r="AU1041" s="587">
        <f t="shared" ref="AU1041:AU1055" si="151">IF(AND(AS1041&gt;=AT$1033,AS1041&lt;=AT$1032),1,0)</f>
        <v>0</v>
      </c>
      <c r="AW1041" s="1163">
        <v>2</v>
      </c>
      <c r="AX1041" s="1164"/>
      <c r="AY1041" s="1165"/>
      <c r="AZ1041" s="1166"/>
      <c r="BA1041" s="587">
        <f t="shared" ref="BA1041:BA1055" si="152">IF(AND(AY1041&gt;=AZ$1033,AY1041&lt;=AZ$1032),1,0)</f>
        <v>0</v>
      </c>
    </row>
    <row r="1042" spans="1:53" s="17" customFormat="1" ht="16.75" hidden="1" customHeight="1" outlineLevel="2">
      <c r="A1042" s="1163">
        <v>3</v>
      </c>
      <c r="B1042" s="1164"/>
      <c r="C1042" s="1165"/>
      <c r="D1042" s="1166"/>
      <c r="E1042" s="587">
        <f t="shared" si="144"/>
        <v>0</v>
      </c>
      <c r="G1042" s="1163">
        <v>3</v>
      </c>
      <c r="H1042" s="1164"/>
      <c r="I1042" s="1165"/>
      <c r="J1042" s="1166"/>
      <c r="K1042" s="587">
        <f t="shared" si="145"/>
        <v>0</v>
      </c>
      <c r="M1042" s="1163">
        <v>3</v>
      </c>
      <c r="N1042" s="1164"/>
      <c r="O1042" s="1165"/>
      <c r="P1042" s="1166"/>
      <c r="Q1042" s="587">
        <f t="shared" si="146"/>
        <v>0</v>
      </c>
      <c r="S1042" s="1163">
        <v>3</v>
      </c>
      <c r="T1042" s="1164"/>
      <c r="U1042" s="1165"/>
      <c r="V1042" s="1166"/>
      <c r="W1042" s="587">
        <f t="shared" si="147"/>
        <v>0</v>
      </c>
      <c r="Y1042" s="1163">
        <v>3</v>
      </c>
      <c r="Z1042" s="1164"/>
      <c r="AA1042" s="1165"/>
      <c r="AB1042" s="1166"/>
      <c r="AC1042" s="587">
        <f t="shared" si="148"/>
        <v>0</v>
      </c>
      <c r="AE1042" s="1163">
        <v>3</v>
      </c>
      <c r="AF1042" s="1164"/>
      <c r="AG1042" s="1165"/>
      <c r="AH1042" s="1166"/>
      <c r="AI1042" s="587">
        <f t="shared" si="149"/>
        <v>0</v>
      </c>
      <c r="AK1042" s="1163">
        <v>3</v>
      </c>
      <c r="AL1042" s="1164"/>
      <c r="AM1042" s="1165"/>
      <c r="AN1042" s="1166"/>
      <c r="AO1042" s="587">
        <f t="shared" si="150"/>
        <v>0</v>
      </c>
      <c r="AQ1042" s="1163">
        <v>3</v>
      </c>
      <c r="AR1042" s="1164"/>
      <c r="AS1042" s="1165"/>
      <c r="AT1042" s="1166"/>
      <c r="AU1042" s="587">
        <f t="shared" si="151"/>
        <v>0</v>
      </c>
      <c r="AW1042" s="1163">
        <v>3</v>
      </c>
      <c r="AX1042" s="1164"/>
      <c r="AY1042" s="1165"/>
      <c r="AZ1042" s="1166"/>
      <c r="BA1042" s="587">
        <f t="shared" si="152"/>
        <v>0</v>
      </c>
    </row>
    <row r="1043" spans="1:53" s="17" customFormat="1" ht="16.75" hidden="1" customHeight="1" outlineLevel="2">
      <c r="A1043" s="1163">
        <v>4</v>
      </c>
      <c r="B1043" s="1164"/>
      <c r="C1043" s="1165"/>
      <c r="D1043" s="1166"/>
      <c r="E1043" s="587">
        <f t="shared" si="144"/>
        <v>0</v>
      </c>
      <c r="G1043" s="1163">
        <v>4</v>
      </c>
      <c r="H1043" s="1164"/>
      <c r="I1043" s="1165"/>
      <c r="J1043" s="1166"/>
      <c r="K1043" s="587">
        <f t="shared" si="145"/>
        <v>0</v>
      </c>
      <c r="M1043" s="1163">
        <v>4</v>
      </c>
      <c r="N1043" s="1164"/>
      <c r="O1043" s="1165"/>
      <c r="P1043" s="1166"/>
      <c r="Q1043" s="587">
        <f t="shared" si="146"/>
        <v>0</v>
      </c>
      <c r="S1043" s="1163">
        <v>4</v>
      </c>
      <c r="T1043" s="1164"/>
      <c r="U1043" s="1165"/>
      <c r="V1043" s="1166"/>
      <c r="W1043" s="587">
        <f t="shared" si="147"/>
        <v>0</v>
      </c>
      <c r="Y1043" s="1163">
        <v>4</v>
      </c>
      <c r="Z1043" s="1164"/>
      <c r="AA1043" s="1165"/>
      <c r="AB1043" s="1166"/>
      <c r="AC1043" s="587">
        <f t="shared" si="148"/>
        <v>0</v>
      </c>
      <c r="AE1043" s="1163">
        <v>4</v>
      </c>
      <c r="AF1043" s="1164"/>
      <c r="AG1043" s="1165"/>
      <c r="AH1043" s="1166"/>
      <c r="AI1043" s="587">
        <f t="shared" si="149"/>
        <v>0</v>
      </c>
      <c r="AK1043" s="1163">
        <v>4</v>
      </c>
      <c r="AL1043" s="1164"/>
      <c r="AM1043" s="1165"/>
      <c r="AN1043" s="1166"/>
      <c r="AO1043" s="587">
        <f t="shared" si="150"/>
        <v>0</v>
      </c>
      <c r="AQ1043" s="1163">
        <v>4</v>
      </c>
      <c r="AR1043" s="1164"/>
      <c r="AS1043" s="1165"/>
      <c r="AT1043" s="1166"/>
      <c r="AU1043" s="587">
        <f t="shared" si="151"/>
        <v>0</v>
      </c>
      <c r="AW1043" s="1163">
        <v>4</v>
      </c>
      <c r="AX1043" s="1164"/>
      <c r="AY1043" s="1165"/>
      <c r="AZ1043" s="1166"/>
      <c r="BA1043" s="587">
        <f t="shared" si="152"/>
        <v>0</v>
      </c>
    </row>
    <row r="1044" spans="1:53" s="17" customFormat="1" ht="16.75" hidden="1" customHeight="1" outlineLevel="2">
      <c r="A1044" s="1163">
        <v>5</v>
      </c>
      <c r="B1044" s="1164"/>
      <c r="C1044" s="1165"/>
      <c r="D1044" s="1166"/>
      <c r="E1044" s="587">
        <f t="shared" si="144"/>
        <v>0</v>
      </c>
      <c r="G1044" s="1163">
        <v>5</v>
      </c>
      <c r="H1044" s="1164"/>
      <c r="I1044" s="1165"/>
      <c r="J1044" s="1166"/>
      <c r="K1044" s="587">
        <f t="shared" si="145"/>
        <v>0</v>
      </c>
      <c r="M1044" s="1163">
        <v>5</v>
      </c>
      <c r="N1044" s="1164"/>
      <c r="O1044" s="1165"/>
      <c r="P1044" s="1166"/>
      <c r="Q1044" s="587">
        <f t="shared" si="146"/>
        <v>0</v>
      </c>
      <c r="S1044" s="1163">
        <v>5</v>
      </c>
      <c r="T1044" s="1164"/>
      <c r="U1044" s="1165"/>
      <c r="V1044" s="1166"/>
      <c r="W1044" s="587">
        <f t="shared" si="147"/>
        <v>0</v>
      </c>
      <c r="Y1044" s="1163">
        <v>5</v>
      </c>
      <c r="Z1044" s="1164"/>
      <c r="AA1044" s="1165"/>
      <c r="AB1044" s="1166"/>
      <c r="AC1044" s="587">
        <f t="shared" si="148"/>
        <v>0</v>
      </c>
      <c r="AE1044" s="1163">
        <v>5</v>
      </c>
      <c r="AF1044" s="1164"/>
      <c r="AG1044" s="1165"/>
      <c r="AH1044" s="1166"/>
      <c r="AI1044" s="587">
        <f t="shared" si="149"/>
        <v>0</v>
      </c>
      <c r="AK1044" s="1163">
        <v>5</v>
      </c>
      <c r="AL1044" s="1164"/>
      <c r="AM1044" s="1165"/>
      <c r="AN1044" s="1166"/>
      <c r="AO1044" s="587">
        <f t="shared" si="150"/>
        <v>0</v>
      </c>
      <c r="AQ1044" s="1163">
        <v>5</v>
      </c>
      <c r="AR1044" s="1164"/>
      <c r="AS1044" s="1165"/>
      <c r="AT1044" s="1166"/>
      <c r="AU1044" s="587">
        <f t="shared" si="151"/>
        <v>0</v>
      </c>
      <c r="AW1044" s="1163">
        <v>5</v>
      </c>
      <c r="AX1044" s="1164"/>
      <c r="AY1044" s="1165"/>
      <c r="AZ1044" s="1166"/>
      <c r="BA1044" s="587">
        <f t="shared" si="152"/>
        <v>0</v>
      </c>
    </row>
    <row r="1045" spans="1:53" s="17" customFormat="1" ht="16.75" hidden="1" customHeight="1" outlineLevel="2">
      <c r="A1045" s="1163">
        <v>6</v>
      </c>
      <c r="B1045" s="1164"/>
      <c r="C1045" s="1165"/>
      <c r="D1045" s="1166"/>
      <c r="E1045" s="587">
        <f t="shared" si="144"/>
        <v>0</v>
      </c>
      <c r="G1045" s="1163">
        <v>6</v>
      </c>
      <c r="H1045" s="1164"/>
      <c r="I1045" s="1165"/>
      <c r="J1045" s="1166"/>
      <c r="K1045" s="587">
        <f t="shared" si="145"/>
        <v>0</v>
      </c>
      <c r="M1045" s="1163">
        <v>6</v>
      </c>
      <c r="N1045" s="1164"/>
      <c r="O1045" s="1165"/>
      <c r="P1045" s="1166"/>
      <c r="Q1045" s="587">
        <f t="shared" si="146"/>
        <v>0</v>
      </c>
      <c r="S1045" s="1163">
        <v>6</v>
      </c>
      <c r="T1045" s="1164"/>
      <c r="U1045" s="1165"/>
      <c r="V1045" s="1166"/>
      <c r="W1045" s="587">
        <f t="shared" si="147"/>
        <v>0</v>
      </c>
      <c r="Y1045" s="1163">
        <v>6</v>
      </c>
      <c r="Z1045" s="1164"/>
      <c r="AA1045" s="1165"/>
      <c r="AB1045" s="1166"/>
      <c r="AC1045" s="587">
        <f t="shared" si="148"/>
        <v>0</v>
      </c>
      <c r="AE1045" s="1163">
        <v>6</v>
      </c>
      <c r="AF1045" s="1164"/>
      <c r="AG1045" s="1165"/>
      <c r="AH1045" s="1166"/>
      <c r="AI1045" s="587">
        <f t="shared" si="149"/>
        <v>0</v>
      </c>
      <c r="AK1045" s="1163">
        <v>6</v>
      </c>
      <c r="AL1045" s="1164"/>
      <c r="AM1045" s="1165"/>
      <c r="AN1045" s="1166"/>
      <c r="AO1045" s="587">
        <f t="shared" si="150"/>
        <v>0</v>
      </c>
      <c r="AQ1045" s="1163">
        <v>6</v>
      </c>
      <c r="AR1045" s="1164"/>
      <c r="AS1045" s="1165"/>
      <c r="AT1045" s="1166"/>
      <c r="AU1045" s="587">
        <f t="shared" si="151"/>
        <v>0</v>
      </c>
      <c r="AW1045" s="1163">
        <v>6</v>
      </c>
      <c r="AX1045" s="1164"/>
      <c r="AY1045" s="1165"/>
      <c r="AZ1045" s="1166"/>
      <c r="BA1045" s="587">
        <f t="shared" si="152"/>
        <v>0</v>
      </c>
    </row>
    <row r="1046" spans="1:53" s="17" customFormat="1" ht="16.75" hidden="1" customHeight="1" outlineLevel="2">
      <c r="A1046" s="1163">
        <v>7</v>
      </c>
      <c r="B1046" s="1164"/>
      <c r="C1046" s="1165"/>
      <c r="D1046" s="1166"/>
      <c r="E1046" s="587">
        <f t="shared" si="144"/>
        <v>0</v>
      </c>
      <c r="G1046" s="1163">
        <v>7</v>
      </c>
      <c r="H1046" s="1164"/>
      <c r="I1046" s="1165"/>
      <c r="J1046" s="1166"/>
      <c r="K1046" s="587">
        <f t="shared" si="145"/>
        <v>0</v>
      </c>
      <c r="M1046" s="1163">
        <v>7</v>
      </c>
      <c r="N1046" s="1164"/>
      <c r="O1046" s="1165"/>
      <c r="P1046" s="1166"/>
      <c r="Q1046" s="587">
        <f t="shared" si="146"/>
        <v>0</v>
      </c>
      <c r="S1046" s="1163">
        <v>7</v>
      </c>
      <c r="T1046" s="1164"/>
      <c r="U1046" s="1165"/>
      <c r="V1046" s="1166"/>
      <c r="W1046" s="587">
        <f t="shared" si="147"/>
        <v>0</v>
      </c>
      <c r="Y1046" s="1163">
        <v>7</v>
      </c>
      <c r="Z1046" s="1164"/>
      <c r="AA1046" s="1165"/>
      <c r="AB1046" s="1166"/>
      <c r="AC1046" s="587">
        <f t="shared" si="148"/>
        <v>0</v>
      </c>
      <c r="AE1046" s="1163">
        <v>7</v>
      </c>
      <c r="AF1046" s="1164"/>
      <c r="AG1046" s="1165"/>
      <c r="AH1046" s="1166"/>
      <c r="AI1046" s="587">
        <f t="shared" si="149"/>
        <v>0</v>
      </c>
      <c r="AK1046" s="1163">
        <v>7</v>
      </c>
      <c r="AL1046" s="1164"/>
      <c r="AM1046" s="1165"/>
      <c r="AN1046" s="1166"/>
      <c r="AO1046" s="587">
        <f t="shared" si="150"/>
        <v>0</v>
      </c>
      <c r="AQ1046" s="1163">
        <v>7</v>
      </c>
      <c r="AR1046" s="1164"/>
      <c r="AS1046" s="1165"/>
      <c r="AT1046" s="1166"/>
      <c r="AU1046" s="587">
        <f t="shared" si="151"/>
        <v>0</v>
      </c>
      <c r="AW1046" s="1163">
        <v>7</v>
      </c>
      <c r="AX1046" s="1164"/>
      <c r="AY1046" s="1165"/>
      <c r="AZ1046" s="1166"/>
      <c r="BA1046" s="587">
        <f t="shared" si="152"/>
        <v>0</v>
      </c>
    </row>
    <row r="1047" spans="1:53" s="17" customFormat="1" ht="16.75" hidden="1" customHeight="1" outlineLevel="2">
      <c r="A1047" s="1163">
        <v>8</v>
      </c>
      <c r="B1047" s="1164"/>
      <c r="C1047" s="1165"/>
      <c r="D1047" s="1166"/>
      <c r="E1047" s="587">
        <f t="shared" si="144"/>
        <v>0</v>
      </c>
      <c r="G1047" s="1163">
        <v>8</v>
      </c>
      <c r="H1047" s="1164"/>
      <c r="I1047" s="1165"/>
      <c r="J1047" s="1166"/>
      <c r="K1047" s="587">
        <f t="shared" si="145"/>
        <v>0</v>
      </c>
      <c r="M1047" s="1163">
        <v>8</v>
      </c>
      <c r="N1047" s="1164"/>
      <c r="O1047" s="1165"/>
      <c r="P1047" s="1166"/>
      <c r="Q1047" s="587">
        <f t="shared" si="146"/>
        <v>0</v>
      </c>
      <c r="S1047" s="1163">
        <v>8</v>
      </c>
      <c r="T1047" s="1164"/>
      <c r="U1047" s="1165"/>
      <c r="V1047" s="1166"/>
      <c r="W1047" s="587">
        <f t="shared" si="147"/>
        <v>0</v>
      </c>
      <c r="Y1047" s="1163">
        <v>8</v>
      </c>
      <c r="Z1047" s="1164"/>
      <c r="AA1047" s="1165"/>
      <c r="AB1047" s="1166"/>
      <c r="AC1047" s="587">
        <f t="shared" si="148"/>
        <v>0</v>
      </c>
      <c r="AE1047" s="1163">
        <v>8</v>
      </c>
      <c r="AF1047" s="1164"/>
      <c r="AG1047" s="1165"/>
      <c r="AH1047" s="1166"/>
      <c r="AI1047" s="587">
        <f t="shared" si="149"/>
        <v>0</v>
      </c>
      <c r="AK1047" s="1163">
        <v>8</v>
      </c>
      <c r="AL1047" s="1164"/>
      <c r="AM1047" s="1165"/>
      <c r="AN1047" s="1166"/>
      <c r="AO1047" s="587">
        <f t="shared" si="150"/>
        <v>0</v>
      </c>
      <c r="AQ1047" s="1163">
        <v>8</v>
      </c>
      <c r="AR1047" s="1164"/>
      <c r="AS1047" s="1165"/>
      <c r="AT1047" s="1166"/>
      <c r="AU1047" s="587">
        <f t="shared" si="151"/>
        <v>0</v>
      </c>
      <c r="AW1047" s="1163">
        <v>8</v>
      </c>
      <c r="AX1047" s="1164"/>
      <c r="AY1047" s="1165"/>
      <c r="AZ1047" s="1166"/>
      <c r="BA1047" s="587">
        <f t="shared" si="152"/>
        <v>0</v>
      </c>
    </row>
    <row r="1048" spans="1:53" s="17" customFormat="1" ht="16.75" hidden="1" customHeight="1" outlineLevel="2">
      <c r="A1048" s="1163">
        <v>9</v>
      </c>
      <c r="B1048" s="1164"/>
      <c r="C1048" s="1165"/>
      <c r="D1048" s="1166"/>
      <c r="E1048" s="587">
        <f t="shared" si="144"/>
        <v>0</v>
      </c>
      <c r="G1048" s="1163">
        <v>9</v>
      </c>
      <c r="H1048" s="1164"/>
      <c r="I1048" s="1165"/>
      <c r="J1048" s="1166"/>
      <c r="K1048" s="587">
        <f t="shared" si="145"/>
        <v>0</v>
      </c>
      <c r="M1048" s="1163">
        <v>9</v>
      </c>
      <c r="N1048" s="1164"/>
      <c r="O1048" s="1165"/>
      <c r="P1048" s="1166"/>
      <c r="Q1048" s="587">
        <f t="shared" si="146"/>
        <v>0</v>
      </c>
      <c r="S1048" s="1163">
        <v>9</v>
      </c>
      <c r="T1048" s="1164"/>
      <c r="U1048" s="1165"/>
      <c r="V1048" s="1166"/>
      <c r="W1048" s="587">
        <f t="shared" si="147"/>
        <v>0</v>
      </c>
      <c r="Y1048" s="1163">
        <v>9</v>
      </c>
      <c r="Z1048" s="1164"/>
      <c r="AA1048" s="1165"/>
      <c r="AB1048" s="1166"/>
      <c r="AC1048" s="587">
        <f t="shared" si="148"/>
        <v>0</v>
      </c>
      <c r="AE1048" s="1163">
        <v>9</v>
      </c>
      <c r="AF1048" s="1164"/>
      <c r="AG1048" s="1165"/>
      <c r="AH1048" s="1166"/>
      <c r="AI1048" s="587">
        <f t="shared" si="149"/>
        <v>0</v>
      </c>
      <c r="AK1048" s="1163">
        <v>9</v>
      </c>
      <c r="AL1048" s="1164"/>
      <c r="AM1048" s="1165"/>
      <c r="AN1048" s="1166"/>
      <c r="AO1048" s="587">
        <f t="shared" si="150"/>
        <v>0</v>
      </c>
      <c r="AQ1048" s="1163">
        <v>9</v>
      </c>
      <c r="AR1048" s="1164"/>
      <c r="AS1048" s="1165"/>
      <c r="AT1048" s="1166"/>
      <c r="AU1048" s="587">
        <f t="shared" si="151"/>
        <v>0</v>
      </c>
      <c r="AW1048" s="1163">
        <v>9</v>
      </c>
      <c r="AX1048" s="1164"/>
      <c r="AY1048" s="1165"/>
      <c r="AZ1048" s="1166"/>
      <c r="BA1048" s="587">
        <f t="shared" si="152"/>
        <v>0</v>
      </c>
    </row>
    <row r="1049" spans="1:53" s="17" customFormat="1" ht="16.75" hidden="1" customHeight="1" outlineLevel="2">
      <c r="A1049" s="1163">
        <v>10</v>
      </c>
      <c r="B1049" s="1164"/>
      <c r="C1049" s="1165"/>
      <c r="D1049" s="1166"/>
      <c r="E1049" s="587">
        <f t="shared" si="144"/>
        <v>0</v>
      </c>
      <c r="G1049" s="1163">
        <v>10</v>
      </c>
      <c r="H1049" s="1164"/>
      <c r="I1049" s="1165"/>
      <c r="J1049" s="1166"/>
      <c r="K1049" s="587">
        <f t="shared" si="145"/>
        <v>0</v>
      </c>
      <c r="M1049" s="1163">
        <v>10</v>
      </c>
      <c r="N1049" s="1164"/>
      <c r="O1049" s="1165"/>
      <c r="P1049" s="1166"/>
      <c r="Q1049" s="587">
        <f t="shared" si="146"/>
        <v>0</v>
      </c>
      <c r="S1049" s="1163">
        <v>10</v>
      </c>
      <c r="T1049" s="1164"/>
      <c r="U1049" s="1165"/>
      <c r="V1049" s="1166"/>
      <c r="W1049" s="587">
        <f t="shared" si="147"/>
        <v>0</v>
      </c>
      <c r="Y1049" s="1163">
        <v>10</v>
      </c>
      <c r="Z1049" s="1164"/>
      <c r="AA1049" s="1165"/>
      <c r="AB1049" s="1166"/>
      <c r="AC1049" s="587">
        <f t="shared" si="148"/>
        <v>0</v>
      </c>
      <c r="AE1049" s="1163">
        <v>10</v>
      </c>
      <c r="AF1049" s="1164"/>
      <c r="AG1049" s="1165"/>
      <c r="AH1049" s="1166"/>
      <c r="AI1049" s="587">
        <f t="shared" si="149"/>
        <v>0</v>
      </c>
      <c r="AK1049" s="1163">
        <v>10</v>
      </c>
      <c r="AL1049" s="1164"/>
      <c r="AM1049" s="1165"/>
      <c r="AN1049" s="1166"/>
      <c r="AO1049" s="587">
        <f t="shared" si="150"/>
        <v>0</v>
      </c>
      <c r="AQ1049" s="1163">
        <v>10</v>
      </c>
      <c r="AR1049" s="1164"/>
      <c r="AS1049" s="1165"/>
      <c r="AT1049" s="1166"/>
      <c r="AU1049" s="587">
        <f t="shared" si="151"/>
        <v>0</v>
      </c>
      <c r="AW1049" s="1163">
        <v>10</v>
      </c>
      <c r="AX1049" s="1164"/>
      <c r="AY1049" s="1165"/>
      <c r="AZ1049" s="1166"/>
      <c r="BA1049" s="587">
        <f t="shared" si="152"/>
        <v>0</v>
      </c>
    </row>
    <row r="1050" spans="1:53" s="17" customFormat="1" ht="16.75" hidden="1" customHeight="1" outlineLevel="2">
      <c r="A1050" s="1163">
        <v>11</v>
      </c>
      <c r="B1050" s="1164"/>
      <c r="C1050" s="1165"/>
      <c r="D1050" s="1166"/>
      <c r="E1050" s="587">
        <f t="shared" si="144"/>
        <v>0</v>
      </c>
      <c r="G1050" s="1163">
        <v>11</v>
      </c>
      <c r="H1050" s="1164"/>
      <c r="I1050" s="1165"/>
      <c r="J1050" s="1166"/>
      <c r="K1050" s="587">
        <f t="shared" si="145"/>
        <v>0</v>
      </c>
      <c r="M1050" s="1163">
        <v>11</v>
      </c>
      <c r="N1050" s="1164"/>
      <c r="O1050" s="1165"/>
      <c r="P1050" s="1166"/>
      <c r="Q1050" s="587">
        <f t="shared" si="146"/>
        <v>0</v>
      </c>
      <c r="S1050" s="1163">
        <v>11</v>
      </c>
      <c r="T1050" s="1164"/>
      <c r="U1050" s="1165"/>
      <c r="V1050" s="1166"/>
      <c r="W1050" s="587">
        <f t="shared" si="147"/>
        <v>0</v>
      </c>
      <c r="Y1050" s="1163">
        <v>11</v>
      </c>
      <c r="Z1050" s="1164"/>
      <c r="AA1050" s="1165"/>
      <c r="AB1050" s="1166"/>
      <c r="AC1050" s="587">
        <f t="shared" si="148"/>
        <v>0</v>
      </c>
      <c r="AE1050" s="1163">
        <v>11</v>
      </c>
      <c r="AF1050" s="1164"/>
      <c r="AG1050" s="1165"/>
      <c r="AH1050" s="1166"/>
      <c r="AI1050" s="587">
        <f t="shared" si="149"/>
        <v>0</v>
      </c>
      <c r="AK1050" s="1163">
        <v>11</v>
      </c>
      <c r="AL1050" s="1164"/>
      <c r="AM1050" s="1165"/>
      <c r="AN1050" s="1166"/>
      <c r="AO1050" s="587">
        <f t="shared" si="150"/>
        <v>0</v>
      </c>
      <c r="AQ1050" s="1163">
        <v>11</v>
      </c>
      <c r="AR1050" s="1164"/>
      <c r="AS1050" s="1165"/>
      <c r="AT1050" s="1166"/>
      <c r="AU1050" s="587">
        <f t="shared" si="151"/>
        <v>0</v>
      </c>
      <c r="AW1050" s="1163">
        <v>11</v>
      </c>
      <c r="AX1050" s="1164"/>
      <c r="AY1050" s="1165"/>
      <c r="AZ1050" s="1166"/>
      <c r="BA1050" s="587">
        <f t="shared" si="152"/>
        <v>0</v>
      </c>
    </row>
    <row r="1051" spans="1:53" s="17" customFormat="1" ht="16.75" hidden="1" customHeight="1" outlineLevel="2">
      <c r="A1051" s="1163">
        <v>12</v>
      </c>
      <c r="B1051" s="1164"/>
      <c r="C1051" s="1165"/>
      <c r="D1051" s="1166"/>
      <c r="E1051" s="587">
        <f t="shared" si="144"/>
        <v>0</v>
      </c>
      <c r="G1051" s="1163">
        <v>12</v>
      </c>
      <c r="H1051" s="1164"/>
      <c r="I1051" s="1165"/>
      <c r="J1051" s="1166"/>
      <c r="K1051" s="587">
        <f t="shared" si="145"/>
        <v>0</v>
      </c>
      <c r="M1051" s="1163">
        <v>12</v>
      </c>
      <c r="N1051" s="1164"/>
      <c r="O1051" s="1165"/>
      <c r="P1051" s="1166"/>
      <c r="Q1051" s="587">
        <f t="shared" si="146"/>
        <v>0</v>
      </c>
      <c r="S1051" s="1163">
        <v>12</v>
      </c>
      <c r="T1051" s="1164"/>
      <c r="U1051" s="1165"/>
      <c r="V1051" s="1166"/>
      <c r="W1051" s="587">
        <f t="shared" si="147"/>
        <v>0</v>
      </c>
      <c r="Y1051" s="1163">
        <v>12</v>
      </c>
      <c r="Z1051" s="1164"/>
      <c r="AA1051" s="1165"/>
      <c r="AB1051" s="1166"/>
      <c r="AC1051" s="587">
        <f t="shared" si="148"/>
        <v>0</v>
      </c>
      <c r="AE1051" s="1163">
        <v>12</v>
      </c>
      <c r="AF1051" s="1164"/>
      <c r="AG1051" s="1165"/>
      <c r="AH1051" s="1166"/>
      <c r="AI1051" s="587">
        <f t="shared" si="149"/>
        <v>0</v>
      </c>
      <c r="AK1051" s="1163">
        <v>12</v>
      </c>
      <c r="AL1051" s="1164"/>
      <c r="AM1051" s="1165"/>
      <c r="AN1051" s="1166"/>
      <c r="AO1051" s="587">
        <f t="shared" si="150"/>
        <v>0</v>
      </c>
      <c r="AQ1051" s="1163">
        <v>12</v>
      </c>
      <c r="AR1051" s="1164"/>
      <c r="AS1051" s="1165"/>
      <c r="AT1051" s="1166"/>
      <c r="AU1051" s="587">
        <f t="shared" si="151"/>
        <v>0</v>
      </c>
      <c r="AW1051" s="1163">
        <v>12</v>
      </c>
      <c r="AX1051" s="1164"/>
      <c r="AY1051" s="1165"/>
      <c r="AZ1051" s="1166"/>
      <c r="BA1051" s="587">
        <f t="shared" si="152"/>
        <v>0</v>
      </c>
    </row>
    <row r="1052" spans="1:53" s="17" customFormat="1" ht="16.75" hidden="1" customHeight="1" outlineLevel="2">
      <c r="A1052" s="1163">
        <v>13</v>
      </c>
      <c r="B1052" s="1164"/>
      <c r="C1052" s="1165"/>
      <c r="D1052" s="1166"/>
      <c r="E1052" s="587">
        <f t="shared" si="144"/>
        <v>0</v>
      </c>
      <c r="G1052" s="1163">
        <v>13</v>
      </c>
      <c r="H1052" s="1164"/>
      <c r="I1052" s="1165"/>
      <c r="J1052" s="1166"/>
      <c r="K1052" s="587">
        <f t="shared" si="145"/>
        <v>0</v>
      </c>
      <c r="M1052" s="1163">
        <v>13</v>
      </c>
      <c r="N1052" s="1164"/>
      <c r="O1052" s="1165"/>
      <c r="P1052" s="1166"/>
      <c r="Q1052" s="587">
        <f t="shared" si="146"/>
        <v>0</v>
      </c>
      <c r="S1052" s="1163">
        <v>13</v>
      </c>
      <c r="T1052" s="1164"/>
      <c r="U1052" s="1165"/>
      <c r="V1052" s="1166"/>
      <c r="W1052" s="587">
        <f t="shared" si="147"/>
        <v>0</v>
      </c>
      <c r="Y1052" s="1163">
        <v>13</v>
      </c>
      <c r="Z1052" s="1164"/>
      <c r="AA1052" s="1165"/>
      <c r="AB1052" s="1166"/>
      <c r="AC1052" s="587">
        <f t="shared" si="148"/>
        <v>0</v>
      </c>
      <c r="AE1052" s="1163">
        <v>13</v>
      </c>
      <c r="AF1052" s="1164"/>
      <c r="AG1052" s="1165"/>
      <c r="AH1052" s="1166"/>
      <c r="AI1052" s="587">
        <f t="shared" si="149"/>
        <v>0</v>
      </c>
      <c r="AK1052" s="1163">
        <v>13</v>
      </c>
      <c r="AL1052" s="1164"/>
      <c r="AM1052" s="1165"/>
      <c r="AN1052" s="1166"/>
      <c r="AO1052" s="587">
        <f t="shared" si="150"/>
        <v>0</v>
      </c>
      <c r="AQ1052" s="1163">
        <v>13</v>
      </c>
      <c r="AR1052" s="1164"/>
      <c r="AS1052" s="1165"/>
      <c r="AT1052" s="1166"/>
      <c r="AU1052" s="587">
        <f t="shared" si="151"/>
        <v>0</v>
      </c>
      <c r="AW1052" s="1163">
        <v>13</v>
      </c>
      <c r="AX1052" s="1164"/>
      <c r="AY1052" s="1165"/>
      <c r="AZ1052" s="1166"/>
      <c r="BA1052" s="587">
        <f t="shared" si="152"/>
        <v>0</v>
      </c>
    </row>
    <row r="1053" spans="1:53" s="17" customFormat="1" ht="16.75" hidden="1" customHeight="1" outlineLevel="2">
      <c r="A1053" s="1163">
        <v>14</v>
      </c>
      <c r="B1053" s="1164"/>
      <c r="C1053" s="1165"/>
      <c r="D1053" s="1166"/>
      <c r="E1053" s="587">
        <f t="shared" si="144"/>
        <v>0</v>
      </c>
      <c r="G1053" s="1163">
        <v>14</v>
      </c>
      <c r="H1053" s="1164"/>
      <c r="I1053" s="1165"/>
      <c r="J1053" s="1166"/>
      <c r="K1053" s="587">
        <f t="shared" si="145"/>
        <v>0</v>
      </c>
      <c r="M1053" s="1163">
        <v>14</v>
      </c>
      <c r="N1053" s="1164"/>
      <c r="O1053" s="1165"/>
      <c r="P1053" s="1166"/>
      <c r="Q1053" s="587">
        <f t="shared" si="146"/>
        <v>0</v>
      </c>
      <c r="S1053" s="1163">
        <v>14</v>
      </c>
      <c r="T1053" s="1164"/>
      <c r="U1053" s="1165"/>
      <c r="V1053" s="1166"/>
      <c r="W1053" s="587">
        <f t="shared" si="147"/>
        <v>0</v>
      </c>
      <c r="Y1053" s="1163">
        <v>14</v>
      </c>
      <c r="Z1053" s="1164"/>
      <c r="AA1053" s="1165"/>
      <c r="AB1053" s="1166"/>
      <c r="AC1053" s="587">
        <f t="shared" si="148"/>
        <v>0</v>
      </c>
      <c r="AE1053" s="1163">
        <v>14</v>
      </c>
      <c r="AF1053" s="1164"/>
      <c r="AG1053" s="1165"/>
      <c r="AH1053" s="1166"/>
      <c r="AI1053" s="587">
        <f t="shared" si="149"/>
        <v>0</v>
      </c>
      <c r="AK1053" s="1163">
        <v>14</v>
      </c>
      <c r="AL1053" s="1164"/>
      <c r="AM1053" s="1165"/>
      <c r="AN1053" s="1166"/>
      <c r="AO1053" s="587">
        <f t="shared" si="150"/>
        <v>0</v>
      </c>
      <c r="AQ1053" s="1163">
        <v>14</v>
      </c>
      <c r="AR1053" s="1164"/>
      <c r="AS1053" s="1165"/>
      <c r="AT1053" s="1166"/>
      <c r="AU1053" s="587">
        <f t="shared" si="151"/>
        <v>0</v>
      </c>
      <c r="AW1053" s="1163">
        <v>14</v>
      </c>
      <c r="AX1053" s="1164"/>
      <c r="AY1053" s="1165"/>
      <c r="AZ1053" s="1166"/>
      <c r="BA1053" s="587">
        <f t="shared" si="152"/>
        <v>0</v>
      </c>
    </row>
    <row r="1054" spans="1:53" s="17" customFormat="1" ht="16.75" hidden="1" customHeight="1" outlineLevel="2">
      <c r="A1054" s="1163">
        <v>15</v>
      </c>
      <c r="B1054" s="1164"/>
      <c r="C1054" s="1165"/>
      <c r="D1054" s="1166"/>
      <c r="E1054" s="587">
        <f t="shared" si="144"/>
        <v>0</v>
      </c>
      <c r="G1054" s="1163">
        <v>15</v>
      </c>
      <c r="H1054" s="1164"/>
      <c r="I1054" s="1165"/>
      <c r="J1054" s="1166"/>
      <c r="K1054" s="587">
        <f t="shared" si="145"/>
        <v>0</v>
      </c>
      <c r="M1054" s="1163">
        <v>15</v>
      </c>
      <c r="N1054" s="1164"/>
      <c r="O1054" s="1165"/>
      <c r="P1054" s="1166"/>
      <c r="Q1054" s="587">
        <f t="shared" si="146"/>
        <v>0</v>
      </c>
      <c r="S1054" s="1163">
        <v>15</v>
      </c>
      <c r="T1054" s="1164"/>
      <c r="U1054" s="1165"/>
      <c r="V1054" s="1166"/>
      <c r="W1054" s="587">
        <f t="shared" si="147"/>
        <v>0</v>
      </c>
      <c r="Y1054" s="1163">
        <v>15</v>
      </c>
      <c r="Z1054" s="1164"/>
      <c r="AA1054" s="1165"/>
      <c r="AB1054" s="1166"/>
      <c r="AC1054" s="587">
        <f t="shared" si="148"/>
        <v>0</v>
      </c>
      <c r="AE1054" s="1163">
        <v>15</v>
      </c>
      <c r="AF1054" s="1164"/>
      <c r="AG1054" s="1165"/>
      <c r="AH1054" s="1166"/>
      <c r="AI1054" s="587">
        <f t="shared" si="149"/>
        <v>0</v>
      </c>
      <c r="AK1054" s="1163">
        <v>15</v>
      </c>
      <c r="AL1054" s="1164"/>
      <c r="AM1054" s="1165"/>
      <c r="AN1054" s="1166"/>
      <c r="AO1054" s="587">
        <f t="shared" si="150"/>
        <v>0</v>
      </c>
      <c r="AQ1054" s="1163">
        <v>15</v>
      </c>
      <c r="AR1054" s="1164"/>
      <c r="AS1054" s="1165"/>
      <c r="AT1054" s="1166"/>
      <c r="AU1054" s="587">
        <f t="shared" si="151"/>
        <v>0</v>
      </c>
      <c r="AW1054" s="1163">
        <v>15</v>
      </c>
      <c r="AX1054" s="1164"/>
      <c r="AY1054" s="1165"/>
      <c r="AZ1054" s="1166"/>
      <c r="BA1054" s="587">
        <f t="shared" si="152"/>
        <v>0</v>
      </c>
    </row>
    <row r="1055" spans="1:53" s="17" customFormat="1" ht="16.75" hidden="1" customHeight="1" outlineLevel="2">
      <c r="A1055" s="1163">
        <v>16</v>
      </c>
      <c r="B1055" s="1164"/>
      <c r="C1055" s="1165"/>
      <c r="D1055" s="1166"/>
      <c r="E1055" s="587">
        <f t="shared" si="144"/>
        <v>0</v>
      </c>
      <c r="G1055" s="1163">
        <v>16</v>
      </c>
      <c r="H1055" s="1164"/>
      <c r="I1055" s="1165"/>
      <c r="J1055" s="1166"/>
      <c r="K1055" s="587">
        <f t="shared" si="145"/>
        <v>0</v>
      </c>
      <c r="M1055" s="1163">
        <v>16</v>
      </c>
      <c r="N1055" s="1164"/>
      <c r="O1055" s="1165"/>
      <c r="P1055" s="1166"/>
      <c r="Q1055" s="587">
        <f t="shared" si="146"/>
        <v>0</v>
      </c>
      <c r="S1055" s="1163">
        <v>16</v>
      </c>
      <c r="T1055" s="1164"/>
      <c r="U1055" s="1165"/>
      <c r="V1055" s="1166"/>
      <c r="W1055" s="587">
        <f t="shared" si="147"/>
        <v>0</v>
      </c>
      <c r="Y1055" s="1163">
        <v>16</v>
      </c>
      <c r="Z1055" s="1164"/>
      <c r="AA1055" s="1165"/>
      <c r="AB1055" s="1166"/>
      <c r="AC1055" s="587">
        <f t="shared" si="148"/>
        <v>0</v>
      </c>
      <c r="AE1055" s="1163">
        <v>16</v>
      </c>
      <c r="AF1055" s="1164"/>
      <c r="AG1055" s="1165"/>
      <c r="AH1055" s="1166"/>
      <c r="AI1055" s="587">
        <f t="shared" si="149"/>
        <v>0</v>
      </c>
      <c r="AK1055" s="1163">
        <v>16</v>
      </c>
      <c r="AL1055" s="1164"/>
      <c r="AM1055" s="1165"/>
      <c r="AN1055" s="1166"/>
      <c r="AO1055" s="587">
        <f t="shared" si="150"/>
        <v>0</v>
      </c>
      <c r="AQ1055" s="1163">
        <v>16</v>
      </c>
      <c r="AR1055" s="1164"/>
      <c r="AS1055" s="1165"/>
      <c r="AT1055" s="1166"/>
      <c r="AU1055" s="587">
        <f t="shared" si="151"/>
        <v>0</v>
      </c>
      <c r="AW1055" s="1163">
        <v>16</v>
      </c>
      <c r="AX1055" s="1164"/>
      <c r="AY1055" s="1165"/>
      <c r="AZ1055" s="1166"/>
      <c r="BA1055" s="587">
        <f t="shared" si="152"/>
        <v>0</v>
      </c>
    </row>
    <row r="1056" spans="1:53" s="17" customFormat="1" ht="16.75" hidden="1" customHeight="1" outlineLevel="2">
      <c r="A1056" s="1163">
        <v>17</v>
      </c>
      <c r="B1056" s="1164"/>
      <c r="C1056" s="1165"/>
      <c r="D1056" s="1166"/>
      <c r="E1056" s="587">
        <f>IF(AND(C1056&gt;=D$1033,C1056&lt;=D$1032),1,0)</f>
        <v>0</v>
      </c>
      <c r="G1056" s="1163">
        <v>17</v>
      </c>
      <c r="H1056" s="1164"/>
      <c r="I1056" s="1165"/>
      <c r="J1056" s="1166"/>
      <c r="K1056" s="587">
        <f>IF(AND(I1056&gt;=J$1033,I1056&lt;=J$1032),1,0)</f>
        <v>0</v>
      </c>
      <c r="M1056" s="1163">
        <v>17</v>
      </c>
      <c r="N1056" s="1164"/>
      <c r="O1056" s="1165"/>
      <c r="P1056" s="1166"/>
      <c r="Q1056" s="587">
        <f>IF(AND(O1056&gt;=P$1033,O1056&lt;=P$1032),1,0)</f>
        <v>0</v>
      </c>
      <c r="S1056" s="1163">
        <v>17</v>
      </c>
      <c r="T1056" s="1164"/>
      <c r="U1056" s="1165"/>
      <c r="V1056" s="1166"/>
      <c r="W1056" s="587">
        <f>IF(AND(U1056&gt;=V$1033,U1056&lt;=V$1032),1,0)</f>
        <v>0</v>
      </c>
      <c r="Y1056" s="1163">
        <v>17</v>
      </c>
      <c r="Z1056" s="1164"/>
      <c r="AA1056" s="1165"/>
      <c r="AB1056" s="1166"/>
      <c r="AC1056" s="587">
        <f>IF(AND(AA1056&gt;=AB$1033,AA1056&lt;=AB$1032),1,0)</f>
        <v>0</v>
      </c>
      <c r="AE1056" s="1163">
        <v>17</v>
      </c>
      <c r="AF1056" s="1164"/>
      <c r="AG1056" s="1165"/>
      <c r="AH1056" s="1166"/>
      <c r="AI1056" s="587">
        <f>IF(AND(AG1056&gt;=AH$1033,AG1056&lt;=AH$1032),1,0)</f>
        <v>0</v>
      </c>
      <c r="AK1056" s="1163">
        <v>17</v>
      </c>
      <c r="AL1056" s="1164"/>
      <c r="AM1056" s="1165"/>
      <c r="AN1056" s="1166"/>
      <c r="AO1056" s="587">
        <f>IF(AND(AM1056&gt;=AN$1033,AM1056&lt;=AN$1032),1,0)</f>
        <v>0</v>
      </c>
      <c r="AQ1056" s="1163">
        <v>17</v>
      </c>
      <c r="AR1056" s="1164"/>
      <c r="AS1056" s="1165"/>
      <c r="AT1056" s="1166"/>
      <c r="AU1056" s="587">
        <f>IF(AND(AS1056&gt;=AT$1033,AS1056&lt;=AT$1032),1,0)</f>
        <v>0</v>
      </c>
      <c r="AW1056" s="1163">
        <v>17</v>
      </c>
      <c r="AX1056" s="1164"/>
      <c r="AY1056" s="1165"/>
      <c r="AZ1056" s="1166"/>
      <c r="BA1056" s="587">
        <f>IF(AND(AY1056&gt;=AZ$1033,AY1056&lt;=AZ$1032),1,0)</f>
        <v>0</v>
      </c>
    </row>
    <row r="1057" spans="1:53" s="17" customFormat="1" ht="16.75" hidden="1" customHeight="1" outlineLevel="2">
      <c r="A1057" s="1163">
        <v>18</v>
      </c>
      <c r="B1057" s="1164"/>
      <c r="C1057" s="1165"/>
      <c r="D1057" s="1166"/>
      <c r="E1057" s="587">
        <f t="shared" ref="E1057:E1074" si="153">IF(AND(C1057&gt;=D$1033,C1057&lt;=D$1032),1,0)</f>
        <v>0</v>
      </c>
      <c r="G1057" s="1163">
        <v>18</v>
      </c>
      <c r="H1057" s="1164"/>
      <c r="I1057" s="1165"/>
      <c r="J1057" s="1166"/>
      <c r="K1057" s="587">
        <f t="shared" ref="K1057:K1074" si="154">IF(AND(I1057&gt;=J$1033,I1057&lt;=J$1032),1,0)</f>
        <v>0</v>
      </c>
      <c r="M1057" s="1163">
        <v>18</v>
      </c>
      <c r="N1057" s="1164"/>
      <c r="O1057" s="1165"/>
      <c r="P1057" s="1166"/>
      <c r="Q1057" s="587">
        <f t="shared" ref="Q1057:Q1074" si="155">IF(AND(O1057&gt;=P$1033,O1057&lt;=P$1032),1,0)</f>
        <v>0</v>
      </c>
      <c r="S1057" s="1163">
        <v>18</v>
      </c>
      <c r="T1057" s="1164"/>
      <c r="U1057" s="1165"/>
      <c r="V1057" s="1166"/>
      <c r="W1057" s="587">
        <f t="shared" ref="W1057:W1074" si="156">IF(AND(U1057&gt;=V$1033,U1057&lt;=V$1032),1,0)</f>
        <v>0</v>
      </c>
      <c r="Y1057" s="1163">
        <v>18</v>
      </c>
      <c r="Z1057" s="1164"/>
      <c r="AA1057" s="1165"/>
      <c r="AB1057" s="1166"/>
      <c r="AC1057" s="587">
        <f t="shared" ref="AC1057:AC1074" si="157">IF(AND(AA1057&gt;=AB$1033,AA1057&lt;=AB$1032),1,0)</f>
        <v>0</v>
      </c>
      <c r="AE1057" s="1163">
        <v>18</v>
      </c>
      <c r="AF1057" s="1164"/>
      <c r="AG1057" s="1165"/>
      <c r="AH1057" s="1166"/>
      <c r="AI1057" s="587">
        <f t="shared" ref="AI1057:AI1074" si="158">IF(AND(AG1057&gt;=AH$1033,AG1057&lt;=AH$1032),1,0)</f>
        <v>0</v>
      </c>
      <c r="AK1057" s="1163">
        <v>18</v>
      </c>
      <c r="AL1057" s="1164"/>
      <c r="AM1057" s="1165"/>
      <c r="AN1057" s="1166"/>
      <c r="AO1057" s="587">
        <f t="shared" ref="AO1057:AO1074" si="159">IF(AND(AM1057&gt;=AN$1033,AM1057&lt;=AN$1032),1,0)</f>
        <v>0</v>
      </c>
      <c r="AQ1057" s="1163">
        <v>18</v>
      </c>
      <c r="AR1057" s="1164"/>
      <c r="AS1057" s="1165"/>
      <c r="AT1057" s="1166"/>
      <c r="AU1057" s="587">
        <f t="shared" ref="AU1057:AU1074" si="160">IF(AND(AS1057&gt;=AT$1033,AS1057&lt;=AT$1032),1,0)</f>
        <v>0</v>
      </c>
      <c r="AW1057" s="1163">
        <v>18</v>
      </c>
      <c r="AX1057" s="1164"/>
      <c r="AY1057" s="1165"/>
      <c r="AZ1057" s="1166"/>
      <c r="BA1057" s="587">
        <f t="shared" ref="BA1057:BA1074" si="161">IF(AND(AY1057&gt;=AZ$1033,AY1057&lt;=AZ$1032),1,0)</f>
        <v>0</v>
      </c>
    </row>
    <row r="1058" spans="1:53" s="17" customFormat="1" ht="16.75" hidden="1" customHeight="1" outlineLevel="2">
      <c r="A1058" s="1163">
        <v>19</v>
      </c>
      <c r="B1058" s="1164"/>
      <c r="C1058" s="1165"/>
      <c r="D1058" s="1166"/>
      <c r="E1058" s="587">
        <f t="shared" si="153"/>
        <v>0</v>
      </c>
      <c r="G1058" s="1163">
        <v>19</v>
      </c>
      <c r="H1058" s="1164"/>
      <c r="I1058" s="1165"/>
      <c r="J1058" s="1166"/>
      <c r="K1058" s="587">
        <f t="shared" si="154"/>
        <v>0</v>
      </c>
      <c r="M1058" s="1163">
        <v>19</v>
      </c>
      <c r="N1058" s="1164"/>
      <c r="O1058" s="1165"/>
      <c r="P1058" s="1166"/>
      <c r="Q1058" s="587">
        <f t="shared" si="155"/>
        <v>0</v>
      </c>
      <c r="S1058" s="1163">
        <v>19</v>
      </c>
      <c r="T1058" s="1164"/>
      <c r="U1058" s="1165"/>
      <c r="V1058" s="1166"/>
      <c r="W1058" s="587">
        <f t="shared" si="156"/>
        <v>0</v>
      </c>
      <c r="Y1058" s="1163">
        <v>19</v>
      </c>
      <c r="Z1058" s="1164"/>
      <c r="AA1058" s="1165"/>
      <c r="AB1058" s="1166"/>
      <c r="AC1058" s="587">
        <f t="shared" si="157"/>
        <v>0</v>
      </c>
      <c r="AE1058" s="1163">
        <v>19</v>
      </c>
      <c r="AF1058" s="1164"/>
      <c r="AG1058" s="1165"/>
      <c r="AH1058" s="1166"/>
      <c r="AI1058" s="587">
        <f t="shared" si="158"/>
        <v>0</v>
      </c>
      <c r="AK1058" s="1163">
        <v>19</v>
      </c>
      <c r="AL1058" s="1164"/>
      <c r="AM1058" s="1165"/>
      <c r="AN1058" s="1166"/>
      <c r="AO1058" s="587">
        <f t="shared" si="159"/>
        <v>0</v>
      </c>
      <c r="AQ1058" s="1163">
        <v>19</v>
      </c>
      <c r="AR1058" s="1164"/>
      <c r="AS1058" s="1165"/>
      <c r="AT1058" s="1166"/>
      <c r="AU1058" s="587">
        <f t="shared" si="160"/>
        <v>0</v>
      </c>
      <c r="AW1058" s="1163">
        <v>19</v>
      </c>
      <c r="AX1058" s="1164"/>
      <c r="AY1058" s="1165"/>
      <c r="AZ1058" s="1166"/>
      <c r="BA1058" s="587">
        <f t="shared" si="161"/>
        <v>0</v>
      </c>
    </row>
    <row r="1059" spans="1:53" s="17" customFormat="1" ht="16.75" hidden="1" customHeight="1" outlineLevel="2">
      <c r="A1059" s="1163">
        <v>20</v>
      </c>
      <c r="B1059" s="1164"/>
      <c r="C1059" s="1165"/>
      <c r="D1059" s="1166"/>
      <c r="E1059" s="587">
        <f t="shared" si="153"/>
        <v>0</v>
      </c>
      <c r="G1059" s="1163">
        <v>20</v>
      </c>
      <c r="H1059" s="1164"/>
      <c r="I1059" s="1165"/>
      <c r="J1059" s="1166"/>
      <c r="K1059" s="587">
        <f t="shared" si="154"/>
        <v>0</v>
      </c>
      <c r="M1059" s="1163">
        <v>20</v>
      </c>
      <c r="N1059" s="1164"/>
      <c r="O1059" s="1165"/>
      <c r="P1059" s="1166"/>
      <c r="Q1059" s="587">
        <f t="shared" si="155"/>
        <v>0</v>
      </c>
      <c r="S1059" s="1163">
        <v>20</v>
      </c>
      <c r="T1059" s="1164"/>
      <c r="U1059" s="1165"/>
      <c r="V1059" s="1166"/>
      <c r="W1059" s="587">
        <f t="shared" si="156"/>
        <v>0</v>
      </c>
      <c r="Y1059" s="1163">
        <v>20</v>
      </c>
      <c r="Z1059" s="1164"/>
      <c r="AA1059" s="1165"/>
      <c r="AB1059" s="1166"/>
      <c r="AC1059" s="587">
        <f t="shared" si="157"/>
        <v>0</v>
      </c>
      <c r="AE1059" s="1163">
        <v>20</v>
      </c>
      <c r="AF1059" s="1164"/>
      <c r="AG1059" s="1165"/>
      <c r="AH1059" s="1166"/>
      <c r="AI1059" s="587">
        <f t="shared" si="158"/>
        <v>0</v>
      </c>
      <c r="AK1059" s="1163">
        <v>20</v>
      </c>
      <c r="AL1059" s="1164"/>
      <c r="AM1059" s="1165"/>
      <c r="AN1059" s="1166"/>
      <c r="AO1059" s="587">
        <f t="shared" si="159"/>
        <v>0</v>
      </c>
      <c r="AQ1059" s="1163">
        <v>20</v>
      </c>
      <c r="AR1059" s="1164"/>
      <c r="AS1059" s="1165"/>
      <c r="AT1059" s="1166"/>
      <c r="AU1059" s="587">
        <f t="shared" si="160"/>
        <v>0</v>
      </c>
      <c r="AW1059" s="1163">
        <v>20</v>
      </c>
      <c r="AX1059" s="1164"/>
      <c r="AY1059" s="1165"/>
      <c r="AZ1059" s="1166"/>
      <c r="BA1059" s="587">
        <f t="shared" si="161"/>
        <v>0</v>
      </c>
    </row>
    <row r="1060" spans="1:53" s="17" customFormat="1" ht="16.75" hidden="1" customHeight="1" outlineLevel="2">
      <c r="A1060" s="1163">
        <v>21</v>
      </c>
      <c r="B1060" s="1164"/>
      <c r="C1060" s="1165"/>
      <c r="D1060" s="1166"/>
      <c r="E1060" s="587">
        <f t="shared" si="153"/>
        <v>0</v>
      </c>
      <c r="G1060" s="1163">
        <v>21</v>
      </c>
      <c r="H1060" s="1164"/>
      <c r="I1060" s="1165"/>
      <c r="J1060" s="1166"/>
      <c r="K1060" s="587">
        <f t="shared" si="154"/>
        <v>0</v>
      </c>
      <c r="M1060" s="1163">
        <v>21</v>
      </c>
      <c r="N1060" s="1164"/>
      <c r="O1060" s="1165"/>
      <c r="P1060" s="1166"/>
      <c r="Q1060" s="587">
        <f t="shared" si="155"/>
        <v>0</v>
      </c>
      <c r="S1060" s="1163">
        <v>21</v>
      </c>
      <c r="T1060" s="1164"/>
      <c r="U1060" s="1165"/>
      <c r="V1060" s="1166"/>
      <c r="W1060" s="587">
        <f t="shared" si="156"/>
        <v>0</v>
      </c>
      <c r="Y1060" s="1163">
        <v>21</v>
      </c>
      <c r="Z1060" s="1164"/>
      <c r="AA1060" s="1165"/>
      <c r="AB1060" s="1166"/>
      <c r="AC1060" s="587">
        <f t="shared" si="157"/>
        <v>0</v>
      </c>
      <c r="AE1060" s="1163">
        <v>21</v>
      </c>
      <c r="AF1060" s="1164"/>
      <c r="AG1060" s="1165"/>
      <c r="AH1060" s="1166"/>
      <c r="AI1060" s="587">
        <f t="shared" si="158"/>
        <v>0</v>
      </c>
      <c r="AK1060" s="1163">
        <v>21</v>
      </c>
      <c r="AL1060" s="1164"/>
      <c r="AM1060" s="1165"/>
      <c r="AN1060" s="1166"/>
      <c r="AO1060" s="587">
        <f t="shared" si="159"/>
        <v>0</v>
      </c>
      <c r="AQ1060" s="1163">
        <v>21</v>
      </c>
      <c r="AR1060" s="1164"/>
      <c r="AS1060" s="1165"/>
      <c r="AT1060" s="1166"/>
      <c r="AU1060" s="587">
        <f t="shared" si="160"/>
        <v>0</v>
      </c>
      <c r="AW1060" s="1163">
        <v>21</v>
      </c>
      <c r="AX1060" s="1164"/>
      <c r="AY1060" s="1165"/>
      <c r="AZ1060" s="1166"/>
      <c r="BA1060" s="587">
        <f t="shared" si="161"/>
        <v>0</v>
      </c>
    </row>
    <row r="1061" spans="1:53" s="17" customFormat="1" ht="16.75" hidden="1" customHeight="1" outlineLevel="2">
      <c r="A1061" s="1163">
        <v>22</v>
      </c>
      <c r="B1061" s="1164"/>
      <c r="C1061" s="1165"/>
      <c r="D1061" s="1166"/>
      <c r="E1061" s="587">
        <f t="shared" si="153"/>
        <v>0</v>
      </c>
      <c r="G1061" s="1163">
        <v>22</v>
      </c>
      <c r="H1061" s="1164"/>
      <c r="I1061" s="1165"/>
      <c r="J1061" s="1166"/>
      <c r="K1061" s="587">
        <f t="shared" si="154"/>
        <v>0</v>
      </c>
      <c r="M1061" s="1163">
        <v>22</v>
      </c>
      <c r="N1061" s="1164"/>
      <c r="O1061" s="1165"/>
      <c r="P1061" s="1166"/>
      <c r="Q1061" s="587">
        <f t="shared" si="155"/>
        <v>0</v>
      </c>
      <c r="S1061" s="1163">
        <v>22</v>
      </c>
      <c r="T1061" s="1164"/>
      <c r="U1061" s="1165"/>
      <c r="V1061" s="1166"/>
      <c r="W1061" s="587">
        <f t="shared" si="156"/>
        <v>0</v>
      </c>
      <c r="Y1061" s="1163">
        <v>22</v>
      </c>
      <c r="Z1061" s="1164"/>
      <c r="AA1061" s="1165"/>
      <c r="AB1061" s="1166"/>
      <c r="AC1061" s="587">
        <f t="shared" si="157"/>
        <v>0</v>
      </c>
      <c r="AE1061" s="1163">
        <v>22</v>
      </c>
      <c r="AF1061" s="1164"/>
      <c r="AG1061" s="1165"/>
      <c r="AH1061" s="1166"/>
      <c r="AI1061" s="587">
        <f t="shared" si="158"/>
        <v>0</v>
      </c>
      <c r="AK1061" s="1163">
        <v>22</v>
      </c>
      <c r="AL1061" s="1164"/>
      <c r="AM1061" s="1165"/>
      <c r="AN1061" s="1166"/>
      <c r="AO1061" s="587">
        <f t="shared" si="159"/>
        <v>0</v>
      </c>
      <c r="AQ1061" s="1163">
        <v>22</v>
      </c>
      <c r="AR1061" s="1164"/>
      <c r="AS1061" s="1165"/>
      <c r="AT1061" s="1166"/>
      <c r="AU1061" s="587">
        <f t="shared" si="160"/>
        <v>0</v>
      </c>
      <c r="AW1061" s="1163">
        <v>22</v>
      </c>
      <c r="AX1061" s="1164"/>
      <c r="AY1061" s="1165"/>
      <c r="AZ1061" s="1166"/>
      <c r="BA1061" s="587">
        <f t="shared" si="161"/>
        <v>0</v>
      </c>
    </row>
    <row r="1062" spans="1:53" s="17" customFormat="1" ht="16.75" hidden="1" customHeight="1" outlineLevel="2">
      <c r="A1062" s="1163">
        <v>23</v>
      </c>
      <c r="B1062" s="1164"/>
      <c r="C1062" s="1165"/>
      <c r="D1062" s="1166"/>
      <c r="E1062" s="587">
        <f t="shared" si="153"/>
        <v>0</v>
      </c>
      <c r="G1062" s="1163">
        <v>23</v>
      </c>
      <c r="H1062" s="1164"/>
      <c r="I1062" s="1165"/>
      <c r="J1062" s="1166"/>
      <c r="K1062" s="587">
        <f t="shared" si="154"/>
        <v>0</v>
      </c>
      <c r="M1062" s="1163">
        <v>23</v>
      </c>
      <c r="N1062" s="1164"/>
      <c r="O1062" s="1165"/>
      <c r="P1062" s="1166"/>
      <c r="Q1062" s="587">
        <f t="shared" si="155"/>
        <v>0</v>
      </c>
      <c r="S1062" s="1163">
        <v>23</v>
      </c>
      <c r="T1062" s="1164"/>
      <c r="U1062" s="1165"/>
      <c r="V1062" s="1166"/>
      <c r="W1062" s="587">
        <f t="shared" si="156"/>
        <v>0</v>
      </c>
      <c r="Y1062" s="1163">
        <v>23</v>
      </c>
      <c r="Z1062" s="1164"/>
      <c r="AA1062" s="1165"/>
      <c r="AB1062" s="1166"/>
      <c r="AC1062" s="587">
        <f t="shared" si="157"/>
        <v>0</v>
      </c>
      <c r="AE1062" s="1163">
        <v>23</v>
      </c>
      <c r="AF1062" s="1164"/>
      <c r="AG1062" s="1165"/>
      <c r="AH1062" s="1166"/>
      <c r="AI1062" s="587">
        <f t="shared" si="158"/>
        <v>0</v>
      </c>
      <c r="AK1062" s="1163">
        <v>23</v>
      </c>
      <c r="AL1062" s="1164"/>
      <c r="AM1062" s="1165"/>
      <c r="AN1062" s="1166"/>
      <c r="AO1062" s="587">
        <f t="shared" si="159"/>
        <v>0</v>
      </c>
      <c r="AQ1062" s="1163">
        <v>23</v>
      </c>
      <c r="AR1062" s="1164"/>
      <c r="AS1062" s="1165"/>
      <c r="AT1062" s="1166"/>
      <c r="AU1062" s="587">
        <f t="shared" si="160"/>
        <v>0</v>
      </c>
      <c r="AW1062" s="1163">
        <v>23</v>
      </c>
      <c r="AX1062" s="1164"/>
      <c r="AY1062" s="1165"/>
      <c r="AZ1062" s="1166"/>
      <c r="BA1062" s="587">
        <f t="shared" si="161"/>
        <v>0</v>
      </c>
    </row>
    <row r="1063" spans="1:53" s="17" customFormat="1" ht="16.75" hidden="1" customHeight="1" outlineLevel="2">
      <c r="A1063" s="1163">
        <v>24</v>
      </c>
      <c r="B1063" s="1164"/>
      <c r="C1063" s="1165"/>
      <c r="D1063" s="1166"/>
      <c r="E1063" s="587">
        <f t="shared" si="153"/>
        <v>0</v>
      </c>
      <c r="G1063" s="1163">
        <v>24</v>
      </c>
      <c r="H1063" s="1164"/>
      <c r="I1063" s="1165"/>
      <c r="J1063" s="1166"/>
      <c r="K1063" s="587">
        <f t="shared" si="154"/>
        <v>0</v>
      </c>
      <c r="M1063" s="1163">
        <v>24</v>
      </c>
      <c r="N1063" s="1164"/>
      <c r="O1063" s="1165"/>
      <c r="P1063" s="1166"/>
      <c r="Q1063" s="587">
        <f t="shared" si="155"/>
        <v>0</v>
      </c>
      <c r="S1063" s="1163">
        <v>24</v>
      </c>
      <c r="T1063" s="1164"/>
      <c r="U1063" s="1165"/>
      <c r="V1063" s="1166"/>
      <c r="W1063" s="587">
        <f t="shared" si="156"/>
        <v>0</v>
      </c>
      <c r="Y1063" s="1163">
        <v>24</v>
      </c>
      <c r="Z1063" s="1164"/>
      <c r="AA1063" s="1165"/>
      <c r="AB1063" s="1166"/>
      <c r="AC1063" s="587">
        <f t="shared" si="157"/>
        <v>0</v>
      </c>
      <c r="AE1063" s="1163">
        <v>24</v>
      </c>
      <c r="AF1063" s="1164"/>
      <c r="AG1063" s="1165"/>
      <c r="AH1063" s="1166"/>
      <c r="AI1063" s="587">
        <f t="shared" si="158"/>
        <v>0</v>
      </c>
      <c r="AK1063" s="1163">
        <v>24</v>
      </c>
      <c r="AL1063" s="1164"/>
      <c r="AM1063" s="1165"/>
      <c r="AN1063" s="1166"/>
      <c r="AO1063" s="587">
        <f t="shared" si="159"/>
        <v>0</v>
      </c>
      <c r="AQ1063" s="1163">
        <v>24</v>
      </c>
      <c r="AR1063" s="1164"/>
      <c r="AS1063" s="1165"/>
      <c r="AT1063" s="1166"/>
      <c r="AU1063" s="587">
        <f t="shared" si="160"/>
        <v>0</v>
      </c>
      <c r="AW1063" s="1163">
        <v>24</v>
      </c>
      <c r="AX1063" s="1164"/>
      <c r="AY1063" s="1165"/>
      <c r="AZ1063" s="1166"/>
      <c r="BA1063" s="587">
        <f t="shared" si="161"/>
        <v>0</v>
      </c>
    </row>
    <row r="1064" spans="1:53" s="17" customFormat="1" ht="16.75" hidden="1" customHeight="1" outlineLevel="2">
      <c r="A1064" s="1163">
        <v>25</v>
      </c>
      <c r="B1064" s="1164"/>
      <c r="C1064" s="1165"/>
      <c r="D1064" s="1166"/>
      <c r="E1064" s="587">
        <f t="shared" si="153"/>
        <v>0</v>
      </c>
      <c r="G1064" s="1163">
        <v>25</v>
      </c>
      <c r="H1064" s="1164"/>
      <c r="I1064" s="1165"/>
      <c r="J1064" s="1166"/>
      <c r="K1064" s="587">
        <f t="shared" si="154"/>
        <v>0</v>
      </c>
      <c r="M1064" s="1163">
        <v>25</v>
      </c>
      <c r="N1064" s="1164"/>
      <c r="O1064" s="1165"/>
      <c r="P1064" s="1166"/>
      <c r="Q1064" s="587">
        <f t="shared" si="155"/>
        <v>0</v>
      </c>
      <c r="S1064" s="1163">
        <v>25</v>
      </c>
      <c r="T1064" s="1164"/>
      <c r="U1064" s="1165"/>
      <c r="V1064" s="1166"/>
      <c r="W1064" s="587">
        <f t="shared" si="156"/>
        <v>0</v>
      </c>
      <c r="Y1064" s="1163">
        <v>25</v>
      </c>
      <c r="Z1064" s="1164"/>
      <c r="AA1064" s="1165"/>
      <c r="AB1064" s="1166"/>
      <c r="AC1064" s="587">
        <f t="shared" si="157"/>
        <v>0</v>
      </c>
      <c r="AE1064" s="1163">
        <v>25</v>
      </c>
      <c r="AF1064" s="1164"/>
      <c r="AG1064" s="1165"/>
      <c r="AH1064" s="1166"/>
      <c r="AI1064" s="587">
        <f t="shared" si="158"/>
        <v>0</v>
      </c>
      <c r="AK1064" s="1163">
        <v>25</v>
      </c>
      <c r="AL1064" s="1164"/>
      <c r="AM1064" s="1165"/>
      <c r="AN1064" s="1166"/>
      <c r="AO1064" s="587">
        <f t="shared" si="159"/>
        <v>0</v>
      </c>
      <c r="AQ1064" s="1163">
        <v>25</v>
      </c>
      <c r="AR1064" s="1164"/>
      <c r="AS1064" s="1165"/>
      <c r="AT1064" s="1166"/>
      <c r="AU1064" s="587">
        <f t="shared" si="160"/>
        <v>0</v>
      </c>
      <c r="AW1064" s="1163">
        <v>25</v>
      </c>
      <c r="AX1064" s="1164"/>
      <c r="AY1064" s="1165"/>
      <c r="AZ1064" s="1166"/>
      <c r="BA1064" s="587">
        <f t="shared" si="161"/>
        <v>0</v>
      </c>
    </row>
    <row r="1065" spans="1:53" s="17" customFormat="1" ht="16.75" hidden="1" customHeight="1" outlineLevel="2">
      <c r="A1065" s="1163">
        <v>26</v>
      </c>
      <c r="B1065" s="1164"/>
      <c r="C1065" s="1165"/>
      <c r="D1065" s="1166"/>
      <c r="E1065" s="587">
        <f t="shared" si="153"/>
        <v>0</v>
      </c>
      <c r="G1065" s="1163">
        <v>26</v>
      </c>
      <c r="H1065" s="1164"/>
      <c r="I1065" s="1165"/>
      <c r="J1065" s="1166"/>
      <c r="K1065" s="587">
        <f t="shared" si="154"/>
        <v>0</v>
      </c>
      <c r="M1065" s="1163">
        <v>26</v>
      </c>
      <c r="N1065" s="1164"/>
      <c r="O1065" s="1165"/>
      <c r="P1065" s="1166"/>
      <c r="Q1065" s="587">
        <f t="shared" si="155"/>
        <v>0</v>
      </c>
      <c r="S1065" s="1163">
        <v>26</v>
      </c>
      <c r="T1065" s="1164"/>
      <c r="U1065" s="1165"/>
      <c r="V1065" s="1166"/>
      <c r="W1065" s="587">
        <f t="shared" si="156"/>
        <v>0</v>
      </c>
      <c r="Y1065" s="1163">
        <v>26</v>
      </c>
      <c r="Z1065" s="1164"/>
      <c r="AA1065" s="1165"/>
      <c r="AB1065" s="1166"/>
      <c r="AC1065" s="587">
        <f t="shared" si="157"/>
        <v>0</v>
      </c>
      <c r="AE1065" s="1163">
        <v>26</v>
      </c>
      <c r="AF1065" s="1164"/>
      <c r="AG1065" s="1165"/>
      <c r="AH1065" s="1166"/>
      <c r="AI1065" s="587">
        <f t="shared" si="158"/>
        <v>0</v>
      </c>
      <c r="AK1065" s="1163">
        <v>26</v>
      </c>
      <c r="AL1065" s="1164"/>
      <c r="AM1065" s="1165"/>
      <c r="AN1065" s="1166"/>
      <c r="AO1065" s="587">
        <f t="shared" si="159"/>
        <v>0</v>
      </c>
      <c r="AQ1065" s="1163">
        <v>26</v>
      </c>
      <c r="AR1065" s="1164"/>
      <c r="AS1065" s="1165"/>
      <c r="AT1065" s="1166"/>
      <c r="AU1065" s="587">
        <f t="shared" si="160"/>
        <v>0</v>
      </c>
      <c r="AW1065" s="1163">
        <v>26</v>
      </c>
      <c r="AX1065" s="1164"/>
      <c r="AY1065" s="1165"/>
      <c r="AZ1065" s="1166"/>
      <c r="BA1065" s="587">
        <f t="shared" si="161"/>
        <v>0</v>
      </c>
    </row>
    <row r="1066" spans="1:53" s="17" customFormat="1" ht="16.75" hidden="1" customHeight="1" outlineLevel="2">
      <c r="A1066" s="1163">
        <v>27</v>
      </c>
      <c r="B1066" s="1164"/>
      <c r="C1066" s="1165"/>
      <c r="D1066" s="1166"/>
      <c r="E1066" s="587">
        <f t="shared" si="153"/>
        <v>0</v>
      </c>
      <c r="G1066" s="1163">
        <v>27</v>
      </c>
      <c r="H1066" s="1164"/>
      <c r="I1066" s="1165"/>
      <c r="J1066" s="1166"/>
      <c r="K1066" s="587">
        <f t="shared" si="154"/>
        <v>0</v>
      </c>
      <c r="M1066" s="1163">
        <v>27</v>
      </c>
      <c r="N1066" s="1164"/>
      <c r="O1066" s="1165"/>
      <c r="P1066" s="1166"/>
      <c r="Q1066" s="587">
        <f t="shared" si="155"/>
        <v>0</v>
      </c>
      <c r="S1066" s="1163">
        <v>27</v>
      </c>
      <c r="T1066" s="1164"/>
      <c r="U1066" s="1165"/>
      <c r="V1066" s="1166"/>
      <c r="W1066" s="587">
        <f t="shared" si="156"/>
        <v>0</v>
      </c>
      <c r="Y1066" s="1163">
        <v>27</v>
      </c>
      <c r="Z1066" s="1164"/>
      <c r="AA1066" s="1165"/>
      <c r="AB1066" s="1166"/>
      <c r="AC1066" s="587">
        <f t="shared" si="157"/>
        <v>0</v>
      </c>
      <c r="AE1066" s="1163">
        <v>27</v>
      </c>
      <c r="AF1066" s="1164"/>
      <c r="AG1066" s="1165"/>
      <c r="AH1066" s="1166"/>
      <c r="AI1066" s="587">
        <f t="shared" si="158"/>
        <v>0</v>
      </c>
      <c r="AK1066" s="1163">
        <v>27</v>
      </c>
      <c r="AL1066" s="1164"/>
      <c r="AM1066" s="1165"/>
      <c r="AN1066" s="1166"/>
      <c r="AO1066" s="587">
        <f t="shared" si="159"/>
        <v>0</v>
      </c>
      <c r="AQ1066" s="1163">
        <v>27</v>
      </c>
      <c r="AR1066" s="1164"/>
      <c r="AS1066" s="1165"/>
      <c r="AT1066" s="1166"/>
      <c r="AU1066" s="587">
        <f t="shared" si="160"/>
        <v>0</v>
      </c>
      <c r="AW1066" s="1163">
        <v>27</v>
      </c>
      <c r="AX1066" s="1164"/>
      <c r="AY1066" s="1165"/>
      <c r="AZ1066" s="1166"/>
      <c r="BA1066" s="587">
        <f t="shared" si="161"/>
        <v>0</v>
      </c>
    </row>
    <row r="1067" spans="1:53" s="17" customFormat="1" ht="16.75" hidden="1" customHeight="1" outlineLevel="2">
      <c r="A1067" s="1163">
        <v>28</v>
      </c>
      <c r="B1067" s="1164"/>
      <c r="C1067" s="1165"/>
      <c r="D1067" s="1166"/>
      <c r="E1067" s="587">
        <f t="shared" si="153"/>
        <v>0</v>
      </c>
      <c r="G1067" s="1163">
        <v>28</v>
      </c>
      <c r="H1067" s="1164"/>
      <c r="I1067" s="1165"/>
      <c r="J1067" s="1166"/>
      <c r="K1067" s="587">
        <f t="shared" si="154"/>
        <v>0</v>
      </c>
      <c r="M1067" s="1163">
        <v>28</v>
      </c>
      <c r="N1067" s="1164"/>
      <c r="O1067" s="1165"/>
      <c r="P1067" s="1166"/>
      <c r="Q1067" s="587">
        <f t="shared" si="155"/>
        <v>0</v>
      </c>
      <c r="S1067" s="1163">
        <v>28</v>
      </c>
      <c r="T1067" s="1164"/>
      <c r="U1067" s="1165"/>
      <c r="V1067" s="1166"/>
      <c r="W1067" s="587">
        <f t="shared" si="156"/>
        <v>0</v>
      </c>
      <c r="Y1067" s="1163">
        <v>28</v>
      </c>
      <c r="Z1067" s="1164"/>
      <c r="AA1067" s="1165"/>
      <c r="AB1067" s="1166"/>
      <c r="AC1067" s="587">
        <f t="shared" si="157"/>
        <v>0</v>
      </c>
      <c r="AE1067" s="1163">
        <v>28</v>
      </c>
      <c r="AF1067" s="1164"/>
      <c r="AG1067" s="1165"/>
      <c r="AH1067" s="1166"/>
      <c r="AI1067" s="587">
        <f t="shared" si="158"/>
        <v>0</v>
      </c>
      <c r="AK1067" s="1163">
        <v>28</v>
      </c>
      <c r="AL1067" s="1164"/>
      <c r="AM1067" s="1165"/>
      <c r="AN1067" s="1166"/>
      <c r="AO1067" s="587">
        <f t="shared" si="159"/>
        <v>0</v>
      </c>
      <c r="AQ1067" s="1163">
        <v>28</v>
      </c>
      <c r="AR1067" s="1164"/>
      <c r="AS1067" s="1165"/>
      <c r="AT1067" s="1166"/>
      <c r="AU1067" s="587">
        <f t="shared" si="160"/>
        <v>0</v>
      </c>
      <c r="AW1067" s="1163">
        <v>28</v>
      </c>
      <c r="AX1067" s="1164"/>
      <c r="AY1067" s="1165"/>
      <c r="AZ1067" s="1166"/>
      <c r="BA1067" s="587">
        <f t="shared" si="161"/>
        <v>0</v>
      </c>
    </row>
    <row r="1068" spans="1:53" s="17" customFormat="1" ht="16.75" hidden="1" customHeight="1" outlineLevel="2">
      <c r="A1068" s="1163">
        <v>29</v>
      </c>
      <c r="B1068" s="1164"/>
      <c r="C1068" s="1165"/>
      <c r="D1068" s="1166"/>
      <c r="E1068" s="587">
        <f t="shared" si="153"/>
        <v>0</v>
      </c>
      <c r="G1068" s="1163">
        <v>29</v>
      </c>
      <c r="H1068" s="1164"/>
      <c r="I1068" s="1165"/>
      <c r="J1068" s="1166"/>
      <c r="K1068" s="587">
        <f t="shared" si="154"/>
        <v>0</v>
      </c>
      <c r="M1068" s="1163">
        <v>29</v>
      </c>
      <c r="N1068" s="1164"/>
      <c r="O1068" s="1165"/>
      <c r="P1068" s="1166"/>
      <c r="Q1068" s="587">
        <f t="shared" si="155"/>
        <v>0</v>
      </c>
      <c r="S1068" s="1163">
        <v>29</v>
      </c>
      <c r="T1068" s="1164"/>
      <c r="U1068" s="1165"/>
      <c r="V1068" s="1166"/>
      <c r="W1068" s="587">
        <f t="shared" si="156"/>
        <v>0</v>
      </c>
      <c r="Y1068" s="1163">
        <v>29</v>
      </c>
      <c r="Z1068" s="1164"/>
      <c r="AA1068" s="1165"/>
      <c r="AB1068" s="1166"/>
      <c r="AC1068" s="587">
        <f t="shared" si="157"/>
        <v>0</v>
      </c>
      <c r="AE1068" s="1163">
        <v>29</v>
      </c>
      <c r="AF1068" s="1164"/>
      <c r="AG1068" s="1165"/>
      <c r="AH1068" s="1166"/>
      <c r="AI1068" s="587">
        <f t="shared" si="158"/>
        <v>0</v>
      </c>
      <c r="AK1068" s="1163">
        <v>29</v>
      </c>
      <c r="AL1068" s="1164"/>
      <c r="AM1068" s="1165"/>
      <c r="AN1068" s="1166"/>
      <c r="AO1068" s="587">
        <f t="shared" si="159"/>
        <v>0</v>
      </c>
      <c r="AQ1068" s="1163">
        <v>29</v>
      </c>
      <c r="AR1068" s="1164"/>
      <c r="AS1068" s="1165"/>
      <c r="AT1068" s="1166"/>
      <c r="AU1068" s="587">
        <f t="shared" si="160"/>
        <v>0</v>
      </c>
      <c r="AW1068" s="1163">
        <v>29</v>
      </c>
      <c r="AX1068" s="1164"/>
      <c r="AY1068" s="1165"/>
      <c r="AZ1068" s="1166"/>
      <c r="BA1068" s="587">
        <f t="shared" si="161"/>
        <v>0</v>
      </c>
    </row>
    <row r="1069" spans="1:53" s="17" customFormat="1" ht="16.75" hidden="1" customHeight="1" outlineLevel="2">
      <c r="A1069" s="1163">
        <v>30</v>
      </c>
      <c r="B1069" s="1164"/>
      <c r="C1069" s="1165"/>
      <c r="D1069" s="1166"/>
      <c r="E1069" s="587">
        <f t="shared" si="153"/>
        <v>0</v>
      </c>
      <c r="G1069" s="1163">
        <v>30</v>
      </c>
      <c r="H1069" s="1164"/>
      <c r="I1069" s="1165"/>
      <c r="J1069" s="1166"/>
      <c r="K1069" s="587">
        <f t="shared" si="154"/>
        <v>0</v>
      </c>
      <c r="M1069" s="1163">
        <v>30</v>
      </c>
      <c r="N1069" s="1164"/>
      <c r="O1069" s="1165"/>
      <c r="P1069" s="1166"/>
      <c r="Q1069" s="587">
        <f t="shared" si="155"/>
        <v>0</v>
      </c>
      <c r="S1069" s="1163">
        <v>30</v>
      </c>
      <c r="T1069" s="1164"/>
      <c r="U1069" s="1165"/>
      <c r="V1069" s="1166"/>
      <c r="W1069" s="587">
        <f t="shared" si="156"/>
        <v>0</v>
      </c>
      <c r="Y1069" s="1163">
        <v>30</v>
      </c>
      <c r="Z1069" s="1164"/>
      <c r="AA1069" s="1165"/>
      <c r="AB1069" s="1166"/>
      <c r="AC1069" s="587">
        <f t="shared" si="157"/>
        <v>0</v>
      </c>
      <c r="AE1069" s="1163">
        <v>30</v>
      </c>
      <c r="AF1069" s="1164"/>
      <c r="AG1069" s="1165"/>
      <c r="AH1069" s="1166"/>
      <c r="AI1069" s="587">
        <f t="shared" si="158"/>
        <v>0</v>
      </c>
      <c r="AK1069" s="1163">
        <v>30</v>
      </c>
      <c r="AL1069" s="1164"/>
      <c r="AM1069" s="1165"/>
      <c r="AN1069" s="1166"/>
      <c r="AO1069" s="587">
        <f t="shared" si="159"/>
        <v>0</v>
      </c>
      <c r="AQ1069" s="1163">
        <v>30</v>
      </c>
      <c r="AR1069" s="1164"/>
      <c r="AS1069" s="1165"/>
      <c r="AT1069" s="1166"/>
      <c r="AU1069" s="587">
        <f t="shared" si="160"/>
        <v>0</v>
      </c>
      <c r="AW1069" s="1163">
        <v>30</v>
      </c>
      <c r="AX1069" s="1164"/>
      <c r="AY1069" s="1165"/>
      <c r="AZ1069" s="1166"/>
      <c r="BA1069" s="587">
        <f t="shared" si="161"/>
        <v>0</v>
      </c>
    </row>
    <row r="1070" spans="1:53" s="17" customFormat="1" ht="16.75" hidden="1" customHeight="1" outlineLevel="2">
      <c r="A1070" s="1163">
        <v>31</v>
      </c>
      <c r="B1070" s="1164"/>
      <c r="C1070" s="1165"/>
      <c r="D1070" s="1166"/>
      <c r="E1070" s="587">
        <f t="shared" si="153"/>
        <v>0</v>
      </c>
      <c r="G1070" s="1163">
        <v>31</v>
      </c>
      <c r="H1070" s="1164"/>
      <c r="I1070" s="1165"/>
      <c r="J1070" s="1166"/>
      <c r="K1070" s="587">
        <f t="shared" si="154"/>
        <v>0</v>
      </c>
      <c r="M1070" s="1163">
        <v>31</v>
      </c>
      <c r="N1070" s="1164"/>
      <c r="O1070" s="1165"/>
      <c r="P1070" s="1166"/>
      <c r="Q1070" s="587">
        <f t="shared" si="155"/>
        <v>0</v>
      </c>
      <c r="S1070" s="1163">
        <v>31</v>
      </c>
      <c r="T1070" s="1164"/>
      <c r="U1070" s="1165"/>
      <c r="V1070" s="1166"/>
      <c r="W1070" s="587">
        <f t="shared" si="156"/>
        <v>0</v>
      </c>
      <c r="Y1070" s="1163">
        <v>31</v>
      </c>
      <c r="Z1070" s="1164"/>
      <c r="AA1070" s="1165"/>
      <c r="AB1070" s="1166"/>
      <c r="AC1070" s="587">
        <f t="shared" si="157"/>
        <v>0</v>
      </c>
      <c r="AE1070" s="1163">
        <v>31</v>
      </c>
      <c r="AF1070" s="1164"/>
      <c r="AG1070" s="1165"/>
      <c r="AH1070" s="1166"/>
      <c r="AI1070" s="587">
        <f t="shared" si="158"/>
        <v>0</v>
      </c>
      <c r="AK1070" s="1163">
        <v>31</v>
      </c>
      <c r="AL1070" s="1164"/>
      <c r="AM1070" s="1165"/>
      <c r="AN1070" s="1166"/>
      <c r="AO1070" s="587">
        <f t="shared" si="159"/>
        <v>0</v>
      </c>
      <c r="AQ1070" s="1163">
        <v>31</v>
      </c>
      <c r="AR1070" s="1164"/>
      <c r="AS1070" s="1165"/>
      <c r="AT1070" s="1166"/>
      <c r="AU1070" s="587">
        <f t="shared" si="160"/>
        <v>0</v>
      </c>
      <c r="AW1070" s="1163">
        <v>31</v>
      </c>
      <c r="AX1070" s="1164"/>
      <c r="AY1070" s="1165"/>
      <c r="AZ1070" s="1166"/>
      <c r="BA1070" s="587">
        <f t="shared" si="161"/>
        <v>0</v>
      </c>
    </row>
    <row r="1071" spans="1:53" s="17" customFormat="1" ht="16.75" hidden="1" customHeight="1" outlineLevel="2">
      <c r="A1071" s="1163">
        <v>32</v>
      </c>
      <c r="B1071" s="1164"/>
      <c r="C1071" s="1165"/>
      <c r="D1071" s="1166"/>
      <c r="E1071" s="587">
        <f t="shared" si="153"/>
        <v>0</v>
      </c>
      <c r="G1071" s="1163">
        <v>32</v>
      </c>
      <c r="H1071" s="1164"/>
      <c r="I1071" s="1165"/>
      <c r="J1071" s="1166"/>
      <c r="K1071" s="587">
        <f t="shared" si="154"/>
        <v>0</v>
      </c>
      <c r="M1071" s="1163">
        <v>32</v>
      </c>
      <c r="N1071" s="1164"/>
      <c r="O1071" s="1165"/>
      <c r="P1071" s="1166"/>
      <c r="Q1071" s="587">
        <f t="shared" si="155"/>
        <v>0</v>
      </c>
      <c r="S1071" s="1163">
        <v>32</v>
      </c>
      <c r="T1071" s="1164"/>
      <c r="U1071" s="1165"/>
      <c r="V1071" s="1166"/>
      <c r="W1071" s="587">
        <f t="shared" si="156"/>
        <v>0</v>
      </c>
      <c r="Y1071" s="1163">
        <v>32</v>
      </c>
      <c r="Z1071" s="1164"/>
      <c r="AA1071" s="1165"/>
      <c r="AB1071" s="1166"/>
      <c r="AC1071" s="587">
        <f t="shared" si="157"/>
        <v>0</v>
      </c>
      <c r="AE1071" s="1163">
        <v>32</v>
      </c>
      <c r="AF1071" s="1164"/>
      <c r="AG1071" s="1165"/>
      <c r="AH1071" s="1166"/>
      <c r="AI1071" s="587">
        <f t="shared" si="158"/>
        <v>0</v>
      </c>
      <c r="AK1071" s="1163">
        <v>32</v>
      </c>
      <c r="AL1071" s="1164"/>
      <c r="AM1071" s="1165"/>
      <c r="AN1071" s="1166"/>
      <c r="AO1071" s="587">
        <f t="shared" si="159"/>
        <v>0</v>
      </c>
      <c r="AQ1071" s="1163">
        <v>32</v>
      </c>
      <c r="AR1071" s="1164"/>
      <c r="AS1071" s="1165"/>
      <c r="AT1071" s="1166"/>
      <c r="AU1071" s="587">
        <f t="shared" si="160"/>
        <v>0</v>
      </c>
      <c r="AW1071" s="1163">
        <v>32</v>
      </c>
      <c r="AX1071" s="1164"/>
      <c r="AY1071" s="1165"/>
      <c r="AZ1071" s="1166"/>
      <c r="BA1071" s="587">
        <f t="shared" si="161"/>
        <v>0</v>
      </c>
    </row>
    <row r="1072" spans="1:53" s="17" customFormat="1" ht="16.75" hidden="1" customHeight="1" outlineLevel="2">
      <c r="A1072" s="1163">
        <v>33</v>
      </c>
      <c r="B1072" s="1164"/>
      <c r="C1072" s="1165"/>
      <c r="D1072" s="1166"/>
      <c r="E1072" s="587">
        <f t="shared" si="153"/>
        <v>0</v>
      </c>
      <c r="G1072" s="1163">
        <v>33</v>
      </c>
      <c r="H1072" s="1164"/>
      <c r="I1072" s="1165"/>
      <c r="J1072" s="1166"/>
      <c r="K1072" s="587">
        <f t="shared" si="154"/>
        <v>0</v>
      </c>
      <c r="M1072" s="1163">
        <v>33</v>
      </c>
      <c r="N1072" s="1164"/>
      <c r="O1072" s="1165"/>
      <c r="P1072" s="1166"/>
      <c r="Q1072" s="587">
        <f t="shared" si="155"/>
        <v>0</v>
      </c>
      <c r="S1072" s="1163">
        <v>33</v>
      </c>
      <c r="T1072" s="1164"/>
      <c r="U1072" s="1165"/>
      <c r="V1072" s="1166"/>
      <c r="W1072" s="587">
        <f t="shared" si="156"/>
        <v>0</v>
      </c>
      <c r="Y1072" s="1163">
        <v>33</v>
      </c>
      <c r="Z1072" s="1164"/>
      <c r="AA1072" s="1165"/>
      <c r="AB1072" s="1166"/>
      <c r="AC1072" s="587">
        <f t="shared" si="157"/>
        <v>0</v>
      </c>
      <c r="AE1072" s="1163">
        <v>33</v>
      </c>
      <c r="AF1072" s="1164"/>
      <c r="AG1072" s="1165"/>
      <c r="AH1072" s="1166"/>
      <c r="AI1072" s="587">
        <f t="shared" si="158"/>
        <v>0</v>
      </c>
      <c r="AK1072" s="1163">
        <v>33</v>
      </c>
      <c r="AL1072" s="1164"/>
      <c r="AM1072" s="1165"/>
      <c r="AN1072" s="1166"/>
      <c r="AO1072" s="587">
        <f t="shared" si="159"/>
        <v>0</v>
      </c>
      <c r="AQ1072" s="1163">
        <v>33</v>
      </c>
      <c r="AR1072" s="1164"/>
      <c r="AS1072" s="1165"/>
      <c r="AT1072" s="1166"/>
      <c r="AU1072" s="587">
        <f t="shared" si="160"/>
        <v>0</v>
      </c>
      <c r="AW1072" s="1163">
        <v>33</v>
      </c>
      <c r="AX1072" s="1164"/>
      <c r="AY1072" s="1165"/>
      <c r="AZ1072" s="1166"/>
      <c r="BA1072" s="587">
        <f t="shared" si="161"/>
        <v>0</v>
      </c>
    </row>
    <row r="1073" spans="1:53" s="17" customFormat="1" ht="16.75" hidden="1" customHeight="1" outlineLevel="2">
      <c r="A1073" s="1163">
        <v>34</v>
      </c>
      <c r="B1073" s="1164"/>
      <c r="C1073" s="1165"/>
      <c r="D1073" s="1166"/>
      <c r="E1073" s="587">
        <f t="shared" si="153"/>
        <v>0</v>
      </c>
      <c r="G1073" s="1163">
        <v>34</v>
      </c>
      <c r="H1073" s="1164"/>
      <c r="I1073" s="1165"/>
      <c r="J1073" s="1166"/>
      <c r="K1073" s="587">
        <f t="shared" si="154"/>
        <v>0</v>
      </c>
      <c r="M1073" s="1163">
        <v>34</v>
      </c>
      <c r="N1073" s="1164"/>
      <c r="O1073" s="1165"/>
      <c r="P1073" s="1166"/>
      <c r="Q1073" s="587">
        <f t="shared" si="155"/>
        <v>0</v>
      </c>
      <c r="S1073" s="1163">
        <v>34</v>
      </c>
      <c r="T1073" s="1164"/>
      <c r="U1073" s="1165"/>
      <c r="V1073" s="1166"/>
      <c r="W1073" s="587">
        <f t="shared" si="156"/>
        <v>0</v>
      </c>
      <c r="Y1073" s="1163">
        <v>34</v>
      </c>
      <c r="Z1073" s="1164"/>
      <c r="AA1073" s="1165"/>
      <c r="AB1073" s="1166"/>
      <c r="AC1073" s="587">
        <f t="shared" si="157"/>
        <v>0</v>
      </c>
      <c r="AE1073" s="1163">
        <v>34</v>
      </c>
      <c r="AF1073" s="1164"/>
      <c r="AG1073" s="1165"/>
      <c r="AH1073" s="1166"/>
      <c r="AI1073" s="587">
        <f t="shared" si="158"/>
        <v>0</v>
      </c>
      <c r="AK1073" s="1163">
        <v>34</v>
      </c>
      <c r="AL1073" s="1164"/>
      <c r="AM1073" s="1165"/>
      <c r="AN1073" s="1166"/>
      <c r="AO1073" s="587">
        <f t="shared" si="159"/>
        <v>0</v>
      </c>
      <c r="AQ1073" s="1163">
        <v>34</v>
      </c>
      <c r="AR1073" s="1164"/>
      <c r="AS1073" s="1165"/>
      <c r="AT1073" s="1166"/>
      <c r="AU1073" s="587">
        <f t="shared" si="160"/>
        <v>0</v>
      </c>
      <c r="AW1073" s="1163">
        <v>34</v>
      </c>
      <c r="AX1073" s="1164"/>
      <c r="AY1073" s="1165"/>
      <c r="AZ1073" s="1166"/>
      <c r="BA1073" s="587">
        <f t="shared" si="161"/>
        <v>0</v>
      </c>
    </row>
    <row r="1074" spans="1:53" s="17" customFormat="1" ht="16.75" hidden="1" customHeight="1" outlineLevel="2">
      <c r="A1074" s="1163">
        <v>35</v>
      </c>
      <c r="B1074" s="1164"/>
      <c r="C1074" s="1165"/>
      <c r="D1074" s="1166"/>
      <c r="E1074" s="587">
        <f t="shared" si="153"/>
        <v>0</v>
      </c>
      <c r="G1074" s="1163">
        <v>35</v>
      </c>
      <c r="H1074" s="1164"/>
      <c r="I1074" s="1165"/>
      <c r="J1074" s="1166"/>
      <c r="K1074" s="587">
        <f t="shared" si="154"/>
        <v>0</v>
      </c>
      <c r="M1074" s="1163">
        <v>35</v>
      </c>
      <c r="N1074" s="1164"/>
      <c r="O1074" s="1165"/>
      <c r="P1074" s="1166"/>
      <c r="Q1074" s="587">
        <f t="shared" si="155"/>
        <v>0</v>
      </c>
      <c r="S1074" s="1163">
        <v>35</v>
      </c>
      <c r="T1074" s="1164"/>
      <c r="U1074" s="1165"/>
      <c r="V1074" s="1166"/>
      <c r="W1074" s="587">
        <f t="shared" si="156"/>
        <v>0</v>
      </c>
      <c r="Y1074" s="1163">
        <v>35</v>
      </c>
      <c r="Z1074" s="1164"/>
      <c r="AA1074" s="1165"/>
      <c r="AB1074" s="1166"/>
      <c r="AC1074" s="587">
        <f t="shared" si="157"/>
        <v>0</v>
      </c>
      <c r="AE1074" s="1163">
        <v>35</v>
      </c>
      <c r="AF1074" s="1164"/>
      <c r="AG1074" s="1165"/>
      <c r="AH1074" s="1166"/>
      <c r="AI1074" s="587">
        <f t="shared" si="158"/>
        <v>0</v>
      </c>
      <c r="AK1074" s="1163">
        <v>35</v>
      </c>
      <c r="AL1074" s="1164"/>
      <c r="AM1074" s="1165"/>
      <c r="AN1074" s="1166"/>
      <c r="AO1074" s="587">
        <f t="shared" si="159"/>
        <v>0</v>
      </c>
      <c r="AQ1074" s="1163">
        <v>35</v>
      </c>
      <c r="AR1074" s="1164"/>
      <c r="AS1074" s="1165"/>
      <c r="AT1074" s="1166"/>
      <c r="AU1074" s="587">
        <f t="shared" si="160"/>
        <v>0</v>
      </c>
      <c r="AW1074" s="1163">
        <v>35</v>
      </c>
      <c r="AX1074" s="1164"/>
      <c r="AY1074" s="1165"/>
      <c r="AZ1074" s="1166"/>
      <c r="BA1074" s="587">
        <f t="shared" si="161"/>
        <v>0</v>
      </c>
    </row>
    <row r="1075" spans="1:53" s="17" customFormat="1" ht="16.75" hidden="1" customHeight="1" outlineLevel="2">
      <c r="A1075" s="1163">
        <v>36</v>
      </c>
      <c r="B1075" s="1164"/>
      <c r="C1075" s="1165"/>
      <c r="D1075" s="1166"/>
      <c r="E1075" s="587">
        <f>IF(AND(C1075&gt;=D$1033,C1075&lt;=D$1032),1,0)</f>
        <v>0</v>
      </c>
      <c r="G1075" s="1163">
        <v>36</v>
      </c>
      <c r="H1075" s="1164"/>
      <c r="I1075" s="1165"/>
      <c r="J1075" s="1166"/>
      <c r="K1075" s="587">
        <f>IF(AND(I1075&gt;=J$1033,I1075&lt;=J$1032),1,0)</f>
        <v>0</v>
      </c>
      <c r="M1075" s="1163">
        <v>36</v>
      </c>
      <c r="N1075" s="1164"/>
      <c r="O1075" s="1165"/>
      <c r="P1075" s="1166"/>
      <c r="Q1075" s="587">
        <f>IF(AND(O1075&gt;=P$1033,O1075&lt;=P$1032),1,0)</f>
        <v>0</v>
      </c>
      <c r="S1075" s="1163">
        <v>36</v>
      </c>
      <c r="T1075" s="1164"/>
      <c r="U1075" s="1165"/>
      <c r="V1075" s="1166"/>
      <c r="W1075" s="587">
        <f>IF(AND(U1075&gt;=V$1033,U1075&lt;=V$1032),1,0)</f>
        <v>0</v>
      </c>
      <c r="Y1075" s="1163">
        <v>36</v>
      </c>
      <c r="Z1075" s="1164"/>
      <c r="AA1075" s="1165"/>
      <c r="AB1075" s="1166"/>
      <c r="AC1075" s="587">
        <f>IF(AND(AA1075&gt;=AB$1033,AA1075&lt;=AB$1032),1,0)</f>
        <v>0</v>
      </c>
      <c r="AE1075" s="1163">
        <v>36</v>
      </c>
      <c r="AF1075" s="1164"/>
      <c r="AG1075" s="1165"/>
      <c r="AH1075" s="1166"/>
      <c r="AI1075" s="587">
        <f>IF(AND(AG1075&gt;=AH$1033,AG1075&lt;=AH$1032),1,0)</f>
        <v>0</v>
      </c>
      <c r="AK1075" s="1163">
        <v>36</v>
      </c>
      <c r="AL1075" s="1164"/>
      <c r="AM1075" s="1165"/>
      <c r="AN1075" s="1166"/>
      <c r="AO1075" s="587">
        <f>IF(AND(AM1075&gt;=AN$1033,AM1075&lt;=AN$1032),1,0)</f>
        <v>0</v>
      </c>
      <c r="AQ1075" s="1163">
        <v>36</v>
      </c>
      <c r="AR1075" s="1164"/>
      <c r="AS1075" s="1165"/>
      <c r="AT1075" s="1166"/>
      <c r="AU1075" s="587">
        <f>IF(AND(AS1075&gt;=AT$1033,AS1075&lt;=AT$1032),1,0)</f>
        <v>0</v>
      </c>
      <c r="AW1075" s="1163">
        <v>36</v>
      </c>
      <c r="AX1075" s="1164"/>
      <c r="AY1075" s="1165"/>
      <c r="AZ1075" s="1166"/>
      <c r="BA1075" s="587">
        <f>IF(AND(AY1075&gt;=AZ$1033,AY1075&lt;=AZ$1032),1,0)</f>
        <v>0</v>
      </c>
    </row>
    <row r="1076" spans="1:53" s="17" customFormat="1" ht="16.75" hidden="1" customHeight="1" outlineLevel="2">
      <c r="A1076" s="1163">
        <v>37</v>
      </c>
      <c r="B1076" s="1164"/>
      <c r="C1076" s="1165"/>
      <c r="D1076" s="1166"/>
      <c r="E1076" s="587">
        <f t="shared" ref="E1076:E1093" si="162">IF(AND(C1076&gt;=D$1033,C1076&lt;=D$1032),1,0)</f>
        <v>0</v>
      </c>
      <c r="G1076" s="1163">
        <v>37</v>
      </c>
      <c r="H1076" s="1164"/>
      <c r="I1076" s="1165"/>
      <c r="J1076" s="1166"/>
      <c r="K1076" s="587">
        <f t="shared" ref="K1076:K1093" si="163">IF(AND(I1076&gt;=J$1033,I1076&lt;=J$1032),1,0)</f>
        <v>0</v>
      </c>
      <c r="M1076" s="1163">
        <v>37</v>
      </c>
      <c r="N1076" s="1164"/>
      <c r="O1076" s="1165"/>
      <c r="P1076" s="1166"/>
      <c r="Q1076" s="587">
        <f t="shared" ref="Q1076:Q1093" si="164">IF(AND(O1076&gt;=P$1033,O1076&lt;=P$1032),1,0)</f>
        <v>0</v>
      </c>
      <c r="S1076" s="1163">
        <v>37</v>
      </c>
      <c r="T1076" s="1164"/>
      <c r="U1076" s="1165"/>
      <c r="V1076" s="1166"/>
      <c r="W1076" s="587">
        <f t="shared" ref="W1076:W1093" si="165">IF(AND(U1076&gt;=V$1033,U1076&lt;=V$1032),1,0)</f>
        <v>0</v>
      </c>
      <c r="Y1076" s="1163">
        <v>37</v>
      </c>
      <c r="Z1076" s="1164"/>
      <c r="AA1076" s="1165"/>
      <c r="AB1076" s="1166"/>
      <c r="AC1076" s="587">
        <f t="shared" ref="AC1076:AC1093" si="166">IF(AND(AA1076&gt;=AB$1033,AA1076&lt;=AB$1032),1,0)</f>
        <v>0</v>
      </c>
      <c r="AE1076" s="1163">
        <v>37</v>
      </c>
      <c r="AF1076" s="1164"/>
      <c r="AG1076" s="1165"/>
      <c r="AH1076" s="1166"/>
      <c r="AI1076" s="587">
        <f t="shared" ref="AI1076:AI1093" si="167">IF(AND(AG1076&gt;=AH$1033,AG1076&lt;=AH$1032),1,0)</f>
        <v>0</v>
      </c>
      <c r="AK1076" s="1163">
        <v>37</v>
      </c>
      <c r="AL1076" s="1164"/>
      <c r="AM1076" s="1165"/>
      <c r="AN1076" s="1166"/>
      <c r="AO1076" s="587">
        <f t="shared" ref="AO1076:AO1093" si="168">IF(AND(AM1076&gt;=AN$1033,AM1076&lt;=AN$1032),1,0)</f>
        <v>0</v>
      </c>
      <c r="AQ1076" s="1163">
        <v>37</v>
      </c>
      <c r="AR1076" s="1164"/>
      <c r="AS1076" s="1165"/>
      <c r="AT1076" s="1166"/>
      <c r="AU1076" s="587">
        <f t="shared" ref="AU1076:AU1093" si="169">IF(AND(AS1076&gt;=AT$1033,AS1076&lt;=AT$1032),1,0)</f>
        <v>0</v>
      </c>
      <c r="AW1076" s="1163">
        <v>37</v>
      </c>
      <c r="AX1076" s="1164"/>
      <c r="AY1076" s="1165"/>
      <c r="AZ1076" s="1166"/>
      <c r="BA1076" s="587">
        <f t="shared" ref="BA1076:BA1093" si="170">IF(AND(AY1076&gt;=AZ$1033,AY1076&lt;=AZ$1032),1,0)</f>
        <v>0</v>
      </c>
    </row>
    <row r="1077" spans="1:53" s="17" customFormat="1" ht="16.75" hidden="1" customHeight="1" outlineLevel="2">
      <c r="A1077" s="1163">
        <v>38</v>
      </c>
      <c r="B1077" s="1164"/>
      <c r="C1077" s="1165"/>
      <c r="D1077" s="1166"/>
      <c r="E1077" s="587">
        <f t="shared" si="162"/>
        <v>0</v>
      </c>
      <c r="G1077" s="1163">
        <v>38</v>
      </c>
      <c r="H1077" s="1164"/>
      <c r="I1077" s="1165"/>
      <c r="J1077" s="1166"/>
      <c r="K1077" s="587">
        <f t="shared" si="163"/>
        <v>0</v>
      </c>
      <c r="M1077" s="1163">
        <v>38</v>
      </c>
      <c r="N1077" s="1164"/>
      <c r="O1077" s="1165"/>
      <c r="P1077" s="1166"/>
      <c r="Q1077" s="587">
        <f t="shared" si="164"/>
        <v>0</v>
      </c>
      <c r="S1077" s="1163">
        <v>38</v>
      </c>
      <c r="T1077" s="1164"/>
      <c r="U1077" s="1165"/>
      <c r="V1077" s="1166"/>
      <c r="W1077" s="587">
        <f t="shared" si="165"/>
        <v>0</v>
      </c>
      <c r="Y1077" s="1163">
        <v>38</v>
      </c>
      <c r="Z1077" s="1164"/>
      <c r="AA1077" s="1165"/>
      <c r="AB1077" s="1166"/>
      <c r="AC1077" s="587">
        <f t="shared" si="166"/>
        <v>0</v>
      </c>
      <c r="AE1077" s="1163">
        <v>38</v>
      </c>
      <c r="AF1077" s="1164"/>
      <c r="AG1077" s="1165"/>
      <c r="AH1077" s="1166"/>
      <c r="AI1077" s="587">
        <f t="shared" si="167"/>
        <v>0</v>
      </c>
      <c r="AK1077" s="1163">
        <v>38</v>
      </c>
      <c r="AL1077" s="1164"/>
      <c r="AM1077" s="1165"/>
      <c r="AN1077" s="1166"/>
      <c r="AO1077" s="587">
        <f t="shared" si="168"/>
        <v>0</v>
      </c>
      <c r="AQ1077" s="1163">
        <v>38</v>
      </c>
      <c r="AR1077" s="1164"/>
      <c r="AS1077" s="1165"/>
      <c r="AT1077" s="1166"/>
      <c r="AU1077" s="587">
        <f t="shared" si="169"/>
        <v>0</v>
      </c>
      <c r="AW1077" s="1163">
        <v>38</v>
      </c>
      <c r="AX1077" s="1164"/>
      <c r="AY1077" s="1165"/>
      <c r="AZ1077" s="1166"/>
      <c r="BA1077" s="587">
        <f t="shared" si="170"/>
        <v>0</v>
      </c>
    </row>
    <row r="1078" spans="1:53" s="17" customFormat="1" ht="16.75" hidden="1" customHeight="1" outlineLevel="2">
      <c r="A1078" s="1163">
        <v>39</v>
      </c>
      <c r="B1078" s="1164"/>
      <c r="C1078" s="1165"/>
      <c r="D1078" s="1166"/>
      <c r="E1078" s="587">
        <f t="shared" si="162"/>
        <v>0</v>
      </c>
      <c r="G1078" s="1163">
        <v>39</v>
      </c>
      <c r="H1078" s="1164"/>
      <c r="I1078" s="1165"/>
      <c r="J1078" s="1166"/>
      <c r="K1078" s="587">
        <f t="shared" si="163"/>
        <v>0</v>
      </c>
      <c r="M1078" s="1163">
        <v>39</v>
      </c>
      <c r="N1078" s="1164"/>
      <c r="O1078" s="1165"/>
      <c r="P1078" s="1166"/>
      <c r="Q1078" s="587">
        <f t="shared" si="164"/>
        <v>0</v>
      </c>
      <c r="S1078" s="1163">
        <v>39</v>
      </c>
      <c r="T1078" s="1164"/>
      <c r="U1078" s="1165"/>
      <c r="V1078" s="1166"/>
      <c r="W1078" s="587">
        <f t="shared" si="165"/>
        <v>0</v>
      </c>
      <c r="Y1078" s="1163">
        <v>39</v>
      </c>
      <c r="Z1078" s="1164"/>
      <c r="AA1078" s="1165"/>
      <c r="AB1078" s="1166"/>
      <c r="AC1078" s="587">
        <f t="shared" si="166"/>
        <v>0</v>
      </c>
      <c r="AE1078" s="1163">
        <v>39</v>
      </c>
      <c r="AF1078" s="1164"/>
      <c r="AG1078" s="1165"/>
      <c r="AH1078" s="1166"/>
      <c r="AI1078" s="587">
        <f t="shared" si="167"/>
        <v>0</v>
      </c>
      <c r="AK1078" s="1163">
        <v>39</v>
      </c>
      <c r="AL1078" s="1164"/>
      <c r="AM1078" s="1165"/>
      <c r="AN1078" s="1166"/>
      <c r="AO1078" s="587">
        <f t="shared" si="168"/>
        <v>0</v>
      </c>
      <c r="AQ1078" s="1163">
        <v>39</v>
      </c>
      <c r="AR1078" s="1164"/>
      <c r="AS1078" s="1165"/>
      <c r="AT1078" s="1166"/>
      <c r="AU1078" s="587">
        <f t="shared" si="169"/>
        <v>0</v>
      </c>
      <c r="AW1078" s="1163">
        <v>39</v>
      </c>
      <c r="AX1078" s="1164"/>
      <c r="AY1078" s="1165"/>
      <c r="AZ1078" s="1166"/>
      <c r="BA1078" s="587">
        <f t="shared" si="170"/>
        <v>0</v>
      </c>
    </row>
    <row r="1079" spans="1:53" s="17" customFormat="1" ht="16.75" hidden="1" customHeight="1" outlineLevel="2">
      <c r="A1079" s="1163">
        <v>40</v>
      </c>
      <c r="B1079" s="1164"/>
      <c r="C1079" s="1165"/>
      <c r="D1079" s="1166"/>
      <c r="E1079" s="587">
        <f t="shared" si="162"/>
        <v>0</v>
      </c>
      <c r="G1079" s="1163">
        <v>40</v>
      </c>
      <c r="H1079" s="1164"/>
      <c r="I1079" s="1165"/>
      <c r="J1079" s="1166"/>
      <c r="K1079" s="587">
        <f t="shared" si="163"/>
        <v>0</v>
      </c>
      <c r="M1079" s="1163">
        <v>40</v>
      </c>
      <c r="N1079" s="1164"/>
      <c r="O1079" s="1165"/>
      <c r="P1079" s="1166"/>
      <c r="Q1079" s="587">
        <f t="shared" si="164"/>
        <v>0</v>
      </c>
      <c r="S1079" s="1163">
        <v>40</v>
      </c>
      <c r="T1079" s="1164"/>
      <c r="U1079" s="1165"/>
      <c r="V1079" s="1166"/>
      <c r="W1079" s="587">
        <f t="shared" si="165"/>
        <v>0</v>
      </c>
      <c r="Y1079" s="1163">
        <v>40</v>
      </c>
      <c r="Z1079" s="1164"/>
      <c r="AA1079" s="1165"/>
      <c r="AB1079" s="1166"/>
      <c r="AC1079" s="587">
        <f t="shared" si="166"/>
        <v>0</v>
      </c>
      <c r="AE1079" s="1163">
        <v>40</v>
      </c>
      <c r="AF1079" s="1164"/>
      <c r="AG1079" s="1165"/>
      <c r="AH1079" s="1166"/>
      <c r="AI1079" s="587">
        <f t="shared" si="167"/>
        <v>0</v>
      </c>
      <c r="AK1079" s="1163">
        <v>40</v>
      </c>
      <c r="AL1079" s="1164"/>
      <c r="AM1079" s="1165"/>
      <c r="AN1079" s="1166"/>
      <c r="AO1079" s="587">
        <f t="shared" si="168"/>
        <v>0</v>
      </c>
      <c r="AQ1079" s="1163">
        <v>40</v>
      </c>
      <c r="AR1079" s="1164"/>
      <c r="AS1079" s="1165"/>
      <c r="AT1079" s="1166"/>
      <c r="AU1079" s="587">
        <f t="shared" si="169"/>
        <v>0</v>
      </c>
      <c r="AW1079" s="1163">
        <v>40</v>
      </c>
      <c r="AX1079" s="1164"/>
      <c r="AY1079" s="1165"/>
      <c r="AZ1079" s="1166"/>
      <c r="BA1079" s="587">
        <f t="shared" si="170"/>
        <v>0</v>
      </c>
    </row>
    <row r="1080" spans="1:53" s="17" customFormat="1" ht="16.75" hidden="1" customHeight="1" outlineLevel="2">
      <c r="A1080" s="1163">
        <v>41</v>
      </c>
      <c r="B1080" s="1164"/>
      <c r="C1080" s="1165"/>
      <c r="D1080" s="1166"/>
      <c r="E1080" s="587">
        <f t="shared" si="162"/>
        <v>0</v>
      </c>
      <c r="G1080" s="1163">
        <v>41</v>
      </c>
      <c r="H1080" s="1164"/>
      <c r="I1080" s="1165"/>
      <c r="J1080" s="1166"/>
      <c r="K1080" s="587">
        <f t="shared" si="163"/>
        <v>0</v>
      </c>
      <c r="M1080" s="1163">
        <v>41</v>
      </c>
      <c r="N1080" s="1164"/>
      <c r="O1080" s="1165"/>
      <c r="P1080" s="1166"/>
      <c r="Q1080" s="587">
        <f t="shared" si="164"/>
        <v>0</v>
      </c>
      <c r="S1080" s="1163">
        <v>41</v>
      </c>
      <c r="T1080" s="1164"/>
      <c r="U1080" s="1165"/>
      <c r="V1080" s="1166"/>
      <c r="W1080" s="587">
        <f t="shared" si="165"/>
        <v>0</v>
      </c>
      <c r="Y1080" s="1163">
        <v>41</v>
      </c>
      <c r="Z1080" s="1164"/>
      <c r="AA1080" s="1165"/>
      <c r="AB1080" s="1166"/>
      <c r="AC1080" s="587">
        <f t="shared" si="166"/>
        <v>0</v>
      </c>
      <c r="AE1080" s="1163">
        <v>41</v>
      </c>
      <c r="AF1080" s="1164"/>
      <c r="AG1080" s="1165"/>
      <c r="AH1080" s="1166"/>
      <c r="AI1080" s="587">
        <f t="shared" si="167"/>
        <v>0</v>
      </c>
      <c r="AK1080" s="1163">
        <v>41</v>
      </c>
      <c r="AL1080" s="1164"/>
      <c r="AM1080" s="1165"/>
      <c r="AN1080" s="1166"/>
      <c r="AO1080" s="587">
        <f t="shared" si="168"/>
        <v>0</v>
      </c>
      <c r="AQ1080" s="1163">
        <v>41</v>
      </c>
      <c r="AR1080" s="1164"/>
      <c r="AS1080" s="1165"/>
      <c r="AT1080" s="1166"/>
      <c r="AU1080" s="587">
        <f t="shared" si="169"/>
        <v>0</v>
      </c>
      <c r="AW1080" s="1163">
        <v>41</v>
      </c>
      <c r="AX1080" s="1164"/>
      <c r="AY1080" s="1165"/>
      <c r="AZ1080" s="1166"/>
      <c r="BA1080" s="587">
        <f t="shared" si="170"/>
        <v>0</v>
      </c>
    </row>
    <row r="1081" spans="1:53" s="17" customFormat="1" ht="16.75" hidden="1" customHeight="1" outlineLevel="2">
      <c r="A1081" s="1163">
        <v>42</v>
      </c>
      <c r="B1081" s="1164"/>
      <c r="C1081" s="1165"/>
      <c r="D1081" s="1166"/>
      <c r="E1081" s="587">
        <f t="shared" si="162"/>
        <v>0</v>
      </c>
      <c r="G1081" s="1163">
        <v>42</v>
      </c>
      <c r="H1081" s="1164"/>
      <c r="I1081" s="1165"/>
      <c r="J1081" s="1166"/>
      <c r="K1081" s="587">
        <f t="shared" si="163"/>
        <v>0</v>
      </c>
      <c r="M1081" s="1163">
        <v>42</v>
      </c>
      <c r="N1081" s="1164"/>
      <c r="O1081" s="1165"/>
      <c r="P1081" s="1166"/>
      <c r="Q1081" s="587">
        <f t="shared" si="164"/>
        <v>0</v>
      </c>
      <c r="S1081" s="1163">
        <v>42</v>
      </c>
      <c r="T1081" s="1164"/>
      <c r="U1081" s="1165"/>
      <c r="V1081" s="1166"/>
      <c r="W1081" s="587">
        <f t="shared" si="165"/>
        <v>0</v>
      </c>
      <c r="Y1081" s="1163">
        <v>42</v>
      </c>
      <c r="Z1081" s="1164"/>
      <c r="AA1081" s="1165"/>
      <c r="AB1081" s="1166"/>
      <c r="AC1081" s="587">
        <f t="shared" si="166"/>
        <v>0</v>
      </c>
      <c r="AE1081" s="1163">
        <v>42</v>
      </c>
      <c r="AF1081" s="1164"/>
      <c r="AG1081" s="1165"/>
      <c r="AH1081" s="1166"/>
      <c r="AI1081" s="587">
        <f t="shared" si="167"/>
        <v>0</v>
      </c>
      <c r="AK1081" s="1163">
        <v>42</v>
      </c>
      <c r="AL1081" s="1164"/>
      <c r="AM1081" s="1165"/>
      <c r="AN1081" s="1166"/>
      <c r="AO1081" s="587">
        <f t="shared" si="168"/>
        <v>0</v>
      </c>
      <c r="AQ1081" s="1163">
        <v>42</v>
      </c>
      <c r="AR1081" s="1164"/>
      <c r="AS1081" s="1165"/>
      <c r="AT1081" s="1166"/>
      <c r="AU1081" s="587">
        <f t="shared" si="169"/>
        <v>0</v>
      </c>
      <c r="AW1081" s="1163">
        <v>42</v>
      </c>
      <c r="AX1081" s="1164"/>
      <c r="AY1081" s="1165"/>
      <c r="AZ1081" s="1166"/>
      <c r="BA1081" s="587">
        <f t="shared" si="170"/>
        <v>0</v>
      </c>
    </row>
    <row r="1082" spans="1:53" s="17" customFormat="1" ht="16.75" hidden="1" customHeight="1" outlineLevel="2">
      <c r="A1082" s="1163">
        <v>43</v>
      </c>
      <c r="B1082" s="1164"/>
      <c r="C1082" s="1165"/>
      <c r="D1082" s="1166"/>
      <c r="E1082" s="587">
        <f t="shared" si="162"/>
        <v>0</v>
      </c>
      <c r="G1082" s="1163">
        <v>43</v>
      </c>
      <c r="H1082" s="1164"/>
      <c r="I1082" s="1165"/>
      <c r="J1082" s="1166"/>
      <c r="K1082" s="587">
        <f t="shared" si="163"/>
        <v>0</v>
      </c>
      <c r="M1082" s="1163">
        <v>43</v>
      </c>
      <c r="N1082" s="1164"/>
      <c r="O1082" s="1165"/>
      <c r="P1082" s="1166"/>
      <c r="Q1082" s="587">
        <f t="shared" si="164"/>
        <v>0</v>
      </c>
      <c r="S1082" s="1163">
        <v>43</v>
      </c>
      <c r="T1082" s="1164"/>
      <c r="U1082" s="1165"/>
      <c r="V1082" s="1166"/>
      <c r="W1082" s="587">
        <f t="shared" si="165"/>
        <v>0</v>
      </c>
      <c r="Y1082" s="1163">
        <v>43</v>
      </c>
      <c r="Z1082" s="1164"/>
      <c r="AA1082" s="1165"/>
      <c r="AB1082" s="1166"/>
      <c r="AC1082" s="587">
        <f t="shared" si="166"/>
        <v>0</v>
      </c>
      <c r="AE1082" s="1163">
        <v>43</v>
      </c>
      <c r="AF1082" s="1164"/>
      <c r="AG1082" s="1165"/>
      <c r="AH1082" s="1166"/>
      <c r="AI1082" s="587">
        <f t="shared" si="167"/>
        <v>0</v>
      </c>
      <c r="AK1082" s="1163">
        <v>43</v>
      </c>
      <c r="AL1082" s="1164"/>
      <c r="AM1082" s="1165"/>
      <c r="AN1082" s="1166"/>
      <c r="AO1082" s="587">
        <f t="shared" si="168"/>
        <v>0</v>
      </c>
      <c r="AQ1082" s="1163">
        <v>43</v>
      </c>
      <c r="AR1082" s="1164"/>
      <c r="AS1082" s="1165"/>
      <c r="AT1082" s="1166"/>
      <c r="AU1082" s="587">
        <f t="shared" si="169"/>
        <v>0</v>
      </c>
      <c r="AW1082" s="1163">
        <v>43</v>
      </c>
      <c r="AX1082" s="1164"/>
      <c r="AY1082" s="1165"/>
      <c r="AZ1082" s="1166"/>
      <c r="BA1082" s="587">
        <f t="shared" si="170"/>
        <v>0</v>
      </c>
    </row>
    <row r="1083" spans="1:53" s="17" customFormat="1" ht="16.75" hidden="1" customHeight="1" outlineLevel="2">
      <c r="A1083" s="1163">
        <v>44</v>
      </c>
      <c r="B1083" s="1164"/>
      <c r="C1083" s="1165"/>
      <c r="D1083" s="1166"/>
      <c r="E1083" s="587">
        <f t="shared" si="162"/>
        <v>0</v>
      </c>
      <c r="G1083" s="1163">
        <v>44</v>
      </c>
      <c r="H1083" s="1164"/>
      <c r="I1083" s="1165"/>
      <c r="J1083" s="1166"/>
      <c r="K1083" s="587">
        <f t="shared" si="163"/>
        <v>0</v>
      </c>
      <c r="M1083" s="1163">
        <v>44</v>
      </c>
      <c r="N1083" s="1164"/>
      <c r="O1083" s="1165"/>
      <c r="P1083" s="1166"/>
      <c r="Q1083" s="587">
        <f t="shared" si="164"/>
        <v>0</v>
      </c>
      <c r="S1083" s="1163">
        <v>44</v>
      </c>
      <c r="T1083" s="1164"/>
      <c r="U1083" s="1165"/>
      <c r="V1083" s="1166"/>
      <c r="W1083" s="587">
        <f t="shared" si="165"/>
        <v>0</v>
      </c>
      <c r="Y1083" s="1163">
        <v>44</v>
      </c>
      <c r="Z1083" s="1164"/>
      <c r="AA1083" s="1165"/>
      <c r="AB1083" s="1166"/>
      <c r="AC1083" s="587">
        <f t="shared" si="166"/>
        <v>0</v>
      </c>
      <c r="AE1083" s="1163">
        <v>44</v>
      </c>
      <c r="AF1083" s="1164"/>
      <c r="AG1083" s="1165"/>
      <c r="AH1083" s="1166"/>
      <c r="AI1083" s="587">
        <f t="shared" si="167"/>
        <v>0</v>
      </c>
      <c r="AK1083" s="1163">
        <v>44</v>
      </c>
      <c r="AL1083" s="1164"/>
      <c r="AM1083" s="1165"/>
      <c r="AN1083" s="1166"/>
      <c r="AO1083" s="587">
        <f t="shared" si="168"/>
        <v>0</v>
      </c>
      <c r="AQ1083" s="1163">
        <v>44</v>
      </c>
      <c r="AR1083" s="1164"/>
      <c r="AS1083" s="1165"/>
      <c r="AT1083" s="1166"/>
      <c r="AU1083" s="587">
        <f t="shared" si="169"/>
        <v>0</v>
      </c>
      <c r="AW1083" s="1163">
        <v>44</v>
      </c>
      <c r="AX1083" s="1164"/>
      <c r="AY1083" s="1165"/>
      <c r="AZ1083" s="1166"/>
      <c r="BA1083" s="587">
        <f t="shared" si="170"/>
        <v>0</v>
      </c>
    </row>
    <row r="1084" spans="1:53" s="17" customFormat="1" ht="16.75" hidden="1" customHeight="1" outlineLevel="2">
      <c r="A1084" s="1163">
        <v>45</v>
      </c>
      <c r="B1084" s="1164"/>
      <c r="C1084" s="1165"/>
      <c r="D1084" s="1166"/>
      <c r="E1084" s="587">
        <f t="shared" si="162"/>
        <v>0</v>
      </c>
      <c r="G1084" s="1163">
        <v>45</v>
      </c>
      <c r="H1084" s="1164"/>
      <c r="I1084" s="1165"/>
      <c r="J1084" s="1166"/>
      <c r="K1084" s="587">
        <f t="shared" si="163"/>
        <v>0</v>
      </c>
      <c r="M1084" s="1163">
        <v>45</v>
      </c>
      <c r="N1084" s="1164"/>
      <c r="O1084" s="1165"/>
      <c r="P1084" s="1166"/>
      <c r="Q1084" s="587">
        <f t="shared" si="164"/>
        <v>0</v>
      </c>
      <c r="S1084" s="1163">
        <v>45</v>
      </c>
      <c r="T1084" s="1164"/>
      <c r="U1084" s="1165"/>
      <c r="V1084" s="1166"/>
      <c r="W1084" s="587">
        <f t="shared" si="165"/>
        <v>0</v>
      </c>
      <c r="Y1084" s="1163">
        <v>45</v>
      </c>
      <c r="Z1084" s="1164"/>
      <c r="AA1084" s="1165"/>
      <c r="AB1084" s="1166"/>
      <c r="AC1084" s="587">
        <f t="shared" si="166"/>
        <v>0</v>
      </c>
      <c r="AE1084" s="1163">
        <v>45</v>
      </c>
      <c r="AF1084" s="1164"/>
      <c r="AG1084" s="1165"/>
      <c r="AH1084" s="1166"/>
      <c r="AI1084" s="587">
        <f t="shared" si="167"/>
        <v>0</v>
      </c>
      <c r="AK1084" s="1163">
        <v>45</v>
      </c>
      <c r="AL1084" s="1164"/>
      <c r="AM1084" s="1165"/>
      <c r="AN1084" s="1166"/>
      <c r="AO1084" s="587">
        <f t="shared" si="168"/>
        <v>0</v>
      </c>
      <c r="AQ1084" s="1163">
        <v>45</v>
      </c>
      <c r="AR1084" s="1164"/>
      <c r="AS1084" s="1165"/>
      <c r="AT1084" s="1166"/>
      <c r="AU1084" s="587">
        <f t="shared" si="169"/>
        <v>0</v>
      </c>
      <c r="AW1084" s="1163">
        <v>45</v>
      </c>
      <c r="AX1084" s="1164"/>
      <c r="AY1084" s="1165"/>
      <c r="AZ1084" s="1166"/>
      <c r="BA1084" s="587">
        <f t="shared" si="170"/>
        <v>0</v>
      </c>
    </row>
    <row r="1085" spans="1:53" s="17" customFormat="1" ht="16.75" hidden="1" customHeight="1" outlineLevel="2">
      <c r="A1085" s="1163">
        <v>46</v>
      </c>
      <c r="B1085" s="1164"/>
      <c r="C1085" s="1165"/>
      <c r="D1085" s="1166"/>
      <c r="E1085" s="587">
        <f t="shared" si="162"/>
        <v>0</v>
      </c>
      <c r="G1085" s="1163">
        <v>46</v>
      </c>
      <c r="H1085" s="1164"/>
      <c r="I1085" s="1165"/>
      <c r="J1085" s="1166"/>
      <c r="K1085" s="587">
        <f t="shared" si="163"/>
        <v>0</v>
      </c>
      <c r="M1085" s="1163">
        <v>46</v>
      </c>
      <c r="N1085" s="1164"/>
      <c r="O1085" s="1165"/>
      <c r="P1085" s="1166"/>
      <c r="Q1085" s="587">
        <f t="shared" si="164"/>
        <v>0</v>
      </c>
      <c r="S1085" s="1163">
        <v>46</v>
      </c>
      <c r="T1085" s="1164"/>
      <c r="U1085" s="1165"/>
      <c r="V1085" s="1166"/>
      <c r="W1085" s="587">
        <f t="shared" si="165"/>
        <v>0</v>
      </c>
      <c r="Y1085" s="1163">
        <v>46</v>
      </c>
      <c r="Z1085" s="1164"/>
      <c r="AA1085" s="1165"/>
      <c r="AB1085" s="1166"/>
      <c r="AC1085" s="587">
        <f t="shared" si="166"/>
        <v>0</v>
      </c>
      <c r="AE1085" s="1163">
        <v>46</v>
      </c>
      <c r="AF1085" s="1164"/>
      <c r="AG1085" s="1165"/>
      <c r="AH1085" s="1166"/>
      <c r="AI1085" s="587">
        <f t="shared" si="167"/>
        <v>0</v>
      </c>
      <c r="AK1085" s="1163">
        <v>46</v>
      </c>
      <c r="AL1085" s="1164"/>
      <c r="AM1085" s="1165"/>
      <c r="AN1085" s="1166"/>
      <c r="AO1085" s="587">
        <f t="shared" si="168"/>
        <v>0</v>
      </c>
      <c r="AQ1085" s="1163">
        <v>46</v>
      </c>
      <c r="AR1085" s="1164"/>
      <c r="AS1085" s="1165"/>
      <c r="AT1085" s="1166"/>
      <c r="AU1085" s="587">
        <f t="shared" si="169"/>
        <v>0</v>
      </c>
      <c r="AW1085" s="1163">
        <v>46</v>
      </c>
      <c r="AX1085" s="1164"/>
      <c r="AY1085" s="1165"/>
      <c r="AZ1085" s="1166"/>
      <c r="BA1085" s="587">
        <f t="shared" si="170"/>
        <v>0</v>
      </c>
    </row>
    <row r="1086" spans="1:53" s="17" customFormat="1" ht="16.75" hidden="1" customHeight="1" outlineLevel="2">
      <c r="A1086" s="1163">
        <v>47</v>
      </c>
      <c r="B1086" s="1164"/>
      <c r="C1086" s="1165"/>
      <c r="D1086" s="1166"/>
      <c r="E1086" s="587">
        <f t="shared" si="162"/>
        <v>0</v>
      </c>
      <c r="G1086" s="1163">
        <v>47</v>
      </c>
      <c r="H1086" s="1164"/>
      <c r="I1086" s="1165"/>
      <c r="J1086" s="1166"/>
      <c r="K1086" s="587">
        <f t="shared" si="163"/>
        <v>0</v>
      </c>
      <c r="M1086" s="1163">
        <v>47</v>
      </c>
      <c r="N1086" s="1164"/>
      <c r="O1086" s="1165"/>
      <c r="P1086" s="1166"/>
      <c r="Q1086" s="587">
        <f t="shared" si="164"/>
        <v>0</v>
      </c>
      <c r="S1086" s="1163">
        <v>47</v>
      </c>
      <c r="T1086" s="1164"/>
      <c r="U1086" s="1165"/>
      <c r="V1086" s="1166"/>
      <c r="W1086" s="587">
        <f t="shared" si="165"/>
        <v>0</v>
      </c>
      <c r="Y1086" s="1163">
        <v>47</v>
      </c>
      <c r="Z1086" s="1164"/>
      <c r="AA1086" s="1165"/>
      <c r="AB1086" s="1166"/>
      <c r="AC1086" s="587">
        <f t="shared" si="166"/>
        <v>0</v>
      </c>
      <c r="AE1086" s="1163">
        <v>47</v>
      </c>
      <c r="AF1086" s="1164"/>
      <c r="AG1086" s="1165"/>
      <c r="AH1086" s="1166"/>
      <c r="AI1086" s="587">
        <f t="shared" si="167"/>
        <v>0</v>
      </c>
      <c r="AK1086" s="1163">
        <v>47</v>
      </c>
      <c r="AL1086" s="1164"/>
      <c r="AM1086" s="1165"/>
      <c r="AN1086" s="1166"/>
      <c r="AO1086" s="587">
        <f t="shared" si="168"/>
        <v>0</v>
      </c>
      <c r="AQ1086" s="1163">
        <v>47</v>
      </c>
      <c r="AR1086" s="1164"/>
      <c r="AS1086" s="1165"/>
      <c r="AT1086" s="1166"/>
      <c r="AU1086" s="587">
        <f t="shared" si="169"/>
        <v>0</v>
      </c>
      <c r="AW1086" s="1163">
        <v>47</v>
      </c>
      <c r="AX1086" s="1164"/>
      <c r="AY1086" s="1165"/>
      <c r="AZ1086" s="1166"/>
      <c r="BA1086" s="587">
        <f t="shared" si="170"/>
        <v>0</v>
      </c>
    </row>
    <row r="1087" spans="1:53" s="17" customFormat="1" ht="16.75" hidden="1" customHeight="1" outlineLevel="2">
      <c r="A1087" s="1163">
        <v>48</v>
      </c>
      <c r="B1087" s="1164"/>
      <c r="C1087" s="1165"/>
      <c r="D1087" s="1166"/>
      <c r="E1087" s="587">
        <f t="shared" si="162"/>
        <v>0</v>
      </c>
      <c r="G1087" s="1163">
        <v>48</v>
      </c>
      <c r="H1087" s="1164"/>
      <c r="I1087" s="1165"/>
      <c r="J1087" s="1166"/>
      <c r="K1087" s="587">
        <f t="shared" si="163"/>
        <v>0</v>
      </c>
      <c r="M1087" s="1163">
        <v>48</v>
      </c>
      <c r="N1087" s="1164"/>
      <c r="O1087" s="1165"/>
      <c r="P1087" s="1166"/>
      <c r="Q1087" s="587">
        <f t="shared" si="164"/>
        <v>0</v>
      </c>
      <c r="S1087" s="1163">
        <v>48</v>
      </c>
      <c r="T1087" s="1164"/>
      <c r="U1087" s="1165"/>
      <c r="V1087" s="1166"/>
      <c r="W1087" s="587">
        <f t="shared" si="165"/>
        <v>0</v>
      </c>
      <c r="Y1087" s="1163">
        <v>48</v>
      </c>
      <c r="Z1087" s="1164"/>
      <c r="AA1087" s="1165"/>
      <c r="AB1087" s="1166"/>
      <c r="AC1087" s="587">
        <f t="shared" si="166"/>
        <v>0</v>
      </c>
      <c r="AE1087" s="1163">
        <v>48</v>
      </c>
      <c r="AF1087" s="1164"/>
      <c r="AG1087" s="1165"/>
      <c r="AH1087" s="1166"/>
      <c r="AI1087" s="587">
        <f t="shared" si="167"/>
        <v>0</v>
      </c>
      <c r="AK1087" s="1163">
        <v>48</v>
      </c>
      <c r="AL1087" s="1164"/>
      <c r="AM1087" s="1165"/>
      <c r="AN1087" s="1166"/>
      <c r="AO1087" s="587">
        <f t="shared" si="168"/>
        <v>0</v>
      </c>
      <c r="AQ1087" s="1163">
        <v>48</v>
      </c>
      <c r="AR1087" s="1164"/>
      <c r="AS1087" s="1165"/>
      <c r="AT1087" s="1166"/>
      <c r="AU1087" s="587">
        <f t="shared" si="169"/>
        <v>0</v>
      </c>
      <c r="AW1087" s="1163">
        <v>48</v>
      </c>
      <c r="AX1087" s="1164"/>
      <c r="AY1087" s="1165"/>
      <c r="AZ1087" s="1166"/>
      <c r="BA1087" s="587">
        <f t="shared" si="170"/>
        <v>0</v>
      </c>
    </row>
    <row r="1088" spans="1:53" s="17" customFormat="1" ht="16.75" hidden="1" customHeight="1" outlineLevel="2">
      <c r="A1088" s="1163">
        <v>49</v>
      </c>
      <c r="B1088" s="1164"/>
      <c r="C1088" s="1165"/>
      <c r="D1088" s="1166"/>
      <c r="E1088" s="587">
        <f t="shared" si="162"/>
        <v>0</v>
      </c>
      <c r="G1088" s="1163">
        <v>49</v>
      </c>
      <c r="H1088" s="1164"/>
      <c r="I1088" s="1165"/>
      <c r="J1088" s="1166"/>
      <c r="K1088" s="587">
        <f t="shared" si="163"/>
        <v>0</v>
      </c>
      <c r="M1088" s="1163">
        <v>49</v>
      </c>
      <c r="N1088" s="1164"/>
      <c r="O1088" s="1165"/>
      <c r="P1088" s="1166"/>
      <c r="Q1088" s="587">
        <f t="shared" si="164"/>
        <v>0</v>
      </c>
      <c r="S1088" s="1163">
        <v>49</v>
      </c>
      <c r="T1088" s="1164"/>
      <c r="U1088" s="1165"/>
      <c r="V1088" s="1166"/>
      <c r="W1088" s="587">
        <f t="shared" si="165"/>
        <v>0</v>
      </c>
      <c r="Y1088" s="1163">
        <v>49</v>
      </c>
      <c r="Z1088" s="1164"/>
      <c r="AA1088" s="1165"/>
      <c r="AB1088" s="1166"/>
      <c r="AC1088" s="587">
        <f t="shared" si="166"/>
        <v>0</v>
      </c>
      <c r="AE1088" s="1163">
        <v>49</v>
      </c>
      <c r="AF1088" s="1164"/>
      <c r="AG1088" s="1165"/>
      <c r="AH1088" s="1166"/>
      <c r="AI1088" s="587">
        <f t="shared" si="167"/>
        <v>0</v>
      </c>
      <c r="AK1088" s="1163">
        <v>49</v>
      </c>
      <c r="AL1088" s="1164"/>
      <c r="AM1088" s="1165"/>
      <c r="AN1088" s="1166"/>
      <c r="AO1088" s="587">
        <f t="shared" si="168"/>
        <v>0</v>
      </c>
      <c r="AQ1088" s="1163">
        <v>49</v>
      </c>
      <c r="AR1088" s="1164"/>
      <c r="AS1088" s="1165"/>
      <c r="AT1088" s="1166"/>
      <c r="AU1088" s="587">
        <f t="shared" si="169"/>
        <v>0</v>
      </c>
      <c r="AW1088" s="1163">
        <v>49</v>
      </c>
      <c r="AX1088" s="1164"/>
      <c r="AY1088" s="1165"/>
      <c r="AZ1088" s="1166"/>
      <c r="BA1088" s="587">
        <f t="shared" si="170"/>
        <v>0</v>
      </c>
    </row>
    <row r="1089" spans="1:53" s="17" customFormat="1" ht="16.75" hidden="1" customHeight="1" outlineLevel="2">
      <c r="A1089" s="1163">
        <v>50</v>
      </c>
      <c r="B1089" s="1164"/>
      <c r="C1089" s="1165"/>
      <c r="D1089" s="1166"/>
      <c r="E1089" s="587">
        <f t="shared" si="162"/>
        <v>0</v>
      </c>
      <c r="G1089" s="1163">
        <v>50</v>
      </c>
      <c r="H1089" s="1164"/>
      <c r="I1089" s="1165"/>
      <c r="J1089" s="1166"/>
      <c r="K1089" s="587">
        <f t="shared" si="163"/>
        <v>0</v>
      </c>
      <c r="M1089" s="1163">
        <v>50</v>
      </c>
      <c r="N1089" s="1164"/>
      <c r="O1089" s="1165"/>
      <c r="P1089" s="1166"/>
      <c r="Q1089" s="587">
        <f t="shared" si="164"/>
        <v>0</v>
      </c>
      <c r="S1089" s="1163">
        <v>50</v>
      </c>
      <c r="T1089" s="1164"/>
      <c r="U1089" s="1165"/>
      <c r="V1089" s="1166"/>
      <c r="W1089" s="587">
        <f t="shared" si="165"/>
        <v>0</v>
      </c>
      <c r="Y1089" s="1163">
        <v>50</v>
      </c>
      <c r="Z1089" s="1164"/>
      <c r="AA1089" s="1165"/>
      <c r="AB1089" s="1166"/>
      <c r="AC1089" s="587">
        <f t="shared" si="166"/>
        <v>0</v>
      </c>
      <c r="AE1089" s="1163">
        <v>50</v>
      </c>
      <c r="AF1089" s="1164"/>
      <c r="AG1089" s="1165"/>
      <c r="AH1089" s="1166"/>
      <c r="AI1089" s="587">
        <f t="shared" si="167"/>
        <v>0</v>
      </c>
      <c r="AK1089" s="1163">
        <v>50</v>
      </c>
      <c r="AL1089" s="1164"/>
      <c r="AM1089" s="1165"/>
      <c r="AN1089" s="1166"/>
      <c r="AO1089" s="587">
        <f t="shared" si="168"/>
        <v>0</v>
      </c>
      <c r="AQ1089" s="1163">
        <v>50</v>
      </c>
      <c r="AR1089" s="1164"/>
      <c r="AS1089" s="1165"/>
      <c r="AT1089" s="1166"/>
      <c r="AU1089" s="587">
        <f t="shared" si="169"/>
        <v>0</v>
      </c>
      <c r="AW1089" s="1163">
        <v>50</v>
      </c>
      <c r="AX1089" s="1164"/>
      <c r="AY1089" s="1165"/>
      <c r="AZ1089" s="1166"/>
      <c r="BA1089" s="587">
        <f t="shared" si="170"/>
        <v>0</v>
      </c>
    </row>
    <row r="1090" spans="1:53" s="17" customFormat="1" ht="16.75" hidden="1" customHeight="1" outlineLevel="2">
      <c r="A1090" s="1163">
        <v>51</v>
      </c>
      <c r="B1090" s="1164"/>
      <c r="C1090" s="1165"/>
      <c r="D1090" s="1166"/>
      <c r="E1090" s="587">
        <f t="shared" si="162"/>
        <v>0</v>
      </c>
      <c r="G1090" s="1163">
        <v>51</v>
      </c>
      <c r="H1090" s="1164"/>
      <c r="I1090" s="1165"/>
      <c r="J1090" s="1166"/>
      <c r="K1090" s="587">
        <f t="shared" si="163"/>
        <v>0</v>
      </c>
      <c r="M1090" s="1163">
        <v>51</v>
      </c>
      <c r="N1090" s="1164"/>
      <c r="O1090" s="1165"/>
      <c r="P1090" s="1166"/>
      <c r="Q1090" s="587">
        <f t="shared" si="164"/>
        <v>0</v>
      </c>
      <c r="S1090" s="1163">
        <v>51</v>
      </c>
      <c r="T1090" s="1164"/>
      <c r="U1090" s="1165"/>
      <c r="V1090" s="1166"/>
      <c r="W1090" s="587">
        <f t="shared" si="165"/>
        <v>0</v>
      </c>
      <c r="Y1090" s="1163">
        <v>51</v>
      </c>
      <c r="Z1090" s="1164"/>
      <c r="AA1090" s="1165"/>
      <c r="AB1090" s="1166"/>
      <c r="AC1090" s="587">
        <f t="shared" si="166"/>
        <v>0</v>
      </c>
      <c r="AE1090" s="1163">
        <v>51</v>
      </c>
      <c r="AF1090" s="1164"/>
      <c r="AG1090" s="1165"/>
      <c r="AH1090" s="1166"/>
      <c r="AI1090" s="587">
        <f t="shared" si="167"/>
        <v>0</v>
      </c>
      <c r="AK1090" s="1163">
        <v>51</v>
      </c>
      <c r="AL1090" s="1164"/>
      <c r="AM1090" s="1165"/>
      <c r="AN1090" s="1166"/>
      <c r="AO1090" s="587">
        <f t="shared" si="168"/>
        <v>0</v>
      </c>
      <c r="AQ1090" s="1163">
        <v>51</v>
      </c>
      <c r="AR1090" s="1164"/>
      <c r="AS1090" s="1165"/>
      <c r="AT1090" s="1166"/>
      <c r="AU1090" s="587">
        <f t="shared" si="169"/>
        <v>0</v>
      </c>
      <c r="AW1090" s="1163">
        <v>51</v>
      </c>
      <c r="AX1090" s="1164"/>
      <c r="AY1090" s="1165"/>
      <c r="AZ1090" s="1166"/>
      <c r="BA1090" s="587">
        <f t="shared" si="170"/>
        <v>0</v>
      </c>
    </row>
    <row r="1091" spans="1:53" s="17" customFormat="1" ht="16.75" hidden="1" customHeight="1" outlineLevel="2">
      <c r="A1091" s="1163">
        <v>52</v>
      </c>
      <c r="B1091" s="1164"/>
      <c r="C1091" s="1165"/>
      <c r="D1091" s="1166"/>
      <c r="E1091" s="587">
        <f t="shared" si="162"/>
        <v>0</v>
      </c>
      <c r="G1091" s="1163">
        <v>52</v>
      </c>
      <c r="H1091" s="1164"/>
      <c r="I1091" s="1165"/>
      <c r="J1091" s="1166"/>
      <c r="K1091" s="587">
        <f t="shared" si="163"/>
        <v>0</v>
      </c>
      <c r="M1091" s="1163">
        <v>52</v>
      </c>
      <c r="N1091" s="1164"/>
      <c r="O1091" s="1165"/>
      <c r="P1091" s="1166"/>
      <c r="Q1091" s="587">
        <f t="shared" si="164"/>
        <v>0</v>
      </c>
      <c r="S1091" s="1163">
        <v>52</v>
      </c>
      <c r="T1091" s="1164"/>
      <c r="U1091" s="1165"/>
      <c r="V1091" s="1166"/>
      <c r="W1091" s="587">
        <f t="shared" si="165"/>
        <v>0</v>
      </c>
      <c r="Y1091" s="1163">
        <v>52</v>
      </c>
      <c r="Z1091" s="1164"/>
      <c r="AA1091" s="1165"/>
      <c r="AB1091" s="1166"/>
      <c r="AC1091" s="587">
        <f t="shared" si="166"/>
        <v>0</v>
      </c>
      <c r="AE1091" s="1163">
        <v>52</v>
      </c>
      <c r="AF1091" s="1164"/>
      <c r="AG1091" s="1165"/>
      <c r="AH1091" s="1166"/>
      <c r="AI1091" s="587">
        <f t="shared" si="167"/>
        <v>0</v>
      </c>
      <c r="AK1091" s="1163">
        <v>52</v>
      </c>
      <c r="AL1091" s="1164"/>
      <c r="AM1091" s="1165"/>
      <c r="AN1091" s="1166"/>
      <c r="AO1091" s="587">
        <f t="shared" si="168"/>
        <v>0</v>
      </c>
      <c r="AQ1091" s="1163">
        <v>52</v>
      </c>
      <c r="AR1091" s="1164"/>
      <c r="AS1091" s="1165"/>
      <c r="AT1091" s="1166"/>
      <c r="AU1091" s="587">
        <f t="shared" si="169"/>
        <v>0</v>
      </c>
      <c r="AW1091" s="1163">
        <v>52</v>
      </c>
      <c r="AX1091" s="1164"/>
      <c r="AY1091" s="1165"/>
      <c r="AZ1091" s="1166"/>
      <c r="BA1091" s="587">
        <f t="shared" si="170"/>
        <v>0</v>
      </c>
    </row>
    <row r="1092" spans="1:53" s="17" customFormat="1" ht="16.75" hidden="1" customHeight="1" outlineLevel="2">
      <c r="A1092" s="1163">
        <v>53</v>
      </c>
      <c r="B1092" s="1164"/>
      <c r="C1092" s="1165"/>
      <c r="D1092" s="1166"/>
      <c r="E1092" s="587">
        <f t="shared" si="162"/>
        <v>0</v>
      </c>
      <c r="G1092" s="1163">
        <v>53</v>
      </c>
      <c r="H1092" s="1164"/>
      <c r="I1092" s="1165"/>
      <c r="J1092" s="1166"/>
      <c r="K1092" s="587">
        <f t="shared" si="163"/>
        <v>0</v>
      </c>
      <c r="M1092" s="1163">
        <v>53</v>
      </c>
      <c r="N1092" s="1164"/>
      <c r="O1092" s="1165"/>
      <c r="P1092" s="1166"/>
      <c r="Q1092" s="587">
        <f t="shared" si="164"/>
        <v>0</v>
      </c>
      <c r="S1092" s="1163">
        <v>53</v>
      </c>
      <c r="T1092" s="1164"/>
      <c r="U1092" s="1165"/>
      <c r="V1092" s="1166"/>
      <c r="W1092" s="587">
        <f t="shared" si="165"/>
        <v>0</v>
      </c>
      <c r="Y1092" s="1163">
        <v>53</v>
      </c>
      <c r="Z1092" s="1164"/>
      <c r="AA1092" s="1165"/>
      <c r="AB1092" s="1166"/>
      <c r="AC1092" s="587">
        <f t="shared" si="166"/>
        <v>0</v>
      </c>
      <c r="AE1092" s="1163">
        <v>53</v>
      </c>
      <c r="AF1092" s="1164"/>
      <c r="AG1092" s="1165"/>
      <c r="AH1092" s="1166"/>
      <c r="AI1092" s="587">
        <f t="shared" si="167"/>
        <v>0</v>
      </c>
      <c r="AK1092" s="1163">
        <v>53</v>
      </c>
      <c r="AL1092" s="1164"/>
      <c r="AM1092" s="1165"/>
      <c r="AN1092" s="1166"/>
      <c r="AO1092" s="587">
        <f t="shared" si="168"/>
        <v>0</v>
      </c>
      <c r="AQ1092" s="1163">
        <v>53</v>
      </c>
      <c r="AR1092" s="1164"/>
      <c r="AS1092" s="1165"/>
      <c r="AT1092" s="1166"/>
      <c r="AU1092" s="587">
        <f t="shared" si="169"/>
        <v>0</v>
      </c>
      <c r="AW1092" s="1163">
        <v>53</v>
      </c>
      <c r="AX1092" s="1164"/>
      <c r="AY1092" s="1165"/>
      <c r="AZ1092" s="1166"/>
      <c r="BA1092" s="587">
        <f t="shared" si="170"/>
        <v>0</v>
      </c>
    </row>
    <row r="1093" spans="1:53" s="17" customFormat="1" ht="16.75" hidden="1" customHeight="1" outlineLevel="2">
      <c r="A1093" s="1163">
        <v>54</v>
      </c>
      <c r="B1093" s="1164"/>
      <c r="C1093" s="1165"/>
      <c r="D1093" s="1166"/>
      <c r="E1093" s="587">
        <f t="shared" si="162"/>
        <v>0</v>
      </c>
      <c r="G1093" s="1163">
        <v>54</v>
      </c>
      <c r="H1093" s="1164"/>
      <c r="I1093" s="1165"/>
      <c r="J1093" s="1166"/>
      <c r="K1093" s="587">
        <f t="shared" si="163"/>
        <v>0</v>
      </c>
      <c r="M1093" s="1163">
        <v>54</v>
      </c>
      <c r="N1093" s="1164"/>
      <c r="O1093" s="1165"/>
      <c r="P1093" s="1166"/>
      <c r="Q1093" s="587">
        <f t="shared" si="164"/>
        <v>0</v>
      </c>
      <c r="S1093" s="1163">
        <v>54</v>
      </c>
      <c r="T1093" s="1164"/>
      <c r="U1093" s="1165"/>
      <c r="V1093" s="1166"/>
      <c r="W1093" s="587">
        <f t="shared" si="165"/>
        <v>0</v>
      </c>
      <c r="Y1093" s="1163">
        <v>54</v>
      </c>
      <c r="Z1093" s="1164"/>
      <c r="AA1093" s="1165"/>
      <c r="AB1093" s="1166"/>
      <c r="AC1093" s="587">
        <f t="shared" si="166"/>
        <v>0</v>
      </c>
      <c r="AE1093" s="1163">
        <v>54</v>
      </c>
      <c r="AF1093" s="1164"/>
      <c r="AG1093" s="1165"/>
      <c r="AH1093" s="1166"/>
      <c r="AI1093" s="587">
        <f t="shared" si="167"/>
        <v>0</v>
      </c>
      <c r="AK1093" s="1163">
        <v>54</v>
      </c>
      <c r="AL1093" s="1164"/>
      <c r="AM1093" s="1165"/>
      <c r="AN1093" s="1166"/>
      <c r="AO1093" s="587">
        <f t="shared" si="168"/>
        <v>0</v>
      </c>
      <c r="AQ1093" s="1163">
        <v>54</v>
      </c>
      <c r="AR1093" s="1164"/>
      <c r="AS1093" s="1165"/>
      <c r="AT1093" s="1166"/>
      <c r="AU1093" s="587">
        <f t="shared" si="169"/>
        <v>0</v>
      </c>
      <c r="AW1093" s="1163">
        <v>54</v>
      </c>
      <c r="AX1093" s="1164"/>
      <c r="AY1093" s="1165"/>
      <c r="AZ1093" s="1166"/>
      <c r="BA1093" s="587">
        <f t="shared" si="170"/>
        <v>0</v>
      </c>
    </row>
    <row r="1094" spans="1:53" s="17" customFormat="1" ht="16.75" hidden="1" customHeight="1" outlineLevel="2">
      <c r="A1094" s="1163">
        <v>55</v>
      </c>
      <c r="B1094" s="1164"/>
      <c r="C1094" s="1165"/>
      <c r="D1094" s="1166"/>
      <c r="E1094" s="587">
        <f>IF(AND(C1094&gt;=D$1033,C1094&lt;=D$1032),1,0)</f>
        <v>0</v>
      </c>
      <c r="G1094" s="1163">
        <v>55</v>
      </c>
      <c r="H1094" s="1164"/>
      <c r="I1094" s="1165"/>
      <c r="J1094" s="1166"/>
      <c r="K1094" s="587">
        <f>IF(AND(I1094&gt;=J$1033,I1094&lt;=J$1032),1,0)</f>
        <v>0</v>
      </c>
      <c r="M1094" s="1163">
        <v>55</v>
      </c>
      <c r="N1094" s="1164"/>
      <c r="O1094" s="1165"/>
      <c r="P1094" s="1166"/>
      <c r="Q1094" s="587">
        <f>IF(AND(O1094&gt;=P$1033,O1094&lt;=P$1032),1,0)</f>
        <v>0</v>
      </c>
      <c r="S1094" s="1163">
        <v>55</v>
      </c>
      <c r="T1094" s="1164"/>
      <c r="U1094" s="1165"/>
      <c r="V1094" s="1166"/>
      <c r="W1094" s="587">
        <f>IF(AND(U1094&gt;=V$1033,U1094&lt;=V$1032),1,0)</f>
        <v>0</v>
      </c>
      <c r="Y1094" s="1163">
        <v>55</v>
      </c>
      <c r="Z1094" s="1164"/>
      <c r="AA1094" s="1165"/>
      <c r="AB1094" s="1166"/>
      <c r="AC1094" s="587">
        <f>IF(AND(AA1094&gt;=AB$1033,AA1094&lt;=AB$1032),1,0)</f>
        <v>0</v>
      </c>
      <c r="AE1094" s="1163">
        <v>55</v>
      </c>
      <c r="AF1094" s="1164"/>
      <c r="AG1094" s="1165"/>
      <c r="AH1094" s="1166"/>
      <c r="AI1094" s="587">
        <f>IF(AND(AG1094&gt;=AH$1033,AG1094&lt;=AH$1032),1,0)</f>
        <v>0</v>
      </c>
      <c r="AK1094" s="1163">
        <v>55</v>
      </c>
      <c r="AL1094" s="1164"/>
      <c r="AM1094" s="1165"/>
      <c r="AN1094" s="1166"/>
      <c r="AO1094" s="587">
        <f>IF(AND(AM1094&gt;=AN$1033,AM1094&lt;=AN$1032),1,0)</f>
        <v>0</v>
      </c>
      <c r="AQ1094" s="1163">
        <v>55</v>
      </c>
      <c r="AR1094" s="1164"/>
      <c r="AS1094" s="1165"/>
      <c r="AT1094" s="1166"/>
      <c r="AU1094" s="587">
        <f>IF(AND(AS1094&gt;=AT$1033,AS1094&lt;=AT$1032),1,0)</f>
        <v>0</v>
      </c>
      <c r="AW1094" s="1163">
        <v>55</v>
      </c>
      <c r="AX1094" s="1164"/>
      <c r="AY1094" s="1165"/>
      <c r="AZ1094" s="1166"/>
      <c r="BA1094" s="587">
        <f>IF(AND(AY1094&gt;=AZ$1033,AY1094&lt;=AZ$1032),1,0)</f>
        <v>0</v>
      </c>
    </row>
    <row r="1095" spans="1:53" s="17" customFormat="1" ht="16.75" hidden="1" customHeight="1" outlineLevel="2">
      <c r="A1095" s="1163">
        <v>56</v>
      </c>
      <c r="B1095" s="1164"/>
      <c r="C1095" s="1165"/>
      <c r="D1095" s="1166"/>
      <c r="E1095" s="587">
        <f t="shared" ref="E1095:E1112" si="171">IF(AND(C1095&gt;=D$1033,C1095&lt;=D$1032),1,0)</f>
        <v>0</v>
      </c>
      <c r="G1095" s="1163">
        <v>56</v>
      </c>
      <c r="H1095" s="1164"/>
      <c r="I1095" s="1165"/>
      <c r="J1095" s="1166"/>
      <c r="K1095" s="587">
        <f t="shared" ref="K1095:K1112" si="172">IF(AND(I1095&gt;=J$1033,I1095&lt;=J$1032),1,0)</f>
        <v>0</v>
      </c>
      <c r="M1095" s="1163">
        <v>56</v>
      </c>
      <c r="N1095" s="1164"/>
      <c r="O1095" s="1165"/>
      <c r="P1095" s="1166"/>
      <c r="Q1095" s="587">
        <f t="shared" ref="Q1095:Q1112" si="173">IF(AND(O1095&gt;=P$1033,O1095&lt;=P$1032),1,0)</f>
        <v>0</v>
      </c>
      <c r="S1095" s="1163">
        <v>56</v>
      </c>
      <c r="T1095" s="1164"/>
      <c r="U1095" s="1165"/>
      <c r="V1095" s="1166"/>
      <c r="W1095" s="587">
        <f t="shared" ref="W1095:W1112" si="174">IF(AND(U1095&gt;=V$1033,U1095&lt;=V$1032),1,0)</f>
        <v>0</v>
      </c>
      <c r="Y1095" s="1163">
        <v>56</v>
      </c>
      <c r="Z1095" s="1164"/>
      <c r="AA1095" s="1165"/>
      <c r="AB1095" s="1166"/>
      <c r="AC1095" s="587">
        <f t="shared" ref="AC1095:AC1112" si="175">IF(AND(AA1095&gt;=AB$1033,AA1095&lt;=AB$1032),1,0)</f>
        <v>0</v>
      </c>
      <c r="AE1095" s="1163">
        <v>56</v>
      </c>
      <c r="AF1095" s="1164"/>
      <c r="AG1095" s="1165"/>
      <c r="AH1095" s="1166"/>
      <c r="AI1095" s="587">
        <f t="shared" ref="AI1095:AI1112" si="176">IF(AND(AG1095&gt;=AH$1033,AG1095&lt;=AH$1032),1,0)</f>
        <v>0</v>
      </c>
      <c r="AK1095" s="1163">
        <v>56</v>
      </c>
      <c r="AL1095" s="1164"/>
      <c r="AM1095" s="1165"/>
      <c r="AN1095" s="1166"/>
      <c r="AO1095" s="587">
        <f t="shared" ref="AO1095:AO1112" si="177">IF(AND(AM1095&gt;=AN$1033,AM1095&lt;=AN$1032),1,0)</f>
        <v>0</v>
      </c>
      <c r="AQ1095" s="1163">
        <v>56</v>
      </c>
      <c r="AR1095" s="1164"/>
      <c r="AS1095" s="1165"/>
      <c r="AT1095" s="1166"/>
      <c r="AU1095" s="587">
        <f t="shared" ref="AU1095:AU1112" si="178">IF(AND(AS1095&gt;=AT$1033,AS1095&lt;=AT$1032),1,0)</f>
        <v>0</v>
      </c>
      <c r="AW1095" s="1163">
        <v>56</v>
      </c>
      <c r="AX1095" s="1164"/>
      <c r="AY1095" s="1165"/>
      <c r="AZ1095" s="1166"/>
      <c r="BA1095" s="587">
        <f t="shared" ref="BA1095:BA1112" si="179">IF(AND(AY1095&gt;=AZ$1033,AY1095&lt;=AZ$1032),1,0)</f>
        <v>0</v>
      </c>
    </row>
    <row r="1096" spans="1:53" s="17" customFormat="1" ht="16.75" hidden="1" customHeight="1" outlineLevel="2">
      <c r="A1096" s="1163">
        <v>57</v>
      </c>
      <c r="B1096" s="1164"/>
      <c r="C1096" s="1165"/>
      <c r="D1096" s="1166"/>
      <c r="E1096" s="587">
        <f t="shared" si="171"/>
        <v>0</v>
      </c>
      <c r="G1096" s="1163">
        <v>57</v>
      </c>
      <c r="H1096" s="1164"/>
      <c r="I1096" s="1165"/>
      <c r="J1096" s="1166"/>
      <c r="K1096" s="587">
        <f t="shared" si="172"/>
        <v>0</v>
      </c>
      <c r="M1096" s="1163">
        <v>57</v>
      </c>
      <c r="N1096" s="1164"/>
      <c r="O1096" s="1165"/>
      <c r="P1096" s="1166"/>
      <c r="Q1096" s="587">
        <f t="shared" si="173"/>
        <v>0</v>
      </c>
      <c r="S1096" s="1163">
        <v>57</v>
      </c>
      <c r="T1096" s="1164"/>
      <c r="U1096" s="1165"/>
      <c r="V1096" s="1166"/>
      <c r="W1096" s="587">
        <f t="shared" si="174"/>
        <v>0</v>
      </c>
      <c r="Y1096" s="1163">
        <v>57</v>
      </c>
      <c r="Z1096" s="1164"/>
      <c r="AA1096" s="1165"/>
      <c r="AB1096" s="1166"/>
      <c r="AC1096" s="587">
        <f t="shared" si="175"/>
        <v>0</v>
      </c>
      <c r="AE1096" s="1163">
        <v>57</v>
      </c>
      <c r="AF1096" s="1164"/>
      <c r="AG1096" s="1165"/>
      <c r="AH1096" s="1166"/>
      <c r="AI1096" s="587">
        <f t="shared" si="176"/>
        <v>0</v>
      </c>
      <c r="AK1096" s="1163">
        <v>57</v>
      </c>
      <c r="AL1096" s="1164"/>
      <c r="AM1096" s="1165"/>
      <c r="AN1096" s="1166"/>
      <c r="AO1096" s="587">
        <f t="shared" si="177"/>
        <v>0</v>
      </c>
      <c r="AQ1096" s="1163">
        <v>57</v>
      </c>
      <c r="AR1096" s="1164"/>
      <c r="AS1096" s="1165"/>
      <c r="AT1096" s="1166"/>
      <c r="AU1096" s="587">
        <f t="shared" si="178"/>
        <v>0</v>
      </c>
      <c r="AW1096" s="1163">
        <v>57</v>
      </c>
      <c r="AX1096" s="1164"/>
      <c r="AY1096" s="1165"/>
      <c r="AZ1096" s="1166"/>
      <c r="BA1096" s="587">
        <f t="shared" si="179"/>
        <v>0</v>
      </c>
    </row>
    <row r="1097" spans="1:53" s="17" customFormat="1" ht="16.75" hidden="1" customHeight="1" outlineLevel="2">
      <c r="A1097" s="1163">
        <v>58</v>
      </c>
      <c r="B1097" s="1164"/>
      <c r="C1097" s="1165"/>
      <c r="D1097" s="1166"/>
      <c r="E1097" s="587">
        <f t="shared" si="171"/>
        <v>0</v>
      </c>
      <c r="G1097" s="1163">
        <v>58</v>
      </c>
      <c r="H1097" s="1164"/>
      <c r="I1097" s="1165"/>
      <c r="J1097" s="1166"/>
      <c r="K1097" s="587">
        <f t="shared" si="172"/>
        <v>0</v>
      </c>
      <c r="M1097" s="1163">
        <v>58</v>
      </c>
      <c r="N1097" s="1164"/>
      <c r="O1097" s="1165"/>
      <c r="P1097" s="1166"/>
      <c r="Q1097" s="587">
        <f t="shared" si="173"/>
        <v>0</v>
      </c>
      <c r="S1097" s="1163">
        <v>58</v>
      </c>
      <c r="T1097" s="1164"/>
      <c r="U1097" s="1165"/>
      <c r="V1097" s="1166"/>
      <c r="W1097" s="587">
        <f t="shared" si="174"/>
        <v>0</v>
      </c>
      <c r="Y1097" s="1163">
        <v>58</v>
      </c>
      <c r="Z1097" s="1164"/>
      <c r="AA1097" s="1165"/>
      <c r="AB1097" s="1166"/>
      <c r="AC1097" s="587">
        <f t="shared" si="175"/>
        <v>0</v>
      </c>
      <c r="AE1097" s="1163">
        <v>58</v>
      </c>
      <c r="AF1097" s="1164"/>
      <c r="AG1097" s="1165"/>
      <c r="AH1097" s="1166"/>
      <c r="AI1097" s="587">
        <f t="shared" si="176"/>
        <v>0</v>
      </c>
      <c r="AK1097" s="1163">
        <v>58</v>
      </c>
      <c r="AL1097" s="1164"/>
      <c r="AM1097" s="1165"/>
      <c r="AN1097" s="1166"/>
      <c r="AO1097" s="587">
        <f t="shared" si="177"/>
        <v>0</v>
      </c>
      <c r="AQ1097" s="1163">
        <v>58</v>
      </c>
      <c r="AR1097" s="1164"/>
      <c r="AS1097" s="1165"/>
      <c r="AT1097" s="1166"/>
      <c r="AU1097" s="587">
        <f t="shared" si="178"/>
        <v>0</v>
      </c>
      <c r="AW1097" s="1163">
        <v>58</v>
      </c>
      <c r="AX1097" s="1164"/>
      <c r="AY1097" s="1165"/>
      <c r="AZ1097" s="1166"/>
      <c r="BA1097" s="587">
        <f t="shared" si="179"/>
        <v>0</v>
      </c>
    </row>
    <row r="1098" spans="1:53" s="17" customFormat="1" ht="16.75" hidden="1" customHeight="1" outlineLevel="2">
      <c r="A1098" s="1163">
        <v>59</v>
      </c>
      <c r="B1098" s="1164"/>
      <c r="C1098" s="1165"/>
      <c r="D1098" s="1166"/>
      <c r="E1098" s="587">
        <f t="shared" si="171"/>
        <v>0</v>
      </c>
      <c r="G1098" s="1163">
        <v>59</v>
      </c>
      <c r="H1098" s="1164"/>
      <c r="I1098" s="1165"/>
      <c r="J1098" s="1166"/>
      <c r="K1098" s="587">
        <f t="shared" si="172"/>
        <v>0</v>
      </c>
      <c r="M1098" s="1163">
        <v>59</v>
      </c>
      <c r="N1098" s="1164"/>
      <c r="O1098" s="1165"/>
      <c r="P1098" s="1166"/>
      <c r="Q1098" s="587">
        <f t="shared" si="173"/>
        <v>0</v>
      </c>
      <c r="S1098" s="1163">
        <v>59</v>
      </c>
      <c r="T1098" s="1164"/>
      <c r="U1098" s="1165"/>
      <c r="V1098" s="1166"/>
      <c r="W1098" s="587">
        <f t="shared" si="174"/>
        <v>0</v>
      </c>
      <c r="Y1098" s="1163">
        <v>59</v>
      </c>
      <c r="Z1098" s="1164"/>
      <c r="AA1098" s="1165"/>
      <c r="AB1098" s="1166"/>
      <c r="AC1098" s="587">
        <f t="shared" si="175"/>
        <v>0</v>
      </c>
      <c r="AE1098" s="1163">
        <v>59</v>
      </c>
      <c r="AF1098" s="1164"/>
      <c r="AG1098" s="1165"/>
      <c r="AH1098" s="1166"/>
      <c r="AI1098" s="587">
        <f t="shared" si="176"/>
        <v>0</v>
      </c>
      <c r="AK1098" s="1163">
        <v>59</v>
      </c>
      <c r="AL1098" s="1164"/>
      <c r="AM1098" s="1165"/>
      <c r="AN1098" s="1166"/>
      <c r="AO1098" s="587">
        <f t="shared" si="177"/>
        <v>0</v>
      </c>
      <c r="AQ1098" s="1163">
        <v>59</v>
      </c>
      <c r="AR1098" s="1164"/>
      <c r="AS1098" s="1165"/>
      <c r="AT1098" s="1166"/>
      <c r="AU1098" s="587">
        <f t="shared" si="178"/>
        <v>0</v>
      </c>
      <c r="AW1098" s="1163">
        <v>59</v>
      </c>
      <c r="AX1098" s="1164"/>
      <c r="AY1098" s="1165"/>
      <c r="AZ1098" s="1166"/>
      <c r="BA1098" s="587">
        <f t="shared" si="179"/>
        <v>0</v>
      </c>
    </row>
    <row r="1099" spans="1:53" s="17" customFormat="1" ht="16.75" hidden="1" customHeight="1" outlineLevel="2">
      <c r="A1099" s="1163">
        <v>60</v>
      </c>
      <c r="B1099" s="1164"/>
      <c r="C1099" s="1165"/>
      <c r="D1099" s="1166"/>
      <c r="E1099" s="587">
        <f t="shared" si="171"/>
        <v>0</v>
      </c>
      <c r="G1099" s="1163">
        <v>60</v>
      </c>
      <c r="H1099" s="1164"/>
      <c r="I1099" s="1165"/>
      <c r="J1099" s="1166"/>
      <c r="K1099" s="587">
        <f t="shared" si="172"/>
        <v>0</v>
      </c>
      <c r="M1099" s="1163">
        <v>60</v>
      </c>
      <c r="N1099" s="1164"/>
      <c r="O1099" s="1165"/>
      <c r="P1099" s="1166"/>
      <c r="Q1099" s="587">
        <f t="shared" si="173"/>
        <v>0</v>
      </c>
      <c r="S1099" s="1163">
        <v>60</v>
      </c>
      <c r="T1099" s="1164"/>
      <c r="U1099" s="1165"/>
      <c r="V1099" s="1166"/>
      <c r="W1099" s="587">
        <f t="shared" si="174"/>
        <v>0</v>
      </c>
      <c r="Y1099" s="1163">
        <v>60</v>
      </c>
      <c r="Z1099" s="1164"/>
      <c r="AA1099" s="1165"/>
      <c r="AB1099" s="1166"/>
      <c r="AC1099" s="587">
        <f t="shared" si="175"/>
        <v>0</v>
      </c>
      <c r="AE1099" s="1163">
        <v>60</v>
      </c>
      <c r="AF1099" s="1164"/>
      <c r="AG1099" s="1165"/>
      <c r="AH1099" s="1166"/>
      <c r="AI1099" s="587">
        <f t="shared" si="176"/>
        <v>0</v>
      </c>
      <c r="AK1099" s="1163">
        <v>60</v>
      </c>
      <c r="AL1099" s="1164"/>
      <c r="AM1099" s="1165"/>
      <c r="AN1099" s="1166"/>
      <c r="AO1099" s="587">
        <f t="shared" si="177"/>
        <v>0</v>
      </c>
      <c r="AQ1099" s="1163">
        <v>60</v>
      </c>
      <c r="AR1099" s="1164"/>
      <c r="AS1099" s="1165"/>
      <c r="AT1099" s="1166"/>
      <c r="AU1099" s="587">
        <f t="shared" si="178"/>
        <v>0</v>
      </c>
      <c r="AW1099" s="1163">
        <v>60</v>
      </c>
      <c r="AX1099" s="1164"/>
      <c r="AY1099" s="1165"/>
      <c r="AZ1099" s="1166"/>
      <c r="BA1099" s="587">
        <f t="shared" si="179"/>
        <v>0</v>
      </c>
    </row>
    <row r="1100" spans="1:53" s="17" customFormat="1" ht="16.75" hidden="1" customHeight="1" outlineLevel="2">
      <c r="A1100" s="1163">
        <v>61</v>
      </c>
      <c r="B1100" s="1164"/>
      <c r="C1100" s="1165"/>
      <c r="D1100" s="1166"/>
      <c r="E1100" s="587">
        <f t="shared" si="171"/>
        <v>0</v>
      </c>
      <c r="G1100" s="1163">
        <v>61</v>
      </c>
      <c r="H1100" s="1164"/>
      <c r="I1100" s="1165"/>
      <c r="J1100" s="1166"/>
      <c r="K1100" s="587">
        <f t="shared" si="172"/>
        <v>0</v>
      </c>
      <c r="M1100" s="1163">
        <v>61</v>
      </c>
      <c r="N1100" s="1164"/>
      <c r="O1100" s="1165"/>
      <c r="P1100" s="1166"/>
      <c r="Q1100" s="587">
        <f t="shared" si="173"/>
        <v>0</v>
      </c>
      <c r="S1100" s="1163">
        <v>61</v>
      </c>
      <c r="T1100" s="1164"/>
      <c r="U1100" s="1165"/>
      <c r="V1100" s="1166"/>
      <c r="W1100" s="587">
        <f t="shared" si="174"/>
        <v>0</v>
      </c>
      <c r="Y1100" s="1163">
        <v>61</v>
      </c>
      <c r="Z1100" s="1164"/>
      <c r="AA1100" s="1165"/>
      <c r="AB1100" s="1166"/>
      <c r="AC1100" s="587">
        <f t="shared" si="175"/>
        <v>0</v>
      </c>
      <c r="AE1100" s="1163">
        <v>61</v>
      </c>
      <c r="AF1100" s="1164"/>
      <c r="AG1100" s="1165"/>
      <c r="AH1100" s="1166"/>
      <c r="AI1100" s="587">
        <f t="shared" si="176"/>
        <v>0</v>
      </c>
      <c r="AK1100" s="1163">
        <v>61</v>
      </c>
      <c r="AL1100" s="1164"/>
      <c r="AM1100" s="1165"/>
      <c r="AN1100" s="1166"/>
      <c r="AO1100" s="587">
        <f t="shared" si="177"/>
        <v>0</v>
      </c>
      <c r="AQ1100" s="1163">
        <v>61</v>
      </c>
      <c r="AR1100" s="1164"/>
      <c r="AS1100" s="1165"/>
      <c r="AT1100" s="1166"/>
      <c r="AU1100" s="587">
        <f t="shared" si="178"/>
        <v>0</v>
      </c>
      <c r="AW1100" s="1163">
        <v>61</v>
      </c>
      <c r="AX1100" s="1164"/>
      <c r="AY1100" s="1165"/>
      <c r="AZ1100" s="1166"/>
      <c r="BA1100" s="587">
        <f t="shared" si="179"/>
        <v>0</v>
      </c>
    </row>
    <row r="1101" spans="1:53" s="17" customFormat="1" ht="16.75" hidden="1" customHeight="1" outlineLevel="2">
      <c r="A1101" s="1163">
        <v>62</v>
      </c>
      <c r="B1101" s="1164"/>
      <c r="C1101" s="1165"/>
      <c r="D1101" s="1166"/>
      <c r="E1101" s="587">
        <f t="shared" si="171"/>
        <v>0</v>
      </c>
      <c r="G1101" s="1163">
        <v>62</v>
      </c>
      <c r="H1101" s="1164"/>
      <c r="I1101" s="1165"/>
      <c r="J1101" s="1166"/>
      <c r="K1101" s="587">
        <f t="shared" si="172"/>
        <v>0</v>
      </c>
      <c r="M1101" s="1163">
        <v>62</v>
      </c>
      <c r="N1101" s="1164"/>
      <c r="O1101" s="1165"/>
      <c r="P1101" s="1166"/>
      <c r="Q1101" s="587">
        <f t="shared" si="173"/>
        <v>0</v>
      </c>
      <c r="S1101" s="1163">
        <v>62</v>
      </c>
      <c r="T1101" s="1164"/>
      <c r="U1101" s="1165"/>
      <c r="V1101" s="1166"/>
      <c r="W1101" s="587">
        <f t="shared" si="174"/>
        <v>0</v>
      </c>
      <c r="Y1101" s="1163">
        <v>62</v>
      </c>
      <c r="Z1101" s="1164"/>
      <c r="AA1101" s="1165"/>
      <c r="AB1101" s="1166"/>
      <c r="AC1101" s="587">
        <f t="shared" si="175"/>
        <v>0</v>
      </c>
      <c r="AE1101" s="1163">
        <v>62</v>
      </c>
      <c r="AF1101" s="1164"/>
      <c r="AG1101" s="1165"/>
      <c r="AH1101" s="1166"/>
      <c r="AI1101" s="587">
        <f t="shared" si="176"/>
        <v>0</v>
      </c>
      <c r="AK1101" s="1163">
        <v>62</v>
      </c>
      <c r="AL1101" s="1164"/>
      <c r="AM1101" s="1165"/>
      <c r="AN1101" s="1166"/>
      <c r="AO1101" s="587">
        <f t="shared" si="177"/>
        <v>0</v>
      </c>
      <c r="AQ1101" s="1163">
        <v>62</v>
      </c>
      <c r="AR1101" s="1164"/>
      <c r="AS1101" s="1165"/>
      <c r="AT1101" s="1166"/>
      <c r="AU1101" s="587">
        <f t="shared" si="178"/>
        <v>0</v>
      </c>
      <c r="AW1101" s="1163">
        <v>62</v>
      </c>
      <c r="AX1101" s="1164"/>
      <c r="AY1101" s="1165"/>
      <c r="AZ1101" s="1166"/>
      <c r="BA1101" s="587">
        <f t="shared" si="179"/>
        <v>0</v>
      </c>
    </row>
    <row r="1102" spans="1:53" s="17" customFormat="1" ht="16.75" hidden="1" customHeight="1" outlineLevel="2">
      <c r="A1102" s="1163">
        <v>63</v>
      </c>
      <c r="B1102" s="1164"/>
      <c r="C1102" s="1165"/>
      <c r="D1102" s="1166"/>
      <c r="E1102" s="587">
        <f t="shared" si="171"/>
        <v>0</v>
      </c>
      <c r="G1102" s="1163">
        <v>63</v>
      </c>
      <c r="H1102" s="1164"/>
      <c r="I1102" s="1165"/>
      <c r="J1102" s="1166"/>
      <c r="K1102" s="587">
        <f t="shared" si="172"/>
        <v>0</v>
      </c>
      <c r="M1102" s="1163">
        <v>63</v>
      </c>
      <c r="N1102" s="1164"/>
      <c r="O1102" s="1165"/>
      <c r="P1102" s="1166"/>
      <c r="Q1102" s="587">
        <f t="shared" si="173"/>
        <v>0</v>
      </c>
      <c r="S1102" s="1163">
        <v>63</v>
      </c>
      <c r="T1102" s="1164"/>
      <c r="U1102" s="1165"/>
      <c r="V1102" s="1166"/>
      <c r="W1102" s="587">
        <f t="shared" si="174"/>
        <v>0</v>
      </c>
      <c r="Y1102" s="1163">
        <v>63</v>
      </c>
      <c r="Z1102" s="1164"/>
      <c r="AA1102" s="1165"/>
      <c r="AB1102" s="1166"/>
      <c r="AC1102" s="587">
        <f t="shared" si="175"/>
        <v>0</v>
      </c>
      <c r="AE1102" s="1163">
        <v>63</v>
      </c>
      <c r="AF1102" s="1164"/>
      <c r="AG1102" s="1165"/>
      <c r="AH1102" s="1166"/>
      <c r="AI1102" s="587">
        <f t="shared" si="176"/>
        <v>0</v>
      </c>
      <c r="AK1102" s="1163">
        <v>63</v>
      </c>
      <c r="AL1102" s="1164"/>
      <c r="AM1102" s="1165"/>
      <c r="AN1102" s="1166"/>
      <c r="AO1102" s="587">
        <f t="shared" si="177"/>
        <v>0</v>
      </c>
      <c r="AQ1102" s="1163">
        <v>63</v>
      </c>
      <c r="AR1102" s="1164"/>
      <c r="AS1102" s="1165"/>
      <c r="AT1102" s="1166"/>
      <c r="AU1102" s="587">
        <f t="shared" si="178"/>
        <v>0</v>
      </c>
      <c r="AW1102" s="1163">
        <v>63</v>
      </c>
      <c r="AX1102" s="1164"/>
      <c r="AY1102" s="1165"/>
      <c r="AZ1102" s="1166"/>
      <c r="BA1102" s="587">
        <f t="shared" si="179"/>
        <v>0</v>
      </c>
    </row>
    <row r="1103" spans="1:53" s="17" customFormat="1" ht="16.75" hidden="1" customHeight="1" outlineLevel="2">
      <c r="A1103" s="1163">
        <v>64</v>
      </c>
      <c r="B1103" s="1164"/>
      <c r="C1103" s="1165"/>
      <c r="D1103" s="1166"/>
      <c r="E1103" s="587">
        <f t="shared" si="171"/>
        <v>0</v>
      </c>
      <c r="G1103" s="1163">
        <v>64</v>
      </c>
      <c r="H1103" s="1164"/>
      <c r="I1103" s="1165"/>
      <c r="J1103" s="1166"/>
      <c r="K1103" s="587">
        <f t="shared" si="172"/>
        <v>0</v>
      </c>
      <c r="M1103" s="1163">
        <v>64</v>
      </c>
      <c r="N1103" s="1164"/>
      <c r="O1103" s="1165"/>
      <c r="P1103" s="1166"/>
      <c r="Q1103" s="587">
        <f t="shared" si="173"/>
        <v>0</v>
      </c>
      <c r="S1103" s="1163">
        <v>64</v>
      </c>
      <c r="T1103" s="1164"/>
      <c r="U1103" s="1165"/>
      <c r="V1103" s="1166"/>
      <c r="W1103" s="587">
        <f t="shared" si="174"/>
        <v>0</v>
      </c>
      <c r="Y1103" s="1163">
        <v>64</v>
      </c>
      <c r="Z1103" s="1164"/>
      <c r="AA1103" s="1165"/>
      <c r="AB1103" s="1166"/>
      <c r="AC1103" s="587">
        <f t="shared" si="175"/>
        <v>0</v>
      </c>
      <c r="AE1103" s="1163">
        <v>64</v>
      </c>
      <c r="AF1103" s="1164"/>
      <c r="AG1103" s="1165"/>
      <c r="AH1103" s="1166"/>
      <c r="AI1103" s="587">
        <f t="shared" si="176"/>
        <v>0</v>
      </c>
      <c r="AK1103" s="1163">
        <v>64</v>
      </c>
      <c r="AL1103" s="1164"/>
      <c r="AM1103" s="1165"/>
      <c r="AN1103" s="1166"/>
      <c r="AO1103" s="587">
        <f t="shared" si="177"/>
        <v>0</v>
      </c>
      <c r="AQ1103" s="1163">
        <v>64</v>
      </c>
      <c r="AR1103" s="1164"/>
      <c r="AS1103" s="1165"/>
      <c r="AT1103" s="1166"/>
      <c r="AU1103" s="587">
        <f t="shared" si="178"/>
        <v>0</v>
      </c>
      <c r="AW1103" s="1163">
        <v>64</v>
      </c>
      <c r="AX1103" s="1164"/>
      <c r="AY1103" s="1165"/>
      <c r="AZ1103" s="1166"/>
      <c r="BA1103" s="587">
        <f t="shared" si="179"/>
        <v>0</v>
      </c>
    </row>
    <row r="1104" spans="1:53" s="17" customFormat="1" ht="16.75" hidden="1" customHeight="1" outlineLevel="2">
      <c r="A1104" s="1163">
        <v>65</v>
      </c>
      <c r="B1104" s="1164"/>
      <c r="C1104" s="1165"/>
      <c r="D1104" s="1166"/>
      <c r="E1104" s="587">
        <f t="shared" si="171"/>
        <v>0</v>
      </c>
      <c r="G1104" s="1163">
        <v>65</v>
      </c>
      <c r="H1104" s="1164"/>
      <c r="I1104" s="1165"/>
      <c r="J1104" s="1166"/>
      <c r="K1104" s="587">
        <f t="shared" si="172"/>
        <v>0</v>
      </c>
      <c r="M1104" s="1163">
        <v>65</v>
      </c>
      <c r="N1104" s="1164"/>
      <c r="O1104" s="1165"/>
      <c r="P1104" s="1166"/>
      <c r="Q1104" s="587">
        <f t="shared" si="173"/>
        <v>0</v>
      </c>
      <c r="S1104" s="1163">
        <v>65</v>
      </c>
      <c r="T1104" s="1164"/>
      <c r="U1104" s="1165"/>
      <c r="V1104" s="1166"/>
      <c r="W1104" s="587">
        <f t="shared" si="174"/>
        <v>0</v>
      </c>
      <c r="Y1104" s="1163">
        <v>65</v>
      </c>
      <c r="Z1104" s="1164"/>
      <c r="AA1104" s="1165"/>
      <c r="AB1104" s="1166"/>
      <c r="AC1104" s="587">
        <f t="shared" si="175"/>
        <v>0</v>
      </c>
      <c r="AE1104" s="1163">
        <v>65</v>
      </c>
      <c r="AF1104" s="1164"/>
      <c r="AG1104" s="1165"/>
      <c r="AH1104" s="1166"/>
      <c r="AI1104" s="587">
        <f t="shared" si="176"/>
        <v>0</v>
      </c>
      <c r="AK1104" s="1163">
        <v>65</v>
      </c>
      <c r="AL1104" s="1164"/>
      <c r="AM1104" s="1165"/>
      <c r="AN1104" s="1166"/>
      <c r="AO1104" s="587">
        <f t="shared" si="177"/>
        <v>0</v>
      </c>
      <c r="AQ1104" s="1163">
        <v>65</v>
      </c>
      <c r="AR1104" s="1164"/>
      <c r="AS1104" s="1165"/>
      <c r="AT1104" s="1166"/>
      <c r="AU1104" s="587">
        <f t="shared" si="178"/>
        <v>0</v>
      </c>
      <c r="AW1104" s="1163">
        <v>65</v>
      </c>
      <c r="AX1104" s="1164"/>
      <c r="AY1104" s="1165"/>
      <c r="AZ1104" s="1166"/>
      <c r="BA1104" s="587">
        <f t="shared" si="179"/>
        <v>0</v>
      </c>
    </row>
    <row r="1105" spans="1:53" s="17" customFormat="1" ht="16.75" hidden="1" customHeight="1" outlineLevel="2">
      <c r="A1105" s="1163">
        <v>66</v>
      </c>
      <c r="B1105" s="1164"/>
      <c r="C1105" s="1165"/>
      <c r="D1105" s="1166"/>
      <c r="E1105" s="587">
        <f t="shared" si="171"/>
        <v>0</v>
      </c>
      <c r="G1105" s="1163">
        <v>66</v>
      </c>
      <c r="H1105" s="1164"/>
      <c r="I1105" s="1165"/>
      <c r="J1105" s="1166"/>
      <c r="K1105" s="587">
        <f t="shared" si="172"/>
        <v>0</v>
      </c>
      <c r="M1105" s="1163">
        <v>66</v>
      </c>
      <c r="N1105" s="1164"/>
      <c r="O1105" s="1165"/>
      <c r="P1105" s="1166"/>
      <c r="Q1105" s="587">
        <f t="shared" si="173"/>
        <v>0</v>
      </c>
      <c r="S1105" s="1163">
        <v>66</v>
      </c>
      <c r="T1105" s="1164"/>
      <c r="U1105" s="1165"/>
      <c r="V1105" s="1166"/>
      <c r="W1105" s="587">
        <f t="shared" si="174"/>
        <v>0</v>
      </c>
      <c r="Y1105" s="1163">
        <v>66</v>
      </c>
      <c r="Z1105" s="1164"/>
      <c r="AA1105" s="1165"/>
      <c r="AB1105" s="1166"/>
      <c r="AC1105" s="587">
        <f t="shared" si="175"/>
        <v>0</v>
      </c>
      <c r="AE1105" s="1163">
        <v>66</v>
      </c>
      <c r="AF1105" s="1164"/>
      <c r="AG1105" s="1165"/>
      <c r="AH1105" s="1166"/>
      <c r="AI1105" s="587">
        <f t="shared" si="176"/>
        <v>0</v>
      </c>
      <c r="AK1105" s="1163">
        <v>66</v>
      </c>
      <c r="AL1105" s="1164"/>
      <c r="AM1105" s="1165"/>
      <c r="AN1105" s="1166"/>
      <c r="AO1105" s="587">
        <f t="shared" si="177"/>
        <v>0</v>
      </c>
      <c r="AQ1105" s="1163">
        <v>66</v>
      </c>
      <c r="AR1105" s="1164"/>
      <c r="AS1105" s="1165"/>
      <c r="AT1105" s="1166"/>
      <c r="AU1105" s="587">
        <f t="shared" si="178"/>
        <v>0</v>
      </c>
      <c r="AW1105" s="1163">
        <v>66</v>
      </c>
      <c r="AX1105" s="1164"/>
      <c r="AY1105" s="1165"/>
      <c r="AZ1105" s="1166"/>
      <c r="BA1105" s="587">
        <f t="shared" si="179"/>
        <v>0</v>
      </c>
    </row>
    <row r="1106" spans="1:53" s="17" customFormat="1" ht="16.75" hidden="1" customHeight="1" outlineLevel="2">
      <c r="A1106" s="1163">
        <v>67</v>
      </c>
      <c r="B1106" s="1164"/>
      <c r="C1106" s="1165"/>
      <c r="D1106" s="1166"/>
      <c r="E1106" s="587">
        <f t="shared" si="171"/>
        <v>0</v>
      </c>
      <c r="G1106" s="1163">
        <v>67</v>
      </c>
      <c r="H1106" s="1164"/>
      <c r="I1106" s="1165"/>
      <c r="J1106" s="1166"/>
      <c r="K1106" s="587">
        <f t="shared" si="172"/>
        <v>0</v>
      </c>
      <c r="M1106" s="1163">
        <v>67</v>
      </c>
      <c r="N1106" s="1164"/>
      <c r="O1106" s="1165"/>
      <c r="P1106" s="1166"/>
      <c r="Q1106" s="587">
        <f t="shared" si="173"/>
        <v>0</v>
      </c>
      <c r="S1106" s="1163">
        <v>67</v>
      </c>
      <c r="T1106" s="1164"/>
      <c r="U1106" s="1165"/>
      <c r="V1106" s="1166"/>
      <c r="W1106" s="587">
        <f t="shared" si="174"/>
        <v>0</v>
      </c>
      <c r="Y1106" s="1163">
        <v>67</v>
      </c>
      <c r="Z1106" s="1164"/>
      <c r="AA1106" s="1165"/>
      <c r="AB1106" s="1166"/>
      <c r="AC1106" s="587">
        <f t="shared" si="175"/>
        <v>0</v>
      </c>
      <c r="AE1106" s="1163">
        <v>67</v>
      </c>
      <c r="AF1106" s="1164"/>
      <c r="AG1106" s="1165"/>
      <c r="AH1106" s="1166"/>
      <c r="AI1106" s="587">
        <f t="shared" si="176"/>
        <v>0</v>
      </c>
      <c r="AK1106" s="1163">
        <v>67</v>
      </c>
      <c r="AL1106" s="1164"/>
      <c r="AM1106" s="1165"/>
      <c r="AN1106" s="1166"/>
      <c r="AO1106" s="587">
        <f t="shared" si="177"/>
        <v>0</v>
      </c>
      <c r="AQ1106" s="1163">
        <v>67</v>
      </c>
      <c r="AR1106" s="1164"/>
      <c r="AS1106" s="1165"/>
      <c r="AT1106" s="1166"/>
      <c r="AU1106" s="587">
        <f t="shared" si="178"/>
        <v>0</v>
      </c>
      <c r="AW1106" s="1163">
        <v>67</v>
      </c>
      <c r="AX1106" s="1164"/>
      <c r="AY1106" s="1165"/>
      <c r="AZ1106" s="1166"/>
      <c r="BA1106" s="587">
        <f t="shared" si="179"/>
        <v>0</v>
      </c>
    </row>
    <row r="1107" spans="1:53" s="17" customFormat="1" ht="16.75" hidden="1" customHeight="1" outlineLevel="2">
      <c r="A1107" s="1163">
        <v>68</v>
      </c>
      <c r="B1107" s="1164"/>
      <c r="C1107" s="1165"/>
      <c r="D1107" s="1166"/>
      <c r="E1107" s="587">
        <f t="shared" si="171"/>
        <v>0</v>
      </c>
      <c r="G1107" s="1163">
        <v>68</v>
      </c>
      <c r="H1107" s="1164"/>
      <c r="I1107" s="1165"/>
      <c r="J1107" s="1166"/>
      <c r="K1107" s="587">
        <f t="shared" si="172"/>
        <v>0</v>
      </c>
      <c r="M1107" s="1163">
        <v>68</v>
      </c>
      <c r="N1107" s="1164"/>
      <c r="O1107" s="1165"/>
      <c r="P1107" s="1166"/>
      <c r="Q1107" s="587">
        <f t="shared" si="173"/>
        <v>0</v>
      </c>
      <c r="S1107" s="1163">
        <v>68</v>
      </c>
      <c r="T1107" s="1164"/>
      <c r="U1107" s="1165"/>
      <c r="V1107" s="1166"/>
      <c r="W1107" s="587">
        <f t="shared" si="174"/>
        <v>0</v>
      </c>
      <c r="Y1107" s="1163">
        <v>68</v>
      </c>
      <c r="Z1107" s="1164"/>
      <c r="AA1107" s="1165"/>
      <c r="AB1107" s="1166"/>
      <c r="AC1107" s="587">
        <f t="shared" si="175"/>
        <v>0</v>
      </c>
      <c r="AE1107" s="1163">
        <v>68</v>
      </c>
      <c r="AF1107" s="1164"/>
      <c r="AG1107" s="1165"/>
      <c r="AH1107" s="1166"/>
      <c r="AI1107" s="587">
        <f t="shared" si="176"/>
        <v>0</v>
      </c>
      <c r="AK1107" s="1163">
        <v>68</v>
      </c>
      <c r="AL1107" s="1164"/>
      <c r="AM1107" s="1165"/>
      <c r="AN1107" s="1166"/>
      <c r="AO1107" s="587">
        <f t="shared" si="177"/>
        <v>0</v>
      </c>
      <c r="AQ1107" s="1163">
        <v>68</v>
      </c>
      <c r="AR1107" s="1164"/>
      <c r="AS1107" s="1165"/>
      <c r="AT1107" s="1166"/>
      <c r="AU1107" s="587">
        <f t="shared" si="178"/>
        <v>0</v>
      </c>
      <c r="AW1107" s="1163">
        <v>68</v>
      </c>
      <c r="AX1107" s="1164"/>
      <c r="AY1107" s="1165"/>
      <c r="AZ1107" s="1166"/>
      <c r="BA1107" s="587">
        <f t="shared" si="179"/>
        <v>0</v>
      </c>
    </row>
    <row r="1108" spans="1:53" s="17" customFormat="1" ht="16.75" hidden="1" customHeight="1" outlineLevel="2">
      <c r="A1108" s="1163">
        <v>69</v>
      </c>
      <c r="B1108" s="1164"/>
      <c r="C1108" s="1165"/>
      <c r="D1108" s="1166"/>
      <c r="E1108" s="587">
        <f t="shared" si="171"/>
        <v>0</v>
      </c>
      <c r="G1108" s="1163">
        <v>69</v>
      </c>
      <c r="H1108" s="1164"/>
      <c r="I1108" s="1165"/>
      <c r="J1108" s="1166"/>
      <c r="K1108" s="587">
        <f t="shared" si="172"/>
        <v>0</v>
      </c>
      <c r="M1108" s="1163">
        <v>69</v>
      </c>
      <c r="N1108" s="1164"/>
      <c r="O1108" s="1165"/>
      <c r="P1108" s="1166"/>
      <c r="Q1108" s="587">
        <f t="shared" si="173"/>
        <v>0</v>
      </c>
      <c r="S1108" s="1163">
        <v>69</v>
      </c>
      <c r="T1108" s="1164"/>
      <c r="U1108" s="1165"/>
      <c r="V1108" s="1166"/>
      <c r="W1108" s="587">
        <f t="shared" si="174"/>
        <v>0</v>
      </c>
      <c r="Y1108" s="1163">
        <v>69</v>
      </c>
      <c r="Z1108" s="1164"/>
      <c r="AA1108" s="1165"/>
      <c r="AB1108" s="1166"/>
      <c r="AC1108" s="587">
        <f t="shared" si="175"/>
        <v>0</v>
      </c>
      <c r="AE1108" s="1163">
        <v>69</v>
      </c>
      <c r="AF1108" s="1164"/>
      <c r="AG1108" s="1165"/>
      <c r="AH1108" s="1166"/>
      <c r="AI1108" s="587">
        <f t="shared" si="176"/>
        <v>0</v>
      </c>
      <c r="AK1108" s="1163">
        <v>69</v>
      </c>
      <c r="AL1108" s="1164"/>
      <c r="AM1108" s="1165"/>
      <c r="AN1108" s="1166"/>
      <c r="AO1108" s="587">
        <f t="shared" si="177"/>
        <v>0</v>
      </c>
      <c r="AQ1108" s="1163">
        <v>69</v>
      </c>
      <c r="AR1108" s="1164"/>
      <c r="AS1108" s="1165"/>
      <c r="AT1108" s="1166"/>
      <c r="AU1108" s="587">
        <f t="shared" si="178"/>
        <v>0</v>
      </c>
      <c r="AW1108" s="1163">
        <v>69</v>
      </c>
      <c r="AX1108" s="1164"/>
      <c r="AY1108" s="1165"/>
      <c r="AZ1108" s="1166"/>
      <c r="BA1108" s="587">
        <f t="shared" si="179"/>
        <v>0</v>
      </c>
    </row>
    <row r="1109" spans="1:53" s="17" customFormat="1" ht="16.75" hidden="1" customHeight="1" outlineLevel="2">
      <c r="A1109" s="1163">
        <v>70</v>
      </c>
      <c r="B1109" s="1164"/>
      <c r="C1109" s="1165"/>
      <c r="D1109" s="1166"/>
      <c r="E1109" s="587">
        <f t="shared" si="171"/>
        <v>0</v>
      </c>
      <c r="G1109" s="1163">
        <v>70</v>
      </c>
      <c r="H1109" s="1164"/>
      <c r="I1109" s="1165"/>
      <c r="J1109" s="1166"/>
      <c r="K1109" s="587">
        <f t="shared" si="172"/>
        <v>0</v>
      </c>
      <c r="M1109" s="1163">
        <v>70</v>
      </c>
      <c r="N1109" s="1164"/>
      <c r="O1109" s="1165"/>
      <c r="P1109" s="1166"/>
      <c r="Q1109" s="587">
        <f t="shared" si="173"/>
        <v>0</v>
      </c>
      <c r="S1109" s="1163">
        <v>70</v>
      </c>
      <c r="T1109" s="1164"/>
      <c r="U1109" s="1165"/>
      <c r="V1109" s="1166"/>
      <c r="W1109" s="587">
        <f t="shared" si="174"/>
        <v>0</v>
      </c>
      <c r="Y1109" s="1163">
        <v>70</v>
      </c>
      <c r="Z1109" s="1164"/>
      <c r="AA1109" s="1165"/>
      <c r="AB1109" s="1166"/>
      <c r="AC1109" s="587">
        <f t="shared" si="175"/>
        <v>0</v>
      </c>
      <c r="AE1109" s="1163">
        <v>70</v>
      </c>
      <c r="AF1109" s="1164"/>
      <c r="AG1109" s="1165"/>
      <c r="AH1109" s="1166"/>
      <c r="AI1109" s="587">
        <f t="shared" si="176"/>
        <v>0</v>
      </c>
      <c r="AK1109" s="1163">
        <v>70</v>
      </c>
      <c r="AL1109" s="1164"/>
      <c r="AM1109" s="1165"/>
      <c r="AN1109" s="1166"/>
      <c r="AO1109" s="587">
        <f t="shared" si="177"/>
        <v>0</v>
      </c>
      <c r="AQ1109" s="1163">
        <v>70</v>
      </c>
      <c r="AR1109" s="1164"/>
      <c r="AS1109" s="1165"/>
      <c r="AT1109" s="1166"/>
      <c r="AU1109" s="587">
        <f t="shared" si="178"/>
        <v>0</v>
      </c>
      <c r="AW1109" s="1163">
        <v>70</v>
      </c>
      <c r="AX1109" s="1164"/>
      <c r="AY1109" s="1165"/>
      <c r="AZ1109" s="1166"/>
      <c r="BA1109" s="587">
        <f t="shared" si="179"/>
        <v>0</v>
      </c>
    </row>
    <row r="1110" spans="1:53" s="17" customFormat="1" ht="16.75" hidden="1" customHeight="1" outlineLevel="2">
      <c r="A1110" s="1163">
        <v>71</v>
      </c>
      <c r="B1110" s="1164"/>
      <c r="C1110" s="1165"/>
      <c r="D1110" s="1166"/>
      <c r="E1110" s="587">
        <f t="shared" si="171"/>
        <v>0</v>
      </c>
      <c r="G1110" s="1163">
        <v>71</v>
      </c>
      <c r="H1110" s="1164"/>
      <c r="I1110" s="1165"/>
      <c r="J1110" s="1166"/>
      <c r="K1110" s="587">
        <f t="shared" si="172"/>
        <v>0</v>
      </c>
      <c r="M1110" s="1163">
        <v>71</v>
      </c>
      <c r="N1110" s="1164"/>
      <c r="O1110" s="1165"/>
      <c r="P1110" s="1166"/>
      <c r="Q1110" s="587">
        <f t="shared" si="173"/>
        <v>0</v>
      </c>
      <c r="S1110" s="1163">
        <v>71</v>
      </c>
      <c r="T1110" s="1164"/>
      <c r="U1110" s="1165"/>
      <c r="V1110" s="1166"/>
      <c r="W1110" s="587">
        <f t="shared" si="174"/>
        <v>0</v>
      </c>
      <c r="Y1110" s="1163">
        <v>71</v>
      </c>
      <c r="Z1110" s="1164"/>
      <c r="AA1110" s="1165"/>
      <c r="AB1110" s="1166"/>
      <c r="AC1110" s="587">
        <f t="shared" si="175"/>
        <v>0</v>
      </c>
      <c r="AE1110" s="1163">
        <v>71</v>
      </c>
      <c r="AF1110" s="1164"/>
      <c r="AG1110" s="1165"/>
      <c r="AH1110" s="1166"/>
      <c r="AI1110" s="587">
        <f t="shared" si="176"/>
        <v>0</v>
      </c>
      <c r="AK1110" s="1163">
        <v>71</v>
      </c>
      <c r="AL1110" s="1164"/>
      <c r="AM1110" s="1165"/>
      <c r="AN1110" s="1166"/>
      <c r="AO1110" s="587">
        <f t="shared" si="177"/>
        <v>0</v>
      </c>
      <c r="AQ1110" s="1163">
        <v>71</v>
      </c>
      <c r="AR1110" s="1164"/>
      <c r="AS1110" s="1165"/>
      <c r="AT1110" s="1166"/>
      <c r="AU1110" s="587">
        <f t="shared" si="178"/>
        <v>0</v>
      </c>
      <c r="AW1110" s="1163">
        <v>71</v>
      </c>
      <c r="AX1110" s="1164"/>
      <c r="AY1110" s="1165"/>
      <c r="AZ1110" s="1166"/>
      <c r="BA1110" s="587">
        <f t="shared" si="179"/>
        <v>0</v>
      </c>
    </row>
    <row r="1111" spans="1:53" s="17" customFormat="1" ht="16.75" hidden="1" customHeight="1" outlineLevel="2">
      <c r="A1111" s="1163">
        <v>72</v>
      </c>
      <c r="B1111" s="1164"/>
      <c r="C1111" s="1165"/>
      <c r="D1111" s="1166"/>
      <c r="E1111" s="587">
        <f t="shared" si="171"/>
        <v>0</v>
      </c>
      <c r="G1111" s="1163">
        <v>72</v>
      </c>
      <c r="H1111" s="1164"/>
      <c r="I1111" s="1165"/>
      <c r="J1111" s="1166"/>
      <c r="K1111" s="587">
        <f t="shared" si="172"/>
        <v>0</v>
      </c>
      <c r="M1111" s="1163">
        <v>72</v>
      </c>
      <c r="N1111" s="1164"/>
      <c r="O1111" s="1165"/>
      <c r="P1111" s="1166"/>
      <c r="Q1111" s="587">
        <f t="shared" si="173"/>
        <v>0</v>
      </c>
      <c r="S1111" s="1163">
        <v>72</v>
      </c>
      <c r="T1111" s="1164"/>
      <c r="U1111" s="1165"/>
      <c r="V1111" s="1166"/>
      <c r="W1111" s="587">
        <f t="shared" si="174"/>
        <v>0</v>
      </c>
      <c r="Y1111" s="1163">
        <v>72</v>
      </c>
      <c r="Z1111" s="1164"/>
      <c r="AA1111" s="1165"/>
      <c r="AB1111" s="1166"/>
      <c r="AC1111" s="587">
        <f t="shared" si="175"/>
        <v>0</v>
      </c>
      <c r="AE1111" s="1163">
        <v>72</v>
      </c>
      <c r="AF1111" s="1164"/>
      <c r="AG1111" s="1165"/>
      <c r="AH1111" s="1166"/>
      <c r="AI1111" s="587">
        <f t="shared" si="176"/>
        <v>0</v>
      </c>
      <c r="AK1111" s="1163">
        <v>72</v>
      </c>
      <c r="AL1111" s="1164"/>
      <c r="AM1111" s="1165"/>
      <c r="AN1111" s="1166"/>
      <c r="AO1111" s="587">
        <f t="shared" si="177"/>
        <v>0</v>
      </c>
      <c r="AQ1111" s="1163">
        <v>72</v>
      </c>
      <c r="AR1111" s="1164"/>
      <c r="AS1111" s="1165"/>
      <c r="AT1111" s="1166"/>
      <c r="AU1111" s="587">
        <f t="shared" si="178"/>
        <v>0</v>
      </c>
      <c r="AW1111" s="1163">
        <v>72</v>
      </c>
      <c r="AX1111" s="1164"/>
      <c r="AY1111" s="1165"/>
      <c r="AZ1111" s="1166"/>
      <c r="BA1111" s="587">
        <f t="shared" si="179"/>
        <v>0</v>
      </c>
    </row>
    <row r="1112" spans="1:53" s="17" customFormat="1" ht="16.75" hidden="1" customHeight="1" outlineLevel="2">
      <c r="A1112" s="1163">
        <v>73</v>
      </c>
      <c r="B1112" s="1164"/>
      <c r="C1112" s="1165"/>
      <c r="D1112" s="1166"/>
      <c r="E1112" s="587">
        <f t="shared" si="171"/>
        <v>0</v>
      </c>
      <c r="G1112" s="1163">
        <v>73</v>
      </c>
      <c r="H1112" s="1164"/>
      <c r="I1112" s="1165"/>
      <c r="J1112" s="1166"/>
      <c r="K1112" s="587">
        <f t="shared" si="172"/>
        <v>0</v>
      </c>
      <c r="M1112" s="1163">
        <v>73</v>
      </c>
      <c r="N1112" s="1164"/>
      <c r="O1112" s="1165"/>
      <c r="P1112" s="1166"/>
      <c r="Q1112" s="587">
        <f t="shared" si="173"/>
        <v>0</v>
      </c>
      <c r="S1112" s="1163">
        <v>73</v>
      </c>
      <c r="T1112" s="1164"/>
      <c r="U1112" s="1165"/>
      <c r="V1112" s="1166"/>
      <c r="W1112" s="587">
        <f t="shared" si="174"/>
        <v>0</v>
      </c>
      <c r="Y1112" s="1163">
        <v>73</v>
      </c>
      <c r="Z1112" s="1164"/>
      <c r="AA1112" s="1165"/>
      <c r="AB1112" s="1166"/>
      <c r="AC1112" s="587">
        <f t="shared" si="175"/>
        <v>0</v>
      </c>
      <c r="AE1112" s="1163">
        <v>73</v>
      </c>
      <c r="AF1112" s="1164"/>
      <c r="AG1112" s="1165"/>
      <c r="AH1112" s="1166"/>
      <c r="AI1112" s="587">
        <f t="shared" si="176"/>
        <v>0</v>
      </c>
      <c r="AK1112" s="1163">
        <v>73</v>
      </c>
      <c r="AL1112" s="1164"/>
      <c r="AM1112" s="1165"/>
      <c r="AN1112" s="1166"/>
      <c r="AO1112" s="587">
        <f t="shared" si="177"/>
        <v>0</v>
      </c>
      <c r="AQ1112" s="1163">
        <v>73</v>
      </c>
      <c r="AR1112" s="1164"/>
      <c r="AS1112" s="1165"/>
      <c r="AT1112" s="1166"/>
      <c r="AU1112" s="587">
        <f t="shared" si="178"/>
        <v>0</v>
      </c>
      <c r="AW1112" s="1163">
        <v>73</v>
      </c>
      <c r="AX1112" s="1164"/>
      <c r="AY1112" s="1165"/>
      <c r="AZ1112" s="1166"/>
      <c r="BA1112" s="587">
        <f t="shared" si="179"/>
        <v>0</v>
      </c>
    </row>
    <row r="1113" spans="1:53" s="17" customFormat="1" ht="16.75" hidden="1" customHeight="1" outlineLevel="2">
      <c r="A1113" s="1163">
        <v>74</v>
      </c>
      <c r="B1113" s="1164"/>
      <c r="C1113" s="1165"/>
      <c r="D1113" s="1166"/>
      <c r="E1113" s="587">
        <f>IF(AND(C1113&gt;=D$1033,C1113&lt;=D$1032),1,0)</f>
        <v>0</v>
      </c>
      <c r="G1113" s="1163">
        <v>74</v>
      </c>
      <c r="H1113" s="1164"/>
      <c r="I1113" s="1165"/>
      <c r="J1113" s="1166"/>
      <c r="K1113" s="587">
        <f>IF(AND(I1113&gt;=J$1033,I1113&lt;=J$1032),1,0)</f>
        <v>0</v>
      </c>
      <c r="M1113" s="1163">
        <v>74</v>
      </c>
      <c r="N1113" s="1164"/>
      <c r="O1113" s="1165"/>
      <c r="P1113" s="1166"/>
      <c r="Q1113" s="587">
        <f>IF(AND(O1113&gt;=P$1033,O1113&lt;=P$1032),1,0)</f>
        <v>0</v>
      </c>
      <c r="S1113" s="1163">
        <v>74</v>
      </c>
      <c r="T1113" s="1164"/>
      <c r="U1113" s="1165"/>
      <c r="V1113" s="1166"/>
      <c r="W1113" s="587">
        <f>IF(AND(U1113&gt;=V$1033,U1113&lt;=V$1032),1,0)</f>
        <v>0</v>
      </c>
      <c r="Y1113" s="1163">
        <v>74</v>
      </c>
      <c r="Z1113" s="1164"/>
      <c r="AA1113" s="1165"/>
      <c r="AB1113" s="1166"/>
      <c r="AC1113" s="587">
        <f>IF(AND(AA1113&gt;=AB$1033,AA1113&lt;=AB$1032),1,0)</f>
        <v>0</v>
      </c>
      <c r="AE1113" s="1163">
        <v>74</v>
      </c>
      <c r="AF1113" s="1164"/>
      <c r="AG1113" s="1165"/>
      <c r="AH1113" s="1166"/>
      <c r="AI1113" s="587">
        <f>IF(AND(AG1113&gt;=AH$1033,AG1113&lt;=AH$1032),1,0)</f>
        <v>0</v>
      </c>
      <c r="AK1113" s="1163">
        <v>74</v>
      </c>
      <c r="AL1113" s="1164"/>
      <c r="AM1113" s="1165"/>
      <c r="AN1113" s="1166"/>
      <c r="AO1113" s="587">
        <f>IF(AND(AM1113&gt;=AN$1033,AM1113&lt;=AN$1032),1,0)</f>
        <v>0</v>
      </c>
      <c r="AQ1113" s="1163">
        <v>74</v>
      </c>
      <c r="AR1113" s="1164"/>
      <c r="AS1113" s="1165"/>
      <c r="AT1113" s="1166"/>
      <c r="AU1113" s="587">
        <f>IF(AND(AS1113&gt;=AT$1033,AS1113&lt;=AT$1032),1,0)</f>
        <v>0</v>
      </c>
      <c r="AW1113" s="1163">
        <v>74</v>
      </c>
      <c r="AX1113" s="1164"/>
      <c r="AY1113" s="1165"/>
      <c r="AZ1113" s="1166"/>
      <c r="BA1113" s="587">
        <f>IF(AND(AY1113&gt;=AZ$1033,AY1113&lt;=AZ$1032),1,0)</f>
        <v>0</v>
      </c>
    </row>
    <row r="1114" spans="1:53" s="17" customFormat="1" ht="16.75" hidden="1" customHeight="1" outlineLevel="2">
      <c r="A1114" s="1163">
        <v>75</v>
      </c>
      <c r="B1114" s="1164"/>
      <c r="C1114" s="1165"/>
      <c r="D1114" s="1166"/>
      <c r="E1114" s="587">
        <f t="shared" ref="E1114:E1131" si="180">IF(AND(C1114&gt;=D$1033,C1114&lt;=D$1032),1,0)</f>
        <v>0</v>
      </c>
      <c r="G1114" s="1163">
        <v>75</v>
      </c>
      <c r="H1114" s="1164"/>
      <c r="I1114" s="1165"/>
      <c r="J1114" s="1166"/>
      <c r="K1114" s="587">
        <f t="shared" ref="K1114:K1131" si="181">IF(AND(I1114&gt;=J$1033,I1114&lt;=J$1032),1,0)</f>
        <v>0</v>
      </c>
      <c r="M1114" s="1163">
        <v>75</v>
      </c>
      <c r="N1114" s="1164"/>
      <c r="O1114" s="1165"/>
      <c r="P1114" s="1166"/>
      <c r="Q1114" s="587">
        <f t="shared" ref="Q1114:Q1131" si="182">IF(AND(O1114&gt;=P$1033,O1114&lt;=P$1032),1,0)</f>
        <v>0</v>
      </c>
      <c r="S1114" s="1163">
        <v>75</v>
      </c>
      <c r="T1114" s="1164"/>
      <c r="U1114" s="1165"/>
      <c r="V1114" s="1166"/>
      <c r="W1114" s="587">
        <f t="shared" ref="W1114:W1131" si="183">IF(AND(U1114&gt;=V$1033,U1114&lt;=V$1032),1,0)</f>
        <v>0</v>
      </c>
      <c r="Y1114" s="1163">
        <v>75</v>
      </c>
      <c r="Z1114" s="1164"/>
      <c r="AA1114" s="1165"/>
      <c r="AB1114" s="1166"/>
      <c r="AC1114" s="587">
        <f t="shared" ref="AC1114:AC1131" si="184">IF(AND(AA1114&gt;=AB$1033,AA1114&lt;=AB$1032),1,0)</f>
        <v>0</v>
      </c>
      <c r="AE1114" s="1163">
        <v>75</v>
      </c>
      <c r="AF1114" s="1164"/>
      <c r="AG1114" s="1165"/>
      <c r="AH1114" s="1166"/>
      <c r="AI1114" s="587">
        <f t="shared" ref="AI1114:AI1131" si="185">IF(AND(AG1114&gt;=AH$1033,AG1114&lt;=AH$1032),1,0)</f>
        <v>0</v>
      </c>
      <c r="AK1114" s="1163">
        <v>75</v>
      </c>
      <c r="AL1114" s="1164"/>
      <c r="AM1114" s="1165"/>
      <c r="AN1114" s="1166"/>
      <c r="AO1114" s="587">
        <f t="shared" ref="AO1114:AO1131" si="186">IF(AND(AM1114&gt;=AN$1033,AM1114&lt;=AN$1032),1,0)</f>
        <v>0</v>
      </c>
      <c r="AQ1114" s="1163">
        <v>75</v>
      </c>
      <c r="AR1114" s="1164"/>
      <c r="AS1114" s="1165"/>
      <c r="AT1114" s="1166"/>
      <c r="AU1114" s="587">
        <f t="shared" ref="AU1114:AU1131" si="187">IF(AND(AS1114&gt;=AT$1033,AS1114&lt;=AT$1032),1,0)</f>
        <v>0</v>
      </c>
      <c r="AW1114" s="1163">
        <v>75</v>
      </c>
      <c r="AX1114" s="1164"/>
      <c r="AY1114" s="1165"/>
      <c r="AZ1114" s="1166"/>
      <c r="BA1114" s="587">
        <f t="shared" ref="BA1114:BA1131" si="188">IF(AND(AY1114&gt;=AZ$1033,AY1114&lt;=AZ$1032),1,0)</f>
        <v>0</v>
      </c>
    </row>
    <row r="1115" spans="1:53" s="17" customFormat="1" ht="16.75" hidden="1" customHeight="1" outlineLevel="2">
      <c r="A1115" s="1163">
        <v>76</v>
      </c>
      <c r="B1115" s="1164"/>
      <c r="C1115" s="1165"/>
      <c r="D1115" s="1166"/>
      <c r="E1115" s="587">
        <f t="shared" si="180"/>
        <v>0</v>
      </c>
      <c r="G1115" s="1163">
        <v>76</v>
      </c>
      <c r="H1115" s="1164"/>
      <c r="I1115" s="1165"/>
      <c r="J1115" s="1166"/>
      <c r="K1115" s="587">
        <f t="shared" si="181"/>
        <v>0</v>
      </c>
      <c r="M1115" s="1163">
        <v>76</v>
      </c>
      <c r="N1115" s="1164"/>
      <c r="O1115" s="1165"/>
      <c r="P1115" s="1166"/>
      <c r="Q1115" s="587">
        <f t="shared" si="182"/>
        <v>0</v>
      </c>
      <c r="S1115" s="1163">
        <v>76</v>
      </c>
      <c r="T1115" s="1164"/>
      <c r="U1115" s="1165"/>
      <c r="V1115" s="1166"/>
      <c r="W1115" s="587">
        <f t="shared" si="183"/>
        <v>0</v>
      </c>
      <c r="Y1115" s="1163">
        <v>76</v>
      </c>
      <c r="Z1115" s="1164"/>
      <c r="AA1115" s="1165"/>
      <c r="AB1115" s="1166"/>
      <c r="AC1115" s="587">
        <f t="shared" si="184"/>
        <v>0</v>
      </c>
      <c r="AE1115" s="1163">
        <v>76</v>
      </c>
      <c r="AF1115" s="1164"/>
      <c r="AG1115" s="1165"/>
      <c r="AH1115" s="1166"/>
      <c r="AI1115" s="587">
        <f t="shared" si="185"/>
        <v>0</v>
      </c>
      <c r="AK1115" s="1163">
        <v>76</v>
      </c>
      <c r="AL1115" s="1164"/>
      <c r="AM1115" s="1165"/>
      <c r="AN1115" s="1166"/>
      <c r="AO1115" s="587">
        <f t="shared" si="186"/>
        <v>0</v>
      </c>
      <c r="AQ1115" s="1163">
        <v>76</v>
      </c>
      <c r="AR1115" s="1164"/>
      <c r="AS1115" s="1165"/>
      <c r="AT1115" s="1166"/>
      <c r="AU1115" s="587">
        <f t="shared" si="187"/>
        <v>0</v>
      </c>
      <c r="AW1115" s="1163">
        <v>76</v>
      </c>
      <c r="AX1115" s="1164"/>
      <c r="AY1115" s="1165"/>
      <c r="AZ1115" s="1166"/>
      <c r="BA1115" s="587">
        <f t="shared" si="188"/>
        <v>0</v>
      </c>
    </row>
    <row r="1116" spans="1:53" s="17" customFormat="1" ht="16.75" hidden="1" customHeight="1" outlineLevel="2">
      <c r="A1116" s="1163">
        <v>77</v>
      </c>
      <c r="B1116" s="1164"/>
      <c r="C1116" s="1165"/>
      <c r="D1116" s="1166"/>
      <c r="E1116" s="587">
        <f t="shared" si="180"/>
        <v>0</v>
      </c>
      <c r="G1116" s="1163">
        <v>77</v>
      </c>
      <c r="H1116" s="1164"/>
      <c r="I1116" s="1165"/>
      <c r="J1116" s="1166"/>
      <c r="K1116" s="587">
        <f t="shared" si="181"/>
        <v>0</v>
      </c>
      <c r="M1116" s="1163">
        <v>77</v>
      </c>
      <c r="N1116" s="1164"/>
      <c r="O1116" s="1165"/>
      <c r="P1116" s="1166"/>
      <c r="Q1116" s="587">
        <f t="shared" si="182"/>
        <v>0</v>
      </c>
      <c r="S1116" s="1163">
        <v>77</v>
      </c>
      <c r="T1116" s="1164"/>
      <c r="U1116" s="1165"/>
      <c r="V1116" s="1166"/>
      <c r="W1116" s="587">
        <f t="shared" si="183"/>
        <v>0</v>
      </c>
      <c r="Y1116" s="1163">
        <v>77</v>
      </c>
      <c r="Z1116" s="1164"/>
      <c r="AA1116" s="1165"/>
      <c r="AB1116" s="1166"/>
      <c r="AC1116" s="587">
        <f t="shared" si="184"/>
        <v>0</v>
      </c>
      <c r="AE1116" s="1163">
        <v>77</v>
      </c>
      <c r="AF1116" s="1164"/>
      <c r="AG1116" s="1165"/>
      <c r="AH1116" s="1166"/>
      <c r="AI1116" s="587">
        <f t="shared" si="185"/>
        <v>0</v>
      </c>
      <c r="AK1116" s="1163">
        <v>77</v>
      </c>
      <c r="AL1116" s="1164"/>
      <c r="AM1116" s="1165"/>
      <c r="AN1116" s="1166"/>
      <c r="AO1116" s="587">
        <f t="shared" si="186"/>
        <v>0</v>
      </c>
      <c r="AQ1116" s="1163">
        <v>77</v>
      </c>
      <c r="AR1116" s="1164"/>
      <c r="AS1116" s="1165"/>
      <c r="AT1116" s="1166"/>
      <c r="AU1116" s="587">
        <f t="shared" si="187"/>
        <v>0</v>
      </c>
      <c r="AW1116" s="1163">
        <v>77</v>
      </c>
      <c r="AX1116" s="1164"/>
      <c r="AY1116" s="1165"/>
      <c r="AZ1116" s="1166"/>
      <c r="BA1116" s="587">
        <f t="shared" si="188"/>
        <v>0</v>
      </c>
    </row>
    <row r="1117" spans="1:53" s="17" customFormat="1" ht="16.75" hidden="1" customHeight="1" outlineLevel="2">
      <c r="A1117" s="1163">
        <v>78</v>
      </c>
      <c r="B1117" s="1164"/>
      <c r="C1117" s="1165"/>
      <c r="D1117" s="1166"/>
      <c r="E1117" s="587">
        <f t="shared" si="180"/>
        <v>0</v>
      </c>
      <c r="G1117" s="1163">
        <v>78</v>
      </c>
      <c r="H1117" s="1164"/>
      <c r="I1117" s="1165"/>
      <c r="J1117" s="1166"/>
      <c r="K1117" s="587">
        <f t="shared" si="181"/>
        <v>0</v>
      </c>
      <c r="M1117" s="1163">
        <v>78</v>
      </c>
      <c r="N1117" s="1164"/>
      <c r="O1117" s="1165"/>
      <c r="P1117" s="1166"/>
      <c r="Q1117" s="587">
        <f t="shared" si="182"/>
        <v>0</v>
      </c>
      <c r="S1117" s="1163">
        <v>78</v>
      </c>
      <c r="T1117" s="1164"/>
      <c r="U1117" s="1165"/>
      <c r="V1117" s="1166"/>
      <c r="W1117" s="587">
        <f t="shared" si="183"/>
        <v>0</v>
      </c>
      <c r="Y1117" s="1163">
        <v>78</v>
      </c>
      <c r="Z1117" s="1164"/>
      <c r="AA1117" s="1165"/>
      <c r="AB1117" s="1166"/>
      <c r="AC1117" s="587">
        <f t="shared" si="184"/>
        <v>0</v>
      </c>
      <c r="AE1117" s="1163">
        <v>78</v>
      </c>
      <c r="AF1117" s="1164"/>
      <c r="AG1117" s="1165"/>
      <c r="AH1117" s="1166"/>
      <c r="AI1117" s="587">
        <f t="shared" si="185"/>
        <v>0</v>
      </c>
      <c r="AK1117" s="1163">
        <v>78</v>
      </c>
      <c r="AL1117" s="1164"/>
      <c r="AM1117" s="1165"/>
      <c r="AN1117" s="1166"/>
      <c r="AO1117" s="587">
        <f t="shared" si="186"/>
        <v>0</v>
      </c>
      <c r="AQ1117" s="1163">
        <v>78</v>
      </c>
      <c r="AR1117" s="1164"/>
      <c r="AS1117" s="1165"/>
      <c r="AT1117" s="1166"/>
      <c r="AU1117" s="587">
        <f t="shared" si="187"/>
        <v>0</v>
      </c>
      <c r="AW1117" s="1163">
        <v>78</v>
      </c>
      <c r="AX1117" s="1164"/>
      <c r="AY1117" s="1165"/>
      <c r="AZ1117" s="1166"/>
      <c r="BA1117" s="587">
        <f t="shared" si="188"/>
        <v>0</v>
      </c>
    </row>
    <row r="1118" spans="1:53" s="17" customFormat="1" ht="16.75" hidden="1" customHeight="1" outlineLevel="2">
      <c r="A1118" s="1163">
        <v>79</v>
      </c>
      <c r="B1118" s="1164"/>
      <c r="C1118" s="1165"/>
      <c r="D1118" s="1166"/>
      <c r="E1118" s="587">
        <f t="shared" si="180"/>
        <v>0</v>
      </c>
      <c r="G1118" s="1163">
        <v>79</v>
      </c>
      <c r="H1118" s="1164"/>
      <c r="I1118" s="1165"/>
      <c r="J1118" s="1166"/>
      <c r="K1118" s="587">
        <f t="shared" si="181"/>
        <v>0</v>
      </c>
      <c r="M1118" s="1163">
        <v>79</v>
      </c>
      <c r="N1118" s="1164"/>
      <c r="O1118" s="1165"/>
      <c r="P1118" s="1166"/>
      <c r="Q1118" s="587">
        <f t="shared" si="182"/>
        <v>0</v>
      </c>
      <c r="S1118" s="1163">
        <v>79</v>
      </c>
      <c r="T1118" s="1164"/>
      <c r="U1118" s="1165"/>
      <c r="V1118" s="1166"/>
      <c r="W1118" s="587">
        <f t="shared" si="183"/>
        <v>0</v>
      </c>
      <c r="Y1118" s="1163">
        <v>79</v>
      </c>
      <c r="Z1118" s="1164"/>
      <c r="AA1118" s="1165"/>
      <c r="AB1118" s="1166"/>
      <c r="AC1118" s="587">
        <f t="shared" si="184"/>
        <v>0</v>
      </c>
      <c r="AE1118" s="1163">
        <v>79</v>
      </c>
      <c r="AF1118" s="1164"/>
      <c r="AG1118" s="1165"/>
      <c r="AH1118" s="1166"/>
      <c r="AI1118" s="587">
        <f t="shared" si="185"/>
        <v>0</v>
      </c>
      <c r="AK1118" s="1163">
        <v>79</v>
      </c>
      <c r="AL1118" s="1164"/>
      <c r="AM1118" s="1165"/>
      <c r="AN1118" s="1166"/>
      <c r="AO1118" s="587">
        <f t="shared" si="186"/>
        <v>0</v>
      </c>
      <c r="AQ1118" s="1163">
        <v>79</v>
      </c>
      <c r="AR1118" s="1164"/>
      <c r="AS1118" s="1165"/>
      <c r="AT1118" s="1166"/>
      <c r="AU1118" s="587">
        <f t="shared" si="187"/>
        <v>0</v>
      </c>
      <c r="AW1118" s="1163">
        <v>79</v>
      </c>
      <c r="AX1118" s="1164"/>
      <c r="AY1118" s="1165"/>
      <c r="AZ1118" s="1166"/>
      <c r="BA1118" s="587">
        <f t="shared" si="188"/>
        <v>0</v>
      </c>
    </row>
    <row r="1119" spans="1:53" s="17" customFormat="1" ht="16.75" hidden="1" customHeight="1" outlineLevel="2">
      <c r="A1119" s="1163">
        <v>80</v>
      </c>
      <c r="B1119" s="1164"/>
      <c r="C1119" s="1165"/>
      <c r="D1119" s="1166"/>
      <c r="E1119" s="587">
        <f t="shared" si="180"/>
        <v>0</v>
      </c>
      <c r="G1119" s="1163">
        <v>80</v>
      </c>
      <c r="H1119" s="1164"/>
      <c r="I1119" s="1165"/>
      <c r="J1119" s="1166"/>
      <c r="K1119" s="587">
        <f t="shared" si="181"/>
        <v>0</v>
      </c>
      <c r="M1119" s="1163">
        <v>80</v>
      </c>
      <c r="N1119" s="1164"/>
      <c r="O1119" s="1165"/>
      <c r="P1119" s="1166"/>
      <c r="Q1119" s="587">
        <f t="shared" si="182"/>
        <v>0</v>
      </c>
      <c r="S1119" s="1163">
        <v>80</v>
      </c>
      <c r="T1119" s="1164"/>
      <c r="U1119" s="1165"/>
      <c r="V1119" s="1166"/>
      <c r="W1119" s="587">
        <f t="shared" si="183"/>
        <v>0</v>
      </c>
      <c r="Y1119" s="1163">
        <v>80</v>
      </c>
      <c r="Z1119" s="1164"/>
      <c r="AA1119" s="1165"/>
      <c r="AB1119" s="1166"/>
      <c r="AC1119" s="587">
        <f t="shared" si="184"/>
        <v>0</v>
      </c>
      <c r="AE1119" s="1163">
        <v>80</v>
      </c>
      <c r="AF1119" s="1164"/>
      <c r="AG1119" s="1165"/>
      <c r="AH1119" s="1166"/>
      <c r="AI1119" s="587">
        <f t="shared" si="185"/>
        <v>0</v>
      </c>
      <c r="AK1119" s="1163">
        <v>80</v>
      </c>
      <c r="AL1119" s="1164"/>
      <c r="AM1119" s="1165"/>
      <c r="AN1119" s="1166"/>
      <c r="AO1119" s="587">
        <f t="shared" si="186"/>
        <v>0</v>
      </c>
      <c r="AQ1119" s="1163">
        <v>80</v>
      </c>
      <c r="AR1119" s="1164"/>
      <c r="AS1119" s="1165"/>
      <c r="AT1119" s="1166"/>
      <c r="AU1119" s="587">
        <f t="shared" si="187"/>
        <v>0</v>
      </c>
      <c r="AW1119" s="1163">
        <v>80</v>
      </c>
      <c r="AX1119" s="1164"/>
      <c r="AY1119" s="1165"/>
      <c r="AZ1119" s="1166"/>
      <c r="BA1119" s="587">
        <f t="shared" si="188"/>
        <v>0</v>
      </c>
    </row>
    <row r="1120" spans="1:53" s="17" customFormat="1" ht="16.75" hidden="1" customHeight="1" outlineLevel="2">
      <c r="A1120" s="1163">
        <v>81</v>
      </c>
      <c r="B1120" s="1164"/>
      <c r="C1120" s="1165"/>
      <c r="D1120" s="1166"/>
      <c r="E1120" s="587">
        <f t="shared" si="180"/>
        <v>0</v>
      </c>
      <c r="G1120" s="1163">
        <v>81</v>
      </c>
      <c r="H1120" s="1164"/>
      <c r="I1120" s="1165"/>
      <c r="J1120" s="1166"/>
      <c r="K1120" s="587">
        <f t="shared" si="181"/>
        <v>0</v>
      </c>
      <c r="M1120" s="1163">
        <v>81</v>
      </c>
      <c r="N1120" s="1164"/>
      <c r="O1120" s="1165"/>
      <c r="P1120" s="1166"/>
      <c r="Q1120" s="587">
        <f t="shared" si="182"/>
        <v>0</v>
      </c>
      <c r="S1120" s="1163">
        <v>81</v>
      </c>
      <c r="T1120" s="1164"/>
      <c r="U1120" s="1165"/>
      <c r="V1120" s="1166"/>
      <c r="W1120" s="587">
        <f t="shared" si="183"/>
        <v>0</v>
      </c>
      <c r="Y1120" s="1163">
        <v>81</v>
      </c>
      <c r="Z1120" s="1164"/>
      <c r="AA1120" s="1165"/>
      <c r="AB1120" s="1166"/>
      <c r="AC1120" s="587">
        <f t="shared" si="184"/>
        <v>0</v>
      </c>
      <c r="AE1120" s="1163">
        <v>81</v>
      </c>
      <c r="AF1120" s="1164"/>
      <c r="AG1120" s="1165"/>
      <c r="AH1120" s="1166"/>
      <c r="AI1120" s="587">
        <f t="shared" si="185"/>
        <v>0</v>
      </c>
      <c r="AK1120" s="1163">
        <v>81</v>
      </c>
      <c r="AL1120" s="1164"/>
      <c r="AM1120" s="1165"/>
      <c r="AN1120" s="1166"/>
      <c r="AO1120" s="587">
        <f t="shared" si="186"/>
        <v>0</v>
      </c>
      <c r="AQ1120" s="1163">
        <v>81</v>
      </c>
      <c r="AR1120" s="1164"/>
      <c r="AS1120" s="1165"/>
      <c r="AT1120" s="1166"/>
      <c r="AU1120" s="587">
        <f t="shared" si="187"/>
        <v>0</v>
      </c>
      <c r="AW1120" s="1163">
        <v>81</v>
      </c>
      <c r="AX1120" s="1164"/>
      <c r="AY1120" s="1165"/>
      <c r="AZ1120" s="1166"/>
      <c r="BA1120" s="587">
        <f t="shared" si="188"/>
        <v>0</v>
      </c>
    </row>
    <row r="1121" spans="1:53" s="17" customFormat="1" ht="16.75" hidden="1" customHeight="1" outlineLevel="2">
      <c r="A1121" s="1163">
        <v>82</v>
      </c>
      <c r="B1121" s="1164"/>
      <c r="C1121" s="1165"/>
      <c r="D1121" s="1166"/>
      <c r="E1121" s="587">
        <f t="shared" si="180"/>
        <v>0</v>
      </c>
      <c r="G1121" s="1163">
        <v>82</v>
      </c>
      <c r="H1121" s="1164"/>
      <c r="I1121" s="1165"/>
      <c r="J1121" s="1166"/>
      <c r="K1121" s="587">
        <f t="shared" si="181"/>
        <v>0</v>
      </c>
      <c r="M1121" s="1163">
        <v>82</v>
      </c>
      <c r="N1121" s="1164"/>
      <c r="O1121" s="1165"/>
      <c r="P1121" s="1166"/>
      <c r="Q1121" s="587">
        <f t="shared" si="182"/>
        <v>0</v>
      </c>
      <c r="S1121" s="1163">
        <v>82</v>
      </c>
      <c r="T1121" s="1164"/>
      <c r="U1121" s="1165"/>
      <c r="V1121" s="1166"/>
      <c r="W1121" s="587">
        <f t="shared" si="183"/>
        <v>0</v>
      </c>
      <c r="Y1121" s="1163">
        <v>82</v>
      </c>
      <c r="Z1121" s="1164"/>
      <c r="AA1121" s="1165"/>
      <c r="AB1121" s="1166"/>
      <c r="AC1121" s="587">
        <f t="shared" si="184"/>
        <v>0</v>
      </c>
      <c r="AE1121" s="1163">
        <v>82</v>
      </c>
      <c r="AF1121" s="1164"/>
      <c r="AG1121" s="1165"/>
      <c r="AH1121" s="1166"/>
      <c r="AI1121" s="587">
        <f t="shared" si="185"/>
        <v>0</v>
      </c>
      <c r="AK1121" s="1163">
        <v>82</v>
      </c>
      <c r="AL1121" s="1164"/>
      <c r="AM1121" s="1165"/>
      <c r="AN1121" s="1166"/>
      <c r="AO1121" s="587">
        <f t="shared" si="186"/>
        <v>0</v>
      </c>
      <c r="AQ1121" s="1163">
        <v>82</v>
      </c>
      <c r="AR1121" s="1164"/>
      <c r="AS1121" s="1165"/>
      <c r="AT1121" s="1166"/>
      <c r="AU1121" s="587">
        <f t="shared" si="187"/>
        <v>0</v>
      </c>
      <c r="AW1121" s="1163">
        <v>82</v>
      </c>
      <c r="AX1121" s="1164"/>
      <c r="AY1121" s="1165"/>
      <c r="AZ1121" s="1166"/>
      <c r="BA1121" s="587">
        <f t="shared" si="188"/>
        <v>0</v>
      </c>
    </row>
    <row r="1122" spans="1:53" s="17" customFormat="1" ht="16.75" hidden="1" customHeight="1" outlineLevel="2">
      <c r="A1122" s="1163">
        <v>83</v>
      </c>
      <c r="B1122" s="1164"/>
      <c r="C1122" s="1165"/>
      <c r="D1122" s="1166"/>
      <c r="E1122" s="587">
        <f t="shared" si="180"/>
        <v>0</v>
      </c>
      <c r="G1122" s="1163">
        <v>83</v>
      </c>
      <c r="H1122" s="1164"/>
      <c r="I1122" s="1165"/>
      <c r="J1122" s="1166"/>
      <c r="K1122" s="587">
        <f t="shared" si="181"/>
        <v>0</v>
      </c>
      <c r="M1122" s="1163">
        <v>83</v>
      </c>
      <c r="N1122" s="1164"/>
      <c r="O1122" s="1165"/>
      <c r="P1122" s="1166"/>
      <c r="Q1122" s="587">
        <f t="shared" si="182"/>
        <v>0</v>
      </c>
      <c r="S1122" s="1163">
        <v>83</v>
      </c>
      <c r="T1122" s="1164"/>
      <c r="U1122" s="1165"/>
      <c r="V1122" s="1166"/>
      <c r="W1122" s="587">
        <f t="shared" si="183"/>
        <v>0</v>
      </c>
      <c r="Y1122" s="1163">
        <v>83</v>
      </c>
      <c r="Z1122" s="1164"/>
      <c r="AA1122" s="1165"/>
      <c r="AB1122" s="1166"/>
      <c r="AC1122" s="587">
        <f t="shared" si="184"/>
        <v>0</v>
      </c>
      <c r="AE1122" s="1163">
        <v>83</v>
      </c>
      <c r="AF1122" s="1164"/>
      <c r="AG1122" s="1165"/>
      <c r="AH1122" s="1166"/>
      <c r="AI1122" s="587">
        <f t="shared" si="185"/>
        <v>0</v>
      </c>
      <c r="AK1122" s="1163">
        <v>83</v>
      </c>
      <c r="AL1122" s="1164"/>
      <c r="AM1122" s="1165"/>
      <c r="AN1122" s="1166"/>
      <c r="AO1122" s="587">
        <f t="shared" si="186"/>
        <v>0</v>
      </c>
      <c r="AQ1122" s="1163">
        <v>83</v>
      </c>
      <c r="AR1122" s="1164"/>
      <c r="AS1122" s="1165"/>
      <c r="AT1122" s="1166"/>
      <c r="AU1122" s="587">
        <f t="shared" si="187"/>
        <v>0</v>
      </c>
      <c r="AW1122" s="1163">
        <v>83</v>
      </c>
      <c r="AX1122" s="1164"/>
      <c r="AY1122" s="1165"/>
      <c r="AZ1122" s="1166"/>
      <c r="BA1122" s="587">
        <f t="shared" si="188"/>
        <v>0</v>
      </c>
    </row>
    <row r="1123" spans="1:53" s="17" customFormat="1" ht="16.75" hidden="1" customHeight="1" outlineLevel="2">
      <c r="A1123" s="1163">
        <v>84</v>
      </c>
      <c r="B1123" s="1164"/>
      <c r="C1123" s="1165"/>
      <c r="D1123" s="1166"/>
      <c r="E1123" s="587">
        <f t="shared" si="180"/>
        <v>0</v>
      </c>
      <c r="G1123" s="1163">
        <v>84</v>
      </c>
      <c r="H1123" s="1164"/>
      <c r="I1123" s="1165"/>
      <c r="J1123" s="1166"/>
      <c r="K1123" s="587">
        <f t="shared" si="181"/>
        <v>0</v>
      </c>
      <c r="M1123" s="1163">
        <v>84</v>
      </c>
      <c r="N1123" s="1164"/>
      <c r="O1123" s="1165"/>
      <c r="P1123" s="1166"/>
      <c r="Q1123" s="587">
        <f t="shared" si="182"/>
        <v>0</v>
      </c>
      <c r="S1123" s="1163">
        <v>84</v>
      </c>
      <c r="T1123" s="1164"/>
      <c r="U1123" s="1165"/>
      <c r="V1123" s="1166"/>
      <c r="W1123" s="587">
        <f t="shared" si="183"/>
        <v>0</v>
      </c>
      <c r="Y1123" s="1163">
        <v>84</v>
      </c>
      <c r="Z1123" s="1164"/>
      <c r="AA1123" s="1165"/>
      <c r="AB1123" s="1166"/>
      <c r="AC1123" s="587">
        <f t="shared" si="184"/>
        <v>0</v>
      </c>
      <c r="AE1123" s="1163">
        <v>84</v>
      </c>
      <c r="AF1123" s="1164"/>
      <c r="AG1123" s="1165"/>
      <c r="AH1123" s="1166"/>
      <c r="AI1123" s="587">
        <f t="shared" si="185"/>
        <v>0</v>
      </c>
      <c r="AK1123" s="1163">
        <v>84</v>
      </c>
      <c r="AL1123" s="1164"/>
      <c r="AM1123" s="1165"/>
      <c r="AN1123" s="1166"/>
      <c r="AO1123" s="587">
        <f t="shared" si="186"/>
        <v>0</v>
      </c>
      <c r="AQ1123" s="1163">
        <v>84</v>
      </c>
      <c r="AR1123" s="1164"/>
      <c r="AS1123" s="1165"/>
      <c r="AT1123" s="1166"/>
      <c r="AU1123" s="587">
        <f t="shared" si="187"/>
        <v>0</v>
      </c>
      <c r="AW1123" s="1163">
        <v>84</v>
      </c>
      <c r="AX1123" s="1164"/>
      <c r="AY1123" s="1165"/>
      <c r="AZ1123" s="1166"/>
      <c r="BA1123" s="587">
        <f t="shared" si="188"/>
        <v>0</v>
      </c>
    </row>
    <row r="1124" spans="1:53" s="17" customFormat="1" ht="16.75" hidden="1" customHeight="1" outlineLevel="2">
      <c r="A1124" s="1163">
        <v>85</v>
      </c>
      <c r="B1124" s="1164"/>
      <c r="C1124" s="1165"/>
      <c r="D1124" s="1166"/>
      <c r="E1124" s="587">
        <f t="shared" si="180"/>
        <v>0</v>
      </c>
      <c r="G1124" s="1163">
        <v>85</v>
      </c>
      <c r="H1124" s="1164"/>
      <c r="I1124" s="1165"/>
      <c r="J1124" s="1166"/>
      <c r="K1124" s="587">
        <f t="shared" si="181"/>
        <v>0</v>
      </c>
      <c r="M1124" s="1163">
        <v>85</v>
      </c>
      <c r="N1124" s="1164"/>
      <c r="O1124" s="1165"/>
      <c r="P1124" s="1166"/>
      <c r="Q1124" s="587">
        <f t="shared" si="182"/>
        <v>0</v>
      </c>
      <c r="S1124" s="1163">
        <v>85</v>
      </c>
      <c r="T1124" s="1164"/>
      <c r="U1124" s="1165"/>
      <c r="V1124" s="1166"/>
      <c r="W1124" s="587">
        <f t="shared" si="183"/>
        <v>0</v>
      </c>
      <c r="Y1124" s="1163">
        <v>85</v>
      </c>
      <c r="Z1124" s="1164"/>
      <c r="AA1124" s="1165"/>
      <c r="AB1124" s="1166"/>
      <c r="AC1124" s="587">
        <f t="shared" si="184"/>
        <v>0</v>
      </c>
      <c r="AE1124" s="1163">
        <v>85</v>
      </c>
      <c r="AF1124" s="1164"/>
      <c r="AG1124" s="1165"/>
      <c r="AH1124" s="1166"/>
      <c r="AI1124" s="587">
        <f t="shared" si="185"/>
        <v>0</v>
      </c>
      <c r="AK1124" s="1163">
        <v>85</v>
      </c>
      <c r="AL1124" s="1164"/>
      <c r="AM1124" s="1165"/>
      <c r="AN1124" s="1166"/>
      <c r="AO1124" s="587">
        <f t="shared" si="186"/>
        <v>0</v>
      </c>
      <c r="AQ1124" s="1163">
        <v>85</v>
      </c>
      <c r="AR1124" s="1164"/>
      <c r="AS1124" s="1165"/>
      <c r="AT1124" s="1166"/>
      <c r="AU1124" s="587">
        <f t="shared" si="187"/>
        <v>0</v>
      </c>
      <c r="AW1124" s="1163">
        <v>85</v>
      </c>
      <c r="AX1124" s="1164"/>
      <c r="AY1124" s="1165"/>
      <c r="AZ1124" s="1166"/>
      <c r="BA1124" s="587">
        <f t="shared" si="188"/>
        <v>0</v>
      </c>
    </row>
    <row r="1125" spans="1:53" s="17" customFormat="1" ht="16.75" hidden="1" customHeight="1" outlineLevel="2">
      <c r="A1125" s="1163">
        <v>86</v>
      </c>
      <c r="B1125" s="1164"/>
      <c r="C1125" s="1165"/>
      <c r="D1125" s="1166"/>
      <c r="E1125" s="587">
        <f t="shared" si="180"/>
        <v>0</v>
      </c>
      <c r="G1125" s="1163">
        <v>86</v>
      </c>
      <c r="H1125" s="1164"/>
      <c r="I1125" s="1165"/>
      <c r="J1125" s="1166"/>
      <c r="K1125" s="587">
        <f t="shared" si="181"/>
        <v>0</v>
      </c>
      <c r="M1125" s="1163">
        <v>86</v>
      </c>
      <c r="N1125" s="1164"/>
      <c r="O1125" s="1165"/>
      <c r="P1125" s="1166"/>
      <c r="Q1125" s="587">
        <f t="shared" si="182"/>
        <v>0</v>
      </c>
      <c r="S1125" s="1163">
        <v>86</v>
      </c>
      <c r="T1125" s="1164"/>
      <c r="U1125" s="1165"/>
      <c r="V1125" s="1166"/>
      <c r="W1125" s="587">
        <f t="shared" si="183"/>
        <v>0</v>
      </c>
      <c r="Y1125" s="1163">
        <v>86</v>
      </c>
      <c r="Z1125" s="1164"/>
      <c r="AA1125" s="1165"/>
      <c r="AB1125" s="1166"/>
      <c r="AC1125" s="587">
        <f t="shared" si="184"/>
        <v>0</v>
      </c>
      <c r="AE1125" s="1163">
        <v>86</v>
      </c>
      <c r="AF1125" s="1164"/>
      <c r="AG1125" s="1165"/>
      <c r="AH1125" s="1166"/>
      <c r="AI1125" s="587">
        <f t="shared" si="185"/>
        <v>0</v>
      </c>
      <c r="AK1125" s="1163">
        <v>86</v>
      </c>
      <c r="AL1125" s="1164"/>
      <c r="AM1125" s="1165"/>
      <c r="AN1125" s="1166"/>
      <c r="AO1125" s="587">
        <f t="shared" si="186"/>
        <v>0</v>
      </c>
      <c r="AQ1125" s="1163">
        <v>86</v>
      </c>
      <c r="AR1125" s="1164"/>
      <c r="AS1125" s="1165"/>
      <c r="AT1125" s="1166"/>
      <c r="AU1125" s="587">
        <f t="shared" si="187"/>
        <v>0</v>
      </c>
      <c r="AW1125" s="1163">
        <v>86</v>
      </c>
      <c r="AX1125" s="1164"/>
      <c r="AY1125" s="1165"/>
      <c r="AZ1125" s="1166"/>
      <c r="BA1125" s="587">
        <f t="shared" si="188"/>
        <v>0</v>
      </c>
    </row>
    <row r="1126" spans="1:53" s="17" customFormat="1" ht="16.75" hidden="1" customHeight="1" outlineLevel="2">
      <c r="A1126" s="1163">
        <v>87</v>
      </c>
      <c r="B1126" s="1164"/>
      <c r="C1126" s="1165"/>
      <c r="D1126" s="1166"/>
      <c r="E1126" s="587">
        <f t="shared" si="180"/>
        <v>0</v>
      </c>
      <c r="G1126" s="1163">
        <v>87</v>
      </c>
      <c r="H1126" s="1164"/>
      <c r="I1126" s="1165"/>
      <c r="J1126" s="1166"/>
      <c r="K1126" s="587">
        <f t="shared" si="181"/>
        <v>0</v>
      </c>
      <c r="M1126" s="1163">
        <v>87</v>
      </c>
      <c r="N1126" s="1164"/>
      <c r="O1126" s="1165"/>
      <c r="P1126" s="1166"/>
      <c r="Q1126" s="587">
        <f t="shared" si="182"/>
        <v>0</v>
      </c>
      <c r="S1126" s="1163">
        <v>87</v>
      </c>
      <c r="T1126" s="1164"/>
      <c r="U1126" s="1165"/>
      <c r="V1126" s="1166"/>
      <c r="W1126" s="587">
        <f t="shared" si="183"/>
        <v>0</v>
      </c>
      <c r="Y1126" s="1163">
        <v>87</v>
      </c>
      <c r="Z1126" s="1164"/>
      <c r="AA1126" s="1165"/>
      <c r="AB1126" s="1166"/>
      <c r="AC1126" s="587">
        <f t="shared" si="184"/>
        <v>0</v>
      </c>
      <c r="AE1126" s="1163">
        <v>87</v>
      </c>
      <c r="AF1126" s="1164"/>
      <c r="AG1126" s="1165"/>
      <c r="AH1126" s="1166"/>
      <c r="AI1126" s="587">
        <f t="shared" si="185"/>
        <v>0</v>
      </c>
      <c r="AK1126" s="1163">
        <v>87</v>
      </c>
      <c r="AL1126" s="1164"/>
      <c r="AM1126" s="1165"/>
      <c r="AN1126" s="1166"/>
      <c r="AO1126" s="587">
        <f t="shared" si="186"/>
        <v>0</v>
      </c>
      <c r="AQ1126" s="1163">
        <v>87</v>
      </c>
      <c r="AR1126" s="1164"/>
      <c r="AS1126" s="1165"/>
      <c r="AT1126" s="1166"/>
      <c r="AU1126" s="587">
        <f t="shared" si="187"/>
        <v>0</v>
      </c>
      <c r="AW1126" s="1163">
        <v>87</v>
      </c>
      <c r="AX1126" s="1164"/>
      <c r="AY1126" s="1165"/>
      <c r="AZ1126" s="1166"/>
      <c r="BA1126" s="587">
        <f t="shared" si="188"/>
        <v>0</v>
      </c>
    </row>
    <row r="1127" spans="1:53" s="17" customFormat="1" ht="16.75" hidden="1" customHeight="1" outlineLevel="2">
      <c r="A1127" s="1163">
        <v>88</v>
      </c>
      <c r="B1127" s="1164"/>
      <c r="C1127" s="1165"/>
      <c r="D1127" s="1166"/>
      <c r="E1127" s="587">
        <f t="shared" si="180"/>
        <v>0</v>
      </c>
      <c r="G1127" s="1163">
        <v>88</v>
      </c>
      <c r="H1127" s="1164"/>
      <c r="I1127" s="1165"/>
      <c r="J1127" s="1166"/>
      <c r="K1127" s="587">
        <f t="shared" si="181"/>
        <v>0</v>
      </c>
      <c r="M1127" s="1163">
        <v>88</v>
      </c>
      <c r="N1127" s="1164"/>
      <c r="O1127" s="1165"/>
      <c r="P1127" s="1166"/>
      <c r="Q1127" s="587">
        <f t="shared" si="182"/>
        <v>0</v>
      </c>
      <c r="S1127" s="1163">
        <v>88</v>
      </c>
      <c r="T1127" s="1164"/>
      <c r="U1127" s="1165"/>
      <c r="V1127" s="1166"/>
      <c r="W1127" s="587">
        <f t="shared" si="183"/>
        <v>0</v>
      </c>
      <c r="Y1127" s="1163">
        <v>88</v>
      </c>
      <c r="Z1127" s="1164"/>
      <c r="AA1127" s="1165"/>
      <c r="AB1127" s="1166"/>
      <c r="AC1127" s="587">
        <f t="shared" si="184"/>
        <v>0</v>
      </c>
      <c r="AE1127" s="1163">
        <v>88</v>
      </c>
      <c r="AF1127" s="1164"/>
      <c r="AG1127" s="1165"/>
      <c r="AH1127" s="1166"/>
      <c r="AI1127" s="587">
        <f t="shared" si="185"/>
        <v>0</v>
      </c>
      <c r="AK1127" s="1163">
        <v>88</v>
      </c>
      <c r="AL1127" s="1164"/>
      <c r="AM1127" s="1165"/>
      <c r="AN1127" s="1166"/>
      <c r="AO1127" s="587">
        <f t="shared" si="186"/>
        <v>0</v>
      </c>
      <c r="AQ1127" s="1163">
        <v>88</v>
      </c>
      <c r="AR1127" s="1164"/>
      <c r="AS1127" s="1165"/>
      <c r="AT1127" s="1166"/>
      <c r="AU1127" s="587">
        <f t="shared" si="187"/>
        <v>0</v>
      </c>
      <c r="AW1127" s="1163">
        <v>88</v>
      </c>
      <c r="AX1127" s="1164"/>
      <c r="AY1127" s="1165"/>
      <c r="AZ1127" s="1166"/>
      <c r="BA1127" s="587">
        <f t="shared" si="188"/>
        <v>0</v>
      </c>
    </row>
    <row r="1128" spans="1:53" s="17" customFormat="1" ht="16.75" hidden="1" customHeight="1" outlineLevel="2">
      <c r="A1128" s="1163">
        <v>89</v>
      </c>
      <c r="B1128" s="1164"/>
      <c r="C1128" s="1165"/>
      <c r="D1128" s="1166"/>
      <c r="E1128" s="587">
        <f t="shared" si="180"/>
        <v>0</v>
      </c>
      <c r="G1128" s="1163">
        <v>89</v>
      </c>
      <c r="H1128" s="1164"/>
      <c r="I1128" s="1165"/>
      <c r="J1128" s="1166"/>
      <c r="K1128" s="587">
        <f t="shared" si="181"/>
        <v>0</v>
      </c>
      <c r="M1128" s="1163">
        <v>89</v>
      </c>
      <c r="N1128" s="1164"/>
      <c r="O1128" s="1165"/>
      <c r="P1128" s="1166"/>
      <c r="Q1128" s="587">
        <f t="shared" si="182"/>
        <v>0</v>
      </c>
      <c r="S1128" s="1163">
        <v>89</v>
      </c>
      <c r="T1128" s="1164"/>
      <c r="U1128" s="1165"/>
      <c r="V1128" s="1166"/>
      <c r="W1128" s="587">
        <f t="shared" si="183"/>
        <v>0</v>
      </c>
      <c r="Y1128" s="1163">
        <v>89</v>
      </c>
      <c r="Z1128" s="1164"/>
      <c r="AA1128" s="1165"/>
      <c r="AB1128" s="1166"/>
      <c r="AC1128" s="587">
        <f t="shared" si="184"/>
        <v>0</v>
      </c>
      <c r="AE1128" s="1163">
        <v>89</v>
      </c>
      <c r="AF1128" s="1164"/>
      <c r="AG1128" s="1165"/>
      <c r="AH1128" s="1166"/>
      <c r="AI1128" s="587">
        <f t="shared" si="185"/>
        <v>0</v>
      </c>
      <c r="AK1128" s="1163">
        <v>89</v>
      </c>
      <c r="AL1128" s="1164"/>
      <c r="AM1128" s="1165"/>
      <c r="AN1128" s="1166"/>
      <c r="AO1128" s="587">
        <f t="shared" si="186"/>
        <v>0</v>
      </c>
      <c r="AQ1128" s="1163">
        <v>89</v>
      </c>
      <c r="AR1128" s="1164"/>
      <c r="AS1128" s="1165"/>
      <c r="AT1128" s="1166"/>
      <c r="AU1128" s="587">
        <f t="shared" si="187"/>
        <v>0</v>
      </c>
      <c r="AW1128" s="1163">
        <v>89</v>
      </c>
      <c r="AX1128" s="1164"/>
      <c r="AY1128" s="1165"/>
      <c r="AZ1128" s="1166"/>
      <c r="BA1128" s="587">
        <f t="shared" si="188"/>
        <v>0</v>
      </c>
    </row>
    <row r="1129" spans="1:53" s="17" customFormat="1" ht="16.75" hidden="1" customHeight="1" outlineLevel="2">
      <c r="A1129" s="1163">
        <v>90</v>
      </c>
      <c r="B1129" s="1164"/>
      <c r="C1129" s="1165"/>
      <c r="D1129" s="1166"/>
      <c r="E1129" s="587">
        <f t="shared" si="180"/>
        <v>0</v>
      </c>
      <c r="G1129" s="1163">
        <v>90</v>
      </c>
      <c r="H1129" s="1164"/>
      <c r="I1129" s="1165"/>
      <c r="J1129" s="1166"/>
      <c r="K1129" s="587">
        <f t="shared" si="181"/>
        <v>0</v>
      </c>
      <c r="M1129" s="1163">
        <v>90</v>
      </c>
      <c r="N1129" s="1164"/>
      <c r="O1129" s="1165"/>
      <c r="P1129" s="1166"/>
      <c r="Q1129" s="587">
        <f t="shared" si="182"/>
        <v>0</v>
      </c>
      <c r="S1129" s="1163">
        <v>90</v>
      </c>
      <c r="T1129" s="1164"/>
      <c r="U1129" s="1165"/>
      <c r="V1129" s="1166"/>
      <c r="W1129" s="587">
        <f t="shared" si="183"/>
        <v>0</v>
      </c>
      <c r="Y1129" s="1163">
        <v>90</v>
      </c>
      <c r="Z1129" s="1164"/>
      <c r="AA1129" s="1165"/>
      <c r="AB1129" s="1166"/>
      <c r="AC1129" s="587">
        <f t="shared" si="184"/>
        <v>0</v>
      </c>
      <c r="AE1129" s="1163">
        <v>90</v>
      </c>
      <c r="AF1129" s="1164"/>
      <c r="AG1129" s="1165"/>
      <c r="AH1129" s="1166"/>
      <c r="AI1129" s="587">
        <f t="shared" si="185"/>
        <v>0</v>
      </c>
      <c r="AK1129" s="1163">
        <v>90</v>
      </c>
      <c r="AL1129" s="1164"/>
      <c r="AM1129" s="1165"/>
      <c r="AN1129" s="1166"/>
      <c r="AO1129" s="587">
        <f t="shared" si="186"/>
        <v>0</v>
      </c>
      <c r="AQ1129" s="1163">
        <v>90</v>
      </c>
      <c r="AR1129" s="1164"/>
      <c r="AS1129" s="1165"/>
      <c r="AT1129" s="1166"/>
      <c r="AU1129" s="587">
        <f t="shared" si="187"/>
        <v>0</v>
      </c>
      <c r="AW1129" s="1163">
        <v>90</v>
      </c>
      <c r="AX1129" s="1164"/>
      <c r="AY1129" s="1165"/>
      <c r="AZ1129" s="1166"/>
      <c r="BA1129" s="587">
        <f t="shared" si="188"/>
        <v>0</v>
      </c>
    </row>
    <row r="1130" spans="1:53" s="17" customFormat="1" ht="16.75" hidden="1" customHeight="1" outlineLevel="2">
      <c r="A1130" s="1163">
        <v>91</v>
      </c>
      <c r="B1130" s="1164"/>
      <c r="C1130" s="1165"/>
      <c r="D1130" s="1166"/>
      <c r="E1130" s="587">
        <f t="shared" si="180"/>
        <v>0</v>
      </c>
      <c r="G1130" s="1163">
        <v>91</v>
      </c>
      <c r="H1130" s="1164"/>
      <c r="I1130" s="1165"/>
      <c r="J1130" s="1166"/>
      <c r="K1130" s="587">
        <f t="shared" si="181"/>
        <v>0</v>
      </c>
      <c r="M1130" s="1163">
        <v>91</v>
      </c>
      <c r="N1130" s="1164"/>
      <c r="O1130" s="1165"/>
      <c r="P1130" s="1166"/>
      <c r="Q1130" s="587">
        <f t="shared" si="182"/>
        <v>0</v>
      </c>
      <c r="S1130" s="1163">
        <v>91</v>
      </c>
      <c r="T1130" s="1164"/>
      <c r="U1130" s="1165"/>
      <c r="V1130" s="1166"/>
      <c r="W1130" s="587">
        <f t="shared" si="183"/>
        <v>0</v>
      </c>
      <c r="Y1130" s="1163">
        <v>91</v>
      </c>
      <c r="Z1130" s="1164"/>
      <c r="AA1130" s="1165"/>
      <c r="AB1130" s="1166"/>
      <c r="AC1130" s="587">
        <f t="shared" si="184"/>
        <v>0</v>
      </c>
      <c r="AE1130" s="1163">
        <v>91</v>
      </c>
      <c r="AF1130" s="1164"/>
      <c r="AG1130" s="1165"/>
      <c r="AH1130" s="1166"/>
      <c r="AI1130" s="587">
        <f t="shared" si="185"/>
        <v>0</v>
      </c>
      <c r="AK1130" s="1163">
        <v>91</v>
      </c>
      <c r="AL1130" s="1164"/>
      <c r="AM1130" s="1165"/>
      <c r="AN1130" s="1166"/>
      <c r="AO1130" s="587">
        <f t="shared" si="186"/>
        <v>0</v>
      </c>
      <c r="AQ1130" s="1163">
        <v>91</v>
      </c>
      <c r="AR1130" s="1164"/>
      <c r="AS1130" s="1165"/>
      <c r="AT1130" s="1166"/>
      <c r="AU1130" s="587">
        <f t="shared" si="187"/>
        <v>0</v>
      </c>
      <c r="AW1130" s="1163">
        <v>91</v>
      </c>
      <c r="AX1130" s="1164"/>
      <c r="AY1130" s="1165"/>
      <c r="AZ1130" s="1166"/>
      <c r="BA1130" s="587">
        <f t="shared" si="188"/>
        <v>0</v>
      </c>
    </row>
    <row r="1131" spans="1:53" s="17" customFormat="1" ht="16.75" hidden="1" customHeight="1" outlineLevel="2">
      <c r="A1131" s="1163">
        <v>92</v>
      </c>
      <c r="B1131" s="1164"/>
      <c r="C1131" s="1165"/>
      <c r="D1131" s="1166"/>
      <c r="E1131" s="587">
        <f t="shared" si="180"/>
        <v>0</v>
      </c>
      <c r="G1131" s="1163">
        <v>92</v>
      </c>
      <c r="H1131" s="1164"/>
      <c r="I1131" s="1165"/>
      <c r="J1131" s="1166"/>
      <c r="K1131" s="587">
        <f t="shared" si="181"/>
        <v>0</v>
      </c>
      <c r="M1131" s="1163">
        <v>92</v>
      </c>
      <c r="N1131" s="1164"/>
      <c r="O1131" s="1165"/>
      <c r="P1131" s="1166"/>
      <c r="Q1131" s="587">
        <f t="shared" si="182"/>
        <v>0</v>
      </c>
      <c r="S1131" s="1163">
        <v>92</v>
      </c>
      <c r="T1131" s="1164"/>
      <c r="U1131" s="1165"/>
      <c r="V1131" s="1166"/>
      <c r="W1131" s="587">
        <f t="shared" si="183"/>
        <v>0</v>
      </c>
      <c r="Y1131" s="1163">
        <v>92</v>
      </c>
      <c r="Z1131" s="1164"/>
      <c r="AA1131" s="1165"/>
      <c r="AB1131" s="1166"/>
      <c r="AC1131" s="587">
        <f t="shared" si="184"/>
        <v>0</v>
      </c>
      <c r="AE1131" s="1163">
        <v>92</v>
      </c>
      <c r="AF1131" s="1164"/>
      <c r="AG1131" s="1165"/>
      <c r="AH1131" s="1166"/>
      <c r="AI1131" s="587">
        <f t="shared" si="185"/>
        <v>0</v>
      </c>
      <c r="AK1131" s="1163">
        <v>92</v>
      </c>
      <c r="AL1131" s="1164"/>
      <c r="AM1131" s="1165"/>
      <c r="AN1131" s="1166"/>
      <c r="AO1131" s="587">
        <f t="shared" si="186"/>
        <v>0</v>
      </c>
      <c r="AQ1131" s="1163">
        <v>92</v>
      </c>
      <c r="AR1131" s="1164"/>
      <c r="AS1131" s="1165"/>
      <c r="AT1131" s="1166"/>
      <c r="AU1131" s="587">
        <f t="shared" si="187"/>
        <v>0</v>
      </c>
      <c r="AW1131" s="1163">
        <v>92</v>
      </c>
      <c r="AX1131" s="1164"/>
      <c r="AY1131" s="1165"/>
      <c r="AZ1131" s="1166"/>
      <c r="BA1131" s="587">
        <f t="shared" si="188"/>
        <v>0</v>
      </c>
    </row>
    <row r="1132" spans="1:53" s="17" customFormat="1" ht="16.75" hidden="1" customHeight="1" outlineLevel="2">
      <c r="A1132" s="1163">
        <v>93</v>
      </c>
      <c r="B1132" s="1164"/>
      <c r="C1132" s="1165"/>
      <c r="D1132" s="1166"/>
      <c r="E1132" s="587">
        <f>IF(AND(C1132&gt;=D$1033,C1132&lt;=D$1032),1,0)</f>
        <v>0</v>
      </c>
      <c r="G1132" s="1163">
        <v>93</v>
      </c>
      <c r="H1132" s="1164"/>
      <c r="I1132" s="1165"/>
      <c r="J1132" s="1166"/>
      <c r="K1132" s="587">
        <f>IF(AND(I1132&gt;=J$1033,I1132&lt;=J$1032),1,0)</f>
        <v>0</v>
      </c>
      <c r="M1132" s="1163">
        <v>93</v>
      </c>
      <c r="N1132" s="1164"/>
      <c r="O1132" s="1165"/>
      <c r="P1132" s="1166"/>
      <c r="Q1132" s="587">
        <f>IF(AND(O1132&gt;=P$1033,O1132&lt;=P$1032),1,0)</f>
        <v>0</v>
      </c>
      <c r="S1132" s="1163">
        <v>93</v>
      </c>
      <c r="T1132" s="1164"/>
      <c r="U1132" s="1165"/>
      <c r="V1132" s="1166"/>
      <c r="W1132" s="587">
        <f>IF(AND(U1132&gt;=V$1033,U1132&lt;=V$1032),1,0)</f>
        <v>0</v>
      </c>
      <c r="Y1132" s="1163">
        <v>93</v>
      </c>
      <c r="Z1132" s="1164"/>
      <c r="AA1132" s="1165"/>
      <c r="AB1132" s="1166"/>
      <c r="AC1132" s="587">
        <f>IF(AND(AA1132&gt;=AB$1033,AA1132&lt;=AB$1032),1,0)</f>
        <v>0</v>
      </c>
      <c r="AE1132" s="1163">
        <v>93</v>
      </c>
      <c r="AF1132" s="1164"/>
      <c r="AG1132" s="1165"/>
      <c r="AH1132" s="1166"/>
      <c r="AI1132" s="587">
        <f>IF(AND(AG1132&gt;=AH$1033,AG1132&lt;=AH$1032),1,0)</f>
        <v>0</v>
      </c>
      <c r="AK1132" s="1163">
        <v>93</v>
      </c>
      <c r="AL1132" s="1164"/>
      <c r="AM1132" s="1165"/>
      <c r="AN1132" s="1166"/>
      <c r="AO1132" s="587">
        <f>IF(AND(AM1132&gt;=AN$1033,AM1132&lt;=AN$1032),1,0)</f>
        <v>0</v>
      </c>
      <c r="AQ1132" s="1163">
        <v>93</v>
      </c>
      <c r="AR1132" s="1164"/>
      <c r="AS1132" s="1165"/>
      <c r="AT1132" s="1166"/>
      <c r="AU1132" s="587">
        <f>IF(AND(AS1132&gt;=AT$1033,AS1132&lt;=AT$1032),1,0)</f>
        <v>0</v>
      </c>
      <c r="AW1132" s="1163">
        <v>93</v>
      </c>
      <c r="AX1132" s="1164"/>
      <c r="AY1132" s="1165"/>
      <c r="AZ1132" s="1166"/>
      <c r="BA1132" s="587">
        <f>IF(AND(AY1132&gt;=AZ$1033,AY1132&lt;=AZ$1032),1,0)</f>
        <v>0</v>
      </c>
    </row>
    <row r="1133" spans="1:53" s="17" customFormat="1" ht="16.75" hidden="1" customHeight="1" outlineLevel="2">
      <c r="A1133" s="1163">
        <v>94</v>
      </c>
      <c r="B1133" s="1164"/>
      <c r="C1133" s="1165"/>
      <c r="D1133" s="1166"/>
      <c r="E1133" s="587">
        <f t="shared" ref="E1133:E1150" si="189">IF(AND(C1133&gt;=D$1033,C1133&lt;=D$1032),1,0)</f>
        <v>0</v>
      </c>
      <c r="G1133" s="1163">
        <v>94</v>
      </c>
      <c r="H1133" s="1164"/>
      <c r="I1133" s="1165"/>
      <c r="J1133" s="1166"/>
      <c r="K1133" s="587">
        <f t="shared" ref="K1133:K1150" si="190">IF(AND(I1133&gt;=J$1033,I1133&lt;=J$1032),1,0)</f>
        <v>0</v>
      </c>
      <c r="M1133" s="1163">
        <v>94</v>
      </c>
      <c r="N1133" s="1164"/>
      <c r="O1133" s="1165"/>
      <c r="P1133" s="1166"/>
      <c r="Q1133" s="587">
        <f t="shared" ref="Q1133:Q1150" si="191">IF(AND(O1133&gt;=P$1033,O1133&lt;=P$1032),1,0)</f>
        <v>0</v>
      </c>
      <c r="S1133" s="1163">
        <v>94</v>
      </c>
      <c r="T1133" s="1164"/>
      <c r="U1133" s="1165"/>
      <c r="V1133" s="1166"/>
      <c r="W1133" s="587">
        <f t="shared" ref="W1133:W1150" si="192">IF(AND(U1133&gt;=V$1033,U1133&lt;=V$1032),1,0)</f>
        <v>0</v>
      </c>
      <c r="Y1133" s="1163">
        <v>94</v>
      </c>
      <c r="Z1133" s="1164"/>
      <c r="AA1133" s="1165"/>
      <c r="AB1133" s="1166"/>
      <c r="AC1133" s="587">
        <f t="shared" ref="AC1133:AC1150" si="193">IF(AND(AA1133&gt;=AB$1033,AA1133&lt;=AB$1032),1,0)</f>
        <v>0</v>
      </c>
      <c r="AE1133" s="1163">
        <v>94</v>
      </c>
      <c r="AF1133" s="1164"/>
      <c r="AG1133" s="1165"/>
      <c r="AH1133" s="1166"/>
      <c r="AI1133" s="587">
        <f t="shared" ref="AI1133:AI1150" si="194">IF(AND(AG1133&gt;=AH$1033,AG1133&lt;=AH$1032),1,0)</f>
        <v>0</v>
      </c>
      <c r="AK1133" s="1163">
        <v>94</v>
      </c>
      <c r="AL1133" s="1164"/>
      <c r="AM1133" s="1165"/>
      <c r="AN1133" s="1166"/>
      <c r="AO1133" s="587">
        <f t="shared" ref="AO1133:AO1150" si="195">IF(AND(AM1133&gt;=AN$1033,AM1133&lt;=AN$1032),1,0)</f>
        <v>0</v>
      </c>
      <c r="AQ1133" s="1163">
        <v>94</v>
      </c>
      <c r="AR1133" s="1164"/>
      <c r="AS1133" s="1165"/>
      <c r="AT1133" s="1166"/>
      <c r="AU1133" s="587">
        <f t="shared" ref="AU1133:AU1150" si="196">IF(AND(AS1133&gt;=AT$1033,AS1133&lt;=AT$1032),1,0)</f>
        <v>0</v>
      </c>
      <c r="AW1133" s="1163">
        <v>94</v>
      </c>
      <c r="AX1133" s="1164"/>
      <c r="AY1133" s="1165"/>
      <c r="AZ1133" s="1166"/>
      <c r="BA1133" s="587">
        <f t="shared" ref="BA1133:BA1150" si="197">IF(AND(AY1133&gt;=AZ$1033,AY1133&lt;=AZ$1032),1,0)</f>
        <v>0</v>
      </c>
    </row>
    <row r="1134" spans="1:53" s="17" customFormat="1" ht="16.75" hidden="1" customHeight="1" outlineLevel="2">
      <c r="A1134" s="1163">
        <v>95</v>
      </c>
      <c r="B1134" s="1164"/>
      <c r="C1134" s="1165"/>
      <c r="D1134" s="1166"/>
      <c r="E1134" s="587">
        <f t="shared" si="189"/>
        <v>0</v>
      </c>
      <c r="G1134" s="1163">
        <v>95</v>
      </c>
      <c r="H1134" s="1164"/>
      <c r="I1134" s="1165"/>
      <c r="J1134" s="1166"/>
      <c r="K1134" s="587">
        <f t="shared" si="190"/>
        <v>0</v>
      </c>
      <c r="M1134" s="1163">
        <v>95</v>
      </c>
      <c r="N1134" s="1164"/>
      <c r="O1134" s="1165"/>
      <c r="P1134" s="1166"/>
      <c r="Q1134" s="587">
        <f t="shared" si="191"/>
        <v>0</v>
      </c>
      <c r="S1134" s="1163">
        <v>95</v>
      </c>
      <c r="T1134" s="1164"/>
      <c r="U1134" s="1165"/>
      <c r="V1134" s="1166"/>
      <c r="W1134" s="587">
        <f t="shared" si="192"/>
        <v>0</v>
      </c>
      <c r="Y1134" s="1163">
        <v>95</v>
      </c>
      <c r="Z1134" s="1164"/>
      <c r="AA1134" s="1165"/>
      <c r="AB1134" s="1166"/>
      <c r="AC1134" s="587">
        <f t="shared" si="193"/>
        <v>0</v>
      </c>
      <c r="AE1134" s="1163">
        <v>95</v>
      </c>
      <c r="AF1134" s="1164"/>
      <c r="AG1134" s="1165"/>
      <c r="AH1134" s="1166"/>
      <c r="AI1134" s="587">
        <f t="shared" si="194"/>
        <v>0</v>
      </c>
      <c r="AK1134" s="1163">
        <v>95</v>
      </c>
      <c r="AL1134" s="1164"/>
      <c r="AM1134" s="1165"/>
      <c r="AN1134" s="1166"/>
      <c r="AO1134" s="587">
        <f t="shared" si="195"/>
        <v>0</v>
      </c>
      <c r="AQ1134" s="1163">
        <v>95</v>
      </c>
      <c r="AR1134" s="1164"/>
      <c r="AS1134" s="1165"/>
      <c r="AT1134" s="1166"/>
      <c r="AU1134" s="587">
        <f t="shared" si="196"/>
        <v>0</v>
      </c>
      <c r="AW1134" s="1163">
        <v>95</v>
      </c>
      <c r="AX1134" s="1164"/>
      <c r="AY1134" s="1165"/>
      <c r="AZ1134" s="1166"/>
      <c r="BA1134" s="587">
        <f t="shared" si="197"/>
        <v>0</v>
      </c>
    </row>
    <row r="1135" spans="1:53" s="17" customFormat="1" ht="16.75" hidden="1" customHeight="1" outlineLevel="2">
      <c r="A1135" s="1163">
        <v>96</v>
      </c>
      <c r="B1135" s="1164"/>
      <c r="C1135" s="1165"/>
      <c r="D1135" s="1166"/>
      <c r="E1135" s="587">
        <f t="shared" si="189"/>
        <v>0</v>
      </c>
      <c r="G1135" s="1163">
        <v>96</v>
      </c>
      <c r="H1135" s="1164"/>
      <c r="I1135" s="1165"/>
      <c r="J1135" s="1166"/>
      <c r="K1135" s="587">
        <f t="shared" si="190"/>
        <v>0</v>
      </c>
      <c r="M1135" s="1163">
        <v>96</v>
      </c>
      <c r="N1135" s="1164"/>
      <c r="O1135" s="1165"/>
      <c r="P1135" s="1166"/>
      <c r="Q1135" s="587">
        <f t="shared" si="191"/>
        <v>0</v>
      </c>
      <c r="S1135" s="1163">
        <v>96</v>
      </c>
      <c r="T1135" s="1164"/>
      <c r="U1135" s="1165"/>
      <c r="V1135" s="1166"/>
      <c r="W1135" s="587">
        <f t="shared" si="192"/>
        <v>0</v>
      </c>
      <c r="Y1135" s="1163">
        <v>96</v>
      </c>
      <c r="Z1135" s="1164"/>
      <c r="AA1135" s="1165"/>
      <c r="AB1135" s="1166"/>
      <c r="AC1135" s="587">
        <f t="shared" si="193"/>
        <v>0</v>
      </c>
      <c r="AE1135" s="1163">
        <v>96</v>
      </c>
      <c r="AF1135" s="1164"/>
      <c r="AG1135" s="1165"/>
      <c r="AH1135" s="1166"/>
      <c r="AI1135" s="587">
        <f t="shared" si="194"/>
        <v>0</v>
      </c>
      <c r="AK1135" s="1163">
        <v>96</v>
      </c>
      <c r="AL1135" s="1164"/>
      <c r="AM1135" s="1165"/>
      <c r="AN1135" s="1166"/>
      <c r="AO1135" s="587">
        <f t="shared" si="195"/>
        <v>0</v>
      </c>
      <c r="AQ1135" s="1163">
        <v>96</v>
      </c>
      <c r="AR1135" s="1164"/>
      <c r="AS1135" s="1165"/>
      <c r="AT1135" s="1166"/>
      <c r="AU1135" s="587">
        <f t="shared" si="196"/>
        <v>0</v>
      </c>
      <c r="AW1135" s="1163">
        <v>96</v>
      </c>
      <c r="AX1135" s="1164"/>
      <c r="AY1135" s="1165"/>
      <c r="AZ1135" s="1166"/>
      <c r="BA1135" s="587">
        <f t="shared" si="197"/>
        <v>0</v>
      </c>
    </row>
    <row r="1136" spans="1:53" s="17" customFormat="1" ht="16.75" hidden="1" customHeight="1" outlineLevel="2">
      <c r="A1136" s="1163">
        <v>97</v>
      </c>
      <c r="B1136" s="1164"/>
      <c r="C1136" s="1165"/>
      <c r="D1136" s="1166"/>
      <c r="E1136" s="587">
        <f t="shared" si="189"/>
        <v>0</v>
      </c>
      <c r="G1136" s="1163">
        <v>97</v>
      </c>
      <c r="H1136" s="1164"/>
      <c r="I1136" s="1165"/>
      <c r="J1136" s="1166"/>
      <c r="K1136" s="587">
        <f t="shared" si="190"/>
        <v>0</v>
      </c>
      <c r="M1136" s="1163">
        <v>97</v>
      </c>
      <c r="N1136" s="1164"/>
      <c r="O1136" s="1165"/>
      <c r="P1136" s="1166"/>
      <c r="Q1136" s="587">
        <f t="shared" si="191"/>
        <v>0</v>
      </c>
      <c r="S1136" s="1163">
        <v>97</v>
      </c>
      <c r="T1136" s="1164"/>
      <c r="U1136" s="1165"/>
      <c r="V1136" s="1166"/>
      <c r="W1136" s="587">
        <f t="shared" si="192"/>
        <v>0</v>
      </c>
      <c r="Y1136" s="1163">
        <v>97</v>
      </c>
      <c r="Z1136" s="1164"/>
      <c r="AA1136" s="1165"/>
      <c r="AB1136" s="1166"/>
      <c r="AC1136" s="587">
        <f t="shared" si="193"/>
        <v>0</v>
      </c>
      <c r="AE1136" s="1163">
        <v>97</v>
      </c>
      <c r="AF1136" s="1164"/>
      <c r="AG1136" s="1165"/>
      <c r="AH1136" s="1166"/>
      <c r="AI1136" s="587">
        <f t="shared" si="194"/>
        <v>0</v>
      </c>
      <c r="AK1136" s="1163">
        <v>97</v>
      </c>
      <c r="AL1136" s="1164"/>
      <c r="AM1136" s="1165"/>
      <c r="AN1136" s="1166"/>
      <c r="AO1136" s="587">
        <f t="shared" si="195"/>
        <v>0</v>
      </c>
      <c r="AQ1136" s="1163">
        <v>97</v>
      </c>
      <c r="AR1136" s="1164"/>
      <c r="AS1136" s="1165"/>
      <c r="AT1136" s="1166"/>
      <c r="AU1136" s="587">
        <f t="shared" si="196"/>
        <v>0</v>
      </c>
      <c r="AW1136" s="1163">
        <v>97</v>
      </c>
      <c r="AX1136" s="1164"/>
      <c r="AY1136" s="1165"/>
      <c r="AZ1136" s="1166"/>
      <c r="BA1136" s="587">
        <f t="shared" si="197"/>
        <v>0</v>
      </c>
    </row>
    <row r="1137" spans="1:53" s="17" customFormat="1" ht="16.75" hidden="1" customHeight="1" outlineLevel="2">
      <c r="A1137" s="1163">
        <v>98</v>
      </c>
      <c r="B1137" s="1164"/>
      <c r="C1137" s="1165"/>
      <c r="D1137" s="1166"/>
      <c r="E1137" s="587">
        <f t="shared" si="189"/>
        <v>0</v>
      </c>
      <c r="G1137" s="1163">
        <v>98</v>
      </c>
      <c r="H1137" s="1164"/>
      <c r="I1137" s="1165"/>
      <c r="J1137" s="1166"/>
      <c r="K1137" s="587">
        <f t="shared" si="190"/>
        <v>0</v>
      </c>
      <c r="M1137" s="1163">
        <v>98</v>
      </c>
      <c r="N1137" s="1164"/>
      <c r="O1137" s="1165"/>
      <c r="P1137" s="1166"/>
      <c r="Q1137" s="587">
        <f t="shared" si="191"/>
        <v>0</v>
      </c>
      <c r="S1137" s="1163">
        <v>98</v>
      </c>
      <c r="T1137" s="1164"/>
      <c r="U1137" s="1165"/>
      <c r="V1137" s="1166"/>
      <c r="W1137" s="587">
        <f t="shared" si="192"/>
        <v>0</v>
      </c>
      <c r="Y1137" s="1163">
        <v>98</v>
      </c>
      <c r="Z1137" s="1164"/>
      <c r="AA1137" s="1165"/>
      <c r="AB1137" s="1166"/>
      <c r="AC1137" s="587">
        <f t="shared" si="193"/>
        <v>0</v>
      </c>
      <c r="AE1137" s="1163">
        <v>98</v>
      </c>
      <c r="AF1137" s="1164"/>
      <c r="AG1137" s="1165"/>
      <c r="AH1137" s="1166"/>
      <c r="AI1137" s="587">
        <f t="shared" si="194"/>
        <v>0</v>
      </c>
      <c r="AK1137" s="1163">
        <v>98</v>
      </c>
      <c r="AL1137" s="1164"/>
      <c r="AM1137" s="1165"/>
      <c r="AN1137" s="1166"/>
      <c r="AO1137" s="587">
        <f t="shared" si="195"/>
        <v>0</v>
      </c>
      <c r="AQ1137" s="1163">
        <v>98</v>
      </c>
      <c r="AR1137" s="1164"/>
      <c r="AS1137" s="1165"/>
      <c r="AT1137" s="1166"/>
      <c r="AU1137" s="587">
        <f t="shared" si="196"/>
        <v>0</v>
      </c>
      <c r="AW1137" s="1163">
        <v>98</v>
      </c>
      <c r="AX1137" s="1164"/>
      <c r="AY1137" s="1165"/>
      <c r="AZ1137" s="1166"/>
      <c r="BA1137" s="587">
        <f t="shared" si="197"/>
        <v>0</v>
      </c>
    </row>
    <row r="1138" spans="1:53" s="17" customFormat="1" ht="16.75" hidden="1" customHeight="1" outlineLevel="2">
      <c r="A1138" s="1163">
        <v>99</v>
      </c>
      <c r="B1138" s="1164"/>
      <c r="C1138" s="1165"/>
      <c r="D1138" s="1166"/>
      <c r="E1138" s="587">
        <f t="shared" si="189"/>
        <v>0</v>
      </c>
      <c r="G1138" s="1163">
        <v>99</v>
      </c>
      <c r="H1138" s="1164"/>
      <c r="I1138" s="1165"/>
      <c r="J1138" s="1166"/>
      <c r="K1138" s="587">
        <f t="shared" si="190"/>
        <v>0</v>
      </c>
      <c r="M1138" s="1163">
        <v>99</v>
      </c>
      <c r="N1138" s="1164"/>
      <c r="O1138" s="1165"/>
      <c r="P1138" s="1166"/>
      <c r="Q1138" s="587">
        <f t="shared" si="191"/>
        <v>0</v>
      </c>
      <c r="S1138" s="1163">
        <v>99</v>
      </c>
      <c r="T1138" s="1164"/>
      <c r="U1138" s="1165"/>
      <c r="V1138" s="1166"/>
      <c r="W1138" s="587">
        <f t="shared" si="192"/>
        <v>0</v>
      </c>
      <c r="Y1138" s="1163">
        <v>99</v>
      </c>
      <c r="Z1138" s="1164"/>
      <c r="AA1138" s="1165"/>
      <c r="AB1138" s="1166"/>
      <c r="AC1138" s="587">
        <f t="shared" si="193"/>
        <v>0</v>
      </c>
      <c r="AE1138" s="1163">
        <v>99</v>
      </c>
      <c r="AF1138" s="1164"/>
      <c r="AG1138" s="1165"/>
      <c r="AH1138" s="1166"/>
      <c r="AI1138" s="587">
        <f t="shared" si="194"/>
        <v>0</v>
      </c>
      <c r="AK1138" s="1163">
        <v>99</v>
      </c>
      <c r="AL1138" s="1164"/>
      <c r="AM1138" s="1165"/>
      <c r="AN1138" s="1166"/>
      <c r="AO1138" s="587">
        <f t="shared" si="195"/>
        <v>0</v>
      </c>
      <c r="AQ1138" s="1163">
        <v>99</v>
      </c>
      <c r="AR1138" s="1164"/>
      <c r="AS1138" s="1165"/>
      <c r="AT1138" s="1166"/>
      <c r="AU1138" s="587">
        <f t="shared" si="196"/>
        <v>0</v>
      </c>
      <c r="AW1138" s="1163">
        <v>99</v>
      </c>
      <c r="AX1138" s="1164"/>
      <c r="AY1138" s="1165"/>
      <c r="AZ1138" s="1166"/>
      <c r="BA1138" s="587">
        <f t="shared" si="197"/>
        <v>0</v>
      </c>
    </row>
    <row r="1139" spans="1:53" s="17" customFormat="1" ht="16.75" hidden="1" customHeight="1" outlineLevel="2">
      <c r="A1139" s="1163">
        <v>100</v>
      </c>
      <c r="B1139" s="1164"/>
      <c r="C1139" s="1165"/>
      <c r="D1139" s="1166"/>
      <c r="E1139" s="587">
        <f t="shared" si="189"/>
        <v>0</v>
      </c>
      <c r="G1139" s="1163">
        <v>100</v>
      </c>
      <c r="H1139" s="1164"/>
      <c r="I1139" s="1165"/>
      <c r="J1139" s="1166"/>
      <c r="K1139" s="587">
        <f t="shared" si="190"/>
        <v>0</v>
      </c>
      <c r="M1139" s="1163">
        <v>100</v>
      </c>
      <c r="N1139" s="1164"/>
      <c r="O1139" s="1165"/>
      <c r="P1139" s="1166"/>
      <c r="Q1139" s="587">
        <f t="shared" si="191"/>
        <v>0</v>
      </c>
      <c r="S1139" s="1163">
        <v>100</v>
      </c>
      <c r="T1139" s="1164"/>
      <c r="U1139" s="1165"/>
      <c r="V1139" s="1166"/>
      <c r="W1139" s="587">
        <f t="shared" si="192"/>
        <v>0</v>
      </c>
      <c r="Y1139" s="1163">
        <v>100</v>
      </c>
      <c r="Z1139" s="1164"/>
      <c r="AA1139" s="1165"/>
      <c r="AB1139" s="1166"/>
      <c r="AC1139" s="587">
        <f t="shared" si="193"/>
        <v>0</v>
      </c>
      <c r="AE1139" s="1163">
        <v>100</v>
      </c>
      <c r="AF1139" s="1164"/>
      <c r="AG1139" s="1165"/>
      <c r="AH1139" s="1166"/>
      <c r="AI1139" s="587">
        <f t="shared" si="194"/>
        <v>0</v>
      </c>
      <c r="AK1139" s="1163">
        <v>100</v>
      </c>
      <c r="AL1139" s="1164"/>
      <c r="AM1139" s="1165"/>
      <c r="AN1139" s="1166"/>
      <c r="AO1139" s="587">
        <f t="shared" si="195"/>
        <v>0</v>
      </c>
      <c r="AQ1139" s="1163">
        <v>100</v>
      </c>
      <c r="AR1139" s="1164"/>
      <c r="AS1139" s="1165"/>
      <c r="AT1139" s="1166"/>
      <c r="AU1139" s="587">
        <f t="shared" si="196"/>
        <v>0</v>
      </c>
      <c r="AW1139" s="1163">
        <v>100</v>
      </c>
      <c r="AX1139" s="1164"/>
      <c r="AY1139" s="1165"/>
      <c r="AZ1139" s="1166"/>
      <c r="BA1139" s="587">
        <f t="shared" si="197"/>
        <v>0</v>
      </c>
    </row>
    <row r="1140" spans="1:53" s="17" customFormat="1" ht="16.75" hidden="1" customHeight="1" outlineLevel="2">
      <c r="A1140" s="1163">
        <v>101</v>
      </c>
      <c r="B1140" s="1164"/>
      <c r="C1140" s="1165"/>
      <c r="D1140" s="1166"/>
      <c r="E1140" s="587">
        <f t="shared" si="189"/>
        <v>0</v>
      </c>
      <c r="G1140" s="1163">
        <v>101</v>
      </c>
      <c r="H1140" s="1164"/>
      <c r="I1140" s="1165"/>
      <c r="J1140" s="1166"/>
      <c r="K1140" s="587">
        <f t="shared" si="190"/>
        <v>0</v>
      </c>
      <c r="M1140" s="1163">
        <v>101</v>
      </c>
      <c r="N1140" s="1164"/>
      <c r="O1140" s="1165"/>
      <c r="P1140" s="1166"/>
      <c r="Q1140" s="587">
        <f t="shared" si="191"/>
        <v>0</v>
      </c>
      <c r="S1140" s="1163">
        <v>101</v>
      </c>
      <c r="T1140" s="1164"/>
      <c r="U1140" s="1165"/>
      <c r="V1140" s="1166"/>
      <c r="W1140" s="587">
        <f t="shared" si="192"/>
        <v>0</v>
      </c>
      <c r="Y1140" s="1163">
        <v>101</v>
      </c>
      <c r="Z1140" s="1164"/>
      <c r="AA1140" s="1165"/>
      <c r="AB1140" s="1166"/>
      <c r="AC1140" s="587">
        <f t="shared" si="193"/>
        <v>0</v>
      </c>
      <c r="AE1140" s="1163">
        <v>101</v>
      </c>
      <c r="AF1140" s="1164"/>
      <c r="AG1140" s="1165"/>
      <c r="AH1140" s="1166"/>
      <c r="AI1140" s="587">
        <f t="shared" si="194"/>
        <v>0</v>
      </c>
      <c r="AK1140" s="1163">
        <v>101</v>
      </c>
      <c r="AL1140" s="1164"/>
      <c r="AM1140" s="1165"/>
      <c r="AN1140" s="1166"/>
      <c r="AO1140" s="587">
        <f t="shared" si="195"/>
        <v>0</v>
      </c>
      <c r="AQ1140" s="1163">
        <v>101</v>
      </c>
      <c r="AR1140" s="1164"/>
      <c r="AS1140" s="1165"/>
      <c r="AT1140" s="1166"/>
      <c r="AU1140" s="587">
        <f t="shared" si="196"/>
        <v>0</v>
      </c>
      <c r="AW1140" s="1163">
        <v>101</v>
      </c>
      <c r="AX1140" s="1164"/>
      <c r="AY1140" s="1165"/>
      <c r="AZ1140" s="1166"/>
      <c r="BA1140" s="587">
        <f t="shared" si="197"/>
        <v>0</v>
      </c>
    </row>
    <row r="1141" spans="1:53" s="17" customFormat="1" ht="16.75" hidden="1" customHeight="1" outlineLevel="2">
      <c r="A1141" s="1163">
        <v>102</v>
      </c>
      <c r="B1141" s="1164"/>
      <c r="C1141" s="1165"/>
      <c r="D1141" s="1166"/>
      <c r="E1141" s="587">
        <f t="shared" si="189"/>
        <v>0</v>
      </c>
      <c r="G1141" s="1163">
        <v>102</v>
      </c>
      <c r="H1141" s="1164"/>
      <c r="I1141" s="1165"/>
      <c r="J1141" s="1166"/>
      <c r="K1141" s="587">
        <f t="shared" si="190"/>
        <v>0</v>
      </c>
      <c r="M1141" s="1163">
        <v>102</v>
      </c>
      <c r="N1141" s="1164"/>
      <c r="O1141" s="1165"/>
      <c r="P1141" s="1166"/>
      <c r="Q1141" s="587">
        <f t="shared" si="191"/>
        <v>0</v>
      </c>
      <c r="S1141" s="1163">
        <v>102</v>
      </c>
      <c r="T1141" s="1164"/>
      <c r="U1141" s="1165"/>
      <c r="V1141" s="1166"/>
      <c r="W1141" s="587">
        <f t="shared" si="192"/>
        <v>0</v>
      </c>
      <c r="Y1141" s="1163">
        <v>102</v>
      </c>
      <c r="Z1141" s="1164"/>
      <c r="AA1141" s="1165"/>
      <c r="AB1141" s="1166"/>
      <c r="AC1141" s="587">
        <f t="shared" si="193"/>
        <v>0</v>
      </c>
      <c r="AE1141" s="1163">
        <v>102</v>
      </c>
      <c r="AF1141" s="1164"/>
      <c r="AG1141" s="1165"/>
      <c r="AH1141" s="1166"/>
      <c r="AI1141" s="587">
        <f t="shared" si="194"/>
        <v>0</v>
      </c>
      <c r="AK1141" s="1163">
        <v>102</v>
      </c>
      <c r="AL1141" s="1164"/>
      <c r="AM1141" s="1165"/>
      <c r="AN1141" s="1166"/>
      <c r="AO1141" s="587">
        <f t="shared" si="195"/>
        <v>0</v>
      </c>
      <c r="AQ1141" s="1163">
        <v>102</v>
      </c>
      <c r="AR1141" s="1164"/>
      <c r="AS1141" s="1165"/>
      <c r="AT1141" s="1166"/>
      <c r="AU1141" s="587">
        <f t="shared" si="196"/>
        <v>0</v>
      </c>
      <c r="AW1141" s="1163">
        <v>102</v>
      </c>
      <c r="AX1141" s="1164"/>
      <c r="AY1141" s="1165"/>
      <c r="AZ1141" s="1166"/>
      <c r="BA1141" s="587">
        <f t="shared" si="197"/>
        <v>0</v>
      </c>
    </row>
    <row r="1142" spans="1:53" s="17" customFormat="1" ht="16.75" hidden="1" customHeight="1" outlineLevel="2">
      <c r="A1142" s="1163">
        <v>103</v>
      </c>
      <c r="B1142" s="1164"/>
      <c r="C1142" s="1165"/>
      <c r="D1142" s="1166"/>
      <c r="E1142" s="587">
        <f t="shared" si="189"/>
        <v>0</v>
      </c>
      <c r="G1142" s="1163">
        <v>103</v>
      </c>
      <c r="H1142" s="1164"/>
      <c r="I1142" s="1165"/>
      <c r="J1142" s="1166"/>
      <c r="K1142" s="587">
        <f t="shared" si="190"/>
        <v>0</v>
      </c>
      <c r="M1142" s="1163">
        <v>103</v>
      </c>
      <c r="N1142" s="1164"/>
      <c r="O1142" s="1165"/>
      <c r="P1142" s="1166"/>
      <c r="Q1142" s="587">
        <f t="shared" si="191"/>
        <v>0</v>
      </c>
      <c r="S1142" s="1163">
        <v>103</v>
      </c>
      <c r="T1142" s="1164"/>
      <c r="U1142" s="1165"/>
      <c r="V1142" s="1166"/>
      <c r="W1142" s="587">
        <f t="shared" si="192"/>
        <v>0</v>
      </c>
      <c r="Y1142" s="1163">
        <v>103</v>
      </c>
      <c r="Z1142" s="1164"/>
      <c r="AA1142" s="1165"/>
      <c r="AB1142" s="1166"/>
      <c r="AC1142" s="587">
        <f t="shared" si="193"/>
        <v>0</v>
      </c>
      <c r="AE1142" s="1163">
        <v>103</v>
      </c>
      <c r="AF1142" s="1164"/>
      <c r="AG1142" s="1165"/>
      <c r="AH1142" s="1166"/>
      <c r="AI1142" s="587">
        <f t="shared" si="194"/>
        <v>0</v>
      </c>
      <c r="AK1142" s="1163">
        <v>103</v>
      </c>
      <c r="AL1142" s="1164"/>
      <c r="AM1142" s="1165"/>
      <c r="AN1142" s="1166"/>
      <c r="AO1142" s="587">
        <f t="shared" si="195"/>
        <v>0</v>
      </c>
      <c r="AQ1142" s="1163">
        <v>103</v>
      </c>
      <c r="AR1142" s="1164"/>
      <c r="AS1142" s="1165"/>
      <c r="AT1142" s="1166"/>
      <c r="AU1142" s="587">
        <f t="shared" si="196"/>
        <v>0</v>
      </c>
      <c r="AW1142" s="1163">
        <v>103</v>
      </c>
      <c r="AX1142" s="1164"/>
      <c r="AY1142" s="1165"/>
      <c r="AZ1142" s="1166"/>
      <c r="BA1142" s="587">
        <f t="shared" si="197"/>
        <v>0</v>
      </c>
    </row>
    <row r="1143" spans="1:53" s="17" customFormat="1" ht="16.75" hidden="1" customHeight="1" outlineLevel="2">
      <c r="A1143" s="1163">
        <v>104</v>
      </c>
      <c r="B1143" s="1164"/>
      <c r="C1143" s="1165"/>
      <c r="D1143" s="1166"/>
      <c r="E1143" s="587">
        <f t="shared" si="189"/>
        <v>0</v>
      </c>
      <c r="G1143" s="1163">
        <v>104</v>
      </c>
      <c r="H1143" s="1164"/>
      <c r="I1143" s="1165"/>
      <c r="J1143" s="1166"/>
      <c r="K1143" s="587">
        <f t="shared" si="190"/>
        <v>0</v>
      </c>
      <c r="M1143" s="1163">
        <v>104</v>
      </c>
      <c r="N1143" s="1164"/>
      <c r="O1143" s="1165"/>
      <c r="P1143" s="1166"/>
      <c r="Q1143" s="587">
        <f t="shared" si="191"/>
        <v>0</v>
      </c>
      <c r="S1143" s="1163">
        <v>104</v>
      </c>
      <c r="T1143" s="1164"/>
      <c r="U1143" s="1165"/>
      <c r="V1143" s="1166"/>
      <c r="W1143" s="587">
        <f t="shared" si="192"/>
        <v>0</v>
      </c>
      <c r="Y1143" s="1163">
        <v>104</v>
      </c>
      <c r="Z1143" s="1164"/>
      <c r="AA1143" s="1165"/>
      <c r="AB1143" s="1166"/>
      <c r="AC1143" s="587">
        <f t="shared" si="193"/>
        <v>0</v>
      </c>
      <c r="AE1143" s="1163">
        <v>104</v>
      </c>
      <c r="AF1143" s="1164"/>
      <c r="AG1143" s="1165"/>
      <c r="AH1143" s="1166"/>
      <c r="AI1143" s="587">
        <f t="shared" si="194"/>
        <v>0</v>
      </c>
      <c r="AK1143" s="1163">
        <v>104</v>
      </c>
      <c r="AL1143" s="1164"/>
      <c r="AM1143" s="1165"/>
      <c r="AN1143" s="1166"/>
      <c r="AO1143" s="587">
        <f t="shared" si="195"/>
        <v>0</v>
      </c>
      <c r="AQ1143" s="1163">
        <v>104</v>
      </c>
      <c r="AR1143" s="1164"/>
      <c r="AS1143" s="1165"/>
      <c r="AT1143" s="1166"/>
      <c r="AU1143" s="587">
        <f t="shared" si="196"/>
        <v>0</v>
      </c>
      <c r="AW1143" s="1163">
        <v>104</v>
      </c>
      <c r="AX1143" s="1164"/>
      <c r="AY1143" s="1165"/>
      <c r="AZ1143" s="1166"/>
      <c r="BA1143" s="587">
        <f t="shared" si="197"/>
        <v>0</v>
      </c>
    </row>
    <row r="1144" spans="1:53" s="17" customFormat="1" ht="16.75" hidden="1" customHeight="1" outlineLevel="2">
      <c r="A1144" s="1163">
        <v>105</v>
      </c>
      <c r="B1144" s="1164"/>
      <c r="C1144" s="1165"/>
      <c r="D1144" s="1166"/>
      <c r="E1144" s="587">
        <f t="shared" si="189"/>
        <v>0</v>
      </c>
      <c r="G1144" s="1163">
        <v>105</v>
      </c>
      <c r="H1144" s="1164"/>
      <c r="I1144" s="1165"/>
      <c r="J1144" s="1166"/>
      <c r="K1144" s="587">
        <f t="shared" si="190"/>
        <v>0</v>
      </c>
      <c r="M1144" s="1163">
        <v>105</v>
      </c>
      <c r="N1144" s="1164"/>
      <c r="O1144" s="1165"/>
      <c r="P1144" s="1166"/>
      <c r="Q1144" s="587">
        <f t="shared" si="191"/>
        <v>0</v>
      </c>
      <c r="S1144" s="1163">
        <v>105</v>
      </c>
      <c r="T1144" s="1164"/>
      <c r="U1144" s="1165"/>
      <c r="V1144" s="1166"/>
      <c r="W1144" s="587">
        <f t="shared" si="192"/>
        <v>0</v>
      </c>
      <c r="Y1144" s="1163">
        <v>105</v>
      </c>
      <c r="Z1144" s="1164"/>
      <c r="AA1144" s="1165"/>
      <c r="AB1144" s="1166"/>
      <c r="AC1144" s="587">
        <f t="shared" si="193"/>
        <v>0</v>
      </c>
      <c r="AE1144" s="1163">
        <v>105</v>
      </c>
      <c r="AF1144" s="1164"/>
      <c r="AG1144" s="1165"/>
      <c r="AH1144" s="1166"/>
      <c r="AI1144" s="587">
        <f t="shared" si="194"/>
        <v>0</v>
      </c>
      <c r="AK1144" s="1163">
        <v>105</v>
      </c>
      <c r="AL1144" s="1164"/>
      <c r="AM1144" s="1165"/>
      <c r="AN1144" s="1166"/>
      <c r="AO1144" s="587">
        <f t="shared" si="195"/>
        <v>0</v>
      </c>
      <c r="AQ1144" s="1163">
        <v>105</v>
      </c>
      <c r="AR1144" s="1164"/>
      <c r="AS1144" s="1165"/>
      <c r="AT1144" s="1166"/>
      <c r="AU1144" s="587">
        <f t="shared" si="196"/>
        <v>0</v>
      </c>
      <c r="AW1144" s="1163">
        <v>105</v>
      </c>
      <c r="AX1144" s="1164"/>
      <c r="AY1144" s="1165"/>
      <c r="AZ1144" s="1166"/>
      <c r="BA1144" s="587">
        <f t="shared" si="197"/>
        <v>0</v>
      </c>
    </row>
    <row r="1145" spans="1:53" s="17" customFormat="1" ht="16.75" hidden="1" customHeight="1" outlineLevel="2">
      <c r="A1145" s="1163">
        <v>106</v>
      </c>
      <c r="B1145" s="1164"/>
      <c r="C1145" s="1165"/>
      <c r="D1145" s="1166"/>
      <c r="E1145" s="587">
        <f t="shared" si="189"/>
        <v>0</v>
      </c>
      <c r="G1145" s="1163">
        <v>106</v>
      </c>
      <c r="H1145" s="1164"/>
      <c r="I1145" s="1165"/>
      <c r="J1145" s="1166"/>
      <c r="K1145" s="587">
        <f t="shared" si="190"/>
        <v>0</v>
      </c>
      <c r="M1145" s="1163">
        <v>106</v>
      </c>
      <c r="N1145" s="1164"/>
      <c r="O1145" s="1165"/>
      <c r="P1145" s="1166"/>
      <c r="Q1145" s="587">
        <f t="shared" si="191"/>
        <v>0</v>
      </c>
      <c r="S1145" s="1163">
        <v>106</v>
      </c>
      <c r="T1145" s="1164"/>
      <c r="U1145" s="1165"/>
      <c r="V1145" s="1166"/>
      <c r="W1145" s="587">
        <f t="shared" si="192"/>
        <v>0</v>
      </c>
      <c r="Y1145" s="1163">
        <v>106</v>
      </c>
      <c r="Z1145" s="1164"/>
      <c r="AA1145" s="1165"/>
      <c r="AB1145" s="1166"/>
      <c r="AC1145" s="587">
        <f t="shared" si="193"/>
        <v>0</v>
      </c>
      <c r="AE1145" s="1163">
        <v>106</v>
      </c>
      <c r="AF1145" s="1164"/>
      <c r="AG1145" s="1165"/>
      <c r="AH1145" s="1166"/>
      <c r="AI1145" s="587">
        <f t="shared" si="194"/>
        <v>0</v>
      </c>
      <c r="AK1145" s="1163">
        <v>106</v>
      </c>
      <c r="AL1145" s="1164"/>
      <c r="AM1145" s="1165"/>
      <c r="AN1145" s="1166"/>
      <c r="AO1145" s="587">
        <f t="shared" si="195"/>
        <v>0</v>
      </c>
      <c r="AQ1145" s="1163">
        <v>106</v>
      </c>
      <c r="AR1145" s="1164"/>
      <c r="AS1145" s="1165"/>
      <c r="AT1145" s="1166"/>
      <c r="AU1145" s="587">
        <f t="shared" si="196"/>
        <v>0</v>
      </c>
      <c r="AW1145" s="1163">
        <v>106</v>
      </c>
      <c r="AX1145" s="1164"/>
      <c r="AY1145" s="1165"/>
      <c r="AZ1145" s="1166"/>
      <c r="BA1145" s="587">
        <f t="shared" si="197"/>
        <v>0</v>
      </c>
    </row>
    <row r="1146" spans="1:53" s="17" customFormat="1" ht="16.75" hidden="1" customHeight="1" outlineLevel="2">
      <c r="A1146" s="1163">
        <v>107</v>
      </c>
      <c r="B1146" s="1164"/>
      <c r="C1146" s="1165"/>
      <c r="D1146" s="1166"/>
      <c r="E1146" s="587">
        <f t="shared" si="189"/>
        <v>0</v>
      </c>
      <c r="G1146" s="1163">
        <v>107</v>
      </c>
      <c r="H1146" s="1164"/>
      <c r="I1146" s="1165"/>
      <c r="J1146" s="1166"/>
      <c r="K1146" s="587">
        <f t="shared" si="190"/>
        <v>0</v>
      </c>
      <c r="M1146" s="1163">
        <v>107</v>
      </c>
      <c r="N1146" s="1164"/>
      <c r="O1146" s="1165"/>
      <c r="P1146" s="1166"/>
      <c r="Q1146" s="587">
        <f t="shared" si="191"/>
        <v>0</v>
      </c>
      <c r="S1146" s="1163">
        <v>107</v>
      </c>
      <c r="T1146" s="1164"/>
      <c r="U1146" s="1165"/>
      <c r="V1146" s="1166"/>
      <c r="W1146" s="587">
        <f t="shared" si="192"/>
        <v>0</v>
      </c>
      <c r="Y1146" s="1163">
        <v>107</v>
      </c>
      <c r="Z1146" s="1164"/>
      <c r="AA1146" s="1165"/>
      <c r="AB1146" s="1166"/>
      <c r="AC1146" s="587">
        <f t="shared" si="193"/>
        <v>0</v>
      </c>
      <c r="AE1146" s="1163">
        <v>107</v>
      </c>
      <c r="AF1146" s="1164"/>
      <c r="AG1146" s="1165"/>
      <c r="AH1146" s="1166"/>
      <c r="AI1146" s="587">
        <f t="shared" si="194"/>
        <v>0</v>
      </c>
      <c r="AK1146" s="1163">
        <v>107</v>
      </c>
      <c r="AL1146" s="1164"/>
      <c r="AM1146" s="1165"/>
      <c r="AN1146" s="1166"/>
      <c r="AO1146" s="587">
        <f t="shared" si="195"/>
        <v>0</v>
      </c>
      <c r="AQ1146" s="1163">
        <v>107</v>
      </c>
      <c r="AR1146" s="1164"/>
      <c r="AS1146" s="1165"/>
      <c r="AT1146" s="1166"/>
      <c r="AU1146" s="587">
        <f t="shared" si="196"/>
        <v>0</v>
      </c>
      <c r="AW1146" s="1163">
        <v>107</v>
      </c>
      <c r="AX1146" s="1164"/>
      <c r="AY1146" s="1165"/>
      <c r="AZ1146" s="1166"/>
      <c r="BA1146" s="587">
        <f t="shared" si="197"/>
        <v>0</v>
      </c>
    </row>
    <row r="1147" spans="1:53" s="17" customFormat="1" ht="16.75" hidden="1" customHeight="1" outlineLevel="2">
      <c r="A1147" s="1163">
        <v>108</v>
      </c>
      <c r="B1147" s="1164"/>
      <c r="C1147" s="1165"/>
      <c r="D1147" s="1166"/>
      <c r="E1147" s="587">
        <f t="shared" si="189"/>
        <v>0</v>
      </c>
      <c r="G1147" s="1163">
        <v>108</v>
      </c>
      <c r="H1147" s="1164"/>
      <c r="I1147" s="1165"/>
      <c r="J1147" s="1166"/>
      <c r="K1147" s="587">
        <f t="shared" si="190"/>
        <v>0</v>
      </c>
      <c r="M1147" s="1163">
        <v>108</v>
      </c>
      <c r="N1147" s="1164"/>
      <c r="O1147" s="1165"/>
      <c r="P1147" s="1166"/>
      <c r="Q1147" s="587">
        <f t="shared" si="191"/>
        <v>0</v>
      </c>
      <c r="S1147" s="1163">
        <v>108</v>
      </c>
      <c r="T1147" s="1164"/>
      <c r="U1147" s="1165"/>
      <c r="V1147" s="1166"/>
      <c r="W1147" s="587">
        <f t="shared" si="192"/>
        <v>0</v>
      </c>
      <c r="Y1147" s="1163">
        <v>108</v>
      </c>
      <c r="Z1147" s="1164"/>
      <c r="AA1147" s="1165"/>
      <c r="AB1147" s="1166"/>
      <c r="AC1147" s="587">
        <f t="shared" si="193"/>
        <v>0</v>
      </c>
      <c r="AE1147" s="1163">
        <v>108</v>
      </c>
      <c r="AF1147" s="1164"/>
      <c r="AG1147" s="1165"/>
      <c r="AH1147" s="1166"/>
      <c r="AI1147" s="587">
        <f t="shared" si="194"/>
        <v>0</v>
      </c>
      <c r="AK1147" s="1163">
        <v>108</v>
      </c>
      <c r="AL1147" s="1164"/>
      <c r="AM1147" s="1165"/>
      <c r="AN1147" s="1166"/>
      <c r="AO1147" s="587">
        <f t="shared" si="195"/>
        <v>0</v>
      </c>
      <c r="AQ1147" s="1163">
        <v>108</v>
      </c>
      <c r="AR1147" s="1164"/>
      <c r="AS1147" s="1165"/>
      <c r="AT1147" s="1166"/>
      <c r="AU1147" s="587">
        <f t="shared" si="196"/>
        <v>0</v>
      </c>
      <c r="AW1147" s="1163">
        <v>108</v>
      </c>
      <c r="AX1147" s="1164"/>
      <c r="AY1147" s="1165"/>
      <c r="AZ1147" s="1166"/>
      <c r="BA1147" s="587">
        <f t="shared" si="197"/>
        <v>0</v>
      </c>
    </row>
    <row r="1148" spans="1:53" s="17" customFormat="1" ht="16.75" hidden="1" customHeight="1" outlineLevel="2">
      <c r="A1148" s="1163">
        <v>109</v>
      </c>
      <c r="B1148" s="1164"/>
      <c r="C1148" s="1165"/>
      <c r="D1148" s="1166"/>
      <c r="E1148" s="587">
        <f t="shared" si="189"/>
        <v>0</v>
      </c>
      <c r="G1148" s="1163">
        <v>109</v>
      </c>
      <c r="H1148" s="1164"/>
      <c r="I1148" s="1165"/>
      <c r="J1148" s="1166"/>
      <c r="K1148" s="587">
        <f t="shared" si="190"/>
        <v>0</v>
      </c>
      <c r="M1148" s="1163">
        <v>109</v>
      </c>
      <c r="N1148" s="1164"/>
      <c r="O1148" s="1165"/>
      <c r="P1148" s="1166"/>
      <c r="Q1148" s="587">
        <f t="shared" si="191"/>
        <v>0</v>
      </c>
      <c r="S1148" s="1163">
        <v>109</v>
      </c>
      <c r="T1148" s="1164"/>
      <c r="U1148" s="1165"/>
      <c r="V1148" s="1166"/>
      <c r="W1148" s="587">
        <f t="shared" si="192"/>
        <v>0</v>
      </c>
      <c r="Y1148" s="1163">
        <v>109</v>
      </c>
      <c r="Z1148" s="1164"/>
      <c r="AA1148" s="1165"/>
      <c r="AB1148" s="1166"/>
      <c r="AC1148" s="587">
        <f t="shared" si="193"/>
        <v>0</v>
      </c>
      <c r="AE1148" s="1163">
        <v>109</v>
      </c>
      <c r="AF1148" s="1164"/>
      <c r="AG1148" s="1165"/>
      <c r="AH1148" s="1166"/>
      <c r="AI1148" s="587">
        <f t="shared" si="194"/>
        <v>0</v>
      </c>
      <c r="AK1148" s="1163">
        <v>109</v>
      </c>
      <c r="AL1148" s="1164"/>
      <c r="AM1148" s="1165"/>
      <c r="AN1148" s="1166"/>
      <c r="AO1148" s="587">
        <f t="shared" si="195"/>
        <v>0</v>
      </c>
      <c r="AQ1148" s="1163">
        <v>109</v>
      </c>
      <c r="AR1148" s="1164"/>
      <c r="AS1148" s="1165"/>
      <c r="AT1148" s="1166"/>
      <c r="AU1148" s="587">
        <f t="shared" si="196"/>
        <v>0</v>
      </c>
      <c r="AW1148" s="1163">
        <v>109</v>
      </c>
      <c r="AX1148" s="1164"/>
      <c r="AY1148" s="1165"/>
      <c r="AZ1148" s="1166"/>
      <c r="BA1148" s="587">
        <f t="shared" si="197"/>
        <v>0</v>
      </c>
    </row>
    <row r="1149" spans="1:53" s="17" customFormat="1" ht="16.75" hidden="1" customHeight="1" outlineLevel="2">
      <c r="A1149" s="1163">
        <v>110</v>
      </c>
      <c r="B1149" s="1164"/>
      <c r="C1149" s="1165"/>
      <c r="D1149" s="1166"/>
      <c r="E1149" s="587">
        <f t="shared" si="189"/>
        <v>0</v>
      </c>
      <c r="G1149" s="1163">
        <v>110</v>
      </c>
      <c r="H1149" s="1164"/>
      <c r="I1149" s="1165"/>
      <c r="J1149" s="1166"/>
      <c r="K1149" s="587">
        <f t="shared" si="190"/>
        <v>0</v>
      </c>
      <c r="M1149" s="1163">
        <v>110</v>
      </c>
      <c r="N1149" s="1164"/>
      <c r="O1149" s="1165"/>
      <c r="P1149" s="1166"/>
      <c r="Q1149" s="587">
        <f t="shared" si="191"/>
        <v>0</v>
      </c>
      <c r="S1149" s="1163">
        <v>110</v>
      </c>
      <c r="T1149" s="1164"/>
      <c r="U1149" s="1165"/>
      <c r="V1149" s="1166"/>
      <c r="W1149" s="587">
        <f t="shared" si="192"/>
        <v>0</v>
      </c>
      <c r="Y1149" s="1163">
        <v>110</v>
      </c>
      <c r="Z1149" s="1164"/>
      <c r="AA1149" s="1165"/>
      <c r="AB1149" s="1166"/>
      <c r="AC1149" s="587">
        <f t="shared" si="193"/>
        <v>0</v>
      </c>
      <c r="AE1149" s="1163">
        <v>110</v>
      </c>
      <c r="AF1149" s="1164"/>
      <c r="AG1149" s="1165"/>
      <c r="AH1149" s="1166"/>
      <c r="AI1149" s="587">
        <f t="shared" si="194"/>
        <v>0</v>
      </c>
      <c r="AK1149" s="1163">
        <v>110</v>
      </c>
      <c r="AL1149" s="1164"/>
      <c r="AM1149" s="1165"/>
      <c r="AN1149" s="1166"/>
      <c r="AO1149" s="587">
        <f t="shared" si="195"/>
        <v>0</v>
      </c>
      <c r="AQ1149" s="1163">
        <v>110</v>
      </c>
      <c r="AR1149" s="1164"/>
      <c r="AS1149" s="1165"/>
      <c r="AT1149" s="1166"/>
      <c r="AU1149" s="587">
        <f t="shared" si="196"/>
        <v>0</v>
      </c>
      <c r="AW1149" s="1163">
        <v>110</v>
      </c>
      <c r="AX1149" s="1164"/>
      <c r="AY1149" s="1165"/>
      <c r="AZ1149" s="1166"/>
      <c r="BA1149" s="587">
        <f t="shared" si="197"/>
        <v>0</v>
      </c>
    </row>
    <row r="1150" spans="1:53" s="17" customFormat="1" ht="16.75" hidden="1" customHeight="1" outlineLevel="2">
      <c r="A1150" s="1163">
        <v>111</v>
      </c>
      <c r="B1150" s="1164"/>
      <c r="C1150" s="1165"/>
      <c r="D1150" s="1166"/>
      <c r="E1150" s="587">
        <f t="shared" si="189"/>
        <v>0</v>
      </c>
      <c r="G1150" s="1163">
        <v>111</v>
      </c>
      <c r="H1150" s="1164"/>
      <c r="I1150" s="1165"/>
      <c r="J1150" s="1166"/>
      <c r="K1150" s="587">
        <f t="shared" si="190"/>
        <v>0</v>
      </c>
      <c r="M1150" s="1163">
        <v>111</v>
      </c>
      <c r="N1150" s="1164"/>
      <c r="O1150" s="1165"/>
      <c r="P1150" s="1166"/>
      <c r="Q1150" s="587">
        <f t="shared" si="191"/>
        <v>0</v>
      </c>
      <c r="S1150" s="1163">
        <v>111</v>
      </c>
      <c r="T1150" s="1164"/>
      <c r="U1150" s="1165"/>
      <c r="V1150" s="1166"/>
      <c r="W1150" s="587">
        <f t="shared" si="192"/>
        <v>0</v>
      </c>
      <c r="Y1150" s="1163">
        <v>111</v>
      </c>
      <c r="Z1150" s="1164"/>
      <c r="AA1150" s="1165"/>
      <c r="AB1150" s="1166"/>
      <c r="AC1150" s="587">
        <f t="shared" si="193"/>
        <v>0</v>
      </c>
      <c r="AE1150" s="1163">
        <v>111</v>
      </c>
      <c r="AF1150" s="1164"/>
      <c r="AG1150" s="1165"/>
      <c r="AH1150" s="1166"/>
      <c r="AI1150" s="587">
        <f t="shared" si="194"/>
        <v>0</v>
      </c>
      <c r="AK1150" s="1163">
        <v>111</v>
      </c>
      <c r="AL1150" s="1164"/>
      <c r="AM1150" s="1165"/>
      <c r="AN1150" s="1166"/>
      <c r="AO1150" s="587">
        <f t="shared" si="195"/>
        <v>0</v>
      </c>
      <c r="AQ1150" s="1163">
        <v>111</v>
      </c>
      <c r="AR1150" s="1164"/>
      <c r="AS1150" s="1165"/>
      <c r="AT1150" s="1166"/>
      <c r="AU1150" s="587">
        <f t="shared" si="196"/>
        <v>0</v>
      </c>
      <c r="AW1150" s="1163">
        <v>111</v>
      </c>
      <c r="AX1150" s="1164"/>
      <c r="AY1150" s="1165"/>
      <c r="AZ1150" s="1166"/>
      <c r="BA1150" s="587">
        <f t="shared" si="197"/>
        <v>0</v>
      </c>
    </row>
    <row r="1151" spans="1:53" s="17" customFormat="1" ht="16.75" hidden="1" customHeight="1" outlineLevel="2">
      <c r="A1151" s="1163">
        <v>112</v>
      </c>
      <c r="B1151" s="1164"/>
      <c r="C1151" s="1165"/>
      <c r="D1151" s="1166"/>
      <c r="E1151" s="587">
        <f>IF(AND(C1151&gt;=D$1033,C1151&lt;=D$1032),1,0)</f>
        <v>0</v>
      </c>
      <c r="G1151" s="1163">
        <v>112</v>
      </c>
      <c r="H1151" s="1164"/>
      <c r="I1151" s="1165"/>
      <c r="J1151" s="1166"/>
      <c r="K1151" s="587">
        <f>IF(AND(I1151&gt;=J$1033,I1151&lt;=J$1032),1,0)</f>
        <v>0</v>
      </c>
      <c r="M1151" s="1163">
        <v>112</v>
      </c>
      <c r="N1151" s="1164"/>
      <c r="O1151" s="1165"/>
      <c r="P1151" s="1166"/>
      <c r="Q1151" s="587">
        <f>IF(AND(O1151&gt;=P$1033,O1151&lt;=P$1032),1,0)</f>
        <v>0</v>
      </c>
      <c r="S1151" s="1163">
        <v>112</v>
      </c>
      <c r="T1151" s="1164"/>
      <c r="U1151" s="1165"/>
      <c r="V1151" s="1166"/>
      <c r="W1151" s="587">
        <f>IF(AND(U1151&gt;=V$1033,U1151&lt;=V$1032),1,0)</f>
        <v>0</v>
      </c>
      <c r="Y1151" s="1163">
        <v>112</v>
      </c>
      <c r="Z1151" s="1164"/>
      <c r="AA1151" s="1165"/>
      <c r="AB1151" s="1166"/>
      <c r="AC1151" s="587">
        <f>IF(AND(AA1151&gt;=AB$1033,AA1151&lt;=AB$1032),1,0)</f>
        <v>0</v>
      </c>
      <c r="AE1151" s="1163">
        <v>112</v>
      </c>
      <c r="AF1151" s="1164"/>
      <c r="AG1151" s="1165"/>
      <c r="AH1151" s="1166"/>
      <c r="AI1151" s="587">
        <f>IF(AND(AG1151&gt;=AH$1033,AG1151&lt;=AH$1032),1,0)</f>
        <v>0</v>
      </c>
      <c r="AK1151" s="1163">
        <v>112</v>
      </c>
      <c r="AL1151" s="1164"/>
      <c r="AM1151" s="1165"/>
      <c r="AN1151" s="1166"/>
      <c r="AO1151" s="587">
        <f>IF(AND(AM1151&gt;=AN$1033,AM1151&lt;=AN$1032),1,0)</f>
        <v>0</v>
      </c>
      <c r="AQ1151" s="1163">
        <v>112</v>
      </c>
      <c r="AR1151" s="1164"/>
      <c r="AS1151" s="1165"/>
      <c r="AT1151" s="1166"/>
      <c r="AU1151" s="587">
        <f>IF(AND(AS1151&gt;=AT$1033,AS1151&lt;=AT$1032),1,0)</f>
        <v>0</v>
      </c>
      <c r="AW1151" s="1163">
        <v>112</v>
      </c>
      <c r="AX1151" s="1164"/>
      <c r="AY1151" s="1165"/>
      <c r="AZ1151" s="1166"/>
      <c r="BA1151" s="587">
        <f>IF(AND(AY1151&gt;=AZ$1033,AY1151&lt;=AZ$1032),1,0)</f>
        <v>0</v>
      </c>
    </row>
    <row r="1152" spans="1:53" s="17" customFormat="1" ht="16.75" hidden="1" customHeight="1" outlineLevel="2">
      <c r="A1152" s="1163">
        <v>113</v>
      </c>
      <c r="B1152" s="1164"/>
      <c r="C1152" s="1165"/>
      <c r="D1152" s="1166"/>
      <c r="E1152" s="587">
        <f t="shared" ref="E1152:E1169" si="198">IF(AND(C1152&gt;=D$1033,C1152&lt;=D$1032),1,0)</f>
        <v>0</v>
      </c>
      <c r="G1152" s="1163">
        <v>113</v>
      </c>
      <c r="H1152" s="1164"/>
      <c r="I1152" s="1165"/>
      <c r="J1152" s="1166"/>
      <c r="K1152" s="587">
        <f t="shared" ref="K1152:K1169" si="199">IF(AND(I1152&gt;=J$1033,I1152&lt;=J$1032),1,0)</f>
        <v>0</v>
      </c>
      <c r="M1152" s="1163">
        <v>113</v>
      </c>
      <c r="N1152" s="1164"/>
      <c r="O1152" s="1165"/>
      <c r="P1152" s="1166"/>
      <c r="Q1152" s="587">
        <f t="shared" ref="Q1152:Q1169" si="200">IF(AND(O1152&gt;=P$1033,O1152&lt;=P$1032),1,0)</f>
        <v>0</v>
      </c>
      <c r="S1152" s="1163">
        <v>113</v>
      </c>
      <c r="T1152" s="1164"/>
      <c r="U1152" s="1165"/>
      <c r="V1152" s="1166"/>
      <c r="W1152" s="587">
        <f t="shared" ref="W1152:W1169" si="201">IF(AND(U1152&gt;=V$1033,U1152&lt;=V$1032),1,0)</f>
        <v>0</v>
      </c>
      <c r="Y1152" s="1163">
        <v>113</v>
      </c>
      <c r="Z1152" s="1164"/>
      <c r="AA1152" s="1165"/>
      <c r="AB1152" s="1166"/>
      <c r="AC1152" s="587">
        <f t="shared" ref="AC1152:AC1169" si="202">IF(AND(AA1152&gt;=AB$1033,AA1152&lt;=AB$1032),1,0)</f>
        <v>0</v>
      </c>
      <c r="AE1152" s="1163">
        <v>113</v>
      </c>
      <c r="AF1152" s="1164"/>
      <c r="AG1152" s="1165"/>
      <c r="AH1152" s="1166"/>
      <c r="AI1152" s="587">
        <f t="shared" ref="AI1152:AI1169" si="203">IF(AND(AG1152&gt;=AH$1033,AG1152&lt;=AH$1032),1,0)</f>
        <v>0</v>
      </c>
      <c r="AK1152" s="1163">
        <v>113</v>
      </c>
      <c r="AL1152" s="1164"/>
      <c r="AM1152" s="1165"/>
      <c r="AN1152" s="1166"/>
      <c r="AO1152" s="587">
        <f t="shared" ref="AO1152:AO1169" si="204">IF(AND(AM1152&gt;=AN$1033,AM1152&lt;=AN$1032),1,0)</f>
        <v>0</v>
      </c>
      <c r="AQ1152" s="1163">
        <v>113</v>
      </c>
      <c r="AR1152" s="1164"/>
      <c r="AS1152" s="1165"/>
      <c r="AT1152" s="1166"/>
      <c r="AU1152" s="587">
        <f t="shared" ref="AU1152:AU1169" si="205">IF(AND(AS1152&gt;=AT$1033,AS1152&lt;=AT$1032),1,0)</f>
        <v>0</v>
      </c>
      <c r="AW1152" s="1163">
        <v>113</v>
      </c>
      <c r="AX1152" s="1164"/>
      <c r="AY1152" s="1165"/>
      <c r="AZ1152" s="1166"/>
      <c r="BA1152" s="587">
        <f t="shared" ref="BA1152:BA1169" si="206">IF(AND(AY1152&gt;=AZ$1033,AY1152&lt;=AZ$1032),1,0)</f>
        <v>0</v>
      </c>
    </row>
    <row r="1153" spans="1:53" s="17" customFormat="1" ht="16.75" hidden="1" customHeight="1" outlineLevel="2">
      <c r="A1153" s="1163">
        <v>114</v>
      </c>
      <c r="B1153" s="1164"/>
      <c r="C1153" s="1165"/>
      <c r="D1153" s="1166"/>
      <c r="E1153" s="587">
        <f t="shared" si="198"/>
        <v>0</v>
      </c>
      <c r="G1153" s="1163">
        <v>114</v>
      </c>
      <c r="H1153" s="1164"/>
      <c r="I1153" s="1165"/>
      <c r="J1153" s="1166"/>
      <c r="K1153" s="587">
        <f t="shared" si="199"/>
        <v>0</v>
      </c>
      <c r="M1153" s="1163">
        <v>114</v>
      </c>
      <c r="N1153" s="1164"/>
      <c r="O1153" s="1165"/>
      <c r="P1153" s="1166"/>
      <c r="Q1153" s="587">
        <f t="shared" si="200"/>
        <v>0</v>
      </c>
      <c r="S1153" s="1163">
        <v>114</v>
      </c>
      <c r="T1153" s="1164"/>
      <c r="U1153" s="1165"/>
      <c r="V1153" s="1166"/>
      <c r="W1153" s="587">
        <f t="shared" si="201"/>
        <v>0</v>
      </c>
      <c r="Y1153" s="1163">
        <v>114</v>
      </c>
      <c r="Z1153" s="1164"/>
      <c r="AA1153" s="1165"/>
      <c r="AB1153" s="1166"/>
      <c r="AC1153" s="587">
        <f t="shared" si="202"/>
        <v>0</v>
      </c>
      <c r="AE1153" s="1163">
        <v>114</v>
      </c>
      <c r="AF1153" s="1164"/>
      <c r="AG1153" s="1165"/>
      <c r="AH1153" s="1166"/>
      <c r="AI1153" s="587">
        <f t="shared" si="203"/>
        <v>0</v>
      </c>
      <c r="AK1153" s="1163">
        <v>114</v>
      </c>
      <c r="AL1153" s="1164"/>
      <c r="AM1153" s="1165"/>
      <c r="AN1153" s="1166"/>
      <c r="AO1153" s="587">
        <f t="shared" si="204"/>
        <v>0</v>
      </c>
      <c r="AQ1153" s="1163">
        <v>114</v>
      </c>
      <c r="AR1153" s="1164"/>
      <c r="AS1153" s="1165"/>
      <c r="AT1153" s="1166"/>
      <c r="AU1153" s="587">
        <f t="shared" si="205"/>
        <v>0</v>
      </c>
      <c r="AW1153" s="1163">
        <v>114</v>
      </c>
      <c r="AX1153" s="1164"/>
      <c r="AY1153" s="1165"/>
      <c r="AZ1153" s="1166"/>
      <c r="BA1153" s="587">
        <f t="shared" si="206"/>
        <v>0</v>
      </c>
    </row>
    <row r="1154" spans="1:53" s="17" customFormat="1" ht="16.75" hidden="1" customHeight="1" outlineLevel="2">
      <c r="A1154" s="1163">
        <v>115</v>
      </c>
      <c r="B1154" s="1164"/>
      <c r="C1154" s="1165"/>
      <c r="D1154" s="1166"/>
      <c r="E1154" s="587">
        <f t="shared" si="198"/>
        <v>0</v>
      </c>
      <c r="G1154" s="1163">
        <v>115</v>
      </c>
      <c r="H1154" s="1164"/>
      <c r="I1154" s="1165"/>
      <c r="J1154" s="1166"/>
      <c r="K1154" s="587">
        <f t="shared" si="199"/>
        <v>0</v>
      </c>
      <c r="M1154" s="1163">
        <v>115</v>
      </c>
      <c r="N1154" s="1164"/>
      <c r="O1154" s="1165"/>
      <c r="P1154" s="1166"/>
      <c r="Q1154" s="587">
        <f t="shared" si="200"/>
        <v>0</v>
      </c>
      <c r="S1154" s="1163">
        <v>115</v>
      </c>
      <c r="T1154" s="1164"/>
      <c r="U1154" s="1165"/>
      <c r="V1154" s="1166"/>
      <c r="W1154" s="587">
        <f t="shared" si="201"/>
        <v>0</v>
      </c>
      <c r="Y1154" s="1163">
        <v>115</v>
      </c>
      <c r="Z1154" s="1164"/>
      <c r="AA1154" s="1165"/>
      <c r="AB1154" s="1166"/>
      <c r="AC1154" s="587">
        <f t="shared" si="202"/>
        <v>0</v>
      </c>
      <c r="AE1154" s="1163">
        <v>115</v>
      </c>
      <c r="AF1154" s="1164"/>
      <c r="AG1154" s="1165"/>
      <c r="AH1154" s="1166"/>
      <c r="AI1154" s="587">
        <f t="shared" si="203"/>
        <v>0</v>
      </c>
      <c r="AK1154" s="1163">
        <v>115</v>
      </c>
      <c r="AL1154" s="1164"/>
      <c r="AM1154" s="1165"/>
      <c r="AN1154" s="1166"/>
      <c r="AO1154" s="587">
        <f t="shared" si="204"/>
        <v>0</v>
      </c>
      <c r="AQ1154" s="1163">
        <v>115</v>
      </c>
      <c r="AR1154" s="1164"/>
      <c r="AS1154" s="1165"/>
      <c r="AT1154" s="1166"/>
      <c r="AU1154" s="587">
        <f t="shared" si="205"/>
        <v>0</v>
      </c>
      <c r="AW1154" s="1163">
        <v>115</v>
      </c>
      <c r="AX1154" s="1164"/>
      <c r="AY1154" s="1165"/>
      <c r="AZ1154" s="1166"/>
      <c r="BA1154" s="587">
        <f t="shared" si="206"/>
        <v>0</v>
      </c>
    </row>
    <row r="1155" spans="1:53" s="17" customFormat="1" ht="16.75" hidden="1" customHeight="1" outlineLevel="2">
      <c r="A1155" s="1163">
        <v>116</v>
      </c>
      <c r="B1155" s="1164"/>
      <c r="C1155" s="1165"/>
      <c r="D1155" s="1166"/>
      <c r="E1155" s="587">
        <f t="shared" si="198"/>
        <v>0</v>
      </c>
      <c r="G1155" s="1163">
        <v>116</v>
      </c>
      <c r="H1155" s="1164"/>
      <c r="I1155" s="1165"/>
      <c r="J1155" s="1166"/>
      <c r="K1155" s="587">
        <f t="shared" si="199"/>
        <v>0</v>
      </c>
      <c r="M1155" s="1163">
        <v>116</v>
      </c>
      <c r="N1155" s="1164"/>
      <c r="O1155" s="1165"/>
      <c r="P1155" s="1166"/>
      <c r="Q1155" s="587">
        <f t="shared" si="200"/>
        <v>0</v>
      </c>
      <c r="S1155" s="1163">
        <v>116</v>
      </c>
      <c r="T1155" s="1164"/>
      <c r="U1155" s="1165"/>
      <c r="V1155" s="1166"/>
      <c r="W1155" s="587">
        <f t="shared" si="201"/>
        <v>0</v>
      </c>
      <c r="Y1155" s="1163">
        <v>116</v>
      </c>
      <c r="Z1155" s="1164"/>
      <c r="AA1155" s="1165"/>
      <c r="AB1155" s="1166"/>
      <c r="AC1155" s="587">
        <f t="shared" si="202"/>
        <v>0</v>
      </c>
      <c r="AE1155" s="1163">
        <v>116</v>
      </c>
      <c r="AF1155" s="1164"/>
      <c r="AG1155" s="1165"/>
      <c r="AH1155" s="1166"/>
      <c r="AI1155" s="587">
        <f t="shared" si="203"/>
        <v>0</v>
      </c>
      <c r="AK1155" s="1163">
        <v>116</v>
      </c>
      <c r="AL1155" s="1164"/>
      <c r="AM1155" s="1165"/>
      <c r="AN1155" s="1166"/>
      <c r="AO1155" s="587">
        <f t="shared" si="204"/>
        <v>0</v>
      </c>
      <c r="AQ1155" s="1163">
        <v>116</v>
      </c>
      <c r="AR1155" s="1164"/>
      <c r="AS1155" s="1165"/>
      <c r="AT1155" s="1166"/>
      <c r="AU1155" s="587">
        <f t="shared" si="205"/>
        <v>0</v>
      </c>
      <c r="AW1155" s="1163">
        <v>116</v>
      </c>
      <c r="AX1155" s="1164"/>
      <c r="AY1155" s="1165"/>
      <c r="AZ1155" s="1166"/>
      <c r="BA1155" s="587">
        <f t="shared" si="206"/>
        <v>0</v>
      </c>
    </row>
    <row r="1156" spans="1:53" s="17" customFormat="1" ht="16.75" hidden="1" customHeight="1" outlineLevel="2">
      <c r="A1156" s="1163">
        <v>117</v>
      </c>
      <c r="B1156" s="1164"/>
      <c r="C1156" s="1165"/>
      <c r="D1156" s="1166"/>
      <c r="E1156" s="587">
        <f t="shared" si="198"/>
        <v>0</v>
      </c>
      <c r="G1156" s="1163">
        <v>117</v>
      </c>
      <c r="H1156" s="1164"/>
      <c r="I1156" s="1165"/>
      <c r="J1156" s="1166"/>
      <c r="K1156" s="587">
        <f t="shared" si="199"/>
        <v>0</v>
      </c>
      <c r="M1156" s="1163">
        <v>117</v>
      </c>
      <c r="N1156" s="1164"/>
      <c r="O1156" s="1165"/>
      <c r="P1156" s="1166"/>
      <c r="Q1156" s="587">
        <f t="shared" si="200"/>
        <v>0</v>
      </c>
      <c r="S1156" s="1163">
        <v>117</v>
      </c>
      <c r="T1156" s="1164"/>
      <c r="U1156" s="1165"/>
      <c r="V1156" s="1166"/>
      <c r="W1156" s="587">
        <f t="shared" si="201"/>
        <v>0</v>
      </c>
      <c r="Y1156" s="1163">
        <v>117</v>
      </c>
      <c r="Z1156" s="1164"/>
      <c r="AA1156" s="1165"/>
      <c r="AB1156" s="1166"/>
      <c r="AC1156" s="587">
        <f t="shared" si="202"/>
        <v>0</v>
      </c>
      <c r="AE1156" s="1163">
        <v>117</v>
      </c>
      <c r="AF1156" s="1164"/>
      <c r="AG1156" s="1165"/>
      <c r="AH1156" s="1166"/>
      <c r="AI1156" s="587">
        <f t="shared" si="203"/>
        <v>0</v>
      </c>
      <c r="AK1156" s="1163">
        <v>117</v>
      </c>
      <c r="AL1156" s="1164"/>
      <c r="AM1156" s="1165"/>
      <c r="AN1156" s="1166"/>
      <c r="AO1156" s="587">
        <f t="shared" si="204"/>
        <v>0</v>
      </c>
      <c r="AQ1156" s="1163">
        <v>117</v>
      </c>
      <c r="AR1156" s="1164"/>
      <c r="AS1156" s="1165"/>
      <c r="AT1156" s="1166"/>
      <c r="AU1156" s="587">
        <f t="shared" si="205"/>
        <v>0</v>
      </c>
      <c r="AW1156" s="1163">
        <v>117</v>
      </c>
      <c r="AX1156" s="1164"/>
      <c r="AY1156" s="1165"/>
      <c r="AZ1156" s="1166"/>
      <c r="BA1156" s="587">
        <f t="shared" si="206"/>
        <v>0</v>
      </c>
    </row>
    <row r="1157" spans="1:53" s="17" customFormat="1" ht="16.75" hidden="1" customHeight="1" outlineLevel="2">
      <c r="A1157" s="1163">
        <v>118</v>
      </c>
      <c r="B1157" s="1164"/>
      <c r="C1157" s="1165"/>
      <c r="D1157" s="1166"/>
      <c r="E1157" s="587">
        <f t="shared" si="198"/>
        <v>0</v>
      </c>
      <c r="G1157" s="1163">
        <v>118</v>
      </c>
      <c r="H1157" s="1164"/>
      <c r="I1157" s="1165"/>
      <c r="J1157" s="1166"/>
      <c r="K1157" s="587">
        <f t="shared" si="199"/>
        <v>0</v>
      </c>
      <c r="M1157" s="1163">
        <v>118</v>
      </c>
      <c r="N1157" s="1164"/>
      <c r="O1157" s="1165"/>
      <c r="P1157" s="1166"/>
      <c r="Q1157" s="587">
        <f t="shared" si="200"/>
        <v>0</v>
      </c>
      <c r="S1157" s="1163">
        <v>118</v>
      </c>
      <c r="T1157" s="1164"/>
      <c r="U1157" s="1165"/>
      <c r="V1157" s="1166"/>
      <c r="W1157" s="587">
        <f t="shared" si="201"/>
        <v>0</v>
      </c>
      <c r="Y1157" s="1163">
        <v>118</v>
      </c>
      <c r="Z1157" s="1164"/>
      <c r="AA1157" s="1165"/>
      <c r="AB1157" s="1166"/>
      <c r="AC1157" s="587">
        <f t="shared" si="202"/>
        <v>0</v>
      </c>
      <c r="AE1157" s="1163">
        <v>118</v>
      </c>
      <c r="AF1157" s="1164"/>
      <c r="AG1157" s="1165"/>
      <c r="AH1157" s="1166"/>
      <c r="AI1157" s="587">
        <f t="shared" si="203"/>
        <v>0</v>
      </c>
      <c r="AK1157" s="1163">
        <v>118</v>
      </c>
      <c r="AL1157" s="1164"/>
      <c r="AM1157" s="1165"/>
      <c r="AN1157" s="1166"/>
      <c r="AO1157" s="587">
        <f t="shared" si="204"/>
        <v>0</v>
      </c>
      <c r="AQ1157" s="1163">
        <v>118</v>
      </c>
      <c r="AR1157" s="1164"/>
      <c r="AS1157" s="1165"/>
      <c r="AT1157" s="1166"/>
      <c r="AU1157" s="587">
        <f t="shared" si="205"/>
        <v>0</v>
      </c>
      <c r="AW1157" s="1163">
        <v>118</v>
      </c>
      <c r="AX1157" s="1164"/>
      <c r="AY1157" s="1165"/>
      <c r="AZ1157" s="1166"/>
      <c r="BA1157" s="587">
        <f t="shared" si="206"/>
        <v>0</v>
      </c>
    </row>
    <row r="1158" spans="1:53" s="17" customFormat="1" ht="16.75" hidden="1" customHeight="1" outlineLevel="2">
      <c r="A1158" s="1163">
        <v>119</v>
      </c>
      <c r="B1158" s="1164"/>
      <c r="C1158" s="1165"/>
      <c r="D1158" s="1166"/>
      <c r="E1158" s="587">
        <f t="shared" si="198"/>
        <v>0</v>
      </c>
      <c r="G1158" s="1163">
        <v>119</v>
      </c>
      <c r="H1158" s="1164"/>
      <c r="I1158" s="1165"/>
      <c r="J1158" s="1166"/>
      <c r="K1158" s="587">
        <f t="shared" si="199"/>
        <v>0</v>
      </c>
      <c r="M1158" s="1163">
        <v>119</v>
      </c>
      <c r="N1158" s="1164"/>
      <c r="O1158" s="1165"/>
      <c r="P1158" s="1166"/>
      <c r="Q1158" s="587">
        <f t="shared" si="200"/>
        <v>0</v>
      </c>
      <c r="S1158" s="1163">
        <v>119</v>
      </c>
      <c r="T1158" s="1164"/>
      <c r="U1158" s="1165"/>
      <c r="V1158" s="1166"/>
      <c r="W1158" s="587">
        <f t="shared" si="201"/>
        <v>0</v>
      </c>
      <c r="Y1158" s="1163">
        <v>119</v>
      </c>
      <c r="Z1158" s="1164"/>
      <c r="AA1158" s="1165"/>
      <c r="AB1158" s="1166"/>
      <c r="AC1158" s="587">
        <f t="shared" si="202"/>
        <v>0</v>
      </c>
      <c r="AE1158" s="1163">
        <v>119</v>
      </c>
      <c r="AF1158" s="1164"/>
      <c r="AG1158" s="1165"/>
      <c r="AH1158" s="1166"/>
      <c r="AI1158" s="587">
        <f t="shared" si="203"/>
        <v>0</v>
      </c>
      <c r="AK1158" s="1163">
        <v>119</v>
      </c>
      <c r="AL1158" s="1164"/>
      <c r="AM1158" s="1165"/>
      <c r="AN1158" s="1166"/>
      <c r="AO1158" s="587">
        <f t="shared" si="204"/>
        <v>0</v>
      </c>
      <c r="AQ1158" s="1163">
        <v>119</v>
      </c>
      <c r="AR1158" s="1164"/>
      <c r="AS1158" s="1165"/>
      <c r="AT1158" s="1166"/>
      <c r="AU1158" s="587">
        <f t="shared" si="205"/>
        <v>0</v>
      </c>
      <c r="AW1158" s="1163">
        <v>119</v>
      </c>
      <c r="AX1158" s="1164"/>
      <c r="AY1158" s="1165"/>
      <c r="AZ1158" s="1166"/>
      <c r="BA1158" s="587">
        <f t="shared" si="206"/>
        <v>0</v>
      </c>
    </row>
    <row r="1159" spans="1:53" s="17" customFormat="1" ht="16.75" hidden="1" customHeight="1" outlineLevel="2">
      <c r="A1159" s="1163">
        <v>120</v>
      </c>
      <c r="B1159" s="1164"/>
      <c r="C1159" s="1165"/>
      <c r="D1159" s="1166"/>
      <c r="E1159" s="587">
        <f t="shared" si="198"/>
        <v>0</v>
      </c>
      <c r="G1159" s="1163">
        <v>120</v>
      </c>
      <c r="H1159" s="1164"/>
      <c r="I1159" s="1165"/>
      <c r="J1159" s="1166"/>
      <c r="K1159" s="587">
        <f t="shared" si="199"/>
        <v>0</v>
      </c>
      <c r="M1159" s="1163">
        <v>120</v>
      </c>
      <c r="N1159" s="1164"/>
      <c r="O1159" s="1165"/>
      <c r="P1159" s="1166"/>
      <c r="Q1159" s="587">
        <f t="shared" si="200"/>
        <v>0</v>
      </c>
      <c r="S1159" s="1163">
        <v>120</v>
      </c>
      <c r="T1159" s="1164"/>
      <c r="U1159" s="1165"/>
      <c r="V1159" s="1166"/>
      <c r="W1159" s="587">
        <f t="shared" si="201"/>
        <v>0</v>
      </c>
      <c r="Y1159" s="1163">
        <v>120</v>
      </c>
      <c r="Z1159" s="1164"/>
      <c r="AA1159" s="1165"/>
      <c r="AB1159" s="1166"/>
      <c r="AC1159" s="587">
        <f t="shared" si="202"/>
        <v>0</v>
      </c>
      <c r="AE1159" s="1163">
        <v>120</v>
      </c>
      <c r="AF1159" s="1164"/>
      <c r="AG1159" s="1165"/>
      <c r="AH1159" s="1166"/>
      <c r="AI1159" s="587">
        <f t="shared" si="203"/>
        <v>0</v>
      </c>
      <c r="AK1159" s="1163">
        <v>120</v>
      </c>
      <c r="AL1159" s="1164"/>
      <c r="AM1159" s="1165"/>
      <c r="AN1159" s="1166"/>
      <c r="AO1159" s="587">
        <f t="shared" si="204"/>
        <v>0</v>
      </c>
      <c r="AQ1159" s="1163">
        <v>120</v>
      </c>
      <c r="AR1159" s="1164"/>
      <c r="AS1159" s="1165"/>
      <c r="AT1159" s="1166"/>
      <c r="AU1159" s="587">
        <f t="shared" si="205"/>
        <v>0</v>
      </c>
      <c r="AW1159" s="1163">
        <v>120</v>
      </c>
      <c r="AX1159" s="1164"/>
      <c r="AY1159" s="1165"/>
      <c r="AZ1159" s="1166"/>
      <c r="BA1159" s="587">
        <f t="shared" si="206"/>
        <v>0</v>
      </c>
    </row>
    <row r="1160" spans="1:53" s="17" customFormat="1" ht="16.75" hidden="1" customHeight="1" outlineLevel="2">
      <c r="A1160" s="1163">
        <v>121</v>
      </c>
      <c r="B1160" s="1164"/>
      <c r="C1160" s="1165"/>
      <c r="D1160" s="1166"/>
      <c r="E1160" s="587">
        <f t="shared" si="198"/>
        <v>0</v>
      </c>
      <c r="G1160" s="1163">
        <v>121</v>
      </c>
      <c r="H1160" s="1164"/>
      <c r="I1160" s="1165"/>
      <c r="J1160" s="1166"/>
      <c r="K1160" s="587">
        <f t="shared" si="199"/>
        <v>0</v>
      </c>
      <c r="M1160" s="1163">
        <v>121</v>
      </c>
      <c r="N1160" s="1164"/>
      <c r="O1160" s="1165"/>
      <c r="P1160" s="1166"/>
      <c r="Q1160" s="587">
        <f t="shared" si="200"/>
        <v>0</v>
      </c>
      <c r="S1160" s="1163">
        <v>121</v>
      </c>
      <c r="T1160" s="1164"/>
      <c r="U1160" s="1165"/>
      <c r="V1160" s="1166"/>
      <c r="W1160" s="587">
        <f t="shared" si="201"/>
        <v>0</v>
      </c>
      <c r="Y1160" s="1163">
        <v>121</v>
      </c>
      <c r="Z1160" s="1164"/>
      <c r="AA1160" s="1165"/>
      <c r="AB1160" s="1166"/>
      <c r="AC1160" s="587">
        <f t="shared" si="202"/>
        <v>0</v>
      </c>
      <c r="AE1160" s="1163">
        <v>121</v>
      </c>
      <c r="AF1160" s="1164"/>
      <c r="AG1160" s="1165"/>
      <c r="AH1160" s="1166"/>
      <c r="AI1160" s="587">
        <f t="shared" si="203"/>
        <v>0</v>
      </c>
      <c r="AK1160" s="1163">
        <v>121</v>
      </c>
      <c r="AL1160" s="1164"/>
      <c r="AM1160" s="1165"/>
      <c r="AN1160" s="1166"/>
      <c r="AO1160" s="587">
        <f t="shared" si="204"/>
        <v>0</v>
      </c>
      <c r="AQ1160" s="1163">
        <v>121</v>
      </c>
      <c r="AR1160" s="1164"/>
      <c r="AS1160" s="1165"/>
      <c r="AT1160" s="1166"/>
      <c r="AU1160" s="587">
        <f t="shared" si="205"/>
        <v>0</v>
      </c>
      <c r="AW1160" s="1163">
        <v>121</v>
      </c>
      <c r="AX1160" s="1164"/>
      <c r="AY1160" s="1165"/>
      <c r="AZ1160" s="1166"/>
      <c r="BA1160" s="587">
        <f t="shared" si="206"/>
        <v>0</v>
      </c>
    </row>
    <row r="1161" spans="1:53" s="17" customFormat="1" ht="16.75" hidden="1" customHeight="1" outlineLevel="2">
      <c r="A1161" s="1163">
        <v>122</v>
      </c>
      <c r="B1161" s="1164"/>
      <c r="C1161" s="1165"/>
      <c r="D1161" s="1166"/>
      <c r="E1161" s="587">
        <f t="shared" si="198"/>
        <v>0</v>
      </c>
      <c r="G1161" s="1163">
        <v>122</v>
      </c>
      <c r="H1161" s="1164"/>
      <c r="I1161" s="1165"/>
      <c r="J1161" s="1166"/>
      <c r="K1161" s="587">
        <f t="shared" si="199"/>
        <v>0</v>
      </c>
      <c r="M1161" s="1163">
        <v>122</v>
      </c>
      <c r="N1161" s="1164"/>
      <c r="O1161" s="1165"/>
      <c r="P1161" s="1166"/>
      <c r="Q1161" s="587">
        <f t="shared" si="200"/>
        <v>0</v>
      </c>
      <c r="S1161" s="1163">
        <v>122</v>
      </c>
      <c r="T1161" s="1164"/>
      <c r="U1161" s="1165"/>
      <c r="V1161" s="1166"/>
      <c r="W1161" s="587">
        <f t="shared" si="201"/>
        <v>0</v>
      </c>
      <c r="Y1161" s="1163">
        <v>122</v>
      </c>
      <c r="Z1161" s="1164"/>
      <c r="AA1161" s="1165"/>
      <c r="AB1161" s="1166"/>
      <c r="AC1161" s="587">
        <f t="shared" si="202"/>
        <v>0</v>
      </c>
      <c r="AE1161" s="1163">
        <v>122</v>
      </c>
      <c r="AF1161" s="1164"/>
      <c r="AG1161" s="1165"/>
      <c r="AH1161" s="1166"/>
      <c r="AI1161" s="587">
        <f t="shared" si="203"/>
        <v>0</v>
      </c>
      <c r="AK1161" s="1163">
        <v>122</v>
      </c>
      <c r="AL1161" s="1164"/>
      <c r="AM1161" s="1165"/>
      <c r="AN1161" s="1166"/>
      <c r="AO1161" s="587">
        <f t="shared" si="204"/>
        <v>0</v>
      </c>
      <c r="AQ1161" s="1163">
        <v>122</v>
      </c>
      <c r="AR1161" s="1164"/>
      <c r="AS1161" s="1165"/>
      <c r="AT1161" s="1166"/>
      <c r="AU1161" s="587">
        <f t="shared" si="205"/>
        <v>0</v>
      </c>
      <c r="AW1161" s="1163">
        <v>122</v>
      </c>
      <c r="AX1161" s="1164"/>
      <c r="AY1161" s="1165"/>
      <c r="AZ1161" s="1166"/>
      <c r="BA1161" s="587">
        <f t="shared" si="206"/>
        <v>0</v>
      </c>
    </row>
    <row r="1162" spans="1:53" s="17" customFormat="1" ht="16.75" hidden="1" customHeight="1" outlineLevel="2">
      <c r="A1162" s="1163">
        <v>123</v>
      </c>
      <c r="B1162" s="1164"/>
      <c r="C1162" s="1165"/>
      <c r="D1162" s="1166"/>
      <c r="E1162" s="587">
        <f t="shared" si="198"/>
        <v>0</v>
      </c>
      <c r="G1162" s="1163">
        <v>123</v>
      </c>
      <c r="H1162" s="1164"/>
      <c r="I1162" s="1165"/>
      <c r="J1162" s="1166"/>
      <c r="K1162" s="587">
        <f t="shared" si="199"/>
        <v>0</v>
      </c>
      <c r="M1162" s="1163">
        <v>123</v>
      </c>
      <c r="N1162" s="1164"/>
      <c r="O1162" s="1165"/>
      <c r="P1162" s="1166"/>
      <c r="Q1162" s="587">
        <f t="shared" si="200"/>
        <v>0</v>
      </c>
      <c r="S1162" s="1163">
        <v>123</v>
      </c>
      <c r="T1162" s="1164"/>
      <c r="U1162" s="1165"/>
      <c r="V1162" s="1166"/>
      <c r="W1162" s="587">
        <f t="shared" si="201"/>
        <v>0</v>
      </c>
      <c r="Y1162" s="1163">
        <v>123</v>
      </c>
      <c r="Z1162" s="1164"/>
      <c r="AA1162" s="1165"/>
      <c r="AB1162" s="1166"/>
      <c r="AC1162" s="587">
        <f t="shared" si="202"/>
        <v>0</v>
      </c>
      <c r="AE1162" s="1163">
        <v>123</v>
      </c>
      <c r="AF1162" s="1164"/>
      <c r="AG1162" s="1165"/>
      <c r="AH1162" s="1166"/>
      <c r="AI1162" s="587">
        <f t="shared" si="203"/>
        <v>0</v>
      </c>
      <c r="AK1162" s="1163">
        <v>123</v>
      </c>
      <c r="AL1162" s="1164"/>
      <c r="AM1162" s="1165"/>
      <c r="AN1162" s="1166"/>
      <c r="AO1162" s="587">
        <f t="shared" si="204"/>
        <v>0</v>
      </c>
      <c r="AQ1162" s="1163">
        <v>123</v>
      </c>
      <c r="AR1162" s="1164"/>
      <c r="AS1162" s="1165"/>
      <c r="AT1162" s="1166"/>
      <c r="AU1162" s="587">
        <f t="shared" si="205"/>
        <v>0</v>
      </c>
      <c r="AW1162" s="1163">
        <v>123</v>
      </c>
      <c r="AX1162" s="1164"/>
      <c r="AY1162" s="1165"/>
      <c r="AZ1162" s="1166"/>
      <c r="BA1162" s="587">
        <f t="shared" si="206"/>
        <v>0</v>
      </c>
    </row>
    <row r="1163" spans="1:53" s="17" customFormat="1" ht="16.75" hidden="1" customHeight="1" outlineLevel="2">
      <c r="A1163" s="1163">
        <v>124</v>
      </c>
      <c r="B1163" s="1164"/>
      <c r="C1163" s="1165"/>
      <c r="D1163" s="1166"/>
      <c r="E1163" s="587">
        <f t="shared" si="198"/>
        <v>0</v>
      </c>
      <c r="G1163" s="1163">
        <v>124</v>
      </c>
      <c r="H1163" s="1164"/>
      <c r="I1163" s="1165"/>
      <c r="J1163" s="1166"/>
      <c r="K1163" s="587">
        <f t="shared" si="199"/>
        <v>0</v>
      </c>
      <c r="M1163" s="1163">
        <v>124</v>
      </c>
      <c r="N1163" s="1164"/>
      <c r="O1163" s="1165"/>
      <c r="P1163" s="1166"/>
      <c r="Q1163" s="587">
        <f t="shared" si="200"/>
        <v>0</v>
      </c>
      <c r="S1163" s="1163">
        <v>124</v>
      </c>
      <c r="T1163" s="1164"/>
      <c r="U1163" s="1165"/>
      <c r="V1163" s="1166"/>
      <c r="W1163" s="587">
        <f t="shared" si="201"/>
        <v>0</v>
      </c>
      <c r="Y1163" s="1163">
        <v>124</v>
      </c>
      <c r="Z1163" s="1164"/>
      <c r="AA1163" s="1165"/>
      <c r="AB1163" s="1166"/>
      <c r="AC1163" s="587">
        <f t="shared" si="202"/>
        <v>0</v>
      </c>
      <c r="AE1163" s="1163">
        <v>124</v>
      </c>
      <c r="AF1163" s="1164"/>
      <c r="AG1163" s="1165"/>
      <c r="AH1163" s="1166"/>
      <c r="AI1163" s="587">
        <f t="shared" si="203"/>
        <v>0</v>
      </c>
      <c r="AK1163" s="1163">
        <v>124</v>
      </c>
      <c r="AL1163" s="1164"/>
      <c r="AM1163" s="1165"/>
      <c r="AN1163" s="1166"/>
      <c r="AO1163" s="587">
        <f t="shared" si="204"/>
        <v>0</v>
      </c>
      <c r="AQ1163" s="1163">
        <v>124</v>
      </c>
      <c r="AR1163" s="1164"/>
      <c r="AS1163" s="1165"/>
      <c r="AT1163" s="1166"/>
      <c r="AU1163" s="587">
        <f t="shared" si="205"/>
        <v>0</v>
      </c>
      <c r="AW1163" s="1163">
        <v>124</v>
      </c>
      <c r="AX1163" s="1164"/>
      <c r="AY1163" s="1165"/>
      <c r="AZ1163" s="1166"/>
      <c r="BA1163" s="587">
        <f t="shared" si="206"/>
        <v>0</v>
      </c>
    </row>
    <row r="1164" spans="1:53" s="17" customFormat="1" ht="16.75" hidden="1" customHeight="1" outlineLevel="2">
      <c r="A1164" s="1163">
        <v>125</v>
      </c>
      <c r="B1164" s="1164"/>
      <c r="C1164" s="1165"/>
      <c r="D1164" s="1166"/>
      <c r="E1164" s="587">
        <f t="shared" si="198"/>
        <v>0</v>
      </c>
      <c r="G1164" s="1163">
        <v>125</v>
      </c>
      <c r="H1164" s="1164"/>
      <c r="I1164" s="1165"/>
      <c r="J1164" s="1166"/>
      <c r="K1164" s="587">
        <f t="shared" si="199"/>
        <v>0</v>
      </c>
      <c r="M1164" s="1163">
        <v>125</v>
      </c>
      <c r="N1164" s="1164"/>
      <c r="O1164" s="1165"/>
      <c r="P1164" s="1166"/>
      <c r="Q1164" s="587">
        <f t="shared" si="200"/>
        <v>0</v>
      </c>
      <c r="S1164" s="1163">
        <v>125</v>
      </c>
      <c r="T1164" s="1164"/>
      <c r="U1164" s="1165"/>
      <c r="V1164" s="1166"/>
      <c r="W1164" s="587">
        <f t="shared" si="201"/>
        <v>0</v>
      </c>
      <c r="Y1164" s="1163">
        <v>125</v>
      </c>
      <c r="Z1164" s="1164"/>
      <c r="AA1164" s="1165"/>
      <c r="AB1164" s="1166"/>
      <c r="AC1164" s="587">
        <f t="shared" si="202"/>
        <v>0</v>
      </c>
      <c r="AE1164" s="1163">
        <v>125</v>
      </c>
      <c r="AF1164" s="1164"/>
      <c r="AG1164" s="1165"/>
      <c r="AH1164" s="1166"/>
      <c r="AI1164" s="587">
        <f t="shared" si="203"/>
        <v>0</v>
      </c>
      <c r="AK1164" s="1163">
        <v>125</v>
      </c>
      <c r="AL1164" s="1164"/>
      <c r="AM1164" s="1165"/>
      <c r="AN1164" s="1166"/>
      <c r="AO1164" s="587">
        <f t="shared" si="204"/>
        <v>0</v>
      </c>
      <c r="AQ1164" s="1163">
        <v>125</v>
      </c>
      <c r="AR1164" s="1164"/>
      <c r="AS1164" s="1165"/>
      <c r="AT1164" s="1166"/>
      <c r="AU1164" s="587">
        <f t="shared" si="205"/>
        <v>0</v>
      </c>
      <c r="AW1164" s="1163">
        <v>125</v>
      </c>
      <c r="AX1164" s="1164"/>
      <c r="AY1164" s="1165"/>
      <c r="AZ1164" s="1166"/>
      <c r="BA1164" s="587">
        <f t="shared" si="206"/>
        <v>0</v>
      </c>
    </row>
    <row r="1165" spans="1:53" s="17" customFormat="1" ht="16.75" hidden="1" customHeight="1" outlineLevel="2">
      <c r="A1165" s="1163">
        <v>126</v>
      </c>
      <c r="B1165" s="1164"/>
      <c r="C1165" s="1165"/>
      <c r="D1165" s="1166"/>
      <c r="E1165" s="587">
        <f t="shared" si="198"/>
        <v>0</v>
      </c>
      <c r="G1165" s="1163">
        <v>126</v>
      </c>
      <c r="H1165" s="1164"/>
      <c r="I1165" s="1165"/>
      <c r="J1165" s="1166"/>
      <c r="K1165" s="587">
        <f t="shared" si="199"/>
        <v>0</v>
      </c>
      <c r="M1165" s="1163">
        <v>126</v>
      </c>
      <c r="N1165" s="1164"/>
      <c r="O1165" s="1165"/>
      <c r="P1165" s="1166"/>
      <c r="Q1165" s="587">
        <f t="shared" si="200"/>
        <v>0</v>
      </c>
      <c r="S1165" s="1163">
        <v>126</v>
      </c>
      <c r="T1165" s="1164"/>
      <c r="U1165" s="1165"/>
      <c r="V1165" s="1166"/>
      <c r="W1165" s="587">
        <f t="shared" si="201"/>
        <v>0</v>
      </c>
      <c r="Y1165" s="1163">
        <v>126</v>
      </c>
      <c r="Z1165" s="1164"/>
      <c r="AA1165" s="1165"/>
      <c r="AB1165" s="1166"/>
      <c r="AC1165" s="587">
        <f t="shared" si="202"/>
        <v>0</v>
      </c>
      <c r="AE1165" s="1163">
        <v>126</v>
      </c>
      <c r="AF1165" s="1164"/>
      <c r="AG1165" s="1165"/>
      <c r="AH1165" s="1166"/>
      <c r="AI1165" s="587">
        <f t="shared" si="203"/>
        <v>0</v>
      </c>
      <c r="AK1165" s="1163">
        <v>126</v>
      </c>
      <c r="AL1165" s="1164"/>
      <c r="AM1165" s="1165"/>
      <c r="AN1165" s="1166"/>
      <c r="AO1165" s="587">
        <f t="shared" si="204"/>
        <v>0</v>
      </c>
      <c r="AQ1165" s="1163">
        <v>126</v>
      </c>
      <c r="AR1165" s="1164"/>
      <c r="AS1165" s="1165"/>
      <c r="AT1165" s="1166"/>
      <c r="AU1165" s="587">
        <f t="shared" si="205"/>
        <v>0</v>
      </c>
      <c r="AW1165" s="1163">
        <v>126</v>
      </c>
      <c r="AX1165" s="1164"/>
      <c r="AY1165" s="1165"/>
      <c r="AZ1165" s="1166"/>
      <c r="BA1165" s="587">
        <f t="shared" si="206"/>
        <v>0</v>
      </c>
    </row>
    <row r="1166" spans="1:53" s="17" customFormat="1" ht="16.75" hidden="1" customHeight="1" outlineLevel="2">
      <c r="A1166" s="1163">
        <v>127</v>
      </c>
      <c r="B1166" s="1164"/>
      <c r="C1166" s="1165"/>
      <c r="D1166" s="1166"/>
      <c r="E1166" s="587">
        <f t="shared" si="198"/>
        <v>0</v>
      </c>
      <c r="G1166" s="1163">
        <v>127</v>
      </c>
      <c r="H1166" s="1164"/>
      <c r="I1166" s="1165"/>
      <c r="J1166" s="1166"/>
      <c r="K1166" s="587">
        <f t="shared" si="199"/>
        <v>0</v>
      </c>
      <c r="M1166" s="1163">
        <v>127</v>
      </c>
      <c r="N1166" s="1164"/>
      <c r="O1166" s="1165"/>
      <c r="P1166" s="1166"/>
      <c r="Q1166" s="587">
        <f t="shared" si="200"/>
        <v>0</v>
      </c>
      <c r="S1166" s="1163">
        <v>127</v>
      </c>
      <c r="T1166" s="1164"/>
      <c r="U1166" s="1165"/>
      <c r="V1166" s="1166"/>
      <c r="W1166" s="587">
        <f t="shared" si="201"/>
        <v>0</v>
      </c>
      <c r="Y1166" s="1163">
        <v>127</v>
      </c>
      <c r="Z1166" s="1164"/>
      <c r="AA1166" s="1165"/>
      <c r="AB1166" s="1166"/>
      <c r="AC1166" s="587">
        <f t="shared" si="202"/>
        <v>0</v>
      </c>
      <c r="AE1166" s="1163">
        <v>127</v>
      </c>
      <c r="AF1166" s="1164"/>
      <c r="AG1166" s="1165"/>
      <c r="AH1166" s="1166"/>
      <c r="AI1166" s="587">
        <f t="shared" si="203"/>
        <v>0</v>
      </c>
      <c r="AK1166" s="1163">
        <v>127</v>
      </c>
      <c r="AL1166" s="1164"/>
      <c r="AM1166" s="1165"/>
      <c r="AN1166" s="1166"/>
      <c r="AO1166" s="587">
        <f t="shared" si="204"/>
        <v>0</v>
      </c>
      <c r="AQ1166" s="1163">
        <v>127</v>
      </c>
      <c r="AR1166" s="1164"/>
      <c r="AS1166" s="1165"/>
      <c r="AT1166" s="1166"/>
      <c r="AU1166" s="587">
        <f t="shared" si="205"/>
        <v>0</v>
      </c>
      <c r="AW1166" s="1163">
        <v>127</v>
      </c>
      <c r="AX1166" s="1164"/>
      <c r="AY1166" s="1165"/>
      <c r="AZ1166" s="1166"/>
      <c r="BA1166" s="587">
        <f t="shared" si="206"/>
        <v>0</v>
      </c>
    </row>
    <row r="1167" spans="1:53" s="17" customFormat="1" ht="16.75" hidden="1" customHeight="1" outlineLevel="2">
      <c r="A1167" s="1163">
        <v>128</v>
      </c>
      <c r="B1167" s="1164"/>
      <c r="C1167" s="1165"/>
      <c r="D1167" s="1166"/>
      <c r="E1167" s="587">
        <f t="shared" si="198"/>
        <v>0</v>
      </c>
      <c r="G1167" s="1163">
        <v>128</v>
      </c>
      <c r="H1167" s="1164"/>
      <c r="I1167" s="1165"/>
      <c r="J1167" s="1166"/>
      <c r="K1167" s="587">
        <f t="shared" si="199"/>
        <v>0</v>
      </c>
      <c r="M1167" s="1163">
        <v>128</v>
      </c>
      <c r="N1167" s="1164"/>
      <c r="O1167" s="1165"/>
      <c r="P1167" s="1166"/>
      <c r="Q1167" s="587">
        <f t="shared" si="200"/>
        <v>0</v>
      </c>
      <c r="S1167" s="1163">
        <v>128</v>
      </c>
      <c r="T1167" s="1164"/>
      <c r="U1167" s="1165"/>
      <c r="V1167" s="1166"/>
      <c r="W1167" s="587">
        <f t="shared" si="201"/>
        <v>0</v>
      </c>
      <c r="Y1167" s="1163">
        <v>128</v>
      </c>
      <c r="Z1167" s="1164"/>
      <c r="AA1167" s="1165"/>
      <c r="AB1167" s="1166"/>
      <c r="AC1167" s="587">
        <f t="shared" si="202"/>
        <v>0</v>
      </c>
      <c r="AE1167" s="1163">
        <v>128</v>
      </c>
      <c r="AF1167" s="1164"/>
      <c r="AG1167" s="1165"/>
      <c r="AH1167" s="1166"/>
      <c r="AI1167" s="587">
        <f t="shared" si="203"/>
        <v>0</v>
      </c>
      <c r="AK1167" s="1163">
        <v>128</v>
      </c>
      <c r="AL1167" s="1164"/>
      <c r="AM1167" s="1165"/>
      <c r="AN1167" s="1166"/>
      <c r="AO1167" s="587">
        <f t="shared" si="204"/>
        <v>0</v>
      </c>
      <c r="AQ1167" s="1163">
        <v>128</v>
      </c>
      <c r="AR1167" s="1164"/>
      <c r="AS1167" s="1165"/>
      <c r="AT1167" s="1166"/>
      <c r="AU1167" s="587">
        <f t="shared" si="205"/>
        <v>0</v>
      </c>
      <c r="AW1167" s="1163">
        <v>128</v>
      </c>
      <c r="AX1167" s="1164"/>
      <c r="AY1167" s="1165"/>
      <c r="AZ1167" s="1166"/>
      <c r="BA1167" s="587">
        <f t="shared" si="206"/>
        <v>0</v>
      </c>
    </row>
    <row r="1168" spans="1:53" s="17" customFormat="1" ht="16.75" hidden="1" customHeight="1" outlineLevel="2">
      <c r="A1168" s="1163">
        <v>129</v>
      </c>
      <c r="B1168" s="1164"/>
      <c r="C1168" s="1165"/>
      <c r="D1168" s="1166"/>
      <c r="E1168" s="587">
        <f t="shared" si="198"/>
        <v>0</v>
      </c>
      <c r="G1168" s="1163">
        <v>129</v>
      </c>
      <c r="H1168" s="1164"/>
      <c r="I1168" s="1165"/>
      <c r="J1168" s="1166"/>
      <c r="K1168" s="587">
        <f t="shared" si="199"/>
        <v>0</v>
      </c>
      <c r="M1168" s="1163">
        <v>129</v>
      </c>
      <c r="N1168" s="1164"/>
      <c r="O1168" s="1165"/>
      <c r="P1168" s="1166"/>
      <c r="Q1168" s="587">
        <f t="shared" si="200"/>
        <v>0</v>
      </c>
      <c r="S1168" s="1163">
        <v>129</v>
      </c>
      <c r="T1168" s="1164"/>
      <c r="U1168" s="1165"/>
      <c r="V1168" s="1166"/>
      <c r="W1168" s="587">
        <f t="shared" si="201"/>
        <v>0</v>
      </c>
      <c r="Y1168" s="1163">
        <v>129</v>
      </c>
      <c r="Z1168" s="1164"/>
      <c r="AA1168" s="1165"/>
      <c r="AB1168" s="1166"/>
      <c r="AC1168" s="587">
        <f t="shared" si="202"/>
        <v>0</v>
      </c>
      <c r="AE1168" s="1163">
        <v>129</v>
      </c>
      <c r="AF1168" s="1164"/>
      <c r="AG1168" s="1165"/>
      <c r="AH1168" s="1166"/>
      <c r="AI1168" s="587">
        <f t="shared" si="203"/>
        <v>0</v>
      </c>
      <c r="AK1168" s="1163">
        <v>129</v>
      </c>
      <c r="AL1168" s="1164"/>
      <c r="AM1168" s="1165"/>
      <c r="AN1168" s="1166"/>
      <c r="AO1168" s="587">
        <f t="shared" si="204"/>
        <v>0</v>
      </c>
      <c r="AQ1168" s="1163">
        <v>129</v>
      </c>
      <c r="AR1168" s="1164"/>
      <c r="AS1168" s="1165"/>
      <c r="AT1168" s="1166"/>
      <c r="AU1168" s="587">
        <f t="shared" si="205"/>
        <v>0</v>
      </c>
      <c r="AW1168" s="1163">
        <v>129</v>
      </c>
      <c r="AX1168" s="1164"/>
      <c r="AY1168" s="1165"/>
      <c r="AZ1168" s="1166"/>
      <c r="BA1168" s="587">
        <f t="shared" si="206"/>
        <v>0</v>
      </c>
    </row>
    <row r="1169" spans="1:53" s="17" customFormat="1" ht="16.75" hidden="1" customHeight="1" outlineLevel="2">
      <c r="A1169" s="1163">
        <v>130</v>
      </c>
      <c r="B1169" s="1164"/>
      <c r="C1169" s="1165"/>
      <c r="D1169" s="1166"/>
      <c r="E1169" s="587">
        <f t="shared" si="198"/>
        <v>0</v>
      </c>
      <c r="G1169" s="1163">
        <v>130</v>
      </c>
      <c r="H1169" s="1164"/>
      <c r="I1169" s="1165"/>
      <c r="J1169" s="1166"/>
      <c r="K1169" s="587">
        <f t="shared" si="199"/>
        <v>0</v>
      </c>
      <c r="M1169" s="1163">
        <v>130</v>
      </c>
      <c r="N1169" s="1164"/>
      <c r="O1169" s="1165"/>
      <c r="P1169" s="1166"/>
      <c r="Q1169" s="587">
        <f t="shared" si="200"/>
        <v>0</v>
      </c>
      <c r="S1169" s="1163">
        <v>130</v>
      </c>
      <c r="T1169" s="1164"/>
      <c r="U1169" s="1165"/>
      <c r="V1169" s="1166"/>
      <c r="W1169" s="587">
        <f t="shared" si="201"/>
        <v>0</v>
      </c>
      <c r="Y1169" s="1163">
        <v>130</v>
      </c>
      <c r="Z1169" s="1164"/>
      <c r="AA1169" s="1165"/>
      <c r="AB1169" s="1166"/>
      <c r="AC1169" s="587">
        <f t="shared" si="202"/>
        <v>0</v>
      </c>
      <c r="AE1169" s="1163">
        <v>130</v>
      </c>
      <c r="AF1169" s="1164"/>
      <c r="AG1169" s="1165"/>
      <c r="AH1169" s="1166"/>
      <c r="AI1169" s="587">
        <f t="shared" si="203"/>
        <v>0</v>
      </c>
      <c r="AK1169" s="1163">
        <v>130</v>
      </c>
      <c r="AL1169" s="1164"/>
      <c r="AM1169" s="1165"/>
      <c r="AN1169" s="1166"/>
      <c r="AO1169" s="587">
        <f t="shared" si="204"/>
        <v>0</v>
      </c>
      <c r="AQ1169" s="1163">
        <v>130</v>
      </c>
      <c r="AR1169" s="1164"/>
      <c r="AS1169" s="1165"/>
      <c r="AT1169" s="1166"/>
      <c r="AU1169" s="587">
        <f t="shared" si="205"/>
        <v>0</v>
      </c>
      <c r="AW1169" s="1163">
        <v>130</v>
      </c>
      <c r="AX1169" s="1164"/>
      <c r="AY1169" s="1165"/>
      <c r="AZ1169" s="1166"/>
      <c r="BA1169" s="587">
        <f t="shared" si="206"/>
        <v>0</v>
      </c>
    </row>
    <row r="1170" spans="1:53" s="17" customFormat="1" ht="16.75" hidden="1" customHeight="1" outlineLevel="2">
      <c r="A1170" s="1163">
        <v>131</v>
      </c>
      <c r="B1170" s="1164"/>
      <c r="C1170" s="1165"/>
      <c r="D1170" s="1166"/>
      <c r="E1170" s="587">
        <f>IF(AND(C1170&gt;=D$1033,C1170&lt;=D$1032),1,0)</f>
        <v>0</v>
      </c>
      <c r="G1170" s="1163">
        <v>131</v>
      </c>
      <c r="H1170" s="1164"/>
      <c r="I1170" s="1165"/>
      <c r="J1170" s="1166"/>
      <c r="K1170" s="587">
        <f>IF(AND(I1170&gt;=J$1033,I1170&lt;=J$1032),1,0)</f>
        <v>0</v>
      </c>
      <c r="M1170" s="1163">
        <v>131</v>
      </c>
      <c r="N1170" s="1164"/>
      <c r="O1170" s="1165"/>
      <c r="P1170" s="1166"/>
      <c r="Q1170" s="587">
        <f>IF(AND(O1170&gt;=P$1033,O1170&lt;=P$1032),1,0)</f>
        <v>0</v>
      </c>
      <c r="S1170" s="1163">
        <v>131</v>
      </c>
      <c r="T1170" s="1164"/>
      <c r="U1170" s="1165"/>
      <c r="V1170" s="1166"/>
      <c r="W1170" s="587">
        <f>IF(AND(U1170&gt;=V$1033,U1170&lt;=V$1032),1,0)</f>
        <v>0</v>
      </c>
      <c r="Y1170" s="1163">
        <v>131</v>
      </c>
      <c r="Z1170" s="1164"/>
      <c r="AA1170" s="1165"/>
      <c r="AB1170" s="1166"/>
      <c r="AC1170" s="587">
        <f>IF(AND(AA1170&gt;=AB$1033,AA1170&lt;=AB$1032),1,0)</f>
        <v>0</v>
      </c>
      <c r="AE1170" s="1163">
        <v>131</v>
      </c>
      <c r="AF1170" s="1164"/>
      <c r="AG1170" s="1165"/>
      <c r="AH1170" s="1166"/>
      <c r="AI1170" s="587">
        <f>IF(AND(AG1170&gt;=AH$1033,AG1170&lt;=AH$1032),1,0)</f>
        <v>0</v>
      </c>
      <c r="AK1170" s="1163">
        <v>131</v>
      </c>
      <c r="AL1170" s="1164"/>
      <c r="AM1170" s="1165"/>
      <c r="AN1170" s="1166"/>
      <c r="AO1170" s="587">
        <f>IF(AND(AM1170&gt;=AN$1033,AM1170&lt;=AN$1032),1,0)</f>
        <v>0</v>
      </c>
      <c r="AQ1170" s="1163">
        <v>131</v>
      </c>
      <c r="AR1170" s="1164"/>
      <c r="AS1170" s="1165"/>
      <c r="AT1170" s="1166"/>
      <c r="AU1170" s="587">
        <f>IF(AND(AS1170&gt;=AT$1033,AS1170&lt;=AT$1032),1,0)</f>
        <v>0</v>
      </c>
      <c r="AW1170" s="1163">
        <v>131</v>
      </c>
      <c r="AX1170" s="1164"/>
      <c r="AY1170" s="1165"/>
      <c r="AZ1170" s="1166"/>
      <c r="BA1170" s="587">
        <f>IF(AND(AY1170&gt;=AZ$1033,AY1170&lt;=AZ$1032),1,0)</f>
        <v>0</v>
      </c>
    </row>
    <row r="1171" spans="1:53" s="17" customFormat="1" ht="16.75" hidden="1" customHeight="1" outlineLevel="2">
      <c r="A1171" s="1163">
        <v>132</v>
      </c>
      <c r="B1171" s="1164"/>
      <c r="C1171" s="1165"/>
      <c r="D1171" s="1166"/>
      <c r="E1171" s="587">
        <f t="shared" ref="E1171:E1185" si="207">IF(AND(C1171&gt;=D$1033,C1171&lt;=D$1032),1,0)</f>
        <v>0</v>
      </c>
      <c r="G1171" s="1163">
        <v>132</v>
      </c>
      <c r="H1171" s="1164"/>
      <c r="I1171" s="1165"/>
      <c r="J1171" s="1166"/>
      <c r="K1171" s="587">
        <f t="shared" ref="K1171:K1234" si="208">IF(AND(I1171&gt;=J$1033,I1171&lt;=J$1032),1,0)</f>
        <v>0</v>
      </c>
      <c r="M1171" s="1163">
        <v>132</v>
      </c>
      <c r="N1171" s="1164"/>
      <c r="O1171" s="1165"/>
      <c r="P1171" s="1166"/>
      <c r="Q1171" s="587">
        <f t="shared" ref="Q1171:Q1234" si="209">IF(AND(O1171&gt;=P$1033,O1171&lt;=P$1032),1,0)</f>
        <v>0</v>
      </c>
      <c r="S1171" s="1163">
        <v>132</v>
      </c>
      <c r="T1171" s="1164"/>
      <c r="U1171" s="1165"/>
      <c r="V1171" s="1166"/>
      <c r="W1171" s="587">
        <f t="shared" ref="W1171:W1234" si="210">IF(AND(U1171&gt;=V$1033,U1171&lt;=V$1032),1,0)</f>
        <v>0</v>
      </c>
      <c r="Y1171" s="1163">
        <v>132</v>
      </c>
      <c r="Z1171" s="1164"/>
      <c r="AA1171" s="1165"/>
      <c r="AB1171" s="1166"/>
      <c r="AC1171" s="587">
        <f t="shared" ref="AC1171:AC1234" si="211">IF(AND(AA1171&gt;=AB$1033,AA1171&lt;=AB$1032),1,0)</f>
        <v>0</v>
      </c>
      <c r="AE1171" s="1163">
        <v>132</v>
      </c>
      <c r="AF1171" s="1164"/>
      <c r="AG1171" s="1165"/>
      <c r="AH1171" s="1166"/>
      <c r="AI1171" s="587">
        <f t="shared" ref="AI1171:AI1234" si="212">IF(AND(AG1171&gt;=AH$1033,AG1171&lt;=AH$1032),1,0)</f>
        <v>0</v>
      </c>
      <c r="AK1171" s="1163">
        <v>132</v>
      </c>
      <c r="AL1171" s="1164"/>
      <c r="AM1171" s="1165"/>
      <c r="AN1171" s="1166"/>
      <c r="AO1171" s="587">
        <f t="shared" ref="AO1171:AO1234" si="213">IF(AND(AM1171&gt;=AN$1033,AM1171&lt;=AN$1032),1,0)</f>
        <v>0</v>
      </c>
      <c r="AQ1171" s="1163">
        <v>132</v>
      </c>
      <c r="AR1171" s="1164"/>
      <c r="AS1171" s="1165"/>
      <c r="AT1171" s="1166"/>
      <c r="AU1171" s="587">
        <f t="shared" ref="AU1171:AU1234" si="214">IF(AND(AS1171&gt;=AT$1033,AS1171&lt;=AT$1032),1,0)</f>
        <v>0</v>
      </c>
      <c r="AW1171" s="1163">
        <v>132</v>
      </c>
      <c r="AX1171" s="1164"/>
      <c r="AY1171" s="1165"/>
      <c r="AZ1171" s="1166"/>
      <c r="BA1171" s="587">
        <f t="shared" ref="BA1171:BA1234" si="215">IF(AND(AY1171&gt;=AZ$1033,AY1171&lt;=AZ$1032),1,0)</f>
        <v>0</v>
      </c>
    </row>
    <row r="1172" spans="1:53" s="17" customFormat="1" ht="16.75" hidden="1" customHeight="1" outlineLevel="2">
      <c r="A1172" s="1163">
        <v>133</v>
      </c>
      <c r="B1172" s="1164"/>
      <c r="C1172" s="1165"/>
      <c r="D1172" s="1166"/>
      <c r="E1172" s="587">
        <f t="shared" si="207"/>
        <v>0</v>
      </c>
      <c r="G1172" s="1163">
        <v>133</v>
      </c>
      <c r="H1172" s="1164"/>
      <c r="I1172" s="1165"/>
      <c r="J1172" s="1166"/>
      <c r="K1172" s="587">
        <f t="shared" si="208"/>
        <v>0</v>
      </c>
      <c r="M1172" s="1163">
        <v>133</v>
      </c>
      <c r="N1172" s="1164"/>
      <c r="O1172" s="1165"/>
      <c r="P1172" s="1166"/>
      <c r="Q1172" s="587">
        <f t="shared" si="209"/>
        <v>0</v>
      </c>
      <c r="S1172" s="1163">
        <v>133</v>
      </c>
      <c r="T1172" s="1164"/>
      <c r="U1172" s="1165"/>
      <c r="V1172" s="1166"/>
      <c r="W1172" s="587">
        <f t="shared" si="210"/>
        <v>0</v>
      </c>
      <c r="Y1172" s="1163">
        <v>133</v>
      </c>
      <c r="Z1172" s="1164"/>
      <c r="AA1172" s="1165"/>
      <c r="AB1172" s="1166"/>
      <c r="AC1172" s="587">
        <f t="shared" si="211"/>
        <v>0</v>
      </c>
      <c r="AE1172" s="1163">
        <v>133</v>
      </c>
      <c r="AF1172" s="1164"/>
      <c r="AG1172" s="1165"/>
      <c r="AH1172" s="1166"/>
      <c r="AI1172" s="587">
        <f t="shared" si="212"/>
        <v>0</v>
      </c>
      <c r="AK1172" s="1163">
        <v>133</v>
      </c>
      <c r="AL1172" s="1164"/>
      <c r="AM1172" s="1165"/>
      <c r="AN1172" s="1166"/>
      <c r="AO1172" s="587">
        <f t="shared" si="213"/>
        <v>0</v>
      </c>
      <c r="AQ1172" s="1163">
        <v>133</v>
      </c>
      <c r="AR1172" s="1164"/>
      <c r="AS1172" s="1165"/>
      <c r="AT1172" s="1166"/>
      <c r="AU1172" s="587">
        <f t="shared" si="214"/>
        <v>0</v>
      </c>
      <c r="AW1172" s="1163">
        <v>133</v>
      </c>
      <c r="AX1172" s="1164"/>
      <c r="AY1172" s="1165"/>
      <c r="AZ1172" s="1166"/>
      <c r="BA1172" s="587">
        <f t="shared" si="215"/>
        <v>0</v>
      </c>
    </row>
    <row r="1173" spans="1:53" s="17" customFormat="1" ht="16.75" hidden="1" customHeight="1" outlineLevel="2">
      <c r="A1173" s="1163">
        <v>134</v>
      </c>
      <c r="B1173" s="1164"/>
      <c r="C1173" s="1165"/>
      <c r="D1173" s="1166"/>
      <c r="E1173" s="587">
        <f t="shared" si="207"/>
        <v>0</v>
      </c>
      <c r="G1173" s="1163">
        <v>134</v>
      </c>
      <c r="H1173" s="1164"/>
      <c r="I1173" s="1165"/>
      <c r="J1173" s="1166"/>
      <c r="K1173" s="587">
        <f t="shared" si="208"/>
        <v>0</v>
      </c>
      <c r="M1173" s="1163">
        <v>134</v>
      </c>
      <c r="N1173" s="1164"/>
      <c r="O1173" s="1165"/>
      <c r="P1173" s="1166"/>
      <c r="Q1173" s="587">
        <f t="shared" si="209"/>
        <v>0</v>
      </c>
      <c r="S1173" s="1163">
        <v>134</v>
      </c>
      <c r="T1173" s="1164"/>
      <c r="U1173" s="1165"/>
      <c r="V1173" s="1166"/>
      <c r="W1173" s="587">
        <f t="shared" si="210"/>
        <v>0</v>
      </c>
      <c r="Y1173" s="1163">
        <v>134</v>
      </c>
      <c r="Z1173" s="1164"/>
      <c r="AA1173" s="1165"/>
      <c r="AB1173" s="1166"/>
      <c r="AC1173" s="587">
        <f t="shared" si="211"/>
        <v>0</v>
      </c>
      <c r="AE1173" s="1163">
        <v>134</v>
      </c>
      <c r="AF1173" s="1164"/>
      <c r="AG1173" s="1165"/>
      <c r="AH1173" s="1166"/>
      <c r="AI1173" s="587">
        <f t="shared" si="212"/>
        <v>0</v>
      </c>
      <c r="AK1173" s="1163">
        <v>134</v>
      </c>
      <c r="AL1173" s="1164"/>
      <c r="AM1173" s="1165"/>
      <c r="AN1173" s="1166"/>
      <c r="AO1173" s="587">
        <f t="shared" si="213"/>
        <v>0</v>
      </c>
      <c r="AQ1173" s="1163">
        <v>134</v>
      </c>
      <c r="AR1173" s="1164"/>
      <c r="AS1173" s="1165"/>
      <c r="AT1173" s="1166"/>
      <c r="AU1173" s="587">
        <f t="shared" si="214"/>
        <v>0</v>
      </c>
      <c r="AW1173" s="1163">
        <v>134</v>
      </c>
      <c r="AX1173" s="1164"/>
      <c r="AY1173" s="1165"/>
      <c r="AZ1173" s="1166"/>
      <c r="BA1173" s="587">
        <f t="shared" si="215"/>
        <v>0</v>
      </c>
    </row>
    <row r="1174" spans="1:53" s="17" customFormat="1" ht="16.75" hidden="1" customHeight="1" outlineLevel="2">
      <c r="A1174" s="1163">
        <v>135</v>
      </c>
      <c r="B1174" s="1164"/>
      <c r="C1174" s="1165"/>
      <c r="D1174" s="1166"/>
      <c r="E1174" s="587">
        <f t="shared" si="207"/>
        <v>0</v>
      </c>
      <c r="G1174" s="1163">
        <v>135</v>
      </c>
      <c r="H1174" s="1164"/>
      <c r="I1174" s="1165"/>
      <c r="J1174" s="1166"/>
      <c r="K1174" s="587">
        <f t="shared" si="208"/>
        <v>0</v>
      </c>
      <c r="M1174" s="1163">
        <v>135</v>
      </c>
      <c r="N1174" s="1164"/>
      <c r="O1174" s="1165"/>
      <c r="P1174" s="1166"/>
      <c r="Q1174" s="587">
        <f t="shared" si="209"/>
        <v>0</v>
      </c>
      <c r="S1174" s="1163">
        <v>135</v>
      </c>
      <c r="T1174" s="1164"/>
      <c r="U1174" s="1165"/>
      <c r="V1174" s="1166"/>
      <c r="W1174" s="587">
        <f t="shared" si="210"/>
        <v>0</v>
      </c>
      <c r="Y1174" s="1163">
        <v>135</v>
      </c>
      <c r="Z1174" s="1164"/>
      <c r="AA1174" s="1165"/>
      <c r="AB1174" s="1166"/>
      <c r="AC1174" s="587">
        <f t="shared" si="211"/>
        <v>0</v>
      </c>
      <c r="AE1174" s="1163">
        <v>135</v>
      </c>
      <c r="AF1174" s="1164"/>
      <c r="AG1174" s="1165"/>
      <c r="AH1174" s="1166"/>
      <c r="AI1174" s="587">
        <f t="shared" si="212"/>
        <v>0</v>
      </c>
      <c r="AK1174" s="1163">
        <v>135</v>
      </c>
      <c r="AL1174" s="1164"/>
      <c r="AM1174" s="1165"/>
      <c r="AN1174" s="1166"/>
      <c r="AO1174" s="587">
        <f t="shared" si="213"/>
        <v>0</v>
      </c>
      <c r="AQ1174" s="1163">
        <v>135</v>
      </c>
      <c r="AR1174" s="1164"/>
      <c r="AS1174" s="1165"/>
      <c r="AT1174" s="1166"/>
      <c r="AU1174" s="587">
        <f t="shared" si="214"/>
        <v>0</v>
      </c>
      <c r="AW1174" s="1163">
        <v>135</v>
      </c>
      <c r="AX1174" s="1164"/>
      <c r="AY1174" s="1165"/>
      <c r="AZ1174" s="1166"/>
      <c r="BA1174" s="587">
        <f t="shared" si="215"/>
        <v>0</v>
      </c>
    </row>
    <row r="1175" spans="1:53" s="17" customFormat="1" ht="16.75" hidden="1" customHeight="1" outlineLevel="2">
      <c r="A1175" s="1163">
        <v>136</v>
      </c>
      <c r="B1175" s="1164"/>
      <c r="C1175" s="1165"/>
      <c r="D1175" s="1166"/>
      <c r="E1175" s="587">
        <f t="shared" si="207"/>
        <v>0</v>
      </c>
      <c r="G1175" s="1163">
        <v>136</v>
      </c>
      <c r="H1175" s="1164"/>
      <c r="I1175" s="1165"/>
      <c r="J1175" s="1166"/>
      <c r="K1175" s="587">
        <f t="shared" si="208"/>
        <v>0</v>
      </c>
      <c r="M1175" s="1163">
        <v>136</v>
      </c>
      <c r="N1175" s="1164"/>
      <c r="O1175" s="1165"/>
      <c r="P1175" s="1166"/>
      <c r="Q1175" s="587">
        <f t="shared" si="209"/>
        <v>0</v>
      </c>
      <c r="S1175" s="1163">
        <v>136</v>
      </c>
      <c r="T1175" s="1164"/>
      <c r="U1175" s="1165"/>
      <c r="V1175" s="1166"/>
      <c r="W1175" s="587">
        <f t="shared" si="210"/>
        <v>0</v>
      </c>
      <c r="Y1175" s="1163">
        <v>136</v>
      </c>
      <c r="Z1175" s="1164"/>
      <c r="AA1175" s="1165"/>
      <c r="AB1175" s="1166"/>
      <c r="AC1175" s="587">
        <f t="shared" si="211"/>
        <v>0</v>
      </c>
      <c r="AE1175" s="1163">
        <v>136</v>
      </c>
      <c r="AF1175" s="1164"/>
      <c r="AG1175" s="1165"/>
      <c r="AH1175" s="1166"/>
      <c r="AI1175" s="587">
        <f t="shared" si="212"/>
        <v>0</v>
      </c>
      <c r="AK1175" s="1163">
        <v>136</v>
      </c>
      <c r="AL1175" s="1164"/>
      <c r="AM1175" s="1165"/>
      <c r="AN1175" s="1166"/>
      <c r="AO1175" s="587">
        <f t="shared" si="213"/>
        <v>0</v>
      </c>
      <c r="AQ1175" s="1163">
        <v>136</v>
      </c>
      <c r="AR1175" s="1164"/>
      <c r="AS1175" s="1165"/>
      <c r="AT1175" s="1166"/>
      <c r="AU1175" s="587">
        <f t="shared" si="214"/>
        <v>0</v>
      </c>
      <c r="AW1175" s="1163">
        <v>136</v>
      </c>
      <c r="AX1175" s="1164"/>
      <c r="AY1175" s="1165"/>
      <c r="AZ1175" s="1166"/>
      <c r="BA1175" s="587">
        <f t="shared" si="215"/>
        <v>0</v>
      </c>
    </row>
    <row r="1176" spans="1:53" s="17" customFormat="1" ht="16.75" hidden="1" customHeight="1" outlineLevel="2">
      <c r="A1176" s="1163">
        <v>137</v>
      </c>
      <c r="B1176" s="1164"/>
      <c r="C1176" s="1165"/>
      <c r="D1176" s="1166"/>
      <c r="E1176" s="587">
        <f t="shared" si="207"/>
        <v>0</v>
      </c>
      <c r="G1176" s="1163">
        <v>137</v>
      </c>
      <c r="H1176" s="1164"/>
      <c r="I1176" s="1165"/>
      <c r="J1176" s="1166"/>
      <c r="K1176" s="587">
        <f t="shared" si="208"/>
        <v>0</v>
      </c>
      <c r="M1176" s="1163">
        <v>137</v>
      </c>
      <c r="N1176" s="1164"/>
      <c r="O1176" s="1165"/>
      <c r="P1176" s="1166"/>
      <c r="Q1176" s="587">
        <f t="shared" si="209"/>
        <v>0</v>
      </c>
      <c r="S1176" s="1163">
        <v>137</v>
      </c>
      <c r="T1176" s="1164"/>
      <c r="U1176" s="1165"/>
      <c r="V1176" s="1166"/>
      <c r="W1176" s="587">
        <f t="shared" si="210"/>
        <v>0</v>
      </c>
      <c r="Y1176" s="1163">
        <v>137</v>
      </c>
      <c r="Z1176" s="1164"/>
      <c r="AA1176" s="1165"/>
      <c r="AB1176" s="1166"/>
      <c r="AC1176" s="587">
        <f t="shared" si="211"/>
        <v>0</v>
      </c>
      <c r="AE1176" s="1163">
        <v>137</v>
      </c>
      <c r="AF1176" s="1164"/>
      <c r="AG1176" s="1165"/>
      <c r="AH1176" s="1166"/>
      <c r="AI1176" s="587">
        <f t="shared" si="212"/>
        <v>0</v>
      </c>
      <c r="AK1176" s="1163">
        <v>137</v>
      </c>
      <c r="AL1176" s="1164"/>
      <c r="AM1176" s="1165"/>
      <c r="AN1176" s="1166"/>
      <c r="AO1176" s="587">
        <f t="shared" si="213"/>
        <v>0</v>
      </c>
      <c r="AQ1176" s="1163">
        <v>137</v>
      </c>
      <c r="AR1176" s="1164"/>
      <c r="AS1176" s="1165"/>
      <c r="AT1176" s="1166"/>
      <c r="AU1176" s="587">
        <f t="shared" si="214"/>
        <v>0</v>
      </c>
      <c r="AW1176" s="1163">
        <v>137</v>
      </c>
      <c r="AX1176" s="1164"/>
      <c r="AY1176" s="1165"/>
      <c r="AZ1176" s="1166"/>
      <c r="BA1176" s="587">
        <f t="shared" si="215"/>
        <v>0</v>
      </c>
    </row>
    <row r="1177" spans="1:53" s="17" customFormat="1" ht="16.75" hidden="1" customHeight="1" outlineLevel="2">
      <c r="A1177" s="1163">
        <v>138</v>
      </c>
      <c r="B1177" s="1164"/>
      <c r="C1177" s="1165"/>
      <c r="D1177" s="1166"/>
      <c r="E1177" s="587">
        <f t="shared" si="207"/>
        <v>0</v>
      </c>
      <c r="G1177" s="1163">
        <v>138</v>
      </c>
      <c r="H1177" s="1164"/>
      <c r="I1177" s="1165"/>
      <c r="J1177" s="1166"/>
      <c r="K1177" s="587">
        <f t="shared" si="208"/>
        <v>0</v>
      </c>
      <c r="M1177" s="1163">
        <v>138</v>
      </c>
      <c r="N1177" s="1164"/>
      <c r="O1177" s="1165"/>
      <c r="P1177" s="1166"/>
      <c r="Q1177" s="587">
        <f t="shared" si="209"/>
        <v>0</v>
      </c>
      <c r="S1177" s="1163">
        <v>138</v>
      </c>
      <c r="T1177" s="1164"/>
      <c r="U1177" s="1165"/>
      <c r="V1177" s="1166"/>
      <c r="W1177" s="587">
        <f t="shared" si="210"/>
        <v>0</v>
      </c>
      <c r="Y1177" s="1163">
        <v>138</v>
      </c>
      <c r="Z1177" s="1164"/>
      <c r="AA1177" s="1165"/>
      <c r="AB1177" s="1166"/>
      <c r="AC1177" s="587">
        <f t="shared" si="211"/>
        <v>0</v>
      </c>
      <c r="AE1177" s="1163">
        <v>138</v>
      </c>
      <c r="AF1177" s="1164"/>
      <c r="AG1177" s="1165"/>
      <c r="AH1177" s="1166"/>
      <c r="AI1177" s="587">
        <f t="shared" si="212"/>
        <v>0</v>
      </c>
      <c r="AK1177" s="1163">
        <v>138</v>
      </c>
      <c r="AL1177" s="1164"/>
      <c r="AM1177" s="1165"/>
      <c r="AN1177" s="1166"/>
      <c r="AO1177" s="587">
        <f t="shared" si="213"/>
        <v>0</v>
      </c>
      <c r="AQ1177" s="1163">
        <v>138</v>
      </c>
      <c r="AR1177" s="1164"/>
      <c r="AS1177" s="1165"/>
      <c r="AT1177" s="1166"/>
      <c r="AU1177" s="587">
        <f t="shared" si="214"/>
        <v>0</v>
      </c>
      <c r="AW1177" s="1163">
        <v>138</v>
      </c>
      <c r="AX1177" s="1164"/>
      <c r="AY1177" s="1165"/>
      <c r="AZ1177" s="1166"/>
      <c r="BA1177" s="587">
        <f t="shared" si="215"/>
        <v>0</v>
      </c>
    </row>
    <row r="1178" spans="1:53" s="17" customFormat="1" ht="16.75" hidden="1" customHeight="1" outlineLevel="2">
      <c r="A1178" s="1163">
        <v>139</v>
      </c>
      <c r="B1178" s="1164"/>
      <c r="C1178" s="1165"/>
      <c r="D1178" s="1166"/>
      <c r="E1178" s="587">
        <f t="shared" si="207"/>
        <v>0</v>
      </c>
      <c r="G1178" s="1163">
        <v>139</v>
      </c>
      <c r="H1178" s="1164"/>
      <c r="I1178" s="1165"/>
      <c r="J1178" s="1166"/>
      <c r="K1178" s="587">
        <f t="shared" si="208"/>
        <v>0</v>
      </c>
      <c r="M1178" s="1163">
        <v>139</v>
      </c>
      <c r="N1178" s="1164"/>
      <c r="O1178" s="1165"/>
      <c r="P1178" s="1166"/>
      <c r="Q1178" s="587">
        <f t="shared" si="209"/>
        <v>0</v>
      </c>
      <c r="S1178" s="1163">
        <v>139</v>
      </c>
      <c r="T1178" s="1164"/>
      <c r="U1178" s="1165"/>
      <c r="V1178" s="1166"/>
      <c r="W1178" s="587">
        <f t="shared" si="210"/>
        <v>0</v>
      </c>
      <c r="Y1178" s="1163">
        <v>139</v>
      </c>
      <c r="Z1178" s="1164"/>
      <c r="AA1178" s="1165"/>
      <c r="AB1178" s="1166"/>
      <c r="AC1178" s="587">
        <f t="shared" si="211"/>
        <v>0</v>
      </c>
      <c r="AE1178" s="1163">
        <v>139</v>
      </c>
      <c r="AF1178" s="1164"/>
      <c r="AG1178" s="1165"/>
      <c r="AH1178" s="1166"/>
      <c r="AI1178" s="587">
        <f t="shared" si="212"/>
        <v>0</v>
      </c>
      <c r="AK1178" s="1163">
        <v>139</v>
      </c>
      <c r="AL1178" s="1164"/>
      <c r="AM1178" s="1165"/>
      <c r="AN1178" s="1166"/>
      <c r="AO1178" s="587">
        <f t="shared" si="213"/>
        <v>0</v>
      </c>
      <c r="AQ1178" s="1163">
        <v>139</v>
      </c>
      <c r="AR1178" s="1164"/>
      <c r="AS1178" s="1165"/>
      <c r="AT1178" s="1166"/>
      <c r="AU1178" s="587">
        <f t="shared" si="214"/>
        <v>0</v>
      </c>
      <c r="AW1178" s="1163">
        <v>139</v>
      </c>
      <c r="AX1178" s="1164"/>
      <c r="AY1178" s="1165"/>
      <c r="AZ1178" s="1166"/>
      <c r="BA1178" s="587">
        <f t="shared" si="215"/>
        <v>0</v>
      </c>
    </row>
    <row r="1179" spans="1:53" s="17" customFormat="1" ht="16.75" hidden="1" customHeight="1" outlineLevel="2">
      <c r="A1179" s="1163">
        <v>140</v>
      </c>
      <c r="B1179" s="1164"/>
      <c r="C1179" s="1165"/>
      <c r="D1179" s="1166"/>
      <c r="E1179" s="587">
        <f t="shared" si="207"/>
        <v>0</v>
      </c>
      <c r="G1179" s="1163">
        <v>140</v>
      </c>
      <c r="H1179" s="1164"/>
      <c r="I1179" s="1165"/>
      <c r="J1179" s="1166"/>
      <c r="K1179" s="587">
        <f t="shared" si="208"/>
        <v>0</v>
      </c>
      <c r="M1179" s="1163">
        <v>140</v>
      </c>
      <c r="N1179" s="1164"/>
      <c r="O1179" s="1165"/>
      <c r="P1179" s="1166"/>
      <c r="Q1179" s="587">
        <f t="shared" si="209"/>
        <v>0</v>
      </c>
      <c r="S1179" s="1163">
        <v>140</v>
      </c>
      <c r="T1179" s="1164"/>
      <c r="U1179" s="1165"/>
      <c r="V1179" s="1166"/>
      <c r="W1179" s="587">
        <f t="shared" si="210"/>
        <v>0</v>
      </c>
      <c r="Y1179" s="1163">
        <v>140</v>
      </c>
      <c r="Z1179" s="1164"/>
      <c r="AA1179" s="1165"/>
      <c r="AB1179" s="1166"/>
      <c r="AC1179" s="587">
        <f t="shared" si="211"/>
        <v>0</v>
      </c>
      <c r="AE1179" s="1163">
        <v>140</v>
      </c>
      <c r="AF1179" s="1164"/>
      <c r="AG1179" s="1165"/>
      <c r="AH1179" s="1166"/>
      <c r="AI1179" s="587">
        <f t="shared" si="212"/>
        <v>0</v>
      </c>
      <c r="AK1179" s="1163">
        <v>140</v>
      </c>
      <c r="AL1179" s="1164"/>
      <c r="AM1179" s="1165"/>
      <c r="AN1179" s="1166"/>
      <c r="AO1179" s="587">
        <f t="shared" si="213"/>
        <v>0</v>
      </c>
      <c r="AQ1179" s="1163">
        <v>140</v>
      </c>
      <c r="AR1179" s="1164"/>
      <c r="AS1179" s="1165"/>
      <c r="AT1179" s="1166"/>
      <c r="AU1179" s="587">
        <f t="shared" si="214"/>
        <v>0</v>
      </c>
      <c r="AW1179" s="1163">
        <v>140</v>
      </c>
      <c r="AX1179" s="1164"/>
      <c r="AY1179" s="1165"/>
      <c r="AZ1179" s="1166"/>
      <c r="BA1179" s="587">
        <f t="shared" si="215"/>
        <v>0</v>
      </c>
    </row>
    <row r="1180" spans="1:53" s="17" customFormat="1" ht="16.75" hidden="1" customHeight="1" outlineLevel="2">
      <c r="A1180" s="1163">
        <v>141</v>
      </c>
      <c r="B1180" s="1164"/>
      <c r="C1180" s="1165"/>
      <c r="D1180" s="1166"/>
      <c r="E1180" s="587">
        <f t="shared" si="207"/>
        <v>0</v>
      </c>
      <c r="G1180" s="1163">
        <v>141</v>
      </c>
      <c r="H1180" s="1164"/>
      <c r="I1180" s="1165"/>
      <c r="J1180" s="1166"/>
      <c r="K1180" s="587">
        <f t="shared" si="208"/>
        <v>0</v>
      </c>
      <c r="M1180" s="1163">
        <v>141</v>
      </c>
      <c r="N1180" s="1164"/>
      <c r="O1180" s="1165"/>
      <c r="P1180" s="1166"/>
      <c r="Q1180" s="587">
        <f t="shared" si="209"/>
        <v>0</v>
      </c>
      <c r="S1180" s="1163">
        <v>141</v>
      </c>
      <c r="T1180" s="1164"/>
      <c r="U1180" s="1165"/>
      <c r="V1180" s="1166"/>
      <c r="W1180" s="587">
        <f t="shared" si="210"/>
        <v>0</v>
      </c>
      <c r="Y1180" s="1163">
        <v>141</v>
      </c>
      <c r="Z1180" s="1164"/>
      <c r="AA1180" s="1165"/>
      <c r="AB1180" s="1166"/>
      <c r="AC1180" s="587">
        <f t="shared" si="211"/>
        <v>0</v>
      </c>
      <c r="AE1180" s="1163">
        <v>141</v>
      </c>
      <c r="AF1180" s="1164"/>
      <c r="AG1180" s="1165"/>
      <c r="AH1180" s="1166"/>
      <c r="AI1180" s="587">
        <f t="shared" si="212"/>
        <v>0</v>
      </c>
      <c r="AK1180" s="1163">
        <v>141</v>
      </c>
      <c r="AL1180" s="1164"/>
      <c r="AM1180" s="1165"/>
      <c r="AN1180" s="1166"/>
      <c r="AO1180" s="587">
        <f t="shared" si="213"/>
        <v>0</v>
      </c>
      <c r="AQ1180" s="1163">
        <v>141</v>
      </c>
      <c r="AR1180" s="1164"/>
      <c r="AS1180" s="1165"/>
      <c r="AT1180" s="1166"/>
      <c r="AU1180" s="587">
        <f t="shared" si="214"/>
        <v>0</v>
      </c>
      <c r="AW1180" s="1163">
        <v>141</v>
      </c>
      <c r="AX1180" s="1164"/>
      <c r="AY1180" s="1165"/>
      <c r="AZ1180" s="1166"/>
      <c r="BA1180" s="587">
        <f t="shared" si="215"/>
        <v>0</v>
      </c>
    </row>
    <row r="1181" spans="1:53" s="17" customFormat="1" ht="16.75" hidden="1" customHeight="1" outlineLevel="2">
      <c r="A1181" s="1163">
        <v>142</v>
      </c>
      <c r="B1181" s="1164"/>
      <c r="C1181" s="1165"/>
      <c r="D1181" s="1166"/>
      <c r="E1181" s="587">
        <f t="shared" si="207"/>
        <v>0</v>
      </c>
      <c r="G1181" s="1163">
        <v>142</v>
      </c>
      <c r="H1181" s="1164"/>
      <c r="I1181" s="1165"/>
      <c r="J1181" s="1166"/>
      <c r="K1181" s="587">
        <f t="shared" si="208"/>
        <v>0</v>
      </c>
      <c r="M1181" s="1163">
        <v>142</v>
      </c>
      <c r="N1181" s="1164"/>
      <c r="O1181" s="1165"/>
      <c r="P1181" s="1166"/>
      <c r="Q1181" s="587">
        <f t="shared" si="209"/>
        <v>0</v>
      </c>
      <c r="S1181" s="1163">
        <v>142</v>
      </c>
      <c r="T1181" s="1164"/>
      <c r="U1181" s="1165"/>
      <c r="V1181" s="1166"/>
      <c r="W1181" s="587">
        <f t="shared" si="210"/>
        <v>0</v>
      </c>
      <c r="Y1181" s="1163">
        <v>142</v>
      </c>
      <c r="Z1181" s="1164"/>
      <c r="AA1181" s="1165"/>
      <c r="AB1181" s="1166"/>
      <c r="AC1181" s="587">
        <f t="shared" si="211"/>
        <v>0</v>
      </c>
      <c r="AE1181" s="1163">
        <v>142</v>
      </c>
      <c r="AF1181" s="1164"/>
      <c r="AG1181" s="1165"/>
      <c r="AH1181" s="1166"/>
      <c r="AI1181" s="587">
        <f t="shared" si="212"/>
        <v>0</v>
      </c>
      <c r="AK1181" s="1163">
        <v>142</v>
      </c>
      <c r="AL1181" s="1164"/>
      <c r="AM1181" s="1165"/>
      <c r="AN1181" s="1166"/>
      <c r="AO1181" s="587">
        <f t="shared" si="213"/>
        <v>0</v>
      </c>
      <c r="AQ1181" s="1163">
        <v>142</v>
      </c>
      <c r="AR1181" s="1164"/>
      <c r="AS1181" s="1165"/>
      <c r="AT1181" s="1166"/>
      <c r="AU1181" s="587">
        <f t="shared" si="214"/>
        <v>0</v>
      </c>
      <c r="AW1181" s="1163">
        <v>142</v>
      </c>
      <c r="AX1181" s="1164"/>
      <c r="AY1181" s="1165"/>
      <c r="AZ1181" s="1166"/>
      <c r="BA1181" s="587">
        <f t="shared" si="215"/>
        <v>0</v>
      </c>
    </row>
    <row r="1182" spans="1:53" s="17" customFormat="1" ht="16.75" hidden="1" customHeight="1" outlineLevel="2">
      <c r="A1182" s="1163">
        <v>143</v>
      </c>
      <c r="B1182" s="1164"/>
      <c r="C1182" s="1165"/>
      <c r="D1182" s="1166"/>
      <c r="E1182" s="587">
        <f t="shared" si="207"/>
        <v>0</v>
      </c>
      <c r="G1182" s="1163">
        <v>143</v>
      </c>
      <c r="H1182" s="1164"/>
      <c r="I1182" s="1165"/>
      <c r="J1182" s="1166"/>
      <c r="K1182" s="587">
        <f t="shared" si="208"/>
        <v>0</v>
      </c>
      <c r="M1182" s="1163">
        <v>143</v>
      </c>
      <c r="N1182" s="1164"/>
      <c r="O1182" s="1165"/>
      <c r="P1182" s="1166"/>
      <c r="Q1182" s="587">
        <f t="shared" si="209"/>
        <v>0</v>
      </c>
      <c r="S1182" s="1163">
        <v>143</v>
      </c>
      <c r="T1182" s="1164"/>
      <c r="U1182" s="1165"/>
      <c r="V1182" s="1166"/>
      <c r="W1182" s="587">
        <f t="shared" si="210"/>
        <v>0</v>
      </c>
      <c r="Y1182" s="1163">
        <v>143</v>
      </c>
      <c r="Z1182" s="1164"/>
      <c r="AA1182" s="1165"/>
      <c r="AB1182" s="1166"/>
      <c r="AC1182" s="587">
        <f t="shared" si="211"/>
        <v>0</v>
      </c>
      <c r="AE1182" s="1163">
        <v>143</v>
      </c>
      <c r="AF1182" s="1164"/>
      <c r="AG1182" s="1165"/>
      <c r="AH1182" s="1166"/>
      <c r="AI1182" s="587">
        <f t="shared" si="212"/>
        <v>0</v>
      </c>
      <c r="AK1182" s="1163">
        <v>143</v>
      </c>
      <c r="AL1182" s="1164"/>
      <c r="AM1182" s="1165"/>
      <c r="AN1182" s="1166"/>
      <c r="AO1182" s="587">
        <f t="shared" si="213"/>
        <v>0</v>
      </c>
      <c r="AQ1182" s="1163">
        <v>143</v>
      </c>
      <c r="AR1182" s="1164"/>
      <c r="AS1182" s="1165"/>
      <c r="AT1182" s="1166"/>
      <c r="AU1182" s="587">
        <f t="shared" si="214"/>
        <v>0</v>
      </c>
      <c r="AW1182" s="1163">
        <v>143</v>
      </c>
      <c r="AX1182" s="1164"/>
      <c r="AY1182" s="1165"/>
      <c r="AZ1182" s="1166"/>
      <c r="BA1182" s="587">
        <f t="shared" si="215"/>
        <v>0</v>
      </c>
    </row>
    <row r="1183" spans="1:53" s="17" customFormat="1" ht="16.75" hidden="1" customHeight="1" outlineLevel="2">
      <c r="A1183" s="1163">
        <v>144</v>
      </c>
      <c r="B1183" s="1164"/>
      <c r="C1183" s="1165"/>
      <c r="D1183" s="1166"/>
      <c r="E1183" s="587">
        <f t="shared" si="207"/>
        <v>0</v>
      </c>
      <c r="G1183" s="1163">
        <v>144</v>
      </c>
      <c r="H1183" s="1164"/>
      <c r="I1183" s="1165"/>
      <c r="J1183" s="1166"/>
      <c r="K1183" s="587">
        <f t="shared" si="208"/>
        <v>0</v>
      </c>
      <c r="M1183" s="1163">
        <v>144</v>
      </c>
      <c r="N1183" s="1164"/>
      <c r="O1183" s="1165"/>
      <c r="P1183" s="1166"/>
      <c r="Q1183" s="587">
        <f t="shared" si="209"/>
        <v>0</v>
      </c>
      <c r="S1183" s="1163">
        <v>144</v>
      </c>
      <c r="T1183" s="1164"/>
      <c r="U1183" s="1165"/>
      <c r="V1183" s="1166"/>
      <c r="W1183" s="587">
        <f t="shared" si="210"/>
        <v>0</v>
      </c>
      <c r="Y1183" s="1163">
        <v>144</v>
      </c>
      <c r="Z1183" s="1164"/>
      <c r="AA1183" s="1165"/>
      <c r="AB1183" s="1166"/>
      <c r="AC1183" s="587">
        <f t="shared" si="211"/>
        <v>0</v>
      </c>
      <c r="AE1183" s="1163">
        <v>144</v>
      </c>
      <c r="AF1183" s="1164"/>
      <c r="AG1183" s="1165"/>
      <c r="AH1183" s="1166"/>
      <c r="AI1183" s="587">
        <f t="shared" si="212"/>
        <v>0</v>
      </c>
      <c r="AK1183" s="1163">
        <v>144</v>
      </c>
      <c r="AL1183" s="1164"/>
      <c r="AM1183" s="1165"/>
      <c r="AN1183" s="1166"/>
      <c r="AO1183" s="587">
        <f t="shared" si="213"/>
        <v>0</v>
      </c>
      <c r="AQ1183" s="1163">
        <v>144</v>
      </c>
      <c r="AR1183" s="1164"/>
      <c r="AS1183" s="1165"/>
      <c r="AT1183" s="1166"/>
      <c r="AU1183" s="587">
        <f t="shared" si="214"/>
        <v>0</v>
      </c>
      <c r="AW1183" s="1163">
        <v>144</v>
      </c>
      <c r="AX1183" s="1164"/>
      <c r="AY1183" s="1165"/>
      <c r="AZ1183" s="1166"/>
      <c r="BA1183" s="587">
        <f t="shared" si="215"/>
        <v>0</v>
      </c>
    </row>
    <row r="1184" spans="1:53" s="17" customFormat="1" ht="16.75" hidden="1" customHeight="1" outlineLevel="2">
      <c r="A1184" s="1163">
        <v>145</v>
      </c>
      <c r="B1184" s="1164"/>
      <c r="C1184" s="1165"/>
      <c r="D1184" s="1166"/>
      <c r="E1184" s="587">
        <f t="shared" si="207"/>
        <v>0</v>
      </c>
      <c r="G1184" s="1163">
        <v>145</v>
      </c>
      <c r="H1184" s="1164"/>
      <c r="I1184" s="1165"/>
      <c r="J1184" s="1166"/>
      <c r="K1184" s="587">
        <f t="shared" si="208"/>
        <v>0</v>
      </c>
      <c r="M1184" s="1163">
        <v>145</v>
      </c>
      <c r="N1184" s="1164"/>
      <c r="O1184" s="1165"/>
      <c r="P1184" s="1166"/>
      <c r="Q1184" s="587">
        <f t="shared" si="209"/>
        <v>0</v>
      </c>
      <c r="S1184" s="1163">
        <v>145</v>
      </c>
      <c r="T1184" s="1164"/>
      <c r="U1184" s="1165"/>
      <c r="V1184" s="1166"/>
      <c r="W1184" s="587">
        <f t="shared" si="210"/>
        <v>0</v>
      </c>
      <c r="Y1184" s="1163">
        <v>145</v>
      </c>
      <c r="Z1184" s="1164"/>
      <c r="AA1184" s="1165"/>
      <c r="AB1184" s="1166"/>
      <c r="AC1184" s="587">
        <f t="shared" si="211"/>
        <v>0</v>
      </c>
      <c r="AE1184" s="1163">
        <v>145</v>
      </c>
      <c r="AF1184" s="1164"/>
      <c r="AG1184" s="1165"/>
      <c r="AH1184" s="1166"/>
      <c r="AI1184" s="587">
        <f t="shared" si="212"/>
        <v>0</v>
      </c>
      <c r="AK1184" s="1163">
        <v>145</v>
      </c>
      <c r="AL1184" s="1164"/>
      <c r="AM1184" s="1165"/>
      <c r="AN1184" s="1166"/>
      <c r="AO1184" s="587">
        <f t="shared" si="213"/>
        <v>0</v>
      </c>
      <c r="AQ1184" s="1163">
        <v>145</v>
      </c>
      <c r="AR1184" s="1164"/>
      <c r="AS1184" s="1165"/>
      <c r="AT1184" s="1166"/>
      <c r="AU1184" s="587">
        <f t="shared" si="214"/>
        <v>0</v>
      </c>
      <c r="AW1184" s="1163">
        <v>145</v>
      </c>
      <c r="AX1184" s="1164"/>
      <c r="AY1184" s="1165"/>
      <c r="AZ1184" s="1166"/>
      <c r="BA1184" s="587">
        <f t="shared" si="215"/>
        <v>0</v>
      </c>
    </row>
    <row r="1185" spans="1:53" s="17" customFormat="1" ht="16.75" hidden="1" customHeight="1" outlineLevel="2">
      <c r="A1185" s="1163">
        <v>146</v>
      </c>
      <c r="B1185" s="1164"/>
      <c r="C1185" s="1165"/>
      <c r="D1185" s="1166"/>
      <c r="E1185" s="587">
        <f t="shared" si="207"/>
        <v>0</v>
      </c>
      <c r="G1185" s="1163">
        <v>146</v>
      </c>
      <c r="H1185" s="1164"/>
      <c r="I1185" s="1165"/>
      <c r="J1185" s="1166"/>
      <c r="K1185" s="587">
        <f t="shared" si="208"/>
        <v>0</v>
      </c>
      <c r="M1185" s="1163">
        <v>146</v>
      </c>
      <c r="N1185" s="1164"/>
      <c r="O1185" s="1165"/>
      <c r="P1185" s="1166"/>
      <c r="Q1185" s="587">
        <f t="shared" si="209"/>
        <v>0</v>
      </c>
      <c r="S1185" s="1163">
        <v>146</v>
      </c>
      <c r="T1185" s="1164"/>
      <c r="U1185" s="1165"/>
      <c r="V1185" s="1166"/>
      <c r="W1185" s="587">
        <f t="shared" si="210"/>
        <v>0</v>
      </c>
      <c r="Y1185" s="1163">
        <v>146</v>
      </c>
      <c r="Z1185" s="1164"/>
      <c r="AA1185" s="1165"/>
      <c r="AB1185" s="1166"/>
      <c r="AC1185" s="587">
        <f t="shared" si="211"/>
        <v>0</v>
      </c>
      <c r="AE1185" s="1163">
        <v>146</v>
      </c>
      <c r="AF1185" s="1164"/>
      <c r="AG1185" s="1165"/>
      <c r="AH1185" s="1166"/>
      <c r="AI1185" s="587">
        <f t="shared" si="212"/>
        <v>0</v>
      </c>
      <c r="AK1185" s="1163">
        <v>146</v>
      </c>
      <c r="AL1185" s="1164"/>
      <c r="AM1185" s="1165"/>
      <c r="AN1185" s="1166"/>
      <c r="AO1185" s="587">
        <f t="shared" si="213"/>
        <v>0</v>
      </c>
      <c r="AQ1185" s="1163">
        <v>146</v>
      </c>
      <c r="AR1185" s="1164"/>
      <c r="AS1185" s="1165"/>
      <c r="AT1185" s="1166"/>
      <c r="AU1185" s="587">
        <f t="shared" si="214"/>
        <v>0</v>
      </c>
      <c r="AW1185" s="1163">
        <v>146</v>
      </c>
      <c r="AX1185" s="1164"/>
      <c r="AY1185" s="1165"/>
      <c r="AZ1185" s="1166"/>
      <c r="BA1185" s="587">
        <f t="shared" si="215"/>
        <v>0</v>
      </c>
    </row>
    <row r="1186" spans="1:53" s="17" customFormat="1" ht="16.75" hidden="1" customHeight="1" outlineLevel="2">
      <c r="A1186" s="1163">
        <v>147</v>
      </c>
      <c r="B1186" s="1164"/>
      <c r="C1186" s="1165"/>
      <c r="D1186" s="1166"/>
      <c r="E1186" s="587">
        <f t="shared" si="144"/>
        <v>0</v>
      </c>
      <c r="G1186" s="1163">
        <v>147</v>
      </c>
      <c r="H1186" s="1164"/>
      <c r="I1186" s="1165"/>
      <c r="J1186" s="1166"/>
      <c r="K1186" s="587">
        <f t="shared" si="208"/>
        <v>0</v>
      </c>
      <c r="M1186" s="1163">
        <v>147</v>
      </c>
      <c r="N1186" s="1164"/>
      <c r="O1186" s="1165"/>
      <c r="P1186" s="1166"/>
      <c r="Q1186" s="587">
        <f t="shared" si="209"/>
        <v>0</v>
      </c>
      <c r="S1186" s="1163">
        <v>147</v>
      </c>
      <c r="T1186" s="1164"/>
      <c r="U1186" s="1165"/>
      <c r="V1186" s="1166"/>
      <c r="W1186" s="587">
        <f t="shared" si="210"/>
        <v>0</v>
      </c>
      <c r="Y1186" s="1163">
        <v>147</v>
      </c>
      <c r="Z1186" s="1164"/>
      <c r="AA1186" s="1165"/>
      <c r="AB1186" s="1166"/>
      <c r="AC1186" s="587">
        <f t="shared" si="211"/>
        <v>0</v>
      </c>
      <c r="AE1186" s="1163">
        <v>147</v>
      </c>
      <c r="AF1186" s="1164"/>
      <c r="AG1186" s="1165"/>
      <c r="AH1186" s="1166"/>
      <c r="AI1186" s="587">
        <f t="shared" si="212"/>
        <v>0</v>
      </c>
      <c r="AK1186" s="1163">
        <v>147</v>
      </c>
      <c r="AL1186" s="1164"/>
      <c r="AM1186" s="1165"/>
      <c r="AN1186" s="1166"/>
      <c r="AO1186" s="587">
        <f t="shared" si="213"/>
        <v>0</v>
      </c>
      <c r="AQ1186" s="1163">
        <v>147</v>
      </c>
      <c r="AR1186" s="1164"/>
      <c r="AS1186" s="1165"/>
      <c r="AT1186" s="1166"/>
      <c r="AU1186" s="587">
        <f t="shared" si="214"/>
        <v>0</v>
      </c>
      <c r="AW1186" s="1163">
        <v>147</v>
      </c>
      <c r="AX1186" s="1164"/>
      <c r="AY1186" s="1165"/>
      <c r="AZ1186" s="1166"/>
      <c r="BA1186" s="587">
        <f t="shared" si="215"/>
        <v>0</v>
      </c>
    </row>
    <row r="1187" spans="1:53" s="17" customFormat="1" ht="16.75" hidden="1" customHeight="1" outlineLevel="2">
      <c r="A1187" s="1163">
        <v>148</v>
      </c>
      <c r="B1187" s="1164"/>
      <c r="C1187" s="1165"/>
      <c r="D1187" s="1166"/>
      <c r="E1187" s="587">
        <f t="shared" si="144"/>
        <v>0</v>
      </c>
      <c r="G1187" s="1163">
        <v>148</v>
      </c>
      <c r="H1187" s="1164"/>
      <c r="I1187" s="1165"/>
      <c r="J1187" s="1166"/>
      <c r="K1187" s="587">
        <f t="shared" si="208"/>
        <v>0</v>
      </c>
      <c r="M1187" s="1163">
        <v>148</v>
      </c>
      <c r="N1187" s="1164"/>
      <c r="O1187" s="1165"/>
      <c r="P1187" s="1166"/>
      <c r="Q1187" s="587">
        <f t="shared" si="209"/>
        <v>0</v>
      </c>
      <c r="S1187" s="1163">
        <v>148</v>
      </c>
      <c r="T1187" s="1164"/>
      <c r="U1187" s="1165"/>
      <c r="V1187" s="1166"/>
      <c r="W1187" s="587">
        <f t="shared" si="210"/>
        <v>0</v>
      </c>
      <c r="Y1187" s="1163">
        <v>148</v>
      </c>
      <c r="Z1187" s="1164"/>
      <c r="AA1187" s="1165"/>
      <c r="AB1187" s="1166"/>
      <c r="AC1187" s="587">
        <f t="shared" si="211"/>
        <v>0</v>
      </c>
      <c r="AE1187" s="1163">
        <v>148</v>
      </c>
      <c r="AF1187" s="1164"/>
      <c r="AG1187" s="1165"/>
      <c r="AH1187" s="1166"/>
      <c r="AI1187" s="587">
        <f t="shared" si="212"/>
        <v>0</v>
      </c>
      <c r="AK1187" s="1163">
        <v>148</v>
      </c>
      <c r="AL1187" s="1164"/>
      <c r="AM1187" s="1165"/>
      <c r="AN1187" s="1166"/>
      <c r="AO1187" s="587">
        <f t="shared" si="213"/>
        <v>0</v>
      </c>
      <c r="AQ1187" s="1163">
        <v>148</v>
      </c>
      <c r="AR1187" s="1164"/>
      <c r="AS1187" s="1165"/>
      <c r="AT1187" s="1166"/>
      <c r="AU1187" s="587">
        <f t="shared" si="214"/>
        <v>0</v>
      </c>
      <c r="AW1187" s="1163">
        <v>148</v>
      </c>
      <c r="AX1187" s="1164"/>
      <c r="AY1187" s="1165"/>
      <c r="AZ1187" s="1166"/>
      <c r="BA1187" s="587">
        <f t="shared" si="215"/>
        <v>0</v>
      </c>
    </row>
    <row r="1188" spans="1:53" s="17" customFormat="1" ht="16.75" hidden="1" customHeight="1" outlineLevel="2">
      <c r="A1188" s="1163">
        <v>149</v>
      </c>
      <c r="B1188" s="1164"/>
      <c r="C1188" s="1165"/>
      <c r="D1188" s="1166"/>
      <c r="E1188" s="587">
        <f t="shared" si="144"/>
        <v>0</v>
      </c>
      <c r="G1188" s="1163">
        <v>149</v>
      </c>
      <c r="H1188" s="1164"/>
      <c r="I1188" s="1165"/>
      <c r="J1188" s="1166"/>
      <c r="K1188" s="587">
        <f t="shared" si="208"/>
        <v>0</v>
      </c>
      <c r="M1188" s="1163">
        <v>149</v>
      </c>
      <c r="N1188" s="1164"/>
      <c r="O1188" s="1165"/>
      <c r="P1188" s="1166"/>
      <c r="Q1188" s="587">
        <f t="shared" si="209"/>
        <v>0</v>
      </c>
      <c r="S1188" s="1163">
        <v>149</v>
      </c>
      <c r="T1188" s="1164"/>
      <c r="U1188" s="1165"/>
      <c r="V1188" s="1166"/>
      <c r="W1188" s="587">
        <f t="shared" si="210"/>
        <v>0</v>
      </c>
      <c r="Y1188" s="1163">
        <v>149</v>
      </c>
      <c r="Z1188" s="1164"/>
      <c r="AA1188" s="1165"/>
      <c r="AB1188" s="1166"/>
      <c r="AC1188" s="587">
        <f t="shared" si="211"/>
        <v>0</v>
      </c>
      <c r="AE1188" s="1163">
        <v>149</v>
      </c>
      <c r="AF1188" s="1164"/>
      <c r="AG1188" s="1165"/>
      <c r="AH1188" s="1166"/>
      <c r="AI1188" s="587">
        <f t="shared" si="212"/>
        <v>0</v>
      </c>
      <c r="AK1188" s="1163">
        <v>149</v>
      </c>
      <c r="AL1188" s="1164"/>
      <c r="AM1188" s="1165"/>
      <c r="AN1188" s="1166"/>
      <c r="AO1188" s="587">
        <f t="shared" si="213"/>
        <v>0</v>
      </c>
      <c r="AQ1188" s="1163">
        <v>149</v>
      </c>
      <c r="AR1188" s="1164"/>
      <c r="AS1188" s="1165"/>
      <c r="AT1188" s="1166"/>
      <c r="AU1188" s="587">
        <f t="shared" si="214"/>
        <v>0</v>
      </c>
      <c r="AW1188" s="1163">
        <v>149</v>
      </c>
      <c r="AX1188" s="1164"/>
      <c r="AY1188" s="1165"/>
      <c r="AZ1188" s="1166"/>
      <c r="BA1188" s="587">
        <f t="shared" si="215"/>
        <v>0</v>
      </c>
    </row>
    <row r="1189" spans="1:53" s="17" customFormat="1" ht="16.75" hidden="1" customHeight="1" outlineLevel="2">
      <c r="A1189" s="1163">
        <v>150</v>
      </c>
      <c r="B1189" s="1164"/>
      <c r="C1189" s="1165"/>
      <c r="D1189" s="1166"/>
      <c r="E1189" s="587">
        <f t="shared" si="144"/>
        <v>0</v>
      </c>
      <c r="G1189" s="1163">
        <v>150</v>
      </c>
      <c r="H1189" s="1164"/>
      <c r="I1189" s="1165"/>
      <c r="J1189" s="1166"/>
      <c r="K1189" s="587">
        <f t="shared" si="208"/>
        <v>0</v>
      </c>
      <c r="M1189" s="1163">
        <v>150</v>
      </c>
      <c r="N1189" s="1164"/>
      <c r="O1189" s="1165"/>
      <c r="P1189" s="1166"/>
      <c r="Q1189" s="587">
        <f t="shared" si="209"/>
        <v>0</v>
      </c>
      <c r="S1189" s="1163">
        <v>150</v>
      </c>
      <c r="T1189" s="1164"/>
      <c r="U1189" s="1165"/>
      <c r="V1189" s="1166"/>
      <c r="W1189" s="587">
        <f t="shared" si="210"/>
        <v>0</v>
      </c>
      <c r="Y1189" s="1163">
        <v>150</v>
      </c>
      <c r="Z1189" s="1164"/>
      <c r="AA1189" s="1165"/>
      <c r="AB1189" s="1166"/>
      <c r="AC1189" s="587">
        <f t="shared" si="211"/>
        <v>0</v>
      </c>
      <c r="AE1189" s="1163">
        <v>150</v>
      </c>
      <c r="AF1189" s="1164"/>
      <c r="AG1189" s="1165"/>
      <c r="AH1189" s="1166"/>
      <c r="AI1189" s="587">
        <f t="shared" si="212"/>
        <v>0</v>
      </c>
      <c r="AK1189" s="1163">
        <v>150</v>
      </c>
      <c r="AL1189" s="1164"/>
      <c r="AM1189" s="1165"/>
      <c r="AN1189" s="1166"/>
      <c r="AO1189" s="587">
        <f t="shared" si="213"/>
        <v>0</v>
      </c>
      <c r="AQ1189" s="1163">
        <v>150</v>
      </c>
      <c r="AR1189" s="1164"/>
      <c r="AS1189" s="1165"/>
      <c r="AT1189" s="1166"/>
      <c r="AU1189" s="587">
        <f t="shared" si="214"/>
        <v>0</v>
      </c>
      <c r="AW1189" s="1163">
        <v>150</v>
      </c>
      <c r="AX1189" s="1164"/>
      <c r="AY1189" s="1165"/>
      <c r="AZ1189" s="1166"/>
      <c r="BA1189" s="587">
        <f t="shared" si="215"/>
        <v>0</v>
      </c>
    </row>
    <row r="1190" spans="1:53" s="17" customFormat="1" ht="16.75" hidden="1" customHeight="1" outlineLevel="2">
      <c r="A1190" s="1163">
        <v>151</v>
      </c>
      <c r="B1190" s="1164"/>
      <c r="C1190" s="1165"/>
      <c r="D1190" s="1166"/>
      <c r="E1190" s="587">
        <f t="shared" si="144"/>
        <v>0</v>
      </c>
      <c r="G1190" s="1163">
        <v>151</v>
      </c>
      <c r="H1190" s="1164"/>
      <c r="I1190" s="1165"/>
      <c r="J1190" s="1166"/>
      <c r="K1190" s="587">
        <f t="shared" si="208"/>
        <v>0</v>
      </c>
      <c r="M1190" s="1163">
        <v>151</v>
      </c>
      <c r="N1190" s="1164"/>
      <c r="O1190" s="1165"/>
      <c r="P1190" s="1166"/>
      <c r="Q1190" s="587">
        <f t="shared" si="209"/>
        <v>0</v>
      </c>
      <c r="S1190" s="1163">
        <v>151</v>
      </c>
      <c r="T1190" s="1164"/>
      <c r="U1190" s="1165"/>
      <c r="V1190" s="1166"/>
      <c r="W1190" s="587">
        <f t="shared" si="210"/>
        <v>0</v>
      </c>
      <c r="Y1190" s="1163">
        <v>151</v>
      </c>
      <c r="Z1190" s="1164"/>
      <c r="AA1190" s="1165"/>
      <c r="AB1190" s="1166"/>
      <c r="AC1190" s="587">
        <f t="shared" si="211"/>
        <v>0</v>
      </c>
      <c r="AE1190" s="1163">
        <v>151</v>
      </c>
      <c r="AF1190" s="1164"/>
      <c r="AG1190" s="1165"/>
      <c r="AH1190" s="1166"/>
      <c r="AI1190" s="587">
        <f t="shared" si="212"/>
        <v>0</v>
      </c>
      <c r="AK1190" s="1163">
        <v>151</v>
      </c>
      <c r="AL1190" s="1164"/>
      <c r="AM1190" s="1165"/>
      <c r="AN1190" s="1166"/>
      <c r="AO1190" s="587">
        <f t="shared" si="213"/>
        <v>0</v>
      </c>
      <c r="AQ1190" s="1163">
        <v>151</v>
      </c>
      <c r="AR1190" s="1164"/>
      <c r="AS1190" s="1165"/>
      <c r="AT1190" s="1166"/>
      <c r="AU1190" s="587">
        <f t="shared" si="214"/>
        <v>0</v>
      </c>
      <c r="AW1190" s="1163">
        <v>151</v>
      </c>
      <c r="AX1190" s="1164"/>
      <c r="AY1190" s="1165"/>
      <c r="AZ1190" s="1166"/>
      <c r="BA1190" s="587">
        <f t="shared" si="215"/>
        <v>0</v>
      </c>
    </row>
    <row r="1191" spans="1:53" s="17" customFormat="1" ht="16.75" hidden="1" customHeight="1" outlineLevel="2">
      <c r="A1191" s="1163">
        <v>152</v>
      </c>
      <c r="B1191" s="1164"/>
      <c r="C1191" s="1165"/>
      <c r="D1191" s="1166"/>
      <c r="E1191" s="587">
        <f t="shared" si="144"/>
        <v>0</v>
      </c>
      <c r="G1191" s="1163">
        <v>152</v>
      </c>
      <c r="H1191" s="1164"/>
      <c r="I1191" s="1165"/>
      <c r="J1191" s="1166"/>
      <c r="K1191" s="587">
        <f t="shared" si="208"/>
        <v>0</v>
      </c>
      <c r="M1191" s="1163">
        <v>152</v>
      </c>
      <c r="N1191" s="1164"/>
      <c r="O1191" s="1165"/>
      <c r="P1191" s="1166"/>
      <c r="Q1191" s="587">
        <f t="shared" si="209"/>
        <v>0</v>
      </c>
      <c r="S1191" s="1163">
        <v>152</v>
      </c>
      <c r="T1191" s="1164"/>
      <c r="U1191" s="1165"/>
      <c r="V1191" s="1166"/>
      <c r="W1191" s="587">
        <f t="shared" si="210"/>
        <v>0</v>
      </c>
      <c r="Y1191" s="1163">
        <v>152</v>
      </c>
      <c r="Z1191" s="1164"/>
      <c r="AA1191" s="1165"/>
      <c r="AB1191" s="1166"/>
      <c r="AC1191" s="587">
        <f t="shared" si="211"/>
        <v>0</v>
      </c>
      <c r="AE1191" s="1163">
        <v>152</v>
      </c>
      <c r="AF1191" s="1164"/>
      <c r="AG1191" s="1165"/>
      <c r="AH1191" s="1166"/>
      <c r="AI1191" s="587">
        <f t="shared" si="212"/>
        <v>0</v>
      </c>
      <c r="AK1191" s="1163">
        <v>152</v>
      </c>
      <c r="AL1191" s="1164"/>
      <c r="AM1191" s="1165"/>
      <c r="AN1191" s="1166"/>
      <c r="AO1191" s="587">
        <f t="shared" si="213"/>
        <v>0</v>
      </c>
      <c r="AQ1191" s="1163">
        <v>152</v>
      </c>
      <c r="AR1191" s="1164"/>
      <c r="AS1191" s="1165"/>
      <c r="AT1191" s="1166"/>
      <c r="AU1191" s="587">
        <f t="shared" si="214"/>
        <v>0</v>
      </c>
      <c r="AW1191" s="1163">
        <v>152</v>
      </c>
      <c r="AX1191" s="1164"/>
      <c r="AY1191" s="1165"/>
      <c r="AZ1191" s="1166"/>
      <c r="BA1191" s="587">
        <f t="shared" si="215"/>
        <v>0</v>
      </c>
    </row>
    <row r="1192" spans="1:53" s="17" customFormat="1" ht="16.75" hidden="1" customHeight="1" outlineLevel="2">
      <c r="A1192" s="1163">
        <v>153</v>
      </c>
      <c r="B1192" s="1164"/>
      <c r="C1192" s="1165"/>
      <c r="D1192" s="1166"/>
      <c r="E1192" s="587">
        <f t="shared" si="144"/>
        <v>0</v>
      </c>
      <c r="G1192" s="1163">
        <v>153</v>
      </c>
      <c r="H1192" s="1164"/>
      <c r="I1192" s="1165"/>
      <c r="J1192" s="1166"/>
      <c r="K1192" s="587">
        <f t="shared" si="208"/>
        <v>0</v>
      </c>
      <c r="M1192" s="1163">
        <v>153</v>
      </c>
      <c r="N1192" s="1164"/>
      <c r="O1192" s="1165"/>
      <c r="P1192" s="1166"/>
      <c r="Q1192" s="587">
        <f t="shared" si="209"/>
        <v>0</v>
      </c>
      <c r="S1192" s="1163">
        <v>153</v>
      </c>
      <c r="T1192" s="1164"/>
      <c r="U1192" s="1165"/>
      <c r="V1192" s="1166"/>
      <c r="W1192" s="587">
        <f t="shared" si="210"/>
        <v>0</v>
      </c>
      <c r="Y1192" s="1163">
        <v>153</v>
      </c>
      <c r="Z1192" s="1164"/>
      <c r="AA1192" s="1165"/>
      <c r="AB1192" s="1166"/>
      <c r="AC1192" s="587">
        <f t="shared" si="211"/>
        <v>0</v>
      </c>
      <c r="AE1192" s="1163">
        <v>153</v>
      </c>
      <c r="AF1192" s="1164"/>
      <c r="AG1192" s="1165"/>
      <c r="AH1192" s="1166"/>
      <c r="AI1192" s="587">
        <f t="shared" si="212"/>
        <v>0</v>
      </c>
      <c r="AK1192" s="1163">
        <v>153</v>
      </c>
      <c r="AL1192" s="1164"/>
      <c r="AM1192" s="1165"/>
      <c r="AN1192" s="1166"/>
      <c r="AO1192" s="587">
        <f t="shared" si="213"/>
        <v>0</v>
      </c>
      <c r="AQ1192" s="1163">
        <v>153</v>
      </c>
      <c r="AR1192" s="1164"/>
      <c r="AS1192" s="1165"/>
      <c r="AT1192" s="1166"/>
      <c r="AU1192" s="587">
        <f t="shared" si="214"/>
        <v>0</v>
      </c>
      <c r="AW1192" s="1163">
        <v>153</v>
      </c>
      <c r="AX1192" s="1164"/>
      <c r="AY1192" s="1165"/>
      <c r="AZ1192" s="1166"/>
      <c r="BA1192" s="587">
        <f t="shared" si="215"/>
        <v>0</v>
      </c>
    </row>
    <row r="1193" spans="1:53" s="17" customFormat="1" ht="16.75" hidden="1" customHeight="1" outlineLevel="2">
      <c r="A1193" s="1163">
        <v>154</v>
      </c>
      <c r="B1193" s="1164"/>
      <c r="C1193" s="1165"/>
      <c r="D1193" s="1166"/>
      <c r="E1193" s="587">
        <f t="shared" si="144"/>
        <v>0</v>
      </c>
      <c r="G1193" s="1163">
        <v>154</v>
      </c>
      <c r="H1193" s="1164"/>
      <c r="I1193" s="1165"/>
      <c r="J1193" s="1166"/>
      <c r="K1193" s="587">
        <f t="shared" si="208"/>
        <v>0</v>
      </c>
      <c r="M1193" s="1163">
        <v>154</v>
      </c>
      <c r="N1193" s="1164"/>
      <c r="O1193" s="1165"/>
      <c r="P1193" s="1166"/>
      <c r="Q1193" s="587">
        <f t="shared" si="209"/>
        <v>0</v>
      </c>
      <c r="S1193" s="1163">
        <v>154</v>
      </c>
      <c r="T1193" s="1164"/>
      <c r="U1193" s="1165"/>
      <c r="V1193" s="1166"/>
      <c r="W1193" s="587">
        <f t="shared" si="210"/>
        <v>0</v>
      </c>
      <c r="Y1193" s="1163">
        <v>154</v>
      </c>
      <c r="Z1193" s="1164"/>
      <c r="AA1193" s="1165"/>
      <c r="AB1193" s="1166"/>
      <c r="AC1193" s="587">
        <f t="shared" si="211"/>
        <v>0</v>
      </c>
      <c r="AE1193" s="1163">
        <v>154</v>
      </c>
      <c r="AF1193" s="1164"/>
      <c r="AG1193" s="1165"/>
      <c r="AH1193" s="1166"/>
      <c r="AI1193" s="587">
        <f t="shared" si="212"/>
        <v>0</v>
      </c>
      <c r="AK1193" s="1163">
        <v>154</v>
      </c>
      <c r="AL1193" s="1164"/>
      <c r="AM1193" s="1165"/>
      <c r="AN1193" s="1166"/>
      <c r="AO1193" s="587">
        <f t="shared" si="213"/>
        <v>0</v>
      </c>
      <c r="AQ1193" s="1163">
        <v>154</v>
      </c>
      <c r="AR1193" s="1164"/>
      <c r="AS1193" s="1165"/>
      <c r="AT1193" s="1166"/>
      <c r="AU1193" s="587">
        <f t="shared" si="214"/>
        <v>0</v>
      </c>
      <c r="AW1193" s="1163">
        <v>154</v>
      </c>
      <c r="AX1193" s="1164"/>
      <c r="AY1193" s="1165"/>
      <c r="AZ1193" s="1166"/>
      <c r="BA1193" s="587">
        <f t="shared" si="215"/>
        <v>0</v>
      </c>
    </row>
    <row r="1194" spans="1:53" s="17" customFormat="1" ht="16.75" hidden="1" customHeight="1" outlineLevel="2">
      <c r="A1194" s="1163">
        <v>155</v>
      </c>
      <c r="B1194" s="1164"/>
      <c r="C1194" s="1165"/>
      <c r="D1194" s="1166"/>
      <c r="E1194" s="587">
        <f t="shared" si="144"/>
        <v>0</v>
      </c>
      <c r="G1194" s="1163">
        <v>155</v>
      </c>
      <c r="H1194" s="1164"/>
      <c r="I1194" s="1165"/>
      <c r="J1194" s="1166"/>
      <c r="K1194" s="587">
        <f t="shared" si="208"/>
        <v>0</v>
      </c>
      <c r="M1194" s="1163">
        <v>155</v>
      </c>
      <c r="N1194" s="1164"/>
      <c r="O1194" s="1165"/>
      <c r="P1194" s="1166"/>
      <c r="Q1194" s="587">
        <f t="shared" si="209"/>
        <v>0</v>
      </c>
      <c r="S1194" s="1163">
        <v>155</v>
      </c>
      <c r="T1194" s="1164"/>
      <c r="U1194" s="1165"/>
      <c r="V1194" s="1166"/>
      <c r="W1194" s="587">
        <f t="shared" si="210"/>
        <v>0</v>
      </c>
      <c r="Y1194" s="1163">
        <v>155</v>
      </c>
      <c r="Z1194" s="1164"/>
      <c r="AA1194" s="1165"/>
      <c r="AB1194" s="1166"/>
      <c r="AC1194" s="587">
        <f t="shared" si="211"/>
        <v>0</v>
      </c>
      <c r="AE1194" s="1163">
        <v>155</v>
      </c>
      <c r="AF1194" s="1164"/>
      <c r="AG1194" s="1165"/>
      <c r="AH1194" s="1166"/>
      <c r="AI1194" s="587">
        <f t="shared" si="212"/>
        <v>0</v>
      </c>
      <c r="AK1194" s="1163">
        <v>155</v>
      </c>
      <c r="AL1194" s="1164"/>
      <c r="AM1194" s="1165"/>
      <c r="AN1194" s="1166"/>
      <c r="AO1194" s="587">
        <f t="shared" si="213"/>
        <v>0</v>
      </c>
      <c r="AQ1194" s="1163">
        <v>155</v>
      </c>
      <c r="AR1194" s="1164"/>
      <c r="AS1194" s="1165"/>
      <c r="AT1194" s="1166"/>
      <c r="AU1194" s="587">
        <f t="shared" si="214"/>
        <v>0</v>
      </c>
      <c r="AW1194" s="1163">
        <v>155</v>
      </c>
      <c r="AX1194" s="1164"/>
      <c r="AY1194" s="1165"/>
      <c r="AZ1194" s="1166"/>
      <c r="BA1194" s="587">
        <f t="shared" si="215"/>
        <v>0</v>
      </c>
    </row>
    <row r="1195" spans="1:53" s="17" customFormat="1" ht="16.75" hidden="1" customHeight="1" outlineLevel="2">
      <c r="A1195" s="1163">
        <v>156</v>
      </c>
      <c r="B1195" s="1164"/>
      <c r="C1195" s="1165"/>
      <c r="D1195" s="1166"/>
      <c r="E1195" s="587">
        <f t="shared" si="144"/>
        <v>0</v>
      </c>
      <c r="G1195" s="1163">
        <v>156</v>
      </c>
      <c r="H1195" s="1164"/>
      <c r="I1195" s="1165"/>
      <c r="J1195" s="1166"/>
      <c r="K1195" s="587">
        <f t="shared" si="208"/>
        <v>0</v>
      </c>
      <c r="M1195" s="1163">
        <v>156</v>
      </c>
      <c r="N1195" s="1164"/>
      <c r="O1195" s="1165"/>
      <c r="P1195" s="1166"/>
      <c r="Q1195" s="587">
        <f t="shared" si="209"/>
        <v>0</v>
      </c>
      <c r="S1195" s="1163">
        <v>156</v>
      </c>
      <c r="T1195" s="1164"/>
      <c r="U1195" s="1165"/>
      <c r="V1195" s="1166"/>
      <c r="W1195" s="587">
        <f t="shared" si="210"/>
        <v>0</v>
      </c>
      <c r="Y1195" s="1163">
        <v>156</v>
      </c>
      <c r="Z1195" s="1164"/>
      <c r="AA1195" s="1165"/>
      <c r="AB1195" s="1166"/>
      <c r="AC1195" s="587">
        <f t="shared" si="211"/>
        <v>0</v>
      </c>
      <c r="AE1195" s="1163">
        <v>156</v>
      </c>
      <c r="AF1195" s="1164"/>
      <c r="AG1195" s="1165"/>
      <c r="AH1195" s="1166"/>
      <c r="AI1195" s="587">
        <f t="shared" si="212"/>
        <v>0</v>
      </c>
      <c r="AK1195" s="1163">
        <v>156</v>
      </c>
      <c r="AL1195" s="1164"/>
      <c r="AM1195" s="1165"/>
      <c r="AN1195" s="1166"/>
      <c r="AO1195" s="587">
        <f t="shared" si="213"/>
        <v>0</v>
      </c>
      <c r="AQ1195" s="1163">
        <v>156</v>
      </c>
      <c r="AR1195" s="1164"/>
      <c r="AS1195" s="1165"/>
      <c r="AT1195" s="1166"/>
      <c r="AU1195" s="587">
        <f t="shared" si="214"/>
        <v>0</v>
      </c>
      <c r="AW1195" s="1163">
        <v>156</v>
      </c>
      <c r="AX1195" s="1164"/>
      <c r="AY1195" s="1165"/>
      <c r="AZ1195" s="1166"/>
      <c r="BA1195" s="587">
        <f t="shared" si="215"/>
        <v>0</v>
      </c>
    </row>
    <row r="1196" spans="1:53" s="17" customFormat="1" ht="16.75" hidden="1" customHeight="1" outlineLevel="2">
      <c r="A1196" s="1163">
        <v>157</v>
      </c>
      <c r="B1196" s="1164"/>
      <c r="C1196" s="1165"/>
      <c r="D1196" s="1166"/>
      <c r="E1196" s="587">
        <f t="shared" si="144"/>
        <v>0</v>
      </c>
      <c r="G1196" s="1163">
        <v>157</v>
      </c>
      <c r="H1196" s="1164"/>
      <c r="I1196" s="1165"/>
      <c r="J1196" s="1166"/>
      <c r="K1196" s="587">
        <f t="shared" si="208"/>
        <v>0</v>
      </c>
      <c r="M1196" s="1163">
        <v>157</v>
      </c>
      <c r="N1196" s="1164"/>
      <c r="O1196" s="1165"/>
      <c r="P1196" s="1166"/>
      <c r="Q1196" s="587">
        <f t="shared" si="209"/>
        <v>0</v>
      </c>
      <c r="S1196" s="1163">
        <v>157</v>
      </c>
      <c r="T1196" s="1164"/>
      <c r="U1196" s="1165"/>
      <c r="V1196" s="1166"/>
      <c r="W1196" s="587">
        <f t="shared" si="210"/>
        <v>0</v>
      </c>
      <c r="Y1196" s="1163">
        <v>157</v>
      </c>
      <c r="Z1196" s="1164"/>
      <c r="AA1196" s="1165"/>
      <c r="AB1196" s="1166"/>
      <c r="AC1196" s="587">
        <f t="shared" si="211"/>
        <v>0</v>
      </c>
      <c r="AE1196" s="1163">
        <v>157</v>
      </c>
      <c r="AF1196" s="1164"/>
      <c r="AG1196" s="1165"/>
      <c r="AH1196" s="1166"/>
      <c r="AI1196" s="587">
        <f t="shared" si="212"/>
        <v>0</v>
      </c>
      <c r="AK1196" s="1163">
        <v>157</v>
      </c>
      <c r="AL1196" s="1164"/>
      <c r="AM1196" s="1165"/>
      <c r="AN1196" s="1166"/>
      <c r="AO1196" s="587">
        <f t="shared" si="213"/>
        <v>0</v>
      </c>
      <c r="AQ1196" s="1163">
        <v>157</v>
      </c>
      <c r="AR1196" s="1164"/>
      <c r="AS1196" s="1165"/>
      <c r="AT1196" s="1166"/>
      <c r="AU1196" s="587">
        <f t="shared" si="214"/>
        <v>0</v>
      </c>
      <c r="AW1196" s="1163">
        <v>157</v>
      </c>
      <c r="AX1196" s="1164"/>
      <c r="AY1196" s="1165"/>
      <c r="AZ1196" s="1166"/>
      <c r="BA1196" s="587">
        <f t="shared" si="215"/>
        <v>0</v>
      </c>
    </row>
    <row r="1197" spans="1:53" s="17" customFormat="1" ht="16.75" hidden="1" customHeight="1" outlineLevel="2">
      <c r="A1197" s="1163">
        <v>158</v>
      </c>
      <c r="B1197" s="1164"/>
      <c r="C1197" s="1165"/>
      <c r="D1197" s="1166"/>
      <c r="E1197" s="587">
        <f t="shared" si="144"/>
        <v>0</v>
      </c>
      <c r="G1197" s="1163">
        <v>158</v>
      </c>
      <c r="H1197" s="1164"/>
      <c r="I1197" s="1165"/>
      <c r="J1197" s="1166"/>
      <c r="K1197" s="587">
        <f t="shared" si="208"/>
        <v>0</v>
      </c>
      <c r="M1197" s="1163">
        <v>158</v>
      </c>
      <c r="N1197" s="1164"/>
      <c r="O1197" s="1165"/>
      <c r="P1197" s="1166"/>
      <c r="Q1197" s="587">
        <f t="shared" si="209"/>
        <v>0</v>
      </c>
      <c r="S1197" s="1163">
        <v>158</v>
      </c>
      <c r="T1197" s="1164"/>
      <c r="U1197" s="1165"/>
      <c r="V1197" s="1166"/>
      <c r="W1197" s="587">
        <f t="shared" si="210"/>
        <v>0</v>
      </c>
      <c r="Y1197" s="1163">
        <v>158</v>
      </c>
      <c r="Z1197" s="1164"/>
      <c r="AA1197" s="1165"/>
      <c r="AB1197" s="1166"/>
      <c r="AC1197" s="587">
        <f t="shared" si="211"/>
        <v>0</v>
      </c>
      <c r="AE1197" s="1163">
        <v>158</v>
      </c>
      <c r="AF1197" s="1164"/>
      <c r="AG1197" s="1165"/>
      <c r="AH1197" s="1166"/>
      <c r="AI1197" s="587">
        <f t="shared" si="212"/>
        <v>0</v>
      </c>
      <c r="AK1197" s="1163">
        <v>158</v>
      </c>
      <c r="AL1197" s="1164"/>
      <c r="AM1197" s="1165"/>
      <c r="AN1197" s="1166"/>
      <c r="AO1197" s="587">
        <f t="shared" si="213"/>
        <v>0</v>
      </c>
      <c r="AQ1197" s="1163">
        <v>158</v>
      </c>
      <c r="AR1197" s="1164"/>
      <c r="AS1197" s="1165"/>
      <c r="AT1197" s="1166"/>
      <c r="AU1197" s="587">
        <f t="shared" si="214"/>
        <v>0</v>
      </c>
      <c r="AW1197" s="1163">
        <v>158</v>
      </c>
      <c r="AX1197" s="1164"/>
      <c r="AY1197" s="1165"/>
      <c r="AZ1197" s="1166"/>
      <c r="BA1197" s="587">
        <f t="shared" si="215"/>
        <v>0</v>
      </c>
    </row>
    <row r="1198" spans="1:53" s="17" customFormat="1" ht="16.75" hidden="1" customHeight="1" outlineLevel="2">
      <c r="A1198" s="1163">
        <v>159</v>
      </c>
      <c r="B1198" s="1164"/>
      <c r="C1198" s="1165"/>
      <c r="D1198" s="1166"/>
      <c r="E1198" s="587">
        <f t="shared" si="144"/>
        <v>0</v>
      </c>
      <c r="G1198" s="1163">
        <v>159</v>
      </c>
      <c r="H1198" s="1164"/>
      <c r="I1198" s="1165"/>
      <c r="J1198" s="1166"/>
      <c r="K1198" s="587">
        <f t="shared" si="208"/>
        <v>0</v>
      </c>
      <c r="M1198" s="1163">
        <v>159</v>
      </c>
      <c r="N1198" s="1164"/>
      <c r="O1198" s="1165"/>
      <c r="P1198" s="1166"/>
      <c r="Q1198" s="587">
        <f t="shared" si="209"/>
        <v>0</v>
      </c>
      <c r="S1198" s="1163">
        <v>159</v>
      </c>
      <c r="T1198" s="1164"/>
      <c r="U1198" s="1165"/>
      <c r="V1198" s="1166"/>
      <c r="W1198" s="587">
        <f t="shared" si="210"/>
        <v>0</v>
      </c>
      <c r="Y1198" s="1163">
        <v>159</v>
      </c>
      <c r="Z1198" s="1164"/>
      <c r="AA1198" s="1165"/>
      <c r="AB1198" s="1166"/>
      <c r="AC1198" s="587">
        <f t="shared" si="211"/>
        <v>0</v>
      </c>
      <c r="AE1198" s="1163">
        <v>159</v>
      </c>
      <c r="AF1198" s="1164"/>
      <c r="AG1198" s="1165"/>
      <c r="AH1198" s="1166"/>
      <c r="AI1198" s="587">
        <f t="shared" si="212"/>
        <v>0</v>
      </c>
      <c r="AK1198" s="1163">
        <v>159</v>
      </c>
      <c r="AL1198" s="1164"/>
      <c r="AM1198" s="1165"/>
      <c r="AN1198" s="1166"/>
      <c r="AO1198" s="587">
        <f t="shared" si="213"/>
        <v>0</v>
      </c>
      <c r="AQ1198" s="1163">
        <v>159</v>
      </c>
      <c r="AR1198" s="1164"/>
      <c r="AS1198" s="1165"/>
      <c r="AT1198" s="1166"/>
      <c r="AU1198" s="587">
        <f t="shared" si="214"/>
        <v>0</v>
      </c>
      <c r="AW1198" s="1163">
        <v>159</v>
      </c>
      <c r="AX1198" s="1164"/>
      <c r="AY1198" s="1165"/>
      <c r="AZ1198" s="1166"/>
      <c r="BA1198" s="587">
        <f t="shared" si="215"/>
        <v>0</v>
      </c>
    </row>
    <row r="1199" spans="1:53" s="17" customFormat="1" ht="16.75" hidden="1" customHeight="1" outlineLevel="2">
      <c r="A1199" s="1163">
        <v>160</v>
      </c>
      <c r="B1199" s="1164"/>
      <c r="C1199" s="1165"/>
      <c r="D1199" s="1166"/>
      <c r="E1199" s="587">
        <f t="shared" si="144"/>
        <v>0</v>
      </c>
      <c r="G1199" s="1163">
        <v>160</v>
      </c>
      <c r="H1199" s="1164"/>
      <c r="I1199" s="1165"/>
      <c r="J1199" s="1166"/>
      <c r="K1199" s="587">
        <f t="shared" si="208"/>
        <v>0</v>
      </c>
      <c r="M1199" s="1163">
        <v>160</v>
      </c>
      <c r="N1199" s="1164"/>
      <c r="O1199" s="1165"/>
      <c r="P1199" s="1166"/>
      <c r="Q1199" s="587">
        <f t="shared" si="209"/>
        <v>0</v>
      </c>
      <c r="S1199" s="1163">
        <v>160</v>
      </c>
      <c r="T1199" s="1164"/>
      <c r="U1199" s="1165"/>
      <c r="V1199" s="1166"/>
      <c r="W1199" s="587">
        <f t="shared" si="210"/>
        <v>0</v>
      </c>
      <c r="Y1199" s="1163">
        <v>160</v>
      </c>
      <c r="Z1199" s="1164"/>
      <c r="AA1199" s="1165"/>
      <c r="AB1199" s="1166"/>
      <c r="AC1199" s="587">
        <f t="shared" si="211"/>
        <v>0</v>
      </c>
      <c r="AE1199" s="1163">
        <v>160</v>
      </c>
      <c r="AF1199" s="1164"/>
      <c r="AG1199" s="1165"/>
      <c r="AH1199" s="1166"/>
      <c r="AI1199" s="587">
        <f t="shared" si="212"/>
        <v>0</v>
      </c>
      <c r="AK1199" s="1163">
        <v>160</v>
      </c>
      <c r="AL1199" s="1164"/>
      <c r="AM1199" s="1165"/>
      <c r="AN1199" s="1166"/>
      <c r="AO1199" s="587">
        <f t="shared" si="213"/>
        <v>0</v>
      </c>
      <c r="AQ1199" s="1163">
        <v>160</v>
      </c>
      <c r="AR1199" s="1164"/>
      <c r="AS1199" s="1165"/>
      <c r="AT1199" s="1166"/>
      <c r="AU1199" s="587">
        <f t="shared" si="214"/>
        <v>0</v>
      </c>
      <c r="AW1199" s="1163">
        <v>160</v>
      </c>
      <c r="AX1199" s="1164"/>
      <c r="AY1199" s="1165"/>
      <c r="AZ1199" s="1166"/>
      <c r="BA1199" s="587">
        <f t="shared" si="215"/>
        <v>0</v>
      </c>
    </row>
    <row r="1200" spans="1:53" s="17" customFormat="1" ht="16.75" hidden="1" customHeight="1" outlineLevel="2">
      <c r="A1200" s="1163">
        <v>161</v>
      </c>
      <c r="B1200" s="1164"/>
      <c r="C1200" s="1165"/>
      <c r="D1200" s="1166"/>
      <c r="E1200" s="587">
        <f t="shared" si="144"/>
        <v>0</v>
      </c>
      <c r="G1200" s="1163">
        <v>161</v>
      </c>
      <c r="H1200" s="1164"/>
      <c r="I1200" s="1165"/>
      <c r="J1200" s="1166"/>
      <c r="K1200" s="587">
        <f t="shared" si="208"/>
        <v>0</v>
      </c>
      <c r="M1200" s="1163">
        <v>161</v>
      </c>
      <c r="N1200" s="1164"/>
      <c r="O1200" s="1165"/>
      <c r="P1200" s="1166"/>
      <c r="Q1200" s="587">
        <f t="shared" si="209"/>
        <v>0</v>
      </c>
      <c r="S1200" s="1163">
        <v>161</v>
      </c>
      <c r="T1200" s="1164"/>
      <c r="U1200" s="1165"/>
      <c r="V1200" s="1166"/>
      <c r="W1200" s="587">
        <f t="shared" si="210"/>
        <v>0</v>
      </c>
      <c r="Y1200" s="1163">
        <v>161</v>
      </c>
      <c r="Z1200" s="1164"/>
      <c r="AA1200" s="1165"/>
      <c r="AB1200" s="1166"/>
      <c r="AC1200" s="587">
        <f t="shared" si="211"/>
        <v>0</v>
      </c>
      <c r="AE1200" s="1163">
        <v>161</v>
      </c>
      <c r="AF1200" s="1164"/>
      <c r="AG1200" s="1165"/>
      <c r="AH1200" s="1166"/>
      <c r="AI1200" s="587">
        <f t="shared" si="212"/>
        <v>0</v>
      </c>
      <c r="AK1200" s="1163">
        <v>161</v>
      </c>
      <c r="AL1200" s="1164"/>
      <c r="AM1200" s="1165"/>
      <c r="AN1200" s="1166"/>
      <c r="AO1200" s="587">
        <f t="shared" si="213"/>
        <v>0</v>
      </c>
      <c r="AQ1200" s="1163">
        <v>161</v>
      </c>
      <c r="AR1200" s="1164"/>
      <c r="AS1200" s="1165"/>
      <c r="AT1200" s="1166"/>
      <c r="AU1200" s="587">
        <f t="shared" si="214"/>
        <v>0</v>
      </c>
      <c r="AW1200" s="1163">
        <v>161</v>
      </c>
      <c r="AX1200" s="1164"/>
      <c r="AY1200" s="1165"/>
      <c r="AZ1200" s="1166"/>
      <c r="BA1200" s="587">
        <f t="shared" si="215"/>
        <v>0</v>
      </c>
    </row>
    <row r="1201" spans="1:53" s="17" customFormat="1" ht="16.75" hidden="1" customHeight="1" outlineLevel="2">
      <c r="A1201" s="1163">
        <v>162</v>
      </c>
      <c r="B1201" s="1164"/>
      <c r="C1201" s="1165"/>
      <c r="D1201" s="1166"/>
      <c r="E1201" s="587">
        <f t="shared" si="144"/>
        <v>0</v>
      </c>
      <c r="G1201" s="1163">
        <v>162</v>
      </c>
      <c r="H1201" s="1164"/>
      <c r="I1201" s="1165"/>
      <c r="J1201" s="1166"/>
      <c r="K1201" s="587">
        <f t="shared" si="208"/>
        <v>0</v>
      </c>
      <c r="M1201" s="1163">
        <v>162</v>
      </c>
      <c r="N1201" s="1164"/>
      <c r="O1201" s="1165"/>
      <c r="P1201" s="1166"/>
      <c r="Q1201" s="587">
        <f t="shared" si="209"/>
        <v>0</v>
      </c>
      <c r="S1201" s="1163">
        <v>162</v>
      </c>
      <c r="T1201" s="1164"/>
      <c r="U1201" s="1165"/>
      <c r="V1201" s="1166"/>
      <c r="W1201" s="587">
        <f t="shared" si="210"/>
        <v>0</v>
      </c>
      <c r="Y1201" s="1163">
        <v>162</v>
      </c>
      <c r="Z1201" s="1164"/>
      <c r="AA1201" s="1165"/>
      <c r="AB1201" s="1166"/>
      <c r="AC1201" s="587">
        <f t="shared" si="211"/>
        <v>0</v>
      </c>
      <c r="AE1201" s="1163">
        <v>162</v>
      </c>
      <c r="AF1201" s="1164"/>
      <c r="AG1201" s="1165"/>
      <c r="AH1201" s="1166"/>
      <c r="AI1201" s="587">
        <f t="shared" si="212"/>
        <v>0</v>
      </c>
      <c r="AK1201" s="1163">
        <v>162</v>
      </c>
      <c r="AL1201" s="1164"/>
      <c r="AM1201" s="1165"/>
      <c r="AN1201" s="1166"/>
      <c r="AO1201" s="587">
        <f t="shared" si="213"/>
        <v>0</v>
      </c>
      <c r="AQ1201" s="1163">
        <v>162</v>
      </c>
      <c r="AR1201" s="1164"/>
      <c r="AS1201" s="1165"/>
      <c r="AT1201" s="1166"/>
      <c r="AU1201" s="587">
        <f t="shared" si="214"/>
        <v>0</v>
      </c>
      <c r="AW1201" s="1163">
        <v>162</v>
      </c>
      <c r="AX1201" s="1164"/>
      <c r="AY1201" s="1165"/>
      <c r="AZ1201" s="1166"/>
      <c r="BA1201" s="587">
        <f t="shared" si="215"/>
        <v>0</v>
      </c>
    </row>
    <row r="1202" spans="1:53" s="17" customFormat="1" ht="16.75" hidden="1" customHeight="1" outlineLevel="2">
      <c r="A1202" s="1163">
        <v>163</v>
      </c>
      <c r="B1202" s="1164"/>
      <c r="C1202" s="1165"/>
      <c r="D1202" s="1166"/>
      <c r="E1202" s="587">
        <f t="shared" si="144"/>
        <v>0</v>
      </c>
      <c r="G1202" s="1163">
        <v>163</v>
      </c>
      <c r="H1202" s="1164"/>
      <c r="I1202" s="1165"/>
      <c r="J1202" s="1166"/>
      <c r="K1202" s="587">
        <f t="shared" si="208"/>
        <v>0</v>
      </c>
      <c r="M1202" s="1163">
        <v>163</v>
      </c>
      <c r="N1202" s="1164"/>
      <c r="O1202" s="1165"/>
      <c r="P1202" s="1166"/>
      <c r="Q1202" s="587">
        <f t="shared" si="209"/>
        <v>0</v>
      </c>
      <c r="S1202" s="1163">
        <v>163</v>
      </c>
      <c r="T1202" s="1164"/>
      <c r="U1202" s="1165"/>
      <c r="V1202" s="1166"/>
      <c r="W1202" s="587">
        <f t="shared" si="210"/>
        <v>0</v>
      </c>
      <c r="Y1202" s="1163">
        <v>163</v>
      </c>
      <c r="Z1202" s="1164"/>
      <c r="AA1202" s="1165"/>
      <c r="AB1202" s="1166"/>
      <c r="AC1202" s="587">
        <f t="shared" si="211"/>
        <v>0</v>
      </c>
      <c r="AE1202" s="1163">
        <v>163</v>
      </c>
      <c r="AF1202" s="1164"/>
      <c r="AG1202" s="1165"/>
      <c r="AH1202" s="1166"/>
      <c r="AI1202" s="587">
        <f t="shared" si="212"/>
        <v>0</v>
      </c>
      <c r="AK1202" s="1163">
        <v>163</v>
      </c>
      <c r="AL1202" s="1164"/>
      <c r="AM1202" s="1165"/>
      <c r="AN1202" s="1166"/>
      <c r="AO1202" s="587">
        <f t="shared" si="213"/>
        <v>0</v>
      </c>
      <c r="AQ1202" s="1163">
        <v>163</v>
      </c>
      <c r="AR1202" s="1164"/>
      <c r="AS1202" s="1165"/>
      <c r="AT1202" s="1166"/>
      <c r="AU1202" s="587">
        <f t="shared" si="214"/>
        <v>0</v>
      </c>
      <c r="AW1202" s="1163">
        <v>163</v>
      </c>
      <c r="AX1202" s="1164"/>
      <c r="AY1202" s="1165"/>
      <c r="AZ1202" s="1166"/>
      <c r="BA1202" s="587">
        <f t="shared" si="215"/>
        <v>0</v>
      </c>
    </row>
    <row r="1203" spans="1:53" s="17" customFormat="1" ht="16.75" hidden="1" customHeight="1" outlineLevel="2">
      <c r="A1203" s="1163">
        <v>164</v>
      </c>
      <c r="B1203" s="1164"/>
      <c r="C1203" s="1165"/>
      <c r="D1203" s="1166"/>
      <c r="E1203" s="587">
        <f t="shared" si="144"/>
        <v>0</v>
      </c>
      <c r="G1203" s="1163">
        <v>164</v>
      </c>
      <c r="H1203" s="1164"/>
      <c r="I1203" s="1165"/>
      <c r="J1203" s="1166"/>
      <c r="K1203" s="587">
        <f t="shared" si="208"/>
        <v>0</v>
      </c>
      <c r="M1203" s="1163">
        <v>164</v>
      </c>
      <c r="N1203" s="1164"/>
      <c r="O1203" s="1165"/>
      <c r="P1203" s="1166"/>
      <c r="Q1203" s="587">
        <f t="shared" si="209"/>
        <v>0</v>
      </c>
      <c r="S1203" s="1163">
        <v>164</v>
      </c>
      <c r="T1203" s="1164"/>
      <c r="U1203" s="1165"/>
      <c r="V1203" s="1166"/>
      <c r="W1203" s="587">
        <f t="shared" si="210"/>
        <v>0</v>
      </c>
      <c r="Y1203" s="1163">
        <v>164</v>
      </c>
      <c r="Z1203" s="1164"/>
      <c r="AA1203" s="1165"/>
      <c r="AB1203" s="1166"/>
      <c r="AC1203" s="587">
        <f t="shared" si="211"/>
        <v>0</v>
      </c>
      <c r="AE1203" s="1163">
        <v>164</v>
      </c>
      <c r="AF1203" s="1164"/>
      <c r="AG1203" s="1165"/>
      <c r="AH1203" s="1166"/>
      <c r="AI1203" s="587">
        <f t="shared" si="212"/>
        <v>0</v>
      </c>
      <c r="AK1203" s="1163">
        <v>164</v>
      </c>
      <c r="AL1203" s="1164"/>
      <c r="AM1203" s="1165"/>
      <c r="AN1203" s="1166"/>
      <c r="AO1203" s="587">
        <f t="shared" si="213"/>
        <v>0</v>
      </c>
      <c r="AQ1203" s="1163">
        <v>164</v>
      </c>
      <c r="AR1203" s="1164"/>
      <c r="AS1203" s="1165"/>
      <c r="AT1203" s="1166"/>
      <c r="AU1203" s="587">
        <f t="shared" si="214"/>
        <v>0</v>
      </c>
      <c r="AW1203" s="1163">
        <v>164</v>
      </c>
      <c r="AX1203" s="1164"/>
      <c r="AY1203" s="1165"/>
      <c r="AZ1203" s="1166"/>
      <c r="BA1203" s="587">
        <f t="shared" si="215"/>
        <v>0</v>
      </c>
    </row>
    <row r="1204" spans="1:53" s="17" customFormat="1" ht="16.75" hidden="1" customHeight="1" outlineLevel="2">
      <c r="A1204" s="1163">
        <v>165</v>
      </c>
      <c r="B1204" s="1164"/>
      <c r="C1204" s="1165"/>
      <c r="D1204" s="1166"/>
      <c r="E1204" s="587">
        <f t="shared" si="144"/>
        <v>0</v>
      </c>
      <c r="G1204" s="1163">
        <v>165</v>
      </c>
      <c r="H1204" s="1164"/>
      <c r="I1204" s="1165"/>
      <c r="J1204" s="1166"/>
      <c r="K1204" s="587">
        <f t="shared" si="208"/>
        <v>0</v>
      </c>
      <c r="M1204" s="1163">
        <v>165</v>
      </c>
      <c r="N1204" s="1164"/>
      <c r="O1204" s="1165"/>
      <c r="P1204" s="1166"/>
      <c r="Q1204" s="587">
        <f t="shared" si="209"/>
        <v>0</v>
      </c>
      <c r="S1204" s="1163">
        <v>165</v>
      </c>
      <c r="T1204" s="1164"/>
      <c r="U1204" s="1165"/>
      <c r="V1204" s="1166"/>
      <c r="W1204" s="587">
        <f t="shared" si="210"/>
        <v>0</v>
      </c>
      <c r="Y1204" s="1163">
        <v>165</v>
      </c>
      <c r="Z1204" s="1164"/>
      <c r="AA1204" s="1165"/>
      <c r="AB1204" s="1166"/>
      <c r="AC1204" s="587">
        <f t="shared" si="211"/>
        <v>0</v>
      </c>
      <c r="AE1204" s="1163">
        <v>165</v>
      </c>
      <c r="AF1204" s="1164"/>
      <c r="AG1204" s="1165"/>
      <c r="AH1204" s="1166"/>
      <c r="AI1204" s="587">
        <f t="shared" si="212"/>
        <v>0</v>
      </c>
      <c r="AK1204" s="1163">
        <v>165</v>
      </c>
      <c r="AL1204" s="1164"/>
      <c r="AM1204" s="1165"/>
      <c r="AN1204" s="1166"/>
      <c r="AO1204" s="587">
        <f t="shared" si="213"/>
        <v>0</v>
      </c>
      <c r="AQ1204" s="1163">
        <v>165</v>
      </c>
      <c r="AR1204" s="1164"/>
      <c r="AS1204" s="1165"/>
      <c r="AT1204" s="1166"/>
      <c r="AU1204" s="587">
        <f t="shared" si="214"/>
        <v>0</v>
      </c>
      <c r="AW1204" s="1163">
        <v>165</v>
      </c>
      <c r="AX1204" s="1164"/>
      <c r="AY1204" s="1165"/>
      <c r="AZ1204" s="1166"/>
      <c r="BA1204" s="587">
        <f t="shared" si="215"/>
        <v>0</v>
      </c>
    </row>
    <row r="1205" spans="1:53" s="17" customFormat="1" ht="16.75" hidden="1" customHeight="1" outlineLevel="2">
      <c r="A1205" s="1163">
        <v>166</v>
      </c>
      <c r="B1205" s="1164"/>
      <c r="C1205" s="1165"/>
      <c r="D1205" s="1166"/>
      <c r="E1205" s="587">
        <f t="shared" si="144"/>
        <v>0</v>
      </c>
      <c r="G1205" s="1163">
        <v>166</v>
      </c>
      <c r="H1205" s="1164"/>
      <c r="I1205" s="1165"/>
      <c r="J1205" s="1166"/>
      <c r="K1205" s="587">
        <f t="shared" si="208"/>
        <v>0</v>
      </c>
      <c r="M1205" s="1163">
        <v>166</v>
      </c>
      <c r="N1205" s="1164"/>
      <c r="O1205" s="1165"/>
      <c r="P1205" s="1166"/>
      <c r="Q1205" s="587">
        <f t="shared" si="209"/>
        <v>0</v>
      </c>
      <c r="S1205" s="1163">
        <v>166</v>
      </c>
      <c r="T1205" s="1164"/>
      <c r="U1205" s="1165"/>
      <c r="V1205" s="1166"/>
      <c r="W1205" s="587">
        <f t="shared" si="210"/>
        <v>0</v>
      </c>
      <c r="Y1205" s="1163">
        <v>166</v>
      </c>
      <c r="Z1205" s="1164"/>
      <c r="AA1205" s="1165"/>
      <c r="AB1205" s="1166"/>
      <c r="AC1205" s="587">
        <f t="shared" si="211"/>
        <v>0</v>
      </c>
      <c r="AE1205" s="1163">
        <v>166</v>
      </c>
      <c r="AF1205" s="1164"/>
      <c r="AG1205" s="1165"/>
      <c r="AH1205" s="1166"/>
      <c r="AI1205" s="587">
        <f t="shared" si="212"/>
        <v>0</v>
      </c>
      <c r="AK1205" s="1163">
        <v>166</v>
      </c>
      <c r="AL1205" s="1164"/>
      <c r="AM1205" s="1165"/>
      <c r="AN1205" s="1166"/>
      <c r="AO1205" s="587">
        <f t="shared" si="213"/>
        <v>0</v>
      </c>
      <c r="AQ1205" s="1163">
        <v>166</v>
      </c>
      <c r="AR1205" s="1164"/>
      <c r="AS1205" s="1165"/>
      <c r="AT1205" s="1166"/>
      <c r="AU1205" s="587">
        <f t="shared" si="214"/>
        <v>0</v>
      </c>
      <c r="AW1205" s="1163">
        <v>166</v>
      </c>
      <c r="AX1205" s="1164"/>
      <c r="AY1205" s="1165"/>
      <c r="AZ1205" s="1166"/>
      <c r="BA1205" s="587">
        <f t="shared" si="215"/>
        <v>0</v>
      </c>
    </row>
    <row r="1206" spans="1:53" s="17" customFormat="1" ht="16.75" hidden="1" customHeight="1" outlineLevel="2">
      <c r="A1206" s="1163">
        <v>167</v>
      </c>
      <c r="B1206" s="1164"/>
      <c r="C1206" s="1165"/>
      <c r="D1206" s="1166"/>
      <c r="E1206" s="587">
        <f t="shared" si="144"/>
        <v>0</v>
      </c>
      <c r="G1206" s="1163">
        <v>167</v>
      </c>
      <c r="H1206" s="1164"/>
      <c r="I1206" s="1165"/>
      <c r="J1206" s="1166"/>
      <c r="K1206" s="587">
        <f t="shared" si="208"/>
        <v>0</v>
      </c>
      <c r="M1206" s="1163">
        <v>167</v>
      </c>
      <c r="N1206" s="1164"/>
      <c r="O1206" s="1165"/>
      <c r="P1206" s="1166"/>
      <c r="Q1206" s="587">
        <f t="shared" si="209"/>
        <v>0</v>
      </c>
      <c r="S1206" s="1163">
        <v>167</v>
      </c>
      <c r="T1206" s="1164"/>
      <c r="U1206" s="1165"/>
      <c r="V1206" s="1166"/>
      <c r="W1206" s="587">
        <f t="shared" si="210"/>
        <v>0</v>
      </c>
      <c r="Y1206" s="1163">
        <v>167</v>
      </c>
      <c r="Z1206" s="1164"/>
      <c r="AA1206" s="1165"/>
      <c r="AB1206" s="1166"/>
      <c r="AC1206" s="587">
        <f t="shared" si="211"/>
        <v>0</v>
      </c>
      <c r="AE1206" s="1163">
        <v>167</v>
      </c>
      <c r="AF1206" s="1164"/>
      <c r="AG1206" s="1165"/>
      <c r="AH1206" s="1166"/>
      <c r="AI1206" s="587">
        <f t="shared" si="212"/>
        <v>0</v>
      </c>
      <c r="AK1206" s="1163">
        <v>167</v>
      </c>
      <c r="AL1206" s="1164"/>
      <c r="AM1206" s="1165"/>
      <c r="AN1206" s="1166"/>
      <c r="AO1206" s="587">
        <f t="shared" si="213"/>
        <v>0</v>
      </c>
      <c r="AQ1206" s="1163">
        <v>167</v>
      </c>
      <c r="AR1206" s="1164"/>
      <c r="AS1206" s="1165"/>
      <c r="AT1206" s="1166"/>
      <c r="AU1206" s="587">
        <f t="shared" si="214"/>
        <v>0</v>
      </c>
      <c r="AW1206" s="1163">
        <v>167</v>
      </c>
      <c r="AX1206" s="1164"/>
      <c r="AY1206" s="1165"/>
      <c r="AZ1206" s="1166"/>
      <c r="BA1206" s="587">
        <f t="shared" si="215"/>
        <v>0</v>
      </c>
    </row>
    <row r="1207" spans="1:53" s="17" customFormat="1" ht="16.75" hidden="1" customHeight="1" outlineLevel="2">
      <c r="A1207" s="1163">
        <v>168</v>
      </c>
      <c r="B1207" s="1164"/>
      <c r="C1207" s="1165"/>
      <c r="D1207" s="1166"/>
      <c r="E1207" s="587">
        <f t="shared" si="144"/>
        <v>0</v>
      </c>
      <c r="G1207" s="1163">
        <v>168</v>
      </c>
      <c r="H1207" s="1164"/>
      <c r="I1207" s="1165"/>
      <c r="J1207" s="1166"/>
      <c r="K1207" s="587">
        <f t="shared" si="208"/>
        <v>0</v>
      </c>
      <c r="M1207" s="1163">
        <v>168</v>
      </c>
      <c r="N1207" s="1164"/>
      <c r="O1207" s="1165"/>
      <c r="P1207" s="1166"/>
      <c r="Q1207" s="587">
        <f t="shared" si="209"/>
        <v>0</v>
      </c>
      <c r="S1207" s="1163">
        <v>168</v>
      </c>
      <c r="T1207" s="1164"/>
      <c r="U1207" s="1165"/>
      <c r="V1207" s="1166"/>
      <c r="W1207" s="587">
        <f t="shared" si="210"/>
        <v>0</v>
      </c>
      <c r="Y1207" s="1163">
        <v>168</v>
      </c>
      <c r="Z1207" s="1164"/>
      <c r="AA1207" s="1165"/>
      <c r="AB1207" s="1166"/>
      <c r="AC1207" s="587">
        <f t="shared" si="211"/>
        <v>0</v>
      </c>
      <c r="AE1207" s="1163">
        <v>168</v>
      </c>
      <c r="AF1207" s="1164"/>
      <c r="AG1207" s="1165"/>
      <c r="AH1207" s="1166"/>
      <c r="AI1207" s="587">
        <f t="shared" si="212"/>
        <v>0</v>
      </c>
      <c r="AK1207" s="1163">
        <v>168</v>
      </c>
      <c r="AL1207" s="1164"/>
      <c r="AM1207" s="1165"/>
      <c r="AN1207" s="1166"/>
      <c r="AO1207" s="587">
        <f t="shared" si="213"/>
        <v>0</v>
      </c>
      <c r="AQ1207" s="1163">
        <v>168</v>
      </c>
      <c r="AR1207" s="1164"/>
      <c r="AS1207" s="1165"/>
      <c r="AT1207" s="1166"/>
      <c r="AU1207" s="587">
        <f t="shared" si="214"/>
        <v>0</v>
      </c>
      <c r="AW1207" s="1163">
        <v>168</v>
      </c>
      <c r="AX1207" s="1164"/>
      <c r="AY1207" s="1165"/>
      <c r="AZ1207" s="1166"/>
      <c r="BA1207" s="587">
        <f t="shared" si="215"/>
        <v>0</v>
      </c>
    </row>
    <row r="1208" spans="1:53" s="17" customFormat="1" ht="16.75" hidden="1" customHeight="1" outlineLevel="2">
      <c r="A1208" s="1163">
        <v>169</v>
      </c>
      <c r="B1208" s="1164"/>
      <c r="C1208" s="1165"/>
      <c r="D1208" s="1166"/>
      <c r="E1208" s="587">
        <f t="shared" si="144"/>
        <v>0</v>
      </c>
      <c r="G1208" s="1163">
        <v>169</v>
      </c>
      <c r="H1208" s="1164"/>
      <c r="I1208" s="1165"/>
      <c r="J1208" s="1166"/>
      <c r="K1208" s="587">
        <f t="shared" si="208"/>
        <v>0</v>
      </c>
      <c r="M1208" s="1163">
        <v>169</v>
      </c>
      <c r="N1208" s="1164"/>
      <c r="O1208" s="1165"/>
      <c r="P1208" s="1166"/>
      <c r="Q1208" s="587">
        <f t="shared" si="209"/>
        <v>0</v>
      </c>
      <c r="S1208" s="1163">
        <v>169</v>
      </c>
      <c r="T1208" s="1164"/>
      <c r="U1208" s="1165"/>
      <c r="V1208" s="1166"/>
      <c r="W1208" s="587">
        <f t="shared" si="210"/>
        <v>0</v>
      </c>
      <c r="Y1208" s="1163">
        <v>169</v>
      </c>
      <c r="Z1208" s="1164"/>
      <c r="AA1208" s="1165"/>
      <c r="AB1208" s="1166"/>
      <c r="AC1208" s="587">
        <f t="shared" si="211"/>
        <v>0</v>
      </c>
      <c r="AE1208" s="1163">
        <v>169</v>
      </c>
      <c r="AF1208" s="1164"/>
      <c r="AG1208" s="1165"/>
      <c r="AH1208" s="1166"/>
      <c r="AI1208" s="587">
        <f t="shared" si="212"/>
        <v>0</v>
      </c>
      <c r="AK1208" s="1163">
        <v>169</v>
      </c>
      <c r="AL1208" s="1164"/>
      <c r="AM1208" s="1165"/>
      <c r="AN1208" s="1166"/>
      <c r="AO1208" s="587">
        <f t="shared" si="213"/>
        <v>0</v>
      </c>
      <c r="AQ1208" s="1163">
        <v>169</v>
      </c>
      <c r="AR1208" s="1164"/>
      <c r="AS1208" s="1165"/>
      <c r="AT1208" s="1166"/>
      <c r="AU1208" s="587">
        <f t="shared" si="214"/>
        <v>0</v>
      </c>
      <c r="AW1208" s="1163">
        <v>169</v>
      </c>
      <c r="AX1208" s="1164"/>
      <c r="AY1208" s="1165"/>
      <c r="AZ1208" s="1166"/>
      <c r="BA1208" s="587">
        <f t="shared" si="215"/>
        <v>0</v>
      </c>
    </row>
    <row r="1209" spans="1:53" s="17" customFormat="1" ht="16.75" hidden="1" customHeight="1" outlineLevel="2">
      <c r="A1209" s="1163">
        <v>170</v>
      </c>
      <c r="B1209" s="1164"/>
      <c r="C1209" s="1165"/>
      <c r="D1209" s="1166"/>
      <c r="E1209" s="587">
        <f t="shared" si="144"/>
        <v>0</v>
      </c>
      <c r="G1209" s="1163">
        <v>170</v>
      </c>
      <c r="H1209" s="1164"/>
      <c r="I1209" s="1165"/>
      <c r="J1209" s="1166"/>
      <c r="K1209" s="587">
        <f t="shared" si="208"/>
        <v>0</v>
      </c>
      <c r="M1209" s="1163">
        <v>170</v>
      </c>
      <c r="N1209" s="1164"/>
      <c r="O1209" s="1165"/>
      <c r="P1209" s="1166"/>
      <c r="Q1209" s="587">
        <f t="shared" si="209"/>
        <v>0</v>
      </c>
      <c r="S1209" s="1163">
        <v>170</v>
      </c>
      <c r="T1209" s="1164"/>
      <c r="U1209" s="1165"/>
      <c r="V1209" s="1166"/>
      <c r="W1209" s="587">
        <f t="shared" si="210"/>
        <v>0</v>
      </c>
      <c r="Y1209" s="1163">
        <v>170</v>
      </c>
      <c r="Z1209" s="1164"/>
      <c r="AA1209" s="1165"/>
      <c r="AB1209" s="1166"/>
      <c r="AC1209" s="587">
        <f t="shared" si="211"/>
        <v>0</v>
      </c>
      <c r="AE1209" s="1163">
        <v>170</v>
      </c>
      <c r="AF1209" s="1164"/>
      <c r="AG1209" s="1165"/>
      <c r="AH1209" s="1166"/>
      <c r="AI1209" s="587">
        <f t="shared" si="212"/>
        <v>0</v>
      </c>
      <c r="AK1209" s="1163">
        <v>170</v>
      </c>
      <c r="AL1209" s="1164"/>
      <c r="AM1209" s="1165"/>
      <c r="AN1209" s="1166"/>
      <c r="AO1209" s="587">
        <f t="shared" si="213"/>
        <v>0</v>
      </c>
      <c r="AQ1209" s="1163">
        <v>170</v>
      </c>
      <c r="AR1209" s="1164"/>
      <c r="AS1209" s="1165"/>
      <c r="AT1209" s="1166"/>
      <c r="AU1209" s="587">
        <f t="shared" si="214"/>
        <v>0</v>
      </c>
      <c r="AW1209" s="1163">
        <v>170</v>
      </c>
      <c r="AX1209" s="1164"/>
      <c r="AY1209" s="1165"/>
      <c r="AZ1209" s="1166"/>
      <c r="BA1209" s="587">
        <f t="shared" si="215"/>
        <v>0</v>
      </c>
    </row>
    <row r="1210" spans="1:53" s="17" customFormat="1" ht="16.75" hidden="1" customHeight="1" outlineLevel="2">
      <c r="A1210" s="1163">
        <v>171</v>
      </c>
      <c r="B1210" s="1164"/>
      <c r="C1210" s="1165"/>
      <c r="D1210" s="1166"/>
      <c r="E1210" s="587">
        <f t="shared" si="144"/>
        <v>0</v>
      </c>
      <c r="G1210" s="1163">
        <v>171</v>
      </c>
      <c r="H1210" s="1164"/>
      <c r="I1210" s="1165"/>
      <c r="J1210" s="1166"/>
      <c r="K1210" s="587">
        <f t="shared" si="208"/>
        <v>0</v>
      </c>
      <c r="M1210" s="1163">
        <v>171</v>
      </c>
      <c r="N1210" s="1164"/>
      <c r="O1210" s="1165"/>
      <c r="P1210" s="1166"/>
      <c r="Q1210" s="587">
        <f t="shared" si="209"/>
        <v>0</v>
      </c>
      <c r="S1210" s="1163">
        <v>171</v>
      </c>
      <c r="T1210" s="1164"/>
      <c r="U1210" s="1165"/>
      <c r="V1210" s="1166"/>
      <c r="W1210" s="587">
        <f t="shared" si="210"/>
        <v>0</v>
      </c>
      <c r="Y1210" s="1163">
        <v>171</v>
      </c>
      <c r="Z1210" s="1164"/>
      <c r="AA1210" s="1165"/>
      <c r="AB1210" s="1166"/>
      <c r="AC1210" s="587">
        <f t="shared" si="211"/>
        <v>0</v>
      </c>
      <c r="AE1210" s="1163">
        <v>171</v>
      </c>
      <c r="AF1210" s="1164"/>
      <c r="AG1210" s="1165"/>
      <c r="AH1210" s="1166"/>
      <c r="AI1210" s="587">
        <f t="shared" si="212"/>
        <v>0</v>
      </c>
      <c r="AK1210" s="1163">
        <v>171</v>
      </c>
      <c r="AL1210" s="1164"/>
      <c r="AM1210" s="1165"/>
      <c r="AN1210" s="1166"/>
      <c r="AO1210" s="587">
        <f t="shared" si="213"/>
        <v>0</v>
      </c>
      <c r="AQ1210" s="1163">
        <v>171</v>
      </c>
      <c r="AR1210" s="1164"/>
      <c r="AS1210" s="1165"/>
      <c r="AT1210" s="1166"/>
      <c r="AU1210" s="587">
        <f t="shared" si="214"/>
        <v>0</v>
      </c>
      <c r="AW1210" s="1163">
        <v>171</v>
      </c>
      <c r="AX1210" s="1164"/>
      <c r="AY1210" s="1165"/>
      <c r="AZ1210" s="1166"/>
      <c r="BA1210" s="587">
        <f t="shared" si="215"/>
        <v>0</v>
      </c>
    </row>
    <row r="1211" spans="1:53" s="17" customFormat="1" ht="16.75" hidden="1" customHeight="1" outlineLevel="2">
      <c r="A1211" s="1163">
        <v>172</v>
      </c>
      <c r="B1211" s="1164"/>
      <c r="C1211" s="1165"/>
      <c r="D1211" s="1166"/>
      <c r="E1211" s="587">
        <f t="shared" si="144"/>
        <v>0</v>
      </c>
      <c r="G1211" s="1163">
        <v>172</v>
      </c>
      <c r="H1211" s="1164"/>
      <c r="I1211" s="1165"/>
      <c r="J1211" s="1166"/>
      <c r="K1211" s="587">
        <f t="shared" si="208"/>
        <v>0</v>
      </c>
      <c r="M1211" s="1163">
        <v>172</v>
      </c>
      <c r="N1211" s="1164"/>
      <c r="O1211" s="1165"/>
      <c r="P1211" s="1166"/>
      <c r="Q1211" s="587">
        <f t="shared" si="209"/>
        <v>0</v>
      </c>
      <c r="S1211" s="1163">
        <v>172</v>
      </c>
      <c r="T1211" s="1164"/>
      <c r="U1211" s="1165"/>
      <c r="V1211" s="1166"/>
      <c r="W1211" s="587">
        <f t="shared" si="210"/>
        <v>0</v>
      </c>
      <c r="Y1211" s="1163">
        <v>172</v>
      </c>
      <c r="Z1211" s="1164"/>
      <c r="AA1211" s="1165"/>
      <c r="AB1211" s="1166"/>
      <c r="AC1211" s="587">
        <f t="shared" si="211"/>
        <v>0</v>
      </c>
      <c r="AE1211" s="1163">
        <v>172</v>
      </c>
      <c r="AF1211" s="1164"/>
      <c r="AG1211" s="1165"/>
      <c r="AH1211" s="1166"/>
      <c r="AI1211" s="587">
        <f t="shared" si="212"/>
        <v>0</v>
      </c>
      <c r="AK1211" s="1163">
        <v>172</v>
      </c>
      <c r="AL1211" s="1164"/>
      <c r="AM1211" s="1165"/>
      <c r="AN1211" s="1166"/>
      <c r="AO1211" s="587">
        <f t="shared" si="213"/>
        <v>0</v>
      </c>
      <c r="AQ1211" s="1163">
        <v>172</v>
      </c>
      <c r="AR1211" s="1164"/>
      <c r="AS1211" s="1165"/>
      <c r="AT1211" s="1166"/>
      <c r="AU1211" s="587">
        <f t="shared" si="214"/>
        <v>0</v>
      </c>
      <c r="AW1211" s="1163">
        <v>172</v>
      </c>
      <c r="AX1211" s="1164"/>
      <c r="AY1211" s="1165"/>
      <c r="AZ1211" s="1166"/>
      <c r="BA1211" s="587">
        <f t="shared" si="215"/>
        <v>0</v>
      </c>
    </row>
    <row r="1212" spans="1:53" s="17" customFormat="1" ht="16.75" hidden="1" customHeight="1" outlineLevel="2">
      <c r="A1212" s="1163">
        <v>173</v>
      </c>
      <c r="B1212" s="1164"/>
      <c r="C1212" s="1165"/>
      <c r="D1212" s="1166"/>
      <c r="E1212" s="587">
        <f t="shared" si="144"/>
        <v>0</v>
      </c>
      <c r="G1212" s="1163">
        <v>173</v>
      </c>
      <c r="H1212" s="1164"/>
      <c r="I1212" s="1165"/>
      <c r="J1212" s="1166"/>
      <c r="K1212" s="587">
        <f t="shared" si="208"/>
        <v>0</v>
      </c>
      <c r="M1212" s="1163">
        <v>173</v>
      </c>
      <c r="N1212" s="1164"/>
      <c r="O1212" s="1165"/>
      <c r="P1212" s="1166"/>
      <c r="Q1212" s="587">
        <f t="shared" si="209"/>
        <v>0</v>
      </c>
      <c r="S1212" s="1163">
        <v>173</v>
      </c>
      <c r="T1212" s="1164"/>
      <c r="U1212" s="1165"/>
      <c r="V1212" s="1166"/>
      <c r="W1212" s="587">
        <f t="shared" si="210"/>
        <v>0</v>
      </c>
      <c r="Y1212" s="1163">
        <v>173</v>
      </c>
      <c r="Z1212" s="1164"/>
      <c r="AA1212" s="1165"/>
      <c r="AB1212" s="1166"/>
      <c r="AC1212" s="587">
        <f t="shared" si="211"/>
        <v>0</v>
      </c>
      <c r="AE1212" s="1163">
        <v>173</v>
      </c>
      <c r="AF1212" s="1164"/>
      <c r="AG1212" s="1165"/>
      <c r="AH1212" s="1166"/>
      <c r="AI1212" s="587">
        <f t="shared" si="212"/>
        <v>0</v>
      </c>
      <c r="AK1212" s="1163">
        <v>173</v>
      </c>
      <c r="AL1212" s="1164"/>
      <c r="AM1212" s="1165"/>
      <c r="AN1212" s="1166"/>
      <c r="AO1212" s="587">
        <f t="shared" si="213"/>
        <v>0</v>
      </c>
      <c r="AQ1212" s="1163">
        <v>173</v>
      </c>
      <c r="AR1212" s="1164"/>
      <c r="AS1212" s="1165"/>
      <c r="AT1212" s="1166"/>
      <c r="AU1212" s="587">
        <f t="shared" si="214"/>
        <v>0</v>
      </c>
      <c r="AW1212" s="1163">
        <v>173</v>
      </c>
      <c r="AX1212" s="1164"/>
      <c r="AY1212" s="1165"/>
      <c r="AZ1212" s="1166"/>
      <c r="BA1212" s="587">
        <f t="shared" si="215"/>
        <v>0</v>
      </c>
    </row>
    <row r="1213" spans="1:53" s="17" customFormat="1" ht="16.75" hidden="1" customHeight="1" outlineLevel="2">
      <c r="A1213" s="1163">
        <v>174</v>
      </c>
      <c r="B1213" s="1164"/>
      <c r="C1213" s="1165"/>
      <c r="D1213" s="1166"/>
      <c r="E1213" s="587">
        <f t="shared" si="144"/>
        <v>0</v>
      </c>
      <c r="G1213" s="1163">
        <v>174</v>
      </c>
      <c r="H1213" s="1164"/>
      <c r="I1213" s="1165"/>
      <c r="J1213" s="1166"/>
      <c r="K1213" s="587">
        <f t="shared" si="208"/>
        <v>0</v>
      </c>
      <c r="M1213" s="1163">
        <v>174</v>
      </c>
      <c r="N1213" s="1164"/>
      <c r="O1213" s="1165"/>
      <c r="P1213" s="1166"/>
      <c r="Q1213" s="587">
        <f t="shared" si="209"/>
        <v>0</v>
      </c>
      <c r="S1213" s="1163">
        <v>174</v>
      </c>
      <c r="T1213" s="1164"/>
      <c r="U1213" s="1165"/>
      <c r="V1213" s="1166"/>
      <c r="W1213" s="587">
        <f t="shared" si="210"/>
        <v>0</v>
      </c>
      <c r="Y1213" s="1163">
        <v>174</v>
      </c>
      <c r="Z1213" s="1164"/>
      <c r="AA1213" s="1165"/>
      <c r="AB1213" s="1166"/>
      <c r="AC1213" s="587">
        <f t="shared" si="211"/>
        <v>0</v>
      </c>
      <c r="AE1213" s="1163">
        <v>174</v>
      </c>
      <c r="AF1213" s="1164"/>
      <c r="AG1213" s="1165"/>
      <c r="AH1213" s="1166"/>
      <c r="AI1213" s="587">
        <f t="shared" si="212"/>
        <v>0</v>
      </c>
      <c r="AK1213" s="1163">
        <v>174</v>
      </c>
      <c r="AL1213" s="1164"/>
      <c r="AM1213" s="1165"/>
      <c r="AN1213" s="1166"/>
      <c r="AO1213" s="587">
        <f t="shared" si="213"/>
        <v>0</v>
      </c>
      <c r="AQ1213" s="1163">
        <v>174</v>
      </c>
      <c r="AR1213" s="1164"/>
      <c r="AS1213" s="1165"/>
      <c r="AT1213" s="1166"/>
      <c r="AU1213" s="587">
        <f t="shared" si="214"/>
        <v>0</v>
      </c>
      <c r="AW1213" s="1163">
        <v>174</v>
      </c>
      <c r="AX1213" s="1164"/>
      <c r="AY1213" s="1165"/>
      <c r="AZ1213" s="1166"/>
      <c r="BA1213" s="587">
        <f t="shared" si="215"/>
        <v>0</v>
      </c>
    </row>
    <row r="1214" spans="1:53" s="17" customFormat="1" ht="16.75" hidden="1" customHeight="1" outlineLevel="2">
      <c r="A1214" s="1163">
        <v>175</v>
      </c>
      <c r="B1214" s="1164"/>
      <c r="C1214" s="1165"/>
      <c r="D1214" s="1166"/>
      <c r="E1214" s="587">
        <f t="shared" si="144"/>
        <v>0</v>
      </c>
      <c r="G1214" s="1163">
        <v>175</v>
      </c>
      <c r="H1214" s="1164"/>
      <c r="I1214" s="1165"/>
      <c r="J1214" s="1166"/>
      <c r="K1214" s="587">
        <f t="shared" si="208"/>
        <v>0</v>
      </c>
      <c r="M1214" s="1163">
        <v>175</v>
      </c>
      <c r="N1214" s="1164"/>
      <c r="O1214" s="1165"/>
      <c r="P1214" s="1166"/>
      <c r="Q1214" s="587">
        <f t="shared" si="209"/>
        <v>0</v>
      </c>
      <c r="S1214" s="1163">
        <v>175</v>
      </c>
      <c r="T1214" s="1164"/>
      <c r="U1214" s="1165"/>
      <c r="V1214" s="1166"/>
      <c r="W1214" s="587">
        <f t="shared" si="210"/>
        <v>0</v>
      </c>
      <c r="Y1214" s="1163">
        <v>175</v>
      </c>
      <c r="Z1214" s="1164"/>
      <c r="AA1214" s="1165"/>
      <c r="AB1214" s="1166"/>
      <c r="AC1214" s="587">
        <f t="shared" si="211"/>
        <v>0</v>
      </c>
      <c r="AE1214" s="1163">
        <v>175</v>
      </c>
      <c r="AF1214" s="1164"/>
      <c r="AG1214" s="1165"/>
      <c r="AH1214" s="1166"/>
      <c r="AI1214" s="587">
        <f t="shared" si="212"/>
        <v>0</v>
      </c>
      <c r="AK1214" s="1163">
        <v>175</v>
      </c>
      <c r="AL1214" s="1164"/>
      <c r="AM1214" s="1165"/>
      <c r="AN1214" s="1166"/>
      <c r="AO1214" s="587">
        <f t="shared" si="213"/>
        <v>0</v>
      </c>
      <c r="AQ1214" s="1163">
        <v>175</v>
      </c>
      <c r="AR1214" s="1164"/>
      <c r="AS1214" s="1165"/>
      <c r="AT1214" s="1166"/>
      <c r="AU1214" s="587">
        <f t="shared" si="214"/>
        <v>0</v>
      </c>
      <c r="AW1214" s="1163">
        <v>175</v>
      </c>
      <c r="AX1214" s="1164"/>
      <c r="AY1214" s="1165"/>
      <c r="AZ1214" s="1166"/>
      <c r="BA1214" s="587">
        <f t="shared" si="215"/>
        <v>0</v>
      </c>
    </row>
    <row r="1215" spans="1:53" s="17" customFormat="1" ht="16.75" hidden="1" customHeight="1" outlineLevel="2">
      <c r="A1215" s="1163">
        <v>176</v>
      </c>
      <c r="B1215" s="1164"/>
      <c r="C1215" s="1165"/>
      <c r="D1215" s="1166"/>
      <c r="E1215" s="587">
        <f t="shared" si="144"/>
        <v>0</v>
      </c>
      <c r="G1215" s="1163">
        <v>176</v>
      </c>
      <c r="H1215" s="1164"/>
      <c r="I1215" s="1165"/>
      <c r="J1215" s="1166"/>
      <c r="K1215" s="587">
        <f t="shared" si="208"/>
        <v>0</v>
      </c>
      <c r="M1215" s="1163">
        <v>176</v>
      </c>
      <c r="N1215" s="1164"/>
      <c r="O1215" s="1165"/>
      <c r="P1215" s="1166"/>
      <c r="Q1215" s="587">
        <f t="shared" si="209"/>
        <v>0</v>
      </c>
      <c r="S1215" s="1163">
        <v>176</v>
      </c>
      <c r="T1215" s="1164"/>
      <c r="U1215" s="1165"/>
      <c r="V1215" s="1166"/>
      <c r="W1215" s="587">
        <f t="shared" si="210"/>
        <v>0</v>
      </c>
      <c r="Y1215" s="1163">
        <v>176</v>
      </c>
      <c r="Z1215" s="1164"/>
      <c r="AA1215" s="1165"/>
      <c r="AB1215" s="1166"/>
      <c r="AC1215" s="587">
        <f t="shared" si="211"/>
        <v>0</v>
      </c>
      <c r="AE1215" s="1163">
        <v>176</v>
      </c>
      <c r="AF1215" s="1164"/>
      <c r="AG1215" s="1165"/>
      <c r="AH1215" s="1166"/>
      <c r="AI1215" s="587">
        <f t="shared" si="212"/>
        <v>0</v>
      </c>
      <c r="AK1215" s="1163">
        <v>176</v>
      </c>
      <c r="AL1215" s="1164"/>
      <c r="AM1215" s="1165"/>
      <c r="AN1215" s="1166"/>
      <c r="AO1215" s="587">
        <f t="shared" si="213"/>
        <v>0</v>
      </c>
      <c r="AQ1215" s="1163">
        <v>176</v>
      </c>
      <c r="AR1215" s="1164"/>
      <c r="AS1215" s="1165"/>
      <c r="AT1215" s="1166"/>
      <c r="AU1215" s="587">
        <f t="shared" si="214"/>
        <v>0</v>
      </c>
      <c r="AW1215" s="1163">
        <v>176</v>
      </c>
      <c r="AX1215" s="1164"/>
      <c r="AY1215" s="1165"/>
      <c r="AZ1215" s="1166"/>
      <c r="BA1215" s="587">
        <f t="shared" si="215"/>
        <v>0</v>
      </c>
    </row>
    <row r="1216" spans="1:53" s="17" customFormat="1" ht="16.75" hidden="1" customHeight="1" outlineLevel="2">
      <c r="A1216" s="1163">
        <v>177</v>
      </c>
      <c r="B1216" s="1164"/>
      <c r="C1216" s="1165"/>
      <c r="D1216" s="1166"/>
      <c r="E1216" s="587">
        <f t="shared" si="144"/>
        <v>0</v>
      </c>
      <c r="G1216" s="1163">
        <v>177</v>
      </c>
      <c r="H1216" s="1164"/>
      <c r="I1216" s="1165"/>
      <c r="J1216" s="1166"/>
      <c r="K1216" s="587">
        <f t="shared" si="208"/>
        <v>0</v>
      </c>
      <c r="M1216" s="1163">
        <v>177</v>
      </c>
      <c r="N1216" s="1164"/>
      <c r="O1216" s="1165"/>
      <c r="P1216" s="1166"/>
      <c r="Q1216" s="587">
        <f t="shared" si="209"/>
        <v>0</v>
      </c>
      <c r="S1216" s="1163">
        <v>177</v>
      </c>
      <c r="T1216" s="1164"/>
      <c r="U1216" s="1165"/>
      <c r="V1216" s="1166"/>
      <c r="W1216" s="587">
        <f t="shared" si="210"/>
        <v>0</v>
      </c>
      <c r="Y1216" s="1163">
        <v>177</v>
      </c>
      <c r="Z1216" s="1164"/>
      <c r="AA1216" s="1165"/>
      <c r="AB1216" s="1166"/>
      <c r="AC1216" s="587">
        <f t="shared" si="211"/>
        <v>0</v>
      </c>
      <c r="AE1216" s="1163">
        <v>177</v>
      </c>
      <c r="AF1216" s="1164"/>
      <c r="AG1216" s="1165"/>
      <c r="AH1216" s="1166"/>
      <c r="AI1216" s="587">
        <f t="shared" si="212"/>
        <v>0</v>
      </c>
      <c r="AK1216" s="1163">
        <v>177</v>
      </c>
      <c r="AL1216" s="1164"/>
      <c r="AM1216" s="1165"/>
      <c r="AN1216" s="1166"/>
      <c r="AO1216" s="587">
        <f t="shared" si="213"/>
        <v>0</v>
      </c>
      <c r="AQ1216" s="1163">
        <v>177</v>
      </c>
      <c r="AR1216" s="1164"/>
      <c r="AS1216" s="1165"/>
      <c r="AT1216" s="1166"/>
      <c r="AU1216" s="587">
        <f t="shared" si="214"/>
        <v>0</v>
      </c>
      <c r="AW1216" s="1163">
        <v>177</v>
      </c>
      <c r="AX1216" s="1164"/>
      <c r="AY1216" s="1165"/>
      <c r="AZ1216" s="1166"/>
      <c r="BA1216" s="587">
        <f t="shared" si="215"/>
        <v>0</v>
      </c>
    </row>
    <row r="1217" spans="1:53" s="17" customFormat="1" ht="16.75" hidden="1" customHeight="1" outlineLevel="2">
      <c r="A1217" s="1163">
        <v>178</v>
      </c>
      <c r="B1217" s="1164"/>
      <c r="C1217" s="1165"/>
      <c r="D1217" s="1166"/>
      <c r="E1217" s="587">
        <f t="shared" si="144"/>
        <v>0</v>
      </c>
      <c r="G1217" s="1163">
        <v>178</v>
      </c>
      <c r="H1217" s="1164"/>
      <c r="I1217" s="1165"/>
      <c r="J1217" s="1166"/>
      <c r="K1217" s="587">
        <f t="shared" si="208"/>
        <v>0</v>
      </c>
      <c r="M1217" s="1163">
        <v>178</v>
      </c>
      <c r="N1217" s="1164"/>
      <c r="O1217" s="1165"/>
      <c r="P1217" s="1166"/>
      <c r="Q1217" s="587">
        <f t="shared" si="209"/>
        <v>0</v>
      </c>
      <c r="S1217" s="1163">
        <v>178</v>
      </c>
      <c r="T1217" s="1164"/>
      <c r="U1217" s="1165"/>
      <c r="V1217" s="1166"/>
      <c r="W1217" s="587">
        <f t="shared" si="210"/>
        <v>0</v>
      </c>
      <c r="Y1217" s="1163">
        <v>178</v>
      </c>
      <c r="Z1217" s="1164"/>
      <c r="AA1217" s="1165"/>
      <c r="AB1217" s="1166"/>
      <c r="AC1217" s="587">
        <f t="shared" si="211"/>
        <v>0</v>
      </c>
      <c r="AE1217" s="1163">
        <v>178</v>
      </c>
      <c r="AF1217" s="1164"/>
      <c r="AG1217" s="1165"/>
      <c r="AH1217" s="1166"/>
      <c r="AI1217" s="587">
        <f t="shared" si="212"/>
        <v>0</v>
      </c>
      <c r="AK1217" s="1163">
        <v>178</v>
      </c>
      <c r="AL1217" s="1164"/>
      <c r="AM1217" s="1165"/>
      <c r="AN1217" s="1166"/>
      <c r="AO1217" s="587">
        <f t="shared" si="213"/>
        <v>0</v>
      </c>
      <c r="AQ1217" s="1163">
        <v>178</v>
      </c>
      <c r="AR1217" s="1164"/>
      <c r="AS1217" s="1165"/>
      <c r="AT1217" s="1166"/>
      <c r="AU1217" s="587">
        <f t="shared" si="214"/>
        <v>0</v>
      </c>
      <c r="AW1217" s="1163">
        <v>178</v>
      </c>
      <c r="AX1217" s="1164"/>
      <c r="AY1217" s="1165"/>
      <c r="AZ1217" s="1166"/>
      <c r="BA1217" s="587">
        <f t="shared" si="215"/>
        <v>0</v>
      </c>
    </row>
    <row r="1218" spans="1:53" s="17" customFormat="1" ht="16.75" hidden="1" customHeight="1" outlineLevel="2">
      <c r="A1218" s="1163">
        <v>179</v>
      </c>
      <c r="B1218" s="1164"/>
      <c r="C1218" s="1165"/>
      <c r="D1218" s="1166"/>
      <c r="E1218" s="587">
        <f t="shared" si="144"/>
        <v>0</v>
      </c>
      <c r="G1218" s="1163">
        <v>179</v>
      </c>
      <c r="H1218" s="1164"/>
      <c r="I1218" s="1165"/>
      <c r="J1218" s="1166"/>
      <c r="K1218" s="587">
        <f t="shared" si="208"/>
        <v>0</v>
      </c>
      <c r="M1218" s="1163">
        <v>179</v>
      </c>
      <c r="N1218" s="1164"/>
      <c r="O1218" s="1165"/>
      <c r="P1218" s="1166"/>
      <c r="Q1218" s="587">
        <f t="shared" si="209"/>
        <v>0</v>
      </c>
      <c r="S1218" s="1163">
        <v>179</v>
      </c>
      <c r="T1218" s="1164"/>
      <c r="U1218" s="1165"/>
      <c r="V1218" s="1166"/>
      <c r="W1218" s="587">
        <f t="shared" si="210"/>
        <v>0</v>
      </c>
      <c r="Y1218" s="1163">
        <v>179</v>
      </c>
      <c r="Z1218" s="1164"/>
      <c r="AA1218" s="1165"/>
      <c r="AB1218" s="1166"/>
      <c r="AC1218" s="587">
        <f t="shared" si="211"/>
        <v>0</v>
      </c>
      <c r="AE1218" s="1163">
        <v>179</v>
      </c>
      <c r="AF1218" s="1164"/>
      <c r="AG1218" s="1165"/>
      <c r="AH1218" s="1166"/>
      <c r="AI1218" s="587">
        <f t="shared" si="212"/>
        <v>0</v>
      </c>
      <c r="AK1218" s="1163">
        <v>179</v>
      </c>
      <c r="AL1218" s="1164"/>
      <c r="AM1218" s="1165"/>
      <c r="AN1218" s="1166"/>
      <c r="AO1218" s="587">
        <f t="shared" si="213"/>
        <v>0</v>
      </c>
      <c r="AQ1218" s="1163">
        <v>179</v>
      </c>
      <c r="AR1218" s="1164"/>
      <c r="AS1218" s="1165"/>
      <c r="AT1218" s="1166"/>
      <c r="AU1218" s="587">
        <f t="shared" si="214"/>
        <v>0</v>
      </c>
      <c r="AW1218" s="1163">
        <v>179</v>
      </c>
      <c r="AX1218" s="1164"/>
      <c r="AY1218" s="1165"/>
      <c r="AZ1218" s="1166"/>
      <c r="BA1218" s="587">
        <f t="shared" si="215"/>
        <v>0</v>
      </c>
    </row>
    <row r="1219" spans="1:53" s="17" customFormat="1" ht="16.75" hidden="1" customHeight="1" outlineLevel="2">
      <c r="A1219" s="1163">
        <v>180</v>
      </c>
      <c r="B1219" s="1164"/>
      <c r="C1219" s="1165"/>
      <c r="D1219" s="1166"/>
      <c r="E1219" s="587">
        <f t="shared" si="144"/>
        <v>0</v>
      </c>
      <c r="G1219" s="1163">
        <v>180</v>
      </c>
      <c r="H1219" s="1164"/>
      <c r="I1219" s="1165"/>
      <c r="J1219" s="1166"/>
      <c r="K1219" s="587">
        <f t="shared" si="208"/>
        <v>0</v>
      </c>
      <c r="M1219" s="1163">
        <v>180</v>
      </c>
      <c r="N1219" s="1164"/>
      <c r="O1219" s="1165"/>
      <c r="P1219" s="1166"/>
      <c r="Q1219" s="587">
        <f t="shared" si="209"/>
        <v>0</v>
      </c>
      <c r="S1219" s="1163">
        <v>180</v>
      </c>
      <c r="T1219" s="1164"/>
      <c r="U1219" s="1165"/>
      <c r="V1219" s="1166"/>
      <c r="W1219" s="587">
        <f t="shared" si="210"/>
        <v>0</v>
      </c>
      <c r="Y1219" s="1163">
        <v>180</v>
      </c>
      <c r="Z1219" s="1164"/>
      <c r="AA1219" s="1165"/>
      <c r="AB1219" s="1166"/>
      <c r="AC1219" s="587">
        <f t="shared" si="211"/>
        <v>0</v>
      </c>
      <c r="AE1219" s="1163">
        <v>180</v>
      </c>
      <c r="AF1219" s="1164"/>
      <c r="AG1219" s="1165"/>
      <c r="AH1219" s="1166"/>
      <c r="AI1219" s="587">
        <f t="shared" si="212"/>
        <v>0</v>
      </c>
      <c r="AK1219" s="1163">
        <v>180</v>
      </c>
      <c r="AL1219" s="1164"/>
      <c r="AM1219" s="1165"/>
      <c r="AN1219" s="1166"/>
      <c r="AO1219" s="587">
        <f t="shared" si="213"/>
        <v>0</v>
      </c>
      <c r="AQ1219" s="1163">
        <v>180</v>
      </c>
      <c r="AR1219" s="1164"/>
      <c r="AS1219" s="1165"/>
      <c r="AT1219" s="1166"/>
      <c r="AU1219" s="587">
        <f t="shared" si="214"/>
        <v>0</v>
      </c>
      <c r="AW1219" s="1163">
        <v>180</v>
      </c>
      <c r="AX1219" s="1164"/>
      <c r="AY1219" s="1165"/>
      <c r="AZ1219" s="1166"/>
      <c r="BA1219" s="587">
        <f t="shared" si="215"/>
        <v>0</v>
      </c>
    </row>
    <row r="1220" spans="1:53" s="17" customFormat="1" ht="16.75" hidden="1" customHeight="1" outlineLevel="2">
      <c r="A1220" s="1163">
        <v>181</v>
      </c>
      <c r="B1220" s="1164"/>
      <c r="C1220" s="1165"/>
      <c r="D1220" s="1166"/>
      <c r="E1220" s="587">
        <f t="shared" si="144"/>
        <v>0</v>
      </c>
      <c r="G1220" s="1163">
        <v>181</v>
      </c>
      <c r="H1220" s="1164"/>
      <c r="I1220" s="1165"/>
      <c r="J1220" s="1166"/>
      <c r="K1220" s="587">
        <f t="shared" si="208"/>
        <v>0</v>
      </c>
      <c r="M1220" s="1163">
        <v>181</v>
      </c>
      <c r="N1220" s="1164"/>
      <c r="O1220" s="1165"/>
      <c r="P1220" s="1166"/>
      <c r="Q1220" s="587">
        <f t="shared" si="209"/>
        <v>0</v>
      </c>
      <c r="S1220" s="1163">
        <v>181</v>
      </c>
      <c r="T1220" s="1164"/>
      <c r="U1220" s="1165"/>
      <c r="V1220" s="1166"/>
      <c r="W1220" s="587">
        <f t="shared" si="210"/>
        <v>0</v>
      </c>
      <c r="Y1220" s="1163">
        <v>181</v>
      </c>
      <c r="Z1220" s="1164"/>
      <c r="AA1220" s="1165"/>
      <c r="AB1220" s="1166"/>
      <c r="AC1220" s="587">
        <f t="shared" si="211"/>
        <v>0</v>
      </c>
      <c r="AE1220" s="1163">
        <v>181</v>
      </c>
      <c r="AF1220" s="1164"/>
      <c r="AG1220" s="1165"/>
      <c r="AH1220" s="1166"/>
      <c r="AI1220" s="587">
        <f t="shared" si="212"/>
        <v>0</v>
      </c>
      <c r="AK1220" s="1163">
        <v>181</v>
      </c>
      <c r="AL1220" s="1164"/>
      <c r="AM1220" s="1165"/>
      <c r="AN1220" s="1166"/>
      <c r="AO1220" s="587">
        <f t="shared" si="213"/>
        <v>0</v>
      </c>
      <c r="AQ1220" s="1163">
        <v>181</v>
      </c>
      <c r="AR1220" s="1164"/>
      <c r="AS1220" s="1165"/>
      <c r="AT1220" s="1166"/>
      <c r="AU1220" s="587">
        <f t="shared" si="214"/>
        <v>0</v>
      </c>
      <c r="AW1220" s="1163">
        <v>181</v>
      </c>
      <c r="AX1220" s="1164"/>
      <c r="AY1220" s="1165"/>
      <c r="AZ1220" s="1166"/>
      <c r="BA1220" s="587">
        <f t="shared" si="215"/>
        <v>0</v>
      </c>
    </row>
    <row r="1221" spans="1:53" s="17" customFormat="1" ht="16.75" hidden="1" customHeight="1" outlineLevel="2">
      <c r="A1221" s="1163">
        <v>182</v>
      </c>
      <c r="B1221" s="1164"/>
      <c r="C1221" s="1165"/>
      <c r="D1221" s="1166"/>
      <c r="E1221" s="587">
        <f t="shared" si="144"/>
        <v>0</v>
      </c>
      <c r="G1221" s="1163">
        <v>182</v>
      </c>
      <c r="H1221" s="1164"/>
      <c r="I1221" s="1165"/>
      <c r="J1221" s="1166"/>
      <c r="K1221" s="587">
        <f t="shared" si="208"/>
        <v>0</v>
      </c>
      <c r="M1221" s="1163">
        <v>182</v>
      </c>
      <c r="N1221" s="1164"/>
      <c r="O1221" s="1165"/>
      <c r="P1221" s="1166"/>
      <c r="Q1221" s="587">
        <f t="shared" si="209"/>
        <v>0</v>
      </c>
      <c r="S1221" s="1163">
        <v>182</v>
      </c>
      <c r="T1221" s="1164"/>
      <c r="U1221" s="1165"/>
      <c r="V1221" s="1166"/>
      <c r="W1221" s="587">
        <f t="shared" si="210"/>
        <v>0</v>
      </c>
      <c r="Y1221" s="1163">
        <v>182</v>
      </c>
      <c r="Z1221" s="1164"/>
      <c r="AA1221" s="1165"/>
      <c r="AB1221" s="1166"/>
      <c r="AC1221" s="587">
        <f t="shared" si="211"/>
        <v>0</v>
      </c>
      <c r="AE1221" s="1163">
        <v>182</v>
      </c>
      <c r="AF1221" s="1164"/>
      <c r="AG1221" s="1165"/>
      <c r="AH1221" s="1166"/>
      <c r="AI1221" s="587">
        <f t="shared" si="212"/>
        <v>0</v>
      </c>
      <c r="AK1221" s="1163">
        <v>182</v>
      </c>
      <c r="AL1221" s="1164"/>
      <c r="AM1221" s="1165"/>
      <c r="AN1221" s="1166"/>
      <c r="AO1221" s="587">
        <f t="shared" si="213"/>
        <v>0</v>
      </c>
      <c r="AQ1221" s="1163">
        <v>182</v>
      </c>
      <c r="AR1221" s="1164"/>
      <c r="AS1221" s="1165"/>
      <c r="AT1221" s="1166"/>
      <c r="AU1221" s="587">
        <f t="shared" si="214"/>
        <v>0</v>
      </c>
      <c r="AW1221" s="1163">
        <v>182</v>
      </c>
      <c r="AX1221" s="1164"/>
      <c r="AY1221" s="1165"/>
      <c r="AZ1221" s="1166"/>
      <c r="BA1221" s="587">
        <f t="shared" si="215"/>
        <v>0</v>
      </c>
    </row>
    <row r="1222" spans="1:53" s="17" customFormat="1" ht="16.75" hidden="1" customHeight="1" outlineLevel="2">
      <c r="A1222" s="1163">
        <v>183</v>
      </c>
      <c r="B1222" s="1164"/>
      <c r="C1222" s="1165"/>
      <c r="D1222" s="1166"/>
      <c r="E1222" s="587">
        <f t="shared" si="144"/>
        <v>0</v>
      </c>
      <c r="G1222" s="1163">
        <v>183</v>
      </c>
      <c r="H1222" s="1164"/>
      <c r="I1222" s="1165"/>
      <c r="J1222" s="1166"/>
      <c r="K1222" s="587">
        <f t="shared" si="208"/>
        <v>0</v>
      </c>
      <c r="M1222" s="1163">
        <v>183</v>
      </c>
      <c r="N1222" s="1164"/>
      <c r="O1222" s="1165"/>
      <c r="P1222" s="1166"/>
      <c r="Q1222" s="587">
        <f t="shared" si="209"/>
        <v>0</v>
      </c>
      <c r="S1222" s="1163">
        <v>183</v>
      </c>
      <c r="T1222" s="1164"/>
      <c r="U1222" s="1165"/>
      <c r="V1222" s="1166"/>
      <c r="W1222" s="587">
        <f t="shared" si="210"/>
        <v>0</v>
      </c>
      <c r="Y1222" s="1163">
        <v>183</v>
      </c>
      <c r="Z1222" s="1164"/>
      <c r="AA1222" s="1165"/>
      <c r="AB1222" s="1166"/>
      <c r="AC1222" s="587">
        <f t="shared" si="211"/>
        <v>0</v>
      </c>
      <c r="AE1222" s="1163">
        <v>183</v>
      </c>
      <c r="AF1222" s="1164"/>
      <c r="AG1222" s="1165"/>
      <c r="AH1222" s="1166"/>
      <c r="AI1222" s="587">
        <f t="shared" si="212"/>
        <v>0</v>
      </c>
      <c r="AK1222" s="1163">
        <v>183</v>
      </c>
      <c r="AL1222" s="1164"/>
      <c r="AM1222" s="1165"/>
      <c r="AN1222" s="1166"/>
      <c r="AO1222" s="587">
        <f t="shared" si="213"/>
        <v>0</v>
      </c>
      <c r="AQ1222" s="1163">
        <v>183</v>
      </c>
      <c r="AR1222" s="1164"/>
      <c r="AS1222" s="1165"/>
      <c r="AT1222" s="1166"/>
      <c r="AU1222" s="587">
        <f t="shared" si="214"/>
        <v>0</v>
      </c>
      <c r="AW1222" s="1163">
        <v>183</v>
      </c>
      <c r="AX1222" s="1164"/>
      <c r="AY1222" s="1165"/>
      <c r="AZ1222" s="1166"/>
      <c r="BA1222" s="587">
        <f t="shared" si="215"/>
        <v>0</v>
      </c>
    </row>
    <row r="1223" spans="1:53" s="17" customFormat="1" ht="16.75" hidden="1" customHeight="1" outlineLevel="2">
      <c r="A1223" s="1163">
        <v>184</v>
      </c>
      <c r="B1223" s="1164"/>
      <c r="C1223" s="1165"/>
      <c r="D1223" s="1166"/>
      <c r="E1223" s="587">
        <f t="shared" si="144"/>
        <v>0</v>
      </c>
      <c r="G1223" s="1163">
        <v>184</v>
      </c>
      <c r="H1223" s="1164"/>
      <c r="I1223" s="1165"/>
      <c r="J1223" s="1166"/>
      <c r="K1223" s="587">
        <f t="shared" si="208"/>
        <v>0</v>
      </c>
      <c r="M1223" s="1163">
        <v>184</v>
      </c>
      <c r="N1223" s="1164"/>
      <c r="O1223" s="1165"/>
      <c r="P1223" s="1166"/>
      <c r="Q1223" s="587">
        <f t="shared" si="209"/>
        <v>0</v>
      </c>
      <c r="S1223" s="1163">
        <v>184</v>
      </c>
      <c r="T1223" s="1164"/>
      <c r="U1223" s="1165"/>
      <c r="V1223" s="1166"/>
      <c r="W1223" s="587">
        <f t="shared" si="210"/>
        <v>0</v>
      </c>
      <c r="Y1223" s="1163">
        <v>184</v>
      </c>
      <c r="Z1223" s="1164"/>
      <c r="AA1223" s="1165"/>
      <c r="AB1223" s="1166"/>
      <c r="AC1223" s="587">
        <f t="shared" si="211"/>
        <v>0</v>
      </c>
      <c r="AE1223" s="1163">
        <v>184</v>
      </c>
      <c r="AF1223" s="1164"/>
      <c r="AG1223" s="1165"/>
      <c r="AH1223" s="1166"/>
      <c r="AI1223" s="587">
        <f t="shared" si="212"/>
        <v>0</v>
      </c>
      <c r="AK1223" s="1163">
        <v>184</v>
      </c>
      <c r="AL1223" s="1164"/>
      <c r="AM1223" s="1165"/>
      <c r="AN1223" s="1166"/>
      <c r="AO1223" s="587">
        <f t="shared" si="213"/>
        <v>0</v>
      </c>
      <c r="AQ1223" s="1163">
        <v>184</v>
      </c>
      <c r="AR1223" s="1164"/>
      <c r="AS1223" s="1165"/>
      <c r="AT1223" s="1166"/>
      <c r="AU1223" s="587">
        <f t="shared" si="214"/>
        <v>0</v>
      </c>
      <c r="AW1223" s="1163">
        <v>184</v>
      </c>
      <c r="AX1223" s="1164"/>
      <c r="AY1223" s="1165"/>
      <c r="AZ1223" s="1166"/>
      <c r="BA1223" s="587">
        <f t="shared" si="215"/>
        <v>0</v>
      </c>
    </row>
    <row r="1224" spans="1:53" s="17" customFormat="1" ht="16.75" hidden="1" customHeight="1" outlineLevel="2">
      <c r="A1224" s="1163">
        <v>185</v>
      </c>
      <c r="B1224" s="1164"/>
      <c r="C1224" s="1165"/>
      <c r="D1224" s="1166"/>
      <c r="E1224" s="587">
        <f t="shared" si="144"/>
        <v>0</v>
      </c>
      <c r="G1224" s="1163">
        <v>185</v>
      </c>
      <c r="H1224" s="1164"/>
      <c r="I1224" s="1165"/>
      <c r="J1224" s="1166"/>
      <c r="K1224" s="587">
        <f t="shared" si="208"/>
        <v>0</v>
      </c>
      <c r="M1224" s="1163">
        <v>185</v>
      </c>
      <c r="N1224" s="1164"/>
      <c r="O1224" s="1165"/>
      <c r="P1224" s="1166"/>
      <c r="Q1224" s="587">
        <f t="shared" si="209"/>
        <v>0</v>
      </c>
      <c r="S1224" s="1163">
        <v>185</v>
      </c>
      <c r="T1224" s="1164"/>
      <c r="U1224" s="1165"/>
      <c r="V1224" s="1166"/>
      <c r="W1224" s="587">
        <f t="shared" si="210"/>
        <v>0</v>
      </c>
      <c r="Y1224" s="1163">
        <v>185</v>
      </c>
      <c r="Z1224" s="1164"/>
      <c r="AA1224" s="1165"/>
      <c r="AB1224" s="1166"/>
      <c r="AC1224" s="587">
        <f t="shared" si="211"/>
        <v>0</v>
      </c>
      <c r="AE1224" s="1163">
        <v>185</v>
      </c>
      <c r="AF1224" s="1164"/>
      <c r="AG1224" s="1165"/>
      <c r="AH1224" s="1166"/>
      <c r="AI1224" s="587">
        <f t="shared" si="212"/>
        <v>0</v>
      </c>
      <c r="AK1224" s="1163">
        <v>185</v>
      </c>
      <c r="AL1224" s="1164"/>
      <c r="AM1224" s="1165"/>
      <c r="AN1224" s="1166"/>
      <c r="AO1224" s="587">
        <f t="shared" si="213"/>
        <v>0</v>
      </c>
      <c r="AQ1224" s="1163">
        <v>185</v>
      </c>
      <c r="AR1224" s="1164"/>
      <c r="AS1224" s="1165"/>
      <c r="AT1224" s="1166"/>
      <c r="AU1224" s="587">
        <f t="shared" si="214"/>
        <v>0</v>
      </c>
      <c r="AW1224" s="1163">
        <v>185</v>
      </c>
      <c r="AX1224" s="1164"/>
      <c r="AY1224" s="1165"/>
      <c r="AZ1224" s="1166"/>
      <c r="BA1224" s="587">
        <f t="shared" si="215"/>
        <v>0</v>
      </c>
    </row>
    <row r="1225" spans="1:53" s="17" customFormat="1" ht="16.75" hidden="1" customHeight="1" outlineLevel="2">
      <c r="A1225" s="1163">
        <v>186</v>
      </c>
      <c r="B1225" s="1164"/>
      <c r="C1225" s="1165"/>
      <c r="D1225" s="1166"/>
      <c r="E1225" s="587">
        <f t="shared" si="144"/>
        <v>0</v>
      </c>
      <c r="G1225" s="1163">
        <v>186</v>
      </c>
      <c r="H1225" s="1164"/>
      <c r="I1225" s="1165"/>
      <c r="J1225" s="1166"/>
      <c r="K1225" s="587">
        <f t="shared" si="208"/>
        <v>0</v>
      </c>
      <c r="M1225" s="1163">
        <v>186</v>
      </c>
      <c r="N1225" s="1164"/>
      <c r="O1225" s="1165"/>
      <c r="P1225" s="1166"/>
      <c r="Q1225" s="587">
        <f t="shared" si="209"/>
        <v>0</v>
      </c>
      <c r="S1225" s="1163">
        <v>186</v>
      </c>
      <c r="T1225" s="1164"/>
      <c r="U1225" s="1165"/>
      <c r="V1225" s="1166"/>
      <c r="W1225" s="587">
        <f t="shared" si="210"/>
        <v>0</v>
      </c>
      <c r="Y1225" s="1163">
        <v>186</v>
      </c>
      <c r="Z1225" s="1164"/>
      <c r="AA1225" s="1165"/>
      <c r="AB1225" s="1166"/>
      <c r="AC1225" s="587">
        <f t="shared" si="211"/>
        <v>0</v>
      </c>
      <c r="AE1225" s="1163">
        <v>186</v>
      </c>
      <c r="AF1225" s="1164"/>
      <c r="AG1225" s="1165"/>
      <c r="AH1225" s="1166"/>
      <c r="AI1225" s="587">
        <f t="shared" si="212"/>
        <v>0</v>
      </c>
      <c r="AK1225" s="1163">
        <v>186</v>
      </c>
      <c r="AL1225" s="1164"/>
      <c r="AM1225" s="1165"/>
      <c r="AN1225" s="1166"/>
      <c r="AO1225" s="587">
        <f t="shared" si="213"/>
        <v>0</v>
      </c>
      <c r="AQ1225" s="1163">
        <v>186</v>
      </c>
      <c r="AR1225" s="1164"/>
      <c r="AS1225" s="1165"/>
      <c r="AT1225" s="1166"/>
      <c r="AU1225" s="587">
        <f t="shared" si="214"/>
        <v>0</v>
      </c>
      <c r="AW1225" s="1163">
        <v>186</v>
      </c>
      <c r="AX1225" s="1164"/>
      <c r="AY1225" s="1165"/>
      <c r="AZ1225" s="1166"/>
      <c r="BA1225" s="587">
        <f t="shared" si="215"/>
        <v>0</v>
      </c>
    </row>
    <row r="1226" spans="1:53" s="17" customFormat="1" ht="16.75" hidden="1" customHeight="1" outlineLevel="2">
      <c r="A1226" s="1163">
        <v>187</v>
      </c>
      <c r="B1226" s="1164"/>
      <c r="C1226" s="1165"/>
      <c r="D1226" s="1166"/>
      <c r="E1226" s="587">
        <f t="shared" si="144"/>
        <v>0</v>
      </c>
      <c r="G1226" s="1163">
        <v>187</v>
      </c>
      <c r="H1226" s="1164"/>
      <c r="I1226" s="1165"/>
      <c r="J1226" s="1166"/>
      <c r="K1226" s="587">
        <f t="shared" si="208"/>
        <v>0</v>
      </c>
      <c r="M1226" s="1163">
        <v>187</v>
      </c>
      <c r="N1226" s="1164"/>
      <c r="O1226" s="1165"/>
      <c r="P1226" s="1166"/>
      <c r="Q1226" s="587">
        <f t="shared" si="209"/>
        <v>0</v>
      </c>
      <c r="S1226" s="1163">
        <v>187</v>
      </c>
      <c r="T1226" s="1164"/>
      <c r="U1226" s="1165"/>
      <c r="V1226" s="1166"/>
      <c r="W1226" s="587">
        <f t="shared" si="210"/>
        <v>0</v>
      </c>
      <c r="Y1226" s="1163">
        <v>187</v>
      </c>
      <c r="Z1226" s="1164"/>
      <c r="AA1226" s="1165"/>
      <c r="AB1226" s="1166"/>
      <c r="AC1226" s="587">
        <f t="shared" si="211"/>
        <v>0</v>
      </c>
      <c r="AE1226" s="1163">
        <v>187</v>
      </c>
      <c r="AF1226" s="1164"/>
      <c r="AG1226" s="1165"/>
      <c r="AH1226" s="1166"/>
      <c r="AI1226" s="587">
        <f t="shared" si="212"/>
        <v>0</v>
      </c>
      <c r="AK1226" s="1163">
        <v>187</v>
      </c>
      <c r="AL1226" s="1164"/>
      <c r="AM1226" s="1165"/>
      <c r="AN1226" s="1166"/>
      <c r="AO1226" s="587">
        <f t="shared" si="213"/>
        <v>0</v>
      </c>
      <c r="AQ1226" s="1163">
        <v>187</v>
      </c>
      <c r="AR1226" s="1164"/>
      <c r="AS1226" s="1165"/>
      <c r="AT1226" s="1166"/>
      <c r="AU1226" s="587">
        <f t="shared" si="214"/>
        <v>0</v>
      </c>
      <c r="AW1226" s="1163">
        <v>187</v>
      </c>
      <c r="AX1226" s="1164"/>
      <c r="AY1226" s="1165"/>
      <c r="AZ1226" s="1166"/>
      <c r="BA1226" s="587">
        <f t="shared" si="215"/>
        <v>0</v>
      </c>
    </row>
    <row r="1227" spans="1:53" s="17" customFormat="1" ht="16.75" hidden="1" customHeight="1" outlineLevel="2">
      <c r="A1227" s="1163">
        <v>188</v>
      </c>
      <c r="B1227" s="1164"/>
      <c r="C1227" s="1165"/>
      <c r="D1227" s="1166"/>
      <c r="E1227" s="587">
        <f t="shared" si="144"/>
        <v>0</v>
      </c>
      <c r="G1227" s="1163">
        <v>188</v>
      </c>
      <c r="H1227" s="1164"/>
      <c r="I1227" s="1165"/>
      <c r="J1227" s="1166"/>
      <c r="K1227" s="587">
        <f t="shared" si="208"/>
        <v>0</v>
      </c>
      <c r="M1227" s="1163">
        <v>188</v>
      </c>
      <c r="N1227" s="1164"/>
      <c r="O1227" s="1165"/>
      <c r="P1227" s="1166"/>
      <c r="Q1227" s="587">
        <f t="shared" si="209"/>
        <v>0</v>
      </c>
      <c r="S1227" s="1163">
        <v>188</v>
      </c>
      <c r="T1227" s="1164"/>
      <c r="U1227" s="1165"/>
      <c r="V1227" s="1166"/>
      <c r="W1227" s="587">
        <f t="shared" si="210"/>
        <v>0</v>
      </c>
      <c r="Y1227" s="1163">
        <v>188</v>
      </c>
      <c r="Z1227" s="1164"/>
      <c r="AA1227" s="1165"/>
      <c r="AB1227" s="1166"/>
      <c r="AC1227" s="587">
        <f t="shared" si="211"/>
        <v>0</v>
      </c>
      <c r="AE1227" s="1163">
        <v>188</v>
      </c>
      <c r="AF1227" s="1164"/>
      <c r="AG1227" s="1165"/>
      <c r="AH1227" s="1166"/>
      <c r="AI1227" s="587">
        <f t="shared" si="212"/>
        <v>0</v>
      </c>
      <c r="AK1227" s="1163">
        <v>188</v>
      </c>
      <c r="AL1227" s="1164"/>
      <c r="AM1227" s="1165"/>
      <c r="AN1227" s="1166"/>
      <c r="AO1227" s="587">
        <f t="shared" si="213"/>
        <v>0</v>
      </c>
      <c r="AQ1227" s="1163">
        <v>188</v>
      </c>
      <c r="AR1227" s="1164"/>
      <c r="AS1227" s="1165"/>
      <c r="AT1227" s="1166"/>
      <c r="AU1227" s="587">
        <f t="shared" si="214"/>
        <v>0</v>
      </c>
      <c r="AW1227" s="1163">
        <v>188</v>
      </c>
      <c r="AX1227" s="1164"/>
      <c r="AY1227" s="1165"/>
      <c r="AZ1227" s="1166"/>
      <c r="BA1227" s="587">
        <f t="shared" si="215"/>
        <v>0</v>
      </c>
    </row>
    <row r="1228" spans="1:53" s="17" customFormat="1" ht="16.75" hidden="1" customHeight="1" outlineLevel="2">
      <c r="A1228" s="1163">
        <v>189</v>
      </c>
      <c r="B1228" s="1164"/>
      <c r="C1228" s="1165"/>
      <c r="D1228" s="1166"/>
      <c r="E1228" s="587">
        <f t="shared" si="144"/>
        <v>0</v>
      </c>
      <c r="G1228" s="1163">
        <v>189</v>
      </c>
      <c r="H1228" s="1164"/>
      <c r="I1228" s="1165"/>
      <c r="J1228" s="1166"/>
      <c r="K1228" s="587">
        <f t="shared" si="208"/>
        <v>0</v>
      </c>
      <c r="M1228" s="1163">
        <v>189</v>
      </c>
      <c r="N1228" s="1164"/>
      <c r="O1228" s="1165"/>
      <c r="P1228" s="1166"/>
      <c r="Q1228" s="587">
        <f t="shared" si="209"/>
        <v>0</v>
      </c>
      <c r="S1228" s="1163">
        <v>189</v>
      </c>
      <c r="T1228" s="1164"/>
      <c r="U1228" s="1165"/>
      <c r="V1228" s="1166"/>
      <c r="W1228" s="587">
        <f t="shared" si="210"/>
        <v>0</v>
      </c>
      <c r="Y1228" s="1163">
        <v>189</v>
      </c>
      <c r="Z1228" s="1164"/>
      <c r="AA1228" s="1165"/>
      <c r="AB1228" s="1166"/>
      <c r="AC1228" s="587">
        <f t="shared" si="211"/>
        <v>0</v>
      </c>
      <c r="AE1228" s="1163">
        <v>189</v>
      </c>
      <c r="AF1228" s="1164"/>
      <c r="AG1228" s="1165"/>
      <c r="AH1228" s="1166"/>
      <c r="AI1228" s="587">
        <f t="shared" si="212"/>
        <v>0</v>
      </c>
      <c r="AK1228" s="1163">
        <v>189</v>
      </c>
      <c r="AL1228" s="1164"/>
      <c r="AM1228" s="1165"/>
      <c r="AN1228" s="1166"/>
      <c r="AO1228" s="587">
        <f t="shared" si="213"/>
        <v>0</v>
      </c>
      <c r="AQ1228" s="1163">
        <v>189</v>
      </c>
      <c r="AR1228" s="1164"/>
      <c r="AS1228" s="1165"/>
      <c r="AT1228" s="1166"/>
      <c r="AU1228" s="587">
        <f t="shared" si="214"/>
        <v>0</v>
      </c>
      <c r="AW1228" s="1163">
        <v>189</v>
      </c>
      <c r="AX1228" s="1164"/>
      <c r="AY1228" s="1165"/>
      <c r="AZ1228" s="1166"/>
      <c r="BA1228" s="587">
        <f t="shared" si="215"/>
        <v>0</v>
      </c>
    </row>
    <row r="1229" spans="1:53" s="17" customFormat="1" ht="16.75" hidden="1" customHeight="1" outlineLevel="2">
      <c r="A1229" s="1163">
        <v>190</v>
      </c>
      <c r="B1229" s="1164"/>
      <c r="C1229" s="1165"/>
      <c r="D1229" s="1166"/>
      <c r="E1229" s="587">
        <f t="shared" si="144"/>
        <v>0</v>
      </c>
      <c r="G1229" s="1163">
        <v>190</v>
      </c>
      <c r="H1229" s="1164"/>
      <c r="I1229" s="1165"/>
      <c r="J1229" s="1166"/>
      <c r="K1229" s="587">
        <f t="shared" si="208"/>
        <v>0</v>
      </c>
      <c r="M1229" s="1163">
        <v>190</v>
      </c>
      <c r="N1229" s="1164"/>
      <c r="O1229" s="1165"/>
      <c r="P1229" s="1166"/>
      <c r="Q1229" s="587">
        <f t="shared" si="209"/>
        <v>0</v>
      </c>
      <c r="S1229" s="1163">
        <v>190</v>
      </c>
      <c r="T1229" s="1164"/>
      <c r="U1229" s="1165"/>
      <c r="V1229" s="1166"/>
      <c r="W1229" s="587">
        <f t="shared" si="210"/>
        <v>0</v>
      </c>
      <c r="Y1229" s="1163">
        <v>190</v>
      </c>
      <c r="Z1229" s="1164"/>
      <c r="AA1229" s="1165"/>
      <c r="AB1229" s="1166"/>
      <c r="AC1229" s="587">
        <f t="shared" si="211"/>
        <v>0</v>
      </c>
      <c r="AE1229" s="1163">
        <v>190</v>
      </c>
      <c r="AF1229" s="1164"/>
      <c r="AG1229" s="1165"/>
      <c r="AH1229" s="1166"/>
      <c r="AI1229" s="587">
        <f t="shared" si="212"/>
        <v>0</v>
      </c>
      <c r="AK1229" s="1163">
        <v>190</v>
      </c>
      <c r="AL1229" s="1164"/>
      <c r="AM1229" s="1165"/>
      <c r="AN1229" s="1166"/>
      <c r="AO1229" s="587">
        <f t="shared" si="213"/>
        <v>0</v>
      </c>
      <c r="AQ1229" s="1163">
        <v>190</v>
      </c>
      <c r="AR1229" s="1164"/>
      <c r="AS1229" s="1165"/>
      <c r="AT1229" s="1166"/>
      <c r="AU1229" s="587">
        <f t="shared" si="214"/>
        <v>0</v>
      </c>
      <c r="AW1229" s="1163">
        <v>190</v>
      </c>
      <c r="AX1229" s="1164"/>
      <c r="AY1229" s="1165"/>
      <c r="AZ1229" s="1166"/>
      <c r="BA1229" s="587">
        <f t="shared" si="215"/>
        <v>0</v>
      </c>
    </row>
    <row r="1230" spans="1:53" s="17" customFormat="1" ht="16.75" hidden="1" customHeight="1" outlineLevel="2">
      <c r="A1230" s="1163">
        <v>191</v>
      </c>
      <c r="B1230" s="1164"/>
      <c r="C1230" s="1165"/>
      <c r="D1230" s="1166"/>
      <c r="E1230" s="587">
        <f t="shared" si="144"/>
        <v>0</v>
      </c>
      <c r="G1230" s="1163">
        <v>191</v>
      </c>
      <c r="H1230" s="1164"/>
      <c r="I1230" s="1165"/>
      <c r="J1230" s="1166"/>
      <c r="K1230" s="587">
        <f t="shared" si="208"/>
        <v>0</v>
      </c>
      <c r="M1230" s="1163">
        <v>191</v>
      </c>
      <c r="N1230" s="1164"/>
      <c r="O1230" s="1165"/>
      <c r="P1230" s="1166"/>
      <c r="Q1230" s="587">
        <f t="shared" si="209"/>
        <v>0</v>
      </c>
      <c r="S1230" s="1163">
        <v>191</v>
      </c>
      <c r="T1230" s="1164"/>
      <c r="U1230" s="1165"/>
      <c r="V1230" s="1166"/>
      <c r="W1230" s="587">
        <f t="shared" si="210"/>
        <v>0</v>
      </c>
      <c r="Y1230" s="1163">
        <v>191</v>
      </c>
      <c r="Z1230" s="1164"/>
      <c r="AA1230" s="1165"/>
      <c r="AB1230" s="1166"/>
      <c r="AC1230" s="587">
        <f t="shared" si="211"/>
        <v>0</v>
      </c>
      <c r="AE1230" s="1163">
        <v>191</v>
      </c>
      <c r="AF1230" s="1164"/>
      <c r="AG1230" s="1165"/>
      <c r="AH1230" s="1166"/>
      <c r="AI1230" s="587">
        <f t="shared" si="212"/>
        <v>0</v>
      </c>
      <c r="AK1230" s="1163">
        <v>191</v>
      </c>
      <c r="AL1230" s="1164"/>
      <c r="AM1230" s="1165"/>
      <c r="AN1230" s="1166"/>
      <c r="AO1230" s="587">
        <f t="shared" si="213"/>
        <v>0</v>
      </c>
      <c r="AQ1230" s="1163">
        <v>191</v>
      </c>
      <c r="AR1230" s="1164"/>
      <c r="AS1230" s="1165"/>
      <c r="AT1230" s="1166"/>
      <c r="AU1230" s="587">
        <f t="shared" si="214"/>
        <v>0</v>
      </c>
      <c r="AW1230" s="1163">
        <v>191</v>
      </c>
      <c r="AX1230" s="1164"/>
      <c r="AY1230" s="1165"/>
      <c r="AZ1230" s="1166"/>
      <c r="BA1230" s="587">
        <f t="shared" si="215"/>
        <v>0</v>
      </c>
    </row>
    <row r="1231" spans="1:53" s="17" customFormat="1" ht="16.75" hidden="1" customHeight="1" outlineLevel="2">
      <c r="A1231" s="1163">
        <v>192</v>
      </c>
      <c r="B1231" s="1164"/>
      <c r="C1231" s="1165"/>
      <c r="D1231" s="1166"/>
      <c r="E1231" s="587">
        <f t="shared" si="144"/>
        <v>0</v>
      </c>
      <c r="G1231" s="1163">
        <v>192</v>
      </c>
      <c r="H1231" s="1164"/>
      <c r="I1231" s="1165"/>
      <c r="J1231" s="1166"/>
      <c r="K1231" s="587">
        <f t="shared" si="208"/>
        <v>0</v>
      </c>
      <c r="M1231" s="1163">
        <v>192</v>
      </c>
      <c r="N1231" s="1164"/>
      <c r="O1231" s="1165"/>
      <c r="P1231" s="1166"/>
      <c r="Q1231" s="587">
        <f t="shared" si="209"/>
        <v>0</v>
      </c>
      <c r="S1231" s="1163">
        <v>192</v>
      </c>
      <c r="T1231" s="1164"/>
      <c r="U1231" s="1165"/>
      <c r="V1231" s="1166"/>
      <c r="W1231" s="587">
        <f t="shared" si="210"/>
        <v>0</v>
      </c>
      <c r="Y1231" s="1163">
        <v>192</v>
      </c>
      <c r="Z1231" s="1164"/>
      <c r="AA1231" s="1165"/>
      <c r="AB1231" s="1166"/>
      <c r="AC1231" s="587">
        <f t="shared" si="211"/>
        <v>0</v>
      </c>
      <c r="AE1231" s="1163">
        <v>192</v>
      </c>
      <c r="AF1231" s="1164"/>
      <c r="AG1231" s="1165"/>
      <c r="AH1231" s="1166"/>
      <c r="AI1231" s="587">
        <f t="shared" si="212"/>
        <v>0</v>
      </c>
      <c r="AK1231" s="1163">
        <v>192</v>
      </c>
      <c r="AL1231" s="1164"/>
      <c r="AM1231" s="1165"/>
      <c r="AN1231" s="1166"/>
      <c r="AO1231" s="587">
        <f t="shared" si="213"/>
        <v>0</v>
      </c>
      <c r="AQ1231" s="1163">
        <v>192</v>
      </c>
      <c r="AR1231" s="1164"/>
      <c r="AS1231" s="1165"/>
      <c r="AT1231" s="1166"/>
      <c r="AU1231" s="587">
        <f t="shared" si="214"/>
        <v>0</v>
      </c>
      <c r="AW1231" s="1163">
        <v>192</v>
      </c>
      <c r="AX1231" s="1164"/>
      <c r="AY1231" s="1165"/>
      <c r="AZ1231" s="1166"/>
      <c r="BA1231" s="587">
        <f t="shared" si="215"/>
        <v>0</v>
      </c>
    </row>
    <row r="1232" spans="1:53" s="17" customFormat="1" ht="16.75" hidden="1" customHeight="1" outlineLevel="2">
      <c r="A1232" s="1163">
        <v>193</v>
      </c>
      <c r="B1232" s="1164"/>
      <c r="C1232" s="1165"/>
      <c r="D1232" s="1166"/>
      <c r="E1232" s="587">
        <f t="shared" si="144"/>
        <v>0</v>
      </c>
      <c r="G1232" s="1163">
        <v>193</v>
      </c>
      <c r="H1232" s="1164"/>
      <c r="I1232" s="1165"/>
      <c r="J1232" s="1166"/>
      <c r="K1232" s="587">
        <f t="shared" si="208"/>
        <v>0</v>
      </c>
      <c r="M1232" s="1163">
        <v>193</v>
      </c>
      <c r="N1232" s="1164"/>
      <c r="O1232" s="1165"/>
      <c r="P1232" s="1166"/>
      <c r="Q1232" s="587">
        <f t="shared" si="209"/>
        <v>0</v>
      </c>
      <c r="S1232" s="1163">
        <v>193</v>
      </c>
      <c r="T1232" s="1164"/>
      <c r="U1232" s="1165"/>
      <c r="V1232" s="1166"/>
      <c r="W1232" s="587">
        <f t="shared" si="210"/>
        <v>0</v>
      </c>
      <c r="Y1232" s="1163">
        <v>193</v>
      </c>
      <c r="Z1232" s="1164"/>
      <c r="AA1232" s="1165"/>
      <c r="AB1232" s="1166"/>
      <c r="AC1232" s="587">
        <f t="shared" si="211"/>
        <v>0</v>
      </c>
      <c r="AE1232" s="1163">
        <v>193</v>
      </c>
      <c r="AF1232" s="1164"/>
      <c r="AG1232" s="1165"/>
      <c r="AH1232" s="1166"/>
      <c r="AI1232" s="587">
        <f t="shared" si="212"/>
        <v>0</v>
      </c>
      <c r="AK1232" s="1163">
        <v>193</v>
      </c>
      <c r="AL1232" s="1164"/>
      <c r="AM1232" s="1165"/>
      <c r="AN1232" s="1166"/>
      <c r="AO1232" s="587">
        <f t="shared" si="213"/>
        <v>0</v>
      </c>
      <c r="AQ1232" s="1163">
        <v>193</v>
      </c>
      <c r="AR1232" s="1164"/>
      <c r="AS1232" s="1165"/>
      <c r="AT1232" s="1166"/>
      <c r="AU1232" s="587">
        <f t="shared" si="214"/>
        <v>0</v>
      </c>
      <c r="AW1232" s="1163">
        <v>193</v>
      </c>
      <c r="AX1232" s="1164"/>
      <c r="AY1232" s="1165"/>
      <c r="AZ1232" s="1166"/>
      <c r="BA1232" s="587">
        <f t="shared" si="215"/>
        <v>0</v>
      </c>
    </row>
    <row r="1233" spans="1:53" s="17" customFormat="1" ht="16.75" hidden="1" customHeight="1" outlineLevel="2">
      <c r="A1233" s="1163">
        <v>194</v>
      </c>
      <c r="B1233" s="1164"/>
      <c r="C1233" s="1165"/>
      <c r="D1233" s="1166"/>
      <c r="E1233" s="587">
        <f t="shared" si="144"/>
        <v>0</v>
      </c>
      <c r="G1233" s="1163">
        <v>194</v>
      </c>
      <c r="H1233" s="1164"/>
      <c r="I1233" s="1165"/>
      <c r="J1233" s="1166"/>
      <c r="K1233" s="587">
        <f t="shared" si="208"/>
        <v>0</v>
      </c>
      <c r="M1233" s="1163">
        <v>194</v>
      </c>
      <c r="N1233" s="1164"/>
      <c r="O1233" s="1165"/>
      <c r="P1233" s="1166"/>
      <c r="Q1233" s="587">
        <f t="shared" si="209"/>
        <v>0</v>
      </c>
      <c r="S1233" s="1163">
        <v>194</v>
      </c>
      <c r="T1233" s="1164"/>
      <c r="U1233" s="1165"/>
      <c r="V1233" s="1166"/>
      <c r="W1233" s="587">
        <f t="shared" si="210"/>
        <v>0</v>
      </c>
      <c r="Y1233" s="1163">
        <v>194</v>
      </c>
      <c r="Z1233" s="1164"/>
      <c r="AA1233" s="1165"/>
      <c r="AB1233" s="1166"/>
      <c r="AC1233" s="587">
        <f t="shared" si="211"/>
        <v>0</v>
      </c>
      <c r="AE1233" s="1163">
        <v>194</v>
      </c>
      <c r="AF1233" s="1164"/>
      <c r="AG1233" s="1165"/>
      <c r="AH1233" s="1166"/>
      <c r="AI1233" s="587">
        <f t="shared" si="212"/>
        <v>0</v>
      </c>
      <c r="AK1233" s="1163">
        <v>194</v>
      </c>
      <c r="AL1233" s="1164"/>
      <c r="AM1233" s="1165"/>
      <c r="AN1233" s="1166"/>
      <c r="AO1233" s="587">
        <f t="shared" si="213"/>
        <v>0</v>
      </c>
      <c r="AQ1233" s="1163">
        <v>194</v>
      </c>
      <c r="AR1233" s="1164"/>
      <c r="AS1233" s="1165"/>
      <c r="AT1233" s="1166"/>
      <c r="AU1233" s="587">
        <f t="shared" si="214"/>
        <v>0</v>
      </c>
      <c r="AW1233" s="1163">
        <v>194</v>
      </c>
      <c r="AX1233" s="1164"/>
      <c r="AY1233" s="1165"/>
      <c r="AZ1233" s="1166"/>
      <c r="BA1233" s="587">
        <f t="shared" si="215"/>
        <v>0</v>
      </c>
    </row>
    <row r="1234" spans="1:53" s="17" customFormat="1" ht="16.75" hidden="1" customHeight="1" outlineLevel="2">
      <c r="A1234" s="1163">
        <v>195</v>
      </c>
      <c r="B1234" s="1164"/>
      <c r="C1234" s="1165"/>
      <c r="D1234" s="1166"/>
      <c r="E1234" s="587">
        <f t="shared" si="144"/>
        <v>0</v>
      </c>
      <c r="G1234" s="1163">
        <v>195</v>
      </c>
      <c r="H1234" s="1164"/>
      <c r="I1234" s="1165"/>
      <c r="J1234" s="1166"/>
      <c r="K1234" s="587">
        <f t="shared" si="208"/>
        <v>0</v>
      </c>
      <c r="M1234" s="1163">
        <v>195</v>
      </c>
      <c r="N1234" s="1164"/>
      <c r="O1234" s="1165"/>
      <c r="P1234" s="1166"/>
      <c r="Q1234" s="587">
        <f t="shared" si="209"/>
        <v>0</v>
      </c>
      <c r="S1234" s="1163">
        <v>195</v>
      </c>
      <c r="T1234" s="1164"/>
      <c r="U1234" s="1165"/>
      <c r="V1234" s="1166"/>
      <c r="W1234" s="587">
        <f t="shared" si="210"/>
        <v>0</v>
      </c>
      <c r="Y1234" s="1163">
        <v>195</v>
      </c>
      <c r="Z1234" s="1164"/>
      <c r="AA1234" s="1165"/>
      <c r="AB1234" s="1166"/>
      <c r="AC1234" s="587">
        <f t="shared" si="211"/>
        <v>0</v>
      </c>
      <c r="AE1234" s="1163">
        <v>195</v>
      </c>
      <c r="AF1234" s="1164"/>
      <c r="AG1234" s="1165"/>
      <c r="AH1234" s="1166"/>
      <c r="AI1234" s="587">
        <f t="shared" si="212"/>
        <v>0</v>
      </c>
      <c r="AK1234" s="1163">
        <v>195</v>
      </c>
      <c r="AL1234" s="1164"/>
      <c r="AM1234" s="1165"/>
      <c r="AN1234" s="1166"/>
      <c r="AO1234" s="587">
        <f t="shared" si="213"/>
        <v>0</v>
      </c>
      <c r="AQ1234" s="1163">
        <v>195</v>
      </c>
      <c r="AR1234" s="1164"/>
      <c r="AS1234" s="1165"/>
      <c r="AT1234" s="1166"/>
      <c r="AU1234" s="587">
        <f t="shared" si="214"/>
        <v>0</v>
      </c>
      <c r="AW1234" s="1163">
        <v>195</v>
      </c>
      <c r="AX1234" s="1164"/>
      <c r="AY1234" s="1165"/>
      <c r="AZ1234" s="1166"/>
      <c r="BA1234" s="587">
        <f t="shared" si="215"/>
        <v>0</v>
      </c>
    </row>
    <row r="1235" spans="1:53" s="17" customFormat="1" ht="16.75" hidden="1" customHeight="1" outlineLevel="2">
      <c r="A1235" s="1163">
        <v>196</v>
      </c>
      <c r="B1235" s="1164"/>
      <c r="C1235" s="1165"/>
      <c r="D1235" s="1166"/>
      <c r="E1235" s="587">
        <f t="shared" ref="E1235:E1479" si="216">IF(AND(C1235&gt;=D$1033,C1235&lt;=D$1032),1,0)</f>
        <v>0</v>
      </c>
      <c r="G1235" s="1163">
        <v>196</v>
      </c>
      <c r="H1235" s="1164"/>
      <c r="I1235" s="1165"/>
      <c r="J1235" s="1166"/>
      <c r="K1235" s="587">
        <f t="shared" ref="K1235:K1479" si="217">IF(AND(I1235&gt;=J$1033,I1235&lt;=J$1032),1,0)</f>
        <v>0</v>
      </c>
      <c r="M1235" s="1163">
        <v>196</v>
      </c>
      <c r="N1235" s="1164"/>
      <c r="O1235" s="1165"/>
      <c r="P1235" s="1166"/>
      <c r="Q1235" s="587">
        <f t="shared" ref="Q1235:Q1479" si="218">IF(AND(O1235&gt;=P$1033,O1235&lt;=P$1032),1,0)</f>
        <v>0</v>
      </c>
      <c r="S1235" s="1163">
        <v>196</v>
      </c>
      <c r="T1235" s="1164"/>
      <c r="U1235" s="1165"/>
      <c r="V1235" s="1166"/>
      <c r="W1235" s="587">
        <f t="shared" ref="W1235:W1479" si="219">IF(AND(U1235&gt;=V$1033,U1235&lt;=V$1032),1,0)</f>
        <v>0</v>
      </c>
      <c r="Y1235" s="1163">
        <v>196</v>
      </c>
      <c r="Z1235" s="1164"/>
      <c r="AA1235" s="1165"/>
      <c r="AB1235" s="1166"/>
      <c r="AC1235" s="587">
        <f t="shared" ref="AC1235:AC1479" si="220">IF(AND(AA1235&gt;=AB$1033,AA1235&lt;=AB$1032),1,0)</f>
        <v>0</v>
      </c>
      <c r="AE1235" s="1163">
        <v>196</v>
      </c>
      <c r="AF1235" s="1164"/>
      <c r="AG1235" s="1165"/>
      <c r="AH1235" s="1166"/>
      <c r="AI1235" s="587">
        <f t="shared" ref="AI1235:AI1479" si="221">IF(AND(AG1235&gt;=AH$1033,AG1235&lt;=AH$1032),1,0)</f>
        <v>0</v>
      </c>
      <c r="AK1235" s="1163">
        <v>196</v>
      </c>
      <c r="AL1235" s="1164"/>
      <c r="AM1235" s="1165"/>
      <c r="AN1235" s="1166"/>
      <c r="AO1235" s="587">
        <f t="shared" ref="AO1235:AO1479" si="222">IF(AND(AM1235&gt;=AN$1033,AM1235&lt;=AN$1032),1,0)</f>
        <v>0</v>
      </c>
      <c r="AQ1235" s="1163">
        <v>196</v>
      </c>
      <c r="AR1235" s="1164"/>
      <c r="AS1235" s="1165"/>
      <c r="AT1235" s="1166"/>
      <c r="AU1235" s="587">
        <f t="shared" ref="AU1235:AU1479" si="223">IF(AND(AS1235&gt;=AT$1033,AS1235&lt;=AT$1032),1,0)</f>
        <v>0</v>
      </c>
      <c r="AW1235" s="1163">
        <v>196</v>
      </c>
      <c r="AX1235" s="1164"/>
      <c r="AY1235" s="1165"/>
      <c r="AZ1235" s="1166"/>
      <c r="BA1235" s="587">
        <f t="shared" ref="BA1235:BA1479" si="224">IF(AND(AY1235&gt;=AZ$1033,AY1235&lt;=AZ$1032),1,0)</f>
        <v>0</v>
      </c>
    </row>
    <row r="1236" spans="1:53" s="17" customFormat="1" ht="16.75" hidden="1" customHeight="1" outlineLevel="2">
      <c r="A1236" s="1163">
        <v>197</v>
      </c>
      <c r="B1236" s="1164"/>
      <c r="C1236" s="1165"/>
      <c r="D1236" s="1166"/>
      <c r="E1236" s="587">
        <f t="shared" si="216"/>
        <v>0</v>
      </c>
      <c r="G1236" s="1163">
        <v>197</v>
      </c>
      <c r="H1236" s="1164"/>
      <c r="I1236" s="1165"/>
      <c r="J1236" s="1166"/>
      <c r="K1236" s="587">
        <f t="shared" si="217"/>
        <v>0</v>
      </c>
      <c r="M1236" s="1163">
        <v>197</v>
      </c>
      <c r="N1236" s="1164"/>
      <c r="O1236" s="1165"/>
      <c r="P1236" s="1166"/>
      <c r="Q1236" s="587">
        <f t="shared" si="218"/>
        <v>0</v>
      </c>
      <c r="S1236" s="1163">
        <v>197</v>
      </c>
      <c r="T1236" s="1164"/>
      <c r="U1236" s="1165"/>
      <c r="V1236" s="1166"/>
      <c r="W1236" s="587">
        <f t="shared" si="219"/>
        <v>0</v>
      </c>
      <c r="Y1236" s="1163">
        <v>197</v>
      </c>
      <c r="Z1236" s="1164"/>
      <c r="AA1236" s="1165"/>
      <c r="AB1236" s="1166"/>
      <c r="AC1236" s="587">
        <f t="shared" si="220"/>
        <v>0</v>
      </c>
      <c r="AE1236" s="1163">
        <v>197</v>
      </c>
      <c r="AF1236" s="1164"/>
      <c r="AG1236" s="1165"/>
      <c r="AH1236" s="1166"/>
      <c r="AI1236" s="587">
        <f t="shared" si="221"/>
        <v>0</v>
      </c>
      <c r="AK1236" s="1163">
        <v>197</v>
      </c>
      <c r="AL1236" s="1164"/>
      <c r="AM1236" s="1165"/>
      <c r="AN1236" s="1166"/>
      <c r="AO1236" s="587">
        <f t="shared" si="222"/>
        <v>0</v>
      </c>
      <c r="AQ1236" s="1163">
        <v>197</v>
      </c>
      <c r="AR1236" s="1164"/>
      <c r="AS1236" s="1165"/>
      <c r="AT1236" s="1166"/>
      <c r="AU1236" s="587">
        <f t="shared" si="223"/>
        <v>0</v>
      </c>
      <c r="AW1236" s="1163">
        <v>197</v>
      </c>
      <c r="AX1236" s="1164"/>
      <c r="AY1236" s="1165"/>
      <c r="AZ1236" s="1166"/>
      <c r="BA1236" s="587">
        <f t="shared" si="224"/>
        <v>0</v>
      </c>
    </row>
    <row r="1237" spans="1:53" s="17" customFormat="1" ht="16.75" hidden="1" customHeight="1" outlineLevel="2">
      <c r="A1237" s="1163">
        <v>198</v>
      </c>
      <c r="B1237" s="1164"/>
      <c r="C1237" s="1165"/>
      <c r="D1237" s="1166"/>
      <c r="E1237" s="587">
        <f t="shared" si="216"/>
        <v>0</v>
      </c>
      <c r="G1237" s="1163">
        <v>198</v>
      </c>
      <c r="H1237" s="1164"/>
      <c r="I1237" s="1165"/>
      <c r="J1237" s="1166"/>
      <c r="K1237" s="587">
        <f t="shared" si="217"/>
        <v>0</v>
      </c>
      <c r="M1237" s="1163">
        <v>198</v>
      </c>
      <c r="N1237" s="1164"/>
      <c r="O1237" s="1165"/>
      <c r="P1237" s="1166"/>
      <c r="Q1237" s="587">
        <f t="shared" si="218"/>
        <v>0</v>
      </c>
      <c r="S1237" s="1163">
        <v>198</v>
      </c>
      <c r="T1237" s="1164"/>
      <c r="U1237" s="1165"/>
      <c r="V1237" s="1166"/>
      <c r="W1237" s="587">
        <f t="shared" si="219"/>
        <v>0</v>
      </c>
      <c r="Y1237" s="1163">
        <v>198</v>
      </c>
      <c r="Z1237" s="1164"/>
      <c r="AA1237" s="1165"/>
      <c r="AB1237" s="1166"/>
      <c r="AC1237" s="587">
        <f t="shared" si="220"/>
        <v>0</v>
      </c>
      <c r="AE1237" s="1163">
        <v>198</v>
      </c>
      <c r="AF1237" s="1164"/>
      <c r="AG1237" s="1165"/>
      <c r="AH1237" s="1166"/>
      <c r="AI1237" s="587">
        <f t="shared" si="221"/>
        <v>0</v>
      </c>
      <c r="AK1237" s="1163">
        <v>198</v>
      </c>
      <c r="AL1237" s="1164"/>
      <c r="AM1237" s="1165"/>
      <c r="AN1237" s="1166"/>
      <c r="AO1237" s="587">
        <f t="shared" si="222"/>
        <v>0</v>
      </c>
      <c r="AQ1237" s="1163">
        <v>198</v>
      </c>
      <c r="AR1237" s="1164"/>
      <c r="AS1237" s="1165"/>
      <c r="AT1237" s="1166"/>
      <c r="AU1237" s="587">
        <f t="shared" si="223"/>
        <v>0</v>
      </c>
      <c r="AW1237" s="1163">
        <v>198</v>
      </c>
      <c r="AX1237" s="1164"/>
      <c r="AY1237" s="1165"/>
      <c r="AZ1237" s="1166"/>
      <c r="BA1237" s="587">
        <f t="shared" si="224"/>
        <v>0</v>
      </c>
    </row>
    <row r="1238" spans="1:53" s="17" customFormat="1" ht="16.75" hidden="1" customHeight="1" outlineLevel="2">
      <c r="A1238" s="1163">
        <v>199</v>
      </c>
      <c r="B1238" s="1164"/>
      <c r="C1238" s="1165"/>
      <c r="D1238" s="1166"/>
      <c r="E1238" s="587">
        <f t="shared" si="216"/>
        <v>0</v>
      </c>
      <c r="G1238" s="1163">
        <v>199</v>
      </c>
      <c r="H1238" s="1164"/>
      <c r="I1238" s="1165"/>
      <c r="J1238" s="1166"/>
      <c r="K1238" s="587">
        <f t="shared" si="217"/>
        <v>0</v>
      </c>
      <c r="M1238" s="1163">
        <v>199</v>
      </c>
      <c r="N1238" s="1164"/>
      <c r="O1238" s="1165"/>
      <c r="P1238" s="1166"/>
      <c r="Q1238" s="587">
        <f t="shared" si="218"/>
        <v>0</v>
      </c>
      <c r="S1238" s="1163">
        <v>199</v>
      </c>
      <c r="T1238" s="1164"/>
      <c r="U1238" s="1165"/>
      <c r="V1238" s="1166"/>
      <c r="W1238" s="587">
        <f t="shared" si="219"/>
        <v>0</v>
      </c>
      <c r="Y1238" s="1163">
        <v>199</v>
      </c>
      <c r="Z1238" s="1164"/>
      <c r="AA1238" s="1165"/>
      <c r="AB1238" s="1166"/>
      <c r="AC1238" s="587">
        <f t="shared" si="220"/>
        <v>0</v>
      </c>
      <c r="AE1238" s="1163">
        <v>199</v>
      </c>
      <c r="AF1238" s="1164"/>
      <c r="AG1238" s="1165"/>
      <c r="AH1238" s="1166"/>
      <c r="AI1238" s="587">
        <f t="shared" si="221"/>
        <v>0</v>
      </c>
      <c r="AK1238" s="1163">
        <v>199</v>
      </c>
      <c r="AL1238" s="1164"/>
      <c r="AM1238" s="1165"/>
      <c r="AN1238" s="1166"/>
      <c r="AO1238" s="587">
        <f t="shared" si="222"/>
        <v>0</v>
      </c>
      <c r="AQ1238" s="1163">
        <v>199</v>
      </c>
      <c r="AR1238" s="1164"/>
      <c r="AS1238" s="1165"/>
      <c r="AT1238" s="1166"/>
      <c r="AU1238" s="587">
        <f t="shared" si="223"/>
        <v>0</v>
      </c>
      <c r="AW1238" s="1163">
        <v>199</v>
      </c>
      <c r="AX1238" s="1164"/>
      <c r="AY1238" s="1165"/>
      <c r="AZ1238" s="1166"/>
      <c r="BA1238" s="587">
        <f t="shared" si="224"/>
        <v>0</v>
      </c>
    </row>
    <row r="1239" spans="1:53" s="17" customFormat="1" ht="16.75" hidden="1" customHeight="1" outlineLevel="2">
      <c r="A1239" s="1163">
        <v>200</v>
      </c>
      <c r="B1239" s="1164"/>
      <c r="C1239" s="1165"/>
      <c r="D1239" s="1166"/>
      <c r="E1239" s="587">
        <f t="shared" si="216"/>
        <v>0</v>
      </c>
      <c r="G1239" s="1163">
        <v>200</v>
      </c>
      <c r="H1239" s="1164"/>
      <c r="I1239" s="1165"/>
      <c r="J1239" s="1166"/>
      <c r="K1239" s="587">
        <f t="shared" si="217"/>
        <v>0</v>
      </c>
      <c r="M1239" s="1163">
        <v>200</v>
      </c>
      <c r="N1239" s="1164"/>
      <c r="O1239" s="1165"/>
      <c r="P1239" s="1166"/>
      <c r="Q1239" s="587">
        <f t="shared" si="218"/>
        <v>0</v>
      </c>
      <c r="S1239" s="1163">
        <v>200</v>
      </c>
      <c r="T1239" s="1164"/>
      <c r="U1239" s="1165"/>
      <c r="V1239" s="1166"/>
      <c r="W1239" s="587">
        <f t="shared" si="219"/>
        <v>0</v>
      </c>
      <c r="Y1239" s="1163">
        <v>200</v>
      </c>
      <c r="Z1239" s="1164"/>
      <c r="AA1239" s="1165"/>
      <c r="AB1239" s="1166"/>
      <c r="AC1239" s="587">
        <f t="shared" si="220"/>
        <v>0</v>
      </c>
      <c r="AE1239" s="1163">
        <v>200</v>
      </c>
      <c r="AF1239" s="1164"/>
      <c r="AG1239" s="1165"/>
      <c r="AH1239" s="1166"/>
      <c r="AI1239" s="587">
        <f t="shared" si="221"/>
        <v>0</v>
      </c>
      <c r="AK1239" s="1163">
        <v>200</v>
      </c>
      <c r="AL1239" s="1164"/>
      <c r="AM1239" s="1165"/>
      <c r="AN1239" s="1166"/>
      <c r="AO1239" s="587">
        <f t="shared" si="222"/>
        <v>0</v>
      </c>
      <c r="AQ1239" s="1163">
        <v>200</v>
      </c>
      <c r="AR1239" s="1164"/>
      <c r="AS1239" s="1165"/>
      <c r="AT1239" s="1166"/>
      <c r="AU1239" s="587">
        <f t="shared" si="223"/>
        <v>0</v>
      </c>
      <c r="AW1239" s="1163">
        <v>200</v>
      </c>
      <c r="AX1239" s="1164"/>
      <c r="AY1239" s="1165"/>
      <c r="AZ1239" s="1166"/>
      <c r="BA1239" s="587">
        <f t="shared" si="224"/>
        <v>0</v>
      </c>
    </row>
    <row r="1240" spans="1:53" s="17" customFormat="1" ht="16.75" hidden="1" customHeight="1" outlineLevel="2">
      <c r="A1240" s="1163">
        <v>201</v>
      </c>
      <c r="B1240" s="1164"/>
      <c r="C1240" s="1165"/>
      <c r="D1240" s="1166"/>
      <c r="E1240" s="587">
        <f t="shared" si="216"/>
        <v>0</v>
      </c>
      <c r="G1240" s="1163">
        <v>201</v>
      </c>
      <c r="H1240" s="1164"/>
      <c r="I1240" s="1165"/>
      <c r="J1240" s="1166"/>
      <c r="K1240" s="587">
        <f t="shared" si="217"/>
        <v>0</v>
      </c>
      <c r="M1240" s="1163">
        <v>201</v>
      </c>
      <c r="N1240" s="1164"/>
      <c r="O1240" s="1165"/>
      <c r="P1240" s="1166"/>
      <c r="Q1240" s="587">
        <f t="shared" si="218"/>
        <v>0</v>
      </c>
      <c r="S1240" s="1163">
        <v>201</v>
      </c>
      <c r="T1240" s="1164"/>
      <c r="U1240" s="1165"/>
      <c r="V1240" s="1166"/>
      <c r="W1240" s="587">
        <f t="shared" si="219"/>
        <v>0</v>
      </c>
      <c r="Y1240" s="1163">
        <v>201</v>
      </c>
      <c r="Z1240" s="1164"/>
      <c r="AA1240" s="1165"/>
      <c r="AB1240" s="1166"/>
      <c r="AC1240" s="587">
        <f t="shared" si="220"/>
        <v>0</v>
      </c>
      <c r="AE1240" s="1163">
        <v>201</v>
      </c>
      <c r="AF1240" s="1164"/>
      <c r="AG1240" s="1165"/>
      <c r="AH1240" s="1166"/>
      <c r="AI1240" s="587">
        <f t="shared" si="221"/>
        <v>0</v>
      </c>
      <c r="AK1240" s="1163">
        <v>201</v>
      </c>
      <c r="AL1240" s="1164"/>
      <c r="AM1240" s="1165"/>
      <c r="AN1240" s="1166"/>
      <c r="AO1240" s="587">
        <f t="shared" si="222"/>
        <v>0</v>
      </c>
      <c r="AQ1240" s="1163">
        <v>201</v>
      </c>
      <c r="AR1240" s="1164"/>
      <c r="AS1240" s="1165"/>
      <c r="AT1240" s="1166"/>
      <c r="AU1240" s="587">
        <f t="shared" si="223"/>
        <v>0</v>
      </c>
      <c r="AW1240" s="1163">
        <v>201</v>
      </c>
      <c r="AX1240" s="1164"/>
      <c r="AY1240" s="1165"/>
      <c r="AZ1240" s="1166"/>
      <c r="BA1240" s="587">
        <f t="shared" si="224"/>
        <v>0</v>
      </c>
    </row>
    <row r="1241" spans="1:53" s="17" customFormat="1" ht="16.75" hidden="1" customHeight="1" outlineLevel="2">
      <c r="A1241" s="1163">
        <v>202</v>
      </c>
      <c r="B1241" s="1164"/>
      <c r="C1241" s="1165"/>
      <c r="D1241" s="1166"/>
      <c r="E1241" s="587">
        <f t="shared" si="216"/>
        <v>0</v>
      </c>
      <c r="G1241" s="1163">
        <v>202</v>
      </c>
      <c r="H1241" s="1164"/>
      <c r="I1241" s="1165"/>
      <c r="J1241" s="1166"/>
      <c r="K1241" s="587">
        <f t="shared" si="217"/>
        <v>0</v>
      </c>
      <c r="M1241" s="1163">
        <v>202</v>
      </c>
      <c r="N1241" s="1164"/>
      <c r="O1241" s="1165"/>
      <c r="P1241" s="1166"/>
      <c r="Q1241" s="587">
        <f t="shared" si="218"/>
        <v>0</v>
      </c>
      <c r="S1241" s="1163">
        <v>202</v>
      </c>
      <c r="T1241" s="1164"/>
      <c r="U1241" s="1165"/>
      <c r="V1241" s="1166"/>
      <c r="W1241" s="587">
        <f t="shared" si="219"/>
        <v>0</v>
      </c>
      <c r="Y1241" s="1163">
        <v>202</v>
      </c>
      <c r="Z1241" s="1164"/>
      <c r="AA1241" s="1165"/>
      <c r="AB1241" s="1166"/>
      <c r="AC1241" s="587">
        <f t="shared" si="220"/>
        <v>0</v>
      </c>
      <c r="AE1241" s="1163">
        <v>202</v>
      </c>
      <c r="AF1241" s="1164"/>
      <c r="AG1241" s="1165"/>
      <c r="AH1241" s="1166"/>
      <c r="AI1241" s="587">
        <f t="shared" si="221"/>
        <v>0</v>
      </c>
      <c r="AK1241" s="1163">
        <v>202</v>
      </c>
      <c r="AL1241" s="1164"/>
      <c r="AM1241" s="1165"/>
      <c r="AN1241" s="1166"/>
      <c r="AO1241" s="587">
        <f t="shared" si="222"/>
        <v>0</v>
      </c>
      <c r="AQ1241" s="1163">
        <v>202</v>
      </c>
      <c r="AR1241" s="1164"/>
      <c r="AS1241" s="1165"/>
      <c r="AT1241" s="1166"/>
      <c r="AU1241" s="587">
        <f t="shared" si="223"/>
        <v>0</v>
      </c>
      <c r="AW1241" s="1163">
        <v>202</v>
      </c>
      <c r="AX1241" s="1164"/>
      <c r="AY1241" s="1165"/>
      <c r="AZ1241" s="1166"/>
      <c r="BA1241" s="587">
        <f t="shared" si="224"/>
        <v>0</v>
      </c>
    </row>
    <row r="1242" spans="1:53" s="17" customFormat="1" ht="16.75" hidden="1" customHeight="1" outlineLevel="2">
      <c r="A1242" s="1163">
        <v>203</v>
      </c>
      <c r="B1242" s="1164"/>
      <c r="C1242" s="1165"/>
      <c r="D1242" s="1166"/>
      <c r="E1242" s="587">
        <f t="shared" si="216"/>
        <v>0</v>
      </c>
      <c r="G1242" s="1163">
        <v>203</v>
      </c>
      <c r="H1242" s="1164"/>
      <c r="I1242" s="1165"/>
      <c r="J1242" s="1166"/>
      <c r="K1242" s="587">
        <f t="shared" si="217"/>
        <v>0</v>
      </c>
      <c r="M1242" s="1163">
        <v>203</v>
      </c>
      <c r="N1242" s="1164"/>
      <c r="O1242" s="1165"/>
      <c r="P1242" s="1166"/>
      <c r="Q1242" s="587">
        <f t="shared" si="218"/>
        <v>0</v>
      </c>
      <c r="S1242" s="1163">
        <v>203</v>
      </c>
      <c r="T1242" s="1164"/>
      <c r="U1242" s="1165"/>
      <c r="V1242" s="1166"/>
      <c r="W1242" s="587">
        <f t="shared" si="219"/>
        <v>0</v>
      </c>
      <c r="Y1242" s="1163">
        <v>203</v>
      </c>
      <c r="Z1242" s="1164"/>
      <c r="AA1242" s="1165"/>
      <c r="AB1242" s="1166"/>
      <c r="AC1242" s="587">
        <f t="shared" si="220"/>
        <v>0</v>
      </c>
      <c r="AE1242" s="1163">
        <v>203</v>
      </c>
      <c r="AF1242" s="1164"/>
      <c r="AG1242" s="1165"/>
      <c r="AH1242" s="1166"/>
      <c r="AI1242" s="587">
        <f t="shared" si="221"/>
        <v>0</v>
      </c>
      <c r="AK1242" s="1163">
        <v>203</v>
      </c>
      <c r="AL1242" s="1164"/>
      <c r="AM1242" s="1165"/>
      <c r="AN1242" s="1166"/>
      <c r="AO1242" s="587">
        <f t="shared" si="222"/>
        <v>0</v>
      </c>
      <c r="AQ1242" s="1163">
        <v>203</v>
      </c>
      <c r="AR1242" s="1164"/>
      <c r="AS1242" s="1165"/>
      <c r="AT1242" s="1166"/>
      <c r="AU1242" s="587">
        <f t="shared" si="223"/>
        <v>0</v>
      </c>
      <c r="AW1242" s="1163">
        <v>203</v>
      </c>
      <c r="AX1242" s="1164"/>
      <c r="AY1242" s="1165"/>
      <c r="AZ1242" s="1166"/>
      <c r="BA1242" s="587">
        <f t="shared" si="224"/>
        <v>0</v>
      </c>
    </row>
    <row r="1243" spans="1:53" s="17" customFormat="1" ht="16.75" hidden="1" customHeight="1" outlineLevel="2">
      <c r="A1243" s="1163">
        <v>204</v>
      </c>
      <c r="B1243" s="1164"/>
      <c r="C1243" s="1165"/>
      <c r="D1243" s="1166"/>
      <c r="E1243" s="587">
        <f t="shared" si="216"/>
        <v>0</v>
      </c>
      <c r="G1243" s="1163">
        <v>204</v>
      </c>
      <c r="H1243" s="1164"/>
      <c r="I1243" s="1165"/>
      <c r="J1243" s="1166"/>
      <c r="K1243" s="587">
        <f t="shared" si="217"/>
        <v>0</v>
      </c>
      <c r="M1243" s="1163">
        <v>204</v>
      </c>
      <c r="N1243" s="1164"/>
      <c r="O1243" s="1165"/>
      <c r="P1243" s="1166"/>
      <c r="Q1243" s="587">
        <f t="shared" si="218"/>
        <v>0</v>
      </c>
      <c r="S1243" s="1163">
        <v>204</v>
      </c>
      <c r="T1243" s="1164"/>
      <c r="U1243" s="1165"/>
      <c r="V1243" s="1166"/>
      <c r="W1243" s="587">
        <f t="shared" si="219"/>
        <v>0</v>
      </c>
      <c r="Y1243" s="1163">
        <v>204</v>
      </c>
      <c r="Z1243" s="1164"/>
      <c r="AA1243" s="1165"/>
      <c r="AB1243" s="1166"/>
      <c r="AC1243" s="587">
        <f t="shared" si="220"/>
        <v>0</v>
      </c>
      <c r="AE1243" s="1163">
        <v>204</v>
      </c>
      <c r="AF1243" s="1164"/>
      <c r="AG1243" s="1165"/>
      <c r="AH1243" s="1166"/>
      <c r="AI1243" s="587">
        <f t="shared" si="221"/>
        <v>0</v>
      </c>
      <c r="AK1243" s="1163">
        <v>204</v>
      </c>
      <c r="AL1243" s="1164"/>
      <c r="AM1243" s="1165"/>
      <c r="AN1243" s="1166"/>
      <c r="AO1243" s="587">
        <f t="shared" si="222"/>
        <v>0</v>
      </c>
      <c r="AQ1243" s="1163">
        <v>204</v>
      </c>
      <c r="AR1243" s="1164"/>
      <c r="AS1243" s="1165"/>
      <c r="AT1243" s="1166"/>
      <c r="AU1243" s="587">
        <f t="shared" si="223"/>
        <v>0</v>
      </c>
      <c r="AW1243" s="1163">
        <v>204</v>
      </c>
      <c r="AX1243" s="1164"/>
      <c r="AY1243" s="1165"/>
      <c r="AZ1243" s="1166"/>
      <c r="BA1243" s="587">
        <f t="shared" si="224"/>
        <v>0</v>
      </c>
    </row>
    <row r="1244" spans="1:53" s="17" customFormat="1" ht="16.75" hidden="1" customHeight="1" outlineLevel="2">
      <c r="A1244" s="1163">
        <v>205</v>
      </c>
      <c r="B1244" s="1164"/>
      <c r="C1244" s="1165"/>
      <c r="D1244" s="1166"/>
      <c r="E1244" s="587">
        <f t="shared" si="216"/>
        <v>0</v>
      </c>
      <c r="G1244" s="1163">
        <v>205</v>
      </c>
      <c r="H1244" s="1164"/>
      <c r="I1244" s="1165"/>
      <c r="J1244" s="1166"/>
      <c r="K1244" s="587">
        <f t="shared" si="217"/>
        <v>0</v>
      </c>
      <c r="M1244" s="1163">
        <v>205</v>
      </c>
      <c r="N1244" s="1164"/>
      <c r="O1244" s="1165"/>
      <c r="P1244" s="1166"/>
      <c r="Q1244" s="587">
        <f t="shared" si="218"/>
        <v>0</v>
      </c>
      <c r="S1244" s="1163">
        <v>205</v>
      </c>
      <c r="T1244" s="1164"/>
      <c r="U1244" s="1165"/>
      <c r="V1244" s="1166"/>
      <c r="W1244" s="587">
        <f t="shared" si="219"/>
        <v>0</v>
      </c>
      <c r="Y1244" s="1163">
        <v>205</v>
      </c>
      <c r="Z1244" s="1164"/>
      <c r="AA1244" s="1165"/>
      <c r="AB1244" s="1166"/>
      <c r="AC1244" s="587">
        <f t="shared" si="220"/>
        <v>0</v>
      </c>
      <c r="AE1244" s="1163">
        <v>205</v>
      </c>
      <c r="AF1244" s="1164"/>
      <c r="AG1244" s="1165"/>
      <c r="AH1244" s="1166"/>
      <c r="AI1244" s="587">
        <f t="shared" si="221"/>
        <v>0</v>
      </c>
      <c r="AK1244" s="1163">
        <v>205</v>
      </c>
      <c r="AL1244" s="1164"/>
      <c r="AM1244" s="1165"/>
      <c r="AN1244" s="1166"/>
      <c r="AO1244" s="587">
        <f t="shared" si="222"/>
        <v>0</v>
      </c>
      <c r="AQ1244" s="1163">
        <v>205</v>
      </c>
      <c r="AR1244" s="1164"/>
      <c r="AS1244" s="1165"/>
      <c r="AT1244" s="1166"/>
      <c r="AU1244" s="587">
        <f t="shared" si="223"/>
        <v>0</v>
      </c>
      <c r="AW1244" s="1163">
        <v>205</v>
      </c>
      <c r="AX1244" s="1164"/>
      <c r="AY1244" s="1165"/>
      <c r="AZ1244" s="1166"/>
      <c r="BA1244" s="587">
        <f t="shared" si="224"/>
        <v>0</v>
      </c>
    </row>
    <row r="1245" spans="1:53" s="17" customFormat="1" ht="16.75" hidden="1" customHeight="1" outlineLevel="2">
      <c r="A1245" s="1163">
        <v>206</v>
      </c>
      <c r="B1245" s="1164"/>
      <c r="C1245" s="1165"/>
      <c r="D1245" s="1166"/>
      <c r="E1245" s="587">
        <f t="shared" si="216"/>
        <v>0</v>
      </c>
      <c r="G1245" s="1163">
        <v>206</v>
      </c>
      <c r="H1245" s="1164"/>
      <c r="I1245" s="1165"/>
      <c r="J1245" s="1166"/>
      <c r="K1245" s="587">
        <f t="shared" si="217"/>
        <v>0</v>
      </c>
      <c r="M1245" s="1163">
        <v>206</v>
      </c>
      <c r="N1245" s="1164"/>
      <c r="O1245" s="1165"/>
      <c r="P1245" s="1166"/>
      <c r="Q1245" s="587">
        <f t="shared" si="218"/>
        <v>0</v>
      </c>
      <c r="S1245" s="1163">
        <v>206</v>
      </c>
      <c r="T1245" s="1164"/>
      <c r="U1245" s="1165"/>
      <c r="V1245" s="1166"/>
      <c r="W1245" s="587">
        <f t="shared" si="219"/>
        <v>0</v>
      </c>
      <c r="Y1245" s="1163">
        <v>206</v>
      </c>
      <c r="Z1245" s="1164"/>
      <c r="AA1245" s="1165"/>
      <c r="AB1245" s="1166"/>
      <c r="AC1245" s="587">
        <f t="shared" si="220"/>
        <v>0</v>
      </c>
      <c r="AE1245" s="1163">
        <v>206</v>
      </c>
      <c r="AF1245" s="1164"/>
      <c r="AG1245" s="1165"/>
      <c r="AH1245" s="1166"/>
      <c r="AI1245" s="587">
        <f t="shared" si="221"/>
        <v>0</v>
      </c>
      <c r="AK1245" s="1163">
        <v>206</v>
      </c>
      <c r="AL1245" s="1164"/>
      <c r="AM1245" s="1165"/>
      <c r="AN1245" s="1166"/>
      <c r="AO1245" s="587">
        <f t="shared" si="222"/>
        <v>0</v>
      </c>
      <c r="AQ1245" s="1163">
        <v>206</v>
      </c>
      <c r="AR1245" s="1164"/>
      <c r="AS1245" s="1165"/>
      <c r="AT1245" s="1166"/>
      <c r="AU1245" s="587">
        <f t="shared" si="223"/>
        <v>0</v>
      </c>
      <c r="AW1245" s="1163">
        <v>206</v>
      </c>
      <c r="AX1245" s="1164"/>
      <c r="AY1245" s="1165"/>
      <c r="AZ1245" s="1166"/>
      <c r="BA1245" s="587">
        <f t="shared" si="224"/>
        <v>0</v>
      </c>
    </row>
    <row r="1246" spans="1:53" s="17" customFormat="1" ht="16.75" hidden="1" customHeight="1" outlineLevel="2">
      <c r="A1246" s="1163">
        <v>207</v>
      </c>
      <c r="B1246" s="1164"/>
      <c r="C1246" s="1165"/>
      <c r="D1246" s="1166"/>
      <c r="E1246" s="587">
        <f t="shared" si="216"/>
        <v>0</v>
      </c>
      <c r="G1246" s="1163">
        <v>207</v>
      </c>
      <c r="H1246" s="1164"/>
      <c r="I1246" s="1165"/>
      <c r="J1246" s="1166"/>
      <c r="K1246" s="587">
        <f t="shared" si="217"/>
        <v>0</v>
      </c>
      <c r="M1246" s="1163">
        <v>207</v>
      </c>
      <c r="N1246" s="1164"/>
      <c r="O1246" s="1165"/>
      <c r="P1246" s="1166"/>
      <c r="Q1246" s="587">
        <f t="shared" si="218"/>
        <v>0</v>
      </c>
      <c r="S1246" s="1163">
        <v>207</v>
      </c>
      <c r="T1246" s="1164"/>
      <c r="U1246" s="1165"/>
      <c r="V1246" s="1166"/>
      <c r="W1246" s="587">
        <f t="shared" si="219"/>
        <v>0</v>
      </c>
      <c r="Y1246" s="1163">
        <v>207</v>
      </c>
      <c r="Z1246" s="1164"/>
      <c r="AA1246" s="1165"/>
      <c r="AB1246" s="1166"/>
      <c r="AC1246" s="587">
        <f t="shared" si="220"/>
        <v>0</v>
      </c>
      <c r="AE1246" s="1163">
        <v>207</v>
      </c>
      <c r="AF1246" s="1164"/>
      <c r="AG1246" s="1165"/>
      <c r="AH1246" s="1166"/>
      <c r="AI1246" s="587">
        <f t="shared" si="221"/>
        <v>0</v>
      </c>
      <c r="AK1246" s="1163">
        <v>207</v>
      </c>
      <c r="AL1246" s="1164"/>
      <c r="AM1246" s="1165"/>
      <c r="AN1246" s="1166"/>
      <c r="AO1246" s="587">
        <f t="shared" si="222"/>
        <v>0</v>
      </c>
      <c r="AQ1246" s="1163">
        <v>207</v>
      </c>
      <c r="AR1246" s="1164"/>
      <c r="AS1246" s="1165"/>
      <c r="AT1246" s="1166"/>
      <c r="AU1246" s="587">
        <f t="shared" si="223"/>
        <v>0</v>
      </c>
      <c r="AW1246" s="1163">
        <v>207</v>
      </c>
      <c r="AX1246" s="1164"/>
      <c r="AY1246" s="1165"/>
      <c r="AZ1246" s="1166"/>
      <c r="BA1246" s="587">
        <f t="shared" si="224"/>
        <v>0</v>
      </c>
    </row>
    <row r="1247" spans="1:53" s="17" customFormat="1" ht="16.75" hidden="1" customHeight="1" outlineLevel="2">
      <c r="A1247" s="1163">
        <v>208</v>
      </c>
      <c r="B1247" s="1164"/>
      <c r="C1247" s="1165"/>
      <c r="D1247" s="1166"/>
      <c r="E1247" s="587">
        <f t="shared" si="216"/>
        <v>0</v>
      </c>
      <c r="G1247" s="1163">
        <v>208</v>
      </c>
      <c r="H1247" s="1164"/>
      <c r="I1247" s="1165"/>
      <c r="J1247" s="1166"/>
      <c r="K1247" s="587">
        <f t="shared" si="217"/>
        <v>0</v>
      </c>
      <c r="M1247" s="1163">
        <v>208</v>
      </c>
      <c r="N1247" s="1164"/>
      <c r="O1247" s="1165"/>
      <c r="P1247" s="1166"/>
      <c r="Q1247" s="587">
        <f t="shared" si="218"/>
        <v>0</v>
      </c>
      <c r="S1247" s="1163">
        <v>208</v>
      </c>
      <c r="T1247" s="1164"/>
      <c r="U1247" s="1165"/>
      <c r="V1247" s="1166"/>
      <c r="W1247" s="587">
        <f t="shared" si="219"/>
        <v>0</v>
      </c>
      <c r="Y1247" s="1163">
        <v>208</v>
      </c>
      <c r="Z1247" s="1164"/>
      <c r="AA1247" s="1165"/>
      <c r="AB1247" s="1166"/>
      <c r="AC1247" s="587">
        <f t="shared" si="220"/>
        <v>0</v>
      </c>
      <c r="AE1247" s="1163">
        <v>208</v>
      </c>
      <c r="AF1247" s="1164"/>
      <c r="AG1247" s="1165"/>
      <c r="AH1247" s="1166"/>
      <c r="AI1247" s="587">
        <f t="shared" si="221"/>
        <v>0</v>
      </c>
      <c r="AK1247" s="1163">
        <v>208</v>
      </c>
      <c r="AL1247" s="1164"/>
      <c r="AM1247" s="1165"/>
      <c r="AN1247" s="1166"/>
      <c r="AO1247" s="587">
        <f t="shared" si="222"/>
        <v>0</v>
      </c>
      <c r="AQ1247" s="1163">
        <v>208</v>
      </c>
      <c r="AR1247" s="1164"/>
      <c r="AS1247" s="1165"/>
      <c r="AT1247" s="1166"/>
      <c r="AU1247" s="587">
        <f t="shared" si="223"/>
        <v>0</v>
      </c>
      <c r="AW1247" s="1163">
        <v>208</v>
      </c>
      <c r="AX1247" s="1164"/>
      <c r="AY1247" s="1165"/>
      <c r="AZ1247" s="1166"/>
      <c r="BA1247" s="587">
        <f t="shared" si="224"/>
        <v>0</v>
      </c>
    </row>
    <row r="1248" spans="1:53" s="17" customFormat="1" ht="16.75" hidden="1" customHeight="1" outlineLevel="2">
      <c r="A1248" s="1163">
        <v>209</v>
      </c>
      <c r="B1248" s="1164"/>
      <c r="C1248" s="1165"/>
      <c r="D1248" s="1166"/>
      <c r="E1248" s="587">
        <f t="shared" si="216"/>
        <v>0</v>
      </c>
      <c r="G1248" s="1163">
        <v>209</v>
      </c>
      <c r="H1248" s="1164"/>
      <c r="I1248" s="1165"/>
      <c r="J1248" s="1166"/>
      <c r="K1248" s="587">
        <f t="shared" si="217"/>
        <v>0</v>
      </c>
      <c r="M1248" s="1163">
        <v>209</v>
      </c>
      <c r="N1248" s="1164"/>
      <c r="O1248" s="1165"/>
      <c r="P1248" s="1166"/>
      <c r="Q1248" s="587">
        <f t="shared" si="218"/>
        <v>0</v>
      </c>
      <c r="S1248" s="1163">
        <v>209</v>
      </c>
      <c r="T1248" s="1164"/>
      <c r="U1248" s="1165"/>
      <c r="V1248" s="1166"/>
      <c r="W1248" s="587">
        <f t="shared" si="219"/>
        <v>0</v>
      </c>
      <c r="Y1248" s="1163">
        <v>209</v>
      </c>
      <c r="Z1248" s="1164"/>
      <c r="AA1248" s="1165"/>
      <c r="AB1248" s="1166"/>
      <c r="AC1248" s="587">
        <f t="shared" si="220"/>
        <v>0</v>
      </c>
      <c r="AE1248" s="1163">
        <v>209</v>
      </c>
      <c r="AF1248" s="1164"/>
      <c r="AG1248" s="1165"/>
      <c r="AH1248" s="1166"/>
      <c r="AI1248" s="587">
        <f t="shared" si="221"/>
        <v>0</v>
      </c>
      <c r="AK1248" s="1163">
        <v>209</v>
      </c>
      <c r="AL1248" s="1164"/>
      <c r="AM1248" s="1165"/>
      <c r="AN1248" s="1166"/>
      <c r="AO1248" s="587">
        <f t="shared" si="222"/>
        <v>0</v>
      </c>
      <c r="AQ1248" s="1163">
        <v>209</v>
      </c>
      <c r="AR1248" s="1164"/>
      <c r="AS1248" s="1165"/>
      <c r="AT1248" s="1166"/>
      <c r="AU1248" s="587">
        <f t="shared" si="223"/>
        <v>0</v>
      </c>
      <c r="AW1248" s="1163">
        <v>209</v>
      </c>
      <c r="AX1248" s="1164"/>
      <c r="AY1248" s="1165"/>
      <c r="AZ1248" s="1166"/>
      <c r="BA1248" s="587">
        <f t="shared" si="224"/>
        <v>0</v>
      </c>
    </row>
    <row r="1249" spans="1:53" s="17" customFormat="1" ht="16.75" hidden="1" customHeight="1" outlineLevel="2">
      <c r="A1249" s="1163">
        <v>210</v>
      </c>
      <c r="B1249" s="1164"/>
      <c r="C1249" s="1165"/>
      <c r="D1249" s="1166"/>
      <c r="E1249" s="587">
        <f t="shared" si="216"/>
        <v>0</v>
      </c>
      <c r="G1249" s="1163">
        <v>210</v>
      </c>
      <c r="H1249" s="1164"/>
      <c r="I1249" s="1165"/>
      <c r="J1249" s="1166"/>
      <c r="K1249" s="587">
        <f t="shared" si="217"/>
        <v>0</v>
      </c>
      <c r="M1249" s="1163">
        <v>210</v>
      </c>
      <c r="N1249" s="1164"/>
      <c r="O1249" s="1165"/>
      <c r="P1249" s="1166"/>
      <c r="Q1249" s="587">
        <f t="shared" si="218"/>
        <v>0</v>
      </c>
      <c r="S1249" s="1163">
        <v>210</v>
      </c>
      <c r="T1249" s="1164"/>
      <c r="U1249" s="1165"/>
      <c r="V1249" s="1166"/>
      <c r="W1249" s="587">
        <f t="shared" si="219"/>
        <v>0</v>
      </c>
      <c r="Y1249" s="1163">
        <v>210</v>
      </c>
      <c r="Z1249" s="1164"/>
      <c r="AA1249" s="1165"/>
      <c r="AB1249" s="1166"/>
      <c r="AC1249" s="587">
        <f t="shared" si="220"/>
        <v>0</v>
      </c>
      <c r="AE1249" s="1163">
        <v>210</v>
      </c>
      <c r="AF1249" s="1164"/>
      <c r="AG1249" s="1165"/>
      <c r="AH1249" s="1166"/>
      <c r="AI1249" s="587">
        <f t="shared" si="221"/>
        <v>0</v>
      </c>
      <c r="AK1249" s="1163">
        <v>210</v>
      </c>
      <c r="AL1249" s="1164"/>
      <c r="AM1249" s="1165"/>
      <c r="AN1249" s="1166"/>
      <c r="AO1249" s="587">
        <f t="shared" si="222"/>
        <v>0</v>
      </c>
      <c r="AQ1249" s="1163">
        <v>210</v>
      </c>
      <c r="AR1249" s="1164"/>
      <c r="AS1249" s="1165"/>
      <c r="AT1249" s="1166"/>
      <c r="AU1249" s="587">
        <f t="shared" si="223"/>
        <v>0</v>
      </c>
      <c r="AW1249" s="1163">
        <v>210</v>
      </c>
      <c r="AX1249" s="1164"/>
      <c r="AY1249" s="1165"/>
      <c r="AZ1249" s="1166"/>
      <c r="BA1249" s="587">
        <f t="shared" si="224"/>
        <v>0</v>
      </c>
    </row>
    <row r="1250" spans="1:53" s="17" customFormat="1" ht="16.75" hidden="1" customHeight="1" outlineLevel="2">
      <c r="A1250" s="1163">
        <v>211</v>
      </c>
      <c r="B1250" s="1164"/>
      <c r="C1250" s="1165"/>
      <c r="D1250" s="1166"/>
      <c r="E1250" s="587">
        <f t="shared" si="216"/>
        <v>0</v>
      </c>
      <c r="G1250" s="1163">
        <v>211</v>
      </c>
      <c r="H1250" s="1164"/>
      <c r="I1250" s="1165"/>
      <c r="J1250" s="1166"/>
      <c r="K1250" s="587">
        <f t="shared" si="217"/>
        <v>0</v>
      </c>
      <c r="M1250" s="1163">
        <v>211</v>
      </c>
      <c r="N1250" s="1164"/>
      <c r="O1250" s="1165"/>
      <c r="P1250" s="1166"/>
      <c r="Q1250" s="587">
        <f t="shared" si="218"/>
        <v>0</v>
      </c>
      <c r="S1250" s="1163">
        <v>211</v>
      </c>
      <c r="T1250" s="1164"/>
      <c r="U1250" s="1165"/>
      <c r="V1250" s="1166"/>
      <c r="W1250" s="587">
        <f t="shared" si="219"/>
        <v>0</v>
      </c>
      <c r="Y1250" s="1163">
        <v>211</v>
      </c>
      <c r="Z1250" s="1164"/>
      <c r="AA1250" s="1165"/>
      <c r="AB1250" s="1166"/>
      <c r="AC1250" s="587">
        <f t="shared" si="220"/>
        <v>0</v>
      </c>
      <c r="AE1250" s="1163">
        <v>211</v>
      </c>
      <c r="AF1250" s="1164"/>
      <c r="AG1250" s="1165"/>
      <c r="AH1250" s="1166"/>
      <c r="AI1250" s="587">
        <f t="shared" si="221"/>
        <v>0</v>
      </c>
      <c r="AK1250" s="1163">
        <v>211</v>
      </c>
      <c r="AL1250" s="1164"/>
      <c r="AM1250" s="1165"/>
      <c r="AN1250" s="1166"/>
      <c r="AO1250" s="587">
        <f t="shared" si="222"/>
        <v>0</v>
      </c>
      <c r="AQ1250" s="1163">
        <v>211</v>
      </c>
      <c r="AR1250" s="1164"/>
      <c r="AS1250" s="1165"/>
      <c r="AT1250" s="1166"/>
      <c r="AU1250" s="587">
        <f t="shared" si="223"/>
        <v>0</v>
      </c>
      <c r="AW1250" s="1163">
        <v>211</v>
      </c>
      <c r="AX1250" s="1164"/>
      <c r="AY1250" s="1165"/>
      <c r="AZ1250" s="1166"/>
      <c r="BA1250" s="587">
        <f t="shared" si="224"/>
        <v>0</v>
      </c>
    </row>
    <row r="1251" spans="1:53" s="17" customFormat="1" ht="16.75" hidden="1" customHeight="1" outlineLevel="2">
      <c r="A1251" s="1163">
        <v>212</v>
      </c>
      <c r="B1251" s="1164"/>
      <c r="C1251" s="1165"/>
      <c r="D1251" s="1166"/>
      <c r="E1251" s="587">
        <f t="shared" si="216"/>
        <v>0</v>
      </c>
      <c r="G1251" s="1163">
        <v>212</v>
      </c>
      <c r="H1251" s="1164"/>
      <c r="I1251" s="1165"/>
      <c r="J1251" s="1166"/>
      <c r="K1251" s="587">
        <f t="shared" si="217"/>
        <v>0</v>
      </c>
      <c r="M1251" s="1163">
        <v>212</v>
      </c>
      <c r="N1251" s="1164"/>
      <c r="O1251" s="1165"/>
      <c r="P1251" s="1166"/>
      <c r="Q1251" s="587">
        <f t="shared" si="218"/>
        <v>0</v>
      </c>
      <c r="S1251" s="1163">
        <v>212</v>
      </c>
      <c r="T1251" s="1164"/>
      <c r="U1251" s="1165"/>
      <c r="V1251" s="1166"/>
      <c r="W1251" s="587">
        <f t="shared" si="219"/>
        <v>0</v>
      </c>
      <c r="Y1251" s="1163">
        <v>212</v>
      </c>
      <c r="Z1251" s="1164"/>
      <c r="AA1251" s="1165"/>
      <c r="AB1251" s="1166"/>
      <c r="AC1251" s="587">
        <f t="shared" si="220"/>
        <v>0</v>
      </c>
      <c r="AE1251" s="1163">
        <v>212</v>
      </c>
      <c r="AF1251" s="1164"/>
      <c r="AG1251" s="1165"/>
      <c r="AH1251" s="1166"/>
      <c r="AI1251" s="587">
        <f t="shared" si="221"/>
        <v>0</v>
      </c>
      <c r="AK1251" s="1163">
        <v>212</v>
      </c>
      <c r="AL1251" s="1164"/>
      <c r="AM1251" s="1165"/>
      <c r="AN1251" s="1166"/>
      <c r="AO1251" s="587">
        <f t="shared" si="222"/>
        <v>0</v>
      </c>
      <c r="AQ1251" s="1163">
        <v>212</v>
      </c>
      <c r="AR1251" s="1164"/>
      <c r="AS1251" s="1165"/>
      <c r="AT1251" s="1166"/>
      <c r="AU1251" s="587">
        <f t="shared" si="223"/>
        <v>0</v>
      </c>
      <c r="AW1251" s="1163">
        <v>212</v>
      </c>
      <c r="AX1251" s="1164"/>
      <c r="AY1251" s="1165"/>
      <c r="AZ1251" s="1166"/>
      <c r="BA1251" s="587">
        <f t="shared" si="224"/>
        <v>0</v>
      </c>
    </row>
    <row r="1252" spans="1:53" s="17" customFormat="1" ht="16.75" hidden="1" customHeight="1" outlineLevel="2">
      <c r="A1252" s="1163">
        <v>213</v>
      </c>
      <c r="B1252" s="1164"/>
      <c r="C1252" s="1165"/>
      <c r="D1252" s="1166"/>
      <c r="E1252" s="587">
        <f t="shared" si="216"/>
        <v>0</v>
      </c>
      <c r="G1252" s="1163">
        <v>213</v>
      </c>
      <c r="H1252" s="1164"/>
      <c r="I1252" s="1165"/>
      <c r="J1252" s="1166"/>
      <c r="K1252" s="587">
        <f t="shared" si="217"/>
        <v>0</v>
      </c>
      <c r="M1252" s="1163">
        <v>213</v>
      </c>
      <c r="N1252" s="1164"/>
      <c r="O1252" s="1165"/>
      <c r="P1252" s="1166"/>
      <c r="Q1252" s="587">
        <f t="shared" si="218"/>
        <v>0</v>
      </c>
      <c r="S1252" s="1163">
        <v>213</v>
      </c>
      <c r="T1252" s="1164"/>
      <c r="U1252" s="1165"/>
      <c r="V1252" s="1166"/>
      <c r="W1252" s="587">
        <f t="shared" si="219"/>
        <v>0</v>
      </c>
      <c r="Y1252" s="1163">
        <v>213</v>
      </c>
      <c r="Z1252" s="1164"/>
      <c r="AA1252" s="1165"/>
      <c r="AB1252" s="1166"/>
      <c r="AC1252" s="587">
        <f t="shared" si="220"/>
        <v>0</v>
      </c>
      <c r="AE1252" s="1163">
        <v>213</v>
      </c>
      <c r="AF1252" s="1164"/>
      <c r="AG1252" s="1165"/>
      <c r="AH1252" s="1166"/>
      <c r="AI1252" s="587">
        <f t="shared" si="221"/>
        <v>0</v>
      </c>
      <c r="AK1252" s="1163">
        <v>213</v>
      </c>
      <c r="AL1252" s="1164"/>
      <c r="AM1252" s="1165"/>
      <c r="AN1252" s="1166"/>
      <c r="AO1252" s="587">
        <f t="shared" si="222"/>
        <v>0</v>
      </c>
      <c r="AQ1252" s="1163">
        <v>213</v>
      </c>
      <c r="AR1252" s="1164"/>
      <c r="AS1252" s="1165"/>
      <c r="AT1252" s="1166"/>
      <c r="AU1252" s="587">
        <f t="shared" si="223"/>
        <v>0</v>
      </c>
      <c r="AW1252" s="1163">
        <v>213</v>
      </c>
      <c r="AX1252" s="1164"/>
      <c r="AY1252" s="1165"/>
      <c r="AZ1252" s="1166"/>
      <c r="BA1252" s="587">
        <f t="shared" si="224"/>
        <v>0</v>
      </c>
    </row>
    <row r="1253" spans="1:53" s="17" customFormat="1" ht="16.75" hidden="1" customHeight="1" outlineLevel="2">
      <c r="A1253" s="1163">
        <v>214</v>
      </c>
      <c r="B1253" s="1164"/>
      <c r="C1253" s="1165"/>
      <c r="D1253" s="1166"/>
      <c r="E1253" s="587">
        <f t="shared" si="216"/>
        <v>0</v>
      </c>
      <c r="G1253" s="1163">
        <v>214</v>
      </c>
      <c r="H1253" s="1164"/>
      <c r="I1253" s="1165"/>
      <c r="J1253" s="1166"/>
      <c r="K1253" s="587">
        <f t="shared" si="217"/>
        <v>0</v>
      </c>
      <c r="M1253" s="1163">
        <v>214</v>
      </c>
      <c r="N1253" s="1164"/>
      <c r="O1253" s="1165"/>
      <c r="P1253" s="1166"/>
      <c r="Q1253" s="587">
        <f t="shared" si="218"/>
        <v>0</v>
      </c>
      <c r="S1253" s="1163">
        <v>214</v>
      </c>
      <c r="T1253" s="1164"/>
      <c r="U1253" s="1165"/>
      <c r="V1253" s="1166"/>
      <c r="W1253" s="587">
        <f t="shared" si="219"/>
        <v>0</v>
      </c>
      <c r="Y1253" s="1163">
        <v>214</v>
      </c>
      <c r="Z1253" s="1164"/>
      <c r="AA1253" s="1165"/>
      <c r="AB1253" s="1166"/>
      <c r="AC1253" s="587">
        <f t="shared" si="220"/>
        <v>0</v>
      </c>
      <c r="AE1253" s="1163">
        <v>214</v>
      </c>
      <c r="AF1253" s="1164"/>
      <c r="AG1253" s="1165"/>
      <c r="AH1253" s="1166"/>
      <c r="AI1253" s="587">
        <f t="shared" si="221"/>
        <v>0</v>
      </c>
      <c r="AK1253" s="1163">
        <v>214</v>
      </c>
      <c r="AL1253" s="1164"/>
      <c r="AM1253" s="1165"/>
      <c r="AN1253" s="1166"/>
      <c r="AO1253" s="587">
        <f t="shared" si="222"/>
        <v>0</v>
      </c>
      <c r="AQ1253" s="1163">
        <v>214</v>
      </c>
      <c r="AR1253" s="1164"/>
      <c r="AS1253" s="1165"/>
      <c r="AT1253" s="1166"/>
      <c r="AU1253" s="587">
        <f t="shared" si="223"/>
        <v>0</v>
      </c>
      <c r="AW1253" s="1163">
        <v>214</v>
      </c>
      <c r="AX1253" s="1164"/>
      <c r="AY1253" s="1165"/>
      <c r="AZ1253" s="1166"/>
      <c r="BA1253" s="587">
        <f t="shared" si="224"/>
        <v>0</v>
      </c>
    </row>
    <row r="1254" spans="1:53" s="17" customFormat="1" ht="16.75" hidden="1" customHeight="1" outlineLevel="2">
      <c r="A1254" s="1163">
        <v>215</v>
      </c>
      <c r="B1254" s="1164"/>
      <c r="C1254" s="1165"/>
      <c r="D1254" s="1166"/>
      <c r="E1254" s="587">
        <f t="shared" si="216"/>
        <v>0</v>
      </c>
      <c r="G1254" s="1163">
        <v>215</v>
      </c>
      <c r="H1254" s="1164"/>
      <c r="I1254" s="1165"/>
      <c r="J1254" s="1166"/>
      <c r="K1254" s="587">
        <f t="shared" si="217"/>
        <v>0</v>
      </c>
      <c r="M1254" s="1163">
        <v>215</v>
      </c>
      <c r="N1254" s="1164"/>
      <c r="O1254" s="1165"/>
      <c r="P1254" s="1166"/>
      <c r="Q1254" s="587">
        <f t="shared" si="218"/>
        <v>0</v>
      </c>
      <c r="S1254" s="1163">
        <v>215</v>
      </c>
      <c r="T1254" s="1164"/>
      <c r="U1254" s="1165"/>
      <c r="V1254" s="1166"/>
      <c r="W1254" s="587">
        <f t="shared" si="219"/>
        <v>0</v>
      </c>
      <c r="Y1254" s="1163">
        <v>215</v>
      </c>
      <c r="Z1254" s="1164"/>
      <c r="AA1254" s="1165"/>
      <c r="AB1254" s="1166"/>
      <c r="AC1254" s="587">
        <f t="shared" si="220"/>
        <v>0</v>
      </c>
      <c r="AE1254" s="1163">
        <v>215</v>
      </c>
      <c r="AF1254" s="1164"/>
      <c r="AG1254" s="1165"/>
      <c r="AH1254" s="1166"/>
      <c r="AI1254" s="587">
        <f t="shared" si="221"/>
        <v>0</v>
      </c>
      <c r="AK1254" s="1163">
        <v>215</v>
      </c>
      <c r="AL1254" s="1164"/>
      <c r="AM1254" s="1165"/>
      <c r="AN1254" s="1166"/>
      <c r="AO1254" s="587">
        <f t="shared" si="222"/>
        <v>0</v>
      </c>
      <c r="AQ1254" s="1163">
        <v>215</v>
      </c>
      <c r="AR1254" s="1164"/>
      <c r="AS1254" s="1165"/>
      <c r="AT1254" s="1166"/>
      <c r="AU1254" s="587">
        <f t="shared" si="223"/>
        <v>0</v>
      </c>
      <c r="AW1254" s="1163">
        <v>215</v>
      </c>
      <c r="AX1254" s="1164"/>
      <c r="AY1254" s="1165"/>
      <c r="AZ1254" s="1166"/>
      <c r="BA1254" s="587">
        <f t="shared" si="224"/>
        <v>0</v>
      </c>
    </row>
    <row r="1255" spans="1:53" s="17" customFormat="1" ht="16.75" hidden="1" customHeight="1" outlineLevel="2">
      <c r="A1255" s="1163">
        <v>216</v>
      </c>
      <c r="B1255" s="1164"/>
      <c r="C1255" s="1165"/>
      <c r="D1255" s="1166"/>
      <c r="E1255" s="587">
        <f t="shared" si="216"/>
        <v>0</v>
      </c>
      <c r="G1255" s="1163">
        <v>216</v>
      </c>
      <c r="H1255" s="1164"/>
      <c r="I1255" s="1165"/>
      <c r="J1255" s="1166"/>
      <c r="K1255" s="587">
        <f t="shared" si="217"/>
        <v>0</v>
      </c>
      <c r="M1255" s="1163">
        <v>216</v>
      </c>
      <c r="N1255" s="1164"/>
      <c r="O1255" s="1165"/>
      <c r="P1255" s="1166"/>
      <c r="Q1255" s="587">
        <f t="shared" si="218"/>
        <v>0</v>
      </c>
      <c r="S1255" s="1163">
        <v>216</v>
      </c>
      <c r="T1255" s="1164"/>
      <c r="U1255" s="1165"/>
      <c r="V1255" s="1166"/>
      <c r="W1255" s="587">
        <f t="shared" si="219"/>
        <v>0</v>
      </c>
      <c r="Y1255" s="1163">
        <v>216</v>
      </c>
      <c r="Z1255" s="1164"/>
      <c r="AA1255" s="1165"/>
      <c r="AB1255" s="1166"/>
      <c r="AC1255" s="587">
        <f t="shared" si="220"/>
        <v>0</v>
      </c>
      <c r="AE1255" s="1163">
        <v>216</v>
      </c>
      <c r="AF1255" s="1164"/>
      <c r="AG1255" s="1165"/>
      <c r="AH1255" s="1166"/>
      <c r="AI1255" s="587">
        <f t="shared" si="221"/>
        <v>0</v>
      </c>
      <c r="AK1255" s="1163">
        <v>216</v>
      </c>
      <c r="AL1255" s="1164"/>
      <c r="AM1255" s="1165"/>
      <c r="AN1255" s="1166"/>
      <c r="AO1255" s="587">
        <f t="shared" si="222"/>
        <v>0</v>
      </c>
      <c r="AQ1255" s="1163">
        <v>216</v>
      </c>
      <c r="AR1255" s="1164"/>
      <c r="AS1255" s="1165"/>
      <c r="AT1255" s="1166"/>
      <c r="AU1255" s="587">
        <f t="shared" si="223"/>
        <v>0</v>
      </c>
      <c r="AW1255" s="1163">
        <v>216</v>
      </c>
      <c r="AX1255" s="1164"/>
      <c r="AY1255" s="1165"/>
      <c r="AZ1255" s="1166"/>
      <c r="BA1255" s="587">
        <f t="shared" si="224"/>
        <v>0</v>
      </c>
    </row>
    <row r="1256" spans="1:53" s="17" customFormat="1" ht="16.75" hidden="1" customHeight="1" outlineLevel="2">
      <c r="A1256" s="1163">
        <v>217</v>
      </c>
      <c r="B1256" s="1164"/>
      <c r="C1256" s="1165"/>
      <c r="D1256" s="1166"/>
      <c r="E1256" s="587">
        <f t="shared" si="216"/>
        <v>0</v>
      </c>
      <c r="G1256" s="1163">
        <v>217</v>
      </c>
      <c r="H1256" s="1164"/>
      <c r="I1256" s="1165"/>
      <c r="J1256" s="1166"/>
      <c r="K1256" s="587">
        <f t="shared" si="217"/>
        <v>0</v>
      </c>
      <c r="M1256" s="1163">
        <v>217</v>
      </c>
      <c r="N1256" s="1164"/>
      <c r="O1256" s="1165"/>
      <c r="P1256" s="1166"/>
      <c r="Q1256" s="587">
        <f t="shared" si="218"/>
        <v>0</v>
      </c>
      <c r="S1256" s="1163">
        <v>217</v>
      </c>
      <c r="T1256" s="1164"/>
      <c r="U1256" s="1165"/>
      <c r="V1256" s="1166"/>
      <c r="W1256" s="587">
        <f t="shared" si="219"/>
        <v>0</v>
      </c>
      <c r="Y1256" s="1163">
        <v>217</v>
      </c>
      <c r="Z1256" s="1164"/>
      <c r="AA1256" s="1165"/>
      <c r="AB1256" s="1166"/>
      <c r="AC1256" s="587">
        <f t="shared" si="220"/>
        <v>0</v>
      </c>
      <c r="AE1256" s="1163">
        <v>217</v>
      </c>
      <c r="AF1256" s="1164"/>
      <c r="AG1256" s="1165"/>
      <c r="AH1256" s="1166"/>
      <c r="AI1256" s="587">
        <f t="shared" si="221"/>
        <v>0</v>
      </c>
      <c r="AK1256" s="1163">
        <v>217</v>
      </c>
      <c r="AL1256" s="1164"/>
      <c r="AM1256" s="1165"/>
      <c r="AN1256" s="1166"/>
      <c r="AO1256" s="587">
        <f t="shared" si="222"/>
        <v>0</v>
      </c>
      <c r="AQ1256" s="1163">
        <v>217</v>
      </c>
      <c r="AR1256" s="1164"/>
      <c r="AS1256" s="1165"/>
      <c r="AT1256" s="1166"/>
      <c r="AU1256" s="587">
        <f t="shared" si="223"/>
        <v>0</v>
      </c>
      <c r="AW1256" s="1163">
        <v>217</v>
      </c>
      <c r="AX1256" s="1164"/>
      <c r="AY1256" s="1165"/>
      <c r="AZ1256" s="1166"/>
      <c r="BA1256" s="587">
        <f t="shared" si="224"/>
        <v>0</v>
      </c>
    </row>
    <row r="1257" spans="1:53" s="17" customFormat="1" ht="16.75" hidden="1" customHeight="1" outlineLevel="2">
      <c r="A1257" s="1163">
        <v>218</v>
      </c>
      <c r="B1257" s="1164"/>
      <c r="C1257" s="1165"/>
      <c r="D1257" s="1166"/>
      <c r="E1257" s="587">
        <f t="shared" si="216"/>
        <v>0</v>
      </c>
      <c r="G1257" s="1163">
        <v>218</v>
      </c>
      <c r="H1257" s="1164"/>
      <c r="I1257" s="1165"/>
      <c r="J1257" s="1166"/>
      <c r="K1257" s="587">
        <f t="shared" si="217"/>
        <v>0</v>
      </c>
      <c r="M1257" s="1163">
        <v>218</v>
      </c>
      <c r="N1257" s="1164"/>
      <c r="O1257" s="1165"/>
      <c r="P1257" s="1166"/>
      <c r="Q1257" s="587">
        <f t="shared" si="218"/>
        <v>0</v>
      </c>
      <c r="S1257" s="1163">
        <v>218</v>
      </c>
      <c r="T1257" s="1164"/>
      <c r="U1257" s="1165"/>
      <c r="V1257" s="1166"/>
      <c r="W1257" s="587">
        <f t="shared" si="219"/>
        <v>0</v>
      </c>
      <c r="Y1257" s="1163">
        <v>218</v>
      </c>
      <c r="Z1257" s="1164"/>
      <c r="AA1257" s="1165"/>
      <c r="AB1257" s="1166"/>
      <c r="AC1257" s="587">
        <f t="shared" si="220"/>
        <v>0</v>
      </c>
      <c r="AE1257" s="1163">
        <v>218</v>
      </c>
      <c r="AF1257" s="1164"/>
      <c r="AG1257" s="1165"/>
      <c r="AH1257" s="1166"/>
      <c r="AI1257" s="587">
        <f t="shared" si="221"/>
        <v>0</v>
      </c>
      <c r="AK1257" s="1163">
        <v>218</v>
      </c>
      <c r="AL1257" s="1164"/>
      <c r="AM1257" s="1165"/>
      <c r="AN1257" s="1166"/>
      <c r="AO1257" s="587">
        <f t="shared" si="222"/>
        <v>0</v>
      </c>
      <c r="AQ1257" s="1163">
        <v>218</v>
      </c>
      <c r="AR1257" s="1164"/>
      <c r="AS1257" s="1165"/>
      <c r="AT1257" s="1166"/>
      <c r="AU1257" s="587">
        <f t="shared" si="223"/>
        <v>0</v>
      </c>
      <c r="AW1257" s="1163">
        <v>218</v>
      </c>
      <c r="AX1257" s="1164"/>
      <c r="AY1257" s="1165"/>
      <c r="AZ1257" s="1166"/>
      <c r="BA1257" s="587">
        <f t="shared" si="224"/>
        <v>0</v>
      </c>
    </row>
    <row r="1258" spans="1:53" s="17" customFormat="1" ht="16.75" hidden="1" customHeight="1" outlineLevel="2">
      <c r="A1258" s="1163">
        <v>219</v>
      </c>
      <c r="B1258" s="1164"/>
      <c r="C1258" s="1165"/>
      <c r="D1258" s="1166"/>
      <c r="E1258" s="587">
        <f t="shared" si="216"/>
        <v>0</v>
      </c>
      <c r="G1258" s="1163">
        <v>219</v>
      </c>
      <c r="H1258" s="1164"/>
      <c r="I1258" s="1165"/>
      <c r="J1258" s="1166"/>
      <c r="K1258" s="587">
        <f t="shared" si="217"/>
        <v>0</v>
      </c>
      <c r="M1258" s="1163">
        <v>219</v>
      </c>
      <c r="N1258" s="1164"/>
      <c r="O1258" s="1165"/>
      <c r="P1258" s="1166"/>
      <c r="Q1258" s="587">
        <f t="shared" si="218"/>
        <v>0</v>
      </c>
      <c r="S1258" s="1163">
        <v>219</v>
      </c>
      <c r="T1258" s="1164"/>
      <c r="U1258" s="1165"/>
      <c r="V1258" s="1166"/>
      <c r="W1258" s="587">
        <f t="shared" si="219"/>
        <v>0</v>
      </c>
      <c r="Y1258" s="1163">
        <v>219</v>
      </c>
      <c r="Z1258" s="1164"/>
      <c r="AA1258" s="1165"/>
      <c r="AB1258" s="1166"/>
      <c r="AC1258" s="587">
        <f t="shared" si="220"/>
        <v>0</v>
      </c>
      <c r="AE1258" s="1163">
        <v>219</v>
      </c>
      <c r="AF1258" s="1164"/>
      <c r="AG1258" s="1165"/>
      <c r="AH1258" s="1166"/>
      <c r="AI1258" s="587">
        <f t="shared" si="221"/>
        <v>0</v>
      </c>
      <c r="AK1258" s="1163">
        <v>219</v>
      </c>
      <c r="AL1258" s="1164"/>
      <c r="AM1258" s="1165"/>
      <c r="AN1258" s="1166"/>
      <c r="AO1258" s="587">
        <f t="shared" si="222"/>
        <v>0</v>
      </c>
      <c r="AQ1258" s="1163">
        <v>219</v>
      </c>
      <c r="AR1258" s="1164"/>
      <c r="AS1258" s="1165"/>
      <c r="AT1258" s="1166"/>
      <c r="AU1258" s="587">
        <f t="shared" si="223"/>
        <v>0</v>
      </c>
      <c r="AW1258" s="1163">
        <v>219</v>
      </c>
      <c r="AX1258" s="1164"/>
      <c r="AY1258" s="1165"/>
      <c r="AZ1258" s="1166"/>
      <c r="BA1258" s="587">
        <f t="shared" si="224"/>
        <v>0</v>
      </c>
    </row>
    <row r="1259" spans="1:53" s="17" customFormat="1" ht="16.75" hidden="1" customHeight="1" outlineLevel="2">
      <c r="A1259" s="1163">
        <v>220</v>
      </c>
      <c r="B1259" s="1164"/>
      <c r="C1259" s="1165"/>
      <c r="D1259" s="1166"/>
      <c r="E1259" s="587">
        <f t="shared" si="216"/>
        <v>0</v>
      </c>
      <c r="G1259" s="1163">
        <v>220</v>
      </c>
      <c r="H1259" s="1164"/>
      <c r="I1259" s="1165"/>
      <c r="J1259" s="1166"/>
      <c r="K1259" s="587">
        <f t="shared" si="217"/>
        <v>0</v>
      </c>
      <c r="M1259" s="1163">
        <v>220</v>
      </c>
      <c r="N1259" s="1164"/>
      <c r="O1259" s="1165"/>
      <c r="P1259" s="1166"/>
      <c r="Q1259" s="587">
        <f t="shared" si="218"/>
        <v>0</v>
      </c>
      <c r="S1259" s="1163">
        <v>220</v>
      </c>
      <c r="T1259" s="1164"/>
      <c r="U1259" s="1165"/>
      <c r="V1259" s="1166"/>
      <c r="W1259" s="587">
        <f t="shared" si="219"/>
        <v>0</v>
      </c>
      <c r="Y1259" s="1163">
        <v>220</v>
      </c>
      <c r="Z1259" s="1164"/>
      <c r="AA1259" s="1165"/>
      <c r="AB1259" s="1166"/>
      <c r="AC1259" s="587">
        <f t="shared" si="220"/>
        <v>0</v>
      </c>
      <c r="AE1259" s="1163">
        <v>220</v>
      </c>
      <c r="AF1259" s="1164"/>
      <c r="AG1259" s="1165"/>
      <c r="AH1259" s="1166"/>
      <c r="AI1259" s="587">
        <f t="shared" si="221"/>
        <v>0</v>
      </c>
      <c r="AK1259" s="1163">
        <v>220</v>
      </c>
      <c r="AL1259" s="1164"/>
      <c r="AM1259" s="1165"/>
      <c r="AN1259" s="1166"/>
      <c r="AO1259" s="587">
        <f t="shared" si="222"/>
        <v>0</v>
      </c>
      <c r="AQ1259" s="1163">
        <v>220</v>
      </c>
      <c r="AR1259" s="1164"/>
      <c r="AS1259" s="1165"/>
      <c r="AT1259" s="1166"/>
      <c r="AU1259" s="587">
        <f t="shared" si="223"/>
        <v>0</v>
      </c>
      <c r="AW1259" s="1163">
        <v>220</v>
      </c>
      <c r="AX1259" s="1164"/>
      <c r="AY1259" s="1165"/>
      <c r="AZ1259" s="1166"/>
      <c r="BA1259" s="587">
        <f t="shared" si="224"/>
        <v>0</v>
      </c>
    </row>
    <row r="1260" spans="1:53" s="17" customFormat="1" ht="16.75" hidden="1" customHeight="1" outlineLevel="2">
      <c r="A1260" s="1163">
        <v>221</v>
      </c>
      <c r="B1260" s="1164"/>
      <c r="C1260" s="1165"/>
      <c r="D1260" s="1166"/>
      <c r="E1260" s="587">
        <f t="shared" si="216"/>
        <v>0</v>
      </c>
      <c r="G1260" s="1163">
        <v>221</v>
      </c>
      <c r="H1260" s="1164"/>
      <c r="I1260" s="1165"/>
      <c r="J1260" s="1166"/>
      <c r="K1260" s="587">
        <f t="shared" si="217"/>
        <v>0</v>
      </c>
      <c r="M1260" s="1163">
        <v>221</v>
      </c>
      <c r="N1260" s="1164"/>
      <c r="O1260" s="1165"/>
      <c r="P1260" s="1166"/>
      <c r="Q1260" s="587">
        <f t="shared" si="218"/>
        <v>0</v>
      </c>
      <c r="S1260" s="1163">
        <v>221</v>
      </c>
      <c r="T1260" s="1164"/>
      <c r="U1260" s="1165"/>
      <c r="V1260" s="1166"/>
      <c r="W1260" s="587">
        <f t="shared" si="219"/>
        <v>0</v>
      </c>
      <c r="Y1260" s="1163">
        <v>221</v>
      </c>
      <c r="Z1260" s="1164"/>
      <c r="AA1260" s="1165"/>
      <c r="AB1260" s="1166"/>
      <c r="AC1260" s="587">
        <f t="shared" si="220"/>
        <v>0</v>
      </c>
      <c r="AE1260" s="1163">
        <v>221</v>
      </c>
      <c r="AF1260" s="1164"/>
      <c r="AG1260" s="1165"/>
      <c r="AH1260" s="1166"/>
      <c r="AI1260" s="587">
        <f t="shared" si="221"/>
        <v>0</v>
      </c>
      <c r="AK1260" s="1163">
        <v>221</v>
      </c>
      <c r="AL1260" s="1164"/>
      <c r="AM1260" s="1165"/>
      <c r="AN1260" s="1166"/>
      <c r="AO1260" s="587">
        <f t="shared" si="222"/>
        <v>0</v>
      </c>
      <c r="AQ1260" s="1163">
        <v>221</v>
      </c>
      <c r="AR1260" s="1164"/>
      <c r="AS1260" s="1165"/>
      <c r="AT1260" s="1166"/>
      <c r="AU1260" s="587">
        <f t="shared" si="223"/>
        <v>0</v>
      </c>
      <c r="AW1260" s="1163">
        <v>221</v>
      </c>
      <c r="AX1260" s="1164"/>
      <c r="AY1260" s="1165"/>
      <c r="AZ1260" s="1166"/>
      <c r="BA1260" s="587">
        <f t="shared" si="224"/>
        <v>0</v>
      </c>
    </row>
    <row r="1261" spans="1:53" s="17" customFormat="1" ht="16.75" hidden="1" customHeight="1" outlineLevel="2">
      <c r="A1261" s="1163">
        <v>222</v>
      </c>
      <c r="B1261" s="1164"/>
      <c r="C1261" s="1165"/>
      <c r="D1261" s="1166"/>
      <c r="E1261" s="587">
        <f t="shared" si="216"/>
        <v>0</v>
      </c>
      <c r="G1261" s="1163">
        <v>222</v>
      </c>
      <c r="H1261" s="1164"/>
      <c r="I1261" s="1165"/>
      <c r="J1261" s="1166"/>
      <c r="K1261" s="587">
        <f t="shared" si="217"/>
        <v>0</v>
      </c>
      <c r="M1261" s="1163">
        <v>222</v>
      </c>
      <c r="N1261" s="1164"/>
      <c r="O1261" s="1165"/>
      <c r="P1261" s="1166"/>
      <c r="Q1261" s="587">
        <f t="shared" si="218"/>
        <v>0</v>
      </c>
      <c r="S1261" s="1163">
        <v>222</v>
      </c>
      <c r="T1261" s="1164"/>
      <c r="U1261" s="1165"/>
      <c r="V1261" s="1166"/>
      <c r="W1261" s="587">
        <f t="shared" si="219"/>
        <v>0</v>
      </c>
      <c r="Y1261" s="1163">
        <v>222</v>
      </c>
      <c r="Z1261" s="1164"/>
      <c r="AA1261" s="1165"/>
      <c r="AB1261" s="1166"/>
      <c r="AC1261" s="587">
        <f t="shared" si="220"/>
        <v>0</v>
      </c>
      <c r="AE1261" s="1163">
        <v>222</v>
      </c>
      <c r="AF1261" s="1164"/>
      <c r="AG1261" s="1165"/>
      <c r="AH1261" s="1166"/>
      <c r="AI1261" s="587">
        <f t="shared" si="221"/>
        <v>0</v>
      </c>
      <c r="AK1261" s="1163">
        <v>222</v>
      </c>
      <c r="AL1261" s="1164"/>
      <c r="AM1261" s="1165"/>
      <c r="AN1261" s="1166"/>
      <c r="AO1261" s="587">
        <f t="shared" si="222"/>
        <v>0</v>
      </c>
      <c r="AQ1261" s="1163">
        <v>222</v>
      </c>
      <c r="AR1261" s="1164"/>
      <c r="AS1261" s="1165"/>
      <c r="AT1261" s="1166"/>
      <c r="AU1261" s="587">
        <f t="shared" si="223"/>
        <v>0</v>
      </c>
      <c r="AW1261" s="1163">
        <v>222</v>
      </c>
      <c r="AX1261" s="1164"/>
      <c r="AY1261" s="1165"/>
      <c r="AZ1261" s="1166"/>
      <c r="BA1261" s="587">
        <f t="shared" si="224"/>
        <v>0</v>
      </c>
    </row>
    <row r="1262" spans="1:53" s="17" customFormat="1" ht="16.75" hidden="1" customHeight="1" outlineLevel="2">
      <c r="A1262" s="1163">
        <v>223</v>
      </c>
      <c r="B1262" s="1164"/>
      <c r="C1262" s="1165"/>
      <c r="D1262" s="1166"/>
      <c r="E1262" s="587">
        <f t="shared" si="216"/>
        <v>0</v>
      </c>
      <c r="G1262" s="1163">
        <v>223</v>
      </c>
      <c r="H1262" s="1164"/>
      <c r="I1262" s="1165"/>
      <c r="J1262" s="1166"/>
      <c r="K1262" s="587">
        <f t="shared" si="217"/>
        <v>0</v>
      </c>
      <c r="M1262" s="1163">
        <v>223</v>
      </c>
      <c r="N1262" s="1164"/>
      <c r="O1262" s="1165"/>
      <c r="P1262" s="1166"/>
      <c r="Q1262" s="587">
        <f t="shared" si="218"/>
        <v>0</v>
      </c>
      <c r="S1262" s="1163">
        <v>223</v>
      </c>
      <c r="T1262" s="1164"/>
      <c r="U1262" s="1165"/>
      <c r="V1262" s="1166"/>
      <c r="W1262" s="587">
        <f t="shared" si="219"/>
        <v>0</v>
      </c>
      <c r="Y1262" s="1163">
        <v>223</v>
      </c>
      <c r="Z1262" s="1164"/>
      <c r="AA1262" s="1165"/>
      <c r="AB1262" s="1166"/>
      <c r="AC1262" s="587">
        <f t="shared" si="220"/>
        <v>0</v>
      </c>
      <c r="AE1262" s="1163">
        <v>223</v>
      </c>
      <c r="AF1262" s="1164"/>
      <c r="AG1262" s="1165"/>
      <c r="AH1262" s="1166"/>
      <c r="AI1262" s="587">
        <f t="shared" si="221"/>
        <v>0</v>
      </c>
      <c r="AK1262" s="1163">
        <v>223</v>
      </c>
      <c r="AL1262" s="1164"/>
      <c r="AM1262" s="1165"/>
      <c r="AN1262" s="1166"/>
      <c r="AO1262" s="587">
        <f t="shared" si="222"/>
        <v>0</v>
      </c>
      <c r="AQ1262" s="1163">
        <v>223</v>
      </c>
      <c r="AR1262" s="1164"/>
      <c r="AS1262" s="1165"/>
      <c r="AT1262" s="1166"/>
      <c r="AU1262" s="587">
        <f t="shared" si="223"/>
        <v>0</v>
      </c>
      <c r="AW1262" s="1163">
        <v>223</v>
      </c>
      <c r="AX1262" s="1164"/>
      <c r="AY1262" s="1165"/>
      <c r="AZ1262" s="1166"/>
      <c r="BA1262" s="587">
        <f t="shared" si="224"/>
        <v>0</v>
      </c>
    </row>
    <row r="1263" spans="1:53" s="17" customFormat="1" ht="16.75" hidden="1" customHeight="1" outlineLevel="2">
      <c r="A1263" s="1163">
        <v>224</v>
      </c>
      <c r="B1263" s="1164"/>
      <c r="C1263" s="1165"/>
      <c r="D1263" s="1166"/>
      <c r="E1263" s="587">
        <f t="shared" si="216"/>
        <v>0</v>
      </c>
      <c r="G1263" s="1163">
        <v>224</v>
      </c>
      <c r="H1263" s="1164"/>
      <c r="I1263" s="1165"/>
      <c r="J1263" s="1166"/>
      <c r="K1263" s="587">
        <f t="shared" si="217"/>
        <v>0</v>
      </c>
      <c r="M1263" s="1163">
        <v>224</v>
      </c>
      <c r="N1263" s="1164"/>
      <c r="O1263" s="1165"/>
      <c r="P1263" s="1166"/>
      <c r="Q1263" s="587">
        <f t="shared" si="218"/>
        <v>0</v>
      </c>
      <c r="S1263" s="1163">
        <v>224</v>
      </c>
      <c r="T1263" s="1164"/>
      <c r="U1263" s="1165"/>
      <c r="V1263" s="1166"/>
      <c r="W1263" s="587">
        <f t="shared" si="219"/>
        <v>0</v>
      </c>
      <c r="Y1263" s="1163">
        <v>224</v>
      </c>
      <c r="Z1263" s="1164"/>
      <c r="AA1263" s="1165"/>
      <c r="AB1263" s="1166"/>
      <c r="AC1263" s="587">
        <f t="shared" si="220"/>
        <v>0</v>
      </c>
      <c r="AE1263" s="1163">
        <v>224</v>
      </c>
      <c r="AF1263" s="1164"/>
      <c r="AG1263" s="1165"/>
      <c r="AH1263" s="1166"/>
      <c r="AI1263" s="587">
        <f t="shared" si="221"/>
        <v>0</v>
      </c>
      <c r="AK1263" s="1163">
        <v>224</v>
      </c>
      <c r="AL1263" s="1164"/>
      <c r="AM1263" s="1165"/>
      <c r="AN1263" s="1166"/>
      <c r="AO1263" s="587">
        <f t="shared" si="222"/>
        <v>0</v>
      </c>
      <c r="AQ1263" s="1163">
        <v>224</v>
      </c>
      <c r="AR1263" s="1164"/>
      <c r="AS1263" s="1165"/>
      <c r="AT1263" s="1166"/>
      <c r="AU1263" s="587">
        <f t="shared" si="223"/>
        <v>0</v>
      </c>
      <c r="AW1263" s="1163">
        <v>224</v>
      </c>
      <c r="AX1263" s="1164"/>
      <c r="AY1263" s="1165"/>
      <c r="AZ1263" s="1166"/>
      <c r="BA1263" s="587">
        <f t="shared" si="224"/>
        <v>0</v>
      </c>
    </row>
    <row r="1264" spans="1:53" s="17" customFormat="1" ht="16.75" hidden="1" customHeight="1" outlineLevel="2">
      <c r="A1264" s="1163">
        <v>225</v>
      </c>
      <c r="B1264" s="1164"/>
      <c r="C1264" s="1165"/>
      <c r="D1264" s="1166"/>
      <c r="E1264" s="587">
        <f t="shared" si="216"/>
        <v>0</v>
      </c>
      <c r="G1264" s="1163">
        <v>225</v>
      </c>
      <c r="H1264" s="1164"/>
      <c r="I1264" s="1165"/>
      <c r="J1264" s="1166"/>
      <c r="K1264" s="587">
        <f t="shared" si="217"/>
        <v>0</v>
      </c>
      <c r="M1264" s="1163">
        <v>225</v>
      </c>
      <c r="N1264" s="1164"/>
      <c r="O1264" s="1165"/>
      <c r="P1264" s="1166"/>
      <c r="Q1264" s="587">
        <f t="shared" si="218"/>
        <v>0</v>
      </c>
      <c r="S1264" s="1163">
        <v>225</v>
      </c>
      <c r="T1264" s="1164"/>
      <c r="U1264" s="1165"/>
      <c r="V1264" s="1166"/>
      <c r="W1264" s="587">
        <f t="shared" si="219"/>
        <v>0</v>
      </c>
      <c r="Y1264" s="1163">
        <v>225</v>
      </c>
      <c r="Z1264" s="1164"/>
      <c r="AA1264" s="1165"/>
      <c r="AB1264" s="1166"/>
      <c r="AC1264" s="587">
        <f t="shared" si="220"/>
        <v>0</v>
      </c>
      <c r="AE1264" s="1163">
        <v>225</v>
      </c>
      <c r="AF1264" s="1164"/>
      <c r="AG1264" s="1165"/>
      <c r="AH1264" s="1166"/>
      <c r="AI1264" s="587">
        <f t="shared" si="221"/>
        <v>0</v>
      </c>
      <c r="AK1264" s="1163">
        <v>225</v>
      </c>
      <c r="AL1264" s="1164"/>
      <c r="AM1264" s="1165"/>
      <c r="AN1264" s="1166"/>
      <c r="AO1264" s="587">
        <f t="shared" si="222"/>
        <v>0</v>
      </c>
      <c r="AQ1264" s="1163">
        <v>225</v>
      </c>
      <c r="AR1264" s="1164"/>
      <c r="AS1264" s="1165"/>
      <c r="AT1264" s="1166"/>
      <c r="AU1264" s="587">
        <f t="shared" si="223"/>
        <v>0</v>
      </c>
      <c r="AW1264" s="1163">
        <v>225</v>
      </c>
      <c r="AX1264" s="1164"/>
      <c r="AY1264" s="1165"/>
      <c r="AZ1264" s="1166"/>
      <c r="BA1264" s="587">
        <f t="shared" si="224"/>
        <v>0</v>
      </c>
    </row>
    <row r="1265" spans="1:53" s="17" customFormat="1" ht="16.75" hidden="1" customHeight="1" outlineLevel="2">
      <c r="A1265" s="1163">
        <v>226</v>
      </c>
      <c r="B1265" s="1164"/>
      <c r="C1265" s="1165"/>
      <c r="D1265" s="1166"/>
      <c r="E1265" s="587">
        <f t="shared" si="216"/>
        <v>0</v>
      </c>
      <c r="G1265" s="1163">
        <v>226</v>
      </c>
      <c r="H1265" s="1164"/>
      <c r="I1265" s="1165"/>
      <c r="J1265" s="1166"/>
      <c r="K1265" s="587">
        <f t="shared" si="217"/>
        <v>0</v>
      </c>
      <c r="M1265" s="1163">
        <v>226</v>
      </c>
      <c r="N1265" s="1164"/>
      <c r="O1265" s="1165"/>
      <c r="P1265" s="1166"/>
      <c r="Q1265" s="587">
        <f t="shared" si="218"/>
        <v>0</v>
      </c>
      <c r="S1265" s="1163">
        <v>226</v>
      </c>
      <c r="T1265" s="1164"/>
      <c r="U1265" s="1165"/>
      <c r="V1265" s="1166"/>
      <c r="W1265" s="587">
        <f t="shared" si="219"/>
        <v>0</v>
      </c>
      <c r="Y1265" s="1163">
        <v>226</v>
      </c>
      <c r="Z1265" s="1164"/>
      <c r="AA1265" s="1165"/>
      <c r="AB1265" s="1166"/>
      <c r="AC1265" s="587">
        <f t="shared" si="220"/>
        <v>0</v>
      </c>
      <c r="AE1265" s="1163">
        <v>226</v>
      </c>
      <c r="AF1265" s="1164"/>
      <c r="AG1265" s="1165"/>
      <c r="AH1265" s="1166"/>
      <c r="AI1265" s="587">
        <f t="shared" si="221"/>
        <v>0</v>
      </c>
      <c r="AK1265" s="1163">
        <v>226</v>
      </c>
      <c r="AL1265" s="1164"/>
      <c r="AM1265" s="1165"/>
      <c r="AN1265" s="1166"/>
      <c r="AO1265" s="587">
        <f t="shared" si="222"/>
        <v>0</v>
      </c>
      <c r="AQ1265" s="1163">
        <v>226</v>
      </c>
      <c r="AR1265" s="1164"/>
      <c r="AS1265" s="1165"/>
      <c r="AT1265" s="1166"/>
      <c r="AU1265" s="587">
        <f t="shared" si="223"/>
        <v>0</v>
      </c>
      <c r="AW1265" s="1163">
        <v>226</v>
      </c>
      <c r="AX1265" s="1164"/>
      <c r="AY1265" s="1165"/>
      <c r="AZ1265" s="1166"/>
      <c r="BA1265" s="587">
        <f t="shared" si="224"/>
        <v>0</v>
      </c>
    </row>
    <row r="1266" spans="1:53" s="17" customFormat="1" ht="16.75" hidden="1" customHeight="1" outlineLevel="2">
      <c r="A1266" s="1163">
        <v>227</v>
      </c>
      <c r="B1266" s="1164"/>
      <c r="C1266" s="1165"/>
      <c r="D1266" s="1166"/>
      <c r="E1266" s="587">
        <f t="shared" si="216"/>
        <v>0</v>
      </c>
      <c r="G1266" s="1163">
        <v>227</v>
      </c>
      <c r="H1266" s="1164"/>
      <c r="I1266" s="1165"/>
      <c r="J1266" s="1166"/>
      <c r="K1266" s="587">
        <f t="shared" si="217"/>
        <v>0</v>
      </c>
      <c r="M1266" s="1163">
        <v>227</v>
      </c>
      <c r="N1266" s="1164"/>
      <c r="O1266" s="1165"/>
      <c r="P1266" s="1166"/>
      <c r="Q1266" s="587">
        <f t="shared" si="218"/>
        <v>0</v>
      </c>
      <c r="S1266" s="1163">
        <v>227</v>
      </c>
      <c r="T1266" s="1164"/>
      <c r="U1266" s="1165"/>
      <c r="V1266" s="1166"/>
      <c r="W1266" s="587">
        <f t="shared" si="219"/>
        <v>0</v>
      </c>
      <c r="Y1266" s="1163">
        <v>227</v>
      </c>
      <c r="Z1266" s="1164"/>
      <c r="AA1266" s="1165"/>
      <c r="AB1266" s="1166"/>
      <c r="AC1266" s="587">
        <f t="shared" si="220"/>
        <v>0</v>
      </c>
      <c r="AE1266" s="1163">
        <v>227</v>
      </c>
      <c r="AF1266" s="1164"/>
      <c r="AG1266" s="1165"/>
      <c r="AH1266" s="1166"/>
      <c r="AI1266" s="587">
        <f t="shared" si="221"/>
        <v>0</v>
      </c>
      <c r="AK1266" s="1163">
        <v>227</v>
      </c>
      <c r="AL1266" s="1164"/>
      <c r="AM1266" s="1165"/>
      <c r="AN1266" s="1166"/>
      <c r="AO1266" s="587">
        <f t="shared" si="222"/>
        <v>0</v>
      </c>
      <c r="AQ1266" s="1163">
        <v>227</v>
      </c>
      <c r="AR1266" s="1164"/>
      <c r="AS1266" s="1165"/>
      <c r="AT1266" s="1166"/>
      <c r="AU1266" s="587">
        <f t="shared" si="223"/>
        <v>0</v>
      </c>
      <c r="AW1266" s="1163">
        <v>227</v>
      </c>
      <c r="AX1266" s="1164"/>
      <c r="AY1266" s="1165"/>
      <c r="AZ1266" s="1166"/>
      <c r="BA1266" s="587">
        <f t="shared" si="224"/>
        <v>0</v>
      </c>
    </row>
    <row r="1267" spans="1:53" s="17" customFormat="1" ht="16.75" hidden="1" customHeight="1" outlineLevel="2">
      <c r="A1267" s="1163">
        <v>228</v>
      </c>
      <c r="B1267" s="1164"/>
      <c r="C1267" s="1165"/>
      <c r="D1267" s="1166"/>
      <c r="E1267" s="587">
        <f t="shared" si="216"/>
        <v>0</v>
      </c>
      <c r="G1267" s="1163">
        <v>228</v>
      </c>
      <c r="H1267" s="1164"/>
      <c r="I1267" s="1165"/>
      <c r="J1267" s="1166"/>
      <c r="K1267" s="587">
        <f t="shared" si="217"/>
        <v>0</v>
      </c>
      <c r="M1267" s="1163">
        <v>228</v>
      </c>
      <c r="N1267" s="1164"/>
      <c r="O1267" s="1165"/>
      <c r="P1267" s="1166"/>
      <c r="Q1267" s="587">
        <f t="shared" si="218"/>
        <v>0</v>
      </c>
      <c r="S1267" s="1163">
        <v>228</v>
      </c>
      <c r="T1267" s="1164"/>
      <c r="U1267" s="1165"/>
      <c r="V1267" s="1166"/>
      <c r="W1267" s="587">
        <f t="shared" si="219"/>
        <v>0</v>
      </c>
      <c r="Y1267" s="1163">
        <v>228</v>
      </c>
      <c r="Z1267" s="1164"/>
      <c r="AA1267" s="1165"/>
      <c r="AB1267" s="1166"/>
      <c r="AC1267" s="587">
        <f t="shared" si="220"/>
        <v>0</v>
      </c>
      <c r="AE1267" s="1163">
        <v>228</v>
      </c>
      <c r="AF1267" s="1164"/>
      <c r="AG1267" s="1165"/>
      <c r="AH1267" s="1166"/>
      <c r="AI1267" s="587">
        <f t="shared" si="221"/>
        <v>0</v>
      </c>
      <c r="AK1267" s="1163">
        <v>228</v>
      </c>
      <c r="AL1267" s="1164"/>
      <c r="AM1267" s="1165"/>
      <c r="AN1267" s="1166"/>
      <c r="AO1267" s="587">
        <f t="shared" si="222"/>
        <v>0</v>
      </c>
      <c r="AQ1267" s="1163">
        <v>228</v>
      </c>
      <c r="AR1267" s="1164"/>
      <c r="AS1267" s="1165"/>
      <c r="AT1267" s="1166"/>
      <c r="AU1267" s="587">
        <f t="shared" si="223"/>
        <v>0</v>
      </c>
      <c r="AW1267" s="1163">
        <v>228</v>
      </c>
      <c r="AX1267" s="1164"/>
      <c r="AY1267" s="1165"/>
      <c r="AZ1267" s="1166"/>
      <c r="BA1267" s="587">
        <f t="shared" si="224"/>
        <v>0</v>
      </c>
    </row>
    <row r="1268" spans="1:53" s="17" customFormat="1" ht="16.75" hidden="1" customHeight="1" outlineLevel="2">
      <c r="A1268" s="1163">
        <v>229</v>
      </c>
      <c r="B1268" s="1164"/>
      <c r="C1268" s="1165"/>
      <c r="D1268" s="1166"/>
      <c r="E1268" s="587">
        <f t="shared" si="216"/>
        <v>0</v>
      </c>
      <c r="G1268" s="1163">
        <v>229</v>
      </c>
      <c r="H1268" s="1164"/>
      <c r="I1268" s="1165"/>
      <c r="J1268" s="1166"/>
      <c r="K1268" s="587">
        <f t="shared" si="217"/>
        <v>0</v>
      </c>
      <c r="M1268" s="1163">
        <v>229</v>
      </c>
      <c r="N1268" s="1164"/>
      <c r="O1268" s="1165"/>
      <c r="P1268" s="1166"/>
      <c r="Q1268" s="587">
        <f t="shared" si="218"/>
        <v>0</v>
      </c>
      <c r="S1268" s="1163">
        <v>229</v>
      </c>
      <c r="T1268" s="1164"/>
      <c r="U1268" s="1165"/>
      <c r="V1268" s="1166"/>
      <c r="W1268" s="587">
        <f t="shared" si="219"/>
        <v>0</v>
      </c>
      <c r="Y1268" s="1163">
        <v>229</v>
      </c>
      <c r="Z1268" s="1164"/>
      <c r="AA1268" s="1165"/>
      <c r="AB1268" s="1166"/>
      <c r="AC1268" s="587">
        <f t="shared" si="220"/>
        <v>0</v>
      </c>
      <c r="AE1268" s="1163">
        <v>229</v>
      </c>
      <c r="AF1268" s="1164"/>
      <c r="AG1268" s="1165"/>
      <c r="AH1268" s="1166"/>
      <c r="AI1268" s="587">
        <f t="shared" si="221"/>
        <v>0</v>
      </c>
      <c r="AK1268" s="1163">
        <v>229</v>
      </c>
      <c r="AL1268" s="1164"/>
      <c r="AM1268" s="1165"/>
      <c r="AN1268" s="1166"/>
      <c r="AO1268" s="587">
        <f t="shared" si="222"/>
        <v>0</v>
      </c>
      <c r="AQ1268" s="1163">
        <v>229</v>
      </c>
      <c r="AR1268" s="1164"/>
      <c r="AS1268" s="1165"/>
      <c r="AT1268" s="1166"/>
      <c r="AU1268" s="587">
        <f t="shared" si="223"/>
        <v>0</v>
      </c>
      <c r="AW1268" s="1163">
        <v>229</v>
      </c>
      <c r="AX1268" s="1164"/>
      <c r="AY1268" s="1165"/>
      <c r="AZ1268" s="1166"/>
      <c r="BA1268" s="587">
        <f t="shared" si="224"/>
        <v>0</v>
      </c>
    </row>
    <row r="1269" spans="1:53" s="17" customFormat="1" ht="16.75" hidden="1" customHeight="1" outlineLevel="2">
      <c r="A1269" s="1163">
        <v>230</v>
      </c>
      <c r="B1269" s="1164"/>
      <c r="C1269" s="1165"/>
      <c r="D1269" s="1166"/>
      <c r="E1269" s="587">
        <f t="shared" si="216"/>
        <v>0</v>
      </c>
      <c r="G1269" s="1163">
        <v>230</v>
      </c>
      <c r="H1269" s="1164"/>
      <c r="I1269" s="1165"/>
      <c r="J1269" s="1166"/>
      <c r="K1269" s="587">
        <f t="shared" si="217"/>
        <v>0</v>
      </c>
      <c r="M1269" s="1163">
        <v>230</v>
      </c>
      <c r="N1269" s="1164"/>
      <c r="O1269" s="1165"/>
      <c r="P1269" s="1166"/>
      <c r="Q1269" s="587">
        <f t="shared" si="218"/>
        <v>0</v>
      </c>
      <c r="S1269" s="1163">
        <v>230</v>
      </c>
      <c r="T1269" s="1164"/>
      <c r="U1269" s="1165"/>
      <c r="V1269" s="1166"/>
      <c r="W1269" s="587">
        <f t="shared" si="219"/>
        <v>0</v>
      </c>
      <c r="Y1269" s="1163">
        <v>230</v>
      </c>
      <c r="Z1269" s="1164"/>
      <c r="AA1269" s="1165"/>
      <c r="AB1269" s="1166"/>
      <c r="AC1269" s="587">
        <f t="shared" si="220"/>
        <v>0</v>
      </c>
      <c r="AE1269" s="1163">
        <v>230</v>
      </c>
      <c r="AF1269" s="1164"/>
      <c r="AG1269" s="1165"/>
      <c r="AH1269" s="1166"/>
      <c r="AI1269" s="587">
        <f t="shared" si="221"/>
        <v>0</v>
      </c>
      <c r="AK1269" s="1163">
        <v>230</v>
      </c>
      <c r="AL1269" s="1164"/>
      <c r="AM1269" s="1165"/>
      <c r="AN1269" s="1166"/>
      <c r="AO1269" s="587">
        <f t="shared" si="222"/>
        <v>0</v>
      </c>
      <c r="AQ1269" s="1163">
        <v>230</v>
      </c>
      <c r="AR1269" s="1164"/>
      <c r="AS1269" s="1165"/>
      <c r="AT1269" s="1166"/>
      <c r="AU1269" s="587">
        <f t="shared" si="223"/>
        <v>0</v>
      </c>
      <c r="AW1269" s="1163">
        <v>230</v>
      </c>
      <c r="AX1269" s="1164"/>
      <c r="AY1269" s="1165"/>
      <c r="AZ1269" s="1166"/>
      <c r="BA1269" s="587">
        <f t="shared" si="224"/>
        <v>0</v>
      </c>
    </row>
    <row r="1270" spans="1:53" s="17" customFormat="1" ht="16.75" hidden="1" customHeight="1" outlineLevel="2">
      <c r="A1270" s="1163">
        <v>231</v>
      </c>
      <c r="B1270" s="1164"/>
      <c r="C1270" s="1165"/>
      <c r="D1270" s="1166"/>
      <c r="E1270" s="587">
        <f t="shared" si="216"/>
        <v>0</v>
      </c>
      <c r="G1270" s="1163">
        <v>231</v>
      </c>
      <c r="H1270" s="1164"/>
      <c r="I1270" s="1165"/>
      <c r="J1270" s="1166"/>
      <c r="K1270" s="587">
        <f t="shared" si="217"/>
        <v>0</v>
      </c>
      <c r="M1270" s="1163">
        <v>231</v>
      </c>
      <c r="N1270" s="1164"/>
      <c r="O1270" s="1165"/>
      <c r="P1270" s="1166"/>
      <c r="Q1270" s="587">
        <f t="shared" si="218"/>
        <v>0</v>
      </c>
      <c r="S1270" s="1163">
        <v>231</v>
      </c>
      <c r="T1270" s="1164"/>
      <c r="U1270" s="1165"/>
      <c r="V1270" s="1166"/>
      <c r="W1270" s="587">
        <f t="shared" si="219"/>
        <v>0</v>
      </c>
      <c r="Y1270" s="1163">
        <v>231</v>
      </c>
      <c r="Z1270" s="1164"/>
      <c r="AA1270" s="1165"/>
      <c r="AB1270" s="1166"/>
      <c r="AC1270" s="587">
        <f t="shared" si="220"/>
        <v>0</v>
      </c>
      <c r="AE1270" s="1163">
        <v>231</v>
      </c>
      <c r="AF1270" s="1164"/>
      <c r="AG1270" s="1165"/>
      <c r="AH1270" s="1166"/>
      <c r="AI1270" s="587">
        <f t="shared" si="221"/>
        <v>0</v>
      </c>
      <c r="AK1270" s="1163">
        <v>231</v>
      </c>
      <c r="AL1270" s="1164"/>
      <c r="AM1270" s="1165"/>
      <c r="AN1270" s="1166"/>
      <c r="AO1270" s="587">
        <f t="shared" si="222"/>
        <v>0</v>
      </c>
      <c r="AQ1270" s="1163">
        <v>231</v>
      </c>
      <c r="AR1270" s="1164"/>
      <c r="AS1270" s="1165"/>
      <c r="AT1270" s="1166"/>
      <c r="AU1270" s="587">
        <f t="shared" si="223"/>
        <v>0</v>
      </c>
      <c r="AW1270" s="1163">
        <v>231</v>
      </c>
      <c r="AX1270" s="1164"/>
      <c r="AY1270" s="1165"/>
      <c r="AZ1270" s="1166"/>
      <c r="BA1270" s="587">
        <f t="shared" si="224"/>
        <v>0</v>
      </c>
    </row>
    <row r="1271" spans="1:53" s="17" customFormat="1" ht="16.75" hidden="1" customHeight="1" outlineLevel="2">
      <c r="A1271" s="1163">
        <v>232</v>
      </c>
      <c r="B1271" s="1164"/>
      <c r="C1271" s="1165"/>
      <c r="D1271" s="1166"/>
      <c r="E1271" s="587">
        <f t="shared" si="216"/>
        <v>0</v>
      </c>
      <c r="G1271" s="1163">
        <v>232</v>
      </c>
      <c r="H1271" s="1164"/>
      <c r="I1271" s="1165"/>
      <c r="J1271" s="1166"/>
      <c r="K1271" s="587">
        <f t="shared" si="217"/>
        <v>0</v>
      </c>
      <c r="M1271" s="1163">
        <v>232</v>
      </c>
      <c r="N1271" s="1164"/>
      <c r="O1271" s="1165"/>
      <c r="P1271" s="1166"/>
      <c r="Q1271" s="587">
        <f t="shared" si="218"/>
        <v>0</v>
      </c>
      <c r="S1271" s="1163">
        <v>232</v>
      </c>
      <c r="T1271" s="1164"/>
      <c r="U1271" s="1165"/>
      <c r="V1271" s="1166"/>
      <c r="W1271" s="587">
        <f t="shared" si="219"/>
        <v>0</v>
      </c>
      <c r="Y1271" s="1163">
        <v>232</v>
      </c>
      <c r="Z1271" s="1164"/>
      <c r="AA1271" s="1165"/>
      <c r="AB1271" s="1166"/>
      <c r="AC1271" s="587">
        <f t="shared" si="220"/>
        <v>0</v>
      </c>
      <c r="AE1271" s="1163">
        <v>232</v>
      </c>
      <c r="AF1271" s="1164"/>
      <c r="AG1271" s="1165"/>
      <c r="AH1271" s="1166"/>
      <c r="AI1271" s="587">
        <f t="shared" si="221"/>
        <v>0</v>
      </c>
      <c r="AK1271" s="1163">
        <v>232</v>
      </c>
      <c r="AL1271" s="1164"/>
      <c r="AM1271" s="1165"/>
      <c r="AN1271" s="1166"/>
      <c r="AO1271" s="587">
        <f t="shared" si="222"/>
        <v>0</v>
      </c>
      <c r="AQ1271" s="1163">
        <v>232</v>
      </c>
      <c r="AR1271" s="1164"/>
      <c r="AS1271" s="1165"/>
      <c r="AT1271" s="1166"/>
      <c r="AU1271" s="587">
        <f t="shared" si="223"/>
        <v>0</v>
      </c>
      <c r="AW1271" s="1163">
        <v>232</v>
      </c>
      <c r="AX1271" s="1164"/>
      <c r="AY1271" s="1165"/>
      <c r="AZ1271" s="1166"/>
      <c r="BA1271" s="587">
        <f t="shared" si="224"/>
        <v>0</v>
      </c>
    </row>
    <row r="1272" spans="1:53" s="17" customFormat="1" ht="16.75" hidden="1" customHeight="1" outlineLevel="2">
      <c r="A1272" s="1163">
        <v>233</v>
      </c>
      <c r="B1272" s="1164"/>
      <c r="C1272" s="1165"/>
      <c r="D1272" s="1166"/>
      <c r="E1272" s="587">
        <f t="shared" si="216"/>
        <v>0</v>
      </c>
      <c r="G1272" s="1163">
        <v>233</v>
      </c>
      <c r="H1272" s="1164"/>
      <c r="I1272" s="1165"/>
      <c r="J1272" s="1166"/>
      <c r="K1272" s="587">
        <f t="shared" si="217"/>
        <v>0</v>
      </c>
      <c r="M1272" s="1163">
        <v>233</v>
      </c>
      <c r="N1272" s="1164"/>
      <c r="O1272" s="1165"/>
      <c r="P1272" s="1166"/>
      <c r="Q1272" s="587">
        <f t="shared" si="218"/>
        <v>0</v>
      </c>
      <c r="S1272" s="1163">
        <v>233</v>
      </c>
      <c r="T1272" s="1164"/>
      <c r="U1272" s="1165"/>
      <c r="V1272" s="1166"/>
      <c r="W1272" s="587">
        <f t="shared" si="219"/>
        <v>0</v>
      </c>
      <c r="Y1272" s="1163">
        <v>233</v>
      </c>
      <c r="Z1272" s="1164"/>
      <c r="AA1272" s="1165"/>
      <c r="AB1272" s="1166"/>
      <c r="AC1272" s="587">
        <f t="shared" si="220"/>
        <v>0</v>
      </c>
      <c r="AE1272" s="1163">
        <v>233</v>
      </c>
      <c r="AF1272" s="1164"/>
      <c r="AG1272" s="1165"/>
      <c r="AH1272" s="1166"/>
      <c r="AI1272" s="587">
        <f t="shared" si="221"/>
        <v>0</v>
      </c>
      <c r="AK1272" s="1163">
        <v>233</v>
      </c>
      <c r="AL1272" s="1164"/>
      <c r="AM1272" s="1165"/>
      <c r="AN1272" s="1166"/>
      <c r="AO1272" s="587">
        <f t="shared" si="222"/>
        <v>0</v>
      </c>
      <c r="AQ1272" s="1163">
        <v>233</v>
      </c>
      <c r="AR1272" s="1164"/>
      <c r="AS1272" s="1165"/>
      <c r="AT1272" s="1166"/>
      <c r="AU1272" s="587">
        <f t="shared" si="223"/>
        <v>0</v>
      </c>
      <c r="AW1272" s="1163">
        <v>233</v>
      </c>
      <c r="AX1272" s="1164"/>
      <c r="AY1272" s="1165"/>
      <c r="AZ1272" s="1166"/>
      <c r="BA1272" s="587">
        <f t="shared" si="224"/>
        <v>0</v>
      </c>
    </row>
    <row r="1273" spans="1:53" s="17" customFormat="1" ht="16.75" hidden="1" customHeight="1" outlineLevel="2">
      <c r="A1273" s="1163">
        <v>234</v>
      </c>
      <c r="B1273" s="1164"/>
      <c r="C1273" s="1165"/>
      <c r="D1273" s="1166"/>
      <c r="E1273" s="587">
        <f t="shared" si="216"/>
        <v>0</v>
      </c>
      <c r="G1273" s="1163">
        <v>234</v>
      </c>
      <c r="H1273" s="1164"/>
      <c r="I1273" s="1165"/>
      <c r="J1273" s="1166"/>
      <c r="K1273" s="587">
        <f t="shared" si="217"/>
        <v>0</v>
      </c>
      <c r="M1273" s="1163">
        <v>234</v>
      </c>
      <c r="N1273" s="1164"/>
      <c r="O1273" s="1165"/>
      <c r="P1273" s="1166"/>
      <c r="Q1273" s="587">
        <f t="shared" si="218"/>
        <v>0</v>
      </c>
      <c r="S1273" s="1163">
        <v>234</v>
      </c>
      <c r="T1273" s="1164"/>
      <c r="U1273" s="1165"/>
      <c r="V1273" s="1166"/>
      <c r="W1273" s="587">
        <f t="shared" si="219"/>
        <v>0</v>
      </c>
      <c r="Y1273" s="1163">
        <v>234</v>
      </c>
      <c r="Z1273" s="1164"/>
      <c r="AA1273" s="1165"/>
      <c r="AB1273" s="1166"/>
      <c r="AC1273" s="587">
        <f t="shared" si="220"/>
        <v>0</v>
      </c>
      <c r="AE1273" s="1163">
        <v>234</v>
      </c>
      <c r="AF1273" s="1164"/>
      <c r="AG1273" s="1165"/>
      <c r="AH1273" s="1166"/>
      <c r="AI1273" s="587">
        <f t="shared" si="221"/>
        <v>0</v>
      </c>
      <c r="AK1273" s="1163">
        <v>234</v>
      </c>
      <c r="AL1273" s="1164"/>
      <c r="AM1273" s="1165"/>
      <c r="AN1273" s="1166"/>
      <c r="AO1273" s="587">
        <f t="shared" si="222"/>
        <v>0</v>
      </c>
      <c r="AQ1273" s="1163">
        <v>234</v>
      </c>
      <c r="AR1273" s="1164"/>
      <c r="AS1273" s="1165"/>
      <c r="AT1273" s="1166"/>
      <c r="AU1273" s="587">
        <f t="shared" si="223"/>
        <v>0</v>
      </c>
      <c r="AW1273" s="1163">
        <v>234</v>
      </c>
      <c r="AX1273" s="1164"/>
      <c r="AY1273" s="1165"/>
      <c r="AZ1273" s="1166"/>
      <c r="BA1273" s="587">
        <f t="shared" si="224"/>
        <v>0</v>
      </c>
    </row>
    <row r="1274" spans="1:53" s="17" customFormat="1" ht="16.75" hidden="1" customHeight="1" outlineLevel="2">
      <c r="A1274" s="1163">
        <v>235</v>
      </c>
      <c r="B1274" s="1164"/>
      <c r="C1274" s="1165"/>
      <c r="D1274" s="1166"/>
      <c r="E1274" s="587">
        <f t="shared" si="216"/>
        <v>0</v>
      </c>
      <c r="G1274" s="1163">
        <v>235</v>
      </c>
      <c r="H1274" s="1164"/>
      <c r="I1274" s="1165"/>
      <c r="J1274" s="1166"/>
      <c r="K1274" s="587">
        <f t="shared" si="217"/>
        <v>0</v>
      </c>
      <c r="M1274" s="1163">
        <v>235</v>
      </c>
      <c r="N1274" s="1164"/>
      <c r="O1274" s="1165"/>
      <c r="P1274" s="1166"/>
      <c r="Q1274" s="587">
        <f t="shared" si="218"/>
        <v>0</v>
      </c>
      <c r="S1274" s="1163">
        <v>235</v>
      </c>
      <c r="T1274" s="1164"/>
      <c r="U1274" s="1165"/>
      <c r="V1274" s="1166"/>
      <c r="W1274" s="587">
        <f t="shared" si="219"/>
        <v>0</v>
      </c>
      <c r="Y1274" s="1163">
        <v>235</v>
      </c>
      <c r="Z1274" s="1164"/>
      <c r="AA1274" s="1165"/>
      <c r="AB1274" s="1166"/>
      <c r="AC1274" s="587">
        <f t="shared" si="220"/>
        <v>0</v>
      </c>
      <c r="AE1274" s="1163">
        <v>235</v>
      </c>
      <c r="AF1274" s="1164"/>
      <c r="AG1274" s="1165"/>
      <c r="AH1274" s="1166"/>
      <c r="AI1274" s="587">
        <f t="shared" si="221"/>
        <v>0</v>
      </c>
      <c r="AK1274" s="1163">
        <v>235</v>
      </c>
      <c r="AL1274" s="1164"/>
      <c r="AM1274" s="1165"/>
      <c r="AN1274" s="1166"/>
      <c r="AO1274" s="587">
        <f t="shared" si="222"/>
        <v>0</v>
      </c>
      <c r="AQ1274" s="1163">
        <v>235</v>
      </c>
      <c r="AR1274" s="1164"/>
      <c r="AS1274" s="1165"/>
      <c r="AT1274" s="1166"/>
      <c r="AU1274" s="587">
        <f t="shared" si="223"/>
        <v>0</v>
      </c>
      <c r="AW1274" s="1163">
        <v>235</v>
      </c>
      <c r="AX1274" s="1164"/>
      <c r="AY1274" s="1165"/>
      <c r="AZ1274" s="1166"/>
      <c r="BA1274" s="587">
        <f t="shared" si="224"/>
        <v>0</v>
      </c>
    </row>
    <row r="1275" spans="1:53" s="17" customFormat="1" ht="16.75" hidden="1" customHeight="1" outlineLevel="2">
      <c r="A1275" s="1163">
        <v>236</v>
      </c>
      <c r="B1275" s="1164"/>
      <c r="C1275" s="1165"/>
      <c r="D1275" s="1166"/>
      <c r="E1275" s="587">
        <f t="shared" si="216"/>
        <v>0</v>
      </c>
      <c r="G1275" s="1163">
        <v>236</v>
      </c>
      <c r="H1275" s="1164"/>
      <c r="I1275" s="1165"/>
      <c r="J1275" s="1166"/>
      <c r="K1275" s="587">
        <f t="shared" si="217"/>
        <v>0</v>
      </c>
      <c r="M1275" s="1163">
        <v>236</v>
      </c>
      <c r="N1275" s="1164"/>
      <c r="O1275" s="1165"/>
      <c r="P1275" s="1166"/>
      <c r="Q1275" s="587">
        <f t="shared" si="218"/>
        <v>0</v>
      </c>
      <c r="S1275" s="1163">
        <v>236</v>
      </c>
      <c r="T1275" s="1164"/>
      <c r="U1275" s="1165"/>
      <c r="V1275" s="1166"/>
      <c r="W1275" s="587">
        <f t="shared" si="219"/>
        <v>0</v>
      </c>
      <c r="Y1275" s="1163">
        <v>236</v>
      </c>
      <c r="Z1275" s="1164"/>
      <c r="AA1275" s="1165"/>
      <c r="AB1275" s="1166"/>
      <c r="AC1275" s="587">
        <f t="shared" si="220"/>
        <v>0</v>
      </c>
      <c r="AE1275" s="1163">
        <v>236</v>
      </c>
      <c r="AF1275" s="1164"/>
      <c r="AG1275" s="1165"/>
      <c r="AH1275" s="1166"/>
      <c r="AI1275" s="587">
        <f t="shared" si="221"/>
        <v>0</v>
      </c>
      <c r="AK1275" s="1163">
        <v>236</v>
      </c>
      <c r="AL1275" s="1164"/>
      <c r="AM1275" s="1165"/>
      <c r="AN1275" s="1166"/>
      <c r="AO1275" s="587">
        <f t="shared" si="222"/>
        <v>0</v>
      </c>
      <c r="AQ1275" s="1163">
        <v>236</v>
      </c>
      <c r="AR1275" s="1164"/>
      <c r="AS1275" s="1165"/>
      <c r="AT1275" s="1166"/>
      <c r="AU1275" s="587">
        <f t="shared" si="223"/>
        <v>0</v>
      </c>
      <c r="AW1275" s="1163">
        <v>236</v>
      </c>
      <c r="AX1275" s="1164"/>
      <c r="AY1275" s="1165"/>
      <c r="AZ1275" s="1166"/>
      <c r="BA1275" s="587">
        <f t="shared" si="224"/>
        <v>0</v>
      </c>
    </row>
    <row r="1276" spans="1:53" s="17" customFormat="1" ht="16.75" hidden="1" customHeight="1" outlineLevel="2">
      <c r="A1276" s="1163">
        <v>237</v>
      </c>
      <c r="B1276" s="1164"/>
      <c r="C1276" s="1165"/>
      <c r="D1276" s="1166"/>
      <c r="E1276" s="587">
        <f t="shared" si="216"/>
        <v>0</v>
      </c>
      <c r="G1276" s="1163">
        <v>237</v>
      </c>
      <c r="H1276" s="1164"/>
      <c r="I1276" s="1165"/>
      <c r="J1276" s="1166"/>
      <c r="K1276" s="587">
        <f t="shared" si="217"/>
        <v>0</v>
      </c>
      <c r="M1276" s="1163">
        <v>237</v>
      </c>
      <c r="N1276" s="1164"/>
      <c r="O1276" s="1165"/>
      <c r="P1276" s="1166"/>
      <c r="Q1276" s="587">
        <f t="shared" si="218"/>
        <v>0</v>
      </c>
      <c r="S1276" s="1163">
        <v>237</v>
      </c>
      <c r="T1276" s="1164"/>
      <c r="U1276" s="1165"/>
      <c r="V1276" s="1166"/>
      <c r="W1276" s="587">
        <f t="shared" si="219"/>
        <v>0</v>
      </c>
      <c r="Y1276" s="1163">
        <v>237</v>
      </c>
      <c r="Z1276" s="1164"/>
      <c r="AA1276" s="1165"/>
      <c r="AB1276" s="1166"/>
      <c r="AC1276" s="587">
        <f t="shared" si="220"/>
        <v>0</v>
      </c>
      <c r="AE1276" s="1163">
        <v>237</v>
      </c>
      <c r="AF1276" s="1164"/>
      <c r="AG1276" s="1165"/>
      <c r="AH1276" s="1166"/>
      <c r="AI1276" s="587">
        <f t="shared" si="221"/>
        <v>0</v>
      </c>
      <c r="AK1276" s="1163">
        <v>237</v>
      </c>
      <c r="AL1276" s="1164"/>
      <c r="AM1276" s="1165"/>
      <c r="AN1276" s="1166"/>
      <c r="AO1276" s="587">
        <f t="shared" si="222"/>
        <v>0</v>
      </c>
      <c r="AQ1276" s="1163">
        <v>237</v>
      </c>
      <c r="AR1276" s="1164"/>
      <c r="AS1276" s="1165"/>
      <c r="AT1276" s="1166"/>
      <c r="AU1276" s="587">
        <f t="shared" si="223"/>
        <v>0</v>
      </c>
      <c r="AW1276" s="1163">
        <v>237</v>
      </c>
      <c r="AX1276" s="1164"/>
      <c r="AY1276" s="1165"/>
      <c r="AZ1276" s="1166"/>
      <c r="BA1276" s="587">
        <f t="shared" si="224"/>
        <v>0</v>
      </c>
    </row>
    <row r="1277" spans="1:53" s="17" customFormat="1" ht="16.75" hidden="1" customHeight="1" outlineLevel="2">
      <c r="A1277" s="1163">
        <v>238</v>
      </c>
      <c r="B1277" s="1164"/>
      <c r="C1277" s="1165"/>
      <c r="D1277" s="1166"/>
      <c r="E1277" s="587">
        <f t="shared" si="216"/>
        <v>0</v>
      </c>
      <c r="G1277" s="1163">
        <v>238</v>
      </c>
      <c r="H1277" s="1164"/>
      <c r="I1277" s="1165"/>
      <c r="J1277" s="1166"/>
      <c r="K1277" s="587">
        <f t="shared" si="217"/>
        <v>0</v>
      </c>
      <c r="M1277" s="1163">
        <v>238</v>
      </c>
      <c r="N1277" s="1164"/>
      <c r="O1277" s="1165"/>
      <c r="P1277" s="1166"/>
      <c r="Q1277" s="587">
        <f t="shared" si="218"/>
        <v>0</v>
      </c>
      <c r="S1277" s="1163">
        <v>238</v>
      </c>
      <c r="T1277" s="1164"/>
      <c r="U1277" s="1165"/>
      <c r="V1277" s="1166"/>
      <c r="W1277" s="587">
        <f t="shared" si="219"/>
        <v>0</v>
      </c>
      <c r="Y1277" s="1163">
        <v>238</v>
      </c>
      <c r="Z1277" s="1164"/>
      <c r="AA1277" s="1165"/>
      <c r="AB1277" s="1166"/>
      <c r="AC1277" s="587">
        <f t="shared" si="220"/>
        <v>0</v>
      </c>
      <c r="AE1277" s="1163">
        <v>238</v>
      </c>
      <c r="AF1277" s="1164"/>
      <c r="AG1277" s="1165"/>
      <c r="AH1277" s="1166"/>
      <c r="AI1277" s="587">
        <f t="shared" si="221"/>
        <v>0</v>
      </c>
      <c r="AK1277" s="1163">
        <v>238</v>
      </c>
      <c r="AL1277" s="1164"/>
      <c r="AM1277" s="1165"/>
      <c r="AN1277" s="1166"/>
      <c r="AO1277" s="587">
        <f t="shared" si="222"/>
        <v>0</v>
      </c>
      <c r="AQ1277" s="1163">
        <v>238</v>
      </c>
      <c r="AR1277" s="1164"/>
      <c r="AS1277" s="1165"/>
      <c r="AT1277" s="1166"/>
      <c r="AU1277" s="587">
        <f t="shared" si="223"/>
        <v>0</v>
      </c>
      <c r="AW1277" s="1163">
        <v>238</v>
      </c>
      <c r="AX1277" s="1164"/>
      <c r="AY1277" s="1165"/>
      <c r="AZ1277" s="1166"/>
      <c r="BA1277" s="587">
        <f t="shared" si="224"/>
        <v>0</v>
      </c>
    </row>
    <row r="1278" spans="1:53" s="17" customFormat="1" ht="16.75" hidden="1" customHeight="1" outlineLevel="2">
      <c r="A1278" s="1163">
        <v>239</v>
      </c>
      <c r="B1278" s="1164"/>
      <c r="C1278" s="1165"/>
      <c r="D1278" s="1166"/>
      <c r="E1278" s="587">
        <f t="shared" si="216"/>
        <v>0</v>
      </c>
      <c r="G1278" s="1163">
        <v>239</v>
      </c>
      <c r="H1278" s="1164"/>
      <c r="I1278" s="1165"/>
      <c r="J1278" s="1166"/>
      <c r="K1278" s="587">
        <f t="shared" si="217"/>
        <v>0</v>
      </c>
      <c r="M1278" s="1163">
        <v>239</v>
      </c>
      <c r="N1278" s="1164"/>
      <c r="O1278" s="1165"/>
      <c r="P1278" s="1166"/>
      <c r="Q1278" s="587">
        <f t="shared" si="218"/>
        <v>0</v>
      </c>
      <c r="S1278" s="1163">
        <v>239</v>
      </c>
      <c r="T1278" s="1164"/>
      <c r="U1278" s="1165"/>
      <c r="V1278" s="1166"/>
      <c r="W1278" s="587">
        <f t="shared" si="219"/>
        <v>0</v>
      </c>
      <c r="Y1278" s="1163">
        <v>239</v>
      </c>
      <c r="Z1278" s="1164"/>
      <c r="AA1278" s="1165"/>
      <c r="AB1278" s="1166"/>
      <c r="AC1278" s="587">
        <f t="shared" si="220"/>
        <v>0</v>
      </c>
      <c r="AE1278" s="1163">
        <v>239</v>
      </c>
      <c r="AF1278" s="1164"/>
      <c r="AG1278" s="1165"/>
      <c r="AH1278" s="1166"/>
      <c r="AI1278" s="587">
        <f t="shared" si="221"/>
        <v>0</v>
      </c>
      <c r="AK1278" s="1163">
        <v>239</v>
      </c>
      <c r="AL1278" s="1164"/>
      <c r="AM1278" s="1165"/>
      <c r="AN1278" s="1166"/>
      <c r="AO1278" s="587">
        <f t="shared" si="222"/>
        <v>0</v>
      </c>
      <c r="AQ1278" s="1163">
        <v>239</v>
      </c>
      <c r="AR1278" s="1164"/>
      <c r="AS1278" s="1165"/>
      <c r="AT1278" s="1166"/>
      <c r="AU1278" s="587">
        <f t="shared" si="223"/>
        <v>0</v>
      </c>
      <c r="AW1278" s="1163">
        <v>239</v>
      </c>
      <c r="AX1278" s="1164"/>
      <c r="AY1278" s="1165"/>
      <c r="AZ1278" s="1166"/>
      <c r="BA1278" s="587">
        <f t="shared" si="224"/>
        <v>0</v>
      </c>
    </row>
    <row r="1279" spans="1:53" s="17" customFormat="1" ht="16.75" hidden="1" customHeight="1" outlineLevel="2">
      <c r="A1279" s="1163">
        <v>240</v>
      </c>
      <c r="B1279" s="1164"/>
      <c r="C1279" s="1165"/>
      <c r="D1279" s="1166"/>
      <c r="E1279" s="587">
        <f t="shared" si="216"/>
        <v>0</v>
      </c>
      <c r="G1279" s="1163">
        <v>240</v>
      </c>
      <c r="H1279" s="1164"/>
      <c r="I1279" s="1165"/>
      <c r="J1279" s="1166"/>
      <c r="K1279" s="587">
        <f t="shared" si="217"/>
        <v>0</v>
      </c>
      <c r="M1279" s="1163">
        <v>240</v>
      </c>
      <c r="N1279" s="1164"/>
      <c r="O1279" s="1165"/>
      <c r="P1279" s="1166"/>
      <c r="Q1279" s="587">
        <f t="shared" si="218"/>
        <v>0</v>
      </c>
      <c r="S1279" s="1163">
        <v>240</v>
      </c>
      <c r="T1279" s="1164"/>
      <c r="U1279" s="1165"/>
      <c r="V1279" s="1166"/>
      <c r="W1279" s="587">
        <f t="shared" si="219"/>
        <v>0</v>
      </c>
      <c r="Y1279" s="1163">
        <v>240</v>
      </c>
      <c r="Z1279" s="1164"/>
      <c r="AA1279" s="1165"/>
      <c r="AB1279" s="1166"/>
      <c r="AC1279" s="587">
        <f t="shared" si="220"/>
        <v>0</v>
      </c>
      <c r="AE1279" s="1163">
        <v>240</v>
      </c>
      <c r="AF1279" s="1164"/>
      <c r="AG1279" s="1165"/>
      <c r="AH1279" s="1166"/>
      <c r="AI1279" s="587">
        <f t="shared" si="221"/>
        <v>0</v>
      </c>
      <c r="AK1279" s="1163">
        <v>240</v>
      </c>
      <c r="AL1279" s="1164"/>
      <c r="AM1279" s="1165"/>
      <c r="AN1279" s="1166"/>
      <c r="AO1279" s="587">
        <f t="shared" si="222"/>
        <v>0</v>
      </c>
      <c r="AQ1279" s="1163">
        <v>240</v>
      </c>
      <c r="AR1279" s="1164"/>
      <c r="AS1279" s="1165"/>
      <c r="AT1279" s="1166"/>
      <c r="AU1279" s="587">
        <f t="shared" si="223"/>
        <v>0</v>
      </c>
      <c r="AW1279" s="1163">
        <v>240</v>
      </c>
      <c r="AX1279" s="1164"/>
      <c r="AY1279" s="1165"/>
      <c r="AZ1279" s="1166"/>
      <c r="BA1279" s="587">
        <f t="shared" si="224"/>
        <v>0</v>
      </c>
    </row>
    <row r="1280" spans="1:53" s="17" customFormat="1" ht="16.75" hidden="1" customHeight="1" outlineLevel="2">
      <c r="A1280" s="1163">
        <v>241</v>
      </c>
      <c r="B1280" s="1164"/>
      <c r="C1280" s="1165"/>
      <c r="D1280" s="1166"/>
      <c r="E1280" s="587">
        <f t="shared" si="216"/>
        <v>0</v>
      </c>
      <c r="G1280" s="1163">
        <v>241</v>
      </c>
      <c r="H1280" s="1164"/>
      <c r="I1280" s="1165"/>
      <c r="J1280" s="1166"/>
      <c r="K1280" s="587">
        <f t="shared" si="217"/>
        <v>0</v>
      </c>
      <c r="M1280" s="1163">
        <v>241</v>
      </c>
      <c r="N1280" s="1164"/>
      <c r="O1280" s="1165"/>
      <c r="P1280" s="1166"/>
      <c r="Q1280" s="587">
        <f t="shared" si="218"/>
        <v>0</v>
      </c>
      <c r="S1280" s="1163">
        <v>241</v>
      </c>
      <c r="T1280" s="1164"/>
      <c r="U1280" s="1165"/>
      <c r="V1280" s="1166"/>
      <c r="W1280" s="587">
        <f t="shared" si="219"/>
        <v>0</v>
      </c>
      <c r="Y1280" s="1163">
        <v>241</v>
      </c>
      <c r="Z1280" s="1164"/>
      <c r="AA1280" s="1165"/>
      <c r="AB1280" s="1166"/>
      <c r="AC1280" s="587">
        <f t="shared" si="220"/>
        <v>0</v>
      </c>
      <c r="AE1280" s="1163">
        <v>241</v>
      </c>
      <c r="AF1280" s="1164"/>
      <c r="AG1280" s="1165"/>
      <c r="AH1280" s="1166"/>
      <c r="AI1280" s="587">
        <f t="shared" si="221"/>
        <v>0</v>
      </c>
      <c r="AK1280" s="1163">
        <v>241</v>
      </c>
      <c r="AL1280" s="1164"/>
      <c r="AM1280" s="1165"/>
      <c r="AN1280" s="1166"/>
      <c r="AO1280" s="587">
        <f t="shared" si="222"/>
        <v>0</v>
      </c>
      <c r="AQ1280" s="1163">
        <v>241</v>
      </c>
      <c r="AR1280" s="1164"/>
      <c r="AS1280" s="1165"/>
      <c r="AT1280" s="1166"/>
      <c r="AU1280" s="587">
        <f t="shared" si="223"/>
        <v>0</v>
      </c>
      <c r="AW1280" s="1163">
        <v>241</v>
      </c>
      <c r="AX1280" s="1164"/>
      <c r="AY1280" s="1165"/>
      <c r="AZ1280" s="1166"/>
      <c r="BA1280" s="587">
        <f t="shared" si="224"/>
        <v>0</v>
      </c>
    </row>
    <row r="1281" spans="1:53" s="17" customFormat="1" ht="16.75" hidden="1" customHeight="1" outlineLevel="2">
      <c r="A1281" s="1163">
        <v>242</v>
      </c>
      <c r="B1281" s="1164"/>
      <c r="C1281" s="1165"/>
      <c r="D1281" s="1166"/>
      <c r="E1281" s="587">
        <f t="shared" si="216"/>
        <v>0</v>
      </c>
      <c r="G1281" s="1163">
        <v>242</v>
      </c>
      <c r="H1281" s="1164"/>
      <c r="I1281" s="1165"/>
      <c r="J1281" s="1166"/>
      <c r="K1281" s="587">
        <f t="shared" si="217"/>
        <v>0</v>
      </c>
      <c r="M1281" s="1163">
        <v>242</v>
      </c>
      <c r="N1281" s="1164"/>
      <c r="O1281" s="1165"/>
      <c r="P1281" s="1166"/>
      <c r="Q1281" s="587">
        <f t="shared" si="218"/>
        <v>0</v>
      </c>
      <c r="S1281" s="1163">
        <v>242</v>
      </c>
      <c r="T1281" s="1164"/>
      <c r="U1281" s="1165"/>
      <c r="V1281" s="1166"/>
      <c r="W1281" s="587">
        <f t="shared" si="219"/>
        <v>0</v>
      </c>
      <c r="Y1281" s="1163">
        <v>242</v>
      </c>
      <c r="Z1281" s="1164"/>
      <c r="AA1281" s="1165"/>
      <c r="AB1281" s="1166"/>
      <c r="AC1281" s="587">
        <f t="shared" si="220"/>
        <v>0</v>
      </c>
      <c r="AE1281" s="1163">
        <v>242</v>
      </c>
      <c r="AF1281" s="1164"/>
      <c r="AG1281" s="1165"/>
      <c r="AH1281" s="1166"/>
      <c r="AI1281" s="587">
        <f t="shared" si="221"/>
        <v>0</v>
      </c>
      <c r="AK1281" s="1163">
        <v>242</v>
      </c>
      <c r="AL1281" s="1164"/>
      <c r="AM1281" s="1165"/>
      <c r="AN1281" s="1166"/>
      <c r="AO1281" s="587">
        <f t="shared" si="222"/>
        <v>0</v>
      </c>
      <c r="AQ1281" s="1163">
        <v>242</v>
      </c>
      <c r="AR1281" s="1164"/>
      <c r="AS1281" s="1165"/>
      <c r="AT1281" s="1166"/>
      <c r="AU1281" s="587">
        <f t="shared" si="223"/>
        <v>0</v>
      </c>
      <c r="AW1281" s="1163">
        <v>242</v>
      </c>
      <c r="AX1281" s="1164"/>
      <c r="AY1281" s="1165"/>
      <c r="AZ1281" s="1166"/>
      <c r="BA1281" s="587">
        <f t="shared" si="224"/>
        <v>0</v>
      </c>
    </row>
    <row r="1282" spans="1:53" s="17" customFormat="1" ht="16.75" hidden="1" customHeight="1" outlineLevel="2">
      <c r="A1282" s="1163">
        <v>243</v>
      </c>
      <c r="B1282" s="1164"/>
      <c r="C1282" s="1165"/>
      <c r="D1282" s="1166"/>
      <c r="E1282" s="587">
        <f t="shared" si="216"/>
        <v>0</v>
      </c>
      <c r="G1282" s="1163">
        <v>243</v>
      </c>
      <c r="H1282" s="1164"/>
      <c r="I1282" s="1165"/>
      <c r="J1282" s="1166"/>
      <c r="K1282" s="587">
        <f t="shared" si="217"/>
        <v>0</v>
      </c>
      <c r="M1282" s="1163">
        <v>243</v>
      </c>
      <c r="N1282" s="1164"/>
      <c r="O1282" s="1165"/>
      <c r="P1282" s="1166"/>
      <c r="Q1282" s="587">
        <f t="shared" si="218"/>
        <v>0</v>
      </c>
      <c r="S1282" s="1163">
        <v>243</v>
      </c>
      <c r="T1282" s="1164"/>
      <c r="U1282" s="1165"/>
      <c r="V1282" s="1166"/>
      <c r="W1282" s="587">
        <f t="shared" si="219"/>
        <v>0</v>
      </c>
      <c r="Y1282" s="1163">
        <v>243</v>
      </c>
      <c r="Z1282" s="1164"/>
      <c r="AA1282" s="1165"/>
      <c r="AB1282" s="1166"/>
      <c r="AC1282" s="587">
        <f t="shared" si="220"/>
        <v>0</v>
      </c>
      <c r="AE1282" s="1163">
        <v>243</v>
      </c>
      <c r="AF1282" s="1164"/>
      <c r="AG1282" s="1165"/>
      <c r="AH1282" s="1166"/>
      <c r="AI1282" s="587">
        <f t="shared" si="221"/>
        <v>0</v>
      </c>
      <c r="AK1282" s="1163">
        <v>243</v>
      </c>
      <c r="AL1282" s="1164"/>
      <c r="AM1282" s="1165"/>
      <c r="AN1282" s="1166"/>
      <c r="AO1282" s="587">
        <f t="shared" si="222"/>
        <v>0</v>
      </c>
      <c r="AQ1282" s="1163">
        <v>243</v>
      </c>
      <c r="AR1282" s="1164"/>
      <c r="AS1282" s="1165"/>
      <c r="AT1282" s="1166"/>
      <c r="AU1282" s="587">
        <f t="shared" si="223"/>
        <v>0</v>
      </c>
      <c r="AW1282" s="1163">
        <v>243</v>
      </c>
      <c r="AX1282" s="1164"/>
      <c r="AY1282" s="1165"/>
      <c r="AZ1282" s="1166"/>
      <c r="BA1282" s="587">
        <f t="shared" si="224"/>
        <v>0</v>
      </c>
    </row>
    <row r="1283" spans="1:53" s="17" customFormat="1" ht="16.75" hidden="1" customHeight="1" outlineLevel="2">
      <c r="A1283" s="1163">
        <v>244</v>
      </c>
      <c r="B1283" s="1164"/>
      <c r="C1283" s="1165"/>
      <c r="D1283" s="1166"/>
      <c r="E1283" s="587">
        <f t="shared" si="216"/>
        <v>0</v>
      </c>
      <c r="G1283" s="1163">
        <v>244</v>
      </c>
      <c r="H1283" s="1164"/>
      <c r="I1283" s="1165"/>
      <c r="J1283" s="1166"/>
      <c r="K1283" s="587">
        <f t="shared" si="217"/>
        <v>0</v>
      </c>
      <c r="M1283" s="1163">
        <v>244</v>
      </c>
      <c r="N1283" s="1164"/>
      <c r="O1283" s="1165"/>
      <c r="P1283" s="1166"/>
      <c r="Q1283" s="587">
        <f t="shared" si="218"/>
        <v>0</v>
      </c>
      <c r="S1283" s="1163">
        <v>244</v>
      </c>
      <c r="T1283" s="1164"/>
      <c r="U1283" s="1165"/>
      <c r="V1283" s="1166"/>
      <c r="W1283" s="587">
        <f t="shared" si="219"/>
        <v>0</v>
      </c>
      <c r="Y1283" s="1163">
        <v>244</v>
      </c>
      <c r="Z1283" s="1164"/>
      <c r="AA1283" s="1165"/>
      <c r="AB1283" s="1166"/>
      <c r="AC1283" s="587">
        <f t="shared" si="220"/>
        <v>0</v>
      </c>
      <c r="AE1283" s="1163">
        <v>244</v>
      </c>
      <c r="AF1283" s="1164"/>
      <c r="AG1283" s="1165"/>
      <c r="AH1283" s="1166"/>
      <c r="AI1283" s="587">
        <f t="shared" si="221"/>
        <v>0</v>
      </c>
      <c r="AK1283" s="1163">
        <v>244</v>
      </c>
      <c r="AL1283" s="1164"/>
      <c r="AM1283" s="1165"/>
      <c r="AN1283" s="1166"/>
      <c r="AO1283" s="587">
        <f t="shared" si="222"/>
        <v>0</v>
      </c>
      <c r="AQ1283" s="1163">
        <v>244</v>
      </c>
      <c r="AR1283" s="1164"/>
      <c r="AS1283" s="1165"/>
      <c r="AT1283" s="1166"/>
      <c r="AU1283" s="587">
        <f t="shared" si="223"/>
        <v>0</v>
      </c>
      <c r="AW1283" s="1163">
        <v>244</v>
      </c>
      <c r="AX1283" s="1164"/>
      <c r="AY1283" s="1165"/>
      <c r="AZ1283" s="1166"/>
      <c r="BA1283" s="587">
        <f t="shared" si="224"/>
        <v>0</v>
      </c>
    </row>
    <row r="1284" spans="1:53" s="17" customFormat="1" ht="16.75" hidden="1" customHeight="1" outlineLevel="2">
      <c r="A1284" s="1163">
        <v>245</v>
      </c>
      <c r="B1284" s="1164"/>
      <c r="C1284" s="1165"/>
      <c r="D1284" s="1166"/>
      <c r="E1284" s="587">
        <f t="shared" si="216"/>
        <v>0</v>
      </c>
      <c r="G1284" s="1163">
        <v>245</v>
      </c>
      <c r="H1284" s="1164"/>
      <c r="I1284" s="1165"/>
      <c r="J1284" s="1166"/>
      <c r="K1284" s="587">
        <f t="shared" si="217"/>
        <v>0</v>
      </c>
      <c r="M1284" s="1163">
        <v>245</v>
      </c>
      <c r="N1284" s="1164"/>
      <c r="O1284" s="1165"/>
      <c r="P1284" s="1166"/>
      <c r="Q1284" s="587">
        <f t="shared" si="218"/>
        <v>0</v>
      </c>
      <c r="S1284" s="1163">
        <v>245</v>
      </c>
      <c r="T1284" s="1164"/>
      <c r="U1284" s="1165"/>
      <c r="V1284" s="1166"/>
      <c r="W1284" s="587">
        <f t="shared" si="219"/>
        <v>0</v>
      </c>
      <c r="Y1284" s="1163">
        <v>245</v>
      </c>
      <c r="Z1284" s="1164"/>
      <c r="AA1284" s="1165"/>
      <c r="AB1284" s="1166"/>
      <c r="AC1284" s="587">
        <f t="shared" si="220"/>
        <v>0</v>
      </c>
      <c r="AE1284" s="1163">
        <v>245</v>
      </c>
      <c r="AF1284" s="1164"/>
      <c r="AG1284" s="1165"/>
      <c r="AH1284" s="1166"/>
      <c r="AI1284" s="587">
        <f t="shared" si="221"/>
        <v>0</v>
      </c>
      <c r="AK1284" s="1163">
        <v>245</v>
      </c>
      <c r="AL1284" s="1164"/>
      <c r="AM1284" s="1165"/>
      <c r="AN1284" s="1166"/>
      <c r="AO1284" s="587">
        <f t="shared" si="222"/>
        <v>0</v>
      </c>
      <c r="AQ1284" s="1163">
        <v>245</v>
      </c>
      <c r="AR1284" s="1164"/>
      <c r="AS1284" s="1165"/>
      <c r="AT1284" s="1166"/>
      <c r="AU1284" s="587">
        <f t="shared" si="223"/>
        <v>0</v>
      </c>
      <c r="AW1284" s="1163">
        <v>245</v>
      </c>
      <c r="AX1284" s="1164"/>
      <c r="AY1284" s="1165"/>
      <c r="AZ1284" s="1166"/>
      <c r="BA1284" s="587">
        <f t="shared" si="224"/>
        <v>0</v>
      </c>
    </row>
    <row r="1285" spans="1:53" s="17" customFormat="1" ht="16.75" hidden="1" customHeight="1" outlineLevel="2">
      <c r="A1285" s="1163">
        <v>246</v>
      </c>
      <c r="B1285" s="1164"/>
      <c r="C1285" s="1165"/>
      <c r="D1285" s="1166"/>
      <c r="E1285" s="587">
        <f t="shared" si="216"/>
        <v>0</v>
      </c>
      <c r="G1285" s="1163">
        <v>246</v>
      </c>
      <c r="H1285" s="1164"/>
      <c r="I1285" s="1165"/>
      <c r="J1285" s="1166"/>
      <c r="K1285" s="587">
        <f t="shared" si="217"/>
        <v>0</v>
      </c>
      <c r="M1285" s="1163">
        <v>246</v>
      </c>
      <c r="N1285" s="1164"/>
      <c r="O1285" s="1165"/>
      <c r="P1285" s="1166"/>
      <c r="Q1285" s="587">
        <f t="shared" si="218"/>
        <v>0</v>
      </c>
      <c r="S1285" s="1163">
        <v>246</v>
      </c>
      <c r="T1285" s="1164"/>
      <c r="U1285" s="1165"/>
      <c r="V1285" s="1166"/>
      <c r="W1285" s="587">
        <f t="shared" si="219"/>
        <v>0</v>
      </c>
      <c r="Y1285" s="1163">
        <v>246</v>
      </c>
      <c r="Z1285" s="1164"/>
      <c r="AA1285" s="1165"/>
      <c r="AB1285" s="1166"/>
      <c r="AC1285" s="587">
        <f t="shared" si="220"/>
        <v>0</v>
      </c>
      <c r="AE1285" s="1163">
        <v>246</v>
      </c>
      <c r="AF1285" s="1164"/>
      <c r="AG1285" s="1165"/>
      <c r="AH1285" s="1166"/>
      <c r="AI1285" s="587">
        <f t="shared" si="221"/>
        <v>0</v>
      </c>
      <c r="AK1285" s="1163">
        <v>246</v>
      </c>
      <c r="AL1285" s="1164"/>
      <c r="AM1285" s="1165"/>
      <c r="AN1285" s="1166"/>
      <c r="AO1285" s="587">
        <f t="shared" si="222"/>
        <v>0</v>
      </c>
      <c r="AQ1285" s="1163">
        <v>246</v>
      </c>
      <c r="AR1285" s="1164"/>
      <c r="AS1285" s="1165"/>
      <c r="AT1285" s="1166"/>
      <c r="AU1285" s="587">
        <f t="shared" si="223"/>
        <v>0</v>
      </c>
      <c r="AW1285" s="1163">
        <v>246</v>
      </c>
      <c r="AX1285" s="1164"/>
      <c r="AY1285" s="1165"/>
      <c r="AZ1285" s="1166"/>
      <c r="BA1285" s="587">
        <f t="shared" si="224"/>
        <v>0</v>
      </c>
    </row>
    <row r="1286" spans="1:53" s="17" customFormat="1" ht="16.75" hidden="1" customHeight="1" outlineLevel="2">
      <c r="A1286" s="1163">
        <v>247</v>
      </c>
      <c r="B1286" s="1164"/>
      <c r="C1286" s="1165"/>
      <c r="D1286" s="1166"/>
      <c r="E1286" s="587">
        <f t="shared" si="216"/>
        <v>0</v>
      </c>
      <c r="G1286" s="1163">
        <v>247</v>
      </c>
      <c r="H1286" s="1164"/>
      <c r="I1286" s="1165"/>
      <c r="J1286" s="1166"/>
      <c r="K1286" s="587">
        <f t="shared" si="217"/>
        <v>0</v>
      </c>
      <c r="M1286" s="1163">
        <v>247</v>
      </c>
      <c r="N1286" s="1164"/>
      <c r="O1286" s="1165"/>
      <c r="P1286" s="1166"/>
      <c r="Q1286" s="587">
        <f t="shared" si="218"/>
        <v>0</v>
      </c>
      <c r="S1286" s="1163">
        <v>247</v>
      </c>
      <c r="T1286" s="1164"/>
      <c r="U1286" s="1165"/>
      <c r="V1286" s="1166"/>
      <c r="W1286" s="587">
        <f t="shared" si="219"/>
        <v>0</v>
      </c>
      <c r="Y1286" s="1163">
        <v>247</v>
      </c>
      <c r="Z1286" s="1164"/>
      <c r="AA1286" s="1165"/>
      <c r="AB1286" s="1166"/>
      <c r="AC1286" s="587">
        <f t="shared" si="220"/>
        <v>0</v>
      </c>
      <c r="AE1286" s="1163">
        <v>247</v>
      </c>
      <c r="AF1286" s="1164"/>
      <c r="AG1286" s="1165"/>
      <c r="AH1286" s="1166"/>
      <c r="AI1286" s="587">
        <f t="shared" si="221"/>
        <v>0</v>
      </c>
      <c r="AK1286" s="1163">
        <v>247</v>
      </c>
      <c r="AL1286" s="1164"/>
      <c r="AM1286" s="1165"/>
      <c r="AN1286" s="1166"/>
      <c r="AO1286" s="587">
        <f t="shared" si="222"/>
        <v>0</v>
      </c>
      <c r="AQ1286" s="1163">
        <v>247</v>
      </c>
      <c r="AR1286" s="1164"/>
      <c r="AS1286" s="1165"/>
      <c r="AT1286" s="1166"/>
      <c r="AU1286" s="587">
        <f t="shared" si="223"/>
        <v>0</v>
      </c>
      <c r="AW1286" s="1163">
        <v>247</v>
      </c>
      <c r="AX1286" s="1164"/>
      <c r="AY1286" s="1165"/>
      <c r="AZ1286" s="1166"/>
      <c r="BA1286" s="587">
        <f t="shared" si="224"/>
        <v>0</v>
      </c>
    </row>
    <row r="1287" spans="1:53" s="17" customFormat="1" ht="16.75" hidden="1" customHeight="1" outlineLevel="2">
      <c r="A1287" s="1163">
        <v>248</v>
      </c>
      <c r="B1287" s="1164"/>
      <c r="C1287" s="1165"/>
      <c r="D1287" s="1166"/>
      <c r="E1287" s="587">
        <f t="shared" si="216"/>
        <v>0</v>
      </c>
      <c r="G1287" s="1163">
        <v>248</v>
      </c>
      <c r="H1287" s="1164"/>
      <c r="I1287" s="1165"/>
      <c r="J1287" s="1166"/>
      <c r="K1287" s="587">
        <f t="shared" si="217"/>
        <v>0</v>
      </c>
      <c r="M1287" s="1163">
        <v>248</v>
      </c>
      <c r="N1287" s="1164"/>
      <c r="O1287" s="1165"/>
      <c r="P1287" s="1166"/>
      <c r="Q1287" s="587">
        <f t="shared" si="218"/>
        <v>0</v>
      </c>
      <c r="S1287" s="1163">
        <v>248</v>
      </c>
      <c r="T1287" s="1164"/>
      <c r="U1287" s="1165"/>
      <c r="V1287" s="1166"/>
      <c r="W1287" s="587">
        <f t="shared" si="219"/>
        <v>0</v>
      </c>
      <c r="Y1287" s="1163">
        <v>248</v>
      </c>
      <c r="Z1287" s="1164"/>
      <c r="AA1287" s="1165"/>
      <c r="AB1287" s="1166"/>
      <c r="AC1287" s="587">
        <f t="shared" si="220"/>
        <v>0</v>
      </c>
      <c r="AE1287" s="1163">
        <v>248</v>
      </c>
      <c r="AF1287" s="1164"/>
      <c r="AG1287" s="1165"/>
      <c r="AH1287" s="1166"/>
      <c r="AI1287" s="587">
        <f t="shared" si="221"/>
        <v>0</v>
      </c>
      <c r="AK1287" s="1163">
        <v>248</v>
      </c>
      <c r="AL1287" s="1164"/>
      <c r="AM1287" s="1165"/>
      <c r="AN1287" s="1166"/>
      <c r="AO1287" s="587">
        <f t="shared" si="222"/>
        <v>0</v>
      </c>
      <c r="AQ1287" s="1163">
        <v>248</v>
      </c>
      <c r="AR1287" s="1164"/>
      <c r="AS1287" s="1165"/>
      <c r="AT1287" s="1166"/>
      <c r="AU1287" s="587">
        <f t="shared" si="223"/>
        <v>0</v>
      </c>
      <c r="AW1287" s="1163">
        <v>248</v>
      </c>
      <c r="AX1287" s="1164"/>
      <c r="AY1287" s="1165"/>
      <c r="AZ1287" s="1166"/>
      <c r="BA1287" s="587">
        <f t="shared" si="224"/>
        <v>0</v>
      </c>
    </row>
    <row r="1288" spans="1:53" s="17" customFormat="1" ht="16.75" hidden="1" customHeight="1" outlineLevel="2">
      <c r="A1288" s="1163">
        <v>249</v>
      </c>
      <c r="B1288" s="1164"/>
      <c r="C1288" s="1165"/>
      <c r="D1288" s="1166"/>
      <c r="E1288" s="587">
        <f t="shared" si="216"/>
        <v>0</v>
      </c>
      <c r="G1288" s="1163">
        <v>249</v>
      </c>
      <c r="H1288" s="1164"/>
      <c r="I1288" s="1165"/>
      <c r="J1288" s="1166"/>
      <c r="K1288" s="587">
        <f t="shared" si="217"/>
        <v>0</v>
      </c>
      <c r="M1288" s="1163">
        <v>249</v>
      </c>
      <c r="N1288" s="1164"/>
      <c r="O1288" s="1165"/>
      <c r="P1288" s="1166"/>
      <c r="Q1288" s="587">
        <f t="shared" si="218"/>
        <v>0</v>
      </c>
      <c r="S1288" s="1163">
        <v>249</v>
      </c>
      <c r="T1288" s="1164"/>
      <c r="U1288" s="1165"/>
      <c r="V1288" s="1166"/>
      <c r="W1288" s="587">
        <f t="shared" si="219"/>
        <v>0</v>
      </c>
      <c r="Y1288" s="1163">
        <v>249</v>
      </c>
      <c r="Z1288" s="1164"/>
      <c r="AA1288" s="1165"/>
      <c r="AB1288" s="1166"/>
      <c r="AC1288" s="587">
        <f t="shared" si="220"/>
        <v>0</v>
      </c>
      <c r="AE1288" s="1163">
        <v>249</v>
      </c>
      <c r="AF1288" s="1164"/>
      <c r="AG1288" s="1165"/>
      <c r="AH1288" s="1166"/>
      <c r="AI1288" s="587">
        <f t="shared" si="221"/>
        <v>0</v>
      </c>
      <c r="AK1288" s="1163">
        <v>249</v>
      </c>
      <c r="AL1288" s="1164"/>
      <c r="AM1288" s="1165"/>
      <c r="AN1288" s="1166"/>
      <c r="AO1288" s="587">
        <f t="shared" si="222"/>
        <v>0</v>
      </c>
      <c r="AQ1288" s="1163">
        <v>249</v>
      </c>
      <c r="AR1288" s="1164"/>
      <c r="AS1288" s="1165"/>
      <c r="AT1288" s="1166"/>
      <c r="AU1288" s="587">
        <f t="shared" si="223"/>
        <v>0</v>
      </c>
      <c r="AW1288" s="1163">
        <v>249</v>
      </c>
      <c r="AX1288" s="1164"/>
      <c r="AY1288" s="1165"/>
      <c r="AZ1288" s="1166"/>
      <c r="BA1288" s="587">
        <f t="shared" si="224"/>
        <v>0</v>
      </c>
    </row>
    <row r="1289" spans="1:53" s="17" customFormat="1" ht="16.75" hidden="1" customHeight="1" outlineLevel="2">
      <c r="A1289" s="1163">
        <v>250</v>
      </c>
      <c r="B1289" s="1164"/>
      <c r="C1289" s="1165"/>
      <c r="D1289" s="1166"/>
      <c r="E1289" s="587">
        <f t="shared" si="216"/>
        <v>0</v>
      </c>
      <c r="G1289" s="1163">
        <v>250</v>
      </c>
      <c r="H1289" s="1164"/>
      <c r="I1289" s="1165"/>
      <c r="J1289" s="1166"/>
      <c r="K1289" s="587">
        <f t="shared" si="217"/>
        <v>0</v>
      </c>
      <c r="M1289" s="1163">
        <v>250</v>
      </c>
      <c r="N1289" s="1164"/>
      <c r="O1289" s="1165"/>
      <c r="P1289" s="1166"/>
      <c r="Q1289" s="587">
        <f t="shared" si="218"/>
        <v>0</v>
      </c>
      <c r="S1289" s="1163">
        <v>250</v>
      </c>
      <c r="T1289" s="1164"/>
      <c r="U1289" s="1165"/>
      <c r="V1289" s="1166"/>
      <c r="W1289" s="587">
        <f t="shared" si="219"/>
        <v>0</v>
      </c>
      <c r="Y1289" s="1163">
        <v>250</v>
      </c>
      <c r="Z1289" s="1164"/>
      <c r="AA1289" s="1165"/>
      <c r="AB1289" s="1166"/>
      <c r="AC1289" s="587">
        <f t="shared" si="220"/>
        <v>0</v>
      </c>
      <c r="AE1289" s="1163">
        <v>250</v>
      </c>
      <c r="AF1289" s="1164"/>
      <c r="AG1289" s="1165"/>
      <c r="AH1289" s="1166"/>
      <c r="AI1289" s="587">
        <f t="shared" si="221"/>
        <v>0</v>
      </c>
      <c r="AK1289" s="1163">
        <v>250</v>
      </c>
      <c r="AL1289" s="1164"/>
      <c r="AM1289" s="1165"/>
      <c r="AN1289" s="1166"/>
      <c r="AO1289" s="587">
        <f t="shared" si="222"/>
        <v>0</v>
      </c>
      <c r="AQ1289" s="1163">
        <v>250</v>
      </c>
      <c r="AR1289" s="1164"/>
      <c r="AS1289" s="1165"/>
      <c r="AT1289" s="1166"/>
      <c r="AU1289" s="587">
        <f t="shared" si="223"/>
        <v>0</v>
      </c>
      <c r="AW1289" s="1163">
        <v>250</v>
      </c>
      <c r="AX1289" s="1164"/>
      <c r="AY1289" s="1165"/>
      <c r="AZ1289" s="1166"/>
      <c r="BA1289" s="587">
        <f t="shared" si="224"/>
        <v>0</v>
      </c>
    </row>
    <row r="1290" spans="1:53" s="17" customFormat="1" ht="16.75" hidden="1" customHeight="1" outlineLevel="2">
      <c r="A1290" s="1163">
        <v>251</v>
      </c>
      <c r="B1290" s="1164"/>
      <c r="C1290" s="1165"/>
      <c r="D1290" s="1166"/>
      <c r="E1290" s="587">
        <f t="shared" si="216"/>
        <v>0</v>
      </c>
      <c r="G1290" s="1163">
        <v>251</v>
      </c>
      <c r="H1290" s="1164"/>
      <c r="I1290" s="1165"/>
      <c r="J1290" s="1166"/>
      <c r="K1290" s="587">
        <f t="shared" si="217"/>
        <v>0</v>
      </c>
      <c r="M1290" s="1163">
        <v>251</v>
      </c>
      <c r="N1290" s="1164"/>
      <c r="O1290" s="1165"/>
      <c r="P1290" s="1166"/>
      <c r="Q1290" s="587">
        <f t="shared" si="218"/>
        <v>0</v>
      </c>
      <c r="S1290" s="1163">
        <v>251</v>
      </c>
      <c r="T1290" s="1164"/>
      <c r="U1290" s="1165"/>
      <c r="V1290" s="1166"/>
      <c r="W1290" s="587">
        <f t="shared" si="219"/>
        <v>0</v>
      </c>
      <c r="Y1290" s="1163">
        <v>251</v>
      </c>
      <c r="Z1290" s="1164"/>
      <c r="AA1290" s="1165"/>
      <c r="AB1290" s="1166"/>
      <c r="AC1290" s="587">
        <f t="shared" si="220"/>
        <v>0</v>
      </c>
      <c r="AE1290" s="1163">
        <v>251</v>
      </c>
      <c r="AF1290" s="1164"/>
      <c r="AG1290" s="1165"/>
      <c r="AH1290" s="1166"/>
      <c r="AI1290" s="587">
        <f t="shared" si="221"/>
        <v>0</v>
      </c>
      <c r="AK1290" s="1163">
        <v>251</v>
      </c>
      <c r="AL1290" s="1164"/>
      <c r="AM1290" s="1165"/>
      <c r="AN1290" s="1166"/>
      <c r="AO1290" s="587">
        <f t="shared" si="222"/>
        <v>0</v>
      </c>
      <c r="AQ1290" s="1163">
        <v>251</v>
      </c>
      <c r="AR1290" s="1164"/>
      <c r="AS1290" s="1165"/>
      <c r="AT1290" s="1166"/>
      <c r="AU1290" s="587">
        <f t="shared" si="223"/>
        <v>0</v>
      </c>
      <c r="AW1290" s="1163">
        <v>251</v>
      </c>
      <c r="AX1290" s="1164"/>
      <c r="AY1290" s="1165"/>
      <c r="AZ1290" s="1166"/>
      <c r="BA1290" s="587">
        <f t="shared" si="224"/>
        <v>0</v>
      </c>
    </row>
    <row r="1291" spans="1:53" s="17" customFormat="1" ht="16.75" hidden="1" customHeight="1" outlineLevel="2">
      <c r="A1291" s="1163">
        <v>252</v>
      </c>
      <c r="B1291" s="1164"/>
      <c r="C1291" s="1165"/>
      <c r="D1291" s="1166"/>
      <c r="E1291" s="587">
        <f t="shared" si="216"/>
        <v>0</v>
      </c>
      <c r="G1291" s="1163">
        <v>252</v>
      </c>
      <c r="H1291" s="1164"/>
      <c r="I1291" s="1165"/>
      <c r="J1291" s="1166"/>
      <c r="K1291" s="587">
        <f t="shared" si="217"/>
        <v>0</v>
      </c>
      <c r="M1291" s="1163">
        <v>252</v>
      </c>
      <c r="N1291" s="1164"/>
      <c r="O1291" s="1165"/>
      <c r="P1291" s="1166"/>
      <c r="Q1291" s="587">
        <f t="shared" si="218"/>
        <v>0</v>
      </c>
      <c r="S1291" s="1163">
        <v>252</v>
      </c>
      <c r="T1291" s="1164"/>
      <c r="U1291" s="1165"/>
      <c r="V1291" s="1166"/>
      <c r="W1291" s="587">
        <f t="shared" si="219"/>
        <v>0</v>
      </c>
      <c r="Y1291" s="1163">
        <v>252</v>
      </c>
      <c r="Z1291" s="1164"/>
      <c r="AA1291" s="1165"/>
      <c r="AB1291" s="1166"/>
      <c r="AC1291" s="587">
        <f t="shared" si="220"/>
        <v>0</v>
      </c>
      <c r="AE1291" s="1163">
        <v>252</v>
      </c>
      <c r="AF1291" s="1164"/>
      <c r="AG1291" s="1165"/>
      <c r="AH1291" s="1166"/>
      <c r="AI1291" s="587">
        <f t="shared" si="221"/>
        <v>0</v>
      </c>
      <c r="AK1291" s="1163">
        <v>252</v>
      </c>
      <c r="AL1291" s="1164"/>
      <c r="AM1291" s="1165"/>
      <c r="AN1291" s="1166"/>
      <c r="AO1291" s="587">
        <f t="shared" si="222"/>
        <v>0</v>
      </c>
      <c r="AQ1291" s="1163">
        <v>252</v>
      </c>
      <c r="AR1291" s="1164"/>
      <c r="AS1291" s="1165"/>
      <c r="AT1291" s="1166"/>
      <c r="AU1291" s="587">
        <f t="shared" si="223"/>
        <v>0</v>
      </c>
      <c r="AW1291" s="1163">
        <v>252</v>
      </c>
      <c r="AX1291" s="1164"/>
      <c r="AY1291" s="1165"/>
      <c r="AZ1291" s="1166"/>
      <c r="BA1291" s="587">
        <f t="shared" si="224"/>
        <v>0</v>
      </c>
    </row>
    <row r="1292" spans="1:53" s="17" customFormat="1" ht="16.75" hidden="1" customHeight="1" outlineLevel="2">
      <c r="A1292" s="1163">
        <v>253</v>
      </c>
      <c r="B1292" s="1164"/>
      <c r="C1292" s="1165"/>
      <c r="D1292" s="1166"/>
      <c r="E1292" s="587">
        <f t="shared" si="216"/>
        <v>0</v>
      </c>
      <c r="G1292" s="1163">
        <v>253</v>
      </c>
      <c r="H1292" s="1164"/>
      <c r="I1292" s="1165"/>
      <c r="J1292" s="1166"/>
      <c r="K1292" s="587">
        <f t="shared" si="217"/>
        <v>0</v>
      </c>
      <c r="M1292" s="1163">
        <v>253</v>
      </c>
      <c r="N1292" s="1164"/>
      <c r="O1292" s="1165"/>
      <c r="P1292" s="1166"/>
      <c r="Q1292" s="587">
        <f t="shared" si="218"/>
        <v>0</v>
      </c>
      <c r="S1292" s="1163">
        <v>253</v>
      </c>
      <c r="T1292" s="1164"/>
      <c r="U1292" s="1165"/>
      <c r="V1292" s="1166"/>
      <c r="W1292" s="587">
        <f t="shared" si="219"/>
        <v>0</v>
      </c>
      <c r="Y1292" s="1163">
        <v>253</v>
      </c>
      <c r="Z1292" s="1164"/>
      <c r="AA1292" s="1165"/>
      <c r="AB1292" s="1166"/>
      <c r="AC1292" s="587">
        <f t="shared" si="220"/>
        <v>0</v>
      </c>
      <c r="AE1292" s="1163">
        <v>253</v>
      </c>
      <c r="AF1292" s="1164"/>
      <c r="AG1292" s="1165"/>
      <c r="AH1292" s="1166"/>
      <c r="AI1292" s="587">
        <f t="shared" si="221"/>
        <v>0</v>
      </c>
      <c r="AK1292" s="1163">
        <v>253</v>
      </c>
      <c r="AL1292" s="1164"/>
      <c r="AM1292" s="1165"/>
      <c r="AN1292" s="1166"/>
      <c r="AO1292" s="587">
        <f t="shared" si="222"/>
        <v>0</v>
      </c>
      <c r="AQ1292" s="1163">
        <v>253</v>
      </c>
      <c r="AR1292" s="1164"/>
      <c r="AS1292" s="1165"/>
      <c r="AT1292" s="1166"/>
      <c r="AU1292" s="587">
        <f t="shared" si="223"/>
        <v>0</v>
      </c>
      <c r="AW1292" s="1163">
        <v>253</v>
      </c>
      <c r="AX1292" s="1164"/>
      <c r="AY1292" s="1165"/>
      <c r="AZ1292" s="1166"/>
      <c r="BA1292" s="587">
        <f t="shared" si="224"/>
        <v>0</v>
      </c>
    </row>
    <row r="1293" spans="1:53" s="17" customFormat="1" ht="16.75" hidden="1" customHeight="1" outlineLevel="2">
      <c r="A1293" s="1163">
        <v>254</v>
      </c>
      <c r="B1293" s="1164"/>
      <c r="C1293" s="1165"/>
      <c r="D1293" s="1166"/>
      <c r="E1293" s="587">
        <f t="shared" si="216"/>
        <v>0</v>
      </c>
      <c r="G1293" s="1163">
        <v>254</v>
      </c>
      <c r="H1293" s="1164"/>
      <c r="I1293" s="1165"/>
      <c r="J1293" s="1166"/>
      <c r="K1293" s="587">
        <f t="shared" si="217"/>
        <v>0</v>
      </c>
      <c r="M1293" s="1163">
        <v>254</v>
      </c>
      <c r="N1293" s="1164"/>
      <c r="O1293" s="1165"/>
      <c r="P1293" s="1166"/>
      <c r="Q1293" s="587">
        <f t="shared" si="218"/>
        <v>0</v>
      </c>
      <c r="S1293" s="1163">
        <v>254</v>
      </c>
      <c r="T1293" s="1164"/>
      <c r="U1293" s="1165"/>
      <c r="V1293" s="1166"/>
      <c r="W1293" s="587">
        <f t="shared" si="219"/>
        <v>0</v>
      </c>
      <c r="Y1293" s="1163">
        <v>254</v>
      </c>
      <c r="Z1293" s="1164"/>
      <c r="AA1293" s="1165"/>
      <c r="AB1293" s="1166"/>
      <c r="AC1293" s="587">
        <f t="shared" si="220"/>
        <v>0</v>
      </c>
      <c r="AE1293" s="1163">
        <v>254</v>
      </c>
      <c r="AF1293" s="1164"/>
      <c r="AG1293" s="1165"/>
      <c r="AH1293" s="1166"/>
      <c r="AI1293" s="587">
        <f t="shared" si="221"/>
        <v>0</v>
      </c>
      <c r="AK1293" s="1163">
        <v>254</v>
      </c>
      <c r="AL1293" s="1164"/>
      <c r="AM1293" s="1165"/>
      <c r="AN1293" s="1166"/>
      <c r="AO1293" s="587">
        <f t="shared" si="222"/>
        <v>0</v>
      </c>
      <c r="AQ1293" s="1163">
        <v>254</v>
      </c>
      <c r="AR1293" s="1164"/>
      <c r="AS1293" s="1165"/>
      <c r="AT1293" s="1166"/>
      <c r="AU1293" s="587">
        <f t="shared" si="223"/>
        <v>0</v>
      </c>
      <c r="AW1293" s="1163">
        <v>254</v>
      </c>
      <c r="AX1293" s="1164"/>
      <c r="AY1293" s="1165"/>
      <c r="AZ1293" s="1166"/>
      <c r="BA1293" s="587">
        <f t="shared" si="224"/>
        <v>0</v>
      </c>
    </row>
    <row r="1294" spans="1:53" s="17" customFormat="1" ht="16.75" hidden="1" customHeight="1" outlineLevel="2">
      <c r="A1294" s="1163">
        <v>255</v>
      </c>
      <c r="B1294" s="1164"/>
      <c r="C1294" s="1165"/>
      <c r="D1294" s="1166"/>
      <c r="E1294" s="587">
        <f t="shared" si="216"/>
        <v>0</v>
      </c>
      <c r="G1294" s="1163">
        <v>255</v>
      </c>
      <c r="H1294" s="1164"/>
      <c r="I1294" s="1165"/>
      <c r="J1294" s="1166"/>
      <c r="K1294" s="587">
        <f t="shared" si="217"/>
        <v>0</v>
      </c>
      <c r="M1294" s="1163">
        <v>255</v>
      </c>
      <c r="N1294" s="1164"/>
      <c r="O1294" s="1165"/>
      <c r="P1294" s="1166"/>
      <c r="Q1294" s="587">
        <f t="shared" si="218"/>
        <v>0</v>
      </c>
      <c r="S1294" s="1163">
        <v>255</v>
      </c>
      <c r="T1294" s="1164"/>
      <c r="U1294" s="1165"/>
      <c r="V1294" s="1166"/>
      <c r="W1294" s="587">
        <f t="shared" si="219"/>
        <v>0</v>
      </c>
      <c r="Y1294" s="1163">
        <v>255</v>
      </c>
      <c r="Z1294" s="1164"/>
      <c r="AA1294" s="1165"/>
      <c r="AB1294" s="1166"/>
      <c r="AC1294" s="587">
        <f t="shared" si="220"/>
        <v>0</v>
      </c>
      <c r="AE1294" s="1163">
        <v>255</v>
      </c>
      <c r="AF1294" s="1164"/>
      <c r="AG1294" s="1165"/>
      <c r="AH1294" s="1166"/>
      <c r="AI1294" s="587">
        <f t="shared" si="221"/>
        <v>0</v>
      </c>
      <c r="AK1294" s="1163">
        <v>255</v>
      </c>
      <c r="AL1294" s="1164"/>
      <c r="AM1294" s="1165"/>
      <c r="AN1294" s="1166"/>
      <c r="AO1294" s="587">
        <f t="shared" si="222"/>
        <v>0</v>
      </c>
      <c r="AQ1294" s="1163">
        <v>255</v>
      </c>
      <c r="AR1294" s="1164"/>
      <c r="AS1294" s="1165"/>
      <c r="AT1294" s="1166"/>
      <c r="AU1294" s="587">
        <f t="shared" si="223"/>
        <v>0</v>
      </c>
      <c r="AW1294" s="1163">
        <v>255</v>
      </c>
      <c r="AX1294" s="1164"/>
      <c r="AY1294" s="1165"/>
      <c r="AZ1294" s="1166"/>
      <c r="BA1294" s="587">
        <f t="shared" si="224"/>
        <v>0</v>
      </c>
    </row>
    <row r="1295" spans="1:53" s="17" customFormat="1" ht="16.75" hidden="1" customHeight="1" outlineLevel="2">
      <c r="A1295" s="1163">
        <v>256</v>
      </c>
      <c r="B1295" s="1164"/>
      <c r="C1295" s="1165"/>
      <c r="D1295" s="1166"/>
      <c r="E1295" s="587">
        <f t="shared" si="216"/>
        <v>0</v>
      </c>
      <c r="G1295" s="1163">
        <v>256</v>
      </c>
      <c r="H1295" s="1164"/>
      <c r="I1295" s="1165"/>
      <c r="J1295" s="1166"/>
      <c r="K1295" s="587">
        <f t="shared" si="217"/>
        <v>0</v>
      </c>
      <c r="M1295" s="1163">
        <v>256</v>
      </c>
      <c r="N1295" s="1164"/>
      <c r="O1295" s="1165"/>
      <c r="P1295" s="1166"/>
      <c r="Q1295" s="587">
        <f t="shared" si="218"/>
        <v>0</v>
      </c>
      <c r="S1295" s="1163">
        <v>256</v>
      </c>
      <c r="T1295" s="1164"/>
      <c r="U1295" s="1165"/>
      <c r="V1295" s="1166"/>
      <c r="W1295" s="587">
        <f t="shared" si="219"/>
        <v>0</v>
      </c>
      <c r="Y1295" s="1163">
        <v>256</v>
      </c>
      <c r="Z1295" s="1164"/>
      <c r="AA1295" s="1165"/>
      <c r="AB1295" s="1166"/>
      <c r="AC1295" s="587">
        <f t="shared" si="220"/>
        <v>0</v>
      </c>
      <c r="AE1295" s="1163">
        <v>256</v>
      </c>
      <c r="AF1295" s="1164"/>
      <c r="AG1295" s="1165"/>
      <c r="AH1295" s="1166"/>
      <c r="AI1295" s="587">
        <f t="shared" si="221"/>
        <v>0</v>
      </c>
      <c r="AK1295" s="1163">
        <v>256</v>
      </c>
      <c r="AL1295" s="1164"/>
      <c r="AM1295" s="1165"/>
      <c r="AN1295" s="1166"/>
      <c r="AO1295" s="587">
        <f t="shared" si="222"/>
        <v>0</v>
      </c>
      <c r="AQ1295" s="1163">
        <v>256</v>
      </c>
      <c r="AR1295" s="1164"/>
      <c r="AS1295" s="1165"/>
      <c r="AT1295" s="1166"/>
      <c r="AU1295" s="587">
        <f t="shared" si="223"/>
        <v>0</v>
      </c>
      <c r="AW1295" s="1163">
        <v>256</v>
      </c>
      <c r="AX1295" s="1164"/>
      <c r="AY1295" s="1165"/>
      <c r="AZ1295" s="1166"/>
      <c r="BA1295" s="587">
        <f t="shared" si="224"/>
        <v>0</v>
      </c>
    </row>
    <row r="1296" spans="1:53" s="17" customFormat="1" ht="16.75" hidden="1" customHeight="1" outlineLevel="2">
      <c r="A1296" s="1163">
        <v>257</v>
      </c>
      <c r="B1296" s="1164"/>
      <c r="C1296" s="1165"/>
      <c r="D1296" s="1166"/>
      <c r="E1296" s="587">
        <f t="shared" si="216"/>
        <v>0</v>
      </c>
      <c r="G1296" s="1163">
        <v>257</v>
      </c>
      <c r="H1296" s="1164"/>
      <c r="I1296" s="1165"/>
      <c r="J1296" s="1166"/>
      <c r="K1296" s="587">
        <f t="shared" si="217"/>
        <v>0</v>
      </c>
      <c r="M1296" s="1163">
        <v>257</v>
      </c>
      <c r="N1296" s="1164"/>
      <c r="O1296" s="1165"/>
      <c r="P1296" s="1166"/>
      <c r="Q1296" s="587">
        <f t="shared" si="218"/>
        <v>0</v>
      </c>
      <c r="S1296" s="1163">
        <v>257</v>
      </c>
      <c r="T1296" s="1164"/>
      <c r="U1296" s="1165"/>
      <c r="V1296" s="1166"/>
      <c r="W1296" s="587">
        <f t="shared" si="219"/>
        <v>0</v>
      </c>
      <c r="Y1296" s="1163">
        <v>257</v>
      </c>
      <c r="Z1296" s="1164"/>
      <c r="AA1296" s="1165"/>
      <c r="AB1296" s="1166"/>
      <c r="AC1296" s="587">
        <f t="shared" si="220"/>
        <v>0</v>
      </c>
      <c r="AE1296" s="1163">
        <v>257</v>
      </c>
      <c r="AF1296" s="1164"/>
      <c r="AG1296" s="1165"/>
      <c r="AH1296" s="1166"/>
      <c r="AI1296" s="587">
        <f t="shared" si="221"/>
        <v>0</v>
      </c>
      <c r="AK1296" s="1163">
        <v>257</v>
      </c>
      <c r="AL1296" s="1164"/>
      <c r="AM1296" s="1165"/>
      <c r="AN1296" s="1166"/>
      <c r="AO1296" s="587">
        <f t="shared" si="222"/>
        <v>0</v>
      </c>
      <c r="AQ1296" s="1163">
        <v>257</v>
      </c>
      <c r="AR1296" s="1164"/>
      <c r="AS1296" s="1165"/>
      <c r="AT1296" s="1166"/>
      <c r="AU1296" s="587">
        <f t="shared" si="223"/>
        <v>0</v>
      </c>
      <c r="AW1296" s="1163">
        <v>257</v>
      </c>
      <c r="AX1296" s="1164"/>
      <c r="AY1296" s="1165"/>
      <c r="AZ1296" s="1166"/>
      <c r="BA1296" s="587">
        <f t="shared" si="224"/>
        <v>0</v>
      </c>
    </row>
    <row r="1297" spans="1:53" s="17" customFormat="1" ht="16.75" hidden="1" customHeight="1" outlineLevel="2">
      <c r="A1297" s="1163">
        <v>258</v>
      </c>
      <c r="B1297" s="1164"/>
      <c r="C1297" s="1165"/>
      <c r="D1297" s="1166"/>
      <c r="E1297" s="587">
        <f t="shared" si="216"/>
        <v>0</v>
      </c>
      <c r="G1297" s="1163">
        <v>258</v>
      </c>
      <c r="H1297" s="1164"/>
      <c r="I1297" s="1165"/>
      <c r="J1297" s="1166"/>
      <c r="K1297" s="587">
        <f t="shared" si="217"/>
        <v>0</v>
      </c>
      <c r="M1297" s="1163">
        <v>258</v>
      </c>
      <c r="N1297" s="1164"/>
      <c r="O1297" s="1165"/>
      <c r="P1297" s="1166"/>
      <c r="Q1297" s="587">
        <f t="shared" si="218"/>
        <v>0</v>
      </c>
      <c r="S1297" s="1163">
        <v>258</v>
      </c>
      <c r="T1297" s="1164"/>
      <c r="U1297" s="1165"/>
      <c r="V1297" s="1166"/>
      <c r="W1297" s="587">
        <f t="shared" si="219"/>
        <v>0</v>
      </c>
      <c r="Y1297" s="1163">
        <v>258</v>
      </c>
      <c r="Z1297" s="1164"/>
      <c r="AA1297" s="1165"/>
      <c r="AB1297" s="1166"/>
      <c r="AC1297" s="587">
        <f t="shared" si="220"/>
        <v>0</v>
      </c>
      <c r="AE1297" s="1163">
        <v>258</v>
      </c>
      <c r="AF1297" s="1164"/>
      <c r="AG1297" s="1165"/>
      <c r="AH1297" s="1166"/>
      <c r="AI1297" s="587">
        <f t="shared" si="221"/>
        <v>0</v>
      </c>
      <c r="AK1297" s="1163">
        <v>258</v>
      </c>
      <c r="AL1297" s="1164"/>
      <c r="AM1297" s="1165"/>
      <c r="AN1297" s="1166"/>
      <c r="AO1297" s="587">
        <f t="shared" si="222"/>
        <v>0</v>
      </c>
      <c r="AQ1297" s="1163">
        <v>258</v>
      </c>
      <c r="AR1297" s="1164"/>
      <c r="AS1297" s="1165"/>
      <c r="AT1297" s="1166"/>
      <c r="AU1297" s="587">
        <f t="shared" si="223"/>
        <v>0</v>
      </c>
      <c r="AW1297" s="1163">
        <v>258</v>
      </c>
      <c r="AX1297" s="1164"/>
      <c r="AY1297" s="1165"/>
      <c r="AZ1297" s="1166"/>
      <c r="BA1297" s="587">
        <f t="shared" si="224"/>
        <v>0</v>
      </c>
    </row>
    <row r="1298" spans="1:53" s="17" customFormat="1" ht="16.75" hidden="1" customHeight="1" outlineLevel="2">
      <c r="A1298" s="1163">
        <v>259</v>
      </c>
      <c r="B1298" s="1164"/>
      <c r="C1298" s="1165"/>
      <c r="D1298" s="1166"/>
      <c r="E1298" s="587">
        <f t="shared" si="216"/>
        <v>0</v>
      </c>
      <c r="G1298" s="1163">
        <v>259</v>
      </c>
      <c r="H1298" s="1164"/>
      <c r="I1298" s="1165"/>
      <c r="J1298" s="1166"/>
      <c r="K1298" s="587">
        <f t="shared" si="217"/>
        <v>0</v>
      </c>
      <c r="M1298" s="1163">
        <v>259</v>
      </c>
      <c r="N1298" s="1164"/>
      <c r="O1298" s="1165"/>
      <c r="P1298" s="1166"/>
      <c r="Q1298" s="587">
        <f t="shared" si="218"/>
        <v>0</v>
      </c>
      <c r="S1298" s="1163">
        <v>259</v>
      </c>
      <c r="T1298" s="1164"/>
      <c r="U1298" s="1165"/>
      <c r="V1298" s="1166"/>
      <c r="W1298" s="587">
        <f t="shared" si="219"/>
        <v>0</v>
      </c>
      <c r="Y1298" s="1163">
        <v>259</v>
      </c>
      <c r="Z1298" s="1164"/>
      <c r="AA1298" s="1165"/>
      <c r="AB1298" s="1166"/>
      <c r="AC1298" s="587">
        <f t="shared" si="220"/>
        <v>0</v>
      </c>
      <c r="AE1298" s="1163">
        <v>259</v>
      </c>
      <c r="AF1298" s="1164"/>
      <c r="AG1298" s="1165"/>
      <c r="AH1298" s="1166"/>
      <c r="AI1298" s="587">
        <f t="shared" si="221"/>
        <v>0</v>
      </c>
      <c r="AK1298" s="1163">
        <v>259</v>
      </c>
      <c r="AL1298" s="1164"/>
      <c r="AM1298" s="1165"/>
      <c r="AN1298" s="1166"/>
      <c r="AO1298" s="587">
        <f t="shared" si="222"/>
        <v>0</v>
      </c>
      <c r="AQ1298" s="1163">
        <v>259</v>
      </c>
      <c r="AR1298" s="1164"/>
      <c r="AS1298" s="1165"/>
      <c r="AT1298" s="1166"/>
      <c r="AU1298" s="587">
        <f t="shared" si="223"/>
        <v>0</v>
      </c>
      <c r="AW1298" s="1163">
        <v>259</v>
      </c>
      <c r="AX1298" s="1164"/>
      <c r="AY1298" s="1165"/>
      <c r="AZ1298" s="1166"/>
      <c r="BA1298" s="587">
        <f t="shared" si="224"/>
        <v>0</v>
      </c>
    </row>
    <row r="1299" spans="1:53" s="17" customFormat="1" ht="16.75" hidden="1" customHeight="1" outlineLevel="2">
      <c r="A1299" s="1163">
        <v>260</v>
      </c>
      <c r="B1299" s="1164"/>
      <c r="C1299" s="1165"/>
      <c r="D1299" s="1166"/>
      <c r="E1299" s="587">
        <f t="shared" si="216"/>
        <v>0</v>
      </c>
      <c r="G1299" s="1163">
        <v>260</v>
      </c>
      <c r="H1299" s="1164"/>
      <c r="I1299" s="1165"/>
      <c r="J1299" s="1166"/>
      <c r="K1299" s="587">
        <f t="shared" si="217"/>
        <v>0</v>
      </c>
      <c r="M1299" s="1163">
        <v>260</v>
      </c>
      <c r="N1299" s="1164"/>
      <c r="O1299" s="1165"/>
      <c r="P1299" s="1166"/>
      <c r="Q1299" s="587">
        <f t="shared" si="218"/>
        <v>0</v>
      </c>
      <c r="S1299" s="1163">
        <v>260</v>
      </c>
      <c r="T1299" s="1164"/>
      <c r="U1299" s="1165"/>
      <c r="V1299" s="1166"/>
      <c r="W1299" s="587">
        <f t="shared" si="219"/>
        <v>0</v>
      </c>
      <c r="Y1299" s="1163">
        <v>260</v>
      </c>
      <c r="Z1299" s="1164"/>
      <c r="AA1299" s="1165"/>
      <c r="AB1299" s="1166"/>
      <c r="AC1299" s="587">
        <f t="shared" si="220"/>
        <v>0</v>
      </c>
      <c r="AE1299" s="1163">
        <v>260</v>
      </c>
      <c r="AF1299" s="1164"/>
      <c r="AG1299" s="1165"/>
      <c r="AH1299" s="1166"/>
      <c r="AI1299" s="587">
        <f t="shared" si="221"/>
        <v>0</v>
      </c>
      <c r="AK1299" s="1163">
        <v>260</v>
      </c>
      <c r="AL1299" s="1164"/>
      <c r="AM1299" s="1165"/>
      <c r="AN1299" s="1166"/>
      <c r="AO1299" s="587">
        <f t="shared" si="222"/>
        <v>0</v>
      </c>
      <c r="AQ1299" s="1163">
        <v>260</v>
      </c>
      <c r="AR1299" s="1164"/>
      <c r="AS1299" s="1165"/>
      <c r="AT1299" s="1166"/>
      <c r="AU1299" s="587">
        <f t="shared" si="223"/>
        <v>0</v>
      </c>
      <c r="AW1299" s="1163">
        <v>260</v>
      </c>
      <c r="AX1299" s="1164"/>
      <c r="AY1299" s="1165"/>
      <c r="AZ1299" s="1166"/>
      <c r="BA1299" s="587">
        <f t="shared" si="224"/>
        <v>0</v>
      </c>
    </row>
    <row r="1300" spans="1:53" s="17" customFormat="1" ht="16.75" hidden="1" customHeight="1" outlineLevel="2">
      <c r="A1300" s="1163">
        <v>261</v>
      </c>
      <c r="B1300" s="1164"/>
      <c r="C1300" s="1165"/>
      <c r="D1300" s="1166"/>
      <c r="E1300" s="587">
        <f t="shared" si="216"/>
        <v>0</v>
      </c>
      <c r="G1300" s="1163">
        <v>261</v>
      </c>
      <c r="H1300" s="1164"/>
      <c r="I1300" s="1165"/>
      <c r="J1300" s="1166"/>
      <c r="K1300" s="587">
        <f t="shared" si="217"/>
        <v>0</v>
      </c>
      <c r="M1300" s="1163">
        <v>261</v>
      </c>
      <c r="N1300" s="1164"/>
      <c r="O1300" s="1165"/>
      <c r="P1300" s="1166"/>
      <c r="Q1300" s="587">
        <f t="shared" si="218"/>
        <v>0</v>
      </c>
      <c r="S1300" s="1163">
        <v>261</v>
      </c>
      <c r="T1300" s="1164"/>
      <c r="U1300" s="1165"/>
      <c r="V1300" s="1166"/>
      <c r="W1300" s="587">
        <f t="shared" si="219"/>
        <v>0</v>
      </c>
      <c r="Y1300" s="1163">
        <v>261</v>
      </c>
      <c r="Z1300" s="1164"/>
      <c r="AA1300" s="1165"/>
      <c r="AB1300" s="1166"/>
      <c r="AC1300" s="587">
        <f t="shared" si="220"/>
        <v>0</v>
      </c>
      <c r="AE1300" s="1163">
        <v>261</v>
      </c>
      <c r="AF1300" s="1164"/>
      <c r="AG1300" s="1165"/>
      <c r="AH1300" s="1166"/>
      <c r="AI1300" s="587">
        <f t="shared" si="221"/>
        <v>0</v>
      </c>
      <c r="AK1300" s="1163">
        <v>261</v>
      </c>
      <c r="AL1300" s="1164"/>
      <c r="AM1300" s="1165"/>
      <c r="AN1300" s="1166"/>
      <c r="AO1300" s="587">
        <f t="shared" si="222"/>
        <v>0</v>
      </c>
      <c r="AQ1300" s="1163">
        <v>261</v>
      </c>
      <c r="AR1300" s="1164"/>
      <c r="AS1300" s="1165"/>
      <c r="AT1300" s="1166"/>
      <c r="AU1300" s="587">
        <f t="shared" si="223"/>
        <v>0</v>
      </c>
      <c r="AW1300" s="1163">
        <v>261</v>
      </c>
      <c r="AX1300" s="1164"/>
      <c r="AY1300" s="1165"/>
      <c r="AZ1300" s="1166"/>
      <c r="BA1300" s="587">
        <f t="shared" si="224"/>
        <v>0</v>
      </c>
    </row>
    <row r="1301" spans="1:53" s="17" customFormat="1" ht="16.75" hidden="1" customHeight="1" outlineLevel="2">
      <c r="A1301" s="1163">
        <v>262</v>
      </c>
      <c r="B1301" s="1164"/>
      <c r="C1301" s="1165"/>
      <c r="D1301" s="1166"/>
      <c r="E1301" s="587">
        <f t="shared" si="216"/>
        <v>0</v>
      </c>
      <c r="G1301" s="1163">
        <v>262</v>
      </c>
      <c r="H1301" s="1164"/>
      <c r="I1301" s="1165"/>
      <c r="J1301" s="1166"/>
      <c r="K1301" s="587">
        <f t="shared" si="217"/>
        <v>0</v>
      </c>
      <c r="M1301" s="1163">
        <v>262</v>
      </c>
      <c r="N1301" s="1164"/>
      <c r="O1301" s="1165"/>
      <c r="P1301" s="1166"/>
      <c r="Q1301" s="587">
        <f t="shared" si="218"/>
        <v>0</v>
      </c>
      <c r="S1301" s="1163">
        <v>262</v>
      </c>
      <c r="T1301" s="1164"/>
      <c r="U1301" s="1165"/>
      <c r="V1301" s="1166"/>
      <c r="W1301" s="587">
        <f t="shared" si="219"/>
        <v>0</v>
      </c>
      <c r="Y1301" s="1163">
        <v>262</v>
      </c>
      <c r="Z1301" s="1164"/>
      <c r="AA1301" s="1165"/>
      <c r="AB1301" s="1166"/>
      <c r="AC1301" s="587">
        <f t="shared" si="220"/>
        <v>0</v>
      </c>
      <c r="AE1301" s="1163">
        <v>262</v>
      </c>
      <c r="AF1301" s="1164"/>
      <c r="AG1301" s="1165"/>
      <c r="AH1301" s="1166"/>
      <c r="AI1301" s="587">
        <f t="shared" si="221"/>
        <v>0</v>
      </c>
      <c r="AK1301" s="1163">
        <v>262</v>
      </c>
      <c r="AL1301" s="1164"/>
      <c r="AM1301" s="1165"/>
      <c r="AN1301" s="1166"/>
      <c r="AO1301" s="587">
        <f t="shared" si="222"/>
        <v>0</v>
      </c>
      <c r="AQ1301" s="1163">
        <v>262</v>
      </c>
      <c r="AR1301" s="1164"/>
      <c r="AS1301" s="1165"/>
      <c r="AT1301" s="1166"/>
      <c r="AU1301" s="587">
        <f t="shared" si="223"/>
        <v>0</v>
      </c>
      <c r="AW1301" s="1163">
        <v>262</v>
      </c>
      <c r="AX1301" s="1164"/>
      <c r="AY1301" s="1165"/>
      <c r="AZ1301" s="1166"/>
      <c r="BA1301" s="587">
        <f t="shared" si="224"/>
        <v>0</v>
      </c>
    </row>
    <row r="1302" spans="1:53" s="17" customFormat="1" ht="16.75" hidden="1" customHeight="1" outlineLevel="2">
      <c r="A1302" s="1163">
        <v>263</v>
      </c>
      <c r="B1302" s="1164"/>
      <c r="C1302" s="1165"/>
      <c r="D1302" s="1166"/>
      <c r="E1302" s="587">
        <f t="shared" si="216"/>
        <v>0</v>
      </c>
      <c r="G1302" s="1163">
        <v>263</v>
      </c>
      <c r="H1302" s="1164"/>
      <c r="I1302" s="1165"/>
      <c r="J1302" s="1166"/>
      <c r="K1302" s="587">
        <f t="shared" si="217"/>
        <v>0</v>
      </c>
      <c r="M1302" s="1163">
        <v>263</v>
      </c>
      <c r="N1302" s="1164"/>
      <c r="O1302" s="1165"/>
      <c r="P1302" s="1166"/>
      <c r="Q1302" s="587">
        <f t="shared" si="218"/>
        <v>0</v>
      </c>
      <c r="S1302" s="1163">
        <v>263</v>
      </c>
      <c r="T1302" s="1164"/>
      <c r="U1302" s="1165"/>
      <c r="V1302" s="1166"/>
      <c r="W1302" s="587">
        <f t="shared" si="219"/>
        <v>0</v>
      </c>
      <c r="Y1302" s="1163">
        <v>263</v>
      </c>
      <c r="Z1302" s="1164"/>
      <c r="AA1302" s="1165"/>
      <c r="AB1302" s="1166"/>
      <c r="AC1302" s="587">
        <f t="shared" si="220"/>
        <v>0</v>
      </c>
      <c r="AE1302" s="1163">
        <v>263</v>
      </c>
      <c r="AF1302" s="1164"/>
      <c r="AG1302" s="1165"/>
      <c r="AH1302" s="1166"/>
      <c r="AI1302" s="587">
        <f t="shared" si="221"/>
        <v>0</v>
      </c>
      <c r="AK1302" s="1163">
        <v>263</v>
      </c>
      <c r="AL1302" s="1164"/>
      <c r="AM1302" s="1165"/>
      <c r="AN1302" s="1166"/>
      <c r="AO1302" s="587">
        <f t="shared" si="222"/>
        <v>0</v>
      </c>
      <c r="AQ1302" s="1163">
        <v>263</v>
      </c>
      <c r="AR1302" s="1164"/>
      <c r="AS1302" s="1165"/>
      <c r="AT1302" s="1166"/>
      <c r="AU1302" s="587">
        <f t="shared" si="223"/>
        <v>0</v>
      </c>
      <c r="AW1302" s="1163">
        <v>263</v>
      </c>
      <c r="AX1302" s="1164"/>
      <c r="AY1302" s="1165"/>
      <c r="AZ1302" s="1166"/>
      <c r="BA1302" s="587">
        <f t="shared" si="224"/>
        <v>0</v>
      </c>
    </row>
    <row r="1303" spans="1:53" s="17" customFormat="1" ht="16.75" hidden="1" customHeight="1" outlineLevel="2">
      <c r="A1303" s="1163">
        <v>264</v>
      </c>
      <c r="B1303" s="1164"/>
      <c r="C1303" s="1165"/>
      <c r="D1303" s="1166"/>
      <c r="E1303" s="587">
        <f t="shared" si="216"/>
        <v>0</v>
      </c>
      <c r="G1303" s="1163">
        <v>264</v>
      </c>
      <c r="H1303" s="1164"/>
      <c r="I1303" s="1165"/>
      <c r="J1303" s="1166"/>
      <c r="K1303" s="587">
        <f t="shared" si="217"/>
        <v>0</v>
      </c>
      <c r="M1303" s="1163">
        <v>264</v>
      </c>
      <c r="N1303" s="1164"/>
      <c r="O1303" s="1165"/>
      <c r="P1303" s="1166"/>
      <c r="Q1303" s="587">
        <f t="shared" si="218"/>
        <v>0</v>
      </c>
      <c r="S1303" s="1163">
        <v>264</v>
      </c>
      <c r="T1303" s="1164"/>
      <c r="U1303" s="1165"/>
      <c r="V1303" s="1166"/>
      <c r="W1303" s="587">
        <f t="shared" si="219"/>
        <v>0</v>
      </c>
      <c r="Y1303" s="1163">
        <v>264</v>
      </c>
      <c r="Z1303" s="1164"/>
      <c r="AA1303" s="1165"/>
      <c r="AB1303" s="1166"/>
      <c r="AC1303" s="587">
        <f t="shared" si="220"/>
        <v>0</v>
      </c>
      <c r="AE1303" s="1163">
        <v>264</v>
      </c>
      <c r="AF1303" s="1164"/>
      <c r="AG1303" s="1165"/>
      <c r="AH1303" s="1166"/>
      <c r="AI1303" s="587">
        <f t="shared" si="221"/>
        <v>0</v>
      </c>
      <c r="AK1303" s="1163">
        <v>264</v>
      </c>
      <c r="AL1303" s="1164"/>
      <c r="AM1303" s="1165"/>
      <c r="AN1303" s="1166"/>
      <c r="AO1303" s="587">
        <f t="shared" si="222"/>
        <v>0</v>
      </c>
      <c r="AQ1303" s="1163">
        <v>264</v>
      </c>
      <c r="AR1303" s="1164"/>
      <c r="AS1303" s="1165"/>
      <c r="AT1303" s="1166"/>
      <c r="AU1303" s="587">
        <f t="shared" si="223"/>
        <v>0</v>
      </c>
      <c r="AW1303" s="1163">
        <v>264</v>
      </c>
      <c r="AX1303" s="1164"/>
      <c r="AY1303" s="1165"/>
      <c r="AZ1303" s="1166"/>
      <c r="BA1303" s="587">
        <f t="shared" si="224"/>
        <v>0</v>
      </c>
    </row>
    <row r="1304" spans="1:53" s="17" customFormat="1" ht="16.75" hidden="1" customHeight="1" outlineLevel="2">
      <c r="A1304" s="1163">
        <v>265</v>
      </c>
      <c r="B1304" s="1164"/>
      <c r="C1304" s="1165"/>
      <c r="D1304" s="1166"/>
      <c r="E1304" s="587">
        <f t="shared" si="216"/>
        <v>0</v>
      </c>
      <c r="G1304" s="1163">
        <v>265</v>
      </c>
      <c r="H1304" s="1164"/>
      <c r="I1304" s="1165"/>
      <c r="J1304" s="1166"/>
      <c r="K1304" s="587">
        <f t="shared" si="217"/>
        <v>0</v>
      </c>
      <c r="M1304" s="1163">
        <v>265</v>
      </c>
      <c r="N1304" s="1164"/>
      <c r="O1304" s="1165"/>
      <c r="P1304" s="1166"/>
      <c r="Q1304" s="587">
        <f t="shared" si="218"/>
        <v>0</v>
      </c>
      <c r="S1304" s="1163">
        <v>265</v>
      </c>
      <c r="T1304" s="1164"/>
      <c r="U1304" s="1165"/>
      <c r="V1304" s="1166"/>
      <c r="W1304" s="587">
        <f t="shared" si="219"/>
        <v>0</v>
      </c>
      <c r="Y1304" s="1163">
        <v>265</v>
      </c>
      <c r="Z1304" s="1164"/>
      <c r="AA1304" s="1165"/>
      <c r="AB1304" s="1166"/>
      <c r="AC1304" s="587">
        <f t="shared" si="220"/>
        <v>0</v>
      </c>
      <c r="AE1304" s="1163">
        <v>265</v>
      </c>
      <c r="AF1304" s="1164"/>
      <c r="AG1304" s="1165"/>
      <c r="AH1304" s="1166"/>
      <c r="AI1304" s="587">
        <f t="shared" si="221"/>
        <v>0</v>
      </c>
      <c r="AK1304" s="1163">
        <v>265</v>
      </c>
      <c r="AL1304" s="1164"/>
      <c r="AM1304" s="1165"/>
      <c r="AN1304" s="1166"/>
      <c r="AO1304" s="587">
        <f t="shared" si="222"/>
        <v>0</v>
      </c>
      <c r="AQ1304" s="1163">
        <v>265</v>
      </c>
      <c r="AR1304" s="1164"/>
      <c r="AS1304" s="1165"/>
      <c r="AT1304" s="1166"/>
      <c r="AU1304" s="587">
        <f t="shared" si="223"/>
        <v>0</v>
      </c>
      <c r="AW1304" s="1163">
        <v>265</v>
      </c>
      <c r="AX1304" s="1164"/>
      <c r="AY1304" s="1165"/>
      <c r="AZ1304" s="1166"/>
      <c r="BA1304" s="587">
        <f t="shared" si="224"/>
        <v>0</v>
      </c>
    </row>
    <row r="1305" spans="1:53" s="17" customFormat="1" ht="16.75" hidden="1" customHeight="1" outlineLevel="2">
      <c r="A1305" s="1163">
        <v>266</v>
      </c>
      <c r="B1305" s="1164"/>
      <c r="C1305" s="1165"/>
      <c r="D1305" s="1166"/>
      <c r="E1305" s="587">
        <f t="shared" si="216"/>
        <v>0</v>
      </c>
      <c r="G1305" s="1163">
        <v>266</v>
      </c>
      <c r="H1305" s="1164"/>
      <c r="I1305" s="1165"/>
      <c r="J1305" s="1166"/>
      <c r="K1305" s="587">
        <f t="shared" si="217"/>
        <v>0</v>
      </c>
      <c r="M1305" s="1163">
        <v>266</v>
      </c>
      <c r="N1305" s="1164"/>
      <c r="O1305" s="1165"/>
      <c r="P1305" s="1166"/>
      <c r="Q1305" s="587">
        <f t="shared" si="218"/>
        <v>0</v>
      </c>
      <c r="S1305" s="1163">
        <v>266</v>
      </c>
      <c r="T1305" s="1164"/>
      <c r="U1305" s="1165"/>
      <c r="V1305" s="1166"/>
      <c r="W1305" s="587">
        <f t="shared" si="219"/>
        <v>0</v>
      </c>
      <c r="Y1305" s="1163">
        <v>266</v>
      </c>
      <c r="Z1305" s="1164"/>
      <c r="AA1305" s="1165"/>
      <c r="AB1305" s="1166"/>
      <c r="AC1305" s="587">
        <f t="shared" si="220"/>
        <v>0</v>
      </c>
      <c r="AE1305" s="1163">
        <v>266</v>
      </c>
      <c r="AF1305" s="1164"/>
      <c r="AG1305" s="1165"/>
      <c r="AH1305" s="1166"/>
      <c r="AI1305" s="587">
        <f t="shared" si="221"/>
        <v>0</v>
      </c>
      <c r="AK1305" s="1163">
        <v>266</v>
      </c>
      <c r="AL1305" s="1164"/>
      <c r="AM1305" s="1165"/>
      <c r="AN1305" s="1166"/>
      <c r="AO1305" s="587">
        <f t="shared" si="222"/>
        <v>0</v>
      </c>
      <c r="AQ1305" s="1163">
        <v>266</v>
      </c>
      <c r="AR1305" s="1164"/>
      <c r="AS1305" s="1165"/>
      <c r="AT1305" s="1166"/>
      <c r="AU1305" s="587">
        <f t="shared" si="223"/>
        <v>0</v>
      </c>
      <c r="AW1305" s="1163">
        <v>266</v>
      </c>
      <c r="AX1305" s="1164"/>
      <c r="AY1305" s="1165"/>
      <c r="AZ1305" s="1166"/>
      <c r="BA1305" s="587">
        <f t="shared" si="224"/>
        <v>0</v>
      </c>
    </row>
    <row r="1306" spans="1:53" s="17" customFormat="1" ht="16.75" hidden="1" customHeight="1" outlineLevel="2">
      <c r="A1306" s="1163">
        <v>267</v>
      </c>
      <c r="B1306" s="1164"/>
      <c r="C1306" s="1165"/>
      <c r="D1306" s="1166"/>
      <c r="E1306" s="587">
        <f t="shared" si="216"/>
        <v>0</v>
      </c>
      <c r="G1306" s="1163">
        <v>267</v>
      </c>
      <c r="H1306" s="1164"/>
      <c r="I1306" s="1165"/>
      <c r="J1306" s="1166"/>
      <c r="K1306" s="587">
        <f t="shared" si="217"/>
        <v>0</v>
      </c>
      <c r="M1306" s="1163">
        <v>267</v>
      </c>
      <c r="N1306" s="1164"/>
      <c r="O1306" s="1165"/>
      <c r="P1306" s="1166"/>
      <c r="Q1306" s="587">
        <f t="shared" si="218"/>
        <v>0</v>
      </c>
      <c r="S1306" s="1163">
        <v>267</v>
      </c>
      <c r="T1306" s="1164"/>
      <c r="U1306" s="1165"/>
      <c r="V1306" s="1166"/>
      <c r="W1306" s="587">
        <f t="shared" si="219"/>
        <v>0</v>
      </c>
      <c r="Y1306" s="1163">
        <v>267</v>
      </c>
      <c r="Z1306" s="1164"/>
      <c r="AA1306" s="1165"/>
      <c r="AB1306" s="1166"/>
      <c r="AC1306" s="587">
        <f t="shared" si="220"/>
        <v>0</v>
      </c>
      <c r="AE1306" s="1163">
        <v>267</v>
      </c>
      <c r="AF1306" s="1164"/>
      <c r="AG1306" s="1165"/>
      <c r="AH1306" s="1166"/>
      <c r="AI1306" s="587">
        <f t="shared" si="221"/>
        <v>0</v>
      </c>
      <c r="AK1306" s="1163">
        <v>267</v>
      </c>
      <c r="AL1306" s="1164"/>
      <c r="AM1306" s="1165"/>
      <c r="AN1306" s="1166"/>
      <c r="AO1306" s="587">
        <f t="shared" si="222"/>
        <v>0</v>
      </c>
      <c r="AQ1306" s="1163">
        <v>267</v>
      </c>
      <c r="AR1306" s="1164"/>
      <c r="AS1306" s="1165"/>
      <c r="AT1306" s="1166"/>
      <c r="AU1306" s="587">
        <f t="shared" si="223"/>
        <v>0</v>
      </c>
      <c r="AW1306" s="1163">
        <v>267</v>
      </c>
      <c r="AX1306" s="1164"/>
      <c r="AY1306" s="1165"/>
      <c r="AZ1306" s="1166"/>
      <c r="BA1306" s="587">
        <f t="shared" si="224"/>
        <v>0</v>
      </c>
    </row>
    <row r="1307" spans="1:53" s="17" customFormat="1" ht="16.75" hidden="1" customHeight="1" outlineLevel="2">
      <c r="A1307" s="1163">
        <v>268</v>
      </c>
      <c r="B1307" s="1164"/>
      <c r="C1307" s="1165"/>
      <c r="D1307" s="1166"/>
      <c r="E1307" s="587">
        <f t="shared" si="216"/>
        <v>0</v>
      </c>
      <c r="G1307" s="1163">
        <v>268</v>
      </c>
      <c r="H1307" s="1164"/>
      <c r="I1307" s="1165"/>
      <c r="J1307" s="1166"/>
      <c r="K1307" s="587">
        <f t="shared" si="217"/>
        <v>0</v>
      </c>
      <c r="M1307" s="1163">
        <v>268</v>
      </c>
      <c r="N1307" s="1164"/>
      <c r="O1307" s="1165"/>
      <c r="P1307" s="1166"/>
      <c r="Q1307" s="587">
        <f t="shared" si="218"/>
        <v>0</v>
      </c>
      <c r="S1307" s="1163">
        <v>268</v>
      </c>
      <c r="T1307" s="1164"/>
      <c r="U1307" s="1165"/>
      <c r="V1307" s="1166"/>
      <c r="W1307" s="587">
        <f t="shared" si="219"/>
        <v>0</v>
      </c>
      <c r="Y1307" s="1163">
        <v>268</v>
      </c>
      <c r="Z1307" s="1164"/>
      <c r="AA1307" s="1165"/>
      <c r="AB1307" s="1166"/>
      <c r="AC1307" s="587">
        <f t="shared" si="220"/>
        <v>0</v>
      </c>
      <c r="AE1307" s="1163">
        <v>268</v>
      </c>
      <c r="AF1307" s="1164"/>
      <c r="AG1307" s="1165"/>
      <c r="AH1307" s="1166"/>
      <c r="AI1307" s="587">
        <f t="shared" si="221"/>
        <v>0</v>
      </c>
      <c r="AK1307" s="1163">
        <v>268</v>
      </c>
      <c r="AL1307" s="1164"/>
      <c r="AM1307" s="1165"/>
      <c r="AN1307" s="1166"/>
      <c r="AO1307" s="587">
        <f t="shared" si="222"/>
        <v>0</v>
      </c>
      <c r="AQ1307" s="1163">
        <v>268</v>
      </c>
      <c r="AR1307" s="1164"/>
      <c r="AS1307" s="1165"/>
      <c r="AT1307" s="1166"/>
      <c r="AU1307" s="587">
        <f t="shared" si="223"/>
        <v>0</v>
      </c>
      <c r="AW1307" s="1163">
        <v>268</v>
      </c>
      <c r="AX1307" s="1164"/>
      <c r="AY1307" s="1165"/>
      <c r="AZ1307" s="1166"/>
      <c r="BA1307" s="587">
        <f t="shared" si="224"/>
        <v>0</v>
      </c>
    </row>
    <row r="1308" spans="1:53" s="17" customFormat="1" ht="16.75" hidden="1" customHeight="1" outlineLevel="2">
      <c r="A1308" s="1163">
        <v>269</v>
      </c>
      <c r="B1308" s="1164"/>
      <c r="C1308" s="1165"/>
      <c r="D1308" s="1166"/>
      <c r="E1308" s="587">
        <f t="shared" si="216"/>
        <v>0</v>
      </c>
      <c r="G1308" s="1163">
        <v>269</v>
      </c>
      <c r="H1308" s="1164"/>
      <c r="I1308" s="1165"/>
      <c r="J1308" s="1166"/>
      <c r="K1308" s="587">
        <f t="shared" si="217"/>
        <v>0</v>
      </c>
      <c r="M1308" s="1163">
        <v>269</v>
      </c>
      <c r="N1308" s="1164"/>
      <c r="O1308" s="1165"/>
      <c r="P1308" s="1166"/>
      <c r="Q1308" s="587">
        <f t="shared" si="218"/>
        <v>0</v>
      </c>
      <c r="S1308" s="1163">
        <v>269</v>
      </c>
      <c r="T1308" s="1164"/>
      <c r="U1308" s="1165"/>
      <c r="V1308" s="1166"/>
      <c r="W1308" s="587">
        <f t="shared" si="219"/>
        <v>0</v>
      </c>
      <c r="Y1308" s="1163">
        <v>269</v>
      </c>
      <c r="Z1308" s="1164"/>
      <c r="AA1308" s="1165"/>
      <c r="AB1308" s="1166"/>
      <c r="AC1308" s="587">
        <f t="shared" si="220"/>
        <v>0</v>
      </c>
      <c r="AE1308" s="1163">
        <v>269</v>
      </c>
      <c r="AF1308" s="1164"/>
      <c r="AG1308" s="1165"/>
      <c r="AH1308" s="1166"/>
      <c r="AI1308" s="587">
        <f t="shared" si="221"/>
        <v>0</v>
      </c>
      <c r="AK1308" s="1163">
        <v>269</v>
      </c>
      <c r="AL1308" s="1164"/>
      <c r="AM1308" s="1165"/>
      <c r="AN1308" s="1166"/>
      <c r="AO1308" s="587">
        <f t="shared" si="222"/>
        <v>0</v>
      </c>
      <c r="AQ1308" s="1163">
        <v>269</v>
      </c>
      <c r="AR1308" s="1164"/>
      <c r="AS1308" s="1165"/>
      <c r="AT1308" s="1166"/>
      <c r="AU1308" s="587">
        <f t="shared" si="223"/>
        <v>0</v>
      </c>
      <c r="AW1308" s="1163">
        <v>269</v>
      </c>
      <c r="AX1308" s="1164"/>
      <c r="AY1308" s="1165"/>
      <c r="AZ1308" s="1166"/>
      <c r="BA1308" s="587">
        <f t="shared" si="224"/>
        <v>0</v>
      </c>
    </row>
    <row r="1309" spans="1:53" s="17" customFormat="1" ht="16.75" hidden="1" customHeight="1" outlineLevel="2">
      <c r="A1309" s="1163">
        <v>270</v>
      </c>
      <c r="B1309" s="1164"/>
      <c r="C1309" s="1165"/>
      <c r="D1309" s="1166"/>
      <c r="E1309" s="587">
        <f t="shared" si="216"/>
        <v>0</v>
      </c>
      <c r="G1309" s="1163">
        <v>270</v>
      </c>
      <c r="H1309" s="1164"/>
      <c r="I1309" s="1165"/>
      <c r="J1309" s="1166"/>
      <c r="K1309" s="587">
        <f t="shared" si="217"/>
        <v>0</v>
      </c>
      <c r="M1309" s="1163">
        <v>270</v>
      </c>
      <c r="N1309" s="1164"/>
      <c r="O1309" s="1165"/>
      <c r="P1309" s="1166"/>
      <c r="Q1309" s="587">
        <f t="shared" si="218"/>
        <v>0</v>
      </c>
      <c r="S1309" s="1163">
        <v>270</v>
      </c>
      <c r="T1309" s="1164"/>
      <c r="U1309" s="1165"/>
      <c r="V1309" s="1166"/>
      <c r="W1309" s="587">
        <f t="shared" si="219"/>
        <v>0</v>
      </c>
      <c r="Y1309" s="1163">
        <v>270</v>
      </c>
      <c r="Z1309" s="1164"/>
      <c r="AA1309" s="1165"/>
      <c r="AB1309" s="1166"/>
      <c r="AC1309" s="587">
        <f t="shared" si="220"/>
        <v>0</v>
      </c>
      <c r="AE1309" s="1163">
        <v>270</v>
      </c>
      <c r="AF1309" s="1164"/>
      <c r="AG1309" s="1165"/>
      <c r="AH1309" s="1166"/>
      <c r="AI1309" s="587">
        <f t="shared" si="221"/>
        <v>0</v>
      </c>
      <c r="AK1309" s="1163">
        <v>270</v>
      </c>
      <c r="AL1309" s="1164"/>
      <c r="AM1309" s="1165"/>
      <c r="AN1309" s="1166"/>
      <c r="AO1309" s="587">
        <f t="shared" si="222"/>
        <v>0</v>
      </c>
      <c r="AQ1309" s="1163">
        <v>270</v>
      </c>
      <c r="AR1309" s="1164"/>
      <c r="AS1309" s="1165"/>
      <c r="AT1309" s="1166"/>
      <c r="AU1309" s="587">
        <f t="shared" si="223"/>
        <v>0</v>
      </c>
      <c r="AW1309" s="1163">
        <v>270</v>
      </c>
      <c r="AX1309" s="1164"/>
      <c r="AY1309" s="1165"/>
      <c r="AZ1309" s="1166"/>
      <c r="BA1309" s="587">
        <f t="shared" si="224"/>
        <v>0</v>
      </c>
    </row>
    <row r="1310" spans="1:53" s="17" customFormat="1" ht="16.75" hidden="1" customHeight="1" outlineLevel="2">
      <c r="A1310" s="1163">
        <v>271</v>
      </c>
      <c r="B1310" s="1164"/>
      <c r="C1310" s="1165"/>
      <c r="D1310" s="1166"/>
      <c r="E1310" s="587">
        <f t="shared" si="216"/>
        <v>0</v>
      </c>
      <c r="G1310" s="1163">
        <v>271</v>
      </c>
      <c r="H1310" s="1164"/>
      <c r="I1310" s="1165"/>
      <c r="J1310" s="1166"/>
      <c r="K1310" s="587">
        <f t="shared" si="217"/>
        <v>0</v>
      </c>
      <c r="M1310" s="1163">
        <v>271</v>
      </c>
      <c r="N1310" s="1164"/>
      <c r="O1310" s="1165"/>
      <c r="P1310" s="1166"/>
      <c r="Q1310" s="587">
        <f t="shared" si="218"/>
        <v>0</v>
      </c>
      <c r="S1310" s="1163">
        <v>271</v>
      </c>
      <c r="T1310" s="1164"/>
      <c r="U1310" s="1165"/>
      <c r="V1310" s="1166"/>
      <c r="W1310" s="587">
        <f t="shared" si="219"/>
        <v>0</v>
      </c>
      <c r="Y1310" s="1163">
        <v>271</v>
      </c>
      <c r="Z1310" s="1164"/>
      <c r="AA1310" s="1165"/>
      <c r="AB1310" s="1166"/>
      <c r="AC1310" s="587">
        <f t="shared" si="220"/>
        <v>0</v>
      </c>
      <c r="AE1310" s="1163">
        <v>271</v>
      </c>
      <c r="AF1310" s="1164"/>
      <c r="AG1310" s="1165"/>
      <c r="AH1310" s="1166"/>
      <c r="AI1310" s="587">
        <f t="shared" si="221"/>
        <v>0</v>
      </c>
      <c r="AK1310" s="1163">
        <v>271</v>
      </c>
      <c r="AL1310" s="1164"/>
      <c r="AM1310" s="1165"/>
      <c r="AN1310" s="1166"/>
      <c r="AO1310" s="587">
        <f t="shared" si="222"/>
        <v>0</v>
      </c>
      <c r="AQ1310" s="1163">
        <v>271</v>
      </c>
      <c r="AR1310" s="1164"/>
      <c r="AS1310" s="1165"/>
      <c r="AT1310" s="1166"/>
      <c r="AU1310" s="587">
        <f t="shared" si="223"/>
        <v>0</v>
      </c>
      <c r="AW1310" s="1163">
        <v>271</v>
      </c>
      <c r="AX1310" s="1164"/>
      <c r="AY1310" s="1165"/>
      <c r="AZ1310" s="1166"/>
      <c r="BA1310" s="587">
        <f t="shared" si="224"/>
        <v>0</v>
      </c>
    </row>
    <row r="1311" spans="1:53" s="17" customFormat="1" ht="16.75" hidden="1" customHeight="1" outlineLevel="2">
      <c r="A1311" s="1163">
        <v>272</v>
      </c>
      <c r="B1311" s="1164"/>
      <c r="C1311" s="1165"/>
      <c r="D1311" s="1166"/>
      <c r="E1311" s="587">
        <f t="shared" si="216"/>
        <v>0</v>
      </c>
      <c r="G1311" s="1163">
        <v>272</v>
      </c>
      <c r="H1311" s="1164"/>
      <c r="I1311" s="1165"/>
      <c r="J1311" s="1166"/>
      <c r="K1311" s="587">
        <f t="shared" si="217"/>
        <v>0</v>
      </c>
      <c r="M1311" s="1163">
        <v>272</v>
      </c>
      <c r="N1311" s="1164"/>
      <c r="O1311" s="1165"/>
      <c r="P1311" s="1166"/>
      <c r="Q1311" s="587">
        <f t="shared" si="218"/>
        <v>0</v>
      </c>
      <c r="S1311" s="1163">
        <v>272</v>
      </c>
      <c r="T1311" s="1164"/>
      <c r="U1311" s="1165"/>
      <c r="V1311" s="1166"/>
      <c r="W1311" s="587">
        <f t="shared" si="219"/>
        <v>0</v>
      </c>
      <c r="Y1311" s="1163">
        <v>272</v>
      </c>
      <c r="Z1311" s="1164"/>
      <c r="AA1311" s="1165"/>
      <c r="AB1311" s="1166"/>
      <c r="AC1311" s="587">
        <f t="shared" si="220"/>
        <v>0</v>
      </c>
      <c r="AE1311" s="1163">
        <v>272</v>
      </c>
      <c r="AF1311" s="1164"/>
      <c r="AG1311" s="1165"/>
      <c r="AH1311" s="1166"/>
      <c r="AI1311" s="587">
        <f t="shared" si="221"/>
        <v>0</v>
      </c>
      <c r="AK1311" s="1163">
        <v>272</v>
      </c>
      <c r="AL1311" s="1164"/>
      <c r="AM1311" s="1165"/>
      <c r="AN1311" s="1166"/>
      <c r="AO1311" s="587">
        <f t="shared" si="222"/>
        <v>0</v>
      </c>
      <c r="AQ1311" s="1163">
        <v>272</v>
      </c>
      <c r="AR1311" s="1164"/>
      <c r="AS1311" s="1165"/>
      <c r="AT1311" s="1166"/>
      <c r="AU1311" s="587">
        <f t="shared" si="223"/>
        <v>0</v>
      </c>
      <c r="AW1311" s="1163">
        <v>272</v>
      </c>
      <c r="AX1311" s="1164"/>
      <c r="AY1311" s="1165"/>
      <c r="AZ1311" s="1166"/>
      <c r="BA1311" s="587">
        <f t="shared" si="224"/>
        <v>0</v>
      </c>
    </row>
    <row r="1312" spans="1:53" s="17" customFormat="1" ht="16.75" hidden="1" customHeight="1" outlineLevel="2">
      <c r="A1312" s="1163">
        <v>273</v>
      </c>
      <c r="B1312" s="1164"/>
      <c r="C1312" s="1165"/>
      <c r="D1312" s="1166"/>
      <c r="E1312" s="587">
        <f t="shared" si="216"/>
        <v>0</v>
      </c>
      <c r="G1312" s="1163">
        <v>273</v>
      </c>
      <c r="H1312" s="1164"/>
      <c r="I1312" s="1165"/>
      <c r="J1312" s="1166"/>
      <c r="K1312" s="587">
        <f t="shared" si="217"/>
        <v>0</v>
      </c>
      <c r="M1312" s="1163">
        <v>273</v>
      </c>
      <c r="N1312" s="1164"/>
      <c r="O1312" s="1165"/>
      <c r="P1312" s="1166"/>
      <c r="Q1312" s="587">
        <f t="shared" si="218"/>
        <v>0</v>
      </c>
      <c r="S1312" s="1163">
        <v>273</v>
      </c>
      <c r="T1312" s="1164"/>
      <c r="U1312" s="1165"/>
      <c r="V1312" s="1166"/>
      <c r="W1312" s="587">
        <f t="shared" si="219"/>
        <v>0</v>
      </c>
      <c r="Y1312" s="1163">
        <v>273</v>
      </c>
      <c r="Z1312" s="1164"/>
      <c r="AA1312" s="1165"/>
      <c r="AB1312" s="1166"/>
      <c r="AC1312" s="587">
        <f t="shared" si="220"/>
        <v>0</v>
      </c>
      <c r="AE1312" s="1163">
        <v>273</v>
      </c>
      <c r="AF1312" s="1164"/>
      <c r="AG1312" s="1165"/>
      <c r="AH1312" s="1166"/>
      <c r="AI1312" s="587">
        <f t="shared" si="221"/>
        <v>0</v>
      </c>
      <c r="AK1312" s="1163">
        <v>273</v>
      </c>
      <c r="AL1312" s="1164"/>
      <c r="AM1312" s="1165"/>
      <c r="AN1312" s="1166"/>
      <c r="AO1312" s="587">
        <f t="shared" si="222"/>
        <v>0</v>
      </c>
      <c r="AQ1312" s="1163">
        <v>273</v>
      </c>
      <c r="AR1312" s="1164"/>
      <c r="AS1312" s="1165"/>
      <c r="AT1312" s="1166"/>
      <c r="AU1312" s="587">
        <f t="shared" si="223"/>
        <v>0</v>
      </c>
      <c r="AW1312" s="1163">
        <v>273</v>
      </c>
      <c r="AX1312" s="1164"/>
      <c r="AY1312" s="1165"/>
      <c r="AZ1312" s="1166"/>
      <c r="BA1312" s="587">
        <f t="shared" si="224"/>
        <v>0</v>
      </c>
    </row>
    <row r="1313" spans="1:53" s="17" customFormat="1" ht="16.75" hidden="1" customHeight="1" outlineLevel="2">
      <c r="A1313" s="1163">
        <v>274</v>
      </c>
      <c r="B1313" s="1164"/>
      <c r="C1313" s="1165"/>
      <c r="D1313" s="1166"/>
      <c r="E1313" s="587">
        <f t="shared" si="216"/>
        <v>0</v>
      </c>
      <c r="G1313" s="1163">
        <v>274</v>
      </c>
      <c r="H1313" s="1164"/>
      <c r="I1313" s="1165"/>
      <c r="J1313" s="1166"/>
      <c r="K1313" s="587">
        <f t="shared" si="217"/>
        <v>0</v>
      </c>
      <c r="M1313" s="1163">
        <v>274</v>
      </c>
      <c r="N1313" s="1164"/>
      <c r="O1313" s="1165"/>
      <c r="P1313" s="1166"/>
      <c r="Q1313" s="587">
        <f t="shared" si="218"/>
        <v>0</v>
      </c>
      <c r="S1313" s="1163">
        <v>274</v>
      </c>
      <c r="T1313" s="1164"/>
      <c r="U1313" s="1165"/>
      <c r="V1313" s="1166"/>
      <c r="W1313" s="587">
        <f t="shared" si="219"/>
        <v>0</v>
      </c>
      <c r="Y1313" s="1163">
        <v>274</v>
      </c>
      <c r="Z1313" s="1164"/>
      <c r="AA1313" s="1165"/>
      <c r="AB1313" s="1166"/>
      <c r="AC1313" s="587">
        <f t="shared" si="220"/>
        <v>0</v>
      </c>
      <c r="AE1313" s="1163">
        <v>274</v>
      </c>
      <c r="AF1313" s="1164"/>
      <c r="AG1313" s="1165"/>
      <c r="AH1313" s="1166"/>
      <c r="AI1313" s="587">
        <f t="shared" si="221"/>
        <v>0</v>
      </c>
      <c r="AK1313" s="1163">
        <v>274</v>
      </c>
      <c r="AL1313" s="1164"/>
      <c r="AM1313" s="1165"/>
      <c r="AN1313" s="1166"/>
      <c r="AO1313" s="587">
        <f t="shared" si="222"/>
        <v>0</v>
      </c>
      <c r="AQ1313" s="1163">
        <v>274</v>
      </c>
      <c r="AR1313" s="1164"/>
      <c r="AS1313" s="1165"/>
      <c r="AT1313" s="1166"/>
      <c r="AU1313" s="587">
        <f t="shared" si="223"/>
        <v>0</v>
      </c>
      <c r="AW1313" s="1163">
        <v>274</v>
      </c>
      <c r="AX1313" s="1164"/>
      <c r="AY1313" s="1165"/>
      <c r="AZ1313" s="1166"/>
      <c r="BA1313" s="587">
        <f t="shared" si="224"/>
        <v>0</v>
      </c>
    </row>
    <row r="1314" spans="1:53" s="17" customFormat="1" ht="16.75" hidden="1" customHeight="1" outlineLevel="2">
      <c r="A1314" s="1163">
        <v>275</v>
      </c>
      <c r="B1314" s="1164"/>
      <c r="C1314" s="1165"/>
      <c r="D1314" s="1166"/>
      <c r="E1314" s="587">
        <f t="shared" si="216"/>
        <v>0</v>
      </c>
      <c r="G1314" s="1163">
        <v>275</v>
      </c>
      <c r="H1314" s="1164"/>
      <c r="I1314" s="1165"/>
      <c r="J1314" s="1166"/>
      <c r="K1314" s="587">
        <f t="shared" si="217"/>
        <v>0</v>
      </c>
      <c r="M1314" s="1163">
        <v>275</v>
      </c>
      <c r="N1314" s="1164"/>
      <c r="O1314" s="1165"/>
      <c r="P1314" s="1166"/>
      <c r="Q1314" s="587">
        <f t="shared" si="218"/>
        <v>0</v>
      </c>
      <c r="S1314" s="1163">
        <v>275</v>
      </c>
      <c r="T1314" s="1164"/>
      <c r="U1314" s="1165"/>
      <c r="V1314" s="1166"/>
      <c r="W1314" s="587">
        <f t="shared" si="219"/>
        <v>0</v>
      </c>
      <c r="Y1314" s="1163">
        <v>275</v>
      </c>
      <c r="Z1314" s="1164"/>
      <c r="AA1314" s="1165"/>
      <c r="AB1314" s="1166"/>
      <c r="AC1314" s="587">
        <f t="shared" si="220"/>
        <v>0</v>
      </c>
      <c r="AE1314" s="1163">
        <v>275</v>
      </c>
      <c r="AF1314" s="1164"/>
      <c r="AG1314" s="1165"/>
      <c r="AH1314" s="1166"/>
      <c r="AI1314" s="587">
        <f t="shared" si="221"/>
        <v>0</v>
      </c>
      <c r="AK1314" s="1163">
        <v>275</v>
      </c>
      <c r="AL1314" s="1164"/>
      <c r="AM1314" s="1165"/>
      <c r="AN1314" s="1166"/>
      <c r="AO1314" s="587">
        <f t="shared" si="222"/>
        <v>0</v>
      </c>
      <c r="AQ1314" s="1163">
        <v>275</v>
      </c>
      <c r="AR1314" s="1164"/>
      <c r="AS1314" s="1165"/>
      <c r="AT1314" s="1166"/>
      <c r="AU1314" s="587">
        <f t="shared" si="223"/>
        <v>0</v>
      </c>
      <c r="AW1314" s="1163">
        <v>275</v>
      </c>
      <c r="AX1314" s="1164"/>
      <c r="AY1314" s="1165"/>
      <c r="AZ1314" s="1166"/>
      <c r="BA1314" s="587">
        <f t="shared" si="224"/>
        <v>0</v>
      </c>
    </row>
    <row r="1315" spans="1:53" s="17" customFormat="1" ht="16.75" hidden="1" customHeight="1" outlineLevel="2">
      <c r="A1315" s="1163">
        <v>276</v>
      </c>
      <c r="B1315" s="1164"/>
      <c r="C1315" s="1165"/>
      <c r="D1315" s="1166"/>
      <c r="E1315" s="587">
        <f t="shared" si="216"/>
        <v>0</v>
      </c>
      <c r="G1315" s="1163">
        <v>276</v>
      </c>
      <c r="H1315" s="1164"/>
      <c r="I1315" s="1165"/>
      <c r="J1315" s="1166"/>
      <c r="K1315" s="587">
        <f t="shared" si="217"/>
        <v>0</v>
      </c>
      <c r="M1315" s="1163">
        <v>276</v>
      </c>
      <c r="N1315" s="1164"/>
      <c r="O1315" s="1165"/>
      <c r="P1315" s="1166"/>
      <c r="Q1315" s="587">
        <f t="shared" si="218"/>
        <v>0</v>
      </c>
      <c r="S1315" s="1163">
        <v>276</v>
      </c>
      <c r="T1315" s="1164"/>
      <c r="U1315" s="1165"/>
      <c r="V1315" s="1166"/>
      <c r="W1315" s="587">
        <f t="shared" si="219"/>
        <v>0</v>
      </c>
      <c r="Y1315" s="1163">
        <v>276</v>
      </c>
      <c r="Z1315" s="1164"/>
      <c r="AA1315" s="1165"/>
      <c r="AB1315" s="1166"/>
      <c r="AC1315" s="587">
        <f t="shared" si="220"/>
        <v>0</v>
      </c>
      <c r="AE1315" s="1163">
        <v>276</v>
      </c>
      <c r="AF1315" s="1164"/>
      <c r="AG1315" s="1165"/>
      <c r="AH1315" s="1166"/>
      <c r="AI1315" s="587">
        <f t="shared" si="221"/>
        <v>0</v>
      </c>
      <c r="AK1315" s="1163">
        <v>276</v>
      </c>
      <c r="AL1315" s="1164"/>
      <c r="AM1315" s="1165"/>
      <c r="AN1315" s="1166"/>
      <c r="AO1315" s="587">
        <f t="shared" si="222"/>
        <v>0</v>
      </c>
      <c r="AQ1315" s="1163">
        <v>276</v>
      </c>
      <c r="AR1315" s="1164"/>
      <c r="AS1315" s="1165"/>
      <c r="AT1315" s="1166"/>
      <c r="AU1315" s="587">
        <f t="shared" si="223"/>
        <v>0</v>
      </c>
      <c r="AW1315" s="1163">
        <v>276</v>
      </c>
      <c r="AX1315" s="1164"/>
      <c r="AY1315" s="1165"/>
      <c r="AZ1315" s="1166"/>
      <c r="BA1315" s="587">
        <f t="shared" si="224"/>
        <v>0</v>
      </c>
    </row>
    <row r="1316" spans="1:53" s="17" customFormat="1" ht="16.75" hidden="1" customHeight="1" outlineLevel="2">
      <c r="A1316" s="1163">
        <v>277</v>
      </c>
      <c r="B1316" s="1164"/>
      <c r="C1316" s="1165"/>
      <c r="D1316" s="1166"/>
      <c r="E1316" s="587">
        <f t="shared" si="216"/>
        <v>0</v>
      </c>
      <c r="G1316" s="1163">
        <v>277</v>
      </c>
      <c r="H1316" s="1164"/>
      <c r="I1316" s="1165"/>
      <c r="J1316" s="1166"/>
      <c r="K1316" s="587">
        <f t="shared" si="217"/>
        <v>0</v>
      </c>
      <c r="M1316" s="1163">
        <v>277</v>
      </c>
      <c r="N1316" s="1164"/>
      <c r="O1316" s="1165"/>
      <c r="P1316" s="1166"/>
      <c r="Q1316" s="587">
        <f t="shared" si="218"/>
        <v>0</v>
      </c>
      <c r="S1316" s="1163">
        <v>277</v>
      </c>
      <c r="T1316" s="1164"/>
      <c r="U1316" s="1165"/>
      <c r="V1316" s="1166"/>
      <c r="W1316" s="587">
        <f t="shared" si="219"/>
        <v>0</v>
      </c>
      <c r="Y1316" s="1163">
        <v>277</v>
      </c>
      <c r="Z1316" s="1164"/>
      <c r="AA1316" s="1165"/>
      <c r="AB1316" s="1166"/>
      <c r="AC1316" s="587">
        <f t="shared" si="220"/>
        <v>0</v>
      </c>
      <c r="AE1316" s="1163">
        <v>277</v>
      </c>
      <c r="AF1316" s="1164"/>
      <c r="AG1316" s="1165"/>
      <c r="AH1316" s="1166"/>
      <c r="AI1316" s="587">
        <f t="shared" si="221"/>
        <v>0</v>
      </c>
      <c r="AK1316" s="1163">
        <v>277</v>
      </c>
      <c r="AL1316" s="1164"/>
      <c r="AM1316" s="1165"/>
      <c r="AN1316" s="1166"/>
      <c r="AO1316" s="587">
        <f t="shared" si="222"/>
        <v>0</v>
      </c>
      <c r="AQ1316" s="1163">
        <v>277</v>
      </c>
      <c r="AR1316" s="1164"/>
      <c r="AS1316" s="1165"/>
      <c r="AT1316" s="1166"/>
      <c r="AU1316" s="587">
        <f t="shared" si="223"/>
        <v>0</v>
      </c>
      <c r="AW1316" s="1163">
        <v>277</v>
      </c>
      <c r="AX1316" s="1164"/>
      <c r="AY1316" s="1165"/>
      <c r="AZ1316" s="1166"/>
      <c r="BA1316" s="587">
        <f t="shared" si="224"/>
        <v>0</v>
      </c>
    </row>
    <row r="1317" spans="1:53" s="17" customFormat="1" ht="16.75" hidden="1" customHeight="1" outlineLevel="2">
      <c r="A1317" s="1163">
        <v>278</v>
      </c>
      <c r="B1317" s="1164"/>
      <c r="C1317" s="1165"/>
      <c r="D1317" s="1166"/>
      <c r="E1317" s="587">
        <f t="shared" si="216"/>
        <v>0</v>
      </c>
      <c r="G1317" s="1163">
        <v>278</v>
      </c>
      <c r="H1317" s="1164"/>
      <c r="I1317" s="1165"/>
      <c r="J1317" s="1166"/>
      <c r="K1317" s="587">
        <f t="shared" si="217"/>
        <v>0</v>
      </c>
      <c r="M1317" s="1163">
        <v>278</v>
      </c>
      <c r="N1317" s="1164"/>
      <c r="O1317" s="1165"/>
      <c r="P1317" s="1166"/>
      <c r="Q1317" s="587">
        <f t="shared" si="218"/>
        <v>0</v>
      </c>
      <c r="S1317" s="1163">
        <v>278</v>
      </c>
      <c r="T1317" s="1164"/>
      <c r="U1317" s="1165"/>
      <c r="V1317" s="1166"/>
      <c r="W1317" s="587">
        <f t="shared" si="219"/>
        <v>0</v>
      </c>
      <c r="Y1317" s="1163">
        <v>278</v>
      </c>
      <c r="Z1317" s="1164"/>
      <c r="AA1317" s="1165"/>
      <c r="AB1317" s="1166"/>
      <c r="AC1317" s="587">
        <f t="shared" si="220"/>
        <v>0</v>
      </c>
      <c r="AE1317" s="1163">
        <v>278</v>
      </c>
      <c r="AF1317" s="1164"/>
      <c r="AG1317" s="1165"/>
      <c r="AH1317" s="1166"/>
      <c r="AI1317" s="587">
        <f t="shared" si="221"/>
        <v>0</v>
      </c>
      <c r="AK1317" s="1163">
        <v>278</v>
      </c>
      <c r="AL1317" s="1164"/>
      <c r="AM1317" s="1165"/>
      <c r="AN1317" s="1166"/>
      <c r="AO1317" s="587">
        <f t="shared" si="222"/>
        <v>0</v>
      </c>
      <c r="AQ1317" s="1163">
        <v>278</v>
      </c>
      <c r="AR1317" s="1164"/>
      <c r="AS1317" s="1165"/>
      <c r="AT1317" s="1166"/>
      <c r="AU1317" s="587">
        <f t="shared" si="223"/>
        <v>0</v>
      </c>
      <c r="AW1317" s="1163">
        <v>278</v>
      </c>
      <c r="AX1317" s="1164"/>
      <c r="AY1317" s="1165"/>
      <c r="AZ1317" s="1166"/>
      <c r="BA1317" s="587">
        <f t="shared" si="224"/>
        <v>0</v>
      </c>
    </row>
    <row r="1318" spans="1:53" s="17" customFormat="1" ht="16.75" hidden="1" customHeight="1" outlineLevel="2">
      <c r="A1318" s="1163">
        <v>279</v>
      </c>
      <c r="B1318" s="1164"/>
      <c r="C1318" s="1165"/>
      <c r="D1318" s="1166"/>
      <c r="E1318" s="587">
        <f t="shared" si="216"/>
        <v>0</v>
      </c>
      <c r="G1318" s="1163">
        <v>279</v>
      </c>
      <c r="H1318" s="1164"/>
      <c r="I1318" s="1165"/>
      <c r="J1318" s="1166"/>
      <c r="K1318" s="587">
        <f t="shared" si="217"/>
        <v>0</v>
      </c>
      <c r="M1318" s="1163">
        <v>279</v>
      </c>
      <c r="N1318" s="1164"/>
      <c r="O1318" s="1165"/>
      <c r="P1318" s="1166"/>
      <c r="Q1318" s="587">
        <f t="shared" si="218"/>
        <v>0</v>
      </c>
      <c r="S1318" s="1163">
        <v>279</v>
      </c>
      <c r="T1318" s="1164"/>
      <c r="U1318" s="1165"/>
      <c r="V1318" s="1166"/>
      <c r="W1318" s="587">
        <f t="shared" si="219"/>
        <v>0</v>
      </c>
      <c r="Y1318" s="1163">
        <v>279</v>
      </c>
      <c r="Z1318" s="1164"/>
      <c r="AA1318" s="1165"/>
      <c r="AB1318" s="1166"/>
      <c r="AC1318" s="587">
        <f t="shared" si="220"/>
        <v>0</v>
      </c>
      <c r="AE1318" s="1163">
        <v>279</v>
      </c>
      <c r="AF1318" s="1164"/>
      <c r="AG1318" s="1165"/>
      <c r="AH1318" s="1166"/>
      <c r="AI1318" s="587">
        <f t="shared" si="221"/>
        <v>0</v>
      </c>
      <c r="AK1318" s="1163">
        <v>279</v>
      </c>
      <c r="AL1318" s="1164"/>
      <c r="AM1318" s="1165"/>
      <c r="AN1318" s="1166"/>
      <c r="AO1318" s="587">
        <f t="shared" si="222"/>
        <v>0</v>
      </c>
      <c r="AQ1318" s="1163">
        <v>279</v>
      </c>
      <c r="AR1318" s="1164"/>
      <c r="AS1318" s="1165"/>
      <c r="AT1318" s="1166"/>
      <c r="AU1318" s="587">
        <f t="shared" si="223"/>
        <v>0</v>
      </c>
      <c r="AW1318" s="1163">
        <v>279</v>
      </c>
      <c r="AX1318" s="1164"/>
      <c r="AY1318" s="1165"/>
      <c r="AZ1318" s="1166"/>
      <c r="BA1318" s="587">
        <f t="shared" si="224"/>
        <v>0</v>
      </c>
    </row>
    <row r="1319" spans="1:53" s="17" customFormat="1" ht="16.75" hidden="1" customHeight="1" outlineLevel="2">
      <c r="A1319" s="1163">
        <v>280</v>
      </c>
      <c r="B1319" s="1164"/>
      <c r="C1319" s="1165"/>
      <c r="D1319" s="1166"/>
      <c r="E1319" s="587">
        <f t="shared" si="216"/>
        <v>0</v>
      </c>
      <c r="G1319" s="1163">
        <v>280</v>
      </c>
      <c r="H1319" s="1164"/>
      <c r="I1319" s="1165"/>
      <c r="J1319" s="1166"/>
      <c r="K1319" s="587">
        <f t="shared" si="217"/>
        <v>0</v>
      </c>
      <c r="M1319" s="1163">
        <v>280</v>
      </c>
      <c r="N1319" s="1164"/>
      <c r="O1319" s="1165"/>
      <c r="P1319" s="1166"/>
      <c r="Q1319" s="587">
        <f t="shared" si="218"/>
        <v>0</v>
      </c>
      <c r="S1319" s="1163">
        <v>280</v>
      </c>
      <c r="T1319" s="1164"/>
      <c r="U1319" s="1165"/>
      <c r="V1319" s="1166"/>
      <c r="W1319" s="587">
        <f t="shared" si="219"/>
        <v>0</v>
      </c>
      <c r="Y1319" s="1163">
        <v>280</v>
      </c>
      <c r="Z1319" s="1164"/>
      <c r="AA1319" s="1165"/>
      <c r="AB1319" s="1166"/>
      <c r="AC1319" s="587">
        <f t="shared" si="220"/>
        <v>0</v>
      </c>
      <c r="AE1319" s="1163">
        <v>280</v>
      </c>
      <c r="AF1319" s="1164"/>
      <c r="AG1319" s="1165"/>
      <c r="AH1319" s="1166"/>
      <c r="AI1319" s="587">
        <f t="shared" si="221"/>
        <v>0</v>
      </c>
      <c r="AK1319" s="1163">
        <v>280</v>
      </c>
      <c r="AL1319" s="1164"/>
      <c r="AM1319" s="1165"/>
      <c r="AN1319" s="1166"/>
      <c r="AO1319" s="587">
        <f t="shared" si="222"/>
        <v>0</v>
      </c>
      <c r="AQ1319" s="1163">
        <v>280</v>
      </c>
      <c r="AR1319" s="1164"/>
      <c r="AS1319" s="1165"/>
      <c r="AT1319" s="1166"/>
      <c r="AU1319" s="587">
        <f t="shared" si="223"/>
        <v>0</v>
      </c>
      <c r="AW1319" s="1163">
        <v>280</v>
      </c>
      <c r="AX1319" s="1164"/>
      <c r="AY1319" s="1165"/>
      <c r="AZ1319" s="1166"/>
      <c r="BA1319" s="587">
        <f t="shared" si="224"/>
        <v>0</v>
      </c>
    </row>
    <row r="1320" spans="1:53" s="17" customFormat="1" ht="16.75" hidden="1" customHeight="1" outlineLevel="2">
      <c r="A1320" s="1163">
        <v>281</v>
      </c>
      <c r="B1320" s="1164"/>
      <c r="C1320" s="1165"/>
      <c r="D1320" s="1166"/>
      <c r="E1320" s="587">
        <f t="shared" si="216"/>
        <v>0</v>
      </c>
      <c r="G1320" s="1163">
        <v>281</v>
      </c>
      <c r="H1320" s="1164"/>
      <c r="I1320" s="1165"/>
      <c r="J1320" s="1166"/>
      <c r="K1320" s="587">
        <f t="shared" si="217"/>
        <v>0</v>
      </c>
      <c r="M1320" s="1163">
        <v>281</v>
      </c>
      <c r="N1320" s="1164"/>
      <c r="O1320" s="1165"/>
      <c r="P1320" s="1166"/>
      <c r="Q1320" s="587">
        <f t="shared" si="218"/>
        <v>0</v>
      </c>
      <c r="S1320" s="1163">
        <v>281</v>
      </c>
      <c r="T1320" s="1164"/>
      <c r="U1320" s="1165"/>
      <c r="V1320" s="1166"/>
      <c r="W1320" s="587">
        <f t="shared" si="219"/>
        <v>0</v>
      </c>
      <c r="Y1320" s="1163">
        <v>281</v>
      </c>
      <c r="Z1320" s="1164"/>
      <c r="AA1320" s="1165"/>
      <c r="AB1320" s="1166"/>
      <c r="AC1320" s="587">
        <f t="shared" si="220"/>
        <v>0</v>
      </c>
      <c r="AE1320" s="1163">
        <v>281</v>
      </c>
      <c r="AF1320" s="1164"/>
      <c r="AG1320" s="1165"/>
      <c r="AH1320" s="1166"/>
      <c r="AI1320" s="587">
        <f t="shared" si="221"/>
        <v>0</v>
      </c>
      <c r="AK1320" s="1163">
        <v>281</v>
      </c>
      <c r="AL1320" s="1164"/>
      <c r="AM1320" s="1165"/>
      <c r="AN1320" s="1166"/>
      <c r="AO1320" s="587">
        <f t="shared" si="222"/>
        <v>0</v>
      </c>
      <c r="AQ1320" s="1163">
        <v>281</v>
      </c>
      <c r="AR1320" s="1164"/>
      <c r="AS1320" s="1165"/>
      <c r="AT1320" s="1166"/>
      <c r="AU1320" s="587">
        <f t="shared" si="223"/>
        <v>0</v>
      </c>
      <c r="AW1320" s="1163">
        <v>281</v>
      </c>
      <c r="AX1320" s="1164"/>
      <c r="AY1320" s="1165"/>
      <c r="AZ1320" s="1166"/>
      <c r="BA1320" s="587">
        <f t="shared" si="224"/>
        <v>0</v>
      </c>
    </row>
    <row r="1321" spans="1:53" s="17" customFormat="1" ht="16.75" hidden="1" customHeight="1" outlineLevel="2">
      <c r="A1321" s="1163">
        <v>282</v>
      </c>
      <c r="B1321" s="1164"/>
      <c r="C1321" s="1165"/>
      <c r="D1321" s="1166"/>
      <c r="E1321" s="587">
        <f t="shared" si="216"/>
        <v>0</v>
      </c>
      <c r="G1321" s="1163">
        <v>282</v>
      </c>
      <c r="H1321" s="1164"/>
      <c r="I1321" s="1165"/>
      <c r="J1321" s="1166"/>
      <c r="K1321" s="587">
        <f t="shared" si="217"/>
        <v>0</v>
      </c>
      <c r="M1321" s="1163">
        <v>282</v>
      </c>
      <c r="N1321" s="1164"/>
      <c r="O1321" s="1165"/>
      <c r="P1321" s="1166"/>
      <c r="Q1321" s="587">
        <f t="shared" si="218"/>
        <v>0</v>
      </c>
      <c r="S1321" s="1163">
        <v>282</v>
      </c>
      <c r="T1321" s="1164"/>
      <c r="U1321" s="1165"/>
      <c r="V1321" s="1166"/>
      <c r="W1321" s="587">
        <f t="shared" si="219"/>
        <v>0</v>
      </c>
      <c r="Y1321" s="1163">
        <v>282</v>
      </c>
      <c r="Z1321" s="1164"/>
      <c r="AA1321" s="1165"/>
      <c r="AB1321" s="1166"/>
      <c r="AC1321" s="587">
        <f t="shared" si="220"/>
        <v>0</v>
      </c>
      <c r="AE1321" s="1163">
        <v>282</v>
      </c>
      <c r="AF1321" s="1164"/>
      <c r="AG1321" s="1165"/>
      <c r="AH1321" s="1166"/>
      <c r="AI1321" s="587">
        <f t="shared" si="221"/>
        <v>0</v>
      </c>
      <c r="AK1321" s="1163">
        <v>282</v>
      </c>
      <c r="AL1321" s="1164"/>
      <c r="AM1321" s="1165"/>
      <c r="AN1321" s="1166"/>
      <c r="AO1321" s="587">
        <f t="shared" si="222"/>
        <v>0</v>
      </c>
      <c r="AQ1321" s="1163">
        <v>282</v>
      </c>
      <c r="AR1321" s="1164"/>
      <c r="AS1321" s="1165"/>
      <c r="AT1321" s="1166"/>
      <c r="AU1321" s="587">
        <f t="shared" si="223"/>
        <v>0</v>
      </c>
      <c r="AW1321" s="1163">
        <v>282</v>
      </c>
      <c r="AX1321" s="1164"/>
      <c r="AY1321" s="1165"/>
      <c r="AZ1321" s="1166"/>
      <c r="BA1321" s="587">
        <f t="shared" si="224"/>
        <v>0</v>
      </c>
    </row>
    <row r="1322" spans="1:53" s="17" customFormat="1" ht="16.75" hidden="1" customHeight="1" outlineLevel="2">
      <c r="A1322" s="1163">
        <v>283</v>
      </c>
      <c r="B1322" s="1164"/>
      <c r="C1322" s="1165"/>
      <c r="D1322" s="1166"/>
      <c r="E1322" s="587">
        <f t="shared" si="216"/>
        <v>0</v>
      </c>
      <c r="G1322" s="1163">
        <v>283</v>
      </c>
      <c r="H1322" s="1164"/>
      <c r="I1322" s="1165"/>
      <c r="J1322" s="1166"/>
      <c r="K1322" s="587">
        <f t="shared" si="217"/>
        <v>0</v>
      </c>
      <c r="M1322" s="1163">
        <v>283</v>
      </c>
      <c r="N1322" s="1164"/>
      <c r="O1322" s="1165"/>
      <c r="P1322" s="1166"/>
      <c r="Q1322" s="587">
        <f t="shared" si="218"/>
        <v>0</v>
      </c>
      <c r="S1322" s="1163">
        <v>283</v>
      </c>
      <c r="T1322" s="1164"/>
      <c r="U1322" s="1165"/>
      <c r="V1322" s="1166"/>
      <c r="W1322" s="587">
        <f t="shared" si="219"/>
        <v>0</v>
      </c>
      <c r="Y1322" s="1163">
        <v>283</v>
      </c>
      <c r="Z1322" s="1164"/>
      <c r="AA1322" s="1165"/>
      <c r="AB1322" s="1166"/>
      <c r="AC1322" s="587">
        <f t="shared" si="220"/>
        <v>0</v>
      </c>
      <c r="AE1322" s="1163">
        <v>283</v>
      </c>
      <c r="AF1322" s="1164"/>
      <c r="AG1322" s="1165"/>
      <c r="AH1322" s="1166"/>
      <c r="AI1322" s="587">
        <f t="shared" si="221"/>
        <v>0</v>
      </c>
      <c r="AK1322" s="1163">
        <v>283</v>
      </c>
      <c r="AL1322" s="1164"/>
      <c r="AM1322" s="1165"/>
      <c r="AN1322" s="1166"/>
      <c r="AO1322" s="587">
        <f t="shared" si="222"/>
        <v>0</v>
      </c>
      <c r="AQ1322" s="1163">
        <v>283</v>
      </c>
      <c r="AR1322" s="1164"/>
      <c r="AS1322" s="1165"/>
      <c r="AT1322" s="1166"/>
      <c r="AU1322" s="587">
        <f t="shared" si="223"/>
        <v>0</v>
      </c>
      <c r="AW1322" s="1163">
        <v>283</v>
      </c>
      <c r="AX1322" s="1164"/>
      <c r="AY1322" s="1165"/>
      <c r="AZ1322" s="1166"/>
      <c r="BA1322" s="587">
        <f t="shared" si="224"/>
        <v>0</v>
      </c>
    </row>
    <row r="1323" spans="1:53" s="17" customFormat="1" ht="16.75" hidden="1" customHeight="1" outlineLevel="2">
      <c r="A1323" s="1163">
        <v>284</v>
      </c>
      <c r="B1323" s="1164"/>
      <c r="C1323" s="1165"/>
      <c r="D1323" s="1166"/>
      <c r="E1323" s="587">
        <f t="shared" si="216"/>
        <v>0</v>
      </c>
      <c r="G1323" s="1163">
        <v>284</v>
      </c>
      <c r="H1323" s="1164"/>
      <c r="I1323" s="1165"/>
      <c r="J1323" s="1166"/>
      <c r="K1323" s="587">
        <f t="shared" si="217"/>
        <v>0</v>
      </c>
      <c r="M1323" s="1163">
        <v>284</v>
      </c>
      <c r="N1323" s="1164"/>
      <c r="O1323" s="1165"/>
      <c r="P1323" s="1166"/>
      <c r="Q1323" s="587">
        <f t="shared" si="218"/>
        <v>0</v>
      </c>
      <c r="S1323" s="1163">
        <v>284</v>
      </c>
      <c r="T1323" s="1164"/>
      <c r="U1323" s="1165"/>
      <c r="V1323" s="1166"/>
      <c r="W1323" s="587">
        <f t="shared" si="219"/>
        <v>0</v>
      </c>
      <c r="Y1323" s="1163">
        <v>284</v>
      </c>
      <c r="Z1323" s="1164"/>
      <c r="AA1323" s="1165"/>
      <c r="AB1323" s="1166"/>
      <c r="AC1323" s="587">
        <f t="shared" si="220"/>
        <v>0</v>
      </c>
      <c r="AE1323" s="1163">
        <v>284</v>
      </c>
      <c r="AF1323" s="1164"/>
      <c r="AG1323" s="1165"/>
      <c r="AH1323" s="1166"/>
      <c r="AI1323" s="587">
        <f t="shared" si="221"/>
        <v>0</v>
      </c>
      <c r="AK1323" s="1163">
        <v>284</v>
      </c>
      <c r="AL1323" s="1164"/>
      <c r="AM1323" s="1165"/>
      <c r="AN1323" s="1166"/>
      <c r="AO1323" s="587">
        <f t="shared" si="222"/>
        <v>0</v>
      </c>
      <c r="AQ1323" s="1163">
        <v>284</v>
      </c>
      <c r="AR1323" s="1164"/>
      <c r="AS1323" s="1165"/>
      <c r="AT1323" s="1166"/>
      <c r="AU1323" s="587">
        <f t="shared" si="223"/>
        <v>0</v>
      </c>
      <c r="AW1323" s="1163">
        <v>284</v>
      </c>
      <c r="AX1323" s="1164"/>
      <c r="AY1323" s="1165"/>
      <c r="AZ1323" s="1166"/>
      <c r="BA1323" s="587">
        <f t="shared" si="224"/>
        <v>0</v>
      </c>
    </row>
    <row r="1324" spans="1:53" s="17" customFormat="1" ht="16.75" hidden="1" customHeight="1" outlineLevel="2">
      <c r="A1324" s="1163">
        <v>285</v>
      </c>
      <c r="B1324" s="1164"/>
      <c r="C1324" s="1165"/>
      <c r="D1324" s="1166"/>
      <c r="E1324" s="587">
        <f t="shared" si="216"/>
        <v>0</v>
      </c>
      <c r="G1324" s="1163">
        <v>285</v>
      </c>
      <c r="H1324" s="1164"/>
      <c r="I1324" s="1165"/>
      <c r="J1324" s="1166"/>
      <c r="K1324" s="587">
        <f t="shared" si="217"/>
        <v>0</v>
      </c>
      <c r="M1324" s="1163">
        <v>285</v>
      </c>
      <c r="N1324" s="1164"/>
      <c r="O1324" s="1165"/>
      <c r="P1324" s="1166"/>
      <c r="Q1324" s="587">
        <f t="shared" si="218"/>
        <v>0</v>
      </c>
      <c r="S1324" s="1163">
        <v>285</v>
      </c>
      <c r="T1324" s="1164"/>
      <c r="U1324" s="1165"/>
      <c r="V1324" s="1166"/>
      <c r="W1324" s="587">
        <f t="shared" si="219"/>
        <v>0</v>
      </c>
      <c r="Y1324" s="1163">
        <v>285</v>
      </c>
      <c r="Z1324" s="1164"/>
      <c r="AA1324" s="1165"/>
      <c r="AB1324" s="1166"/>
      <c r="AC1324" s="587">
        <f t="shared" si="220"/>
        <v>0</v>
      </c>
      <c r="AE1324" s="1163">
        <v>285</v>
      </c>
      <c r="AF1324" s="1164"/>
      <c r="AG1324" s="1165"/>
      <c r="AH1324" s="1166"/>
      <c r="AI1324" s="587">
        <f t="shared" si="221"/>
        <v>0</v>
      </c>
      <c r="AK1324" s="1163">
        <v>285</v>
      </c>
      <c r="AL1324" s="1164"/>
      <c r="AM1324" s="1165"/>
      <c r="AN1324" s="1166"/>
      <c r="AO1324" s="587">
        <f t="shared" si="222"/>
        <v>0</v>
      </c>
      <c r="AQ1324" s="1163">
        <v>285</v>
      </c>
      <c r="AR1324" s="1164"/>
      <c r="AS1324" s="1165"/>
      <c r="AT1324" s="1166"/>
      <c r="AU1324" s="587">
        <f t="shared" si="223"/>
        <v>0</v>
      </c>
      <c r="AW1324" s="1163">
        <v>285</v>
      </c>
      <c r="AX1324" s="1164"/>
      <c r="AY1324" s="1165"/>
      <c r="AZ1324" s="1166"/>
      <c r="BA1324" s="587">
        <f t="shared" si="224"/>
        <v>0</v>
      </c>
    </row>
    <row r="1325" spans="1:53" s="17" customFormat="1" ht="16.75" hidden="1" customHeight="1" outlineLevel="2">
      <c r="A1325" s="1163">
        <v>286</v>
      </c>
      <c r="B1325" s="1164"/>
      <c r="C1325" s="1165"/>
      <c r="D1325" s="1166"/>
      <c r="E1325" s="587">
        <f t="shared" si="216"/>
        <v>0</v>
      </c>
      <c r="G1325" s="1163">
        <v>286</v>
      </c>
      <c r="H1325" s="1164"/>
      <c r="I1325" s="1165"/>
      <c r="J1325" s="1166"/>
      <c r="K1325" s="587">
        <f t="shared" si="217"/>
        <v>0</v>
      </c>
      <c r="M1325" s="1163">
        <v>286</v>
      </c>
      <c r="N1325" s="1164"/>
      <c r="O1325" s="1165"/>
      <c r="P1325" s="1166"/>
      <c r="Q1325" s="587">
        <f t="shared" si="218"/>
        <v>0</v>
      </c>
      <c r="S1325" s="1163">
        <v>286</v>
      </c>
      <c r="T1325" s="1164"/>
      <c r="U1325" s="1165"/>
      <c r="V1325" s="1166"/>
      <c r="W1325" s="587">
        <f t="shared" si="219"/>
        <v>0</v>
      </c>
      <c r="Y1325" s="1163">
        <v>286</v>
      </c>
      <c r="Z1325" s="1164"/>
      <c r="AA1325" s="1165"/>
      <c r="AB1325" s="1166"/>
      <c r="AC1325" s="587">
        <f t="shared" si="220"/>
        <v>0</v>
      </c>
      <c r="AE1325" s="1163">
        <v>286</v>
      </c>
      <c r="AF1325" s="1164"/>
      <c r="AG1325" s="1165"/>
      <c r="AH1325" s="1166"/>
      <c r="AI1325" s="587">
        <f t="shared" si="221"/>
        <v>0</v>
      </c>
      <c r="AK1325" s="1163">
        <v>286</v>
      </c>
      <c r="AL1325" s="1164"/>
      <c r="AM1325" s="1165"/>
      <c r="AN1325" s="1166"/>
      <c r="AO1325" s="587">
        <f t="shared" si="222"/>
        <v>0</v>
      </c>
      <c r="AQ1325" s="1163">
        <v>286</v>
      </c>
      <c r="AR1325" s="1164"/>
      <c r="AS1325" s="1165"/>
      <c r="AT1325" s="1166"/>
      <c r="AU1325" s="587">
        <f t="shared" si="223"/>
        <v>0</v>
      </c>
      <c r="AW1325" s="1163">
        <v>286</v>
      </c>
      <c r="AX1325" s="1164"/>
      <c r="AY1325" s="1165"/>
      <c r="AZ1325" s="1166"/>
      <c r="BA1325" s="587">
        <f t="shared" si="224"/>
        <v>0</v>
      </c>
    </row>
    <row r="1326" spans="1:53" s="17" customFormat="1" ht="16.75" hidden="1" customHeight="1" outlineLevel="2">
      <c r="A1326" s="1163">
        <v>287</v>
      </c>
      <c r="B1326" s="1164"/>
      <c r="C1326" s="1165"/>
      <c r="D1326" s="1166"/>
      <c r="E1326" s="587">
        <f t="shared" si="216"/>
        <v>0</v>
      </c>
      <c r="G1326" s="1163">
        <v>287</v>
      </c>
      <c r="H1326" s="1164"/>
      <c r="I1326" s="1165"/>
      <c r="J1326" s="1166"/>
      <c r="K1326" s="587">
        <f t="shared" si="217"/>
        <v>0</v>
      </c>
      <c r="M1326" s="1163">
        <v>287</v>
      </c>
      <c r="N1326" s="1164"/>
      <c r="O1326" s="1165"/>
      <c r="P1326" s="1166"/>
      <c r="Q1326" s="587">
        <f t="shared" si="218"/>
        <v>0</v>
      </c>
      <c r="S1326" s="1163">
        <v>287</v>
      </c>
      <c r="T1326" s="1164"/>
      <c r="U1326" s="1165"/>
      <c r="V1326" s="1166"/>
      <c r="W1326" s="587">
        <f t="shared" si="219"/>
        <v>0</v>
      </c>
      <c r="Y1326" s="1163">
        <v>287</v>
      </c>
      <c r="Z1326" s="1164"/>
      <c r="AA1326" s="1165"/>
      <c r="AB1326" s="1166"/>
      <c r="AC1326" s="587">
        <f t="shared" si="220"/>
        <v>0</v>
      </c>
      <c r="AE1326" s="1163">
        <v>287</v>
      </c>
      <c r="AF1326" s="1164"/>
      <c r="AG1326" s="1165"/>
      <c r="AH1326" s="1166"/>
      <c r="AI1326" s="587">
        <f t="shared" si="221"/>
        <v>0</v>
      </c>
      <c r="AK1326" s="1163">
        <v>287</v>
      </c>
      <c r="AL1326" s="1164"/>
      <c r="AM1326" s="1165"/>
      <c r="AN1326" s="1166"/>
      <c r="AO1326" s="587">
        <f t="shared" si="222"/>
        <v>0</v>
      </c>
      <c r="AQ1326" s="1163">
        <v>287</v>
      </c>
      <c r="AR1326" s="1164"/>
      <c r="AS1326" s="1165"/>
      <c r="AT1326" s="1166"/>
      <c r="AU1326" s="587">
        <f t="shared" si="223"/>
        <v>0</v>
      </c>
      <c r="AW1326" s="1163">
        <v>287</v>
      </c>
      <c r="AX1326" s="1164"/>
      <c r="AY1326" s="1165"/>
      <c r="AZ1326" s="1166"/>
      <c r="BA1326" s="587">
        <f t="shared" si="224"/>
        <v>0</v>
      </c>
    </row>
    <row r="1327" spans="1:53" s="17" customFormat="1" ht="16.75" hidden="1" customHeight="1" outlineLevel="2">
      <c r="A1327" s="1163">
        <v>288</v>
      </c>
      <c r="B1327" s="1164"/>
      <c r="C1327" s="1165"/>
      <c r="D1327" s="1166"/>
      <c r="E1327" s="587">
        <f t="shared" si="216"/>
        <v>0</v>
      </c>
      <c r="G1327" s="1163">
        <v>288</v>
      </c>
      <c r="H1327" s="1164"/>
      <c r="I1327" s="1165"/>
      <c r="J1327" s="1166"/>
      <c r="K1327" s="587">
        <f t="shared" si="217"/>
        <v>0</v>
      </c>
      <c r="M1327" s="1163">
        <v>288</v>
      </c>
      <c r="N1327" s="1164"/>
      <c r="O1327" s="1165"/>
      <c r="P1327" s="1166"/>
      <c r="Q1327" s="587">
        <f t="shared" si="218"/>
        <v>0</v>
      </c>
      <c r="S1327" s="1163">
        <v>288</v>
      </c>
      <c r="T1327" s="1164"/>
      <c r="U1327" s="1165"/>
      <c r="V1327" s="1166"/>
      <c r="W1327" s="587">
        <f t="shared" si="219"/>
        <v>0</v>
      </c>
      <c r="Y1327" s="1163">
        <v>288</v>
      </c>
      <c r="Z1327" s="1164"/>
      <c r="AA1327" s="1165"/>
      <c r="AB1327" s="1166"/>
      <c r="AC1327" s="587">
        <f t="shared" si="220"/>
        <v>0</v>
      </c>
      <c r="AE1327" s="1163">
        <v>288</v>
      </c>
      <c r="AF1327" s="1164"/>
      <c r="AG1327" s="1165"/>
      <c r="AH1327" s="1166"/>
      <c r="AI1327" s="587">
        <f t="shared" si="221"/>
        <v>0</v>
      </c>
      <c r="AK1327" s="1163">
        <v>288</v>
      </c>
      <c r="AL1327" s="1164"/>
      <c r="AM1327" s="1165"/>
      <c r="AN1327" s="1166"/>
      <c r="AO1327" s="587">
        <f t="shared" si="222"/>
        <v>0</v>
      </c>
      <c r="AQ1327" s="1163">
        <v>288</v>
      </c>
      <c r="AR1327" s="1164"/>
      <c r="AS1327" s="1165"/>
      <c r="AT1327" s="1166"/>
      <c r="AU1327" s="587">
        <f t="shared" si="223"/>
        <v>0</v>
      </c>
      <c r="AW1327" s="1163">
        <v>288</v>
      </c>
      <c r="AX1327" s="1164"/>
      <c r="AY1327" s="1165"/>
      <c r="AZ1327" s="1166"/>
      <c r="BA1327" s="587">
        <f t="shared" si="224"/>
        <v>0</v>
      </c>
    </row>
    <row r="1328" spans="1:53" s="17" customFormat="1" ht="16.75" hidden="1" customHeight="1" outlineLevel="2">
      <c r="A1328" s="1163">
        <v>289</v>
      </c>
      <c r="B1328" s="1164"/>
      <c r="C1328" s="1165"/>
      <c r="D1328" s="1166"/>
      <c r="E1328" s="587">
        <f t="shared" si="216"/>
        <v>0</v>
      </c>
      <c r="G1328" s="1163">
        <v>289</v>
      </c>
      <c r="H1328" s="1164"/>
      <c r="I1328" s="1165"/>
      <c r="J1328" s="1166"/>
      <c r="K1328" s="587">
        <f t="shared" si="217"/>
        <v>0</v>
      </c>
      <c r="M1328" s="1163">
        <v>289</v>
      </c>
      <c r="N1328" s="1164"/>
      <c r="O1328" s="1165"/>
      <c r="P1328" s="1166"/>
      <c r="Q1328" s="587">
        <f t="shared" si="218"/>
        <v>0</v>
      </c>
      <c r="S1328" s="1163">
        <v>289</v>
      </c>
      <c r="T1328" s="1164"/>
      <c r="U1328" s="1165"/>
      <c r="V1328" s="1166"/>
      <c r="W1328" s="587">
        <f t="shared" si="219"/>
        <v>0</v>
      </c>
      <c r="Y1328" s="1163">
        <v>289</v>
      </c>
      <c r="Z1328" s="1164"/>
      <c r="AA1328" s="1165"/>
      <c r="AB1328" s="1166"/>
      <c r="AC1328" s="587">
        <f t="shared" si="220"/>
        <v>0</v>
      </c>
      <c r="AE1328" s="1163">
        <v>289</v>
      </c>
      <c r="AF1328" s="1164"/>
      <c r="AG1328" s="1165"/>
      <c r="AH1328" s="1166"/>
      <c r="AI1328" s="587">
        <f t="shared" si="221"/>
        <v>0</v>
      </c>
      <c r="AK1328" s="1163">
        <v>289</v>
      </c>
      <c r="AL1328" s="1164"/>
      <c r="AM1328" s="1165"/>
      <c r="AN1328" s="1166"/>
      <c r="AO1328" s="587">
        <f t="shared" si="222"/>
        <v>0</v>
      </c>
      <c r="AQ1328" s="1163">
        <v>289</v>
      </c>
      <c r="AR1328" s="1164"/>
      <c r="AS1328" s="1165"/>
      <c r="AT1328" s="1166"/>
      <c r="AU1328" s="587">
        <f t="shared" si="223"/>
        <v>0</v>
      </c>
      <c r="AW1328" s="1163">
        <v>289</v>
      </c>
      <c r="AX1328" s="1164"/>
      <c r="AY1328" s="1165"/>
      <c r="AZ1328" s="1166"/>
      <c r="BA1328" s="587">
        <f t="shared" si="224"/>
        <v>0</v>
      </c>
    </row>
    <row r="1329" spans="1:53" s="17" customFormat="1" ht="16.75" hidden="1" customHeight="1" outlineLevel="2">
      <c r="A1329" s="1163">
        <v>290</v>
      </c>
      <c r="B1329" s="1164"/>
      <c r="C1329" s="1165"/>
      <c r="D1329" s="1166"/>
      <c r="E1329" s="587">
        <f t="shared" si="216"/>
        <v>0</v>
      </c>
      <c r="G1329" s="1163">
        <v>290</v>
      </c>
      <c r="H1329" s="1164"/>
      <c r="I1329" s="1165"/>
      <c r="J1329" s="1166"/>
      <c r="K1329" s="587">
        <f t="shared" si="217"/>
        <v>0</v>
      </c>
      <c r="M1329" s="1163">
        <v>290</v>
      </c>
      <c r="N1329" s="1164"/>
      <c r="O1329" s="1165"/>
      <c r="P1329" s="1166"/>
      <c r="Q1329" s="587">
        <f t="shared" si="218"/>
        <v>0</v>
      </c>
      <c r="S1329" s="1163">
        <v>290</v>
      </c>
      <c r="T1329" s="1164"/>
      <c r="U1329" s="1165"/>
      <c r="V1329" s="1166"/>
      <c r="W1329" s="587">
        <f t="shared" si="219"/>
        <v>0</v>
      </c>
      <c r="Y1329" s="1163">
        <v>290</v>
      </c>
      <c r="Z1329" s="1164"/>
      <c r="AA1329" s="1165"/>
      <c r="AB1329" s="1166"/>
      <c r="AC1329" s="587">
        <f t="shared" si="220"/>
        <v>0</v>
      </c>
      <c r="AE1329" s="1163">
        <v>290</v>
      </c>
      <c r="AF1329" s="1164"/>
      <c r="AG1329" s="1165"/>
      <c r="AH1329" s="1166"/>
      <c r="AI1329" s="587">
        <f t="shared" si="221"/>
        <v>0</v>
      </c>
      <c r="AK1329" s="1163">
        <v>290</v>
      </c>
      <c r="AL1329" s="1164"/>
      <c r="AM1329" s="1165"/>
      <c r="AN1329" s="1166"/>
      <c r="AO1329" s="587">
        <f t="shared" si="222"/>
        <v>0</v>
      </c>
      <c r="AQ1329" s="1163">
        <v>290</v>
      </c>
      <c r="AR1329" s="1164"/>
      <c r="AS1329" s="1165"/>
      <c r="AT1329" s="1166"/>
      <c r="AU1329" s="587">
        <f t="shared" si="223"/>
        <v>0</v>
      </c>
      <c r="AW1329" s="1163">
        <v>290</v>
      </c>
      <c r="AX1329" s="1164"/>
      <c r="AY1329" s="1165"/>
      <c r="AZ1329" s="1166"/>
      <c r="BA1329" s="587">
        <f t="shared" si="224"/>
        <v>0</v>
      </c>
    </row>
    <row r="1330" spans="1:53" s="17" customFormat="1" ht="16.75" hidden="1" customHeight="1" outlineLevel="2">
      <c r="A1330" s="1163">
        <v>291</v>
      </c>
      <c r="B1330" s="1164"/>
      <c r="C1330" s="1165"/>
      <c r="D1330" s="1166"/>
      <c r="E1330" s="587">
        <f t="shared" si="216"/>
        <v>0</v>
      </c>
      <c r="G1330" s="1163">
        <v>291</v>
      </c>
      <c r="H1330" s="1164"/>
      <c r="I1330" s="1165"/>
      <c r="J1330" s="1166"/>
      <c r="K1330" s="587">
        <f t="shared" si="217"/>
        <v>0</v>
      </c>
      <c r="M1330" s="1163">
        <v>291</v>
      </c>
      <c r="N1330" s="1164"/>
      <c r="O1330" s="1165"/>
      <c r="P1330" s="1166"/>
      <c r="Q1330" s="587">
        <f t="shared" si="218"/>
        <v>0</v>
      </c>
      <c r="S1330" s="1163">
        <v>291</v>
      </c>
      <c r="T1330" s="1164"/>
      <c r="U1330" s="1165"/>
      <c r="V1330" s="1166"/>
      <c r="W1330" s="587">
        <f t="shared" si="219"/>
        <v>0</v>
      </c>
      <c r="Y1330" s="1163">
        <v>291</v>
      </c>
      <c r="Z1330" s="1164"/>
      <c r="AA1330" s="1165"/>
      <c r="AB1330" s="1166"/>
      <c r="AC1330" s="587">
        <f t="shared" si="220"/>
        <v>0</v>
      </c>
      <c r="AE1330" s="1163">
        <v>291</v>
      </c>
      <c r="AF1330" s="1164"/>
      <c r="AG1330" s="1165"/>
      <c r="AH1330" s="1166"/>
      <c r="AI1330" s="587">
        <f t="shared" si="221"/>
        <v>0</v>
      </c>
      <c r="AK1330" s="1163">
        <v>291</v>
      </c>
      <c r="AL1330" s="1164"/>
      <c r="AM1330" s="1165"/>
      <c r="AN1330" s="1166"/>
      <c r="AO1330" s="587">
        <f t="shared" si="222"/>
        <v>0</v>
      </c>
      <c r="AQ1330" s="1163">
        <v>291</v>
      </c>
      <c r="AR1330" s="1164"/>
      <c r="AS1330" s="1165"/>
      <c r="AT1330" s="1166"/>
      <c r="AU1330" s="587">
        <f t="shared" si="223"/>
        <v>0</v>
      </c>
      <c r="AW1330" s="1163">
        <v>291</v>
      </c>
      <c r="AX1330" s="1164"/>
      <c r="AY1330" s="1165"/>
      <c r="AZ1330" s="1166"/>
      <c r="BA1330" s="587">
        <f t="shared" si="224"/>
        <v>0</v>
      </c>
    </row>
    <row r="1331" spans="1:53" s="17" customFormat="1" ht="16.75" hidden="1" customHeight="1" outlineLevel="2">
      <c r="A1331" s="1163">
        <v>292</v>
      </c>
      <c r="B1331" s="1164"/>
      <c r="C1331" s="1165"/>
      <c r="D1331" s="1166"/>
      <c r="E1331" s="587">
        <f t="shared" si="216"/>
        <v>0</v>
      </c>
      <c r="G1331" s="1163">
        <v>292</v>
      </c>
      <c r="H1331" s="1164"/>
      <c r="I1331" s="1165"/>
      <c r="J1331" s="1166"/>
      <c r="K1331" s="587">
        <f t="shared" si="217"/>
        <v>0</v>
      </c>
      <c r="M1331" s="1163">
        <v>292</v>
      </c>
      <c r="N1331" s="1164"/>
      <c r="O1331" s="1165"/>
      <c r="P1331" s="1166"/>
      <c r="Q1331" s="587">
        <f t="shared" si="218"/>
        <v>0</v>
      </c>
      <c r="S1331" s="1163">
        <v>292</v>
      </c>
      <c r="T1331" s="1164"/>
      <c r="U1331" s="1165"/>
      <c r="V1331" s="1166"/>
      <c r="W1331" s="587">
        <f t="shared" si="219"/>
        <v>0</v>
      </c>
      <c r="Y1331" s="1163">
        <v>292</v>
      </c>
      <c r="Z1331" s="1164"/>
      <c r="AA1331" s="1165"/>
      <c r="AB1331" s="1166"/>
      <c r="AC1331" s="587">
        <f t="shared" si="220"/>
        <v>0</v>
      </c>
      <c r="AE1331" s="1163">
        <v>292</v>
      </c>
      <c r="AF1331" s="1164"/>
      <c r="AG1331" s="1165"/>
      <c r="AH1331" s="1166"/>
      <c r="AI1331" s="587">
        <f t="shared" si="221"/>
        <v>0</v>
      </c>
      <c r="AK1331" s="1163">
        <v>292</v>
      </c>
      <c r="AL1331" s="1164"/>
      <c r="AM1331" s="1165"/>
      <c r="AN1331" s="1166"/>
      <c r="AO1331" s="587">
        <f t="shared" si="222"/>
        <v>0</v>
      </c>
      <c r="AQ1331" s="1163">
        <v>292</v>
      </c>
      <c r="AR1331" s="1164"/>
      <c r="AS1331" s="1165"/>
      <c r="AT1331" s="1166"/>
      <c r="AU1331" s="587">
        <f t="shared" si="223"/>
        <v>0</v>
      </c>
      <c r="AW1331" s="1163">
        <v>292</v>
      </c>
      <c r="AX1331" s="1164"/>
      <c r="AY1331" s="1165"/>
      <c r="AZ1331" s="1166"/>
      <c r="BA1331" s="587">
        <f t="shared" si="224"/>
        <v>0</v>
      </c>
    </row>
    <row r="1332" spans="1:53" s="17" customFormat="1" ht="16.75" hidden="1" customHeight="1" outlineLevel="2">
      <c r="A1332" s="1163">
        <v>293</v>
      </c>
      <c r="B1332" s="1164"/>
      <c r="C1332" s="1165"/>
      <c r="D1332" s="1166"/>
      <c r="E1332" s="587">
        <f t="shared" si="216"/>
        <v>0</v>
      </c>
      <c r="G1332" s="1163">
        <v>293</v>
      </c>
      <c r="H1332" s="1164"/>
      <c r="I1332" s="1165"/>
      <c r="J1332" s="1166"/>
      <c r="K1332" s="587">
        <f t="shared" si="217"/>
        <v>0</v>
      </c>
      <c r="M1332" s="1163">
        <v>293</v>
      </c>
      <c r="N1332" s="1164"/>
      <c r="O1332" s="1165"/>
      <c r="P1332" s="1166"/>
      <c r="Q1332" s="587">
        <f t="shared" si="218"/>
        <v>0</v>
      </c>
      <c r="S1332" s="1163">
        <v>293</v>
      </c>
      <c r="T1332" s="1164"/>
      <c r="U1332" s="1165"/>
      <c r="V1332" s="1166"/>
      <c r="W1332" s="587">
        <f t="shared" si="219"/>
        <v>0</v>
      </c>
      <c r="Y1332" s="1163">
        <v>293</v>
      </c>
      <c r="Z1332" s="1164"/>
      <c r="AA1332" s="1165"/>
      <c r="AB1332" s="1166"/>
      <c r="AC1332" s="587">
        <f t="shared" si="220"/>
        <v>0</v>
      </c>
      <c r="AE1332" s="1163">
        <v>293</v>
      </c>
      <c r="AF1332" s="1164"/>
      <c r="AG1332" s="1165"/>
      <c r="AH1332" s="1166"/>
      <c r="AI1332" s="587">
        <f t="shared" si="221"/>
        <v>0</v>
      </c>
      <c r="AK1332" s="1163">
        <v>293</v>
      </c>
      <c r="AL1332" s="1164"/>
      <c r="AM1332" s="1165"/>
      <c r="AN1332" s="1166"/>
      <c r="AO1332" s="587">
        <f t="shared" si="222"/>
        <v>0</v>
      </c>
      <c r="AQ1332" s="1163">
        <v>293</v>
      </c>
      <c r="AR1332" s="1164"/>
      <c r="AS1332" s="1165"/>
      <c r="AT1332" s="1166"/>
      <c r="AU1332" s="587">
        <f t="shared" si="223"/>
        <v>0</v>
      </c>
      <c r="AW1332" s="1163">
        <v>293</v>
      </c>
      <c r="AX1332" s="1164"/>
      <c r="AY1332" s="1165"/>
      <c r="AZ1332" s="1166"/>
      <c r="BA1332" s="587">
        <f t="shared" si="224"/>
        <v>0</v>
      </c>
    </row>
    <row r="1333" spans="1:53" s="17" customFormat="1" ht="16.75" hidden="1" customHeight="1" outlineLevel="2">
      <c r="A1333" s="1163">
        <v>294</v>
      </c>
      <c r="B1333" s="1164"/>
      <c r="C1333" s="1165"/>
      <c r="D1333" s="1166"/>
      <c r="E1333" s="587">
        <f t="shared" si="216"/>
        <v>0</v>
      </c>
      <c r="G1333" s="1163">
        <v>294</v>
      </c>
      <c r="H1333" s="1164"/>
      <c r="I1333" s="1165"/>
      <c r="J1333" s="1166"/>
      <c r="K1333" s="587">
        <f t="shared" si="217"/>
        <v>0</v>
      </c>
      <c r="M1333" s="1163">
        <v>294</v>
      </c>
      <c r="N1333" s="1164"/>
      <c r="O1333" s="1165"/>
      <c r="P1333" s="1166"/>
      <c r="Q1333" s="587">
        <f t="shared" si="218"/>
        <v>0</v>
      </c>
      <c r="S1333" s="1163">
        <v>294</v>
      </c>
      <c r="T1333" s="1164"/>
      <c r="U1333" s="1165"/>
      <c r="V1333" s="1166"/>
      <c r="W1333" s="587">
        <f t="shared" si="219"/>
        <v>0</v>
      </c>
      <c r="Y1333" s="1163">
        <v>294</v>
      </c>
      <c r="Z1333" s="1164"/>
      <c r="AA1333" s="1165"/>
      <c r="AB1333" s="1166"/>
      <c r="AC1333" s="587">
        <f t="shared" si="220"/>
        <v>0</v>
      </c>
      <c r="AE1333" s="1163">
        <v>294</v>
      </c>
      <c r="AF1333" s="1164"/>
      <c r="AG1333" s="1165"/>
      <c r="AH1333" s="1166"/>
      <c r="AI1333" s="587">
        <f t="shared" si="221"/>
        <v>0</v>
      </c>
      <c r="AK1333" s="1163">
        <v>294</v>
      </c>
      <c r="AL1333" s="1164"/>
      <c r="AM1333" s="1165"/>
      <c r="AN1333" s="1166"/>
      <c r="AO1333" s="587">
        <f t="shared" si="222"/>
        <v>0</v>
      </c>
      <c r="AQ1333" s="1163">
        <v>294</v>
      </c>
      <c r="AR1333" s="1164"/>
      <c r="AS1333" s="1165"/>
      <c r="AT1333" s="1166"/>
      <c r="AU1333" s="587">
        <f t="shared" si="223"/>
        <v>0</v>
      </c>
      <c r="AW1333" s="1163">
        <v>294</v>
      </c>
      <c r="AX1333" s="1164"/>
      <c r="AY1333" s="1165"/>
      <c r="AZ1333" s="1166"/>
      <c r="BA1333" s="587">
        <f t="shared" si="224"/>
        <v>0</v>
      </c>
    </row>
    <row r="1334" spans="1:53" s="17" customFormat="1" ht="16.75" hidden="1" customHeight="1" outlineLevel="2">
      <c r="A1334" s="1163">
        <v>295</v>
      </c>
      <c r="B1334" s="1164"/>
      <c r="C1334" s="1165"/>
      <c r="D1334" s="1166"/>
      <c r="E1334" s="587">
        <f t="shared" si="216"/>
        <v>0</v>
      </c>
      <c r="G1334" s="1163">
        <v>295</v>
      </c>
      <c r="H1334" s="1164"/>
      <c r="I1334" s="1165"/>
      <c r="J1334" s="1166"/>
      <c r="K1334" s="587">
        <f t="shared" si="217"/>
        <v>0</v>
      </c>
      <c r="M1334" s="1163">
        <v>295</v>
      </c>
      <c r="N1334" s="1164"/>
      <c r="O1334" s="1165"/>
      <c r="P1334" s="1166"/>
      <c r="Q1334" s="587">
        <f t="shared" si="218"/>
        <v>0</v>
      </c>
      <c r="S1334" s="1163">
        <v>295</v>
      </c>
      <c r="T1334" s="1164"/>
      <c r="U1334" s="1165"/>
      <c r="V1334" s="1166"/>
      <c r="W1334" s="587">
        <f t="shared" si="219"/>
        <v>0</v>
      </c>
      <c r="Y1334" s="1163">
        <v>295</v>
      </c>
      <c r="Z1334" s="1164"/>
      <c r="AA1334" s="1165"/>
      <c r="AB1334" s="1166"/>
      <c r="AC1334" s="587">
        <f t="shared" si="220"/>
        <v>0</v>
      </c>
      <c r="AE1334" s="1163">
        <v>295</v>
      </c>
      <c r="AF1334" s="1164"/>
      <c r="AG1334" s="1165"/>
      <c r="AH1334" s="1166"/>
      <c r="AI1334" s="587">
        <f t="shared" si="221"/>
        <v>0</v>
      </c>
      <c r="AK1334" s="1163">
        <v>295</v>
      </c>
      <c r="AL1334" s="1164"/>
      <c r="AM1334" s="1165"/>
      <c r="AN1334" s="1166"/>
      <c r="AO1334" s="587">
        <f t="shared" si="222"/>
        <v>0</v>
      </c>
      <c r="AQ1334" s="1163">
        <v>295</v>
      </c>
      <c r="AR1334" s="1164"/>
      <c r="AS1334" s="1165"/>
      <c r="AT1334" s="1166"/>
      <c r="AU1334" s="587">
        <f t="shared" si="223"/>
        <v>0</v>
      </c>
      <c r="AW1334" s="1163">
        <v>295</v>
      </c>
      <c r="AX1334" s="1164"/>
      <c r="AY1334" s="1165"/>
      <c r="AZ1334" s="1166"/>
      <c r="BA1334" s="587">
        <f t="shared" si="224"/>
        <v>0</v>
      </c>
    </row>
    <row r="1335" spans="1:53" s="17" customFormat="1" ht="16.75" hidden="1" customHeight="1" outlineLevel="2">
      <c r="A1335" s="1163">
        <v>296</v>
      </c>
      <c r="B1335" s="1164"/>
      <c r="C1335" s="1165"/>
      <c r="D1335" s="1166"/>
      <c r="E1335" s="587">
        <f t="shared" si="216"/>
        <v>0</v>
      </c>
      <c r="G1335" s="1163">
        <v>296</v>
      </c>
      <c r="H1335" s="1164"/>
      <c r="I1335" s="1165"/>
      <c r="J1335" s="1166"/>
      <c r="K1335" s="587">
        <f t="shared" si="217"/>
        <v>0</v>
      </c>
      <c r="M1335" s="1163">
        <v>296</v>
      </c>
      <c r="N1335" s="1164"/>
      <c r="O1335" s="1165"/>
      <c r="P1335" s="1166"/>
      <c r="Q1335" s="587">
        <f t="shared" si="218"/>
        <v>0</v>
      </c>
      <c r="S1335" s="1163">
        <v>296</v>
      </c>
      <c r="T1335" s="1164"/>
      <c r="U1335" s="1165"/>
      <c r="V1335" s="1166"/>
      <c r="W1335" s="587">
        <f t="shared" si="219"/>
        <v>0</v>
      </c>
      <c r="Y1335" s="1163">
        <v>296</v>
      </c>
      <c r="Z1335" s="1164"/>
      <c r="AA1335" s="1165"/>
      <c r="AB1335" s="1166"/>
      <c r="AC1335" s="587">
        <f t="shared" si="220"/>
        <v>0</v>
      </c>
      <c r="AE1335" s="1163">
        <v>296</v>
      </c>
      <c r="AF1335" s="1164"/>
      <c r="AG1335" s="1165"/>
      <c r="AH1335" s="1166"/>
      <c r="AI1335" s="587">
        <f t="shared" si="221"/>
        <v>0</v>
      </c>
      <c r="AK1335" s="1163">
        <v>296</v>
      </c>
      <c r="AL1335" s="1164"/>
      <c r="AM1335" s="1165"/>
      <c r="AN1335" s="1166"/>
      <c r="AO1335" s="587">
        <f t="shared" si="222"/>
        <v>0</v>
      </c>
      <c r="AQ1335" s="1163">
        <v>296</v>
      </c>
      <c r="AR1335" s="1164"/>
      <c r="AS1335" s="1165"/>
      <c r="AT1335" s="1166"/>
      <c r="AU1335" s="587">
        <f t="shared" si="223"/>
        <v>0</v>
      </c>
      <c r="AW1335" s="1163">
        <v>296</v>
      </c>
      <c r="AX1335" s="1164"/>
      <c r="AY1335" s="1165"/>
      <c r="AZ1335" s="1166"/>
      <c r="BA1335" s="587">
        <f t="shared" si="224"/>
        <v>0</v>
      </c>
    </row>
    <row r="1336" spans="1:53" s="17" customFormat="1" ht="16.75" hidden="1" customHeight="1" outlineLevel="2">
      <c r="A1336" s="1163">
        <v>297</v>
      </c>
      <c r="B1336" s="1164"/>
      <c r="C1336" s="1165"/>
      <c r="D1336" s="1166"/>
      <c r="E1336" s="587">
        <f t="shared" si="216"/>
        <v>0</v>
      </c>
      <c r="G1336" s="1163">
        <v>297</v>
      </c>
      <c r="H1336" s="1164"/>
      <c r="I1336" s="1165"/>
      <c r="J1336" s="1166"/>
      <c r="K1336" s="587">
        <f t="shared" si="217"/>
        <v>0</v>
      </c>
      <c r="M1336" s="1163">
        <v>297</v>
      </c>
      <c r="N1336" s="1164"/>
      <c r="O1336" s="1165"/>
      <c r="P1336" s="1166"/>
      <c r="Q1336" s="587">
        <f t="shared" si="218"/>
        <v>0</v>
      </c>
      <c r="S1336" s="1163">
        <v>297</v>
      </c>
      <c r="T1336" s="1164"/>
      <c r="U1336" s="1165"/>
      <c r="V1336" s="1166"/>
      <c r="W1336" s="587">
        <f t="shared" si="219"/>
        <v>0</v>
      </c>
      <c r="Y1336" s="1163">
        <v>297</v>
      </c>
      <c r="Z1336" s="1164"/>
      <c r="AA1336" s="1165"/>
      <c r="AB1336" s="1166"/>
      <c r="AC1336" s="587">
        <f t="shared" si="220"/>
        <v>0</v>
      </c>
      <c r="AE1336" s="1163">
        <v>297</v>
      </c>
      <c r="AF1336" s="1164"/>
      <c r="AG1336" s="1165"/>
      <c r="AH1336" s="1166"/>
      <c r="AI1336" s="587">
        <f t="shared" si="221"/>
        <v>0</v>
      </c>
      <c r="AK1336" s="1163">
        <v>297</v>
      </c>
      <c r="AL1336" s="1164"/>
      <c r="AM1336" s="1165"/>
      <c r="AN1336" s="1166"/>
      <c r="AO1336" s="587">
        <f t="shared" si="222"/>
        <v>0</v>
      </c>
      <c r="AQ1336" s="1163">
        <v>297</v>
      </c>
      <c r="AR1336" s="1164"/>
      <c r="AS1336" s="1165"/>
      <c r="AT1336" s="1166"/>
      <c r="AU1336" s="587">
        <f t="shared" si="223"/>
        <v>0</v>
      </c>
      <c r="AW1336" s="1163">
        <v>297</v>
      </c>
      <c r="AX1336" s="1164"/>
      <c r="AY1336" s="1165"/>
      <c r="AZ1336" s="1166"/>
      <c r="BA1336" s="587">
        <f t="shared" si="224"/>
        <v>0</v>
      </c>
    </row>
    <row r="1337" spans="1:53" s="17" customFormat="1" ht="16.75" hidden="1" customHeight="1" outlineLevel="2">
      <c r="A1337" s="1163">
        <v>298</v>
      </c>
      <c r="B1337" s="1164"/>
      <c r="C1337" s="1165"/>
      <c r="D1337" s="1166"/>
      <c r="E1337" s="587">
        <f t="shared" si="216"/>
        <v>0</v>
      </c>
      <c r="G1337" s="1163">
        <v>298</v>
      </c>
      <c r="H1337" s="1164"/>
      <c r="I1337" s="1165"/>
      <c r="J1337" s="1166"/>
      <c r="K1337" s="587">
        <f t="shared" si="217"/>
        <v>0</v>
      </c>
      <c r="M1337" s="1163">
        <v>298</v>
      </c>
      <c r="N1337" s="1164"/>
      <c r="O1337" s="1165"/>
      <c r="P1337" s="1166"/>
      <c r="Q1337" s="587">
        <f t="shared" si="218"/>
        <v>0</v>
      </c>
      <c r="S1337" s="1163">
        <v>298</v>
      </c>
      <c r="T1337" s="1164"/>
      <c r="U1337" s="1165"/>
      <c r="V1337" s="1166"/>
      <c r="W1337" s="587">
        <f t="shared" si="219"/>
        <v>0</v>
      </c>
      <c r="Y1337" s="1163">
        <v>298</v>
      </c>
      <c r="Z1337" s="1164"/>
      <c r="AA1337" s="1165"/>
      <c r="AB1337" s="1166"/>
      <c r="AC1337" s="587">
        <f t="shared" si="220"/>
        <v>0</v>
      </c>
      <c r="AE1337" s="1163">
        <v>298</v>
      </c>
      <c r="AF1337" s="1164"/>
      <c r="AG1337" s="1165"/>
      <c r="AH1337" s="1166"/>
      <c r="AI1337" s="587">
        <f t="shared" si="221"/>
        <v>0</v>
      </c>
      <c r="AK1337" s="1163">
        <v>298</v>
      </c>
      <c r="AL1337" s="1164"/>
      <c r="AM1337" s="1165"/>
      <c r="AN1337" s="1166"/>
      <c r="AO1337" s="587">
        <f t="shared" si="222"/>
        <v>0</v>
      </c>
      <c r="AQ1337" s="1163">
        <v>298</v>
      </c>
      <c r="AR1337" s="1164"/>
      <c r="AS1337" s="1165"/>
      <c r="AT1337" s="1166"/>
      <c r="AU1337" s="587">
        <f t="shared" si="223"/>
        <v>0</v>
      </c>
      <c r="AW1337" s="1163">
        <v>298</v>
      </c>
      <c r="AX1337" s="1164"/>
      <c r="AY1337" s="1165"/>
      <c r="AZ1337" s="1166"/>
      <c r="BA1337" s="587">
        <f t="shared" si="224"/>
        <v>0</v>
      </c>
    </row>
    <row r="1338" spans="1:53" s="17" customFormat="1" ht="16.75" hidden="1" customHeight="1" outlineLevel="2">
      <c r="A1338" s="1163">
        <v>299</v>
      </c>
      <c r="B1338" s="1164"/>
      <c r="C1338" s="1165"/>
      <c r="D1338" s="1166"/>
      <c r="E1338" s="587">
        <f t="shared" si="216"/>
        <v>0</v>
      </c>
      <c r="G1338" s="1163">
        <v>299</v>
      </c>
      <c r="H1338" s="1164"/>
      <c r="I1338" s="1165"/>
      <c r="J1338" s="1166"/>
      <c r="K1338" s="587">
        <f t="shared" si="217"/>
        <v>0</v>
      </c>
      <c r="M1338" s="1163">
        <v>299</v>
      </c>
      <c r="N1338" s="1164"/>
      <c r="O1338" s="1165"/>
      <c r="P1338" s="1166"/>
      <c r="Q1338" s="587">
        <f t="shared" si="218"/>
        <v>0</v>
      </c>
      <c r="S1338" s="1163">
        <v>299</v>
      </c>
      <c r="T1338" s="1164"/>
      <c r="U1338" s="1165"/>
      <c r="V1338" s="1166"/>
      <c r="W1338" s="587">
        <f t="shared" si="219"/>
        <v>0</v>
      </c>
      <c r="Y1338" s="1163">
        <v>299</v>
      </c>
      <c r="Z1338" s="1164"/>
      <c r="AA1338" s="1165"/>
      <c r="AB1338" s="1166"/>
      <c r="AC1338" s="587">
        <f t="shared" si="220"/>
        <v>0</v>
      </c>
      <c r="AE1338" s="1163">
        <v>299</v>
      </c>
      <c r="AF1338" s="1164"/>
      <c r="AG1338" s="1165"/>
      <c r="AH1338" s="1166"/>
      <c r="AI1338" s="587">
        <f t="shared" si="221"/>
        <v>0</v>
      </c>
      <c r="AK1338" s="1163">
        <v>299</v>
      </c>
      <c r="AL1338" s="1164"/>
      <c r="AM1338" s="1165"/>
      <c r="AN1338" s="1166"/>
      <c r="AO1338" s="587">
        <f t="shared" si="222"/>
        <v>0</v>
      </c>
      <c r="AQ1338" s="1163">
        <v>299</v>
      </c>
      <c r="AR1338" s="1164"/>
      <c r="AS1338" s="1165"/>
      <c r="AT1338" s="1166"/>
      <c r="AU1338" s="587">
        <f t="shared" si="223"/>
        <v>0</v>
      </c>
      <c r="AW1338" s="1163">
        <v>299</v>
      </c>
      <c r="AX1338" s="1164"/>
      <c r="AY1338" s="1165"/>
      <c r="AZ1338" s="1166"/>
      <c r="BA1338" s="587">
        <f t="shared" si="224"/>
        <v>0</v>
      </c>
    </row>
    <row r="1339" spans="1:53" s="17" customFormat="1" ht="16.75" hidden="1" customHeight="1" outlineLevel="2">
      <c r="A1339" s="1163">
        <v>300</v>
      </c>
      <c r="B1339" s="1164"/>
      <c r="C1339" s="1165"/>
      <c r="D1339" s="1166"/>
      <c r="E1339" s="587">
        <f t="shared" si="216"/>
        <v>0</v>
      </c>
      <c r="G1339" s="1163">
        <v>300</v>
      </c>
      <c r="H1339" s="1164"/>
      <c r="I1339" s="1165"/>
      <c r="J1339" s="1166"/>
      <c r="K1339" s="587">
        <f t="shared" si="217"/>
        <v>0</v>
      </c>
      <c r="M1339" s="1163">
        <v>300</v>
      </c>
      <c r="N1339" s="1164"/>
      <c r="O1339" s="1165"/>
      <c r="P1339" s="1166"/>
      <c r="Q1339" s="587">
        <f t="shared" si="218"/>
        <v>0</v>
      </c>
      <c r="S1339" s="1163">
        <v>300</v>
      </c>
      <c r="T1339" s="1164"/>
      <c r="U1339" s="1165"/>
      <c r="V1339" s="1166"/>
      <c r="W1339" s="587">
        <f t="shared" si="219"/>
        <v>0</v>
      </c>
      <c r="Y1339" s="1163">
        <v>300</v>
      </c>
      <c r="Z1339" s="1164"/>
      <c r="AA1339" s="1165"/>
      <c r="AB1339" s="1166"/>
      <c r="AC1339" s="587">
        <f t="shared" si="220"/>
        <v>0</v>
      </c>
      <c r="AE1339" s="1163">
        <v>300</v>
      </c>
      <c r="AF1339" s="1164"/>
      <c r="AG1339" s="1165"/>
      <c r="AH1339" s="1166"/>
      <c r="AI1339" s="587">
        <f t="shared" si="221"/>
        <v>0</v>
      </c>
      <c r="AK1339" s="1163">
        <v>300</v>
      </c>
      <c r="AL1339" s="1164"/>
      <c r="AM1339" s="1165"/>
      <c r="AN1339" s="1166"/>
      <c r="AO1339" s="587">
        <f t="shared" si="222"/>
        <v>0</v>
      </c>
      <c r="AQ1339" s="1163">
        <v>300</v>
      </c>
      <c r="AR1339" s="1164"/>
      <c r="AS1339" s="1165"/>
      <c r="AT1339" s="1166"/>
      <c r="AU1339" s="587">
        <f t="shared" si="223"/>
        <v>0</v>
      </c>
      <c r="AW1339" s="1163">
        <v>300</v>
      </c>
      <c r="AX1339" s="1164"/>
      <c r="AY1339" s="1165"/>
      <c r="AZ1339" s="1166"/>
      <c r="BA1339" s="587">
        <f t="shared" si="224"/>
        <v>0</v>
      </c>
    </row>
    <row r="1340" spans="1:53" s="17" customFormat="1" ht="16.75" hidden="1" customHeight="1" outlineLevel="2">
      <c r="A1340" s="1163">
        <v>301</v>
      </c>
      <c r="B1340" s="1164"/>
      <c r="C1340" s="1165"/>
      <c r="D1340" s="1166"/>
      <c r="E1340" s="587">
        <f t="shared" si="216"/>
        <v>0</v>
      </c>
      <c r="G1340" s="1163">
        <v>301</v>
      </c>
      <c r="H1340" s="1164"/>
      <c r="I1340" s="1165"/>
      <c r="J1340" s="1166"/>
      <c r="K1340" s="587">
        <f t="shared" si="217"/>
        <v>0</v>
      </c>
      <c r="M1340" s="1163">
        <v>301</v>
      </c>
      <c r="N1340" s="1164"/>
      <c r="O1340" s="1165"/>
      <c r="P1340" s="1166"/>
      <c r="Q1340" s="587">
        <f t="shared" si="218"/>
        <v>0</v>
      </c>
      <c r="S1340" s="1163">
        <v>301</v>
      </c>
      <c r="T1340" s="1164"/>
      <c r="U1340" s="1165"/>
      <c r="V1340" s="1166"/>
      <c r="W1340" s="587">
        <f t="shared" si="219"/>
        <v>0</v>
      </c>
      <c r="Y1340" s="1163">
        <v>301</v>
      </c>
      <c r="Z1340" s="1164"/>
      <c r="AA1340" s="1165"/>
      <c r="AB1340" s="1166"/>
      <c r="AC1340" s="587">
        <f t="shared" si="220"/>
        <v>0</v>
      </c>
      <c r="AE1340" s="1163">
        <v>301</v>
      </c>
      <c r="AF1340" s="1164"/>
      <c r="AG1340" s="1165"/>
      <c r="AH1340" s="1166"/>
      <c r="AI1340" s="587">
        <f t="shared" si="221"/>
        <v>0</v>
      </c>
      <c r="AK1340" s="1163">
        <v>301</v>
      </c>
      <c r="AL1340" s="1164"/>
      <c r="AM1340" s="1165"/>
      <c r="AN1340" s="1166"/>
      <c r="AO1340" s="587">
        <f t="shared" si="222"/>
        <v>0</v>
      </c>
      <c r="AQ1340" s="1163">
        <v>301</v>
      </c>
      <c r="AR1340" s="1164"/>
      <c r="AS1340" s="1165"/>
      <c r="AT1340" s="1166"/>
      <c r="AU1340" s="587">
        <f t="shared" si="223"/>
        <v>0</v>
      </c>
      <c r="AW1340" s="1163">
        <v>301</v>
      </c>
      <c r="AX1340" s="1164"/>
      <c r="AY1340" s="1165"/>
      <c r="AZ1340" s="1166"/>
      <c r="BA1340" s="587">
        <f t="shared" si="224"/>
        <v>0</v>
      </c>
    </row>
    <row r="1341" spans="1:53" s="17" customFormat="1" ht="16.75" hidden="1" customHeight="1" outlineLevel="2">
      <c r="A1341" s="1163">
        <v>302</v>
      </c>
      <c r="B1341" s="1164"/>
      <c r="C1341" s="1165"/>
      <c r="D1341" s="1166"/>
      <c r="E1341" s="587">
        <f t="shared" si="216"/>
        <v>0</v>
      </c>
      <c r="G1341" s="1163">
        <v>302</v>
      </c>
      <c r="H1341" s="1164"/>
      <c r="I1341" s="1165"/>
      <c r="J1341" s="1166"/>
      <c r="K1341" s="587">
        <f t="shared" si="217"/>
        <v>0</v>
      </c>
      <c r="M1341" s="1163">
        <v>302</v>
      </c>
      <c r="N1341" s="1164"/>
      <c r="O1341" s="1165"/>
      <c r="P1341" s="1166"/>
      <c r="Q1341" s="587">
        <f t="shared" si="218"/>
        <v>0</v>
      </c>
      <c r="S1341" s="1163">
        <v>302</v>
      </c>
      <c r="T1341" s="1164"/>
      <c r="U1341" s="1165"/>
      <c r="V1341" s="1166"/>
      <c r="W1341" s="587">
        <f t="shared" si="219"/>
        <v>0</v>
      </c>
      <c r="Y1341" s="1163">
        <v>302</v>
      </c>
      <c r="Z1341" s="1164"/>
      <c r="AA1341" s="1165"/>
      <c r="AB1341" s="1166"/>
      <c r="AC1341" s="587">
        <f t="shared" si="220"/>
        <v>0</v>
      </c>
      <c r="AE1341" s="1163">
        <v>302</v>
      </c>
      <c r="AF1341" s="1164"/>
      <c r="AG1341" s="1165"/>
      <c r="AH1341" s="1166"/>
      <c r="AI1341" s="587">
        <f t="shared" si="221"/>
        <v>0</v>
      </c>
      <c r="AK1341" s="1163">
        <v>302</v>
      </c>
      <c r="AL1341" s="1164"/>
      <c r="AM1341" s="1165"/>
      <c r="AN1341" s="1166"/>
      <c r="AO1341" s="587">
        <f t="shared" si="222"/>
        <v>0</v>
      </c>
      <c r="AQ1341" s="1163">
        <v>302</v>
      </c>
      <c r="AR1341" s="1164"/>
      <c r="AS1341" s="1165"/>
      <c r="AT1341" s="1166"/>
      <c r="AU1341" s="587">
        <f t="shared" si="223"/>
        <v>0</v>
      </c>
      <c r="AW1341" s="1163">
        <v>302</v>
      </c>
      <c r="AX1341" s="1164"/>
      <c r="AY1341" s="1165"/>
      <c r="AZ1341" s="1166"/>
      <c r="BA1341" s="587">
        <f t="shared" si="224"/>
        <v>0</v>
      </c>
    </row>
    <row r="1342" spans="1:53" s="17" customFormat="1" ht="16.75" hidden="1" customHeight="1" outlineLevel="2">
      <c r="A1342" s="1163">
        <v>303</v>
      </c>
      <c r="B1342" s="1164"/>
      <c r="C1342" s="1165"/>
      <c r="D1342" s="1166"/>
      <c r="E1342" s="587">
        <f t="shared" si="216"/>
        <v>0</v>
      </c>
      <c r="G1342" s="1163">
        <v>303</v>
      </c>
      <c r="H1342" s="1164"/>
      <c r="I1342" s="1165"/>
      <c r="J1342" s="1166"/>
      <c r="K1342" s="587">
        <f t="shared" si="217"/>
        <v>0</v>
      </c>
      <c r="M1342" s="1163">
        <v>303</v>
      </c>
      <c r="N1342" s="1164"/>
      <c r="O1342" s="1165"/>
      <c r="P1342" s="1166"/>
      <c r="Q1342" s="587">
        <f t="shared" si="218"/>
        <v>0</v>
      </c>
      <c r="S1342" s="1163">
        <v>303</v>
      </c>
      <c r="T1342" s="1164"/>
      <c r="U1342" s="1165"/>
      <c r="V1342" s="1166"/>
      <c r="W1342" s="587">
        <f t="shared" si="219"/>
        <v>0</v>
      </c>
      <c r="Y1342" s="1163">
        <v>303</v>
      </c>
      <c r="Z1342" s="1164"/>
      <c r="AA1342" s="1165"/>
      <c r="AB1342" s="1166"/>
      <c r="AC1342" s="587">
        <f t="shared" si="220"/>
        <v>0</v>
      </c>
      <c r="AE1342" s="1163">
        <v>303</v>
      </c>
      <c r="AF1342" s="1164"/>
      <c r="AG1342" s="1165"/>
      <c r="AH1342" s="1166"/>
      <c r="AI1342" s="587">
        <f t="shared" si="221"/>
        <v>0</v>
      </c>
      <c r="AK1342" s="1163">
        <v>303</v>
      </c>
      <c r="AL1342" s="1164"/>
      <c r="AM1342" s="1165"/>
      <c r="AN1342" s="1166"/>
      <c r="AO1342" s="587">
        <f t="shared" si="222"/>
        <v>0</v>
      </c>
      <c r="AQ1342" s="1163">
        <v>303</v>
      </c>
      <c r="AR1342" s="1164"/>
      <c r="AS1342" s="1165"/>
      <c r="AT1342" s="1166"/>
      <c r="AU1342" s="587">
        <f t="shared" si="223"/>
        <v>0</v>
      </c>
      <c r="AW1342" s="1163">
        <v>303</v>
      </c>
      <c r="AX1342" s="1164"/>
      <c r="AY1342" s="1165"/>
      <c r="AZ1342" s="1166"/>
      <c r="BA1342" s="587">
        <f t="shared" si="224"/>
        <v>0</v>
      </c>
    </row>
    <row r="1343" spans="1:53" s="17" customFormat="1" ht="16.75" hidden="1" customHeight="1" outlineLevel="2">
      <c r="A1343" s="1163">
        <v>304</v>
      </c>
      <c r="B1343" s="1164"/>
      <c r="C1343" s="1165"/>
      <c r="D1343" s="1166"/>
      <c r="E1343" s="587">
        <f t="shared" si="216"/>
        <v>0</v>
      </c>
      <c r="G1343" s="1163">
        <v>304</v>
      </c>
      <c r="H1343" s="1164"/>
      <c r="I1343" s="1165"/>
      <c r="J1343" s="1166"/>
      <c r="K1343" s="587">
        <f t="shared" si="217"/>
        <v>0</v>
      </c>
      <c r="M1343" s="1163">
        <v>304</v>
      </c>
      <c r="N1343" s="1164"/>
      <c r="O1343" s="1165"/>
      <c r="P1343" s="1166"/>
      <c r="Q1343" s="587">
        <f t="shared" si="218"/>
        <v>0</v>
      </c>
      <c r="S1343" s="1163">
        <v>304</v>
      </c>
      <c r="T1343" s="1164"/>
      <c r="U1343" s="1165"/>
      <c r="V1343" s="1166"/>
      <c r="W1343" s="587">
        <f t="shared" si="219"/>
        <v>0</v>
      </c>
      <c r="Y1343" s="1163">
        <v>304</v>
      </c>
      <c r="Z1343" s="1164"/>
      <c r="AA1343" s="1165"/>
      <c r="AB1343" s="1166"/>
      <c r="AC1343" s="587">
        <f t="shared" si="220"/>
        <v>0</v>
      </c>
      <c r="AE1343" s="1163">
        <v>304</v>
      </c>
      <c r="AF1343" s="1164"/>
      <c r="AG1343" s="1165"/>
      <c r="AH1343" s="1166"/>
      <c r="AI1343" s="587">
        <f t="shared" si="221"/>
        <v>0</v>
      </c>
      <c r="AK1343" s="1163">
        <v>304</v>
      </c>
      <c r="AL1343" s="1164"/>
      <c r="AM1343" s="1165"/>
      <c r="AN1343" s="1166"/>
      <c r="AO1343" s="587">
        <f t="shared" si="222"/>
        <v>0</v>
      </c>
      <c r="AQ1343" s="1163">
        <v>304</v>
      </c>
      <c r="AR1343" s="1164"/>
      <c r="AS1343" s="1165"/>
      <c r="AT1343" s="1166"/>
      <c r="AU1343" s="587">
        <f t="shared" si="223"/>
        <v>0</v>
      </c>
      <c r="AW1343" s="1163">
        <v>304</v>
      </c>
      <c r="AX1343" s="1164"/>
      <c r="AY1343" s="1165"/>
      <c r="AZ1343" s="1166"/>
      <c r="BA1343" s="587">
        <f t="shared" si="224"/>
        <v>0</v>
      </c>
    </row>
    <row r="1344" spans="1:53" s="17" customFormat="1" ht="16.75" hidden="1" customHeight="1" outlineLevel="2">
      <c r="A1344" s="1163">
        <v>305</v>
      </c>
      <c r="B1344" s="1164"/>
      <c r="C1344" s="1165"/>
      <c r="D1344" s="1166"/>
      <c r="E1344" s="587">
        <f t="shared" si="216"/>
        <v>0</v>
      </c>
      <c r="G1344" s="1163">
        <v>305</v>
      </c>
      <c r="H1344" s="1164"/>
      <c r="I1344" s="1165"/>
      <c r="J1344" s="1166"/>
      <c r="K1344" s="587">
        <f t="shared" si="217"/>
        <v>0</v>
      </c>
      <c r="M1344" s="1163">
        <v>305</v>
      </c>
      <c r="N1344" s="1164"/>
      <c r="O1344" s="1165"/>
      <c r="P1344" s="1166"/>
      <c r="Q1344" s="587">
        <f t="shared" si="218"/>
        <v>0</v>
      </c>
      <c r="S1344" s="1163">
        <v>305</v>
      </c>
      <c r="T1344" s="1164"/>
      <c r="U1344" s="1165"/>
      <c r="V1344" s="1166"/>
      <c r="W1344" s="587">
        <f t="shared" si="219"/>
        <v>0</v>
      </c>
      <c r="Y1344" s="1163">
        <v>305</v>
      </c>
      <c r="Z1344" s="1164"/>
      <c r="AA1344" s="1165"/>
      <c r="AB1344" s="1166"/>
      <c r="AC1344" s="587">
        <f t="shared" si="220"/>
        <v>0</v>
      </c>
      <c r="AE1344" s="1163">
        <v>305</v>
      </c>
      <c r="AF1344" s="1164"/>
      <c r="AG1344" s="1165"/>
      <c r="AH1344" s="1166"/>
      <c r="AI1344" s="587">
        <f t="shared" si="221"/>
        <v>0</v>
      </c>
      <c r="AK1344" s="1163">
        <v>305</v>
      </c>
      <c r="AL1344" s="1164"/>
      <c r="AM1344" s="1165"/>
      <c r="AN1344" s="1166"/>
      <c r="AO1344" s="587">
        <f t="shared" si="222"/>
        <v>0</v>
      </c>
      <c r="AQ1344" s="1163">
        <v>305</v>
      </c>
      <c r="AR1344" s="1164"/>
      <c r="AS1344" s="1165"/>
      <c r="AT1344" s="1166"/>
      <c r="AU1344" s="587">
        <f t="shared" si="223"/>
        <v>0</v>
      </c>
      <c r="AW1344" s="1163">
        <v>305</v>
      </c>
      <c r="AX1344" s="1164"/>
      <c r="AY1344" s="1165"/>
      <c r="AZ1344" s="1166"/>
      <c r="BA1344" s="587">
        <f t="shared" si="224"/>
        <v>0</v>
      </c>
    </row>
    <row r="1345" spans="1:53" s="17" customFormat="1" ht="16.75" hidden="1" customHeight="1" outlineLevel="2">
      <c r="A1345" s="1163">
        <v>306</v>
      </c>
      <c r="B1345" s="1164"/>
      <c r="C1345" s="1165"/>
      <c r="D1345" s="1166"/>
      <c r="E1345" s="587">
        <f t="shared" si="216"/>
        <v>0</v>
      </c>
      <c r="G1345" s="1163">
        <v>306</v>
      </c>
      <c r="H1345" s="1164"/>
      <c r="I1345" s="1165"/>
      <c r="J1345" s="1166"/>
      <c r="K1345" s="587">
        <f t="shared" si="217"/>
        <v>0</v>
      </c>
      <c r="M1345" s="1163">
        <v>306</v>
      </c>
      <c r="N1345" s="1164"/>
      <c r="O1345" s="1165"/>
      <c r="P1345" s="1166"/>
      <c r="Q1345" s="587">
        <f t="shared" si="218"/>
        <v>0</v>
      </c>
      <c r="S1345" s="1163">
        <v>306</v>
      </c>
      <c r="T1345" s="1164"/>
      <c r="U1345" s="1165"/>
      <c r="V1345" s="1166"/>
      <c r="W1345" s="587">
        <f t="shared" si="219"/>
        <v>0</v>
      </c>
      <c r="Y1345" s="1163">
        <v>306</v>
      </c>
      <c r="Z1345" s="1164"/>
      <c r="AA1345" s="1165"/>
      <c r="AB1345" s="1166"/>
      <c r="AC1345" s="587">
        <f t="shared" si="220"/>
        <v>0</v>
      </c>
      <c r="AE1345" s="1163">
        <v>306</v>
      </c>
      <c r="AF1345" s="1164"/>
      <c r="AG1345" s="1165"/>
      <c r="AH1345" s="1166"/>
      <c r="AI1345" s="587">
        <f t="shared" si="221"/>
        <v>0</v>
      </c>
      <c r="AK1345" s="1163">
        <v>306</v>
      </c>
      <c r="AL1345" s="1164"/>
      <c r="AM1345" s="1165"/>
      <c r="AN1345" s="1166"/>
      <c r="AO1345" s="587">
        <f t="shared" si="222"/>
        <v>0</v>
      </c>
      <c r="AQ1345" s="1163">
        <v>306</v>
      </c>
      <c r="AR1345" s="1164"/>
      <c r="AS1345" s="1165"/>
      <c r="AT1345" s="1166"/>
      <c r="AU1345" s="587">
        <f t="shared" si="223"/>
        <v>0</v>
      </c>
      <c r="AW1345" s="1163">
        <v>306</v>
      </c>
      <c r="AX1345" s="1164"/>
      <c r="AY1345" s="1165"/>
      <c r="AZ1345" s="1166"/>
      <c r="BA1345" s="587">
        <f t="shared" si="224"/>
        <v>0</v>
      </c>
    </row>
    <row r="1346" spans="1:53" s="17" customFormat="1" ht="16.75" hidden="1" customHeight="1" outlineLevel="2">
      <c r="A1346" s="1163">
        <v>307</v>
      </c>
      <c r="B1346" s="1164"/>
      <c r="C1346" s="1165"/>
      <c r="D1346" s="1166"/>
      <c r="E1346" s="587">
        <f t="shared" si="216"/>
        <v>0</v>
      </c>
      <c r="G1346" s="1163">
        <v>307</v>
      </c>
      <c r="H1346" s="1164"/>
      <c r="I1346" s="1165"/>
      <c r="J1346" s="1166"/>
      <c r="K1346" s="587">
        <f t="shared" si="217"/>
        <v>0</v>
      </c>
      <c r="M1346" s="1163">
        <v>307</v>
      </c>
      <c r="N1346" s="1164"/>
      <c r="O1346" s="1165"/>
      <c r="P1346" s="1166"/>
      <c r="Q1346" s="587">
        <f t="shared" si="218"/>
        <v>0</v>
      </c>
      <c r="S1346" s="1163">
        <v>307</v>
      </c>
      <c r="T1346" s="1164"/>
      <c r="U1346" s="1165"/>
      <c r="V1346" s="1166"/>
      <c r="W1346" s="587">
        <f t="shared" si="219"/>
        <v>0</v>
      </c>
      <c r="Y1346" s="1163">
        <v>307</v>
      </c>
      <c r="Z1346" s="1164"/>
      <c r="AA1346" s="1165"/>
      <c r="AB1346" s="1166"/>
      <c r="AC1346" s="587">
        <f t="shared" si="220"/>
        <v>0</v>
      </c>
      <c r="AE1346" s="1163">
        <v>307</v>
      </c>
      <c r="AF1346" s="1164"/>
      <c r="AG1346" s="1165"/>
      <c r="AH1346" s="1166"/>
      <c r="AI1346" s="587">
        <f t="shared" si="221"/>
        <v>0</v>
      </c>
      <c r="AK1346" s="1163">
        <v>307</v>
      </c>
      <c r="AL1346" s="1164"/>
      <c r="AM1346" s="1165"/>
      <c r="AN1346" s="1166"/>
      <c r="AO1346" s="587">
        <f t="shared" si="222"/>
        <v>0</v>
      </c>
      <c r="AQ1346" s="1163">
        <v>307</v>
      </c>
      <c r="AR1346" s="1164"/>
      <c r="AS1346" s="1165"/>
      <c r="AT1346" s="1166"/>
      <c r="AU1346" s="587">
        <f t="shared" si="223"/>
        <v>0</v>
      </c>
      <c r="AW1346" s="1163">
        <v>307</v>
      </c>
      <c r="AX1346" s="1164"/>
      <c r="AY1346" s="1165"/>
      <c r="AZ1346" s="1166"/>
      <c r="BA1346" s="587">
        <f t="shared" si="224"/>
        <v>0</v>
      </c>
    </row>
    <row r="1347" spans="1:53" s="17" customFormat="1" ht="16.75" hidden="1" customHeight="1" outlineLevel="2">
      <c r="A1347" s="1163">
        <v>308</v>
      </c>
      <c r="B1347" s="1164"/>
      <c r="C1347" s="1165"/>
      <c r="D1347" s="1166"/>
      <c r="E1347" s="587">
        <f t="shared" si="216"/>
        <v>0</v>
      </c>
      <c r="G1347" s="1163">
        <v>308</v>
      </c>
      <c r="H1347" s="1164"/>
      <c r="I1347" s="1165"/>
      <c r="J1347" s="1166"/>
      <c r="K1347" s="587">
        <f t="shared" si="217"/>
        <v>0</v>
      </c>
      <c r="M1347" s="1163">
        <v>308</v>
      </c>
      <c r="N1347" s="1164"/>
      <c r="O1347" s="1165"/>
      <c r="P1347" s="1166"/>
      <c r="Q1347" s="587">
        <f t="shared" si="218"/>
        <v>0</v>
      </c>
      <c r="S1347" s="1163">
        <v>308</v>
      </c>
      <c r="T1347" s="1164"/>
      <c r="U1347" s="1165"/>
      <c r="V1347" s="1166"/>
      <c r="W1347" s="587">
        <f t="shared" si="219"/>
        <v>0</v>
      </c>
      <c r="Y1347" s="1163">
        <v>308</v>
      </c>
      <c r="Z1347" s="1164"/>
      <c r="AA1347" s="1165"/>
      <c r="AB1347" s="1166"/>
      <c r="AC1347" s="587">
        <f t="shared" si="220"/>
        <v>0</v>
      </c>
      <c r="AE1347" s="1163">
        <v>308</v>
      </c>
      <c r="AF1347" s="1164"/>
      <c r="AG1347" s="1165"/>
      <c r="AH1347" s="1166"/>
      <c r="AI1347" s="587">
        <f t="shared" si="221"/>
        <v>0</v>
      </c>
      <c r="AK1347" s="1163">
        <v>308</v>
      </c>
      <c r="AL1347" s="1164"/>
      <c r="AM1347" s="1165"/>
      <c r="AN1347" s="1166"/>
      <c r="AO1347" s="587">
        <f t="shared" si="222"/>
        <v>0</v>
      </c>
      <c r="AQ1347" s="1163">
        <v>308</v>
      </c>
      <c r="AR1347" s="1164"/>
      <c r="AS1347" s="1165"/>
      <c r="AT1347" s="1166"/>
      <c r="AU1347" s="587">
        <f t="shared" si="223"/>
        <v>0</v>
      </c>
      <c r="AW1347" s="1163">
        <v>308</v>
      </c>
      <c r="AX1347" s="1164"/>
      <c r="AY1347" s="1165"/>
      <c r="AZ1347" s="1166"/>
      <c r="BA1347" s="587">
        <f t="shared" si="224"/>
        <v>0</v>
      </c>
    </row>
    <row r="1348" spans="1:53" s="17" customFormat="1" ht="16.75" hidden="1" customHeight="1" outlineLevel="2">
      <c r="A1348" s="1163">
        <v>309</v>
      </c>
      <c r="B1348" s="1164"/>
      <c r="C1348" s="1165"/>
      <c r="D1348" s="1166"/>
      <c r="E1348" s="587">
        <f t="shared" si="216"/>
        <v>0</v>
      </c>
      <c r="G1348" s="1163">
        <v>309</v>
      </c>
      <c r="H1348" s="1164"/>
      <c r="I1348" s="1165"/>
      <c r="J1348" s="1166"/>
      <c r="K1348" s="587">
        <f t="shared" si="217"/>
        <v>0</v>
      </c>
      <c r="M1348" s="1163">
        <v>309</v>
      </c>
      <c r="N1348" s="1164"/>
      <c r="O1348" s="1165"/>
      <c r="P1348" s="1166"/>
      <c r="Q1348" s="587">
        <f t="shared" si="218"/>
        <v>0</v>
      </c>
      <c r="S1348" s="1163">
        <v>309</v>
      </c>
      <c r="T1348" s="1164"/>
      <c r="U1348" s="1165"/>
      <c r="V1348" s="1166"/>
      <c r="W1348" s="587">
        <f t="shared" si="219"/>
        <v>0</v>
      </c>
      <c r="Y1348" s="1163">
        <v>309</v>
      </c>
      <c r="Z1348" s="1164"/>
      <c r="AA1348" s="1165"/>
      <c r="AB1348" s="1166"/>
      <c r="AC1348" s="587">
        <f t="shared" si="220"/>
        <v>0</v>
      </c>
      <c r="AE1348" s="1163">
        <v>309</v>
      </c>
      <c r="AF1348" s="1164"/>
      <c r="AG1348" s="1165"/>
      <c r="AH1348" s="1166"/>
      <c r="AI1348" s="587">
        <f t="shared" si="221"/>
        <v>0</v>
      </c>
      <c r="AK1348" s="1163">
        <v>309</v>
      </c>
      <c r="AL1348" s="1164"/>
      <c r="AM1348" s="1165"/>
      <c r="AN1348" s="1166"/>
      <c r="AO1348" s="587">
        <f t="shared" si="222"/>
        <v>0</v>
      </c>
      <c r="AQ1348" s="1163">
        <v>309</v>
      </c>
      <c r="AR1348" s="1164"/>
      <c r="AS1348" s="1165"/>
      <c r="AT1348" s="1166"/>
      <c r="AU1348" s="587">
        <f t="shared" si="223"/>
        <v>0</v>
      </c>
      <c r="AW1348" s="1163">
        <v>309</v>
      </c>
      <c r="AX1348" s="1164"/>
      <c r="AY1348" s="1165"/>
      <c r="AZ1348" s="1166"/>
      <c r="BA1348" s="587">
        <f t="shared" si="224"/>
        <v>0</v>
      </c>
    </row>
    <row r="1349" spans="1:53" s="17" customFormat="1" ht="16.75" hidden="1" customHeight="1" outlineLevel="2">
      <c r="A1349" s="1163">
        <v>310</v>
      </c>
      <c r="B1349" s="1164"/>
      <c r="C1349" s="1165"/>
      <c r="D1349" s="1166"/>
      <c r="E1349" s="587">
        <f t="shared" si="216"/>
        <v>0</v>
      </c>
      <c r="G1349" s="1163">
        <v>310</v>
      </c>
      <c r="H1349" s="1164"/>
      <c r="I1349" s="1165"/>
      <c r="J1349" s="1166"/>
      <c r="K1349" s="587">
        <f t="shared" si="217"/>
        <v>0</v>
      </c>
      <c r="M1349" s="1163">
        <v>310</v>
      </c>
      <c r="N1349" s="1164"/>
      <c r="O1349" s="1165"/>
      <c r="P1349" s="1166"/>
      <c r="Q1349" s="587">
        <f t="shared" si="218"/>
        <v>0</v>
      </c>
      <c r="S1349" s="1163">
        <v>310</v>
      </c>
      <c r="T1349" s="1164"/>
      <c r="U1349" s="1165"/>
      <c r="V1349" s="1166"/>
      <c r="W1349" s="587">
        <f t="shared" si="219"/>
        <v>0</v>
      </c>
      <c r="Y1349" s="1163">
        <v>310</v>
      </c>
      <c r="Z1349" s="1164"/>
      <c r="AA1349" s="1165"/>
      <c r="AB1349" s="1166"/>
      <c r="AC1349" s="587">
        <f t="shared" si="220"/>
        <v>0</v>
      </c>
      <c r="AE1349" s="1163">
        <v>310</v>
      </c>
      <c r="AF1349" s="1164"/>
      <c r="AG1349" s="1165"/>
      <c r="AH1349" s="1166"/>
      <c r="AI1349" s="587">
        <f t="shared" si="221"/>
        <v>0</v>
      </c>
      <c r="AK1349" s="1163">
        <v>310</v>
      </c>
      <c r="AL1349" s="1164"/>
      <c r="AM1349" s="1165"/>
      <c r="AN1349" s="1166"/>
      <c r="AO1349" s="587">
        <f t="shared" si="222"/>
        <v>0</v>
      </c>
      <c r="AQ1349" s="1163">
        <v>310</v>
      </c>
      <c r="AR1349" s="1164"/>
      <c r="AS1349" s="1165"/>
      <c r="AT1349" s="1166"/>
      <c r="AU1349" s="587">
        <f t="shared" si="223"/>
        <v>0</v>
      </c>
      <c r="AW1349" s="1163">
        <v>310</v>
      </c>
      <c r="AX1349" s="1164"/>
      <c r="AY1349" s="1165"/>
      <c r="AZ1349" s="1166"/>
      <c r="BA1349" s="587">
        <f t="shared" si="224"/>
        <v>0</v>
      </c>
    </row>
    <row r="1350" spans="1:53" s="17" customFormat="1" ht="16.75" hidden="1" customHeight="1" outlineLevel="2">
      <c r="A1350" s="1163">
        <v>311</v>
      </c>
      <c r="B1350" s="1164"/>
      <c r="C1350" s="1165"/>
      <c r="D1350" s="1166"/>
      <c r="E1350" s="587">
        <f t="shared" si="216"/>
        <v>0</v>
      </c>
      <c r="G1350" s="1163">
        <v>311</v>
      </c>
      <c r="H1350" s="1164"/>
      <c r="I1350" s="1165"/>
      <c r="J1350" s="1166"/>
      <c r="K1350" s="587">
        <f t="shared" si="217"/>
        <v>0</v>
      </c>
      <c r="M1350" s="1163">
        <v>311</v>
      </c>
      <c r="N1350" s="1164"/>
      <c r="O1350" s="1165"/>
      <c r="P1350" s="1166"/>
      <c r="Q1350" s="587">
        <f t="shared" si="218"/>
        <v>0</v>
      </c>
      <c r="S1350" s="1163">
        <v>311</v>
      </c>
      <c r="T1350" s="1164"/>
      <c r="U1350" s="1165"/>
      <c r="V1350" s="1166"/>
      <c r="W1350" s="587">
        <f t="shared" si="219"/>
        <v>0</v>
      </c>
      <c r="Y1350" s="1163">
        <v>311</v>
      </c>
      <c r="Z1350" s="1164"/>
      <c r="AA1350" s="1165"/>
      <c r="AB1350" s="1166"/>
      <c r="AC1350" s="587">
        <f t="shared" si="220"/>
        <v>0</v>
      </c>
      <c r="AE1350" s="1163">
        <v>311</v>
      </c>
      <c r="AF1350" s="1164"/>
      <c r="AG1350" s="1165"/>
      <c r="AH1350" s="1166"/>
      <c r="AI1350" s="587">
        <f t="shared" si="221"/>
        <v>0</v>
      </c>
      <c r="AK1350" s="1163">
        <v>311</v>
      </c>
      <c r="AL1350" s="1164"/>
      <c r="AM1350" s="1165"/>
      <c r="AN1350" s="1166"/>
      <c r="AO1350" s="587">
        <f t="shared" si="222"/>
        <v>0</v>
      </c>
      <c r="AQ1350" s="1163">
        <v>311</v>
      </c>
      <c r="AR1350" s="1164"/>
      <c r="AS1350" s="1165"/>
      <c r="AT1350" s="1166"/>
      <c r="AU1350" s="587">
        <f t="shared" si="223"/>
        <v>0</v>
      </c>
      <c r="AW1350" s="1163">
        <v>311</v>
      </c>
      <c r="AX1350" s="1164"/>
      <c r="AY1350" s="1165"/>
      <c r="AZ1350" s="1166"/>
      <c r="BA1350" s="587">
        <f t="shared" si="224"/>
        <v>0</v>
      </c>
    </row>
    <row r="1351" spans="1:53" s="17" customFormat="1" ht="16.75" hidden="1" customHeight="1" outlineLevel="2">
      <c r="A1351" s="1163">
        <v>312</v>
      </c>
      <c r="B1351" s="1164"/>
      <c r="C1351" s="1165"/>
      <c r="D1351" s="1166"/>
      <c r="E1351" s="587">
        <f t="shared" si="216"/>
        <v>0</v>
      </c>
      <c r="G1351" s="1163">
        <v>312</v>
      </c>
      <c r="H1351" s="1164"/>
      <c r="I1351" s="1165"/>
      <c r="J1351" s="1166"/>
      <c r="K1351" s="587">
        <f t="shared" si="217"/>
        <v>0</v>
      </c>
      <c r="M1351" s="1163">
        <v>312</v>
      </c>
      <c r="N1351" s="1164"/>
      <c r="O1351" s="1165"/>
      <c r="P1351" s="1166"/>
      <c r="Q1351" s="587">
        <f t="shared" si="218"/>
        <v>0</v>
      </c>
      <c r="S1351" s="1163">
        <v>312</v>
      </c>
      <c r="T1351" s="1164"/>
      <c r="U1351" s="1165"/>
      <c r="V1351" s="1166"/>
      <c r="W1351" s="587">
        <f t="shared" si="219"/>
        <v>0</v>
      </c>
      <c r="Y1351" s="1163">
        <v>312</v>
      </c>
      <c r="Z1351" s="1164"/>
      <c r="AA1351" s="1165"/>
      <c r="AB1351" s="1166"/>
      <c r="AC1351" s="587">
        <f t="shared" si="220"/>
        <v>0</v>
      </c>
      <c r="AE1351" s="1163">
        <v>312</v>
      </c>
      <c r="AF1351" s="1164"/>
      <c r="AG1351" s="1165"/>
      <c r="AH1351" s="1166"/>
      <c r="AI1351" s="587">
        <f t="shared" si="221"/>
        <v>0</v>
      </c>
      <c r="AK1351" s="1163">
        <v>312</v>
      </c>
      <c r="AL1351" s="1164"/>
      <c r="AM1351" s="1165"/>
      <c r="AN1351" s="1166"/>
      <c r="AO1351" s="587">
        <f t="shared" si="222"/>
        <v>0</v>
      </c>
      <c r="AQ1351" s="1163">
        <v>312</v>
      </c>
      <c r="AR1351" s="1164"/>
      <c r="AS1351" s="1165"/>
      <c r="AT1351" s="1166"/>
      <c r="AU1351" s="587">
        <f t="shared" si="223"/>
        <v>0</v>
      </c>
      <c r="AW1351" s="1163">
        <v>312</v>
      </c>
      <c r="AX1351" s="1164"/>
      <c r="AY1351" s="1165"/>
      <c r="AZ1351" s="1166"/>
      <c r="BA1351" s="587">
        <f t="shared" si="224"/>
        <v>0</v>
      </c>
    </row>
    <row r="1352" spans="1:53" s="17" customFormat="1" ht="16.75" hidden="1" customHeight="1" outlineLevel="2">
      <c r="A1352" s="1163">
        <v>313</v>
      </c>
      <c r="B1352" s="1164"/>
      <c r="C1352" s="1165"/>
      <c r="D1352" s="1166"/>
      <c r="E1352" s="587">
        <f t="shared" si="216"/>
        <v>0</v>
      </c>
      <c r="G1352" s="1163">
        <v>313</v>
      </c>
      <c r="H1352" s="1164"/>
      <c r="I1352" s="1165"/>
      <c r="J1352" s="1166"/>
      <c r="K1352" s="587">
        <f t="shared" si="217"/>
        <v>0</v>
      </c>
      <c r="M1352" s="1163">
        <v>313</v>
      </c>
      <c r="N1352" s="1164"/>
      <c r="O1352" s="1165"/>
      <c r="P1352" s="1166"/>
      <c r="Q1352" s="587">
        <f t="shared" si="218"/>
        <v>0</v>
      </c>
      <c r="S1352" s="1163">
        <v>313</v>
      </c>
      <c r="T1352" s="1164"/>
      <c r="U1352" s="1165"/>
      <c r="V1352" s="1166"/>
      <c r="W1352" s="587">
        <f t="shared" si="219"/>
        <v>0</v>
      </c>
      <c r="Y1352" s="1163">
        <v>313</v>
      </c>
      <c r="Z1352" s="1164"/>
      <c r="AA1352" s="1165"/>
      <c r="AB1352" s="1166"/>
      <c r="AC1352" s="587">
        <f t="shared" si="220"/>
        <v>0</v>
      </c>
      <c r="AE1352" s="1163">
        <v>313</v>
      </c>
      <c r="AF1352" s="1164"/>
      <c r="AG1352" s="1165"/>
      <c r="AH1352" s="1166"/>
      <c r="AI1352" s="587">
        <f t="shared" si="221"/>
        <v>0</v>
      </c>
      <c r="AK1352" s="1163">
        <v>313</v>
      </c>
      <c r="AL1352" s="1164"/>
      <c r="AM1352" s="1165"/>
      <c r="AN1352" s="1166"/>
      <c r="AO1352" s="587">
        <f t="shared" si="222"/>
        <v>0</v>
      </c>
      <c r="AQ1352" s="1163">
        <v>313</v>
      </c>
      <c r="AR1352" s="1164"/>
      <c r="AS1352" s="1165"/>
      <c r="AT1352" s="1166"/>
      <c r="AU1352" s="587">
        <f t="shared" si="223"/>
        <v>0</v>
      </c>
      <c r="AW1352" s="1163">
        <v>313</v>
      </c>
      <c r="AX1352" s="1164"/>
      <c r="AY1352" s="1165"/>
      <c r="AZ1352" s="1166"/>
      <c r="BA1352" s="587">
        <f t="shared" si="224"/>
        <v>0</v>
      </c>
    </row>
    <row r="1353" spans="1:53" s="17" customFormat="1" ht="16.75" hidden="1" customHeight="1" outlineLevel="2">
      <c r="A1353" s="1163">
        <v>314</v>
      </c>
      <c r="B1353" s="1164"/>
      <c r="C1353" s="1165"/>
      <c r="D1353" s="1166"/>
      <c r="E1353" s="587">
        <f t="shared" si="216"/>
        <v>0</v>
      </c>
      <c r="G1353" s="1163">
        <v>314</v>
      </c>
      <c r="H1353" s="1164"/>
      <c r="I1353" s="1165"/>
      <c r="J1353" s="1166"/>
      <c r="K1353" s="587">
        <f t="shared" si="217"/>
        <v>0</v>
      </c>
      <c r="M1353" s="1163">
        <v>314</v>
      </c>
      <c r="N1353" s="1164"/>
      <c r="O1353" s="1165"/>
      <c r="P1353" s="1166"/>
      <c r="Q1353" s="587">
        <f t="shared" si="218"/>
        <v>0</v>
      </c>
      <c r="S1353" s="1163">
        <v>314</v>
      </c>
      <c r="T1353" s="1164"/>
      <c r="U1353" s="1165"/>
      <c r="V1353" s="1166"/>
      <c r="W1353" s="587">
        <f t="shared" si="219"/>
        <v>0</v>
      </c>
      <c r="Y1353" s="1163">
        <v>314</v>
      </c>
      <c r="Z1353" s="1164"/>
      <c r="AA1353" s="1165"/>
      <c r="AB1353" s="1166"/>
      <c r="AC1353" s="587">
        <f t="shared" si="220"/>
        <v>0</v>
      </c>
      <c r="AE1353" s="1163">
        <v>314</v>
      </c>
      <c r="AF1353" s="1164"/>
      <c r="AG1353" s="1165"/>
      <c r="AH1353" s="1166"/>
      <c r="AI1353" s="587">
        <f t="shared" si="221"/>
        <v>0</v>
      </c>
      <c r="AK1353" s="1163">
        <v>314</v>
      </c>
      <c r="AL1353" s="1164"/>
      <c r="AM1353" s="1165"/>
      <c r="AN1353" s="1166"/>
      <c r="AO1353" s="587">
        <f t="shared" si="222"/>
        <v>0</v>
      </c>
      <c r="AQ1353" s="1163">
        <v>314</v>
      </c>
      <c r="AR1353" s="1164"/>
      <c r="AS1353" s="1165"/>
      <c r="AT1353" s="1166"/>
      <c r="AU1353" s="587">
        <f t="shared" si="223"/>
        <v>0</v>
      </c>
      <c r="AW1353" s="1163">
        <v>314</v>
      </c>
      <c r="AX1353" s="1164"/>
      <c r="AY1353" s="1165"/>
      <c r="AZ1353" s="1166"/>
      <c r="BA1353" s="587">
        <f t="shared" si="224"/>
        <v>0</v>
      </c>
    </row>
    <row r="1354" spans="1:53" s="17" customFormat="1" ht="16.75" hidden="1" customHeight="1" outlineLevel="2">
      <c r="A1354" s="1163">
        <v>315</v>
      </c>
      <c r="B1354" s="1164"/>
      <c r="C1354" s="1165"/>
      <c r="D1354" s="1166"/>
      <c r="E1354" s="587">
        <f t="shared" si="216"/>
        <v>0</v>
      </c>
      <c r="G1354" s="1163">
        <v>315</v>
      </c>
      <c r="H1354" s="1164"/>
      <c r="I1354" s="1165"/>
      <c r="J1354" s="1166"/>
      <c r="K1354" s="587">
        <f t="shared" si="217"/>
        <v>0</v>
      </c>
      <c r="M1354" s="1163">
        <v>315</v>
      </c>
      <c r="N1354" s="1164"/>
      <c r="O1354" s="1165"/>
      <c r="P1354" s="1166"/>
      <c r="Q1354" s="587">
        <f t="shared" si="218"/>
        <v>0</v>
      </c>
      <c r="S1354" s="1163">
        <v>315</v>
      </c>
      <c r="T1354" s="1164"/>
      <c r="U1354" s="1165"/>
      <c r="V1354" s="1166"/>
      <c r="W1354" s="587">
        <f t="shared" si="219"/>
        <v>0</v>
      </c>
      <c r="Y1354" s="1163">
        <v>315</v>
      </c>
      <c r="Z1354" s="1164"/>
      <c r="AA1354" s="1165"/>
      <c r="AB1354" s="1166"/>
      <c r="AC1354" s="587">
        <f t="shared" si="220"/>
        <v>0</v>
      </c>
      <c r="AE1354" s="1163">
        <v>315</v>
      </c>
      <c r="AF1354" s="1164"/>
      <c r="AG1354" s="1165"/>
      <c r="AH1354" s="1166"/>
      <c r="AI1354" s="587">
        <f t="shared" si="221"/>
        <v>0</v>
      </c>
      <c r="AK1354" s="1163">
        <v>315</v>
      </c>
      <c r="AL1354" s="1164"/>
      <c r="AM1354" s="1165"/>
      <c r="AN1354" s="1166"/>
      <c r="AO1354" s="587">
        <f t="shared" si="222"/>
        <v>0</v>
      </c>
      <c r="AQ1354" s="1163">
        <v>315</v>
      </c>
      <c r="AR1354" s="1164"/>
      <c r="AS1354" s="1165"/>
      <c r="AT1354" s="1166"/>
      <c r="AU1354" s="587">
        <f t="shared" si="223"/>
        <v>0</v>
      </c>
      <c r="AW1354" s="1163">
        <v>315</v>
      </c>
      <c r="AX1354" s="1164"/>
      <c r="AY1354" s="1165"/>
      <c r="AZ1354" s="1166"/>
      <c r="BA1354" s="587">
        <f t="shared" si="224"/>
        <v>0</v>
      </c>
    </row>
    <row r="1355" spans="1:53" s="17" customFormat="1" ht="16.75" hidden="1" customHeight="1" outlineLevel="2">
      <c r="A1355" s="1163">
        <v>316</v>
      </c>
      <c r="B1355" s="1164"/>
      <c r="C1355" s="1165"/>
      <c r="D1355" s="1166"/>
      <c r="E1355" s="587">
        <f t="shared" si="216"/>
        <v>0</v>
      </c>
      <c r="G1355" s="1163">
        <v>316</v>
      </c>
      <c r="H1355" s="1164"/>
      <c r="I1355" s="1165"/>
      <c r="J1355" s="1166"/>
      <c r="K1355" s="587">
        <f t="shared" si="217"/>
        <v>0</v>
      </c>
      <c r="M1355" s="1163">
        <v>316</v>
      </c>
      <c r="N1355" s="1164"/>
      <c r="O1355" s="1165"/>
      <c r="P1355" s="1166"/>
      <c r="Q1355" s="587">
        <f t="shared" si="218"/>
        <v>0</v>
      </c>
      <c r="S1355" s="1163">
        <v>316</v>
      </c>
      <c r="T1355" s="1164"/>
      <c r="U1355" s="1165"/>
      <c r="V1355" s="1166"/>
      <c r="W1355" s="587">
        <f t="shared" si="219"/>
        <v>0</v>
      </c>
      <c r="Y1355" s="1163">
        <v>316</v>
      </c>
      <c r="Z1355" s="1164"/>
      <c r="AA1355" s="1165"/>
      <c r="AB1355" s="1166"/>
      <c r="AC1355" s="587">
        <f t="shared" si="220"/>
        <v>0</v>
      </c>
      <c r="AE1355" s="1163">
        <v>316</v>
      </c>
      <c r="AF1355" s="1164"/>
      <c r="AG1355" s="1165"/>
      <c r="AH1355" s="1166"/>
      <c r="AI1355" s="587">
        <f t="shared" si="221"/>
        <v>0</v>
      </c>
      <c r="AK1355" s="1163">
        <v>316</v>
      </c>
      <c r="AL1355" s="1164"/>
      <c r="AM1355" s="1165"/>
      <c r="AN1355" s="1166"/>
      <c r="AO1355" s="587">
        <f t="shared" si="222"/>
        <v>0</v>
      </c>
      <c r="AQ1355" s="1163">
        <v>316</v>
      </c>
      <c r="AR1355" s="1164"/>
      <c r="AS1355" s="1165"/>
      <c r="AT1355" s="1166"/>
      <c r="AU1355" s="587">
        <f t="shared" si="223"/>
        <v>0</v>
      </c>
      <c r="AW1355" s="1163">
        <v>316</v>
      </c>
      <c r="AX1355" s="1164"/>
      <c r="AY1355" s="1165"/>
      <c r="AZ1355" s="1166"/>
      <c r="BA1355" s="587">
        <f t="shared" si="224"/>
        <v>0</v>
      </c>
    </row>
    <row r="1356" spans="1:53" s="17" customFormat="1" ht="16.75" hidden="1" customHeight="1" outlineLevel="2">
      <c r="A1356" s="1163">
        <v>317</v>
      </c>
      <c r="B1356" s="1164"/>
      <c r="C1356" s="1165"/>
      <c r="D1356" s="1166"/>
      <c r="E1356" s="587">
        <f t="shared" si="216"/>
        <v>0</v>
      </c>
      <c r="G1356" s="1163">
        <v>317</v>
      </c>
      <c r="H1356" s="1164"/>
      <c r="I1356" s="1165"/>
      <c r="J1356" s="1166"/>
      <c r="K1356" s="587">
        <f t="shared" si="217"/>
        <v>0</v>
      </c>
      <c r="M1356" s="1163">
        <v>317</v>
      </c>
      <c r="N1356" s="1164"/>
      <c r="O1356" s="1165"/>
      <c r="P1356" s="1166"/>
      <c r="Q1356" s="587">
        <f t="shared" si="218"/>
        <v>0</v>
      </c>
      <c r="S1356" s="1163">
        <v>317</v>
      </c>
      <c r="T1356" s="1164"/>
      <c r="U1356" s="1165"/>
      <c r="V1356" s="1166"/>
      <c r="W1356" s="587">
        <f t="shared" si="219"/>
        <v>0</v>
      </c>
      <c r="Y1356" s="1163">
        <v>317</v>
      </c>
      <c r="Z1356" s="1164"/>
      <c r="AA1356" s="1165"/>
      <c r="AB1356" s="1166"/>
      <c r="AC1356" s="587">
        <f t="shared" si="220"/>
        <v>0</v>
      </c>
      <c r="AE1356" s="1163">
        <v>317</v>
      </c>
      <c r="AF1356" s="1164"/>
      <c r="AG1356" s="1165"/>
      <c r="AH1356" s="1166"/>
      <c r="AI1356" s="587">
        <f t="shared" si="221"/>
        <v>0</v>
      </c>
      <c r="AK1356" s="1163">
        <v>317</v>
      </c>
      <c r="AL1356" s="1164"/>
      <c r="AM1356" s="1165"/>
      <c r="AN1356" s="1166"/>
      <c r="AO1356" s="587">
        <f t="shared" si="222"/>
        <v>0</v>
      </c>
      <c r="AQ1356" s="1163">
        <v>317</v>
      </c>
      <c r="AR1356" s="1164"/>
      <c r="AS1356" s="1165"/>
      <c r="AT1356" s="1166"/>
      <c r="AU1356" s="587">
        <f t="shared" si="223"/>
        <v>0</v>
      </c>
      <c r="AW1356" s="1163">
        <v>317</v>
      </c>
      <c r="AX1356" s="1164"/>
      <c r="AY1356" s="1165"/>
      <c r="AZ1356" s="1166"/>
      <c r="BA1356" s="587">
        <f t="shared" si="224"/>
        <v>0</v>
      </c>
    </row>
    <row r="1357" spans="1:53" s="17" customFormat="1" ht="16.75" hidden="1" customHeight="1" outlineLevel="2">
      <c r="A1357" s="1163">
        <v>318</v>
      </c>
      <c r="B1357" s="1164"/>
      <c r="C1357" s="1165"/>
      <c r="D1357" s="1166"/>
      <c r="E1357" s="587">
        <f t="shared" si="216"/>
        <v>0</v>
      </c>
      <c r="G1357" s="1163">
        <v>318</v>
      </c>
      <c r="H1357" s="1164"/>
      <c r="I1357" s="1165"/>
      <c r="J1357" s="1166"/>
      <c r="K1357" s="587">
        <f t="shared" si="217"/>
        <v>0</v>
      </c>
      <c r="M1357" s="1163">
        <v>318</v>
      </c>
      <c r="N1357" s="1164"/>
      <c r="O1357" s="1165"/>
      <c r="P1357" s="1166"/>
      <c r="Q1357" s="587">
        <f t="shared" si="218"/>
        <v>0</v>
      </c>
      <c r="S1357" s="1163">
        <v>318</v>
      </c>
      <c r="T1357" s="1164"/>
      <c r="U1357" s="1165"/>
      <c r="V1357" s="1166"/>
      <c r="W1357" s="587">
        <f t="shared" si="219"/>
        <v>0</v>
      </c>
      <c r="Y1357" s="1163">
        <v>318</v>
      </c>
      <c r="Z1357" s="1164"/>
      <c r="AA1357" s="1165"/>
      <c r="AB1357" s="1166"/>
      <c r="AC1357" s="587">
        <f t="shared" si="220"/>
        <v>0</v>
      </c>
      <c r="AE1357" s="1163">
        <v>318</v>
      </c>
      <c r="AF1357" s="1164"/>
      <c r="AG1357" s="1165"/>
      <c r="AH1357" s="1166"/>
      <c r="AI1357" s="587">
        <f t="shared" si="221"/>
        <v>0</v>
      </c>
      <c r="AK1357" s="1163">
        <v>318</v>
      </c>
      <c r="AL1357" s="1164"/>
      <c r="AM1357" s="1165"/>
      <c r="AN1357" s="1166"/>
      <c r="AO1357" s="587">
        <f t="shared" si="222"/>
        <v>0</v>
      </c>
      <c r="AQ1357" s="1163">
        <v>318</v>
      </c>
      <c r="AR1357" s="1164"/>
      <c r="AS1357" s="1165"/>
      <c r="AT1357" s="1166"/>
      <c r="AU1357" s="587">
        <f t="shared" si="223"/>
        <v>0</v>
      </c>
      <c r="AW1357" s="1163">
        <v>318</v>
      </c>
      <c r="AX1357" s="1164"/>
      <c r="AY1357" s="1165"/>
      <c r="AZ1357" s="1166"/>
      <c r="BA1357" s="587">
        <f t="shared" si="224"/>
        <v>0</v>
      </c>
    </row>
    <row r="1358" spans="1:53" s="17" customFormat="1" ht="16.75" hidden="1" customHeight="1" outlineLevel="2">
      <c r="A1358" s="1163">
        <v>319</v>
      </c>
      <c r="B1358" s="1164"/>
      <c r="C1358" s="1165"/>
      <c r="D1358" s="1166"/>
      <c r="E1358" s="587">
        <f t="shared" si="216"/>
        <v>0</v>
      </c>
      <c r="G1358" s="1163">
        <v>319</v>
      </c>
      <c r="H1358" s="1164"/>
      <c r="I1358" s="1165"/>
      <c r="J1358" s="1166"/>
      <c r="K1358" s="587">
        <f t="shared" si="217"/>
        <v>0</v>
      </c>
      <c r="M1358" s="1163">
        <v>319</v>
      </c>
      <c r="N1358" s="1164"/>
      <c r="O1358" s="1165"/>
      <c r="P1358" s="1166"/>
      <c r="Q1358" s="587">
        <f t="shared" si="218"/>
        <v>0</v>
      </c>
      <c r="S1358" s="1163">
        <v>319</v>
      </c>
      <c r="T1358" s="1164"/>
      <c r="U1358" s="1165"/>
      <c r="V1358" s="1166"/>
      <c r="W1358" s="587">
        <f t="shared" si="219"/>
        <v>0</v>
      </c>
      <c r="Y1358" s="1163">
        <v>319</v>
      </c>
      <c r="Z1358" s="1164"/>
      <c r="AA1358" s="1165"/>
      <c r="AB1358" s="1166"/>
      <c r="AC1358" s="587">
        <f t="shared" si="220"/>
        <v>0</v>
      </c>
      <c r="AE1358" s="1163">
        <v>319</v>
      </c>
      <c r="AF1358" s="1164"/>
      <c r="AG1358" s="1165"/>
      <c r="AH1358" s="1166"/>
      <c r="AI1358" s="587">
        <f t="shared" si="221"/>
        <v>0</v>
      </c>
      <c r="AK1358" s="1163">
        <v>319</v>
      </c>
      <c r="AL1358" s="1164"/>
      <c r="AM1358" s="1165"/>
      <c r="AN1358" s="1166"/>
      <c r="AO1358" s="587">
        <f t="shared" si="222"/>
        <v>0</v>
      </c>
      <c r="AQ1358" s="1163">
        <v>319</v>
      </c>
      <c r="AR1358" s="1164"/>
      <c r="AS1358" s="1165"/>
      <c r="AT1358" s="1166"/>
      <c r="AU1358" s="587">
        <f t="shared" si="223"/>
        <v>0</v>
      </c>
      <c r="AW1358" s="1163">
        <v>319</v>
      </c>
      <c r="AX1358" s="1164"/>
      <c r="AY1358" s="1165"/>
      <c r="AZ1358" s="1166"/>
      <c r="BA1358" s="587">
        <f t="shared" si="224"/>
        <v>0</v>
      </c>
    </row>
    <row r="1359" spans="1:53" s="17" customFormat="1" ht="16.75" hidden="1" customHeight="1" outlineLevel="2">
      <c r="A1359" s="1163">
        <v>320</v>
      </c>
      <c r="B1359" s="1164"/>
      <c r="C1359" s="1165"/>
      <c r="D1359" s="1166"/>
      <c r="E1359" s="587">
        <f t="shared" si="216"/>
        <v>0</v>
      </c>
      <c r="G1359" s="1163">
        <v>320</v>
      </c>
      <c r="H1359" s="1164"/>
      <c r="I1359" s="1165"/>
      <c r="J1359" s="1166"/>
      <c r="K1359" s="587">
        <f t="shared" si="217"/>
        <v>0</v>
      </c>
      <c r="M1359" s="1163">
        <v>320</v>
      </c>
      <c r="N1359" s="1164"/>
      <c r="O1359" s="1165"/>
      <c r="P1359" s="1166"/>
      <c r="Q1359" s="587">
        <f t="shared" si="218"/>
        <v>0</v>
      </c>
      <c r="S1359" s="1163">
        <v>320</v>
      </c>
      <c r="T1359" s="1164"/>
      <c r="U1359" s="1165"/>
      <c r="V1359" s="1166"/>
      <c r="W1359" s="587">
        <f t="shared" si="219"/>
        <v>0</v>
      </c>
      <c r="Y1359" s="1163">
        <v>320</v>
      </c>
      <c r="Z1359" s="1164"/>
      <c r="AA1359" s="1165"/>
      <c r="AB1359" s="1166"/>
      <c r="AC1359" s="587">
        <f t="shared" si="220"/>
        <v>0</v>
      </c>
      <c r="AE1359" s="1163">
        <v>320</v>
      </c>
      <c r="AF1359" s="1164"/>
      <c r="AG1359" s="1165"/>
      <c r="AH1359" s="1166"/>
      <c r="AI1359" s="587">
        <f t="shared" si="221"/>
        <v>0</v>
      </c>
      <c r="AK1359" s="1163">
        <v>320</v>
      </c>
      <c r="AL1359" s="1164"/>
      <c r="AM1359" s="1165"/>
      <c r="AN1359" s="1166"/>
      <c r="AO1359" s="587">
        <f t="shared" si="222"/>
        <v>0</v>
      </c>
      <c r="AQ1359" s="1163">
        <v>320</v>
      </c>
      <c r="AR1359" s="1164"/>
      <c r="AS1359" s="1165"/>
      <c r="AT1359" s="1166"/>
      <c r="AU1359" s="587">
        <f t="shared" si="223"/>
        <v>0</v>
      </c>
      <c r="AW1359" s="1163">
        <v>320</v>
      </c>
      <c r="AX1359" s="1164"/>
      <c r="AY1359" s="1165"/>
      <c r="AZ1359" s="1166"/>
      <c r="BA1359" s="587">
        <f t="shared" si="224"/>
        <v>0</v>
      </c>
    </row>
    <row r="1360" spans="1:53" s="17" customFormat="1" ht="16.75" hidden="1" customHeight="1" outlineLevel="2">
      <c r="A1360" s="1163">
        <v>321</v>
      </c>
      <c r="B1360" s="1164"/>
      <c r="C1360" s="1165"/>
      <c r="D1360" s="1166"/>
      <c r="E1360" s="587">
        <f t="shared" si="216"/>
        <v>0</v>
      </c>
      <c r="G1360" s="1163">
        <v>321</v>
      </c>
      <c r="H1360" s="1164"/>
      <c r="I1360" s="1165"/>
      <c r="J1360" s="1166"/>
      <c r="K1360" s="587">
        <f t="shared" si="217"/>
        <v>0</v>
      </c>
      <c r="M1360" s="1163">
        <v>321</v>
      </c>
      <c r="N1360" s="1164"/>
      <c r="O1360" s="1165"/>
      <c r="P1360" s="1166"/>
      <c r="Q1360" s="587">
        <f t="shared" si="218"/>
        <v>0</v>
      </c>
      <c r="S1360" s="1163">
        <v>321</v>
      </c>
      <c r="T1360" s="1164"/>
      <c r="U1360" s="1165"/>
      <c r="V1360" s="1166"/>
      <c r="W1360" s="587">
        <f t="shared" si="219"/>
        <v>0</v>
      </c>
      <c r="Y1360" s="1163">
        <v>321</v>
      </c>
      <c r="Z1360" s="1164"/>
      <c r="AA1360" s="1165"/>
      <c r="AB1360" s="1166"/>
      <c r="AC1360" s="587">
        <f t="shared" si="220"/>
        <v>0</v>
      </c>
      <c r="AE1360" s="1163">
        <v>321</v>
      </c>
      <c r="AF1360" s="1164"/>
      <c r="AG1360" s="1165"/>
      <c r="AH1360" s="1166"/>
      <c r="AI1360" s="587">
        <f t="shared" si="221"/>
        <v>0</v>
      </c>
      <c r="AK1360" s="1163">
        <v>321</v>
      </c>
      <c r="AL1360" s="1164"/>
      <c r="AM1360" s="1165"/>
      <c r="AN1360" s="1166"/>
      <c r="AO1360" s="587">
        <f t="shared" si="222"/>
        <v>0</v>
      </c>
      <c r="AQ1360" s="1163">
        <v>321</v>
      </c>
      <c r="AR1360" s="1164"/>
      <c r="AS1360" s="1165"/>
      <c r="AT1360" s="1166"/>
      <c r="AU1360" s="587">
        <f t="shared" si="223"/>
        <v>0</v>
      </c>
      <c r="AW1360" s="1163">
        <v>321</v>
      </c>
      <c r="AX1360" s="1164"/>
      <c r="AY1360" s="1165"/>
      <c r="AZ1360" s="1166"/>
      <c r="BA1360" s="587">
        <f t="shared" si="224"/>
        <v>0</v>
      </c>
    </row>
    <row r="1361" spans="1:53" s="17" customFormat="1" ht="16.75" hidden="1" customHeight="1" outlineLevel="2">
      <c r="A1361" s="1163">
        <v>322</v>
      </c>
      <c r="B1361" s="1164"/>
      <c r="C1361" s="1165"/>
      <c r="D1361" s="1166"/>
      <c r="E1361" s="587">
        <f t="shared" si="216"/>
        <v>0</v>
      </c>
      <c r="G1361" s="1163">
        <v>322</v>
      </c>
      <c r="H1361" s="1164"/>
      <c r="I1361" s="1165"/>
      <c r="J1361" s="1166"/>
      <c r="K1361" s="587">
        <f t="shared" si="217"/>
        <v>0</v>
      </c>
      <c r="M1361" s="1163">
        <v>322</v>
      </c>
      <c r="N1361" s="1164"/>
      <c r="O1361" s="1165"/>
      <c r="P1361" s="1166"/>
      <c r="Q1361" s="587">
        <f t="shared" si="218"/>
        <v>0</v>
      </c>
      <c r="S1361" s="1163">
        <v>322</v>
      </c>
      <c r="T1361" s="1164"/>
      <c r="U1361" s="1165"/>
      <c r="V1361" s="1166"/>
      <c r="W1361" s="587">
        <f t="shared" si="219"/>
        <v>0</v>
      </c>
      <c r="Y1361" s="1163">
        <v>322</v>
      </c>
      <c r="Z1361" s="1164"/>
      <c r="AA1361" s="1165"/>
      <c r="AB1361" s="1166"/>
      <c r="AC1361" s="587">
        <f t="shared" si="220"/>
        <v>0</v>
      </c>
      <c r="AE1361" s="1163">
        <v>322</v>
      </c>
      <c r="AF1361" s="1164"/>
      <c r="AG1361" s="1165"/>
      <c r="AH1361" s="1166"/>
      <c r="AI1361" s="587">
        <f t="shared" si="221"/>
        <v>0</v>
      </c>
      <c r="AK1361" s="1163">
        <v>322</v>
      </c>
      <c r="AL1361" s="1164"/>
      <c r="AM1361" s="1165"/>
      <c r="AN1361" s="1166"/>
      <c r="AO1361" s="587">
        <f t="shared" si="222"/>
        <v>0</v>
      </c>
      <c r="AQ1361" s="1163">
        <v>322</v>
      </c>
      <c r="AR1361" s="1164"/>
      <c r="AS1361" s="1165"/>
      <c r="AT1361" s="1166"/>
      <c r="AU1361" s="587">
        <f t="shared" si="223"/>
        <v>0</v>
      </c>
      <c r="AW1361" s="1163">
        <v>322</v>
      </c>
      <c r="AX1361" s="1164"/>
      <c r="AY1361" s="1165"/>
      <c r="AZ1361" s="1166"/>
      <c r="BA1361" s="587">
        <f t="shared" si="224"/>
        <v>0</v>
      </c>
    </row>
    <row r="1362" spans="1:53" s="17" customFormat="1" ht="16.75" hidden="1" customHeight="1" outlineLevel="2">
      <c r="A1362" s="1163">
        <v>323</v>
      </c>
      <c r="B1362" s="1164"/>
      <c r="C1362" s="1165"/>
      <c r="D1362" s="1166"/>
      <c r="E1362" s="587">
        <f t="shared" si="216"/>
        <v>0</v>
      </c>
      <c r="G1362" s="1163">
        <v>323</v>
      </c>
      <c r="H1362" s="1164"/>
      <c r="I1362" s="1165"/>
      <c r="J1362" s="1166"/>
      <c r="K1362" s="587">
        <f t="shared" si="217"/>
        <v>0</v>
      </c>
      <c r="M1362" s="1163">
        <v>323</v>
      </c>
      <c r="N1362" s="1164"/>
      <c r="O1362" s="1165"/>
      <c r="P1362" s="1166"/>
      <c r="Q1362" s="587">
        <f t="shared" si="218"/>
        <v>0</v>
      </c>
      <c r="S1362" s="1163">
        <v>323</v>
      </c>
      <c r="T1362" s="1164"/>
      <c r="U1362" s="1165"/>
      <c r="V1362" s="1166"/>
      <c r="W1362" s="587">
        <f t="shared" si="219"/>
        <v>0</v>
      </c>
      <c r="Y1362" s="1163">
        <v>323</v>
      </c>
      <c r="Z1362" s="1164"/>
      <c r="AA1362" s="1165"/>
      <c r="AB1362" s="1166"/>
      <c r="AC1362" s="587">
        <f t="shared" si="220"/>
        <v>0</v>
      </c>
      <c r="AE1362" s="1163">
        <v>323</v>
      </c>
      <c r="AF1362" s="1164"/>
      <c r="AG1362" s="1165"/>
      <c r="AH1362" s="1166"/>
      <c r="AI1362" s="587">
        <f t="shared" si="221"/>
        <v>0</v>
      </c>
      <c r="AK1362" s="1163">
        <v>323</v>
      </c>
      <c r="AL1362" s="1164"/>
      <c r="AM1362" s="1165"/>
      <c r="AN1362" s="1166"/>
      <c r="AO1362" s="587">
        <f t="shared" si="222"/>
        <v>0</v>
      </c>
      <c r="AQ1362" s="1163">
        <v>323</v>
      </c>
      <c r="AR1362" s="1164"/>
      <c r="AS1362" s="1165"/>
      <c r="AT1362" s="1166"/>
      <c r="AU1362" s="587">
        <f t="shared" si="223"/>
        <v>0</v>
      </c>
      <c r="AW1362" s="1163">
        <v>323</v>
      </c>
      <c r="AX1362" s="1164"/>
      <c r="AY1362" s="1165"/>
      <c r="AZ1362" s="1166"/>
      <c r="BA1362" s="587">
        <f t="shared" si="224"/>
        <v>0</v>
      </c>
    </row>
    <row r="1363" spans="1:53" s="17" customFormat="1" ht="16.75" hidden="1" customHeight="1" outlineLevel="2">
      <c r="A1363" s="1163">
        <v>324</v>
      </c>
      <c r="B1363" s="1164"/>
      <c r="C1363" s="1165"/>
      <c r="D1363" s="1166"/>
      <c r="E1363" s="587">
        <f t="shared" si="216"/>
        <v>0</v>
      </c>
      <c r="G1363" s="1163">
        <v>324</v>
      </c>
      <c r="H1363" s="1164"/>
      <c r="I1363" s="1165"/>
      <c r="J1363" s="1166"/>
      <c r="K1363" s="587">
        <f t="shared" si="217"/>
        <v>0</v>
      </c>
      <c r="M1363" s="1163">
        <v>324</v>
      </c>
      <c r="N1363" s="1164"/>
      <c r="O1363" s="1165"/>
      <c r="P1363" s="1166"/>
      <c r="Q1363" s="587">
        <f t="shared" si="218"/>
        <v>0</v>
      </c>
      <c r="S1363" s="1163">
        <v>324</v>
      </c>
      <c r="T1363" s="1164"/>
      <c r="U1363" s="1165"/>
      <c r="V1363" s="1166"/>
      <c r="W1363" s="587">
        <f t="shared" si="219"/>
        <v>0</v>
      </c>
      <c r="Y1363" s="1163">
        <v>324</v>
      </c>
      <c r="Z1363" s="1164"/>
      <c r="AA1363" s="1165"/>
      <c r="AB1363" s="1166"/>
      <c r="AC1363" s="587">
        <f t="shared" si="220"/>
        <v>0</v>
      </c>
      <c r="AE1363" s="1163">
        <v>324</v>
      </c>
      <c r="AF1363" s="1164"/>
      <c r="AG1363" s="1165"/>
      <c r="AH1363" s="1166"/>
      <c r="AI1363" s="587">
        <f t="shared" si="221"/>
        <v>0</v>
      </c>
      <c r="AK1363" s="1163">
        <v>324</v>
      </c>
      <c r="AL1363" s="1164"/>
      <c r="AM1363" s="1165"/>
      <c r="AN1363" s="1166"/>
      <c r="AO1363" s="587">
        <f t="shared" si="222"/>
        <v>0</v>
      </c>
      <c r="AQ1363" s="1163">
        <v>324</v>
      </c>
      <c r="AR1363" s="1164"/>
      <c r="AS1363" s="1165"/>
      <c r="AT1363" s="1166"/>
      <c r="AU1363" s="587">
        <f t="shared" si="223"/>
        <v>0</v>
      </c>
      <c r="AW1363" s="1163">
        <v>324</v>
      </c>
      <c r="AX1363" s="1164"/>
      <c r="AY1363" s="1165"/>
      <c r="AZ1363" s="1166"/>
      <c r="BA1363" s="587">
        <f t="shared" si="224"/>
        <v>0</v>
      </c>
    </row>
    <row r="1364" spans="1:53" s="17" customFormat="1" ht="16.75" hidden="1" customHeight="1" outlineLevel="2">
      <c r="A1364" s="1163">
        <v>325</v>
      </c>
      <c r="B1364" s="1164"/>
      <c r="C1364" s="1165"/>
      <c r="D1364" s="1166"/>
      <c r="E1364" s="587">
        <f t="shared" si="216"/>
        <v>0</v>
      </c>
      <c r="G1364" s="1163">
        <v>325</v>
      </c>
      <c r="H1364" s="1164"/>
      <c r="I1364" s="1165"/>
      <c r="J1364" s="1166"/>
      <c r="K1364" s="587">
        <f t="shared" si="217"/>
        <v>0</v>
      </c>
      <c r="M1364" s="1163">
        <v>325</v>
      </c>
      <c r="N1364" s="1164"/>
      <c r="O1364" s="1165"/>
      <c r="P1364" s="1166"/>
      <c r="Q1364" s="587">
        <f t="shared" si="218"/>
        <v>0</v>
      </c>
      <c r="S1364" s="1163">
        <v>325</v>
      </c>
      <c r="T1364" s="1164"/>
      <c r="U1364" s="1165"/>
      <c r="V1364" s="1166"/>
      <c r="W1364" s="587">
        <f t="shared" si="219"/>
        <v>0</v>
      </c>
      <c r="Y1364" s="1163">
        <v>325</v>
      </c>
      <c r="Z1364" s="1164"/>
      <c r="AA1364" s="1165"/>
      <c r="AB1364" s="1166"/>
      <c r="AC1364" s="587">
        <f t="shared" si="220"/>
        <v>0</v>
      </c>
      <c r="AE1364" s="1163">
        <v>325</v>
      </c>
      <c r="AF1364" s="1164"/>
      <c r="AG1364" s="1165"/>
      <c r="AH1364" s="1166"/>
      <c r="AI1364" s="587">
        <f t="shared" si="221"/>
        <v>0</v>
      </c>
      <c r="AK1364" s="1163">
        <v>325</v>
      </c>
      <c r="AL1364" s="1164"/>
      <c r="AM1364" s="1165"/>
      <c r="AN1364" s="1166"/>
      <c r="AO1364" s="587">
        <f t="shared" si="222"/>
        <v>0</v>
      </c>
      <c r="AQ1364" s="1163">
        <v>325</v>
      </c>
      <c r="AR1364" s="1164"/>
      <c r="AS1364" s="1165"/>
      <c r="AT1364" s="1166"/>
      <c r="AU1364" s="587">
        <f t="shared" si="223"/>
        <v>0</v>
      </c>
      <c r="AW1364" s="1163">
        <v>325</v>
      </c>
      <c r="AX1364" s="1164"/>
      <c r="AY1364" s="1165"/>
      <c r="AZ1364" s="1166"/>
      <c r="BA1364" s="587">
        <f t="shared" si="224"/>
        <v>0</v>
      </c>
    </row>
    <row r="1365" spans="1:53" s="17" customFormat="1" ht="16.75" hidden="1" customHeight="1" outlineLevel="2">
      <c r="A1365" s="1163">
        <v>326</v>
      </c>
      <c r="B1365" s="1164"/>
      <c r="C1365" s="1165"/>
      <c r="D1365" s="1166"/>
      <c r="E1365" s="587">
        <f t="shared" si="216"/>
        <v>0</v>
      </c>
      <c r="G1365" s="1163">
        <v>326</v>
      </c>
      <c r="H1365" s="1164"/>
      <c r="I1365" s="1165"/>
      <c r="J1365" s="1166"/>
      <c r="K1365" s="587">
        <f t="shared" si="217"/>
        <v>0</v>
      </c>
      <c r="M1365" s="1163">
        <v>326</v>
      </c>
      <c r="N1365" s="1164"/>
      <c r="O1365" s="1165"/>
      <c r="P1365" s="1166"/>
      <c r="Q1365" s="587">
        <f t="shared" si="218"/>
        <v>0</v>
      </c>
      <c r="S1365" s="1163">
        <v>326</v>
      </c>
      <c r="T1365" s="1164"/>
      <c r="U1365" s="1165"/>
      <c r="V1365" s="1166"/>
      <c r="W1365" s="587">
        <f t="shared" si="219"/>
        <v>0</v>
      </c>
      <c r="Y1365" s="1163">
        <v>326</v>
      </c>
      <c r="Z1365" s="1164"/>
      <c r="AA1365" s="1165"/>
      <c r="AB1365" s="1166"/>
      <c r="AC1365" s="587">
        <f t="shared" si="220"/>
        <v>0</v>
      </c>
      <c r="AE1365" s="1163">
        <v>326</v>
      </c>
      <c r="AF1365" s="1164"/>
      <c r="AG1365" s="1165"/>
      <c r="AH1365" s="1166"/>
      <c r="AI1365" s="587">
        <f t="shared" si="221"/>
        <v>0</v>
      </c>
      <c r="AK1365" s="1163">
        <v>326</v>
      </c>
      <c r="AL1365" s="1164"/>
      <c r="AM1365" s="1165"/>
      <c r="AN1365" s="1166"/>
      <c r="AO1365" s="587">
        <f t="shared" si="222"/>
        <v>0</v>
      </c>
      <c r="AQ1365" s="1163">
        <v>326</v>
      </c>
      <c r="AR1365" s="1164"/>
      <c r="AS1365" s="1165"/>
      <c r="AT1365" s="1166"/>
      <c r="AU1365" s="587">
        <f t="shared" si="223"/>
        <v>0</v>
      </c>
      <c r="AW1365" s="1163">
        <v>326</v>
      </c>
      <c r="AX1365" s="1164"/>
      <c r="AY1365" s="1165"/>
      <c r="AZ1365" s="1166"/>
      <c r="BA1365" s="587">
        <f t="shared" si="224"/>
        <v>0</v>
      </c>
    </row>
    <row r="1366" spans="1:53" s="17" customFormat="1" ht="16.75" hidden="1" customHeight="1" outlineLevel="2">
      <c r="A1366" s="1163">
        <v>327</v>
      </c>
      <c r="B1366" s="1164"/>
      <c r="C1366" s="1165"/>
      <c r="D1366" s="1166"/>
      <c r="E1366" s="587">
        <f t="shared" si="216"/>
        <v>0</v>
      </c>
      <c r="G1366" s="1163">
        <v>327</v>
      </c>
      <c r="H1366" s="1164"/>
      <c r="I1366" s="1165"/>
      <c r="J1366" s="1166"/>
      <c r="K1366" s="587">
        <f t="shared" si="217"/>
        <v>0</v>
      </c>
      <c r="M1366" s="1163">
        <v>327</v>
      </c>
      <c r="N1366" s="1164"/>
      <c r="O1366" s="1165"/>
      <c r="P1366" s="1166"/>
      <c r="Q1366" s="587">
        <f t="shared" si="218"/>
        <v>0</v>
      </c>
      <c r="S1366" s="1163">
        <v>327</v>
      </c>
      <c r="T1366" s="1164"/>
      <c r="U1366" s="1165"/>
      <c r="V1366" s="1166"/>
      <c r="W1366" s="587">
        <f t="shared" si="219"/>
        <v>0</v>
      </c>
      <c r="Y1366" s="1163">
        <v>327</v>
      </c>
      <c r="Z1366" s="1164"/>
      <c r="AA1366" s="1165"/>
      <c r="AB1366" s="1166"/>
      <c r="AC1366" s="587">
        <f t="shared" si="220"/>
        <v>0</v>
      </c>
      <c r="AE1366" s="1163">
        <v>327</v>
      </c>
      <c r="AF1366" s="1164"/>
      <c r="AG1366" s="1165"/>
      <c r="AH1366" s="1166"/>
      <c r="AI1366" s="587">
        <f t="shared" si="221"/>
        <v>0</v>
      </c>
      <c r="AK1366" s="1163">
        <v>327</v>
      </c>
      <c r="AL1366" s="1164"/>
      <c r="AM1366" s="1165"/>
      <c r="AN1366" s="1166"/>
      <c r="AO1366" s="587">
        <f t="shared" si="222"/>
        <v>0</v>
      </c>
      <c r="AQ1366" s="1163">
        <v>327</v>
      </c>
      <c r="AR1366" s="1164"/>
      <c r="AS1366" s="1165"/>
      <c r="AT1366" s="1166"/>
      <c r="AU1366" s="587">
        <f t="shared" si="223"/>
        <v>0</v>
      </c>
      <c r="AW1366" s="1163">
        <v>327</v>
      </c>
      <c r="AX1366" s="1164"/>
      <c r="AY1366" s="1165"/>
      <c r="AZ1366" s="1166"/>
      <c r="BA1366" s="587">
        <f t="shared" si="224"/>
        <v>0</v>
      </c>
    </row>
    <row r="1367" spans="1:53" s="17" customFormat="1" ht="16.75" hidden="1" customHeight="1" outlineLevel="2">
      <c r="A1367" s="1163">
        <v>328</v>
      </c>
      <c r="B1367" s="1164"/>
      <c r="C1367" s="1165"/>
      <c r="D1367" s="1166"/>
      <c r="E1367" s="587">
        <f t="shared" si="216"/>
        <v>0</v>
      </c>
      <c r="G1367" s="1163">
        <v>328</v>
      </c>
      <c r="H1367" s="1164"/>
      <c r="I1367" s="1165"/>
      <c r="J1367" s="1166"/>
      <c r="K1367" s="587">
        <f t="shared" si="217"/>
        <v>0</v>
      </c>
      <c r="M1367" s="1163">
        <v>328</v>
      </c>
      <c r="N1367" s="1164"/>
      <c r="O1367" s="1165"/>
      <c r="P1367" s="1166"/>
      <c r="Q1367" s="587">
        <f t="shared" si="218"/>
        <v>0</v>
      </c>
      <c r="S1367" s="1163">
        <v>328</v>
      </c>
      <c r="T1367" s="1164"/>
      <c r="U1367" s="1165"/>
      <c r="V1367" s="1166"/>
      <c r="W1367" s="587">
        <f t="shared" si="219"/>
        <v>0</v>
      </c>
      <c r="Y1367" s="1163">
        <v>328</v>
      </c>
      <c r="Z1367" s="1164"/>
      <c r="AA1367" s="1165"/>
      <c r="AB1367" s="1166"/>
      <c r="AC1367" s="587">
        <f t="shared" si="220"/>
        <v>0</v>
      </c>
      <c r="AE1367" s="1163">
        <v>328</v>
      </c>
      <c r="AF1367" s="1164"/>
      <c r="AG1367" s="1165"/>
      <c r="AH1367" s="1166"/>
      <c r="AI1367" s="587">
        <f t="shared" si="221"/>
        <v>0</v>
      </c>
      <c r="AK1367" s="1163">
        <v>328</v>
      </c>
      <c r="AL1367" s="1164"/>
      <c r="AM1367" s="1165"/>
      <c r="AN1367" s="1166"/>
      <c r="AO1367" s="587">
        <f t="shared" si="222"/>
        <v>0</v>
      </c>
      <c r="AQ1367" s="1163">
        <v>328</v>
      </c>
      <c r="AR1367" s="1164"/>
      <c r="AS1367" s="1165"/>
      <c r="AT1367" s="1166"/>
      <c r="AU1367" s="587">
        <f t="shared" si="223"/>
        <v>0</v>
      </c>
      <c r="AW1367" s="1163">
        <v>328</v>
      </c>
      <c r="AX1367" s="1164"/>
      <c r="AY1367" s="1165"/>
      <c r="AZ1367" s="1166"/>
      <c r="BA1367" s="587">
        <f t="shared" si="224"/>
        <v>0</v>
      </c>
    </row>
    <row r="1368" spans="1:53" s="17" customFormat="1" ht="16.75" hidden="1" customHeight="1" outlineLevel="2">
      <c r="A1368" s="1163">
        <v>329</v>
      </c>
      <c r="B1368" s="1164"/>
      <c r="C1368" s="1165"/>
      <c r="D1368" s="1166"/>
      <c r="E1368" s="587">
        <f t="shared" si="216"/>
        <v>0</v>
      </c>
      <c r="G1368" s="1163">
        <v>329</v>
      </c>
      <c r="H1368" s="1164"/>
      <c r="I1368" s="1165"/>
      <c r="J1368" s="1166"/>
      <c r="K1368" s="587">
        <f t="shared" si="217"/>
        <v>0</v>
      </c>
      <c r="M1368" s="1163">
        <v>329</v>
      </c>
      <c r="N1368" s="1164"/>
      <c r="O1368" s="1165"/>
      <c r="P1368" s="1166"/>
      <c r="Q1368" s="587">
        <f t="shared" si="218"/>
        <v>0</v>
      </c>
      <c r="S1368" s="1163">
        <v>329</v>
      </c>
      <c r="T1368" s="1164"/>
      <c r="U1368" s="1165"/>
      <c r="V1368" s="1166"/>
      <c r="W1368" s="587">
        <f t="shared" si="219"/>
        <v>0</v>
      </c>
      <c r="Y1368" s="1163">
        <v>329</v>
      </c>
      <c r="Z1368" s="1164"/>
      <c r="AA1368" s="1165"/>
      <c r="AB1368" s="1166"/>
      <c r="AC1368" s="587">
        <f t="shared" si="220"/>
        <v>0</v>
      </c>
      <c r="AE1368" s="1163">
        <v>329</v>
      </c>
      <c r="AF1368" s="1164"/>
      <c r="AG1368" s="1165"/>
      <c r="AH1368" s="1166"/>
      <c r="AI1368" s="587">
        <f t="shared" si="221"/>
        <v>0</v>
      </c>
      <c r="AK1368" s="1163">
        <v>329</v>
      </c>
      <c r="AL1368" s="1164"/>
      <c r="AM1368" s="1165"/>
      <c r="AN1368" s="1166"/>
      <c r="AO1368" s="587">
        <f t="shared" si="222"/>
        <v>0</v>
      </c>
      <c r="AQ1368" s="1163">
        <v>329</v>
      </c>
      <c r="AR1368" s="1164"/>
      <c r="AS1368" s="1165"/>
      <c r="AT1368" s="1166"/>
      <c r="AU1368" s="587">
        <f t="shared" si="223"/>
        <v>0</v>
      </c>
      <c r="AW1368" s="1163">
        <v>329</v>
      </c>
      <c r="AX1368" s="1164"/>
      <c r="AY1368" s="1165"/>
      <c r="AZ1368" s="1166"/>
      <c r="BA1368" s="587">
        <f t="shared" si="224"/>
        <v>0</v>
      </c>
    </row>
    <row r="1369" spans="1:53" s="17" customFormat="1" ht="16.75" hidden="1" customHeight="1" outlineLevel="2">
      <c r="A1369" s="1163">
        <v>330</v>
      </c>
      <c r="B1369" s="1164"/>
      <c r="C1369" s="1165"/>
      <c r="D1369" s="1166"/>
      <c r="E1369" s="587">
        <f t="shared" si="216"/>
        <v>0</v>
      </c>
      <c r="G1369" s="1163">
        <v>330</v>
      </c>
      <c r="H1369" s="1164"/>
      <c r="I1369" s="1165"/>
      <c r="J1369" s="1166"/>
      <c r="K1369" s="587">
        <f t="shared" si="217"/>
        <v>0</v>
      </c>
      <c r="M1369" s="1163">
        <v>330</v>
      </c>
      <c r="N1369" s="1164"/>
      <c r="O1369" s="1165"/>
      <c r="P1369" s="1166"/>
      <c r="Q1369" s="587">
        <f t="shared" si="218"/>
        <v>0</v>
      </c>
      <c r="S1369" s="1163">
        <v>330</v>
      </c>
      <c r="T1369" s="1164"/>
      <c r="U1369" s="1165"/>
      <c r="V1369" s="1166"/>
      <c r="W1369" s="587">
        <f t="shared" si="219"/>
        <v>0</v>
      </c>
      <c r="Y1369" s="1163">
        <v>330</v>
      </c>
      <c r="Z1369" s="1164"/>
      <c r="AA1369" s="1165"/>
      <c r="AB1369" s="1166"/>
      <c r="AC1369" s="587">
        <f t="shared" si="220"/>
        <v>0</v>
      </c>
      <c r="AE1369" s="1163">
        <v>330</v>
      </c>
      <c r="AF1369" s="1164"/>
      <c r="AG1369" s="1165"/>
      <c r="AH1369" s="1166"/>
      <c r="AI1369" s="587">
        <f t="shared" si="221"/>
        <v>0</v>
      </c>
      <c r="AK1369" s="1163">
        <v>330</v>
      </c>
      <c r="AL1369" s="1164"/>
      <c r="AM1369" s="1165"/>
      <c r="AN1369" s="1166"/>
      <c r="AO1369" s="587">
        <f t="shared" si="222"/>
        <v>0</v>
      </c>
      <c r="AQ1369" s="1163">
        <v>330</v>
      </c>
      <c r="AR1369" s="1164"/>
      <c r="AS1369" s="1165"/>
      <c r="AT1369" s="1166"/>
      <c r="AU1369" s="587">
        <f t="shared" si="223"/>
        <v>0</v>
      </c>
      <c r="AW1369" s="1163">
        <v>330</v>
      </c>
      <c r="AX1369" s="1164"/>
      <c r="AY1369" s="1165"/>
      <c r="AZ1369" s="1166"/>
      <c r="BA1369" s="587">
        <f t="shared" si="224"/>
        <v>0</v>
      </c>
    </row>
    <row r="1370" spans="1:53" s="17" customFormat="1" ht="16.75" hidden="1" customHeight="1" outlineLevel="2">
      <c r="A1370" s="1163">
        <v>331</v>
      </c>
      <c r="B1370" s="1164"/>
      <c r="C1370" s="1165"/>
      <c r="D1370" s="1166"/>
      <c r="E1370" s="587">
        <f t="shared" si="216"/>
        <v>0</v>
      </c>
      <c r="G1370" s="1163">
        <v>331</v>
      </c>
      <c r="H1370" s="1164"/>
      <c r="I1370" s="1165"/>
      <c r="J1370" s="1166"/>
      <c r="K1370" s="587">
        <f t="shared" si="217"/>
        <v>0</v>
      </c>
      <c r="M1370" s="1163">
        <v>331</v>
      </c>
      <c r="N1370" s="1164"/>
      <c r="O1370" s="1165"/>
      <c r="P1370" s="1166"/>
      <c r="Q1370" s="587">
        <f t="shared" si="218"/>
        <v>0</v>
      </c>
      <c r="S1370" s="1163">
        <v>331</v>
      </c>
      <c r="T1370" s="1164"/>
      <c r="U1370" s="1165"/>
      <c r="V1370" s="1166"/>
      <c r="W1370" s="587">
        <f t="shared" si="219"/>
        <v>0</v>
      </c>
      <c r="Y1370" s="1163">
        <v>331</v>
      </c>
      <c r="Z1370" s="1164"/>
      <c r="AA1370" s="1165"/>
      <c r="AB1370" s="1166"/>
      <c r="AC1370" s="587">
        <f t="shared" si="220"/>
        <v>0</v>
      </c>
      <c r="AE1370" s="1163">
        <v>331</v>
      </c>
      <c r="AF1370" s="1164"/>
      <c r="AG1370" s="1165"/>
      <c r="AH1370" s="1166"/>
      <c r="AI1370" s="587">
        <f t="shared" si="221"/>
        <v>0</v>
      </c>
      <c r="AK1370" s="1163">
        <v>331</v>
      </c>
      <c r="AL1370" s="1164"/>
      <c r="AM1370" s="1165"/>
      <c r="AN1370" s="1166"/>
      <c r="AO1370" s="587">
        <f t="shared" si="222"/>
        <v>0</v>
      </c>
      <c r="AQ1370" s="1163">
        <v>331</v>
      </c>
      <c r="AR1370" s="1164"/>
      <c r="AS1370" s="1165"/>
      <c r="AT1370" s="1166"/>
      <c r="AU1370" s="587">
        <f t="shared" si="223"/>
        <v>0</v>
      </c>
      <c r="AW1370" s="1163">
        <v>331</v>
      </c>
      <c r="AX1370" s="1164"/>
      <c r="AY1370" s="1165"/>
      <c r="AZ1370" s="1166"/>
      <c r="BA1370" s="587">
        <f t="shared" si="224"/>
        <v>0</v>
      </c>
    </row>
    <row r="1371" spans="1:53" s="17" customFormat="1" ht="16.75" hidden="1" customHeight="1" outlineLevel="2">
      <c r="A1371" s="1163">
        <v>332</v>
      </c>
      <c r="B1371" s="1164"/>
      <c r="C1371" s="1165"/>
      <c r="D1371" s="1166"/>
      <c r="E1371" s="587">
        <f t="shared" si="216"/>
        <v>0</v>
      </c>
      <c r="G1371" s="1163">
        <v>332</v>
      </c>
      <c r="H1371" s="1164"/>
      <c r="I1371" s="1165"/>
      <c r="J1371" s="1166"/>
      <c r="K1371" s="587">
        <f t="shared" si="217"/>
        <v>0</v>
      </c>
      <c r="M1371" s="1163">
        <v>332</v>
      </c>
      <c r="N1371" s="1164"/>
      <c r="O1371" s="1165"/>
      <c r="P1371" s="1166"/>
      <c r="Q1371" s="587">
        <f t="shared" si="218"/>
        <v>0</v>
      </c>
      <c r="S1371" s="1163">
        <v>332</v>
      </c>
      <c r="T1371" s="1164"/>
      <c r="U1371" s="1165"/>
      <c r="V1371" s="1166"/>
      <c r="W1371" s="587">
        <f t="shared" si="219"/>
        <v>0</v>
      </c>
      <c r="Y1371" s="1163">
        <v>332</v>
      </c>
      <c r="Z1371" s="1164"/>
      <c r="AA1371" s="1165"/>
      <c r="AB1371" s="1166"/>
      <c r="AC1371" s="587">
        <f t="shared" si="220"/>
        <v>0</v>
      </c>
      <c r="AE1371" s="1163">
        <v>332</v>
      </c>
      <c r="AF1371" s="1164"/>
      <c r="AG1371" s="1165"/>
      <c r="AH1371" s="1166"/>
      <c r="AI1371" s="587">
        <f t="shared" si="221"/>
        <v>0</v>
      </c>
      <c r="AK1371" s="1163">
        <v>332</v>
      </c>
      <c r="AL1371" s="1164"/>
      <c r="AM1371" s="1165"/>
      <c r="AN1371" s="1166"/>
      <c r="AO1371" s="587">
        <f t="shared" si="222"/>
        <v>0</v>
      </c>
      <c r="AQ1371" s="1163">
        <v>332</v>
      </c>
      <c r="AR1371" s="1164"/>
      <c r="AS1371" s="1165"/>
      <c r="AT1371" s="1166"/>
      <c r="AU1371" s="587">
        <f t="shared" si="223"/>
        <v>0</v>
      </c>
      <c r="AW1371" s="1163">
        <v>332</v>
      </c>
      <c r="AX1371" s="1164"/>
      <c r="AY1371" s="1165"/>
      <c r="AZ1371" s="1166"/>
      <c r="BA1371" s="587">
        <f t="shared" si="224"/>
        <v>0</v>
      </c>
    </row>
    <row r="1372" spans="1:53" s="17" customFormat="1" ht="16.75" hidden="1" customHeight="1" outlineLevel="2">
      <c r="A1372" s="1163">
        <v>333</v>
      </c>
      <c r="B1372" s="1164"/>
      <c r="C1372" s="1165"/>
      <c r="D1372" s="1166"/>
      <c r="E1372" s="587">
        <f t="shared" si="216"/>
        <v>0</v>
      </c>
      <c r="G1372" s="1163">
        <v>333</v>
      </c>
      <c r="H1372" s="1164"/>
      <c r="I1372" s="1165"/>
      <c r="J1372" s="1166"/>
      <c r="K1372" s="587">
        <f t="shared" si="217"/>
        <v>0</v>
      </c>
      <c r="M1372" s="1163">
        <v>333</v>
      </c>
      <c r="N1372" s="1164"/>
      <c r="O1372" s="1165"/>
      <c r="P1372" s="1166"/>
      <c r="Q1372" s="587">
        <f t="shared" si="218"/>
        <v>0</v>
      </c>
      <c r="S1372" s="1163">
        <v>333</v>
      </c>
      <c r="T1372" s="1164"/>
      <c r="U1372" s="1165"/>
      <c r="V1372" s="1166"/>
      <c r="W1372" s="587">
        <f t="shared" si="219"/>
        <v>0</v>
      </c>
      <c r="Y1372" s="1163">
        <v>333</v>
      </c>
      <c r="Z1372" s="1164"/>
      <c r="AA1372" s="1165"/>
      <c r="AB1372" s="1166"/>
      <c r="AC1372" s="587">
        <f t="shared" si="220"/>
        <v>0</v>
      </c>
      <c r="AE1372" s="1163">
        <v>333</v>
      </c>
      <c r="AF1372" s="1164"/>
      <c r="AG1372" s="1165"/>
      <c r="AH1372" s="1166"/>
      <c r="AI1372" s="587">
        <f t="shared" si="221"/>
        <v>0</v>
      </c>
      <c r="AK1372" s="1163">
        <v>333</v>
      </c>
      <c r="AL1372" s="1164"/>
      <c r="AM1372" s="1165"/>
      <c r="AN1372" s="1166"/>
      <c r="AO1372" s="587">
        <f t="shared" si="222"/>
        <v>0</v>
      </c>
      <c r="AQ1372" s="1163">
        <v>333</v>
      </c>
      <c r="AR1372" s="1164"/>
      <c r="AS1372" s="1165"/>
      <c r="AT1372" s="1166"/>
      <c r="AU1372" s="587">
        <f t="shared" si="223"/>
        <v>0</v>
      </c>
      <c r="AW1372" s="1163">
        <v>333</v>
      </c>
      <c r="AX1372" s="1164"/>
      <c r="AY1372" s="1165"/>
      <c r="AZ1372" s="1166"/>
      <c r="BA1372" s="587">
        <f t="shared" si="224"/>
        <v>0</v>
      </c>
    </row>
    <row r="1373" spans="1:53" s="17" customFormat="1" ht="16.75" hidden="1" customHeight="1" outlineLevel="2">
      <c r="A1373" s="1163">
        <v>334</v>
      </c>
      <c r="B1373" s="1164"/>
      <c r="C1373" s="1165"/>
      <c r="D1373" s="1166"/>
      <c r="E1373" s="587">
        <f t="shared" si="216"/>
        <v>0</v>
      </c>
      <c r="G1373" s="1163">
        <v>334</v>
      </c>
      <c r="H1373" s="1164"/>
      <c r="I1373" s="1165"/>
      <c r="J1373" s="1166"/>
      <c r="K1373" s="587">
        <f t="shared" si="217"/>
        <v>0</v>
      </c>
      <c r="M1373" s="1163">
        <v>334</v>
      </c>
      <c r="N1373" s="1164"/>
      <c r="O1373" s="1165"/>
      <c r="P1373" s="1166"/>
      <c r="Q1373" s="587">
        <f t="shared" si="218"/>
        <v>0</v>
      </c>
      <c r="S1373" s="1163">
        <v>334</v>
      </c>
      <c r="T1373" s="1164"/>
      <c r="U1373" s="1165"/>
      <c r="V1373" s="1166"/>
      <c r="W1373" s="587">
        <f t="shared" si="219"/>
        <v>0</v>
      </c>
      <c r="Y1373" s="1163">
        <v>334</v>
      </c>
      <c r="Z1373" s="1164"/>
      <c r="AA1373" s="1165"/>
      <c r="AB1373" s="1166"/>
      <c r="AC1373" s="587">
        <f t="shared" si="220"/>
        <v>0</v>
      </c>
      <c r="AE1373" s="1163">
        <v>334</v>
      </c>
      <c r="AF1373" s="1164"/>
      <c r="AG1373" s="1165"/>
      <c r="AH1373" s="1166"/>
      <c r="AI1373" s="587">
        <f t="shared" si="221"/>
        <v>0</v>
      </c>
      <c r="AK1373" s="1163">
        <v>334</v>
      </c>
      <c r="AL1373" s="1164"/>
      <c r="AM1373" s="1165"/>
      <c r="AN1373" s="1166"/>
      <c r="AO1373" s="587">
        <f t="shared" si="222"/>
        <v>0</v>
      </c>
      <c r="AQ1373" s="1163">
        <v>334</v>
      </c>
      <c r="AR1373" s="1164"/>
      <c r="AS1373" s="1165"/>
      <c r="AT1373" s="1166"/>
      <c r="AU1373" s="587">
        <f t="shared" si="223"/>
        <v>0</v>
      </c>
      <c r="AW1373" s="1163">
        <v>334</v>
      </c>
      <c r="AX1373" s="1164"/>
      <c r="AY1373" s="1165"/>
      <c r="AZ1373" s="1166"/>
      <c r="BA1373" s="587">
        <f t="shared" si="224"/>
        <v>0</v>
      </c>
    </row>
    <row r="1374" spans="1:53" s="17" customFormat="1" ht="16.75" hidden="1" customHeight="1" outlineLevel="2">
      <c r="A1374" s="1163">
        <v>335</v>
      </c>
      <c r="B1374" s="1164"/>
      <c r="C1374" s="1165"/>
      <c r="D1374" s="1166"/>
      <c r="E1374" s="587">
        <f t="shared" si="216"/>
        <v>0</v>
      </c>
      <c r="G1374" s="1163">
        <v>335</v>
      </c>
      <c r="H1374" s="1164"/>
      <c r="I1374" s="1165"/>
      <c r="J1374" s="1166"/>
      <c r="K1374" s="587">
        <f t="shared" si="217"/>
        <v>0</v>
      </c>
      <c r="M1374" s="1163">
        <v>335</v>
      </c>
      <c r="N1374" s="1164"/>
      <c r="O1374" s="1165"/>
      <c r="P1374" s="1166"/>
      <c r="Q1374" s="587">
        <f t="shared" si="218"/>
        <v>0</v>
      </c>
      <c r="S1374" s="1163">
        <v>335</v>
      </c>
      <c r="T1374" s="1164"/>
      <c r="U1374" s="1165"/>
      <c r="V1374" s="1166"/>
      <c r="W1374" s="587">
        <f t="shared" si="219"/>
        <v>0</v>
      </c>
      <c r="Y1374" s="1163">
        <v>335</v>
      </c>
      <c r="Z1374" s="1164"/>
      <c r="AA1374" s="1165"/>
      <c r="AB1374" s="1166"/>
      <c r="AC1374" s="587">
        <f t="shared" si="220"/>
        <v>0</v>
      </c>
      <c r="AE1374" s="1163">
        <v>335</v>
      </c>
      <c r="AF1374" s="1164"/>
      <c r="AG1374" s="1165"/>
      <c r="AH1374" s="1166"/>
      <c r="AI1374" s="587">
        <f t="shared" si="221"/>
        <v>0</v>
      </c>
      <c r="AK1374" s="1163">
        <v>335</v>
      </c>
      <c r="AL1374" s="1164"/>
      <c r="AM1374" s="1165"/>
      <c r="AN1374" s="1166"/>
      <c r="AO1374" s="587">
        <f t="shared" si="222"/>
        <v>0</v>
      </c>
      <c r="AQ1374" s="1163">
        <v>335</v>
      </c>
      <c r="AR1374" s="1164"/>
      <c r="AS1374" s="1165"/>
      <c r="AT1374" s="1166"/>
      <c r="AU1374" s="587">
        <f t="shared" si="223"/>
        <v>0</v>
      </c>
      <c r="AW1374" s="1163">
        <v>335</v>
      </c>
      <c r="AX1374" s="1164"/>
      <c r="AY1374" s="1165"/>
      <c r="AZ1374" s="1166"/>
      <c r="BA1374" s="587">
        <f t="shared" si="224"/>
        <v>0</v>
      </c>
    </row>
    <row r="1375" spans="1:53" s="17" customFormat="1" ht="16.75" hidden="1" customHeight="1" outlineLevel="2">
      <c r="A1375" s="1163">
        <v>336</v>
      </c>
      <c r="B1375" s="1164"/>
      <c r="C1375" s="1165"/>
      <c r="D1375" s="1166"/>
      <c r="E1375" s="587">
        <f t="shared" si="216"/>
        <v>0</v>
      </c>
      <c r="G1375" s="1163">
        <v>336</v>
      </c>
      <c r="H1375" s="1164"/>
      <c r="I1375" s="1165"/>
      <c r="J1375" s="1166"/>
      <c r="K1375" s="587">
        <f t="shared" si="217"/>
        <v>0</v>
      </c>
      <c r="M1375" s="1163">
        <v>336</v>
      </c>
      <c r="N1375" s="1164"/>
      <c r="O1375" s="1165"/>
      <c r="P1375" s="1166"/>
      <c r="Q1375" s="587">
        <f t="shared" si="218"/>
        <v>0</v>
      </c>
      <c r="S1375" s="1163">
        <v>336</v>
      </c>
      <c r="T1375" s="1164"/>
      <c r="U1375" s="1165"/>
      <c r="V1375" s="1166"/>
      <c r="W1375" s="587">
        <f t="shared" si="219"/>
        <v>0</v>
      </c>
      <c r="Y1375" s="1163">
        <v>336</v>
      </c>
      <c r="Z1375" s="1164"/>
      <c r="AA1375" s="1165"/>
      <c r="AB1375" s="1166"/>
      <c r="AC1375" s="587">
        <f t="shared" si="220"/>
        <v>0</v>
      </c>
      <c r="AE1375" s="1163">
        <v>336</v>
      </c>
      <c r="AF1375" s="1164"/>
      <c r="AG1375" s="1165"/>
      <c r="AH1375" s="1166"/>
      <c r="AI1375" s="587">
        <f t="shared" si="221"/>
        <v>0</v>
      </c>
      <c r="AK1375" s="1163">
        <v>336</v>
      </c>
      <c r="AL1375" s="1164"/>
      <c r="AM1375" s="1165"/>
      <c r="AN1375" s="1166"/>
      <c r="AO1375" s="587">
        <f t="shared" si="222"/>
        <v>0</v>
      </c>
      <c r="AQ1375" s="1163">
        <v>336</v>
      </c>
      <c r="AR1375" s="1164"/>
      <c r="AS1375" s="1165"/>
      <c r="AT1375" s="1166"/>
      <c r="AU1375" s="587">
        <f t="shared" si="223"/>
        <v>0</v>
      </c>
      <c r="AW1375" s="1163">
        <v>336</v>
      </c>
      <c r="AX1375" s="1164"/>
      <c r="AY1375" s="1165"/>
      <c r="AZ1375" s="1166"/>
      <c r="BA1375" s="587">
        <f t="shared" si="224"/>
        <v>0</v>
      </c>
    </row>
    <row r="1376" spans="1:53" s="17" customFormat="1" ht="16.75" hidden="1" customHeight="1" outlineLevel="2">
      <c r="A1376" s="1163">
        <v>337</v>
      </c>
      <c r="B1376" s="1164"/>
      <c r="C1376" s="1165"/>
      <c r="D1376" s="1166"/>
      <c r="E1376" s="587">
        <f t="shared" si="216"/>
        <v>0</v>
      </c>
      <c r="G1376" s="1163">
        <v>337</v>
      </c>
      <c r="H1376" s="1164"/>
      <c r="I1376" s="1165"/>
      <c r="J1376" s="1166"/>
      <c r="K1376" s="587">
        <f t="shared" si="217"/>
        <v>0</v>
      </c>
      <c r="M1376" s="1163">
        <v>337</v>
      </c>
      <c r="N1376" s="1164"/>
      <c r="O1376" s="1165"/>
      <c r="P1376" s="1166"/>
      <c r="Q1376" s="587">
        <f t="shared" si="218"/>
        <v>0</v>
      </c>
      <c r="S1376" s="1163">
        <v>337</v>
      </c>
      <c r="T1376" s="1164"/>
      <c r="U1376" s="1165"/>
      <c r="V1376" s="1166"/>
      <c r="W1376" s="587">
        <f t="shared" si="219"/>
        <v>0</v>
      </c>
      <c r="Y1376" s="1163">
        <v>337</v>
      </c>
      <c r="Z1376" s="1164"/>
      <c r="AA1376" s="1165"/>
      <c r="AB1376" s="1166"/>
      <c r="AC1376" s="587">
        <f t="shared" si="220"/>
        <v>0</v>
      </c>
      <c r="AE1376" s="1163">
        <v>337</v>
      </c>
      <c r="AF1376" s="1164"/>
      <c r="AG1376" s="1165"/>
      <c r="AH1376" s="1166"/>
      <c r="AI1376" s="587">
        <f t="shared" si="221"/>
        <v>0</v>
      </c>
      <c r="AK1376" s="1163">
        <v>337</v>
      </c>
      <c r="AL1376" s="1164"/>
      <c r="AM1376" s="1165"/>
      <c r="AN1376" s="1166"/>
      <c r="AO1376" s="587">
        <f t="shared" si="222"/>
        <v>0</v>
      </c>
      <c r="AQ1376" s="1163">
        <v>337</v>
      </c>
      <c r="AR1376" s="1164"/>
      <c r="AS1376" s="1165"/>
      <c r="AT1376" s="1166"/>
      <c r="AU1376" s="587">
        <f t="shared" si="223"/>
        <v>0</v>
      </c>
      <c r="AW1376" s="1163">
        <v>337</v>
      </c>
      <c r="AX1376" s="1164"/>
      <c r="AY1376" s="1165"/>
      <c r="AZ1376" s="1166"/>
      <c r="BA1376" s="587">
        <f t="shared" si="224"/>
        <v>0</v>
      </c>
    </row>
    <row r="1377" spans="1:53" s="17" customFormat="1" ht="16.75" hidden="1" customHeight="1" outlineLevel="2">
      <c r="A1377" s="1163">
        <v>338</v>
      </c>
      <c r="B1377" s="1164"/>
      <c r="C1377" s="1165"/>
      <c r="D1377" s="1166"/>
      <c r="E1377" s="587">
        <f t="shared" si="216"/>
        <v>0</v>
      </c>
      <c r="G1377" s="1163">
        <v>338</v>
      </c>
      <c r="H1377" s="1164"/>
      <c r="I1377" s="1165"/>
      <c r="J1377" s="1166"/>
      <c r="K1377" s="587">
        <f t="shared" si="217"/>
        <v>0</v>
      </c>
      <c r="M1377" s="1163">
        <v>338</v>
      </c>
      <c r="N1377" s="1164"/>
      <c r="O1377" s="1165"/>
      <c r="P1377" s="1166"/>
      <c r="Q1377" s="587">
        <f t="shared" si="218"/>
        <v>0</v>
      </c>
      <c r="S1377" s="1163">
        <v>338</v>
      </c>
      <c r="T1377" s="1164"/>
      <c r="U1377" s="1165"/>
      <c r="V1377" s="1166"/>
      <c r="W1377" s="587">
        <f t="shared" si="219"/>
        <v>0</v>
      </c>
      <c r="Y1377" s="1163">
        <v>338</v>
      </c>
      <c r="Z1377" s="1164"/>
      <c r="AA1377" s="1165"/>
      <c r="AB1377" s="1166"/>
      <c r="AC1377" s="587">
        <f t="shared" si="220"/>
        <v>0</v>
      </c>
      <c r="AE1377" s="1163">
        <v>338</v>
      </c>
      <c r="AF1377" s="1164"/>
      <c r="AG1377" s="1165"/>
      <c r="AH1377" s="1166"/>
      <c r="AI1377" s="587">
        <f t="shared" si="221"/>
        <v>0</v>
      </c>
      <c r="AK1377" s="1163">
        <v>338</v>
      </c>
      <c r="AL1377" s="1164"/>
      <c r="AM1377" s="1165"/>
      <c r="AN1377" s="1166"/>
      <c r="AO1377" s="587">
        <f t="shared" si="222"/>
        <v>0</v>
      </c>
      <c r="AQ1377" s="1163">
        <v>338</v>
      </c>
      <c r="AR1377" s="1164"/>
      <c r="AS1377" s="1165"/>
      <c r="AT1377" s="1166"/>
      <c r="AU1377" s="587">
        <f t="shared" si="223"/>
        <v>0</v>
      </c>
      <c r="AW1377" s="1163">
        <v>338</v>
      </c>
      <c r="AX1377" s="1164"/>
      <c r="AY1377" s="1165"/>
      <c r="AZ1377" s="1166"/>
      <c r="BA1377" s="587">
        <f t="shared" si="224"/>
        <v>0</v>
      </c>
    </row>
    <row r="1378" spans="1:53" s="17" customFormat="1" ht="16.75" hidden="1" customHeight="1" outlineLevel="2">
      <c r="A1378" s="1163">
        <v>339</v>
      </c>
      <c r="B1378" s="1164"/>
      <c r="C1378" s="1165"/>
      <c r="D1378" s="1166"/>
      <c r="E1378" s="587">
        <f t="shared" si="216"/>
        <v>0</v>
      </c>
      <c r="G1378" s="1163">
        <v>339</v>
      </c>
      <c r="H1378" s="1164"/>
      <c r="I1378" s="1165"/>
      <c r="J1378" s="1166"/>
      <c r="K1378" s="587">
        <f t="shared" si="217"/>
        <v>0</v>
      </c>
      <c r="M1378" s="1163">
        <v>339</v>
      </c>
      <c r="N1378" s="1164"/>
      <c r="O1378" s="1165"/>
      <c r="P1378" s="1166"/>
      <c r="Q1378" s="587">
        <f t="shared" si="218"/>
        <v>0</v>
      </c>
      <c r="S1378" s="1163">
        <v>339</v>
      </c>
      <c r="T1378" s="1164"/>
      <c r="U1378" s="1165"/>
      <c r="V1378" s="1166"/>
      <c r="W1378" s="587">
        <f t="shared" si="219"/>
        <v>0</v>
      </c>
      <c r="Y1378" s="1163">
        <v>339</v>
      </c>
      <c r="Z1378" s="1164"/>
      <c r="AA1378" s="1165"/>
      <c r="AB1378" s="1166"/>
      <c r="AC1378" s="587">
        <f t="shared" si="220"/>
        <v>0</v>
      </c>
      <c r="AE1378" s="1163">
        <v>339</v>
      </c>
      <c r="AF1378" s="1164"/>
      <c r="AG1378" s="1165"/>
      <c r="AH1378" s="1166"/>
      <c r="AI1378" s="587">
        <f t="shared" si="221"/>
        <v>0</v>
      </c>
      <c r="AK1378" s="1163">
        <v>339</v>
      </c>
      <c r="AL1378" s="1164"/>
      <c r="AM1378" s="1165"/>
      <c r="AN1378" s="1166"/>
      <c r="AO1378" s="587">
        <f t="shared" si="222"/>
        <v>0</v>
      </c>
      <c r="AQ1378" s="1163">
        <v>339</v>
      </c>
      <c r="AR1378" s="1164"/>
      <c r="AS1378" s="1165"/>
      <c r="AT1378" s="1166"/>
      <c r="AU1378" s="587">
        <f t="shared" si="223"/>
        <v>0</v>
      </c>
      <c r="AW1378" s="1163">
        <v>339</v>
      </c>
      <c r="AX1378" s="1164"/>
      <c r="AY1378" s="1165"/>
      <c r="AZ1378" s="1166"/>
      <c r="BA1378" s="587">
        <f t="shared" si="224"/>
        <v>0</v>
      </c>
    </row>
    <row r="1379" spans="1:53" s="17" customFormat="1" ht="16.75" hidden="1" customHeight="1" outlineLevel="2">
      <c r="A1379" s="1163">
        <v>340</v>
      </c>
      <c r="B1379" s="1164"/>
      <c r="C1379" s="1165"/>
      <c r="D1379" s="1166"/>
      <c r="E1379" s="587">
        <f t="shared" si="216"/>
        <v>0</v>
      </c>
      <c r="G1379" s="1163">
        <v>340</v>
      </c>
      <c r="H1379" s="1164"/>
      <c r="I1379" s="1165"/>
      <c r="J1379" s="1166"/>
      <c r="K1379" s="587">
        <f t="shared" si="217"/>
        <v>0</v>
      </c>
      <c r="M1379" s="1163">
        <v>340</v>
      </c>
      <c r="N1379" s="1164"/>
      <c r="O1379" s="1165"/>
      <c r="P1379" s="1166"/>
      <c r="Q1379" s="587">
        <f t="shared" si="218"/>
        <v>0</v>
      </c>
      <c r="S1379" s="1163">
        <v>340</v>
      </c>
      <c r="T1379" s="1164"/>
      <c r="U1379" s="1165"/>
      <c r="V1379" s="1166"/>
      <c r="W1379" s="587">
        <f t="shared" si="219"/>
        <v>0</v>
      </c>
      <c r="Y1379" s="1163">
        <v>340</v>
      </c>
      <c r="Z1379" s="1164"/>
      <c r="AA1379" s="1165"/>
      <c r="AB1379" s="1166"/>
      <c r="AC1379" s="587">
        <f t="shared" si="220"/>
        <v>0</v>
      </c>
      <c r="AE1379" s="1163">
        <v>340</v>
      </c>
      <c r="AF1379" s="1164"/>
      <c r="AG1379" s="1165"/>
      <c r="AH1379" s="1166"/>
      <c r="AI1379" s="587">
        <f t="shared" si="221"/>
        <v>0</v>
      </c>
      <c r="AK1379" s="1163">
        <v>340</v>
      </c>
      <c r="AL1379" s="1164"/>
      <c r="AM1379" s="1165"/>
      <c r="AN1379" s="1166"/>
      <c r="AO1379" s="587">
        <f t="shared" si="222"/>
        <v>0</v>
      </c>
      <c r="AQ1379" s="1163">
        <v>340</v>
      </c>
      <c r="AR1379" s="1164"/>
      <c r="AS1379" s="1165"/>
      <c r="AT1379" s="1166"/>
      <c r="AU1379" s="587">
        <f t="shared" si="223"/>
        <v>0</v>
      </c>
      <c r="AW1379" s="1163">
        <v>340</v>
      </c>
      <c r="AX1379" s="1164"/>
      <c r="AY1379" s="1165"/>
      <c r="AZ1379" s="1166"/>
      <c r="BA1379" s="587">
        <f t="shared" si="224"/>
        <v>0</v>
      </c>
    </row>
    <row r="1380" spans="1:53" s="17" customFormat="1" ht="16.75" hidden="1" customHeight="1" outlineLevel="2">
      <c r="A1380" s="1163">
        <v>341</v>
      </c>
      <c r="B1380" s="1164"/>
      <c r="C1380" s="1165"/>
      <c r="D1380" s="1166"/>
      <c r="E1380" s="587">
        <f t="shared" si="216"/>
        <v>0</v>
      </c>
      <c r="G1380" s="1163">
        <v>341</v>
      </c>
      <c r="H1380" s="1164"/>
      <c r="I1380" s="1165"/>
      <c r="J1380" s="1166"/>
      <c r="K1380" s="587">
        <f t="shared" si="217"/>
        <v>0</v>
      </c>
      <c r="M1380" s="1163">
        <v>341</v>
      </c>
      <c r="N1380" s="1164"/>
      <c r="O1380" s="1165"/>
      <c r="P1380" s="1166"/>
      <c r="Q1380" s="587">
        <f t="shared" si="218"/>
        <v>0</v>
      </c>
      <c r="S1380" s="1163">
        <v>341</v>
      </c>
      <c r="T1380" s="1164"/>
      <c r="U1380" s="1165"/>
      <c r="V1380" s="1166"/>
      <c r="W1380" s="587">
        <f t="shared" si="219"/>
        <v>0</v>
      </c>
      <c r="Y1380" s="1163">
        <v>341</v>
      </c>
      <c r="Z1380" s="1164"/>
      <c r="AA1380" s="1165"/>
      <c r="AB1380" s="1166"/>
      <c r="AC1380" s="587">
        <f t="shared" si="220"/>
        <v>0</v>
      </c>
      <c r="AE1380" s="1163">
        <v>341</v>
      </c>
      <c r="AF1380" s="1164"/>
      <c r="AG1380" s="1165"/>
      <c r="AH1380" s="1166"/>
      <c r="AI1380" s="587">
        <f t="shared" si="221"/>
        <v>0</v>
      </c>
      <c r="AK1380" s="1163">
        <v>341</v>
      </c>
      <c r="AL1380" s="1164"/>
      <c r="AM1380" s="1165"/>
      <c r="AN1380" s="1166"/>
      <c r="AO1380" s="587">
        <f t="shared" si="222"/>
        <v>0</v>
      </c>
      <c r="AQ1380" s="1163">
        <v>341</v>
      </c>
      <c r="AR1380" s="1164"/>
      <c r="AS1380" s="1165"/>
      <c r="AT1380" s="1166"/>
      <c r="AU1380" s="587">
        <f t="shared" si="223"/>
        <v>0</v>
      </c>
      <c r="AW1380" s="1163">
        <v>341</v>
      </c>
      <c r="AX1380" s="1164"/>
      <c r="AY1380" s="1165"/>
      <c r="AZ1380" s="1166"/>
      <c r="BA1380" s="587">
        <f t="shared" si="224"/>
        <v>0</v>
      </c>
    </row>
    <row r="1381" spans="1:53" s="17" customFormat="1" ht="16.75" hidden="1" customHeight="1" outlineLevel="2">
      <c r="A1381" s="1163">
        <v>342</v>
      </c>
      <c r="B1381" s="1164"/>
      <c r="C1381" s="1165"/>
      <c r="D1381" s="1166"/>
      <c r="E1381" s="587">
        <f t="shared" si="216"/>
        <v>0</v>
      </c>
      <c r="G1381" s="1163">
        <v>342</v>
      </c>
      <c r="H1381" s="1164"/>
      <c r="I1381" s="1165"/>
      <c r="J1381" s="1166"/>
      <c r="K1381" s="587">
        <f t="shared" si="217"/>
        <v>0</v>
      </c>
      <c r="M1381" s="1163">
        <v>342</v>
      </c>
      <c r="N1381" s="1164"/>
      <c r="O1381" s="1165"/>
      <c r="P1381" s="1166"/>
      <c r="Q1381" s="587">
        <f t="shared" si="218"/>
        <v>0</v>
      </c>
      <c r="S1381" s="1163">
        <v>342</v>
      </c>
      <c r="T1381" s="1164"/>
      <c r="U1381" s="1165"/>
      <c r="V1381" s="1166"/>
      <c r="W1381" s="587">
        <f t="shared" si="219"/>
        <v>0</v>
      </c>
      <c r="Y1381" s="1163">
        <v>342</v>
      </c>
      <c r="Z1381" s="1164"/>
      <c r="AA1381" s="1165"/>
      <c r="AB1381" s="1166"/>
      <c r="AC1381" s="587">
        <f t="shared" si="220"/>
        <v>0</v>
      </c>
      <c r="AE1381" s="1163">
        <v>342</v>
      </c>
      <c r="AF1381" s="1164"/>
      <c r="AG1381" s="1165"/>
      <c r="AH1381" s="1166"/>
      <c r="AI1381" s="587">
        <f t="shared" si="221"/>
        <v>0</v>
      </c>
      <c r="AK1381" s="1163">
        <v>342</v>
      </c>
      <c r="AL1381" s="1164"/>
      <c r="AM1381" s="1165"/>
      <c r="AN1381" s="1166"/>
      <c r="AO1381" s="587">
        <f t="shared" si="222"/>
        <v>0</v>
      </c>
      <c r="AQ1381" s="1163">
        <v>342</v>
      </c>
      <c r="AR1381" s="1164"/>
      <c r="AS1381" s="1165"/>
      <c r="AT1381" s="1166"/>
      <c r="AU1381" s="587">
        <f t="shared" si="223"/>
        <v>0</v>
      </c>
      <c r="AW1381" s="1163">
        <v>342</v>
      </c>
      <c r="AX1381" s="1164"/>
      <c r="AY1381" s="1165"/>
      <c r="AZ1381" s="1166"/>
      <c r="BA1381" s="587">
        <f t="shared" si="224"/>
        <v>0</v>
      </c>
    </row>
    <row r="1382" spans="1:53" s="17" customFormat="1" ht="16.75" hidden="1" customHeight="1" outlineLevel="2">
      <c r="A1382" s="1163">
        <v>343</v>
      </c>
      <c r="B1382" s="1164"/>
      <c r="C1382" s="1165"/>
      <c r="D1382" s="1166"/>
      <c r="E1382" s="587">
        <f t="shared" si="216"/>
        <v>0</v>
      </c>
      <c r="G1382" s="1163">
        <v>343</v>
      </c>
      <c r="H1382" s="1164"/>
      <c r="I1382" s="1165"/>
      <c r="J1382" s="1166"/>
      <c r="K1382" s="587">
        <f t="shared" si="217"/>
        <v>0</v>
      </c>
      <c r="M1382" s="1163">
        <v>343</v>
      </c>
      <c r="N1382" s="1164"/>
      <c r="O1382" s="1165"/>
      <c r="P1382" s="1166"/>
      <c r="Q1382" s="587">
        <f t="shared" si="218"/>
        <v>0</v>
      </c>
      <c r="S1382" s="1163">
        <v>343</v>
      </c>
      <c r="T1382" s="1164"/>
      <c r="U1382" s="1165"/>
      <c r="V1382" s="1166"/>
      <c r="W1382" s="587">
        <f t="shared" si="219"/>
        <v>0</v>
      </c>
      <c r="Y1382" s="1163">
        <v>343</v>
      </c>
      <c r="Z1382" s="1164"/>
      <c r="AA1382" s="1165"/>
      <c r="AB1382" s="1166"/>
      <c r="AC1382" s="587">
        <f t="shared" si="220"/>
        <v>0</v>
      </c>
      <c r="AE1382" s="1163">
        <v>343</v>
      </c>
      <c r="AF1382" s="1164"/>
      <c r="AG1382" s="1165"/>
      <c r="AH1382" s="1166"/>
      <c r="AI1382" s="587">
        <f t="shared" si="221"/>
        <v>0</v>
      </c>
      <c r="AK1382" s="1163">
        <v>343</v>
      </c>
      <c r="AL1382" s="1164"/>
      <c r="AM1382" s="1165"/>
      <c r="AN1382" s="1166"/>
      <c r="AO1382" s="587">
        <f t="shared" si="222"/>
        <v>0</v>
      </c>
      <c r="AQ1382" s="1163">
        <v>343</v>
      </c>
      <c r="AR1382" s="1164"/>
      <c r="AS1382" s="1165"/>
      <c r="AT1382" s="1166"/>
      <c r="AU1382" s="587">
        <f t="shared" si="223"/>
        <v>0</v>
      </c>
      <c r="AW1382" s="1163">
        <v>343</v>
      </c>
      <c r="AX1382" s="1164"/>
      <c r="AY1382" s="1165"/>
      <c r="AZ1382" s="1166"/>
      <c r="BA1382" s="587">
        <f t="shared" si="224"/>
        <v>0</v>
      </c>
    </row>
    <row r="1383" spans="1:53" s="17" customFormat="1" ht="16.75" hidden="1" customHeight="1" outlineLevel="2">
      <c r="A1383" s="1163">
        <v>344</v>
      </c>
      <c r="B1383" s="1164"/>
      <c r="C1383" s="1165"/>
      <c r="D1383" s="1166"/>
      <c r="E1383" s="587">
        <f t="shared" si="216"/>
        <v>0</v>
      </c>
      <c r="G1383" s="1163">
        <v>344</v>
      </c>
      <c r="H1383" s="1164"/>
      <c r="I1383" s="1165"/>
      <c r="J1383" s="1166"/>
      <c r="K1383" s="587">
        <f t="shared" si="217"/>
        <v>0</v>
      </c>
      <c r="M1383" s="1163">
        <v>344</v>
      </c>
      <c r="N1383" s="1164"/>
      <c r="O1383" s="1165"/>
      <c r="P1383" s="1166"/>
      <c r="Q1383" s="587">
        <f t="shared" si="218"/>
        <v>0</v>
      </c>
      <c r="S1383" s="1163">
        <v>344</v>
      </c>
      <c r="T1383" s="1164"/>
      <c r="U1383" s="1165"/>
      <c r="V1383" s="1166"/>
      <c r="W1383" s="587">
        <f t="shared" si="219"/>
        <v>0</v>
      </c>
      <c r="Y1383" s="1163">
        <v>344</v>
      </c>
      <c r="Z1383" s="1164"/>
      <c r="AA1383" s="1165"/>
      <c r="AB1383" s="1166"/>
      <c r="AC1383" s="587">
        <f t="shared" si="220"/>
        <v>0</v>
      </c>
      <c r="AE1383" s="1163">
        <v>344</v>
      </c>
      <c r="AF1383" s="1164"/>
      <c r="AG1383" s="1165"/>
      <c r="AH1383" s="1166"/>
      <c r="AI1383" s="587">
        <f t="shared" si="221"/>
        <v>0</v>
      </c>
      <c r="AK1383" s="1163">
        <v>344</v>
      </c>
      <c r="AL1383" s="1164"/>
      <c r="AM1383" s="1165"/>
      <c r="AN1383" s="1166"/>
      <c r="AO1383" s="587">
        <f t="shared" si="222"/>
        <v>0</v>
      </c>
      <c r="AQ1383" s="1163">
        <v>344</v>
      </c>
      <c r="AR1383" s="1164"/>
      <c r="AS1383" s="1165"/>
      <c r="AT1383" s="1166"/>
      <c r="AU1383" s="587">
        <f t="shared" si="223"/>
        <v>0</v>
      </c>
      <c r="AW1383" s="1163">
        <v>344</v>
      </c>
      <c r="AX1383" s="1164"/>
      <c r="AY1383" s="1165"/>
      <c r="AZ1383" s="1166"/>
      <c r="BA1383" s="587">
        <f t="shared" si="224"/>
        <v>0</v>
      </c>
    </row>
    <row r="1384" spans="1:53" s="17" customFormat="1" ht="16.75" hidden="1" customHeight="1" outlineLevel="2">
      <c r="A1384" s="1163">
        <v>345</v>
      </c>
      <c r="B1384" s="1164"/>
      <c r="C1384" s="1165"/>
      <c r="D1384" s="1166"/>
      <c r="E1384" s="587">
        <f t="shared" si="216"/>
        <v>0</v>
      </c>
      <c r="G1384" s="1163">
        <v>345</v>
      </c>
      <c r="H1384" s="1164"/>
      <c r="I1384" s="1165"/>
      <c r="J1384" s="1166"/>
      <c r="K1384" s="587">
        <f t="shared" si="217"/>
        <v>0</v>
      </c>
      <c r="M1384" s="1163">
        <v>345</v>
      </c>
      <c r="N1384" s="1164"/>
      <c r="O1384" s="1165"/>
      <c r="P1384" s="1166"/>
      <c r="Q1384" s="587">
        <f t="shared" si="218"/>
        <v>0</v>
      </c>
      <c r="S1384" s="1163">
        <v>345</v>
      </c>
      <c r="T1384" s="1164"/>
      <c r="U1384" s="1165"/>
      <c r="V1384" s="1166"/>
      <c r="W1384" s="587">
        <f t="shared" si="219"/>
        <v>0</v>
      </c>
      <c r="Y1384" s="1163">
        <v>345</v>
      </c>
      <c r="Z1384" s="1164"/>
      <c r="AA1384" s="1165"/>
      <c r="AB1384" s="1166"/>
      <c r="AC1384" s="587">
        <f t="shared" si="220"/>
        <v>0</v>
      </c>
      <c r="AE1384" s="1163">
        <v>345</v>
      </c>
      <c r="AF1384" s="1164"/>
      <c r="AG1384" s="1165"/>
      <c r="AH1384" s="1166"/>
      <c r="AI1384" s="587">
        <f t="shared" si="221"/>
        <v>0</v>
      </c>
      <c r="AK1384" s="1163">
        <v>345</v>
      </c>
      <c r="AL1384" s="1164"/>
      <c r="AM1384" s="1165"/>
      <c r="AN1384" s="1166"/>
      <c r="AO1384" s="587">
        <f t="shared" si="222"/>
        <v>0</v>
      </c>
      <c r="AQ1384" s="1163">
        <v>345</v>
      </c>
      <c r="AR1384" s="1164"/>
      <c r="AS1384" s="1165"/>
      <c r="AT1384" s="1166"/>
      <c r="AU1384" s="587">
        <f t="shared" si="223"/>
        <v>0</v>
      </c>
      <c r="AW1384" s="1163">
        <v>345</v>
      </c>
      <c r="AX1384" s="1164"/>
      <c r="AY1384" s="1165"/>
      <c r="AZ1384" s="1166"/>
      <c r="BA1384" s="587">
        <f t="shared" si="224"/>
        <v>0</v>
      </c>
    </row>
    <row r="1385" spans="1:53" s="17" customFormat="1" ht="16.75" hidden="1" customHeight="1" outlineLevel="2">
      <c r="A1385" s="1163">
        <v>346</v>
      </c>
      <c r="B1385" s="1164"/>
      <c r="C1385" s="1165"/>
      <c r="D1385" s="1166"/>
      <c r="E1385" s="587">
        <f t="shared" si="216"/>
        <v>0</v>
      </c>
      <c r="G1385" s="1163">
        <v>346</v>
      </c>
      <c r="H1385" s="1164"/>
      <c r="I1385" s="1165"/>
      <c r="J1385" s="1166"/>
      <c r="K1385" s="587">
        <f t="shared" si="217"/>
        <v>0</v>
      </c>
      <c r="M1385" s="1163">
        <v>346</v>
      </c>
      <c r="N1385" s="1164"/>
      <c r="O1385" s="1165"/>
      <c r="P1385" s="1166"/>
      <c r="Q1385" s="587">
        <f t="shared" si="218"/>
        <v>0</v>
      </c>
      <c r="S1385" s="1163">
        <v>346</v>
      </c>
      <c r="T1385" s="1164"/>
      <c r="U1385" s="1165"/>
      <c r="V1385" s="1166"/>
      <c r="W1385" s="587">
        <f t="shared" si="219"/>
        <v>0</v>
      </c>
      <c r="Y1385" s="1163">
        <v>346</v>
      </c>
      <c r="Z1385" s="1164"/>
      <c r="AA1385" s="1165"/>
      <c r="AB1385" s="1166"/>
      <c r="AC1385" s="587">
        <f t="shared" si="220"/>
        <v>0</v>
      </c>
      <c r="AE1385" s="1163">
        <v>346</v>
      </c>
      <c r="AF1385" s="1164"/>
      <c r="AG1385" s="1165"/>
      <c r="AH1385" s="1166"/>
      <c r="AI1385" s="587">
        <f t="shared" si="221"/>
        <v>0</v>
      </c>
      <c r="AK1385" s="1163">
        <v>346</v>
      </c>
      <c r="AL1385" s="1164"/>
      <c r="AM1385" s="1165"/>
      <c r="AN1385" s="1166"/>
      <c r="AO1385" s="587">
        <f t="shared" si="222"/>
        <v>0</v>
      </c>
      <c r="AQ1385" s="1163">
        <v>346</v>
      </c>
      <c r="AR1385" s="1164"/>
      <c r="AS1385" s="1165"/>
      <c r="AT1385" s="1166"/>
      <c r="AU1385" s="587">
        <f t="shared" si="223"/>
        <v>0</v>
      </c>
      <c r="AW1385" s="1163">
        <v>346</v>
      </c>
      <c r="AX1385" s="1164"/>
      <c r="AY1385" s="1165"/>
      <c r="AZ1385" s="1166"/>
      <c r="BA1385" s="587">
        <f t="shared" si="224"/>
        <v>0</v>
      </c>
    </row>
    <row r="1386" spans="1:53" s="17" customFormat="1" ht="16.75" hidden="1" customHeight="1" outlineLevel="2">
      <c r="A1386" s="1163">
        <v>347</v>
      </c>
      <c r="B1386" s="1164"/>
      <c r="C1386" s="1165"/>
      <c r="D1386" s="1166"/>
      <c r="E1386" s="587">
        <f t="shared" si="216"/>
        <v>0</v>
      </c>
      <c r="G1386" s="1163">
        <v>347</v>
      </c>
      <c r="H1386" s="1164"/>
      <c r="I1386" s="1165"/>
      <c r="J1386" s="1166"/>
      <c r="K1386" s="587">
        <f t="shared" si="217"/>
        <v>0</v>
      </c>
      <c r="M1386" s="1163">
        <v>347</v>
      </c>
      <c r="N1386" s="1164"/>
      <c r="O1386" s="1165"/>
      <c r="P1386" s="1166"/>
      <c r="Q1386" s="587">
        <f t="shared" si="218"/>
        <v>0</v>
      </c>
      <c r="S1386" s="1163">
        <v>347</v>
      </c>
      <c r="T1386" s="1164"/>
      <c r="U1386" s="1165"/>
      <c r="V1386" s="1166"/>
      <c r="W1386" s="587">
        <f t="shared" si="219"/>
        <v>0</v>
      </c>
      <c r="Y1386" s="1163">
        <v>347</v>
      </c>
      <c r="Z1386" s="1164"/>
      <c r="AA1386" s="1165"/>
      <c r="AB1386" s="1166"/>
      <c r="AC1386" s="587">
        <f t="shared" si="220"/>
        <v>0</v>
      </c>
      <c r="AE1386" s="1163">
        <v>347</v>
      </c>
      <c r="AF1386" s="1164"/>
      <c r="AG1386" s="1165"/>
      <c r="AH1386" s="1166"/>
      <c r="AI1386" s="587">
        <f t="shared" si="221"/>
        <v>0</v>
      </c>
      <c r="AK1386" s="1163">
        <v>347</v>
      </c>
      <c r="AL1386" s="1164"/>
      <c r="AM1386" s="1165"/>
      <c r="AN1386" s="1166"/>
      <c r="AO1386" s="587">
        <f t="shared" si="222"/>
        <v>0</v>
      </c>
      <c r="AQ1386" s="1163">
        <v>347</v>
      </c>
      <c r="AR1386" s="1164"/>
      <c r="AS1386" s="1165"/>
      <c r="AT1386" s="1166"/>
      <c r="AU1386" s="587">
        <f t="shared" si="223"/>
        <v>0</v>
      </c>
      <c r="AW1386" s="1163">
        <v>347</v>
      </c>
      <c r="AX1386" s="1164"/>
      <c r="AY1386" s="1165"/>
      <c r="AZ1386" s="1166"/>
      <c r="BA1386" s="587">
        <f t="shared" si="224"/>
        <v>0</v>
      </c>
    </row>
    <row r="1387" spans="1:53" s="17" customFormat="1" ht="16.75" hidden="1" customHeight="1" outlineLevel="2">
      <c r="A1387" s="1163">
        <v>348</v>
      </c>
      <c r="B1387" s="1164"/>
      <c r="C1387" s="1165"/>
      <c r="D1387" s="1166"/>
      <c r="E1387" s="587">
        <f t="shared" si="216"/>
        <v>0</v>
      </c>
      <c r="G1387" s="1163">
        <v>348</v>
      </c>
      <c r="H1387" s="1164"/>
      <c r="I1387" s="1165"/>
      <c r="J1387" s="1166"/>
      <c r="K1387" s="587">
        <f t="shared" si="217"/>
        <v>0</v>
      </c>
      <c r="M1387" s="1163">
        <v>348</v>
      </c>
      <c r="N1387" s="1164"/>
      <c r="O1387" s="1165"/>
      <c r="P1387" s="1166"/>
      <c r="Q1387" s="587">
        <f t="shared" si="218"/>
        <v>0</v>
      </c>
      <c r="S1387" s="1163">
        <v>348</v>
      </c>
      <c r="T1387" s="1164"/>
      <c r="U1387" s="1165"/>
      <c r="V1387" s="1166"/>
      <c r="W1387" s="587">
        <f t="shared" si="219"/>
        <v>0</v>
      </c>
      <c r="Y1387" s="1163">
        <v>348</v>
      </c>
      <c r="Z1387" s="1164"/>
      <c r="AA1387" s="1165"/>
      <c r="AB1387" s="1166"/>
      <c r="AC1387" s="587">
        <f t="shared" si="220"/>
        <v>0</v>
      </c>
      <c r="AE1387" s="1163">
        <v>348</v>
      </c>
      <c r="AF1387" s="1164"/>
      <c r="AG1387" s="1165"/>
      <c r="AH1387" s="1166"/>
      <c r="AI1387" s="587">
        <f t="shared" si="221"/>
        <v>0</v>
      </c>
      <c r="AK1387" s="1163">
        <v>348</v>
      </c>
      <c r="AL1387" s="1164"/>
      <c r="AM1387" s="1165"/>
      <c r="AN1387" s="1166"/>
      <c r="AO1387" s="587">
        <f t="shared" si="222"/>
        <v>0</v>
      </c>
      <c r="AQ1387" s="1163">
        <v>348</v>
      </c>
      <c r="AR1387" s="1164"/>
      <c r="AS1387" s="1165"/>
      <c r="AT1387" s="1166"/>
      <c r="AU1387" s="587">
        <f t="shared" si="223"/>
        <v>0</v>
      </c>
      <c r="AW1387" s="1163">
        <v>348</v>
      </c>
      <c r="AX1387" s="1164"/>
      <c r="AY1387" s="1165"/>
      <c r="AZ1387" s="1166"/>
      <c r="BA1387" s="587">
        <f t="shared" si="224"/>
        <v>0</v>
      </c>
    </row>
    <row r="1388" spans="1:53" s="17" customFormat="1" ht="16.75" hidden="1" customHeight="1" outlineLevel="2">
      <c r="A1388" s="1163">
        <v>349</v>
      </c>
      <c r="B1388" s="1164"/>
      <c r="C1388" s="1165"/>
      <c r="D1388" s="1166"/>
      <c r="E1388" s="587">
        <f t="shared" si="216"/>
        <v>0</v>
      </c>
      <c r="G1388" s="1163">
        <v>349</v>
      </c>
      <c r="H1388" s="1164"/>
      <c r="I1388" s="1165"/>
      <c r="J1388" s="1166"/>
      <c r="K1388" s="587">
        <f t="shared" si="217"/>
        <v>0</v>
      </c>
      <c r="M1388" s="1163">
        <v>349</v>
      </c>
      <c r="N1388" s="1164"/>
      <c r="O1388" s="1165"/>
      <c r="P1388" s="1166"/>
      <c r="Q1388" s="587">
        <f t="shared" si="218"/>
        <v>0</v>
      </c>
      <c r="S1388" s="1163">
        <v>349</v>
      </c>
      <c r="T1388" s="1164"/>
      <c r="U1388" s="1165"/>
      <c r="V1388" s="1166"/>
      <c r="W1388" s="587">
        <f t="shared" si="219"/>
        <v>0</v>
      </c>
      <c r="Y1388" s="1163">
        <v>349</v>
      </c>
      <c r="Z1388" s="1164"/>
      <c r="AA1388" s="1165"/>
      <c r="AB1388" s="1166"/>
      <c r="AC1388" s="587">
        <f t="shared" si="220"/>
        <v>0</v>
      </c>
      <c r="AE1388" s="1163">
        <v>349</v>
      </c>
      <c r="AF1388" s="1164"/>
      <c r="AG1388" s="1165"/>
      <c r="AH1388" s="1166"/>
      <c r="AI1388" s="587">
        <f t="shared" si="221"/>
        <v>0</v>
      </c>
      <c r="AK1388" s="1163">
        <v>349</v>
      </c>
      <c r="AL1388" s="1164"/>
      <c r="AM1388" s="1165"/>
      <c r="AN1388" s="1166"/>
      <c r="AO1388" s="587">
        <f t="shared" si="222"/>
        <v>0</v>
      </c>
      <c r="AQ1388" s="1163">
        <v>349</v>
      </c>
      <c r="AR1388" s="1164"/>
      <c r="AS1388" s="1165"/>
      <c r="AT1388" s="1166"/>
      <c r="AU1388" s="587">
        <f t="shared" si="223"/>
        <v>0</v>
      </c>
      <c r="AW1388" s="1163">
        <v>349</v>
      </c>
      <c r="AX1388" s="1164"/>
      <c r="AY1388" s="1165"/>
      <c r="AZ1388" s="1166"/>
      <c r="BA1388" s="587">
        <f t="shared" si="224"/>
        <v>0</v>
      </c>
    </row>
    <row r="1389" spans="1:53" s="17" customFormat="1" ht="16.75" hidden="1" customHeight="1" outlineLevel="2">
      <c r="A1389" s="1163">
        <v>350</v>
      </c>
      <c r="B1389" s="1164"/>
      <c r="C1389" s="1165"/>
      <c r="D1389" s="1166"/>
      <c r="E1389" s="587">
        <f t="shared" si="216"/>
        <v>0</v>
      </c>
      <c r="G1389" s="1163">
        <v>350</v>
      </c>
      <c r="H1389" s="1164"/>
      <c r="I1389" s="1165"/>
      <c r="J1389" s="1166"/>
      <c r="K1389" s="587">
        <f t="shared" si="217"/>
        <v>0</v>
      </c>
      <c r="M1389" s="1163">
        <v>350</v>
      </c>
      <c r="N1389" s="1164"/>
      <c r="O1389" s="1165"/>
      <c r="P1389" s="1166"/>
      <c r="Q1389" s="587">
        <f t="shared" si="218"/>
        <v>0</v>
      </c>
      <c r="S1389" s="1163">
        <v>350</v>
      </c>
      <c r="T1389" s="1164"/>
      <c r="U1389" s="1165"/>
      <c r="V1389" s="1166"/>
      <c r="W1389" s="587">
        <f t="shared" si="219"/>
        <v>0</v>
      </c>
      <c r="Y1389" s="1163">
        <v>350</v>
      </c>
      <c r="Z1389" s="1164"/>
      <c r="AA1389" s="1165"/>
      <c r="AB1389" s="1166"/>
      <c r="AC1389" s="587">
        <f t="shared" si="220"/>
        <v>0</v>
      </c>
      <c r="AE1389" s="1163">
        <v>350</v>
      </c>
      <c r="AF1389" s="1164"/>
      <c r="AG1389" s="1165"/>
      <c r="AH1389" s="1166"/>
      <c r="AI1389" s="587">
        <f t="shared" si="221"/>
        <v>0</v>
      </c>
      <c r="AK1389" s="1163">
        <v>350</v>
      </c>
      <c r="AL1389" s="1164"/>
      <c r="AM1389" s="1165"/>
      <c r="AN1389" s="1166"/>
      <c r="AO1389" s="587">
        <f t="shared" si="222"/>
        <v>0</v>
      </c>
      <c r="AQ1389" s="1163">
        <v>350</v>
      </c>
      <c r="AR1389" s="1164"/>
      <c r="AS1389" s="1165"/>
      <c r="AT1389" s="1166"/>
      <c r="AU1389" s="587">
        <f t="shared" si="223"/>
        <v>0</v>
      </c>
      <c r="AW1389" s="1163">
        <v>350</v>
      </c>
      <c r="AX1389" s="1164"/>
      <c r="AY1389" s="1165"/>
      <c r="AZ1389" s="1166"/>
      <c r="BA1389" s="587">
        <f t="shared" si="224"/>
        <v>0</v>
      </c>
    </row>
    <row r="1390" spans="1:53" s="17" customFormat="1" ht="16.75" hidden="1" customHeight="1" outlineLevel="2">
      <c r="A1390" s="1163">
        <v>351</v>
      </c>
      <c r="B1390" s="1164"/>
      <c r="C1390" s="1165"/>
      <c r="D1390" s="1166"/>
      <c r="E1390" s="587">
        <f t="shared" si="216"/>
        <v>0</v>
      </c>
      <c r="G1390" s="1163">
        <v>351</v>
      </c>
      <c r="H1390" s="1164"/>
      <c r="I1390" s="1165"/>
      <c r="J1390" s="1166"/>
      <c r="K1390" s="587">
        <f t="shared" si="217"/>
        <v>0</v>
      </c>
      <c r="M1390" s="1163">
        <v>351</v>
      </c>
      <c r="N1390" s="1164"/>
      <c r="O1390" s="1165"/>
      <c r="P1390" s="1166"/>
      <c r="Q1390" s="587">
        <f t="shared" si="218"/>
        <v>0</v>
      </c>
      <c r="S1390" s="1163">
        <v>351</v>
      </c>
      <c r="T1390" s="1164"/>
      <c r="U1390" s="1165"/>
      <c r="V1390" s="1166"/>
      <c r="W1390" s="587">
        <f t="shared" si="219"/>
        <v>0</v>
      </c>
      <c r="Y1390" s="1163">
        <v>351</v>
      </c>
      <c r="Z1390" s="1164"/>
      <c r="AA1390" s="1165"/>
      <c r="AB1390" s="1166"/>
      <c r="AC1390" s="587">
        <f t="shared" si="220"/>
        <v>0</v>
      </c>
      <c r="AE1390" s="1163">
        <v>351</v>
      </c>
      <c r="AF1390" s="1164"/>
      <c r="AG1390" s="1165"/>
      <c r="AH1390" s="1166"/>
      <c r="AI1390" s="587">
        <f t="shared" si="221"/>
        <v>0</v>
      </c>
      <c r="AK1390" s="1163">
        <v>351</v>
      </c>
      <c r="AL1390" s="1164"/>
      <c r="AM1390" s="1165"/>
      <c r="AN1390" s="1166"/>
      <c r="AO1390" s="587">
        <f t="shared" si="222"/>
        <v>0</v>
      </c>
      <c r="AQ1390" s="1163">
        <v>351</v>
      </c>
      <c r="AR1390" s="1164"/>
      <c r="AS1390" s="1165"/>
      <c r="AT1390" s="1166"/>
      <c r="AU1390" s="587">
        <f t="shared" si="223"/>
        <v>0</v>
      </c>
      <c r="AW1390" s="1163">
        <v>351</v>
      </c>
      <c r="AX1390" s="1164"/>
      <c r="AY1390" s="1165"/>
      <c r="AZ1390" s="1166"/>
      <c r="BA1390" s="587">
        <f t="shared" si="224"/>
        <v>0</v>
      </c>
    </row>
    <row r="1391" spans="1:53" s="17" customFormat="1" ht="16.75" hidden="1" customHeight="1" outlineLevel="2">
      <c r="A1391" s="1163">
        <v>352</v>
      </c>
      <c r="B1391" s="1164"/>
      <c r="C1391" s="1165"/>
      <c r="D1391" s="1166"/>
      <c r="E1391" s="587">
        <f t="shared" si="216"/>
        <v>0</v>
      </c>
      <c r="G1391" s="1163">
        <v>352</v>
      </c>
      <c r="H1391" s="1164"/>
      <c r="I1391" s="1165"/>
      <c r="J1391" s="1166"/>
      <c r="K1391" s="587">
        <f t="shared" si="217"/>
        <v>0</v>
      </c>
      <c r="M1391" s="1163">
        <v>352</v>
      </c>
      <c r="N1391" s="1164"/>
      <c r="O1391" s="1165"/>
      <c r="P1391" s="1166"/>
      <c r="Q1391" s="587">
        <f t="shared" si="218"/>
        <v>0</v>
      </c>
      <c r="S1391" s="1163">
        <v>352</v>
      </c>
      <c r="T1391" s="1164"/>
      <c r="U1391" s="1165"/>
      <c r="V1391" s="1166"/>
      <c r="W1391" s="587">
        <f t="shared" si="219"/>
        <v>0</v>
      </c>
      <c r="Y1391" s="1163">
        <v>352</v>
      </c>
      <c r="Z1391" s="1164"/>
      <c r="AA1391" s="1165"/>
      <c r="AB1391" s="1166"/>
      <c r="AC1391" s="587">
        <f t="shared" si="220"/>
        <v>0</v>
      </c>
      <c r="AE1391" s="1163">
        <v>352</v>
      </c>
      <c r="AF1391" s="1164"/>
      <c r="AG1391" s="1165"/>
      <c r="AH1391" s="1166"/>
      <c r="AI1391" s="587">
        <f t="shared" si="221"/>
        <v>0</v>
      </c>
      <c r="AK1391" s="1163">
        <v>352</v>
      </c>
      <c r="AL1391" s="1164"/>
      <c r="AM1391" s="1165"/>
      <c r="AN1391" s="1166"/>
      <c r="AO1391" s="587">
        <f t="shared" si="222"/>
        <v>0</v>
      </c>
      <c r="AQ1391" s="1163">
        <v>352</v>
      </c>
      <c r="AR1391" s="1164"/>
      <c r="AS1391" s="1165"/>
      <c r="AT1391" s="1166"/>
      <c r="AU1391" s="587">
        <f t="shared" si="223"/>
        <v>0</v>
      </c>
      <c r="AW1391" s="1163">
        <v>352</v>
      </c>
      <c r="AX1391" s="1164"/>
      <c r="AY1391" s="1165"/>
      <c r="AZ1391" s="1166"/>
      <c r="BA1391" s="587">
        <f t="shared" si="224"/>
        <v>0</v>
      </c>
    </row>
    <row r="1392" spans="1:53" s="17" customFormat="1" ht="16.75" hidden="1" customHeight="1" outlineLevel="2">
      <c r="A1392" s="1163">
        <v>353</v>
      </c>
      <c r="B1392" s="1164"/>
      <c r="C1392" s="1165"/>
      <c r="D1392" s="1166"/>
      <c r="E1392" s="587">
        <f t="shared" si="216"/>
        <v>0</v>
      </c>
      <c r="G1392" s="1163">
        <v>353</v>
      </c>
      <c r="H1392" s="1164"/>
      <c r="I1392" s="1165"/>
      <c r="J1392" s="1166"/>
      <c r="K1392" s="587">
        <f t="shared" si="217"/>
        <v>0</v>
      </c>
      <c r="M1392" s="1163">
        <v>353</v>
      </c>
      <c r="N1392" s="1164"/>
      <c r="O1392" s="1165"/>
      <c r="P1392" s="1166"/>
      <c r="Q1392" s="587">
        <f t="shared" si="218"/>
        <v>0</v>
      </c>
      <c r="S1392" s="1163">
        <v>353</v>
      </c>
      <c r="T1392" s="1164"/>
      <c r="U1392" s="1165"/>
      <c r="V1392" s="1166"/>
      <c r="W1392" s="587">
        <f t="shared" si="219"/>
        <v>0</v>
      </c>
      <c r="Y1392" s="1163">
        <v>353</v>
      </c>
      <c r="Z1392" s="1164"/>
      <c r="AA1392" s="1165"/>
      <c r="AB1392" s="1166"/>
      <c r="AC1392" s="587">
        <f t="shared" si="220"/>
        <v>0</v>
      </c>
      <c r="AE1392" s="1163">
        <v>353</v>
      </c>
      <c r="AF1392" s="1164"/>
      <c r="AG1392" s="1165"/>
      <c r="AH1392" s="1166"/>
      <c r="AI1392" s="587">
        <f t="shared" si="221"/>
        <v>0</v>
      </c>
      <c r="AK1392" s="1163">
        <v>353</v>
      </c>
      <c r="AL1392" s="1164"/>
      <c r="AM1392" s="1165"/>
      <c r="AN1392" s="1166"/>
      <c r="AO1392" s="587">
        <f t="shared" si="222"/>
        <v>0</v>
      </c>
      <c r="AQ1392" s="1163">
        <v>353</v>
      </c>
      <c r="AR1392" s="1164"/>
      <c r="AS1392" s="1165"/>
      <c r="AT1392" s="1166"/>
      <c r="AU1392" s="587">
        <f t="shared" si="223"/>
        <v>0</v>
      </c>
      <c r="AW1392" s="1163">
        <v>353</v>
      </c>
      <c r="AX1392" s="1164"/>
      <c r="AY1392" s="1165"/>
      <c r="AZ1392" s="1166"/>
      <c r="BA1392" s="587">
        <f t="shared" si="224"/>
        <v>0</v>
      </c>
    </row>
    <row r="1393" spans="1:53" s="17" customFormat="1" ht="16.75" hidden="1" customHeight="1" outlineLevel="2">
      <c r="A1393" s="1163">
        <v>354</v>
      </c>
      <c r="B1393" s="1164"/>
      <c r="C1393" s="1165"/>
      <c r="D1393" s="1166"/>
      <c r="E1393" s="587">
        <f t="shared" si="216"/>
        <v>0</v>
      </c>
      <c r="G1393" s="1163">
        <v>354</v>
      </c>
      <c r="H1393" s="1164"/>
      <c r="I1393" s="1165"/>
      <c r="J1393" s="1166"/>
      <c r="K1393" s="587">
        <f t="shared" si="217"/>
        <v>0</v>
      </c>
      <c r="M1393" s="1163">
        <v>354</v>
      </c>
      <c r="N1393" s="1164"/>
      <c r="O1393" s="1165"/>
      <c r="P1393" s="1166"/>
      <c r="Q1393" s="587">
        <f t="shared" si="218"/>
        <v>0</v>
      </c>
      <c r="S1393" s="1163">
        <v>354</v>
      </c>
      <c r="T1393" s="1164"/>
      <c r="U1393" s="1165"/>
      <c r="V1393" s="1166"/>
      <c r="W1393" s="587">
        <f t="shared" si="219"/>
        <v>0</v>
      </c>
      <c r="Y1393" s="1163">
        <v>354</v>
      </c>
      <c r="Z1393" s="1164"/>
      <c r="AA1393" s="1165"/>
      <c r="AB1393" s="1166"/>
      <c r="AC1393" s="587">
        <f t="shared" si="220"/>
        <v>0</v>
      </c>
      <c r="AE1393" s="1163">
        <v>354</v>
      </c>
      <c r="AF1393" s="1164"/>
      <c r="AG1393" s="1165"/>
      <c r="AH1393" s="1166"/>
      <c r="AI1393" s="587">
        <f t="shared" si="221"/>
        <v>0</v>
      </c>
      <c r="AK1393" s="1163">
        <v>354</v>
      </c>
      <c r="AL1393" s="1164"/>
      <c r="AM1393" s="1165"/>
      <c r="AN1393" s="1166"/>
      <c r="AO1393" s="587">
        <f t="shared" si="222"/>
        <v>0</v>
      </c>
      <c r="AQ1393" s="1163">
        <v>354</v>
      </c>
      <c r="AR1393" s="1164"/>
      <c r="AS1393" s="1165"/>
      <c r="AT1393" s="1166"/>
      <c r="AU1393" s="587">
        <f t="shared" si="223"/>
        <v>0</v>
      </c>
      <c r="AW1393" s="1163">
        <v>354</v>
      </c>
      <c r="AX1393" s="1164"/>
      <c r="AY1393" s="1165"/>
      <c r="AZ1393" s="1166"/>
      <c r="BA1393" s="587">
        <f t="shared" si="224"/>
        <v>0</v>
      </c>
    </row>
    <row r="1394" spans="1:53" s="17" customFormat="1" ht="16.75" hidden="1" customHeight="1" outlineLevel="2">
      <c r="A1394" s="1163">
        <v>355</v>
      </c>
      <c r="B1394" s="1164"/>
      <c r="C1394" s="1165"/>
      <c r="D1394" s="1166"/>
      <c r="E1394" s="587">
        <f t="shared" si="216"/>
        <v>0</v>
      </c>
      <c r="G1394" s="1163">
        <v>355</v>
      </c>
      <c r="H1394" s="1164"/>
      <c r="I1394" s="1165"/>
      <c r="J1394" s="1166"/>
      <c r="K1394" s="587">
        <f t="shared" si="217"/>
        <v>0</v>
      </c>
      <c r="M1394" s="1163">
        <v>355</v>
      </c>
      <c r="N1394" s="1164"/>
      <c r="O1394" s="1165"/>
      <c r="P1394" s="1166"/>
      <c r="Q1394" s="587">
        <f t="shared" si="218"/>
        <v>0</v>
      </c>
      <c r="S1394" s="1163">
        <v>355</v>
      </c>
      <c r="T1394" s="1164"/>
      <c r="U1394" s="1165"/>
      <c r="V1394" s="1166"/>
      <c r="W1394" s="587">
        <f t="shared" si="219"/>
        <v>0</v>
      </c>
      <c r="Y1394" s="1163">
        <v>355</v>
      </c>
      <c r="Z1394" s="1164"/>
      <c r="AA1394" s="1165"/>
      <c r="AB1394" s="1166"/>
      <c r="AC1394" s="587">
        <f t="shared" si="220"/>
        <v>0</v>
      </c>
      <c r="AE1394" s="1163">
        <v>355</v>
      </c>
      <c r="AF1394" s="1164"/>
      <c r="AG1394" s="1165"/>
      <c r="AH1394" s="1166"/>
      <c r="AI1394" s="587">
        <f t="shared" si="221"/>
        <v>0</v>
      </c>
      <c r="AK1394" s="1163">
        <v>355</v>
      </c>
      <c r="AL1394" s="1164"/>
      <c r="AM1394" s="1165"/>
      <c r="AN1394" s="1166"/>
      <c r="AO1394" s="587">
        <f t="shared" si="222"/>
        <v>0</v>
      </c>
      <c r="AQ1394" s="1163">
        <v>355</v>
      </c>
      <c r="AR1394" s="1164"/>
      <c r="AS1394" s="1165"/>
      <c r="AT1394" s="1166"/>
      <c r="AU1394" s="587">
        <f t="shared" si="223"/>
        <v>0</v>
      </c>
      <c r="AW1394" s="1163">
        <v>355</v>
      </c>
      <c r="AX1394" s="1164"/>
      <c r="AY1394" s="1165"/>
      <c r="AZ1394" s="1166"/>
      <c r="BA1394" s="587">
        <f t="shared" si="224"/>
        <v>0</v>
      </c>
    </row>
    <row r="1395" spans="1:53" s="17" customFormat="1" ht="16.75" hidden="1" customHeight="1" outlineLevel="2">
      <c r="A1395" s="1163">
        <v>356</v>
      </c>
      <c r="B1395" s="1164"/>
      <c r="C1395" s="1165"/>
      <c r="D1395" s="1166"/>
      <c r="E1395" s="587">
        <f t="shared" si="216"/>
        <v>0</v>
      </c>
      <c r="G1395" s="1163">
        <v>356</v>
      </c>
      <c r="H1395" s="1164"/>
      <c r="I1395" s="1165"/>
      <c r="J1395" s="1166"/>
      <c r="K1395" s="587">
        <f t="shared" si="217"/>
        <v>0</v>
      </c>
      <c r="M1395" s="1163">
        <v>356</v>
      </c>
      <c r="N1395" s="1164"/>
      <c r="O1395" s="1165"/>
      <c r="P1395" s="1166"/>
      <c r="Q1395" s="587">
        <f t="shared" si="218"/>
        <v>0</v>
      </c>
      <c r="S1395" s="1163">
        <v>356</v>
      </c>
      <c r="T1395" s="1164"/>
      <c r="U1395" s="1165"/>
      <c r="V1395" s="1166"/>
      <c r="W1395" s="587">
        <f t="shared" si="219"/>
        <v>0</v>
      </c>
      <c r="Y1395" s="1163">
        <v>356</v>
      </c>
      <c r="Z1395" s="1164"/>
      <c r="AA1395" s="1165"/>
      <c r="AB1395" s="1166"/>
      <c r="AC1395" s="587">
        <f t="shared" si="220"/>
        <v>0</v>
      </c>
      <c r="AE1395" s="1163">
        <v>356</v>
      </c>
      <c r="AF1395" s="1164"/>
      <c r="AG1395" s="1165"/>
      <c r="AH1395" s="1166"/>
      <c r="AI1395" s="587">
        <f t="shared" si="221"/>
        <v>0</v>
      </c>
      <c r="AK1395" s="1163">
        <v>356</v>
      </c>
      <c r="AL1395" s="1164"/>
      <c r="AM1395" s="1165"/>
      <c r="AN1395" s="1166"/>
      <c r="AO1395" s="587">
        <f t="shared" si="222"/>
        <v>0</v>
      </c>
      <c r="AQ1395" s="1163">
        <v>356</v>
      </c>
      <c r="AR1395" s="1164"/>
      <c r="AS1395" s="1165"/>
      <c r="AT1395" s="1166"/>
      <c r="AU1395" s="587">
        <f t="shared" si="223"/>
        <v>0</v>
      </c>
      <c r="AW1395" s="1163">
        <v>356</v>
      </c>
      <c r="AX1395" s="1164"/>
      <c r="AY1395" s="1165"/>
      <c r="AZ1395" s="1166"/>
      <c r="BA1395" s="587">
        <f t="shared" si="224"/>
        <v>0</v>
      </c>
    </row>
    <row r="1396" spans="1:53" s="17" customFormat="1" ht="16.75" hidden="1" customHeight="1" outlineLevel="2">
      <c r="A1396" s="1163">
        <v>357</v>
      </c>
      <c r="B1396" s="1164"/>
      <c r="C1396" s="1165"/>
      <c r="D1396" s="1166"/>
      <c r="E1396" s="587">
        <f t="shared" si="216"/>
        <v>0</v>
      </c>
      <c r="G1396" s="1163">
        <v>357</v>
      </c>
      <c r="H1396" s="1164"/>
      <c r="I1396" s="1165"/>
      <c r="J1396" s="1166"/>
      <c r="K1396" s="587">
        <f t="shared" si="217"/>
        <v>0</v>
      </c>
      <c r="M1396" s="1163">
        <v>357</v>
      </c>
      <c r="N1396" s="1164"/>
      <c r="O1396" s="1165"/>
      <c r="P1396" s="1166"/>
      <c r="Q1396" s="587">
        <f t="shared" si="218"/>
        <v>0</v>
      </c>
      <c r="S1396" s="1163">
        <v>357</v>
      </c>
      <c r="T1396" s="1164"/>
      <c r="U1396" s="1165"/>
      <c r="V1396" s="1166"/>
      <c r="W1396" s="587">
        <f t="shared" si="219"/>
        <v>0</v>
      </c>
      <c r="Y1396" s="1163">
        <v>357</v>
      </c>
      <c r="Z1396" s="1164"/>
      <c r="AA1396" s="1165"/>
      <c r="AB1396" s="1166"/>
      <c r="AC1396" s="587">
        <f t="shared" si="220"/>
        <v>0</v>
      </c>
      <c r="AE1396" s="1163">
        <v>357</v>
      </c>
      <c r="AF1396" s="1164"/>
      <c r="AG1396" s="1165"/>
      <c r="AH1396" s="1166"/>
      <c r="AI1396" s="587">
        <f t="shared" si="221"/>
        <v>0</v>
      </c>
      <c r="AK1396" s="1163">
        <v>357</v>
      </c>
      <c r="AL1396" s="1164"/>
      <c r="AM1396" s="1165"/>
      <c r="AN1396" s="1166"/>
      <c r="AO1396" s="587">
        <f t="shared" si="222"/>
        <v>0</v>
      </c>
      <c r="AQ1396" s="1163">
        <v>357</v>
      </c>
      <c r="AR1396" s="1164"/>
      <c r="AS1396" s="1165"/>
      <c r="AT1396" s="1166"/>
      <c r="AU1396" s="587">
        <f t="shared" si="223"/>
        <v>0</v>
      </c>
      <c r="AW1396" s="1163">
        <v>357</v>
      </c>
      <c r="AX1396" s="1164"/>
      <c r="AY1396" s="1165"/>
      <c r="AZ1396" s="1166"/>
      <c r="BA1396" s="587">
        <f t="shared" si="224"/>
        <v>0</v>
      </c>
    </row>
    <row r="1397" spans="1:53" s="17" customFormat="1" ht="16.75" hidden="1" customHeight="1" outlineLevel="2">
      <c r="A1397" s="1163">
        <v>358</v>
      </c>
      <c r="B1397" s="1164"/>
      <c r="C1397" s="1165"/>
      <c r="D1397" s="1166"/>
      <c r="E1397" s="587">
        <f t="shared" si="216"/>
        <v>0</v>
      </c>
      <c r="G1397" s="1163">
        <v>358</v>
      </c>
      <c r="H1397" s="1164"/>
      <c r="I1397" s="1165"/>
      <c r="J1397" s="1166"/>
      <c r="K1397" s="587">
        <f t="shared" si="217"/>
        <v>0</v>
      </c>
      <c r="M1397" s="1163">
        <v>358</v>
      </c>
      <c r="N1397" s="1164"/>
      <c r="O1397" s="1165"/>
      <c r="P1397" s="1166"/>
      <c r="Q1397" s="587">
        <f t="shared" si="218"/>
        <v>0</v>
      </c>
      <c r="S1397" s="1163">
        <v>358</v>
      </c>
      <c r="T1397" s="1164"/>
      <c r="U1397" s="1165"/>
      <c r="V1397" s="1166"/>
      <c r="W1397" s="587">
        <f t="shared" si="219"/>
        <v>0</v>
      </c>
      <c r="Y1397" s="1163">
        <v>358</v>
      </c>
      <c r="Z1397" s="1164"/>
      <c r="AA1397" s="1165"/>
      <c r="AB1397" s="1166"/>
      <c r="AC1397" s="587">
        <f t="shared" si="220"/>
        <v>0</v>
      </c>
      <c r="AE1397" s="1163">
        <v>358</v>
      </c>
      <c r="AF1397" s="1164"/>
      <c r="AG1397" s="1165"/>
      <c r="AH1397" s="1166"/>
      <c r="AI1397" s="587">
        <f t="shared" si="221"/>
        <v>0</v>
      </c>
      <c r="AK1397" s="1163">
        <v>358</v>
      </c>
      <c r="AL1397" s="1164"/>
      <c r="AM1397" s="1165"/>
      <c r="AN1397" s="1166"/>
      <c r="AO1397" s="587">
        <f t="shared" si="222"/>
        <v>0</v>
      </c>
      <c r="AQ1397" s="1163">
        <v>358</v>
      </c>
      <c r="AR1397" s="1164"/>
      <c r="AS1397" s="1165"/>
      <c r="AT1397" s="1166"/>
      <c r="AU1397" s="587">
        <f t="shared" si="223"/>
        <v>0</v>
      </c>
      <c r="AW1397" s="1163">
        <v>358</v>
      </c>
      <c r="AX1397" s="1164"/>
      <c r="AY1397" s="1165"/>
      <c r="AZ1397" s="1166"/>
      <c r="BA1397" s="587">
        <f t="shared" si="224"/>
        <v>0</v>
      </c>
    </row>
    <row r="1398" spans="1:53" s="17" customFormat="1" ht="16.75" hidden="1" customHeight="1" outlineLevel="2">
      <c r="A1398" s="1163">
        <v>359</v>
      </c>
      <c r="B1398" s="1164"/>
      <c r="C1398" s="1165"/>
      <c r="D1398" s="1166"/>
      <c r="E1398" s="587">
        <f t="shared" si="216"/>
        <v>0</v>
      </c>
      <c r="G1398" s="1163">
        <v>359</v>
      </c>
      <c r="H1398" s="1164"/>
      <c r="I1398" s="1165"/>
      <c r="J1398" s="1166"/>
      <c r="K1398" s="587">
        <f t="shared" si="217"/>
        <v>0</v>
      </c>
      <c r="M1398" s="1163">
        <v>359</v>
      </c>
      <c r="N1398" s="1164"/>
      <c r="O1398" s="1165"/>
      <c r="P1398" s="1166"/>
      <c r="Q1398" s="587">
        <f t="shared" si="218"/>
        <v>0</v>
      </c>
      <c r="S1398" s="1163">
        <v>359</v>
      </c>
      <c r="T1398" s="1164"/>
      <c r="U1398" s="1165"/>
      <c r="V1398" s="1166"/>
      <c r="W1398" s="587">
        <f t="shared" si="219"/>
        <v>0</v>
      </c>
      <c r="Y1398" s="1163">
        <v>359</v>
      </c>
      <c r="Z1398" s="1164"/>
      <c r="AA1398" s="1165"/>
      <c r="AB1398" s="1166"/>
      <c r="AC1398" s="587">
        <f t="shared" si="220"/>
        <v>0</v>
      </c>
      <c r="AE1398" s="1163">
        <v>359</v>
      </c>
      <c r="AF1398" s="1164"/>
      <c r="AG1398" s="1165"/>
      <c r="AH1398" s="1166"/>
      <c r="AI1398" s="587">
        <f t="shared" si="221"/>
        <v>0</v>
      </c>
      <c r="AK1398" s="1163">
        <v>359</v>
      </c>
      <c r="AL1398" s="1164"/>
      <c r="AM1398" s="1165"/>
      <c r="AN1398" s="1166"/>
      <c r="AO1398" s="587">
        <f t="shared" si="222"/>
        <v>0</v>
      </c>
      <c r="AQ1398" s="1163">
        <v>359</v>
      </c>
      <c r="AR1398" s="1164"/>
      <c r="AS1398" s="1165"/>
      <c r="AT1398" s="1166"/>
      <c r="AU1398" s="587">
        <f t="shared" si="223"/>
        <v>0</v>
      </c>
      <c r="AW1398" s="1163">
        <v>359</v>
      </c>
      <c r="AX1398" s="1164"/>
      <c r="AY1398" s="1165"/>
      <c r="AZ1398" s="1166"/>
      <c r="BA1398" s="587">
        <f t="shared" si="224"/>
        <v>0</v>
      </c>
    </row>
    <row r="1399" spans="1:53" s="17" customFormat="1" ht="16.75" hidden="1" customHeight="1" outlineLevel="2">
      <c r="A1399" s="1163">
        <v>360</v>
      </c>
      <c r="B1399" s="1164"/>
      <c r="C1399" s="1165"/>
      <c r="D1399" s="1166"/>
      <c r="E1399" s="587">
        <f t="shared" si="216"/>
        <v>0</v>
      </c>
      <c r="G1399" s="1163">
        <v>360</v>
      </c>
      <c r="H1399" s="1164"/>
      <c r="I1399" s="1165"/>
      <c r="J1399" s="1166"/>
      <c r="K1399" s="587">
        <f t="shared" si="217"/>
        <v>0</v>
      </c>
      <c r="M1399" s="1163">
        <v>360</v>
      </c>
      <c r="N1399" s="1164"/>
      <c r="O1399" s="1165"/>
      <c r="P1399" s="1166"/>
      <c r="Q1399" s="587">
        <f t="shared" si="218"/>
        <v>0</v>
      </c>
      <c r="S1399" s="1163">
        <v>360</v>
      </c>
      <c r="T1399" s="1164"/>
      <c r="U1399" s="1165"/>
      <c r="V1399" s="1166"/>
      <c r="W1399" s="587">
        <f t="shared" si="219"/>
        <v>0</v>
      </c>
      <c r="Y1399" s="1163">
        <v>360</v>
      </c>
      <c r="Z1399" s="1164"/>
      <c r="AA1399" s="1165"/>
      <c r="AB1399" s="1166"/>
      <c r="AC1399" s="587">
        <f t="shared" si="220"/>
        <v>0</v>
      </c>
      <c r="AE1399" s="1163">
        <v>360</v>
      </c>
      <c r="AF1399" s="1164"/>
      <c r="AG1399" s="1165"/>
      <c r="AH1399" s="1166"/>
      <c r="AI1399" s="587">
        <f t="shared" si="221"/>
        <v>0</v>
      </c>
      <c r="AK1399" s="1163">
        <v>360</v>
      </c>
      <c r="AL1399" s="1164"/>
      <c r="AM1399" s="1165"/>
      <c r="AN1399" s="1166"/>
      <c r="AO1399" s="587">
        <f t="shared" si="222"/>
        <v>0</v>
      </c>
      <c r="AQ1399" s="1163">
        <v>360</v>
      </c>
      <c r="AR1399" s="1164"/>
      <c r="AS1399" s="1165"/>
      <c r="AT1399" s="1166"/>
      <c r="AU1399" s="587">
        <f t="shared" si="223"/>
        <v>0</v>
      </c>
      <c r="AW1399" s="1163">
        <v>360</v>
      </c>
      <c r="AX1399" s="1164"/>
      <c r="AY1399" s="1165"/>
      <c r="AZ1399" s="1166"/>
      <c r="BA1399" s="587">
        <f t="shared" si="224"/>
        <v>0</v>
      </c>
    </row>
    <row r="1400" spans="1:53" s="17" customFormat="1" ht="16.75" hidden="1" customHeight="1" outlineLevel="2">
      <c r="A1400" s="1163">
        <v>361</v>
      </c>
      <c r="B1400" s="1164"/>
      <c r="C1400" s="1165"/>
      <c r="D1400" s="1166"/>
      <c r="E1400" s="587">
        <f t="shared" si="216"/>
        <v>0</v>
      </c>
      <c r="G1400" s="1163">
        <v>361</v>
      </c>
      <c r="H1400" s="1164"/>
      <c r="I1400" s="1165"/>
      <c r="J1400" s="1166"/>
      <c r="K1400" s="587">
        <f t="shared" si="217"/>
        <v>0</v>
      </c>
      <c r="M1400" s="1163">
        <v>361</v>
      </c>
      <c r="N1400" s="1164"/>
      <c r="O1400" s="1165"/>
      <c r="P1400" s="1166"/>
      <c r="Q1400" s="587">
        <f t="shared" si="218"/>
        <v>0</v>
      </c>
      <c r="S1400" s="1163">
        <v>361</v>
      </c>
      <c r="T1400" s="1164"/>
      <c r="U1400" s="1165"/>
      <c r="V1400" s="1166"/>
      <c r="W1400" s="587">
        <f t="shared" si="219"/>
        <v>0</v>
      </c>
      <c r="Y1400" s="1163">
        <v>361</v>
      </c>
      <c r="Z1400" s="1164"/>
      <c r="AA1400" s="1165"/>
      <c r="AB1400" s="1166"/>
      <c r="AC1400" s="587">
        <f t="shared" si="220"/>
        <v>0</v>
      </c>
      <c r="AE1400" s="1163">
        <v>361</v>
      </c>
      <c r="AF1400" s="1164"/>
      <c r="AG1400" s="1165"/>
      <c r="AH1400" s="1166"/>
      <c r="AI1400" s="587">
        <f t="shared" si="221"/>
        <v>0</v>
      </c>
      <c r="AK1400" s="1163">
        <v>361</v>
      </c>
      <c r="AL1400" s="1164"/>
      <c r="AM1400" s="1165"/>
      <c r="AN1400" s="1166"/>
      <c r="AO1400" s="587">
        <f t="shared" si="222"/>
        <v>0</v>
      </c>
      <c r="AQ1400" s="1163">
        <v>361</v>
      </c>
      <c r="AR1400" s="1164"/>
      <c r="AS1400" s="1165"/>
      <c r="AT1400" s="1166"/>
      <c r="AU1400" s="587">
        <f t="shared" si="223"/>
        <v>0</v>
      </c>
      <c r="AW1400" s="1163">
        <v>361</v>
      </c>
      <c r="AX1400" s="1164"/>
      <c r="AY1400" s="1165"/>
      <c r="AZ1400" s="1166"/>
      <c r="BA1400" s="587">
        <f t="shared" si="224"/>
        <v>0</v>
      </c>
    </row>
    <row r="1401" spans="1:53" s="17" customFormat="1" ht="16.75" hidden="1" customHeight="1" outlineLevel="2">
      <c r="A1401" s="1163">
        <v>362</v>
      </c>
      <c r="B1401" s="1164"/>
      <c r="C1401" s="1165"/>
      <c r="D1401" s="1166"/>
      <c r="E1401" s="587">
        <f t="shared" si="216"/>
        <v>0</v>
      </c>
      <c r="G1401" s="1163">
        <v>362</v>
      </c>
      <c r="H1401" s="1164"/>
      <c r="I1401" s="1165"/>
      <c r="J1401" s="1166"/>
      <c r="K1401" s="587">
        <f t="shared" si="217"/>
        <v>0</v>
      </c>
      <c r="M1401" s="1163">
        <v>362</v>
      </c>
      <c r="N1401" s="1164"/>
      <c r="O1401" s="1165"/>
      <c r="P1401" s="1166"/>
      <c r="Q1401" s="587">
        <f t="shared" si="218"/>
        <v>0</v>
      </c>
      <c r="S1401" s="1163">
        <v>362</v>
      </c>
      <c r="T1401" s="1164"/>
      <c r="U1401" s="1165"/>
      <c r="V1401" s="1166"/>
      <c r="W1401" s="587">
        <f t="shared" si="219"/>
        <v>0</v>
      </c>
      <c r="Y1401" s="1163">
        <v>362</v>
      </c>
      <c r="Z1401" s="1164"/>
      <c r="AA1401" s="1165"/>
      <c r="AB1401" s="1166"/>
      <c r="AC1401" s="587">
        <f t="shared" si="220"/>
        <v>0</v>
      </c>
      <c r="AE1401" s="1163">
        <v>362</v>
      </c>
      <c r="AF1401" s="1164"/>
      <c r="AG1401" s="1165"/>
      <c r="AH1401" s="1166"/>
      <c r="AI1401" s="587">
        <f t="shared" si="221"/>
        <v>0</v>
      </c>
      <c r="AK1401" s="1163">
        <v>362</v>
      </c>
      <c r="AL1401" s="1164"/>
      <c r="AM1401" s="1165"/>
      <c r="AN1401" s="1166"/>
      <c r="AO1401" s="587">
        <f t="shared" si="222"/>
        <v>0</v>
      </c>
      <c r="AQ1401" s="1163">
        <v>362</v>
      </c>
      <c r="AR1401" s="1164"/>
      <c r="AS1401" s="1165"/>
      <c r="AT1401" s="1166"/>
      <c r="AU1401" s="587">
        <f t="shared" si="223"/>
        <v>0</v>
      </c>
      <c r="AW1401" s="1163">
        <v>362</v>
      </c>
      <c r="AX1401" s="1164"/>
      <c r="AY1401" s="1165"/>
      <c r="AZ1401" s="1166"/>
      <c r="BA1401" s="587">
        <f t="shared" si="224"/>
        <v>0</v>
      </c>
    </row>
    <row r="1402" spans="1:53" s="17" customFormat="1" ht="16.75" hidden="1" customHeight="1" outlineLevel="2">
      <c r="A1402" s="1163">
        <v>363</v>
      </c>
      <c r="B1402" s="1164"/>
      <c r="C1402" s="1165"/>
      <c r="D1402" s="1166"/>
      <c r="E1402" s="587">
        <f t="shared" si="216"/>
        <v>0</v>
      </c>
      <c r="G1402" s="1163">
        <v>363</v>
      </c>
      <c r="H1402" s="1164"/>
      <c r="I1402" s="1165"/>
      <c r="J1402" s="1166"/>
      <c r="K1402" s="587">
        <f t="shared" si="217"/>
        <v>0</v>
      </c>
      <c r="M1402" s="1163">
        <v>363</v>
      </c>
      <c r="N1402" s="1164"/>
      <c r="O1402" s="1165"/>
      <c r="P1402" s="1166"/>
      <c r="Q1402" s="587">
        <f t="shared" si="218"/>
        <v>0</v>
      </c>
      <c r="S1402" s="1163">
        <v>363</v>
      </c>
      <c r="T1402" s="1164"/>
      <c r="U1402" s="1165"/>
      <c r="V1402" s="1166"/>
      <c r="W1402" s="587">
        <f t="shared" si="219"/>
        <v>0</v>
      </c>
      <c r="Y1402" s="1163">
        <v>363</v>
      </c>
      <c r="Z1402" s="1164"/>
      <c r="AA1402" s="1165"/>
      <c r="AB1402" s="1166"/>
      <c r="AC1402" s="587">
        <f t="shared" si="220"/>
        <v>0</v>
      </c>
      <c r="AE1402" s="1163">
        <v>363</v>
      </c>
      <c r="AF1402" s="1164"/>
      <c r="AG1402" s="1165"/>
      <c r="AH1402" s="1166"/>
      <c r="AI1402" s="587">
        <f t="shared" si="221"/>
        <v>0</v>
      </c>
      <c r="AK1402" s="1163">
        <v>363</v>
      </c>
      <c r="AL1402" s="1164"/>
      <c r="AM1402" s="1165"/>
      <c r="AN1402" s="1166"/>
      <c r="AO1402" s="587">
        <f t="shared" si="222"/>
        <v>0</v>
      </c>
      <c r="AQ1402" s="1163">
        <v>363</v>
      </c>
      <c r="AR1402" s="1164"/>
      <c r="AS1402" s="1165"/>
      <c r="AT1402" s="1166"/>
      <c r="AU1402" s="587">
        <f t="shared" si="223"/>
        <v>0</v>
      </c>
      <c r="AW1402" s="1163">
        <v>363</v>
      </c>
      <c r="AX1402" s="1164"/>
      <c r="AY1402" s="1165"/>
      <c r="AZ1402" s="1166"/>
      <c r="BA1402" s="587">
        <f t="shared" si="224"/>
        <v>0</v>
      </c>
    </row>
    <row r="1403" spans="1:53" s="17" customFormat="1" ht="16.75" hidden="1" customHeight="1" outlineLevel="2">
      <c r="A1403" s="1163">
        <v>364</v>
      </c>
      <c r="B1403" s="1164"/>
      <c r="C1403" s="1165"/>
      <c r="D1403" s="1166"/>
      <c r="E1403" s="587">
        <f t="shared" si="216"/>
        <v>0</v>
      </c>
      <c r="G1403" s="1163">
        <v>364</v>
      </c>
      <c r="H1403" s="1164"/>
      <c r="I1403" s="1165"/>
      <c r="J1403" s="1166"/>
      <c r="K1403" s="587">
        <f t="shared" si="217"/>
        <v>0</v>
      </c>
      <c r="M1403" s="1163">
        <v>364</v>
      </c>
      <c r="N1403" s="1164"/>
      <c r="O1403" s="1165"/>
      <c r="P1403" s="1166"/>
      <c r="Q1403" s="587">
        <f t="shared" si="218"/>
        <v>0</v>
      </c>
      <c r="S1403" s="1163">
        <v>364</v>
      </c>
      <c r="T1403" s="1164"/>
      <c r="U1403" s="1165"/>
      <c r="V1403" s="1166"/>
      <c r="W1403" s="587">
        <f t="shared" si="219"/>
        <v>0</v>
      </c>
      <c r="Y1403" s="1163">
        <v>364</v>
      </c>
      <c r="Z1403" s="1164"/>
      <c r="AA1403" s="1165"/>
      <c r="AB1403" s="1166"/>
      <c r="AC1403" s="587">
        <f t="shared" si="220"/>
        <v>0</v>
      </c>
      <c r="AE1403" s="1163">
        <v>364</v>
      </c>
      <c r="AF1403" s="1164"/>
      <c r="AG1403" s="1165"/>
      <c r="AH1403" s="1166"/>
      <c r="AI1403" s="587">
        <f t="shared" si="221"/>
        <v>0</v>
      </c>
      <c r="AK1403" s="1163">
        <v>364</v>
      </c>
      <c r="AL1403" s="1164"/>
      <c r="AM1403" s="1165"/>
      <c r="AN1403" s="1166"/>
      <c r="AO1403" s="587">
        <f t="shared" si="222"/>
        <v>0</v>
      </c>
      <c r="AQ1403" s="1163">
        <v>364</v>
      </c>
      <c r="AR1403" s="1164"/>
      <c r="AS1403" s="1165"/>
      <c r="AT1403" s="1166"/>
      <c r="AU1403" s="587">
        <f t="shared" si="223"/>
        <v>0</v>
      </c>
      <c r="AW1403" s="1163">
        <v>364</v>
      </c>
      <c r="AX1403" s="1164"/>
      <c r="AY1403" s="1165"/>
      <c r="AZ1403" s="1166"/>
      <c r="BA1403" s="587">
        <f t="shared" si="224"/>
        <v>0</v>
      </c>
    </row>
    <row r="1404" spans="1:53" s="17" customFormat="1" ht="16.75" hidden="1" customHeight="1" outlineLevel="2">
      <c r="A1404" s="1163">
        <v>365</v>
      </c>
      <c r="B1404" s="1164"/>
      <c r="C1404" s="1165"/>
      <c r="D1404" s="1166"/>
      <c r="E1404" s="587">
        <f t="shared" si="216"/>
        <v>0</v>
      </c>
      <c r="G1404" s="1163">
        <v>365</v>
      </c>
      <c r="H1404" s="1164"/>
      <c r="I1404" s="1165"/>
      <c r="J1404" s="1166"/>
      <c r="K1404" s="587">
        <f t="shared" si="217"/>
        <v>0</v>
      </c>
      <c r="M1404" s="1163">
        <v>365</v>
      </c>
      <c r="N1404" s="1164"/>
      <c r="O1404" s="1165"/>
      <c r="P1404" s="1166"/>
      <c r="Q1404" s="587">
        <f t="shared" si="218"/>
        <v>0</v>
      </c>
      <c r="S1404" s="1163">
        <v>365</v>
      </c>
      <c r="T1404" s="1164"/>
      <c r="U1404" s="1165"/>
      <c r="V1404" s="1166"/>
      <c r="W1404" s="587">
        <f t="shared" si="219"/>
        <v>0</v>
      </c>
      <c r="Y1404" s="1163">
        <v>365</v>
      </c>
      <c r="Z1404" s="1164"/>
      <c r="AA1404" s="1165"/>
      <c r="AB1404" s="1166"/>
      <c r="AC1404" s="587">
        <f t="shared" si="220"/>
        <v>0</v>
      </c>
      <c r="AE1404" s="1163">
        <v>365</v>
      </c>
      <c r="AF1404" s="1164"/>
      <c r="AG1404" s="1165"/>
      <c r="AH1404" s="1166"/>
      <c r="AI1404" s="587">
        <f t="shared" si="221"/>
        <v>0</v>
      </c>
      <c r="AK1404" s="1163">
        <v>365</v>
      </c>
      <c r="AL1404" s="1164"/>
      <c r="AM1404" s="1165"/>
      <c r="AN1404" s="1166"/>
      <c r="AO1404" s="587">
        <f t="shared" si="222"/>
        <v>0</v>
      </c>
      <c r="AQ1404" s="1163">
        <v>365</v>
      </c>
      <c r="AR1404" s="1164"/>
      <c r="AS1404" s="1165"/>
      <c r="AT1404" s="1166"/>
      <c r="AU1404" s="587">
        <f t="shared" si="223"/>
        <v>0</v>
      </c>
      <c r="AW1404" s="1163">
        <v>365</v>
      </c>
      <c r="AX1404" s="1164"/>
      <c r="AY1404" s="1165"/>
      <c r="AZ1404" s="1166"/>
      <c r="BA1404" s="587">
        <f t="shared" si="224"/>
        <v>0</v>
      </c>
    </row>
    <row r="1405" spans="1:53" s="17" customFormat="1" ht="16.75" hidden="1" customHeight="1" outlineLevel="2">
      <c r="A1405" s="1163">
        <v>366</v>
      </c>
      <c r="B1405" s="1164"/>
      <c r="C1405" s="1165"/>
      <c r="D1405" s="1166"/>
      <c r="E1405" s="587">
        <f t="shared" si="216"/>
        <v>0</v>
      </c>
      <c r="G1405" s="1163">
        <v>366</v>
      </c>
      <c r="H1405" s="1164"/>
      <c r="I1405" s="1165"/>
      <c r="J1405" s="1166"/>
      <c r="K1405" s="587">
        <f t="shared" si="217"/>
        <v>0</v>
      </c>
      <c r="M1405" s="1163">
        <v>366</v>
      </c>
      <c r="N1405" s="1164"/>
      <c r="O1405" s="1165"/>
      <c r="P1405" s="1166"/>
      <c r="Q1405" s="587">
        <f t="shared" si="218"/>
        <v>0</v>
      </c>
      <c r="S1405" s="1163">
        <v>366</v>
      </c>
      <c r="T1405" s="1164"/>
      <c r="U1405" s="1165"/>
      <c r="V1405" s="1166"/>
      <c r="W1405" s="587">
        <f t="shared" si="219"/>
        <v>0</v>
      </c>
      <c r="Y1405" s="1163">
        <v>366</v>
      </c>
      <c r="Z1405" s="1164"/>
      <c r="AA1405" s="1165"/>
      <c r="AB1405" s="1166"/>
      <c r="AC1405" s="587">
        <f t="shared" si="220"/>
        <v>0</v>
      </c>
      <c r="AE1405" s="1163">
        <v>366</v>
      </c>
      <c r="AF1405" s="1164"/>
      <c r="AG1405" s="1165"/>
      <c r="AH1405" s="1166"/>
      <c r="AI1405" s="587">
        <f t="shared" si="221"/>
        <v>0</v>
      </c>
      <c r="AK1405" s="1163">
        <v>366</v>
      </c>
      <c r="AL1405" s="1164"/>
      <c r="AM1405" s="1165"/>
      <c r="AN1405" s="1166"/>
      <c r="AO1405" s="587">
        <f t="shared" si="222"/>
        <v>0</v>
      </c>
      <c r="AQ1405" s="1163">
        <v>366</v>
      </c>
      <c r="AR1405" s="1164"/>
      <c r="AS1405" s="1165"/>
      <c r="AT1405" s="1166"/>
      <c r="AU1405" s="587">
        <f t="shared" si="223"/>
        <v>0</v>
      </c>
      <c r="AW1405" s="1163">
        <v>366</v>
      </c>
      <c r="AX1405" s="1164"/>
      <c r="AY1405" s="1165"/>
      <c r="AZ1405" s="1166"/>
      <c r="BA1405" s="587">
        <f t="shared" si="224"/>
        <v>0</v>
      </c>
    </row>
    <row r="1406" spans="1:53" s="17" customFormat="1" ht="16.75" hidden="1" customHeight="1" outlineLevel="2">
      <c r="A1406" s="1163">
        <v>367</v>
      </c>
      <c r="B1406" s="1164"/>
      <c r="C1406" s="1165"/>
      <c r="D1406" s="1166"/>
      <c r="E1406" s="587">
        <f t="shared" si="216"/>
        <v>0</v>
      </c>
      <c r="G1406" s="1163">
        <v>367</v>
      </c>
      <c r="H1406" s="1164"/>
      <c r="I1406" s="1165"/>
      <c r="J1406" s="1166"/>
      <c r="K1406" s="587">
        <f t="shared" si="217"/>
        <v>0</v>
      </c>
      <c r="M1406" s="1163">
        <v>367</v>
      </c>
      <c r="N1406" s="1164"/>
      <c r="O1406" s="1165"/>
      <c r="P1406" s="1166"/>
      <c r="Q1406" s="587">
        <f t="shared" si="218"/>
        <v>0</v>
      </c>
      <c r="S1406" s="1163">
        <v>367</v>
      </c>
      <c r="T1406" s="1164"/>
      <c r="U1406" s="1165"/>
      <c r="V1406" s="1166"/>
      <c r="W1406" s="587">
        <f t="shared" si="219"/>
        <v>0</v>
      </c>
      <c r="Y1406" s="1163">
        <v>367</v>
      </c>
      <c r="Z1406" s="1164"/>
      <c r="AA1406" s="1165"/>
      <c r="AB1406" s="1166"/>
      <c r="AC1406" s="587">
        <f t="shared" si="220"/>
        <v>0</v>
      </c>
      <c r="AE1406" s="1163">
        <v>367</v>
      </c>
      <c r="AF1406" s="1164"/>
      <c r="AG1406" s="1165"/>
      <c r="AH1406" s="1166"/>
      <c r="AI1406" s="587">
        <f t="shared" si="221"/>
        <v>0</v>
      </c>
      <c r="AK1406" s="1163">
        <v>367</v>
      </c>
      <c r="AL1406" s="1164"/>
      <c r="AM1406" s="1165"/>
      <c r="AN1406" s="1166"/>
      <c r="AO1406" s="587">
        <f t="shared" si="222"/>
        <v>0</v>
      </c>
      <c r="AQ1406" s="1163">
        <v>367</v>
      </c>
      <c r="AR1406" s="1164"/>
      <c r="AS1406" s="1165"/>
      <c r="AT1406" s="1166"/>
      <c r="AU1406" s="587">
        <f t="shared" si="223"/>
        <v>0</v>
      </c>
      <c r="AW1406" s="1163">
        <v>367</v>
      </c>
      <c r="AX1406" s="1164"/>
      <c r="AY1406" s="1165"/>
      <c r="AZ1406" s="1166"/>
      <c r="BA1406" s="587">
        <f t="shared" si="224"/>
        <v>0</v>
      </c>
    </row>
    <row r="1407" spans="1:53" s="17" customFormat="1" ht="16.75" hidden="1" customHeight="1" outlineLevel="2">
      <c r="A1407" s="1163">
        <v>368</v>
      </c>
      <c r="B1407" s="1164"/>
      <c r="C1407" s="1165"/>
      <c r="D1407" s="1166"/>
      <c r="E1407" s="587">
        <f t="shared" si="216"/>
        <v>0</v>
      </c>
      <c r="G1407" s="1163">
        <v>368</v>
      </c>
      <c r="H1407" s="1164"/>
      <c r="I1407" s="1165"/>
      <c r="J1407" s="1166"/>
      <c r="K1407" s="587">
        <f t="shared" si="217"/>
        <v>0</v>
      </c>
      <c r="M1407" s="1163">
        <v>368</v>
      </c>
      <c r="N1407" s="1164"/>
      <c r="O1407" s="1165"/>
      <c r="P1407" s="1166"/>
      <c r="Q1407" s="587">
        <f t="shared" si="218"/>
        <v>0</v>
      </c>
      <c r="S1407" s="1163">
        <v>368</v>
      </c>
      <c r="T1407" s="1164"/>
      <c r="U1407" s="1165"/>
      <c r="V1407" s="1166"/>
      <c r="W1407" s="587">
        <f t="shared" si="219"/>
        <v>0</v>
      </c>
      <c r="Y1407" s="1163">
        <v>368</v>
      </c>
      <c r="Z1407" s="1164"/>
      <c r="AA1407" s="1165"/>
      <c r="AB1407" s="1166"/>
      <c r="AC1407" s="587">
        <f t="shared" si="220"/>
        <v>0</v>
      </c>
      <c r="AE1407" s="1163">
        <v>368</v>
      </c>
      <c r="AF1407" s="1164"/>
      <c r="AG1407" s="1165"/>
      <c r="AH1407" s="1166"/>
      <c r="AI1407" s="587">
        <f t="shared" si="221"/>
        <v>0</v>
      </c>
      <c r="AK1407" s="1163">
        <v>368</v>
      </c>
      <c r="AL1407" s="1164"/>
      <c r="AM1407" s="1165"/>
      <c r="AN1407" s="1166"/>
      <c r="AO1407" s="587">
        <f t="shared" si="222"/>
        <v>0</v>
      </c>
      <c r="AQ1407" s="1163">
        <v>368</v>
      </c>
      <c r="AR1407" s="1164"/>
      <c r="AS1407" s="1165"/>
      <c r="AT1407" s="1166"/>
      <c r="AU1407" s="587">
        <f t="shared" si="223"/>
        <v>0</v>
      </c>
      <c r="AW1407" s="1163">
        <v>368</v>
      </c>
      <c r="AX1407" s="1164"/>
      <c r="AY1407" s="1165"/>
      <c r="AZ1407" s="1166"/>
      <c r="BA1407" s="587">
        <f t="shared" si="224"/>
        <v>0</v>
      </c>
    </row>
    <row r="1408" spans="1:53" s="17" customFormat="1" ht="16.75" hidden="1" customHeight="1" outlineLevel="2">
      <c r="A1408" s="1163">
        <v>369</v>
      </c>
      <c r="B1408" s="1164"/>
      <c r="C1408" s="1165"/>
      <c r="D1408" s="1166"/>
      <c r="E1408" s="587">
        <f t="shared" si="216"/>
        <v>0</v>
      </c>
      <c r="G1408" s="1163">
        <v>369</v>
      </c>
      <c r="H1408" s="1164"/>
      <c r="I1408" s="1165"/>
      <c r="J1408" s="1166"/>
      <c r="K1408" s="587">
        <f t="shared" si="217"/>
        <v>0</v>
      </c>
      <c r="M1408" s="1163">
        <v>369</v>
      </c>
      <c r="N1408" s="1164"/>
      <c r="O1408" s="1165"/>
      <c r="P1408" s="1166"/>
      <c r="Q1408" s="587">
        <f t="shared" si="218"/>
        <v>0</v>
      </c>
      <c r="S1408" s="1163">
        <v>369</v>
      </c>
      <c r="T1408" s="1164"/>
      <c r="U1408" s="1165"/>
      <c r="V1408" s="1166"/>
      <c r="W1408" s="587">
        <f t="shared" si="219"/>
        <v>0</v>
      </c>
      <c r="Y1408" s="1163">
        <v>369</v>
      </c>
      <c r="Z1408" s="1164"/>
      <c r="AA1408" s="1165"/>
      <c r="AB1408" s="1166"/>
      <c r="AC1408" s="587">
        <f t="shared" si="220"/>
        <v>0</v>
      </c>
      <c r="AE1408" s="1163">
        <v>369</v>
      </c>
      <c r="AF1408" s="1164"/>
      <c r="AG1408" s="1165"/>
      <c r="AH1408" s="1166"/>
      <c r="AI1408" s="587">
        <f t="shared" si="221"/>
        <v>0</v>
      </c>
      <c r="AK1408" s="1163">
        <v>369</v>
      </c>
      <c r="AL1408" s="1164"/>
      <c r="AM1408" s="1165"/>
      <c r="AN1408" s="1166"/>
      <c r="AO1408" s="587">
        <f t="shared" si="222"/>
        <v>0</v>
      </c>
      <c r="AQ1408" s="1163">
        <v>369</v>
      </c>
      <c r="AR1408" s="1164"/>
      <c r="AS1408" s="1165"/>
      <c r="AT1408" s="1166"/>
      <c r="AU1408" s="587">
        <f t="shared" si="223"/>
        <v>0</v>
      </c>
      <c r="AW1408" s="1163">
        <v>369</v>
      </c>
      <c r="AX1408" s="1164"/>
      <c r="AY1408" s="1165"/>
      <c r="AZ1408" s="1166"/>
      <c r="BA1408" s="587">
        <f t="shared" si="224"/>
        <v>0</v>
      </c>
    </row>
    <row r="1409" spans="1:53" s="17" customFormat="1" ht="16.75" hidden="1" customHeight="1" outlineLevel="2">
      <c r="A1409" s="1163">
        <v>370</v>
      </c>
      <c r="B1409" s="1164"/>
      <c r="C1409" s="1165"/>
      <c r="D1409" s="1166"/>
      <c r="E1409" s="587">
        <f t="shared" si="216"/>
        <v>0</v>
      </c>
      <c r="G1409" s="1163">
        <v>370</v>
      </c>
      <c r="H1409" s="1164"/>
      <c r="I1409" s="1165"/>
      <c r="J1409" s="1166"/>
      <c r="K1409" s="587">
        <f t="shared" si="217"/>
        <v>0</v>
      </c>
      <c r="M1409" s="1163">
        <v>370</v>
      </c>
      <c r="N1409" s="1164"/>
      <c r="O1409" s="1165"/>
      <c r="P1409" s="1166"/>
      <c r="Q1409" s="587">
        <f t="shared" si="218"/>
        <v>0</v>
      </c>
      <c r="S1409" s="1163">
        <v>370</v>
      </c>
      <c r="T1409" s="1164"/>
      <c r="U1409" s="1165"/>
      <c r="V1409" s="1166"/>
      <c r="W1409" s="587">
        <f t="shared" si="219"/>
        <v>0</v>
      </c>
      <c r="Y1409" s="1163">
        <v>370</v>
      </c>
      <c r="Z1409" s="1164"/>
      <c r="AA1409" s="1165"/>
      <c r="AB1409" s="1166"/>
      <c r="AC1409" s="587">
        <f t="shared" si="220"/>
        <v>0</v>
      </c>
      <c r="AE1409" s="1163">
        <v>370</v>
      </c>
      <c r="AF1409" s="1164"/>
      <c r="AG1409" s="1165"/>
      <c r="AH1409" s="1166"/>
      <c r="AI1409" s="587">
        <f t="shared" si="221"/>
        <v>0</v>
      </c>
      <c r="AK1409" s="1163">
        <v>370</v>
      </c>
      <c r="AL1409" s="1164"/>
      <c r="AM1409" s="1165"/>
      <c r="AN1409" s="1166"/>
      <c r="AO1409" s="587">
        <f t="shared" si="222"/>
        <v>0</v>
      </c>
      <c r="AQ1409" s="1163">
        <v>370</v>
      </c>
      <c r="AR1409" s="1164"/>
      <c r="AS1409" s="1165"/>
      <c r="AT1409" s="1166"/>
      <c r="AU1409" s="587">
        <f t="shared" si="223"/>
        <v>0</v>
      </c>
      <c r="AW1409" s="1163">
        <v>370</v>
      </c>
      <c r="AX1409" s="1164"/>
      <c r="AY1409" s="1165"/>
      <c r="AZ1409" s="1166"/>
      <c r="BA1409" s="587">
        <f t="shared" si="224"/>
        <v>0</v>
      </c>
    </row>
    <row r="1410" spans="1:53" s="17" customFormat="1" ht="16.75" hidden="1" customHeight="1" outlineLevel="2">
      <c r="A1410" s="1163">
        <v>371</v>
      </c>
      <c r="B1410" s="1164"/>
      <c r="C1410" s="1165"/>
      <c r="D1410" s="1166"/>
      <c r="E1410" s="587">
        <f t="shared" si="216"/>
        <v>0</v>
      </c>
      <c r="G1410" s="1163">
        <v>371</v>
      </c>
      <c r="H1410" s="1164"/>
      <c r="I1410" s="1165"/>
      <c r="J1410" s="1166"/>
      <c r="K1410" s="587">
        <f t="shared" si="217"/>
        <v>0</v>
      </c>
      <c r="M1410" s="1163">
        <v>371</v>
      </c>
      <c r="N1410" s="1164"/>
      <c r="O1410" s="1165"/>
      <c r="P1410" s="1166"/>
      <c r="Q1410" s="587">
        <f t="shared" si="218"/>
        <v>0</v>
      </c>
      <c r="S1410" s="1163">
        <v>371</v>
      </c>
      <c r="T1410" s="1164"/>
      <c r="U1410" s="1165"/>
      <c r="V1410" s="1166"/>
      <c r="W1410" s="587">
        <f t="shared" si="219"/>
        <v>0</v>
      </c>
      <c r="Y1410" s="1163">
        <v>371</v>
      </c>
      <c r="Z1410" s="1164"/>
      <c r="AA1410" s="1165"/>
      <c r="AB1410" s="1166"/>
      <c r="AC1410" s="587">
        <f t="shared" si="220"/>
        <v>0</v>
      </c>
      <c r="AE1410" s="1163">
        <v>371</v>
      </c>
      <c r="AF1410" s="1164"/>
      <c r="AG1410" s="1165"/>
      <c r="AH1410" s="1166"/>
      <c r="AI1410" s="587">
        <f t="shared" si="221"/>
        <v>0</v>
      </c>
      <c r="AK1410" s="1163">
        <v>371</v>
      </c>
      <c r="AL1410" s="1164"/>
      <c r="AM1410" s="1165"/>
      <c r="AN1410" s="1166"/>
      <c r="AO1410" s="587">
        <f t="shared" si="222"/>
        <v>0</v>
      </c>
      <c r="AQ1410" s="1163">
        <v>371</v>
      </c>
      <c r="AR1410" s="1164"/>
      <c r="AS1410" s="1165"/>
      <c r="AT1410" s="1166"/>
      <c r="AU1410" s="587">
        <f t="shared" si="223"/>
        <v>0</v>
      </c>
      <c r="AW1410" s="1163">
        <v>371</v>
      </c>
      <c r="AX1410" s="1164"/>
      <c r="AY1410" s="1165"/>
      <c r="AZ1410" s="1166"/>
      <c r="BA1410" s="587">
        <f t="shared" si="224"/>
        <v>0</v>
      </c>
    </row>
    <row r="1411" spans="1:53" s="17" customFormat="1" ht="16.75" hidden="1" customHeight="1" outlineLevel="2">
      <c r="A1411" s="1163">
        <v>372</v>
      </c>
      <c r="B1411" s="1164"/>
      <c r="C1411" s="1165"/>
      <c r="D1411" s="1166"/>
      <c r="E1411" s="587">
        <f t="shared" si="216"/>
        <v>0</v>
      </c>
      <c r="G1411" s="1163">
        <v>372</v>
      </c>
      <c r="H1411" s="1164"/>
      <c r="I1411" s="1165"/>
      <c r="J1411" s="1166"/>
      <c r="K1411" s="587">
        <f t="shared" si="217"/>
        <v>0</v>
      </c>
      <c r="M1411" s="1163">
        <v>372</v>
      </c>
      <c r="N1411" s="1164"/>
      <c r="O1411" s="1165"/>
      <c r="P1411" s="1166"/>
      <c r="Q1411" s="587">
        <f t="shared" si="218"/>
        <v>0</v>
      </c>
      <c r="S1411" s="1163">
        <v>372</v>
      </c>
      <c r="T1411" s="1164"/>
      <c r="U1411" s="1165"/>
      <c r="V1411" s="1166"/>
      <c r="W1411" s="587">
        <f t="shared" si="219"/>
        <v>0</v>
      </c>
      <c r="Y1411" s="1163">
        <v>372</v>
      </c>
      <c r="Z1411" s="1164"/>
      <c r="AA1411" s="1165"/>
      <c r="AB1411" s="1166"/>
      <c r="AC1411" s="587">
        <f t="shared" si="220"/>
        <v>0</v>
      </c>
      <c r="AE1411" s="1163">
        <v>372</v>
      </c>
      <c r="AF1411" s="1164"/>
      <c r="AG1411" s="1165"/>
      <c r="AH1411" s="1166"/>
      <c r="AI1411" s="587">
        <f t="shared" si="221"/>
        <v>0</v>
      </c>
      <c r="AK1411" s="1163">
        <v>372</v>
      </c>
      <c r="AL1411" s="1164"/>
      <c r="AM1411" s="1165"/>
      <c r="AN1411" s="1166"/>
      <c r="AO1411" s="587">
        <f t="shared" si="222"/>
        <v>0</v>
      </c>
      <c r="AQ1411" s="1163">
        <v>372</v>
      </c>
      <c r="AR1411" s="1164"/>
      <c r="AS1411" s="1165"/>
      <c r="AT1411" s="1166"/>
      <c r="AU1411" s="587">
        <f t="shared" si="223"/>
        <v>0</v>
      </c>
      <c r="AW1411" s="1163">
        <v>372</v>
      </c>
      <c r="AX1411" s="1164"/>
      <c r="AY1411" s="1165"/>
      <c r="AZ1411" s="1166"/>
      <c r="BA1411" s="587">
        <f t="shared" si="224"/>
        <v>0</v>
      </c>
    </row>
    <row r="1412" spans="1:53" s="17" customFormat="1" ht="16.75" hidden="1" customHeight="1" outlineLevel="2">
      <c r="A1412" s="1163">
        <v>373</v>
      </c>
      <c r="B1412" s="1164"/>
      <c r="C1412" s="1165"/>
      <c r="D1412" s="1166"/>
      <c r="E1412" s="587">
        <f t="shared" si="216"/>
        <v>0</v>
      </c>
      <c r="G1412" s="1163">
        <v>373</v>
      </c>
      <c r="H1412" s="1164"/>
      <c r="I1412" s="1165"/>
      <c r="J1412" s="1166"/>
      <c r="K1412" s="587">
        <f t="shared" si="217"/>
        <v>0</v>
      </c>
      <c r="M1412" s="1163">
        <v>373</v>
      </c>
      <c r="N1412" s="1164"/>
      <c r="O1412" s="1165"/>
      <c r="P1412" s="1166"/>
      <c r="Q1412" s="587">
        <f t="shared" si="218"/>
        <v>0</v>
      </c>
      <c r="S1412" s="1163">
        <v>373</v>
      </c>
      <c r="T1412" s="1164"/>
      <c r="U1412" s="1165"/>
      <c r="V1412" s="1166"/>
      <c r="W1412" s="587">
        <f t="shared" si="219"/>
        <v>0</v>
      </c>
      <c r="Y1412" s="1163">
        <v>373</v>
      </c>
      <c r="Z1412" s="1164"/>
      <c r="AA1412" s="1165"/>
      <c r="AB1412" s="1166"/>
      <c r="AC1412" s="587">
        <f t="shared" si="220"/>
        <v>0</v>
      </c>
      <c r="AE1412" s="1163">
        <v>373</v>
      </c>
      <c r="AF1412" s="1164"/>
      <c r="AG1412" s="1165"/>
      <c r="AH1412" s="1166"/>
      <c r="AI1412" s="587">
        <f t="shared" si="221"/>
        <v>0</v>
      </c>
      <c r="AK1412" s="1163">
        <v>373</v>
      </c>
      <c r="AL1412" s="1164"/>
      <c r="AM1412" s="1165"/>
      <c r="AN1412" s="1166"/>
      <c r="AO1412" s="587">
        <f t="shared" si="222"/>
        <v>0</v>
      </c>
      <c r="AQ1412" s="1163">
        <v>373</v>
      </c>
      <c r="AR1412" s="1164"/>
      <c r="AS1412" s="1165"/>
      <c r="AT1412" s="1166"/>
      <c r="AU1412" s="587">
        <f t="shared" si="223"/>
        <v>0</v>
      </c>
      <c r="AW1412" s="1163">
        <v>373</v>
      </c>
      <c r="AX1412" s="1164"/>
      <c r="AY1412" s="1165"/>
      <c r="AZ1412" s="1166"/>
      <c r="BA1412" s="587">
        <f t="shared" si="224"/>
        <v>0</v>
      </c>
    </row>
    <row r="1413" spans="1:53" s="17" customFormat="1" ht="16.75" hidden="1" customHeight="1" outlineLevel="2">
      <c r="A1413" s="1163">
        <v>374</v>
      </c>
      <c r="B1413" s="1164"/>
      <c r="C1413" s="1165"/>
      <c r="D1413" s="1166"/>
      <c r="E1413" s="587">
        <f t="shared" si="216"/>
        <v>0</v>
      </c>
      <c r="G1413" s="1163">
        <v>374</v>
      </c>
      <c r="H1413" s="1164"/>
      <c r="I1413" s="1165"/>
      <c r="J1413" s="1166"/>
      <c r="K1413" s="587">
        <f t="shared" si="217"/>
        <v>0</v>
      </c>
      <c r="M1413" s="1163">
        <v>374</v>
      </c>
      <c r="N1413" s="1164"/>
      <c r="O1413" s="1165"/>
      <c r="P1413" s="1166"/>
      <c r="Q1413" s="587">
        <f t="shared" si="218"/>
        <v>0</v>
      </c>
      <c r="S1413" s="1163">
        <v>374</v>
      </c>
      <c r="T1413" s="1164"/>
      <c r="U1413" s="1165"/>
      <c r="V1413" s="1166"/>
      <c r="W1413" s="587">
        <f t="shared" si="219"/>
        <v>0</v>
      </c>
      <c r="Y1413" s="1163">
        <v>374</v>
      </c>
      <c r="Z1413" s="1164"/>
      <c r="AA1413" s="1165"/>
      <c r="AB1413" s="1166"/>
      <c r="AC1413" s="587">
        <f t="shared" si="220"/>
        <v>0</v>
      </c>
      <c r="AE1413" s="1163">
        <v>374</v>
      </c>
      <c r="AF1413" s="1164"/>
      <c r="AG1413" s="1165"/>
      <c r="AH1413" s="1166"/>
      <c r="AI1413" s="587">
        <f t="shared" si="221"/>
        <v>0</v>
      </c>
      <c r="AK1413" s="1163">
        <v>374</v>
      </c>
      <c r="AL1413" s="1164"/>
      <c r="AM1413" s="1165"/>
      <c r="AN1413" s="1166"/>
      <c r="AO1413" s="587">
        <f t="shared" si="222"/>
        <v>0</v>
      </c>
      <c r="AQ1413" s="1163">
        <v>374</v>
      </c>
      <c r="AR1413" s="1164"/>
      <c r="AS1413" s="1165"/>
      <c r="AT1413" s="1166"/>
      <c r="AU1413" s="587">
        <f t="shared" si="223"/>
        <v>0</v>
      </c>
      <c r="AW1413" s="1163">
        <v>374</v>
      </c>
      <c r="AX1413" s="1164"/>
      <c r="AY1413" s="1165"/>
      <c r="AZ1413" s="1166"/>
      <c r="BA1413" s="587">
        <f t="shared" si="224"/>
        <v>0</v>
      </c>
    </row>
    <row r="1414" spans="1:53" s="17" customFormat="1" ht="16.75" hidden="1" customHeight="1" outlineLevel="2">
      <c r="A1414" s="1163">
        <v>375</v>
      </c>
      <c r="B1414" s="1164"/>
      <c r="C1414" s="1165"/>
      <c r="D1414" s="1166"/>
      <c r="E1414" s="587">
        <f t="shared" si="216"/>
        <v>0</v>
      </c>
      <c r="G1414" s="1163">
        <v>375</v>
      </c>
      <c r="H1414" s="1164"/>
      <c r="I1414" s="1165"/>
      <c r="J1414" s="1166"/>
      <c r="K1414" s="587">
        <f t="shared" si="217"/>
        <v>0</v>
      </c>
      <c r="M1414" s="1163">
        <v>375</v>
      </c>
      <c r="N1414" s="1164"/>
      <c r="O1414" s="1165"/>
      <c r="P1414" s="1166"/>
      <c r="Q1414" s="587">
        <f t="shared" si="218"/>
        <v>0</v>
      </c>
      <c r="S1414" s="1163">
        <v>375</v>
      </c>
      <c r="T1414" s="1164"/>
      <c r="U1414" s="1165"/>
      <c r="V1414" s="1166"/>
      <c r="W1414" s="587">
        <f t="shared" si="219"/>
        <v>0</v>
      </c>
      <c r="Y1414" s="1163">
        <v>375</v>
      </c>
      <c r="Z1414" s="1164"/>
      <c r="AA1414" s="1165"/>
      <c r="AB1414" s="1166"/>
      <c r="AC1414" s="587">
        <f t="shared" si="220"/>
        <v>0</v>
      </c>
      <c r="AE1414" s="1163">
        <v>375</v>
      </c>
      <c r="AF1414" s="1164"/>
      <c r="AG1414" s="1165"/>
      <c r="AH1414" s="1166"/>
      <c r="AI1414" s="587">
        <f t="shared" si="221"/>
        <v>0</v>
      </c>
      <c r="AK1414" s="1163">
        <v>375</v>
      </c>
      <c r="AL1414" s="1164"/>
      <c r="AM1414" s="1165"/>
      <c r="AN1414" s="1166"/>
      <c r="AO1414" s="587">
        <f t="shared" si="222"/>
        <v>0</v>
      </c>
      <c r="AQ1414" s="1163">
        <v>375</v>
      </c>
      <c r="AR1414" s="1164"/>
      <c r="AS1414" s="1165"/>
      <c r="AT1414" s="1166"/>
      <c r="AU1414" s="587">
        <f t="shared" si="223"/>
        <v>0</v>
      </c>
      <c r="AW1414" s="1163">
        <v>375</v>
      </c>
      <c r="AX1414" s="1164"/>
      <c r="AY1414" s="1165"/>
      <c r="AZ1414" s="1166"/>
      <c r="BA1414" s="587">
        <f t="shared" si="224"/>
        <v>0</v>
      </c>
    </row>
    <row r="1415" spans="1:53" s="17" customFormat="1" ht="16.75" hidden="1" customHeight="1" outlineLevel="2">
      <c r="A1415" s="1163">
        <v>376</v>
      </c>
      <c r="B1415" s="1164"/>
      <c r="C1415" s="1165"/>
      <c r="D1415" s="1166"/>
      <c r="E1415" s="587">
        <f t="shared" si="216"/>
        <v>0</v>
      </c>
      <c r="G1415" s="1163">
        <v>376</v>
      </c>
      <c r="H1415" s="1164"/>
      <c r="I1415" s="1165"/>
      <c r="J1415" s="1166"/>
      <c r="K1415" s="587">
        <f t="shared" si="217"/>
        <v>0</v>
      </c>
      <c r="M1415" s="1163">
        <v>376</v>
      </c>
      <c r="N1415" s="1164"/>
      <c r="O1415" s="1165"/>
      <c r="P1415" s="1166"/>
      <c r="Q1415" s="587">
        <f t="shared" si="218"/>
        <v>0</v>
      </c>
      <c r="S1415" s="1163">
        <v>376</v>
      </c>
      <c r="T1415" s="1164"/>
      <c r="U1415" s="1165"/>
      <c r="V1415" s="1166"/>
      <c r="W1415" s="587">
        <f t="shared" si="219"/>
        <v>0</v>
      </c>
      <c r="Y1415" s="1163">
        <v>376</v>
      </c>
      <c r="Z1415" s="1164"/>
      <c r="AA1415" s="1165"/>
      <c r="AB1415" s="1166"/>
      <c r="AC1415" s="587">
        <f t="shared" si="220"/>
        <v>0</v>
      </c>
      <c r="AE1415" s="1163">
        <v>376</v>
      </c>
      <c r="AF1415" s="1164"/>
      <c r="AG1415" s="1165"/>
      <c r="AH1415" s="1166"/>
      <c r="AI1415" s="587">
        <f t="shared" si="221"/>
        <v>0</v>
      </c>
      <c r="AK1415" s="1163">
        <v>376</v>
      </c>
      <c r="AL1415" s="1164"/>
      <c r="AM1415" s="1165"/>
      <c r="AN1415" s="1166"/>
      <c r="AO1415" s="587">
        <f t="shared" si="222"/>
        <v>0</v>
      </c>
      <c r="AQ1415" s="1163">
        <v>376</v>
      </c>
      <c r="AR1415" s="1164"/>
      <c r="AS1415" s="1165"/>
      <c r="AT1415" s="1166"/>
      <c r="AU1415" s="587">
        <f t="shared" si="223"/>
        <v>0</v>
      </c>
      <c r="AW1415" s="1163">
        <v>376</v>
      </c>
      <c r="AX1415" s="1164"/>
      <c r="AY1415" s="1165"/>
      <c r="AZ1415" s="1166"/>
      <c r="BA1415" s="587">
        <f t="shared" si="224"/>
        <v>0</v>
      </c>
    </row>
    <row r="1416" spans="1:53" s="17" customFormat="1" ht="16.75" hidden="1" customHeight="1" outlineLevel="2">
      <c r="A1416" s="1163">
        <v>377</v>
      </c>
      <c r="B1416" s="1164"/>
      <c r="C1416" s="1165"/>
      <c r="D1416" s="1166"/>
      <c r="E1416" s="587">
        <f t="shared" si="216"/>
        <v>0</v>
      </c>
      <c r="G1416" s="1163">
        <v>377</v>
      </c>
      <c r="H1416" s="1164"/>
      <c r="I1416" s="1165"/>
      <c r="J1416" s="1166"/>
      <c r="K1416" s="587">
        <f t="shared" si="217"/>
        <v>0</v>
      </c>
      <c r="M1416" s="1163">
        <v>377</v>
      </c>
      <c r="N1416" s="1164"/>
      <c r="O1416" s="1165"/>
      <c r="P1416" s="1166"/>
      <c r="Q1416" s="587">
        <f t="shared" si="218"/>
        <v>0</v>
      </c>
      <c r="S1416" s="1163">
        <v>377</v>
      </c>
      <c r="T1416" s="1164"/>
      <c r="U1416" s="1165"/>
      <c r="V1416" s="1166"/>
      <c r="W1416" s="587">
        <f t="shared" si="219"/>
        <v>0</v>
      </c>
      <c r="Y1416" s="1163">
        <v>377</v>
      </c>
      <c r="Z1416" s="1164"/>
      <c r="AA1416" s="1165"/>
      <c r="AB1416" s="1166"/>
      <c r="AC1416" s="587">
        <f t="shared" si="220"/>
        <v>0</v>
      </c>
      <c r="AE1416" s="1163">
        <v>377</v>
      </c>
      <c r="AF1416" s="1164"/>
      <c r="AG1416" s="1165"/>
      <c r="AH1416" s="1166"/>
      <c r="AI1416" s="587">
        <f t="shared" si="221"/>
        <v>0</v>
      </c>
      <c r="AK1416" s="1163">
        <v>377</v>
      </c>
      <c r="AL1416" s="1164"/>
      <c r="AM1416" s="1165"/>
      <c r="AN1416" s="1166"/>
      <c r="AO1416" s="587">
        <f t="shared" si="222"/>
        <v>0</v>
      </c>
      <c r="AQ1416" s="1163">
        <v>377</v>
      </c>
      <c r="AR1416" s="1164"/>
      <c r="AS1416" s="1165"/>
      <c r="AT1416" s="1166"/>
      <c r="AU1416" s="587">
        <f t="shared" si="223"/>
        <v>0</v>
      </c>
      <c r="AW1416" s="1163">
        <v>377</v>
      </c>
      <c r="AX1416" s="1164"/>
      <c r="AY1416" s="1165"/>
      <c r="AZ1416" s="1166"/>
      <c r="BA1416" s="587">
        <f t="shared" si="224"/>
        <v>0</v>
      </c>
    </row>
    <row r="1417" spans="1:53" s="17" customFormat="1" ht="16.75" hidden="1" customHeight="1" outlineLevel="2">
      <c r="A1417" s="1163">
        <v>378</v>
      </c>
      <c r="B1417" s="1164"/>
      <c r="C1417" s="1165"/>
      <c r="D1417" s="1166"/>
      <c r="E1417" s="587">
        <f t="shared" si="216"/>
        <v>0</v>
      </c>
      <c r="G1417" s="1163">
        <v>378</v>
      </c>
      <c r="H1417" s="1164"/>
      <c r="I1417" s="1165"/>
      <c r="J1417" s="1166"/>
      <c r="K1417" s="587">
        <f t="shared" si="217"/>
        <v>0</v>
      </c>
      <c r="M1417" s="1163">
        <v>378</v>
      </c>
      <c r="N1417" s="1164"/>
      <c r="O1417" s="1165"/>
      <c r="P1417" s="1166"/>
      <c r="Q1417" s="587">
        <f t="shared" si="218"/>
        <v>0</v>
      </c>
      <c r="S1417" s="1163">
        <v>378</v>
      </c>
      <c r="T1417" s="1164"/>
      <c r="U1417" s="1165"/>
      <c r="V1417" s="1166"/>
      <c r="W1417" s="587">
        <f t="shared" si="219"/>
        <v>0</v>
      </c>
      <c r="Y1417" s="1163">
        <v>378</v>
      </c>
      <c r="Z1417" s="1164"/>
      <c r="AA1417" s="1165"/>
      <c r="AB1417" s="1166"/>
      <c r="AC1417" s="587">
        <f t="shared" si="220"/>
        <v>0</v>
      </c>
      <c r="AE1417" s="1163">
        <v>378</v>
      </c>
      <c r="AF1417" s="1164"/>
      <c r="AG1417" s="1165"/>
      <c r="AH1417" s="1166"/>
      <c r="AI1417" s="587">
        <f t="shared" si="221"/>
        <v>0</v>
      </c>
      <c r="AK1417" s="1163">
        <v>378</v>
      </c>
      <c r="AL1417" s="1164"/>
      <c r="AM1417" s="1165"/>
      <c r="AN1417" s="1166"/>
      <c r="AO1417" s="587">
        <f t="shared" si="222"/>
        <v>0</v>
      </c>
      <c r="AQ1417" s="1163">
        <v>378</v>
      </c>
      <c r="AR1417" s="1164"/>
      <c r="AS1417" s="1165"/>
      <c r="AT1417" s="1166"/>
      <c r="AU1417" s="587">
        <f t="shared" si="223"/>
        <v>0</v>
      </c>
      <c r="AW1417" s="1163">
        <v>378</v>
      </c>
      <c r="AX1417" s="1164"/>
      <c r="AY1417" s="1165"/>
      <c r="AZ1417" s="1166"/>
      <c r="BA1417" s="587">
        <f t="shared" si="224"/>
        <v>0</v>
      </c>
    </row>
    <row r="1418" spans="1:53" s="17" customFormat="1" ht="16.75" hidden="1" customHeight="1" outlineLevel="2">
      <c r="A1418" s="1163">
        <v>379</v>
      </c>
      <c r="B1418" s="1164"/>
      <c r="C1418" s="1165"/>
      <c r="D1418" s="1166"/>
      <c r="E1418" s="587">
        <f t="shared" si="216"/>
        <v>0</v>
      </c>
      <c r="G1418" s="1163">
        <v>379</v>
      </c>
      <c r="H1418" s="1164"/>
      <c r="I1418" s="1165"/>
      <c r="J1418" s="1166"/>
      <c r="K1418" s="587">
        <f t="shared" si="217"/>
        <v>0</v>
      </c>
      <c r="M1418" s="1163">
        <v>379</v>
      </c>
      <c r="N1418" s="1164"/>
      <c r="O1418" s="1165"/>
      <c r="P1418" s="1166"/>
      <c r="Q1418" s="587">
        <f t="shared" si="218"/>
        <v>0</v>
      </c>
      <c r="S1418" s="1163">
        <v>379</v>
      </c>
      <c r="T1418" s="1164"/>
      <c r="U1418" s="1165"/>
      <c r="V1418" s="1166"/>
      <c r="W1418" s="587">
        <f t="shared" si="219"/>
        <v>0</v>
      </c>
      <c r="Y1418" s="1163">
        <v>379</v>
      </c>
      <c r="Z1418" s="1164"/>
      <c r="AA1418" s="1165"/>
      <c r="AB1418" s="1166"/>
      <c r="AC1418" s="587">
        <f t="shared" si="220"/>
        <v>0</v>
      </c>
      <c r="AE1418" s="1163">
        <v>379</v>
      </c>
      <c r="AF1418" s="1164"/>
      <c r="AG1418" s="1165"/>
      <c r="AH1418" s="1166"/>
      <c r="AI1418" s="587">
        <f t="shared" si="221"/>
        <v>0</v>
      </c>
      <c r="AK1418" s="1163">
        <v>379</v>
      </c>
      <c r="AL1418" s="1164"/>
      <c r="AM1418" s="1165"/>
      <c r="AN1418" s="1166"/>
      <c r="AO1418" s="587">
        <f t="shared" si="222"/>
        <v>0</v>
      </c>
      <c r="AQ1418" s="1163">
        <v>379</v>
      </c>
      <c r="AR1418" s="1164"/>
      <c r="AS1418" s="1165"/>
      <c r="AT1418" s="1166"/>
      <c r="AU1418" s="587">
        <f t="shared" si="223"/>
        <v>0</v>
      </c>
      <c r="AW1418" s="1163">
        <v>379</v>
      </c>
      <c r="AX1418" s="1164"/>
      <c r="AY1418" s="1165"/>
      <c r="AZ1418" s="1166"/>
      <c r="BA1418" s="587">
        <f t="shared" si="224"/>
        <v>0</v>
      </c>
    </row>
    <row r="1419" spans="1:53" s="17" customFormat="1" ht="16.75" hidden="1" customHeight="1" outlineLevel="2">
      <c r="A1419" s="1163">
        <v>380</v>
      </c>
      <c r="B1419" s="1164"/>
      <c r="C1419" s="1165"/>
      <c r="D1419" s="1166"/>
      <c r="E1419" s="587">
        <f t="shared" si="216"/>
        <v>0</v>
      </c>
      <c r="G1419" s="1163">
        <v>380</v>
      </c>
      <c r="H1419" s="1164"/>
      <c r="I1419" s="1165"/>
      <c r="J1419" s="1166"/>
      <c r="K1419" s="587">
        <f t="shared" si="217"/>
        <v>0</v>
      </c>
      <c r="M1419" s="1163">
        <v>380</v>
      </c>
      <c r="N1419" s="1164"/>
      <c r="O1419" s="1165"/>
      <c r="P1419" s="1166"/>
      <c r="Q1419" s="587">
        <f t="shared" si="218"/>
        <v>0</v>
      </c>
      <c r="S1419" s="1163">
        <v>380</v>
      </c>
      <c r="T1419" s="1164"/>
      <c r="U1419" s="1165"/>
      <c r="V1419" s="1166"/>
      <c r="W1419" s="587">
        <f t="shared" si="219"/>
        <v>0</v>
      </c>
      <c r="Y1419" s="1163">
        <v>380</v>
      </c>
      <c r="Z1419" s="1164"/>
      <c r="AA1419" s="1165"/>
      <c r="AB1419" s="1166"/>
      <c r="AC1419" s="587">
        <f t="shared" si="220"/>
        <v>0</v>
      </c>
      <c r="AE1419" s="1163">
        <v>380</v>
      </c>
      <c r="AF1419" s="1164"/>
      <c r="AG1419" s="1165"/>
      <c r="AH1419" s="1166"/>
      <c r="AI1419" s="587">
        <f t="shared" si="221"/>
        <v>0</v>
      </c>
      <c r="AK1419" s="1163">
        <v>380</v>
      </c>
      <c r="AL1419" s="1164"/>
      <c r="AM1419" s="1165"/>
      <c r="AN1419" s="1166"/>
      <c r="AO1419" s="587">
        <f t="shared" si="222"/>
        <v>0</v>
      </c>
      <c r="AQ1419" s="1163">
        <v>380</v>
      </c>
      <c r="AR1419" s="1164"/>
      <c r="AS1419" s="1165"/>
      <c r="AT1419" s="1166"/>
      <c r="AU1419" s="587">
        <f t="shared" si="223"/>
        <v>0</v>
      </c>
      <c r="AW1419" s="1163">
        <v>380</v>
      </c>
      <c r="AX1419" s="1164"/>
      <c r="AY1419" s="1165"/>
      <c r="AZ1419" s="1166"/>
      <c r="BA1419" s="587">
        <f t="shared" si="224"/>
        <v>0</v>
      </c>
    </row>
    <row r="1420" spans="1:53" s="17" customFormat="1" ht="16.75" hidden="1" customHeight="1" outlineLevel="2">
      <c r="A1420" s="1163">
        <v>381</v>
      </c>
      <c r="B1420" s="1164"/>
      <c r="C1420" s="1165"/>
      <c r="D1420" s="1166"/>
      <c r="E1420" s="587">
        <f t="shared" si="216"/>
        <v>0</v>
      </c>
      <c r="G1420" s="1163">
        <v>381</v>
      </c>
      <c r="H1420" s="1164"/>
      <c r="I1420" s="1165"/>
      <c r="J1420" s="1166"/>
      <c r="K1420" s="587">
        <f t="shared" si="217"/>
        <v>0</v>
      </c>
      <c r="M1420" s="1163">
        <v>381</v>
      </c>
      <c r="N1420" s="1164"/>
      <c r="O1420" s="1165"/>
      <c r="P1420" s="1166"/>
      <c r="Q1420" s="587">
        <f t="shared" si="218"/>
        <v>0</v>
      </c>
      <c r="S1420" s="1163">
        <v>381</v>
      </c>
      <c r="T1420" s="1164"/>
      <c r="U1420" s="1165"/>
      <c r="V1420" s="1166"/>
      <c r="W1420" s="587">
        <f t="shared" si="219"/>
        <v>0</v>
      </c>
      <c r="Y1420" s="1163">
        <v>381</v>
      </c>
      <c r="Z1420" s="1164"/>
      <c r="AA1420" s="1165"/>
      <c r="AB1420" s="1166"/>
      <c r="AC1420" s="587">
        <f t="shared" si="220"/>
        <v>0</v>
      </c>
      <c r="AE1420" s="1163">
        <v>381</v>
      </c>
      <c r="AF1420" s="1164"/>
      <c r="AG1420" s="1165"/>
      <c r="AH1420" s="1166"/>
      <c r="AI1420" s="587">
        <f t="shared" si="221"/>
        <v>0</v>
      </c>
      <c r="AK1420" s="1163">
        <v>381</v>
      </c>
      <c r="AL1420" s="1164"/>
      <c r="AM1420" s="1165"/>
      <c r="AN1420" s="1166"/>
      <c r="AO1420" s="587">
        <f t="shared" si="222"/>
        <v>0</v>
      </c>
      <c r="AQ1420" s="1163">
        <v>381</v>
      </c>
      <c r="AR1420" s="1164"/>
      <c r="AS1420" s="1165"/>
      <c r="AT1420" s="1166"/>
      <c r="AU1420" s="587">
        <f t="shared" si="223"/>
        <v>0</v>
      </c>
      <c r="AW1420" s="1163">
        <v>381</v>
      </c>
      <c r="AX1420" s="1164"/>
      <c r="AY1420" s="1165"/>
      <c r="AZ1420" s="1166"/>
      <c r="BA1420" s="587">
        <f t="shared" si="224"/>
        <v>0</v>
      </c>
    </row>
    <row r="1421" spans="1:53" s="17" customFormat="1" ht="16.75" hidden="1" customHeight="1" outlineLevel="2">
      <c r="A1421" s="1163">
        <v>382</v>
      </c>
      <c r="B1421" s="1164"/>
      <c r="C1421" s="1165"/>
      <c r="D1421" s="1166"/>
      <c r="E1421" s="587">
        <f t="shared" si="216"/>
        <v>0</v>
      </c>
      <c r="G1421" s="1163">
        <v>382</v>
      </c>
      <c r="H1421" s="1164"/>
      <c r="I1421" s="1165"/>
      <c r="J1421" s="1166"/>
      <c r="K1421" s="587">
        <f t="shared" si="217"/>
        <v>0</v>
      </c>
      <c r="M1421" s="1163">
        <v>382</v>
      </c>
      <c r="N1421" s="1164"/>
      <c r="O1421" s="1165"/>
      <c r="P1421" s="1166"/>
      <c r="Q1421" s="587">
        <f t="shared" si="218"/>
        <v>0</v>
      </c>
      <c r="S1421" s="1163">
        <v>382</v>
      </c>
      <c r="T1421" s="1164"/>
      <c r="U1421" s="1165"/>
      <c r="V1421" s="1166"/>
      <c r="W1421" s="587">
        <f t="shared" si="219"/>
        <v>0</v>
      </c>
      <c r="Y1421" s="1163">
        <v>382</v>
      </c>
      <c r="Z1421" s="1164"/>
      <c r="AA1421" s="1165"/>
      <c r="AB1421" s="1166"/>
      <c r="AC1421" s="587">
        <f t="shared" si="220"/>
        <v>0</v>
      </c>
      <c r="AE1421" s="1163">
        <v>382</v>
      </c>
      <c r="AF1421" s="1164"/>
      <c r="AG1421" s="1165"/>
      <c r="AH1421" s="1166"/>
      <c r="AI1421" s="587">
        <f t="shared" si="221"/>
        <v>0</v>
      </c>
      <c r="AK1421" s="1163">
        <v>382</v>
      </c>
      <c r="AL1421" s="1164"/>
      <c r="AM1421" s="1165"/>
      <c r="AN1421" s="1166"/>
      <c r="AO1421" s="587">
        <f t="shared" si="222"/>
        <v>0</v>
      </c>
      <c r="AQ1421" s="1163">
        <v>382</v>
      </c>
      <c r="AR1421" s="1164"/>
      <c r="AS1421" s="1165"/>
      <c r="AT1421" s="1166"/>
      <c r="AU1421" s="587">
        <f t="shared" si="223"/>
        <v>0</v>
      </c>
      <c r="AW1421" s="1163">
        <v>382</v>
      </c>
      <c r="AX1421" s="1164"/>
      <c r="AY1421" s="1165"/>
      <c r="AZ1421" s="1166"/>
      <c r="BA1421" s="587">
        <f t="shared" si="224"/>
        <v>0</v>
      </c>
    </row>
    <row r="1422" spans="1:53" s="17" customFormat="1" ht="16.75" hidden="1" customHeight="1" outlineLevel="2">
      <c r="A1422" s="1163">
        <v>383</v>
      </c>
      <c r="B1422" s="1164"/>
      <c r="C1422" s="1165"/>
      <c r="D1422" s="1166"/>
      <c r="E1422" s="587">
        <f t="shared" si="216"/>
        <v>0</v>
      </c>
      <c r="G1422" s="1163">
        <v>383</v>
      </c>
      <c r="H1422" s="1164"/>
      <c r="I1422" s="1165"/>
      <c r="J1422" s="1166"/>
      <c r="K1422" s="587">
        <f t="shared" si="217"/>
        <v>0</v>
      </c>
      <c r="M1422" s="1163">
        <v>383</v>
      </c>
      <c r="N1422" s="1164"/>
      <c r="O1422" s="1165"/>
      <c r="P1422" s="1166"/>
      <c r="Q1422" s="587">
        <f t="shared" si="218"/>
        <v>0</v>
      </c>
      <c r="S1422" s="1163">
        <v>383</v>
      </c>
      <c r="T1422" s="1164"/>
      <c r="U1422" s="1165"/>
      <c r="V1422" s="1166"/>
      <c r="W1422" s="587">
        <f t="shared" si="219"/>
        <v>0</v>
      </c>
      <c r="Y1422" s="1163">
        <v>383</v>
      </c>
      <c r="Z1422" s="1164"/>
      <c r="AA1422" s="1165"/>
      <c r="AB1422" s="1166"/>
      <c r="AC1422" s="587">
        <f t="shared" si="220"/>
        <v>0</v>
      </c>
      <c r="AE1422" s="1163">
        <v>383</v>
      </c>
      <c r="AF1422" s="1164"/>
      <c r="AG1422" s="1165"/>
      <c r="AH1422" s="1166"/>
      <c r="AI1422" s="587">
        <f t="shared" si="221"/>
        <v>0</v>
      </c>
      <c r="AK1422" s="1163">
        <v>383</v>
      </c>
      <c r="AL1422" s="1164"/>
      <c r="AM1422" s="1165"/>
      <c r="AN1422" s="1166"/>
      <c r="AO1422" s="587">
        <f t="shared" si="222"/>
        <v>0</v>
      </c>
      <c r="AQ1422" s="1163">
        <v>383</v>
      </c>
      <c r="AR1422" s="1164"/>
      <c r="AS1422" s="1165"/>
      <c r="AT1422" s="1166"/>
      <c r="AU1422" s="587">
        <f t="shared" si="223"/>
        <v>0</v>
      </c>
      <c r="AW1422" s="1163">
        <v>383</v>
      </c>
      <c r="AX1422" s="1164"/>
      <c r="AY1422" s="1165"/>
      <c r="AZ1422" s="1166"/>
      <c r="BA1422" s="587">
        <f t="shared" si="224"/>
        <v>0</v>
      </c>
    </row>
    <row r="1423" spans="1:53" s="17" customFormat="1" ht="16.75" hidden="1" customHeight="1" outlineLevel="2">
      <c r="A1423" s="1163">
        <v>384</v>
      </c>
      <c r="B1423" s="1164"/>
      <c r="C1423" s="1165"/>
      <c r="D1423" s="1166"/>
      <c r="E1423" s="587">
        <f t="shared" si="216"/>
        <v>0</v>
      </c>
      <c r="G1423" s="1163">
        <v>384</v>
      </c>
      <c r="H1423" s="1164"/>
      <c r="I1423" s="1165"/>
      <c r="J1423" s="1166"/>
      <c r="K1423" s="587">
        <f t="shared" si="217"/>
        <v>0</v>
      </c>
      <c r="M1423" s="1163">
        <v>384</v>
      </c>
      <c r="N1423" s="1164"/>
      <c r="O1423" s="1165"/>
      <c r="P1423" s="1166"/>
      <c r="Q1423" s="587">
        <f t="shared" si="218"/>
        <v>0</v>
      </c>
      <c r="S1423" s="1163">
        <v>384</v>
      </c>
      <c r="T1423" s="1164"/>
      <c r="U1423" s="1165"/>
      <c r="V1423" s="1166"/>
      <c r="W1423" s="587">
        <f t="shared" si="219"/>
        <v>0</v>
      </c>
      <c r="Y1423" s="1163">
        <v>384</v>
      </c>
      <c r="Z1423" s="1164"/>
      <c r="AA1423" s="1165"/>
      <c r="AB1423" s="1166"/>
      <c r="AC1423" s="587">
        <f t="shared" si="220"/>
        <v>0</v>
      </c>
      <c r="AE1423" s="1163">
        <v>384</v>
      </c>
      <c r="AF1423" s="1164"/>
      <c r="AG1423" s="1165"/>
      <c r="AH1423" s="1166"/>
      <c r="AI1423" s="587">
        <f t="shared" si="221"/>
        <v>0</v>
      </c>
      <c r="AK1423" s="1163">
        <v>384</v>
      </c>
      <c r="AL1423" s="1164"/>
      <c r="AM1423" s="1165"/>
      <c r="AN1423" s="1166"/>
      <c r="AO1423" s="587">
        <f t="shared" si="222"/>
        <v>0</v>
      </c>
      <c r="AQ1423" s="1163">
        <v>384</v>
      </c>
      <c r="AR1423" s="1164"/>
      <c r="AS1423" s="1165"/>
      <c r="AT1423" s="1166"/>
      <c r="AU1423" s="587">
        <f t="shared" si="223"/>
        <v>0</v>
      </c>
      <c r="AW1423" s="1163">
        <v>384</v>
      </c>
      <c r="AX1423" s="1164"/>
      <c r="AY1423" s="1165"/>
      <c r="AZ1423" s="1166"/>
      <c r="BA1423" s="587">
        <f t="shared" si="224"/>
        <v>0</v>
      </c>
    </row>
    <row r="1424" spans="1:53" s="17" customFormat="1" ht="16.75" hidden="1" customHeight="1" outlineLevel="2">
      <c r="A1424" s="1163">
        <v>385</v>
      </c>
      <c r="B1424" s="1164"/>
      <c r="C1424" s="1165"/>
      <c r="D1424" s="1166"/>
      <c r="E1424" s="587">
        <f t="shared" si="216"/>
        <v>0</v>
      </c>
      <c r="G1424" s="1163">
        <v>385</v>
      </c>
      <c r="H1424" s="1164"/>
      <c r="I1424" s="1165"/>
      <c r="J1424" s="1166"/>
      <c r="K1424" s="587">
        <f t="shared" si="217"/>
        <v>0</v>
      </c>
      <c r="M1424" s="1163">
        <v>385</v>
      </c>
      <c r="N1424" s="1164"/>
      <c r="O1424" s="1165"/>
      <c r="P1424" s="1166"/>
      <c r="Q1424" s="587">
        <f t="shared" si="218"/>
        <v>0</v>
      </c>
      <c r="S1424" s="1163">
        <v>385</v>
      </c>
      <c r="T1424" s="1164"/>
      <c r="U1424" s="1165"/>
      <c r="V1424" s="1166"/>
      <c r="W1424" s="587">
        <f t="shared" si="219"/>
        <v>0</v>
      </c>
      <c r="Y1424" s="1163">
        <v>385</v>
      </c>
      <c r="Z1424" s="1164"/>
      <c r="AA1424" s="1165"/>
      <c r="AB1424" s="1166"/>
      <c r="AC1424" s="587">
        <f t="shared" si="220"/>
        <v>0</v>
      </c>
      <c r="AE1424" s="1163">
        <v>385</v>
      </c>
      <c r="AF1424" s="1164"/>
      <c r="AG1424" s="1165"/>
      <c r="AH1424" s="1166"/>
      <c r="AI1424" s="587">
        <f t="shared" si="221"/>
        <v>0</v>
      </c>
      <c r="AK1424" s="1163">
        <v>385</v>
      </c>
      <c r="AL1424" s="1164"/>
      <c r="AM1424" s="1165"/>
      <c r="AN1424" s="1166"/>
      <c r="AO1424" s="587">
        <f t="shared" si="222"/>
        <v>0</v>
      </c>
      <c r="AQ1424" s="1163">
        <v>385</v>
      </c>
      <c r="AR1424" s="1164"/>
      <c r="AS1424" s="1165"/>
      <c r="AT1424" s="1166"/>
      <c r="AU1424" s="587">
        <f t="shared" si="223"/>
        <v>0</v>
      </c>
      <c r="AW1424" s="1163">
        <v>385</v>
      </c>
      <c r="AX1424" s="1164"/>
      <c r="AY1424" s="1165"/>
      <c r="AZ1424" s="1166"/>
      <c r="BA1424" s="587">
        <f t="shared" si="224"/>
        <v>0</v>
      </c>
    </row>
    <row r="1425" spans="1:53" s="17" customFormat="1" ht="16.75" hidden="1" customHeight="1" outlineLevel="2">
      <c r="A1425" s="1163">
        <v>386</v>
      </c>
      <c r="B1425" s="1164"/>
      <c r="C1425" s="1165"/>
      <c r="D1425" s="1166"/>
      <c r="E1425" s="587">
        <f t="shared" si="216"/>
        <v>0</v>
      </c>
      <c r="G1425" s="1163">
        <v>386</v>
      </c>
      <c r="H1425" s="1164"/>
      <c r="I1425" s="1165"/>
      <c r="J1425" s="1166"/>
      <c r="K1425" s="587">
        <f t="shared" si="217"/>
        <v>0</v>
      </c>
      <c r="M1425" s="1163">
        <v>386</v>
      </c>
      <c r="N1425" s="1164"/>
      <c r="O1425" s="1165"/>
      <c r="P1425" s="1166"/>
      <c r="Q1425" s="587">
        <f t="shared" si="218"/>
        <v>0</v>
      </c>
      <c r="S1425" s="1163">
        <v>386</v>
      </c>
      <c r="T1425" s="1164"/>
      <c r="U1425" s="1165"/>
      <c r="V1425" s="1166"/>
      <c r="W1425" s="587">
        <f t="shared" si="219"/>
        <v>0</v>
      </c>
      <c r="Y1425" s="1163">
        <v>386</v>
      </c>
      <c r="Z1425" s="1164"/>
      <c r="AA1425" s="1165"/>
      <c r="AB1425" s="1166"/>
      <c r="AC1425" s="587">
        <f t="shared" si="220"/>
        <v>0</v>
      </c>
      <c r="AE1425" s="1163">
        <v>386</v>
      </c>
      <c r="AF1425" s="1164"/>
      <c r="AG1425" s="1165"/>
      <c r="AH1425" s="1166"/>
      <c r="AI1425" s="587">
        <f t="shared" si="221"/>
        <v>0</v>
      </c>
      <c r="AK1425" s="1163">
        <v>386</v>
      </c>
      <c r="AL1425" s="1164"/>
      <c r="AM1425" s="1165"/>
      <c r="AN1425" s="1166"/>
      <c r="AO1425" s="587">
        <f t="shared" si="222"/>
        <v>0</v>
      </c>
      <c r="AQ1425" s="1163">
        <v>386</v>
      </c>
      <c r="AR1425" s="1164"/>
      <c r="AS1425" s="1165"/>
      <c r="AT1425" s="1166"/>
      <c r="AU1425" s="587">
        <f t="shared" si="223"/>
        <v>0</v>
      </c>
      <c r="AW1425" s="1163">
        <v>386</v>
      </c>
      <c r="AX1425" s="1164"/>
      <c r="AY1425" s="1165"/>
      <c r="AZ1425" s="1166"/>
      <c r="BA1425" s="587">
        <f t="shared" si="224"/>
        <v>0</v>
      </c>
    </row>
    <row r="1426" spans="1:53" s="17" customFormat="1" ht="16.75" hidden="1" customHeight="1" outlineLevel="2">
      <c r="A1426" s="1163">
        <v>387</v>
      </c>
      <c r="B1426" s="1164"/>
      <c r="C1426" s="1165"/>
      <c r="D1426" s="1166"/>
      <c r="E1426" s="587">
        <f t="shared" si="216"/>
        <v>0</v>
      </c>
      <c r="G1426" s="1163">
        <v>387</v>
      </c>
      <c r="H1426" s="1164"/>
      <c r="I1426" s="1165"/>
      <c r="J1426" s="1166"/>
      <c r="K1426" s="587">
        <f t="shared" si="217"/>
        <v>0</v>
      </c>
      <c r="M1426" s="1163">
        <v>387</v>
      </c>
      <c r="N1426" s="1164"/>
      <c r="O1426" s="1165"/>
      <c r="P1426" s="1166"/>
      <c r="Q1426" s="587">
        <f t="shared" si="218"/>
        <v>0</v>
      </c>
      <c r="S1426" s="1163">
        <v>387</v>
      </c>
      <c r="T1426" s="1164"/>
      <c r="U1426" s="1165"/>
      <c r="V1426" s="1166"/>
      <c r="W1426" s="587">
        <f t="shared" si="219"/>
        <v>0</v>
      </c>
      <c r="Y1426" s="1163">
        <v>387</v>
      </c>
      <c r="Z1426" s="1164"/>
      <c r="AA1426" s="1165"/>
      <c r="AB1426" s="1166"/>
      <c r="AC1426" s="587">
        <f t="shared" si="220"/>
        <v>0</v>
      </c>
      <c r="AE1426" s="1163">
        <v>387</v>
      </c>
      <c r="AF1426" s="1164"/>
      <c r="AG1426" s="1165"/>
      <c r="AH1426" s="1166"/>
      <c r="AI1426" s="587">
        <f t="shared" si="221"/>
        <v>0</v>
      </c>
      <c r="AK1426" s="1163">
        <v>387</v>
      </c>
      <c r="AL1426" s="1164"/>
      <c r="AM1426" s="1165"/>
      <c r="AN1426" s="1166"/>
      <c r="AO1426" s="587">
        <f t="shared" si="222"/>
        <v>0</v>
      </c>
      <c r="AQ1426" s="1163">
        <v>387</v>
      </c>
      <c r="AR1426" s="1164"/>
      <c r="AS1426" s="1165"/>
      <c r="AT1426" s="1166"/>
      <c r="AU1426" s="587">
        <f t="shared" si="223"/>
        <v>0</v>
      </c>
      <c r="AW1426" s="1163">
        <v>387</v>
      </c>
      <c r="AX1426" s="1164"/>
      <c r="AY1426" s="1165"/>
      <c r="AZ1426" s="1166"/>
      <c r="BA1426" s="587">
        <f t="shared" si="224"/>
        <v>0</v>
      </c>
    </row>
    <row r="1427" spans="1:53" s="17" customFormat="1" ht="16.75" hidden="1" customHeight="1" outlineLevel="2">
      <c r="A1427" s="1163">
        <v>388</v>
      </c>
      <c r="B1427" s="1164"/>
      <c r="C1427" s="1165"/>
      <c r="D1427" s="1166"/>
      <c r="E1427" s="587">
        <f t="shared" si="216"/>
        <v>0</v>
      </c>
      <c r="G1427" s="1163">
        <v>388</v>
      </c>
      <c r="H1427" s="1164"/>
      <c r="I1427" s="1165"/>
      <c r="J1427" s="1166"/>
      <c r="K1427" s="587">
        <f t="shared" si="217"/>
        <v>0</v>
      </c>
      <c r="M1427" s="1163">
        <v>388</v>
      </c>
      <c r="N1427" s="1164"/>
      <c r="O1427" s="1165"/>
      <c r="P1427" s="1166"/>
      <c r="Q1427" s="587">
        <f t="shared" si="218"/>
        <v>0</v>
      </c>
      <c r="S1427" s="1163">
        <v>388</v>
      </c>
      <c r="T1427" s="1164"/>
      <c r="U1427" s="1165"/>
      <c r="V1427" s="1166"/>
      <c r="W1427" s="587">
        <f t="shared" si="219"/>
        <v>0</v>
      </c>
      <c r="Y1427" s="1163">
        <v>388</v>
      </c>
      <c r="Z1427" s="1164"/>
      <c r="AA1427" s="1165"/>
      <c r="AB1427" s="1166"/>
      <c r="AC1427" s="587">
        <f t="shared" si="220"/>
        <v>0</v>
      </c>
      <c r="AE1427" s="1163">
        <v>388</v>
      </c>
      <c r="AF1427" s="1164"/>
      <c r="AG1427" s="1165"/>
      <c r="AH1427" s="1166"/>
      <c r="AI1427" s="587">
        <f t="shared" si="221"/>
        <v>0</v>
      </c>
      <c r="AK1427" s="1163">
        <v>388</v>
      </c>
      <c r="AL1427" s="1164"/>
      <c r="AM1427" s="1165"/>
      <c r="AN1427" s="1166"/>
      <c r="AO1427" s="587">
        <f t="shared" si="222"/>
        <v>0</v>
      </c>
      <c r="AQ1427" s="1163">
        <v>388</v>
      </c>
      <c r="AR1427" s="1164"/>
      <c r="AS1427" s="1165"/>
      <c r="AT1427" s="1166"/>
      <c r="AU1427" s="587">
        <f t="shared" si="223"/>
        <v>0</v>
      </c>
      <c r="AW1427" s="1163">
        <v>388</v>
      </c>
      <c r="AX1427" s="1164"/>
      <c r="AY1427" s="1165"/>
      <c r="AZ1427" s="1166"/>
      <c r="BA1427" s="587">
        <f t="shared" si="224"/>
        <v>0</v>
      </c>
    </row>
    <row r="1428" spans="1:53" s="17" customFormat="1" ht="16.75" hidden="1" customHeight="1" outlineLevel="2">
      <c r="A1428" s="1163">
        <v>389</v>
      </c>
      <c r="B1428" s="1164"/>
      <c r="C1428" s="1165"/>
      <c r="D1428" s="1166"/>
      <c r="E1428" s="587">
        <f t="shared" si="216"/>
        <v>0</v>
      </c>
      <c r="G1428" s="1163">
        <v>389</v>
      </c>
      <c r="H1428" s="1164"/>
      <c r="I1428" s="1165"/>
      <c r="J1428" s="1166"/>
      <c r="K1428" s="587">
        <f t="shared" si="217"/>
        <v>0</v>
      </c>
      <c r="M1428" s="1163">
        <v>389</v>
      </c>
      <c r="N1428" s="1164"/>
      <c r="O1428" s="1165"/>
      <c r="P1428" s="1166"/>
      <c r="Q1428" s="587">
        <f t="shared" si="218"/>
        <v>0</v>
      </c>
      <c r="S1428" s="1163">
        <v>389</v>
      </c>
      <c r="T1428" s="1164"/>
      <c r="U1428" s="1165"/>
      <c r="V1428" s="1166"/>
      <c r="W1428" s="587">
        <f t="shared" si="219"/>
        <v>0</v>
      </c>
      <c r="Y1428" s="1163">
        <v>389</v>
      </c>
      <c r="Z1428" s="1164"/>
      <c r="AA1428" s="1165"/>
      <c r="AB1428" s="1166"/>
      <c r="AC1428" s="587">
        <f t="shared" si="220"/>
        <v>0</v>
      </c>
      <c r="AE1428" s="1163">
        <v>389</v>
      </c>
      <c r="AF1428" s="1164"/>
      <c r="AG1428" s="1165"/>
      <c r="AH1428" s="1166"/>
      <c r="AI1428" s="587">
        <f t="shared" si="221"/>
        <v>0</v>
      </c>
      <c r="AK1428" s="1163">
        <v>389</v>
      </c>
      <c r="AL1428" s="1164"/>
      <c r="AM1428" s="1165"/>
      <c r="AN1428" s="1166"/>
      <c r="AO1428" s="587">
        <f t="shared" si="222"/>
        <v>0</v>
      </c>
      <c r="AQ1428" s="1163">
        <v>389</v>
      </c>
      <c r="AR1428" s="1164"/>
      <c r="AS1428" s="1165"/>
      <c r="AT1428" s="1166"/>
      <c r="AU1428" s="587">
        <f t="shared" si="223"/>
        <v>0</v>
      </c>
      <c r="AW1428" s="1163">
        <v>389</v>
      </c>
      <c r="AX1428" s="1164"/>
      <c r="AY1428" s="1165"/>
      <c r="AZ1428" s="1166"/>
      <c r="BA1428" s="587">
        <f t="shared" si="224"/>
        <v>0</v>
      </c>
    </row>
    <row r="1429" spans="1:53" s="17" customFormat="1" ht="16.75" hidden="1" customHeight="1" outlineLevel="2">
      <c r="A1429" s="1163">
        <v>390</v>
      </c>
      <c r="B1429" s="1164"/>
      <c r="C1429" s="1165"/>
      <c r="D1429" s="1166"/>
      <c r="E1429" s="587">
        <f t="shared" si="216"/>
        <v>0</v>
      </c>
      <c r="G1429" s="1163">
        <v>390</v>
      </c>
      <c r="H1429" s="1164"/>
      <c r="I1429" s="1165"/>
      <c r="J1429" s="1166"/>
      <c r="K1429" s="587">
        <f t="shared" si="217"/>
        <v>0</v>
      </c>
      <c r="M1429" s="1163">
        <v>390</v>
      </c>
      <c r="N1429" s="1164"/>
      <c r="O1429" s="1165"/>
      <c r="P1429" s="1166"/>
      <c r="Q1429" s="587">
        <f t="shared" si="218"/>
        <v>0</v>
      </c>
      <c r="S1429" s="1163">
        <v>390</v>
      </c>
      <c r="T1429" s="1164"/>
      <c r="U1429" s="1165"/>
      <c r="V1429" s="1166"/>
      <c r="W1429" s="587">
        <f t="shared" si="219"/>
        <v>0</v>
      </c>
      <c r="Y1429" s="1163">
        <v>390</v>
      </c>
      <c r="Z1429" s="1164"/>
      <c r="AA1429" s="1165"/>
      <c r="AB1429" s="1166"/>
      <c r="AC1429" s="587">
        <f t="shared" si="220"/>
        <v>0</v>
      </c>
      <c r="AE1429" s="1163">
        <v>390</v>
      </c>
      <c r="AF1429" s="1164"/>
      <c r="AG1429" s="1165"/>
      <c r="AH1429" s="1166"/>
      <c r="AI1429" s="587">
        <f t="shared" si="221"/>
        <v>0</v>
      </c>
      <c r="AK1429" s="1163">
        <v>390</v>
      </c>
      <c r="AL1429" s="1164"/>
      <c r="AM1429" s="1165"/>
      <c r="AN1429" s="1166"/>
      <c r="AO1429" s="587">
        <f t="shared" si="222"/>
        <v>0</v>
      </c>
      <c r="AQ1429" s="1163">
        <v>390</v>
      </c>
      <c r="AR1429" s="1164"/>
      <c r="AS1429" s="1165"/>
      <c r="AT1429" s="1166"/>
      <c r="AU1429" s="587">
        <f t="shared" si="223"/>
        <v>0</v>
      </c>
      <c r="AW1429" s="1163">
        <v>390</v>
      </c>
      <c r="AX1429" s="1164"/>
      <c r="AY1429" s="1165"/>
      <c r="AZ1429" s="1166"/>
      <c r="BA1429" s="587">
        <f t="shared" si="224"/>
        <v>0</v>
      </c>
    </row>
    <row r="1430" spans="1:53" s="17" customFormat="1" ht="16.75" hidden="1" customHeight="1" outlineLevel="2">
      <c r="A1430" s="1163">
        <v>391</v>
      </c>
      <c r="B1430" s="1164"/>
      <c r="C1430" s="1165"/>
      <c r="D1430" s="1166"/>
      <c r="E1430" s="587">
        <f t="shared" si="216"/>
        <v>0</v>
      </c>
      <c r="G1430" s="1163">
        <v>391</v>
      </c>
      <c r="H1430" s="1164"/>
      <c r="I1430" s="1165"/>
      <c r="J1430" s="1166"/>
      <c r="K1430" s="587">
        <f t="shared" si="217"/>
        <v>0</v>
      </c>
      <c r="M1430" s="1163">
        <v>391</v>
      </c>
      <c r="N1430" s="1164"/>
      <c r="O1430" s="1165"/>
      <c r="P1430" s="1166"/>
      <c r="Q1430" s="587">
        <f t="shared" si="218"/>
        <v>0</v>
      </c>
      <c r="S1430" s="1163">
        <v>391</v>
      </c>
      <c r="T1430" s="1164"/>
      <c r="U1430" s="1165"/>
      <c r="V1430" s="1166"/>
      <c r="W1430" s="587">
        <f t="shared" si="219"/>
        <v>0</v>
      </c>
      <c r="Y1430" s="1163">
        <v>391</v>
      </c>
      <c r="Z1430" s="1164"/>
      <c r="AA1430" s="1165"/>
      <c r="AB1430" s="1166"/>
      <c r="AC1430" s="587">
        <f t="shared" si="220"/>
        <v>0</v>
      </c>
      <c r="AE1430" s="1163">
        <v>391</v>
      </c>
      <c r="AF1430" s="1164"/>
      <c r="AG1430" s="1165"/>
      <c r="AH1430" s="1166"/>
      <c r="AI1430" s="587">
        <f t="shared" si="221"/>
        <v>0</v>
      </c>
      <c r="AK1430" s="1163">
        <v>391</v>
      </c>
      <c r="AL1430" s="1164"/>
      <c r="AM1430" s="1165"/>
      <c r="AN1430" s="1166"/>
      <c r="AO1430" s="587">
        <f t="shared" si="222"/>
        <v>0</v>
      </c>
      <c r="AQ1430" s="1163">
        <v>391</v>
      </c>
      <c r="AR1430" s="1164"/>
      <c r="AS1430" s="1165"/>
      <c r="AT1430" s="1166"/>
      <c r="AU1430" s="587">
        <f t="shared" si="223"/>
        <v>0</v>
      </c>
      <c r="AW1430" s="1163">
        <v>391</v>
      </c>
      <c r="AX1430" s="1164"/>
      <c r="AY1430" s="1165"/>
      <c r="AZ1430" s="1166"/>
      <c r="BA1430" s="587">
        <f t="shared" si="224"/>
        <v>0</v>
      </c>
    </row>
    <row r="1431" spans="1:53" s="17" customFormat="1" ht="16.75" hidden="1" customHeight="1" outlineLevel="2">
      <c r="A1431" s="1163">
        <v>392</v>
      </c>
      <c r="B1431" s="1164"/>
      <c r="C1431" s="1165"/>
      <c r="D1431" s="1166"/>
      <c r="E1431" s="587">
        <f t="shared" si="216"/>
        <v>0</v>
      </c>
      <c r="G1431" s="1163">
        <v>392</v>
      </c>
      <c r="H1431" s="1164"/>
      <c r="I1431" s="1165"/>
      <c r="J1431" s="1166"/>
      <c r="K1431" s="587">
        <f t="shared" si="217"/>
        <v>0</v>
      </c>
      <c r="M1431" s="1163">
        <v>392</v>
      </c>
      <c r="N1431" s="1164"/>
      <c r="O1431" s="1165"/>
      <c r="P1431" s="1166"/>
      <c r="Q1431" s="587">
        <f t="shared" si="218"/>
        <v>0</v>
      </c>
      <c r="S1431" s="1163">
        <v>392</v>
      </c>
      <c r="T1431" s="1164"/>
      <c r="U1431" s="1165"/>
      <c r="V1431" s="1166"/>
      <c r="W1431" s="587">
        <f t="shared" si="219"/>
        <v>0</v>
      </c>
      <c r="Y1431" s="1163">
        <v>392</v>
      </c>
      <c r="Z1431" s="1164"/>
      <c r="AA1431" s="1165"/>
      <c r="AB1431" s="1166"/>
      <c r="AC1431" s="587">
        <f t="shared" si="220"/>
        <v>0</v>
      </c>
      <c r="AE1431" s="1163">
        <v>392</v>
      </c>
      <c r="AF1431" s="1164"/>
      <c r="AG1431" s="1165"/>
      <c r="AH1431" s="1166"/>
      <c r="AI1431" s="587">
        <f t="shared" si="221"/>
        <v>0</v>
      </c>
      <c r="AK1431" s="1163">
        <v>392</v>
      </c>
      <c r="AL1431" s="1164"/>
      <c r="AM1431" s="1165"/>
      <c r="AN1431" s="1166"/>
      <c r="AO1431" s="587">
        <f t="shared" si="222"/>
        <v>0</v>
      </c>
      <c r="AQ1431" s="1163">
        <v>392</v>
      </c>
      <c r="AR1431" s="1164"/>
      <c r="AS1431" s="1165"/>
      <c r="AT1431" s="1166"/>
      <c r="AU1431" s="587">
        <f t="shared" si="223"/>
        <v>0</v>
      </c>
      <c r="AW1431" s="1163">
        <v>392</v>
      </c>
      <c r="AX1431" s="1164"/>
      <c r="AY1431" s="1165"/>
      <c r="AZ1431" s="1166"/>
      <c r="BA1431" s="587">
        <f t="shared" si="224"/>
        <v>0</v>
      </c>
    </row>
    <row r="1432" spans="1:53" s="17" customFormat="1" ht="16.75" hidden="1" customHeight="1" outlineLevel="2">
      <c r="A1432" s="1163">
        <v>393</v>
      </c>
      <c r="B1432" s="1164"/>
      <c r="C1432" s="1165"/>
      <c r="D1432" s="1166"/>
      <c r="E1432" s="587">
        <f t="shared" si="216"/>
        <v>0</v>
      </c>
      <c r="G1432" s="1163">
        <v>393</v>
      </c>
      <c r="H1432" s="1164"/>
      <c r="I1432" s="1165"/>
      <c r="J1432" s="1166"/>
      <c r="K1432" s="587">
        <f t="shared" si="217"/>
        <v>0</v>
      </c>
      <c r="M1432" s="1163">
        <v>393</v>
      </c>
      <c r="N1432" s="1164"/>
      <c r="O1432" s="1165"/>
      <c r="P1432" s="1166"/>
      <c r="Q1432" s="587">
        <f t="shared" si="218"/>
        <v>0</v>
      </c>
      <c r="S1432" s="1163">
        <v>393</v>
      </c>
      <c r="T1432" s="1164"/>
      <c r="U1432" s="1165"/>
      <c r="V1432" s="1166"/>
      <c r="W1432" s="587">
        <f t="shared" si="219"/>
        <v>0</v>
      </c>
      <c r="Y1432" s="1163">
        <v>393</v>
      </c>
      <c r="Z1432" s="1164"/>
      <c r="AA1432" s="1165"/>
      <c r="AB1432" s="1166"/>
      <c r="AC1432" s="587">
        <f t="shared" si="220"/>
        <v>0</v>
      </c>
      <c r="AE1432" s="1163">
        <v>393</v>
      </c>
      <c r="AF1432" s="1164"/>
      <c r="AG1432" s="1165"/>
      <c r="AH1432" s="1166"/>
      <c r="AI1432" s="587">
        <f t="shared" si="221"/>
        <v>0</v>
      </c>
      <c r="AK1432" s="1163">
        <v>393</v>
      </c>
      <c r="AL1432" s="1164"/>
      <c r="AM1432" s="1165"/>
      <c r="AN1432" s="1166"/>
      <c r="AO1432" s="587">
        <f t="shared" si="222"/>
        <v>0</v>
      </c>
      <c r="AQ1432" s="1163">
        <v>393</v>
      </c>
      <c r="AR1432" s="1164"/>
      <c r="AS1432" s="1165"/>
      <c r="AT1432" s="1166"/>
      <c r="AU1432" s="587">
        <f t="shared" si="223"/>
        <v>0</v>
      </c>
      <c r="AW1432" s="1163">
        <v>393</v>
      </c>
      <c r="AX1432" s="1164"/>
      <c r="AY1432" s="1165"/>
      <c r="AZ1432" s="1166"/>
      <c r="BA1432" s="587">
        <f t="shared" si="224"/>
        <v>0</v>
      </c>
    </row>
    <row r="1433" spans="1:53" s="17" customFormat="1" ht="16.75" hidden="1" customHeight="1" outlineLevel="2">
      <c r="A1433" s="1163">
        <v>394</v>
      </c>
      <c r="B1433" s="1164"/>
      <c r="C1433" s="1165"/>
      <c r="D1433" s="1166"/>
      <c r="E1433" s="587">
        <f t="shared" si="216"/>
        <v>0</v>
      </c>
      <c r="G1433" s="1163">
        <v>394</v>
      </c>
      <c r="H1433" s="1164"/>
      <c r="I1433" s="1165"/>
      <c r="J1433" s="1166"/>
      <c r="K1433" s="587">
        <f t="shared" si="217"/>
        <v>0</v>
      </c>
      <c r="M1433" s="1163">
        <v>394</v>
      </c>
      <c r="N1433" s="1164"/>
      <c r="O1433" s="1165"/>
      <c r="P1433" s="1166"/>
      <c r="Q1433" s="587">
        <f t="shared" si="218"/>
        <v>0</v>
      </c>
      <c r="S1433" s="1163">
        <v>394</v>
      </c>
      <c r="T1433" s="1164"/>
      <c r="U1433" s="1165"/>
      <c r="V1433" s="1166"/>
      <c r="W1433" s="587">
        <f t="shared" si="219"/>
        <v>0</v>
      </c>
      <c r="Y1433" s="1163">
        <v>394</v>
      </c>
      <c r="Z1433" s="1164"/>
      <c r="AA1433" s="1165"/>
      <c r="AB1433" s="1166"/>
      <c r="AC1433" s="587">
        <f t="shared" si="220"/>
        <v>0</v>
      </c>
      <c r="AE1433" s="1163">
        <v>394</v>
      </c>
      <c r="AF1433" s="1164"/>
      <c r="AG1433" s="1165"/>
      <c r="AH1433" s="1166"/>
      <c r="AI1433" s="587">
        <f t="shared" si="221"/>
        <v>0</v>
      </c>
      <c r="AK1433" s="1163">
        <v>394</v>
      </c>
      <c r="AL1433" s="1164"/>
      <c r="AM1433" s="1165"/>
      <c r="AN1433" s="1166"/>
      <c r="AO1433" s="587">
        <f t="shared" si="222"/>
        <v>0</v>
      </c>
      <c r="AQ1433" s="1163">
        <v>394</v>
      </c>
      <c r="AR1433" s="1164"/>
      <c r="AS1433" s="1165"/>
      <c r="AT1433" s="1166"/>
      <c r="AU1433" s="587">
        <f t="shared" si="223"/>
        <v>0</v>
      </c>
      <c r="AW1433" s="1163">
        <v>394</v>
      </c>
      <c r="AX1433" s="1164"/>
      <c r="AY1433" s="1165"/>
      <c r="AZ1433" s="1166"/>
      <c r="BA1433" s="587">
        <f t="shared" si="224"/>
        <v>0</v>
      </c>
    </row>
    <row r="1434" spans="1:53" s="17" customFormat="1" ht="16.75" hidden="1" customHeight="1" outlineLevel="2">
      <c r="A1434" s="1163">
        <v>395</v>
      </c>
      <c r="B1434" s="1164"/>
      <c r="C1434" s="1165"/>
      <c r="D1434" s="1166"/>
      <c r="E1434" s="587">
        <f t="shared" si="216"/>
        <v>0</v>
      </c>
      <c r="G1434" s="1163">
        <v>395</v>
      </c>
      <c r="H1434" s="1164"/>
      <c r="I1434" s="1165"/>
      <c r="J1434" s="1166"/>
      <c r="K1434" s="587">
        <f t="shared" si="217"/>
        <v>0</v>
      </c>
      <c r="M1434" s="1163">
        <v>395</v>
      </c>
      <c r="N1434" s="1164"/>
      <c r="O1434" s="1165"/>
      <c r="P1434" s="1166"/>
      <c r="Q1434" s="587">
        <f t="shared" si="218"/>
        <v>0</v>
      </c>
      <c r="S1434" s="1163">
        <v>395</v>
      </c>
      <c r="T1434" s="1164"/>
      <c r="U1434" s="1165"/>
      <c r="V1434" s="1166"/>
      <c r="W1434" s="587">
        <f t="shared" si="219"/>
        <v>0</v>
      </c>
      <c r="Y1434" s="1163">
        <v>395</v>
      </c>
      <c r="Z1434" s="1164"/>
      <c r="AA1434" s="1165"/>
      <c r="AB1434" s="1166"/>
      <c r="AC1434" s="587">
        <f t="shared" si="220"/>
        <v>0</v>
      </c>
      <c r="AE1434" s="1163">
        <v>395</v>
      </c>
      <c r="AF1434" s="1164"/>
      <c r="AG1434" s="1165"/>
      <c r="AH1434" s="1166"/>
      <c r="AI1434" s="587">
        <f t="shared" si="221"/>
        <v>0</v>
      </c>
      <c r="AK1434" s="1163">
        <v>395</v>
      </c>
      <c r="AL1434" s="1164"/>
      <c r="AM1434" s="1165"/>
      <c r="AN1434" s="1166"/>
      <c r="AO1434" s="587">
        <f t="shared" si="222"/>
        <v>0</v>
      </c>
      <c r="AQ1434" s="1163">
        <v>395</v>
      </c>
      <c r="AR1434" s="1164"/>
      <c r="AS1434" s="1165"/>
      <c r="AT1434" s="1166"/>
      <c r="AU1434" s="587">
        <f t="shared" si="223"/>
        <v>0</v>
      </c>
      <c r="AW1434" s="1163">
        <v>395</v>
      </c>
      <c r="AX1434" s="1164"/>
      <c r="AY1434" s="1165"/>
      <c r="AZ1434" s="1166"/>
      <c r="BA1434" s="587">
        <f t="shared" si="224"/>
        <v>0</v>
      </c>
    </row>
    <row r="1435" spans="1:53" s="17" customFormat="1" ht="16.75" hidden="1" customHeight="1" outlineLevel="2">
      <c r="A1435" s="1163">
        <v>396</v>
      </c>
      <c r="B1435" s="1164"/>
      <c r="C1435" s="1165"/>
      <c r="D1435" s="1166"/>
      <c r="E1435" s="587">
        <f t="shared" si="216"/>
        <v>0</v>
      </c>
      <c r="G1435" s="1163">
        <v>396</v>
      </c>
      <c r="H1435" s="1164"/>
      <c r="I1435" s="1165"/>
      <c r="J1435" s="1166"/>
      <c r="K1435" s="587">
        <f t="shared" si="217"/>
        <v>0</v>
      </c>
      <c r="M1435" s="1163">
        <v>396</v>
      </c>
      <c r="N1435" s="1164"/>
      <c r="O1435" s="1165"/>
      <c r="P1435" s="1166"/>
      <c r="Q1435" s="587">
        <f t="shared" si="218"/>
        <v>0</v>
      </c>
      <c r="S1435" s="1163">
        <v>396</v>
      </c>
      <c r="T1435" s="1164"/>
      <c r="U1435" s="1165"/>
      <c r="V1435" s="1166"/>
      <c r="W1435" s="587">
        <f t="shared" si="219"/>
        <v>0</v>
      </c>
      <c r="Y1435" s="1163">
        <v>396</v>
      </c>
      <c r="Z1435" s="1164"/>
      <c r="AA1435" s="1165"/>
      <c r="AB1435" s="1166"/>
      <c r="AC1435" s="587">
        <f t="shared" si="220"/>
        <v>0</v>
      </c>
      <c r="AE1435" s="1163">
        <v>396</v>
      </c>
      <c r="AF1435" s="1164"/>
      <c r="AG1435" s="1165"/>
      <c r="AH1435" s="1166"/>
      <c r="AI1435" s="587">
        <f t="shared" si="221"/>
        <v>0</v>
      </c>
      <c r="AK1435" s="1163">
        <v>396</v>
      </c>
      <c r="AL1435" s="1164"/>
      <c r="AM1435" s="1165"/>
      <c r="AN1435" s="1166"/>
      <c r="AO1435" s="587">
        <f t="shared" si="222"/>
        <v>0</v>
      </c>
      <c r="AQ1435" s="1163">
        <v>396</v>
      </c>
      <c r="AR1435" s="1164"/>
      <c r="AS1435" s="1165"/>
      <c r="AT1435" s="1166"/>
      <c r="AU1435" s="587">
        <f t="shared" si="223"/>
        <v>0</v>
      </c>
      <c r="AW1435" s="1163">
        <v>396</v>
      </c>
      <c r="AX1435" s="1164"/>
      <c r="AY1435" s="1165"/>
      <c r="AZ1435" s="1166"/>
      <c r="BA1435" s="587">
        <f t="shared" si="224"/>
        <v>0</v>
      </c>
    </row>
    <row r="1436" spans="1:53" s="17" customFormat="1" ht="16.75" hidden="1" customHeight="1" outlineLevel="2">
      <c r="A1436" s="1163">
        <v>397</v>
      </c>
      <c r="B1436" s="1164"/>
      <c r="C1436" s="1165"/>
      <c r="D1436" s="1166"/>
      <c r="E1436" s="587">
        <f t="shared" si="216"/>
        <v>0</v>
      </c>
      <c r="G1436" s="1163">
        <v>397</v>
      </c>
      <c r="H1436" s="1164"/>
      <c r="I1436" s="1165"/>
      <c r="J1436" s="1166"/>
      <c r="K1436" s="587">
        <f t="shared" si="217"/>
        <v>0</v>
      </c>
      <c r="M1436" s="1163">
        <v>397</v>
      </c>
      <c r="N1436" s="1164"/>
      <c r="O1436" s="1165"/>
      <c r="P1436" s="1166"/>
      <c r="Q1436" s="587">
        <f t="shared" si="218"/>
        <v>0</v>
      </c>
      <c r="S1436" s="1163">
        <v>397</v>
      </c>
      <c r="T1436" s="1164"/>
      <c r="U1436" s="1165"/>
      <c r="V1436" s="1166"/>
      <c r="W1436" s="587">
        <f t="shared" si="219"/>
        <v>0</v>
      </c>
      <c r="Y1436" s="1163">
        <v>397</v>
      </c>
      <c r="Z1436" s="1164"/>
      <c r="AA1436" s="1165"/>
      <c r="AB1436" s="1166"/>
      <c r="AC1436" s="587">
        <f t="shared" si="220"/>
        <v>0</v>
      </c>
      <c r="AE1436" s="1163">
        <v>397</v>
      </c>
      <c r="AF1436" s="1164"/>
      <c r="AG1436" s="1165"/>
      <c r="AH1436" s="1166"/>
      <c r="AI1436" s="587">
        <f t="shared" si="221"/>
        <v>0</v>
      </c>
      <c r="AK1436" s="1163">
        <v>397</v>
      </c>
      <c r="AL1436" s="1164"/>
      <c r="AM1436" s="1165"/>
      <c r="AN1436" s="1166"/>
      <c r="AO1436" s="587">
        <f t="shared" si="222"/>
        <v>0</v>
      </c>
      <c r="AQ1436" s="1163">
        <v>397</v>
      </c>
      <c r="AR1436" s="1164"/>
      <c r="AS1436" s="1165"/>
      <c r="AT1436" s="1166"/>
      <c r="AU1436" s="587">
        <f t="shared" si="223"/>
        <v>0</v>
      </c>
      <c r="AW1436" s="1163">
        <v>397</v>
      </c>
      <c r="AX1436" s="1164"/>
      <c r="AY1436" s="1165"/>
      <c r="AZ1436" s="1166"/>
      <c r="BA1436" s="587">
        <f t="shared" si="224"/>
        <v>0</v>
      </c>
    </row>
    <row r="1437" spans="1:53" s="17" customFormat="1" ht="16.75" hidden="1" customHeight="1" outlineLevel="2">
      <c r="A1437" s="1163">
        <v>398</v>
      </c>
      <c r="B1437" s="1164"/>
      <c r="C1437" s="1165"/>
      <c r="D1437" s="1166"/>
      <c r="E1437" s="587">
        <f t="shared" si="216"/>
        <v>0</v>
      </c>
      <c r="G1437" s="1163">
        <v>398</v>
      </c>
      <c r="H1437" s="1164"/>
      <c r="I1437" s="1165"/>
      <c r="J1437" s="1166"/>
      <c r="K1437" s="587">
        <f t="shared" si="217"/>
        <v>0</v>
      </c>
      <c r="M1437" s="1163">
        <v>398</v>
      </c>
      <c r="N1437" s="1164"/>
      <c r="O1437" s="1165"/>
      <c r="P1437" s="1166"/>
      <c r="Q1437" s="587">
        <f t="shared" si="218"/>
        <v>0</v>
      </c>
      <c r="S1437" s="1163">
        <v>398</v>
      </c>
      <c r="T1437" s="1164"/>
      <c r="U1437" s="1165"/>
      <c r="V1437" s="1166"/>
      <c r="W1437" s="587">
        <f t="shared" si="219"/>
        <v>0</v>
      </c>
      <c r="Y1437" s="1163">
        <v>398</v>
      </c>
      <c r="Z1437" s="1164"/>
      <c r="AA1437" s="1165"/>
      <c r="AB1437" s="1166"/>
      <c r="AC1437" s="587">
        <f t="shared" si="220"/>
        <v>0</v>
      </c>
      <c r="AE1437" s="1163">
        <v>398</v>
      </c>
      <c r="AF1437" s="1164"/>
      <c r="AG1437" s="1165"/>
      <c r="AH1437" s="1166"/>
      <c r="AI1437" s="587">
        <f t="shared" si="221"/>
        <v>0</v>
      </c>
      <c r="AK1437" s="1163">
        <v>398</v>
      </c>
      <c r="AL1437" s="1164"/>
      <c r="AM1437" s="1165"/>
      <c r="AN1437" s="1166"/>
      <c r="AO1437" s="587">
        <f t="shared" si="222"/>
        <v>0</v>
      </c>
      <c r="AQ1437" s="1163">
        <v>398</v>
      </c>
      <c r="AR1437" s="1164"/>
      <c r="AS1437" s="1165"/>
      <c r="AT1437" s="1166"/>
      <c r="AU1437" s="587">
        <f t="shared" si="223"/>
        <v>0</v>
      </c>
      <c r="AW1437" s="1163">
        <v>398</v>
      </c>
      <c r="AX1437" s="1164"/>
      <c r="AY1437" s="1165"/>
      <c r="AZ1437" s="1166"/>
      <c r="BA1437" s="587">
        <f t="shared" si="224"/>
        <v>0</v>
      </c>
    </row>
    <row r="1438" spans="1:53" s="17" customFormat="1" ht="16.75" hidden="1" customHeight="1" outlineLevel="2">
      <c r="A1438" s="1163">
        <v>399</v>
      </c>
      <c r="B1438" s="1164"/>
      <c r="C1438" s="1165"/>
      <c r="D1438" s="1166"/>
      <c r="E1438" s="587">
        <f t="shared" si="216"/>
        <v>0</v>
      </c>
      <c r="G1438" s="1163">
        <v>399</v>
      </c>
      <c r="H1438" s="1164"/>
      <c r="I1438" s="1165"/>
      <c r="J1438" s="1166"/>
      <c r="K1438" s="587">
        <f t="shared" si="217"/>
        <v>0</v>
      </c>
      <c r="M1438" s="1163">
        <v>399</v>
      </c>
      <c r="N1438" s="1164"/>
      <c r="O1438" s="1165"/>
      <c r="P1438" s="1166"/>
      <c r="Q1438" s="587">
        <f t="shared" si="218"/>
        <v>0</v>
      </c>
      <c r="S1438" s="1163">
        <v>399</v>
      </c>
      <c r="T1438" s="1164"/>
      <c r="U1438" s="1165"/>
      <c r="V1438" s="1166"/>
      <c r="W1438" s="587">
        <f t="shared" si="219"/>
        <v>0</v>
      </c>
      <c r="Y1438" s="1163">
        <v>399</v>
      </c>
      <c r="Z1438" s="1164"/>
      <c r="AA1438" s="1165"/>
      <c r="AB1438" s="1166"/>
      <c r="AC1438" s="587">
        <f t="shared" si="220"/>
        <v>0</v>
      </c>
      <c r="AE1438" s="1163">
        <v>399</v>
      </c>
      <c r="AF1438" s="1164"/>
      <c r="AG1438" s="1165"/>
      <c r="AH1438" s="1166"/>
      <c r="AI1438" s="587">
        <f t="shared" si="221"/>
        <v>0</v>
      </c>
      <c r="AK1438" s="1163">
        <v>399</v>
      </c>
      <c r="AL1438" s="1164"/>
      <c r="AM1438" s="1165"/>
      <c r="AN1438" s="1166"/>
      <c r="AO1438" s="587">
        <f t="shared" si="222"/>
        <v>0</v>
      </c>
      <c r="AQ1438" s="1163">
        <v>399</v>
      </c>
      <c r="AR1438" s="1164"/>
      <c r="AS1438" s="1165"/>
      <c r="AT1438" s="1166"/>
      <c r="AU1438" s="587">
        <f t="shared" si="223"/>
        <v>0</v>
      </c>
      <c r="AW1438" s="1163">
        <v>399</v>
      </c>
      <c r="AX1438" s="1164"/>
      <c r="AY1438" s="1165"/>
      <c r="AZ1438" s="1166"/>
      <c r="BA1438" s="587">
        <f t="shared" si="224"/>
        <v>0</v>
      </c>
    </row>
    <row r="1439" spans="1:53" s="17" customFormat="1" ht="16.75" hidden="1" customHeight="1" outlineLevel="2">
      <c r="A1439" s="1163">
        <v>400</v>
      </c>
      <c r="B1439" s="1164"/>
      <c r="C1439" s="1165"/>
      <c r="D1439" s="1166"/>
      <c r="E1439" s="587">
        <f t="shared" si="216"/>
        <v>0</v>
      </c>
      <c r="G1439" s="1163">
        <v>400</v>
      </c>
      <c r="H1439" s="1164"/>
      <c r="I1439" s="1165"/>
      <c r="J1439" s="1166"/>
      <c r="K1439" s="587">
        <f t="shared" si="217"/>
        <v>0</v>
      </c>
      <c r="M1439" s="1163">
        <v>400</v>
      </c>
      <c r="N1439" s="1164"/>
      <c r="O1439" s="1165"/>
      <c r="P1439" s="1166"/>
      <c r="Q1439" s="587">
        <f t="shared" si="218"/>
        <v>0</v>
      </c>
      <c r="S1439" s="1163">
        <v>400</v>
      </c>
      <c r="T1439" s="1164"/>
      <c r="U1439" s="1165"/>
      <c r="V1439" s="1166"/>
      <c r="W1439" s="587">
        <f t="shared" si="219"/>
        <v>0</v>
      </c>
      <c r="Y1439" s="1163">
        <v>400</v>
      </c>
      <c r="Z1439" s="1164"/>
      <c r="AA1439" s="1165"/>
      <c r="AB1439" s="1166"/>
      <c r="AC1439" s="587">
        <f t="shared" si="220"/>
        <v>0</v>
      </c>
      <c r="AE1439" s="1163">
        <v>400</v>
      </c>
      <c r="AF1439" s="1164"/>
      <c r="AG1439" s="1165"/>
      <c r="AH1439" s="1166"/>
      <c r="AI1439" s="587">
        <f t="shared" si="221"/>
        <v>0</v>
      </c>
      <c r="AK1439" s="1163">
        <v>400</v>
      </c>
      <c r="AL1439" s="1164"/>
      <c r="AM1439" s="1165"/>
      <c r="AN1439" s="1166"/>
      <c r="AO1439" s="587">
        <f t="shared" si="222"/>
        <v>0</v>
      </c>
      <c r="AQ1439" s="1163">
        <v>400</v>
      </c>
      <c r="AR1439" s="1164"/>
      <c r="AS1439" s="1165"/>
      <c r="AT1439" s="1166"/>
      <c r="AU1439" s="587">
        <f t="shared" si="223"/>
        <v>0</v>
      </c>
      <c r="AW1439" s="1163">
        <v>400</v>
      </c>
      <c r="AX1439" s="1164"/>
      <c r="AY1439" s="1165"/>
      <c r="AZ1439" s="1166"/>
      <c r="BA1439" s="587">
        <f t="shared" si="224"/>
        <v>0</v>
      </c>
    </row>
    <row r="1440" spans="1:53" s="17" customFormat="1" ht="16.75" hidden="1" customHeight="1" outlineLevel="2">
      <c r="A1440" s="1163">
        <v>401</v>
      </c>
      <c r="B1440" s="1164"/>
      <c r="C1440" s="1165"/>
      <c r="D1440" s="1166"/>
      <c r="E1440" s="587">
        <f t="shared" si="216"/>
        <v>0</v>
      </c>
      <c r="G1440" s="1163">
        <v>401</v>
      </c>
      <c r="H1440" s="1164"/>
      <c r="I1440" s="1165"/>
      <c r="J1440" s="1166"/>
      <c r="K1440" s="587">
        <f t="shared" si="217"/>
        <v>0</v>
      </c>
      <c r="M1440" s="1163">
        <v>401</v>
      </c>
      <c r="N1440" s="1164"/>
      <c r="O1440" s="1165"/>
      <c r="P1440" s="1166"/>
      <c r="Q1440" s="587">
        <f t="shared" si="218"/>
        <v>0</v>
      </c>
      <c r="S1440" s="1163">
        <v>401</v>
      </c>
      <c r="T1440" s="1164"/>
      <c r="U1440" s="1165"/>
      <c r="V1440" s="1166"/>
      <c r="W1440" s="587">
        <f t="shared" si="219"/>
        <v>0</v>
      </c>
      <c r="Y1440" s="1163">
        <v>401</v>
      </c>
      <c r="Z1440" s="1164"/>
      <c r="AA1440" s="1165"/>
      <c r="AB1440" s="1166"/>
      <c r="AC1440" s="587">
        <f t="shared" si="220"/>
        <v>0</v>
      </c>
      <c r="AE1440" s="1163">
        <v>401</v>
      </c>
      <c r="AF1440" s="1164"/>
      <c r="AG1440" s="1165"/>
      <c r="AH1440" s="1166"/>
      <c r="AI1440" s="587">
        <f t="shared" si="221"/>
        <v>0</v>
      </c>
      <c r="AK1440" s="1163">
        <v>401</v>
      </c>
      <c r="AL1440" s="1164"/>
      <c r="AM1440" s="1165"/>
      <c r="AN1440" s="1166"/>
      <c r="AO1440" s="587">
        <f t="shared" si="222"/>
        <v>0</v>
      </c>
      <c r="AQ1440" s="1163">
        <v>401</v>
      </c>
      <c r="AR1440" s="1164"/>
      <c r="AS1440" s="1165"/>
      <c r="AT1440" s="1166"/>
      <c r="AU1440" s="587">
        <f t="shared" si="223"/>
        <v>0</v>
      </c>
      <c r="AW1440" s="1163">
        <v>401</v>
      </c>
      <c r="AX1440" s="1164"/>
      <c r="AY1440" s="1165"/>
      <c r="AZ1440" s="1166"/>
      <c r="BA1440" s="587">
        <f t="shared" si="224"/>
        <v>0</v>
      </c>
    </row>
    <row r="1441" spans="1:53" s="17" customFormat="1" ht="16.75" hidden="1" customHeight="1" outlineLevel="2">
      <c r="A1441" s="1163">
        <v>402</v>
      </c>
      <c r="B1441" s="1164"/>
      <c r="C1441" s="1165"/>
      <c r="D1441" s="1166"/>
      <c r="E1441" s="587">
        <f t="shared" si="216"/>
        <v>0</v>
      </c>
      <c r="G1441" s="1163">
        <v>402</v>
      </c>
      <c r="H1441" s="1164"/>
      <c r="I1441" s="1165"/>
      <c r="J1441" s="1166"/>
      <c r="K1441" s="587">
        <f t="shared" si="217"/>
        <v>0</v>
      </c>
      <c r="M1441" s="1163">
        <v>402</v>
      </c>
      <c r="N1441" s="1164"/>
      <c r="O1441" s="1165"/>
      <c r="P1441" s="1166"/>
      <c r="Q1441" s="587">
        <f t="shared" si="218"/>
        <v>0</v>
      </c>
      <c r="S1441" s="1163">
        <v>402</v>
      </c>
      <c r="T1441" s="1164"/>
      <c r="U1441" s="1165"/>
      <c r="V1441" s="1166"/>
      <c r="W1441" s="587">
        <f t="shared" si="219"/>
        <v>0</v>
      </c>
      <c r="Y1441" s="1163">
        <v>402</v>
      </c>
      <c r="Z1441" s="1164"/>
      <c r="AA1441" s="1165"/>
      <c r="AB1441" s="1166"/>
      <c r="AC1441" s="587">
        <f t="shared" si="220"/>
        <v>0</v>
      </c>
      <c r="AE1441" s="1163">
        <v>402</v>
      </c>
      <c r="AF1441" s="1164"/>
      <c r="AG1441" s="1165"/>
      <c r="AH1441" s="1166"/>
      <c r="AI1441" s="587">
        <f t="shared" si="221"/>
        <v>0</v>
      </c>
      <c r="AK1441" s="1163">
        <v>402</v>
      </c>
      <c r="AL1441" s="1164"/>
      <c r="AM1441" s="1165"/>
      <c r="AN1441" s="1166"/>
      <c r="AO1441" s="587">
        <f t="shared" si="222"/>
        <v>0</v>
      </c>
      <c r="AQ1441" s="1163">
        <v>402</v>
      </c>
      <c r="AR1441" s="1164"/>
      <c r="AS1441" s="1165"/>
      <c r="AT1441" s="1166"/>
      <c r="AU1441" s="587">
        <f t="shared" si="223"/>
        <v>0</v>
      </c>
      <c r="AW1441" s="1163">
        <v>402</v>
      </c>
      <c r="AX1441" s="1164"/>
      <c r="AY1441" s="1165"/>
      <c r="AZ1441" s="1166"/>
      <c r="BA1441" s="587">
        <f t="shared" si="224"/>
        <v>0</v>
      </c>
    </row>
    <row r="1442" spans="1:53" s="17" customFormat="1" ht="16.75" hidden="1" customHeight="1" outlineLevel="2">
      <c r="A1442" s="1163">
        <v>403</v>
      </c>
      <c r="B1442" s="1164"/>
      <c r="C1442" s="1165"/>
      <c r="D1442" s="1166"/>
      <c r="E1442" s="587">
        <f t="shared" si="216"/>
        <v>0</v>
      </c>
      <c r="G1442" s="1163">
        <v>403</v>
      </c>
      <c r="H1442" s="1164"/>
      <c r="I1442" s="1165"/>
      <c r="J1442" s="1166"/>
      <c r="K1442" s="587">
        <f t="shared" si="217"/>
        <v>0</v>
      </c>
      <c r="M1442" s="1163">
        <v>403</v>
      </c>
      <c r="N1442" s="1164"/>
      <c r="O1442" s="1165"/>
      <c r="P1442" s="1166"/>
      <c r="Q1442" s="587">
        <f t="shared" si="218"/>
        <v>0</v>
      </c>
      <c r="S1442" s="1163">
        <v>403</v>
      </c>
      <c r="T1442" s="1164"/>
      <c r="U1442" s="1165"/>
      <c r="V1442" s="1166"/>
      <c r="W1442" s="587">
        <f t="shared" si="219"/>
        <v>0</v>
      </c>
      <c r="Y1442" s="1163">
        <v>403</v>
      </c>
      <c r="Z1442" s="1164"/>
      <c r="AA1442" s="1165"/>
      <c r="AB1442" s="1166"/>
      <c r="AC1442" s="587">
        <f t="shared" si="220"/>
        <v>0</v>
      </c>
      <c r="AE1442" s="1163">
        <v>403</v>
      </c>
      <c r="AF1442" s="1164"/>
      <c r="AG1442" s="1165"/>
      <c r="AH1442" s="1166"/>
      <c r="AI1442" s="587">
        <f t="shared" si="221"/>
        <v>0</v>
      </c>
      <c r="AK1442" s="1163">
        <v>403</v>
      </c>
      <c r="AL1442" s="1164"/>
      <c r="AM1442" s="1165"/>
      <c r="AN1442" s="1166"/>
      <c r="AO1442" s="587">
        <f t="shared" si="222"/>
        <v>0</v>
      </c>
      <c r="AQ1442" s="1163">
        <v>403</v>
      </c>
      <c r="AR1442" s="1164"/>
      <c r="AS1442" s="1165"/>
      <c r="AT1442" s="1166"/>
      <c r="AU1442" s="587">
        <f t="shared" si="223"/>
        <v>0</v>
      </c>
      <c r="AW1442" s="1163">
        <v>403</v>
      </c>
      <c r="AX1442" s="1164"/>
      <c r="AY1442" s="1165"/>
      <c r="AZ1442" s="1166"/>
      <c r="BA1442" s="587">
        <f t="shared" si="224"/>
        <v>0</v>
      </c>
    </row>
    <row r="1443" spans="1:53" s="17" customFormat="1" ht="16.75" hidden="1" customHeight="1" outlineLevel="2">
      <c r="A1443" s="1163">
        <v>404</v>
      </c>
      <c r="B1443" s="1164"/>
      <c r="C1443" s="1165"/>
      <c r="D1443" s="1166"/>
      <c r="E1443" s="587">
        <f t="shared" si="216"/>
        <v>0</v>
      </c>
      <c r="G1443" s="1163">
        <v>404</v>
      </c>
      <c r="H1443" s="1164"/>
      <c r="I1443" s="1165"/>
      <c r="J1443" s="1166"/>
      <c r="K1443" s="587">
        <f t="shared" si="217"/>
        <v>0</v>
      </c>
      <c r="M1443" s="1163">
        <v>404</v>
      </c>
      <c r="N1443" s="1164"/>
      <c r="O1443" s="1165"/>
      <c r="P1443" s="1166"/>
      <c r="Q1443" s="587">
        <f t="shared" si="218"/>
        <v>0</v>
      </c>
      <c r="S1443" s="1163">
        <v>404</v>
      </c>
      <c r="T1443" s="1164"/>
      <c r="U1443" s="1165"/>
      <c r="V1443" s="1166"/>
      <c r="W1443" s="587">
        <f t="shared" si="219"/>
        <v>0</v>
      </c>
      <c r="Y1443" s="1163">
        <v>404</v>
      </c>
      <c r="Z1443" s="1164"/>
      <c r="AA1443" s="1165"/>
      <c r="AB1443" s="1166"/>
      <c r="AC1443" s="587">
        <f t="shared" si="220"/>
        <v>0</v>
      </c>
      <c r="AE1443" s="1163">
        <v>404</v>
      </c>
      <c r="AF1443" s="1164"/>
      <c r="AG1443" s="1165"/>
      <c r="AH1443" s="1166"/>
      <c r="AI1443" s="587">
        <f t="shared" si="221"/>
        <v>0</v>
      </c>
      <c r="AK1443" s="1163">
        <v>404</v>
      </c>
      <c r="AL1443" s="1164"/>
      <c r="AM1443" s="1165"/>
      <c r="AN1443" s="1166"/>
      <c r="AO1443" s="587">
        <f t="shared" si="222"/>
        <v>0</v>
      </c>
      <c r="AQ1443" s="1163">
        <v>404</v>
      </c>
      <c r="AR1443" s="1164"/>
      <c r="AS1443" s="1165"/>
      <c r="AT1443" s="1166"/>
      <c r="AU1443" s="587">
        <f t="shared" si="223"/>
        <v>0</v>
      </c>
      <c r="AW1443" s="1163">
        <v>404</v>
      </c>
      <c r="AX1443" s="1164"/>
      <c r="AY1443" s="1165"/>
      <c r="AZ1443" s="1166"/>
      <c r="BA1443" s="587">
        <f t="shared" si="224"/>
        <v>0</v>
      </c>
    </row>
    <row r="1444" spans="1:53" s="17" customFormat="1" ht="16.75" hidden="1" customHeight="1" outlineLevel="2">
      <c r="A1444" s="1163">
        <v>405</v>
      </c>
      <c r="B1444" s="1164"/>
      <c r="C1444" s="1165"/>
      <c r="D1444" s="1166"/>
      <c r="E1444" s="587">
        <f t="shared" si="216"/>
        <v>0</v>
      </c>
      <c r="G1444" s="1163">
        <v>405</v>
      </c>
      <c r="H1444" s="1164"/>
      <c r="I1444" s="1165"/>
      <c r="J1444" s="1166"/>
      <c r="K1444" s="587">
        <f t="shared" si="217"/>
        <v>0</v>
      </c>
      <c r="M1444" s="1163">
        <v>405</v>
      </c>
      <c r="N1444" s="1164"/>
      <c r="O1444" s="1165"/>
      <c r="P1444" s="1166"/>
      <c r="Q1444" s="587">
        <f t="shared" si="218"/>
        <v>0</v>
      </c>
      <c r="S1444" s="1163">
        <v>405</v>
      </c>
      <c r="T1444" s="1164"/>
      <c r="U1444" s="1165"/>
      <c r="V1444" s="1166"/>
      <c r="W1444" s="587">
        <f t="shared" si="219"/>
        <v>0</v>
      </c>
      <c r="Y1444" s="1163">
        <v>405</v>
      </c>
      <c r="Z1444" s="1164"/>
      <c r="AA1444" s="1165"/>
      <c r="AB1444" s="1166"/>
      <c r="AC1444" s="587">
        <f t="shared" si="220"/>
        <v>0</v>
      </c>
      <c r="AE1444" s="1163">
        <v>405</v>
      </c>
      <c r="AF1444" s="1164"/>
      <c r="AG1444" s="1165"/>
      <c r="AH1444" s="1166"/>
      <c r="AI1444" s="587">
        <f t="shared" si="221"/>
        <v>0</v>
      </c>
      <c r="AK1444" s="1163">
        <v>405</v>
      </c>
      <c r="AL1444" s="1164"/>
      <c r="AM1444" s="1165"/>
      <c r="AN1444" s="1166"/>
      <c r="AO1444" s="587">
        <f t="shared" si="222"/>
        <v>0</v>
      </c>
      <c r="AQ1444" s="1163">
        <v>405</v>
      </c>
      <c r="AR1444" s="1164"/>
      <c r="AS1444" s="1165"/>
      <c r="AT1444" s="1166"/>
      <c r="AU1444" s="587">
        <f t="shared" si="223"/>
        <v>0</v>
      </c>
      <c r="AW1444" s="1163">
        <v>405</v>
      </c>
      <c r="AX1444" s="1164"/>
      <c r="AY1444" s="1165"/>
      <c r="AZ1444" s="1166"/>
      <c r="BA1444" s="587">
        <f t="shared" si="224"/>
        <v>0</v>
      </c>
    </row>
    <row r="1445" spans="1:53" s="17" customFormat="1" ht="16.75" hidden="1" customHeight="1" outlineLevel="2">
      <c r="A1445" s="1163">
        <v>406</v>
      </c>
      <c r="B1445" s="1164"/>
      <c r="C1445" s="1165"/>
      <c r="D1445" s="1166"/>
      <c r="E1445" s="587">
        <f t="shared" si="216"/>
        <v>0</v>
      </c>
      <c r="G1445" s="1163">
        <v>406</v>
      </c>
      <c r="H1445" s="1164"/>
      <c r="I1445" s="1165"/>
      <c r="J1445" s="1166"/>
      <c r="K1445" s="587">
        <f t="shared" si="217"/>
        <v>0</v>
      </c>
      <c r="M1445" s="1163">
        <v>406</v>
      </c>
      <c r="N1445" s="1164"/>
      <c r="O1445" s="1165"/>
      <c r="P1445" s="1166"/>
      <c r="Q1445" s="587">
        <f t="shared" si="218"/>
        <v>0</v>
      </c>
      <c r="S1445" s="1163">
        <v>406</v>
      </c>
      <c r="T1445" s="1164"/>
      <c r="U1445" s="1165"/>
      <c r="V1445" s="1166"/>
      <c r="W1445" s="587">
        <f t="shared" si="219"/>
        <v>0</v>
      </c>
      <c r="Y1445" s="1163">
        <v>406</v>
      </c>
      <c r="Z1445" s="1164"/>
      <c r="AA1445" s="1165"/>
      <c r="AB1445" s="1166"/>
      <c r="AC1445" s="587">
        <f t="shared" si="220"/>
        <v>0</v>
      </c>
      <c r="AE1445" s="1163">
        <v>406</v>
      </c>
      <c r="AF1445" s="1164"/>
      <c r="AG1445" s="1165"/>
      <c r="AH1445" s="1166"/>
      <c r="AI1445" s="587">
        <f t="shared" si="221"/>
        <v>0</v>
      </c>
      <c r="AK1445" s="1163">
        <v>406</v>
      </c>
      <c r="AL1445" s="1164"/>
      <c r="AM1445" s="1165"/>
      <c r="AN1445" s="1166"/>
      <c r="AO1445" s="587">
        <f t="shared" si="222"/>
        <v>0</v>
      </c>
      <c r="AQ1445" s="1163">
        <v>406</v>
      </c>
      <c r="AR1445" s="1164"/>
      <c r="AS1445" s="1165"/>
      <c r="AT1445" s="1166"/>
      <c r="AU1445" s="587">
        <f t="shared" si="223"/>
        <v>0</v>
      </c>
      <c r="AW1445" s="1163">
        <v>406</v>
      </c>
      <c r="AX1445" s="1164"/>
      <c r="AY1445" s="1165"/>
      <c r="AZ1445" s="1166"/>
      <c r="BA1445" s="587">
        <f t="shared" si="224"/>
        <v>0</v>
      </c>
    </row>
    <row r="1446" spans="1:53" s="17" customFormat="1" ht="16.75" hidden="1" customHeight="1" outlineLevel="2">
      <c r="A1446" s="1163">
        <v>407</v>
      </c>
      <c r="B1446" s="1164"/>
      <c r="C1446" s="1165"/>
      <c r="D1446" s="1166"/>
      <c r="E1446" s="587">
        <f t="shared" si="216"/>
        <v>0</v>
      </c>
      <c r="G1446" s="1163">
        <v>407</v>
      </c>
      <c r="H1446" s="1164"/>
      <c r="I1446" s="1165"/>
      <c r="J1446" s="1166"/>
      <c r="K1446" s="587">
        <f t="shared" si="217"/>
        <v>0</v>
      </c>
      <c r="M1446" s="1163">
        <v>407</v>
      </c>
      <c r="N1446" s="1164"/>
      <c r="O1446" s="1165"/>
      <c r="P1446" s="1166"/>
      <c r="Q1446" s="587">
        <f t="shared" si="218"/>
        <v>0</v>
      </c>
      <c r="S1446" s="1163">
        <v>407</v>
      </c>
      <c r="T1446" s="1164"/>
      <c r="U1446" s="1165"/>
      <c r="V1446" s="1166"/>
      <c r="W1446" s="587">
        <f t="shared" si="219"/>
        <v>0</v>
      </c>
      <c r="Y1446" s="1163">
        <v>407</v>
      </c>
      <c r="Z1446" s="1164"/>
      <c r="AA1446" s="1165"/>
      <c r="AB1446" s="1166"/>
      <c r="AC1446" s="587">
        <f t="shared" si="220"/>
        <v>0</v>
      </c>
      <c r="AE1446" s="1163">
        <v>407</v>
      </c>
      <c r="AF1446" s="1164"/>
      <c r="AG1446" s="1165"/>
      <c r="AH1446" s="1166"/>
      <c r="AI1446" s="587">
        <f t="shared" si="221"/>
        <v>0</v>
      </c>
      <c r="AK1446" s="1163">
        <v>407</v>
      </c>
      <c r="AL1446" s="1164"/>
      <c r="AM1446" s="1165"/>
      <c r="AN1446" s="1166"/>
      <c r="AO1446" s="587">
        <f t="shared" si="222"/>
        <v>0</v>
      </c>
      <c r="AQ1446" s="1163">
        <v>407</v>
      </c>
      <c r="AR1446" s="1164"/>
      <c r="AS1446" s="1165"/>
      <c r="AT1446" s="1166"/>
      <c r="AU1446" s="587">
        <f t="shared" si="223"/>
        <v>0</v>
      </c>
      <c r="AW1446" s="1163">
        <v>407</v>
      </c>
      <c r="AX1446" s="1164"/>
      <c r="AY1446" s="1165"/>
      <c r="AZ1446" s="1166"/>
      <c r="BA1446" s="587">
        <f t="shared" si="224"/>
        <v>0</v>
      </c>
    </row>
    <row r="1447" spans="1:53" s="17" customFormat="1" ht="16.75" hidden="1" customHeight="1" outlineLevel="2">
      <c r="A1447" s="1163">
        <v>408</v>
      </c>
      <c r="B1447" s="1164"/>
      <c r="C1447" s="1165"/>
      <c r="D1447" s="1166"/>
      <c r="E1447" s="587">
        <f t="shared" si="216"/>
        <v>0</v>
      </c>
      <c r="G1447" s="1163">
        <v>408</v>
      </c>
      <c r="H1447" s="1164"/>
      <c r="I1447" s="1165"/>
      <c r="J1447" s="1166"/>
      <c r="K1447" s="587">
        <f t="shared" si="217"/>
        <v>0</v>
      </c>
      <c r="M1447" s="1163">
        <v>408</v>
      </c>
      <c r="N1447" s="1164"/>
      <c r="O1447" s="1165"/>
      <c r="P1447" s="1166"/>
      <c r="Q1447" s="587">
        <f t="shared" si="218"/>
        <v>0</v>
      </c>
      <c r="S1447" s="1163">
        <v>408</v>
      </c>
      <c r="T1447" s="1164"/>
      <c r="U1447" s="1165"/>
      <c r="V1447" s="1166"/>
      <c r="W1447" s="587">
        <f t="shared" si="219"/>
        <v>0</v>
      </c>
      <c r="Y1447" s="1163">
        <v>408</v>
      </c>
      <c r="Z1447" s="1164"/>
      <c r="AA1447" s="1165"/>
      <c r="AB1447" s="1166"/>
      <c r="AC1447" s="587">
        <f t="shared" si="220"/>
        <v>0</v>
      </c>
      <c r="AE1447" s="1163">
        <v>408</v>
      </c>
      <c r="AF1447" s="1164"/>
      <c r="AG1447" s="1165"/>
      <c r="AH1447" s="1166"/>
      <c r="AI1447" s="587">
        <f t="shared" si="221"/>
        <v>0</v>
      </c>
      <c r="AK1447" s="1163">
        <v>408</v>
      </c>
      <c r="AL1447" s="1164"/>
      <c r="AM1447" s="1165"/>
      <c r="AN1447" s="1166"/>
      <c r="AO1447" s="587">
        <f t="shared" si="222"/>
        <v>0</v>
      </c>
      <c r="AQ1447" s="1163">
        <v>408</v>
      </c>
      <c r="AR1447" s="1164"/>
      <c r="AS1447" s="1165"/>
      <c r="AT1447" s="1166"/>
      <c r="AU1447" s="587">
        <f t="shared" si="223"/>
        <v>0</v>
      </c>
      <c r="AW1447" s="1163">
        <v>408</v>
      </c>
      <c r="AX1447" s="1164"/>
      <c r="AY1447" s="1165"/>
      <c r="AZ1447" s="1166"/>
      <c r="BA1447" s="587">
        <f t="shared" si="224"/>
        <v>0</v>
      </c>
    </row>
    <row r="1448" spans="1:53" s="17" customFormat="1" ht="16.75" hidden="1" customHeight="1" outlineLevel="2">
      <c r="A1448" s="1163">
        <v>409</v>
      </c>
      <c r="B1448" s="1164"/>
      <c r="C1448" s="1165"/>
      <c r="D1448" s="1166"/>
      <c r="E1448" s="587">
        <f t="shared" si="216"/>
        <v>0</v>
      </c>
      <c r="G1448" s="1163">
        <v>409</v>
      </c>
      <c r="H1448" s="1164"/>
      <c r="I1448" s="1165"/>
      <c r="J1448" s="1166"/>
      <c r="K1448" s="587">
        <f t="shared" si="217"/>
        <v>0</v>
      </c>
      <c r="M1448" s="1163">
        <v>409</v>
      </c>
      <c r="N1448" s="1164"/>
      <c r="O1448" s="1165"/>
      <c r="P1448" s="1166"/>
      <c r="Q1448" s="587">
        <f t="shared" si="218"/>
        <v>0</v>
      </c>
      <c r="S1448" s="1163">
        <v>409</v>
      </c>
      <c r="T1448" s="1164"/>
      <c r="U1448" s="1165"/>
      <c r="V1448" s="1166"/>
      <c r="W1448" s="587">
        <f t="shared" si="219"/>
        <v>0</v>
      </c>
      <c r="Y1448" s="1163">
        <v>409</v>
      </c>
      <c r="Z1448" s="1164"/>
      <c r="AA1448" s="1165"/>
      <c r="AB1448" s="1166"/>
      <c r="AC1448" s="587">
        <f t="shared" si="220"/>
        <v>0</v>
      </c>
      <c r="AE1448" s="1163">
        <v>409</v>
      </c>
      <c r="AF1448" s="1164"/>
      <c r="AG1448" s="1165"/>
      <c r="AH1448" s="1166"/>
      <c r="AI1448" s="587">
        <f t="shared" si="221"/>
        <v>0</v>
      </c>
      <c r="AK1448" s="1163">
        <v>409</v>
      </c>
      <c r="AL1448" s="1164"/>
      <c r="AM1448" s="1165"/>
      <c r="AN1448" s="1166"/>
      <c r="AO1448" s="587">
        <f t="shared" si="222"/>
        <v>0</v>
      </c>
      <c r="AQ1448" s="1163">
        <v>409</v>
      </c>
      <c r="AR1448" s="1164"/>
      <c r="AS1448" s="1165"/>
      <c r="AT1448" s="1166"/>
      <c r="AU1448" s="587">
        <f t="shared" si="223"/>
        <v>0</v>
      </c>
      <c r="AW1448" s="1163">
        <v>409</v>
      </c>
      <c r="AX1448" s="1164"/>
      <c r="AY1448" s="1165"/>
      <c r="AZ1448" s="1166"/>
      <c r="BA1448" s="587">
        <f t="shared" si="224"/>
        <v>0</v>
      </c>
    </row>
    <row r="1449" spans="1:53" s="17" customFormat="1" ht="16.75" hidden="1" customHeight="1" outlineLevel="2">
      <c r="A1449" s="1163">
        <v>410</v>
      </c>
      <c r="B1449" s="1164"/>
      <c r="C1449" s="1165"/>
      <c r="D1449" s="1166"/>
      <c r="E1449" s="587">
        <f t="shared" si="216"/>
        <v>0</v>
      </c>
      <c r="G1449" s="1163">
        <v>410</v>
      </c>
      <c r="H1449" s="1164"/>
      <c r="I1449" s="1165"/>
      <c r="J1449" s="1166"/>
      <c r="K1449" s="587">
        <f t="shared" si="217"/>
        <v>0</v>
      </c>
      <c r="M1449" s="1163">
        <v>410</v>
      </c>
      <c r="N1449" s="1164"/>
      <c r="O1449" s="1165"/>
      <c r="P1449" s="1166"/>
      <c r="Q1449" s="587">
        <f t="shared" si="218"/>
        <v>0</v>
      </c>
      <c r="S1449" s="1163">
        <v>410</v>
      </c>
      <c r="T1449" s="1164"/>
      <c r="U1449" s="1165"/>
      <c r="V1449" s="1166"/>
      <c r="W1449" s="587">
        <f t="shared" si="219"/>
        <v>0</v>
      </c>
      <c r="Y1449" s="1163">
        <v>410</v>
      </c>
      <c r="Z1449" s="1164"/>
      <c r="AA1449" s="1165"/>
      <c r="AB1449" s="1166"/>
      <c r="AC1449" s="587">
        <f t="shared" si="220"/>
        <v>0</v>
      </c>
      <c r="AE1449" s="1163">
        <v>410</v>
      </c>
      <c r="AF1449" s="1164"/>
      <c r="AG1449" s="1165"/>
      <c r="AH1449" s="1166"/>
      <c r="AI1449" s="587">
        <f t="shared" si="221"/>
        <v>0</v>
      </c>
      <c r="AK1449" s="1163">
        <v>410</v>
      </c>
      <c r="AL1449" s="1164"/>
      <c r="AM1449" s="1165"/>
      <c r="AN1449" s="1166"/>
      <c r="AO1449" s="587">
        <f t="shared" si="222"/>
        <v>0</v>
      </c>
      <c r="AQ1449" s="1163">
        <v>410</v>
      </c>
      <c r="AR1449" s="1164"/>
      <c r="AS1449" s="1165"/>
      <c r="AT1449" s="1166"/>
      <c r="AU1449" s="587">
        <f t="shared" si="223"/>
        <v>0</v>
      </c>
      <c r="AW1449" s="1163">
        <v>410</v>
      </c>
      <c r="AX1449" s="1164"/>
      <c r="AY1449" s="1165"/>
      <c r="AZ1449" s="1166"/>
      <c r="BA1449" s="587">
        <f t="shared" si="224"/>
        <v>0</v>
      </c>
    </row>
    <row r="1450" spans="1:53" s="17" customFormat="1" ht="16.75" hidden="1" customHeight="1" outlineLevel="2">
      <c r="A1450" s="1163">
        <v>411</v>
      </c>
      <c r="B1450" s="1164"/>
      <c r="C1450" s="1165"/>
      <c r="D1450" s="1166"/>
      <c r="E1450" s="587">
        <f t="shared" si="216"/>
        <v>0</v>
      </c>
      <c r="G1450" s="1163">
        <v>411</v>
      </c>
      <c r="H1450" s="1164"/>
      <c r="I1450" s="1165"/>
      <c r="J1450" s="1166"/>
      <c r="K1450" s="587">
        <f t="shared" si="217"/>
        <v>0</v>
      </c>
      <c r="M1450" s="1163">
        <v>411</v>
      </c>
      <c r="N1450" s="1164"/>
      <c r="O1450" s="1165"/>
      <c r="P1450" s="1166"/>
      <c r="Q1450" s="587">
        <f t="shared" si="218"/>
        <v>0</v>
      </c>
      <c r="S1450" s="1163">
        <v>411</v>
      </c>
      <c r="T1450" s="1164"/>
      <c r="U1450" s="1165"/>
      <c r="V1450" s="1166"/>
      <c r="W1450" s="587">
        <f t="shared" si="219"/>
        <v>0</v>
      </c>
      <c r="Y1450" s="1163">
        <v>411</v>
      </c>
      <c r="Z1450" s="1164"/>
      <c r="AA1450" s="1165"/>
      <c r="AB1450" s="1166"/>
      <c r="AC1450" s="587">
        <f t="shared" si="220"/>
        <v>0</v>
      </c>
      <c r="AE1450" s="1163">
        <v>411</v>
      </c>
      <c r="AF1450" s="1164"/>
      <c r="AG1450" s="1165"/>
      <c r="AH1450" s="1166"/>
      <c r="AI1450" s="587">
        <f t="shared" si="221"/>
        <v>0</v>
      </c>
      <c r="AK1450" s="1163">
        <v>411</v>
      </c>
      <c r="AL1450" s="1164"/>
      <c r="AM1450" s="1165"/>
      <c r="AN1450" s="1166"/>
      <c r="AO1450" s="587">
        <f t="shared" si="222"/>
        <v>0</v>
      </c>
      <c r="AQ1450" s="1163">
        <v>411</v>
      </c>
      <c r="AR1450" s="1164"/>
      <c r="AS1450" s="1165"/>
      <c r="AT1450" s="1166"/>
      <c r="AU1450" s="587">
        <f t="shared" si="223"/>
        <v>0</v>
      </c>
      <c r="AW1450" s="1163">
        <v>411</v>
      </c>
      <c r="AX1450" s="1164"/>
      <c r="AY1450" s="1165"/>
      <c r="AZ1450" s="1166"/>
      <c r="BA1450" s="587">
        <f t="shared" si="224"/>
        <v>0</v>
      </c>
    </row>
    <row r="1451" spans="1:53" s="17" customFormat="1" ht="16.75" hidden="1" customHeight="1" outlineLevel="2">
      <c r="A1451" s="1163">
        <v>412</v>
      </c>
      <c r="B1451" s="1164"/>
      <c r="C1451" s="1165"/>
      <c r="D1451" s="1166"/>
      <c r="E1451" s="587">
        <f t="shared" si="216"/>
        <v>0</v>
      </c>
      <c r="G1451" s="1163">
        <v>412</v>
      </c>
      <c r="H1451" s="1164"/>
      <c r="I1451" s="1165"/>
      <c r="J1451" s="1166"/>
      <c r="K1451" s="587">
        <f t="shared" si="217"/>
        <v>0</v>
      </c>
      <c r="M1451" s="1163">
        <v>412</v>
      </c>
      <c r="N1451" s="1164"/>
      <c r="O1451" s="1165"/>
      <c r="P1451" s="1166"/>
      <c r="Q1451" s="587">
        <f t="shared" si="218"/>
        <v>0</v>
      </c>
      <c r="S1451" s="1163">
        <v>412</v>
      </c>
      <c r="T1451" s="1164"/>
      <c r="U1451" s="1165"/>
      <c r="V1451" s="1166"/>
      <c r="W1451" s="587">
        <f t="shared" si="219"/>
        <v>0</v>
      </c>
      <c r="Y1451" s="1163">
        <v>412</v>
      </c>
      <c r="Z1451" s="1164"/>
      <c r="AA1451" s="1165"/>
      <c r="AB1451" s="1166"/>
      <c r="AC1451" s="587">
        <f t="shared" si="220"/>
        <v>0</v>
      </c>
      <c r="AE1451" s="1163">
        <v>412</v>
      </c>
      <c r="AF1451" s="1164"/>
      <c r="AG1451" s="1165"/>
      <c r="AH1451" s="1166"/>
      <c r="AI1451" s="587">
        <f t="shared" si="221"/>
        <v>0</v>
      </c>
      <c r="AK1451" s="1163">
        <v>412</v>
      </c>
      <c r="AL1451" s="1164"/>
      <c r="AM1451" s="1165"/>
      <c r="AN1451" s="1166"/>
      <c r="AO1451" s="587">
        <f t="shared" si="222"/>
        <v>0</v>
      </c>
      <c r="AQ1451" s="1163">
        <v>412</v>
      </c>
      <c r="AR1451" s="1164"/>
      <c r="AS1451" s="1165"/>
      <c r="AT1451" s="1166"/>
      <c r="AU1451" s="587">
        <f t="shared" si="223"/>
        <v>0</v>
      </c>
      <c r="AW1451" s="1163">
        <v>412</v>
      </c>
      <c r="AX1451" s="1164"/>
      <c r="AY1451" s="1165"/>
      <c r="AZ1451" s="1166"/>
      <c r="BA1451" s="587">
        <f t="shared" si="224"/>
        <v>0</v>
      </c>
    </row>
    <row r="1452" spans="1:53" s="17" customFormat="1" ht="16.75" hidden="1" customHeight="1" outlineLevel="2">
      <c r="A1452" s="1163">
        <v>413</v>
      </c>
      <c r="B1452" s="1164"/>
      <c r="C1452" s="1165"/>
      <c r="D1452" s="1166"/>
      <c r="E1452" s="587">
        <f t="shared" si="216"/>
        <v>0</v>
      </c>
      <c r="G1452" s="1163">
        <v>413</v>
      </c>
      <c r="H1452" s="1164"/>
      <c r="I1452" s="1165"/>
      <c r="J1452" s="1166"/>
      <c r="K1452" s="587">
        <f t="shared" si="217"/>
        <v>0</v>
      </c>
      <c r="M1452" s="1163">
        <v>413</v>
      </c>
      <c r="N1452" s="1164"/>
      <c r="O1452" s="1165"/>
      <c r="P1452" s="1166"/>
      <c r="Q1452" s="587">
        <f t="shared" si="218"/>
        <v>0</v>
      </c>
      <c r="S1452" s="1163">
        <v>413</v>
      </c>
      <c r="T1452" s="1164"/>
      <c r="U1452" s="1165"/>
      <c r="V1452" s="1166"/>
      <c r="W1452" s="587">
        <f t="shared" si="219"/>
        <v>0</v>
      </c>
      <c r="Y1452" s="1163">
        <v>413</v>
      </c>
      <c r="Z1452" s="1164"/>
      <c r="AA1452" s="1165"/>
      <c r="AB1452" s="1166"/>
      <c r="AC1452" s="587">
        <f t="shared" si="220"/>
        <v>0</v>
      </c>
      <c r="AE1452" s="1163">
        <v>413</v>
      </c>
      <c r="AF1452" s="1164"/>
      <c r="AG1452" s="1165"/>
      <c r="AH1452" s="1166"/>
      <c r="AI1452" s="587">
        <f t="shared" si="221"/>
        <v>0</v>
      </c>
      <c r="AK1452" s="1163">
        <v>413</v>
      </c>
      <c r="AL1452" s="1164"/>
      <c r="AM1452" s="1165"/>
      <c r="AN1452" s="1166"/>
      <c r="AO1452" s="587">
        <f t="shared" si="222"/>
        <v>0</v>
      </c>
      <c r="AQ1452" s="1163">
        <v>413</v>
      </c>
      <c r="AR1452" s="1164"/>
      <c r="AS1452" s="1165"/>
      <c r="AT1452" s="1166"/>
      <c r="AU1452" s="587">
        <f t="shared" si="223"/>
        <v>0</v>
      </c>
      <c r="AW1452" s="1163">
        <v>413</v>
      </c>
      <c r="AX1452" s="1164"/>
      <c r="AY1452" s="1165"/>
      <c r="AZ1452" s="1166"/>
      <c r="BA1452" s="587">
        <f t="shared" si="224"/>
        <v>0</v>
      </c>
    </row>
    <row r="1453" spans="1:53" s="17" customFormat="1" ht="16.75" hidden="1" customHeight="1" outlineLevel="2">
      <c r="A1453" s="1163">
        <v>414</v>
      </c>
      <c r="B1453" s="1164"/>
      <c r="C1453" s="1165"/>
      <c r="D1453" s="1166"/>
      <c r="E1453" s="587">
        <f t="shared" si="216"/>
        <v>0</v>
      </c>
      <c r="G1453" s="1163">
        <v>414</v>
      </c>
      <c r="H1453" s="1164"/>
      <c r="I1453" s="1165"/>
      <c r="J1453" s="1166"/>
      <c r="K1453" s="587">
        <f t="shared" si="217"/>
        <v>0</v>
      </c>
      <c r="M1453" s="1163">
        <v>414</v>
      </c>
      <c r="N1453" s="1164"/>
      <c r="O1453" s="1165"/>
      <c r="P1453" s="1166"/>
      <c r="Q1453" s="587">
        <f t="shared" si="218"/>
        <v>0</v>
      </c>
      <c r="S1453" s="1163">
        <v>414</v>
      </c>
      <c r="T1453" s="1164"/>
      <c r="U1453" s="1165"/>
      <c r="V1453" s="1166"/>
      <c r="W1453" s="587">
        <f t="shared" si="219"/>
        <v>0</v>
      </c>
      <c r="Y1453" s="1163">
        <v>414</v>
      </c>
      <c r="Z1453" s="1164"/>
      <c r="AA1453" s="1165"/>
      <c r="AB1453" s="1166"/>
      <c r="AC1453" s="587">
        <f t="shared" si="220"/>
        <v>0</v>
      </c>
      <c r="AE1453" s="1163">
        <v>414</v>
      </c>
      <c r="AF1453" s="1164"/>
      <c r="AG1453" s="1165"/>
      <c r="AH1453" s="1166"/>
      <c r="AI1453" s="587">
        <f t="shared" si="221"/>
        <v>0</v>
      </c>
      <c r="AK1453" s="1163">
        <v>414</v>
      </c>
      <c r="AL1453" s="1164"/>
      <c r="AM1453" s="1165"/>
      <c r="AN1453" s="1166"/>
      <c r="AO1453" s="587">
        <f t="shared" si="222"/>
        <v>0</v>
      </c>
      <c r="AQ1453" s="1163">
        <v>414</v>
      </c>
      <c r="AR1453" s="1164"/>
      <c r="AS1453" s="1165"/>
      <c r="AT1453" s="1166"/>
      <c r="AU1453" s="587">
        <f t="shared" si="223"/>
        <v>0</v>
      </c>
      <c r="AW1453" s="1163">
        <v>414</v>
      </c>
      <c r="AX1453" s="1164"/>
      <c r="AY1453" s="1165"/>
      <c r="AZ1453" s="1166"/>
      <c r="BA1453" s="587">
        <f t="shared" si="224"/>
        <v>0</v>
      </c>
    </row>
    <row r="1454" spans="1:53" s="17" customFormat="1" ht="16.75" hidden="1" customHeight="1" outlineLevel="2">
      <c r="A1454" s="1163">
        <v>415</v>
      </c>
      <c r="B1454" s="1164"/>
      <c r="C1454" s="1165"/>
      <c r="D1454" s="1166"/>
      <c r="E1454" s="587">
        <f t="shared" si="216"/>
        <v>0</v>
      </c>
      <c r="G1454" s="1163">
        <v>415</v>
      </c>
      <c r="H1454" s="1164"/>
      <c r="I1454" s="1165"/>
      <c r="J1454" s="1166"/>
      <c r="K1454" s="587">
        <f t="shared" si="217"/>
        <v>0</v>
      </c>
      <c r="M1454" s="1163">
        <v>415</v>
      </c>
      <c r="N1454" s="1164"/>
      <c r="O1454" s="1165"/>
      <c r="P1454" s="1166"/>
      <c r="Q1454" s="587">
        <f t="shared" si="218"/>
        <v>0</v>
      </c>
      <c r="S1454" s="1163">
        <v>415</v>
      </c>
      <c r="T1454" s="1164"/>
      <c r="U1454" s="1165"/>
      <c r="V1454" s="1166"/>
      <c r="W1454" s="587">
        <f t="shared" si="219"/>
        <v>0</v>
      </c>
      <c r="Y1454" s="1163">
        <v>415</v>
      </c>
      <c r="Z1454" s="1164"/>
      <c r="AA1454" s="1165"/>
      <c r="AB1454" s="1166"/>
      <c r="AC1454" s="587">
        <f t="shared" si="220"/>
        <v>0</v>
      </c>
      <c r="AE1454" s="1163">
        <v>415</v>
      </c>
      <c r="AF1454" s="1164"/>
      <c r="AG1454" s="1165"/>
      <c r="AH1454" s="1166"/>
      <c r="AI1454" s="587">
        <f t="shared" si="221"/>
        <v>0</v>
      </c>
      <c r="AK1454" s="1163">
        <v>415</v>
      </c>
      <c r="AL1454" s="1164"/>
      <c r="AM1454" s="1165"/>
      <c r="AN1454" s="1166"/>
      <c r="AO1454" s="587">
        <f t="shared" si="222"/>
        <v>0</v>
      </c>
      <c r="AQ1454" s="1163">
        <v>415</v>
      </c>
      <c r="AR1454" s="1164"/>
      <c r="AS1454" s="1165"/>
      <c r="AT1454" s="1166"/>
      <c r="AU1454" s="587">
        <f t="shared" si="223"/>
        <v>0</v>
      </c>
      <c r="AW1454" s="1163">
        <v>415</v>
      </c>
      <c r="AX1454" s="1164"/>
      <c r="AY1454" s="1165"/>
      <c r="AZ1454" s="1166"/>
      <c r="BA1454" s="587">
        <f t="shared" si="224"/>
        <v>0</v>
      </c>
    </row>
    <row r="1455" spans="1:53" s="17" customFormat="1" ht="16.75" hidden="1" customHeight="1" outlineLevel="2">
      <c r="A1455" s="1163">
        <v>416</v>
      </c>
      <c r="B1455" s="1164"/>
      <c r="C1455" s="1165"/>
      <c r="D1455" s="1166"/>
      <c r="E1455" s="587">
        <f t="shared" si="216"/>
        <v>0</v>
      </c>
      <c r="G1455" s="1163">
        <v>416</v>
      </c>
      <c r="H1455" s="1164"/>
      <c r="I1455" s="1165"/>
      <c r="J1455" s="1166"/>
      <c r="K1455" s="587">
        <f t="shared" si="217"/>
        <v>0</v>
      </c>
      <c r="M1455" s="1163">
        <v>416</v>
      </c>
      <c r="N1455" s="1164"/>
      <c r="O1455" s="1165"/>
      <c r="P1455" s="1166"/>
      <c r="Q1455" s="587">
        <f t="shared" si="218"/>
        <v>0</v>
      </c>
      <c r="S1455" s="1163">
        <v>416</v>
      </c>
      <c r="T1455" s="1164"/>
      <c r="U1455" s="1165"/>
      <c r="V1455" s="1166"/>
      <c r="W1455" s="587">
        <f t="shared" si="219"/>
        <v>0</v>
      </c>
      <c r="Y1455" s="1163">
        <v>416</v>
      </c>
      <c r="Z1455" s="1164"/>
      <c r="AA1455" s="1165"/>
      <c r="AB1455" s="1166"/>
      <c r="AC1455" s="587">
        <f t="shared" si="220"/>
        <v>0</v>
      </c>
      <c r="AE1455" s="1163">
        <v>416</v>
      </c>
      <c r="AF1455" s="1164"/>
      <c r="AG1455" s="1165"/>
      <c r="AH1455" s="1166"/>
      <c r="AI1455" s="587">
        <f t="shared" si="221"/>
        <v>0</v>
      </c>
      <c r="AK1455" s="1163">
        <v>416</v>
      </c>
      <c r="AL1455" s="1164"/>
      <c r="AM1455" s="1165"/>
      <c r="AN1455" s="1166"/>
      <c r="AO1455" s="587">
        <f t="shared" si="222"/>
        <v>0</v>
      </c>
      <c r="AQ1455" s="1163">
        <v>416</v>
      </c>
      <c r="AR1455" s="1164"/>
      <c r="AS1455" s="1165"/>
      <c r="AT1455" s="1166"/>
      <c r="AU1455" s="587">
        <f t="shared" si="223"/>
        <v>0</v>
      </c>
      <c r="AW1455" s="1163">
        <v>416</v>
      </c>
      <c r="AX1455" s="1164"/>
      <c r="AY1455" s="1165"/>
      <c r="AZ1455" s="1166"/>
      <c r="BA1455" s="587">
        <f t="shared" si="224"/>
        <v>0</v>
      </c>
    </row>
    <row r="1456" spans="1:53" s="17" customFormat="1" ht="16.75" hidden="1" customHeight="1" outlineLevel="2">
      <c r="A1456" s="1163">
        <v>417</v>
      </c>
      <c r="B1456" s="1164"/>
      <c r="C1456" s="1165"/>
      <c r="D1456" s="1166"/>
      <c r="E1456" s="587">
        <f t="shared" si="216"/>
        <v>0</v>
      </c>
      <c r="G1456" s="1163">
        <v>417</v>
      </c>
      <c r="H1456" s="1164"/>
      <c r="I1456" s="1165"/>
      <c r="J1456" s="1166"/>
      <c r="K1456" s="587">
        <f t="shared" si="217"/>
        <v>0</v>
      </c>
      <c r="M1456" s="1163">
        <v>417</v>
      </c>
      <c r="N1456" s="1164"/>
      <c r="O1456" s="1165"/>
      <c r="P1456" s="1166"/>
      <c r="Q1456" s="587">
        <f t="shared" si="218"/>
        <v>0</v>
      </c>
      <c r="S1456" s="1163">
        <v>417</v>
      </c>
      <c r="T1456" s="1164"/>
      <c r="U1456" s="1165"/>
      <c r="V1456" s="1166"/>
      <c r="W1456" s="587">
        <f t="shared" si="219"/>
        <v>0</v>
      </c>
      <c r="Y1456" s="1163">
        <v>417</v>
      </c>
      <c r="Z1456" s="1164"/>
      <c r="AA1456" s="1165"/>
      <c r="AB1456" s="1166"/>
      <c r="AC1456" s="587">
        <f t="shared" si="220"/>
        <v>0</v>
      </c>
      <c r="AE1456" s="1163">
        <v>417</v>
      </c>
      <c r="AF1456" s="1164"/>
      <c r="AG1456" s="1165"/>
      <c r="AH1456" s="1166"/>
      <c r="AI1456" s="587">
        <f t="shared" si="221"/>
        <v>0</v>
      </c>
      <c r="AK1456" s="1163">
        <v>417</v>
      </c>
      <c r="AL1456" s="1164"/>
      <c r="AM1456" s="1165"/>
      <c r="AN1456" s="1166"/>
      <c r="AO1456" s="587">
        <f t="shared" si="222"/>
        <v>0</v>
      </c>
      <c r="AQ1456" s="1163">
        <v>417</v>
      </c>
      <c r="AR1456" s="1164"/>
      <c r="AS1456" s="1165"/>
      <c r="AT1456" s="1166"/>
      <c r="AU1456" s="587">
        <f t="shared" si="223"/>
        <v>0</v>
      </c>
      <c r="AW1456" s="1163">
        <v>417</v>
      </c>
      <c r="AX1456" s="1164"/>
      <c r="AY1456" s="1165"/>
      <c r="AZ1456" s="1166"/>
      <c r="BA1456" s="587">
        <f t="shared" si="224"/>
        <v>0</v>
      </c>
    </row>
    <row r="1457" spans="1:53" s="17" customFormat="1" ht="16.75" hidden="1" customHeight="1" outlineLevel="2">
      <c r="A1457" s="1163">
        <v>418</v>
      </c>
      <c r="B1457" s="1164"/>
      <c r="C1457" s="1165"/>
      <c r="D1457" s="1166"/>
      <c r="E1457" s="587">
        <f t="shared" si="216"/>
        <v>0</v>
      </c>
      <c r="G1457" s="1163">
        <v>418</v>
      </c>
      <c r="H1457" s="1164"/>
      <c r="I1457" s="1165"/>
      <c r="J1457" s="1166"/>
      <c r="K1457" s="587">
        <f t="shared" si="217"/>
        <v>0</v>
      </c>
      <c r="M1457" s="1163">
        <v>418</v>
      </c>
      <c r="N1457" s="1164"/>
      <c r="O1457" s="1165"/>
      <c r="P1457" s="1166"/>
      <c r="Q1457" s="587">
        <f t="shared" si="218"/>
        <v>0</v>
      </c>
      <c r="S1457" s="1163">
        <v>418</v>
      </c>
      <c r="T1457" s="1164"/>
      <c r="U1457" s="1165"/>
      <c r="V1457" s="1166"/>
      <c r="W1457" s="587">
        <f t="shared" si="219"/>
        <v>0</v>
      </c>
      <c r="Y1457" s="1163">
        <v>418</v>
      </c>
      <c r="Z1457" s="1164"/>
      <c r="AA1457" s="1165"/>
      <c r="AB1457" s="1166"/>
      <c r="AC1457" s="587">
        <f t="shared" si="220"/>
        <v>0</v>
      </c>
      <c r="AE1457" s="1163">
        <v>418</v>
      </c>
      <c r="AF1457" s="1164"/>
      <c r="AG1457" s="1165"/>
      <c r="AH1457" s="1166"/>
      <c r="AI1457" s="587">
        <f t="shared" si="221"/>
        <v>0</v>
      </c>
      <c r="AK1457" s="1163">
        <v>418</v>
      </c>
      <c r="AL1457" s="1164"/>
      <c r="AM1457" s="1165"/>
      <c r="AN1457" s="1166"/>
      <c r="AO1457" s="587">
        <f t="shared" si="222"/>
        <v>0</v>
      </c>
      <c r="AQ1457" s="1163">
        <v>418</v>
      </c>
      <c r="AR1457" s="1164"/>
      <c r="AS1457" s="1165"/>
      <c r="AT1457" s="1166"/>
      <c r="AU1457" s="587">
        <f t="shared" si="223"/>
        <v>0</v>
      </c>
      <c r="AW1457" s="1163">
        <v>418</v>
      </c>
      <c r="AX1457" s="1164"/>
      <c r="AY1457" s="1165"/>
      <c r="AZ1457" s="1166"/>
      <c r="BA1457" s="587">
        <f t="shared" si="224"/>
        <v>0</v>
      </c>
    </row>
    <row r="1458" spans="1:53" s="17" customFormat="1" ht="16.75" hidden="1" customHeight="1" outlineLevel="2">
      <c r="A1458" s="1163">
        <v>419</v>
      </c>
      <c r="B1458" s="1164"/>
      <c r="C1458" s="1165"/>
      <c r="D1458" s="1166"/>
      <c r="E1458" s="587">
        <f t="shared" si="216"/>
        <v>0</v>
      </c>
      <c r="G1458" s="1163">
        <v>419</v>
      </c>
      <c r="H1458" s="1164"/>
      <c r="I1458" s="1165"/>
      <c r="J1458" s="1166"/>
      <c r="K1458" s="587">
        <f t="shared" si="217"/>
        <v>0</v>
      </c>
      <c r="M1458" s="1163">
        <v>419</v>
      </c>
      <c r="N1458" s="1164"/>
      <c r="O1458" s="1165"/>
      <c r="P1458" s="1166"/>
      <c r="Q1458" s="587">
        <f t="shared" si="218"/>
        <v>0</v>
      </c>
      <c r="S1458" s="1163">
        <v>419</v>
      </c>
      <c r="T1458" s="1164"/>
      <c r="U1458" s="1165"/>
      <c r="V1458" s="1166"/>
      <c r="W1458" s="587">
        <f t="shared" si="219"/>
        <v>0</v>
      </c>
      <c r="Y1458" s="1163">
        <v>419</v>
      </c>
      <c r="Z1458" s="1164"/>
      <c r="AA1458" s="1165"/>
      <c r="AB1458" s="1166"/>
      <c r="AC1458" s="587">
        <f t="shared" si="220"/>
        <v>0</v>
      </c>
      <c r="AE1458" s="1163">
        <v>419</v>
      </c>
      <c r="AF1458" s="1164"/>
      <c r="AG1458" s="1165"/>
      <c r="AH1458" s="1166"/>
      <c r="AI1458" s="587">
        <f t="shared" si="221"/>
        <v>0</v>
      </c>
      <c r="AK1458" s="1163">
        <v>419</v>
      </c>
      <c r="AL1458" s="1164"/>
      <c r="AM1458" s="1165"/>
      <c r="AN1458" s="1166"/>
      <c r="AO1458" s="587">
        <f t="shared" si="222"/>
        <v>0</v>
      </c>
      <c r="AQ1458" s="1163">
        <v>419</v>
      </c>
      <c r="AR1458" s="1164"/>
      <c r="AS1458" s="1165"/>
      <c r="AT1458" s="1166"/>
      <c r="AU1458" s="587">
        <f t="shared" si="223"/>
        <v>0</v>
      </c>
      <c r="AW1458" s="1163">
        <v>419</v>
      </c>
      <c r="AX1458" s="1164"/>
      <c r="AY1458" s="1165"/>
      <c r="AZ1458" s="1166"/>
      <c r="BA1458" s="587">
        <f t="shared" si="224"/>
        <v>0</v>
      </c>
    </row>
    <row r="1459" spans="1:53" s="17" customFormat="1" ht="16.75" hidden="1" customHeight="1" outlineLevel="2">
      <c r="A1459" s="1163">
        <v>420</v>
      </c>
      <c r="B1459" s="1164"/>
      <c r="C1459" s="1165"/>
      <c r="D1459" s="1166"/>
      <c r="E1459" s="587">
        <f t="shared" si="216"/>
        <v>0</v>
      </c>
      <c r="G1459" s="1163">
        <v>420</v>
      </c>
      <c r="H1459" s="1164"/>
      <c r="I1459" s="1165"/>
      <c r="J1459" s="1166"/>
      <c r="K1459" s="587">
        <f t="shared" si="217"/>
        <v>0</v>
      </c>
      <c r="M1459" s="1163">
        <v>420</v>
      </c>
      <c r="N1459" s="1164"/>
      <c r="O1459" s="1165"/>
      <c r="P1459" s="1166"/>
      <c r="Q1459" s="587">
        <f t="shared" si="218"/>
        <v>0</v>
      </c>
      <c r="S1459" s="1163">
        <v>420</v>
      </c>
      <c r="T1459" s="1164"/>
      <c r="U1459" s="1165"/>
      <c r="V1459" s="1166"/>
      <c r="W1459" s="587">
        <f t="shared" si="219"/>
        <v>0</v>
      </c>
      <c r="Y1459" s="1163">
        <v>420</v>
      </c>
      <c r="Z1459" s="1164"/>
      <c r="AA1459" s="1165"/>
      <c r="AB1459" s="1166"/>
      <c r="AC1459" s="587">
        <f t="shared" si="220"/>
        <v>0</v>
      </c>
      <c r="AE1459" s="1163">
        <v>420</v>
      </c>
      <c r="AF1459" s="1164"/>
      <c r="AG1459" s="1165"/>
      <c r="AH1459" s="1166"/>
      <c r="AI1459" s="587">
        <f t="shared" si="221"/>
        <v>0</v>
      </c>
      <c r="AK1459" s="1163">
        <v>420</v>
      </c>
      <c r="AL1459" s="1164"/>
      <c r="AM1459" s="1165"/>
      <c r="AN1459" s="1166"/>
      <c r="AO1459" s="587">
        <f t="shared" si="222"/>
        <v>0</v>
      </c>
      <c r="AQ1459" s="1163">
        <v>420</v>
      </c>
      <c r="AR1459" s="1164"/>
      <c r="AS1459" s="1165"/>
      <c r="AT1459" s="1166"/>
      <c r="AU1459" s="587">
        <f t="shared" si="223"/>
        <v>0</v>
      </c>
      <c r="AW1459" s="1163">
        <v>420</v>
      </c>
      <c r="AX1459" s="1164"/>
      <c r="AY1459" s="1165"/>
      <c r="AZ1459" s="1166"/>
      <c r="BA1459" s="587">
        <f t="shared" si="224"/>
        <v>0</v>
      </c>
    </row>
    <row r="1460" spans="1:53" s="17" customFormat="1" ht="16.75" hidden="1" customHeight="1" outlineLevel="2">
      <c r="A1460" s="1163">
        <v>421</v>
      </c>
      <c r="B1460" s="1164"/>
      <c r="C1460" s="1165"/>
      <c r="D1460" s="1166"/>
      <c r="E1460" s="587">
        <f t="shared" si="216"/>
        <v>0</v>
      </c>
      <c r="G1460" s="1163">
        <v>421</v>
      </c>
      <c r="H1460" s="1164"/>
      <c r="I1460" s="1165"/>
      <c r="J1460" s="1166"/>
      <c r="K1460" s="587">
        <f t="shared" si="217"/>
        <v>0</v>
      </c>
      <c r="M1460" s="1163">
        <v>421</v>
      </c>
      <c r="N1460" s="1164"/>
      <c r="O1460" s="1165"/>
      <c r="P1460" s="1166"/>
      <c r="Q1460" s="587">
        <f t="shared" si="218"/>
        <v>0</v>
      </c>
      <c r="S1460" s="1163">
        <v>421</v>
      </c>
      <c r="T1460" s="1164"/>
      <c r="U1460" s="1165"/>
      <c r="V1460" s="1166"/>
      <c r="W1460" s="587">
        <f t="shared" si="219"/>
        <v>0</v>
      </c>
      <c r="Y1460" s="1163">
        <v>421</v>
      </c>
      <c r="Z1460" s="1164"/>
      <c r="AA1460" s="1165"/>
      <c r="AB1460" s="1166"/>
      <c r="AC1460" s="587">
        <f t="shared" si="220"/>
        <v>0</v>
      </c>
      <c r="AE1460" s="1163">
        <v>421</v>
      </c>
      <c r="AF1460" s="1164"/>
      <c r="AG1460" s="1165"/>
      <c r="AH1460" s="1166"/>
      <c r="AI1460" s="587">
        <f t="shared" si="221"/>
        <v>0</v>
      </c>
      <c r="AK1460" s="1163">
        <v>421</v>
      </c>
      <c r="AL1460" s="1164"/>
      <c r="AM1460" s="1165"/>
      <c r="AN1460" s="1166"/>
      <c r="AO1460" s="587">
        <f t="shared" si="222"/>
        <v>0</v>
      </c>
      <c r="AQ1460" s="1163">
        <v>421</v>
      </c>
      <c r="AR1460" s="1164"/>
      <c r="AS1460" s="1165"/>
      <c r="AT1460" s="1166"/>
      <c r="AU1460" s="587">
        <f t="shared" si="223"/>
        <v>0</v>
      </c>
      <c r="AW1460" s="1163">
        <v>421</v>
      </c>
      <c r="AX1460" s="1164"/>
      <c r="AY1460" s="1165"/>
      <c r="AZ1460" s="1166"/>
      <c r="BA1460" s="587">
        <f t="shared" si="224"/>
        <v>0</v>
      </c>
    </row>
    <row r="1461" spans="1:53" s="17" customFormat="1" ht="16.75" hidden="1" customHeight="1" outlineLevel="2">
      <c r="A1461" s="1163">
        <v>422</v>
      </c>
      <c r="B1461" s="1164"/>
      <c r="C1461" s="1165"/>
      <c r="D1461" s="1166"/>
      <c r="E1461" s="587">
        <f t="shared" si="216"/>
        <v>0</v>
      </c>
      <c r="G1461" s="1163">
        <v>422</v>
      </c>
      <c r="H1461" s="1164"/>
      <c r="I1461" s="1165"/>
      <c r="J1461" s="1166"/>
      <c r="K1461" s="587">
        <f t="shared" si="217"/>
        <v>0</v>
      </c>
      <c r="M1461" s="1163">
        <v>422</v>
      </c>
      <c r="N1461" s="1164"/>
      <c r="O1461" s="1165"/>
      <c r="P1461" s="1166"/>
      <c r="Q1461" s="587">
        <f t="shared" si="218"/>
        <v>0</v>
      </c>
      <c r="S1461" s="1163">
        <v>422</v>
      </c>
      <c r="T1461" s="1164"/>
      <c r="U1461" s="1165"/>
      <c r="V1461" s="1166"/>
      <c r="W1461" s="587">
        <f t="shared" si="219"/>
        <v>0</v>
      </c>
      <c r="Y1461" s="1163">
        <v>422</v>
      </c>
      <c r="Z1461" s="1164"/>
      <c r="AA1461" s="1165"/>
      <c r="AB1461" s="1166"/>
      <c r="AC1461" s="587">
        <f t="shared" si="220"/>
        <v>0</v>
      </c>
      <c r="AE1461" s="1163">
        <v>422</v>
      </c>
      <c r="AF1461" s="1164"/>
      <c r="AG1461" s="1165"/>
      <c r="AH1461" s="1166"/>
      <c r="AI1461" s="587">
        <f t="shared" si="221"/>
        <v>0</v>
      </c>
      <c r="AK1461" s="1163">
        <v>422</v>
      </c>
      <c r="AL1461" s="1164"/>
      <c r="AM1461" s="1165"/>
      <c r="AN1461" s="1166"/>
      <c r="AO1461" s="587">
        <f t="shared" si="222"/>
        <v>0</v>
      </c>
      <c r="AQ1461" s="1163">
        <v>422</v>
      </c>
      <c r="AR1461" s="1164"/>
      <c r="AS1461" s="1165"/>
      <c r="AT1461" s="1166"/>
      <c r="AU1461" s="587">
        <f t="shared" si="223"/>
        <v>0</v>
      </c>
      <c r="AW1461" s="1163">
        <v>422</v>
      </c>
      <c r="AX1461" s="1164"/>
      <c r="AY1461" s="1165"/>
      <c r="AZ1461" s="1166"/>
      <c r="BA1461" s="587">
        <f t="shared" si="224"/>
        <v>0</v>
      </c>
    </row>
    <row r="1462" spans="1:53" s="17" customFormat="1" ht="16.75" hidden="1" customHeight="1" outlineLevel="2">
      <c r="A1462" s="1163">
        <v>423</v>
      </c>
      <c r="B1462" s="1164"/>
      <c r="C1462" s="1165"/>
      <c r="D1462" s="1166"/>
      <c r="E1462" s="587">
        <f t="shared" si="216"/>
        <v>0</v>
      </c>
      <c r="G1462" s="1163">
        <v>423</v>
      </c>
      <c r="H1462" s="1164"/>
      <c r="I1462" s="1165"/>
      <c r="J1462" s="1166"/>
      <c r="K1462" s="587">
        <f t="shared" si="217"/>
        <v>0</v>
      </c>
      <c r="M1462" s="1163">
        <v>423</v>
      </c>
      <c r="N1462" s="1164"/>
      <c r="O1462" s="1165"/>
      <c r="P1462" s="1166"/>
      <c r="Q1462" s="587">
        <f t="shared" si="218"/>
        <v>0</v>
      </c>
      <c r="S1462" s="1163">
        <v>423</v>
      </c>
      <c r="T1462" s="1164"/>
      <c r="U1462" s="1165"/>
      <c r="V1462" s="1166"/>
      <c r="W1462" s="587">
        <f t="shared" si="219"/>
        <v>0</v>
      </c>
      <c r="Y1462" s="1163">
        <v>423</v>
      </c>
      <c r="Z1462" s="1164"/>
      <c r="AA1462" s="1165"/>
      <c r="AB1462" s="1166"/>
      <c r="AC1462" s="587">
        <f t="shared" si="220"/>
        <v>0</v>
      </c>
      <c r="AE1462" s="1163">
        <v>423</v>
      </c>
      <c r="AF1462" s="1164"/>
      <c r="AG1462" s="1165"/>
      <c r="AH1462" s="1166"/>
      <c r="AI1462" s="587">
        <f t="shared" si="221"/>
        <v>0</v>
      </c>
      <c r="AK1462" s="1163">
        <v>423</v>
      </c>
      <c r="AL1462" s="1164"/>
      <c r="AM1462" s="1165"/>
      <c r="AN1462" s="1166"/>
      <c r="AO1462" s="587">
        <f t="shared" si="222"/>
        <v>0</v>
      </c>
      <c r="AQ1462" s="1163">
        <v>423</v>
      </c>
      <c r="AR1462" s="1164"/>
      <c r="AS1462" s="1165"/>
      <c r="AT1462" s="1166"/>
      <c r="AU1462" s="587">
        <f t="shared" si="223"/>
        <v>0</v>
      </c>
      <c r="AW1462" s="1163">
        <v>423</v>
      </c>
      <c r="AX1462" s="1164"/>
      <c r="AY1462" s="1165"/>
      <c r="AZ1462" s="1166"/>
      <c r="BA1462" s="587">
        <f t="shared" si="224"/>
        <v>0</v>
      </c>
    </row>
    <row r="1463" spans="1:53" s="17" customFormat="1" ht="16.75" hidden="1" customHeight="1" outlineLevel="2">
      <c r="A1463" s="1163">
        <v>424</v>
      </c>
      <c r="B1463" s="1164"/>
      <c r="C1463" s="1165"/>
      <c r="D1463" s="1166"/>
      <c r="E1463" s="587">
        <f t="shared" si="216"/>
        <v>0</v>
      </c>
      <c r="G1463" s="1163">
        <v>424</v>
      </c>
      <c r="H1463" s="1164"/>
      <c r="I1463" s="1165"/>
      <c r="J1463" s="1166"/>
      <c r="K1463" s="587">
        <f t="shared" si="217"/>
        <v>0</v>
      </c>
      <c r="M1463" s="1163">
        <v>424</v>
      </c>
      <c r="N1463" s="1164"/>
      <c r="O1463" s="1165"/>
      <c r="P1463" s="1166"/>
      <c r="Q1463" s="587">
        <f t="shared" si="218"/>
        <v>0</v>
      </c>
      <c r="S1463" s="1163">
        <v>424</v>
      </c>
      <c r="T1463" s="1164"/>
      <c r="U1463" s="1165"/>
      <c r="V1463" s="1166"/>
      <c r="W1463" s="587">
        <f t="shared" si="219"/>
        <v>0</v>
      </c>
      <c r="Y1463" s="1163">
        <v>424</v>
      </c>
      <c r="Z1463" s="1164"/>
      <c r="AA1463" s="1165"/>
      <c r="AB1463" s="1166"/>
      <c r="AC1463" s="587">
        <f t="shared" si="220"/>
        <v>0</v>
      </c>
      <c r="AE1463" s="1163">
        <v>424</v>
      </c>
      <c r="AF1463" s="1164"/>
      <c r="AG1463" s="1165"/>
      <c r="AH1463" s="1166"/>
      <c r="AI1463" s="587">
        <f t="shared" si="221"/>
        <v>0</v>
      </c>
      <c r="AK1463" s="1163">
        <v>424</v>
      </c>
      <c r="AL1463" s="1164"/>
      <c r="AM1463" s="1165"/>
      <c r="AN1463" s="1166"/>
      <c r="AO1463" s="587">
        <f t="shared" si="222"/>
        <v>0</v>
      </c>
      <c r="AQ1463" s="1163">
        <v>424</v>
      </c>
      <c r="AR1463" s="1164"/>
      <c r="AS1463" s="1165"/>
      <c r="AT1463" s="1166"/>
      <c r="AU1463" s="587">
        <f t="shared" si="223"/>
        <v>0</v>
      </c>
      <c r="AW1463" s="1163">
        <v>424</v>
      </c>
      <c r="AX1463" s="1164"/>
      <c r="AY1463" s="1165"/>
      <c r="AZ1463" s="1166"/>
      <c r="BA1463" s="587">
        <f t="shared" si="224"/>
        <v>0</v>
      </c>
    </row>
    <row r="1464" spans="1:53" s="17" customFormat="1" ht="16.75" hidden="1" customHeight="1" outlineLevel="2">
      <c r="A1464" s="1163">
        <v>425</v>
      </c>
      <c r="B1464" s="1164"/>
      <c r="C1464" s="1165"/>
      <c r="D1464" s="1166"/>
      <c r="E1464" s="587">
        <f t="shared" si="216"/>
        <v>0</v>
      </c>
      <c r="G1464" s="1163">
        <v>425</v>
      </c>
      <c r="H1464" s="1164"/>
      <c r="I1464" s="1165"/>
      <c r="J1464" s="1166"/>
      <c r="K1464" s="587">
        <f t="shared" si="217"/>
        <v>0</v>
      </c>
      <c r="M1464" s="1163">
        <v>425</v>
      </c>
      <c r="N1464" s="1164"/>
      <c r="O1464" s="1165"/>
      <c r="P1464" s="1166"/>
      <c r="Q1464" s="587">
        <f t="shared" si="218"/>
        <v>0</v>
      </c>
      <c r="S1464" s="1163">
        <v>425</v>
      </c>
      <c r="T1464" s="1164"/>
      <c r="U1464" s="1165"/>
      <c r="V1464" s="1166"/>
      <c r="W1464" s="587">
        <f t="shared" si="219"/>
        <v>0</v>
      </c>
      <c r="Y1464" s="1163">
        <v>425</v>
      </c>
      <c r="Z1464" s="1164"/>
      <c r="AA1464" s="1165"/>
      <c r="AB1464" s="1166"/>
      <c r="AC1464" s="587">
        <f t="shared" si="220"/>
        <v>0</v>
      </c>
      <c r="AE1464" s="1163">
        <v>425</v>
      </c>
      <c r="AF1464" s="1164"/>
      <c r="AG1464" s="1165"/>
      <c r="AH1464" s="1166"/>
      <c r="AI1464" s="587">
        <f t="shared" si="221"/>
        <v>0</v>
      </c>
      <c r="AK1464" s="1163">
        <v>425</v>
      </c>
      <c r="AL1464" s="1164"/>
      <c r="AM1464" s="1165"/>
      <c r="AN1464" s="1166"/>
      <c r="AO1464" s="587">
        <f t="shared" si="222"/>
        <v>0</v>
      </c>
      <c r="AQ1464" s="1163">
        <v>425</v>
      </c>
      <c r="AR1464" s="1164"/>
      <c r="AS1464" s="1165"/>
      <c r="AT1464" s="1166"/>
      <c r="AU1464" s="587">
        <f t="shared" si="223"/>
        <v>0</v>
      </c>
      <c r="AW1464" s="1163">
        <v>425</v>
      </c>
      <c r="AX1464" s="1164"/>
      <c r="AY1464" s="1165"/>
      <c r="AZ1464" s="1166"/>
      <c r="BA1464" s="587">
        <f t="shared" si="224"/>
        <v>0</v>
      </c>
    </row>
    <row r="1465" spans="1:53" s="17" customFormat="1" ht="16.75" hidden="1" customHeight="1" outlineLevel="2">
      <c r="A1465" s="1163">
        <v>426</v>
      </c>
      <c r="B1465" s="1164"/>
      <c r="C1465" s="1165"/>
      <c r="D1465" s="1166"/>
      <c r="E1465" s="587">
        <f t="shared" si="216"/>
        <v>0</v>
      </c>
      <c r="G1465" s="1163">
        <v>426</v>
      </c>
      <c r="H1465" s="1164"/>
      <c r="I1465" s="1165"/>
      <c r="J1465" s="1166"/>
      <c r="K1465" s="587">
        <f t="shared" si="217"/>
        <v>0</v>
      </c>
      <c r="M1465" s="1163">
        <v>426</v>
      </c>
      <c r="N1465" s="1164"/>
      <c r="O1465" s="1165"/>
      <c r="P1465" s="1166"/>
      <c r="Q1465" s="587">
        <f t="shared" si="218"/>
        <v>0</v>
      </c>
      <c r="S1465" s="1163">
        <v>426</v>
      </c>
      <c r="T1465" s="1164"/>
      <c r="U1465" s="1165"/>
      <c r="V1465" s="1166"/>
      <c r="W1465" s="587">
        <f t="shared" si="219"/>
        <v>0</v>
      </c>
      <c r="Y1465" s="1163">
        <v>426</v>
      </c>
      <c r="Z1465" s="1164"/>
      <c r="AA1465" s="1165"/>
      <c r="AB1465" s="1166"/>
      <c r="AC1465" s="587">
        <f t="shared" si="220"/>
        <v>0</v>
      </c>
      <c r="AE1465" s="1163">
        <v>426</v>
      </c>
      <c r="AF1465" s="1164"/>
      <c r="AG1465" s="1165"/>
      <c r="AH1465" s="1166"/>
      <c r="AI1465" s="587">
        <f t="shared" si="221"/>
        <v>0</v>
      </c>
      <c r="AK1465" s="1163">
        <v>426</v>
      </c>
      <c r="AL1465" s="1164"/>
      <c r="AM1465" s="1165"/>
      <c r="AN1465" s="1166"/>
      <c r="AO1465" s="587">
        <f t="shared" si="222"/>
        <v>0</v>
      </c>
      <c r="AQ1465" s="1163">
        <v>426</v>
      </c>
      <c r="AR1465" s="1164"/>
      <c r="AS1465" s="1165"/>
      <c r="AT1465" s="1166"/>
      <c r="AU1465" s="587">
        <f t="shared" si="223"/>
        <v>0</v>
      </c>
      <c r="AW1465" s="1163">
        <v>426</v>
      </c>
      <c r="AX1465" s="1164"/>
      <c r="AY1465" s="1165"/>
      <c r="AZ1465" s="1166"/>
      <c r="BA1465" s="587">
        <f t="shared" si="224"/>
        <v>0</v>
      </c>
    </row>
    <row r="1466" spans="1:53" s="17" customFormat="1" ht="16.75" hidden="1" customHeight="1" outlineLevel="2">
      <c r="A1466" s="1163">
        <v>427</v>
      </c>
      <c r="B1466" s="1164"/>
      <c r="C1466" s="1165"/>
      <c r="D1466" s="1166"/>
      <c r="E1466" s="587">
        <f t="shared" si="216"/>
        <v>0</v>
      </c>
      <c r="G1466" s="1163">
        <v>427</v>
      </c>
      <c r="H1466" s="1164"/>
      <c r="I1466" s="1165"/>
      <c r="J1466" s="1166"/>
      <c r="K1466" s="587">
        <f t="shared" si="217"/>
        <v>0</v>
      </c>
      <c r="M1466" s="1163">
        <v>427</v>
      </c>
      <c r="N1466" s="1164"/>
      <c r="O1466" s="1165"/>
      <c r="P1466" s="1166"/>
      <c r="Q1466" s="587">
        <f t="shared" si="218"/>
        <v>0</v>
      </c>
      <c r="S1466" s="1163">
        <v>427</v>
      </c>
      <c r="T1466" s="1164"/>
      <c r="U1466" s="1165"/>
      <c r="V1466" s="1166"/>
      <c r="W1466" s="587">
        <f t="shared" si="219"/>
        <v>0</v>
      </c>
      <c r="Y1466" s="1163">
        <v>427</v>
      </c>
      <c r="Z1466" s="1164"/>
      <c r="AA1466" s="1165"/>
      <c r="AB1466" s="1166"/>
      <c r="AC1466" s="587">
        <f t="shared" si="220"/>
        <v>0</v>
      </c>
      <c r="AE1466" s="1163">
        <v>427</v>
      </c>
      <c r="AF1466" s="1164"/>
      <c r="AG1466" s="1165"/>
      <c r="AH1466" s="1166"/>
      <c r="AI1466" s="587">
        <f t="shared" si="221"/>
        <v>0</v>
      </c>
      <c r="AK1466" s="1163">
        <v>427</v>
      </c>
      <c r="AL1466" s="1164"/>
      <c r="AM1466" s="1165"/>
      <c r="AN1466" s="1166"/>
      <c r="AO1466" s="587">
        <f t="shared" si="222"/>
        <v>0</v>
      </c>
      <c r="AQ1466" s="1163">
        <v>427</v>
      </c>
      <c r="AR1466" s="1164"/>
      <c r="AS1466" s="1165"/>
      <c r="AT1466" s="1166"/>
      <c r="AU1466" s="587">
        <f t="shared" si="223"/>
        <v>0</v>
      </c>
      <c r="AW1466" s="1163">
        <v>427</v>
      </c>
      <c r="AX1466" s="1164"/>
      <c r="AY1466" s="1165"/>
      <c r="AZ1466" s="1166"/>
      <c r="BA1466" s="587">
        <f t="shared" si="224"/>
        <v>0</v>
      </c>
    </row>
    <row r="1467" spans="1:53" s="17" customFormat="1" ht="16.75" hidden="1" customHeight="1" outlineLevel="2">
      <c r="A1467" s="1163">
        <v>428</v>
      </c>
      <c r="B1467" s="1164"/>
      <c r="C1467" s="1165"/>
      <c r="D1467" s="1166"/>
      <c r="E1467" s="587">
        <f t="shared" si="216"/>
        <v>0</v>
      </c>
      <c r="G1467" s="1163">
        <v>428</v>
      </c>
      <c r="H1467" s="1164"/>
      <c r="I1467" s="1165"/>
      <c r="J1467" s="1166"/>
      <c r="K1467" s="587">
        <f t="shared" si="217"/>
        <v>0</v>
      </c>
      <c r="M1467" s="1163">
        <v>428</v>
      </c>
      <c r="N1467" s="1164"/>
      <c r="O1467" s="1165"/>
      <c r="P1467" s="1166"/>
      <c r="Q1467" s="587">
        <f t="shared" si="218"/>
        <v>0</v>
      </c>
      <c r="S1467" s="1163">
        <v>428</v>
      </c>
      <c r="T1467" s="1164"/>
      <c r="U1467" s="1165"/>
      <c r="V1467" s="1166"/>
      <c r="W1467" s="587">
        <f t="shared" si="219"/>
        <v>0</v>
      </c>
      <c r="Y1467" s="1163">
        <v>428</v>
      </c>
      <c r="Z1467" s="1164"/>
      <c r="AA1467" s="1165"/>
      <c r="AB1467" s="1166"/>
      <c r="AC1467" s="587">
        <f t="shared" si="220"/>
        <v>0</v>
      </c>
      <c r="AE1467" s="1163">
        <v>428</v>
      </c>
      <c r="AF1467" s="1164"/>
      <c r="AG1467" s="1165"/>
      <c r="AH1467" s="1166"/>
      <c r="AI1467" s="587">
        <f t="shared" si="221"/>
        <v>0</v>
      </c>
      <c r="AK1467" s="1163">
        <v>428</v>
      </c>
      <c r="AL1467" s="1164"/>
      <c r="AM1467" s="1165"/>
      <c r="AN1467" s="1166"/>
      <c r="AO1467" s="587">
        <f t="shared" si="222"/>
        <v>0</v>
      </c>
      <c r="AQ1467" s="1163">
        <v>428</v>
      </c>
      <c r="AR1467" s="1164"/>
      <c r="AS1467" s="1165"/>
      <c r="AT1467" s="1166"/>
      <c r="AU1467" s="587">
        <f t="shared" si="223"/>
        <v>0</v>
      </c>
      <c r="AW1467" s="1163">
        <v>428</v>
      </c>
      <c r="AX1467" s="1164"/>
      <c r="AY1467" s="1165"/>
      <c r="AZ1467" s="1166"/>
      <c r="BA1467" s="587">
        <f t="shared" si="224"/>
        <v>0</v>
      </c>
    </row>
    <row r="1468" spans="1:53" s="17" customFormat="1" ht="16.75" hidden="1" customHeight="1" outlineLevel="2">
      <c r="A1468" s="1163">
        <v>429</v>
      </c>
      <c r="B1468" s="1164"/>
      <c r="C1468" s="1165"/>
      <c r="D1468" s="1166"/>
      <c r="E1468" s="587">
        <f t="shared" si="216"/>
        <v>0</v>
      </c>
      <c r="G1468" s="1163">
        <v>429</v>
      </c>
      <c r="H1468" s="1164"/>
      <c r="I1468" s="1165"/>
      <c r="J1468" s="1166"/>
      <c r="K1468" s="587">
        <f t="shared" si="217"/>
        <v>0</v>
      </c>
      <c r="M1468" s="1163">
        <v>429</v>
      </c>
      <c r="N1468" s="1164"/>
      <c r="O1468" s="1165"/>
      <c r="P1468" s="1166"/>
      <c r="Q1468" s="587">
        <f t="shared" si="218"/>
        <v>0</v>
      </c>
      <c r="S1468" s="1163">
        <v>429</v>
      </c>
      <c r="T1468" s="1164"/>
      <c r="U1468" s="1165"/>
      <c r="V1468" s="1166"/>
      <c r="W1468" s="587">
        <f t="shared" si="219"/>
        <v>0</v>
      </c>
      <c r="Y1468" s="1163">
        <v>429</v>
      </c>
      <c r="Z1468" s="1164"/>
      <c r="AA1468" s="1165"/>
      <c r="AB1468" s="1166"/>
      <c r="AC1468" s="587">
        <f t="shared" si="220"/>
        <v>0</v>
      </c>
      <c r="AE1468" s="1163">
        <v>429</v>
      </c>
      <c r="AF1468" s="1164"/>
      <c r="AG1468" s="1165"/>
      <c r="AH1468" s="1166"/>
      <c r="AI1468" s="587">
        <f t="shared" si="221"/>
        <v>0</v>
      </c>
      <c r="AK1468" s="1163">
        <v>429</v>
      </c>
      <c r="AL1468" s="1164"/>
      <c r="AM1468" s="1165"/>
      <c r="AN1468" s="1166"/>
      <c r="AO1468" s="587">
        <f t="shared" si="222"/>
        <v>0</v>
      </c>
      <c r="AQ1468" s="1163">
        <v>429</v>
      </c>
      <c r="AR1468" s="1164"/>
      <c r="AS1468" s="1165"/>
      <c r="AT1468" s="1166"/>
      <c r="AU1468" s="587">
        <f t="shared" si="223"/>
        <v>0</v>
      </c>
      <c r="AW1468" s="1163">
        <v>429</v>
      </c>
      <c r="AX1468" s="1164"/>
      <c r="AY1468" s="1165"/>
      <c r="AZ1468" s="1166"/>
      <c r="BA1468" s="587">
        <f t="shared" si="224"/>
        <v>0</v>
      </c>
    </row>
    <row r="1469" spans="1:53" s="17" customFormat="1" ht="16.75" hidden="1" customHeight="1" outlineLevel="2">
      <c r="A1469" s="1163">
        <v>430</v>
      </c>
      <c r="B1469" s="1164"/>
      <c r="C1469" s="1165"/>
      <c r="D1469" s="1166"/>
      <c r="E1469" s="587">
        <f t="shared" si="216"/>
        <v>0</v>
      </c>
      <c r="G1469" s="1163">
        <v>430</v>
      </c>
      <c r="H1469" s="1164"/>
      <c r="I1469" s="1165"/>
      <c r="J1469" s="1166"/>
      <c r="K1469" s="587">
        <f t="shared" si="217"/>
        <v>0</v>
      </c>
      <c r="M1469" s="1163">
        <v>430</v>
      </c>
      <c r="N1469" s="1164"/>
      <c r="O1469" s="1165"/>
      <c r="P1469" s="1166"/>
      <c r="Q1469" s="587">
        <f t="shared" si="218"/>
        <v>0</v>
      </c>
      <c r="S1469" s="1163">
        <v>430</v>
      </c>
      <c r="T1469" s="1164"/>
      <c r="U1469" s="1165"/>
      <c r="V1469" s="1166"/>
      <c r="W1469" s="587">
        <f t="shared" si="219"/>
        <v>0</v>
      </c>
      <c r="Y1469" s="1163">
        <v>430</v>
      </c>
      <c r="Z1469" s="1164"/>
      <c r="AA1469" s="1165"/>
      <c r="AB1469" s="1166"/>
      <c r="AC1469" s="587">
        <f t="shared" si="220"/>
        <v>0</v>
      </c>
      <c r="AE1469" s="1163">
        <v>430</v>
      </c>
      <c r="AF1469" s="1164"/>
      <c r="AG1469" s="1165"/>
      <c r="AH1469" s="1166"/>
      <c r="AI1469" s="587">
        <f t="shared" si="221"/>
        <v>0</v>
      </c>
      <c r="AK1469" s="1163">
        <v>430</v>
      </c>
      <c r="AL1469" s="1164"/>
      <c r="AM1469" s="1165"/>
      <c r="AN1469" s="1166"/>
      <c r="AO1469" s="587">
        <f t="shared" si="222"/>
        <v>0</v>
      </c>
      <c r="AQ1469" s="1163">
        <v>430</v>
      </c>
      <c r="AR1469" s="1164"/>
      <c r="AS1469" s="1165"/>
      <c r="AT1469" s="1166"/>
      <c r="AU1469" s="587">
        <f t="shared" si="223"/>
        <v>0</v>
      </c>
      <c r="AW1469" s="1163">
        <v>430</v>
      </c>
      <c r="AX1469" s="1164"/>
      <c r="AY1469" s="1165"/>
      <c r="AZ1469" s="1166"/>
      <c r="BA1469" s="587">
        <f t="shared" si="224"/>
        <v>0</v>
      </c>
    </row>
    <row r="1470" spans="1:53" s="17" customFormat="1" ht="16.75" hidden="1" customHeight="1" outlineLevel="2">
      <c r="A1470" s="1163">
        <v>431</v>
      </c>
      <c r="B1470" s="1164"/>
      <c r="C1470" s="1165"/>
      <c r="D1470" s="1166"/>
      <c r="E1470" s="587">
        <f t="shared" si="216"/>
        <v>0</v>
      </c>
      <c r="G1470" s="1163">
        <v>431</v>
      </c>
      <c r="H1470" s="1164"/>
      <c r="I1470" s="1165"/>
      <c r="J1470" s="1166"/>
      <c r="K1470" s="587">
        <f t="shared" si="217"/>
        <v>0</v>
      </c>
      <c r="M1470" s="1163">
        <v>431</v>
      </c>
      <c r="N1470" s="1164"/>
      <c r="O1470" s="1165"/>
      <c r="P1470" s="1166"/>
      <c r="Q1470" s="587">
        <f t="shared" si="218"/>
        <v>0</v>
      </c>
      <c r="S1470" s="1163">
        <v>431</v>
      </c>
      <c r="T1470" s="1164"/>
      <c r="U1470" s="1165"/>
      <c r="V1470" s="1166"/>
      <c r="W1470" s="587">
        <f t="shared" si="219"/>
        <v>0</v>
      </c>
      <c r="Y1470" s="1163">
        <v>431</v>
      </c>
      <c r="Z1470" s="1164"/>
      <c r="AA1470" s="1165"/>
      <c r="AB1470" s="1166"/>
      <c r="AC1470" s="587">
        <f t="shared" si="220"/>
        <v>0</v>
      </c>
      <c r="AE1470" s="1163">
        <v>431</v>
      </c>
      <c r="AF1470" s="1164"/>
      <c r="AG1470" s="1165"/>
      <c r="AH1470" s="1166"/>
      <c r="AI1470" s="587">
        <f t="shared" si="221"/>
        <v>0</v>
      </c>
      <c r="AK1470" s="1163">
        <v>431</v>
      </c>
      <c r="AL1470" s="1164"/>
      <c r="AM1470" s="1165"/>
      <c r="AN1470" s="1166"/>
      <c r="AO1470" s="587">
        <f t="shared" si="222"/>
        <v>0</v>
      </c>
      <c r="AQ1470" s="1163">
        <v>431</v>
      </c>
      <c r="AR1470" s="1164"/>
      <c r="AS1470" s="1165"/>
      <c r="AT1470" s="1166"/>
      <c r="AU1470" s="587">
        <f t="shared" si="223"/>
        <v>0</v>
      </c>
      <c r="AW1470" s="1163">
        <v>431</v>
      </c>
      <c r="AX1470" s="1164"/>
      <c r="AY1470" s="1165"/>
      <c r="AZ1470" s="1166"/>
      <c r="BA1470" s="587">
        <f t="shared" si="224"/>
        <v>0</v>
      </c>
    </row>
    <row r="1471" spans="1:53" s="17" customFormat="1" ht="16.75" hidden="1" customHeight="1" outlineLevel="2">
      <c r="A1471" s="1163">
        <v>432</v>
      </c>
      <c r="B1471" s="1164"/>
      <c r="C1471" s="1165"/>
      <c r="D1471" s="1166"/>
      <c r="E1471" s="587">
        <f t="shared" si="216"/>
        <v>0</v>
      </c>
      <c r="G1471" s="1163">
        <v>432</v>
      </c>
      <c r="H1471" s="1164"/>
      <c r="I1471" s="1165"/>
      <c r="J1471" s="1166"/>
      <c r="K1471" s="587">
        <f t="shared" si="217"/>
        <v>0</v>
      </c>
      <c r="M1471" s="1163">
        <v>432</v>
      </c>
      <c r="N1471" s="1164"/>
      <c r="O1471" s="1165"/>
      <c r="P1471" s="1166"/>
      <c r="Q1471" s="587">
        <f t="shared" si="218"/>
        <v>0</v>
      </c>
      <c r="S1471" s="1163">
        <v>432</v>
      </c>
      <c r="T1471" s="1164"/>
      <c r="U1471" s="1165"/>
      <c r="V1471" s="1166"/>
      <c r="W1471" s="587">
        <f t="shared" si="219"/>
        <v>0</v>
      </c>
      <c r="Y1471" s="1163">
        <v>432</v>
      </c>
      <c r="Z1471" s="1164"/>
      <c r="AA1471" s="1165"/>
      <c r="AB1471" s="1166"/>
      <c r="AC1471" s="587">
        <f t="shared" si="220"/>
        <v>0</v>
      </c>
      <c r="AE1471" s="1163">
        <v>432</v>
      </c>
      <c r="AF1471" s="1164"/>
      <c r="AG1471" s="1165"/>
      <c r="AH1471" s="1166"/>
      <c r="AI1471" s="587">
        <f t="shared" si="221"/>
        <v>0</v>
      </c>
      <c r="AK1471" s="1163">
        <v>432</v>
      </c>
      <c r="AL1471" s="1164"/>
      <c r="AM1471" s="1165"/>
      <c r="AN1471" s="1166"/>
      <c r="AO1471" s="587">
        <f t="shared" si="222"/>
        <v>0</v>
      </c>
      <c r="AQ1471" s="1163">
        <v>432</v>
      </c>
      <c r="AR1471" s="1164"/>
      <c r="AS1471" s="1165"/>
      <c r="AT1471" s="1166"/>
      <c r="AU1471" s="587">
        <f t="shared" si="223"/>
        <v>0</v>
      </c>
      <c r="AW1471" s="1163">
        <v>432</v>
      </c>
      <c r="AX1471" s="1164"/>
      <c r="AY1471" s="1165"/>
      <c r="AZ1471" s="1166"/>
      <c r="BA1471" s="587">
        <f t="shared" si="224"/>
        <v>0</v>
      </c>
    </row>
    <row r="1472" spans="1:53" s="17" customFormat="1" ht="16.75" hidden="1" customHeight="1" outlineLevel="2">
      <c r="A1472" s="1163">
        <v>433</v>
      </c>
      <c r="B1472" s="1164"/>
      <c r="C1472" s="1165"/>
      <c r="D1472" s="1166"/>
      <c r="E1472" s="587">
        <f t="shared" si="216"/>
        <v>0</v>
      </c>
      <c r="G1472" s="1163">
        <v>433</v>
      </c>
      <c r="H1472" s="1164"/>
      <c r="I1472" s="1165"/>
      <c r="J1472" s="1166"/>
      <c r="K1472" s="587">
        <f t="shared" si="217"/>
        <v>0</v>
      </c>
      <c r="M1472" s="1163">
        <v>433</v>
      </c>
      <c r="N1472" s="1164"/>
      <c r="O1472" s="1165"/>
      <c r="P1472" s="1166"/>
      <c r="Q1472" s="587">
        <f t="shared" si="218"/>
        <v>0</v>
      </c>
      <c r="S1472" s="1163">
        <v>433</v>
      </c>
      <c r="T1472" s="1164"/>
      <c r="U1472" s="1165"/>
      <c r="V1472" s="1166"/>
      <c r="W1472" s="587">
        <f t="shared" si="219"/>
        <v>0</v>
      </c>
      <c r="Y1472" s="1163">
        <v>433</v>
      </c>
      <c r="Z1472" s="1164"/>
      <c r="AA1472" s="1165"/>
      <c r="AB1472" s="1166"/>
      <c r="AC1472" s="587">
        <f t="shared" si="220"/>
        <v>0</v>
      </c>
      <c r="AE1472" s="1163">
        <v>433</v>
      </c>
      <c r="AF1472" s="1164"/>
      <c r="AG1472" s="1165"/>
      <c r="AH1472" s="1166"/>
      <c r="AI1472" s="587">
        <f t="shared" si="221"/>
        <v>0</v>
      </c>
      <c r="AK1472" s="1163">
        <v>433</v>
      </c>
      <c r="AL1472" s="1164"/>
      <c r="AM1472" s="1165"/>
      <c r="AN1472" s="1166"/>
      <c r="AO1472" s="587">
        <f t="shared" si="222"/>
        <v>0</v>
      </c>
      <c r="AQ1472" s="1163">
        <v>433</v>
      </c>
      <c r="AR1472" s="1164"/>
      <c r="AS1472" s="1165"/>
      <c r="AT1472" s="1166"/>
      <c r="AU1472" s="587">
        <f t="shared" si="223"/>
        <v>0</v>
      </c>
      <c r="AW1472" s="1163">
        <v>433</v>
      </c>
      <c r="AX1472" s="1164"/>
      <c r="AY1472" s="1165"/>
      <c r="AZ1472" s="1166"/>
      <c r="BA1472" s="587">
        <f t="shared" si="224"/>
        <v>0</v>
      </c>
    </row>
    <row r="1473" spans="1:53" s="17" customFormat="1" ht="16.75" hidden="1" customHeight="1" outlineLevel="2">
      <c r="A1473" s="1163">
        <v>434</v>
      </c>
      <c r="B1473" s="1164"/>
      <c r="C1473" s="1165"/>
      <c r="D1473" s="1166"/>
      <c r="E1473" s="587">
        <f t="shared" si="216"/>
        <v>0</v>
      </c>
      <c r="G1473" s="1163">
        <v>434</v>
      </c>
      <c r="H1473" s="1164"/>
      <c r="I1473" s="1165"/>
      <c r="J1473" s="1166"/>
      <c r="K1473" s="587">
        <f t="shared" si="217"/>
        <v>0</v>
      </c>
      <c r="M1473" s="1163">
        <v>434</v>
      </c>
      <c r="N1473" s="1164"/>
      <c r="O1473" s="1165"/>
      <c r="P1473" s="1166"/>
      <c r="Q1473" s="587">
        <f t="shared" si="218"/>
        <v>0</v>
      </c>
      <c r="S1473" s="1163">
        <v>434</v>
      </c>
      <c r="T1473" s="1164"/>
      <c r="U1473" s="1165"/>
      <c r="V1473" s="1166"/>
      <c r="W1473" s="587">
        <f t="shared" si="219"/>
        <v>0</v>
      </c>
      <c r="Y1473" s="1163">
        <v>434</v>
      </c>
      <c r="Z1473" s="1164"/>
      <c r="AA1473" s="1165"/>
      <c r="AB1473" s="1166"/>
      <c r="AC1473" s="587">
        <f t="shared" si="220"/>
        <v>0</v>
      </c>
      <c r="AE1473" s="1163">
        <v>434</v>
      </c>
      <c r="AF1473" s="1164"/>
      <c r="AG1473" s="1165"/>
      <c r="AH1473" s="1166"/>
      <c r="AI1473" s="587">
        <f t="shared" si="221"/>
        <v>0</v>
      </c>
      <c r="AK1473" s="1163">
        <v>434</v>
      </c>
      <c r="AL1473" s="1164"/>
      <c r="AM1473" s="1165"/>
      <c r="AN1473" s="1166"/>
      <c r="AO1473" s="587">
        <f t="shared" si="222"/>
        <v>0</v>
      </c>
      <c r="AQ1473" s="1163">
        <v>434</v>
      </c>
      <c r="AR1473" s="1164"/>
      <c r="AS1473" s="1165"/>
      <c r="AT1473" s="1166"/>
      <c r="AU1473" s="587">
        <f t="shared" si="223"/>
        <v>0</v>
      </c>
      <c r="AW1473" s="1163">
        <v>434</v>
      </c>
      <c r="AX1473" s="1164"/>
      <c r="AY1473" s="1165"/>
      <c r="AZ1473" s="1166"/>
      <c r="BA1473" s="587">
        <f t="shared" si="224"/>
        <v>0</v>
      </c>
    </row>
    <row r="1474" spans="1:53" s="17" customFormat="1" ht="16.75" hidden="1" customHeight="1" outlineLevel="2">
      <c r="A1474" s="1163">
        <v>435</v>
      </c>
      <c r="B1474" s="1164"/>
      <c r="C1474" s="1165"/>
      <c r="D1474" s="1166"/>
      <c r="E1474" s="587">
        <f t="shared" si="216"/>
        <v>0</v>
      </c>
      <c r="G1474" s="1163">
        <v>435</v>
      </c>
      <c r="H1474" s="1164"/>
      <c r="I1474" s="1165"/>
      <c r="J1474" s="1166"/>
      <c r="K1474" s="587">
        <f t="shared" si="217"/>
        <v>0</v>
      </c>
      <c r="M1474" s="1163">
        <v>435</v>
      </c>
      <c r="N1474" s="1164"/>
      <c r="O1474" s="1165"/>
      <c r="P1474" s="1166"/>
      <c r="Q1474" s="587">
        <f t="shared" si="218"/>
        <v>0</v>
      </c>
      <c r="S1474" s="1163">
        <v>435</v>
      </c>
      <c r="T1474" s="1164"/>
      <c r="U1474" s="1165"/>
      <c r="V1474" s="1166"/>
      <c r="W1474" s="587">
        <f t="shared" si="219"/>
        <v>0</v>
      </c>
      <c r="Y1474" s="1163">
        <v>435</v>
      </c>
      <c r="Z1474" s="1164"/>
      <c r="AA1474" s="1165"/>
      <c r="AB1474" s="1166"/>
      <c r="AC1474" s="587">
        <f t="shared" si="220"/>
        <v>0</v>
      </c>
      <c r="AE1474" s="1163">
        <v>435</v>
      </c>
      <c r="AF1474" s="1164"/>
      <c r="AG1474" s="1165"/>
      <c r="AH1474" s="1166"/>
      <c r="AI1474" s="587">
        <f t="shared" si="221"/>
        <v>0</v>
      </c>
      <c r="AK1474" s="1163">
        <v>435</v>
      </c>
      <c r="AL1474" s="1164"/>
      <c r="AM1474" s="1165"/>
      <c r="AN1474" s="1166"/>
      <c r="AO1474" s="587">
        <f t="shared" si="222"/>
        <v>0</v>
      </c>
      <c r="AQ1474" s="1163">
        <v>435</v>
      </c>
      <c r="AR1474" s="1164"/>
      <c r="AS1474" s="1165"/>
      <c r="AT1474" s="1166"/>
      <c r="AU1474" s="587">
        <f t="shared" si="223"/>
        <v>0</v>
      </c>
      <c r="AW1474" s="1163">
        <v>435</v>
      </c>
      <c r="AX1474" s="1164"/>
      <c r="AY1474" s="1165"/>
      <c r="AZ1474" s="1166"/>
      <c r="BA1474" s="587">
        <f t="shared" si="224"/>
        <v>0</v>
      </c>
    </row>
    <row r="1475" spans="1:53" s="17" customFormat="1" ht="16.75" hidden="1" customHeight="1" outlineLevel="2">
      <c r="A1475" s="1163">
        <v>436</v>
      </c>
      <c r="B1475" s="1164"/>
      <c r="C1475" s="1165"/>
      <c r="D1475" s="1166"/>
      <c r="E1475" s="587">
        <f t="shared" si="216"/>
        <v>0</v>
      </c>
      <c r="G1475" s="1163">
        <v>436</v>
      </c>
      <c r="H1475" s="1164"/>
      <c r="I1475" s="1165"/>
      <c r="J1475" s="1166"/>
      <c r="K1475" s="587">
        <f t="shared" si="217"/>
        <v>0</v>
      </c>
      <c r="M1475" s="1163">
        <v>436</v>
      </c>
      <c r="N1475" s="1164"/>
      <c r="O1475" s="1165"/>
      <c r="P1475" s="1166"/>
      <c r="Q1475" s="587">
        <f t="shared" si="218"/>
        <v>0</v>
      </c>
      <c r="S1475" s="1163">
        <v>436</v>
      </c>
      <c r="T1475" s="1164"/>
      <c r="U1475" s="1165"/>
      <c r="V1475" s="1166"/>
      <c r="W1475" s="587">
        <f t="shared" si="219"/>
        <v>0</v>
      </c>
      <c r="Y1475" s="1163">
        <v>436</v>
      </c>
      <c r="Z1475" s="1164"/>
      <c r="AA1475" s="1165"/>
      <c r="AB1475" s="1166"/>
      <c r="AC1475" s="587">
        <f t="shared" si="220"/>
        <v>0</v>
      </c>
      <c r="AE1475" s="1163">
        <v>436</v>
      </c>
      <c r="AF1475" s="1164"/>
      <c r="AG1475" s="1165"/>
      <c r="AH1475" s="1166"/>
      <c r="AI1475" s="587">
        <f t="shared" si="221"/>
        <v>0</v>
      </c>
      <c r="AK1475" s="1163">
        <v>436</v>
      </c>
      <c r="AL1475" s="1164"/>
      <c r="AM1475" s="1165"/>
      <c r="AN1475" s="1166"/>
      <c r="AO1475" s="587">
        <f t="shared" si="222"/>
        <v>0</v>
      </c>
      <c r="AQ1475" s="1163">
        <v>436</v>
      </c>
      <c r="AR1475" s="1164"/>
      <c r="AS1475" s="1165"/>
      <c r="AT1475" s="1166"/>
      <c r="AU1475" s="587">
        <f t="shared" si="223"/>
        <v>0</v>
      </c>
      <c r="AW1475" s="1163">
        <v>436</v>
      </c>
      <c r="AX1475" s="1164"/>
      <c r="AY1475" s="1165"/>
      <c r="AZ1475" s="1166"/>
      <c r="BA1475" s="587">
        <f t="shared" si="224"/>
        <v>0</v>
      </c>
    </row>
    <row r="1476" spans="1:53" s="17" customFormat="1" ht="16.75" hidden="1" customHeight="1" outlineLevel="2">
      <c r="A1476" s="1163">
        <v>437</v>
      </c>
      <c r="B1476" s="1164"/>
      <c r="C1476" s="1165"/>
      <c r="D1476" s="1166"/>
      <c r="E1476" s="587">
        <f t="shared" si="216"/>
        <v>0</v>
      </c>
      <c r="G1476" s="1163">
        <v>437</v>
      </c>
      <c r="H1476" s="1164"/>
      <c r="I1476" s="1165"/>
      <c r="J1476" s="1166"/>
      <c r="K1476" s="587">
        <f t="shared" si="217"/>
        <v>0</v>
      </c>
      <c r="M1476" s="1163">
        <v>437</v>
      </c>
      <c r="N1476" s="1164"/>
      <c r="O1476" s="1165"/>
      <c r="P1476" s="1166"/>
      <c r="Q1476" s="587">
        <f t="shared" si="218"/>
        <v>0</v>
      </c>
      <c r="S1476" s="1163">
        <v>437</v>
      </c>
      <c r="T1476" s="1164"/>
      <c r="U1476" s="1165"/>
      <c r="V1476" s="1166"/>
      <c r="W1476" s="587">
        <f t="shared" si="219"/>
        <v>0</v>
      </c>
      <c r="Y1476" s="1163">
        <v>437</v>
      </c>
      <c r="Z1476" s="1164"/>
      <c r="AA1476" s="1165"/>
      <c r="AB1476" s="1166"/>
      <c r="AC1476" s="587">
        <f t="shared" si="220"/>
        <v>0</v>
      </c>
      <c r="AE1476" s="1163">
        <v>437</v>
      </c>
      <c r="AF1476" s="1164"/>
      <c r="AG1476" s="1165"/>
      <c r="AH1476" s="1166"/>
      <c r="AI1476" s="587">
        <f t="shared" si="221"/>
        <v>0</v>
      </c>
      <c r="AK1476" s="1163">
        <v>437</v>
      </c>
      <c r="AL1476" s="1164"/>
      <c r="AM1476" s="1165"/>
      <c r="AN1476" s="1166"/>
      <c r="AO1476" s="587">
        <f t="shared" si="222"/>
        <v>0</v>
      </c>
      <c r="AQ1476" s="1163">
        <v>437</v>
      </c>
      <c r="AR1476" s="1164"/>
      <c r="AS1476" s="1165"/>
      <c r="AT1476" s="1166"/>
      <c r="AU1476" s="587">
        <f t="shared" si="223"/>
        <v>0</v>
      </c>
      <c r="AW1476" s="1163">
        <v>437</v>
      </c>
      <c r="AX1476" s="1164"/>
      <c r="AY1476" s="1165"/>
      <c r="AZ1476" s="1166"/>
      <c r="BA1476" s="587">
        <f t="shared" si="224"/>
        <v>0</v>
      </c>
    </row>
    <row r="1477" spans="1:53" s="17" customFormat="1" ht="16.75" hidden="1" customHeight="1" outlineLevel="2">
      <c r="A1477" s="1163">
        <v>438</v>
      </c>
      <c r="B1477" s="1164"/>
      <c r="C1477" s="1165"/>
      <c r="D1477" s="1166"/>
      <c r="E1477" s="587">
        <f t="shared" si="216"/>
        <v>0</v>
      </c>
      <c r="G1477" s="1163">
        <v>438</v>
      </c>
      <c r="H1477" s="1164"/>
      <c r="I1477" s="1165"/>
      <c r="J1477" s="1166"/>
      <c r="K1477" s="587">
        <f t="shared" si="217"/>
        <v>0</v>
      </c>
      <c r="M1477" s="1163">
        <v>438</v>
      </c>
      <c r="N1477" s="1164"/>
      <c r="O1477" s="1165"/>
      <c r="P1477" s="1166"/>
      <c r="Q1477" s="587">
        <f t="shared" si="218"/>
        <v>0</v>
      </c>
      <c r="S1477" s="1163">
        <v>438</v>
      </c>
      <c r="T1477" s="1164"/>
      <c r="U1477" s="1165"/>
      <c r="V1477" s="1166"/>
      <c r="W1477" s="587">
        <f t="shared" si="219"/>
        <v>0</v>
      </c>
      <c r="Y1477" s="1163">
        <v>438</v>
      </c>
      <c r="Z1477" s="1164"/>
      <c r="AA1477" s="1165"/>
      <c r="AB1477" s="1166"/>
      <c r="AC1477" s="587">
        <f t="shared" si="220"/>
        <v>0</v>
      </c>
      <c r="AE1477" s="1163">
        <v>438</v>
      </c>
      <c r="AF1477" s="1164"/>
      <c r="AG1477" s="1165"/>
      <c r="AH1477" s="1166"/>
      <c r="AI1477" s="587">
        <f t="shared" si="221"/>
        <v>0</v>
      </c>
      <c r="AK1477" s="1163">
        <v>438</v>
      </c>
      <c r="AL1477" s="1164"/>
      <c r="AM1477" s="1165"/>
      <c r="AN1477" s="1166"/>
      <c r="AO1477" s="587">
        <f t="shared" si="222"/>
        <v>0</v>
      </c>
      <c r="AQ1477" s="1163">
        <v>438</v>
      </c>
      <c r="AR1477" s="1164"/>
      <c r="AS1477" s="1165"/>
      <c r="AT1477" s="1166"/>
      <c r="AU1477" s="587">
        <f t="shared" si="223"/>
        <v>0</v>
      </c>
      <c r="AW1477" s="1163">
        <v>438</v>
      </c>
      <c r="AX1477" s="1164"/>
      <c r="AY1477" s="1165"/>
      <c r="AZ1477" s="1166"/>
      <c r="BA1477" s="587">
        <f t="shared" si="224"/>
        <v>0</v>
      </c>
    </row>
    <row r="1478" spans="1:53" s="17" customFormat="1" ht="16.75" hidden="1" customHeight="1" outlineLevel="2">
      <c r="A1478" s="1163">
        <v>439</v>
      </c>
      <c r="B1478" s="1164"/>
      <c r="C1478" s="1165"/>
      <c r="D1478" s="1166"/>
      <c r="E1478" s="587">
        <f t="shared" si="216"/>
        <v>0</v>
      </c>
      <c r="G1478" s="1163">
        <v>439</v>
      </c>
      <c r="H1478" s="1164"/>
      <c r="I1478" s="1165"/>
      <c r="J1478" s="1166"/>
      <c r="K1478" s="587">
        <f t="shared" si="217"/>
        <v>0</v>
      </c>
      <c r="M1478" s="1163">
        <v>439</v>
      </c>
      <c r="N1478" s="1164"/>
      <c r="O1478" s="1165"/>
      <c r="P1478" s="1166"/>
      <c r="Q1478" s="587">
        <f t="shared" si="218"/>
        <v>0</v>
      </c>
      <c r="S1478" s="1163">
        <v>439</v>
      </c>
      <c r="T1478" s="1164"/>
      <c r="U1478" s="1165"/>
      <c r="V1478" s="1166"/>
      <c r="W1478" s="587">
        <f t="shared" si="219"/>
        <v>0</v>
      </c>
      <c r="Y1478" s="1163">
        <v>439</v>
      </c>
      <c r="Z1478" s="1164"/>
      <c r="AA1478" s="1165"/>
      <c r="AB1478" s="1166"/>
      <c r="AC1478" s="587">
        <f t="shared" si="220"/>
        <v>0</v>
      </c>
      <c r="AE1478" s="1163">
        <v>439</v>
      </c>
      <c r="AF1478" s="1164"/>
      <c r="AG1478" s="1165"/>
      <c r="AH1478" s="1166"/>
      <c r="AI1478" s="587">
        <f t="shared" si="221"/>
        <v>0</v>
      </c>
      <c r="AK1478" s="1163">
        <v>439</v>
      </c>
      <c r="AL1478" s="1164"/>
      <c r="AM1478" s="1165"/>
      <c r="AN1478" s="1166"/>
      <c r="AO1478" s="587">
        <f t="shared" si="222"/>
        <v>0</v>
      </c>
      <c r="AQ1478" s="1163">
        <v>439</v>
      </c>
      <c r="AR1478" s="1164"/>
      <c r="AS1478" s="1165"/>
      <c r="AT1478" s="1166"/>
      <c r="AU1478" s="587">
        <f t="shared" si="223"/>
        <v>0</v>
      </c>
      <c r="AW1478" s="1163">
        <v>439</v>
      </c>
      <c r="AX1478" s="1164"/>
      <c r="AY1478" s="1165"/>
      <c r="AZ1478" s="1166"/>
      <c r="BA1478" s="587">
        <f t="shared" si="224"/>
        <v>0</v>
      </c>
    </row>
    <row r="1479" spans="1:53" s="17" customFormat="1" ht="16.75" hidden="1" customHeight="1" outlineLevel="2">
      <c r="A1479" s="1163">
        <v>440</v>
      </c>
      <c r="B1479" s="1164"/>
      <c r="C1479" s="1165"/>
      <c r="D1479" s="1166"/>
      <c r="E1479" s="587">
        <f t="shared" si="216"/>
        <v>0</v>
      </c>
      <c r="G1479" s="1163">
        <v>440</v>
      </c>
      <c r="H1479" s="1164"/>
      <c r="I1479" s="1165"/>
      <c r="J1479" s="1166"/>
      <c r="K1479" s="587">
        <f t="shared" si="217"/>
        <v>0</v>
      </c>
      <c r="M1479" s="1163">
        <v>440</v>
      </c>
      <c r="N1479" s="1164"/>
      <c r="O1479" s="1165"/>
      <c r="P1479" s="1166"/>
      <c r="Q1479" s="587">
        <f t="shared" si="218"/>
        <v>0</v>
      </c>
      <c r="S1479" s="1163">
        <v>440</v>
      </c>
      <c r="T1479" s="1164"/>
      <c r="U1479" s="1165"/>
      <c r="V1479" s="1166"/>
      <c r="W1479" s="587">
        <f t="shared" si="219"/>
        <v>0</v>
      </c>
      <c r="Y1479" s="1163">
        <v>440</v>
      </c>
      <c r="Z1479" s="1164"/>
      <c r="AA1479" s="1165"/>
      <c r="AB1479" s="1166"/>
      <c r="AC1479" s="587">
        <f t="shared" si="220"/>
        <v>0</v>
      </c>
      <c r="AE1479" s="1163">
        <v>440</v>
      </c>
      <c r="AF1479" s="1164"/>
      <c r="AG1479" s="1165"/>
      <c r="AH1479" s="1166"/>
      <c r="AI1479" s="587">
        <f t="shared" si="221"/>
        <v>0</v>
      </c>
      <c r="AK1479" s="1163">
        <v>440</v>
      </c>
      <c r="AL1479" s="1164"/>
      <c r="AM1479" s="1165"/>
      <c r="AN1479" s="1166"/>
      <c r="AO1479" s="587">
        <f t="shared" si="222"/>
        <v>0</v>
      </c>
      <c r="AQ1479" s="1163">
        <v>440</v>
      </c>
      <c r="AR1479" s="1164"/>
      <c r="AS1479" s="1165"/>
      <c r="AT1479" s="1166"/>
      <c r="AU1479" s="587">
        <f t="shared" si="223"/>
        <v>0</v>
      </c>
      <c r="AW1479" s="1163">
        <v>440</v>
      </c>
      <c r="AX1479" s="1164"/>
      <c r="AY1479" s="1165"/>
      <c r="AZ1479" s="1166"/>
      <c r="BA1479" s="587">
        <f t="shared" si="224"/>
        <v>0</v>
      </c>
    </row>
    <row r="1480" spans="1:53" s="17" customFormat="1" ht="16.75" hidden="1" customHeight="1" outlineLevel="2">
      <c r="A1480" s="1163">
        <v>441</v>
      </c>
      <c r="B1480" s="1164"/>
      <c r="C1480" s="1165"/>
      <c r="D1480" s="1166"/>
      <c r="E1480" s="587">
        <f t="shared" ref="E1480:E1539" si="225">IF(AND(C1480&gt;=D$1033,C1480&lt;=D$1032),1,0)</f>
        <v>0</v>
      </c>
      <c r="G1480" s="1163">
        <v>441</v>
      </c>
      <c r="H1480" s="1164"/>
      <c r="I1480" s="1165"/>
      <c r="J1480" s="1166"/>
      <c r="K1480" s="587">
        <f t="shared" ref="K1480:K1539" si="226">IF(AND(I1480&gt;=J$1033,I1480&lt;=J$1032),1,0)</f>
        <v>0</v>
      </c>
      <c r="M1480" s="1163">
        <v>441</v>
      </c>
      <c r="N1480" s="1164"/>
      <c r="O1480" s="1165"/>
      <c r="P1480" s="1166"/>
      <c r="Q1480" s="587">
        <f t="shared" ref="Q1480:Q1539" si="227">IF(AND(O1480&gt;=P$1033,O1480&lt;=P$1032),1,0)</f>
        <v>0</v>
      </c>
      <c r="S1480" s="1163">
        <v>441</v>
      </c>
      <c r="T1480" s="1164"/>
      <c r="U1480" s="1165"/>
      <c r="V1480" s="1166"/>
      <c r="W1480" s="587">
        <f t="shared" ref="W1480:W1539" si="228">IF(AND(U1480&gt;=V$1033,U1480&lt;=V$1032),1,0)</f>
        <v>0</v>
      </c>
      <c r="Y1480" s="1163">
        <v>441</v>
      </c>
      <c r="Z1480" s="1164"/>
      <c r="AA1480" s="1165"/>
      <c r="AB1480" s="1166"/>
      <c r="AC1480" s="587">
        <f t="shared" ref="AC1480:AC1539" si="229">IF(AND(AA1480&gt;=AB$1033,AA1480&lt;=AB$1032),1,0)</f>
        <v>0</v>
      </c>
      <c r="AE1480" s="1163">
        <v>441</v>
      </c>
      <c r="AF1480" s="1164"/>
      <c r="AG1480" s="1165"/>
      <c r="AH1480" s="1166"/>
      <c r="AI1480" s="587">
        <f t="shared" ref="AI1480:AI1539" si="230">IF(AND(AG1480&gt;=AH$1033,AG1480&lt;=AH$1032),1,0)</f>
        <v>0</v>
      </c>
      <c r="AK1480" s="1163">
        <v>441</v>
      </c>
      <c r="AL1480" s="1164"/>
      <c r="AM1480" s="1165"/>
      <c r="AN1480" s="1166"/>
      <c r="AO1480" s="587">
        <f t="shared" ref="AO1480:AO1539" si="231">IF(AND(AM1480&gt;=AN$1033,AM1480&lt;=AN$1032),1,0)</f>
        <v>0</v>
      </c>
      <c r="AQ1480" s="1163">
        <v>441</v>
      </c>
      <c r="AR1480" s="1164"/>
      <c r="AS1480" s="1165"/>
      <c r="AT1480" s="1166"/>
      <c r="AU1480" s="587">
        <f t="shared" ref="AU1480:AU1539" si="232">IF(AND(AS1480&gt;=AT$1033,AS1480&lt;=AT$1032),1,0)</f>
        <v>0</v>
      </c>
      <c r="AW1480" s="1163">
        <v>441</v>
      </c>
      <c r="AX1480" s="1164"/>
      <c r="AY1480" s="1165"/>
      <c r="AZ1480" s="1166"/>
      <c r="BA1480" s="587">
        <f t="shared" ref="BA1480:BA1539" si="233">IF(AND(AY1480&gt;=AZ$1033,AY1480&lt;=AZ$1032),1,0)</f>
        <v>0</v>
      </c>
    </row>
    <row r="1481" spans="1:53" s="17" customFormat="1" ht="16.75" hidden="1" customHeight="1" outlineLevel="2">
      <c r="A1481" s="1163">
        <v>442</v>
      </c>
      <c r="B1481" s="1164"/>
      <c r="C1481" s="1165"/>
      <c r="D1481" s="1166"/>
      <c r="E1481" s="587">
        <f t="shared" si="225"/>
        <v>0</v>
      </c>
      <c r="G1481" s="1163">
        <v>442</v>
      </c>
      <c r="H1481" s="1164"/>
      <c r="I1481" s="1165"/>
      <c r="J1481" s="1166"/>
      <c r="K1481" s="587">
        <f t="shared" si="226"/>
        <v>0</v>
      </c>
      <c r="M1481" s="1163">
        <v>442</v>
      </c>
      <c r="N1481" s="1164"/>
      <c r="O1481" s="1165"/>
      <c r="P1481" s="1166"/>
      <c r="Q1481" s="587">
        <f t="shared" si="227"/>
        <v>0</v>
      </c>
      <c r="S1481" s="1163">
        <v>442</v>
      </c>
      <c r="T1481" s="1164"/>
      <c r="U1481" s="1165"/>
      <c r="V1481" s="1166"/>
      <c r="W1481" s="587">
        <f t="shared" si="228"/>
        <v>0</v>
      </c>
      <c r="Y1481" s="1163">
        <v>442</v>
      </c>
      <c r="Z1481" s="1164"/>
      <c r="AA1481" s="1165"/>
      <c r="AB1481" s="1166"/>
      <c r="AC1481" s="587">
        <f t="shared" si="229"/>
        <v>0</v>
      </c>
      <c r="AE1481" s="1163">
        <v>442</v>
      </c>
      <c r="AF1481" s="1164"/>
      <c r="AG1481" s="1165"/>
      <c r="AH1481" s="1166"/>
      <c r="AI1481" s="587">
        <f t="shared" si="230"/>
        <v>0</v>
      </c>
      <c r="AK1481" s="1163">
        <v>442</v>
      </c>
      <c r="AL1481" s="1164"/>
      <c r="AM1481" s="1165"/>
      <c r="AN1481" s="1166"/>
      <c r="AO1481" s="587">
        <f t="shared" si="231"/>
        <v>0</v>
      </c>
      <c r="AQ1481" s="1163">
        <v>442</v>
      </c>
      <c r="AR1481" s="1164"/>
      <c r="AS1481" s="1165"/>
      <c r="AT1481" s="1166"/>
      <c r="AU1481" s="587">
        <f t="shared" si="232"/>
        <v>0</v>
      </c>
      <c r="AW1481" s="1163">
        <v>442</v>
      </c>
      <c r="AX1481" s="1164"/>
      <c r="AY1481" s="1165"/>
      <c r="AZ1481" s="1166"/>
      <c r="BA1481" s="587">
        <f t="shared" si="233"/>
        <v>0</v>
      </c>
    </row>
    <row r="1482" spans="1:53" s="17" customFormat="1" ht="16.75" hidden="1" customHeight="1" outlineLevel="2">
      <c r="A1482" s="1163">
        <v>443</v>
      </c>
      <c r="B1482" s="1164"/>
      <c r="C1482" s="1165"/>
      <c r="D1482" s="1166"/>
      <c r="E1482" s="587">
        <f t="shared" si="225"/>
        <v>0</v>
      </c>
      <c r="G1482" s="1163">
        <v>443</v>
      </c>
      <c r="H1482" s="1164"/>
      <c r="I1482" s="1165"/>
      <c r="J1482" s="1166"/>
      <c r="K1482" s="587">
        <f t="shared" si="226"/>
        <v>0</v>
      </c>
      <c r="M1482" s="1163">
        <v>443</v>
      </c>
      <c r="N1482" s="1164"/>
      <c r="O1482" s="1165"/>
      <c r="P1482" s="1166"/>
      <c r="Q1482" s="587">
        <f t="shared" si="227"/>
        <v>0</v>
      </c>
      <c r="S1482" s="1163">
        <v>443</v>
      </c>
      <c r="T1482" s="1164"/>
      <c r="U1482" s="1165"/>
      <c r="V1482" s="1166"/>
      <c r="W1482" s="587">
        <f t="shared" si="228"/>
        <v>0</v>
      </c>
      <c r="Y1482" s="1163">
        <v>443</v>
      </c>
      <c r="Z1482" s="1164"/>
      <c r="AA1482" s="1165"/>
      <c r="AB1482" s="1166"/>
      <c r="AC1482" s="587">
        <f t="shared" si="229"/>
        <v>0</v>
      </c>
      <c r="AE1482" s="1163">
        <v>443</v>
      </c>
      <c r="AF1482" s="1164"/>
      <c r="AG1482" s="1165"/>
      <c r="AH1482" s="1166"/>
      <c r="AI1482" s="587">
        <f t="shared" si="230"/>
        <v>0</v>
      </c>
      <c r="AK1482" s="1163">
        <v>443</v>
      </c>
      <c r="AL1482" s="1164"/>
      <c r="AM1482" s="1165"/>
      <c r="AN1482" s="1166"/>
      <c r="AO1482" s="587">
        <f t="shared" si="231"/>
        <v>0</v>
      </c>
      <c r="AQ1482" s="1163">
        <v>443</v>
      </c>
      <c r="AR1482" s="1164"/>
      <c r="AS1482" s="1165"/>
      <c r="AT1482" s="1166"/>
      <c r="AU1482" s="587">
        <f t="shared" si="232"/>
        <v>0</v>
      </c>
      <c r="AW1482" s="1163">
        <v>443</v>
      </c>
      <c r="AX1482" s="1164"/>
      <c r="AY1482" s="1165"/>
      <c r="AZ1482" s="1166"/>
      <c r="BA1482" s="587">
        <f t="shared" si="233"/>
        <v>0</v>
      </c>
    </row>
    <row r="1483" spans="1:53" s="17" customFormat="1" ht="16.75" hidden="1" customHeight="1" outlineLevel="2">
      <c r="A1483" s="1163">
        <v>444</v>
      </c>
      <c r="B1483" s="1164"/>
      <c r="C1483" s="1165"/>
      <c r="D1483" s="1166"/>
      <c r="E1483" s="587">
        <f t="shared" si="225"/>
        <v>0</v>
      </c>
      <c r="G1483" s="1163">
        <v>444</v>
      </c>
      <c r="H1483" s="1164"/>
      <c r="I1483" s="1165"/>
      <c r="J1483" s="1166"/>
      <c r="K1483" s="587">
        <f t="shared" si="226"/>
        <v>0</v>
      </c>
      <c r="M1483" s="1163">
        <v>444</v>
      </c>
      <c r="N1483" s="1164"/>
      <c r="O1483" s="1165"/>
      <c r="P1483" s="1166"/>
      <c r="Q1483" s="587">
        <f t="shared" si="227"/>
        <v>0</v>
      </c>
      <c r="S1483" s="1163">
        <v>444</v>
      </c>
      <c r="T1483" s="1164"/>
      <c r="U1483" s="1165"/>
      <c r="V1483" s="1166"/>
      <c r="W1483" s="587">
        <f t="shared" si="228"/>
        <v>0</v>
      </c>
      <c r="Y1483" s="1163">
        <v>444</v>
      </c>
      <c r="Z1483" s="1164"/>
      <c r="AA1483" s="1165"/>
      <c r="AB1483" s="1166"/>
      <c r="AC1483" s="587">
        <f t="shared" si="229"/>
        <v>0</v>
      </c>
      <c r="AE1483" s="1163">
        <v>444</v>
      </c>
      <c r="AF1483" s="1164"/>
      <c r="AG1483" s="1165"/>
      <c r="AH1483" s="1166"/>
      <c r="AI1483" s="587">
        <f t="shared" si="230"/>
        <v>0</v>
      </c>
      <c r="AK1483" s="1163">
        <v>444</v>
      </c>
      <c r="AL1483" s="1164"/>
      <c r="AM1483" s="1165"/>
      <c r="AN1483" s="1166"/>
      <c r="AO1483" s="587">
        <f t="shared" si="231"/>
        <v>0</v>
      </c>
      <c r="AQ1483" s="1163">
        <v>444</v>
      </c>
      <c r="AR1483" s="1164"/>
      <c r="AS1483" s="1165"/>
      <c r="AT1483" s="1166"/>
      <c r="AU1483" s="587">
        <f t="shared" si="232"/>
        <v>0</v>
      </c>
      <c r="AW1483" s="1163">
        <v>444</v>
      </c>
      <c r="AX1483" s="1164"/>
      <c r="AY1483" s="1165"/>
      <c r="AZ1483" s="1166"/>
      <c r="BA1483" s="587">
        <f t="shared" si="233"/>
        <v>0</v>
      </c>
    </row>
    <row r="1484" spans="1:53" s="17" customFormat="1" ht="16.75" hidden="1" customHeight="1" outlineLevel="2">
      <c r="A1484" s="1163">
        <v>445</v>
      </c>
      <c r="B1484" s="1164"/>
      <c r="C1484" s="1165"/>
      <c r="D1484" s="1166"/>
      <c r="E1484" s="587">
        <f t="shared" si="225"/>
        <v>0</v>
      </c>
      <c r="G1484" s="1163">
        <v>445</v>
      </c>
      <c r="H1484" s="1164"/>
      <c r="I1484" s="1165"/>
      <c r="J1484" s="1166"/>
      <c r="K1484" s="587">
        <f t="shared" si="226"/>
        <v>0</v>
      </c>
      <c r="M1484" s="1163">
        <v>445</v>
      </c>
      <c r="N1484" s="1164"/>
      <c r="O1484" s="1165"/>
      <c r="P1484" s="1166"/>
      <c r="Q1484" s="587">
        <f t="shared" si="227"/>
        <v>0</v>
      </c>
      <c r="S1484" s="1163">
        <v>445</v>
      </c>
      <c r="T1484" s="1164"/>
      <c r="U1484" s="1165"/>
      <c r="V1484" s="1166"/>
      <c r="W1484" s="587">
        <f t="shared" si="228"/>
        <v>0</v>
      </c>
      <c r="Y1484" s="1163">
        <v>445</v>
      </c>
      <c r="Z1484" s="1164"/>
      <c r="AA1484" s="1165"/>
      <c r="AB1484" s="1166"/>
      <c r="AC1484" s="587">
        <f t="shared" si="229"/>
        <v>0</v>
      </c>
      <c r="AE1484" s="1163">
        <v>445</v>
      </c>
      <c r="AF1484" s="1164"/>
      <c r="AG1484" s="1165"/>
      <c r="AH1484" s="1166"/>
      <c r="AI1484" s="587">
        <f t="shared" si="230"/>
        <v>0</v>
      </c>
      <c r="AK1484" s="1163">
        <v>445</v>
      </c>
      <c r="AL1484" s="1164"/>
      <c r="AM1484" s="1165"/>
      <c r="AN1484" s="1166"/>
      <c r="AO1484" s="587">
        <f t="shared" si="231"/>
        <v>0</v>
      </c>
      <c r="AQ1484" s="1163">
        <v>445</v>
      </c>
      <c r="AR1484" s="1164"/>
      <c r="AS1484" s="1165"/>
      <c r="AT1484" s="1166"/>
      <c r="AU1484" s="587">
        <f t="shared" si="232"/>
        <v>0</v>
      </c>
      <c r="AW1484" s="1163">
        <v>445</v>
      </c>
      <c r="AX1484" s="1164"/>
      <c r="AY1484" s="1165"/>
      <c r="AZ1484" s="1166"/>
      <c r="BA1484" s="587">
        <f t="shared" si="233"/>
        <v>0</v>
      </c>
    </row>
    <row r="1485" spans="1:53" s="17" customFormat="1" ht="16.75" hidden="1" customHeight="1" outlineLevel="2">
      <c r="A1485" s="1163">
        <v>446</v>
      </c>
      <c r="B1485" s="1164"/>
      <c r="C1485" s="1165"/>
      <c r="D1485" s="1166"/>
      <c r="E1485" s="587">
        <f t="shared" si="225"/>
        <v>0</v>
      </c>
      <c r="G1485" s="1163">
        <v>446</v>
      </c>
      <c r="H1485" s="1164"/>
      <c r="I1485" s="1165"/>
      <c r="J1485" s="1166"/>
      <c r="K1485" s="587">
        <f t="shared" si="226"/>
        <v>0</v>
      </c>
      <c r="M1485" s="1163">
        <v>446</v>
      </c>
      <c r="N1485" s="1164"/>
      <c r="O1485" s="1165"/>
      <c r="P1485" s="1166"/>
      <c r="Q1485" s="587">
        <f t="shared" si="227"/>
        <v>0</v>
      </c>
      <c r="S1485" s="1163">
        <v>446</v>
      </c>
      <c r="T1485" s="1164"/>
      <c r="U1485" s="1165"/>
      <c r="V1485" s="1166"/>
      <c r="W1485" s="587">
        <f t="shared" si="228"/>
        <v>0</v>
      </c>
      <c r="Y1485" s="1163">
        <v>446</v>
      </c>
      <c r="Z1485" s="1164"/>
      <c r="AA1485" s="1165"/>
      <c r="AB1485" s="1166"/>
      <c r="AC1485" s="587">
        <f t="shared" si="229"/>
        <v>0</v>
      </c>
      <c r="AE1485" s="1163">
        <v>446</v>
      </c>
      <c r="AF1485" s="1164"/>
      <c r="AG1485" s="1165"/>
      <c r="AH1485" s="1166"/>
      <c r="AI1485" s="587">
        <f t="shared" si="230"/>
        <v>0</v>
      </c>
      <c r="AK1485" s="1163">
        <v>446</v>
      </c>
      <c r="AL1485" s="1164"/>
      <c r="AM1485" s="1165"/>
      <c r="AN1485" s="1166"/>
      <c r="AO1485" s="587">
        <f t="shared" si="231"/>
        <v>0</v>
      </c>
      <c r="AQ1485" s="1163">
        <v>446</v>
      </c>
      <c r="AR1485" s="1164"/>
      <c r="AS1485" s="1165"/>
      <c r="AT1485" s="1166"/>
      <c r="AU1485" s="587">
        <f t="shared" si="232"/>
        <v>0</v>
      </c>
      <c r="AW1485" s="1163">
        <v>446</v>
      </c>
      <c r="AX1485" s="1164"/>
      <c r="AY1485" s="1165"/>
      <c r="AZ1485" s="1166"/>
      <c r="BA1485" s="587">
        <f t="shared" si="233"/>
        <v>0</v>
      </c>
    </row>
    <row r="1486" spans="1:53" s="17" customFormat="1" ht="16.75" hidden="1" customHeight="1" outlineLevel="2">
      <c r="A1486" s="1163">
        <v>447</v>
      </c>
      <c r="B1486" s="1164"/>
      <c r="C1486" s="1165"/>
      <c r="D1486" s="1166"/>
      <c r="E1486" s="587">
        <f t="shared" si="225"/>
        <v>0</v>
      </c>
      <c r="G1486" s="1163">
        <v>447</v>
      </c>
      <c r="H1486" s="1164"/>
      <c r="I1486" s="1165"/>
      <c r="J1486" s="1166"/>
      <c r="K1486" s="587">
        <f t="shared" si="226"/>
        <v>0</v>
      </c>
      <c r="M1486" s="1163">
        <v>447</v>
      </c>
      <c r="N1486" s="1164"/>
      <c r="O1486" s="1165"/>
      <c r="P1486" s="1166"/>
      <c r="Q1486" s="587">
        <f t="shared" si="227"/>
        <v>0</v>
      </c>
      <c r="S1486" s="1163">
        <v>447</v>
      </c>
      <c r="T1486" s="1164"/>
      <c r="U1486" s="1165"/>
      <c r="V1486" s="1166"/>
      <c r="W1486" s="587">
        <f t="shared" si="228"/>
        <v>0</v>
      </c>
      <c r="Y1486" s="1163">
        <v>447</v>
      </c>
      <c r="Z1486" s="1164"/>
      <c r="AA1486" s="1165"/>
      <c r="AB1486" s="1166"/>
      <c r="AC1486" s="587">
        <f t="shared" si="229"/>
        <v>0</v>
      </c>
      <c r="AE1486" s="1163">
        <v>447</v>
      </c>
      <c r="AF1486" s="1164"/>
      <c r="AG1486" s="1165"/>
      <c r="AH1486" s="1166"/>
      <c r="AI1486" s="587">
        <f t="shared" si="230"/>
        <v>0</v>
      </c>
      <c r="AK1486" s="1163">
        <v>447</v>
      </c>
      <c r="AL1486" s="1164"/>
      <c r="AM1486" s="1165"/>
      <c r="AN1486" s="1166"/>
      <c r="AO1486" s="587">
        <f t="shared" si="231"/>
        <v>0</v>
      </c>
      <c r="AQ1486" s="1163">
        <v>447</v>
      </c>
      <c r="AR1486" s="1164"/>
      <c r="AS1486" s="1165"/>
      <c r="AT1486" s="1166"/>
      <c r="AU1486" s="587">
        <f t="shared" si="232"/>
        <v>0</v>
      </c>
      <c r="AW1486" s="1163">
        <v>447</v>
      </c>
      <c r="AX1486" s="1164"/>
      <c r="AY1486" s="1165"/>
      <c r="AZ1486" s="1166"/>
      <c r="BA1486" s="587">
        <f t="shared" si="233"/>
        <v>0</v>
      </c>
    </row>
    <row r="1487" spans="1:53" s="17" customFormat="1" ht="16.75" hidden="1" customHeight="1" outlineLevel="2">
      <c r="A1487" s="1163">
        <v>448</v>
      </c>
      <c r="B1487" s="1164"/>
      <c r="C1487" s="1165"/>
      <c r="D1487" s="1166"/>
      <c r="E1487" s="587">
        <f t="shared" si="225"/>
        <v>0</v>
      </c>
      <c r="G1487" s="1163">
        <v>448</v>
      </c>
      <c r="H1487" s="1164"/>
      <c r="I1487" s="1165"/>
      <c r="J1487" s="1166"/>
      <c r="K1487" s="587">
        <f t="shared" si="226"/>
        <v>0</v>
      </c>
      <c r="M1487" s="1163">
        <v>448</v>
      </c>
      <c r="N1487" s="1164"/>
      <c r="O1487" s="1165"/>
      <c r="P1487" s="1166"/>
      <c r="Q1487" s="587">
        <f t="shared" si="227"/>
        <v>0</v>
      </c>
      <c r="S1487" s="1163">
        <v>448</v>
      </c>
      <c r="T1487" s="1164"/>
      <c r="U1487" s="1165"/>
      <c r="V1487" s="1166"/>
      <c r="W1487" s="587">
        <f t="shared" si="228"/>
        <v>0</v>
      </c>
      <c r="Y1487" s="1163">
        <v>448</v>
      </c>
      <c r="Z1487" s="1164"/>
      <c r="AA1487" s="1165"/>
      <c r="AB1487" s="1166"/>
      <c r="AC1487" s="587">
        <f t="shared" si="229"/>
        <v>0</v>
      </c>
      <c r="AE1487" s="1163">
        <v>448</v>
      </c>
      <c r="AF1487" s="1164"/>
      <c r="AG1487" s="1165"/>
      <c r="AH1487" s="1166"/>
      <c r="AI1487" s="587">
        <f t="shared" si="230"/>
        <v>0</v>
      </c>
      <c r="AK1487" s="1163">
        <v>448</v>
      </c>
      <c r="AL1487" s="1164"/>
      <c r="AM1487" s="1165"/>
      <c r="AN1487" s="1166"/>
      <c r="AO1487" s="587">
        <f t="shared" si="231"/>
        <v>0</v>
      </c>
      <c r="AQ1487" s="1163">
        <v>448</v>
      </c>
      <c r="AR1487" s="1164"/>
      <c r="AS1487" s="1165"/>
      <c r="AT1487" s="1166"/>
      <c r="AU1487" s="587">
        <f t="shared" si="232"/>
        <v>0</v>
      </c>
      <c r="AW1487" s="1163">
        <v>448</v>
      </c>
      <c r="AX1487" s="1164"/>
      <c r="AY1487" s="1165"/>
      <c r="AZ1487" s="1166"/>
      <c r="BA1487" s="587">
        <f t="shared" si="233"/>
        <v>0</v>
      </c>
    </row>
    <row r="1488" spans="1:53" s="17" customFormat="1" ht="16.75" hidden="1" customHeight="1" outlineLevel="2">
      <c r="A1488" s="1163">
        <v>449</v>
      </c>
      <c r="B1488" s="1164"/>
      <c r="C1488" s="1165"/>
      <c r="D1488" s="1166"/>
      <c r="E1488" s="587">
        <f t="shared" si="225"/>
        <v>0</v>
      </c>
      <c r="G1488" s="1163">
        <v>449</v>
      </c>
      <c r="H1488" s="1164"/>
      <c r="I1488" s="1165"/>
      <c r="J1488" s="1166"/>
      <c r="K1488" s="587">
        <f t="shared" si="226"/>
        <v>0</v>
      </c>
      <c r="M1488" s="1163">
        <v>449</v>
      </c>
      <c r="N1488" s="1164"/>
      <c r="O1488" s="1165"/>
      <c r="P1488" s="1166"/>
      <c r="Q1488" s="587">
        <f t="shared" si="227"/>
        <v>0</v>
      </c>
      <c r="S1488" s="1163">
        <v>449</v>
      </c>
      <c r="T1488" s="1164"/>
      <c r="U1488" s="1165"/>
      <c r="V1488" s="1166"/>
      <c r="W1488" s="587">
        <f t="shared" si="228"/>
        <v>0</v>
      </c>
      <c r="Y1488" s="1163">
        <v>449</v>
      </c>
      <c r="Z1488" s="1164"/>
      <c r="AA1488" s="1165"/>
      <c r="AB1488" s="1166"/>
      <c r="AC1488" s="587">
        <f t="shared" si="229"/>
        <v>0</v>
      </c>
      <c r="AE1488" s="1163">
        <v>449</v>
      </c>
      <c r="AF1488" s="1164"/>
      <c r="AG1488" s="1165"/>
      <c r="AH1488" s="1166"/>
      <c r="AI1488" s="587">
        <f t="shared" si="230"/>
        <v>0</v>
      </c>
      <c r="AK1488" s="1163">
        <v>449</v>
      </c>
      <c r="AL1488" s="1164"/>
      <c r="AM1488" s="1165"/>
      <c r="AN1488" s="1166"/>
      <c r="AO1488" s="587">
        <f t="shared" si="231"/>
        <v>0</v>
      </c>
      <c r="AQ1488" s="1163">
        <v>449</v>
      </c>
      <c r="AR1488" s="1164"/>
      <c r="AS1488" s="1165"/>
      <c r="AT1488" s="1166"/>
      <c r="AU1488" s="587">
        <f t="shared" si="232"/>
        <v>0</v>
      </c>
      <c r="AW1488" s="1163">
        <v>449</v>
      </c>
      <c r="AX1488" s="1164"/>
      <c r="AY1488" s="1165"/>
      <c r="AZ1488" s="1166"/>
      <c r="BA1488" s="587">
        <f t="shared" si="233"/>
        <v>0</v>
      </c>
    </row>
    <row r="1489" spans="1:53" s="17" customFormat="1" ht="16.75" hidden="1" customHeight="1" outlineLevel="2">
      <c r="A1489" s="1163">
        <v>450</v>
      </c>
      <c r="B1489" s="1164"/>
      <c r="C1489" s="1165"/>
      <c r="D1489" s="1166"/>
      <c r="E1489" s="587">
        <f t="shared" si="225"/>
        <v>0</v>
      </c>
      <c r="G1489" s="1163">
        <v>450</v>
      </c>
      <c r="H1489" s="1164"/>
      <c r="I1489" s="1165"/>
      <c r="J1489" s="1166"/>
      <c r="K1489" s="587">
        <f t="shared" si="226"/>
        <v>0</v>
      </c>
      <c r="M1489" s="1163">
        <v>450</v>
      </c>
      <c r="N1489" s="1164"/>
      <c r="O1489" s="1165"/>
      <c r="P1489" s="1166"/>
      <c r="Q1489" s="587">
        <f t="shared" si="227"/>
        <v>0</v>
      </c>
      <c r="S1489" s="1163">
        <v>450</v>
      </c>
      <c r="T1489" s="1164"/>
      <c r="U1489" s="1165"/>
      <c r="V1489" s="1166"/>
      <c r="W1489" s="587">
        <f t="shared" si="228"/>
        <v>0</v>
      </c>
      <c r="Y1489" s="1163">
        <v>450</v>
      </c>
      <c r="Z1489" s="1164"/>
      <c r="AA1489" s="1165"/>
      <c r="AB1489" s="1166"/>
      <c r="AC1489" s="587">
        <f t="shared" si="229"/>
        <v>0</v>
      </c>
      <c r="AE1489" s="1163">
        <v>450</v>
      </c>
      <c r="AF1489" s="1164"/>
      <c r="AG1489" s="1165"/>
      <c r="AH1489" s="1166"/>
      <c r="AI1489" s="587">
        <f t="shared" si="230"/>
        <v>0</v>
      </c>
      <c r="AK1489" s="1163">
        <v>450</v>
      </c>
      <c r="AL1489" s="1164"/>
      <c r="AM1489" s="1165"/>
      <c r="AN1489" s="1166"/>
      <c r="AO1489" s="587">
        <f t="shared" si="231"/>
        <v>0</v>
      </c>
      <c r="AQ1489" s="1163">
        <v>450</v>
      </c>
      <c r="AR1489" s="1164"/>
      <c r="AS1489" s="1165"/>
      <c r="AT1489" s="1166"/>
      <c r="AU1489" s="587">
        <f t="shared" si="232"/>
        <v>0</v>
      </c>
      <c r="AW1489" s="1163">
        <v>450</v>
      </c>
      <c r="AX1489" s="1164"/>
      <c r="AY1489" s="1165"/>
      <c r="AZ1489" s="1166"/>
      <c r="BA1489" s="587">
        <f t="shared" si="233"/>
        <v>0</v>
      </c>
    </row>
    <row r="1490" spans="1:53" s="17" customFormat="1" ht="16.75" hidden="1" customHeight="1" outlineLevel="2">
      <c r="A1490" s="1163">
        <v>451</v>
      </c>
      <c r="B1490" s="1164"/>
      <c r="C1490" s="1165"/>
      <c r="D1490" s="1166"/>
      <c r="E1490" s="587">
        <f t="shared" si="225"/>
        <v>0</v>
      </c>
      <c r="G1490" s="1163">
        <v>451</v>
      </c>
      <c r="H1490" s="1164"/>
      <c r="I1490" s="1165"/>
      <c r="J1490" s="1166"/>
      <c r="K1490" s="587">
        <f t="shared" si="226"/>
        <v>0</v>
      </c>
      <c r="M1490" s="1163">
        <v>451</v>
      </c>
      <c r="N1490" s="1164"/>
      <c r="O1490" s="1165"/>
      <c r="P1490" s="1166"/>
      <c r="Q1490" s="587">
        <f t="shared" si="227"/>
        <v>0</v>
      </c>
      <c r="S1490" s="1163">
        <v>451</v>
      </c>
      <c r="T1490" s="1164"/>
      <c r="U1490" s="1165"/>
      <c r="V1490" s="1166"/>
      <c r="W1490" s="587">
        <f t="shared" si="228"/>
        <v>0</v>
      </c>
      <c r="Y1490" s="1163">
        <v>451</v>
      </c>
      <c r="Z1490" s="1164"/>
      <c r="AA1490" s="1165"/>
      <c r="AB1490" s="1166"/>
      <c r="AC1490" s="587">
        <f t="shared" si="229"/>
        <v>0</v>
      </c>
      <c r="AE1490" s="1163">
        <v>451</v>
      </c>
      <c r="AF1490" s="1164"/>
      <c r="AG1490" s="1165"/>
      <c r="AH1490" s="1166"/>
      <c r="AI1490" s="587">
        <f t="shared" si="230"/>
        <v>0</v>
      </c>
      <c r="AK1490" s="1163">
        <v>451</v>
      </c>
      <c r="AL1490" s="1164"/>
      <c r="AM1490" s="1165"/>
      <c r="AN1490" s="1166"/>
      <c r="AO1490" s="587">
        <f t="shared" si="231"/>
        <v>0</v>
      </c>
      <c r="AQ1490" s="1163">
        <v>451</v>
      </c>
      <c r="AR1490" s="1164"/>
      <c r="AS1490" s="1165"/>
      <c r="AT1490" s="1166"/>
      <c r="AU1490" s="587">
        <f t="shared" si="232"/>
        <v>0</v>
      </c>
      <c r="AW1490" s="1163">
        <v>451</v>
      </c>
      <c r="AX1490" s="1164"/>
      <c r="AY1490" s="1165"/>
      <c r="AZ1490" s="1166"/>
      <c r="BA1490" s="587">
        <f t="shared" si="233"/>
        <v>0</v>
      </c>
    </row>
    <row r="1491" spans="1:53" s="17" customFormat="1" ht="16.75" hidden="1" customHeight="1" outlineLevel="2">
      <c r="A1491" s="1163">
        <v>452</v>
      </c>
      <c r="B1491" s="1164"/>
      <c r="C1491" s="1165"/>
      <c r="D1491" s="1166"/>
      <c r="E1491" s="587">
        <f t="shared" si="225"/>
        <v>0</v>
      </c>
      <c r="G1491" s="1163">
        <v>452</v>
      </c>
      <c r="H1491" s="1164"/>
      <c r="I1491" s="1165"/>
      <c r="J1491" s="1166"/>
      <c r="K1491" s="587">
        <f t="shared" si="226"/>
        <v>0</v>
      </c>
      <c r="M1491" s="1163">
        <v>452</v>
      </c>
      <c r="N1491" s="1164"/>
      <c r="O1491" s="1165"/>
      <c r="P1491" s="1166"/>
      <c r="Q1491" s="587">
        <f t="shared" si="227"/>
        <v>0</v>
      </c>
      <c r="S1491" s="1163">
        <v>452</v>
      </c>
      <c r="T1491" s="1164"/>
      <c r="U1491" s="1165"/>
      <c r="V1491" s="1166"/>
      <c r="W1491" s="587">
        <f t="shared" si="228"/>
        <v>0</v>
      </c>
      <c r="Y1491" s="1163">
        <v>452</v>
      </c>
      <c r="Z1491" s="1164"/>
      <c r="AA1491" s="1165"/>
      <c r="AB1491" s="1166"/>
      <c r="AC1491" s="587">
        <f t="shared" si="229"/>
        <v>0</v>
      </c>
      <c r="AE1491" s="1163">
        <v>452</v>
      </c>
      <c r="AF1491" s="1164"/>
      <c r="AG1491" s="1165"/>
      <c r="AH1491" s="1166"/>
      <c r="AI1491" s="587">
        <f t="shared" si="230"/>
        <v>0</v>
      </c>
      <c r="AK1491" s="1163">
        <v>452</v>
      </c>
      <c r="AL1491" s="1164"/>
      <c r="AM1491" s="1165"/>
      <c r="AN1491" s="1166"/>
      <c r="AO1491" s="587">
        <f t="shared" si="231"/>
        <v>0</v>
      </c>
      <c r="AQ1491" s="1163">
        <v>452</v>
      </c>
      <c r="AR1491" s="1164"/>
      <c r="AS1491" s="1165"/>
      <c r="AT1491" s="1166"/>
      <c r="AU1491" s="587">
        <f t="shared" si="232"/>
        <v>0</v>
      </c>
      <c r="AW1491" s="1163">
        <v>452</v>
      </c>
      <c r="AX1491" s="1164"/>
      <c r="AY1491" s="1165"/>
      <c r="AZ1491" s="1166"/>
      <c r="BA1491" s="587">
        <f t="shared" si="233"/>
        <v>0</v>
      </c>
    </row>
    <row r="1492" spans="1:53" s="17" customFormat="1" ht="16.75" hidden="1" customHeight="1" outlineLevel="2">
      <c r="A1492" s="1163">
        <v>453</v>
      </c>
      <c r="B1492" s="1164"/>
      <c r="C1492" s="1165"/>
      <c r="D1492" s="1166"/>
      <c r="E1492" s="587">
        <f t="shared" si="225"/>
        <v>0</v>
      </c>
      <c r="G1492" s="1163">
        <v>453</v>
      </c>
      <c r="H1492" s="1164"/>
      <c r="I1492" s="1165"/>
      <c r="J1492" s="1166"/>
      <c r="K1492" s="587">
        <f t="shared" si="226"/>
        <v>0</v>
      </c>
      <c r="M1492" s="1163">
        <v>453</v>
      </c>
      <c r="N1492" s="1164"/>
      <c r="O1492" s="1165"/>
      <c r="P1492" s="1166"/>
      <c r="Q1492" s="587">
        <f t="shared" si="227"/>
        <v>0</v>
      </c>
      <c r="S1492" s="1163">
        <v>453</v>
      </c>
      <c r="T1492" s="1164"/>
      <c r="U1492" s="1165"/>
      <c r="V1492" s="1166"/>
      <c r="W1492" s="587">
        <f t="shared" si="228"/>
        <v>0</v>
      </c>
      <c r="Y1492" s="1163">
        <v>453</v>
      </c>
      <c r="Z1492" s="1164"/>
      <c r="AA1492" s="1165"/>
      <c r="AB1492" s="1166"/>
      <c r="AC1492" s="587">
        <f t="shared" si="229"/>
        <v>0</v>
      </c>
      <c r="AE1492" s="1163">
        <v>453</v>
      </c>
      <c r="AF1492" s="1164"/>
      <c r="AG1492" s="1165"/>
      <c r="AH1492" s="1166"/>
      <c r="AI1492" s="587">
        <f t="shared" si="230"/>
        <v>0</v>
      </c>
      <c r="AK1492" s="1163">
        <v>453</v>
      </c>
      <c r="AL1492" s="1164"/>
      <c r="AM1492" s="1165"/>
      <c r="AN1492" s="1166"/>
      <c r="AO1492" s="587">
        <f t="shared" si="231"/>
        <v>0</v>
      </c>
      <c r="AQ1492" s="1163">
        <v>453</v>
      </c>
      <c r="AR1492" s="1164"/>
      <c r="AS1492" s="1165"/>
      <c r="AT1492" s="1166"/>
      <c r="AU1492" s="587">
        <f t="shared" si="232"/>
        <v>0</v>
      </c>
      <c r="AW1492" s="1163">
        <v>453</v>
      </c>
      <c r="AX1492" s="1164"/>
      <c r="AY1492" s="1165"/>
      <c r="AZ1492" s="1166"/>
      <c r="BA1492" s="587">
        <f t="shared" si="233"/>
        <v>0</v>
      </c>
    </row>
    <row r="1493" spans="1:53" s="17" customFormat="1" ht="16.75" hidden="1" customHeight="1" outlineLevel="2">
      <c r="A1493" s="1163">
        <v>454</v>
      </c>
      <c r="B1493" s="1164"/>
      <c r="C1493" s="1165"/>
      <c r="D1493" s="1166"/>
      <c r="E1493" s="587">
        <f t="shared" si="225"/>
        <v>0</v>
      </c>
      <c r="G1493" s="1163">
        <v>454</v>
      </c>
      <c r="H1493" s="1164"/>
      <c r="I1493" s="1165"/>
      <c r="J1493" s="1166"/>
      <c r="K1493" s="587">
        <f t="shared" si="226"/>
        <v>0</v>
      </c>
      <c r="M1493" s="1163">
        <v>454</v>
      </c>
      <c r="N1493" s="1164"/>
      <c r="O1493" s="1165"/>
      <c r="P1493" s="1166"/>
      <c r="Q1493" s="587">
        <f t="shared" si="227"/>
        <v>0</v>
      </c>
      <c r="S1493" s="1163">
        <v>454</v>
      </c>
      <c r="T1493" s="1164"/>
      <c r="U1493" s="1165"/>
      <c r="V1493" s="1166"/>
      <c r="W1493" s="587">
        <f t="shared" si="228"/>
        <v>0</v>
      </c>
      <c r="Y1493" s="1163">
        <v>454</v>
      </c>
      <c r="Z1493" s="1164"/>
      <c r="AA1493" s="1165"/>
      <c r="AB1493" s="1166"/>
      <c r="AC1493" s="587">
        <f t="shared" si="229"/>
        <v>0</v>
      </c>
      <c r="AE1493" s="1163">
        <v>454</v>
      </c>
      <c r="AF1493" s="1164"/>
      <c r="AG1493" s="1165"/>
      <c r="AH1493" s="1166"/>
      <c r="AI1493" s="587">
        <f t="shared" si="230"/>
        <v>0</v>
      </c>
      <c r="AK1493" s="1163">
        <v>454</v>
      </c>
      <c r="AL1493" s="1164"/>
      <c r="AM1493" s="1165"/>
      <c r="AN1493" s="1166"/>
      <c r="AO1493" s="587">
        <f t="shared" si="231"/>
        <v>0</v>
      </c>
      <c r="AQ1493" s="1163">
        <v>454</v>
      </c>
      <c r="AR1493" s="1164"/>
      <c r="AS1493" s="1165"/>
      <c r="AT1493" s="1166"/>
      <c r="AU1493" s="587">
        <f t="shared" si="232"/>
        <v>0</v>
      </c>
      <c r="AW1493" s="1163">
        <v>454</v>
      </c>
      <c r="AX1493" s="1164"/>
      <c r="AY1493" s="1165"/>
      <c r="AZ1493" s="1166"/>
      <c r="BA1493" s="587">
        <f t="shared" si="233"/>
        <v>0</v>
      </c>
    </row>
    <row r="1494" spans="1:53" s="17" customFormat="1" ht="16.75" hidden="1" customHeight="1" outlineLevel="2">
      <c r="A1494" s="1163">
        <v>455</v>
      </c>
      <c r="B1494" s="1164"/>
      <c r="C1494" s="1165"/>
      <c r="D1494" s="1166"/>
      <c r="E1494" s="587">
        <f t="shared" si="225"/>
        <v>0</v>
      </c>
      <c r="G1494" s="1163">
        <v>455</v>
      </c>
      <c r="H1494" s="1164"/>
      <c r="I1494" s="1165"/>
      <c r="J1494" s="1166"/>
      <c r="K1494" s="587">
        <f t="shared" si="226"/>
        <v>0</v>
      </c>
      <c r="M1494" s="1163">
        <v>455</v>
      </c>
      <c r="N1494" s="1164"/>
      <c r="O1494" s="1165"/>
      <c r="P1494" s="1166"/>
      <c r="Q1494" s="587">
        <f t="shared" si="227"/>
        <v>0</v>
      </c>
      <c r="S1494" s="1163">
        <v>455</v>
      </c>
      <c r="T1494" s="1164"/>
      <c r="U1494" s="1165"/>
      <c r="V1494" s="1166"/>
      <c r="W1494" s="587">
        <f t="shared" si="228"/>
        <v>0</v>
      </c>
      <c r="Y1494" s="1163">
        <v>455</v>
      </c>
      <c r="Z1494" s="1164"/>
      <c r="AA1494" s="1165"/>
      <c r="AB1494" s="1166"/>
      <c r="AC1494" s="587">
        <f t="shared" si="229"/>
        <v>0</v>
      </c>
      <c r="AE1494" s="1163">
        <v>455</v>
      </c>
      <c r="AF1494" s="1164"/>
      <c r="AG1494" s="1165"/>
      <c r="AH1494" s="1166"/>
      <c r="AI1494" s="587">
        <f t="shared" si="230"/>
        <v>0</v>
      </c>
      <c r="AK1494" s="1163">
        <v>455</v>
      </c>
      <c r="AL1494" s="1164"/>
      <c r="AM1494" s="1165"/>
      <c r="AN1494" s="1166"/>
      <c r="AO1494" s="587">
        <f t="shared" si="231"/>
        <v>0</v>
      </c>
      <c r="AQ1494" s="1163">
        <v>455</v>
      </c>
      <c r="AR1494" s="1164"/>
      <c r="AS1494" s="1165"/>
      <c r="AT1494" s="1166"/>
      <c r="AU1494" s="587">
        <f t="shared" si="232"/>
        <v>0</v>
      </c>
      <c r="AW1494" s="1163">
        <v>455</v>
      </c>
      <c r="AX1494" s="1164"/>
      <c r="AY1494" s="1165"/>
      <c r="AZ1494" s="1166"/>
      <c r="BA1494" s="587">
        <f t="shared" si="233"/>
        <v>0</v>
      </c>
    </row>
    <row r="1495" spans="1:53" s="17" customFormat="1" ht="16.75" hidden="1" customHeight="1" outlineLevel="2">
      <c r="A1495" s="1163">
        <v>456</v>
      </c>
      <c r="B1495" s="1164"/>
      <c r="C1495" s="1165"/>
      <c r="D1495" s="1166"/>
      <c r="E1495" s="587">
        <f t="shared" si="225"/>
        <v>0</v>
      </c>
      <c r="G1495" s="1163">
        <v>456</v>
      </c>
      <c r="H1495" s="1164"/>
      <c r="I1495" s="1165"/>
      <c r="J1495" s="1166"/>
      <c r="K1495" s="587">
        <f t="shared" si="226"/>
        <v>0</v>
      </c>
      <c r="M1495" s="1163">
        <v>456</v>
      </c>
      <c r="N1495" s="1164"/>
      <c r="O1495" s="1165"/>
      <c r="P1495" s="1166"/>
      <c r="Q1495" s="587">
        <f t="shared" si="227"/>
        <v>0</v>
      </c>
      <c r="S1495" s="1163">
        <v>456</v>
      </c>
      <c r="T1495" s="1164"/>
      <c r="U1495" s="1165"/>
      <c r="V1495" s="1166"/>
      <c r="W1495" s="587">
        <f t="shared" si="228"/>
        <v>0</v>
      </c>
      <c r="Y1495" s="1163">
        <v>456</v>
      </c>
      <c r="Z1495" s="1164"/>
      <c r="AA1495" s="1165"/>
      <c r="AB1495" s="1166"/>
      <c r="AC1495" s="587">
        <f t="shared" si="229"/>
        <v>0</v>
      </c>
      <c r="AE1495" s="1163">
        <v>456</v>
      </c>
      <c r="AF1495" s="1164"/>
      <c r="AG1495" s="1165"/>
      <c r="AH1495" s="1166"/>
      <c r="AI1495" s="587">
        <f t="shared" si="230"/>
        <v>0</v>
      </c>
      <c r="AK1495" s="1163">
        <v>456</v>
      </c>
      <c r="AL1495" s="1164"/>
      <c r="AM1495" s="1165"/>
      <c r="AN1495" s="1166"/>
      <c r="AO1495" s="587">
        <f t="shared" si="231"/>
        <v>0</v>
      </c>
      <c r="AQ1495" s="1163">
        <v>456</v>
      </c>
      <c r="AR1495" s="1164"/>
      <c r="AS1495" s="1165"/>
      <c r="AT1495" s="1166"/>
      <c r="AU1495" s="587">
        <f t="shared" si="232"/>
        <v>0</v>
      </c>
      <c r="AW1495" s="1163">
        <v>456</v>
      </c>
      <c r="AX1495" s="1164"/>
      <c r="AY1495" s="1165"/>
      <c r="AZ1495" s="1166"/>
      <c r="BA1495" s="587">
        <f t="shared" si="233"/>
        <v>0</v>
      </c>
    </row>
    <row r="1496" spans="1:53" s="17" customFormat="1" ht="16.75" hidden="1" customHeight="1" outlineLevel="2">
      <c r="A1496" s="1163">
        <v>457</v>
      </c>
      <c r="B1496" s="1164"/>
      <c r="C1496" s="1165"/>
      <c r="D1496" s="1166"/>
      <c r="E1496" s="587">
        <f t="shared" si="225"/>
        <v>0</v>
      </c>
      <c r="G1496" s="1163">
        <v>457</v>
      </c>
      <c r="H1496" s="1164"/>
      <c r="I1496" s="1165"/>
      <c r="J1496" s="1166"/>
      <c r="K1496" s="587">
        <f t="shared" si="226"/>
        <v>0</v>
      </c>
      <c r="M1496" s="1163">
        <v>457</v>
      </c>
      <c r="N1496" s="1164"/>
      <c r="O1496" s="1165"/>
      <c r="P1496" s="1166"/>
      <c r="Q1496" s="587">
        <f t="shared" si="227"/>
        <v>0</v>
      </c>
      <c r="S1496" s="1163">
        <v>457</v>
      </c>
      <c r="T1496" s="1164"/>
      <c r="U1496" s="1165"/>
      <c r="V1496" s="1166"/>
      <c r="W1496" s="587">
        <f t="shared" si="228"/>
        <v>0</v>
      </c>
      <c r="Y1496" s="1163">
        <v>457</v>
      </c>
      <c r="Z1496" s="1164"/>
      <c r="AA1496" s="1165"/>
      <c r="AB1496" s="1166"/>
      <c r="AC1496" s="587">
        <f t="shared" si="229"/>
        <v>0</v>
      </c>
      <c r="AE1496" s="1163">
        <v>457</v>
      </c>
      <c r="AF1496" s="1164"/>
      <c r="AG1496" s="1165"/>
      <c r="AH1496" s="1166"/>
      <c r="AI1496" s="587">
        <f t="shared" si="230"/>
        <v>0</v>
      </c>
      <c r="AK1496" s="1163">
        <v>457</v>
      </c>
      <c r="AL1496" s="1164"/>
      <c r="AM1496" s="1165"/>
      <c r="AN1496" s="1166"/>
      <c r="AO1496" s="587">
        <f t="shared" si="231"/>
        <v>0</v>
      </c>
      <c r="AQ1496" s="1163">
        <v>457</v>
      </c>
      <c r="AR1496" s="1164"/>
      <c r="AS1496" s="1165"/>
      <c r="AT1496" s="1166"/>
      <c r="AU1496" s="587">
        <f t="shared" si="232"/>
        <v>0</v>
      </c>
      <c r="AW1496" s="1163">
        <v>457</v>
      </c>
      <c r="AX1496" s="1164"/>
      <c r="AY1496" s="1165"/>
      <c r="AZ1496" s="1166"/>
      <c r="BA1496" s="587">
        <f t="shared" si="233"/>
        <v>0</v>
      </c>
    </row>
    <row r="1497" spans="1:53" s="17" customFormat="1" ht="16.75" hidden="1" customHeight="1" outlineLevel="2">
      <c r="A1497" s="1163">
        <v>458</v>
      </c>
      <c r="B1497" s="1164"/>
      <c r="C1497" s="1165"/>
      <c r="D1497" s="1166"/>
      <c r="E1497" s="587">
        <f t="shared" si="225"/>
        <v>0</v>
      </c>
      <c r="G1497" s="1163">
        <v>458</v>
      </c>
      <c r="H1497" s="1164"/>
      <c r="I1497" s="1165"/>
      <c r="J1497" s="1166"/>
      <c r="K1497" s="587">
        <f t="shared" si="226"/>
        <v>0</v>
      </c>
      <c r="M1497" s="1163">
        <v>458</v>
      </c>
      <c r="N1497" s="1164"/>
      <c r="O1497" s="1165"/>
      <c r="P1497" s="1166"/>
      <c r="Q1497" s="587">
        <f t="shared" si="227"/>
        <v>0</v>
      </c>
      <c r="S1497" s="1163">
        <v>458</v>
      </c>
      <c r="T1497" s="1164"/>
      <c r="U1497" s="1165"/>
      <c r="V1497" s="1166"/>
      <c r="W1497" s="587">
        <f t="shared" si="228"/>
        <v>0</v>
      </c>
      <c r="Y1497" s="1163">
        <v>458</v>
      </c>
      <c r="Z1497" s="1164"/>
      <c r="AA1497" s="1165"/>
      <c r="AB1497" s="1166"/>
      <c r="AC1497" s="587">
        <f t="shared" si="229"/>
        <v>0</v>
      </c>
      <c r="AE1497" s="1163">
        <v>458</v>
      </c>
      <c r="AF1497" s="1164"/>
      <c r="AG1497" s="1165"/>
      <c r="AH1497" s="1166"/>
      <c r="AI1497" s="587">
        <f t="shared" si="230"/>
        <v>0</v>
      </c>
      <c r="AK1497" s="1163">
        <v>458</v>
      </c>
      <c r="AL1497" s="1164"/>
      <c r="AM1497" s="1165"/>
      <c r="AN1497" s="1166"/>
      <c r="AO1497" s="587">
        <f t="shared" si="231"/>
        <v>0</v>
      </c>
      <c r="AQ1497" s="1163">
        <v>458</v>
      </c>
      <c r="AR1497" s="1164"/>
      <c r="AS1497" s="1165"/>
      <c r="AT1497" s="1166"/>
      <c r="AU1497" s="587">
        <f t="shared" si="232"/>
        <v>0</v>
      </c>
      <c r="AW1497" s="1163">
        <v>458</v>
      </c>
      <c r="AX1497" s="1164"/>
      <c r="AY1497" s="1165"/>
      <c r="AZ1497" s="1166"/>
      <c r="BA1497" s="587">
        <f t="shared" si="233"/>
        <v>0</v>
      </c>
    </row>
    <row r="1498" spans="1:53" s="17" customFormat="1" ht="16.75" hidden="1" customHeight="1" outlineLevel="2">
      <c r="A1498" s="1163">
        <v>459</v>
      </c>
      <c r="B1498" s="1164"/>
      <c r="C1498" s="1165"/>
      <c r="D1498" s="1166"/>
      <c r="E1498" s="587">
        <f t="shared" si="225"/>
        <v>0</v>
      </c>
      <c r="G1498" s="1163">
        <v>459</v>
      </c>
      <c r="H1498" s="1164"/>
      <c r="I1498" s="1165"/>
      <c r="J1498" s="1166"/>
      <c r="K1498" s="587">
        <f t="shared" si="226"/>
        <v>0</v>
      </c>
      <c r="M1498" s="1163">
        <v>459</v>
      </c>
      <c r="N1498" s="1164"/>
      <c r="O1498" s="1165"/>
      <c r="P1498" s="1166"/>
      <c r="Q1498" s="587">
        <f t="shared" si="227"/>
        <v>0</v>
      </c>
      <c r="S1498" s="1163">
        <v>459</v>
      </c>
      <c r="T1498" s="1164"/>
      <c r="U1498" s="1165"/>
      <c r="V1498" s="1166"/>
      <c r="W1498" s="587">
        <f t="shared" si="228"/>
        <v>0</v>
      </c>
      <c r="Y1498" s="1163">
        <v>459</v>
      </c>
      <c r="Z1498" s="1164"/>
      <c r="AA1498" s="1165"/>
      <c r="AB1498" s="1166"/>
      <c r="AC1498" s="587">
        <f t="shared" si="229"/>
        <v>0</v>
      </c>
      <c r="AE1498" s="1163">
        <v>459</v>
      </c>
      <c r="AF1498" s="1164"/>
      <c r="AG1498" s="1165"/>
      <c r="AH1498" s="1166"/>
      <c r="AI1498" s="587">
        <f t="shared" si="230"/>
        <v>0</v>
      </c>
      <c r="AK1498" s="1163">
        <v>459</v>
      </c>
      <c r="AL1498" s="1164"/>
      <c r="AM1498" s="1165"/>
      <c r="AN1498" s="1166"/>
      <c r="AO1498" s="587">
        <f t="shared" si="231"/>
        <v>0</v>
      </c>
      <c r="AQ1498" s="1163">
        <v>459</v>
      </c>
      <c r="AR1498" s="1164"/>
      <c r="AS1498" s="1165"/>
      <c r="AT1498" s="1166"/>
      <c r="AU1498" s="587">
        <f t="shared" si="232"/>
        <v>0</v>
      </c>
      <c r="AW1498" s="1163">
        <v>459</v>
      </c>
      <c r="AX1498" s="1164"/>
      <c r="AY1498" s="1165"/>
      <c r="AZ1498" s="1166"/>
      <c r="BA1498" s="587">
        <f t="shared" si="233"/>
        <v>0</v>
      </c>
    </row>
    <row r="1499" spans="1:53" s="17" customFormat="1" ht="16.75" hidden="1" customHeight="1" outlineLevel="2">
      <c r="A1499" s="1163">
        <v>460</v>
      </c>
      <c r="B1499" s="1164"/>
      <c r="C1499" s="1165"/>
      <c r="D1499" s="1166"/>
      <c r="E1499" s="587">
        <f t="shared" si="225"/>
        <v>0</v>
      </c>
      <c r="G1499" s="1163">
        <v>460</v>
      </c>
      <c r="H1499" s="1164"/>
      <c r="I1499" s="1165"/>
      <c r="J1499" s="1166"/>
      <c r="K1499" s="587">
        <f t="shared" si="226"/>
        <v>0</v>
      </c>
      <c r="M1499" s="1163">
        <v>460</v>
      </c>
      <c r="N1499" s="1164"/>
      <c r="O1499" s="1165"/>
      <c r="P1499" s="1166"/>
      <c r="Q1499" s="587">
        <f t="shared" si="227"/>
        <v>0</v>
      </c>
      <c r="S1499" s="1163">
        <v>460</v>
      </c>
      <c r="T1499" s="1164"/>
      <c r="U1499" s="1165"/>
      <c r="V1499" s="1166"/>
      <c r="W1499" s="587">
        <f t="shared" si="228"/>
        <v>0</v>
      </c>
      <c r="Y1499" s="1163">
        <v>460</v>
      </c>
      <c r="Z1499" s="1164"/>
      <c r="AA1499" s="1165"/>
      <c r="AB1499" s="1166"/>
      <c r="AC1499" s="587">
        <f t="shared" si="229"/>
        <v>0</v>
      </c>
      <c r="AE1499" s="1163">
        <v>460</v>
      </c>
      <c r="AF1499" s="1164"/>
      <c r="AG1499" s="1165"/>
      <c r="AH1499" s="1166"/>
      <c r="AI1499" s="587">
        <f t="shared" si="230"/>
        <v>0</v>
      </c>
      <c r="AK1499" s="1163">
        <v>460</v>
      </c>
      <c r="AL1499" s="1164"/>
      <c r="AM1499" s="1165"/>
      <c r="AN1499" s="1166"/>
      <c r="AO1499" s="587">
        <f t="shared" si="231"/>
        <v>0</v>
      </c>
      <c r="AQ1499" s="1163">
        <v>460</v>
      </c>
      <c r="AR1499" s="1164"/>
      <c r="AS1499" s="1165"/>
      <c r="AT1499" s="1166"/>
      <c r="AU1499" s="587">
        <f t="shared" si="232"/>
        <v>0</v>
      </c>
      <c r="AW1499" s="1163">
        <v>460</v>
      </c>
      <c r="AX1499" s="1164"/>
      <c r="AY1499" s="1165"/>
      <c r="AZ1499" s="1166"/>
      <c r="BA1499" s="587">
        <f t="shared" si="233"/>
        <v>0</v>
      </c>
    </row>
    <row r="1500" spans="1:53" s="17" customFormat="1" ht="16.75" hidden="1" customHeight="1" outlineLevel="2">
      <c r="A1500" s="1163">
        <v>461</v>
      </c>
      <c r="B1500" s="1164"/>
      <c r="C1500" s="1165"/>
      <c r="D1500" s="1166"/>
      <c r="E1500" s="587">
        <f t="shared" si="225"/>
        <v>0</v>
      </c>
      <c r="G1500" s="1163">
        <v>461</v>
      </c>
      <c r="H1500" s="1164"/>
      <c r="I1500" s="1165"/>
      <c r="J1500" s="1166"/>
      <c r="K1500" s="587">
        <f t="shared" si="226"/>
        <v>0</v>
      </c>
      <c r="M1500" s="1163">
        <v>461</v>
      </c>
      <c r="N1500" s="1164"/>
      <c r="O1500" s="1165"/>
      <c r="P1500" s="1166"/>
      <c r="Q1500" s="587">
        <f t="shared" si="227"/>
        <v>0</v>
      </c>
      <c r="S1500" s="1163">
        <v>461</v>
      </c>
      <c r="T1500" s="1164"/>
      <c r="U1500" s="1165"/>
      <c r="V1500" s="1166"/>
      <c r="W1500" s="587">
        <f t="shared" si="228"/>
        <v>0</v>
      </c>
      <c r="Y1500" s="1163">
        <v>461</v>
      </c>
      <c r="Z1500" s="1164"/>
      <c r="AA1500" s="1165"/>
      <c r="AB1500" s="1166"/>
      <c r="AC1500" s="587">
        <f t="shared" si="229"/>
        <v>0</v>
      </c>
      <c r="AE1500" s="1163">
        <v>461</v>
      </c>
      <c r="AF1500" s="1164"/>
      <c r="AG1500" s="1165"/>
      <c r="AH1500" s="1166"/>
      <c r="AI1500" s="587">
        <f t="shared" si="230"/>
        <v>0</v>
      </c>
      <c r="AK1500" s="1163">
        <v>461</v>
      </c>
      <c r="AL1500" s="1164"/>
      <c r="AM1500" s="1165"/>
      <c r="AN1500" s="1166"/>
      <c r="AO1500" s="587">
        <f t="shared" si="231"/>
        <v>0</v>
      </c>
      <c r="AQ1500" s="1163">
        <v>461</v>
      </c>
      <c r="AR1500" s="1164"/>
      <c r="AS1500" s="1165"/>
      <c r="AT1500" s="1166"/>
      <c r="AU1500" s="587">
        <f t="shared" si="232"/>
        <v>0</v>
      </c>
      <c r="AW1500" s="1163">
        <v>461</v>
      </c>
      <c r="AX1500" s="1164"/>
      <c r="AY1500" s="1165"/>
      <c r="AZ1500" s="1166"/>
      <c r="BA1500" s="587">
        <f t="shared" si="233"/>
        <v>0</v>
      </c>
    </row>
    <row r="1501" spans="1:53" s="17" customFormat="1" ht="16.75" hidden="1" customHeight="1" outlineLevel="2">
      <c r="A1501" s="1163">
        <v>462</v>
      </c>
      <c r="B1501" s="1164"/>
      <c r="C1501" s="1165"/>
      <c r="D1501" s="1166"/>
      <c r="E1501" s="587">
        <f t="shared" si="225"/>
        <v>0</v>
      </c>
      <c r="G1501" s="1163">
        <v>462</v>
      </c>
      <c r="H1501" s="1164"/>
      <c r="I1501" s="1165"/>
      <c r="J1501" s="1166"/>
      <c r="K1501" s="587">
        <f t="shared" si="226"/>
        <v>0</v>
      </c>
      <c r="M1501" s="1163">
        <v>462</v>
      </c>
      <c r="N1501" s="1164"/>
      <c r="O1501" s="1165"/>
      <c r="P1501" s="1166"/>
      <c r="Q1501" s="587">
        <f t="shared" si="227"/>
        <v>0</v>
      </c>
      <c r="S1501" s="1163">
        <v>462</v>
      </c>
      <c r="T1501" s="1164"/>
      <c r="U1501" s="1165"/>
      <c r="V1501" s="1166"/>
      <c r="W1501" s="587">
        <f t="shared" si="228"/>
        <v>0</v>
      </c>
      <c r="Y1501" s="1163">
        <v>462</v>
      </c>
      <c r="Z1501" s="1164"/>
      <c r="AA1501" s="1165"/>
      <c r="AB1501" s="1166"/>
      <c r="AC1501" s="587">
        <f t="shared" si="229"/>
        <v>0</v>
      </c>
      <c r="AE1501" s="1163">
        <v>462</v>
      </c>
      <c r="AF1501" s="1164"/>
      <c r="AG1501" s="1165"/>
      <c r="AH1501" s="1166"/>
      <c r="AI1501" s="587">
        <f t="shared" si="230"/>
        <v>0</v>
      </c>
      <c r="AK1501" s="1163">
        <v>462</v>
      </c>
      <c r="AL1501" s="1164"/>
      <c r="AM1501" s="1165"/>
      <c r="AN1501" s="1166"/>
      <c r="AO1501" s="587">
        <f t="shared" si="231"/>
        <v>0</v>
      </c>
      <c r="AQ1501" s="1163">
        <v>462</v>
      </c>
      <c r="AR1501" s="1164"/>
      <c r="AS1501" s="1165"/>
      <c r="AT1501" s="1166"/>
      <c r="AU1501" s="587">
        <f t="shared" si="232"/>
        <v>0</v>
      </c>
      <c r="AW1501" s="1163">
        <v>462</v>
      </c>
      <c r="AX1501" s="1164"/>
      <c r="AY1501" s="1165"/>
      <c r="AZ1501" s="1166"/>
      <c r="BA1501" s="587">
        <f t="shared" si="233"/>
        <v>0</v>
      </c>
    </row>
    <row r="1502" spans="1:53" s="17" customFormat="1" ht="16.75" hidden="1" customHeight="1" outlineLevel="2">
      <c r="A1502" s="1163">
        <v>463</v>
      </c>
      <c r="B1502" s="1164"/>
      <c r="C1502" s="1165"/>
      <c r="D1502" s="1166"/>
      <c r="E1502" s="587">
        <f t="shared" si="225"/>
        <v>0</v>
      </c>
      <c r="G1502" s="1163">
        <v>463</v>
      </c>
      <c r="H1502" s="1164"/>
      <c r="I1502" s="1165"/>
      <c r="J1502" s="1166"/>
      <c r="K1502" s="587">
        <f t="shared" si="226"/>
        <v>0</v>
      </c>
      <c r="M1502" s="1163">
        <v>463</v>
      </c>
      <c r="N1502" s="1164"/>
      <c r="O1502" s="1165"/>
      <c r="P1502" s="1166"/>
      <c r="Q1502" s="587">
        <f t="shared" si="227"/>
        <v>0</v>
      </c>
      <c r="S1502" s="1163">
        <v>463</v>
      </c>
      <c r="T1502" s="1164"/>
      <c r="U1502" s="1165"/>
      <c r="V1502" s="1166"/>
      <c r="W1502" s="587">
        <f t="shared" si="228"/>
        <v>0</v>
      </c>
      <c r="Y1502" s="1163">
        <v>463</v>
      </c>
      <c r="Z1502" s="1164"/>
      <c r="AA1502" s="1165"/>
      <c r="AB1502" s="1166"/>
      <c r="AC1502" s="587">
        <f t="shared" si="229"/>
        <v>0</v>
      </c>
      <c r="AE1502" s="1163">
        <v>463</v>
      </c>
      <c r="AF1502" s="1164"/>
      <c r="AG1502" s="1165"/>
      <c r="AH1502" s="1166"/>
      <c r="AI1502" s="587">
        <f t="shared" si="230"/>
        <v>0</v>
      </c>
      <c r="AK1502" s="1163">
        <v>463</v>
      </c>
      <c r="AL1502" s="1164"/>
      <c r="AM1502" s="1165"/>
      <c r="AN1502" s="1166"/>
      <c r="AO1502" s="587">
        <f t="shared" si="231"/>
        <v>0</v>
      </c>
      <c r="AQ1502" s="1163">
        <v>463</v>
      </c>
      <c r="AR1502" s="1164"/>
      <c r="AS1502" s="1165"/>
      <c r="AT1502" s="1166"/>
      <c r="AU1502" s="587">
        <f t="shared" si="232"/>
        <v>0</v>
      </c>
      <c r="AW1502" s="1163">
        <v>463</v>
      </c>
      <c r="AX1502" s="1164"/>
      <c r="AY1502" s="1165"/>
      <c r="AZ1502" s="1166"/>
      <c r="BA1502" s="587">
        <f t="shared" si="233"/>
        <v>0</v>
      </c>
    </row>
    <row r="1503" spans="1:53" s="17" customFormat="1" ht="16.75" hidden="1" customHeight="1" outlineLevel="2">
      <c r="A1503" s="1163">
        <v>464</v>
      </c>
      <c r="B1503" s="1164"/>
      <c r="C1503" s="1165"/>
      <c r="D1503" s="1166"/>
      <c r="E1503" s="587">
        <f t="shared" si="225"/>
        <v>0</v>
      </c>
      <c r="G1503" s="1163">
        <v>464</v>
      </c>
      <c r="H1503" s="1164"/>
      <c r="I1503" s="1165"/>
      <c r="J1503" s="1166"/>
      <c r="K1503" s="587">
        <f t="shared" si="226"/>
        <v>0</v>
      </c>
      <c r="M1503" s="1163">
        <v>464</v>
      </c>
      <c r="N1503" s="1164"/>
      <c r="O1503" s="1165"/>
      <c r="P1503" s="1166"/>
      <c r="Q1503" s="587">
        <f t="shared" si="227"/>
        <v>0</v>
      </c>
      <c r="S1503" s="1163">
        <v>464</v>
      </c>
      <c r="T1503" s="1164"/>
      <c r="U1503" s="1165"/>
      <c r="V1503" s="1166"/>
      <c r="W1503" s="587">
        <f t="shared" si="228"/>
        <v>0</v>
      </c>
      <c r="Y1503" s="1163">
        <v>464</v>
      </c>
      <c r="Z1503" s="1164"/>
      <c r="AA1503" s="1165"/>
      <c r="AB1503" s="1166"/>
      <c r="AC1503" s="587">
        <f t="shared" si="229"/>
        <v>0</v>
      </c>
      <c r="AE1503" s="1163">
        <v>464</v>
      </c>
      <c r="AF1503" s="1164"/>
      <c r="AG1503" s="1165"/>
      <c r="AH1503" s="1166"/>
      <c r="AI1503" s="587">
        <f t="shared" si="230"/>
        <v>0</v>
      </c>
      <c r="AK1503" s="1163">
        <v>464</v>
      </c>
      <c r="AL1503" s="1164"/>
      <c r="AM1503" s="1165"/>
      <c r="AN1503" s="1166"/>
      <c r="AO1503" s="587">
        <f t="shared" si="231"/>
        <v>0</v>
      </c>
      <c r="AQ1503" s="1163">
        <v>464</v>
      </c>
      <c r="AR1503" s="1164"/>
      <c r="AS1503" s="1165"/>
      <c r="AT1503" s="1166"/>
      <c r="AU1503" s="587">
        <f t="shared" si="232"/>
        <v>0</v>
      </c>
      <c r="AW1503" s="1163">
        <v>464</v>
      </c>
      <c r="AX1503" s="1164"/>
      <c r="AY1503" s="1165"/>
      <c r="AZ1503" s="1166"/>
      <c r="BA1503" s="587">
        <f t="shared" si="233"/>
        <v>0</v>
      </c>
    </row>
    <row r="1504" spans="1:53" s="17" customFormat="1" ht="16.75" hidden="1" customHeight="1" outlineLevel="2">
      <c r="A1504" s="1163">
        <v>465</v>
      </c>
      <c r="B1504" s="1164"/>
      <c r="C1504" s="1165"/>
      <c r="D1504" s="1166"/>
      <c r="E1504" s="587">
        <f t="shared" si="225"/>
        <v>0</v>
      </c>
      <c r="G1504" s="1163">
        <v>465</v>
      </c>
      <c r="H1504" s="1164"/>
      <c r="I1504" s="1165"/>
      <c r="J1504" s="1166"/>
      <c r="K1504" s="587">
        <f t="shared" si="226"/>
        <v>0</v>
      </c>
      <c r="M1504" s="1163">
        <v>465</v>
      </c>
      <c r="N1504" s="1164"/>
      <c r="O1504" s="1165"/>
      <c r="P1504" s="1166"/>
      <c r="Q1504" s="587">
        <f t="shared" si="227"/>
        <v>0</v>
      </c>
      <c r="S1504" s="1163">
        <v>465</v>
      </c>
      <c r="T1504" s="1164"/>
      <c r="U1504" s="1165"/>
      <c r="V1504" s="1166"/>
      <c r="W1504" s="587">
        <f t="shared" si="228"/>
        <v>0</v>
      </c>
      <c r="Y1504" s="1163">
        <v>465</v>
      </c>
      <c r="Z1504" s="1164"/>
      <c r="AA1504" s="1165"/>
      <c r="AB1504" s="1166"/>
      <c r="AC1504" s="587">
        <f t="shared" si="229"/>
        <v>0</v>
      </c>
      <c r="AE1504" s="1163">
        <v>465</v>
      </c>
      <c r="AF1504" s="1164"/>
      <c r="AG1504" s="1165"/>
      <c r="AH1504" s="1166"/>
      <c r="AI1504" s="587">
        <f t="shared" si="230"/>
        <v>0</v>
      </c>
      <c r="AK1504" s="1163">
        <v>465</v>
      </c>
      <c r="AL1504" s="1164"/>
      <c r="AM1504" s="1165"/>
      <c r="AN1504" s="1166"/>
      <c r="AO1504" s="587">
        <f t="shared" si="231"/>
        <v>0</v>
      </c>
      <c r="AQ1504" s="1163">
        <v>465</v>
      </c>
      <c r="AR1504" s="1164"/>
      <c r="AS1504" s="1165"/>
      <c r="AT1504" s="1166"/>
      <c r="AU1504" s="587">
        <f t="shared" si="232"/>
        <v>0</v>
      </c>
      <c r="AW1504" s="1163">
        <v>465</v>
      </c>
      <c r="AX1504" s="1164"/>
      <c r="AY1504" s="1165"/>
      <c r="AZ1504" s="1166"/>
      <c r="BA1504" s="587">
        <f t="shared" si="233"/>
        <v>0</v>
      </c>
    </row>
    <row r="1505" spans="1:53" s="17" customFormat="1" ht="16.75" hidden="1" customHeight="1" outlineLevel="2">
      <c r="A1505" s="1163">
        <v>466</v>
      </c>
      <c r="B1505" s="1164"/>
      <c r="C1505" s="1165"/>
      <c r="D1505" s="1166"/>
      <c r="E1505" s="587">
        <f t="shared" si="225"/>
        <v>0</v>
      </c>
      <c r="G1505" s="1163">
        <v>466</v>
      </c>
      <c r="H1505" s="1164"/>
      <c r="I1505" s="1165"/>
      <c r="J1505" s="1166"/>
      <c r="K1505" s="587">
        <f t="shared" si="226"/>
        <v>0</v>
      </c>
      <c r="M1505" s="1163">
        <v>466</v>
      </c>
      <c r="N1505" s="1164"/>
      <c r="O1505" s="1165"/>
      <c r="P1505" s="1166"/>
      <c r="Q1505" s="587">
        <f t="shared" si="227"/>
        <v>0</v>
      </c>
      <c r="S1505" s="1163">
        <v>466</v>
      </c>
      <c r="T1505" s="1164"/>
      <c r="U1505" s="1165"/>
      <c r="V1505" s="1166"/>
      <c r="W1505" s="587">
        <f t="shared" si="228"/>
        <v>0</v>
      </c>
      <c r="Y1505" s="1163">
        <v>466</v>
      </c>
      <c r="Z1505" s="1164"/>
      <c r="AA1505" s="1165"/>
      <c r="AB1505" s="1166"/>
      <c r="AC1505" s="587">
        <f t="shared" si="229"/>
        <v>0</v>
      </c>
      <c r="AE1505" s="1163">
        <v>466</v>
      </c>
      <c r="AF1505" s="1164"/>
      <c r="AG1505" s="1165"/>
      <c r="AH1505" s="1166"/>
      <c r="AI1505" s="587">
        <f t="shared" si="230"/>
        <v>0</v>
      </c>
      <c r="AK1505" s="1163">
        <v>466</v>
      </c>
      <c r="AL1505" s="1164"/>
      <c r="AM1505" s="1165"/>
      <c r="AN1505" s="1166"/>
      <c r="AO1505" s="587">
        <f t="shared" si="231"/>
        <v>0</v>
      </c>
      <c r="AQ1505" s="1163">
        <v>466</v>
      </c>
      <c r="AR1505" s="1164"/>
      <c r="AS1505" s="1165"/>
      <c r="AT1505" s="1166"/>
      <c r="AU1505" s="587">
        <f t="shared" si="232"/>
        <v>0</v>
      </c>
      <c r="AW1505" s="1163">
        <v>466</v>
      </c>
      <c r="AX1505" s="1164"/>
      <c r="AY1505" s="1165"/>
      <c r="AZ1505" s="1166"/>
      <c r="BA1505" s="587">
        <f t="shared" si="233"/>
        <v>0</v>
      </c>
    </row>
    <row r="1506" spans="1:53" s="17" customFormat="1" ht="16.75" hidden="1" customHeight="1" outlineLevel="2">
      <c r="A1506" s="1163">
        <v>467</v>
      </c>
      <c r="B1506" s="1164"/>
      <c r="C1506" s="1165"/>
      <c r="D1506" s="1166"/>
      <c r="E1506" s="587">
        <f t="shared" si="225"/>
        <v>0</v>
      </c>
      <c r="G1506" s="1163">
        <v>467</v>
      </c>
      <c r="H1506" s="1164"/>
      <c r="I1506" s="1165"/>
      <c r="J1506" s="1166"/>
      <c r="K1506" s="587">
        <f t="shared" si="226"/>
        <v>0</v>
      </c>
      <c r="M1506" s="1163">
        <v>467</v>
      </c>
      <c r="N1506" s="1164"/>
      <c r="O1506" s="1165"/>
      <c r="P1506" s="1166"/>
      <c r="Q1506" s="587">
        <f t="shared" si="227"/>
        <v>0</v>
      </c>
      <c r="S1506" s="1163">
        <v>467</v>
      </c>
      <c r="T1506" s="1164"/>
      <c r="U1506" s="1165"/>
      <c r="V1506" s="1166"/>
      <c r="W1506" s="587">
        <f t="shared" si="228"/>
        <v>0</v>
      </c>
      <c r="Y1506" s="1163">
        <v>467</v>
      </c>
      <c r="Z1506" s="1164"/>
      <c r="AA1506" s="1165"/>
      <c r="AB1506" s="1166"/>
      <c r="AC1506" s="587">
        <f t="shared" si="229"/>
        <v>0</v>
      </c>
      <c r="AE1506" s="1163">
        <v>467</v>
      </c>
      <c r="AF1506" s="1164"/>
      <c r="AG1506" s="1165"/>
      <c r="AH1506" s="1166"/>
      <c r="AI1506" s="587">
        <f t="shared" si="230"/>
        <v>0</v>
      </c>
      <c r="AK1506" s="1163">
        <v>467</v>
      </c>
      <c r="AL1506" s="1164"/>
      <c r="AM1506" s="1165"/>
      <c r="AN1506" s="1166"/>
      <c r="AO1506" s="587">
        <f t="shared" si="231"/>
        <v>0</v>
      </c>
      <c r="AQ1506" s="1163">
        <v>467</v>
      </c>
      <c r="AR1506" s="1164"/>
      <c r="AS1506" s="1165"/>
      <c r="AT1506" s="1166"/>
      <c r="AU1506" s="587">
        <f t="shared" si="232"/>
        <v>0</v>
      </c>
      <c r="AW1506" s="1163">
        <v>467</v>
      </c>
      <c r="AX1506" s="1164"/>
      <c r="AY1506" s="1165"/>
      <c r="AZ1506" s="1166"/>
      <c r="BA1506" s="587">
        <f t="shared" si="233"/>
        <v>0</v>
      </c>
    </row>
    <row r="1507" spans="1:53" s="17" customFormat="1" ht="16.75" hidden="1" customHeight="1" outlineLevel="2">
      <c r="A1507" s="1163">
        <v>468</v>
      </c>
      <c r="B1507" s="1164"/>
      <c r="C1507" s="1165"/>
      <c r="D1507" s="1166"/>
      <c r="E1507" s="587">
        <f t="shared" si="225"/>
        <v>0</v>
      </c>
      <c r="G1507" s="1163">
        <v>468</v>
      </c>
      <c r="H1507" s="1164"/>
      <c r="I1507" s="1165"/>
      <c r="J1507" s="1166"/>
      <c r="K1507" s="587">
        <f t="shared" si="226"/>
        <v>0</v>
      </c>
      <c r="M1507" s="1163">
        <v>468</v>
      </c>
      <c r="N1507" s="1164"/>
      <c r="O1507" s="1165"/>
      <c r="P1507" s="1166"/>
      <c r="Q1507" s="587">
        <f t="shared" si="227"/>
        <v>0</v>
      </c>
      <c r="S1507" s="1163">
        <v>468</v>
      </c>
      <c r="T1507" s="1164"/>
      <c r="U1507" s="1165"/>
      <c r="V1507" s="1166"/>
      <c r="W1507" s="587">
        <f t="shared" si="228"/>
        <v>0</v>
      </c>
      <c r="Y1507" s="1163">
        <v>468</v>
      </c>
      <c r="Z1507" s="1164"/>
      <c r="AA1507" s="1165"/>
      <c r="AB1507" s="1166"/>
      <c r="AC1507" s="587">
        <f t="shared" si="229"/>
        <v>0</v>
      </c>
      <c r="AE1507" s="1163">
        <v>468</v>
      </c>
      <c r="AF1507" s="1164"/>
      <c r="AG1507" s="1165"/>
      <c r="AH1507" s="1166"/>
      <c r="AI1507" s="587">
        <f t="shared" si="230"/>
        <v>0</v>
      </c>
      <c r="AK1507" s="1163">
        <v>468</v>
      </c>
      <c r="AL1507" s="1164"/>
      <c r="AM1507" s="1165"/>
      <c r="AN1507" s="1166"/>
      <c r="AO1507" s="587">
        <f t="shared" si="231"/>
        <v>0</v>
      </c>
      <c r="AQ1507" s="1163">
        <v>468</v>
      </c>
      <c r="AR1507" s="1164"/>
      <c r="AS1507" s="1165"/>
      <c r="AT1507" s="1166"/>
      <c r="AU1507" s="587">
        <f t="shared" si="232"/>
        <v>0</v>
      </c>
      <c r="AW1507" s="1163">
        <v>468</v>
      </c>
      <c r="AX1507" s="1164"/>
      <c r="AY1507" s="1165"/>
      <c r="AZ1507" s="1166"/>
      <c r="BA1507" s="587">
        <f t="shared" si="233"/>
        <v>0</v>
      </c>
    </row>
    <row r="1508" spans="1:53" s="17" customFormat="1" ht="16.75" hidden="1" customHeight="1" outlineLevel="2">
      <c r="A1508" s="1163">
        <v>469</v>
      </c>
      <c r="B1508" s="1164"/>
      <c r="C1508" s="1165"/>
      <c r="D1508" s="1166"/>
      <c r="E1508" s="587">
        <f t="shared" si="225"/>
        <v>0</v>
      </c>
      <c r="G1508" s="1163">
        <v>469</v>
      </c>
      <c r="H1508" s="1164"/>
      <c r="I1508" s="1165"/>
      <c r="J1508" s="1166"/>
      <c r="K1508" s="587">
        <f t="shared" si="226"/>
        <v>0</v>
      </c>
      <c r="M1508" s="1163">
        <v>469</v>
      </c>
      <c r="N1508" s="1164"/>
      <c r="O1508" s="1165"/>
      <c r="P1508" s="1166"/>
      <c r="Q1508" s="587">
        <f t="shared" si="227"/>
        <v>0</v>
      </c>
      <c r="S1508" s="1163">
        <v>469</v>
      </c>
      <c r="T1508" s="1164"/>
      <c r="U1508" s="1165"/>
      <c r="V1508" s="1166"/>
      <c r="W1508" s="587">
        <f t="shared" si="228"/>
        <v>0</v>
      </c>
      <c r="Y1508" s="1163">
        <v>469</v>
      </c>
      <c r="Z1508" s="1164"/>
      <c r="AA1508" s="1165"/>
      <c r="AB1508" s="1166"/>
      <c r="AC1508" s="587">
        <f t="shared" si="229"/>
        <v>0</v>
      </c>
      <c r="AE1508" s="1163">
        <v>469</v>
      </c>
      <c r="AF1508" s="1164"/>
      <c r="AG1508" s="1165"/>
      <c r="AH1508" s="1166"/>
      <c r="AI1508" s="587">
        <f t="shared" si="230"/>
        <v>0</v>
      </c>
      <c r="AK1508" s="1163">
        <v>469</v>
      </c>
      <c r="AL1508" s="1164"/>
      <c r="AM1508" s="1165"/>
      <c r="AN1508" s="1166"/>
      <c r="AO1508" s="587">
        <f t="shared" si="231"/>
        <v>0</v>
      </c>
      <c r="AQ1508" s="1163">
        <v>469</v>
      </c>
      <c r="AR1508" s="1164"/>
      <c r="AS1508" s="1165"/>
      <c r="AT1508" s="1166"/>
      <c r="AU1508" s="587">
        <f t="shared" si="232"/>
        <v>0</v>
      </c>
      <c r="AW1508" s="1163">
        <v>469</v>
      </c>
      <c r="AX1508" s="1164"/>
      <c r="AY1508" s="1165"/>
      <c r="AZ1508" s="1166"/>
      <c r="BA1508" s="587">
        <f t="shared" si="233"/>
        <v>0</v>
      </c>
    </row>
    <row r="1509" spans="1:53" s="17" customFormat="1" ht="16.75" hidden="1" customHeight="1" outlineLevel="2">
      <c r="A1509" s="1163">
        <v>470</v>
      </c>
      <c r="B1509" s="1164"/>
      <c r="C1509" s="1165"/>
      <c r="D1509" s="1166"/>
      <c r="E1509" s="587">
        <f t="shared" si="225"/>
        <v>0</v>
      </c>
      <c r="G1509" s="1163">
        <v>470</v>
      </c>
      <c r="H1509" s="1164"/>
      <c r="I1509" s="1165"/>
      <c r="J1509" s="1166"/>
      <c r="K1509" s="587">
        <f t="shared" si="226"/>
        <v>0</v>
      </c>
      <c r="M1509" s="1163">
        <v>470</v>
      </c>
      <c r="N1509" s="1164"/>
      <c r="O1509" s="1165"/>
      <c r="P1509" s="1166"/>
      <c r="Q1509" s="587">
        <f t="shared" si="227"/>
        <v>0</v>
      </c>
      <c r="S1509" s="1163">
        <v>470</v>
      </c>
      <c r="T1509" s="1164"/>
      <c r="U1509" s="1165"/>
      <c r="V1509" s="1166"/>
      <c r="W1509" s="587">
        <f t="shared" si="228"/>
        <v>0</v>
      </c>
      <c r="Y1509" s="1163">
        <v>470</v>
      </c>
      <c r="Z1509" s="1164"/>
      <c r="AA1509" s="1165"/>
      <c r="AB1509" s="1166"/>
      <c r="AC1509" s="587">
        <f t="shared" si="229"/>
        <v>0</v>
      </c>
      <c r="AE1509" s="1163">
        <v>470</v>
      </c>
      <c r="AF1509" s="1164"/>
      <c r="AG1509" s="1165"/>
      <c r="AH1509" s="1166"/>
      <c r="AI1509" s="587">
        <f t="shared" si="230"/>
        <v>0</v>
      </c>
      <c r="AK1509" s="1163">
        <v>470</v>
      </c>
      <c r="AL1509" s="1164"/>
      <c r="AM1509" s="1165"/>
      <c r="AN1509" s="1166"/>
      <c r="AO1509" s="587">
        <f t="shared" si="231"/>
        <v>0</v>
      </c>
      <c r="AQ1509" s="1163">
        <v>470</v>
      </c>
      <c r="AR1509" s="1164"/>
      <c r="AS1509" s="1165"/>
      <c r="AT1509" s="1166"/>
      <c r="AU1509" s="587">
        <f t="shared" si="232"/>
        <v>0</v>
      </c>
      <c r="AW1509" s="1163">
        <v>470</v>
      </c>
      <c r="AX1509" s="1164"/>
      <c r="AY1509" s="1165"/>
      <c r="AZ1509" s="1166"/>
      <c r="BA1509" s="587">
        <f t="shared" si="233"/>
        <v>0</v>
      </c>
    </row>
    <row r="1510" spans="1:53" s="17" customFormat="1" ht="16.75" hidden="1" customHeight="1" outlineLevel="2">
      <c r="A1510" s="1163">
        <v>471</v>
      </c>
      <c r="B1510" s="1164"/>
      <c r="C1510" s="1165"/>
      <c r="D1510" s="1166"/>
      <c r="E1510" s="587">
        <f t="shared" si="225"/>
        <v>0</v>
      </c>
      <c r="G1510" s="1163">
        <v>471</v>
      </c>
      <c r="H1510" s="1164"/>
      <c r="I1510" s="1165"/>
      <c r="J1510" s="1166"/>
      <c r="K1510" s="587">
        <f t="shared" si="226"/>
        <v>0</v>
      </c>
      <c r="M1510" s="1163">
        <v>471</v>
      </c>
      <c r="N1510" s="1164"/>
      <c r="O1510" s="1165"/>
      <c r="P1510" s="1166"/>
      <c r="Q1510" s="587">
        <f t="shared" si="227"/>
        <v>0</v>
      </c>
      <c r="S1510" s="1163">
        <v>471</v>
      </c>
      <c r="T1510" s="1164"/>
      <c r="U1510" s="1165"/>
      <c r="V1510" s="1166"/>
      <c r="W1510" s="587">
        <f t="shared" si="228"/>
        <v>0</v>
      </c>
      <c r="Y1510" s="1163">
        <v>471</v>
      </c>
      <c r="Z1510" s="1164"/>
      <c r="AA1510" s="1165"/>
      <c r="AB1510" s="1166"/>
      <c r="AC1510" s="587">
        <f t="shared" si="229"/>
        <v>0</v>
      </c>
      <c r="AE1510" s="1163">
        <v>471</v>
      </c>
      <c r="AF1510" s="1164"/>
      <c r="AG1510" s="1165"/>
      <c r="AH1510" s="1166"/>
      <c r="AI1510" s="587">
        <f t="shared" si="230"/>
        <v>0</v>
      </c>
      <c r="AK1510" s="1163">
        <v>471</v>
      </c>
      <c r="AL1510" s="1164"/>
      <c r="AM1510" s="1165"/>
      <c r="AN1510" s="1166"/>
      <c r="AO1510" s="587">
        <f t="shared" si="231"/>
        <v>0</v>
      </c>
      <c r="AQ1510" s="1163">
        <v>471</v>
      </c>
      <c r="AR1510" s="1164"/>
      <c r="AS1510" s="1165"/>
      <c r="AT1510" s="1166"/>
      <c r="AU1510" s="587">
        <f t="shared" si="232"/>
        <v>0</v>
      </c>
      <c r="AW1510" s="1163">
        <v>471</v>
      </c>
      <c r="AX1510" s="1164"/>
      <c r="AY1510" s="1165"/>
      <c r="AZ1510" s="1166"/>
      <c r="BA1510" s="587">
        <f t="shared" si="233"/>
        <v>0</v>
      </c>
    </row>
    <row r="1511" spans="1:53" s="17" customFormat="1" ht="16.75" hidden="1" customHeight="1" outlineLevel="2">
      <c r="A1511" s="1163">
        <v>472</v>
      </c>
      <c r="B1511" s="1164"/>
      <c r="C1511" s="1165"/>
      <c r="D1511" s="1166"/>
      <c r="E1511" s="587">
        <f t="shared" si="225"/>
        <v>0</v>
      </c>
      <c r="G1511" s="1163">
        <v>472</v>
      </c>
      <c r="H1511" s="1164"/>
      <c r="I1511" s="1165"/>
      <c r="J1511" s="1166"/>
      <c r="K1511" s="587">
        <f t="shared" si="226"/>
        <v>0</v>
      </c>
      <c r="M1511" s="1163">
        <v>472</v>
      </c>
      <c r="N1511" s="1164"/>
      <c r="O1511" s="1165"/>
      <c r="P1511" s="1166"/>
      <c r="Q1511" s="587">
        <f t="shared" si="227"/>
        <v>0</v>
      </c>
      <c r="S1511" s="1163">
        <v>472</v>
      </c>
      <c r="T1511" s="1164"/>
      <c r="U1511" s="1165"/>
      <c r="V1511" s="1166"/>
      <c r="W1511" s="587">
        <f t="shared" si="228"/>
        <v>0</v>
      </c>
      <c r="Y1511" s="1163">
        <v>472</v>
      </c>
      <c r="Z1511" s="1164"/>
      <c r="AA1511" s="1165"/>
      <c r="AB1511" s="1166"/>
      <c r="AC1511" s="587">
        <f t="shared" si="229"/>
        <v>0</v>
      </c>
      <c r="AE1511" s="1163">
        <v>472</v>
      </c>
      <c r="AF1511" s="1164"/>
      <c r="AG1511" s="1165"/>
      <c r="AH1511" s="1166"/>
      <c r="AI1511" s="587">
        <f t="shared" si="230"/>
        <v>0</v>
      </c>
      <c r="AK1511" s="1163">
        <v>472</v>
      </c>
      <c r="AL1511" s="1164"/>
      <c r="AM1511" s="1165"/>
      <c r="AN1511" s="1166"/>
      <c r="AO1511" s="587">
        <f t="shared" si="231"/>
        <v>0</v>
      </c>
      <c r="AQ1511" s="1163">
        <v>472</v>
      </c>
      <c r="AR1511" s="1164"/>
      <c r="AS1511" s="1165"/>
      <c r="AT1511" s="1166"/>
      <c r="AU1511" s="587">
        <f t="shared" si="232"/>
        <v>0</v>
      </c>
      <c r="AW1511" s="1163">
        <v>472</v>
      </c>
      <c r="AX1511" s="1164"/>
      <c r="AY1511" s="1165"/>
      <c r="AZ1511" s="1166"/>
      <c r="BA1511" s="587">
        <f t="shared" si="233"/>
        <v>0</v>
      </c>
    </row>
    <row r="1512" spans="1:53" s="17" customFormat="1" ht="16.75" hidden="1" customHeight="1" outlineLevel="2">
      <c r="A1512" s="1163">
        <v>473</v>
      </c>
      <c r="B1512" s="1164"/>
      <c r="C1512" s="1165"/>
      <c r="D1512" s="1166"/>
      <c r="E1512" s="587">
        <f t="shared" si="225"/>
        <v>0</v>
      </c>
      <c r="G1512" s="1163">
        <v>473</v>
      </c>
      <c r="H1512" s="1164"/>
      <c r="I1512" s="1165"/>
      <c r="J1512" s="1166"/>
      <c r="K1512" s="587">
        <f t="shared" si="226"/>
        <v>0</v>
      </c>
      <c r="M1512" s="1163">
        <v>473</v>
      </c>
      <c r="N1512" s="1164"/>
      <c r="O1512" s="1165"/>
      <c r="P1512" s="1166"/>
      <c r="Q1512" s="587">
        <f t="shared" si="227"/>
        <v>0</v>
      </c>
      <c r="S1512" s="1163">
        <v>473</v>
      </c>
      <c r="T1512" s="1164"/>
      <c r="U1512" s="1165"/>
      <c r="V1512" s="1166"/>
      <c r="W1512" s="587">
        <f t="shared" si="228"/>
        <v>0</v>
      </c>
      <c r="Y1512" s="1163">
        <v>473</v>
      </c>
      <c r="Z1512" s="1164"/>
      <c r="AA1512" s="1165"/>
      <c r="AB1512" s="1166"/>
      <c r="AC1512" s="587">
        <f t="shared" si="229"/>
        <v>0</v>
      </c>
      <c r="AE1512" s="1163">
        <v>473</v>
      </c>
      <c r="AF1512" s="1164"/>
      <c r="AG1512" s="1165"/>
      <c r="AH1512" s="1166"/>
      <c r="AI1512" s="587">
        <f t="shared" si="230"/>
        <v>0</v>
      </c>
      <c r="AK1512" s="1163">
        <v>473</v>
      </c>
      <c r="AL1512" s="1164"/>
      <c r="AM1512" s="1165"/>
      <c r="AN1512" s="1166"/>
      <c r="AO1512" s="587">
        <f t="shared" si="231"/>
        <v>0</v>
      </c>
      <c r="AQ1512" s="1163">
        <v>473</v>
      </c>
      <c r="AR1512" s="1164"/>
      <c r="AS1512" s="1165"/>
      <c r="AT1512" s="1166"/>
      <c r="AU1512" s="587">
        <f t="shared" si="232"/>
        <v>0</v>
      </c>
      <c r="AW1512" s="1163">
        <v>473</v>
      </c>
      <c r="AX1512" s="1164"/>
      <c r="AY1512" s="1165"/>
      <c r="AZ1512" s="1166"/>
      <c r="BA1512" s="587">
        <f t="shared" si="233"/>
        <v>0</v>
      </c>
    </row>
    <row r="1513" spans="1:53" s="17" customFormat="1" ht="16.75" hidden="1" customHeight="1" outlineLevel="2">
      <c r="A1513" s="1163">
        <v>474</v>
      </c>
      <c r="B1513" s="1164"/>
      <c r="C1513" s="1165"/>
      <c r="D1513" s="1166"/>
      <c r="E1513" s="587">
        <f t="shared" si="225"/>
        <v>0</v>
      </c>
      <c r="G1513" s="1163">
        <v>474</v>
      </c>
      <c r="H1513" s="1164"/>
      <c r="I1513" s="1165"/>
      <c r="J1513" s="1166"/>
      <c r="K1513" s="587">
        <f t="shared" si="226"/>
        <v>0</v>
      </c>
      <c r="M1513" s="1163">
        <v>474</v>
      </c>
      <c r="N1513" s="1164"/>
      <c r="O1513" s="1165"/>
      <c r="P1513" s="1166"/>
      <c r="Q1513" s="587">
        <f t="shared" si="227"/>
        <v>0</v>
      </c>
      <c r="S1513" s="1163">
        <v>474</v>
      </c>
      <c r="T1513" s="1164"/>
      <c r="U1513" s="1165"/>
      <c r="V1513" s="1166"/>
      <c r="W1513" s="587">
        <f t="shared" si="228"/>
        <v>0</v>
      </c>
      <c r="Y1513" s="1163">
        <v>474</v>
      </c>
      <c r="Z1513" s="1164"/>
      <c r="AA1513" s="1165"/>
      <c r="AB1513" s="1166"/>
      <c r="AC1513" s="587">
        <f t="shared" si="229"/>
        <v>0</v>
      </c>
      <c r="AE1513" s="1163">
        <v>474</v>
      </c>
      <c r="AF1513" s="1164"/>
      <c r="AG1513" s="1165"/>
      <c r="AH1513" s="1166"/>
      <c r="AI1513" s="587">
        <f t="shared" si="230"/>
        <v>0</v>
      </c>
      <c r="AK1513" s="1163">
        <v>474</v>
      </c>
      <c r="AL1513" s="1164"/>
      <c r="AM1513" s="1165"/>
      <c r="AN1513" s="1166"/>
      <c r="AO1513" s="587">
        <f t="shared" si="231"/>
        <v>0</v>
      </c>
      <c r="AQ1513" s="1163">
        <v>474</v>
      </c>
      <c r="AR1513" s="1164"/>
      <c r="AS1513" s="1165"/>
      <c r="AT1513" s="1166"/>
      <c r="AU1513" s="587">
        <f t="shared" si="232"/>
        <v>0</v>
      </c>
      <c r="AW1513" s="1163">
        <v>474</v>
      </c>
      <c r="AX1513" s="1164"/>
      <c r="AY1513" s="1165"/>
      <c r="AZ1513" s="1166"/>
      <c r="BA1513" s="587">
        <f t="shared" si="233"/>
        <v>0</v>
      </c>
    </row>
    <row r="1514" spans="1:53" s="17" customFormat="1" ht="16.75" hidden="1" customHeight="1" outlineLevel="2">
      <c r="A1514" s="1163">
        <v>475</v>
      </c>
      <c r="B1514" s="1164"/>
      <c r="C1514" s="1165"/>
      <c r="D1514" s="1166"/>
      <c r="E1514" s="587">
        <f t="shared" si="225"/>
        <v>0</v>
      </c>
      <c r="G1514" s="1163">
        <v>475</v>
      </c>
      <c r="H1514" s="1164"/>
      <c r="I1514" s="1165"/>
      <c r="J1514" s="1166"/>
      <c r="K1514" s="587">
        <f t="shared" si="226"/>
        <v>0</v>
      </c>
      <c r="M1514" s="1163">
        <v>475</v>
      </c>
      <c r="N1514" s="1164"/>
      <c r="O1514" s="1165"/>
      <c r="P1514" s="1166"/>
      <c r="Q1514" s="587">
        <f t="shared" si="227"/>
        <v>0</v>
      </c>
      <c r="S1514" s="1163">
        <v>475</v>
      </c>
      <c r="T1514" s="1164"/>
      <c r="U1514" s="1165"/>
      <c r="V1514" s="1166"/>
      <c r="W1514" s="587">
        <f t="shared" si="228"/>
        <v>0</v>
      </c>
      <c r="Y1514" s="1163">
        <v>475</v>
      </c>
      <c r="Z1514" s="1164"/>
      <c r="AA1514" s="1165"/>
      <c r="AB1514" s="1166"/>
      <c r="AC1514" s="587">
        <f t="shared" si="229"/>
        <v>0</v>
      </c>
      <c r="AE1514" s="1163">
        <v>475</v>
      </c>
      <c r="AF1514" s="1164"/>
      <c r="AG1514" s="1165"/>
      <c r="AH1514" s="1166"/>
      <c r="AI1514" s="587">
        <f t="shared" si="230"/>
        <v>0</v>
      </c>
      <c r="AK1514" s="1163">
        <v>475</v>
      </c>
      <c r="AL1514" s="1164"/>
      <c r="AM1514" s="1165"/>
      <c r="AN1514" s="1166"/>
      <c r="AO1514" s="587">
        <f t="shared" si="231"/>
        <v>0</v>
      </c>
      <c r="AQ1514" s="1163">
        <v>475</v>
      </c>
      <c r="AR1514" s="1164"/>
      <c r="AS1514" s="1165"/>
      <c r="AT1514" s="1166"/>
      <c r="AU1514" s="587">
        <f t="shared" si="232"/>
        <v>0</v>
      </c>
      <c r="AW1514" s="1163">
        <v>475</v>
      </c>
      <c r="AX1514" s="1164"/>
      <c r="AY1514" s="1165"/>
      <c r="AZ1514" s="1166"/>
      <c r="BA1514" s="587">
        <f t="shared" si="233"/>
        <v>0</v>
      </c>
    </row>
    <row r="1515" spans="1:53" s="17" customFormat="1" ht="16.75" hidden="1" customHeight="1" outlineLevel="2">
      <c r="A1515" s="1163">
        <v>476</v>
      </c>
      <c r="B1515" s="1164"/>
      <c r="C1515" s="1165"/>
      <c r="D1515" s="1166"/>
      <c r="E1515" s="587">
        <f t="shared" si="225"/>
        <v>0</v>
      </c>
      <c r="G1515" s="1163">
        <v>476</v>
      </c>
      <c r="H1515" s="1164"/>
      <c r="I1515" s="1165"/>
      <c r="J1515" s="1166"/>
      <c r="K1515" s="587">
        <f t="shared" si="226"/>
        <v>0</v>
      </c>
      <c r="M1515" s="1163">
        <v>476</v>
      </c>
      <c r="N1515" s="1164"/>
      <c r="O1515" s="1165"/>
      <c r="P1515" s="1166"/>
      <c r="Q1515" s="587">
        <f t="shared" si="227"/>
        <v>0</v>
      </c>
      <c r="S1515" s="1163">
        <v>476</v>
      </c>
      <c r="T1515" s="1164"/>
      <c r="U1515" s="1165"/>
      <c r="V1515" s="1166"/>
      <c r="W1515" s="587">
        <f t="shared" si="228"/>
        <v>0</v>
      </c>
      <c r="Y1515" s="1163">
        <v>476</v>
      </c>
      <c r="Z1515" s="1164"/>
      <c r="AA1515" s="1165"/>
      <c r="AB1515" s="1166"/>
      <c r="AC1515" s="587">
        <f t="shared" si="229"/>
        <v>0</v>
      </c>
      <c r="AE1515" s="1163">
        <v>476</v>
      </c>
      <c r="AF1515" s="1164"/>
      <c r="AG1515" s="1165"/>
      <c r="AH1515" s="1166"/>
      <c r="AI1515" s="587">
        <f t="shared" si="230"/>
        <v>0</v>
      </c>
      <c r="AK1515" s="1163">
        <v>476</v>
      </c>
      <c r="AL1515" s="1164"/>
      <c r="AM1515" s="1165"/>
      <c r="AN1515" s="1166"/>
      <c r="AO1515" s="587">
        <f t="shared" si="231"/>
        <v>0</v>
      </c>
      <c r="AQ1515" s="1163">
        <v>476</v>
      </c>
      <c r="AR1515" s="1164"/>
      <c r="AS1515" s="1165"/>
      <c r="AT1515" s="1166"/>
      <c r="AU1515" s="587">
        <f t="shared" si="232"/>
        <v>0</v>
      </c>
      <c r="AW1515" s="1163">
        <v>476</v>
      </c>
      <c r="AX1515" s="1164"/>
      <c r="AY1515" s="1165"/>
      <c r="AZ1515" s="1166"/>
      <c r="BA1515" s="587">
        <f t="shared" si="233"/>
        <v>0</v>
      </c>
    </row>
    <row r="1516" spans="1:53" s="17" customFormat="1" ht="16.75" hidden="1" customHeight="1" outlineLevel="2">
      <c r="A1516" s="1163">
        <v>477</v>
      </c>
      <c r="B1516" s="1164"/>
      <c r="C1516" s="1165"/>
      <c r="D1516" s="1166"/>
      <c r="E1516" s="587">
        <f t="shared" si="225"/>
        <v>0</v>
      </c>
      <c r="G1516" s="1163">
        <v>477</v>
      </c>
      <c r="H1516" s="1164"/>
      <c r="I1516" s="1165"/>
      <c r="J1516" s="1166"/>
      <c r="K1516" s="587">
        <f t="shared" si="226"/>
        <v>0</v>
      </c>
      <c r="M1516" s="1163">
        <v>477</v>
      </c>
      <c r="N1516" s="1164"/>
      <c r="O1516" s="1165"/>
      <c r="P1516" s="1166"/>
      <c r="Q1516" s="587">
        <f t="shared" si="227"/>
        <v>0</v>
      </c>
      <c r="S1516" s="1163">
        <v>477</v>
      </c>
      <c r="T1516" s="1164"/>
      <c r="U1516" s="1165"/>
      <c r="V1516" s="1166"/>
      <c r="W1516" s="587">
        <f t="shared" si="228"/>
        <v>0</v>
      </c>
      <c r="Y1516" s="1163">
        <v>477</v>
      </c>
      <c r="Z1516" s="1164"/>
      <c r="AA1516" s="1165"/>
      <c r="AB1516" s="1166"/>
      <c r="AC1516" s="587">
        <f t="shared" si="229"/>
        <v>0</v>
      </c>
      <c r="AE1516" s="1163">
        <v>477</v>
      </c>
      <c r="AF1516" s="1164"/>
      <c r="AG1516" s="1165"/>
      <c r="AH1516" s="1166"/>
      <c r="AI1516" s="587">
        <f t="shared" si="230"/>
        <v>0</v>
      </c>
      <c r="AK1516" s="1163">
        <v>477</v>
      </c>
      <c r="AL1516" s="1164"/>
      <c r="AM1516" s="1165"/>
      <c r="AN1516" s="1166"/>
      <c r="AO1516" s="587">
        <f t="shared" si="231"/>
        <v>0</v>
      </c>
      <c r="AQ1516" s="1163">
        <v>477</v>
      </c>
      <c r="AR1516" s="1164"/>
      <c r="AS1516" s="1165"/>
      <c r="AT1516" s="1166"/>
      <c r="AU1516" s="587">
        <f t="shared" si="232"/>
        <v>0</v>
      </c>
      <c r="AW1516" s="1163">
        <v>477</v>
      </c>
      <c r="AX1516" s="1164"/>
      <c r="AY1516" s="1165"/>
      <c r="AZ1516" s="1166"/>
      <c r="BA1516" s="587">
        <f t="shared" si="233"/>
        <v>0</v>
      </c>
    </row>
    <row r="1517" spans="1:53" s="17" customFormat="1" ht="16.75" hidden="1" customHeight="1" outlineLevel="2">
      <c r="A1517" s="1163">
        <v>478</v>
      </c>
      <c r="B1517" s="1164"/>
      <c r="C1517" s="1165"/>
      <c r="D1517" s="1166"/>
      <c r="E1517" s="587">
        <f t="shared" si="225"/>
        <v>0</v>
      </c>
      <c r="G1517" s="1163">
        <v>478</v>
      </c>
      <c r="H1517" s="1164"/>
      <c r="I1517" s="1165"/>
      <c r="J1517" s="1166"/>
      <c r="K1517" s="587">
        <f t="shared" si="226"/>
        <v>0</v>
      </c>
      <c r="M1517" s="1163">
        <v>478</v>
      </c>
      <c r="N1517" s="1164"/>
      <c r="O1517" s="1165"/>
      <c r="P1517" s="1166"/>
      <c r="Q1517" s="587">
        <f t="shared" si="227"/>
        <v>0</v>
      </c>
      <c r="S1517" s="1163">
        <v>478</v>
      </c>
      <c r="T1517" s="1164"/>
      <c r="U1517" s="1165"/>
      <c r="V1517" s="1166"/>
      <c r="W1517" s="587">
        <f t="shared" si="228"/>
        <v>0</v>
      </c>
      <c r="Y1517" s="1163">
        <v>478</v>
      </c>
      <c r="Z1517" s="1164"/>
      <c r="AA1517" s="1165"/>
      <c r="AB1517" s="1166"/>
      <c r="AC1517" s="587">
        <f t="shared" si="229"/>
        <v>0</v>
      </c>
      <c r="AE1517" s="1163">
        <v>478</v>
      </c>
      <c r="AF1517" s="1164"/>
      <c r="AG1517" s="1165"/>
      <c r="AH1517" s="1166"/>
      <c r="AI1517" s="587">
        <f t="shared" si="230"/>
        <v>0</v>
      </c>
      <c r="AK1517" s="1163">
        <v>478</v>
      </c>
      <c r="AL1517" s="1164"/>
      <c r="AM1517" s="1165"/>
      <c r="AN1517" s="1166"/>
      <c r="AO1517" s="587">
        <f t="shared" si="231"/>
        <v>0</v>
      </c>
      <c r="AQ1517" s="1163">
        <v>478</v>
      </c>
      <c r="AR1517" s="1164"/>
      <c r="AS1517" s="1165"/>
      <c r="AT1517" s="1166"/>
      <c r="AU1517" s="587">
        <f t="shared" si="232"/>
        <v>0</v>
      </c>
      <c r="AW1517" s="1163">
        <v>478</v>
      </c>
      <c r="AX1517" s="1164"/>
      <c r="AY1517" s="1165"/>
      <c r="AZ1517" s="1166"/>
      <c r="BA1517" s="587">
        <f t="shared" si="233"/>
        <v>0</v>
      </c>
    </row>
    <row r="1518" spans="1:53" s="17" customFormat="1" ht="16.75" hidden="1" customHeight="1" outlineLevel="2">
      <c r="A1518" s="1163">
        <v>479</v>
      </c>
      <c r="B1518" s="1164"/>
      <c r="C1518" s="1165"/>
      <c r="D1518" s="1166"/>
      <c r="E1518" s="587">
        <f t="shared" si="225"/>
        <v>0</v>
      </c>
      <c r="G1518" s="1163">
        <v>479</v>
      </c>
      <c r="H1518" s="1164"/>
      <c r="I1518" s="1165"/>
      <c r="J1518" s="1166"/>
      <c r="K1518" s="587">
        <f t="shared" si="226"/>
        <v>0</v>
      </c>
      <c r="M1518" s="1163">
        <v>479</v>
      </c>
      <c r="N1518" s="1164"/>
      <c r="O1518" s="1165"/>
      <c r="P1518" s="1166"/>
      <c r="Q1518" s="587">
        <f t="shared" si="227"/>
        <v>0</v>
      </c>
      <c r="S1518" s="1163">
        <v>479</v>
      </c>
      <c r="T1518" s="1164"/>
      <c r="U1518" s="1165"/>
      <c r="V1518" s="1166"/>
      <c r="W1518" s="587">
        <f t="shared" si="228"/>
        <v>0</v>
      </c>
      <c r="Y1518" s="1163">
        <v>479</v>
      </c>
      <c r="Z1518" s="1164"/>
      <c r="AA1518" s="1165"/>
      <c r="AB1518" s="1166"/>
      <c r="AC1518" s="587">
        <f t="shared" si="229"/>
        <v>0</v>
      </c>
      <c r="AE1518" s="1163">
        <v>479</v>
      </c>
      <c r="AF1518" s="1164"/>
      <c r="AG1518" s="1165"/>
      <c r="AH1518" s="1166"/>
      <c r="AI1518" s="587">
        <f t="shared" si="230"/>
        <v>0</v>
      </c>
      <c r="AK1518" s="1163">
        <v>479</v>
      </c>
      <c r="AL1518" s="1164"/>
      <c r="AM1518" s="1165"/>
      <c r="AN1518" s="1166"/>
      <c r="AO1518" s="587">
        <f t="shared" si="231"/>
        <v>0</v>
      </c>
      <c r="AQ1518" s="1163">
        <v>479</v>
      </c>
      <c r="AR1518" s="1164"/>
      <c r="AS1518" s="1165"/>
      <c r="AT1518" s="1166"/>
      <c r="AU1518" s="587">
        <f t="shared" si="232"/>
        <v>0</v>
      </c>
      <c r="AW1518" s="1163">
        <v>479</v>
      </c>
      <c r="AX1518" s="1164"/>
      <c r="AY1518" s="1165"/>
      <c r="AZ1518" s="1166"/>
      <c r="BA1518" s="587">
        <f t="shared" si="233"/>
        <v>0</v>
      </c>
    </row>
    <row r="1519" spans="1:53" s="17" customFormat="1" ht="16.75" hidden="1" customHeight="1" outlineLevel="2">
      <c r="A1519" s="1163">
        <v>480</v>
      </c>
      <c r="B1519" s="1164"/>
      <c r="C1519" s="1165"/>
      <c r="D1519" s="1166"/>
      <c r="E1519" s="587">
        <f t="shared" si="225"/>
        <v>0</v>
      </c>
      <c r="G1519" s="1163">
        <v>480</v>
      </c>
      <c r="H1519" s="1164"/>
      <c r="I1519" s="1165"/>
      <c r="J1519" s="1166"/>
      <c r="K1519" s="587">
        <f t="shared" si="226"/>
        <v>0</v>
      </c>
      <c r="M1519" s="1163">
        <v>480</v>
      </c>
      <c r="N1519" s="1164"/>
      <c r="O1519" s="1165"/>
      <c r="P1519" s="1166"/>
      <c r="Q1519" s="587">
        <f t="shared" si="227"/>
        <v>0</v>
      </c>
      <c r="S1519" s="1163">
        <v>480</v>
      </c>
      <c r="T1519" s="1164"/>
      <c r="U1519" s="1165"/>
      <c r="V1519" s="1166"/>
      <c r="W1519" s="587">
        <f t="shared" si="228"/>
        <v>0</v>
      </c>
      <c r="Y1519" s="1163">
        <v>480</v>
      </c>
      <c r="Z1519" s="1164"/>
      <c r="AA1519" s="1165"/>
      <c r="AB1519" s="1166"/>
      <c r="AC1519" s="587">
        <f t="shared" si="229"/>
        <v>0</v>
      </c>
      <c r="AE1519" s="1163">
        <v>480</v>
      </c>
      <c r="AF1519" s="1164"/>
      <c r="AG1519" s="1165"/>
      <c r="AH1519" s="1166"/>
      <c r="AI1519" s="587">
        <f t="shared" si="230"/>
        <v>0</v>
      </c>
      <c r="AK1519" s="1163">
        <v>480</v>
      </c>
      <c r="AL1519" s="1164"/>
      <c r="AM1519" s="1165"/>
      <c r="AN1519" s="1166"/>
      <c r="AO1519" s="587">
        <f t="shared" si="231"/>
        <v>0</v>
      </c>
      <c r="AQ1519" s="1163">
        <v>480</v>
      </c>
      <c r="AR1519" s="1164"/>
      <c r="AS1519" s="1165"/>
      <c r="AT1519" s="1166"/>
      <c r="AU1519" s="587">
        <f t="shared" si="232"/>
        <v>0</v>
      </c>
      <c r="AW1519" s="1163">
        <v>480</v>
      </c>
      <c r="AX1519" s="1164"/>
      <c r="AY1519" s="1165"/>
      <c r="AZ1519" s="1166"/>
      <c r="BA1519" s="587">
        <f t="shared" si="233"/>
        <v>0</v>
      </c>
    </row>
    <row r="1520" spans="1:53" s="17" customFormat="1" ht="16.75" hidden="1" customHeight="1" outlineLevel="2">
      <c r="A1520" s="1163">
        <v>481</v>
      </c>
      <c r="B1520" s="1164"/>
      <c r="C1520" s="1165"/>
      <c r="D1520" s="1166"/>
      <c r="E1520" s="587">
        <f t="shared" si="225"/>
        <v>0</v>
      </c>
      <c r="G1520" s="1163">
        <v>481</v>
      </c>
      <c r="H1520" s="1164"/>
      <c r="I1520" s="1165"/>
      <c r="J1520" s="1166"/>
      <c r="K1520" s="587">
        <f t="shared" si="226"/>
        <v>0</v>
      </c>
      <c r="M1520" s="1163">
        <v>481</v>
      </c>
      <c r="N1520" s="1164"/>
      <c r="O1520" s="1165"/>
      <c r="P1520" s="1166"/>
      <c r="Q1520" s="587">
        <f t="shared" si="227"/>
        <v>0</v>
      </c>
      <c r="S1520" s="1163">
        <v>481</v>
      </c>
      <c r="T1520" s="1164"/>
      <c r="U1520" s="1165"/>
      <c r="V1520" s="1166"/>
      <c r="W1520" s="587">
        <f t="shared" si="228"/>
        <v>0</v>
      </c>
      <c r="Y1520" s="1163">
        <v>481</v>
      </c>
      <c r="Z1520" s="1164"/>
      <c r="AA1520" s="1165"/>
      <c r="AB1520" s="1166"/>
      <c r="AC1520" s="587">
        <f t="shared" si="229"/>
        <v>0</v>
      </c>
      <c r="AE1520" s="1163">
        <v>481</v>
      </c>
      <c r="AF1520" s="1164"/>
      <c r="AG1520" s="1165"/>
      <c r="AH1520" s="1166"/>
      <c r="AI1520" s="587">
        <f t="shared" si="230"/>
        <v>0</v>
      </c>
      <c r="AK1520" s="1163">
        <v>481</v>
      </c>
      <c r="AL1520" s="1164"/>
      <c r="AM1520" s="1165"/>
      <c r="AN1520" s="1166"/>
      <c r="AO1520" s="587">
        <f t="shared" si="231"/>
        <v>0</v>
      </c>
      <c r="AQ1520" s="1163">
        <v>481</v>
      </c>
      <c r="AR1520" s="1164"/>
      <c r="AS1520" s="1165"/>
      <c r="AT1520" s="1166"/>
      <c r="AU1520" s="587">
        <f t="shared" si="232"/>
        <v>0</v>
      </c>
      <c r="AW1520" s="1163">
        <v>481</v>
      </c>
      <c r="AX1520" s="1164"/>
      <c r="AY1520" s="1165"/>
      <c r="AZ1520" s="1166"/>
      <c r="BA1520" s="587">
        <f t="shared" si="233"/>
        <v>0</v>
      </c>
    </row>
    <row r="1521" spans="1:53" s="17" customFormat="1" ht="16.75" hidden="1" customHeight="1" outlineLevel="2">
      <c r="A1521" s="1163">
        <v>482</v>
      </c>
      <c r="B1521" s="1164"/>
      <c r="C1521" s="1165"/>
      <c r="D1521" s="1166"/>
      <c r="E1521" s="587">
        <f t="shared" si="225"/>
        <v>0</v>
      </c>
      <c r="G1521" s="1163">
        <v>482</v>
      </c>
      <c r="H1521" s="1164"/>
      <c r="I1521" s="1165"/>
      <c r="J1521" s="1166"/>
      <c r="K1521" s="587">
        <f t="shared" si="226"/>
        <v>0</v>
      </c>
      <c r="M1521" s="1163">
        <v>482</v>
      </c>
      <c r="N1521" s="1164"/>
      <c r="O1521" s="1165"/>
      <c r="P1521" s="1166"/>
      <c r="Q1521" s="587">
        <f t="shared" si="227"/>
        <v>0</v>
      </c>
      <c r="S1521" s="1163">
        <v>482</v>
      </c>
      <c r="T1521" s="1164"/>
      <c r="U1521" s="1165"/>
      <c r="V1521" s="1166"/>
      <c r="W1521" s="587">
        <f t="shared" si="228"/>
        <v>0</v>
      </c>
      <c r="Y1521" s="1163">
        <v>482</v>
      </c>
      <c r="Z1521" s="1164"/>
      <c r="AA1521" s="1165"/>
      <c r="AB1521" s="1166"/>
      <c r="AC1521" s="587">
        <f t="shared" si="229"/>
        <v>0</v>
      </c>
      <c r="AE1521" s="1163">
        <v>482</v>
      </c>
      <c r="AF1521" s="1164"/>
      <c r="AG1521" s="1165"/>
      <c r="AH1521" s="1166"/>
      <c r="AI1521" s="587">
        <f t="shared" si="230"/>
        <v>0</v>
      </c>
      <c r="AK1521" s="1163">
        <v>482</v>
      </c>
      <c r="AL1521" s="1164"/>
      <c r="AM1521" s="1165"/>
      <c r="AN1521" s="1166"/>
      <c r="AO1521" s="587">
        <f t="shared" si="231"/>
        <v>0</v>
      </c>
      <c r="AQ1521" s="1163">
        <v>482</v>
      </c>
      <c r="AR1521" s="1164"/>
      <c r="AS1521" s="1165"/>
      <c r="AT1521" s="1166"/>
      <c r="AU1521" s="587">
        <f t="shared" si="232"/>
        <v>0</v>
      </c>
      <c r="AW1521" s="1163">
        <v>482</v>
      </c>
      <c r="AX1521" s="1164"/>
      <c r="AY1521" s="1165"/>
      <c r="AZ1521" s="1166"/>
      <c r="BA1521" s="587">
        <f t="shared" si="233"/>
        <v>0</v>
      </c>
    </row>
    <row r="1522" spans="1:53" s="17" customFormat="1" ht="16.75" hidden="1" customHeight="1" outlineLevel="2">
      <c r="A1522" s="1163">
        <v>483</v>
      </c>
      <c r="B1522" s="1164"/>
      <c r="C1522" s="1165"/>
      <c r="D1522" s="1166"/>
      <c r="E1522" s="587">
        <f t="shared" si="225"/>
        <v>0</v>
      </c>
      <c r="G1522" s="1163">
        <v>483</v>
      </c>
      <c r="H1522" s="1164"/>
      <c r="I1522" s="1165"/>
      <c r="J1522" s="1166"/>
      <c r="K1522" s="587">
        <f t="shared" si="226"/>
        <v>0</v>
      </c>
      <c r="M1522" s="1163">
        <v>483</v>
      </c>
      <c r="N1522" s="1164"/>
      <c r="O1522" s="1165"/>
      <c r="P1522" s="1166"/>
      <c r="Q1522" s="587">
        <f t="shared" si="227"/>
        <v>0</v>
      </c>
      <c r="S1522" s="1163">
        <v>483</v>
      </c>
      <c r="T1522" s="1164"/>
      <c r="U1522" s="1165"/>
      <c r="V1522" s="1166"/>
      <c r="W1522" s="587">
        <f t="shared" si="228"/>
        <v>0</v>
      </c>
      <c r="Y1522" s="1163">
        <v>483</v>
      </c>
      <c r="Z1522" s="1164"/>
      <c r="AA1522" s="1165"/>
      <c r="AB1522" s="1166"/>
      <c r="AC1522" s="587">
        <f t="shared" si="229"/>
        <v>0</v>
      </c>
      <c r="AE1522" s="1163">
        <v>483</v>
      </c>
      <c r="AF1522" s="1164"/>
      <c r="AG1522" s="1165"/>
      <c r="AH1522" s="1166"/>
      <c r="AI1522" s="587">
        <f t="shared" si="230"/>
        <v>0</v>
      </c>
      <c r="AK1522" s="1163">
        <v>483</v>
      </c>
      <c r="AL1522" s="1164"/>
      <c r="AM1522" s="1165"/>
      <c r="AN1522" s="1166"/>
      <c r="AO1522" s="587">
        <f t="shared" si="231"/>
        <v>0</v>
      </c>
      <c r="AQ1522" s="1163">
        <v>483</v>
      </c>
      <c r="AR1522" s="1164"/>
      <c r="AS1522" s="1165"/>
      <c r="AT1522" s="1166"/>
      <c r="AU1522" s="587">
        <f t="shared" si="232"/>
        <v>0</v>
      </c>
      <c r="AW1522" s="1163">
        <v>483</v>
      </c>
      <c r="AX1522" s="1164"/>
      <c r="AY1522" s="1165"/>
      <c r="AZ1522" s="1166"/>
      <c r="BA1522" s="587">
        <f t="shared" si="233"/>
        <v>0</v>
      </c>
    </row>
    <row r="1523" spans="1:53" s="17" customFormat="1" ht="16.75" hidden="1" customHeight="1" outlineLevel="2">
      <c r="A1523" s="1163">
        <v>484</v>
      </c>
      <c r="B1523" s="1164"/>
      <c r="C1523" s="1165"/>
      <c r="D1523" s="1166"/>
      <c r="E1523" s="587">
        <f t="shared" si="225"/>
        <v>0</v>
      </c>
      <c r="G1523" s="1163">
        <v>484</v>
      </c>
      <c r="H1523" s="1164"/>
      <c r="I1523" s="1165"/>
      <c r="J1523" s="1166"/>
      <c r="K1523" s="587">
        <f t="shared" si="226"/>
        <v>0</v>
      </c>
      <c r="M1523" s="1163">
        <v>484</v>
      </c>
      <c r="N1523" s="1164"/>
      <c r="O1523" s="1165"/>
      <c r="P1523" s="1166"/>
      <c r="Q1523" s="587">
        <f t="shared" si="227"/>
        <v>0</v>
      </c>
      <c r="S1523" s="1163">
        <v>484</v>
      </c>
      <c r="T1523" s="1164"/>
      <c r="U1523" s="1165"/>
      <c r="V1523" s="1166"/>
      <c r="W1523" s="587">
        <f t="shared" si="228"/>
        <v>0</v>
      </c>
      <c r="Y1523" s="1163">
        <v>484</v>
      </c>
      <c r="Z1523" s="1164"/>
      <c r="AA1523" s="1165"/>
      <c r="AB1523" s="1166"/>
      <c r="AC1523" s="587">
        <f t="shared" si="229"/>
        <v>0</v>
      </c>
      <c r="AE1523" s="1163">
        <v>484</v>
      </c>
      <c r="AF1523" s="1164"/>
      <c r="AG1523" s="1165"/>
      <c r="AH1523" s="1166"/>
      <c r="AI1523" s="587">
        <f t="shared" si="230"/>
        <v>0</v>
      </c>
      <c r="AK1523" s="1163">
        <v>484</v>
      </c>
      <c r="AL1523" s="1164"/>
      <c r="AM1523" s="1165"/>
      <c r="AN1523" s="1166"/>
      <c r="AO1523" s="587">
        <f t="shared" si="231"/>
        <v>0</v>
      </c>
      <c r="AQ1523" s="1163">
        <v>484</v>
      </c>
      <c r="AR1523" s="1164"/>
      <c r="AS1523" s="1165"/>
      <c r="AT1523" s="1166"/>
      <c r="AU1523" s="587">
        <f t="shared" si="232"/>
        <v>0</v>
      </c>
      <c r="AW1523" s="1163">
        <v>484</v>
      </c>
      <c r="AX1523" s="1164"/>
      <c r="AY1523" s="1165"/>
      <c r="AZ1523" s="1166"/>
      <c r="BA1523" s="587">
        <f t="shared" si="233"/>
        <v>0</v>
      </c>
    </row>
    <row r="1524" spans="1:53" s="17" customFormat="1" ht="16.75" hidden="1" customHeight="1" outlineLevel="2">
      <c r="A1524" s="1163">
        <v>485</v>
      </c>
      <c r="B1524" s="1164"/>
      <c r="C1524" s="1165"/>
      <c r="D1524" s="1166"/>
      <c r="E1524" s="587">
        <f t="shared" si="225"/>
        <v>0</v>
      </c>
      <c r="G1524" s="1163">
        <v>485</v>
      </c>
      <c r="H1524" s="1164"/>
      <c r="I1524" s="1165"/>
      <c r="J1524" s="1166"/>
      <c r="K1524" s="587">
        <f t="shared" si="226"/>
        <v>0</v>
      </c>
      <c r="M1524" s="1163">
        <v>485</v>
      </c>
      <c r="N1524" s="1164"/>
      <c r="O1524" s="1165"/>
      <c r="P1524" s="1166"/>
      <c r="Q1524" s="587">
        <f t="shared" si="227"/>
        <v>0</v>
      </c>
      <c r="S1524" s="1163">
        <v>485</v>
      </c>
      <c r="T1524" s="1164"/>
      <c r="U1524" s="1165"/>
      <c r="V1524" s="1166"/>
      <c r="W1524" s="587">
        <f t="shared" si="228"/>
        <v>0</v>
      </c>
      <c r="Y1524" s="1163">
        <v>485</v>
      </c>
      <c r="Z1524" s="1164"/>
      <c r="AA1524" s="1165"/>
      <c r="AB1524" s="1166"/>
      <c r="AC1524" s="587">
        <f t="shared" si="229"/>
        <v>0</v>
      </c>
      <c r="AE1524" s="1163">
        <v>485</v>
      </c>
      <c r="AF1524" s="1164"/>
      <c r="AG1524" s="1165"/>
      <c r="AH1524" s="1166"/>
      <c r="AI1524" s="587">
        <f t="shared" si="230"/>
        <v>0</v>
      </c>
      <c r="AK1524" s="1163">
        <v>485</v>
      </c>
      <c r="AL1524" s="1164"/>
      <c r="AM1524" s="1165"/>
      <c r="AN1524" s="1166"/>
      <c r="AO1524" s="587">
        <f t="shared" si="231"/>
        <v>0</v>
      </c>
      <c r="AQ1524" s="1163">
        <v>485</v>
      </c>
      <c r="AR1524" s="1164"/>
      <c r="AS1524" s="1165"/>
      <c r="AT1524" s="1166"/>
      <c r="AU1524" s="587">
        <f t="shared" si="232"/>
        <v>0</v>
      </c>
      <c r="AW1524" s="1163">
        <v>485</v>
      </c>
      <c r="AX1524" s="1164"/>
      <c r="AY1524" s="1165"/>
      <c r="AZ1524" s="1166"/>
      <c r="BA1524" s="587">
        <f t="shared" si="233"/>
        <v>0</v>
      </c>
    </row>
    <row r="1525" spans="1:53" s="17" customFormat="1" ht="16.75" hidden="1" customHeight="1" outlineLevel="2">
      <c r="A1525" s="1163">
        <v>486</v>
      </c>
      <c r="B1525" s="1164"/>
      <c r="C1525" s="1165"/>
      <c r="D1525" s="1166"/>
      <c r="E1525" s="587">
        <f t="shared" si="225"/>
        <v>0</v>
      </c>
      <c r="G1525" s="1163">
        <v>486</v>
      </c>
      <c r="H1525" s="1164"/>
      <c r="I1525" s="1165"/>
      <c r="J1525" s="1166"/>
      <c r="K1525" s="587">
        <f t="shared" si="226"/>
        <v>0</v>
      </c>
      <c r="M1525" s="1163">
        <v>486</v>
      </c>
      <c r="N1525" s="1164"/>
      <c r="O1525" s="1165"/>
      <c r="P1525" s="1166"/>
      <c r="Q1525" s="587">
        <f t="shared" si="227"/>
        <v>0</v>
      </c>
      <c r="S1525" s="1163">
        <v>486</v>
      </c>
      <c r="T1525" s="1164"/>
      <c r="U1525" s="1165"/>
      <c r="V1525" s="1166"/>
      <c r="W1525" s="587">
        <f t="shared" si="228"/>
        <v>0</v>
      </c>
      <c r="Y1525" s="1163">
        <v>486</v>
      </c>
      <c r="Z1525" s="1164"/>
      <c r="AA1525" s="1165"/>
      <c r="AB1525" s="1166"/>
      <c r="AC1525" s="587">
        <f t="shared" si="229"/>
        <v>0</v>
      </c>
      <c r="AE1525" s="1163">
        <v>486</v>
      </c>
      <c r="AF1525" s="1164"/>
      <c r="AG1525" s="1165"/>
      <c r="AH1525" s="1166"/>
      <c r="AI1525" s="587">
        <f t="shared" si="230"/>
        <v>0</v>
      </c>
      <c r="AK1525" s="1163">
        <v>486</v>
      </c>
      <c r="AL1525" s="1164"/>
      <c r="AM1525" s="1165"/>
      <c r="AN1525" s="1166"/>
      <c r="AO1525" s="587">
        <f t="shared" si="231"/>
        <v>0</v>
      </c>
      <c r="AQ1525" s="1163">
        <v>486</v>
      </c>
      <c r="AR1525" s="1164"/>
      <c r="AS1525" s="1165"/>
      <c r="AT1525" s="1166"/>
      <c r="AU1525" s="587">
        <f t="shared" si="232"/>
        <v>0</v>
      </c>
      <c r="AW1525" s="1163">
        <v>486</v>
      </c>
      <c r="AX1525" s="1164"/>
      <c r="AY1525" s="1165"/>
      <c r="AZ1525" s="1166"/>
      <c r="BA1525" s="587">
        <f t="shared" si="233"/>
        <v>0</v>
      </c>
    </row>
    <row r="1526" spans="1:53" s="17" customFormat="1" ht="16.75" hidden="1" customHeight="1" outlineLevel="2">
      <c r="A1526" s="1163">
        <v>487</v>
      </c>
      <c r="B1526" s="1164"/>
      <c r="C1526" s="1165"/>
      <c r="D1526" s="1166"/>
      <c r="E1526" s="587">
        <f t="shared" si="225"/>
        <v>0</v>
      </c>
      <c r="G1526" s="1163">
        <v>487</v>
      </c>
      <c r="H1526" s="1164"/>
      <c r="I1526" s="1165"/>
      <c r="J1526" s="1166"/>
      <c r="K1526" s="587">
        <f t="shared" si="226"/>
        <v>0</v>
      </c>
      <c r="M1526" s="1163">
        <v>487</v>
      </c>
      <c r="N1526" s="1164"/>
      <c r="O1526" s="1165"/>
      <c r="P1526" s="1166"/>
      <c r="Q1526" s="587">
        <f t="shared" si="227"/>
        <v>0</v>
      </c>
      <c r="S1526" s="1163">
        <v>487</v>
      </c>
      <c r="T1526" s="1164"/>
      <c r="U1526" s="1165"/>
      <c r="V1526" s="1166"/>
      <c r="W1526" s="587">
        <f t="shared" si="228"/>
        <v>0</v>
      </c>
      <c r="Y1526" s="1163">
        <v>487</v>
      </c>
      <c r="Z1526" s="1164"/>
      <c r="AA1526" s="1165"/>
      <c r="AB1526" s="1166"/>
      <c r="AC1526" s="587">
        <f t="shared" si="229"/>
        <v>0</v>
      </c>
      <c r="AE1526" s="1163">
        <v>487</v>
      </c>
      <c r="AF1526" s="1164"/>
      <c r="AG1526" s="1165"/>
      <c r="AH1526" s="1166"/>
      <c r="AI1526" s="587">
        <f t="shared" si="230"/>
        <v>0</v>
      </c>
      <c r="AK1526" s="1163">
        <v>487</v>
      </c>
      <c r="AL1526" s="1164"/>
      <c r="AM1526" s="1165"/>
      <c r="AN1526" s="1166"/>
      <c r="AO1526" s="587">
        <f t="shared" si="231"/>
        <v>0</v>
      </c>
      <c r="AQ1526" s="1163">
        <v>487</v>
      </c>
      <c r="AR1526" s="1164"/>
      <c r="AS1526" s="1165"/>
      <c r="AT1526" s="1166"/>
      <c r="AU1526" s="587">
        <f t="shared" si="232"/>
        <v>0</v>
      </c>
      <c r="AW1526" s="1163">
        <v>487</v>
      </c>
      <c r="AX1526" s="1164"/>
      <c r="AY1526" s="1165"/>
      <c r="AZ1526" s="1166"/>
      <c r="BA1526" s="587">
        <f t="shared" si="233"/>
        <v>0</v>
      </c>
    </row>
    <row r="1527" spans="1:53" s="17" customFormat="1" ht="16.75" hidden="1" customHeight="1" outlineLevel="2">
      <c r="A1527" s="1163">
        <v>488</v>
      </c>
      <c r="B1527" s="1164"/>
      <c r="C1527" s="1165"/>
      <c r="D1527" s="1166"/>
      <c r="E1527" s="587">
        <f t="shared" si="225"/>
        <v>0</v>
      </c>
      <c r="G1527" s="1163">
        <v>488</v>
      </c>
      <c r="H1527" s="1164"/>
      <c r="I1527" s="1165"/>
      <c r="J1527" s="1166"/>
      <c r="K1527" s="587">
        <f t="shared" si="226"/>
        <v>0</v>
      </c>
      <c r="M1527" s="1163">
        <v>488</v>
      </c>
      <c r="N1527" s="1164"/>
      <c r="O1527" s="1165"/>
      <c r="P1527" s="1166"/>
      <c r="Q1527" s="587">
        <f t="shared" si="227"/>
        <v>0</v>
      </c>
      <c r="S1527" s="1163">
        <v>488</v>
      </c>
      <c r="T1527" s="1164"/>
      <c r="U1527" s="1165"/>
      <c r="V1527" s="1166"/>
      <c r="W1527" s="587">
        <f t="shared" si="228"/>
        <v>0</v>
      </c>
      <c r="Y1527" s="1163">
        <v>488</v>
      </c>
      <c r="Z1527" s="1164"/>
      <c r="AA1527" s="1165"/>
      <c r="AB1527" s="1166"/>
      <c r="AC1527" s="587">
        <f t="shared" si="229"/>
        <v>0</v>
      </c>
      <c r="AE1527" s="1163">
        <v>488</v>
      </c>
      <c r="AF1527" s="1164"/>
      <c r="AG1527" s="1165"/>
      <c r="AH1527" s="1166"/>
      <c r="AI1527" s="587">
        <f t="shared" si="230"/>
        <v>0</v>
      </c>
      <c r="AK1527" s="1163">
        <v>488</v>
      </c>
      <c r="AL1527" s="1164"/>
      <c r="AM1527" s="1165"/>
      <c r="AN1527" s="1166"/>
      <c r="AO1527" s="587">
        <f t="shared" si="231"/>
        <v>0</v>
      </c>
      <c r="AQ1527" s="1163">
        <v>488</v>
      </c>
      <c r="AR1527" s="1164"/>
      <c r="AS1527" s="1165"/>
      <c r="AT1527" s="1166"/>
      <c r="AU1527" s="587">
        <f t="shared" si="232"/>
        <v>0</v>
      </c>
      <c r="AW1527" s="1163">
        <v>488</v>
      </c>
      <c r="AX1527" s="1164"/>
      <c r="AY1527" s="1165"/>
      <c r="AZ1527" s="1166"/>
      <c r="BA1527" s="587">
        <f t="shared" si="233"/>
        <v>0</v>
      </c>
    </row>
    <row r="1528" spans="1:53" s="17" customFormat="1" ht="16.75" hidden="1" customHeight="1" outlineLevel="2">
      <c r="A1528" s="1163">
        <v>489</v>
      </c>
      <c r="B1528" s="1164"/>
      <c r="C1528" s="1165"/>
      <c r="D1528" s="1166"/>
      <c r="E1528" s="587">
        <f t="shared" si="225"/>
        <v>0</v>
      </c>
      <c r="G1528" s="1163">
        <v>489</v>
      </c>
      <c r="H1528" s="1164"/>
      <c r="I1528" s="1165"/>
      <c r="J1528" s="1166"/>
      <c r="K1528" s="587">
        <f t="shared" si="226"/>
        <v>0</v>
      </c>
      <c r="M1528" s="1163">
        <v>489</v>
      </c>
      <c r="N1528" s="1164"/>
      <c r="O1528" s="1165"/>
      <c r="P1528" s="1166"/>
      <c r="Q1528" s="587">
        <f t="shared" si="227"/>
        <v>0</v>
      </c>
      <c r="S1528" s="1163">
        <v>489</v>
      </c>
      <c r="T1528" s="1164"/>
      <c r="U1528" s="1165"/>
      <c r="V1528" s="1166"/>
      <c r="W1528" s="587">
        <f t="shared" si="228"/>
        <v>0</v>
      </c>
      <c r="Y1528" s="1163">
        <v>489</v>
      </c>
      <c r="Z1528" s="1164"/>
      <c r="AA1528" s="1165"/>
      <c r="AB1528" s="1166"/>
      <c r="AC1528" s="587">
        <f t="shared" si="229"/>
        <v>0</v>
      </c>
      <c r="AE1528" s="1163">
        <v>489</v>
      </c>
      <c r="AF1528" s="1164"/>
      <c r="AG1528" s="1165"/>
      <c r="AH1528" s="1166"/>
      <c r="AI1528" s="587">
        <f t="shared" si="230"/>
        <v>0</v>
      </c>
      <c r="AK1528" s="1163">
        <v>489</v>
      </c>
      <c r="AL1528" s="1164"/>
      <c r="AM1528" s="1165"/>
      <c r="AN1528" s="1166"/>
      <c r="AO1528" s="587">
        <f t="shared" si="231"/>
        <v>0</v>
      </c>
      <c r="AQ1528" s="1163">
        <v>489</v>
      </c>
      <c r="AR1528" s="1164"/>
      <c r="AS1528" s="1165"/>
      <c r="AT1528" s="1166"/>
      <c r="AU1528" s="587">
        <f t="shared" si="232"/>
        <v>0</v>
      </c>
      <c r="AW1528" s="1163">
        <v>489</v>
      </c>
      <c r="AX1528" s="1164"/>
      <c r="AY1528" s="1165"/>
      <c r="AZ1528" s="1166"/>
      <c r="BA1528" s="587">
        <f t="shared" si="233"/>
        <v>0</v>
      </c>
    </row>
    <row r="1529" spans="1:53" s="17" customFormat="1" ht="16.75" hidden="1" customHeight="1" outlineLevel="2">
      <c r="A1529" s="1163">
        <v>490</v>
      </c>
      <c r="B1529" s="1164"/>
      <c r="C1529" s="1165"/>
      <c r="D1529" s="1166"/>
      <c r="E1529" s="587">
        <f t="shared" si="225"/>
        <v>0</v>
      </c>
      <c r="G1529" s="1163">
        <v>490</v>
      </c>
      <c r="H1529" s="1164"/>
      <c r="I1529" s="1165"/>
      <c r="J1529" s="1166"/>
      <c r="K1529" s="587">
        <f t="shared" si="226"/>
        <v>0</v>
      </c>
      <c r="M1529" s="1163">
        <v>490</v>
      </c>
      <c r="N1529" s="1164"/>
      <c r="O1529" s="1165"/>
      <c r="P1529" s="1166"/>
      <c r="Q1529" s="587">
        <f t="shared" si="227"/>
        <v>0</v>
      </c>
      <c r="S1529" s="1163">
        <v>490</v>
      </c>
      <c r="T1529" s="1164"/>
      <c r="U1529" s="1165"/>
      <c r="V1529" s="1166"/>
      <c r="W1529" s="587">
        <f t="shared" si="228"/>
        <v>0</v>
      </c>
      <c r="Y1529" s="1163">
        <v>490</v>
      </c>
      <c r="Z1529" s="1164"/>
      <c r="AA1529" s="1165"/>
      <c r="AB1529" s="1166"/>
      <c r="AC1529" s="587">
        <f t="shared" si="229"/>
        <v>0</v>
      </c>
      <c r="AE1529" s="1163">
        <v>490</v>
      </c>
      <c r="AF1529" s="1164"/>
      <c r="AG1529" s="1165"/>
      <c r="AH1529" s="1166"/>
      <c r="AI1529" s="587">
        <f t="shared" si="230"/>
        <v>0</v>
      </c>
      <c r="AK1529" s="1163">
        <v>490</v>
      </c>
      <c r="AL1529" s="1164"/>
      <c r="AM1529" s="1165"/>
      <c r="AN1529" s="1166"/>
      <c r="AO1529" s="587">
        <f t="shared" si="231"/>
        <v>0</v>
      </c>
      <c r="AQ1529" s="1163">
        <v>490</v>
      </c>
      <c r="AR1529" s="1164"/>
      <c r="AS1529" s="1165"/>
      <c r="AT1529" s="1166"/>
      <c r="AU1529" s="587">
        <f t="shared" si="232"/>
        <v>0</v>
      </c>
      <c r="AW1529" s="1163">
        <v>490</v>
      </c>
      <c r="AX1529" s="1164"/>
      <c r="AY1529" s="1165"/>
      <c r="AZ1529" s="1166"/>
      <c r="BA1529" s="587">
        <f t="shared" si="233"/>
        <v>0</v>
      </c>
    </row>
    <row r="1530" spans="1:53" s="17" customFormat="1" ht="16.75" hidden="1" customHeight="1" outlineLevel="2">
      <c r="A1530" s="1163">
        <v>491</v>
      </c>
      <c r="B1530" s="1164"/>
      <c r="C1530" s="1165"/>
      <c r="D1530" s="1166"/>
      <c r="E1530" s="587">
        <f t="shared" si="225"/>
        <v>0</v>
      </c>
      <c r="G1530" s="1163">
        <v>491</v>
      </c>
      <c r="H1530" s="1164"/>
      <c r="I1530" s="1165"/>
      <c r="J1530" s="1166"/>
      <c r="K1530" s="587">
        <f t="shared" si="226"/>
        <v>0</v>
      </c>
      <c r="M1530" s="1163">
        <v>491</v>
      </c>
      <c r="N1530" s="1164"/>
      <c r="O1530" s="1165"/>
      <c r="P1530" s="1166"/>
      <c r="Q1530" s="587">
        <f t="shared" si="227"/>
        <v>0</v>
      </c>
      <c r="S1530" s="1163">
        <v>491</v>
      </c>
      <c r="T1530" s="1164"/>
      <c r="U1530" s="1165"/>
      <c r="V1530" s="1166"/>
      <c r="W1530" s="587">
        <f t="shared" si="228"/>
        <v>0</v>
      </c>
      <c r="Y1530" s="1163">
        <v>491</v>
      </c>
      <c r="Z1530" s="1164"/>
      <c r="AA1530" s="1165"/>
      <c r="AB1530" s="1166"/>
      <c r="AC1530" s="587">
        <f t="shared" si="229"/>
        <v>0</v>
      </c>
      <c r="AE1530" s="1163">
        <v>491</v>
      </c>
      <c r="AF1530" s="1164"/>
      <c r="AG1530" s="1165"/>
      <c r="AH1530" s="1166"/>
      <c r="AI1530" s="587">
        <f t="shared" si="230"/>
        <v>0</v>
      </c>
      <c r="AK1530" s="1163">
        <v>491</v>
      </c>
      <c r="AL1530" s="1164"/>
      <c r="AM1530" s="1165"/>
      <c r="AN1530" s="1166"/>
      <c r="AO1530" s="587">
        <f t="shared" si="231"/>
        <v>0</v>
      </c>
      <c r="AQ1530" s="1163">
        <v>491</v>
      </c>
      <c r="AR1530" s="1164"/>
      <c r="AS1530" s="1165"/>
      <c r="AT1530" s="1166"/>
      <c r="AU1530" s="587">
        <f t="shared" si="232"/>
        <v>0</v>
      </c>
      <c r="AW1530" s="1163">
        <v>491</v>
      </c>
      <c r="AX1530" s="1164"/>
      <c r="AY1530" s="1165"/>
      <c r="AZ1530" s="1166"/>
      <c r="BA1530" s="587">
        <f t="shared" si="233"/>
        <v>0</v>
      </c>
    </row>
    <row r="1531" spans="1:53" s="17" customFormat="1" ht="16.75" hidden="1" customHeight="1" outlineLevel="2">
      <c r="A1531" s="1163">
        <v>492</v>
      </c>
      <c r="B1531" s="1164"/>
      <c r="C1531" s="1165"/>
      <c r="D1531" s="1166"/>
      <c r="E1531" s="587">
        <f t="shared" si="225"/>
        <v>0</v>
      </c>
      <c r="G1531" s="1163">
        <v>492</v>
      </c>
      <c r="H1531" s="1164"/>
      <c r="I1531" s="1165"/>
      <c r="J1531" s="1166"/>
      <c r="K1531" s="587">
        <f t="shared" si="226"/>
        <v>0</v>
      </c>
      <c r="M1531" s="1163">
        <v>492</v>
      </c>
      <c r="N1531" s="1164"/>
      <c r="O1531" s="1165"/>
      <c r="P1531" s="1166"/>
      <c r="Q1531" s="587">
        <f t="shared" si="227"/>
        <v>0</v>
      </c>
      <c r="S1531" s="1163">
        <v>492</v>
      </c>
      <c r="T1531" s="1164"/>
      <c r="U1531" s="1165"/>
      <c r="V1531" s="1166"/>
      <c r="W1531" s="587">
        <f t="shared" si="228"/>
        <v>0</v>
      </c>
      <c r="Y1531" s="1163">
        <v>492</v>
      </c>
      <c r="Z1531" s="1164"/>
      <c r="AA1531" s="1165"/>
      <c r="AB1531" s="1166"/>
      <c r="AC1531" s="587">
        <f t="shared" si="229"/>
        <v>0</v>
      </c>
      <c r="AE1531" s="1163">
        <v>492</v>
      </c>
      <c r="AF1531" s="1164"/>
      <c r="AG1531" s="1165"/>
      <c r="AH1531" s="1166"/>
      <c r="AI1531" s="587">
        <f t="shared" si="230"/>
        <v>0</v>
      </c>
      <c r="AK1531" s="1163">
        <v>492</v>
      </c>
      <c r="AL1531" s="1164"/>
      <c r="AM1531" s="1165"/>
      <c r="AN1531" s="1166"/>
      <c r="AO1531" s="587">
        <f t="shared" si="231"/>
        <v>0</v>
      </c>
      <c r="AQ1531" s="1163">
        <v>492</v>
      </c>
      <c r="AR1531" s="1164"/>
      <c r="AS1531" s="1165"/>
      <c r="AT1531" s="1166"/>
      <c r="AU1531" s="587">
        <f t="shared" si="232"/>
        <v>0</v>
      </c>
      <c r="AW1531" s="1163">
        <v>492</v>
      </c>
      <c r="AX1531" s="1164"/>
      <c r="AY1531" s="1165"/>
      <c r="AZ1531" s="1166"/>
      <c r="BA1531" s="587">
        <f t="shared" si="233"/>
        <v>0</v>
      </c>
    </row>
    <row r="1532" spans="1:53" s="17" customFormat="1" ht="16.75" hidden="1" customHeight="1" outlineLevel="2">
      <c r="A1532" s="1163">
        <v>493</v>
      </c>
      <c r="B1532" s="1164"/>
      <c r="C1532" s="1165"/>
      <c r="D1532" s="1166"/>
      <c r="E1532" s="587">
        <f t="shared" si="225"/>
        <v>0</v>
      </c>
      <c r="G1532" s="1163">
        <v>493</v>
      </c>
      <c r="H1532" s="1164"/>
      <c r="I1532" s="1165"/>
      <c r="J1532" s="1166"/>
      <c r="K1532" s="587">
        <f t="shared" si="226"/>
        <v>0</v>
      </c>
      <c r="M1532" s="1163">
        <v>493</v>
      </c>
      <c r="N1532" s="1164"/>
      <c r="O1532" s="1165"/>
      <c r="P1532" s="1166"/>
      <c r="Q1532" s="587">
        <f t="shared" si="227"/>
        <v>0</v>
      </c>
      <c r="S1532" s="1163">
        <v>493</v>
      </c>
      <c r="T1532" s="1164"/>
      <c r="U1532" s="1165"/>
      <c r="V1532" s="1166"/>
      <c r="W1532" s="587">
        <f t="shared" si="228"/>
        <v>0</v>
      </c>
      <c r="Y1532" s="1163">
        <v>493</v>
      </c>
      <c r="Z1532" s="1164"/>
      <c r="AA1532" s="1165"/>
      <c r="AB1532" s="1166"/>
      <c r="AC1532" s="587">
        <f t="shared" si="229"/>
        <v>0</v>
      </c>
      <c r="AE1532" s="1163">
        <v>493</v>
      </c>
      <c r="AF1532" s="1164"/>
      <c r="AG1532" s="1165"/>
      <c r="AH1532" s="1166"/>
      <c r="AI1532" s="587">
        <f t="shared" si="230"/>
        <v>0</v>
      </c>
      <c r="AK1532" s="1163">
        <v>493</v>
      </c>
      <c r="AL1532" s="1164"/>
      <c r="AM1532" s="1165"/>
      <c r="AN1532" s="1166"/>
      <c r="AO1532" s="587">
        <f t="shared" si="231"/>
        <v>0</v>
      </c>
      <c r="AQ1532" s="1163">
        <v>493</v>
      </c>
      <c r="AR1532" s="1164"/>
      <c r="AS1532" s="1165"/>
      <c r="AT1532" s="1166"/>
      <c r="AU1532" s="587">
        <f t="shared" si="232"/>
        <v>0</v>
      </c>
      <c r="AW1532" s="1163">
        <v>493</v>
      </c>
      <c r="AX1532" s="1164"/>
      <c r="AY1532" s="1165"/>
      <c r="AZ1532" s="1166"/>
      <c r="BA1532" s="587">
        <f t="shared" si="233"/>
        <v>0</v>
      </c>
    </row>
    <row r="1533" spans="1:53" s="17" customFormat="1" ht="16.75" hidden="1" customHeight="1" outlineLevel="2">
      <c r="A1533" s="1163">
        <v>494</v>
      </c>
      <c r="B1533" s="1164"/>
      <c r="C1533" s="1165"/>
      <c r="D1533" s="1166"/>
      <c r="E1533" s="587">
        <f t="shared" si="225"/>
        <v>0</v>
      </c>
      <c r="G1533" s="1163">
        <v>494</v>
      </c>
      <c r="H1533" s="1164"/>
      <c r="I1533" s="1165"/>
      <c r="J1533" s="1166"/>
      <c r="K1533" s="587">
        <f t="shared" si="226"/>
        <v>0</v>
      </c>
      <c r="M1533" s="1163">
        <v>494</v>
      </c>
      <c r="N1533" s="1164"/>
      <c r="O1533" s="1165"/>
      <c r="P1533" s="1166"/>
      <c r="Q1533" s="587">
        <f t="shared" si="227"/>
        <v>0</v>
      </c>
      <c r="S1533" s="1163">
        <v>494</v>
      </c>
      <c r="T1533" s="1164"/>
      <c r="U1533" s="1165"/>
      <c r="V1533" s="1166"/>
      <c r="W1533" s="587">
        <f t="shared" si="228"/>
        <v>0</v>
      </c>
      <c r="Y1533" s="1163">
        <v>494</v>
      </c>
      <c r="Z1533" s="1164"/>
      <c r="AA1533" s="1165"/>
      <c r="AB1533" s="1166"/>
      <c r="AC1533" s="587">
        <f t="shared" si="229"/>
        <v>0</v>
      </c>
      <c r="AE1533" s="1163">
        <v>494</v>
      </c>
      <c r="AF1533" s="1164"/>
      <c r="AG1533" s="1165"/>
      <c r="AH1533" s="1166"/>
      <c r="AI1533" s="587">
        <f t="shared" si="230"/>
        <v>0</v>
      </c>
      <c r="AK1533" s="1163">
        <v>494</v>
      </c>
      <c r="AL1533" s="1164"/>
      <c r="AM1533" s="1165"/>
      <c r="AN1533" s="1166"/>
      <c r="AO1533" s="587">
        <f t="shared" si="231"/>
        <v>0</v>
      </c>
      <c r="AQ1533" s="1163">
        <v>494</v>
      </c>
      <c r="AR1533" s="1164"/>
      <c r="AS1533" s="1165"/>
      <c r="AT1533" s="1166"/>
      <c r="AU1533" s="587">
        <f t="shared" si="232"/>
        <v>0</v>
      </c>
      <c r="AW1533" s="1163">
        <v>494</v>
      </c>
      <c r="AX1533" s="1164"/>
      <c r="AY1533" s="1165"/>
      <c r="AZ1533" s="1166"/>
      <c r="BA1533" s="587">
        <f t="shared" si="233"/>
        <v>0</v>
      </c>
    </row>
    <row r="1534" spans="1:53" s="17" customFormat="1" ht="16.75" hidden="1" customHeight="1" outlineLevel="2">
      <c r="A1534" s="1163">
        <v>495</v>
      </c>
      <c r="B1534" s="1164"/>
      <c r="C1534" s="1165"/>
      <c r="D1534" s="1166"/>
      <c r="E1534" s="587">
        <f t="shared" si="225"/>
        <v>0</v>
      </c>
      <c r="G1534" s="1163">
        <v>495</v>
      </c>
      <c r="H1534" s="1164"/>
      <c r="I1534" s="1165"/>
      <c r="J1534" s="1166"/>
      <c r="K1534" s="587">
        <f t="shared" si="226"/>
        <v>0</v>
      </c>
      <c r="M1534" s="1163">
        <v>495</v>
      </c>
      <c r="N1534" s="1164"/>
      <c r="O1534" s="1165"/>
      <c r="P1534" s="1166"/>
      <c r="Q1534" s="587">
        <f t="shared" si="227"/>
        <v>0</v>
      </c>
      <c r="S1534" s="1163">
        <v>495</v>
      </c>
      <c r="T1534" s="1164"/>
      <c r="U1534" s="1165"/>
      <c r="V1534" s="1166"/>
      <c r="W1534" s="587">
        <f t="shared" si="228"/>
        <v>0</v>
      </c>
      <c r="Y1534" s="1163">
        <v>495</v>
      </c>
      <c r="Z1534" s="1164"/>
      <c r="AA1534" s="1165"/>
      <c r="AB1534" s="1166"/>
      <c r="AC1534" s="587">
        <f t="shared" si="229"/>
        <v>0</v>
      </c>
      <c r="AE1534" s="1163">
        <v>495</v>
      </c>
      <c r="AF1534" s="1164"/>
      <c r="AG1534" s="1165"/>
      <c r="AH1534" s="1166"/>
      <c r="AI1534" s="587">
        <f t="shared" si="230"/>
        <v>0</v>
      </c>
      <c r="AK1534" s="1163">
        <v>495</v>
      </c>
      <c r="AL1534" s="1164"/>
      <c r="AM1534" s="1165"/>
      <c r="AN1534" s="1166"/>
      <c r="AO1534" s="587">
        <f t="shared" si="231"/>
        <v>0</v>
      </c>
      <c r="AQ1534" s="1163">
        <v>495</v>
      </c>
      <c r="AR1534" s="1164"/>
      <c r="AS1534" s="1165"/>
      <c r="AT1534" s="1166"/>
      <c r="AU1534" s="587">
        <f t="shared" si="232"/>
        <v>0</v>
      </c>
      <c r="AW1534" s="1163">
        <v>495</v>
      </c>
      <c r="AX1534" s="1164"/>
      <c r="AY1534" s="1165"/>
      <c r="AZ1534" s="1166"/>
      <c r="BA1534" s="587">
        <f t="shared" si="233"/>
        <v>0</v>
      </c>
    </row>
    <row r="1535" spans="1:53" s="17" customFormat="1" ht="16.75" hidden="1" customHeight="1" outlineLevel="2">
      <c r="A1535" s="1163">
        <v>496</v>
      </c>
      <c r="B1535" s="1164"/>
      <c r="C1535" s="1165"/>
      <c r="D1535" s="1166"/>
      <c r="E1535" s="587">
        <f t="shared" si="225"/>
        <v>0</v>
      </c>
      <c r="G1535" s="1163">
        <v>496</v>
      </c>
      <c r="H1535" s="1164"/>
      <c r="I1535" s="1165"/>
      <c r="J1535" s="1166"/>
      <c r="K1535" s="587">
        <f t="shared" si="226"/>
        <v>0</v>
      </c>
      <c r="M1535" s="1163">
        <v>496</v>
      </c>
      <c r="N1535" s="1164"/>
      <c r="O1535" s="1165"/>
      <c r="P1535" s="1166"/>
      <c r="Q1535" s="587">
        <f t="shared" si="227"/>
        <v>0</v>
      </c>
      <c r="S1535" s="1163">
        <v>496</v>
      </c>
      <c r="T1535" s="1164"/>
      <c r="U1535" s="1165"/>
      <c r="V1535" s="1166"/>
      <c r="W1535" s="587">
        <f t="shared" si="228"/>
        <v>0</v>
      </c>
      <c r="Y1535" s="1163">
        <v>496</v>
      </c>
      <c r="Z1535" s="1164"/>
      <c r="AA1535" s="1165"/>
      <c r="AB1535" s="1166"/>
      <c r="AC1535" s="587">
        <f t="shared" si="229"/>
        <v>0</v>
      </c>
      <c r="AE1535" s="1163">
        <v>496</v>
      </c>
      <c r="AF1535" s="1164"/>
      <c r="AG1535" s="1165"/>
      <c r="AH1535" s="1166"/>
      <c r="AI1535" s="587">
        <f t="shared" si="230"/>
        <v>0</v>
      </c>
      <c r="AK1535" s="1163">
        <v>496</v>
      </c>
      <c r="AL1535" s="1164"/>
      <c r="AM1535" s="1165"/>
      <c r="AN1535" s="1166"/>
      <c r="AO1535" s="587">
        <f t="shared" si="231"/>
        <v>0</v>
      </c>
      <c r="AQ1535" s="1163">
        <v>496</v>
      </c>
      <c r="AR1535" s="1164"/>
      <c r="AS1535" s="1165"/>
      <c r="AT1535" s="1166"/>
      <c r="AU1535" s="587">
        <f t="shared" si="232"/>
        <v>0</v>
      </c>
      <c r="AW1535" s="1163">
        <v>496</v>
      </c>
      <c r="AX1535" s="1164"/>
      <c r="AY1535" s="1165"/>
      <c r="AZ1535" s="1166"/>
      <c r="BA1535" s="587">
        <f t="shared" si="233"/>
        <v>0</v>
      </c>
    </row>
    <row r="1536" spans="1:53" s="17" customFormat="1" ht="16.75" hidden="1" customHeight="1" outlineLevel="2">
      <c r="A1536" s="1163">
        <v>497</v>
      </c>
      <c r="B1536" s="1164"/>
      <c r="C1536" s="1165"/>
      <c r="D1536" s="1166"/>
      <c r="E1536" s="587">
        <f t="shared" si="225"/>
        <v>0</v>
      </c>
      <c r="G1536" s="1163">
        <v>497</v>
      </c>
      <c r="H1536" s="1164"/>
      <c r="I1536" s="1165"/>
      <c r="J1536" s="1166"/>
      <c r="K1536" s="587">
        <f t="shared" si="226"/>
        <v>0</v>
      </c>
      <c r="M1536" s="1163">
        <v>497</v>
      </c>
      <c r="N1536" s="1164"/>
      <c r="O1536" s="1165"/>
      <c r="P1536" s="1166"/>
      <c r="Q1536" s="587">
        <f t="shared" si="227"/>
        <v>0</v>
      </c>
      <c r="S1536" s="1163">
        <v>497</v>
      </c>
      <c r="T1536" s="1164"/>
      <c r="U1536" s="1165"/>
      <c r="V1536" s="1166"/>
      <c r="W1536" s="587">
        <f t="shared" si="228"/>
        <v>0</v>
      </c>
      <c r="Y1536" s="1163">
        <v>497</v>
      </c>
      <c r="Z1536" s="1164"/>
      <c r="AA1536" s="1165"/>
      <c r="AB1536" s="1166"/>
      <c r="AC1536" s="587">
        <f t="shared" si="229"/>
        <v>0</v>
      </c>
      <c r="AE1536" s="1163">
        <v>497</v>
      </c>
      <c r="AF1536" s="1164"/>
      <c r="AG1536" s="1165"/>
      <c r="AH1536" s="1166"/>
      <c r="AI1536" s="587">
        <f t="shared" si="230"/>
        <v>0</v>
      </c>
      <c r="AK1536" s="1163">
        <v>497</v>
      </c>
      <c r="AL1536" s="1164"/>
      <c r="AM1536" s="1165"/>
      <c r="AN1536" s="1166"/>
      <c r="AO1536" s="587">
        <f t="shared" si="231"/>
        <v>0</v>
      </c>
      <c r="AQ1536" s="1163">
        <v>497</v>
      </c>
      <c r="AR1536" s="1164"/>
      <c r="AS1536" s="1165"/>
      <c r="AT1536" s="1166"/>
      <c r="AU1536" s="587">
        <f t="shared" si="232"/>
        <v>0</v>
      </c>
      <c r="AW1536" s="1163">
        <v>497</v>
      </c>
      <c r="AX1536" s="1164"/>
      <c r="AY1536" s="1165"/>
      <c r="AZ1536" s="1166"/>
      <c r="BA1536" s="587">
        <f t="shared" si="233"/>
        <v>0</v>
      </c>
    </row>
    <row r="1537" spans="1:53" s="17" customFormat="1" ht="16.75" hidden="1" customHeight="1" outlineLevel="2">
      <c r="A1537" s="1163">
        <v>498</v>
      </c>
      <c r="B1537" s="1164"/>
      <c r="C1537" s="1165"/>
      <c r="D1537" s="1166"/>
      <c r="E1537" s="587">
        <f t="shared" si="225"/>
        <v>0</v>
      </c>
      <c r="G1537" s="1163">
        <v>498</v>
      </c>
      <c r="H1537" s="1164"/>
      <c r="I1537" s="1165"/>
      <c r="J1537" s="1166"/>
      <c r="K1537" s="587">
        <f t="shared" si="226"/>
        <v>0</v>
      </c>
      <c r="M1537" s="1163">
        <v>498</v>
      </c>
      <c r="N1537" s="1164"/>
      <c r="O1537" s="1165"/>
      <c r="P1537" s="1166"/>
      <c r="Q1537" s="587">
        <f t="shared" si="227"/>
        <v>0</v>
      </c>
      <c r="S1537" s="1163">
        <v>498</v>
      </c>
      <c r="T1537" s="1164"/>
      <c r="U1537" s="1165"/>
      <c r="V1537" s="1166"/>
      <c r="W1537" s="587">
        <f t="shared" si="228"/>
        <v>0</v>
      </c>
      <c r="Y1537" s="1163">
        <v>498</v>
      </c>
      <c r="Z1537" s="1164"/>
      <c r="AA1537" s="1165"/>
      <c r="AB1537" s="1166"/>
      <c r="AC1537" s="587">
        <f t="shared" si="229"/>
        <v>0</v>
      </c>
      <c r="AE1537" s="1163">
        <v>498</v>
      </c>
      <c r="AF1537" s="1164"/>
      <c r="AG1537" s="1165"/>
      <c r="AH1537" s="1166"/>
      <c r="AI1537" s="587">
        <f t="shared" si="230"/>
        <v>0</v>
      </c>
      <c r="AK1537" s="1163">
        <v>498</v>
      </c>
      <c r="AL1537" s="1164"/>
      <c r="AM1537" s="1165"/>
      <c r="AN1537" s="1166"/>
      <c r="AO1537" s="587">
        <f t="shared" si="231"/>
        <v>0</v>
      </c>
      <c r="AQ1537" s="1163">
        <v>498</v>
      </c>
      <c r="AR1537" s="1164"/>
      <c r="AS1537" s="1165"/>
      <c r="AT1537" s="1166"/>
      <c r="AU1537" s="587">
        <f t="shared" si="232"/>
        <v>0</v>
      </c>
      <c r="AW1537" s="1163">
        <v>498</v>
      </c>
      <c r="AX1537" s="1164"/>
      <c r="AY1537" s="1165"/>
      <c r="AZ1537" s="1166"/>
      <c r="BA1537" s="587">
        <f t="shared" si="233"/>
        <v>0</v>
      </c>
    </row>
    <row r="1538" spans="1:53" s="17" customFormat="1" ht="16.75" hidden="1" customHeight="1" outlineLevel="2">
      <c r="A1538" s="1163">
        <v>499</v>
      </c>
      <c r="B1538" s="1164"/>
      <c r="C1538" s="1165"/>
      <c r="D1538" s="1166"/>
      <c r="E1538" s="587">
        <f t="shared" si="225"/>
        <v>0</v>
      </c>
      <c r="G1538" s="1163">
        <v>499</v>
      </c>
      <c r="H1538" s="1164"/>
      <c r="I1538" s="1165"/>
      <c r="J1538" s="1166"/>
      <c r="K1538" s="587">
        <f t="shared" si="226"/>
        <v>0</v>
      </c>
      <c r="M1538" s="1163">
        <v>499</v>
      </c>
      <c r="N1538" s="1164"/>
      <c r="O1538" s="1165"/>
      <c r="P1538" s="1166"/>
      <c r="Q1538" s="587">
        <f t="shared" si="227"/>
        <v>0</v>
      </c>
      <c r="S1538" s="1163">
        <v>499</v>
      </c>
      <c r="T1538" s="1164"/>
      <c r="U1538" s="1165"/>
      <c r="V1538" s="1166"/>
      <c r="W1538" s="587">
        <f t="shared" si="228"/>
        <v>0</v>
      </c>
      <c r="Y1538" s="1163">
        <v>499</v>
      </c>
      <c r="Z1538" s="1164"/>
      <c r="AA1538" s="1165"/>
      <c r="AB1538" s="1166"/>
      <c r="AC1538" s="587">
        <f t="shared" si="229"/>
        <v>0</v>
      </c>
      <c r="AE1538" s="1163">
        <v>499</v>
      </c>
      <c r="AF1538" s="1164"/>
      <c r="AG1538" s="1165"/>
      <c r="AH1538" s="1166"/>
      <c r="AI1538" s="587">
        <f t="shared" si="230"/>
        <v>0</v>
      </c>
      <c r="AK1538" s="1163">
        <v>499</v>
      </c>
      <c r="AL1538" s="1164"/>
      <c r="AM1538" s="1165"/>
      <c r="AN1538" s="1166"/>
      <c r="AO1538" s="587">
        <f t="shared" si="231"/>
        <v>0</v>
      </c>
      <c r="AQ1538" s="1163">
        <v>499</v>
      </c>
      <c r="AR1538" s="1164"/>
      <c r="AS1538" s="1165"/>
      <c r="AT1538" s="1166"/>
      <c r="AU1538" s="587">
        <f t="shared" si="232"/>
        <v>0</v>
      </c>
      <c r="AW1538" s="1163">
        <v>499</v>
      </c>
      <c r="AX1538" s="1164"/>
      <c r="AY1538" s="1165"/>
      <c r="AZ1538" s="1166"/>
      <c r="BA1538" s="587">
        <f t="shared" si="233"/>
        <v>0</v>
      </c>
    </row>
    <row r="1539" spans="1:53" s="17" customFormat="1" ht="16.75" hidden="1" customHeight="1" outlineLevel="2" thickBot="1">
      <c r="A1539" s="1182">
        <v>500</v>
      </c>
      <c r="B1539" s="1183"/>
      <c r="C1539" s="1184"/>
      <c r="D1539" s="1185"/>
      <c r="E1539" s="587">
        <f t="shared" si="225"/>
        <v>0</v>
      </c>
      <c r="G1539" s="1182">
        <v>500</v>
      </c>
      <c r="H1539" s="1183"/>
      <c r="I1539" s="1184"/>
      <c r="J1539" s="1185"/>
      <c r="K1539" s="587">
        <f t="shared" si="226"/>
        <v>0</v>
      </c>
      <c r="M1539" s="1182">
        <v>500</v>
      </c>
      <c r="N1539" s="1183"/>
      <c r="O1539" s="1184"/>
      <c r="P1539" s="1185"/>
      <c r="Q1539" s="587">
        <f t="shared" si="227"/>
        <v>0</v>
      </c>
      <c r="S1539" s="1182">
        <v>500</v>
      </c>
      <c r="T1539" s="1183"/>
      <c r="U1539" s="1184"/>
      <c r="V1539" s="1185"/>
      <c r="W1539" s="587">
        <f t="shared" si="228"/>
        <v>0</v>
      </c>
      <c r="Y1539" s="1182">
        <v>500</v>
      </c>
      <c r="Z1539" s="1183"/>
      <c r="AA1539" s="1184"/>
      <c r="AB1539" s="1185"/>
      <c r="AC1539" s="587">
        <f t="shared" si="229"/>
        <v>0</v>
      </c>
      <c r="AE1539" s="1182">
        <v>500</v>
      </c>
      <c r="AF1539" s="1183"/>
      <c r="AG1539" s="1184"/>
      <c r="AH1539" s="1185"/>
      <c r="AI1539" s="587">
        <f t="shared" si="230"/>
        <v>0</v>
      </c>
      <c r="AK1539" s="1182">
        <v>500</v>
      </c>
      <c r="AL1539" s="1183"/>
      <c r="AM1539" s="1184"/>
      <c r="AN1539" s="1185"/>
      <c r="AO1539" s="587">
        <f t="shared" si="231"/>
        <v>0</v>
      </c>
      <c r="AQ1539" s="1182">
        <v>500</v>
      </c>
      <c r="AR1539" s="1183"/>
      <c r="AS1539" s="1184"/>
      <c r="AT1539" s="1185"/>
      <c r="AU1539" s="587">
        <f t="shared" si="232"/>
        <v>0</v>
      </c>
      <c r="AW1539" s="1182">
        <v>500</v>
      </c>
      <c r="AX1539" s="1183"/>
      <c r="AY1539" s="1184"/>
      <c r="AZ1539" s="1185"/>
      <c r="BA1539" s="587">
        <f t="shared" si="233"/>
        <v>0</v>
      </c>
    </row>
    <row r="1540" spans="1:53" s="20" customFormat="1" ht="32.25" customHeight="1" collapsed="1">
      <c r="A1540" s="1177" t="s">
        <v>29</v>
      </c>
      <c r="B1540" s="1177"/>
      <c r="C1540" s="1177"/>
      <c r="D1540" s="1177"/>
      <c r="G1540" s="1177" t="s">
        <v>29</v>
      </c>
      <c r="H1540" s="1177"/>
      <c r="I1540" s="1177"/>
      <c r="J1540" s="1177"/>
      <c r="M1540" s="1177" t="s">
        <v>29</v>
      </c>
      <c r="N1540" s="1177"/>
      <c r="O1540" s="1177"/>
      <c r="P1540" s="1177"/>
      <c r="S1540" s="1177" t="s">
        <v>29</v>
      </c>
      <c r="T1540" s="1177"/>
      <c r="U1540" s="1177"/>
      <c r="V1540" s="1177"/>
      <c r="Y1540" s="1177" t="s">
        <v>29</v>
      </c>
      <c r="Z1540" s="1177"/>
      <c r="AA1540" s="1177"/>
      <c r="AB1540" s="1177"/>
      <c r="AE1540" s="1177" t="s">
        <v>29</v>
      </c>
      <c r="AF1540" s="1177"/>
      <c r="AG1540" s="1177"/>
      <c r="AH1540" s="1177"/>
      <c r="AK1540" s="1177" t="s">
        <v>29</v>
      </c>
      <c r="AL1540" s="1177"/>
      <c r="AM1540" s="1177"/>
      <c r="AN1540" s="1177"/>
      <c r="AQ1540" s="1177" t="s">
        <v>29</v>
      </c>
      <c r="AR1540" s="1177"/>
      <c r="AS1540" s="1177"/>
      <c r="AT1540" s="1177"/>
      <c r="AW1540" s="1177" t="s">
        <v>29</v>
      </c>
      <c r="AX1540" s="1177"/>
      <c r="AY1540" s="1177"/>
      <c r="AZ1540" s="1177"/>
    </row>
    <row r="1541" spans="1:53" s="17" customFormat="1" ht="16.75" hidden="1" customHeight="1" outlineLevel="1">
      <c r="A1541" s="1180" t="s">
        <v>20</v>
      </c>
      <c r="B1541" s="1181"/>
      <c r="C1541" s="1181"/>
      <c r="D1541" s="27">
        <f>MIN(C1552:D2051)</f>
        <v>1030.4000000000001</v>
      </c>
      <c r="G1541" s="1180" t="s">
        <v>20</v>
      </c>
      <c r="H1541" s="1181"/>
      <c r="I1541" s="1181"/>
      <c r="J1541" s="27">
        <f>MIN(I1552:J2051)</f>
        <v>1100.9000000000001</v>
      </c>
      <c r="M1541" s="1180" t="s">
        <v>20</v>
      </c>
      <c r="N1541" s="1181"/>
      <c r="O1541" s="1181"/>
      <c r="P1541" s="27">
        <f>MIN(O1552:P2051)</f>
        <v>1098.3</v>
      </c>
      <c r="S1541" s="1180" t="s">
        <v>20</v>
      </c>
      <c r="T1541" s="1181"/>
      <c r="U1541" s="1181"/>
      <c r="V1541" s="27">
        <f>MIN(U1552:V2051)</f>
        <v>1106.5999999999999</v>
      </c>
      <c r="Y1541" s="1180" t="s">
        <v>20</v>
      </c>
      <c r="Z1541" s="1181"/>
      <c r="AA1541" s="1181"/>
      <c r="AB1541" s="27">
        <f>MIN(AA1552:AB2051)</f>
        <v>1107.5999999999999</v>
      </c>
      <c r="AE1541" s="1180" t="s">
        <v>20</v>
      </c>
      <c r="AF1541" s="1181"/>
      <c r="AG1541" s="1181"/>
      <c r="AH1541" s="27">
        <f>MIN(AG1552:AH2051)</f>
        <v>1065.2</v>
      </c>
      <c r="AK1541" s="1180" t="s">
        <v>20</v>
      </c>
      <c r="AL1541" s="1181"/>
      <c r="AM1541" s="1181"/>
      <c r="AN1541" s="27">
        <f>MIN(AM1552:AN2051)</f>
        <v>1071.7</v>
      </c>
      <c r="AQ1541" s="1180" t="s">
        <v>20</v>
      </c>
      <c r="AR1541" s="1181"/>
      <c r="AS1541" s="1181"/>
      <c r="AT1541" s="27">
        <f>MIN(AS1552:AT2051)</f>
        <v>1002.7</v>
      </c>
      <c r="AW1541" s="1180" t="s">
        <v>20</v>
      </c>
      <c r="AX1541" s="1181"/>
      <c r="AY1541" s="1181"/>
      <c r="AZ1541" s="27">
        <f>MIN(AY1552:AZ2051)</f>
        <v>1035.3</v>
      </c>
    </row>
    <row r="1542" spans="1:53" s="17" customFormat="1" ht="16.75" hidden="1" customHeight="1" outlineLevel="1">
      <c r="A1542" s="1173" t="s">
        <v>21</v>
      </c>
      <c r="B1542" s="1174"/>
      <c r="C1542" s="1174"/>
      <c r="D1542" s="22">
        <f>MAX(C1552:D2051)</f>
        <v>1030.4000000000001</v>
      </c>
      <c r="G1542" s="1173" t="s">
        <v>21</v>
      </c>
      <c r="H1542" s="1174"/>
      <c r="I1542" s="1174"/>
      <c r="J1542" s="22">
        <f>MAX(I1552:J2051)</f>
        <v>1100.9000000000001</v>
      </c>
      <c r="M1542" s="1173" t="s">
        <v>21</v>
      </c>
      <c r="N1542" s="1174"/>
      <c r="O1542" s="1174"/>
      <c r="P1542" s="22">
        <f>MAX(O1552:P2051)</f>
        <v>1098.3</v>
      </c>
      <c r="S1542" s="1173" t="s">
        <v>21</v>
      </c>
      <c r="T1542" s="1174"/>
      <c r="U1542" s="1174"/>
      <c r="V1542" s="22">
        <f>MAX(U1552:V2051)</f>
        <v>1106.5999999999999</v>
      </c>
      <c r="Y1542" s="1173" t="s">
        <v>21</v>
      </c>
      <c r="Z1542" s="1174"/>
      <c r="AA1542" s="1174"/>
      <c r="AB1542" s="22">
        <f>MAX(AA1552:AB2051)</f>
        <v>1107.5999999999999</v>
      </c>
      <c r="AE1542" s="1173" t="s">
        <v>21</v>
      </c>
      <c r="AF1542" s="1174"/>
      <c r="AG1542" s="1174"/>
      <c r="AH1542" s="22">
        <f>MAX(AG1552:AH2051)</f>
        <v>1065.2</v>
      </c>
      <c r="AK1542" s="1173" t="s">
        <v>21</v>
      </c>
      <c r="AL1542" s="1174"/>
      <c r="AM1542" s="1174"/>
      <c r="AN1542" s="22">
        <f>MAX(AM1552:AN2051)</f>
        <v>1071.7</v>
      </c>
      <c r="AQ1542" s="1173" t="s">
        <v>21</v>
      </c>
      <c r="AR1542" s="1174"/>
      <c r="AS1542" s="1174"/>
      <c r="AT1542" s="22">
        <f>MAX(AS1552:AT2051)</f>
        <v>1002.7</v>
      </c>
      <c r="AW1542" s="1173" t="s">
        <v>21</v>
      </c>
      <c r="AX1542" s="1174"/>
      <c r="AY1542" s="1174"/>
      <c r="AZ1542" s="22">
        <f>MAX(AY1552:AZ2051)</f>
        <v>1035.3</v>
      </c>
    </row>
    <row r="1543" spans="1:53" s="17" customFormat="1" ht="16.75" hidden="1" customHeight="1" outlineLevel="1">
      <c r="A1543" s="1173" t="s">
        <v>22</v>
      </c>
      <c r="B1543" s="1174"/>
      <c r="C1543" s="1174"/>
      <c r="D1543" s="22">
        <f>AVERAGE(C1552:D2051)</f>
        <v>1030.4000000000001</v>
      </c>
      <c r="G1543" s="1173" t="s">
        <v>22</v>
      </c>
      <c r="H1543" s="1174"/>
      <c r="I1543" s="1174"/>
      <c r="J1543" s="22">
        <f>AVERAGE(I1552:J2051)</f>
        <v>1100.9000000000001</v>
      </c>
      <c r="M1543" s="1173" t="s">
        <v>22</v>
      </c>
      <c r="N1543" s="1174"/>
      <c r="O1543" s="1174"/>
      <c r="P1543" s="22">
        <f>AVERAGE(O1552:P2051)</f>
        <v>1098.3</v>
      </c>
      <c r="S1543" s="1173" t="s">
        <v>22</v>
      </c>
      <c r="T1543" s="1174"/>
      <c r="U1543" s="1174"/>
      <c r="V1543" s="22">
        <f>AVERAGE(U1552:V2051)</f>
        <v>1106.5999999999999</v>
      </c>
      <c r="Y1543" s="1173" t="s">
        <v>22</v>
      </c>
      <c r="Z1543" s="1174"/>
      <c r="AA1543" s="1174"/>
      <c r="AB1543" s="22">
        <f>AVERAGE(AA1552:AB2051)</f>
        <v>1107.5999999999999</v>
      </c>
      <c r="AE1543" s="1173" t="s">
        <v>22</v>
      </c>
      <c r="AF1543" s="1174"/>
      <c r="AG1543" s="1174"/>
      <c r="AH1543" s="22">
        <f>AVERAGE(AG1552:AH2051)</f>
        <v>1065.2</v>
      </c>
      <c r="AK1543" s="1173" t="s">
        <v>22</v>
      </c>
      <c r="AL1543" s="1174"/>
      <c r="AM1543" s="1174"/>
      <c r="AN1543" s="22">
        <f>AVERAGE(AM1552:AN2051)</f>
        <v>1071.7</v>
      </c>
      <c r="AQ1543" s="1173" t="s">
        <v>22</v>
      </c>
      <c r="AR1543" s="1174"/>
      <c r="AS1543" s="1174"/>
      <c r="AT1543" s="22">
        <f>AVERAGE(AS1552:AT2051)</f>
        <v>1002.7</v>
      </c>
      <c r="AW1543" s="1173" t="s">
        <v>22</v>
      </c>
      <c r="AX1543" s="1174"/>
      <c r="AY1543" s="1174"/>
      <c r="AZ1543" s="22">
        <f>AVERAGE(AY1552:AZ2051)</f>
        <v>1035.3</v>
      </c>
    </row>
    <row r="1544" spans="1:53" s="17" customFormat="1" ht="33.75" hidden="1" customHeight="1" outlineLevel="1">
      <c r="A1544" s="1175" t="s">
        <v>23</v>
      </c>
      <c r="B1544" s="1174"/>
      <c r="C1544" s="1174"/>
      <c r="D1544" s="22">
        <f>D1543*1.1</f>
        <v>1133.4400000000003</v>
      </c>
      <c r="G1544" s="1175" t="s">
        <v>23</v>
      </c>
      <c r="H1544" s="1174"/>
      <c r="I1544" s="1174"/>
      <c r="J1544" s="22">
        <f>J1543*1.1</f>
        <v>1210.9900000000002</v>
      </c>
      <c r="M1544" s="1175" t="s">
        <v>23</v>
      </c>
      <c r="N1544" s="1174"/>
      <c r="O1544" s="1174"/>
      <c r="P1544" s="22">
        <f>P1543*1.1</f>
        <v>1208.1300000000001</v>
      </c>
      <c r="S1544" s="1175" t="s">
        <v>23</v>
      </c>
      <c r="T1544" s="1174"/>
      <c r="U1544" s="1174"/>
      <c r="V1544" s="22">
        <f>V1543*1.1</f>
        <v>1217.26</v>
      </c>
      <c r="Y1544" s="1175" t="s">
        <v>23</v>
      </c>
      <c r="Z1544" s="1174"/>
      <c r="AA1544" s="1174"/>
      <c r="AB1544" s="22">
        <f>AB1543*1.1</f>
        <v>1218.3599999999999</v>
      </c>
      <c r="AE1544" s="1175" t="s">
        <v>23</v>
      </c>
      <c r="AF1544" s="1174"/>
      <c r="AG1544" s="1174"/>
      <c r="AH1544" s="22">
        <f>AH1543*1.1</f>
        <v>1171.7200000000003</v>
      </c>
      <c r="AK1544" s="1175" t="s">
        <v>23</v>
      </c>
      <c r="AL1544" s="1174"/>
      <c r="AM1544" s="1174"/>
      <c r="AN1544" s="22">
        <f>AN1543*1.1</f>
        <v>1178.8700000000001</v>
      </c>
      <c r="AQ1544" s="1175" t="s">
        <v>23</v>
      </c>
      <c r="AR1544" s="1174"/>
      <c r="AS1544" s="1174"/>
      <c r="AT1544" s="22">
        <f>AT1543*1.1</f>
        <v>1102.97</v>
      </c>
      <c r="AW1544" s="1175" t="s">
        <v>23</v>
      </c>
      <c r="AX1544" s="1174"/>
      <c r="AY1544" s="1174"/>
      <c r="AZ1544" s="22">
        <f>AZ1543*1.1</f>
        <v>1138.8300000000002</v>
      </c>
    </row>
    <row r="1545" spans="1:53" s="17" customFormat="1" ht="33.75" hidden="1" customHeight="1" outlineLevel="1">
      <c r="A1545" s="1175" t="s">
        <v>24</v>
      </c>
      <c r="B1545" s="1174"/>
      <c r="C1545" s="1174"/>
      <c r="D1545" s="22">
        <f>D1543*0.9</f>
        <v>927.36000000000013</v>
      </c>
      <c r="G1545" s="1175" t="s">
        <v>24</v>
      </c>
      <c r="H1545" s="1174"/>
      <c r="I1545" s="1174"/>
      <c r="J1545" s="22">
        <f>J1543*0.9</f>
        <v>990.81000000000006</v>
      </c>
      <c r="M1545" s="1175" t="s">
        <v>24</v>
      </c>
      <c r="N1545" s="1174"/>
      <c r="O1545" s="1174"/>
      <c r="P1545" s="22">
        <f>P1543*0.9</f>
        <v>988.47</v>
      </c>
      <c r="S1545" s="1175" t="s">
        <v>24</v>
      </c>
      <c r="T1545" s="1174"/>
      <c r="U1545" s="1174"/>
      <c r="V1545" s="22">
        <f>V1543*0.9</f>
        <v>995.93999999999994</v>
      </c>
      <c r="Y1545" s="1175" t="s">
        <v>24</v>
      </c>
      <c r="Z1545" s="1174"/>
      <c r="AA1545" s="1174"/>
      <c r="AB1545" s="22">
        <f>AB1543*0.9</f>
        <v>996.83999999999992</v>
      </c>
      <c r="AE1545" s="1175" t="s">
        <v>24</v>
      </c>
      <c r="AF1545" s="1174"/>
      <c r="AG1545" s="1174"/>
      <c r="AH1545" s="22">
        <f>AH1543*0.9</f>
        <v>958.68000000000006</v>
      </c>
      <c r="AK1545" s="1175" t="s">
        <v>24</v>
      </c>
      <c r="AL1545" s="1174"/>
      <c r="AM1545" s="1174"/>
      <c r="AN1545" s="22">
        <f>AN1543*0.9</f>
        <v>964.53000000000009</v>
      </c>
      <c r="AQ1545" s="1175" t="s">
        <v>24</v>
      </c>
      <c r="AR1545" s="1174"/>
      <c r="AS1545" s="1174"/>
      <c r="AT1545" s="22">
        <f>AT1543*0.9</f>
        <v>902.43000000000006</v>
      </c>
      <c r="AW1545" s="1175" t="s">
        <v>24</v>
      </c>
      <c r="AX1545" s="1174"/>
      <c r="AY1545" s="1174"/>
      <c r="AZ1545" s="22">
        <f>AZ1543*0.9</f>
        <v>931.77</v>
      </c>
    </row>
    <row r="1546" spans="1:53" s="17" customFormat="1" ht="31.5" hidden="1" customHeight="1" outlineLevel="1">
      <c r="A1546" s="1175" t="s">
        <v>25</v>
      </c>
      <c r="B1546" s="1174"/>
      <c r="C1546" s="1174"/>
      <c r="D1546" s="23">
        <f>SUM(E1552:E2051)</f>
        <v>1</v>
      </c>
      <c r="G1546" s="1175" t="s">
        <v>25</v>
      </c>
      <c r="H1546" s="1174"/>
      <c r="I1546" s="1174"/>
      <c r="J1546" s="23">
        <f>SUM(K1552:K2051)</f>
        <v>1</v>
      </c>
      <c r="M1546" s="1175" t="s">
        <v>25</v>
      </c>
      <c r="N1546" s="1174"/>
      <c r="O1546" s="1174"/>
      <c r="P1546" s="23">
        <f>SUM(Q1552:Q2051)</f>
        <v>1</v>
      </c>
      <c r="S1546" s="1175" t="s">
        <v>25</v>
      </c>
      <c r="T1546" s="1174"/>
      <c r="U1546" s="1174"/>
      <c r="V1546" s="23">
        <f>SUM(W1552:W2051)</f>
        <v>1</v>
      </c>
      <c r="Y1546" s="1175" t="s">
        <v>25</v>
      </c>
      <c r="Z1546" s="1174"/>
      <c r="AA1546" s="1174"/>
      <c r="AB1546" s="23">
        <f>SUM(AC1552:AC2051)</f>
        <v>1</v>
      </c>
      <c r="AE1546" s="1175" t="s">
        <v>25</v>
      </c>
      <c r="AF1546" s="1174"/>
      <c r="AG1546" s="1174"/>
      <c r="AH1546" s="23">
        <f>SUM(AI1552:AI2051)</f>
        <v>1</v>
      </c>
      <c r="AK1546" s="1175" t="s">
        <v>25</v>
      </c>
      <c r="AL1546" s="1174"/>
      <c r="AM1546" s="1174"/>
      <c r="AN1546" s="23">
        <f>SUM(AO1552:AO2051)</f>
        <v>1</v>
      </c>
      <c r="AQ1546" s="1175" t="s">
        <v>25</v>
      </c>
      <c r="AR1546" s="1174"/>
      <c r="AS1546" s="1174"/>
      <c r="AT1546" s="23">
        <f>SUM(AU1552:AU2051)</f>
        <v>1</v>
      </c>
      <c r="AW1546" s="1175" t="s">
        <v>25</v>
      </c>
      <c r="AX1546" s="1174"/>
      <c r="AY1546" s="1174"/>
      <c r="AZ1546" s="23">
        <f>SUM(BA1552:BA2051)</f>
        <v>1</v>
      </c>
    </row>
    <row r="1547" spans="1:53" s="17" customFormat="1" ht="16.75" hidden="1" customHeight="1" outlineLevel="1">
      <c r="A1547" s="1173" t="s">
        <v>26</v>
      </c>
      <c r="B1547" s="1174"/>
      <c r="C1547" s="1174"/>
      <c r="D1547" s="23">
        <f>D1546/COUNTA(C1552:D2051)</f>
        <v>1</v>
      </c>
      <c r="G1547" s="1173" t="s">
        <v>26</v>
      </c>
      <c r="H1547" s="1174"/>
      <c r="I1547" s="1174"/>
      <c r="J1547" s="23">
        <f>J1546/COUNTA(I1552:J2051)</f>
        <v>1</v>
      </c>
      <c r="M1547" s="1173" t="s">
        <v>26</v>
      </c>
      <c r="N1547" s="1174"/>
      <c r="O1547" s="1174"/>
      <c r="P1547" s="23">
        <f>P1546/COUNTA(O1552:P2051)</f>
        <v>1</v>
      </c>
      <c r="S1547" s="1173" t="s">
        <v>26</v>
      </c>
      <c r="T1547" s="1174"/>
      <c r="U1547" s="1174"/>
      <c r="V1547" s="23">
        <f>V1546/COUNTA(U1552:V2051)</f>
        <v>1</v>
      </c>
      <c r="Y1547" s="1173" t="s">
        <v>26</v>
      </c>
      <c r="Z1547" s="1174"/>
      <c r="AA1547" s="1174"/>
      <c r="AB1547" s="23">
        <f>AB1546/COUNTA(AA1552:AB2051)</f>
        <v>1</v>
      </c>
      <c r="AE1547" s="1173" t="s">
        <v>26</v>
      </c>
      <c r="AF1547" s="1174"/>
      <c r="AG1547" s="1174"/>
      <c r="AH1547" s="23">
        <f>AH1546/COUNTA(AG1552:AH2051)</f>
        <v>1</v>
      </c>
      <c r="AK1547" s="1173" t="s">
        <v>26</v>
      </c>
      <c r="AL1547" s="1174"/>
      <c r="AM1547" s="1174"/>
      <c r="AN1547" s="23">
        <f>AN1546/COUNTA(AM1552:AN2051)</f>
        <v>1</v>
      </c>
      <c r="AQ1547" s="1173" t="s">
        <v>26</v>
      </c>
      <c r="AR1547" s="1174"/>
      <c r="AS1547" s="1174"/>
      <c r="AT1547" s="23">
        <f>AT1546/COUNTA(AS1552:AT2051)</f>
        <v>1</v>
      </c>
      <c r="AW1547" s="1173" t="s">
        <v>26</v>
      </c>
      <c r="AX1547" s="1174"/>
      <c r="AY1547" s="1174"/>
      <c r="AZ1547" s="23">
        <f>AZ1546/COUNTA(AY1552:AZ2051)</f>
        <v>1</v>
      </c>
    </row>
    <row r="1548" spans="1:53" s="17" customFormat="1" ht="16.75" hidden="1" customHeight="1" outlineLevel="1">
      <c r="A1548" s="1173" t="s">
        <v>466</v>
      </c>
      <c r="B1548" s="1174"/>
      <c r="C1548" s="1174"/>
      <c r="D1548" s="722"/>
      <c r="G1548" s="1173" t="s">
        <v>466</v>
      </c>
      <c r="H1548" s="1174"/>
      <c r="I1548" s="1174"/>
      <c r="J1548" s="722"/>
      <c r="M1548" s="1173" t="s">
        <v>466</v>
      </c>
      <c r="N1548" s="1174"/>
      <c r="O1548" s="1174"/>
      <c r="P1548" s="722"/>
      <c r="S1548" s="1173" t="s">
        <v>466</v>
      </c>
      <c r="T1548" s="1174"/>
      <c r="U1548" s="1174"/>
      <c r="V1548" s="722"/>
      <c r="Y1548" s="1173" t="s">
        <v>466</v>
      </c>
      <c r="Z1548" s="1174"/>
      <c r="AA1548" s="1174"/>
      <c r="AB1548" s="722"/>
      <c r="AE1548" s="1173" t="s">
        <v>466</v>
      </c>
      <c r="AF1548" s="1174"/>
      <c r="AG1548" s="1174"/>
      <c r="AH1548" s="722"/>
      <c r="AK1548" s="1173" t="s">
        <v>466</v>
      </c>
      <c r="AL1548" s="1174"/>
      <c r="AM1548" s="1174"/>
      <c r="AN1548" s="722"/>
      <c r="AQ1548" s="1173" t="s">
        <v>466</v>
      </c>
      <c r="AR1548" s="1174"/>
      <c r="AS1548" s="1174"/>
      <c r="AT1548" s="722"/>
      <c r="AW1548" s="1173" t="s">
        <v>466</v>
      </c>
      <c r="AX1548" s="1174"/>
      <c r="AY1548" s="1174"/>
      <c r="AZ1548" s="722"/>
    </row>
    <row r="1549" spans="1:53" s="17" customFormat="1" ht="17.25" hidden="1" customHeight="1" outlineLevel="1" thickBot="1">
      <c r="A1549" s="1167" t="s">
        <v>407</v>
      </c>
      <c r="B1549" s="1168"/>
      <c r="C1549" s="1168"/>
      <c r="D1549" s="586" t="e">
        <f>STDEV(C1552:C2051)/D1543</f>
        <v>#DIV/0!</v>
      </c>
      <c r="G1549" s="1167" t="s">
        <v>407</v>
      </c>
      <c r="H1549" s="1168"/>
      <c r="I1549" s="1168"/>
      <c r="J1549" s="586" t="e">
        <f>STDEV(I1552:I2051)/J1543</f>
        <v>#DIV/0!</v>
      </c>
      <c r="M1549" s="1167" t="s">
        <v>407</v>
      </c>
      <c r="N1549" s="1168"/>
      <c r="O1549" s="1168"/>
      <c r="P1549" s="586" t="e">
        <f>STDEV(O1552:O2051)/P1543</f>
        <v>#DIV/0!</v>
      </c>
      <c r="S1549" s="1167" t="s">
        <v>407</v>
      </c>
      <c r="T1549" s="1168"/>
      <c r="U1549" s="1168"/>
      <c r="V1549" s="586" t="e">
        <f>STDEV(U1552:U2051)/V1543</f>
        <v>#DIV/0!</v>
      </c>
      <c r="Y1549" s="1167" t="s">
        <v>407</v>
      </c>
      <c r="Z1549" s="1168"/>
      <c r="AA1549" s="1168"/>
      <c r="AB1549" s="586" t="e">
        <f>STDEV(AA1552:AA2051)/AB1543</f>
        <v>#DIV/0!</v>
      </c>
      <c r="AE1549" s="1167" t="s">
        <v>407</v>
      </c>
      <c r="AF1549" s="1168"/>
      <c r="AG1549" s="1168"/>
      <c r="AH1549" s="586" t="e">
        <f>STDEV(AG1552:AG2051)/AH1543</f>
        <v>#DIV/0!</v>
      </c>
      <c r="AK1549" s="1167" t="s">
        <v>407</v>
      </c>
      <c r="AL1549" s="1168"/>
      <c r="AM1549" s="1168"/>
      <c r="AN1549" s="586" t="e">
        <f>STDEV(AM1552:AM2051)/AN1543</f>
        <v>#DIV/0!</v>
      </c>
      <c r="AQ1549" s="1167" t="s">
        <v>407</v>
      </c>
      <c r="AR1549" s="1168"/>
      <c r="AS1549" s="1168"/>
      <c r="AT1549" s="586" t="e">
        <f>STDEV(AS1552:AS2051)/AT1543</f>
        <v>#DIV/0!</v>
      </c>
      <c r="AW1549" s="1167" t="s">
        <v>407</v>
      </c>
      <c r="AX1549" s="1168"/>
      <c r="AY1549" s="1168"/>
      <c r="AZ1549" s="586" t="e">
        <f>STDEV(AY1552:AY2051)/AZ1543</f>
        <v>#DIV/0!</v>
      </c>
    </row>
    <row r="1550" spans="1:53" s="17" customFormat="1" ht="6.75" hidden="1" customHeight="1" outlineLevel="1" thickBot="1">
      <c r="B1550" s="25"/>
      <c r="C1550" s="25"/>
      <c r="D1550" s="26"/>
      <c r="H1550" s="25"/>
      <c r="I1550" s="25"/>
      <c r="J1550" s="26"/>
      <c r="N1550" s="25"/>
      <c r="O1550" s="25"/>
      <c r="P1550" s="26"/>
      <c r="T1550" s="25"/>
      <c r="U1550" s="25"/>
      <c r="V1550" s="26"/>
      <c r="Z1550" s="25"/>
      <c r="AA1550" s="25"/>
      <c r="AB1550" s="26"/>
      <c r="AF1550" s="25"/>
      <c r="AG1550" s="25"/>
      <c r="AH1550" s="26"/>
      <c r="AL1550" s="25"/>
      <c r="AM1550" s="25"/>
      <c r="AN1550" s="26"/>
      <c r="AR1550" s="25"/>
      <c r="AS1550" s="25"/>
      <c r="AT1550" s="26"/>
      <c r="AX1550" s="25"/>
      <c r="AY1550" s="25"/>
      <c r="AZ1550" s="26"/>
    </row>
    <row r="1551" spans="1:53" s="17" customFormat="1" ht="17.25" hidden="1" customHeight="1" outlineLevel="2">
      <c r="A1551" s="1169" t="s">
        <v>27</v>
      </c>
      <c r="B1551" s="1170"/>
      <c r="C1551" s="1171" t="s">
        <v>28</v>
      </c>
      <c r="D1551" s="1172"/>
      <c r="G1551" s="1169" t="s">
        <v>27</v>
      </c>
      <c r="H1551" s="1170"/>
      <c r="I1551" s="1171" t="s">
        <v>28</v>
      </c>
      <c r="J1551" s="1172"/>
      <c r="M1551" s="1169" t="s">
        <v>27</v>
      </c>
      <c r="N1551" s="1170"/>
      <c r="O1551" s="1171" t="s">
        <v>28</v>
      </c>
      <c r="P1551" s="1172"/>
      <c r="S1551" s="1169" t="s">
        <v>27</v>
      </c>
      <c r="T1551" s="1170"/>
      <c r="U1551" s="1171" t="s">
        <v>28</v>
      </c>
      <c r="V1551" s="1172"/>
      <c r="Y1551" s="1169" t="s">
        <v>27</v>
      </c>
      <c r="Z1551" s="1170"/>
      <c r="AA1551" s="1171" t="s">
        <v>28</v>
      </c>
      <c r="AB1551" s="1172"/>
      <c r="AE1551" s="1169" t="s">
        <v>27</v>
      </c>
      <c r="AF1551" s="1170"/>
      <c r="AG1551" s="1171" t="s">
        <v>28</v>
      </c>
      <c r="AH1551" s="1172"/>
      <c r="AK1551" s="1169" t="s">
        <v>27</v>
      </c>
      <c r="AL1551" s="1170"/>
      <c r="AM1551" s="1171" t="s">
        <v>28</v>
      </c>
      <c r="AN1551" s="1172"/>
      <c r="AQ1551" s="1169" t="s">
        <v>27</v>
      </c>
      <c r="AR1551" s="1170"/>
      <c r="AS1551" s="1171" t="s">
        <v>28</v>
      </c>
      <c r="AT1551" s="1172"/>
      <c r="AW1551" s="1169" t="s">
        <v>27</v>
      </c>
      <c r="AX1551" s="1170"/>
      <c r="AY1551" s="1171" t="s">
        <v>28</v>
      </c>
      <c r="AZ1551" s="1172"/>
    </row>
    <row r="1552" spans="1:53" s="17" customFormat="1" ht="16.75" hidden="1" customHeight="1" outlineLevel="2">
      <c r="A1552" s="1163">
        <v>1</v>
      </c>
      <c r="B1552" s="1164"/>
      <c r="C1552" s="1165">
        <v>1030.4000000000001</v>
      </c>
      <c r="D1552" s="1166"/>
      <c r="E1552" s="587">
        <f>IF(AND(C1552&gt;=D$1545,C1552&lt;=D$1544),1,0)</f>
        <v>1</v>
      </c>
      <c r="G1552" s="1163">
        <v>1</v>
      </c>
      <c r="H1552" s="1164"/>
      <c r="I1552" s="1165">
        <v>1100.9000000000001</v>
      </c>
      <c r="J1552" s="1166"/>
      <c r="K1552" s="587">
        <f>IF(AND(I1552&gt;=J$1545,I1552&lt;=J$1544),1,0)</f>
        <v>1</v>
      </c>
      <c r="M1552" s="1163">
        <v>1</v>
      </c>
      <c r="N1552" s="1164"/>
      <c r="O1552" s="1165">
        <v>1098.3</v>
      </c>
      <c r="P1552" s="1166"/>
      <c r="Q1552" s="587">
        <f>IF(AND(O1552&gt;=P$1545,O1552&lt;=P$1544),1,0)</f>
        <v>1</v>
      </c>
      <c r="S1552" s="1163">
        <v>1</v>
      </c>
      <c r="T1552" s="1164"/>
      <c r="U1552" s="1165">
        <v>1106.5999999999999</v>
      </c>
      <c r="V1552" s="1166"/>
      <c r="W1552" s="587">
        <f>IF(AND(U1552&gt;=V$1545,U1552&lt;=V$1544),1,0)</f>
        <v>1</v>
      </c>
      <c r="Y1552" s="1163">
        <v>1</v>
      </c>
      <c r="Z1552" s="1164"/>
      <c r="AA1552" s="1165">
        <v>1107.5999999999999</v>
      </c>
      <c r="AB1552" s="1166"/>
      <c r="AC1552" s="587">
        <f>IF(AND(AA1552&gt;=AB$1545,AA1552&lt;=AB$1544),1,0)</f>
        <v>1</v>
      </c>
      <c r="AE1552" s="1163">
        <v>1</v>
      </c>
      <c r="AF1552" s="1164"/>
      <c r="AG1552" s="1165">
        <v>1065.2</v>
      </c>
      <c r="AH1552" s="1166"/>
      <c r="AI1552" s="587">
        <f>IF(AND(AG1552&gt;=AH$1545,AG1552&lt;=AH$1544),1,0)</f>
        <v>1</v>
      </c>
      <c r="AK1552" s="1163">
        <v>1</v>
      </c>
      <c r="AL1552" s="1164"/>
      <c r="AM1552" s="1165">
        <v>1071.7</v>
      </c>
      <c r="AN1552" s="1166"/>
      <c r="AO1552" s="587">
        <f>IF(AND(AM1552&gt;=AN$1545,AM1552&lt;=AN$1544),1,0)</f>
        <v>1</v>
      </c>
      <c r="AQ1552" s="1163">
        <v>1</v>
      </c>
      <c r="AR1552" s="1164"/>
      <c r="AS1552" s="1165">
        <v>1002.7</v>
      </c>
      <c r="AT1552" s="1166"/>
      <c r="AU1552" s="587">
        <f>IF(AND(AS1552&gt;=AT$1545,AS1552&lt;=AT$1544),1,0)</f>
        <v>1</v>
      </c>
      <c r="AW1552" s="1163">
        <v>1</v>
      </c>
      <c r="AX1552" s="1164"/>
      <c r="AY1552" s="1165">
        <v>1035.3</v>
      </c>
      <c r="AZ1552" s="1166"/>
      <c r="BA1552" s="587">
        <f>IF(AND(AY1552&gt;=AZ$1545,AY1552&lt;=AZ$1544),1,0)</f>
        <v>1</v>
      </c>
    </row>
    <row r="1553" spans="1:53" s="17" customFormat="1" ht="16.75" hidden="1" customHeight="1" outlineLevel="2">
      <c r="A1553" s="1163">
        <v>2</v>
      </c>
      <c r="B1553" s="1164"/>
      <c r="C1553" s="1165"/>
      <c r="D1553" s="1166"/>
      <c r="E1553" s="587">
        <f t="shared" ref="E1553:E1616" si="234">IF(AND(C1553&gt;=D$1545,C1553&lt;=D$1544),1,0)</f>
        <v>0</v>
      </c>
      <c r="G1553" s="1163">
        <v>2</v>
      </c>
      <c r="H1553" s="1164"/>
      <c r="I1553" s="1165"/>
      <c r="J1553" s="1166"/>
      <c r="K1553" s="587">
        <f t="shared" ref="K1553:K1616" si="235">IF(AND(I1553&gt;=J$1545,I1553&lt;=J$1544),1,0)</f>
        <v>0</v>
      </c>
      <c r="M1553" s="1163">
        <v>2</v>
      </c>
      <c r="N1553" s="1164"/>
      <c r="O1553" s="1165"/>
      <c r="P1553" s="1166"/>
      <c r="Q1553" s="587">
        <f t="shared" ref="Q1553:Q1616" si="236">IF(AND(O1553&gt;=P$1545,O1553&lt;=P$1544),1,0)</f>
        <v>0</v>
      </c>
      <c r="S1553" s="1163">
        <v>2</v>
      </c>
      <c r="T1553" s="1164"/>
      <c r="U1553" s="1165"/>
      <c r="V1553" s="1166"/>
      <c r="W1553" s="587">
        <f t="shared" ref="W1553:W1616" si="237">IF(AND(U1553&gt;=V$1545,U1553&lt;=V$1544),1,0)</f>
        <v>0</v>
      </c>
      <c r="Y1553" s="1163">
        <v>2</v>
      </c>
      <c r="Z1553" s="1164"/>
      <c r="AA1553" s="1165"/>
      <c r="AB1553" s="1166"/>
      <c r="AC1553" s="587">
        <f t="shared" ref="AC1553:AC1616" si="238">IF(AND(AA1553&gt;=AB$1545,AA1553&lt;=AB$1544),1,0)</f>
        <v>0</v>
      </c>
      <c r="AE1553" s="1163">
        <v>2</v>
      </c>
      <c r="AF1553" s="1164"/>
      <c r="AG1553" s="1165"/>
      <c r="AH1553" s="1166"/>
      <c r="AI1553" s="587">
        <f t="shared" ref="AI1553:AI1616" si="239">IF(AND(AG1553&gt;=AH$1545,AG1553&lt;=AH$1544),1,0)</f>
        <v>0</v>
      </c>
      <c r="AK1553" s="1163">
        <v>2</v>
      </c>
      <c r="AL1553" s="1164"/>
      <c r="AM1553" s="1165"/>
      <c r="AN1553" s="1166"/>
      <c r="AO1553" s="587">
        <f t="shared" ref="AO1553:AO1616" si="240">IF(AND(AM1553&gt;=AN$1545,AM1553&lt;=AN$1544),1,0)</f>
        <v>0</v>
      </c>
      <c r="AQ1553" s="1163">
        <v>2</v>
      </c>
      <c r="AR1553" s="1164"/>
      <c r="AS1553" s="1165"/>
      <c r="AT1553" s="1166"/>
      <c r="AU1553" s="587">
        <f t="shared" ref="AU1553:AU1616" si="241">IF(AND(AS1553&gt;=AT$1545,AS1553&lt;=AT$1544),1,0)</f>
        <v>0</v>
      </c>
      <c r="AW1553" s="1163">
        <v>2</v>
      </c>
      <c r="AX1553" s="1164"/>
      <c r="AY1553" s="1165"/>
      <c r="AZ1553" s="1166"/>
      <c r="BA1553" s="587">
        <f t="shared" ref="BA1553:BA1616" si="242">IF(AND(AY1553&gt;=AZ$1545,AY1553&lt;=AZ$1544),1,0)</f>
        <v>0</v>
      </c>
    </row>
    <row r="1554" spans="1:53" s="17" customFormat="1" ht="16.75" hidden="1" customHeight="1" outlineLevel="2">
      <c r="A1554" s="1163">
        <v>3</v>
      </c>
      <c r="B1554" s="1164"/>
      <c r="C1554" s="1165"/>
      <c r="D1554" s="1166"/>
      <c r="E1554" s="587">
        <f t="shared" si="234"/>
        <v>0</v>
      </c>
      <c r="G1554" s="1163">
        <v>3</v>
      </c>
      <c r="H1554" s="1164"/>
      <c r="I1554" s="1165"/>
      <c r="J1554" s="1166"/>
      <c r="K1554" s="587">
        <f t="shared" si="235"/>
        <v>0</v>
      </c>
      <c r="M1554" s="1163">
        <v>3</v>
      </c>
      <c r="N1554" s="1164"/>
      <c r="O1554" s="1165"/>
      <c r="P1554" s="1166"/>
      <c r="Q1554" s="587">
        <f t="shared" si="236"/>
        <v>0</v>
      </c>
      <c r="S1554" s="1163">
        <v>3</v>
      </c>
      <c r="T1554" s="1164"/>
      <c r="U1554" s="1165"/>
      <c r="V1554" s="1166"/>
      <c r="W1554" s="587">
        <f t="shared" si="237"/>
        <v>0</v>
      </c>
      <c r="Y1554" s="1163">
        <v>3</v>
      </c>
      <c r="Z1554" s="1164"/>
      <c r="AA1554" s="1165"/>
      <c r="AB1554" s="1166"/>
      <c r="AC1554" s="587">
        <f t="shared" si="238"/>
        <v>0</v>
      </c>
      <c r="AE1554" s="1163">
        <v>3</v>
      </c>
      <c r="AF1554" s="1164"/>
      <c r="AG1554" s="1165"/>
      <c r="AH1554" s="1166"/>
      <c r="AI1554" s="587">
        <f t="shared" si="239"/>
        <v>0</v>
      </c>
      <c r="AK1554" s="1163">
        <v>3</v>
      </c>
      <c r="AL1554" s="1164"/>
      <c r="AM1554" s="1165"/>
      <c r="AN1554" s="1166"/>
      <c r="AO1554" s="587">
        <f t="shared" si="240"/>
        <v>0</v>
      </c>
      <c r="AQ1554" s="1163">
        <v>3</v>
      </c>
      <c r="AR1554" s="1164"/>
      <c r="AS1554" s="1165"/>
      <c r="AT1554" s="1166"/>
      <c r="AU1554" s="587">
        <f t="shared" si="241"/>
        <v>0</v>
      </c>
      <c r="AW1554" s="1163">
        <v>3</v>
      </c>
      <c r="AX1554" s="1164"/>
      <c r="AY1554" s="1165"/>
      <c r="AZ1554" s="1166"/>
      <c r="BA1554" s="587">
        <f t="shared" si="242"/>
        <v>0</v>
      </c>
    </row>
    <row r="1555" spans="1:53" s="17" customFormat="1" ht="16.75" hidden="1" customHeight="1" outlineLevel="2">
      <c r="A1555" s="1163">
        <v>4</v>
      </c>
      <c r="B1555" s="1164"/>
      <c r="C1555" s="1165"/>
      <c r="D1555" s="1166"/>
      <c r="E1555" s="587">
        <f t="shared" si="234"/>
        <v>0</v>
      </c>
      <c r="G1555" s="1163">
        <v>4</v>
      </c>
      <c r="H1555" s="1164"/>
      <c r="I1555" s="1165"/>
      <c r="J1555" s="1166"/>
      <c r="K1555" s="587">
        <f t="shared" si="235"/>
        <v>0</v>
      </c>
      <c r="M1555" s="1163">
        <v>4</v>
      </c>
      <c r="N1555" s="1164"/>
      <c r="O1555" s="1165"/>
      <c r="P1555" s="1166"/>
      <c r="Q1555" s="587">
        <f t="shared" si="236"/>
        <v>0</v>
      </c>
      <c r="S1555" s="1163">
        <v>4</v>
      </c>
      <c r="T1555" s="1164"/>
      <c r="U1555" s="1165"/>
      <c r="V1555" s="1166"/>
      <c r="W1555" s="587">
        <f t="shared" si="237"/>
        <v>0</v>
      </c>
      <c r="Y1555" s="1163">
        <v>4</v>
      </c>
      <c r="Z1555" s="1164"/>
      <c r="AA1555" s="1165"/>
      <c r="AB1555" s="1166"/>
      <c r="AC1555" s="587">
        <f t="shared" si="238"/>
        <v>0</v>
      </c>
      <c r="AE1555" s="1163">
        <v>4</v>
      </c>
      <c r="AF1555" s="1164"/>
      <c r="AG1555" s="1165"/>
      <c r="AH1555" s="1166"/>
      <c r="AI1555" s="587">
        <f t="shared" si="239"/>
        <v>0</v>
      </c>
      <c r="AK1555" s="1163">
        <v>4</v>
      </c>
      <c r="AL1555" s="1164"/>
      <c r="AM1555" s="1165"/>
      <c r="AN1555" s="1166"/>
      <c r="AO1555" s="587">
        <f t="shared" si="240"/>
        <v>0</v>
      </c>
      <c r="AQ1555" s="1163">
        <v>4</v>
      </c>
      <c r="AR1555" s="1164"/>
      <c r="AS1555" s="1165"/>
      <c r="AT1555" s="1166"/>
      <c r="AU1555" s="587">
        <f t="shared" si="241"/>
        <v>0</v>
      </c>
      <c r="AW1555" s="1163">
        <v>4</v>
      </c>
      <c r="AX1555" s="1164"/>
      <c r="AY1555" s="1165"/>
      <c r="AZ1555" s="1166"/>
      <c r="BA1555" s="587">
        <f t="shared" si="242"/>
        <v>0</v>
      </c>
    </row>
    <row r="1556" spans="1:53" s="17" customFormat="1" ht="16.75" hidden="1" customHeight="1" outlineLevel="2">
      <c r="A1556" s="1163">
        <v>5</v>
      </c>
      <c r="B1556" s="1164"/>
      <c r="C1556" s="1165"/>
      <c r="D1556" s="1166"/>
      <c r="E1556" s="587">
        <f t="shared" si="234"/>
        <v>0</v>
      </c>
      <c r="G1556" s="1163">
        <v>5</v>
      </c>
      <c r="H1556" s="1164"/>
      <c r="I1556" s="1165"/>
      <c r="J1556" s="1166"/>
      <c r="K1556" s="587">
        <f t="shared" si="235"/>
        <v>0</v>
      </c>
      <c r="M1556" s="1163">
        <v>5</v>
      </c>
      <c r="N1556" s="1164"/>
      <c r="O1556" s="1165"/>
      <c r="P1556" s="1166"/>
      <c r="Q1556" s="587">
        <f t="shared" si="236"/>
        <v>0</v>
      </c>
      <c r="S1556" s="1163">
        <v>5</v>
      </c>
      <c r="T1556" s="1164"/>
      <c r="U1556" s="1165"/>
      <c r="V1556" s="1166"/>
      <c r="W1556" s="587">
        <f t="shared" si="237"/>
        <v>0</v>
      </c>
      <c r="Y1556" s="1163">
        <v>5</v>
      </c>
      <c r="Z1556" s="1164"/>
      <c r="AA1556" s="1165"/>
      <c r="AB1556" s="1166"/>
      <c r="AC1556" s="587">
        <f t="shared" si="238"/>
        <v>0</v>
      </c>
      <c r="AE1556" s="1163">
        <v>5</v>
      </c>
      <c r="AF1556" s="1164"/>
      <c r="AG1556" s="1165"/>
      <c r="AH1556" s="1166"/>
      <c r="AI1556" s="587">
        <f t="shared" si="239"/>
        <v>0</v>
      </c>
      <c r="AK1556" s="1163">
        <v>5</v>
      </c>
      <c r="AL1556" s="1164"/>
      <c r="AM1556" s="1165"/>
      <c r="AN1556" s="1166"/>
      <c r="AO1556" s="587">
        <f t="shared" si="240"/>
        <v>0</v>
      </c>
      <c r="AQ1556" s="1163">
        <v>5</v>
      </c>
      <c r="AR1556" s="1164"/>
      <c r="AS1556" s="1165"/>
      <c r="AT1556" s="1166"/>
      <c r="AU1556" s="587">
        <f t="shared" si="241"/>
        <v>0</v>
      </c>
      <c r="AW1556" s="1163">
        <v>5</v>
      </c>
      <c r="AX1556" s="1164"/>
      <c r="AY1556" s="1165"/>
      <c r="AZ1556" s="1166"/>
      <c r="BA1556" s="587">
        <f t="shared" si="242"/>
        <v>0</v>
      </c>
    </row>
    <row r="1557" spans="1:53" s="17" customFormat="1" ht="16.75" hidden="1" customHeight="1" outlineLevel="2">
      <c r="A1557" s="1163">
        <v>6</v>
      </c>
      <c r="B1557" s="1164"/>
      <c r="C1557" s="1165"/>
      <c r="D1557" s="1166"/>
      <c r="E1557" s="587">
        <f t="shared" si="234"/>
        <v>0</v>
      </c>
      <c r="G1557" s="1163">
        <v>6</v>
      </c>
      <c r="H1557" s="1164"/>
      <c r="I1557" s="1165"/>
      <c r="J1557" s="1166"/>
      <c r="K1557" s="587">
        <f t="shared" si="235"/>
        <v>0</v>
      </c>
      <c r="M1557" s="1163">
        <v>6</v>
      </c>
      <c r="N1557" s="1164"/>
      <c r="O1557" s="1165"/>
      <c r="P1557" s="1166"/>
      <c r="Q1557" s="587">
        <f t="shared" si="236"/>
        <v>0</v>
      </c>
      <c r="S1557" s="1163">
        <v>6</v>
      </c>
      <c r="T1557" s="1164"/>
      <c r="U1557" s="1165"/>
      <c r="V1557" s="1166"/>
      <c r="W1557" s="587">
        <f t="shared" si="237"/>
        <v>0</v>
      </c>
      <c r="Y1557" s="1163">
        <v>6</v>
      </c>
      <c r="Z1557" s="1164"/>
      <c r="AA1557" s="1165"/>
      <c r="AB1557" s="1166"/>
      <c r="AC1557" s="587">
        <f t="shared" si="238"/>
        <v>0</v>
      </c>
      <c r="AE1557" s="1163">
        <v>6</v>
      </c>
      <c r="AF1557" s="1164"/>
      <c r="AG1557" s="1165"/>
      <c r="AH1557" s="1166"/>
      <c r="AI1557" s="587">
        <f t="shared" si="239"/>
        <v>0</v>
      </c>
      <c r="AK1557" s="1163">
        <v>6</v>
      </c>
      <c r="AL1557" s="1164"/>
      <c r="AM1557" s="1165"/>
      <c r="AN1557" s="1166"/>
      <c r="AO1557" s="587">
        <f t="shared" si="240"/>
        <v>0</v>
      </c>
      <c r="AQ1557" s="1163">
        <v>6</v>
      </c>
      <c r="AR1557" s="1164"/>
      <c r="AS1557" s="1165"/>
      <c r="AT1557" s="1166"/>
      <c r="AU1557" s="587">
        <f t="shared" si="241"/>
        <v>0</v>
      </c>
      <c r="AW1557" s="1163">
        <v>6</v>
      </c>
      <c r="AX1557" s="1164"/>
      <c r="AY1557" s="1165"/>
      <c r="AZ1557" s="1166"/>
      <c r="BA1557" s="587">
        <f t="shared" si="242"/>
        <v>0</v>
      </c>
    </row>
    <row r="1558" spans="1:53" s="17" customFormat="1" ht="16.75" hidden="1" customHeight="1" outlineLevel="2">
      <c r="A1558" s="1163">
        <v>7</v>
      </c>
      <c r="B1558" s="1164"/>
      <c r="C1558" s="1165"/>
      <c r="D1558" s="1166"/>
      <c r="E1558" s="587">
        <f t="shared" si="234"/>
        <v>0</v>
      </c>
      <c r="G1558" s="1163">
        <v>7</v>
      </c>
      <c r="H1558" s="1164"/>
      <c r="I1558" s="1165"/>
      <c r="J1558" s="1166"/>
      <c r="K1558" s="587">
        <f t="shared" si="235"/>
        <v>0</v>
      </c>
      <c r="M1558" s="1163">
        <v>7</v>
      </c>
      <c r="N1558" s="1164"/>
      <c r="O1558" s="1165"/>
      <c r="P1558" s="1166"/>
      <c r="Q1558" s="587">
        <f t="shared" si="236"/>
        <v>0</v>
      </c>
      <c r="S1558" s="1163">
        <v>7</v>
      </c>
      <c r="T1558" s="1164"/>
      <c r="U1558" s="1165"/>
      <c r="V1558" s="1166"/>
      <c r="W1558" s="587">
        <f t="shared" si="237"/>
        <v>0</v>
      </c>
      <c r="Y1558" s="1163">
        <v>7</v>
      </c>
      <c r="Z1558" s="1164"/>
      <c r="AA1558" s="1165"/>
      <c r="AB1558" s="1166"/>
      <c r="AC1558" s="587">
        <f t="shared" si="238"/>
        <v>0</v>
      </c>
      <c r="AE1558" s="1163">
        <v>7</v>
      </c>
      <c r="AF1558" s="1164"/>
      <c r="AG1558" s="1165"/>
      <c r="AH1558" s="1166"/>
      <c r="AI1558" s="587">
        <f t="shared" si="239"/>
        <v>0</v>
      </c>
      <c r="AK1558" s="1163">
        <v>7</v>
      </c>
      <c r="AL1558" s="1164"/>
      <c r="AM1558" s="1165"/>
      <c r="AN1558" s="1166"/>
      <c r="AO1558" s="587">
        <f t="shared" si="240"/>
        <v>0</v>
      </c>
      <c r="AQ1558" s="1163">
        <v>7</v>
      </c>
      <c r="AR1558" s="1164"/>
      <c r="AS1558" s="1165"/>
      <c r="AT1558" s="1166"/>
      <c r="AU1558" s="587">
        <f t="shared" si="241"/>
        <v>0</v>
      </c>
      <c r="AW1558" s="1163">
        <v>7</v>
      </c>
      <c r="AX1558" s="1164"/>
      <c r="AY1558" s="1165"/>
      <c r="AZ1558" s="1166"/>
      <c r="BA1558" s="587">
        <f t="shared" si="242"/>
        <v>0</v>
      </c>
    </row>
    <row r="1559" spans="1:53" s="17" customFormat="1" ht="16.75" hidden="1" customHeight="1" outlineLevel="2">
      <c r="A1559" s="1163">
        <v>8</v>
      </c>
      <c r="B1559" s="1164"/>
      <c r="C1559" s="1165"/>
      <c r="D1559" s="1166"/>
      <c r="E1559" s="587">
        <f t="shared" si="234"/>
        <v>0</v>
      </c>
      <c r="G1559" s="1163">
        <v>8</v>
      </c>
      <c r="H1559" s="1164"/>
      <c r="I1559" s="1165"/>
      <c r="J1559" s="1166"/>
      <c r="K1559" s="587">
        <f t="shared" si="235"/>
        <v>0</v>
      </c>
      <c r="M1559" s="1163">
        <v>8</v>
      </c>
      <c r="N1559" s="1164"/>
      <c r="O1559" s="1165"/>
      <c r="P1559" s="1166"/>
      <c r="Q1559" s="587">
        <f t="shared" si="236"/>
        <v>0</v>
      </c>
      <c r="S1559" s="1163">
        <v>8</v>
      </c>
      <c r="T1559" s="1164"/>
      <c r="U1559" s="1165"/>
      <c r="V1559" s="1166"/>
      <c r="W1559" s="587">
        <f t="shared" si="237"/>
        <v>0</v>
      </c>
      <c r="Y1559" s="1163">
        <v>8</v>
      </c>
      <c r="Z1559" s="1164"/>
      <c r="AA1559" s="1165"/>
      <c r="AB1559" s="1166"/>
      <c r="AC1559" s="587">
        <f t="shared" si="238"/>
        <v>0</v>
      </c>
      <c r="AE1559" s="1163">
        <v>8</v>
      </c>
      <c r="AF1559" s="1164"/>
      <c r="AG1559" s="1165"/>
      <c r="AH1559" s="1166"/>
      <c r="AI1559" s="587">
        <f t="shared" si="239"/>
        <v>0</v>
      </c>
      <c r="AK1559" s="1163">
        <v>8</v>
      </c>
      <c r="AL1559" s="1164"/>
      <c r="AM1559" s="1165"/>
      <c r="AN1559" s="1166"/>
      <c r="AO1559" s="587">
        <f t="shared" si="240"/>
        <v>0</v>
      </c>
      <c r="AQ1559" s="1163">
        <v>8</v>
      </c>
      <c r="AR1559" s="1164"/>
      <c r="AS1559" s="1165"/>
      <c r="AT1559" s="1166"/>
      <c r="AU1559" s="587">
        <f t="shared" si="241"/>
        <v>0</v>
      </c>
      <c r="AW1559" s="1163">
        <v>8</v>
      </c>
      <c r="AX1559" s="1164"/>
      <c r="AY1559" s="1165"/>
      <c r="AZ1559" s="1166"/>
      <c r="BA1559" s="587">
        <f t="shared" si="242"/>
        <v>0</v>
      </c>
    </row>
    <row r="1560" spans="1:53" s="17" customFormat="1" ht="16.75" hidden="1" customHeight="1" outlineLevel="2">
      <c r="A1560" s="1163">
        <v>9</v>
      </c>
      <c r="B1560" s="1164"/>
      <c r="C1560" s="1165"/>
      <c r="D1560" s="1166"/>
      <c r="E1560" s="587">
        <f t="shared" si="234"/>
        <v>0</v>
      </c>
      <c r="G1560" s="1163">
        <v>9</v>
      </c>
      <c r="H1560" s="1164"/>
      <c r="I1560" s="1165"/>
      <c r="J1560" s="1166"/>
      <c r="K1560" s="587">
        <f t="shared" si="235"/>
        <v>0</v>
      </c>
      <c r="M1560" s="1163">
        <v>9</v>
      </c>
      <c r="N1560" s="1164"/>
      <c r="O1560" s="1165"/>
      <c r="P1560" s="1166"/>
      <c r="Q1560" s="587">
        <f t="shared" si="236"/>
        <v>0</v>
      </c>
      <c r="S1560" s="1163">
        <v>9</v>
      </c>
      <c r="T1560" s="1164"/>
      <c r="U1560" s="1165"/>
      <c r="V1560" s="1166"/>
      <c r="W1560" s="587">
        <f t="shared" si="237"/>
        <v>0</v>
      </c>
      <c r="Y1560" s="1163">
        <v>9</v>
      </c>
      <c r="Z1560" s="1164"/>
      <c r="AA1560" s="1165"/>
      <c r="AB1560" s="1166"/>
      <c r="AC1560" s="587">
        <f t="shared" si="238"/>
        <v>0</v>
      </c>
      <c r="AE1560" s="1163">
        <v>9</v>
      </c>
      <c r="AF1560" s="1164"/>
      <c r="AG1560" s="1165"/>
      <c r="AH1560" s="1166"/>
      <c r="AI1560" s="587">
        <f t="shared" si="239"/>
        <v>0</v>
      </c>
      <c r="AK1560" s="1163">
        <v>9</v>
      </c>
      <c r="AL1560" s="1164"/>
      <c r="AM1560" s="1165"/>
      <c r="AN1560" s="1166"/>
      <c r="AO1560" s="587">
        <f t="shared" si="240"/>
        <v>0</v>
      </c>
      <c r="AQ1560" s="1163">
        <v>9</v>
      </c>
      <c r="AR1560" s="1164"/>
      <c r="AS1560" s="1165"/>
      <c r="AT1560" s="1166"/>
      <c r="AU1560" s="587">
        <f t="shared" si="241"/>
        <v>0</v>
      </c>
      <c r="AW1560" s="1163">
        <v>9</v>
      </c>
      <c r="AX1560" s="1164"/>
      <c r="AY1560" s="1165"/>
      <c r="AZ1560" s="1166"/>
      <c r="BA1560" s="587">
        <f t="shared" si="242"/>
        <v>0</v>
      </c>
    </row>
    <row r="1561" spans="1:53" s="17" customFormat="1" ht="16.75" hidden="1" customHeight="1" outlineLevel="2">
      <c r="A1561" s="1163">
        <v>10</v>
      </c>
      <c r="B1561" s="1164"/>
      <c r="C1561" s="1165"/>
      <c r="D1561" s="1166"/>
      <c r="E1561" s="587">
        <f t="shared" si="234"/>
        <v>0</v>
      </c>
      <c r="G1561" s="1163">
        <v>10</v>
      </c>
      <c r="H1561" s="1164"/>
      <c r="I1561" s="1165"/>
      <c r="J1561" s="1166"/>
      <c r="K1561" s="587">
        <f t="shared" si="235"/>
        <v>0</v>
      </c>
      <c r="M1561" s="1163">
        <v>10</v>
      </c>
      <c r="N1561" s="1164"/>
      <c r="O1561" s="1165"/>
      <c r="P1561" s="1166"/>
      <c r="Q1561" s="587">
        <f t="shared" si="236"/>
        <v>0</v>
      </c>
      <c r="S1561" s="1163">
        <v>10</v>
      </c>
      <c r="T1561" s="1164"/>
      <c r="U1561" s="1165"/>
      <c r="V1561" s="1166"/>
      <c r="W1561" s="587">
        <f t="shared" si="237"/>
        <v>0</v>
      </c>
      <c r="Y1561" s="1163">
        <v>10</v>
      </c>
      <c r="Z1561" s="1164"/>
      <c r="AA1561" s="1165"/>
      <c r="AB1561" s="1166"/>
      <c r="AC1561" s="587">
        <f t="shared" si="238"/>
        <v>0</v>
      </c>
      <c r="AE1561" s="1163">
        <v>10</v>
      </c>
      <c r="AF1561" s="1164"/>
      <c r="AG1561" s="1165"/>
      <c r="AH1561" s="1166"/>
      <c r="AI1561" s="587">
        <f t="shared" si="239"/>
        <v>0</v>
      </c>
      <c r="AK1561" s="1163">
        <v>10</v>
      </c>
      <c r="AL1561" s="1164"/>
      <c r="AM1561" s="1165"/>
      <c r="AN1561" s="1166"/>
      <c r="AO1561" s="587">
        <f t="shared" si="240"/>
        <v>0</v>
      </c>
      <c r="AQ1561" s="1163">
        <v>10</v>
      </c>
      <c r="AR1561" s="1164"/>
      <c r="AS1561" s="1165"/>
      <c r="AT1561" s="1166"/>
      <c r="AU1561" s="587">
        <f t="shared" si="241"/>
        <v>0</v>
      </c>
      <c r="AW1561" s="1163">
        <v>10</v>
      </c>
      <c r="AX1561" s="1164"/>
      <c r="AY1561" s="1165"/>
      <c r="AZ1561" s="1166"/>
      <c r="BA1561" s="587">
        <f t="shared" si="242"/>
        <v>0</v>
      </c>
    </row>
    <row r="1562" spans="1:53" s="17" customFormat="1" ht="16.75" hidden="1" customHeight="1" outlineLevel="2">
      <c r="A1562" s="1163">
        <v>11</v>
      </c>
      <c r="B1562" s="1164"/>
      <c r="C1562" s="1165"/>
      <c r="D1562" s="1166"/>
      <c r="E1562" s="587">
        <f t="shared" si="234"/>
        <v>0</v>
      </c>
      <c r="G1562" s="1163">
        <v>11</v>
      </c>
      <c r="H1562" s="1164"/>
      <c r="I1562" s="1165"/>
      <c r="J1562" s="1166"/>
      <c r="K1562" s="587">
        <f t="shared" si="235"/>
        <v>0</v>
      </c>
      <c r="M1562" s="1163">
        <v>11</v>
      </c>
      <c r="N1562" s="1164"/>
      <c r="O1562" s="1165"/>
      <c r="P1562" s="1166"/>
      <c r="Q1562" s="587">
        <f t="shared" si="236"/>
        <v>0</v>
      </c>
      <c r="S1562" s="1163">
        <v>11</v>
      </c>
      <c r="T1562" s="1164"/>
      <c r="U1562" s="1165"/>
      <c r="V1562" s="1166"/>
      <c r="W1562" s="587">
        <f t="shared" si="237"/>
        <v>0</v>
      </c>
      <c r="Y1562" s="1163">
        <v>11</v>
      </c>
      <c r="Z1562" s="1164"/>
      <c r="AA1562" s="1165"/>
      <c r="AB1562" s="1166"/>
      <c r="AC1562" s="587">
        <f t="shared" si="238"/>
        <v>0</v>
      </c>
      <c r="AE1562" s="1163">
        <v>11</v>
      </c>
      <c r="AF1562" s="1164"/>
      <c r="AG1562" s="1165"/>
      <c r="AH1562" s="1166"/>
      <c r="AI1562" s="587">
        <f t="shared" si="239"/>
        <v>0</v>
      </c>
      <c r="AK1562" s="1163">
        <v>11</v>
      </c>
      <c r="AL1562" s="1164"/>
      <c r="AM1562" s="1165"/>
      <c r="AN1562" s="1166"/>
      <c r="AO1562" s="587">
        <f t="shared" si="240"/>
        <v>0</v>
      </c>
      <c r="AQ1562" s="1163">
        <v>11</v>
      </c>
      <c r="AR1562" s="1164"/>
      <c r="AS1562" s="1165"/>
      <c r="AT1562" s="1166"/>
      <c r="AU1562" s="587">
        <f t="shared" si="241"/>
        <v>0</v>
      </c>
      <c r="AW1562" s="1163">
        <v>11</v>
      </c>
      <c r="AX1562" s="1164"/>
      <c r="AY1562" s="1165"/>
      <c r="AZ1562" s="1166"/>
      <c r="BA1562" s="587">
        <f t="shared" si="242"/>
        <v>0</v>
      </c>
    </row>
    <row r="1563" spans="1:53" s="17" customFormat="1" ht="16.75" hidden="1" customHeight="1" outlineLevel="2">
      <c r="A1563" s="1163">
        <v>12</v>
      </c>
      <c r="B1563" s="1164"/>
      <c r="C1563" s="1165"/>
      <c r="D1563" s="1166"/>
      <c r="E1563" s="587">
        <f t="shared" si="234"/>
        <v>0</v>
      </c>
      <c r="G1563" s="1163">
        <v>12</v>
      </c>
      <c r="H1563" s="1164"/>
      <c r="I1563" s="1165"/>
      <c r="J1563" s="1166"/>
      <c r="K1563" s="587">
        <f t="shared" si="235"/>
        <v>0</v>
      </c>
      <c r="M1563" s="1163">
        <v>12</v>
      </c>
      <c r="N1563" s="1164"/>
      <c r="O1563" s="1165"/>
      <c r="P1563" s="1166"/>
      <c r="Q1563" s="587">
        <f t="shared" si="236"/>
        <v>0</v>
      </c>
      <c r="S1563" s="1163">
        <v>12</v>
      </c>
      <c r="T1563" s="1164"/>
      <c r="U1563" s="1165"/>
      <c r="V1563" s="1166"/>
      <c r="W1563" s="587">
        <f t="shared" si="237"/>
        <v>0</v>
      </c>
      <c r="Y1563" s="1163">
        <v>12</v>
      </c>
      <c r="Z1563" s="1164"/>
      <c r="AA1563" s="1165"/>
      <c r="AB1563" s="1166"/>
      <c r="AC1563" s="587">
        <f t="shared" si="238"/>
        <v>0</v>
      </c>
      <c r="AE1563" s="1163">
        <v>12</v>
      </c>
      <c r="AF1563" s="1164"/>
      <c r="AG1563" s="1165"/>
      <c r="AH1563" s="1166"/>
      <c r="AI1563" s="587">
        <f t="shared" si="239"/>
        <v>0</v>
      </c>
      <c r="AK1563" s="1163">
        <v>12</v>
      </c>
      <c r="AL1563" s="1164"/>
      <c r="AM1563" s="1165"/>
      <c r="AN1563" s="1166"/>
      <c r="AO1563" s="587">
        <f t="shared" si="240"/>
        <v>0</v>
      </c>
      <c r="AQ1563" s="1163">
        <v>12</v>
      </c>
      <c r="AR1563" s="1164"/>
      <c r="AS1563" s="1165"/>
      <c r="AT1563" s="1166"/>
      <c r="AU1563" s="587">
        <f t="shared" si="241"/>
        <v>0</v>
      </c>
      <c r="AW1563" s="1163">
        <v>12</v>
      </c>
      <c r="AX1563" s="1164"/>
      <c r="AY1563" s="1165"/>
      <c r="AZ1563" s="1166"/>
      <c r="BA1563" s="587">
        <f t="shared" si="242"/>
        <v>0</v>
      </c>
    </row>
    <row r="1564" spans="1:53" s="17" customFormat="1" ht="16.75" hidden="1" customHeight="1" outlineLevel="2">
      <c r="A1564" s="1163">
        <v>13</v>
      </c>
      <c r="B1564" s="1164"/>
      <c r="C1564" s="1165"/>
      <c r="D1564" s="1166"/>
      <c r="E1564" s="587">
        <f t="shared" si="234"/>
        <v>0</v>
      </c>
      <c r="G1564" s="1163">
        <v>13</v>
      </c>
      <c r="H1564" s="1164"/>
      <c r="I1564" s="1165"/>
      <c r="J1564" s="1166"/>
      <c r="K1564" s="587">
        <f t="shared" si="235"/>
        <v>0</v>
      </c>
      <c r="M1564" s="1163">
        <v>13</v>
      </c>
      <c r="N1564" s="1164"/>
      <c r="O1564" s="1165"/>
      <c r="P1564" s="1166"/>
      <c r="Q1564" s="587">
        <f t="shared" si="236"/>
        <v>0</v>
      </c>
      <c r="S1564" s="1163">
        <v>13</v>
      </c>
      <c r="T1564" s="1164"/>
      <c r="U1564" s="1165"/>
      <c r="V1564" s="1166"/>
      <c r="W1564" s="587">
        <f t="shared" si="237"/>
        <v>0</v>
      </c>
      <c r="Y1564" s="1163">
        <v>13</v>
      </c>
      <c r="Z1564" s="1164"/>
      <c r="AA1564" s="1165"/>
      <c r="AB1564" s="1166"/>
      <c r="AC1564" s="587">
        <f t="shared" si="238"/>
        <v>0</v>
      </c>
      <c r="AE1564" s="1163">
        <v>13</v>
      </c>
      <c r="AF1564" s="1164"/>
      <c r="AG1564" s="1165"/>
      <c r="AH1564" s="1166"/>
      <c r="AI1564" s="587">
        <f t="shared" si="239"/>
        <v>0</v>
      </c>
      <c r="AK1564" s="1163">
        <v>13</v>
      </c>
      <c r="AL1564" s="1164"/>
      <c r="AM1564" s="1165"/>
      <c r="AN1564" s="1166"/>
      <c r="AO1564" s="587">
        <f t="shared" si="240"/>
        <v>0</v>
      </c>
      <c r="AQ1564" s="1163">
        <v>13</v>
      </c>
      <c r="AR1564" s="1164"/>
      <c r="AS1564" s="1165"/>
      <c r="AT1564" s="1166"/>
      <c r="AU1564" s="587">
        <f t="shared" si="241"/>
        <v>0</v>
      </c>
      <c r="AW1564" s="1163">
        <v>13</v>
      </c>
      <c r="AX1564" s="1164"/>
      <c r="AY1564" s="1165"/>
      <c r="AZ1564" s="1166"/>
      <c r="BA1564" s="587">
        <f t="shared" si="242"/>
        <v>0</v>
      </c>
    </row>
    <row r="1565" spans="1:53" s="17" customFormat="1" ht="16.75" hidden="1" customHeight="1" outlineLevel="2">
      <c r="A1565" s="1163">
        <v>14</v>
      </c>
      <c r="B1565" s="1164"/>
      <c r="C1565" s="1165"/>
      <c r="D1565" s="1166"/>
      <c r="E1565" s="587">
        <f t="shared" si="234"/>
        <v>0</v>
      </c>
      <c r="G1565" s="1163">
        <v>14</v>
      </c>
      <c r="H1565" s="1164"/>
      <c r="I1565" s="1165"/>
      <c r="J1565" s="1166"/>
      <c r="K1565" s="587">
        <f t="shared" si="235"/>
        <v>0</v>
      </c>
      <c r="M1565" s="1163">
        <v>14</v>
      </c>
      <c r="N1565" s="1164"/>
      <c r="O1565" s="1165"/>
      <c r="P1565" s="1166"/>
      <c r="Q1565" s="587">
        <f t="shared" si="236"/>
        <v>0</v>
      </c>
      <c r="S1565" s="1163">
        <v>14</v>
      </c>
      <c r="T1565" s="1164"/>
      <c r="U1565" s="1165"/>
      <c r="V1565" s="1166"/>
      <c r="W1565" s="587">
        <f t="shared" si="237"/>
        <v>0</v>
      </c>
      <c r="Y1565" s="1163">
        <v>14</v>
      </c>
      <c r="Z1565" s="1164"/>
      <c r="AA1565" s="1165"/>
      <c r="AB1565" s="1166"/>
      <c r="AC1565" s="587">
        <f t="shared" si="238"/>
        <v>0</v>
      </c>
      <c r="AE1565" s="1163">
        <v>14</v>
      </c>
      <c r="AF1565" s="1164"/>
      <c r="AG1565" s="1165"/>
      <c r="AH1565" s="1166"/>
      <c r="AI1565" s="587">
        <f t="shared" si="239"/>
        <v>0</v>
      </c>
      <c r="AK1565" s="1163">
        <v>14</v>
      </c>
      <c r="AL1565" s="1164"/>
      <c r="AM1565" s="1165"/>
      <c r="AN1565" s="1166"/>
      <c r="AO1565" s="587">
        <f t="shared" si="240"/>
        <v>0</v>
      </c>
      <c r="AQ1565" s="1163">
        <v>14</v>
      </c>
      <c r="AR1565" s="1164"/>
      <c r="AS1565" s="1165"/>
      <c r="AT1565" s="1166"/>
      <c r="AU1565" s="587">
        <f t="shared" si="241"/>
        <v>0</v>
      </c>
      <c r="AW1565" s="1163">
        <v>14</v>
      </c>
      <c r="AX1565" s="1164"/>
      <c r="AY1565" s="1165"/>
      <c r="AZ1565" s="1166"/>
      <c r="BA1565" s="587">
        <f t="shared" si="242"/>
        <v>0</v>
      </c>
    </row>
    <row r="1566" spans="1:53" s="17" customFormat="1" ht="16.75" hidden="1" customHeight="1" outlineLevel="2">
      <c r="A1566" s="1163">
        <v>15</v>
      </c>
      <c r="B1566" s="1164"/>
      <c r="C1566" s="1165"/>
      <c r="D1566" s="1166"/>
      <c r="E1566" s="587">
        <f t="shared" si="234"/>
        <v>0</v>
      </c>
      <c r="G1566" s="1163">
        <v>15</v>
      </c>
      <c r="H1566" s="1164"/>
      <c r="I1566" s="1165"/>
      <c r="J1566" s="1166"/>
      <c r="K1566" s="587">
        <f t="shared" si="235"/>
        <v>0</v>
      </c>
      <c r="M1566" s="1163">
        <v>15</v>
      </c>
      <c r="N1566" s="1164"/>
      <c r="O1566" s="1165"/>
      <c r="P1566" s="1166"/>
      <c r="Q1566" s="587">
        <f t="shared" si="236"/>
        <v>0</v>
      </c>
      <c r="S1566" s="1163">
        <v>15</v>
      </c>
      <c r="T1566" s="1164"/>
      <c r="U1566" s="1165"/>
      <c r="V1566" s="1166"/>
      <c r="W1566" s="587">
        <f t="shared" si="237"/>
        <v>0</v>
      </c>
      <c r="Y1566" s="1163">
        <v>15</v>
      </c>
      <c r="Z1566" s="1164"/>
      <c r="AA1566" s="1165"/>
      <c r="AB1566" s="1166"/>
      <c r="AC1566" s="587">
        <f t="shared" si="238"/>
        <v>0</v>
      </c>
      <c r="AE1566" s="1163">
        <v>15</v>
      </c>
      <c r="AF1566" s="1164"/>
      <c r="AG1566" s="1165"/>
      <c r="AH1566" s="1166"/>
      <c r="AI1566" s="587">
        <f t="shared" si="239"/>
        <v>0</v>
      </c>
      <c r="AK1566" s="1163">
        <v>15</v>
      </c>
      <c r="AL1566" s="1164"/>
      <c r="AM1566" s="1165"/>
      <c r="AN1566" s="1166"/>
      <c r="AO1566" s="587">
        <f t="shared" si="240"/>
        <v>0</v>
      </c>
      <c r="AQ1566" s="1163">
        <v>15</v>
      </c>
      <c r="AR1566" s="1164"/>
      <c r="AS1566" s="1165"/>
      <c r="AT1566" s="1166"/>
      <c r="AU1566" s="587">
        <f t="shared" si="241"/>
        <v>0</v>
      </c>
      <c r="AW1566" s="1163">
        <v>15</v>
      </c>
      <c r="AX1566" s="1164"/>
      <c r="AY1566" s="1165"/>
      <c r="AZ1566" s="1166"/>
      <c r="BA1566" s="587">
        <f t="shared" si="242"/>
        <v>0</v>
      </c>
    </row>
    <row r="1567" spans="1:53" s="17" customFormat="1" ht="16.75" hidden="1" customHeight="1" outlineLevel="2">
      <c r="A1567" s="1163">
        <v>16</v>
      </c>
      <c r="B1567" s="1164"/>
      <c r="C1567" s="1165"/>
      <c r="D1567" s="1166"/>
      <c r="E1567" s="587">
        <f t="shared" si="234"/>
        <v>0</v>
      </c>
      <c r="G1567" s="1163">
        <v>16</v>
      </c>
      <c r="H1567" s="1164"/>
      <c r="I1567" s="1165"/>
      <c r="J1567" s="1166"/>
      <c r="K1567" s="587">
        <f t="shared" si="235"/>
        <v>0</v>
      </c>
      <c r="M1567" s="1163">
        <v>16</v>
      </c>
      <c r="N1567" s="1164"/>
      <c r="O1567" s="1165"/>
      <c r="P1567" s="1166"/>
      <c r="Q1567" s="587">
        <f t="shared" si="236"/>
        <v>0</v>
      </c>
      <c r="S1567" s="1163">
        <v>16</v>
      </c>
      <c r="T1567" s="1164"/>
      <c r="U1567" s="1165"/>
      <c r="V1567" s="1166"/>
      <c r="W1567" s="587">
        <f t="shared" si="237"/>
        <v>0</v>
      </c>
      <c r="Y1567" s="1163">
        <v>16</v>
      </c>
      <c r="Z1567" s="1164"/>
      <c r="AA1567" s="1165"/>
      <c r="AB1567" s="1166"/>
      <c r="AC1567" s="587">
        <f t="shared" si="238"/>
        <v>0</v>
      </c>
      <c r="AE1567" s="1163">
        <v>16</v>
      </c>
      <c r="AF1567" s="1164"/>
      <c r="AG1567" s="1165"/>
      <c r="AH1567" s="1166"/>
      <c r="AI1567" s="587">
        <f t="shared" si="239"/>
        <v>0</v>
      </c>
      <c r="AK1567" s="1163">
        <v>16</v>
      </c>
      <c r="AL1567" s="1164"/>
      <c r="AM1567" s="1165"/>
      <c r="AN1567" s="1166"/>
      <c r="AO1567" s="587">
        <f t="shared" si="240"/>
        <v>0</v>
      </c>
      <c r="AQ1567" s="1163">
        <v>16</v>
      </c>
      <c r="AR1567" s="1164"/>
      <c r="AS1567" s="1165"/>
      <c r="AT1567" s="1166"/>
      <c r="AU1567" s="587">
        <f t="shared" si="241"/>
        <v>0</v>
      </c>
      <c r="AW1567" s="1163">
        <v>16</v>
      </c>
      <c r="AX1567" s="1164"/>
      <c r="AY1567" s="1165"/>
      <c r="AZ1567" s="1166"/>
      <c r="BA1567" s="587">
        <f t="shared" si="242"/>
        <v>0</v>
      </c>
    </row>
    <row r="1568" spans="1:53" s="17" customFormat="1" ht="16.75" hidden="1" customHeight="1" outlineLevel="2">
      <c r="A1568" s="1163">
        <v>17</v>
      </c>
      <c r="B1568" s="1164"/>
      <c r="C1568" s="1165"/>
      <c r="D1568" s="1166"/>
      <c r="E1568" s="587">
        <f t="shared" si="234"/>
        <v>0</v>
      </c>
      <c r="G1568" s="1163">
        <v>17</v>
      </c>
      <c r="H1568" s="1164"/>
      <c r="I1568" s="1165"/>
      <c r="J1568" s="1166"/>
      <c r="K1568" s="587">
        <f t="shared" si="235"/>
        <v>0</v>
      </c>
      <c r="M1568" s="1163">
        <v>17</v>
      </c>
      <c r="N1568" s="1164"/>
      <c r="O1568" s="1165"/>
      <c r="P1568" s="1166"/>
      <c r="Q1568" s="587">
        <f t="shared" si="236"/>
        <v>0</v>
      </c>
      <c r="S1568" s="1163">
        <v>17</v>
      </c>
      <c r="T1568" s="1164"/>
      <c r="U1568" s="1165"/>
      <c r="V1568" s="1166"/>
      <c r="W1568" s="587">
        <f t="shared" si="237"/>
        <v>0</v>
      </c>
      <c r="Y1568" s="1163">
        <v>17</v>
      </c>
      <c r="Z1568" s="1164"/>
      <c r="AA1568" s="1165"/>
      <c r="AB1568" s="1166"/>
      <c r="AC1568" s="587">
        <f t="shared" si="238"/>
        <v>0</v>
      </c>
      <c r="AE1568" s="1163">
        <v>17</v>
      </c>
      <c r="AF1568" s="1164"/>
      <c r="AG1568" s="1165"/>
      <c r="AH1568" s="1166"/>
      <c r="AI1568" s="587">
        <f t="shared" si="239"/>
        <v>0</v>
      </c>
      <c r="AK1568" s="1163">
        <v>17</v>
      </c>
      <c r="AL1568" s="1164"/>
      <c r="AM1568" s="1165"/>
      <c r="AN1568" s="1166"/>
      <c r="AO1568" s="587">
        <f t="shared" si="240"/>
        <v>0</v>
      </c>
      <c r="AQ1568" s="1163">
        <v>17</v>
      </c>
      <c r="AR1568" s="1164"/>
      <c r="AS1568" s="1165"/>
      <c r="AT1568" s="1166"/>
      <c r="AU1568" s="587">
        <f t="shared" si="241"/>
        <v>0</v>
      </c>
      <c r="AW1568" s="1163">
        <v>17</v>
      </c>
      <c r="AX1568" s="1164"/>
      <c r="AY1568" s="1165"/>
      <c r="AZ1568" s="1166"/>
      <c r="BA1568" s="587">
        <f t="shared" si="242"/>
        <v>0</v>
      </c>
    </row>
    <row r="1569" spans="1:53" s="17" customFormat="1" ht="16.75" hidden="1" customHeight="1" outlineLevel="2">
      <c r="A1569" s="1163">
        <v>18</v>
      </c>
      <c r="B1569" s="1164"/>
      <c r="C1569" s="1165"/>
      <c r="D1569" s="1166"/>
      <c r="E1569" s="587">
        <f t="shared" si="234"/>
        <v>0</v>
      </c>
      <c r="G1569" s="1163">
        <v>18</v>
      </c>
      <c r="H1569" s="1164"/>
      <c r="I1569" s="1165"/>
      <c r="J1569" s="1166"/>
      <c r="K1569" s="587">
        <f t="shared" si="235"/>
        <v>0</v>
      </c>
      <c r="M1569" s="1163">
        <v>18</v>
      </c>
      <c r="N1569" s="1164"/>
      <c r="O1569" s="1165"/>
      <c r="P1569" s="1166"/>
      <c r="Q1569" s="587">
        <f t="shared" si="236"/>
        <v>0</v>
      </c>
      <c r="S1569" s="1163">
        <v>18</v>
      </c>
      <c r="T1569" s="1164"/>
      <c r="U1569" s="1165"/>
      <c r="V1569" s="1166"/>
      <c r="W1569" s="587">
        <f t="shared" si="237"/>
        <v>0</v>
      </c>
      <c r="Y1569" s="1163">
        <v>18</v>
      </c>
      <c r="Z1569" s="1164"/>
      <c r="AA1569" s="1165"/>
      <c r="AB1569" s="1166"/>
      <c r="AC1569" s="587">
        <f t="shared" si="238"/>
        <v>0</v>
      </c>
      <c r="AE1569" s="1163">
        <v>18</v>
      </c>
      <c r="AF1569" s="1164"/>
      <c r="AG1569" s="1165"/>
      <c r="AH1569" s="1166"/>
      <c r="AI1569" s="587">
        <f t="shared" si="239"/>
        <v>0</v>
      </c>
      <c r="AK1569" s="1163">
        <v>18</v>
      </c>
      <c r="AL1569" s="1164"/>
      <c r="AM1569" s="1165"/>
      <c r="AN1569" s="1166"/>
      <c r="AO1569" s="587">
        <f t="shared" si="240"/>
        <v>0</v>
      </c>
      <c r="AQ1569" s="1163">
        <v>18</v>
      </c>
      <c r="AR1569" s="1164"/>
      <c r="AS1569" s="1165"/>
      <c r="AT1569" s="1166"/>
      <c r="AU1569" s="587">
        <f t="shared" si="241"/>
        <v>0</v>
      </c>
      <c r="AW1569" s="1163">
        <v>18</v>
      </c>
      <c r="AX1569" s="1164"/>
      <c r="AY1569" s="1165"/>
      <c r="AZ1569" s="1166"/>
      <c r="BA1569" s="587">
        <f t="shared" si="242"/>
        <v>0</v>
      </c>
    </row>
    <row r="1570" spans="1:53" s="17" customFormat="1" ht="16.75" hidden="1" customHeight="1" outlineLevel="2">
      <c r="A1570" s="1163">
        <v>19</v>
      </c>
      <c r="B1570" s="1164"/>
      <c r="C1570" s="1165"/>
      <c r="D1570" s="1166"/>
      <c r="E1570" s="587">
        <f t="shared" si="234"/>
        <v>0</v>
      </c>
      <c r="G1570" s="1163">
        <v>19</v>
      </c>
      <c r="H1570" s="1164"/>
      <c r="I1570" s="1165"/>
      <c r="J1570" s="1166"/>
      <c r="K1570" s="587">
        <f t="shared" si="235"/>
        <v>0</v>
      </c>
      <c r="M1570" s="1163">
        <v>19</v>
      </c>
      <c r="N1570" s="1164"/>
      <c r="O1570" s="1165"/>
      <c r="P1570" s="1166"/>
      <c r="Q1570" s="587">
        <f t="shared" si="236"/>
        <v>0</v>
      </c>
      <c r="S1570" s="1163">
        <v>19</v>
      </c>
      <c r="T1570" s="1164"/>
      <c r="U1570" s="1165"/>
      <c r="V1570" s="1166"/>
      <c r="W1570" s="587">
        <f t="shared" si="237"/>
        <v>0</v>
      </c>
      <c r="Y1570" s="1163">
        <v>19</v>
      </c>
      <c r="Z1570" s="1164"/>
      <c r="AA1570" s="1165"/>
      <c r="AB1570" s="1166"/>
      <c r="AC1570" s="587">
        <f t="shared" si="238"/>
        <v>0</v>
      </c>
      <c r="AE1570" s="1163">
        <v>19</v>
      </c>
      <c r="AF1570" s="1164"/>
      <c r="AG1570" s="1165"/>
      <c r="AH1570" s="1166"/>
      <c r="AI1570" s="587">
        <f t="shared" si="239"/>
        <v>0</v>
      </c>
      <c r="AK1570" s="1163">
        <v>19</v>
      </c>
      <c r="AL1570" s="1164"/>
      <c r="AM1570" s="1165"/>
      <c r="AN1570" s="1166"/>
      <c r="AO1570" s="587">
        <f t="shared" si="240"/>
        <v>0</v>
      </c>
      <c r="AQ1570" s="1163">
        <v>19</v>
      </c>
      <c r="AR1570" s="1164"/>
      <c r="AS1570" s="1165"/>
      <c r="AT1570" s="1166"/>
      <c r="AU1570" s="587">
        <f t="shared" si="241"/>
        <v>0</v>
      </c>
      <c r="AW1570" s="1163">
        <v>19</v>
      </c>
      <c r="AX1570" s="1164"/>
      <c r="AY1570" s="1165"/>
      <c r="AZ1570" s="1166"/>
      <c r="BA1570" s="587">
        <f t="shared" si="242"/>
        <v>0</v>
      </c>
    </row>
    <row r="1571" spans="1:53" s="17" customFormat="1" ht="16.75" hidden="1" customHeight="1" outlineLevel="2">
      <c r="A1571" s="1163">
        <v>20</v>
      </c>
      <c r="B1571" s="1164"/>
      <c r="C1571" s="1165"/>
      <c r="D1571" s="1166"/>
      <c r="E1571" s="587">
        <f t="shared" si="234"/>
        <v>0</v>
      </c>
      <c r="G1571" s="1163">
        <v>20</v>
      </c>
      <c r="H1571" s="1164"/>
      <c r="I1571" s="1165"/>
      <c r="J1571" s="1166"/>
      <c r="K1571" s="587">
        <f t="shared" si="235"/>
        <v>0</v>
      </c>
      <c r="M1571" s="1163">
        <v>20</v>
      </c>
      <c r="N1571" s="1164"/>
      <c r="O1571" s="1165"/>
      <c r="P1571" s="1166"/>
      <c r="Q1571" s="587">
        <f t="shared" si="236"/>
        <v>0</v>
      </c>
      <c r="S1571" s="1163">
        <v>20</v>
      </c>
      <c r="T1571" s="1164"/>
      <c r="U1571" s="1165"/>
      <c r="V1571" s="1166"/>
      <c r="W1571" s="587">
        <f t="shared" si="237"/>
        <v>0</v>
      </c>
      <c r="Y1571" s="1163">
        <v>20</v>
      </c>
      <c r="Z1571" s="1164"/>
      <c r="AA1571" s="1165"/>
      <c r="AB1571" s="1166"/>
      <c r="AC1571" s="587">
        <f t="shared" si="238"/>
        <v>0</v>
      </c>
      <c r="AE1571" s="1163">
        <v>20</v>
      </c>
      <c r="AF1571" s="1164"/>
      <c r="AG1571" s="1165"/>
      <c r="AH1571" s="1166"/>
      <c r="AI1571" s="587">
        <f t="shared" si="239"/>
        <v>0</v>
      </c>
      <c r="AK1571" s="1163">
        <v>20</v>
      </c>
      <c r="AL1571" s="1164"/>
      <c r="AM1571" s="1165"/>
      <c r="AN1571" s="1166"/>
      <c r="AO1571" s="587">
        <f t="shared" si="240"/>
        <v>0</v>
      </c>
      <c r="AQ1571" s="1163">
        <v>20</v>
      </c>
      <c r="AR1571" s="1164"/>
      <c r="AS1571" s="1165"/>
      <c r="AT1571" s="1166"/>
      <c r="AU1571" s="587">
        <f t="shared" si="241"/>
        <v>0</v>
      </c>
      <c r="AW1571" s="1163">
        <v>20</v>
      </c>
      <c r="AX1571" s="1164"/>
      <c r="AY1571" s="1165"/>
      <c r="AZ1571" s="1166"/>
      <c r="BA1571" s="587">
        <f t="shared" si="242"/>
        <v>0</v>
      </c>
    </row>
    <row r="1572" spans="1:53" s="17" customFormat="1" ht="16.75" hidden="1" customHeight="1" outlineLevel="2">
      <c r="A1572" s="1163">
        <v>21</v>
      </c>
      <c r="B1572" s="1164"/>
      <c r="C1572" s="1165"/>
      <c r="D1572" s="1166"/>
      <c r="E1572" s="587">
        <f t="shared" si="234"/>
        <v>0</v>
      </c>
      <c r="G1572" s="1163">
        <v>21</v>
      </c>
      <c r="H1572" s="1164"/>
      <c r="I1572" s="1165"/>
      <c r="J1572" s="1166"/>
      <c r="K1572" s="587">
        <f t="shared" si="235"/>
        <v>0</v>
      </c>
      <c r="M1572" s="1163">
        <v>21</v>
      </c>
      <c r="N1572" s="1164"/>
      <c r="O1572" s="1165"/>
      <c r="P1572" s="1166"/>
      <c r="Q1572" s="587">
        <f t="shared" si="236"/>
        <v>0</v>
      </c>
      <c r="S1572" s="1163">
        <v>21</v>
      </c>
      <c r="T1572" s="1164"/>
      <c r="U1572" s="1165"/>
      <c r="V1572" s="1166"/>
      <c r="W1572" s="587">
        <f t="shared" si="237"/>
        <v>0</v>
      </c>
      <c r="Y1572" s="1163">
        <v>21</v>
      </c>
      <c r="Z1572" s="1164"/>
      <c r="AA1572" s="1165"/>
      <c r="AB1572" s="1166"/>
      <c r="AC1572" s="587">
        <f t="shared" si="238"/>
        <v>0</v>
      </c>
      <c r="AE1572" s="1163">
        <v>21</v>
      </c>
      <c r="AF1572" s="1164"/>
      <c r="AG1572" s="1165"/>
      <c r="AH1572" s="1166"/>
      <c r="AI1572" s="587">
        <f t="shared" si="239"/>
        <v>0</v>
      </c>
      <c r="AK1572" s="1163">
        <v>21</v>
      </c>
      <c r="AL1572" s="1164"/>
      <c r="AM1572" s="1165"/>
      <c r="AN1572" s="1166"/>
      <c r="AO1572" s="587">
        <f t="shared" si="240"/>
        <v>0</v>
      </c>
      <c r="AQ1572" s="1163">
        <v>21</v>
      </c>
      <c r="AR1572" s="1164"/>
      <c r="AS1572" s="1165"/>
      <c r="AT1572" s="1166"/>
      <c r="AU1572" s="587">
        <f t="shared" si="241"/>
        <v>0</v>
      </c>
      <c r="AW1572" s="1163">
        <v>21</v>
      </c>
      <c r="AX1572" s="1164"/>
      <c r="AY1572" s="1165"/>
      <c r="AZ1572" s="1166"/>
      <c r="BA1572" s="587">
        <f t="shared" si="242"/>
        <v>0</v>
      </c>
    </row>
    <row r="1573" spans="1:53" s="17" customFormat="1" ht="16.75" hidden="1" customHeight="1" outlineLevel="2">
      <c r="A1573" s="1163">
        <v>22</v>
      </c>
      <c r="B1573" s="1164"/>
      <c r="C1573" s="1165"/>
      <c r="D1573" s="1166"/>
      <c r="E1573" s="587">
        <f t="shared" si="234"/>
        <v>0</v>
      </c>
      <c r="G1573" s="1163">
        <v>22</v>
      </c>
      <c r="H1573" s="1164"/>
      <c r="I1573" s="1165"/>
      <c r="J1573" s="1166"/>
      <c r="K1573" s="587">
        <f t="shared" si="235"/>
        <v>0</v>
      </c>
      <c r="M1573" s="1163">
        <v>22</v>
      </c>
      <c r="N1573" s="1164"/>
      <c r="O1573" s="1165"/>
      <c r="P1573" s="1166"/>
      <c r="Q1573" s="587">
        <f t="shared" si="236"/>
        <v>0</v>
      </c>
      <c r="S1573" s="1163">
        <v>22</v>
      </c>
      <c r="T1573" s="1164"/>
      <c r="U1573" s="1165"/>
      <c r="V1573" s="1166"/>
      <c r="W1573" s="587">
        <f t="shared" si="237"/>
        <v>0</v>
      </c>
      <c r="Y1573" s="1163">
        <v>22</v>
      </c>
      <c r="Z1573" s="1164"/>
      <c r="AA1573" s="1165"/>
      <c r="AB1573" s="1166"/>
      <c r="AC1573" s="587">
        <f t="shared" si="238"/>
        <v>0</v>
      </c>
      <c r="AE1573" s="1163">
        <v>22</v>
      </c>
      <c r="AF1573" s="1164"/>
      <c r="AG1573" s="1165"/>
      <c r="AH1573" s="1166"/>
      <c r="AI1573" s="587">
        <f t="shared" si="239"/>
        <v>0</v>
      </c>
      <c r="AK1573" s="1163">
        <v>22</v>
      </c>
      <c r="AL1573" s="1164"/>
      <c r="AM1573" s="1165"/>
      <c r="AN1573" s="1166"/>
      <c r="AO1573" s="587">
        <f t="shared" si="240"/>
        <v>0</v>
      </c>
      <c r="AQ1573" s="1163">
        <v>22</v>
      </c>
      <c r="AR1573" s="1164"/>
      <c r="AS1573" s="1165"/>
      <c r="AT1573" s="1166"/>
      <c r="AU1573" s="587">
        <f t="shared" si="241"/>
        <v>0</v>
      </c>
      <c r="AW1573" s="1163">
        <v>22</v>
      </c>
      <c r="AX1573" s="1164"/>
      <c r="AY1573" s="1165"/>
      <c r="AZ1573" s="1166"/>
      <c r="BA1573" s="587">
        <f t="shared" si="242"/>
        <v>0</v>
      </c>
    </row>
    <row r="1574" spans="1:53" s="17" customFormat="1" ht="16.75" hidden="1" customHeight="1" outlineLevel="2">
      <c r="A1574" s="1163">
        <v>23</v>
      </c>
      <c r="B1574" s="1164"/>
      <c r="C1574" s="1165"/>
      <c r="D1574" s="1166"/>
      <c r="E1574" s="587">
        <f t="shared" si="234"/>
        <v>0</v>
      </c>
      <c r="G1574" s="1163">
        <v>23</v>
      </c>
      <c r="H1574" s="1164"/>
      <c r="I1574" s="1165"/>
      <c r="J1574" s="1166"/>
      <c r="K1574" s="587">
        <f t="shared" si="235"/>
        <v>0</v>
      </c>
      <c r="M1574" s="1163">
        <v>23</v>
      </c>
      <c r="N1574" s="1164"/>
      <c r="O1574" s="1165"/>
      <c r="P1574" s="1166"/>
      <c r="Q1574" s="587">
        <f t="shared" si="236"/>
        <v>0</v>
      </c>
      <c r="S1574" s="1163">
        <v>23</v>
      </c>
      <c r="T1574" s="1164"/>
      <c r="U1574" s="1165"/>
      <c r="V1574" s="1166"/>
      <c r="W1574" s="587">
        <f t="shared" si="237"/>
        <v>0</v>
      </c>
      <c r="Y1574" s="1163">
        <v>23</v>
      </c>
      <c r="Z1574" s="1164"/>
      <c r="AA1574" s="1165"/>
      <c r="AB1574" s="1166"/>
      <c r="AC1574" s="587">
        <f t="shared" si="238"/>
        <v>0</v>
      </c>
      <c r="AE1574" s="1163">
        <v>23</v>
      </c>
      <c r="AF1574" s="1164"/>
      <c r="AG1574" s="1165"/>
      <c r="AH1574" s="1166"/>
      <c r="AI1574" s="587">
        <f t="shared" si="239"/>
        <v>0</v>
      </c>
      <c r="AK1574" s="1163">
        <v>23</v>
      </c>
      <c r="AL1574" s="1164"/>
      <c r="AM1574" s="1165"/>
      <c r="AN1574" s="1166"/>
      <c r="AO1574" s="587">
        <f t="shared" si="240"/>
        <v>0</v>
      </c>
      <c r="AQ1574" s="1163">
        <v>23</v>
      </c>
      <c r="AR1574" s="1164"/>
      <c r="AS1574" s="1165"/>
      <c r="AT1574" s="1166"/>
      <c r="AU1574" s="587">
        <f t="shared" si="241"/>
        <v>0</v>
      </c>
      <c r="AW1574" s="1163">
        <v>23</v>
      </c>
      <c r="AX1574" s="1164"/>
      <c r="AY1574" s="1165"/>
      <c r="AZ1574" s="1166"/>
      <c r="BA1574" s="587">
        <f t="shared" si="242"/>
        <v>0</v>
      </c>
    </row>
    <row r="1575" spans="1:53" s="17" customFormat="1" ht="16.75" hidden="1" customHeight="1" outlineLevel="2">
      <c r="A1575" s="1163">
        <v>24</v>
      </c>
      <c r="B1575" s="1164"/>
      <c r="C1575" s="1165"/>
      <c r="D1575" s="1166"/>
      <c r="E1575" s="587">
        <f t="shared" si="234"/>
        <v>0</v>
      </c>
      <c r="G1575" s="1163">
        <v>24</v>
      </c>
      <c r="H1575" s="1164"/>
      <c r="I1575" s="1165"/>
      <c r="J1575" s="1166"/>
      <c r="K1575" s="587">
        <f t="shared" si="235"/>
        <v>0</v>
      </c>
      <c r="M1575" s="1163">
        <v>24</v>
      </c>
      <c r="N1575" s="1164"/>
      <c r="O1575" s="1165"/>
      <c r="P1575" s="1166"/>
      <c r="Q1575" s="587">
        <f t="shared" si="236"/>
        <v>0</v>
      </c>
      <c r="S1575" s="1163">
        <v>24</v>
      </c>
      <c r="T1575" s="1164"/>
      <c r="U1575" s="1165"/>
      <c r="V1575" s="1166"/>
      <c r="W1575" s="587">
        <f t="shared" si="237"/>
        <v>0</v>
      </c>
      <c r="Y1575" s="1163">
        <v>24</v>
      </c>
      <c r="Z1575" s="1164"/>
      <c r="AA1575" s="1165"/>
      <c r="AB1575" s="1166"/>
      <c r="AC1575" s="587">
        <f t="shared" si="238"/>
        <v>0</v>
      </c>
      <c r="AE1575" s="1163">
        <v>24</v>
      </c>
      <c r="AF1575" s="1164"/>
      <c r="AG1575" s="1165"/>
      <c r="AH1575" s="1166"/>
      <c r="AI1575" s="587">
        <f t="shared" si="239"/>
        <v>0</v>
      </c>
      <c r="AK1575" s="1163">
        <v>24</v>
      </c>
      <c r="AL1575" s="1164"/>
      <c r="AM1575" s="1165"/>
      <c r="AN1575" s="1166"/>
      <c r="AO1575" s="587">
        <f t="shared" si="240"/>
        <v>0</v>
      </c>
      <c r="AQ1575" s="1163">
        <v>24</v>
      </c>
      <c r="AR1575" s="1164"/>
      <c r="AS1575" s="1165"/>
      <c r="AT1575" s="1166"/>
      <c r="AU1575" s="587">
        <f t="shared" si="241"/>
        <v>0</v>
      </c>
      <c r="AW1575" s="1163">
        <v>24</v>
      </c>
      <c r="AX1575" s="1164"/>
      <c r="AY1575" s="1165"/>
      <c r="AZ1575" s="1166"/>
      <c r="BA1575" s="587">
        <f t="shared" si="242"/>
        <v>0</v>
      </c>
    </row>
    <row r="1576" spans="1:53" s="17" customFormat="1" ht="16.75" hidden="1" customHeight="1" outlineLevel="2">
      <c r="A1576" s="1163">
        <v>25</v>
      </c>
      <c r="B1576" s="1164"/>
      <c r="C1576" s="1165"/>
      <c r="D1576" s="1166"/>
      <c r="E1576" s="587">
        <f t="shared" si="234"/>
        <v>0</v>
      </c>
      <c r="G1576" s="1163">
        <v>25</v>
      </c>
      <c r="H1576" s="1164"/>
      <c r="I1576" s="1165"/>
      <c r="J1576" s="1166"/>
      <c r="K1576" s="587">
        <f t="shared" si="235"/>
        <v>0</v>
      </c>
      <c r="M1576" s="1163">
        <v>25</v>
      </c>
      <c r="N1576" s="1164"/>
      <c r="O1576" s="1165"/>
      <c r="P1576" s="1166"/>
      <c r="Q1576" s="587">
        <f t="shared" si="236"/>
        <v>0</v>
      </c>
      <c r="S1576" s="1163">
        <v>25</v>
      </c>
      <c r="T1576" s="1164"/>
      <c r="U1576" s="1165"/>
      <c r="V1576" s="1166"/>
      <c r="W1576" s="587">
        <f t="shared" si="237"/>
        <v>0</v>
      </c>
      <c r="Y1576" s="1163">
        <v>25</v>
      </c>
      <c r="Z1576" s="1164"/>
      <c r="AA1576" s="1165"/>
      <c r="AB1576" s="1166"/>
      <c r="AC1576" s="587">
        <f t="shared" si="238"/>
        <v>0</v>
      </c>
      <c r="AE1576" s="1163">
        <v>25</v>
      </c>
      <c r="AF1576" s="1164"/>
      <c r="AG1576" s="1165"/>
      <c r="AH1576" s="1166"/>
      <c r="AI1576" s="587">
        <f t="shared" si="239"/>
        <v>0</v>
      </c>
      <c r="AK1576" s="1163">
        <v>25</v>
      </c>
      <c r="AL1576" s="1164"/>
      <c r="AM1576" s="1165"/>
      <c r="AN1576" s="1166"/>
      <c r="AO1576" s="587">
        <f t="shared" si="240"/>
        <v>0</v>
      </c>
      <c r="AQ1576" s="1163">
        <v>25</v>
      </c>
      <c r="AR1576" s="1164"/>
      <c r="AS1576" s="1165"/>
      <c r="AT1576" s="1166"/>
      <c r="AU1576" s="587">
        <f t="shared" si="241"/>
        <v>0</v>
      </c>
      <c r="AW1576" s="1163">
        <v>25</v>
      </c>
      <c r="AX1576" s="1164"/>
      <c r="AY1576" s="1165"/>
      <c r="AZ1576" s="1166"/>
      <c r="BA1576" s="587">
        <f t="shared" si="242"/>
        <v>0</v>
      </c>
    </row>
    <row r="1577" spans="1:53" s="17" customFormat="1" ht="16.75" hidden="1" customHeight="1" outlineLevel="2">
      <c r="A1577" s="1163">
        <v>26</v>
      </c>
      <c r="B1577" s="1164"/>
      <c r="C1577" s="1165"/>
      <c r="D1577" s="1166"/>
      <c r="E1577" s="587">
        <f t="shared" si="234"/>
        <v>0</v>
      </c>
      <c r="G1577" s="1163">
        <v>26</v>
      </c>
      <c r="H1577" s="1164"/>
      <c r="I1577" s="1165"/>
      <c r="J1577" s="1166"/>
      <c r="K1577" s="587">
        <f t="shared" si="235"/>
        <v>0</v>
      </c>
      <c r="M1577" s="1163">
        <v>26</v>
      </c>
      <c r="N1577" s="1164"/>
      <c r="O1577" s="1165"/>
      <c r="P1577" s="1166"/>
      <c r="Q1577" s="587">
        <f t="shared" si="236"/>
        <v>0</v>
      </c>
      <c r="S1577" s="1163">
        <v>26</v>
      </c>
      <c r="T1577" s="1164"/>
      <c r="U1577" s="1165"/>
      <c r="V1577" s="1166"/>
      <c r="W1577" s="587">
        <f t="shared" si="237"/>
        <v>0</v>
      </c>
      <c r="Y1577" s="1163">
        <v>26</v>
      </c>
      <c r="Z1577" s="1164"/>
      <c r="AA1577" s="1165"/>
      <c r="AB1577" s="1166"/>
      <c r="AC1577" s="587">
        <f t="shared" si="238"/>
        <v>0</v>
      </c>
      <c r="AE1577" s="1163">
        <v>26</v>
      </c>
      <c r="AF1577" s="1164"/>
      <c r="AG1577" s="1165"/>
      <c r="AH1577" s="1166"/>
      <c r="AI1577" s="587">
        <f t="shared" si="239"/>
        <v>0</v>
      </c>
      <c r="AK1577" s="1163">
        <v>26</v>
      </c>
      <c r="AL1577" s="1164"/>
      <c r="AM1577" s="1165"/>
      <c r="AN1577" s="1166"/>
      <c r="AO1577" s="587">
        <f t="shared" si="240"/>
        <v>0</v>
      </c>
      <c r="AQ1577" s="1163">
        <v>26</v>
      </c>
      <c r="AR1577" s="1164"/>
      <c r="AS1577" s="1165"/>
      <c r="AT1577" s="1166"/>
      <c r="AU1577" s="587">
        <f t="shared" si="241"/>
        <v>0</v>
      </c>
      <c r="AW1577" s="1163">
        <v>26</v>
      </c>
      <c r="AX1577" s="1164"/>
      <c r="AY1577" s="1165"/>
      <c r="AZ1577" s="1166"/>
      <c r="BA1577" s="587">
        <f t="shared" si="242"/>
        <v>0</v>
      </c>
    </row>
    <row r="1578" spans="1:53" s="17" customFormat="1" ht="16.75" hidden="1" customHeight="1" outlineLevel="2">
      <c r="A1578" s="1163">
        <v>27</v>
      </c>
      <c r="B1578" s="1164"/>
      <c r="C1578" s="1165"/>
      <c r="D1578" s="1166"/>
      <c r="E1578" s="587">
        <f t="shared" si="234"/>
        <v>0</v>
      </c>
      <c r="G1578" s="1163">
        <v>27</v>
      </c>
      <c r="H1578" s="1164"/>
      <c r="I1578" s="1165"/>
      <c r="J1578" s="1166"/>
      <c r="K1578" s="587">
        <f t="shared" si="235"/>
        <v>0</v>
      </c>
      <c r="M1578" s="1163">
        <v>27</v>
      </c>
      <c r="N1578" s="1164"/>
      <c r="O1578" s="1165"/>
      <c r="P1578" s="1166"/>
      <c r="Q1578" s="587">
        <f t="shared" si="236"/>
        <v>0</v>
      </c>
      <c r="S1578" s="1163">
        <v>27</v>
      </c>
      <c r="T1578" s="1164"/>
      <c r="U1578" s="1165"/>
      <c r="V1578" s="1166"/>
      <c r="W1578" s="587">
        <f t="shared" si="237"/>
        <v>0</v>
      </c>
      <c r="Y1578" s="1163">
        <v>27</v>
      </c>
      <c r="Z1578" s="1164"/>
      <c r="AA1578" s="1165"/>
      <c r="AB1578" s="1166"/>
      <c r="AC1578" s="587">
        <f t="shared" si="238"/>
        <v>0</v>
      </c>
      <c r="AE1578" s="1163">
        <v>27</v>
      </c>
      <c r="AF1578" s="1164"/>
      <c r="AG1578" s="1165"/>
      <c r="AH1578" s="1166"/>
      <c r="AI1578" s="587">
        <f t="shared" si="239"/>
        <v>0</v>
      </c>
      <c r="AK1578" s="1163">
        <v>27</v>
      </c>
      <c r="AL1578" s="1164"/>
      <c r="AM1578" s="1165"/>
      <c r="AN1578" s="1166"/>
      <c r="AO1578" s="587">
        <f t="shared" si="240"/>
        <v>0</v>
      </c>
      <c r="AQ1578" s="1163">
        <v>27</v>
      </c>
      <c r="AR1578" s="1164"/>
      <c r="AS1578" s="1165"/>
      <c r="AT1578" s="1166"/>
      <c r="AU1578" s="587">
        <f t="shared" si="241"/>
        <v>0</v>
      </c>
      <c r="AW1578" s="1163">
        <v>27</v>
      </c>
      <c r="AX1578" s="1164"/>
      <c r="AY1578" s="1165"/>
      <c r="AZ1578" s="1166"/>
      <c r="BA1578" s="587">
        <f t="shared" si="242"/>
        <v>0</v>
      </c>
    </row>
    <row r="1579" spans="1:53" s="17" customFormat="1" ht="16.75" hidden="1" customHeight="1" outlineLevel="2">
      <c r="A1579" s="1163">
        <v>28</v>
      </c>
      <c r="B1579" s="1164"/>
      <c r="C1579" s="1165"/>
      <c r="D1579" s="1166"/>
      <c r="E1579" s="587">
        <f t="shared" si="234"/>
        <v>0</v>
      </c>
      <c r="G1579" s="1163">
        <v>28</v>
      </c>
      <c r="H1579" s="1164"/>
      <c r="I1579" s="1165"/>
      <c r="J1579" s="1166"/>
      <c r="K1579" s="587">
        <f t="shared" si="235"/>
        <v>0</v>
      </c>
      <c r="M1579" s="1163">
        <v>28</v>
      </c>
      <c r="N1579" s="1164"/>
      <c r="O1579" s="1165"/>
      <c r="P1579" s="1166"/>
      <c r="Q1579" s="587">
        <f t="shared" si="236"/>
        <v>0</v>
      </c>
      <c r="S1579" s="1163">
        <v>28</v>
      </c>
      <c r="T1579" s="1164"/>
      <c r="U1579" s="1165"/>
      <c r="V1579" s="1166"/>
      <c r="W1579" s="587">
        <f t="shared" si="237"/>
        <v>0</v>
      </c>
      <c r="Y1579" s="1163">
        <v>28</v>
      </c>
      <c r="Z1579" s="1164"/>
      <c r="AA1579" s="1165"/>
      <c r="AB1579" s="1166"/>
      <c r="AC1579" s="587">
        <f t="shared" si="238"/>
        <v>0</v>
      </c>
      <c r="AE1579" s="1163">
        <v>28</v>
      </c>
      <c r="AF1579" s="1164"/>
      <c r="AG1579" s="1165"/>
      <c r="AH1579" s="1166"/>
      <c r="AI1579" s="587">
        <f t="shared" si="239"/>
        <v>0</v>
      </c>
      <c r="AK1579" s="1163">
        <v>28</v>
      </c>
      <c r="AL1579" s="1164"/>
      <c r="AM1579" s="1165"/>
      <c r="AN1579" s="1166"/>
      <c r="AO1579" s="587">
        <f t="shared" si="240"/>
        <v>0</v>
      </c>
      <c r="AQ1579" s="1163">
        <v>28</v>
      </c>
      <c r="AR1579" s="1164"/>
      <c r="AS1579" s="1165"/>
      <c r="AT1579" s="1166"/>
      <c r="AU1579" s="587">
        <f t="shared" si="241"/>
        <v>0</v>
      </c>
      <c r="AW1579" s="1163">
        <v>28</v>
      </c>
      <c r="AX1579" s="1164"/>
      <c r="AY1579" s="1165"/>
      <c r="AZ1579" s="1166"/>
      <c r="BA1579" s="587">
        <f t="shared" si="242"/>
        <v>0</v>
      </c>
    </row>
    <row r="1580" spans="1:53" s="17" customFormat="1" ht="16.75" hidden="1" customHeight="1" outlineLevel="2">
      <c r="A1580" s="1163">
        <v>29</v>
      </c>
      <c r="B1580" s="1164"/>
      <c r="C1580" s="1165"/>
      <c r="D1580" s="1166"/>
      <c r="E1580" s="587">
        <f t="shared" si="234"/>
        <v>0</v>
      </c>
      <c r="G1580" s="1163">
        <v>29</v>
      </c>
      <c r="H1580" s="1164"/>
      <c r="I1580" s="1165"/>
      <c r="J1580" s="1166"/>
      <c r="K1580" s="587">
        <f t="shared" si="235"/>
        <v>0</v>
      </c>
      <c r="M1580" s="1163">
        <v>29</v>
      </c>
      <c r="N1580" s="1164"/>
      <c r="O1580" s="1165"/>
      <c r="P1580" s="1166"/>
      <c r="Q1580" s="587">
        <f t="shared" si="236"/>
        <v>0</v>
      </c>
      <c r="S1580" s="1163">
        <v>29</v>
      </c>
      <c r="T1580" s="1164"/>
      <c r="U1580" s="1165"/>
      <c r="V1580" s="1166"/>
      <c r="W1580" s="587">
        <f t="shared" si="237"/>
        <v>0</v>
      </c>
      <c r="Y1580" s="1163">
        <v>29</v>
      </c>
      <c r="Z1580" s="1164"/>
      <c r="AA1580" s="1165"/>
      <c r="AB1580" s="1166"/>
      <c r="AC1580" s="587">
        <f t="shared" si="238"/>
        <v>0</v>
      </c>
      <c r="AE1580" s="1163">
        <v>29</v>
      </c>
      <c r="AF1580" s="1164"/>
      <c r="AG1580" s="1165"/>
      <c r="AH1580" s="1166"/>
      <c r="AI1580" s="587">
        <f t="shared" si="239"/>
        <v>0</v>
      </c>
      <c r="AK1580" s="1163">
        <v>29</v>
      </c>
      <c r="AL1580" s="1164"/>
      <c r="AM1580" s="1165"/>
      <c r="AN1580" s="1166"/>
      <c r="AO1580" s="587">
        <f t="shared" si="240"/>
        <v>0</v>
      </c>
      <c r="AQ1580" s="1163">
        <v>29</v>
      </c>
      <c r="AR1580" s="1164"/>
      <c r="AS1580" s="1165"/>
      <c r="AT1580" s="1166"/>
      <c r="AU1580" s="587">
        <f t="shared" si="241"/>
        <v>0</v>
      </c>
      <c r="AW1580" s="1163">
        <v>29</v>
      </c>
      <c r="AX1580" s="1164"/>
      <c r="AY1580" s="1165"/>
      <c r="AZ1580" s="1166"/>
      <c r="BA1580" s="587">
        <f t="shared" si="242"/>
        <v>0</v>
      </c>
    </row>
    <row r="1581" spans="1:53" s="17" customFormat="1" ht="16.75" hidden="1" customHeight="1" outlineLevel="2">
      <c r="A1581" s="1163">
        <v>30</v>
      </c>
      <c r="B1581" s="1164"/>
      <c r="C1581" s="1165"/>
      <c r="D1581" s="1166"/>
      <c r="E1581" s="587">
        <f t="shared" si="234"/>
        <v>0</v>
      </c>
      <c r="G1581" s="1163">
        <v>30</v>
      </c>
      <c r="H1581" s="1164"/>
      <c r="I1581" s="1165"/>
      <c r="J1581" s="1166"/>
      <c r="K1581" s="587">
        <f t="shared" si="235"/>
        <v>0</v>
      </c>
      <c r="M1581" s="1163">
        <v>30</v>
      </c>
      <c r="N1581" s="1164"/>
      <c r="O1581" s="1165"/>
      <c r="P1581" s="1166"/>
      <c r="Q1581" s="587">
        <f t="shared" si="236"/>
        <v>0</v>
      </c>
      <c r="S1581" s="1163">
        <v>30</v>
      </c>
      <c r="T1581" s="1164"/>
      <c r="U1581" s="1165"/>
      <c r="V1581" s="1166"/>
      <c r="W1581" s="587">
        <f t="shared" si="237"/>
        <v>0</v>
      </c>
      <c r="Y1581" s="1163">
        <v>30</v>
      </c>
      <c r="Z1581" s="1164"/>
      <c r="AA1581" s="1165"/>
      <c r="AB1581" s="1166"/>
      <c r="AC1581" s="587">
        <f t="shared" si="238"/>
        <v>0</v>
      </c>
      <c r="AE1581" s="1163">
        <v>30</v>
      </c>
      <c r="AF1581" s="1164"/>
      <c r="AG1581" s="1165"/>
      <c r="AH1581" s="1166"/>
      <c r="AI1581" s="587">
        <f t="shared" si="239"/>
        <v>0</v>
      </c>
      <c r="AK1581" s="1163">
        <v>30</v>
      </c>
      <c r="AL1581" s="1164"/>
      <c r="AM1581" s="1165"/>
      <c r="AN1581" s="1166"/>
      <c r="AO1581" s="587">
        <f t="shared" si="240"/>
        <v>0</v>
      </c>
      <c r="AQ1581" s="1163">
        <v>30</v>
      </c>
      <c r="AR1581" s="1164"/>
      <c r="AS1581" s="1165"/>
      <c r="AT1581" s="1166"/>
      <c r="AU1581" s="587">
        <f t="shared" si="241"/>
        <v>0</v>
      </c>
      <c r="AW1581" s="1163">
        <v>30</v>
      </c>
      <c r="AX1581" s="1164"/>
      <c r="AY1581" s="1165"/>
      <c r="AZ1581" s="1166"/>
      <c r="BA1581" s="587">
        <f t="shared" si="242"/>
        <v>0</v>
      </c>
    </row>
    <row r="1582" spans="1:53" s="17" customFormat="1" ht="16.75" hidden="1" customHeight="1" outlineLevel="2">
      <c r="A1582" s="1163">
        <v>31</v>
      </c>
      <c r="B1582" s="1164"/>
      <c r="C1582" s="1165"/>
      <c r="D1582" s="1166"/>
      <c r="E1582" s="587">
        <f t="shared" si="234"/>
        <v>0</v>
      </c>
      <c r="G1582" s="1163">
        <v>31</v>
      </c>
      <c r="H1582" s="1164"/>
      <c r="I1582" s="1165"/>
      <c r="J1582" s="1166"/>
      <c r="K1582" s="587">
        <f t="shared" si="235"/>
        <v>0</v>
      </c>
      <c r="M1582" s="1163">
        <v>31</v>
      </c>
      <c r="N1582" s="1164"/>
      <c r="O1582" s="1165"/>
      <c r="P1582" s="1166"/>
      <c r="Q1582" s="587">
        <f t="shared" si="236"/>
        <v>0</v>
      </c>
      <c r="S1582" s="1163">
        <v>31</v>
      </c>
      <c r="T1582" s="1164"/>
      <c r="U1582" s="1165"/>
      <c r="V1582" s="1166"/>
      <c r="W1582" s="587">
        <f t="shared" si="237"/>
        <v>0</v>
      </c>
      <c r="Y1582" s="1163">
        <v>31</v>
      </c>
      <c r="Z1582" s="1164"/>
      <c r="AA1582" s="1165"/>
      <c r="AB1582" s="1166"/>
      <c r="AC1582" s="587">
        <f t="shared" si="238"/>
        <v>0</v>
      </c>
      <c r="AE1582" s="1163">
        <v>31</v>
      </c>
      <c r="AF1582" s="1164"/>
      <c r="AG1582" s="1165"/>
      <c r="AH1582" s="1166"/>
      <c r="AI1582" s="587">
        <f t="shared" si="239"/>
        <v>0</v>
      </c>
      <c r="AK1582" s="1163">
        <v>31</v>
      </c>
      <c r="AL1582" s="1164"/>
      <c r="AM1582" s="1165"/>
      <c r="AN1582" s="1166"/>
      <c r="AO1582" s="587">
        <f t="shared" si="240"/>
        <v>0</v>
      </c>
      <c r="AQ1582" s="1163">
        <v>31</v>
      </c>
      <c r="AR1582" s="1164"/>
      <c r="AS1582" s="1165"/>
      <c r="AT1582" s="1166"/>
      <c r="AU1582" s="587">
        <f t="shared" si="241"/>
        <v>0</v>
      </c>
      <c r="AW1582" s="1163">
        <v>31</v>
      </c>
      <c r="AX1582" s="1164"/>
      <c r="AY1582" s="1165"/>
      <c r="AZ1582" s="1166"/>
      <c r="BA1582" s="587">
        <f t="shared" si="242"/>
        <v>0</v>
      </c>
    </row>
    <row r="1583" spans="1:53" s="17" customFormat="1" ht="16.75" hidden="1" customHeight="1" outlineLevel="2">
      <c r="A1583" s="1163">
        <v>32</v>
      </c>
      <c r="B1583" s="1164"/>
      <c r="C1583" s="1165"/>
      <c r="D1583" s="1166"/>
      <c r="E1583" s="587">
        <f t="shared" si="234"/>
        <v>0</v>
      </c>
      <c r="G1583" s="1163">
        <v>32</v>
      </c>
      <c r="H1583" s="1164"/>
      <c r="I1583" s="1165"/>
      <c r="J1583" s="1166"/>
      <c r="K1583" s="587">
        <f t="shared" si="235"/>
        <v>0</v>
      </c>
      <c r="M1583" s="1163">
        <v>32</v>
      </c>
      <c r="N1583" s="1164"/>
      <c r="O1583" s="1165"/>
      <c r="P1583" s="1166"/>
      <c r="Q1583" s="587">
        <f t="shared" si="236"/>
        <v>0</v>
      </c>
      <c r="S1583" s="1163">
        <v>32</v>
      </c>
      <c r="T1583" s="1164"/>
      <c r="U1583" s="1165"/>
      <c r="V1583" s="1166"/>
      <c r="W1583" s="587">
        <f t="shared" si="237"/>
        <v>0</v>
      </c>
      <c r="Y1583" s="1163">
        <v>32</v>
      </c>
      <c r="Z1583" s="1164"/>
      <c r="AA1583" s="1165"/>
      <c r="AB1583" s="1166"/>
      <c r="AC1583" s="587">
        <f t="shared" si="238"/>
        <v>0</v>
      </c>
      <c r="AE1583" s="1163">
        <v>32</v>
      </c>
      <c r="AF1583" s="1164"/>
      <c r="AG1583" s="1165"/>
      <c r="AH1583" s="1166"/>
      <c r="AI1583" s="587">
        <f t="shared" si="239"/>
        <v>0</v>
      </c>
      <c r="AK1583" s="1163">
        <v>32</v>
      </c>
      <c r="AL1583" s="1164"/>
      <c r="AM1583" s="1165"/>
      <c r="AN1583" s="1166"/>
      <c r="AO1583" s="587">
        <f t="shared" si="240"/>
        <v>0</v>
      </c>
      <c r="AQ1583" s="1163">
        <v>32</v>
      </c>
      <c r="AR1583" s="1164"/>
      <c r="AS1583" s="1165"/>
      <c r="AT1583" s="1166"/>
      <c r="AU1583" s="587">
        <f t="shared" si="241"/>
        <v>0</v>
      </c>
      <c r="AW1583" s="1163">
        <v>32</v>
      </c>
      <c r="AX1583" s="1164"/>
      <c r="AY1583" s="1165"/>
      <c r="AZ1583" s="1166"/>
      <c r="BA1583" s="587">
        <f t="shared" si="242"/>
        <v>0</v>
      </c>
    </row>
    <row r="1584" spans="1:53" s="17" customFormat="1" ht="16.75" hidden="1" customHeight="1" outlineLevel="2">
      <c r="A1584" s="1163">
        <v>33</v>
      </c>
      <c r="B1584" s="1164"/>
      <c r="C1584" s="1165"/>
      <c r="D1584" s="1166"/>
      <c r="E1584" s="587">
        <f t="shared" si="234"/>
        <v>0</v>
      </c>
      <c r="G1584" s="1163">
        <v>33</v>
      </c>
      <c r="H1584" s="1164"/>
      <c r="I1584" s="1165"/>
      <c r="J1584" s="1166"/>
      <c r="K1584" s="587">
        <f t="shared" si="235"/>
        <v>0</v>
      </c>
      <c r="M1584" s="1163">
        <v>33</v>
      </c>
      <c r="N1584" s="1164"/>
      <c r="O1584" s="1165"/>
      <c r="P1584" s="1166"/>
      <c r="Q1584" s="587">
        <f t="shared" si="236"/>
        <v>0</v>
      </c>
      <c r="S1584" s="1163">
        <v>33</v>
      </c>
      <c r="T1584" s="1164"/>
      <c r="U1584" s="1165"/>
      <c r="V1584" s="1166"/>
      <c r="W1584" s="587">
        <f t="shared" si="237"/>
        <v>0</v>
      </c>
      <c r="Y1584" s="1163">
        <v>33</v>
      </c>
      <c r="Z1584" s="1164"/>
      <c r="AA1584" s="1165"/>
      <c r="AB1584" s="1166"/>
      <c r="AC1584" s="587">
        <f t="shared" si="238"/>
        <v>0</v>
      </c>
      <c r="AE1584" s="1163">
        <v>33</v>
      </c>
      <c r="AF1584" s="1164"/>
      <c r="AG1584" s="1165"/>
      <c r="AH1584" s="1166"/>
      <c r="AI1584" s="587">
        <f t="shared" si="239"/>
        <v>0</v>
      </c>
      <c r="AK1584" s="1163">
        <v>33</v>
      </c>
      <c r="AL1584" s="1164"/>
      <c r="AM1584" s="1165"/>
      <c r="AN1584" s="1166"/>
      <c r="AO1584" s="587">
        <f t="shared" si="240"/>
        <v>0</v>
      </c>
      <c r="AQ1584" s="1163">
        <v>33</v>
      </c>
      <c r="AR1584" s="1164"/>
      <c r="AS1584" s="1165"/>
      <c r="AT1584" s="1166"/>
      <c r="AU1584" s="587">
        <f t="shared" si="241"/>
        <v>0</v>
      </c>
      <c r="AW1584" s="1163">
        <v>33</v>
      </c>
      <c r="AX1584" s="1164"/>
      <c r="AY1584" s="1165"/>
      <c r="AZ1584" s="1166"/>
      <c r="BA1584" s="587">
        <f t="shared" si="242"/>
        <v>0</v>
      </c>
    </row>
    <row r="1585" spans="1:53" s="17" customFormat="1" ht="16.75" hidden="1" customHeight="1" outlineLevel="2">
      <c r="A1585" s="1163">
        <v>34</v>
      </c>
      <c r="B1585" s="1164"/>
      <c r="C1585" s="1165"/>
      <c r="D1585" s="1166"/>
      <c r="E1585" s="587">
        <f t="shared" si="234"/>
        <v>0</v>
      </c>
      <c r="G1585" s="1163">
        <v>34</v>
      </c>
      <c r="H1585" s="1164"/>
      <c r="I1585" s="1165"/>
      <c r="J1585" s="1166"/>
      <c r="K1585" s="587">
        <f t="shared" si="235"/>
        <v>0</v>
      </c>
      <c r="M1585" s="1163">
        <v>34</v>
      </c>
      <c r="N1585" s="1164"/>
      <c r="O1585" s="1165"/>
      <c r="P1585" s="1166"/>
      <c r="Q1585" s="587">
        <f t="shared" si="236"/>
        <v>0</v>
      </c>
      <c r="S1585" s="1163">
        <v>34</v>
      </c>
      <c r="T1585" s="1164"/>
      <c r="U1585" s="1165"/>
      <c r="V1585" s="1166"/>
      <c r="W1585" s="587">
        <f t="shared" si="237"/>
        <v>0</v>
      </c>
      <c r="Y1585" s="1163">
        <v>34</v>
      </c>
      <c r="Z1585" s="1164"/>
      <c r="AA1585" s="1165"/>
      <c r="AB1585" s="1166"/>
      <c r="AC1585" s="587">
        <f t="shared" si="238"/>
        <v>0</v>
      </c>
      <c r="AE1585" s="1163">
        <v>34</v>
      </c>
      <c r="AF1585" s="1164"/>
      <c r="AG1585" s="1165"/>
      <c r="AH1585" s="1166"/>
      <c r="AI1585" s="587">
        <f t="shared" si="239"/>
        <v>0</v>
      </c>
      <c r="AK1585" s="1163">
        <v>34</v>
      </c>
      <c r="AL1585" s="1164"/>
      <c r="AM1585" s="1165"/>
      <c r="AN1585" s="1166"/>
      <c r="AO1585" s="587">
        <f t="shared" si="240"/>
        <v>0</v>
      </c>
      <c r="AQ1585" s="1163">
        <v>34</v>
      </c>
      <c r="AR1585" s="1164"/>
      <c r="AS1585" s="1165"/>
      <c r="AT1585" s="1166"/>
      <c r="AU1585" s="587">
        <f t="shared" si="241"/>
        <v>0</v>
      </c>
      <c r="AW1585" s="1163">
        <v>34</v>
      </c>
      <c r="AX1585" s="1164"/>
      <c r="AY1585" s="1165"/>
      <c r="AZ1585" s="1166"/>
      <c r="BA1585" s="587">
        <f t="shared" si="242"/>
        <v>0</v>
      </c>
    </row>
    <row r="1586" spans="1:53" s="17" customFormat="1" ht="16.75" hidden="1" customHeight="1" outlineLevel="2">
      <c r="A1586" s="1163">
        <v>35</v>
      </c>
      <c r="B1586" s="1164"/>
      <c r="C1586" s="1165"/>
      <c r="D1586" s="1166"/>
      <c r="E1586" s="587">
        <f t="shared" si="234"/>
        <v>0</v>
      </c>
      <c r="G1586" s="1163">
        <v>35</v>
      </c>
      <c r="H1586" s="1164"/>
      <c r="I1586" s="1165"/>
      <c r="J1586" s="1166"/>
      <c r="K1586" s="587">
        <f t="shared" si="235"/>
        <v>0</v>
      </c>
      <c r="M1586" s="1163">
        <v>35</v>
      </c>
      <c r="N1586" s="1164"/>
      <c r="O1586" s="1165"/>
      <c r="P1586" s="1166"/>
      <c r="Q1586" s="587">
        <f t="shared" si="236"/>
        <v>0</v>
      </c>
      <c r="S1586" s="1163">
        <v>35</v>
      </c>
      <c r="T1586" s="1164"/>
      <c r="U1586" s="1165"/>
      <c r="V1586" s="1166"/>
      <c r="W1586" s="587">
        <f t="shared" si="237"/>
        <v>0</v>
      </c>
      <c r="Y1586" s="1163">
        <v>35</v>
      </c>
      <c r="Z1586" s="1164"/>
      <c r="AA1586" s="1165"/>
      <c r="AB1586" s="1166"/>
      <c r="AC1586" s="587">
        <f t="shared" si="238"/>
        <v>0</v>
      </c>
      <c r="AE1586" s="1163">
        <v>35</v>
      </c>
      <c r="AF1586" s="1164"/>
      <c r="AG1586" s="1165"/>
      <c r="AH1586" s="1166"/>
      <c r="AI1586" s="587">
        <f t="shared" si="239"/>
        <v>0</v>
      </c>
      <c r="AK1586" s="1163">
        <v>35</v>
      </c>
      <c r="AL1586" s="1164"/>
      <c r="AM1586" s="1165"/>
      <c r="AN1586" s="1166"/>
      <c r="AO1586" s="587">
        <f t="shared" si="240"/>
        <v>0</v>
      </c>
      <c r="AQ1586" s="1163">
        <v>35</v>
      </c>
      <c r="AR1586" s="1164"/>
      <c r="AS1586" s="1165"/>
      <c r="AT1586" s="1166"/>
      <c r="AU1586" s="587">
        <f t="shared" si="241"/>
        <v>0</v>
      </c>
      <c r="AW1586" s="1163">
        <v>35</v>
      </c>
      <c r="AX1586" s="1164"/>
      <c r="AY1586" s="1165"/>
      <c r="AZ1586" s="1166"/>
      <c r="BA1586" s="587">
        <f t="shared" si="242"/>
        <v>0</v>
      </c>
    </row>
    <row r="1587" spans="1:53" s="17" customFormat="1" ht="16.75" hidden="1" customHeight="1" outlineLevel="2">
      <c r="A1587" s="1163">
        <v>36</v>
      </c>
      <c r="B1587" s="1164"/>
      <c r="C1587" s="1165"/>
      <c r="D1587" s="1166"/>
      <c r="E1587" s="587">
        <f t="shared" si="234"/>
        <v>0</v>
      </c>
      <c r="G1587" s="1163">
        <v>36</v>
      </c>
      <c r="H1587" s="1164"/>
      <c r="I1587" s="1165"/>
      <c r="J1587" s="1166"/>
      <c r="K1587" s="587">
        <f t="shared" si="235"/>
        <v>0</v>
      </c>
      <c r="M1587" s="1163">
        <v>36</v>
      </c>
      <c r="N1587" s="1164"/>
      <c r="O1587" s="1165"/>
      <c r="P1587" s="1166"/>
      <c r="Q1587" s="587">
        <f t="shared" si="236"/>
        <v>0</v>
      </c>
      <c r="S1587" s="1163">
        <v>36</v>
      </c>
      <c r="T1587" s="1164"/>
      <c r="U1587" s="1165"/>
      <c r="V1587" s="1166"/>
      <c r="W1587" s="587">
        <f t="shared" si="237"/>
        <v>0</v>
      </c>
      <c r="Y1587" s="1163">
        <v>36</v>
      </c>
      <c r="Z1587" s="1164"/>
      <c r="AA1587" s="1165"/>
      <c r="AB1587" s="1166"/>
      <c r="AC1587" s="587">
        <f t="shared" si="238"/>
        <v>0</v>
      </c>
      <c r="AE1587" s="1163">
        <v>36</v>
      </c>
      <c r="AF1587" s="1164"/>
      <c r="AG1587" s="1165"/>
      <c r="AH1587" s="1166"/>
      <c r="AI1587" s="587">
        <f t="shared" si="239"/>
        <v>0</v>
      </c>
      <c r="AK1587" s="1163">
        <v>36</v>
      </c>
      <c r="AL1587" s="1164"/>
      <c r="AM1587" s="1165"/>
      <c r="AN1587" s="1166"/>
      <c r="AO1587" s="587">
        <f t="shared" si="240"/>
        <v>0</v>
      </c>
      <c r="AQ1587" s="1163">
        <v>36</v>
      </c>
      <c r="AR1587" s="1164"/>
      <c r="AS1587" s="1165"/>
      <c r="AT1587" s="1166"/>
      <c r="AU1587" s="587">
        <f t="shared" si="241"/>
        <v>0</v>
      </c>
      <c r="AW1587" s="1163">
        <v>36</v>
      </c>
      <c r="AX1587" s="1164"/>
      <c r="AY1587" s="1165"/>
      <c r="AZ1587" s="1166"/>
      <c r="BA1587" s="587">
        <f t="shared" si="242"/>
        <v>0</v>
      </c>
    </row>
    <row r="1588" spans="1:53" s="17" customFormat="1" ht="16.75" hidden="1" customHeight="1" outlineLevel="2">
      <c r="A1588" s="1163">
        <v>37</v>
      </c>
      <c r="B1588" s="1164"/>
      <c r="C1588" s="1165"/>
      <c r="D1588" s="1166"/>
      <c r="E1588" s="587">
        <f t="shared" si="234"/>
        <v>0</v>
      </c>
      <c r="G1588" s="1163">
        <v>37</v>
      </c>
      <c r="H1588" s="1164"/>
      <c r="I1588" s="1165"/>
      <c r="J1588" s="1166"/>
      <c r="K1588" s="587">
        <f t="shared" si="235"/>
        <v>0</v>
      </c>
      <c r="M1588" s="1163">
        <v>37</v>
      </c>
      <c r="N1588" s="1164"/>
      <c r="O1588" s="1165"/>
      <c r="P1588" s="1166"/>
      <c r="Q1588" s="587">
        <f t="shared" si="236"/>
        <v>0</v>
      </c>
      <c r="S1588" s="1163">
        <v>37</v>
      </c>
      <c r="T1588" s="1164"/>
      <c r="U1588" s="1165"/>
      <c r="V1588" s="1166"/>
      <c r="W1588" s="587">
        <f t="shared" si="237"/>
        <v>0</v>
      </c>
      <c r="Y1588" s="1163">
        <v>37</v>
      </c>
      <c r="Z1588" s="1164"/>
      <c r="AA1588" s="1165"/>
      <c r="AB1588" s="1166"/>
      <c r="AC1588" s="587">
        <f t="shared" si="238"/>
        <v>0</v>
      </c>
      <c r="AE1588" s="1163">
        <v>37</v>
      </c>
      <c r="AF1588" s="1164"/>
      <c r="AG1588" s="1165"/>
      <c r="AH1588" s="1166"/>
      <c r="AI1588" s="587">
        <f t="shared" si="239"/>
        <v>0</v>
      </c>
      <c r="AK1588" s="1163">
        <v>37</v>
      </c>
      <c r="AL1588" s="1164"/>
      <c r="AM1588" s="1165"/>
      <c r="AN1588" s="1166"/>
      <c r="AO1588" s="587">
        <f t="shared" si="240"/>
        <v>0</v>
      </c>
      <c r="AQ1588" s="1163">
        <v>37</v>
      </c>
      <c r="AR1588" s="1164"/>
      <c r="AS1588" s="1165"/>
      <c r="AT1588" s="1166"/>
      <c r="AU1588" s="587">
        <f t="shared" si="241"/>
        <v>0</v>
      </c>
      <c r="AW1588" s="1163">
        <v>37</v>
      </c>
      <c r="AX1588" s="1164"/>
      <c r="AY1588" s="1165"/>
      <c r="AZ1588" s="1166"/>
      <c r="BA1588" s="587">
        <f t="shared" si="242"/>
        <v>0</v>
      </c>
    </row>
    <row r="1589" spans="1:53" s="17" customFormat="1" ht="16.75" hidden="1" customHeight="1" outlineLevel="2">
      <c r="A1589" s="1163">
        <v>38</v>
      </c>
      <c r="B1589" s="1164"/>
      <c r="C1589" s="1165"/>
      <c r="D1589" s="1166"/>
      <c r="E1589" s="587">
        <f t="shared" si="234"/>
        <v>0</v>
      </c>
      <c r="G1589" s="1163">
        <v>38</v>
      </c>
      <c r="H1589" s="1164"/>
      <c r="I1589" s="1165"/>
      <c r="J1589" s="1166"/>
      <c r="K1589" s="587">
        <f t="shared" si="235"/>
        <v>0</v>
      </c>
      <c r="M1589" s="1163">
        <v>38</v>
      </c>
      <c r="N1589" s="1164"/>
      <c r="O1589" s="1165"/>
      <c r="P1589" s="1166"/>
      <c r="Q1589" s="587">
        <f t="shared" si="236"/>
        <v>0</v>
      </c>
      <c r="S1589" s="1163">
        <v>38</v>
      </c>
      <c r="T1589" s="1164"/>
      <c r="U1589" s="1165"/>
      <c r="V1589" s="1166"/>
      <c r="W1589" s="587">
        <f t="shared" si="237"/>
        <v>0</v>
      </c>
      <c r="Y1589" s="1163">
        <v>38</v>
      </c>
      <c r="Z1589" s="1164"/>
      <c r="AA1589" s="1165"/>
      <c r="AB1589" s="1166"/>
      <c r="AC1589" s="587">
        <f t="shared" si="238"/>
        <v>0</v>
      </c>
      <c r="AE1589" s="1163">
        <v>38</v>
      </c>
      <c r="AF1589" s="1164"/>
      <c r="AG1589" s="1165"/>
      <c r="AH1589" s="1166"/>
      <c r="AI1589" s="587">
        <f t="shared" si="239"/>
        <v>0</v>
      </c>
      <c r="AK1589" s="1163">
        <v>38</v>
      </c>
      <c r="AL1589" s="1164"/>
      <c r="AM1589" s="1165"/>
      <c r="AN1589" s="1166"/>
      <c r="AO1589" s="587">
        <f t="shared" si="240"/>
        <v>0</v>
      </c>
      <c r="AQ1589" s="1163">
        <v>38</v>
      </c>
      <c r="AR1589" s="1164"/>
      <c r="AS1589" s="1165"/>
      <c r="AT1589" s="1166"/>
      <c r="AU1589" s="587">
        <f t="shared" si="241"/>
        <v>0</v>
      </c>
      <c r="AW1589" s="1163">
        <v>38</v>
      </c>
      <c r="AX1589" s="1164"/>
      <c r="AY1589" s="1165"/>
      <c r="AZ1589" s="1166"/>
      <c r="BA1589" s="587">
        <f t="shared" si="242"/>
        <v>0</v>
      </c>
    </row>
    <row r="1590" spans="1:53" s="17" customFormat="1" ht="16.75" hidden="1" customHeight="1" outlineLevel="2">
      <c r="A1590" s="1163">
        <v>39</v>
      </c>
      <c r="B1590" s="1164"/>
      <c r="C1590" s="1165"/>
      <c r="D1590" s="1166"/>
      <c r="E1590" s="587">
        <f t="shared" si="234"/>
        <v>0</v>
      </c>
      <c r="G1590" s="1163">
        <v>39</v>
      </c>
      <c r="H1590" s="1164"/>
      <c r="I1590" s="1165"/>
      <c r="J1590" s="1166"/>
      <c r="K1590" s="587">
        <f t="shared" si="235"/>
        <v>0</v>
      </c>
      <c r="M1590" s="1163">
        <v>39</v>
      </c>
      <c r="N1590" s="1164"/>
      <c r="O1590" s="1165"/>
      <c r="P1590" s="1166"/>
      <c r="Q1590" s="587">
        <f t="shared" si="236"/>
        <v>0</v>
      </c>
      <c r="S1590" s="1163">
        <v>39</v>
      </c>
      <c r="T1590" s="1164"/>
      <c r="U1590" s="1165"/>
      <c r="V1590" s="1166"/>
      <c r="W1590" s="587">
        <f t="shared" si="237"/>
        <v>0</v>
      </c>
      <c r="Y1590" s="1163">
        <v>39</v>
      </c>
      <c r="Z1590" s="1164"/>
      <c r="AA1590" s="1165"/>
      <c r="AB1590" s="1166"/>
      <c r="AC1590" s="587">
        <f t="shared" si="238"/>
        <v>0</v>
      </c>
      <c r="AE1590" s="1163">
        <v>39</v>
      </c>
      <c r="AF1590" s="1164"/>
      <c r="AG1590" s="1165"/>
      <c r="AH1590" s="1166"/>
      <c r="AI1590" s="587">
        <f t="shared" si="239"/>
        <v>0</v>
      </c>
      <c r="AK1590" s="1163">
        <v>39</v>
      </c>
      <c r="AL1590" s="1164"/>
      <c r="AM1590" s="1165"/>
      <c r="AN1590" s="1166"/>
      <c r="AO1590" s="587">
        <f t="shared" si="240"/>
        <v>0</v>
      </c>
      <c r="AQ1590" s="1163">
        <v>39</v>
      </c>
      <c r="AR1590" s="1164"/>
      <c r="AS1590" s="1165"/>
      <c r="AT1590" s="1166"/>
      <c r="AU1590" s="587">
        <f t="shared" si="241"/>
        <v>0</v>
      </c>
      <c r="AW1590" s="1163">
        <v>39</v>
      </c>
      <c r="AX1590" s="1164"/>
      <c r="AY1590" s="1165"/>
      <c r="AZ1590" s="1166"/>
      <c r="BA1590" s="587">
        <f t="shared" si="242"/>
        <v>0</v>
      </c>
    </row>
    <row r="1591" spans="1:53" s="17" customFormat="1" ht="16.75" hidden="1" customHeight="1" outlineLevel="2">
      <c r="A1591" s="1163">
        <v>40</v>
      </c>
      <c r="B1591" s="1164"/>
      <c r="C1591" s="1165"/>
      <c r="D1591" s="1166"/>
      <c r="E1591" s="587">
        <f t="shared" si="234"/>
        <v>0</v>
      </c>
      <c r="G1591" s="1163">
        <v>40</v>
      </c>
      <c r="H1591" s="1164"/>
      <c r="I1591" s="1165"/>
      <c r="J1591" s="1166"/>
      <c r="K1591" s="587">
        <f t="shared" si="235"/>
        <v>0</v>
      </c>
      <c r="M1591" s="1163">
        <v>40</v>
      </c>
      <c r="N1591" s="1164"/>
      <c r="O1591" s="1165"/>
      <c r="P1591" s="1166"/>
      <c r="Q1591" s="587">
        <f t="shared" si="236"/>
        <v>0</v>
      </c>
      <c r="S1591" s="1163">
        <v>40</v>
      </c>
      <c r="T1591" s="1164"/>
      <c r="U1591" s="1165"/>
      <c r="V1591" s="1166"/>
      <c r="W1591" s="587">
        <f t="shared" si="237"/>
        <v>0</v>
      </c>
      <c r="Y1591" s="1163">
        <v>40</v>
      </c>
      <c r="Z1591" s="1164"/>
      <c r="AA1591" s="1165"/>
      <c r="AB1591" s="1166"/>
      <c r="AC1591" s="587">
        <f t="shared" si="238"/>
        <v>0</v>
      </c>
      <c r="AE1591" s="1163">
        <v>40</v>
      </c>
      <c r="AF1591" s="1164"/>
      <c r="AG1591" s="1165"/>
      <c r="AH1591" s="1166"/>
      <c r="AI1591" s="587">
        <f t="shared" si="239"/>
        <v>0</v>
      </c>
      <c r="AK1591" s="1163">
        <v>40</v>
      </c>
      <c r="AL1591" s="1164"/>
      <c r="AM1591" s="1165"/>
      <c r="AN1591" s="1166"/>
      <c r="AO1591" s="587">
        <f t="shared" si="240"/>
        <v>0</v>
      </c>
      <c r="AQ1591" s="1163">
        <v>40</v>
      </c>
      <c r="AR1591" s="1164"/>
      <c r="AS1591" s="1165"/>
      <c r="AT1591" s="1166"/>
      <c r="AU1591" s="587">
        <f t="shared" si="241"/>
        <v>0</v>
      </c>
      <c r="AW1591" s="1163">
        <v>40</v>
      </c>
      <c r="AX1591" s="1164"/>
      <c r="AY1591" s="1165"/>
      <c r="AZ1591" s="1166"/>
      <c r="BA1591" s="587">
        <f t="shared" si="242"/>
        <v>0</v>
      </c>
    </row>
    <row r="1592" spans="1:53" s="17" customFormat="1" ht="16.75" hidden="1" customHeight="1" outlineLevel="2">
      <c r="A1592" s="1163">
        <v>41</v>
      </c>
      <c r="B1592" s="1164"/>
      <c r="C1592" s="1165"/>
      <c r="D1592" s="1166"/>
      <c r="E1592" s="587">
        <f t="shared" si="234"/>
        <v>0</v>
      </c>
      <c r="G1592" s="1163">
        <v>41</v>
      </c>
      <c r="H1592" s="1164"/>
      <c r="I1592" s="1165"/>
      <c r="J1592" s="1166"/>
      <c r="K1592" s="587">
        <f t="shared" si="235"/>
        <v>0</v>
      </c>
      <c r="M1592" s="1163">
        <v>41</v>
      </c>
      <c r="N1592" s="1164"/>
      <c r="O1592" s="1165"/>
      <c r="P1592" s="1166"/>
      <c r="Q1592" s="587">
        <f t="shared" si="236"/>
        <v>0</v>
      </c>
      <c r="S1592" s="1163">
        <v>41</v>
      </c>
      <c r="T1592" s="1164"/>
      <c r="U1592" s="1165"/>
      <c r="V1592" s="1166"/>
      <c r="W1592" s="587">
        <f t="shared" si="237"/>
        <v>0</v>
      </c>
      <c r="Y1592" s="1163">
        <v>41</v>
      </c>
      <c r="Z1592" s="1164"/>
      <c r="AA1592" s="1165"/>
      <c r="AB1592" s="1166"/>
      <c r="AC1592" s="587">
        <f t="shared" si="238"/>
        <v>0</v>
      </c>
      <c r="AE1592" s="1163">
        <v>41</v>
      </c>
      <c r="AF1592" s="1164"/>
      <c r="AG1592" s="1165"/>
      <c r="AH1592" s="1166"/>
      <c r="AI1592" s="587">
        <f t="shared" si="239"/>
        <v>0</v>
      </c>
      <c r="AK1592" s="1163">
        <v>41</v>
      </c>
      <c r="AL1592" s="1164"/>
      <c r="AM1592" s="1165"/>
      <c r="AN1592" s="1166"/>
      <c r="AO1592" s="587">
        <f t="shared" si="240"/>
        <v>0</v>
      </c>
      <c r="AQ1592" s="1163">
        <v>41</v>
      </c>
      <c r="AR1592" s="1164"/>
      <c r="AS1592" s="1165"/>
      <c r="AT1592" s="1166"/>
      <c r="AU1592" s="587">
        <f t="shared" si="241"/>
        <v>0</v>
      </c>
      <c r="AW1592" s="1163">
        <v>41</v>
      </c>
      <c r="AX1592" s="1164"/>
      <c r="AY1592" s="1165"/>
      <c r="AZ1592" s="1166"/>
      <c r="BA1592" s="587">
        <f t="shared" si="242"/>
        <v>0</v>
      </c>
    </row>
    <row r="1593" spans="1:53" s="17" customFormat="1" ht="16.75" hidden="1" customHeight="1" outlineLevel="2">
      <c r="A1593" s="1163">
        <v>42</v>
      </c>
      <c r="B1593" s="1164"/>
      <c r="C1593" s="1165"/>
      <c r="D1593" s="1166"/>
      <c r="E1593" s="587">
        <f t="shared" si="234"/>
        <v>0</v>
      </c>
      <c r="G1593" s="1163">
        <v>42</v>
      </c>
      <c r="H1593" s="1164"/>
      <c r="I1593" s="1165"/>
      <c r="J1593" s="1166"/>
      <c r="K1593" s="587">
        <f t="shared" si="235"/>
        <v>0</v>
      </c>
      <c r="M1593" s="1163">
        <v>42</v>
      </c>
      <c r="N1593" s="1164"/>
      <c r="O1593" s="1165"/>
      <c r="P1593" s="1166"/>
      <c r="Q1593" s="587">
        <f t="shared" si="236"/>
        <v>0</v>
      </c>
      <c r="S1593" s="1163">
        <v>42</v>
      </c>
      <c r="T1593" s="1164"/>
      <c r="U1593" s="1165"/>
      <c r="V1593" s="1166"/>
      <c r="W1593" s="587">
        <f t="shared" si="237"/>
        <v>0</v>
      </c>
      <c r="Y1593" s="1163">
        <v>42</v>
      </c>
      <c r="Z1593" s="1164"/>
      <c r="AA1593" s="1165"/>
      <c r="AB1593" s="1166"/>
      <c r="AC1593" s="587">
        <f t="shared" si="238"/>
        <v>0</v>
      </c>
      <c r="AE1593" s="1163">
        <v>42</v>
      </c>
      <c r="AF1593" s="1164"/>
      <c r="AG1593" s="1165"/>
      <c r="AH1593" s="1166"/>
      <c r="AI1593" s="587">
        <f t="shared" si="239"/>
        <v>0</v>
      </c>
      <c r="AK1593" s="1163">
        <v>42</v>
      </c>
      <c r="AL1593" s="1164"/>
      <c r="AM1593" s="1165"/>
      <c r="AN1593" s="1166"/>
      <c r="AO1593" s="587">
        <f t="shared" si="240"/>
        <v>0</v>
      </c>
      <c r="AQ1593" s="1163">
        <v>42</v>
      </c>
      <c r="AR1593" s="1164"/>
      <c r="AS1593" s="1165"/>
      <c r="AT1593" s="1166"/>
      <c r="AU1593" s="587">
        <f t="shared" si="241"/>
        <v>0</v>
      </c>
      <c r="AW1593" s="1163">
        <v>42</v>
      </c>
      <c r="AX1593" s="1164"/>
      <c r="AY1593" s="1165"/>
      <c r="AZ1593" s="1166"/>
      <c r="BA1593" s="587">
        <f t="shared" si="242"/>
        <v>0</v>
      </c>
    </row>
    <row r="1594" spans="1:53" s="17" customFormat="1" ht="16.75" hidden="1" customHeight="1" outlineLevel="2">
      <c r="A1594" s="1163">
        <v>43</v>
      </c>
      <c r="B1594" s="1164"/>
      <c r="C1594" s="1165"/>
      <c r="D1594" s="1166"/>
      <c r="E1594" s="587">
        <f t="shared" si="234"/>
        <v>0</v>
      </c>
      <c r="G1594" s="1163">
        <v>43</v>
      </c>
      <c r="H1594" s="1164"/>
      <c r="I1594" s="1165"/>
      <c r="J1594" s="1166"/>
      <c r="K1594" s="587">
        <f t="shared" si="235"/>
        <v>0</v>
      </c>
      <c r="M1594" s="1163">
        <v>43</v>
      </c>
      <c r="N1594" s="1164"/>
      <c r="O1594" s="1165"/>
      <c r="P1594" s="1166"/>
      <c r="Q1594" s="587">
        <f t="shared" si="236"/>
        <v>0</v>
      </c>
      <c r="S1594" s="1163">
        <v>43</v>
      </c>
      <c r="T1594" s="1164"/>
      <c r="U1594" s="1165"/>
      <c r="V1594" s="1166"/>
      <c r="W1594" s="587">
        <f t="shared" si="237"/>
        <v>0</v>
      </c>
      <c r="Y1594" s="1163">
        <v>43</v>
      </c>
      <c r="Z1594" s="1164"/>
      <c r="AA1594" s="1165"/>
      <c r="AB1594" s="1166"/>
      <c r="AC1594" s="587">
        <f t="shared" si="238"/>
        <v>0</v>
      </c>
      <c r="AE1594" s="1163">
        <v>43</v>
      </c>
      <c r="AF1594" s="1164"/>
      <c r="AG1594" s="1165"/>
      <c r="AH1594" s="1166"/>
      <c r="AI1594" s="587">
        <f t="shared" si="239"/>
        <v>0</v>
      </c>
      <c r="AK1594" s="1163">
        <v>43</v>
      </c>
      <c r="AL1594" s="1164"/>
      <c r="AM1594" s="1165"/>
      <c r="AN1594" s="1166"/>
      <c r="AO1594" s="587">
        <f t="shared" si="240"/>
        <v>0</v>
      </c>
      <c r="AQ1594" s="1163">
        <v>43</v>
      </c>
      <c r="AR1594" s="1164"/>
      <c r="AS1594" s="1165"/>
      <c r="AT1594" s="1166"/>
      <c r="AU1594" s="587">
        <f t="shared" si="241"/>
        <v>0</v>
      </c>
      <c r="AW1594" s="1163">
        <v>43</v>
      </c>
      <c r="AX1594" s="1164"/>
      <c r="AY1594" s="1165"/>
      <c r="AZ1594" s="1166"/>
      <c r="BA1594" s="587">
        <f t="shared" si="242"/>
        <v>0</v>
      </c>
    </row>
    <row r="1595" spans="1:53" s="17" customFormat="1" ht="16.75" hidden="1" customHeight="1" outlineLevel="2">
      <c r="A1595" s="1163">
        <v>44</v>
      </c>
      <c r="B1595" s="1164"/>
      <c r="C1595" s="1165"/>
      <c r="D1595" s="1166"/>
      <c r="E1595" s="587">
        <f t="shared" si="234"/>
        <v>0</v>
      </c>
      <c r="G1595" s="1163">
        <v>44</v>
      </c>
      <c r="H1595" s="1164"/>
      <c r="I1595" s="1165"/>
      <c r="J1595" s="1166"/>
      <c r="K1595" s="587">
        <f t="shared" si="235"/>
        <v>0</v>
      </c>
      <c r="M1595" s="1163">
        <v>44</v>
      </c>
      <c r="N1595" s="1164"/>
      <c r="O1595" s="1165"/>
      <c r="P1595" s="1166"/>
      <c r="Q1595" s="587">
        <f t="shared" si="236"/>
        <v>0</v>
      </c>
      <c r="S1595" s="1163">
        <v>44</v>
      </c>
      <c r="T1595" s="1164"/>
      <c r="U1595" s="1165"/>
      <c r="V1595" s="1166"/>
      <c r="W1595" s="587">
        <f t="shared" si="237"/>
        <v>0</v>
      </c>
      <c r="Y1595" s="1163">
        <v>44</v>
      </c>
      <c r="Z1595" s="1164"/>
      <c r="AA1595" s="1165"/>
      <c r="AB1595" s="1166"/>
      <c r="AC1595" s="587">
        <f t="shared" si="238"/>
        <v>0</v>
      </c>
      <c r="AE1595" s="1163">
        <v>44</v>
      </c>
      <c r="AF1595" s="1164"/>
      <c r="AG1595" s="1165"/>
      <c r="AH1595" s="1166"/>
      <c r="AI1595" s="587">
        <f t="shared" si="239"/>
        <v>0</v>
      </c>
      <c r="AK1595" s="1163">
        <v>44</v>
      </c>
      <c r="AL1595" s="1164"/>
      <c r="AM1595" s="1165"/>
      <c r="AN1595" s="1166"/>
      <c r="AO1595" s="587">
        <f t="shared" si="240"/>
        <v>0</v>
      </c>
      <c r="AQ1595" s="1163">
        <v>44</v>
      </c>
      <c r="AR1595" s="1164"/>
      <c r="AS1595" s="1165"/>
      <c r="AT1595" s="1166"/>
      <c r="AU1595" s="587">
        <f t="shared" si="241"/>
        <v>0</v>
      </c>
      <c r="AW1595" s="1163">
        <v>44</v>
      </c>
      <c r="AX1595" s="1164"/>
      <c r="AY1595" s="1165"/>
      <c r="AZ1595" s="1166"/>
      <c r="BA1595" s="587">
        <f t="shared" si="242"/>
        <v>0</v>
      </c>
    </row>
    <row r="1596" spans="1:53" s="17" customFormat="1" ht="16.75" hidden="1" customHeight="1" outlineLevel="2">
      <c r="A1596" s="1163">
        <v>45</v>
      </c>
      <c r="B1596" s="1164"/>
      <c r="C1596" s="1165"/>
      <c r="D1596" s="1166"/>
      <c r="E1596" s="587">
        <f t="shared" si="234"/>
        <v>0</v>
      </c>
      <c r="G1596" s="1163">
        <v>45</v>
      </c>
      <c r="H1596" s="1164"/>
      <c r="I1596" s="1165"/>
      <c r="J1596" s="1166"/>
      <c r="K1596" s="587">
        <f t="shared" si="235"/>
        <v>0</v>
      </c>
      <c r="M1596" s="1163">
        <v>45</v>
      </c>
      <c r="N1596" s="1164"/>
      <c r="O1596" s="1165"/>
      <c r="P1596" s="1166"/>
      <c r="Q1596" s="587">
        <f t="shared" si="236"/>
        <v>0</v>
      </c>
      <c r="S1596" s="1163">
        <v>45</v>
      </c>
      <c r="T1596" s="1164"/>
      <c r="U1596" s="1165"/>
      <c r="V1596" s="1166"/>
      <c r="W1596" s="587">
        <f t="shared" si="237"/>
        <v>0</v>
      </c>
      <c r="Y1596" s="1163">
        <v>45</v>
      </c>
      <c r="Z1596" s="1164"/>
      <c r="AA1596" s="1165"/>
      <c r="AB1596" s="1166"/>
      <c r="AC1596" s="587">
        <f t="shared" si="238"/>
        <v>0</v>
      </c>
      <c r="AE1596" s="1163">
        <v>45</v>
      </c>
      <c r="AF1596" s="1164"/>
      <c r="AG1596" s="1165"/>
      <c r="AH1596" s="1166"/>
      <c r="AI1596" s="587">
        <f t="shared" si="239"/>
        <v>0</v>
      </c>
      <c r="AK1596" s="1163">
        <v>45</v>
      </c>
      <c r="AL1596" s="1164"/>
      <c r="AM1596" s="1165"/>
      <c r="AN1596" s="1166"/>
      <c r="AO1596" s="587">
        <f t="shared" si="240"/>
        <v>0</v>
      </c>
      <c r="AQ1596" s="1163">
        <v>45</v>
      </c>
      <c r="AR1596" s="1164"/>
      <c r="AS1596" s="1165"/>
      <c r="AT1596" s="1166"/>
      <c r="AU1596" s="587">
        <f t="shared" si="241"/>
        <v>0</v>
      </c>
      <c r="AW1596" s="1163">
        <v>45</v>
      </c>
      <c r="AX1596" s="1164"/>
      <c r="AY1596" s="1165"/>
      <c r="AZ1596" s="1166"/>
      <c r="BA1596" s="587">
        <f t="shared" si="242"/>
        <v>0</v>
      </c>
    </row>
    <row r="1597" spans="1:53" s="17" customFormat="1" ht="16.75" hidden="1" customHeight="1" outlineLevel="2">
      <c r="A1597" s="1163">
        <v>46</v>
      </c>
      <c r="B1597" s="1164"/>
      <c r="C1597" s="1165"/>
      <c r="D1597" s="1166"/>
      <c r="E1597" s="587">
        <f t="shared" si="234"/>
        <v>0</v>
      </c>
      <c r="G1597" s="1163">
        <v>46</v>
      </c>
      <c r="H1597" s="1164"/>
      <c r="I1597" s="1165"/>
      <c r="J1597" s="1166"/>
      <c r="K1597" s="587">
        <f t="shared" si="235"/>
        <v>0</v>
      </c>
      <c r="M1597" s="1163">
        <v>46</v>
      </c>
      <c r="N1597" s="1164"/>
      <c r="O1597" s="1165"/>
      <c r="P1597" s="1166"/>
      <c r="Q1597" s="587">
        <f t="shared" si="236"/>
        <v>0</v>
      </c>
      <c r="S1597" s="1163">
        <v>46</v>
      </c>
      <c r="T1597" s="1164"/>
      <c r="U1597" s="1165"/>
      <c r="V1597" s="1166"/>
      <c r="W1597" s="587">
        <f t="shared" si="237"/>
        <v>0</v>
      </c>
      <c r="Y1597" s="1163">
        <v>46</v>
      </c>
      <c r="Z1597" s="1164"/>
      <c r="AA1597" s="1165"/>
      <c r="AB1597" s="1166"/>
      <c r="AC1597" s="587">
        <f t="shared" si="238"/>
        <v>0</v>
      </c>
      <c r="AE1597" s="1163">
        <v>46</v>
      </c>
      <c r="AF1597" s="1164"/>
      <c r="AG1597" s="1165"/>
      <c r="AH1597" s="1166"/>
      <c r="AI1597" s="587">
        <f t="shared" si="239"/>
        <v>0</v>
      </c>
      <c r="AK1597" s="1163">
        <v>46</v>
      </c>
      <c r="AL1597" s="1164"/>
      <c r="AM1597" s="1165"/>
      <c r="AN1597" s="1166"/>
      <c r="AO1597" s="587">
        <f t="shared" si="240"/>
        <v>0</v>
      </c>
      <c r="AQ1597" s="1163">
        <v>46</v>
      </c>
      <c r="AR1597" s="1164"/>
      <c r="AS1597" s="1165"/>
      <c r="AT1597" s="1166"/>
      <c r="AU1597" s="587">
        <f t="shared" si="241"/>
        <v>0</v>
      </c>
      <c r="AW1597" s="1163">
        <v>46</v>
      </c>
      <c r="AX1597" s="1164"/>
      <c r="AY1597" s="1165"/>
      <c r="AZ1597" s="1166"/>
      <c r="BA1597" s="587">
        <f t="shared" si="242"/>
        <v>0</v>
      </c>
    </row>
    <row r="1598" spans="1:53" s="17" customFormat="1" ht="16.75" hidden="1" customHeight="1" outlineLevel="2">
      <c r="A1598" s="1163">
        <v>47</v>
      </c>
      <c r="B1598" s="1164"/>
      <c r="C1598" s="1165"/>
      <c r="D1598" s="1166"/>
      <c r="E1598" s="587">
        <f t="shared" si="234"/>
        <v>0</v>
      </c>
      <c r="G1598" s="1163">
        <v>47</v>
      </c>
      <c r="H1598" s="1164"/>
      <c r="I1598" s="1165"/>
      <c r="J1598" s="1166"/>
      <c r="K1598" s="587">
        <f t="shared" si="235"/>
        <v>0</v>
      </c>
      <c r="M1598" s="1163">
        <v>47</v>
      </c>
      <c r="N1598" s="1164"/>
      <c r="O1598" s="1165"/>
      <c r="P1598" s="1166"/>
      <c r="Q1598" s="587">
        <f t="shared" si="236"/>
        <v>0</v>
      </c>
      <c r="S1598" s="1163">
        <v>47</v>
      </c>
      <c r="T1598" s="1164"/>
      <c r="U1598" s="1165"/>
      <c r="V1598" s="1166"/>
      <c r="W1598" s="587">
        <f t="shared" si="237"/>
        <v>0</v>
      </c>
      <c r="Y1598" s="1163">
        <v>47</v>
      </c>
      <c r="Z1598" s="1164"/>
      <c r="AA1598" s="1165"/>
      <c r="AB1598" s="1166"/>
      <c r="AC1598" s="587">
        <f t="shared" si="238"/>
        <v>0</v>
      </c>
      <c r="AE1598" s="1163">
        <v>47</v>
      </c>
      <c r="AF1598" s="1164"/>
      <c r="AG1598" s="1165"/>
      <c r="AH1598" s="1166"/>
      <c r="AI1598" s="587">
        <f t="shared" si="239"/>
        <v>0</v>
      </c>
      <c r="AK1598" s="1163">
        <v>47</v>
      </c>
      <c r="AL1598" s="1164"/>
      <c r="AM1598" s="1165"/>
      <c r="AN1598" s="1166"/>
      <c r="AO1598" s="587">
        <f t="shared" si="240"/>
        <v>0</v>
      </c>
      <c r="AQ1598" s="1163">
        <v>47</v>
      </c>
      <c r="AR1598" s="1164"/>
      <c r="AS1598" s="1165"/>
      <c r="AT1598" s="1166"/>
      <c r="AU1598" s="587">
        <f t="shared" si="241"/>
        <v>0</v>
      </c>
      <c r="AW1598" s="1163">
        <v>47</v>
      </c>
      <c r="AX1598" s="1164"/>
      <c r="AY1598" s="1165"/>
      <c r="AZ1598" s="1166"/>
      <c r="BA1598" s="587">
        <f t="shared" si="242"/>
        <v>0</v>
      </c>
    </row>
    <row r="1599" spans="1:53" s="17" customFormat="1" ht="16.75" hidden="1" customHeight="1" outlineLevel="2">
      <c r="A1599" s="1163">
        <v>48</v>
      </c>
      <c r="B1599" s="1164"/>
      <c r="C1599" s="1165"/>
      <c r="D1599" s="1166"/>
      <c r="E1599" s="587">
        <f t="shared" si="234"/>
        <v>0</v>
      </c>
      <c r="G1599" s="1163">
        <v>48</v>
      </c>
      <c r="H1599" s="1164"/>
      <c r="I1599" s="1165"/>
      <c r="J1599" s="1166"/>
      <c r="K1599" s="587">
        <f t="shared" si="235"/>
        <v>0</v>
      </c>
      <c r="M1599" s="1163">
        <v>48</v>
      </c>
      <c r="N1599" s="1164"/>
      <c r="O1599" s="1165"/>
      <c r="P1599" s="1166"/>
      <c r="Q1599" s="587">
        <f t="shared" si="236"/>
        <v>0</v>
      </c>
      <c r="S1599" s="1163">
        <v>48</v>
      </c>
      <c r="T1599" s="1164"/>
      <c r="U1599" s="1165"/>
      <c r="V1599" s="1166"/>
      <c r="W1599" s="587">
        <f t="shared" si="237"/>
        <v>0</v>
      </c>
      <c r="Y1599" s="1163">
        <v>48</v>
      </c>
      <c r="Z1599" s="1164"/>
      <c r="AA1599" s="1165"/>
      <c r="AB1599" s="1166"/>
      <c r="AC1599" s="587">
        <f t="shared" si="238"/>
        <v>0</v>
      </c>
      <c r="AE1599" s="1163">
        <v>48</v>
      </c>
      <c r="AF1599" s="1164"/>
      <c r="AG1599" s="1165"/>
      <c r="AH1599" s="1166"/>
      <c r="AI1599" s="587">
        <f t="shared" si="239"/>
        <v>0</v>
      </c>
      <c r="AK1599" s="1163">
        <v>48</v>
      </c>
      <c r="AL1599" s="1164"/>
      <c r="AM1599" s="1165"/>
      <c r="AN1599" s="1166"/>
      <c r="AO1599" s="587">
        <f t="shared" si="240"/>
        <v>0</v>
      </c>
      <c r="AQ1599" s="1163">
        <v>48</v>
      </c>
      <c r="AR1599" s="1164"/>
      <c r="AS1599" s="1165"/>
      <c r="AT1599" s="1166"/>
      <c r="AU1599" s="587">
        <f t="shared" si="241"/>
        <v>0</v>
      </c>
      <c r="AW1599" s="1163">
        <v>48</v>
      </c>
      <c r="AX1599" s="1164"/>
      <c r="AY1599" s="1165"/>
      <c r="AZ1599" s="1166"/>
      <c r="BA1599" s="587">
        <f t="shared" si="242"/>
        <v>0</v>
      </c>
    </row>
    <row r="1600" spans="1:53" s="17" customFormat="1" ht="16.75" hidden="1" customHeight="1" outlineLevel="2">
      <c r="A1600" s="1163">
        <v>49</v>
      </c>
      <c r="B1600" s="1164"/>
      <c r="C1600" s="1165"/>
      <c r="D1600" s="1166"/>
      <c r="E1600" s="587">
        <f t="shared" si="234"/>
        <v>0</v>
      </c>
      <c r="G1600" s="1163">
        <v>49</v>
      </c>
      <c r="H1600" s="1164"/>
      <c r="I1600" s="1165"/>
      <c r="J1600" s="1166"/>
      <c r="K1600" s="587">
        <f t="shared" si="235"/>
        <v>0</v>
      </c>
      <c r="M1600" s="1163">
        <v>49</v>
      </c>
      <c r="N1600" s="1164"/>
      <c r="O1600" s="1165"/>
      <c r="P1600" s="1166"/>
      <c r="Q1600" s="587">
        <f t="shared" si="236"/>
        <v>0</v>
      </c>
      <c r="S1600" s="1163">
        <v>49</v>
      </c>
      <c r="T1600" s="1164"/>
      <c r="U1600" s="1165"/>
      <c r="V1600" s="1166"/>
      <c r="W1600" s="587">
        <f t="shared" si="237"/>
        <v>0</v>
      </c>
      <c r="Y1600" s="1163">
        <v>49</v>
      </c>
      <c r="Z1600" s="1164"/>
      <c r="AA1600" s="1165"/>
      <c r="AB1600" s="1166"/>
      <c r="AC1600" s="587">
        <f t="shared" si="238"/>
        <v>0</v>
      </c>
      <c r="AE1600" s="1163">
        <v>49</v>
      </c>
      <c r="AF1600" s="1164"/>
      <c r="AG1600" s="1165"/>
      <c r="AH1600" s="1166"/>
      <c r="AI1600" s="587">
        <f t="shared" si="239"/>
        <v>0</v>
      </c>
      <c r="AK1600" s="1163">
        <v>49</v>
      </c>
      <c r="AL1600" s="1164"/>
      <c r="AM1600" s="1165"/>
      <c r="AN1600" s="1166"/>
      <c r="AO1600" s="587">
        <f t="shared" si="240"/>
        <v>0</v>
      </c>
      <c r="AQ1600" s="1163">
        <v>49</v>
      </c>
      <c r="AR1600" s="1164"/>
      <c r="AS1600" s="1165"/>
      <c r="AT1600" s="1166"/>
      <c r="AU1600" s="587">
        <f t="shared" si="241"/>
        <v>0</v>
      </c>
      <c r="AW1600" s="1163">
        <v>49</v>
      </c>
      <c r="AX1600" s="1164"/>
      <c r="AY1600" s="1165"/>
      <c r="AZ1600" s="1166"/>
      <c r="BA1600" s="587">
        <f t="shared" si="242"/>
        <v>0</v>
      </c>
    </row>
    <row r="1601" spans="1:53" s="17" customFormat="1" ht="16.75" hidden="1" customHeight="1" outlineLevel="2">
      <c r="A1601" s="1163">
        <v>50</v>
      </c>
      <c r="B1601" s="1164"/>
      <c r="C1601" s="1165"/>
      <c r="D1601" s="1166"/>
      <c r="E1601" s="587">
        <f t="shared" si="234"/>
        <v>0</v>
      </c>
      <c r="G1601" s="1163">
        <v>50</v>
      </c>
      <c r="H1601" s="1164"/>
      <c r="I1601" s="1165"/>
      <c r="J1601" s="1166"/>
      <c r="K1601" s="587">
        <f t="shared" si="235"/>
        <v>0</v>
      </c>
      <c r="M1601" s="1163">
        <v>50</v>
      </c>
      <c r="N1601" s="1164"/>
      <c r="O1601" s="1165"/>
      <c r="P1601" s="1166"/>
      <c r="Q1601" s="587">
        <f t="shared" si="236"/>
        <v>0</v>
      </c>
      <c r="S1601" s="1163">
        <v>50</v>
      </c>
      <c r="T1601" s="1164"/>
      <c r="U1601" s="1165"/>
      <c r="V1601" s="1166"/>
      <c r="W1601" s="587">
        <f t="shared" si="237"/>
        <v>0</v>
      </c>
      <c r="Y1601" s="1163">
        <v>50</v>
      </c>
      <c r="Z1601" s="1164"/>
      <c r="AA1601" s="1165"/>
      <c r="AB1601" s="1166"/>
      <c r="AC1601" s="587">
        <f t="shared" si="238"/>
        <v>0</v>
      </c>
      <c r="AE1601" s="1163">
        <v>50</v>
      </c>
      <c r="AF1601" s="1164"/>
      <c r="AG1601" s="1165"/>
      <c r="AH1601" s="1166"/>
      <c r="AI1601" s="587">
        <f t="shared" si="239"/>
        <v>0</v>
      </c>
      <c r="AK1601" s="1163">
        <v>50</v>
      </c>
      <c r="AL1601" s="1164"/>
      <c r="AM1601" s="1165"/>
      <c r="AN1601" s="1166"/>
      <c r="AO1601" s="587">
        <f t="shared" si="240"/>
        <v>0</v>
      </c>
      <c r="AQ1601" s="1163">
        <v>50</v>
      </c>
      <c r="AR1601" s="1164"/>
      <c r="AS1601" s="1165"/>
      <c r="AT1601" s="1166"/>
      <c r="AU1601" s="587">
        <f t="shared" si="241"/>
        <v>0</v>
      </c>
      <c r="AW1601" s="1163">
        <v>50</v>
      </c>
      <c r="AX1601" s="1164"/>
      <c r="AY1601" s="1165"/>
      <c r="AZ1601" s="1166"/>
      <c r="BA1601" s="587">
        <f t="shared" si="242"/>
        <v>0</v>
      </c>
    </row>
    <row r="1602" spans="1:53" s="17" customFormat="1" ht="16.75" hidden="1" customHeight="1" outlineLevel="2">
      <c r="A1602" s="1163">
        <v>51</v>
      </c>
      <c r="B1602" s="1164"/>
      <c r="C1602" s="1165"/>
      <c r="D1602" s="1166"/>
      <c r="E1602" s="587">
        <f t="shared" si="234"/>
        <v>0</v>
      </c>
      <c r="G1602" s="1163">
        <v>51</v>
      </c>
      <c r="H1602" s="1164"/>
      <c r="I1602" s="1165"/>
      <c r="J1602" s="1166"/>
      <c r="K1602" s="587">
        <f t="shared" si="235"/>
        <v>0</v>
      </c>
      <c r="M1602" s="1163">
        <v>51</v>
      </c>
      <c r="N1602" s="1164"/>
      <c r="O1602" s="1165"/>
      <c r="P1602" s="1166"/>
      <c r="Q1602" s="587">
        <f t="shared" si="236"/>
        <v>0</v>
      </c>
      <c r="S1602" s="1163">
        <v>51</v>
      </c>
      <c r="T1602" s="1164"/>
      <c r="U1602" s="1165"/>
      <c r="V1602" s="1166"/>
      <c r="W1602" s="587">
        <f t="shared" si="237"/>
        <v>0</v>
      </c>
      <c r="Y1602" s="1163">
        <v>51</v>
      </c>
      <c r="Z1602" s="1164"/>
      <c r="AA1602" s="1165"/>
      <c r="AB1602" s="1166"/>
      <c r="AC1602" s="587">
        <f t="shared" si="238"/>
        <v>0</v>
      </c>
      <c r="AE1602" s="1163">
        <v>51</v>
      </c>
      <c r="AF1602" s="1164"/>
      <c r="AG1602" s="1165"/>
      <c r="AH1602" s="1166"/>
      <c r="AI1602" s="587">
        <f t="shared" si="239"/>
        <v>0</v>
      </c>
      <c r="AK1602" s="1163">
        <v>51</v>
      </c>
      <c r="AL1602" s="1164"/>
      <c r="AM1602" s="1165"/>
      <c r="AN1602" s="1166"/>
      <c r="AO1602" s="587">
        <f t="shared" si="240"/>
        <v>0</v>
      </c>
      <c r="AQ1602" s="1163">
        <v>51</v>
      </c>
      <c r="AR1602" s="1164"/>
      <c r="AS1602" s="1165"/>
      <c r="AT1602" s="1166"/>
      <c r="AU1602" s="587">
        <f t="shared" si="241"/>
        <v>0</v>
      </c>
      <c r="AW1602" s="1163">
        <v>51</v>
      </c>
      <c r="AX1602" s="1164"/>
      <c r="AY1602" s="1165"/>
      <c r="AZ1602" s="1166"/>
      <c r="BA1602" s="587">
        <f t="shared" si="242"/>
        <v>0</v>
      </c>
    </row>
    <row r="1603" spans="1:53" s="17" customFormat="1" ht="16.75" hidden="1" customHeight="1" outlineLevel="2">
      <c r="A1603" s="1163">
        <v>52</v>
      </c>
      <c r="B1603" s="1164"/>
      <c r="C1603" s="1165"/>
      <c r="D1603" s="1166"/>
      <c r="E1603" s="587">
        <f t="shared" si="234"/>
        <v>0</v>
      </c>
      <c r="G1603" s="1163">
        <v>52</v>
      </c>
      <c r="H1603" s="1164"/>
      <c r="I1603" s="1165"/>
      <c r="J1603" s="1166"/>
      <c r="K1603" s="587">
        <f t="shared" si="235"/>
        <v>0</v>
      </c>
      <c r="M1603" s="1163">
        <v>52</v>
      </c>
      <c r="N1603" s="1164"/>
      <c r="O1603" s="1165"/>
      <c r="P1603" s="1166"/>
      <c r="Q1603" s="587">
        <f t="shared" si="236"/>
        <v>0</v>
      </c>
      <c r="S1603" s="1163">
        <v>52</v>
      </c>
      <c r="T1603" s="1164"/>
      <c r="U1603" s="1165"/>
      <c r="V1603" s="1166"/>
      <c r="W1603" s="587">
        <f t="shared" si="237"/>
        <v>0</v>
      </c>
      <c r="Y1603" s="1163">
        <v>52</v>
      </c>
      <c r="Z1603" s="1164"/>
      <c r="AA1603" s="1165"/>
      <c r="AB1603" s="1166"/>
      <c r="AC1603" s="587">
        <f t="shared" si="238"/>
        <v>0</v>
      </c>
      <c r="AE1603" s="1163">
        <v>52</v>
      </c>
      <c r="AF1603" s="1164"/>
      <c r="AG1603" s="1165"/>
      <c r="AH1603" s="1166"/>
      <c r="AI1603" s="587">
        <f t="shared" si="239"/>
        <v>0</v>
      </c>
      <c r="AK1603" s="1163">
        <v>52</v>
      </c>
      <c r="AL1603" s="1164"/>
      <c r="AM1603" s="1165"/>
      <c r="AN1603" s="1166"/>
      <c r="AO1603" s="587">
        <f t="shared" si="240"/>
        <v>0</v>
      </c>
      <c r="AQ1603" s="1163">
        <v>52</v>
      </c>
      <c r="AR1603" s="1164"/>
      <c r="AS1603" s="1165"/>
      <c r="AT1603" s="1166"/>
      <c r="AU1603" s="587">
        <f t="shared" si="241"/>
        <v>0</v>
      </c>
      <c r="AW1603" s="1163">
        <v>52</v>
      </c>
      <c r="AX1603" s="1164"/>
      <c r="AY1603" s="1165"/>
      <c r="AZ1603" s="1166"/>
      <c r="BA1603" s="587">
        <f t="shared" si="242"/>
        <v>0</v>
      </c>
    </row>
    <row r="1604" spans="1:53" s="17" customFormat="1" ht="16.75" hidden="1" customHeight="1" outlineLevel="2">
      <c r="A1604" s="1163">
        <v>53</v>
      </c>
      <c r="B1604" s="1164"/>
      <c r="C1604" s="1165"/>
      <c r="D1604" s="1166"/>
      <c r="E1604" s="587">
        <f t="shared" si="234"/>
        <v>0</v>
      </c>
      <c r="G1604" s="1163">
        <v>53</v>
      </c>
      <c r="H1604" s="1164"/>
      <c r="I1604" s="1165"/>
      <c r="J1604" s="1166"/>
      <c r="K1604" s="587">
        <f t="shared" si="235"/>
        <v>0</v>
      </c>
      <c r="M1604" s="1163">
        <v>53</v>
      </c>
      <c r="N1604" s="1164"/>
      <c r="O1604" s="1165"/>
      <c r="P1604" s="1166"/>
      <c r="Q1604" s="587">
        <f t="shared" si="236"/>
        <v>0</v>
      </c>
      <c r="S1604" s="1163">
        <v>53</v>
      </c>
      <c r="T1604" s="1164"/>
      <c r="U1604" s="1165"/>
      <c r="V1604" s="1166"/>
      <c r="W1604" s="587">
        <f t="shared" si="237"/>
        <v>0</v>
      </c>
      <c r="Y1604" s="1163">
        <v>53</v>
      </c>
      <c r="Z1604" s="1164"/>
      <c r="AA1604" s="1165"/>
      <c r="AB1604" s="1166"/>
      <c r="AC1604" s="587">
        <f t="shared" si="238"/>
        <v>0</v>
      </c>
      <c r="AE1604" s="1163">
        <v>53</v>
      </c>
      <c r="AF1604" s="1164"/>
      <c r="AG1604" s="1165"/>
      <c r="AH1604" s="1166"/>
      <c r="AI1604" s="587">
        <f t="shared" si="239"/>
        <v>0</v>
      </c>
      <c r="AK1604" s="1163">
        <v>53</v>
      </c>
      <c r="AL1604" s="1164"/>
      <c r="AM1604" s="1165"/>
      <c r="AN1604" s="1166"/>
      <c r="AO1604" s="587">
        <f t="shared" si="240"/>
        <v>0</v>
      </c>
      <c r="AQ1604" s="1163">
        <v>53</v>
      </c>
      <c r="AR1604" s="1164"/>
      <c r="AS1604" s="1165"/>
      <c r="AT1604" s="1166"/>
      <c r="AU1604" s="587">
        <f t="shared" si="241"/>
        <v>0</v>
      </c>
      <c r="AW1604" s="1163">
        <v>53</v>
      </c>
      <c r="AX1604" s="1164"/>
      <c r="AY1604" s="1165"/>
      <c r="AZ1604" s="1166"/>
      <c r="BA1604" s="587">
        <f t="shared" si="242"/>
        <v>0</v>
      </c>
    </row>
    <row r="1605" spans="1:53" s="17" customFormat="1" ht="16.75" hidden="1" customHeight="1" outlineLevel="2">
      <c r="A1605" s="1163">
        <v>54</v>
      </c>
      <c r="B1605" s="1164"/>
      <c r="C1605" s="1165"/>
      <c r="D1605" s="1166"/>
      <c r="E1605" s="587">
        <f t="shared" si="234"/>
        <v>0</v>
      </c>
      <c r="G1605" s="1163">
        <v>54</v>
      </c>
      <c r="H1605" s="1164"/>
      <c r="I1605" s="1165"/>
      <c r="J1605" s="1166"/>
      <c r="K1605" s="587">
        <f t="shared" si="235"/>
        <v>0</v>
      </c>
      <c r="M1605" s="1163">
        <v>54</v>
      </c>
      <c r="N1605" s="1164"/>
      <c r="O1605" s="1165"/>
      <c r="P1605" s="1166"/>
      <c r="Q1605" s="587">
        <f t="shared" si="236"/>
        <v>0</v>
      </c>
      <c r="S1605" s="1163">
        <v>54</v>
      </c>
      <c r="T1605" s="1164"/>
      <c r="U1605" s="1165"/>
      <c r="V1605" s="1166"/>
      <c r="W1605" s="587">
        <f t="shared" si="237"/>
        <v>0</v>
      </c>
      <c r="Y1605" s="1163">
        <v>54</v>
      </c>
      <c r="Z1605" s="1164"/>
      <c r="AA1605" s="1165"/>
      <c r="AB1605" s="1166"/>
      <c r="AC1605" s="587">
        <f t="shared" si="238"/>
        <v>0</v>
      </c>
      <c r="AE1605" s="1163">
        <v>54</v>
      </c>
      <c r="AF1605" s="1164"/>
      <c r="AG1605" s="1165"/>
      <c r="AH1605" s="1166"/>
      <c r="AI1605" s="587">
        <f t="shared" si="239"/>
        <v>0</v>
      </c>
      <c r="AK1605" s="1163">
        <v>54</v>
      </c>
      <c r="AL1605" s="1164"/>
      <c r="AM1605" s="1165"/>
      <c r="AN1605" s="1166"/>
      <c r="AO1605" s="587">
        <f t="shared" si="240"/>
        <v>0</v>
      </c>
      <c r="AQ1605" s="1163">
        <v>54</v>
      </c>
      <c r="AR1605" s="1164"/>
      <c r="AS1605" s="1165"/>
      <c r="AT1605" s="1166"/>
      <c r="AU1605" s="587">
        <f t="shared" si="241"/>
        <v>0</v>
      </c>
      <c r="AW1605" s="1163">
        <v>54</v>
      </c>
      <c r="AX1605" s="1164"/>
      <c r="AY1605" s="1165"/>
      <c r="AZ1605" s="1166"/>
      <c r="BA1605" s="587">
        <f t="shared" si="242"/>
        <v>0</v>
      </c>
    </row>
    <row r="1606" spans="1:53" s="17" customFormat="1" ht="16.75" hidden="1" customHeight="1" outlineLevel="2">
      <c r="A1606" s="1163">
        <v>55</v>
      </c>
      <c r="B1606" s="1164"/>
      <c r="C1606" s="1165"/>
      <c r="D1606" s="1166"/>
      <c r="E1606" s="587">
        <f t="shared" si="234"/>
        <v>0</v>
      </c>
      <c r="G1606" s="1163">
        <v>55</v>
      </c>
      <c r="H1606" s="1164"/>
      <c r="I1606" s="1165"/>
      <c r="J1606" s="1166"/>
      <c r="K1606" s="587">
        <f t="shared" si="235"/>
        <v>0</v>
      </c>
      <c r="M1606" s="1163">
        <v>55</v>
      </c>
      <c r="N1606" s="1164"/>
      <c r="O1606" s="1165"/>
      <c r="P1606" s="1166"/>
      <c r="Q1606" s="587">
        <f t="shared" si="236"/>
        <v>0</v>
      </c>
      <c r="S1606" s="1163">
        <v>55</v>
      </c>
      <c r="T1606" s="1164"/>
      <c r="U1606" s="1165"/>
      <c r="V1606" s="1166"/>
      <c r="W1606" s="587">
        <f t="shared" si="237"/>
        <v>0</v>
      </c>
      <c r="Y1606" s="1163">
        <v>55</v>
      </c>
      <c r="Z1606" s="1164"/>
      <c r="AA1606" s="1165"/>
      <c r="AB1606" s="1166"/>
      <c r="AC1606" s="587">
        <f t="shared" si="238"/>
        <v>0</v>
      </c>
      <c r="AE1606" s="1163">
        <v>55</v>
      </c>
      <c r="AF1606" s="1164"/>
      <c r="AG1606" s="1165"/>
      <c r="AH1606" s="1166"/>
      <c r="AI1606" s="587">
        <f t="shared" si="239"/>
        <v>0</v>
      </c>
      <c r="AK1606" s="1163">
        <v>55</v>
      </c>
      <c r="AL1606" s="1164"/>
      <c r="AM1606" s="1165"/>
      <c r="AN1606" s="1166"/>
      <c r="AO1606" s="587">
        <f t="shared" si="240"/>
        <v>0</v>
      </c>
      <c r="AQ1606" s="1163">
        <v>55</v>
      </c>
      <c r="AR1606" s="1164"/>
      <c r="AS1606" s="1165"/>
      <c r="AT1606" s="1166"/>
      <c r="AU1606" s="587">
        <f t="shared" si="241"/>
        <v>0</v>
      </c>
      <c r="AW1606" s="1163">
        <v>55</v>
      </c>
      <c r="AX1606" s="1164"/>
      <c r="AY1606" s="1165"/>
      <c r="AZ1606" s="1166"/>
      <c r="BA1606" s="587">
        <f t="shared" si="242"/>
        <v>0</v>
      </c>
    </row>
    <row r="1607" spans="1:53" s="17" customFormat="1" ht="16.75" hidden="1" customHeight="1" outlineLevel="2">
      <c r="A1607" s="1163">
        <v>56</v>
      </c>
      <c r="B1607" s="1164"/>
      <c r="C1607" s="1165"/>
      <c r="D1607" s="1166"/>
      <c r="E1607" s="587">
        <f t="shared" si="234"/>
        <v>0</v>
      </c>
      <c r="G1607" s="1163">
        <v>56</v>
      </c>
      <c r="H1607" s="1164"/>
      <c r="I1607" s="1165"/>
      <c r="J1607" s="1166"/>
      <c r="K1607" s="587">
        <f t="shared" si="235"/>
        <v>0</v>
      </c>
      <c r="M1607" s="1163">
        <v>56</v>
      </c>
      <c r="N1607" s="1164"/>
      <c r="O1607" s="1165"/>
      <c r="P1607" s="1166"/>
      <c r="Q1607" s="587">
        <f t="shared" si="236"/>
        <v>0</v>
      </c>
      <c r="S1607" s="1163">
        <v>56</v>
      </c>
      <c r="T1607" s="1164"/>
      <c r="U1607" s="1165"/>
      <c r="V1607" s="1166"/>
      <c r="W1607" s="587">
        <f t="shared" si="237"/>
        <v>0</v>
      </c>
      <c r="Y1607" s="1163">
        <v>56</v>
      </c>
      <c r="Z1607" s="1164"/>
      <c r="AA1607" s="1165"/>
      <c r="AB1607" s="1166"/>
      <c r="AC1607" s="587">
        <f t="shared" si="238"/>
        <v>0</v>
      </c>
      <c r="AE1607" s="1163">
        <v>56</v>
      </c>
      <c r="AF1607" s="1164"/>
      <c r="AG1607" s="1165"/>
      <c r="AH1607" s="1166"/>
      <c r="AI1607" s="587">
        <f t="shared" si="239"/>
        <v>0</v>
      </c>
      <c r="AK1607" s="1163">
        <v>56</v>
      </c>
      <c r="AL1607" s="1164"/>
      <c r="AM1607" s="1165"/>
      <c r="AN1607" s="1166"/>
      <c r="AO1607" s="587">
        <f t="shared" si="240"/>
        <v>0</v>
      </c>
      <c r="AQ1607" s="1163">
        <v>56</v>
      </c>
      <c r="AR1607" s="1164"/>
      <c r="AS1607" s="1165"/>
      <c r="AT1607" s="1166"/>
      <c r="AU1607" s="587">
        <f t="shared" si="241"/>
        <v>0</v>
      </c>
      <c r="AW1607" s="1163">
        <v>56</v>
      </c>
      <c r="AX1607" s="1164"/>
      <c r="AY1607" s="1165"/>
      <c r="AZ1607" s="1166"/>
      <c r="BA1607" s="587">
        <f t="shared" si="242"/>
        <v>0</v>
      </c>
    </row>
    <row r="1608" spans="1:53" s="17" customFormat="1" ht="16.75" hidden="1" customHeight="1" outlineLevel="2">
      <c r="A1608" s="1163">
        <v>57</v>
      </c>
      <c r="B1608" s="1164"/>
      <c r="C1608" s="1165"/>
      <c r="D1608" s="1166"/>
      <c r="E1608" s="587">
        <f t="shared" si="234"/>
        <v>0</v>
      </c>
      <c r="G1608" s="1163">
        <v>57</v>
      </c>
      <c r="H1608" s="1164"/>
      <c r="I1608" s="1165"/>
      <c r="J1608" s="1166"/>
      <c r="K1608" s="587">
        <f t="shared" si="235"/>
        <v>0</v>
      </c>
      <c r="M1608" s="1163">
        <v>57</v>
      </c>
      <c r="N1608" s="1164"/>
      <c r="O1608" s="1165"/>
      <c r="P1608" s="1166"/>
      <c r="Q1608" s="587">
        <f t="shared" si="236"/>
        <v>0</v>
      </c>
      <c r="S1608" s="1163">
        <v>57</v>
      </c>
      <c r="T1608" s="1164"/>
      <c r="U1608" s="1165"/>
      <c r="V1608" s="1166"/>
      <c r="W1608" s="587">
        <f t="shared" si="237"/>
        <v>0</v>
      </c>
      <c r="Y1608" s="1163">
        <v>57</v>
      </c>
      <c r="Z1608" s="1164"/>
      <c r="AA1608" s="1165"/>
      <c r="AB1608" s="1166"/>
      <c r="AC1608" s="587">
        <f t="shared" si="238"/>
        <v>0</v>
      </c>
      <c r="AE1608" s="1163">
        <v>57</v>
      </c>
      <c r="AF1608" s="1164"/>
      <c r="AG1608" s="1165"/>
      <c r="AH1608" s="1166"/>
      <c r="AI1608" s="587">
        <f t="shared" si="239"/>
        <v>0</v>
      </c>
      <c r="AK1608" s="1163">
        <v>57</v>
      </c>
      <c r="AL1608" s="1164"/>
      <c r="AM1608" s="1165"/>
      <c r="AN1608" s="1166"/>
      <c r="AO1608" s="587">
        <f t="shared" si="240"/>
        <v>0</v>
      </c>
      <c r="AQ1608" s="1163">
        <v>57</v>
      </c>
      <c r="AR1608" s="1164"/>
      <c r="AS1608" s="1165"/>
      <c r="AT1608" s="1166"/>
      <c r="AU1608" s="587">
        <f t="shared" si="241"/>
        <v>0</v>
      </c>
      <c r="AW1608" s="1163">
        <v>57</v>
      </c>
      <c r="AX1608" s="1164"/>
      <c r="AY1608" s="1165"/>
      <c r="AZ1608" s="1166"/>
      <c r="BA1608" s="587">
        <f t="shared" si="242"/>
        <v>0</v>
      </c>
    </row>
    <row r="1609" spans="1:53" s="17" customFormat="1" ht="16.75" hidden="1" customHeight="1" outlineLevel="2">
      <c r="A1609" s="1163">
        <v>58</v>
      </c>
      <c r="B1609" s="1164"/>
      <c r="C1609" s="1165"/>
      <c r="D1609" s="1166"/>
      <c r="E1609" s="587">
        <f t="shared" si="234"/>
        <v>0</v>
      </c>
      <c r="G1609" s="1163">
        <v>58</v>
      </c>
      <c r="H1609" s="1164"/>
      <c r="I1609" s="1165"/>
      <c r="J1609" s="1166"/>
      <c r="K1609" s="587">
        <f t="shared" si="235"/>
        <v>0</v>
      </c>
      <c r="M1609" s="1163">
        <v>58</v>
      </c>
      <c r="N1609" s="1164"/>
      <c r="O1609" s="1165"/>
      <c r="P1609" s="1166"/>
      <c r="Q1609" s="587">
        <f t="shared" si="236"/>
        <v>0</v>
      </c>
      <c r="S1609" s="1163">
        <v>58</v>
      </c>
      <c r="T1609" s="1164"/>
      <c r="U1609" s="1165"/>
      <c r="V1609" s="1166"/>
      <c r="W1609" s="587">
        <f t="shared" si="237"/>
        <v>0</v>
      </c>
      <c r="Y1609" s="1163">
        <v>58</v>
      </c>
      <c r="Z1609" s="1164"/>
      <c r="AA1609" s="1165"/>
      <c r="AB1609" s="1166"/>
      <c r="AC1609" s="587">
        <f t="shared" si="238"/>
        <v>0</v>
      </c>
      <c r="AE1609" s="1163">
        <v>58</v>
      </c>
      <c r="AF1609" s="1164"/>
      <c r="AG1609" s="1165"/>
      <c r="AH1609" s="1166"/>
      <c r="AI1609" s="587">
        <f t="shared" si="239"/>
        <v>0</v>
      </c>
      <c r="AK1609" s="1163">
        <v>58</v>
      </c>
      <c r="AL1609" s="1164"/>
      <c r="AM1609" s="1165"/>
      <c r="AN1609" s="1166"/>
      <c r="AO1609" s="587">
        <f t="shared" si="240"/>
        <v>0</v>
      </c>
      <c r="AQ1609" s="1163">
        <v>58</v>
      </c>
      <c r="AR1609" s="1164"/>
      <c r="AS1609" s="1165"/>
      <c r="AT1609" s="1166"/>
      <c r="AU1609" s="587">
        <f t="shared" si="241"/>
        <v>0</v>
      </c>
      <c r="AW1609" s="1163">
        <v>58</v>
      </c>
      <c r="AX1609" s="1164"/>
      <c r="AY1609" s="1165"/>
      <c r="AZ1609" s="1166"/>
      <c r="BA1609" s="587">
        <f t="shared" si="242"/>
        <v>0</v>
      </c>
    </row>
    <row r="1610" spans="1:53" s="17" customFormat="1" ht="16.75" hidden="1" customHeight="1" outlineLevel="2">
      <c r="A1610" s="1163">
        <v>59</v>
      </c>
      <c r="B1610" s="1164"/>
      <c r="C1610" s="1165"/>
      <c r="D1610" s="1166"/>
      <c r="E1610" s="587">
        <f t="shared" si="234"/>
        <v>0</v>
      </c>
      <c r="G1610" s="1163">
        <v>59</v>
      </c>
      <c r="H1610" s="1164"/>
      <c r="I1610" s="1165"/>
      <c r="J1610" s="1166"/>
      <c r="K1610" s="587">
        <f t="shared" si="235"/>
        <v>0</v>
      </c>
      <c r="M1610" s="1163">
        <v>59</v>
      </c>
      <c r="N1610" s="1164"/>
      <c r="O1610" s="1165"/>
      <c r="P1610" s="1166"/>
      <c r="Q1610" s="587">
        <f t="shared" si="236"/>
        <v>0</v>
      </c>
      <c r="S1610" s="1163">
        <v>59</v>
      </c>
      <c r="T1610" s="1164"/>
      <c r="U1610" s="1165"/>
      <c r="V1610" s="1166"/>
      <c r="W1610" s="587">
        <f t="shared" si="237"/>
        <v>0</v>
      </c>
      <c r="Y1610" s="1163">
        <v>59</v>
      </c>
      <c r="Z1610" s="1164"/>
      <c r="AA1610" s="1165"/>
      <c r="AB1610" s="1166"/>
      <c r="AC1610" s="587">
        <f t="shared" si="238"/>
        <v>0</v>
      </c>
      <c r="AE1610" s="1163">
        <v>59</v>
      </c>
      <c r="AF1610" s="1164"/>
      <c r="AG1610" s="1165"/>
      <c r="AH1610" s="1166"/>
      <c r="AI1610" s="587">
        <f t="shared" si="239"/>
        <v>0</v>
      </c>
      <c r="AK1610" s="1163">
        <v>59</v>
      </c>
      <c r="AL1610" s="1164"/>
      <c r="AM1610" s="1165"/>
      <c r="AN1610" s="1166"/>
      <c r="AO1610" s="587">
        <f t="shared" si="240"/>
        <v>0</v>
      </c>
      <c r="AQ1610" s="1163">
        <v>59</v>
      </c>
      <c r="AR1610" s="1164"/>
      <c r="AS1610" s="1165"/>
      <c r="AT1610" s="1166"/>
      <c r="AU1610" s="587">
        <f t="shared" si="241"/>
        <v>0</v>
      </c>
      <c r="AW1610" s="1163">
        <v>59</v>
      </c>
      <c r="AX1610" s="1164"/>
      <c r="AY1610" s="1165"/>
      <c r="AZ1610" s="1166"/>
      <c r="BA1610" s="587">
        <f t="shared" si="242"/>
        <v>0</v>
      </c>
    </row>
    <row r="1611" spans="1:53" s="17" customFormat="1" ht="16.75" hidden="1" customHeight="1" outlineLevel="2">
      <c r="A1611" s="1163">
        <v>60</v>
      </c>
      <c r="B1611" s="1164"/>
      <c r="C1611" s="1165"/>
      <c r="D1611" s="1166"/>
      <c r="E1611" s="587">
        <f t="shared" si="234"/>
        <v>0</v>
      </c>
      <c r="G1611" s="1163">
        <v>60</v>
      </c>
      <c r="H1611" s="1164"/>
      <c r="I1611" s="1165"/>
      <c r="J1611" s="1166"/>
      <c r="K1611" s="587">
        <f t="shared" si="235"/>
        <v>0</v>
      </c>
      <c r="M1611" s="1163">
        <v>60</v>
      </c>
      <c r="N1611" s="1164"/>
      <c r="O1611" s="1165"/>
      <c r="P1611" s="1166"/>
      <c r="Q1611" s="587">
        <f t="shared" si="236"/>
        <v>0</v>
      </c>
      <c r="S1611" s="1163">
        <v>60</v>
      </c>
      <c r="T1611" s="1164"/>
      <c r="U1611" s="1165"/>
      <c r="V1611" s="1166"/>
      <c r="W1611" s="587">
        <f t="shared" si="237"/>
        <v>0</v>
      </c>
      <c r="Y1611" s="1163">
        <v>60</v>
      </c>
      <c r="Z1611" s="1164"/>
      <c r="AA1611" s="1165"/>
      <c r="AB1611" s="1166"/>
      <c r="AC1611" s="587">
        <f t="shared" si="238"/>
        <v>0</v>
      </c>
      <c r="AE1611" s="1163">
        <v>60</v>
      </c>
      <c r="AF1611" s="1164"/>
      <c r="AG1611" s="1165"/>
      <c r="AH1611" s="1166"/>
      <c r="AI1611" s="587">
        <f t="shared" si="239"/>
        <v>0</v>
      </c>
      <c r="AK1611" s="1163">
        <v>60</v>
      </c>
      <c r="AL1611" s="1164"/>
      <c r="AM1611" s="1165"/>
      <c r="AN1611" s="1166"/>
      <c r="AO1611" s="587">
        <f t="shared" si="240"/>
        <v>0</v>
      </c>
      <c r="AQ1611" s="1163">
        <v>60</v>
      </c>
      <c r="AR1611" s="1164"/>
      <c r="AS1611" s="1165"/>
      <c r="AT1611" s="1166"/>
      <c r="AU1611" s="587">
        <f t="shared" si="241"/>
        <v>0</v>
      </c>
      <c r="AW1611" s="1163">
        <v>60</v>
      </c>
      <c r="AX1611" s="1164"/>
      <c r="AY1611" s="1165"/>
      <c r="AZ1611" s="1166"/>
      <c r="BA1611" s="587">
        <f t="shared" si="242"/>
        <v>0</v>
      </c>
    </row>
    <row r="1612" spans="1:53" s="17" customFormat="1" ht="16.75" hidden="1" customHeight="1" outlineLevel="2">
      <c r="A1612" s="1163">
        <v>61</v>
      </c>
      <c r="B1612" s="1164"/>
      <c r="C1612" s="1165"/>
      <c r="D1612" s="1166"/>
      <c r="E1612" s="587">
        <f t="shared" si="234"/>
        <v>0</v>
      </c>
      <c r="G1612" s="1163">
        <v>61</v>
      </c>
      <c r="H1612" s="1164"/>
      <c r="I1612" s="1165"/>
      <c r="J1612" s="1166"/>
      <c r="K1612" s="587">
        <f t="shared" si="235"/>
        <v>0</v>
      </c>
      <c r="M1612" s="1163">
        <v>61</v>
      </c>
      <c r="N1612" s="1164"/>
      <c r="O1612" s="1165"/>
      <c r="P1612" s="1166"/>
      <c r="Q1612" s="587">
        <f t="shared" si="236"/>
        <v>0</v>
      </c>
      <c r="S1612" s="1163">
        <v>61</v>
      </c>
      <c r="T1612" s="1164"/>
      <c r="U1612" s="1165"/>
      <c r="V1612" s="1166"/>
      <c r="W1612" s="587">
        <f t="shared" si="237"/>
        <v>0</v>
      </c>
      <c r="Y1612" s="1163">
        <v>61</v>
      </c>
      <c r="Z1612" s="1164"/>
      <c r="AA1612" s="1165"/>
      <c r="AB1612" s="1166"/>
      <c r="AC1612" s="587">
        <f t="shared" si="238"/>
        <v>0</v>
      </c>
      <c r="AE1612" s="1163">
        <v>61</v>
      </c>
      <c r="AF1612" s="1164"/>
      <c r="AG1612" s="1165"/>
      <c r="AH1612" s="1166"/>
      <c r="AI1612" s="587">
        <f t="shared" si="239"/>
        <v>0</v>
      </c>
      <c r="AK1612" s="1163">
        <v>61</v>
      </c>
      <c r="AL1612" s="1164"/>
      <c r="AM1612" s="1165"/>
      <c r="AN1612" s="1166"/>
      <c r="AO1612" s="587">
        <f t="shared" si="240"/>
        <v>0</v>
      </c>
      <c r="AQ1612" s="1163">
        <v>61</v>
      </c>
      <c r="AR1612" s="1164"/>
      <c r="AS1612" s="1165"/>
      <c r="AT1612" s="1166"/>
      <c r="AU1612" s="587">
        <f t="shared" si="241"/>
        <v>0</v>
      </c>
      <c r="AW1612" s="1163">
        <v>61</v>
      </c>
      <c r="AX1612" s="1164"/>
      <c r="AY1612" s="1165"/>
      <c r="AZ1612" s="1166"/>
      <c r="BA1612" s="587">
        <f t="shared" si="242"/>
        <v>0</v>
      </c>
    </row>
    <row r="1613" spans="1:53" s="17" customFormat="1" ht="16.75" hidden="1" customHeight="1" outlineLevel="2">
      <c r="A1613" s="1163">
        <v>62</v>
      </c>
      <c r="B1613" s="1164"/>
      <c r="C1613" s="1165"/>
      <c r="D1613" s="1166"/>
      <c r="E1613" s="587">
        <f t="shared" si="234"/>
        <v>0</v>
      </c>
      <c r="G1613" s="1163">
        <v>62</v>
      </c>
      <c r="H1613" s="1164"/>
      <c r="I1613" s="1165"/>
      <c r="J1613" s="1166"/>
      <c r="K1613" s="587">
        <f t="shared" si="235"/>
        <v>0</v>
      </c>
      <c r="M1613" s="1163">
        <v>62</v>
      </c>
      <c r="N1613" s="1164"/>
      <c r="O1613" s="1165"/>
      <c r="P1613" s="1166"/>
      <c r="Q1613" s="587">
        <f t="shared" si="236"/>
        <v>0</v>
      </c>
      <c r="S1613" s="1163">
        <v>62</v>
      </c>
      <c r="T1613" s="1164"/>
      <c r="U1613" s="1165"/>
      <c r="V1613" s="1166"/>
      <c r="W1613" s="587">
        <f t="shared" si="237"/>
        <v>0</v>
      </c>
      <c r="Y1613" s="1163">
        <v>62</v>
      </c>
      <c r="Z1613" s="1164"/>
      <c r="AA1613" s="1165"/>
      <c r="AB1613" s="1166"/>
      <c r="AC1613" s="587">
        <f t="shared" si="238"/>
        <v>0</v>
      </c>
      <c r="AE1613" s="1163">
        <v>62</v>
      </c>
      <c r="AF1613" s="1164"/>
      <c r="AG1613" s="1165"/>
      <c r="AH1613" s="1166"/>
      <c r="AI1613" s="587">
        <f t="shared" si="239"/>
        <v>0</v>
      </c>
      <c r="AK1613" s="1163">
        <v>62</v>
      </c>
      <c r="AL1613" s="1164"/>
      <c r="AM1613" s="1165"/>
      <c r="AN1613" s="1166"/>
      <c r="AO1613" s="587">
        <f t="shared" si="240"/>
        <v>0</v>
      </c>
      <c r="AQ1613" s="1163">
        <v>62</v>
      </c>
      <c r="AR1613" s="1164"/>
      <c r="AS1613" s="1165"/>
      <c r="AT1613" s="1166"/>
      <c r="AU1613" s="587">
        <f t="shared" si="241"/>
        <v>0</v>
      </c>
      <c r="AW1613" s="1163">
        <v>62</v>
      </c>
      <c r="AX1613" s="1164"/>
      <c r="AY1613" s="1165"/>
      <c r="AZ1613" s="1166"/>
      <c r="BA1613" s="587">
        <f t="shared" si="242"/>
        <v>0</v>
      </c>
    </row>
    <row r="1614" spans="1:53" s="17" customFormat="1" ht="16.75" hidden="1" customHeight="1" outlineLevel="2">
      <c r="A1614" s="1163">
        <v>63</v>
      </c>
      <c r="B1614" s="1164"/>
      <c r="C1614" s="1165"/>
      <c r="D1614" s="1166"/>
      <c r="E1614" s="587">
        <f t="shared" si="234"/>
        <v>0</v>
      </c>
      <c r="G1614" s="1163">
        <v>63</v>
      </c>
      <c r="H1614" s="1164"/>
      <c r="I1614" s="1165"/>
      <c r="J1614" s="1166"/>
      <c r="K1614" s="587">
        <f t="shared" si="235"/>
        <v>0</v>
      </c>
      <c r="M1614" s="1163">
        <v>63</v>
      </c>
      <c r="N1614" s="1164"/>
      <c r="O1614" s="1165"/>
      <c r="P1614" s="1166"/>
      <c r="Q1614" s="587">
        <f t="shared" si="236"/>
        <v>0</v>
      </c>
      <c r="S1614" s="1163">
        <v>63</v>
      </c>
      <c r="T1614" s="1164"/>
      <c r="U1614" s="1165"/>
      <c r="V1614" s="1166"/>
      <c r="W1614" s="587">
        <f t="shared" si="237"/>
        <v>0</v>
      </c>
      <c r="Y1614" s="1163">
        <v>63</v>
      </c>
      <c r="Z1614" s="1164"/>
      <c r="AA1614" s="1165"/>
      <c r="AB1614" s="1166"/>
      <c r="AC1614" s="587">
        <f t="shared" si="238"/>
        <v>0</v>
      </c>
      <c r="AE1614" s="1163">
        <v>63</v>
      </c>
      <c r="AF1614" s="1164"/>
      <c r="AG1614" s="1165"/>
      <c r="AH1614" s="1166"/>
      <c r="AI1614" s="587">
        <f t="shared" si="239"/>
        <v>0</v>
      </c>
      <c r="AK1614" s="1163">
        <v>63</v>
      </c>
      <c r="AL1614" s="1164"/>
      <c r="AM1614" s="1165"/>
      <c r="AN1614" s="1166"/>
      <c r="AO1614" s="587">
        <f t="shared" si="240"/>
        <v>0</v>
      </c>
      <c r="AQ1614" s="1163">
        <v>63</v>
      </c>
      <c r="AR1614" s="1164"/>
      <c r="AS1614" s="1165"/>
      <c r="AT1614" s="1166"/>
      <c r="AU1614" s="587">
        <f t="shared" si="241"/>
        <v>0</v>
      </c>
      <c r="AW1614" s="1163">
        <v>63</v>
      </c>
      <c r="AX1614" s="1164"/>
      <c r="AY1614" s="1165"/>
      <c r="AZ1614" s="1166"/>
      <c r="BA1614" s="587">
        <f t="shared" si="242"/>
        <v>0</v>
      </c>
    </row>
    <row r="1615" spans="1:53" s="17" customFormat="1" ht="16.75" hidden="1" customHeight="1" outlineLevel="2">
      <c r="A1615" s="1163">
        <v>64</v>
      </c>
      <c r="B1615" s="1164"/>
      <c r="C1615" s="1165"/>
      <c r="D1615" s="1166"/>
      <c r="E1615" s="587">
        <f t="shared" si="234"/>
        <v>0</v>
      </c>
      <c r="G1615" s="1163">
        <v>64</v>
      </c>
      <c r="H1615" s="1164"/>
      <c r="I1615" s="1165"/>
      <c r="J1615" s="1166"/>
      <c r="K1615" s="587">
        <f t="shared" si="235"/>
        <v>0</v>
      </c>
      <c r="M1615" s="1163">
        <v>64</v>
      </c>
      <c r="N1615" s="1164"/>
      <c r="O1615" s="1165"/>
      <c r="P1615" s="1166"/>
      <c r="Q1615" s="587">
        <f t="shared" si="236"/>
        <v>0</v>
      </c>
      <c r="S1615" s="1163">
        <v>64</v>
      </c>
      <c r="T1615" s="1164"/>
      <c r="U1615" s="1165"/>
      <c r="V1615" s="1166"/>
      <c r="W1615" s="587">
        <f t="shared" si="237"/>
        <v>0</v>
      </c>
      <c r="Y1615" s="1163">
        <v>64</v>
      </c>
      <c r="Z1615" s="1164"/>
      <c r="AA1615" s="1165"/>
      <c r="AB1615" s="1166"/>
      <c r="AC1615" s="587">
        <f t="shared" si="238"/>
        <v>0</v>
      </c>
      <c r="AE1615" s="1163">
        <v>64</v>
      </c>
      <c r="AF1615" s="1164"/>
      <c r="AG1615" s="1165"/>
      <c r="AH1615" s="1166"/>
      <c r="AI1615" s="587">
        <f t="shared" si="239"/>
        <v>0</v>
      </c>
      <c r="AK1615" s="1163">
        <v>64</v>
      </c>
      <c r="AL1615" s="1164"/>
      <c r="AM1615" s="1165"/>
      <c r="AN1615" s="1166"/>
      <c r="AO1615" s="587">
        <f t="shared" si="240"/>
        <v>0</v>
      </c>
      <c r="AQ1615" s="1163">
        <v>64</v>
      </c>
      <c r="AR1615" s="1164"/>
      <c r="AS1615" s="1165"/>
      <c r="AT1615" s="1166"/>
      <c r="AU1615" s="587">
        <f t="shared" si="241"/>
        <v>0</v>
      </c>
      <c r="AW1615" s="1163">
        <v>64</v>
      </c>
      <c r="AX1615" s="1164"/>
      <c r="AY1615" s="1165"/>
      <c r="AZ1615" s="1166"/>
      <c r="BA1615" s="587">
        <f t="shared" si="242"/>
        <v>0</v>
      </c>
    </row>
    <row r="1616" spans="1:53" s="17" customFormat="1" ht="16.75" hidden="1" customHeight="1" outlineLevel="2">
      <c r="A1616" s="1163">
        <v>65</v>
      </c>
      <c r="B1616" s="1164"/>
      <c r="C1616" s="1165"/>
      <c r="D1616" s="1166"/>
      <c r="E1616" s="587">
        <f t="shared" si="234"/>
        <v>0</v>
      </c>
      <c r="G1616" s="1163">
        <v>65</v>
      </c>
      <c r="H1616" s="1164"/>
      <c r="I1616" s="1165"/>
      <c r="J1616" s="1166"/>
      <c r="K1616" s="587">
        <f t="shared" si="235"/>
        <v>0</v>
      </c>
      <c r="M1616" s="1163">
        <v>65</v>
      </c>
      <c r="N1616" s="1164"/>
      <c r="O1616" s="1165"/>
      <c r="P1616" s="1166"/>
      <c r="Q1616" s="587">
        <f t="shared" si="236"/>
        <v>0</v>
      </c>
      <c r="S1616" s="1163">
        <v>65</v>
      </c>
      <c r="T1616" s="1164"/>
      <c r="U1616" s="1165"/>
      <c r="V1616" s="1166"/>
      <c r="W1616" s="587">
        <f t="shared" si="237"/>
        <v>0</v>
      </c>
      <c r="Y1616" s="1163">
        <v>65</v>
      </c>
      <c r="Z1616" s="1164"/>
      <c r="AA1616" s="1165"/>
      <c r="AB1616" s="1166"/>
      <c r="AC1616" s="587">
        <f t="shared" si="238"/>
        <v>0</v>
      </c>
      <c r="AE1616" s="1163">
        <v>65</v>
      </c>
      <c r="AF1616" s="1164"/>
      <c r="AG1616" s="1165"/>
      <c r="AH1616" s="1166"/>
      <c r="AI1616" s="587">
        <f t="shared" si="239"/>
        <v>0</v>
      </c>
      <c r="AK1616" s="1163">
        <v>65</v>
      </c>
      <c r="AL1616" s="1164"/>
      <c r="AM1616" s="1165"/>
      <c r="AN1616" s="1166"/>
      <c r="AO1616" s="587">
        <f t="shared" si="240"/>
        <v>0</v>
      </c>
      <c r="AQ1616" s="1163">
        <v>65</v>
      </c>
      <c r="AR1616" s="1164"/>
      <c r="AS1616" s="1165"/>
      <c r="AT1616" s="1166"/>
      <c r="AU1616" s="587">
        <f t="shared" si="241"/>
        <v>0</v>
      </c>
      <c r="AW1616" s="1163">
        <v>65</v>
      </c>
      <c r="AX1616" s="1164"/>
      <c r="AY1616" s="1165"/>
      <c r="AZ1616" s="1166"/>
      <c r="BA1616" s="587">
        <f t="shared" si="242"/>
        <v>0</v>
      </c>
    </row>
    <row r="1617" spans="1:53" s="17" customFormat="1" ht="16.75" hidden="1" customHeight="1" outlineLevel="2">
      <c r="A1617" s="1163">
        <v>66</v>
      </c>
      <c r="B1617" s="1164"/>
      <c r="C1617" s="1165"/>
      <c r="D1617" s="1166"/>
      <c r="E1617" s="587">
        <f t="shared" ref="E1617:E1680" si="243">IF(AND(C1617&gt;=D$1545,C1617&lt;=D$1544),1,0)</f>
        <v>0</v>
      </c>
      <c r="G1617" s="1163">
        <v>66</v>
      </c>
      <c r="H1617" s="1164"/>
      <c r="I1617" s="1165"/>
      <c r="J1617" s="1166"/>
      <c r="K1617" s="587">
        <f t="shared" ref="K1617:K1680" si="244">IF(AND(I1617&gt;=J$1545,I1617&lt;=J$1544),1,0)</f>
        <v>0</v>
      </c>
      <c r="M1617" s="1163">
        <v>66</v>
      </c>
      <c r="N1617" s="1164"/>
      <c r="O1617" s="1165"/>
      <c r="P1617" s="1166"/>
      <c r="Q1617" s="587">
        <f t="shared" ref="Q1617:Q1680" si="245">IF(AND(O1617&gt;=P$1545,O1617&lt;=P$1544),1,0)</f>
        <v>0</v>
      </c>
      <c r="S1617" s="1163">
        <v>66</v>
      </c>
      <c r="T1617" s="1164"/>
      <c r="U1617" s="1165"/>
      <c r="V1617" s="1166"/>
      <c r="W1617" s="587">
        <f t="shared" ref="W1617:W1680" si="246">IF(AND(U1617&gt;=V$1545,U1617&lt;=V$1544),1,0)</f>
        <v>0</v>
      </c>
      <c r="Y1617" s="1163">
        <v>66</v>
      </c>
      <c r="Z1617" s="1164"/>
      <c r="AA1617" s="1165"/>
      <c r="AB1617" s="1166"/>
      <c r="AC1617" s="587">
        <f t="shared" ref="AC1617:AC1680" si="247">IF(AND(AA1617&gt;=AB$1545,AA1617&lt;=AB$1544),1,0)</f>
        <v>0</v>
      </c>
      <c r="AE1617" s="1163">
        <v>66</v>
      </c>
      <c r="AF1617" s="1164"/>
      <c r="AG1617" s="1165"/>
      <c r="AH1617" s="1166"/>
      <c r="AI1617" s="587">
        <f t="shared" ref="AI1617:AI1680" si="248">IF(AND(AG1617&gt;=AH$1545,AG1617&lt;=AH$1544),1,0)</f>
        <v>0</v>
      </c>
      <c r="AK1617" s="1163">
        <v>66</v>
      </c>
      <c r="AL1617" s="1164"/>
      <c r="AM1617" s="1165"/>
      <c r="AN1617" s="1166"/>
      <c r="AO1617" s="587">
        <f t="shared" ref="AO1617:AO1680" si="249">IF(AND(AM1617&gt;=AN$1545,AM1617&lt;=AN$1544),1,0)</f>
        <v>0</v>
      </c>
      <c r="AQ1617" s="1163">
        <v>66</v>
      </c>
      <c r="AR1617" s="1164"/>
      <c r="AS1617" s="1165"/>
      <c r="AT1617" s="1166"/>
      <c r="AU1617" s="587">
        <f t="shared" ref="AU1617:AU1680" si="250">IF(AND(AS1617&gt;=AT$1545,AS1617&lt;=AT$1544),1,0)</f>
        <v>0</v>
      </c>
      <c r="AW1617" s="1163">
        <v>66</v>
      </c>
      <c r="AX1617" s="1164"/>
      <c r="AY1617" s="1165"/>
      <c r="AZ1617" s="1166"/>
      <c r="BA1617" s="587">
        <f t="shared" ref="BA1617:BA1680" si="251">IF(AND(AY1617&gt;=AZ$1545,AY1617&lt;=AZ$1544),1,0)</f>
        <v>0</v>
      </c>
    </row>
    <row r="1618" spans="1:53" s="17" customFormat="1" ht="16.75" hidden="1" customHeight="1" outlineLevel="2">
      <c r="A1618" s="1163">
        <v>67</v>
      </c>
      <c r="B1618" s="1164"/>
      <c r="C1618" s="1165"/>
      <c r="D1618" s="1166"/>
      <c r="E1618" s="587">
        <f t="shared" si="243"/>
        <v>0</v>
      </c>
      <c r="G1618" s="1163">
        <v>67</v>
      </c>
      <c r="H1618" s="1164"/>
      <c r="I1618" s="1165"/>
      <c r="J1618" s="1166"/>
      <c r="K1618" s="587">
        <f t="shared" si="244"/>
        <v>0</v>
      </c>
      <c r="M1618" s="1163">
        <v>67</v>
      </c>
      <c r="N1618" s="1164"/>
      <c r="O1618" s="1165"/>
      <c r="P1618" s="1166"/>
      <c r="Q1618" s="587">
        <f t="shared" si="245"/>
        <v>0</v>
      </c>
      <c r="S1618" s="1163">
        <v>67</v>
      </c>
      <c r="T1618" s="1164"/>
      <c r="U1618" s="1165"/>
      <c r="V1618" s="1166"/>
      <c r="W1618" s="587">
        <f t="shared" si="246"/>
        <v>0</v>
      </c>
      <c r="Y1618" s="1163">
        <v>67</v>
      </c>
      <c r="Z1618" s="1164"/>
      <c r="AA1618" s="1165"/>
      <c r="AB1618" s="1166"/>
      <c r="AC1618" s="587">
        <f t="shared" si="247"/>
        <v>0</v>
      </c>
      <c r="AE1618" s="1163">
        <v>67</v>
      </c>
      <c r="AF1618" s="1164"/>
      <c r="AG1618" s="1165"/>
      <c r="AH1618" s="1166"/>
      <c r="AI1618" s="587">
        <f t="shared" si="248"/>
        <v>0</v>
      </c>
      <c r="AK1618" s="1163">
        <v>67</v>
      </c>
      <c r="AL1618" s="1164"/>
      <c r="AM1618" s="1165"/>
      <c r="AN1618" s="1166"/>
      <c r="AO1618" s="587">
        <f t="shared" si="249"/>
        <v>0</v>
      </c>
      <c r="AQ1618" s="1163">
        <v>67</v>
      </c>
      <c r="AR1618" s="1164"/>
      <c r="AS1618" s="1165"/>
      <c r="AT1618" s="1166"/>
      <c r="AU1618" s="587">
        <f t="shared" si="250"/>
        <v>0</v>
      </c>
      <c r="AW1618" s="1163">
        <v>67</v>
      </c>
      <c r="AX1618" s="1164"/>
      <c r="AY1618" s="1165"/>
      <c r="AZ1618" s="1166"/>
      <c r="BA1618" s="587">
        <f t="shared" si="251"/>
        <v>0</v>
      </c>
    </row>
    <row r="1619" spans="1:53" s="17" customFormat="1" ht="16.75" hidden="1" customHeight="1" outlineLevel="2">
      <c r="A1619" s="1163">
        <v>68</v>
      </c>
      <c r="B1619" s="1164"/>
      <c r="C1619" s="1165"/>
      <c r="D1619" s="1166"/>
      <c r="E1619" s="587">
        <f t="shared" si="243"/>
        <v>0</v>
      </c>
      <c r="G1619" s="1163">
        <v>68</v>
      </c>
      <c r="H1619" s="1164"/>
      <c r="I1619" s="1165"/>
      <c r="J1619" s="1166"/>
      <c r="K1619" s="587">
        <f t="shared" si="244"/>
        <v>0</v>
      </c>
      <c r="M1619" s="1163">
        <v>68</v>
      </c>
      <c r="N1619" s="1164"/>
      <c r="O1619" s="1165"/>
      <c r="P1619" s="1166"/>
      <c r="Q1619" s="587">
        <f t="shared" si="245"/>
        <v>0</v>
      </c>
      <c r="S1619" s="1163">
        <v>68</v>
      </c>
      <c r="T1619" s="1164"/>
      <c r="U1619" s="1165"/>
      <c r="V1619" s="1166"/>
      <c r="W1619" s="587">
        <f t="shared" si="246"/>
        <v>0</v>
      </c>
      <c r="Y1619" s="1163">
        <v>68</v>
      </c>
      <c r="Z1619" s="1164"/>
      <c r="AA1619" s="1165"/>
      <c r="AB1619" s="1166"/>
      <c r="AC1619" s="587">
        <f t="shared" si="247"/>
        <v>0</v>
      </c>
      <c r="AE1619" s="1163">
        <v>68</v>
      </c>
      <c r="AF1619" s="1164"/>
      <c r="AG1619" s="1165"/>
      <c r="AH1619" s="1166"/>
      <c r="AI1619" s="587">
        <f t="shared" si="248"/>
        <v>0</v>
      </c>
      <c r="AK1619" s="1163">
        <v>68</v>
      </c>
      <c r="AL1619" s="1164"/>
      <c r="AM1619" s="1165"/>
      <c r="AN1619" s="1166"/>
      <c r="AO1619" s="587">
        <f t="shared" si="249"/>
        <v>0</v>
      </c>
      <c r="AQ1619" s="1163">
        <v>68</v>
      </c>
      <c r="AR1619" s="1164"/>
      <c r="AS1619" s="1165"/>
      <c r="AT1619" s="1166"/>
      <c r="AU1619" s="587">
        <f t="shared" si="250"/>
        <v>0</v>
      </c>
      <c r="AW1619" s="1163">
        <v>68</v>
      </c>
      <c r="AX1619" s="1164"/>
      <c r="AY1619" s="1165"/>
      <c r="AZ1619" s="1166"/>
      <c r="BA1619" s="587">
        <f t="shared" si="251"/>
        <v>0</v>
      </c>
    </row>
    <row r="1620" spans="1:53" s="17" customFormat="1" ht="16.75" hidden="1" customHeight="1" outlineLevel="2">
      <c r="A1620" s="1163">
        <v>69</v>
      </c>
      <c r="B1620" s="1164"/>
      <c r="C1620" s="1165"/>
      <c r="D1620" s="1166"/>
      <c r="E1620" s="587">
        <f t="shared" si="243"/>
        <v>0</v>
      </c>
      <c r="G1620" s="1163">
        <v>69</v>
      </c>
      <c r="H1620" s="1164"/>
      <c r="I1620" s="1165"/>
      <c r="J1620" s="1166"/>
      <c r="K1620" s="587">
        <f t="shared" si="244"/>
        <v>0</v>
      </c>
      <c r="M1620" s="1163">
        <v>69</v>
      </c>
      <c r="N1620" s="1164"/>
      <c r="O1620" s="1165"/>
      <c r="P1620" s="1166"/>
      <c r="Q1620" s="587">
        <f t="shared" si="245"/>
        <v>0</v>
      </c>
      <c r="S1620" s="1163">
        <v>69</v>
      </c>
      <c r="T1620" s="1164"/>
      <c r="U1620" s="1165"/>
      <c r="V1620" s="1166"/>
      <c r="W1620" s="587">
        <f t="shared" si="246"/>
        <v>0</v>
      </c>
      <c r="Y1620" s="1163">
        <v>69</v>
      </c>
      <c r="Z1620" s="1164"/>
      <c r="AA1620" s="1165"/>
      <c r="AB1620" s="1166"/>
      <c r="AC1620" s="587">
        <f t="shared" si="247"/>
        <v>0</v>
      </c>
      <c r="AE1620" s="1163">
        <v>69</v>
      </c>
      <c r="AF1620" s="1164"/>
      <c r="AG1620" s="1165"/>
      <c r="AH1620" s="1166"/>
      <c r="AI1620" s="587">
        <f t="shared" si="248"/>
        <v>0</v>
      </c>
      <c r="AK1620" s="1163">
        <v>69</v>
      </c>
      <c r="AL1620" s="1164"/>
      <c r="AM1620" s="1165"/>
      <c r="AN1620" s="1166"/>
      <c r="AO1620" s="587">
        <f t="shared" si="249"/>
        <v>0</v>
      </c>
      <c r="AQ1620" s="1163">
        <v>69</v>
      </c>
      <c r="AR1620" s="1164"/>
      <c r="AS1620" s="1165"/>
      <c r="AT1620" s="1166"/>
      <c r="AU1620" s="587">
        <f t="shared" si="250"/>
        <v>0</v>
      </c>
      <c r="AW1620" s="1163">
        <v>69</v>
      </c>
      <c r="AX1620" s="1164"/>
      <c r="AY1620" s="1165"/>
      <c r="AZ1620" s="1166"/>
      <c r="BA1620" s="587">
        <f t="shared" si="251"/>
        <v>0</v>
      </c>
    </row>
    <row r="1621" spans="1:53" s="17" customFormat="1" ht="16.75" hidden="1" customHeight="1" outlineLevel="2">
      <c r="A1621" s="1163">
        <v>70</v>
      </c>
      <c r="B1621" s="1164"/>
      <c r="C1621" s="1165"/>
      <c r="D1621" s="1166"/>
      <c r="E1621" s="587">
        <f t="shared" si="243"/>
        <v>0</v>
      </c>
      <c r="G1621" s="1163">
        <v>70</v>
      </c>
      <c r="H1621" s="1164"/>
      <c r="I1621" s="1165"/>
      <c r="J1621" s="1166"/>
      <c r="K1621" s="587">
        <f t="shared" si="244"/>
        <v>0</v>
      </c>
      <c r="M1621" s="1163">
        <v>70</v>
      </c>
      <c r="N1621" s="1164"/>
      <c r="O1621" s="1165"/>
      <c r="P1621" s="1166"/>
      <c r="Q1621" s="587">
        <f t="shared" si="245"/>
        <v>0</v>
      </c>
      <c r="S1621" s="1163">
        <v>70</v>
      </c>
      <c r="T1621" s="1164"/>
      <c r="U1621" s="1165"/>
      <c r="V1621" s="1166"/>
      <c r="W1621" s="587">
        <f t="shared" si="246"/>
        <v>0</v>
      </c>
      <c r="Y1621" s="1163">
        <v>70</v>
      </c>
      <c r="Z1621" s="1164"/>
      <c r="AA1621" s="1165"/>
      <c r="AB1621" s="1166"/>
      <c r="AC1621" s="587">
        <f t="shared" si="247"/>
        <v>0</v>
      </c>
      <c r="AE1621" s="1163">
        <v>70</v>
      </c>
      <c r="AF1621" s="1164"/>
      <c r="AG1621" s="1165"/>
      <c r="AH1621" s="1166"/>
      <c r="AI1621" s="587">
        <f t="shared" si="248"/>
        <v>0</v>
      </c>
      <c r="AK1621" s="1163">
        <v>70</v>
      </c>
      <c r="AL1621" s="1164"/>
      <c r="AM1621" s="1165"/>
      <c r="AN1621" s="1166"/>
      <c r="AO1621" s="587">
        <f t="shared" si="249"/>
        <v>0</v>
      </c>
      <c r="AQ1621" s="1163">
        <v>70</v>
      </c>
      <c r="AR1621" s="1164"/>
      <c r="AS1621" s="1165"/>
      <c r="AT1621" s="1166"/>
      <c r="AU1621" s="587">
        <f t="shared" si="250"/>
        <v>0</v>
      </c>
      <c r="AW1621" s="1163">
        <v>70</v>
      </c>
      <c r="AX1621" s="1164"/>
      <c r="AY1621" s="1165"/>
      <c r="AZ1621" s="1166"/>
      <c r="BA1621" s="587">
        <f t="shared" si="251"/>
        <v>0</v>
      </c>
    </row>
    <row r="1622" spans="1:53" s="17" customFormat="1" ht="16.75" hidden="1" customHeight="1" outlineLevel="2">
      <c r="A1622" s="1163">
        <v>71</v>
      </c>
      <c r="B1622" s="1164"/>
      <c r="C1622" s="1165"/>
      <c r="D1622" s="1166"/>
      <c r="E1622" s="587">
        <f t="shared" si="243"/>
        <v>0</v>
      </c>
      <c r="G1622" s="1163">
        <v>71</v>
      </c>
      <c r="H1622" s="1164"/>
      <c r="I1622" s="1165"/>
      <c r="J1622" s="1166"/>
      <c r="K1622" s="587">
        <f t="shared" si="244"/>
        <v>0</v>
      </c>
      <c r="M1622" s="1163">
        <v>71</v>
      </c>
      <c r="N1622" s="1164"/>
      <c r="O1622" s="1165"/>
      <c r="P1622" s="1166"/>
      <c r="Q1622" s="587">
        <f t="shared" si="245"/>
        <v>0</v>
      </c>
      <c r="S1622" s="1163">
        <v>71</v>
      </c>
      <c r="T1622" s="1164"/>
      <c r="U1622" s="1165"/>
      <c r="V1622" s="1166"/>
      <c r="W1622" s="587">
        <f t="shared" si="246"/>
        <v>0</v>
      </c>
      <c r="Y1622" s="1163">
        <v>71</v>
      </c>
      <c r="Z1622" s="1164"/>
      <c r="AA1622" s="1165"/>
      <c r="AB1622" s="1166"/>
      <c r="AC1622" s="587">
        <f t="shared" si="247"/>
        <v>0</v>
      </c>
      <c r="AE1622" s="1163">
        <v>71</v>
      </c>
      <c r="AF1622" s="1164"/>
      <c r="AG1622" s="1165"/>
      <c r="AH1622" s="1166"/>
      <c r="AI1622" s="587">
        <f t="shared" si="248"/>
        <v>0</v>
      </c>
      <c r="AK1622" s="1163">
        <v>71</v>
      </c>
      <c r="AL1622" s="1164"/>
      <c r="AM1622" s="1165"/>
      <c r="AN1622" s="1166"/>
      <c r="AO1622" s="587">
        <f t="shared" si="249"/>
        <v>0</v>
      </c>
      <c r="AQ1622" s="1163">
        <v>71</v>
      </c>
      <c r="AR1622" s="1164"/>
      <c r="AS1622" s="1165"/>
      <c r="AT1622" s="1166"/>
      <c r="AU1622" s="587">
        <f t="shared" si="250"/>
        <v>0</v>
      </c>
      <c r="AW1622" s="1163">
        <v>71</v>
      </c>
      <c r="AX1622" s="1164"/>
      <c r="AY1622" s="1165"/>
      <c r="AZ1622" s="1166"/>
      <c r="BA1622" s="587">
        <f t="shared" si="251"/>
        <v>0</v>
      </c>
    </row>
    <row r="1623" spans="1:53" s="17" customFormat="1" ht="16.75" hidden="1" customHeight="1" outlineLevel="2">
      <c r="A1623" s="1163">
        <v>72</v>
      </c>
      <c r="B1623" s="1164"/>
      <c r="C1623" s="1165"/>
      <c r="D1623" s="1166"/>
      <c r="E1623" s="587">
        <f t="shared" si="243"/>
        <v>0</v>
      </c>
      <c r="G1623" s="1163">
        <v>72</v>
      </c>
      <c r="H1623" s="1164"/>
      <c r="I1623" s="1165"/>
      <c r="J1623" s="1166"/>
      <c r="K1623" s="587">
        <f t="shared" si="244"/>
        <v>0</v>
      </c>
      <c r="M1623" s="1163">
        <v>72</v>
      </c>
      <c r="N1623" s="1164"/>
      <c r="O1623" s="1165"/>
      <c r="P1623" s="1166"/>
      <c r="Q1623" s="587">
        <f t="shared" si="245"/>
        <v>0</v>
      </c>
      <c r="S1623" s="1163">
        <v>72</v>
      </c>
      <c r="T1623" s="1164"/>
      <c r="U1623" s="1165"/>
      <c r="V1623" s="1166"/>
      <c r="W1623" s="587">
        <f t="shared" si="246"/>
        <v>0</v>
      </c>
      <c r="Y1623" s="1163">
        <v>72</v>
      </c>
      <c r="Z1623" s="1164"/>
      <c r="AA1623" s="1165"/>
      <c r="AB1623" s="1166"/>
      <c r="AC1623" s="587">
        <f t="shared" si="247"/>
        <v>0</v>
      </c>
      <c r="AE1623" s="1163">
        <v>72</v>
      </c>
      <c r="AF1623" s="1164"/>
      <c r="AG1623" s="1165"/>
      <c r="AH1623" s="1166"/>
      <c r="AI1623" s="587">
        <f t="shared" si="248"/>
        <v>0</v>
      </c>
      <c r="AK1623" s="1163">
        <v>72</v>
      </c>
      <c r="AL1623" s="1164"/>
      <c r="AM1623" s="1165"/>
      <c r="AN1623" s="1166"/>
      <c r="AO1623" s="587">
        <f t="shared" si="249"/>
        <v>0</v>
      </c>
      <c r="AQ1623" s="1163">
        <v>72</v>
      </c>
      <c r="AR1623" s="1164"/>
      <c r="AS1623" s="1165"/>
      <c r="AT1623" s="1166"/>
      <c r="AU1623" s="587">
        <f t="shared" si="250"/>
        <v>0</v>
      </c>
      <c r="AW1623" s="1163">
        <v>72</v>
      </c>
      <c r="AX1623" s="1164"/>
      <c r="AY1623" s="1165"/>
      <c r="AZ1623" s="1166"/>
      <c r="BA1623" s="587">
        <f t="shared" si="251"/>
        <v>0</v>
      </c>
    </row>
    <row r="1624" spans="1:53" s="17" customFormat="1" ht="16.75" hidden="1" customHeight="1" outlineLevel="2">
      <c r="A1624" s="1163">
        <v>73</v>
      </c>
      <c r="B1624" s="1164"/>
      <c r="C1624" s="1165"/>
      <c r="D1624" s="1166"/>
      <c r="E1624" s="587">
        <f t="shared" si="243"/>
        <v>0</v>
      </c>
      <c r="G1624" s="1163">
        <v>73</v>
      </c>
      <c r="H1624" s="1164"/>
      <c r="I1624" s="1165"/>
      <c r="J1624" s="1166"/>
      <c r="K1624" s="587">
        <f t="shared" si="244"/>
        <v>0</v>
      </c>
      <c r="M1624" s="1163">
        <v>73</v>
      </c>
      <c r="N1624" s="1164"/>
      <c r="O1624" s="1165"/>
      <c r="P1624" s="1166"/>
      <c r="Q1624" s="587">
        <f t="shared" si="245"/>
        <v>0</v>
      </c>
      <c r="S1624" s="1163">
        <v>73</v>
      </c>
      <c r="T1624" s="1164"/>
      <c r="U1624" s="1165"/>
      <c r="V1624" s="1166"/>
      <c r="W1624" s="587">
        <f t="shared" si="246"/>
        <v>0</v>
      </c>
      <c r="Y1624" s="1163">
        <v>73</v>
      </c>
      <c r="Z1624" s="1164"/>
      <c r="AA1624" s="1165"/>
      <c r="AB1624" s="1166"/>
      <c r="AC1624" s="587">
        <f t="shared" si="247"/>
        <v>0</v>
      </c>
      <c r="AE1624" s="1163">
        <v>73</v>
      </c>
      <c r="AF1624" s="1164"/>
      <c r="AG1624" s="1165"/>
      <c r="AH1624" s="1166"/>
      <c r="AI1624" s="587">
        <f t="shared" si="248"/>
        <v>0</v>
      </c>
      <c r="AK1624" s="1163">
        <v>73</v>
      </c>
      <c r="AL1624" s="1164"/>
      <c r="AM1624" s="1165"/>
      <c r="AN1624" s="1166"/>
      <c r="AO1624" s="587">
        <f t="shared" si="249"/>
        <v>0</v>
      </c>
      <c r="AQ1624" s="1163">
        <v>73</v>
      </c>
      <c r="AR1624" s="1164"/>
      <c r="AS1624" s="1165"/>
      <c r="AT1624" s="1166"/>
      <c r="AU1624" s="587">
        <f t="shared" si="250"/>
        <v>0</v>
      </c>
      <c r="AW1624" s="1163">
        <v>73</v>
      </c>
      <c r="AX1624" s="1164"/>
      <c r="AY1624" s="1165"/>
      <c r="AZ1624" s="1166"/>
      <c r="BA1624" s="587">
        <f t="shared" si="251"/>
        <v>0</v>
      </c>
    </row>
    <row r="1625" spans="1:53" s="17" customFormat="1" ht="16.75" hidden="1" customHeight="1" outlineLevel="2">
      <c r="A1625" s="1163">
        <v>74</v>
      </c>
      <c r="B1625" s="1164"/>
      <c r="C1625" s="1165"/>
      <c r="D1625" s="1166"/>
      <c r="E1625" s="587">
        <f t="shared" si="243"/>
        <v>0</v>
      </c>
      <c r="G1625" s="1163">
        <v>74</v>
      </c>
      <c r="H1625" s="1164"/>
      <c r="I1625" s="1165"/>
      <c r="J1625" s="1166"/>
      <c r="K1625" s="587">
        <f t="shared" si="244"/>
        <v>0</v>
      </c>
      <c r="M1625" s="1163">
        <v>74</v>
      </c>
      <c r="N1625" s="1164"/>
      <c r="O1625" s="1165"/>
      <c r="P1625" s="1166"/>
      <c r="Q1625" s="587">
        <f t="shared" si="245"/>
        <v>0</v>
      </c>
      <c r="S1625" s="1163">
        <v>74</v>
      </c>
      <c r="T1625" s="1164"/>
      <c r="U1625" s="1165"/>
      <c r="V1625" s="1166"/>
      <c r="W1625" s="587">
        <f t="shared" si="246"/>
        <v>0</v>
      </c>
      <c r="Y1625" s="1163">
        <v>74</v>
      </c>
      <c r="Z1625" s="1164"/>
      <c r="AA1625" s="1165"/>
      <c r="AB1625" s="1166"/>
      <c r="AC1625" s="587">
        <f t="shared" si="247"/>
        <v>0</v>
      </c>
      <c r="AE1625" s="1163">
        <v>74</v>
      </c>
      <c r="AF1625" s="1164"/>
      <c r="AG1625" s="1165"/>
      <c r="AH1625" s="1166"/>
      <c r="AI1625" s="587">
        <f t="shared" si="248"/>
        <v>0</v>
      </c>
      <c r="AK1625" s="1163">
        <v>74</v>
      </c>
      <c r="AL1625" s="1164"/>
      <c r="AM1625" s="1165"/>
      <c r="AN1625" s="1166"/>
      <c r="AO1625" s="587">
        <f t="shared" si="249"/>
        <v>0</v>
      </c>
      <c r="AQ1625" s="1163">
        <v>74</v>
      </c>
      <c r="AR1625" s="1164"/>
      <c r="AS1625" s="1165"/>
      <c r="AT1625" s="1166"/>
      <c r="AU1625" s="587">
        <f t="shared" si="250"/>
        <v>0</v>
      </c>
      <c r="AW1625" s="1163">
        <v>74</v>
      </c>
      <c r="AX1625" s="1164"/>
      <c r="AY1625" s="1165"/>
      <c r="AZ1625" s="1166"/>
      <c r="BA1625" s="587">
        <f t="shared" si="251"/>
        <v>0</v>
      </c>
    </row>
    <row r="1626" spans="1:53" s="17" customFormat="1" ht="16.75" hidden="1" customHeight="1" outlineLevel="2">
      <c r="A1626" s="1163">
        <v>75</v>
      </c>
      <c r="B1626" s="1164"/>
      <c r="C1626" s="1165"/>
      <c r="D1626" s="1166"/>
      <c r="E1626" s="587">
        <f t="shared" si="243"/>
        <v>0</v>
      </c>
      <c r="G1626" s="1163">
        <v>75</v>
      </c>
      <c r="H1626" s="1164"/>
      <c r="I1626" s="1165"/>
      <c r="J1626" s="1166"/>
      <c r="K1626" s="587">
        <f t="shared" si="244"/>
        <v>0</v>
      </c>
      <c r="M1626" s="1163">
        <v>75</v>
      </c>
      <c r="N1626" s="1164"/>
      <c r="O1626" s="1165"/>
      <c r="P1626" s="1166"/>
      <c r="Q1626" s="587">
        <f t="shared" si="245"/>
        <v>0</v>
      </c>
      <c r="S1626" s="1163">
        <v>75</v>
      </c>
      <c r="T1626" s="1164"/>
      <c r="U1626" s="1165"/>
      <c r="V1626" s="1166"/>
      <c r="W1626" s="587">
        <f t="shared" si="246"/>
        <v>0</v>
      </c>
      <c r="Y1626" s="1163">
        <v>75</v>
      </c>
      <c r="Z1626" s="1164"/>
      <c r="AA1626" s="1165"/>
      <c r="AB1626" s="1166"/>
      <c r="AC1626" s="587">
        <f t="shared" si="247"/>
        <v>0</v>
      </c>
      <c r="AE1626" s="1163">
        <v>75</v>
      </c>
      <c r="AF1626" s="1164"/>
      <c r="AG1626" s="1165"/>
      <c r="AH1626" s="1166"/>
      <c r="AI1626" s="587">
        <f t="shared" si="248"/>
        <v>0</v>
      </c>
      <c r="AK1626" s="1163">
        <v>75</v>
      </c>
      <c r="AL1626" s="1164"/>
      <c r="AM1626" s="1165"/>
      <c r="AN1626" s="1166"/>
      <c r="AO1626" s="587">
        <f t="shared" si="249"/>
        <v>0</v>
      </c>
      <c r="AQ1626" s="1163">
        <v>75</v>
      </c>
      <c r="AR1626" s="1164"/>
      <c r="AS1626" s="1165"/>
      <c r="AT1626" s="1166"/>
      <c r="AU1626" s="587">
        <f t="shared" si="250"/>
        <v>0</v>
      </c>
      <c r="AW1626" s="1163">
        <v>75</v>
      </c>
      <c r="AX1626" s="1164"/>
      <c r="AY1626" s="1165"/>
      <c r="AZ1626" s="1166"/>
      <c r="BA1626" s="587">
        <f t="shared" si="251"/>
        <v>0</v>
      </c>
    </row>
    <row r="1627" spans="1:53" s="17" customFormat="1" ht="16.75" hidden="1" customHeight="1" outlineLevel="2">
      <c r="A1627" s="1163">
        <v>76</v>
      </c>
      <c r="B1627" s="1164"/>
      <c r="C1627" s="1165"/>
      <c r="D1627" s="1166"/>
      <c r="E1627" s="587">
        <f t="shared" si="243"/>
        <v>0</v>
      </c>
      <c r="G1627" s="1163">
        <v>76</v>
      </c>
      <c r="H1627" s="1164"/>
      <c r="I1627" s="1165"/>
      <c r="J1627" s="1166"/>
      <c r="K1627" s="587">
        <f t="shared" si="244"/>
        <v>0</v>
      </c>
      <c r="M1627" s="1163">
        <v>76</v>
      </c>
      <c r="N1627" s="1164"/>
      <c r="O1627" s="1165"/>
      <c r="P1627" s="1166"/>
      <c r="Q1627" s="587">
        <f t="shared" si="245"/>
        <v>0</v>
      </c>
      <c r="S1627" s="1163">
        <v>76</v>
      </c>
      <c r="T1627" s="1164"/>
      <c r="U1627" s="1165"/>
      <c r="V1627" s="1166"/>
      <c r="W1627" s="587">
        <f t="shared" si="246"/>
        <v>0</v>
      </c>
      <c r="Y1627" s="1163">
        <v>76</v>
      </c>
      <c r="Z1627" s="1164"/>
      <c r="AA1627" s="1165"/>
      <c r="AB1627" s="1166"/>
      <c r="AC1627" s="587">
        <f t="shared" si="247"/>
        <v>0</v>
      </c>
      <c r="AE1627" s="1163">
        <v>76</v>
      </c>
      <c r="AF1627" s="1164"/>
      <c r="AG1627" s="1165"/>
      <c r="AH1627" s="1166"/>
      <c r="AI1627" s="587">
        <f t="shared" si="248"/>
        <v>0</v>
      </c>
      <c r="AK1627" s="1163">
        <v>76</v>
      </c>
      <c r="AL1627" s="1164"/>
      <c r="AM1627" s="1165"/>
      <c r="AN1627" s="1166"/>
      <c r="AO1627" s="587">
        <f t="shared" si="249"/>
        <v>0</v>
      </c>
      <c r="AQ1627" s="1163">
        <v>76</v>
      </c>
      <c r="AR1627" s="1164"/>
      <c r="AS1627" s="1165"/>
      <c r="AT1627" s="1166"/>
      <c r="AU1627" s="587">
        <f t="shared" si="250"/>
        <v>0</v>
      </c>
      <c r="AW1627" s="1163">
        <v>76</v>
      </c>
      <c r="AX1627" s="1164"/>
      <c r="AY1627" s="1165"/>
      <c r="AZ1627" s="1166"/>
      <c r="BA1627" s="587">
        <f t="shared" si="251"/>
        <v>0</v>
      </c>
    </row>
    <row r="1628" spans="1:53" s="17" customFormat="1" ht="16.75" hidden="1" customHeight="1" outlineLevel="2">
      <c r="A1628" s="1163">
        <v>77</v>
      </c>
      <c r="B1628" s="1164"/>
      <c r="C1628" s="1165"/>
      <c r="D1628" s="1166"/>
      <c r="E1628" s="587">
        <f t="shared" si="243"/>
        <v>0</v>
      </c>
      <c r="G1628" s="1163">
        <v>77</v>
      </c>
      <c r="H1628" s="1164"/>
      <c r="I1628" s="1165"/>
      <c r="J1628" s="1166"/>
      <c r="K1628" s="587">
        <f t="shared" si="244"/>
        <v>0</v>
      </c>
      <c r="M1628" s="1163">
        <v>77</v>
      </c>
      <c r="N1628" s="1164"/>
      <c r="O1628" s="1165"/>
      <c r="P1628" s="1166"/>
      <c r="Q1628" s="587">
        <f t="shared" si="245"/>
        <v>0</v>
      </c>
      <c r="S1628" s="1163">
        <v>77</v>
      </c>
      <c r="T1628" s="1164"/>
      <c r="U1628" s="1165"/>
      <c r="V1628" s="1166"/>
      <c r="W1628" s="587">
        <f t="shared" si="246"/>
        <v>0</v>
      </c>
      <c r="Y1628" s="1163">
        <v>77</v>
      </c>
      <c r="Z1628" s="1164"/>
      <c r="AA1628" s="1165"/>
      <c r="AB1628" s="1166"/>
      <c r="AC1628" s="587">
        <f t="shared" si="247"/>
        <v>0</v>
      </c>
      <c r="AE1628" s="1163">
        <v>77</v>
      </c>
      <c r="AF1628" s="1164"/>
      <c r="AG1628" s="1165"/>
      <c r="AH1628" s="1166"/>
      <c r="AI1628" s="587">
        <f t="shared" si="248"/>
        <v>0</v>
      </c>
      <c r="AK1628" s="1163">
        <v>77</v>
      </c>
      <c r="AL1628" s="1164"/>
      <c r="AM1628" s="1165"/>
      <c r="AN1628" s="1166"/>
      <c r="AO1628" s="587">
        <f t="shared" si="249"/>
        <v>0</v>
      </c>
      <c r="AQ1628" s="1163">
        <v>77</v>
      </c>
      <c r="AR1628" s="1164"/>
      <c r="AS1628" s="1165"/>
      <c r="AT1628" s="1166"/>
      <c r="AU1628" s="587">
        <f t="shared" si="250"/>
        <v>0</v>
      </c>
      <c r="AW1628" s="1163">
        <v>77</v>
      </c>
      <c r="AX1628" s="1164"/>
      <c r="AY1628" s="1165"/>
      <c r="AZ1628" s="1166"/>
      <c r="BA1628" s="587">
        <f t="shared" si="251"/>
        <v>0</v>
      </c>
    </row>
    <row r="1629" spans="1:53" s="17" customFormat="1" ht="16.75" hidden="1" customHeight="1" outlineLevel="2">
      <c r="A1629" s="1163">
        <v>78</v>
      </c>
      <c r="B1629" s="1164"/>
      <c r="C1629" s="1165"/>
      <c r="D1629" s="1166"/>
      <c r="E1629" s="587">
        <f t="shared" si="243"/>
        <v>0</v>
      </c>
      <c r="G1629" s="1163">
        <v>78</v>
      </c>
      <c r="H1629" s="1164"/>
      <c r="I1629" s="1165"/>
      <c r="J1629" s="1166"/>
      <c r="K1629" s="587">
        <f t="shared" si="244"/>
        <v>0</v>
      </c>
      <c r="M1629" s="1163">
        <v>78</v>
      </c>
      <c r="N1629" s="1164"/>
      <c r="O1629" s="1165"/>
      <c r="P1629" s="1166"/>
      <c r="Q1629" s="587">
        <f t="shared" si="245"/>
        <v>0</v>
      </c>
      <c r="S1629" s="1163">
        <v>78</v>
      </c>
      <c r="T1629" s="1164"/>
      <c r="U1629" s="1165"/>
      <c r="V1629" s="1166"/>
      <c r="W1629" s="587">
        <f t="shared" si="246"/>
        <v>0</v>
      </c>
      <c r="Y1629" s="1163">
        <v>78</v>
      </c>
      <c r="Z1629" s="1164"/>
      <c r="AA1629" s="1165"/>
      <c r="AB1629" s="1166"/>
      <c r="AC1629" s="587">
        <f t="shared" si="247"/>
        <v>0</v>
      </c>
      <c r="AE1629" s="1163">
        <v>78</v>
      </c>
      <c r="AF1629" s="1164"/>
      <c r="AG1629" s="1165"/>
      <c r="AH1629" s="1166"/>
      <c r="AI1629" s="587">
        <f t="shared" si="248"/>
        <v>0</v>
      </c>
      <c r="AK1629" s="1163">
        <v>78</v>
      </c>
      <c r="AL1629" s="1164"/>
      <c r="AM1629" s="1165"/>
      <c r="AN1629" s="1166"/>
      <c r="AO1629" s="587">
        <f t="shared" si="249"/>
        <v>0</v>
      </c>
      <c r="AQ1629" s="1163">
        <v>78</v>
      </c>
      <c r="AR1629" s="1164"/>
      <c r="AS1629" s="1165"/>
      <c r="AT1629" s="1166"/>
      <c r="AU1629" s="587">
        <f t="shared" si="250"/>
        <v>0</v>
      </c>
      <c r="AW1629" s="1163">
        <v>78</v>
      </c>
      <c r="AX1629" s="1164"/>
      <c r="AY1629" s="1165"/>
      <c r="AZ1629" s="1166"/>
      <c r="BA1629" s="587">
        <f t="shared" si="251"/>
        <v>0</v>
      </c>
    </row>
    <row r="1630" spans="1:53" s="17" customFormat="1" ht="16.75" hidden="1" customHeight="1" outlineLevel="2">
      <c r="A1630" s="1163">
        <v>79</v>
      </c>
      <c r="B1630" s="1164"/>
      <c r="C1630" s="1165"/>
      <c r="D1630" s="1166"/>
      <c r="E1630" s="587">
        <f t="shared" si="243"/>
        <v>0</v>
      </c>
      <c r="G1630" s="1163">
        <v>79</v>
      </c>
      <c r="H1630" s="1164"/>
      <c r="I1630" s="1165"/>
      <c r="J1630" s="1166"/>
      <c r="K1630" s="587">
        <f t="shared" si="244"/>
        <v>0</v>
      </c>
      <c r="M1630" s="1163">
        <v>79</v>
      </c>
      <c r="N1630" s="1164"/>
      <c r="O1630" s="1165"/>
      <c r="P1630" s="1166"/>
      <c r="Q1630" s="587">
        <f t="shared" si="245"/>
        <v>0</v>
      </c>
      <c r="S1630" s="1163">
        <v>79</v>
      </c>
      <c r="T1630" s="1164"/>
      <c r="U1630" s="1165"/>
      <c r="V1630" s="1166"/>
      <c r="W1630" s="587">
        <f t="shared" si="246"/>
        <v>0</v>
      </c>
      <c r="Y1630" s="1163">
        <v>79</v>
      </c>
      <c r="Z1630" s="1164"/>
      <c r="AA1630" s="1165"/>
      <c r="AB1630" s="1166"/>
      <c r="AC1630" s="587">
        <f t="shared" si="247"/>
        <v>0</v>
      </c>
      <c r="AE1630" s="1163">
        <v>79</v>
      </c>
      <c r="AF1630" s="1164"/>
      <c r="AG1630" s="1165"/>
      <c r="AH1630" s="1166"/>
      <c r="AI1630" s="587">
        <f t="shared" si="248"/>
        <v>0</v>
      </c>
      <c r="AK1630" s="1163">
        <v>79</v>
      </c>
      <c r="AL1630" s="1164"/>
      <c r="AM1630" s="1165"/>
      <c r="AN1630" s="1166"/>
      <c r="AO1630" s="587">
        <f t="shared" si="249"/>
        <v>0</v>
      </c>
      <c r="AQ1630" s="1163">
        <v>79</v>
      </c>
      <c r="AR1630" s="1164"/>
      <c r="AS1630" s="1165"/>
      <c r="AT1630" s="1166"/>
      <c r="AU1630" s="587">
        <f t="shared" si="250"/>
        <v>0</v>
      </c>
      <c r="AW1630" s="1163">
        <v>79</v>
      </c>
      <c r="AX1630" s="1164"/>
      <c r="AY1630" s="1165"/>
      <c r="AZ1630" s="1166"/>
      <c r="BA1630" s="587">
        <f t="shared" si="251"/>
        <v>0</v>
      </c>
    </row>
    <row r="1631" spans="1:53" s="17" customFormat="1" ht="16.75" hidden="1" customHeight="1" outlineLevel="2">
      <c r="A1631" s="1163">
        <v>80</v>
      </c>
      <c r="B1631" s="1164"/>
      <c r="C1631" s="1165"/>
      <c r="D1631" s="1166"/>
      <c r="E1631" s="587">
        <f t="shared" si="243"/>
        <v>0</v>
      </c>
      <c r="G1631" s="1163">
        <v>80</v>
      </c>
      <c r="H1631" s="1164"/>
      <c r="I1631" s="1165"/>
      <c r="J1631" s="1166"/>
      <c r="K1631" s="587">
        <f t="shared" si="244"/>
        <v>0</v>
      </c>
      <c r="M1631" s="1163">
        <v>80</v>
      </c>
      <c r="N1631" s="1164"/>
      <c r="O1631" s="1165"/>
      <c r="P1631" s="1166"/>
      <c r="Q1631" s="587">
        <f t="shared" si="245"/>
        <v>0</v>
      </c>
      <c r="S1631" s="1163">
        <v>80</v>
      </c>
      <c r="T1631" s="1164"/>
      <c r="U1631" s="1165"/>
      <c r="V1631" s="1166"/>
      <c r="W1631" s="587">
        <f t="shared" si="246"/>
        <v>0</v>
      </c>
      <c r="Y1631" s="1163">
        <v>80</v>
      </c>
      <c r="Z1631" s="1164"/>
      <c r="AA1631" s="1165"/>
      <c r="AB1631" s="1166"/>
      <c r="AC1631" s="587">
        <f t="shared" si="247"/>
        <v>0</v>
      </c>
      <c r="AE1631" s="1163">
        <v>80</v>
      </c>
      <c r="AF1631" s="1164"/>
      <c r="AG1631" s="1165"/>
      <c r="AH1631" s="1166"/>
      <c r="AI1631" s="587">
        <f t="shared" si="248"/>
        <v>0</v>
      </c>
      <c r="AK1631" s="1163">
        <v>80</v>
      </c>
      <c r="AL1631" s="1164"/>
      <c r="AM1631" s="1165"/>
      <c r="AN1631" s="1166"/>
      <c r="AO1631" s="587">
        <f t="shared" si="249"/>
        <v>0</v>
      </c>
      <c r="AQ1631" s="1163">
        <v>80</v>
      </c>
      <c r="AR1631" s="1164"/>
      <c r="AS1631" s="1165"/>
      <c r="AT1631" s="1166"/>
      <c r="AU1631" s="587">
        <f t="shared" si="250"/>
        <v>0</v>
      </c>
      <c r="AW1631" s="1163">
        <v>80</v>
      </c>
      <c r="AX1631" s="1164"/>
      <c r="AY1631" s="1165"/>
      <c r="AZ1631" s="1166"/>
      <c r="BA1631" s="587">
        <f t="shared" si="251"/>
        <v>0</v>
      </c>
    </row>
    <row r="1632" spans="1:53" s="17" customFormat="1" ht="16.75" hidden="1" customHeight="1" outlineLevel="2">
      <c r="A1632" s="1163">
        <v>81</v>
      </c>
      <c r="B1632" s="1164"/>
      <c r="C1632" s="1165"/>
      <c r="D1632" s="1166"/>
      <c r="E1632" s="587">
        <f t="shared" si="243"/>
        <v>0</v>
      </c>
      <c r="G1632" s="1163">
        <v>81</v>
      </c>
      <c r="H1632" s="1164"/>
      <c r="I1632" s="1165"/>
      <c r="J1632" s="1166"/>
      <c r="K1632" s="587">
        <f t="shared" si="244"/>
        <v>0</v>
      </c>
      <c r="M1632" s="1163">
        <v>81</v>
      </c>
      <c r="N1632" s="1164"/>
      <c r="O1632" s="1165"/>
      <c r="P1632" s="1166"/>
      <c r="Q1632" s="587">
        <f t="shared" si="245"/>
        <v>0</v>
      </c>
      <c r="S1632" s="1163">
        <v>81</v>
      </c>
      <c r="T1632" s="1164"/>
      <c r="U1632" s="1165"/>
      <c r="V1632" s="1166"/>
      <c r="W1632" s="587">
        <f t="shared" si="246"/>
        <v>0</v>
      </c>
      <c r="Y1632" s="1163">
        <v>81</v>
      </c>
      <c r="Z1632" s="1164"/>
      <c r="AA1632" s="1165"/>
      <c r="AB1632" s="1166"/>
      <c r="AC1632" s="587">
        <f t="shared" si="247"/>
        <v>0</v>
      </c>
      <c r="AE1632" s="1163">
        <v>81</v>
      </c>
      <c r="AF1632" s="1164"/>
      <c r="AG1632" s="1165"/>
      <c r="AH1632" s="1166"/>
      <c r="AI1632" s="587">
        <f t="shared" si="248"/>
        <v>0</v>
      </c>
      <c r="AK1632" s="1163">
        <v>81</v>
      </c>
      <c r="AL1632" s="1164"/>
      <c r="AM1632" s="1165"/>
      <c r="AN1632" s="1166"/>
      <c r="AO1632" s="587">
        <f t="shared" si="249"/>
        <v>0</v>
      </c>
      <c r="AQ1632" s="1163">
        <v>81</v>
      </c>
      <c r="AR1632" s="1164"/>
      <c r="AS1632" s="1165"/>
      <c r="AT1632" s="1166"/>
      <c r="AU1632" s="587">
        <f t="shared" si="250"/>
        <v>0</v>
      </c>
      <c r="AW1632" s="1163">
        <v>81</v>
      </c>
      <c r="AX1632" s="1164"/>
      <c r="AY1632" s="1165"/>
      <c r="AZ1632" s="1166"/>
      <c r="BA1632" s="587">
        <f t="shared" si="251"/>
        <v>0</v>
      </c>
    </row>
    <row r="1633" spans="1:53" s="17" customFormat="1" ht="16.75" hidden="1" customHeight="1" outlineLevel="2">
      <c r="A1633" s="1163">
        <v>82</v>
      </c>
      <c r="B1633" s="1164"/>
      <c r="C1633" s="1165"/>
      <c r="D1633" s="1166"/>
      <c r="E1633" s="587">
        <f t="shared" si="243"/>
        <v>0</v>
      </c>
      <c r="G1633" s="1163">
        <v>82</v>
      </c>
      <c r="H1633" s="1164"/>
      <c r="I1633" s="1165"/>
      <c r="J1633" s="1166"/>
      <c r="K1633" s="587">
        <f t="shared" si="244"/>
        <v>0</v>
      </c>
      <c r="M1633" s="1163">
        <v>82</v>
      </c>
      <c r="N1633" s="1164"/>
      <c r="O1633" s="1165"/>
      <c r="P1633" s="1166"/>
      <c r="Q1633" s="587">
        <f t="shared" si="245"/>
        <v>0</v>
      </c>
      <c r="S1633" s="1163">
        <v>82</v>
      </c>
      <c r="T1633" s="1164"/>
      <c r="U1633" s="1165"/>
      <c r="V1633" s="1166"/>
      <c r="W1633" s="587">
        <f t="shared" si="246"/>
        <v>0</v>
      </c>
      <c r="Y1633" s="1163">
        <v>82</v>
      </c>
      <c r="Z1633" s="1164"/>
      <c r="AA1633" s="1165"/>
      <c r="AB1633" s="1166"/>
      <c r="AC1633" s="587">
        <f t="shared" si="247"/>
        <v>0</v>
      </c>
      <c r="AE1633" s="1163">
        <v>82</v>
      </c>
      <c r="AF1633" s="1164"/>
      <c r="AG1633" s="1165"/>
      <c r="AH1633" s="1166"/>
      <c r="AI1633" s="587">
        <f t="shared" si="248"/>
        <v>0</v>
      </c>
      <c r="AK1633" s="1163">
        <v>82</v>
      </c>
      <c r="AL1633" s="1164"/>
      <c r="AM1633" s="1165"/>
      <c r="AN1633" s="1166"/>
      <c r="AO1633" s="587">
        <f t="shared" si="249"/>
        <v>0</v>
      </c>
      <c r="AQ1633" s="1163">
        <v>82</v>
      </c>
      <c r="AR1633" s="1164"/>
      <c r="AS1633" s="1165"/>
      <c r="AT1633" s="1166"/>
      <c r="AU1633" s="587">
        <f t="shared" si="250"/>
        <v>0</v>
      </c>
      <c r="AW1633" s="1163">
        <v>82</v>
      </c>
      <c r="AX1633" s="1164"/>
      <c r="AY1633" s="1165"/>
      <c r="AZ1633" s="1166"/>
      <c r="BA1633" s="587">
        <f t="shared" si="251"/>
        <v>0</v>
      </c>
    </row>
    <row r="1634" spans="1:53" s="17" customFormat="1" ht="16.75" hidden="1" customHeight="1" outlineLevel="2">
      <c r="A1634" s="1163">
        <v>83</v>
      </c>
      <c r="B1634" s="1164"/>
      <c r="C1634" s="1165"/>
      <c r="D1634" s="1166"/>
      <c r="E1634" s="587">
        <f t="shared" si="243"/>
        <v>0</v>
      </c>
      <c r="G1634" s="1163">
        <v>83</v>
      </c>
      <c r="H1634" s="1164"/>
      <c r="I1634" s="1165"/>
      <c r="J1634" s="1166"/>
      <c r="K1634" s="587">
        <f t="shared" si="244"/>
        <v>0</v>
      </c>
      <c r="M1634" s="1163">
        <v>83</v>
      </c>
      <c r="N1634" s="1164"/>
      <c r="O1634" s="1165"/>
      <c r="P1634" s="1166"/>
      <c r="Q1634" s="587">
        <f t="shared" si="245"/>
        <v>0</v>
      </c>
      <c r="S1634" s="1163">
        <v>83</v>
      </c>
      <c r="T1634" s="1164"/>
      <c r="U1634" s="1165"/>
      <c r="V1634" s="1166"/>
      <c r="W1634" s="587">
        <f t="shared" si="246"/>
        <v>0</v>
      </c>
      <c r="Y1634" s="1163">
        <v>83</v>
      </c>
      <c r="Z1634" s="1164"/>
      <c r="AA1634" s="1165"/>
      <c r="AB1634" s="1166"/>
      <c r="AC1634" s="587">
        <f t="shared" si="247"/>
        <v>0</v>
      </c>
      <c r="AE1634" s="1163">
        <v>83</v>
      </c>
      <c r="AF1634" s="1164"/>
      <c r="AG1634" s="1165"/>
      <c r="AH1634" s="1166"/>
      <c r="AI1634" s="587">
        <f t="shared" si="248"/>
        <v>0</v>
      </c>
      <c r="AK1634" s="1163">
        <v>83</v>
      </c>
      <c r="AL1634" s="1164"/>
      <c r="AM1634" s="1165"/>
      <c r="AN1634" s="1166"/>
      <c r="AO1634" s="587">
        <f t="shared" si="249"/>
        <v>0</v>
      </c>
      <c r="AQ1634" s="1163">
        <v>83</v>
      </c>
      <c r="AR1634" s="1164"/>
      <c r="AS1634" s="1165"/>
      <c r="AT1634" s="1166"/>
      <c r="AU1634" s="587">
        <f t="shared" si="250"/>
        <v>0</v>
      </c>
      <c r="AW1634" s="1163">
        <v>83</v>
      </c>
      <c r="AX1634" s="1164"/>
      <c r="AY1634" s="1165"/>
      <c r="AZ1634" s="1166"/>
      <c r="BA1634" s="587">
        <f t="shared" si="251"/>
        <v>0</v>
      </c>
    </row>
    <row r="1635" spans="1:53" s="17" customFormat="1" ht="16.75" hidden="1" customHeight="1" outlineLevel="2">
      <c r="A1635" s="1163">
        <v>84</v>
      </c>
      <c r="B1635" s="1164"/>
      <c r="C1635" s="1165"/>
      <c r="D1635" s="1166"/>
      <c r="E1635" s="587">
        <f t="shared" si="243"/>
        <v>0</v>
      </c>
      <c r="G1635" s="1163">
        <v>84</v>
      </c>
      <c r="H1635" s="1164"/>
      <c r="I1635" s="1165"/>
      <c r="J1635" s="1166"/>
      <c r="K1635" s="587">
        <f t="shared" si="244"/>
        <v>0</v>
      </c>
      <c r="M1635" s="1163">
        <v>84</v>
      </c>
      <c r="N1635" s="1164"/>
      <c r="O1635" s="1165"/>
      <c r="P1635" s="1166"/>
      <c r="Q1635" s="587">
        <f t="shared" si="245"/>
        <v>0</v>
      </c>
      <c r="S1635" s="1163">
        <v>84</v>
      </c>
      <c r="T1635" s="1164"/>
      <c r="U1635" s="1165"/>
      <c r="V1635" s="1166"/>
      <c r="W1635" s="587">
        <f t="shared" si="246"/>
        <v>0</v>
      </c>
      <c r="Y1635" s="1163">
        <v>84</v>
      </c>
      <c r="Z1635" s="1164"/>
      <c r="AA1635" s="1165"/>
      <c r="AB1635" s="1166"/>
      <c r="AC1635" s="587">
        <f t="shared" si="247"/>
        <v>0</v>
      </c>
      <c r="AE1635" s="1163">
        <v>84</v>
      </c>
      <c r="AF1635" s="1164"/>
      <c r="AG1635" s="1165"/>
      <c r="AH1635" s="1166"/>
      <c r="AI1635" s="587">
        <f t="shared" si="248"/>
        <v>0</v>
      </c>
      <c r="AK1635" s="1163">
        <v>84</v>
      </c>
      <c r="AL1635" s="1164"/>
      <c r="AM1635" s="1165"/>
      <c r="AN1635" s="1166"/>
      <c r="AO1635" s="587">
        <f t="shared" si="249"/>
        <v>0</v>
      </c>
      <c r="AQ1635" s="1163">
        <v>84</v>
      </c>
      <c r="AR1635" s="1164"/>
      <c r="AS1635" s="1165"/>
      <c r="AT1635" s="1166"/>
      <c r="AU1635" s="587">
        <f t="shared" si="250"/>
        <v>0</v>
      </c>
      <c r="AW1635" s="1163">
        <v>84</v>
      </c>
      <c r="AX1635" s="1164"/>
      <c r="AY1635" s="1165"/>
      <c r="AZ1635" s="1166"/>
      <c r="BA1635" s="587">
        <f t="shared" si="251"/>
        <v>0</v>
      </c>
    </row>
    <row r="1636" spans="1:53" s="17" customFormat="1" ht="16.75" hidden="1" customHeight="1" outlineLevel="2">
      <c r="A1636" s="1163">
        <v>85</v>
      </c>
      <c r="B1636" s="1164"/>
      <c r="C1636" s="1165"/>
      <c r="D1636" s="1166"/>
      <c r="E1636" s="587">
        <f t="shared" si="243"/>
        <v>0</v>
      </c>
      <c r="G1636" s="1163">
        <v>85</v>
      </c>
      <c r="H1636" s="1164"/>
      <c r="I1636" s="1165"/>
      <c r="J1636" s="1166"/>
      <c r="K1636" s="587">
        <f t="shared" si="244"/>
        <v>0</v>
      </c>
      <c r="M1636" s="1163">
        <v>85</v>
      </c>
      <c r="N1636" s="1164"/>
      <c r="O1636" s="1165"/>
      <c r="P1636" s="1166"/>
      <c r="Q1636" s="587">
        <f t="shared" si="245"/>
        <v>0</v>
      </c>
      <c r="S1636" s="1163">
        <v>85</v>
      </c>
      <c r="T1636" s="1164"/>
      <c r="U1636" s="1165"/>
      <c r="V1636" s="1166"/>
      <c r="W1636" s="587">
        <f t="shared" si="246"/>
        <v>0</v>
      </c>
      <c r="Y1636" s="1163">
        <v>85</v>
      </c>
      <c r="Z1636" s="1164"/>
      <c r="AA1636" s="1165"/>
      <c r="AB1636" s="1166"/>
      <c r="AC1636" s="587">
        <f t="shared" si="247"/>
        <v>0</v>
      </c>
      <c r="AE1636" s="1163">
        <v>85</v>
      </c>
      <c r="AF1636" s="1164"/>
      <c r="AG1636" s="1165"/>
      <c r="AH1636" s="1166"/>
      <c r="AI1636" s="587">
        <f t="shared" si="248"/>
        <v>0</v>
      </c>
      <c r="AK1636" s="1163">
        <v>85</v>
      </c>
      <c r="AL1636" s="1164"/>
      <c r="AM1636" s="1165"/>
      <c r="AN1636" s="1166"/>
      <c r="AO1636" s="587">
        <f t="shared" si="249"/>
        <v>0</v>
      </c>
      <c r="AQ1636" s="1163">
        <v>85</v>
      </c>
      <c r="AR1636" s="1164"/>
      <c r="AS1636" s="1165"/>
      <c r="AT1636" s="1166"/>
      <c r="AU1636" s="587">
        <f t="shared" si="250"/>
        <v>0</v>
      </c>
      <c r="AW1636" s="1163">
        <v>85</v>
      </c>
      <c r="AX1636" s="1164"/>
      <c r="AY1636" s="1165"/>
      <c r="AZ1636" s="1166"/>
      <c r="BA1636" s="587">
        <f t="shared" si="251"/>
        <v>0</v>
      </c>
    </row>
    <row r="1637" spans="1:53" s="17" customFormat="1" ht="16.75" hidden="1" customHeight="1" outlineLevel="2">
      <c r="A1637" s="1163">
        <v>86</v>
      </c>
      <c r="B1637" s="1164"/>
      <c r="C1637" s="1165"/>
      <c r="D1637" s="1166"/>
      <c r="E1637" s="587">
        <f t="shared" si="243"/>
        <v>0</v>
      </c>
      <c r="G1637" s="1163">
        <v>86</v>
      </c>
      <c r="H1637" s="1164"/>
      <c r="I1637" s="1165"/>
      <c r="J1637" s="1166"/>
      <c r="K1637" s="587">
        <f t="shared" si="244"/>
        <v>0</v>
      </c>
      <c r="M1637" s="1163">
        <v>86</v>
      </c>
      <c r="N1637" s="1164"/>
      <c r="O1637" s="1165"/>
      <c r="P1637" s="1166"/>
      <c r="Q1637" s="587">
        <f t="shared" si="245"/>
        <v>0</v>
      </c>
      <c r="S1637" s="1163">
        <v>86</v>
      </c>
      <c r="T1637" s="1164"/>
      <c r="U1637" s="1165"/>
      <c r="V1637" s="1166"/>
      <c r="W1637" s="587">
        <f t="shared" si="246"/>
        <v>0</v>
      </c>
      <c r="Y1637" s="1163">
        <v>86</v>
      </c>
      <c r="Z1637" s="1164"/>
      <c r="AA1637" s="1165"/>
      <c r="AB1637" s="1166"/>
      <c r="AC1637" s="587">
        <f t="shared" si="247"/>
        <v>0</v>
      </c>
      <c r="AE1637" s="1163">
        <v>86</v>
      </c>
      <c r="AF1637" s="1164"/>
      <c r="AG1637" s="1165"/>
      <c r="AH1637" s="1166"/>
      <c r="AI1637" s="587">
        <f t="shared" si="248"/>
        <v>0</v>
      </c>
      <c r="AK1637" s="1163">
        <v>86</v>
      </c>
      <c r="AL1637" s="1164"/>
      <c r="AM1637" s="1165"/>
      <c r="AN1637" s="1166"/>
      <c r="AO1637" s="587">
        <f t="shared" si="249"/>
        <v>0</v>
      </c>
      <c r="AQ1637" s="1163">
        <v>86</v>
      </c>
      <c r="AR1637" s="1164"/>
      <c r="AS1637" s="1165"/>
      <c r="AT1637" s="1166"/>
      <c r="AU1637" s="587">
        <f t="shared" si="250"/>
        <v>0</v>
      </c>
      <c r="AW1637" s="1163">
        <v>86</v>
      </c>
      <c r="AX1637" s="1164"/>
      <c r="AY1637" s="1165"/>
      <c r="AZ1637" s="1166"/>
      <c r="BA1637" s="587">
        <f t="shared" si="251"/>
        <v>0</v>
      </c>
    </row>
    <row r="1638" spans="1:53" s="17" customFormat="1" ht="16.75" hidden="1" customHeight="1" outlineLevel="2">
      <c r="A1638" s="1163">
        <v>87</v>
      </c>
      <c r="B1638" s="1164"/>
      <c r="C1638" s="1165"/>
      <c r="D1638" s="1166"/>
      <c r="E1638" s="587">
        <f t="shared" si="243"/>
        <v>0</v>
      </c>
      <c r="G1638" s="1163">
        <v>87</v>
      </c>
      <c r="H1638" s="1164"/>
      <c r="I1638" s="1165"/>
      <c r="J1638" s="1166"/>
      <c r="K1638" s="587">
        <f t="shared" si="244"/>
        <v>0</v>
      </c>
      <c r="M1638" s="1163">
        <v>87</v>
      </c>
      <c r="N1638" s="1164"/>
      <c r="O1638" s="1165"/>
      <c r="P1638" s="1166"/>
      <c r="Q1638" s="587">
        <f t="shared" si="245"/>
        <v>0</v>
      </c>
      <c r="S1638" s="1163">
        <v>87</v>
      </c>
      <c r="T1638" s="1164"/>
      <c r="U1638" s="1165"/>
      <c r="V1638" s="1166"/>
      <c r="W1638" s="587">
        <f t="shared" si="246"/>
        <v>0</v>
      </c>
      <c r="Y1638" s="1163">
        <v>87</v>
      </c>
      <c r="Z1638" s="1164"/>
      <c r="AA1638" s="1165"/>
      <c r="AB1638" s="1166"/>
      <c r="AC1638" s="587">
        <f t="shared" si="247"/>
        <v>0</v>
      </c>
      <c r="AE1638" s="1163">
        <v>87</v>
      </c>
      <c r="AF1638" s="1164"/>
      <c r="AG1638" s="1165"/>
      <c r="AH1638" s="1166"/>
      <c r="AI1638" s="587">
        <f t="shared" si="248"/>
        <v>0</v>
      </c>
      <c r="AK1638" s="1163">
        <v>87</v>
      </c>
      <c r="AL1638" s="1164"/>
      <c r="AM1638" s="1165"/>
      <c r="AN1638" s="1166"/>
      <c r="AO1638" s="587">
        <f t="shared" si="249"/>
        <v>0</v>
      </c>
      <c r="AQ1638" s="1163">
        <v>87</v>
      </c>
      <c r="AR1638" s="1164"/>
      <c r="AS1638" s="1165"/>
      <c r="AT1638" s="1166"/>
      <c r="AU1638" s="587">
        <f t="shared" si="250"/>
        <v>0</v>
      </c>
      <c r="AW1638" s="1163">
        <v>87</v>
      </c>
      <c r="AX1638" s="1164"/>
      <c r="AY1638" s="1165"/>
      <c r="AZ1638" s="1166"/>
      <c r="BA1638" s="587">
        <f t="shared" si="251"/>
        <v>0</v>
      </c>
    </row>
    <row r="1639" spans="1:53" s="17" customFormat="1" ht="16.75" hidden="1" customHeight="1" outlineLevel="2">
      <c r="A1639" s="1163">
        <v>88</v>
      </c>
      <c r="B1639" s="1164"/>
      <c r="C1639" s="1165"/>
      <c r="D1639" s="1166"/>
      <c r="E1639" s="587">
        <f t="shared" si="243"/>
        <v>0</v>
      </c>
      <c r="G1639" s="1163">
        <v>88</v>
      </c>
      <c r="H1639" s="1164"/>
      <c r="I1639" s="1165"/>
      <c r="J1639" s="1166"/>
      <c r="K1639" s="587">
        <f t="shared" si="244"/>
        <v>0</v>
      </c>
      <c r="M1639" s="1163">
        <v>88</v>
      </c>
      <c r="N1639" s="1164"/>
      <c r="O1639" s="1165"/>
      <c r="P1639" s="1166"/>
      <c r="Q1639" s="587">
        <f t="shared" si="245"/>
        <v>0</v>
      </c>
      <c r="S1639" s="1163">
        <v>88</v>
      </c>
      <c r="T1639" s="1164"/>
      <c r="U1639" s="1165"/>
      <c r="V1639" s="1166"/>
      <c r="W1639" s="587">
        <f t="shared" si="246"/>
        <v>0</v>
      </c>
      <c r="Y1639" s="1163">
        <v>88</v>
      </c>
      <c r="Z1639" s="1164"/>
      <c r="AA1639" s="1165"/>
      <c r="AB1639" s="1166"/>
      <c r="AC1639" s="587">
        <f t="shared" si="247"/>
        <v>0</v>
      </c>
      <c r="AE1639" s="1163">
        <v>88</v>
      </c>
      <c r="AF1639" s="1164"/>
      <c r="AG1639" s="1165"/>
      <c r="AH1639" s="1166"/>
      <c r="AI1639" s="587">
        <f t="shared" si="248"/>
        <v>0</v>
      </c>
      <c r="AK1639" s="1163">
        <v>88</v>
      </c>
      <c r="AL1639" s="1164"/>
      <c r="AM1639" s="1165"/>
      <c r="AN1639" s="1166"/>
      <c r="AO1639" s="587">
        <f t="shared" si="249"/>
        <v>0</v>
      </c>
      <c r="AQ1639" s="1163">
        <v>88</v>
      </c>
      <c r="AR1639" s="1164"/>
      <c r="AS1639" s="1165"/>
      <c r="AT1639" s="1166"/>
      <c r="AU1639" s="587">
        <f t="shared" si="250"/>
        <v>0</v>
      </c>
      <c r="AW1639" s="1163">
        <v>88</v>
      </c>
      <c r="AX1639" s="1164"/>
      <c r="AY1639" s="1165"/>
      <c r="AZ1639" s="1166"/>
      <c r="BA1639" s="587">
        <f t="shared" si="251"/>
        <v>0</v>
      </c>
    </row>
    <row r="1640" spans="1:53" s="17" customFormat="1" ht="16.75" hidden="1" customHeight="1" outlineLevel="2">
      <c r="A1640" s="1163">
        <v>89</v>
      </c>
      <c r="B1640" s="1164"/>
      <c r="C1640" s="1165"/>
      <c r="D1640" s="1166"/>
      <c r="E1640" s="587">
        <f t="shared" si="243"/>
        <v>0</v>
      </c>
      <c r="G1640" s="1163">
        <v>89</v>
      </c>
      <c r="H1640" s="1164"/>
      <c r="I1640" s="1165"/>
      <c r="J1640" s="1166"/>
      <c r="K1640" s="587">
        <f t="shared" si="244"/>
        <v>0</v>
      </c>
      <c r="M1640" s="1163">
        <v>89</v>
      </c>
      <c r="N1640" s="1164"/>
      <c r="O1640" s="1165"/>
      <c r="P1640" s="1166"/>
      <c r="Q1640" s="587">
        <f t="shared" si="245"/>
        <v>0</v>
      </c>
      <c r="S1640" s="1163">
        <v>89</v>
      </c>
      <c r="T1640" s="1164"/>
      <c r="U1640" s="1165"/>
      <c r="V1640" s="1166"/>
      <c r="W1640" s="587">
        <f t="shared" si="246"/>
        <v>0</v>
      </c>
      <c r="Y1640" s="1163">
        <v>89</v>
      </c>
      <c r="Z1640" s="1164"/>
      <c r="AA1640" s="1165"/>
      <c r="AB1640" s="1166"/>
      <c r="AC1640" s="587">
        <f t="shared" si="247"/>
        <v>0</v>
      </c>
      <c r="AE1640" s="1163">
        <v>89</v>
      </c>
      <c r="AF1640" s="1164"/>
      <c r="AG1640" s="1165"/>
      <c r="AH1640" s="1166"/>
      <c r="AI1640" s="587">
        <f t="shared" si="248"/>
        <v>0</v>
      </c>
      <c r="AK1640" s="1163">
        <v>89</v>
      </c>
      <c r="AL1640" s="1164"/>
      <c r="AM1640" s="1165"/>
      <c r="AN1640" s="1166"/>
      <c r="AO1640" s="587">
        <f t="shared" si="249"/>
        <v>0</v>
      </c>
      <c r="AQ1640" s="1163">
        <v>89</v>
      </c>
      <c r="AR1640" s="1164"/>
      <c r="AS1640" s="1165"/>
      <c r="AT1640" s="1166"/>
      <c r="AU1640" s="587">
        <f t="shared" si="250"/>
        <v>0</v>
      </c>
      <c r="AW1640" s="1163">
        <v>89</v>
      </c>
      <c r="AX1640" s="1164"/>
      <c r="AY1640" s="1165"/>
      <c r="AZ1640" s="1166"/>
      <c r="BA1640" s="587">
        <f t="shared" si="251"/>
        <v>0</v>
      </c>
    </row>
    <row r="1641" spans="1:53" s="17" customFormat="1" ht="16.75" hidden="1" customHeight="1" outlineLevel="2">
      <c r="A1641" s="1163">
        <v>90</v>
      </c>
      <c r="B1641" s="1164"/>
      <c r="C1641" s="1165"/>
      <c r="D1641" s="1166"/>
      <c r="E1641" s="587">
        <f t="shared" si="243"/>
        <v>0</v>
      </c>
      <c r="G1641" s="1163">
        <v>90</v>
      </c>
      <c r="H1641" s="1164"/>
      <c r="I1641" s="1165"/>
      <c r="J1641" s="1166"/>
      <c r="K1641" s="587">
        <f t="shared" si="244"/>
        <v>0</v>
      </c>
      <c r="M1641" s="1163">
        <v>90</v>
      </c>
      <c r="N1641" s="1164"/>
      <c r="O1641" s="1165"/>
      <c r="P1641" s="1166"/>
      <c r="Q1641" s="587">
        <f t="shared" si="245"/>
        <v>0</v>
      </c>
      <c r="S1641" s="1163">
        <v>90</v>
      </c>
      <c r="T1641" s="1164"/>
      <c r="U1641" s="1165"/>
      <c r="V1641" s="1166"/>
      <c r="W1641" s="587">
        <f t="shared" si="246"/>
        <v>0</v>
      </c>
      <c r="Y1641" s="1163">
        <v>90</v>
      </c>
      <c r="Z1641" s="1164"/>
      <c r="AA1641" s="1165"/>
      <c r="AB1641" s="1166"/>
      <c r="AC1641" s="587">
        <f t="shared" si="247"/>
        <v>0</v>
      </c>
      <c r="AE1641" s="1163">
        <v>90</v>
      </c>
      <c r="AF1641" s="1164"/>
      <c r="AG1641" s="1165"/>
      <c r="AH1641" s="1166"/>
      <c r="AI1641" s="587">
        <f t="shared" si="248"/>
        <v>0</v>
      </c>
      <c r="AK1641" s="1163">
        <v>90</v>
      </c>
      <c r="AL1641" s="1164"/>
      <c r="AM1641" s="1165"/>
      <c r="AN1641" s="1166"/>
      <c r="AO1641" s="587">
        <f t="shared" si="249"/>
        <v>0</v>
      </c>
      <c r="AQ1641" s="1163">
        <v>90</v>
      </c>
      <c r="AR1641" s="1164"/>
      <c r="AS1641" s="1165"/>
      <c r="AT1641" s="1166"/>
      <c r="AU1641" s="587">
        <f t="shared" si="250"/>
        <v>0</v>
      </c>
      <c r="AW1641" s="1163">
        <v>90</v>
      </c>
      <c r="AX1641" s="1164"/>
      <c r="AY1641" s="1165"/>
      <c r="AZ1641" s="1166"/>
      <c r="BA1641" s="587">
        <f t="shared" si="251"/>
        <v>0</v>
      </c>
    </row>
    <row r="1642" spans="1:53" s="17" customFormat="1" ht="16.75" hidden="1" customHeight="1" outlineLevel="2">
      <c r="A1642" s="1163">
        <v>91</v>
      </c>
      <c r="B1642" s="1164"/>
      <c r="C1642" s="1165"/>
      <c r="D1642" s="1166"/>
      <c r="E1642" s="587">
        <f t="shared" si="243"/>
        <v>0</v>
      </c>
      <c r="G1642" s="1163">
        <v>91</v>
      </c>
      <c r="H1642" s="1164"/>
      <c r="I1642" s="1165"/>
      <c r="J1642" s="1166"/>
      <c r="K1642" s="587">
        <f t="shared" si="244"/>
        <v>0</v>
      </c>
      <c r="M1642" s="1163">
        <v>91</v>
      </c>
      <c r="N1642" s="1164"/>
      <c r="O1642" s="1165"/>
      <c r="P1642" s="1166"/>
      <c r="Q1642" s="587">
        <f t="shared" si="245"/>
        <v>0</v>
      </c>
      <c r="S1642" s="1163">
        <v>91</v>
      </c>
      <c r="T1642" s="1164"/>
      <c r="U1642" s="1165"/>
      <c r="V1642" s="1166"/>
      <c r="W1642" s="587">
        <f t="shared" si="246"/>
        <v>0</v>
      </c>
      <c r="Y1642" s="1163">
        <v>91</v>
      </c>
      <c r="Z1642" s="1164"/>
      <c r="AA1642" s="1165"/>
      <c r="AB1642" s="1166"/>
      <c r="AC1642" s="587">
        <f t="shared" si="247"/>
        <v>0</v>
      </c>
      <c r="AE1642" s="1163">
        <v>91</v>
      </c>
      <c r="AF1642" s="1164"/>
      <c r="AG1642" s="1165"/>
      <c r="AH1642" s="1166"/>
      <c r="AI1642" s="587">
        <f t="shared" si="248"/>
        <v>0</v>
      </c>
      <c r="AK1642" s="1163">
        <v>91</v>
      </c>
      <c r="AL1642" s="1164"/>
      <c r="AM1642" s="1165"/>
      <c r="AN1642" s="1166"/>
      <c r="AO1642" s="587">
        <f t="shared" si="249"/>
        <v>0</v>
      </c>
      <c r="AQ1642" s="1163">
        <v>91</v>
      </c>
      <c r="AR1642" s="1164"/>
      <c r="AS1642" s="1165"/>
      <c r="AT1642" s="1166"/>
      <c r="AU1642" s="587">
        <f t="shared" si="250"/>
        <v>0</v>
      </c>
      <c r="AW1642" s="1163">
        <v>91</v>
      </c>
      <c r="AX1642" s="1164"/>
      <c r="AY1642" s="1165"/>
      <c r="AZ1642" s="1166"/>
      <c r="BA1642" s="587">
        <f t="shared" si="251"/>
        <v>0</v>
      </c>
    </row>
    <row r="1643" spans="1:53" s="17" customFormat="1" ht="16.75" hidden="1" customHeight="1" outlineLevel="2">
      <c r="A1643" s="1163">
        <v>92</v>
      </c>
      <c r="B1643" s="1164"/>
      <c r="C1643" s="1165"/>
      <c r="D1643" s="1166"/>
      <c r="E1643" s="587">
        <f t="shared" si="243"/>
        <v>0</v>
      </c>
      <c r="G1643" s="1163">
        <v>92</v>
      </c>
      <c r="H1643" s="1164"/>
      <c r="I1643" s="1165"/>
      <c r="J1643" s="1166"/>
      <c r="K1643" s="587">
        <f t="shared" si="244"/>
        <v>0</v>
      </c>
      <c r="M1643" s="1163">
        <v>92</v>
      </c>
      <c r="N1643" s="1164"/>
      <c r="O1643" s="1165"/>
      <c r="P1643" s="1166"/>
      <c r="Q1643" s="587">
        <f t="shared" si="245"/>
        <v>0</v>
      </c>
      <c r="S1643" s="1163">
        <v>92</v>
      </c>
      <c r="T1643" s="1164"/>
      <c r="U1643" s="1165"/>
      <c r="V1643" s="1166"/>
      <c r="W1643" s="587">
        <f t="shared" si="246"/>
        <v>0</v>
      </c>
      <c r="Y1643" s="1163">
        <v>92</v>
      </c>
      <c r="Z1643" s="1164"/>
      <c r="AA1643" s="1165"/>
      <c r="AB1643" s="1166"/>
      <c r="AC1643" s="587">
        <f t="shared" si="247"/>
        <v>0</v>
      </c>
      <c r="AE1643" s="1163">
        <v>92</v>
      </c>
      <c r="AF1643" s="1164"/>
      <c r="AG1643" s="1165"/>
      <c r="AH1643" s="1166"/>
      <c r="AI1643" s="587">
        <f t="shared" si="248"/>
        <v>0</v>
      </c>
      <c r="AK1643" s="1163">
        <v>92</v>
      </c>
      <c r="AL1643" s="1164"/>
      <c r="AM1643" s="1165"/>
      <c r="AN1643" s="1166"/>
      <c r="AO1643" s="587">
        <f t="shared" si="249"/>
        <v>0</v>
      </c>
      <c r="AQ1643" s="1163">
        <v>92</v>
      </c>
      <c r="AR1643" s="1164"/>
      <c r="AS1643" s="1165"/>
      <c r="AT1643" s="1166"/>
      <c r="AU1643" s="587">
        <f t="shared" si="250"/>
        <v>0</v>
      </c>
      <c r="AW1643" s="1163">
        <v>92</v>
      </c>
      <c r="AX1643" s="1164"/>
      <c r="AY1643" s="1165"/>
      <c r="AZ1643" s="1166"/>
      <c r="BA1643" s="587">
        <f t="shared" si="251"/>
        <v>0</v>
      </c>
    </row>
    <row r="1644" spans="1:53" s="17" customFormat="1" ht="16.75" hidden="1" customHeight="1" outlineLevel="2">
      <c r="A1644" s="1163">
        <v>93</v>
      </c>
      <c r="B1644" s="1164"/>
      <c r="C1644" s="1165"/>
      <c r="D1644" s="1166"/>
      <c r="E1644" s="587">
        <f t="shared" si="243"/>
        <v>0</v>
      </c>
      <c r="G1644" s="1163">
        <v>93</v>
      </c>
      <c r="H1644" s="1164"/>
      <c r="I1644" s="1165"/>
      <c r="J1644" s="1166"/>
      <c r="K1644" s="587">
        <f t="shared" si="244"/>
        <v>0</v>
      </c>
      <c r="M1644" s="1163">
        <v>93</v>
      </c>
      <c r="N1644" s="1164"/>
      <c r="O1644" s="1165"/>
      <c r="P1644" s="1166"/>
      <c r="Q1644" s="587">
        <f t="shared" si="245"/>
        <v>0</v>
      </c>
      <c r="S1644" s="1163">
        <v>93</v>
      </c>
      <c r="T1644" s="1164"/>
      <c r="U1644" s="1165"/>
      <c r="V1644" s="1166"/>
      <c r="W1644" s="587">
        <f t="shared" si="246"/>
        <v>0</v>
      </c>
      <c r="Y1644" s="1163">
        <v>93</v>
      </c>
      <c r="Z1644" s="1164"/>
      <c r="AA1644" s="1165"/>
      <c r="AB1644" s="1166"/>
      <c r="AC1644" s="587">
        <f t="shared" si="247"/>
        <v>0</v>
      </c>
      <c r="AE1644" s="1163">
        <v>93</v>
      </c>
      <c r="AF1644" s="1164"/>
      <c r="AG1644" s="1165"/>
      <c r="AH1644" s="1166"/>
      <c r="AI1644" s="587">
        <f t="shared" si="248"/>
        <v>0</v>
      </c>
      <c r="AK1644" s="1163">
        <v>93</v>
      </c>
      <c r="AL1644" s="1164"/>
      <c r="AM1644" s="1165"/>
      <c r="AN1644" s="1166"/>
      <c r="AO1644" s="587">
        <f t="shared" si="249"/>
        <v>0</v>
      </c>
      <c r="AQ1644" s="1163">
        <v>93</v>
      </c>
      <c r="AR1644" s="1164"/>
      <c r="AS1644" s="1165"/>
      <c r="AT1644" s="1166"/>
      <c r="AU1644" s="587">
        <f t="shared" si="250"/>
        <v>0</v>
      </c>
      <c r="AW1644" s="1163">
        <v>93</v>
      </c>
      <c r="AX1644" s="1164"/>
      <c r="AY1644" s="1165"/>
      <c r="AZ1644" s="1166"/>
      <c r="BA1644" s="587">
        <f t="shared" si="251"/>
        <v>0</v>
      </c>
    </row>
    <row r="1645" spans="1:53" s="17" customFormat="1" ht="16.75" hidden="1" customHeight="1" outlineLevel="2">
      <c r="A1645" s="1163">
        <v>94</v>
      </c>
      <c r="B1645" s="1164"/>
      <c r="C1645" s="1165"/>
      <c r="D1645" s="1166"/>
      <c r="E1645" s="587">
        <f t="shared" si="243"/>
        <v>0</v>
      </c>
      <c r="G1645" s="1163">
        <v>94</v>
      </c>
      <c r="H1645" s="1164"/>
      <c r="I1645" s="1165"/>
      <c r="J1645" s="1166"/>
      <c r="K1645" s="587">
        <f t="shared" si="244"/>
        <v>0</v>
      </c>
      <c r="M1645" s="1163">
        <v>94</v>
      </c>
      <c r="N1645" s="1164"/>
      <c r="O1645" s="1165"/>
      <c r="P1645" s="1166"/>
      <c r="Q1645" s="587">
        <f t="shared" si="245"/>
        <v>0</v>
      </c>
      <c r="S1645" s="1163">
        <v>94</v>
      </c>
      <c r="T1645" s="1164"/>
      <c r="U1645" s="1165"/>
      <c r="V1645" s="1166"/>
      <c r="W1645" s="587">
        <f t="shared" si="246"/>
        <v>0</v>
      </c>
      <c r="Y1645" s="1163">
        <v>94</v>
      </c>
      <c r="Z1645" s="1164"/>
      <c r="AA1645" s="1165"/>
      <c r="AB1645" s="1166"/>
      <c r="AC1645" s="587">
        <f t="shared" si="247"/>
        <v>0</v>
      </c>
      <c r="AE1645" s="1163">
        <v>94</v>
      </c>
      <c r="AF1645" s="1164"/>
      <c r="AG1645" s="1165"/>
      <c r="AH1645" s="1166"/>
      <c r="AI1645" s="587">
        <f t="shared" si="248"/>
        <v>0</v>
      </c>
      <c r="AK1645" s="1163">
        <v>94</v>
      </c>
      <c r="AL1645" s="1164"/>
      <c r="AM1645" s="1165"/>
      <c r="AN1645" s="1166"/>
      <c r="AO1645" s="587">
        <f t="shared" si="249"/>
        <v>0</v>
      </c>
      <c r="AQ1645" s="1163">
        <v>94</v>
      </c>
      <c r="AR1645" s="1164"/>
      <c r="AS1645" s="1165"/>
      <c r="AT1645" s="1166"/>
      <c r="AU1645" s="587">
        <f t="shared" si="250"/>
        <v>0</v>
      </c>
      <c r="AW1645" s="1163">
        <v>94</v>
      </c>
      <c r="AX1645" s="1164"/>
      <c r="AY1645" s="1165"/>
      <c r="AZ1645" s="1166"/>
      <c r="BA1645" s="587">
        <f t="shared" si="251"/>
        <v>0</v>
      </c>
    </row>
    <row r="1646" spans="1:53" s="17" customFormat="1" ht="16.75" hidden="1" customHeight="1" outlineLevel="2">
      <c r="A1646" s="1163">
        <v>95</v>
      </c>
      <c r="B1646" s="1164"/>
      <c r="C1646" s="1165"/>
      <c r="D1646" s="1166"/>
      <c r="E1646" s="587">
        <f t="shared" si="243"/>
        <v>0</v>
      </c>
      <c r="G1646" s="1163">
        <v>95</v>
      </c>
      <c r="H1646" s="1164"/>
      <c r="I1646" s="1165"/>
      <c r="J1646" s="1166"/>
      <c r="K1646" s="587">
        <f t="shared" si="244"/>
        <v>0</v>
      </c>
      <c r="M1646" s="1163">
        <v>95</v>
      </c>
      <c r="N1646" s="1164"/>
      <c r="O1646" s="1165"/>
      <c r="P1646" s="1166"/>
      <c r="Q1646" s="587">
        <f t="shared" si="245"/>
        <v>0</v>
      </c>
      <c r="S1646" s="1163">
        <v>95</v>
      </c>
      <c r="T1646" s="1164"/>
      <c r="U1646" s="1165"/>
      <c r="V1646" s="1166"/>
      <c r="W1646" s="587">
        <f t="shared" si="246"/>
        <v>0</v>
      </c>
      <c r="Y1646" s="1163">
        <v>95</v>
      </c>
      <c r="Z1646" s="1164"/>
      <c r="AA1646" s="1165"/>
      <c r="AB1646" s="1166"/>
      <c r="AC1646" s="587">
        <f t="shared" si="247"/>
        <v>0</v>
      </c>
      <c r="AE1646" s="1163">
        <v>95</v>
      </c>
      <c r="AF1646" s="1164"/>
      <c r="AG1646" s="1165"/>
      <c r="AH1646" s="1166"/>
      <c r="AI1646" s="587">
        <f t="shared" si="248"/>
        <v>0</v>
      </c>
      <c r="AK1646" s="1163">
        <v>95</v>
      </c>
      <c r="AL1646" s="1164"/>
      <c r="AM1646" s="1165"/>
      <c r="AN1646" s="1166"/>
      <c r="AO1646" s="587">
        <f t="shared" si="249"/>
        <v>0</v>
      </c>
      <c r="AQ1646" s="1163">
        <v>95</v>
      </c>
      <c r="AR1646" s="1164"/>
      <c r="AS1646" s="1165"/>
      <c r="AT1646" s="1166"/>
      <c r="AU1646" s="587">
        <f t="shared" si="250"/>
        <v>0</v>
      </c>
      <c r="AW1646" s="1163">
        <v>95</v>
      </c>
      <c r="AX1646" s="1164"/>
      <c r="AY1646" s="1165"/>
      <c r="AZ1646" s="1166"/>
      <c r="BA1646" s="587">
        <f t="shared" si="251"/>
        <v>0</v>
      </c>
    </row>
    <row r="1647" spans="1:53" s="17" customFormat="1" ht="16.75" hidden="1" customHeight="1" outlineLevel="2">
      <c r="A1647" s="1163">
        <v>96</v>
      </c>
      <c r="B1647" s="1164"/>
      <c r="C1647" s="1165"/>
      <c r="D1647" s="1166"/>
      <c r="E1647" s="587">
        <f t="shared" si="243"/>
        <v>0</v>
      </c>
      <c r="G1647" s="1163">
        <v>96</v>
      </c>
      <c r="H1647" s="1164"/>
      <c r="I1647" s="1165"/>
      <c r="J1647" s="1166"/>
      <c r="K1647" s="587">
        <f t="shared" si="244"/>
        <v>0</v>
      </c>
      <c r="M1647" s="1163">
        <v>96</v>
      </c>
      <c r="N1647" s="1164"/>
      <c r="O1647" s="1165"/>
      <c r="P1647" s="1166"/>
      <c r="Q1647" s="587">
        <f t="shared" si="245"/>
        <v>0</v>
      </c>
      <c r="S1647" s="1163">
        <v>96</v>
      </c>
      <c r="T1647" s="1164"/>
      <c r="U1647" s="1165"/>
      <c r="V1647" s="1166"/>
      <c r="W1647" s="587">
        <f t="shared" si="246"/>
        <v>0</v>
      </c>
      <c r="Y1647" s="1163">
        <v>96</v>
      </c>
      <c r="Z1647" s="1164"/>
      <c r="AA1647" s="1165"/>
      <c r="AB1647" s="1166"/>
      <c r="AC1647" s="587">
        <f t="shared" si="247"/>
        <v>0</v>
      </c>
      <c r="AE1647" s="1163">
        <v>96</v>
      </c>
      <c r="AF1647" s="1164"/>
      <c r="AG1647" s="1165"/>
      <c r="AH1647" s="1166"/>
      <c r="AI1647" s="587">
        <f t="shared" si="248"/>
        <v>0</v>
      </c>
      <c r="AK1647" s="1163">
        <v>96</v>
      </c>
      <c r="AL1647" s="1164"/>
      <c r="AM1647" s="1165"/>
      <c r="AN1647" s="1166"/>
      <c r="AO1647" s="587">
        <f t="shared" si="249"/>
        <v>0</v>
      </c>
      <c r="AQ1647" s="1163">
        <v>96</v>
      </c>
      <c r="AR1647" s="1164"/>
      <c r="AS1647" s="1165"/>
      <c r="AT1647" s="1166"/>
      <c r="AU1647" s="587">
        <f t="shared" si="250"/>
        <v>0</v>
      </c>
      <c r="AW1647" s="1163">
        <v>96</v>
      </c>
      <c r="AX1647" s="1164"/>
      <c r="AY1647" s="1165"/>
      <c r="AZ1647" s="1166"/>
      <c r="BA1647" s="587">
        <f t="shared" si="251"/>
        <v>0</v>
      </c>
    </row>
    <row r="1648" spans="1:53" s="17" customFormat="1" ht="16.75" hidden="1" customHeight="1" outlineLevel="2">
      <c r="A1648" s="1163">
        <v>97</v>
      </c>
      <c r="B1648" s="1164"/>
      <c r="C1648" s="1165"/>
      <c r="D1648" s="1166"/>
      <c r="E1648" s="587">
        <f t="shared" si="243"/>
        <v>0</v>
      </c>
      <c r="G1648" s="1163">
        <v>97</v>
      </c>
      <c r="H1648" s="1164"/>
      <c r="I1648" s="1165"/>
      <c r="J1648" s="1166"/>
      <c r="K1648" s="587">
        <f t="shared" si="244"/>
        <v>0</v>
      </c>
      <c r="M1648" s="1163">
        <v>97</v>
      </c>
      <c r="N1648" s="1164"/>
      <c r="O1648" s="1165"/>
      <c r="P1648" s="1166"/>
      <c r="Q1648" s="587">
        <f t="shared" si="245"/>
        <v>0</v>
      </c>
      <c r="S1648" s="1163">
        <v>97</v>
      </c>
      <c r="T1648" s="1164"/>
      <c r="U1648" s="1165"/>
      <c r="V1648" s="1166"/>
      <c r="W1648" s="587">
        <f t="shared" si="246"/>
        <v>0</v>
      </c>
      <c r="Y1648" s="1163">
        <v>97</v>
      </c>
      <c r="Z1648" s="1164"/>
      <c r="AA1648" s="1165"/>
      <c r="AB1648" s="1166"/>
      <c r="AC1648" s="587">
        <f t="shared" si="247"/>
        <v>0</v>
      </c>
      <c r="AE1648" s="1163">
        <v>97</v>
      </c>
      <c r="AF1648" s="1164"/>
      <c r="AG1648" s="1165"/>
      <c r="AH1648" s="1166"/>
      <c r="AI1648" s="587">
        <f t="shared" si="248"/>
        <v>0</v>
      </c>
      <c r="AK1648" s="1163">
        <v>97</v>
      </c>
      <c r="AL1648" s="1164"/>
      <c r="AM1648" s="1165"/>
      <c r="AN1648" s="1166"/>
      <c r="AO1648" s="587">
        <f t="shared" si="249"/>
        <v>0</v>
      </c>
      <c r="AQ1648" s="1163">
        <v>97</v>
      </c>
      <c r="AR1648" s="1164"/>
      <c r="AS1648" s="1165"/>
      <c r="AT1648" s="1166"/>
      <c r="AU1648" s="587">
        <f t="shared" si="250"/>
        <v>0</v>
      </c>
      <c r="AW1648" s="1163">
        <v>97</v>
      </c>
      <c r="AX1648" s="1164"/>
      <c r="AY1648" s="1165"/>
      <c r="AZ1648" s="1166"/>
      <c r="BA1648" s="587">
        <f t="shared" si="251"/>
        <v>0</v>
      </c>
    </row>
    <row r="1649" spans="1:53" s="17" customFormat="1" ht="16.75" hidden="1" customHeight="1" outlineLevel="2">
      <c r="A1649" s="1163">
        <v>98</v>
      </c>
      <c r="B1649" s="1164"/>
      <c r="C1649" s="1165"/>
      <c r="D1649" s="1166"/>
      <c r="E1649" s="587">
        <f t="shared" si="243"/>
        <v>0</v>
      </c>
      <c r="G1649" s="1163">
        <v>98</v>
      </c>
      <c r="H1649" s="1164"/>
      <c r="I1649" s="1165"/>
      <c r="J1649" s="1166"/>
      <c r="K1649" s="587">
        <f t="shared" si="244"/>
        <v>0</v>
      </c>
      <c r="M1649" s="1163">
        <v>98</v>
      </c>
      <c r="N1649" s="1164"/>
      <c r="O1649" s="1165"/>
      <c r="P1649" s="1166"/>
      <c r="Q1649" s="587">
        <f t="shared" si="245"/>
        <v>0</v>
      </c>
      <c r="S1649" s="1163">
        <v>98</v>
      </c>
      <c r="T1649" s="1164"/>
      <c r="U1649" s="1165"/>
      <c r="V1649" s="1166"/>
      <c r="W1649" s="587">
        <f t="shared" si="246"/>
        <v>0</v>
      </c>
      <c r="Y1649" s="1163">
        <v>98</v>
      </c>
      <c r="Z1649" s="1164"/>
      <c r="AA1649" s="1165"/>
      <c r="AB1649" s="1166"/>
      <c r="AC1649" s="587">
        <f t="shared" si="247"/>
        <v>0</v>
      </c>
      <c r="AE1649" s="1163">
        <v>98</v>
      </c>
      <c r="AF1649" s="1164"/>
      <c r="AG1649" s="1165"/>
      <c r="AH1649" s="1166"/>
      <c r="AI1649" s="587">
        <f t="shared" si="248"/>
        <v>0</v>
      </c>
      <c r="AK1649" s="1163">
        <v>98</v>
      </c>
      <c r="AL1649" s="1164"/>
      <c r="AM1649" s="1165"/>
      <c r="AN1649" s="1166"/>
      <c r="AO1649" s="587">
        <f t="shared" si="249"/>
        <v>0</v>
      </c>
      <c r="AQ1649" s="1163">
        <v>98</v>
      </c>
      <c r="AR1649" s="1164"/>
      <c r="AS1649" s="1165"/>
      <c r="AT1649" s="1166"/>
      <c r="AU1649" s="587">
        <f t="shared" si="250"/>
        <v>0</v>
      </c>
      <c r="AW1649" s="1163">
        <v>98</v>
      </c>
      <c r="AX1649" s="1164"/>
      <c r="AY1649" s="1165"/>
      <c r="AZ1649" s="1166"/>
      <c r="BA1649" s="587">
        <f t="shared" si="251"/>
        <v>0</v>
      </c>
    </row>
    <row r="1650" spans="1:53" s="17" customFormat="1" ht="16.75" hidden="1" customHeight="1" outlineLevel="2">
      <c r="A1650" s="1163">
        <v>99</v>
      </c>
      <c r="B1650" s="1164"/>
      <c r="C1650" s="1165"/>
      <c r="D1650" s="1166"/>
      <c r="E1650" s="587">
        <f t="shared" si="243"/>
        <v>0</v>
      </c>
      <c r="G1650" s="1163">
        <v>99</v>
      </c>
      <c r="H1650" s="1164"/>
      <c r="I1650" s="1165"/>
      <c r="J1650" s="1166"/>
      <c r="K1650" s="587">
        <f t="shared" si="244"/>
        <v>0</v>
      </c>
      <c r="M1650" s="1163">
        <v>99</v>
      </c>
      <c r="N1650" s="1164"/>
      <c r="O1650" s="1165"/>
      <c r="P1650" s="1166"/>
      <c r="Q1650" s="587">
        <f t="shared" si="245"/>
        <v>0</v>
      </c>
      <c r="S1650" s="1163">
        <v>99</v>
      </c>
      <c r="T1650" s="1164"/>
      <c r="U1650" s="1165"/>
      <c r="V1650" s="1166"/>
      <c r="W1650" s="587">
        <f t="shared" si="246"/>
        <v>0</v>
      </c>
      <c r="Y1650" s="1163">
        <v>99</v>
      </c>
      <c r="Z1650" s="1164"/>
      <c r="AA1650" s="1165"/>
      <c r="AB1650" s="1166"/>
      <c r="AC1650" s="587">
        <f t="shared" si="247"/>
        <v>0</v>
      </c>
      <c r="AE1650" s="1163">
        <v>99</v>
      </c>
      <c r="AF1650" s="1164"/>
      <c r="AG1650" s="1165"/>
      <c r="AH1650" s="1166"/>
      <c r="AI1650" s="587">
        <f t="shared" si="248"/>
        <v>0</v>
      </c>
      <c r="AK1650" s="1163">
        <v>99</v>
      </c>
      <c r="AL1650" s="1164"/>
      <c r="AM1650" s="1165"/>
      <c r="AN1650" s="1166"/>
      <c r="AO1650" s="587">
        <f t="shared" si="249"/>
        <v>0</v>
      </c>
      <c r="AQ1650" s="1163">
        <v>99</v>
      </c>
      <c r="AR1650" s="1164"/>
      <c r="AS1650" s="1165"/>
      <c r="AT1650" s="1166"/>
      <c r="AU1650" s="587">
        <f t="shared" si="250"/>
        <v>0</v>
      </c>
      <c r="AW1650" s="1163">
        <v>99</v>
      </c>
      <c r="AX1650" s="1164"/>
      <c r="AY1650" s="1165"/>
      <c r="AZ1650" s="1166"/>
      <c r="BA1650" s="587">
        <f t="shared" si="251"/>
        <v>0</v>
      </c>
    </row>
    <row r="1651" spans="1:53" s="17" customFormat="1" ht="16.75" hidden="1" customHeight="1" outlineLevel="2">
      <c r="A1651" s="1163">
        <v>100</v>
      </c>
      <c r="B1651" s="1164"/>
      <c r="C1651" s="1165"/>
      <c r="D1651" s="1166"/>
      <c r="E1651" s="587">
        <f t="shared" si="243"/>
        <v>0</v>
      </c>
      <c r="G1651" s="1163">
        <v>100</v>
      </c>
      <c r="H1651" s="1164"/>
      <c r="I1651" s="1165"/>
      <c r="J1651" s="1166"/>
      <c r="K1651" s="587">
        <f t="shared" si="244"/>
        <v>0</v>
      </c>
      <c r="M1651" s="1163">
        <v>100</v>
      </c>
      <c r="N1651" s="1164"/>
      <c r="O1651" s="1165"/>
      <c r="P1651" s="1166"/>
      <c r="Q1651" s="587">
        <f t="shared" si="245"/>
        <v>0</v>
      </c>
      <c r="S1651" s="1163">
        <v>100</v>
      </c>
      <c r="T1651" s="1164"/>
      <c r="U1651" s="1165"/>
      <c r="V1651" s="1166"/>
      <c r="W1651" s="587">
        <f t="shared" si="246"/>
        <v>0</v>
      </c>
      <c r="Y1651" s="1163">
        <v>100</v>
      </c>
      <c r="Z1651" s="1164"/>
      <c r="AA1651" s="1165"/>
      <c r="AB1651" s="1166"/>
      <c r="AC1651" s="587">
        <f t="shared" si="247"/>
        <v>0</v>
      </c>
      <c r="AE1651" s="1163">
        <v>100</v>
      </c>
      <c r="AF1651" s="1164"/>
      <c r="AG1651" s="1165"/>
      <c r="AH1651" s="1166"/>
      <c r="AI1651" s="587">
        <f t="shared" si="248"/>
        <v>0</v>
      </c>
      <c r="AK1651" s="1163">
        <v>100</v>
      </c>
      <c r="AL1651" s="1164"/>
      <c r="AM1651" s="1165"/>
      <c r="AN1651" s="1166"/>
      <c r="AO1651" s="587">
        <f t="shared" si="249"/>
        <v>0</v>
      </c>
      <c r="AQ1651" s="1163">
        <v>100</v>
      </c>
      <c r="AR1651" s="1164"/>
      <c r="AS1651" s="1165"/>
      <c r="AT1651" s="1166"/>
      <c r="AU1651" s="587">
        <f t="shared" si="250"/>
        <v>0</v>
      </c>
      <c r="AW1651" s="1163">
        <v>100</v>
      </c>
      <c r="AX1651" s="1164"/>
      <c r="AY1651" s="1165"/>
      <c r="AZ1651" s="1166"/>
      <c r="BA1651" s="587">
        <f t="shared" si="251"/>
        <v>0</v>
      </c>
    </row>
    <row r="1652" spans="1:53" s="17" customFormat="1" ht="16.75" hidden="1" customHeight="1" outlineLevel="2">
      <c r="A1652" s="1163">
        <v>101</v>
      </c>
      <c r="B1652" s="1164"/>
      <c r="C1652" s="1165"/>
      <c r="D1652" s="1166"/>
      <c r="E1652" s="587">
        <f t="shared" si="243"/>
        <v>0</v>
      </c>
      <c r="G1652" s="1163">
        <v>101</v>
      </c>
      <c r="H1652" s="1164"/>
      <c r="I1652" s="1165"/>
      <c r="J1652" s="1166"/>
      <c r="K1652" s="587">
        <f t="shared" si="244"/>
        <v>0</v>
      </c>
      <c r="M1652" s="1163">
        <v>101</v>
      </c>
      <c r="N1652" s="1164"/>
      <c r="O1652" s="1165"/>
      <c r="P1652" s="1166"/>
      <c r="Q1652" s="587">
        <f t="shared" si="245"/>
        <v>0</v>
      </c>
      <c r="S1652" s="1163">
        <v>101</v>
      </c>
      <c r="T1652" s="1164"/>
      <c r="U1652" s="1165"/>
      <c r="V1652" s="1166"/>
      <c r="W1652" s="587">
        <f t="shared" si="246"/>
        <v>0</v>
      </c>
      <c r="Y1652" s="1163">
        <v>101</v>
      </c>
      <c r="Z1652" s="1164"/>
      <c r="AA1652" s="1165"/>
      <c r="AB1652" s="1166"/>
      <c r="AC1652" s="587">
        <f t="shared" si="247"/>
        <v>0</v>
      </c>
      <c r="AE1652" s="1163">
        <v>101</v>
      </c>
      <c r="AF1652" s="1164"/>
      <c r="AG1652" s="1165"/>
      <c r="AH1652" s="1166"/>
      <c r="AI1652" s="587">
        <f t="shared" si="248"/>
        <v>0</v>
      </c>
      <c r="AK1652" s="1163">
        <v>101</v>
      </c>
      <c r="AL1652" s="1164"/>
      <c r="AM1652" s="1165"/>
      <c r="AN1652" s="1166"/>
      <c r="AO1652" s="587">
        <f t="shared" si="249"/>
        <v>0</v>
      </c>
      <c r="AQ1652" s="1163">
        <v>101</v>
      </c>
      <c r="AR1652" s="1164"/>
      <c r="AS1652" s="1165"/>
      <c r="AT1652" s="1166"/>
      <c r="AU1652" s="587">
        <f t="shared" si="250"/>
        <v>0</v>
      </c>
      <c r="AW1652" s="1163">
        <v>101</v>
      </c>
      <c r="AX1652" s="1164"/>
      <c r="AY1652" s="1165"/>
      <c r="AZ1652" s="1166"/>
      <c r="BA1652" s="587">
        <f t="shared" si="251"/>
        <v>0</v>
      </c>
    </row>
    <row r="1653" spans="1:53" s="17" customFormat="1" ht="16.75" hidden="1" customHeight="1" outlineLevel="2">
      <c r="A1653" s="1163">
        <v>102</v>
      </c>
      <c r="B1653" s="1164"/>
      <c r="C1653" s="1165"/>
      <c r="D1653" s="1166"/>
      <c r="E1653" s="587">
        <f t="shared" si="243"/>
        <v>0</v>
      </c>
      <c r="G1653" s="1163">
        <v>102</v>
      </c>
      <c r="H1653" s="1164"/>
      <c r="I1653" s="1165"/>
      <c r="J1653" s="1166"/>
      <c r="K1653" s="587">
        <f t="shared" si="244"/>
        <v>0</v>
      </c>
      <c r="M1653" s="1163">
        <v>102</v>
      </c>
      <c r="N1653" s="1164"/>
      <c r="O1653" s="1165"/>
      <c r="P1653" s="1166"/>
      <c r="Q1653" s="587">
        <f t="shared" si="245"/>
        <v>0</v>
      </c>
      <c r="S1653" s="1163">
        <v>102</v>
      </c>
      <c r="T1653" s="1164"/>
      <c r="U1653" s="1165"/>
      <c r="V1653" s="1166"/>
      <c r="W1653" s="587">
        <f t="shared" si="246"/>
        <v>0</v>
      </c>
      <c r="Y1653" s="1163">
        <v>102</v>
      </c>
      <c r="Z1653" s="1164"/>
      <c r="AA1653" s="1165"/>
      <c r="AB1653" s="1166"/>
      <c r="AC1653" s="587">
        <f t="shared" si="247"/>
        <v>0</v>
      </c>
      <c r="AE1653" s="1163">
        <v>102</v>
      </c>
      <c r="AF1653" s="1164"/>
      <c r="AG1653" s="1165"/>
      <c r="AH1653" s="1166"/>
      <c r="AI1653" s="587">
        <f t="shared" si="248"/>
        <v>0</v>
      </c>
      <c r="AK1653" s="1163">
        <v>102</v>
      </c>
      <c r="AL1653" s="1164"/>
      <c r="AM1653" s="1165"/>
      <c r="AN1653" s="1166"/>
      <c r="AO1653" s="587">
        <f t="shared" si="249"/>
        <v>0</v>
      </c>
      <c r="AQ1653" s="1163">
        <v>102</v>
      </c>
      <c r="AR1653" s="1164"/>
      <c r="AS1653" s="1165"/>
      <c r="AT1653" s="1166"/>
      <c r="AU1653" s="587">
        <f t="shared" si="250"/>
        <v>0</v>
      </c>
      <c r="AW1653" s="1163">
        <v>102</v>
      </c>
      <c r="AX1653" s="1164"/>
      <c r="AY1653" s="1165"/>
      <c r="AZ1653" s="1166"/>
      <c r="BA1653" s="587">
        <f t="shared" si="251"/>
        <v>0</v>
      </c>
    </row>
    <row r="1654" spans="1:53" s="17" customFormat="1" ht="16.75" hidden="1" customHeight="1" outlineLevel="2">
      <c r="A1654" s="1163">
        <v>103</v>
      </c>
      <c r="B1654" s="1164"/>
      <c r="C1654" s="1165"/>
      <c r="D1654" s="1166"/>
      <c r="E1654" s="587">
        <f t="shared" si="243"/>
        <v>0</v>
      </c>
      <c r="G1654" s="1163">
        <v>103</v>
      </c>
      <c r="H1654" s="1164"/>
      <c r="I1654" s="1165"/>
      <c r="J1654" s="1166"/>
      <c r="K1654" s="587">
        <f t="shared" si="244"/>
        <v>0</v>
      </c>
      <c r="M1654" s="1163">
        <v>103</v>
      </c>
      <c r="N1654" s="1164"/>
      <c r="O1654" s="1165"/>
      <c r="P1654" s="1166"/>
      <c r="Q1654" s="587">
        <f t="shared" si="245"/>
        <v>0</v>
      </c>
      <c r="S1654" s="1163">
        <v>103</v>
      </c>
      <c r="T1654" s="1164"/>
      <c r="U1654" s="1165"/>
      <c r="V1654" s="1166"/>
      <c r="W1654" s="587">
        <f t="shared" si="246"/>
        <v>0</v>
      </c>
      <c r="Y1654" s="1163">
        <v>103</v>
      </c>
      <c r="Z1654" s="1164"/>
      <c r="AA1654" s="1165"/>
      <c r="AB1654" s="1166"/>
      <c r="AC1654" s="587">
        <f t="shared" si="247"/>
        <v>0</v>
      </c>
      <c r="AE1654" s="1163">
        <v>103</v>
      </c>
      <c r="AF1654" s="1164"/>
      <c r="AG1654" s="1165"/>
      <c r="AH1654" s="1166"/>
      <c r="AI1654" s="587">
        <f t="shared" si="248"/>
        <v>0</v>
      </c>
      <c r="AK1654" s="1163">
        <v>103</v>
      </c>
      <c r="AL1654" s="1164"/>
      <c r="AM1654" s="1165"/>
      <c r="AN1654" s="1166"/>
      <c r="AO1654" s="587">
        <f t="shared" si="249"/>
        <v>0</v>
      </c>
      <c r="AQ1654" s="1163">
        <v>103</v>
      </c>
      <c r="AR1654" s="1164"/>
      <c r="AS1654" s="1165"/>
      <c r="AT1654" s="1166"/>
      <c r="AU1654" s="587">
        <f t="shared" si="250"/>
        <v>0</v>
      </c>
      <c r="AW1654" s="1163">
        <v>103</v>
      </c>
      <c r="AX1654" s="1164"/>
      <c r="AY1654" s="1165"/>
      <c r="AZ1654" s="1166"/>
      <c r="BA1654" s="587">
        <f t="shared" si="251"/>
        <v>0</v>
      </c>
    </row>
    <row r="1655" spans="1:53" s="17" customFormat="1" ht="16.75" hidden="1" customHeight="1" outlineLevel="2">
      <c r="A1655" s="1163">
        <v>104</v>
      </c>
      <c r="B1655" s="1164"/>
      <c r="C1655" s="1165"/>
      <c r="D1655" s="1166"/>
      <c r="E1655" s="587">
        <f t="shared" si="243"/>
        <v>0</v>
      </c>
      <c r="G1655" s="1163">
        <v>104</v>
      </c>
      <c r="H1655" s="1164"/>
      <c r="I1655" s="1165"/>
      <c r="J1655" s="1166"/>
      <c r="K1655" s="587">
        <f t="shared" si="244"/>
        <v>0</v>
      </c>
      <c r="M1655" s="1163">
        <v>104</v>
      </c>
      <c r="N1655" s="1164"/>
      <c r="O1655" s="1165"/>
      <c r="P1655" s="1166"/>
      <c r="Q1655" s="587">
        <f t="shared" si="245"/>
        <v>0</v>
      </c>
      <c r="S1655" s="1163">
        <v>104</v>
      </c>
      <c r="T1655" s="1164"/>
      <c r="U1655" s="1165"/>
      <c r="V1655" s="1166"/>
      <c r="W1655" s="587">
        <f t="shared" si="246"/>
        <v>0</v>
      </c>
      <c r="Y1655" s="1163">
        <v>104</v>
      </c>
      <c r="Z1655" s="1164"/>
      <c r="AA1655" s="1165"/>
      <c r="AB1655" s="1166"/>
      <c r="AC1655" s="587">
        <f t="shared" si="247"/>
        <v>0</v>
      </c>
      <c r="AE1655" s="1163">
        <v>104</v>
      </c>
      <c r="AF1655" s="1164"/>
      <c r="AG1655" s="1165"/>
      <c r="AH1655" s="1166"/>
      <c r="AI1655" s="587">
        <f t="shared" si="248"/>
        <v>0</v>
      </c>
      <c r="AK1655" s="1163">
        <v>104</v>
      </c>
      <c r="AL1655" s="1164"/>
      <c r="AM1655" s="1165"/>
      <c r="AN1655" s="1166"/>
      <c r="AO1655" s="587">
        <f t="shared" si="249"/>
        <v>0</v>
      </c>
      <c r="AQ1655" s="1163">
        <v>104</v>
      </c>
      <c r="AR1655" s="1164"/>
      <c r="AS1655" s="1165"/>
      <c r="AT1655" s="1166"/>
      <c r="AU1655" s="587">
        <f t="shared" si="250"/>
        <v>0</v>
      </c>
      <c r="AW1655" s="1163">
        <v>104</v>
      </c>
      <c r="AX1655" s="1164"/>
      <c r="AY1655" s="1165"/>
      <c r="AZ1655" s="1166"/>
      <c r="BA1655" s="587">
        <f t="shared" si="251"/>
        <v>0</v>
      </c>
    </row>
    <row r="1656" spans="1:53" s="17" customFormat="1" ht="16.75" hidden="1" customHeight="1" outlineLevel="2">
      <c r="A1656" s="1163">
        <v>105</v>
      </c>
      <c r="B1656" s="1164"/>
      <c r="C1656" s="1165"/>
      <c r="D1656" s="1166"/>
      <c r="E1656" s="587">
        <f t="shared" si="243"/>
        <v>0</v>
      </c>
      <c r="G1656" s="1163">
        <v>105</v>
      </c>
      <c r="H1656" s="1164"/>
      <c r="I1656" s="1165"/>
      <c r="J1656" s="1166"/>
      <c r="K1656" s="587">
        <f t="shared" si="244"/>
        <v>0</v>
      </c>
      <c r="M1656" s="1163">
        <v>105</v>
      </c>
      <c r="N1656" s="1164"/>
      <c r="O1656" s="1165"/>
      <c r="P1656" s="1166"/>
      <c r="Q1656" s="587">
        <f t="shared" si="245"/>
        <v>0</v>
      </c>
      <c r="S1656" s="1163">
        <v>105</v>
      </c>
      <c r="T1656" s="1164"/>
      <c r="U1656" s="1165"/>
      <c r="V1656" s="1166"/>
      <c r="W1656" s="587">
        <f t="shared" si="246"/>
        <v>0</v>
      </c>
      <c r="Y1656" s="1163">
        <v>105</v>
      </c>
      <c r="Z1656" s="1164"/>
      <c r="AA1656" s="1165"/>
      <c r="AB1656" s="1166"/>
      <c r="AC1656" s="587">
        <f t="shared" si="247"/>
        <v>0</v>
      </c>
      <c r="AE1656" s="1163">
        <v>105</v>
      </c>
      <c r="AF1656" s="1164"/>
      <c r="AG1656" s="1165"/>
      <c r="AH1656" s="1166"/>
      <c r="AI1656" s="587">
        <f t="shared" si="248"/>
        <v>0</v>
      </c>
      <c r="AK1656" s="1163">
        <v>105</v>
      </c>
      <c r="AL1656" s="1164"/>
      <c r="AM1656" s="1165"/>
      <c r="AN1656" s="1166"/>
      <c r="AO1656" s="587">
        <f t="shared" si="249"/>
        <v>0</v>
      </c>
      <c r="AQ1656" s="1163">
        <v>105</v>
      </c>
      <c r="AR1656" s="1164"/>
      <c r="AS1656" s="1165"/>
      <c r="AT1656" s="1166"/>
      <c r="AU1656" s="587">
        <f t="shared" si="250"/>
        <v>0</v>
      </c>
      <c r="AW1656" s="1163">
        <v>105</v>
      </c>
      <c r="AX1656" s="1164"/>
      <c r="AY1656" s="1165"/>
      <c r="AZ1656" s="1166"/>
      <c r="BA1656" s="587">
        <f t="shared" si="251"/>
        <v>0</v>
      </c>
    </row>
    <row r="1657" spans="1:53" s="17" customFormat="1" ht="16.75" hidden="1" customHeight="1" outlineLevel="2">
      <c r="A1657" s="1163">
        <v>106</v>
      </c>
      <c r="B1657" s="1164"/>
      <c r="C1657" s="1165"/>
      <c r="D1657" s="1166"/>
      <c r="E1657" s="587">
        <f t="shared" si="243"/>
        <v>0</v>
      </c>
      <c r="G1657" s="1163">
        <v>106</v>
      </c>
      <c r="H1657" s="1164"/>
      <c r="I1657" s="1165"/>
      <c r="J1657" s="1166"/>
      <c r="K1657" s="587">
        <f t="shared" si="244"/>
        <v>0</v>
      </c>
      <c r="M1657" s="1163">
        <v>106</v>
      </c>
      <c r="N1657" s="1164"/>
      <c r="O1657" s="1165"/>
      <c r="P1657" s="1166"/>
      <c r="Q1657" s="587">
        <f t="shared" si="245"/>
        <v>0</v>
      </c>
      <c r="S1657" s="1163">
        <v>106</v>
      </c>
      <c r="T1657" s="1164"/>
      <c r="U1657" s="1165"/>
      <c r="V1657" s="1166"/>
      <c r="W1657" s="587">
        <f t="shared" si="246"/>
        <v>0</v>
      </c>
      <c r="Y1657" s="1163">
        <v>106</v>
      </c>
      <c r="Z1657" s="1164"/>
      <c r="AA1657" s="1165"/>
      <c r="AB1657" s="1166"/>
      <c r="AC1657" s="587">
        <f t="shared" si="247"/>
        <v>0</v>
      </c>
      <c r="AE1657" s="1163">
        <v>106</v>
      </c>
      <c r="AF1657" s="1164"/>
      <c r="AG1657" s="1165"/>
      <c r="AH1657" s="1166"/>
      <c r="AI1657" s="587">
        <f t="shared" si="248"/>
        <v>0</v>
      </c>
      <c r="AK1657" s="1163">
        <v>106</v>
      </c>
      <c r="AL1657" s="1164"/>
      <c r="AM1657" s="1165"/>
      <c r="AN1657" s="1166"/>
      <c r="AO1657" s="587">
        <f t="shared" si="249"/>
        <v>0</v>
      </c>
      <c r="AQ1657" s="1163">
        <v>106</v>
      </c>
      <c r="AR1657" s="1164"/>
      <c r="AS1657" s="1165"/>
      <c r="AT1657" s="1166"/>
      <c r="AU1657" s="587">
        <f t="shared" si="250"/>
        <v>0</v>
      </c>
      <c r="AW1657" s="1163">
        <v>106</v>
      </c>
      <c r="AX1657" s="1164"/>
      <c r="AY1657" s="1165"/>
      <c r="AZ1657" s="1166"/>
      <c r="BA1657" s="587">
        <f t="shared" si="251"/>
        <v>0</v>
      </c>
    </row>
    <row r="1658" spans="1:53" s="17" customFormat="1" ht="16.75" hidden="1" customHeight="1" outlineLevel="2">
      <c r="A1658" s="1163">
        <v>107</v>
      </c>
      <c r="B1658" s="1164"/>
      <c r="C1658" s="1165"/>
      <c r="D1658" s="1166"/>
      <c r="E1658" s="587">
        <f t="shared" si="243"/>
        <v>0</v>
      </c>
      <c r="G1658" s="1163">
        <v>107</v>
      </c>
      <c r="H1658" s="1164"/>
      <c r="I1658" s="1165"/>
      <c r="J1658" s="1166"/>
      <c r="K1658" s="587">
        <f t="shared" si="244"/>
        <v>0</v>
      </c>
      <c r="M1658" s="1163">
        <v>107</v>
      </c>
      <c r="N1658" s="1164"/>
      <c r="O1658" s="1165"/>
      <c r="P1658" s="1166"/>
      <c r="Q1658" s="587">
        <f t="shared" si="245"/>
        <v>0</v>
      </c>
      <c r="S1658" s="1163">
        <v>107</v>
      </c>
      <c r="T1658" s="1164"/>
      <c r="U1658" s="1165"/>
      <c r="V1658" s="1166"/>
      <c r="W1658" s="587">
        <f t="shared" si="246"/>
        <v>0</v>
      </c>
      <c r="Y1658" s="1163">
        <v>107</v>
      </c>
      <c r="Z1658" s="1164"/>
      <c r="AA1658" s="1165"/>
      <c r="AB1658" s="1166"/>
      <c r="AC1658" s="587">
        <f t="shared" si="247"/>
        <v>0</v>
      </c>
      <c r="AE1658" s="1163">
        <v>107</v>
      </c>
      <c r="AF1658" s="1164"/>
      <c r="AG1658" s="1165"/>
      <c r="AH1658" s="1166"/>
      <c r="AI1658" s="587">
        <f t="shared" si="248"/>
        <v>0</v>
      </c>
      <c r="AK1658" s="1163">
        <v>107</v>
      </c>
      <c r="AL1658" s="1164"/>
      <c r="AM1658" s="1165"/>
      <c r="AN1658" s="1166"/>
      <c r="AO1658" s="587">
        <f t="shared" si="249"/>
        <v>0</v>
      </c>
      <c r="AQ1658" s="1163">
        <v>107</v>
      </c>
      <c r="AR1658" s="1164"/>
      <c r="AS1658" s="1165"/>
      <c r="AT1658" s="1166"/>
      <c r="AU1658" s="587">
        <f t="shared" si="250"/>
        <v>0</v>
      </c>
      <c r="AW1658" s="1163">
        <v>107</v>
      </c>
      <c r="AX1658" s="1164"/>
      <c r="AY1658" s="1165"/>
      <c r="AZ1658" s="1166"/>
      <c r="BA1658" s="587">
        <f t="shared" si="251"/>
        <v>0</v>
      </c>
    </row>
    <row r="1659" spans="1:53" s="17" customFormat="1" ht="16.75" hidden="1" customHeight="1" outlineLevel="2">
      <c r="A1659" s="1163">
        <v>108</v>
      </c>
      <c r="B1659" s="1164"/>
      <c r="C1659" s="1165"/>
      <c r="D1659" s="1166"/>
      <c r="E1659" s="587">
        <f t="shared" si="243"/>
        <v>0</v>
      </c>
      <c r="G1659" s="1163">
        <v>108</v>
      </c>
      <c r="H1659" s="1164"/>
      <c r="I1659" s="1165"/>
      <c r="J1659" s="1166"/>
      <c r="K1659" s="587">
        <f t="shared" si="244"/>
        <v>0</v>
      </c>
      <c r="M1659" s="1163">
        <v>108</v>
      </c>
      <c r="N1659" s="1164"/>
      <c r="O1659" s="1165"/>
      <c r="P1659" s="1166"/>
      <c r="Q1659" s="587">
        <f t="shared" si="245"/>
        <v>0</v>
      </c>
      <c r="S1659" s="1163">
        <v>108</v>
      </c>
      <c r="T1659" s="1164"/>
      <c r="U1659" s="1165"/>
      <c r="V1659" s="1166"/>
      <c r="W1659" s="587">
        <f t="shared" si="246"/>
        <v>0</v>
      </c>
      <c r="Y1659" s="1163">
        <v>108</v>
      </c>
      <c r="Z1659" s="1164"/>
      <c r="AA1659" s="1165"/>
      <c r="AB1659" s="1166"/>
      <c r="AC1659" s="587">
        <f t="shared" si="247"/>
        <v>0</v>
      </c>
      <c r="AE1659" s="1163">
        <v>108</v>
      </c>
      <c r="AF1659" s="1164"/>
      <c r="AG1659" s="1165"/>
      <c r="AH1659" s="1166"/>
      <c r="AI1659" s="587">
        <f t="shared" si="248"/>
        <v>0</v>
      </c>
      <c r="AK1659" s="1163">
        <v>108</v>
      </c>
      <c r="AL1659" s="1164"/>
      <c r="AM1659" s="1165"/>
      <c r="AN1659" s="1166"/>
      <c r="AO1659" s="587">
        <f t="shared" si="249"/>
        <v>0</v>
      </c>
      <c r="AQ1659" s="1163">
        <v>108</v>
      </c>
      <c r="AR1659" s="1164"/>
      <c r="AS1659" s="1165"/>
      <c r="AT1659" s="1166"/>
      <c r="AU1659" s="587">
        <f t="shared" si="250"/>
        <v>0</v>
      </c>
      <c r="AW1659" s="1163">
        <v>108</v>
      </c>
      <c r="AX1659" s="1164"/>
      <c r="AY1659" s="1165"/>
      <c r="AZ1659" s="1166"/>
      <c r="BA1659" s="587">
        <f t="shared" si="251"/>
        <v>0</v>
      </c>
    </row>
    <row r="1660" spans="1:53" s="17" customFormat="1" ht="16.75" hidden="1" customHeight="1" outlineLevel="2">
      <c r="A1660" s="1163">
        <v>109</v>
      </c>
      <c r="B1660" s="1164"/>
      <c r="C1660" s="1165"/>
      <c r="D1660" s="1166"/>
      <c r="E1660" s="587">
        <f t="shared" si="243"/>
        <v>0</v>
      </c>
      <c r="G1660" s="1163">
        <v>109</v>
      </c>
      <c r="H1660" s="1164"/>
      <c r="I1660" s="1165"/>
      <c r="J1660" s="1166"/>
      <c r="K1660" s="587">
        <f t="shared" si="244"/>
        <v>0</v>
      </c>
      <c r="M1660" s="1163">
        <v>109</v>
      </c>
      <c r="N1660" s="1164"/>
      <c r="O1660" s="1165"/>
      <c r="P1660" s="1166"/>
      <c r="Q1660" s="587">
        <f t="shared" si="245"/>
        <v>0</v>
      </c>
      <c r="S1660" s="1163">
        <v>109</v>
      </c>
      <c r="T1660" s="1164"/>
      <c r="U1660" s="1165"/>
      <c r="V1660" s="1166"/>
      <c r="W1660" s="587">
        <f t="shared" si="246"/>
        <v>0</v>
      </c>
      <c r="Y1660" s="1163">
        <v>109</v>
      </c>
      <c r="Z1660" s="1164"/>
      <c r="AA1660" s="1165"/>
      <c r="AB1660" s="1166"/>
      <c r="AC1660" s="587">
        <f t="shared" si="247"/>
        <v>0</v>
      </c>
      <c r="AE1660" s="1163">
        <v>109</v>
      </c>
      <c r="AF1660" s="1164"/>
      <c r="AG1660" s="1165"/>
      <c r="AH1660" s="1166"/>
      <c r="AI1660" s="587">
        <f t="shared" si="248"/>
        <v>0</v>
      </c>
      <c r="AK1660" s="1163">
        <v>109</v>
      </c>
      <c r="AL1660" s="1164"/>
      <c r="AM1660" s="1165"/>
      <c r="AN1660" s="1166"/>
      <c r="AO1660" s="587">
        <f t="shared" si="249"/>
        <v>0</v>
      </c>
      <c r="AQ1660" s="1163">
        <v>109</v>
      </c>
      <c r="AR1660" s="1164"/>
      <c r="AS1660" s="1165"/>
      <c r="AT1660" s="1166"/>
      <c r="AU1660" s="587">
        <f t="shared" si="250"/>
        <v>0</v>
      </c>
      <c r="AW1660" s="1163">
        <v>109</v>
      </c>
      <c r="AX1660" s="1164"/>
      <c r="AY1660" s="1165"/>
      <c r="AZ1660" s="1166"/>
      <c r="BA1660" s="587">
        <f t="shared" si="251"/>
        <v>0</v>
      </c>
    </row>
    <row r="1661" spans="1:53" s="17" customFormat="1" ht="16.75" hidden="1" customHeight="1" outlineLevel="2">
      <c r="A1661" s="1163">
        <v>110</v>
      </c>
      <c r="B1661" s="1164"/>
      <c r="C1661" s="1165"/>
      <c r="D1661" s="1166"/>
      <c r="E1661" s="587">
        <f t="shared" si="243"/>
        <v>0</v>
      </c>
      <c r="G1661" s="1163">
        <v>110</v>
      </c>
      <c r="H1661" s="1164"/>
      <c r="I1661" s="1165"/>
      <c r="J1661" s="1166"/>
      <c r="K1661" s="587">
        <f t="shared" si="244"/>
        <v>0</v>
      </c>
      <c r="M1661" s="1163">
        <v>110</v>
      </c>
      <c r="N1661" s="1164"/>
      <c r="O1661" s="1165"/>
      <c r="P1661" s="1166"/>
      <c r="Q1661" s="587">
        <f t="shared" si="245"/>
        <v>0</v>
      </c>
      <c r="S1661" s="1163">
        <v>110</v>
      </c>
      <c r="T1661" s="1164"/>
      <c r="U1661" s="1165"/>
      <c r="V1661" s="1166"/>
      <c r="W1661" s="587">
        <f t="shared" si="246"/>
        <v>0</v>
      </c>
      <c r="Y1661" s="1163">
        <v>110</v>
      </c>
      <c r="Z1661" s="1164"/>
      <c r="AA1661" s="1165"/>
      <c r="AB1661" s="1166"/>
      <c r="AC1661" s="587">
        <f t="shared" si="247"/>
        <v>0</v>
      </c>
      <c r="AE1661" s="1163">
        <v>110</v>
      </c>
      <c r="AF1661" s="1164"/>
      <c r="AG1661" s="1165"/>
      <c r="AH1661" s="1166"/>
      <c r="AI1661" s="587">
        <f t="shared" si="248"/>
        <v>0</v>
      </c>
      <c r="AK1661" s="1163">
        <v>110</v>
      </c>
      <c r="AL1661" s="1164"/>
      <c r="AM1661" s="1165"/>
      <c r="AN1661" s="1166"/>
      <c r="AO1661" s="587">
        <f t="shared" si="249"/>
        <v>0</v>
      </c>
      <c r="AQ1661" s="1163">
        <v>110</v>
      </c>
      <c r="AR1661" s="1164"/>
      <c r="AS1661" s="1165"/>
      <c r="AT1661" s="1166"/>
      <c r="AU1661" s="587">
        <f t="shared" si="250"/>
        <v>0</v>
      </c>
      <c r="AW1661" s="1163">
        <v>110</v>
      </c>
      <c r="AX1661" s="1164"/>
      <c r="AY1661" s="1165"/>
      <c r="AZ1661" s="1166"/>
      <c r="BA1661" s="587">
        <f t="shared" si="251"/>
        <v>0</v>
      </c>
    </row>
    <row r="1662" spans="1:53" s="17" customFormat="1" ht="16.75" hidden="1" customHeight="1" outlineLevel="2">
      <c r="A1662" s="1163">
        <v>111</v>
      </c>
      <c r="B1662" s="1164"/>
      <c r="C1662" s="1165"/>
      <c r="D1662" s="1166"/>
      <c r="E1662" s="587">
        <f t="shared" si="243"/>
        <v>0</v>
      </c>
      <c r="G1662" s="1163">
        <v>111</v>
      </c>
      <c r="H1662" s="1164"/>
      <c r="I1662" s="1165"/>
      <c r="J1662" s="1166"/>
      <c r="K1662" s="587">
        <f t="shared" si="244"/>
        <v>0</v>
      </c>
      <c r="M1662" s="1163">
        <v>111</v>
      </c>
      <c r="N1662" s="1164"/>
      <c r="O1662" s="1165"/>
      <c r="P1662" s="1166"/>
      <c r="Q1662" s="587">
        <f t="shared" si="245"/>
        <v>0</v>
      </c>
      <c r="S1662" s="1163">
        <v>111</v>
      </c>
      <c r="T1662" s="1164"/>
      <c r="U1662" s="1165"/>
      <c r="V1662" s="1166"/>
      <c r="W1662" s="587">
        <f t="shared" si="246"/>
        <v>0</v>
      </c>
      <c r="Y1662" s="1163">
        <v>111</v>
      </c>
      <c r="Z1662" s="1164"/>
      <c r="AA1662" s="1165"/>
      <c r="AB1662" s="1166"/>
      <c r="AC1662" s="587">
        <f t="shared" si="247"/>
        <v>0</v>
      </c>
      <c r="AE1662" s="1163">
        <v>111</v>
      </c>
      <c r="AF1662" s="1164"/>
      <c r="AG1662" s="1165"/>
      <c r="AH1662" s="1166"/>
      <c r="AI1662" s="587">
        <f t="shared" si="248"/>
        <v>0</v>
      </c>
      <c r="AK1662" s="1163">
        <v>111</v>
      </c>
      <c r="AL1662" s="1164"/>
      <c r="AM1662" s="1165"/>
      <c r="AN1662" s="1166"/>
      <c r="AO1662" s="587">
        <f t="shared" si="249"/>
        <v>0</v>
      </c>
      <c r="AQ1662" s="1163">
        <v>111</v>
      </c>
      <c r="AR1662" s="1164"/>
      <c r="AS1662" s="1165"/>
      <c r="AT1662" s="1166"/>
      <c r="AU1662" s="587">
        <f t="shared" si="250"/>
        <v>0</v>
      </c>
      <c r="AW1662" s="1163">
        <v>111</v>
      </c>
      <c r="AX1662" s="1164"/>
      <c r="AY1662" s="1165"/>
      <c r="AZ1662" s="1166"/>
      <c r="BA1662" s="587">
        <f t="shared" si="251"/>
        <v>0</v>
      </c>
    </row>
    <row r="1663" spans="1:53" s="17" customFormat="1" ht="16.75" hidden="1" customHeight="1" outlineLevel="2">
      <c r="A1663" s="1163">
        <v>112</v>
      </c>
      <c r="B1663" s="1164"/>
      <c r="C1663" s="1165"/>
      <c r="D1663" s="1166"/>
      <c r="E1663" s="587">
        <f t="shared" si="243"/>
        <v>0</v>
      </c>
      <c r="G1663" s="1163">
        <v>112</v>
      </c>
      <c r="H1663" s="1164"/>
      <c r="I1663" s="1165"/>
      <c r="J1663" s="1166"/>
      <c r="K1663" s="587">
        <f t="shared" si="244"/>
        <v>0</v>
      </c>
      <c r="M1663" s="1163">
        <v>112</v>
      </c>
      <c r="N1663" s="1164"/>
      <c r="O1663" s="1165"/>
      <c r="P1663" s="1166"/>
      <c r="Q1663" s="587">
        <f t="shared" si="245"/>
        <v>0</v>
      </c>
      <c r="S1663" s="1163">
        <v>112</v>
      </c>
      <c r="T1663" s="1164"/>
      <c r="U1663" s="1165"/>
      <c r="V1663" s="1166"/>
      <c r="W1663" s="587">
        <f t="shared" si="246"/>
        <v>0</v>
      </c>
      <c r="Y1663" s="1163">
        <v>112</v>
      </c>
      <c r="Z1663" s="1164"/>
      <c r="AA1663" s="1165"/>
      <c r="AB1663" s="1166"/>
      <c r="AC1663" s="587">
        <f t="shared" si="247"/>
        <v>0</v>
      </c>
      <c r="AE1663" s="1163">
        <v>112</v>
      </c>
      <c r="AF1663" s="1164"/>
      <c r="AG1663" s="1165"/>
      <c r="AH1663" s="1166"/>
      <c r="AI1663" s="587">
        <f t="shared" si="248"/>
        <v>0</v>
      </c>
      <c r="AK1663" s="1163">
        <v>112</v>
      </c>
      <c r="AL1663" s="1164"/>
      <c r="AM1663" s="1165"/>
      <c r="AN1663" s="1166"/>
      <c r="AO1663" s="587">
        <f t="shared" si="249"/>
        <v>0</v>
      </c>
      <c r="AQ1663" s="1163">
        <v>112</v>
      </c>
      <c r="AR1663" s="1164"/>
      <c r="AS1663" s="1165"/>
      <c r="AT1663" s="1166"/>
      <c r="AU1663" s="587">
        <f t="shared" si="250"/>
        <v>0</v>
      </c>
      <c r="AW1663" s="1163">
        <v>112</v>
      </c>
      <c r="AX1663" s="1164"/>
      <c r="AY1663" s="1165"/>
      <c r="AZ1663" s="1166"/>
      <c r="BA1663" s="587">
        <f t="shared" si="251"/>
        <v>0</v>
      </c>
    </row>
    <row r="1664" spans="1:53" s="17" customFormat="1" ht="16.75" hidden="1" customHeight="1" outlineLevel="2">
      <c r="A1664" s="1163">
        <v>113</v>
      </c>
      <c r="B1664" s="1164"/>
      <c r="C1664" s="1165"/>
      <c r="D1664" s="1166"/>
      <c r="E1664" s="587">
        <f t="shared" si="243"/>
        <v>0</v>
      </c>
      <c r="G1664" s="1163">
        <v>113</v>
      </c>
      <c r="H1664" s="1164"/>
      <c r="I1664" s="1165"/>
      <c r="J1664" s="1166"/>
      <c r="K1664" s="587">
        <f t="shared" si="244"/>
        <v>0</v>
      </c>
      <c r="M1664" s="1163">
        <v>113</v>
      </c>
      <c r="N1664" s="1164"/>
      <c r="O1664" s="1165"/>
      <c r="P1664" s="1166"/>
      <c r="Q1664" s="587">
        <f t="shared" si="245"/>
        <v>0</v>
      </c>
      <c r="S1664" s="1163">
        <v>113</v>
      </c>
      <c r="T1664" s="1164"/>
      <c r="U1664" s="1165"/>
      <c r="V1664" s="1166"/>
      <c r="W1664" s="587">
        <f t="shared" si="246"/>
        <v>0</v>
      </c>
      <c r="Y1664" s="1163">
        <v>113</v>
      </c>
      <c r="Z1664" s="1164"/>
      <c r="AA1664" s="1165"/>
      <c r="AB1664" s="1166"/>
      <c r="AC1664" s="587">
        <f t="shared" si="247"/>
        <v>0</v>
      </c>
      <c r="AE1664" s="1163">
        <v>113</v>
      </c>
      <c r="AF1664" s="1164"/>
      <c r="AG1664" s="1165"/>
      <c r="AH1664" s="1166"/>
      <c r="AI1664" s="587">
        <f t="shared" si="248"/>
        <v>0</v>
      </c>
      <c r="AK1664" s="1163">
        <v>113</v>
      </c>
      <c r="AL1664" s="1164"/>
      <c r="AM1664" s="1165"/>
      <c r="AN1664" s="1166"/>
      <c r="AO1664" s="587">
        <f t="shared" si="249"/>
        <v>0</v>
      </c>
      <c r="AQ1664" s="1163">
        <v>113</v>
      </c>
      <c r="AR1664" s="1164"/>
      <c r="AS1664" s="1165"/>
      <c r="AT1664" s="1166"/>
      <c r="AU1664" s="587">
        <f t="shared" si="250"/>
        <v>0</v>
      </c>
      <c r="AW1664" s="1163">
        <v>113</v>
      </c>
      <c r="AX1664" s="1164"/>
      <c r="AY1664" s="1165"/>
      <c r="AZ1664" s="1166"/>
      <c r="BA1664" s="587">
        <f t="shared" si="251"/>
        <v>0</v>
      </c>
    </row>
    <row r="1665" spans="1:53" s="17" customFormat="1" ht="16.75" hidden="1" customHeight="1" outlineLevel="2">
      <c r="A1665" s="1163">
        <v>114</v>
      </c>
      <c r="B1665" s="1164"/>
      <c r="C1665" s="1165"/>
      <c r="D1665" s="1166"/>
      <c r="E1665" s="587">
        <f t="shared" si="243"/>
        <v>0</v>
      </c>
      <c r="G1665" s="1163">
        <v>114</v>
      </c>
      <c r="H1665" s="1164"/>
      <c r="I1665" s="1165"/>
      <c r="J1665" s="1166"/>
      <c r="K1665" s="587">
        <f t="shared" si="244"/>
        <v>0</v>
      </c>
      <c r="M1665" s="1163">
        <v>114</v>
      </c>
      <c r="N1665" s="1164"/>
      <c r="O1665" s="1165"/>
      <c r="P1665" s="1166"/>
      <c r="Q1665" s="587">
        <f t="shared" si="245"/>
        <v>0</v>
      </c>
      <c r="S1665" s="1163">
        <v>114</v>
      </c>
      <c r="T1665" s="1164"/>
      <c r="U1665" s="1165"/>
      <c r="V1665" s="1166"/>
      <c r="W1665" s="587">
        <f t="shared" si="246"/>
        <v>0</v>
      </c>
      <c r="Y1665" s="1163">
        <v>114</v>
      </c>
      <c r="Z1665" s="1164"/>
      <c r="AA1665" s="1165"/>
      <c r="AB1665" s="1166"/>
      <c r="AC1665" s="587">
        <f t="shared" si="247"/>
        <v>0</v>
      </c>
      <c r="AE1665" s="1163">
        <v>114</v>
      </c>
      <c r="AF1665" s="1164"/>
      <c r="AG1665" s="1165"/>
      <c r="AH1665" s="1166"/>
      <c r="AI1665" s="587">
        <f t="shared" si="248"/>
        <v>0</v>
      </c>
      <c r="AK1665" s="1163">
        <v>114</v>
      </c>
      <c r="AL1665" s="1164"/>
      <c r="AM1665" s="1165"/>
      <c r="AN1665" s="1166"/>
      <c r="AO1665" s="587">
        <f t="shared" si="249"/>
        <v>0</v>
      </c>
      <c r="AQ1665" s="1163">
        <v>114</v>
      </c>
      <c r="AR1665" s="1164"/>
      <c r="AS1665" s="1165"/>
      <c r="AT1665" s="1166"/>
      <c r="AU1665" s="587">
        <f t="shared" si="250"/>
        <v>0</v>
      </c>
      <c r="AW1665" s="1163">
        <v>114</v>
      </c>
      <c r="AX1665" s="1164"/>
      <c r="AY1665" s="1165"/>
      <c r="AZ1665" s="1166"/>
      <c r="BA1665" s="587">
        <f t="shared" si="251"/>
        <v>0</v>
      </c>
    </row>
    <row r="1666" spans="1:53" s="17" customFormat="1" ht="16.75" hidden="1" customHeight="1" outlineLevel="2">
      <c r="A1666" s="1163">
        <v>115</v>
      </c>
      <c r="B1666" s="1164"/>
      <c r="C1666" s="1165"/>
      <c r="D1666" s="1166"/>
      <c r="E1666" s="587">
        <f t="shared" si="243"/>
        <v>0</v>
      </c>
      <c r="G1666" s="1163">
        <v>115</v>
      </c>
      <c r="H1666" s="1164"/>
      <c r="I1666" s="1165"/>
      <c r="J1666" s="1166"/>
      <c r="K1666" s="587">
        <f t="shared" si="244"/>
        <v>0</v>
      </c>
      <c r="M1666" s="1163">
        <v>115</v>
      </c>
      <c r="N1666" s="1164"/>
      <c r="O1666" s="1165"/>
      <c r="P1666" s="1166"/>
      <c r="Q1666" s="587">
        <f t="shared" si="245"/>
        <v>0</v>
      </c>
      <c r="S1666" s="1163">
        <v>115</v>
      </c>
      <c r="T1666" s="1164"/>
      <c r="U1666" s="1165"/>
      <c r="V1666" s="1166"/>
      <c r="W1666" s="587">
        <f t="shared" si="246"/>
        <v>0</v>
      </c>
      <c r="Y1666" s="1163">
        <v>115</v>
      </c>
      <c r="Z1666" s="1164"/>
      <c r="AA1666" s="1165"/>
      <c r="AB1666" s="1166"/>
      <c r="AC1666" s="587">
        <f t="shared" si="247"/>
        <v>0</v>
      </c>
      <c r="AE1666" s="1163">
        <v>115</v>
      </c>
      <c r="AF1666" s="1164"/>
      <c r="AG1666" s="1165"/>
      <c r="AH1666" s="1166"/>
      <c r="AI1666" s="587">
        <f t="shared" si="248"/>
        <v>0</v>
      </c>
      <c r="AK1666" s="1163">
        <v>115</v>
      </c>
      <c r="AL1666" s="1164"/>
      <c r="AM1666" s="1165"/>
      <c r="AN1666" s="1166"/>
      <c r="AO1666" s="587">
        <f t="shared" si="249"/>
        <v>0</v>
      </c>
      <c r="AQ1666" s="1163">
        <v>115</v>
      </c>
      <c r="AR1666" s="1164"/>
      <c r="AS1666" s="1165"/>
      <c r="AT1666" s="1166"/>
      <c r="AU1666" s="587">
        <f t="shared" si="250"/>
        <v>0</v>
      </c>
      <c r="AW1666" s="1163">
        <v>115</v>
      </c>
      <c r="AX1666" s="1164"/>
      <c r="AY1666" s="1165"/>
      <c r="AZ1666" s="1166"/>
      <c r="BA1666" s="587">
        <f t="shared" si="251"/>
        <v>0</v>
      </c>
    </row>
    <row r="1667" spans="1:53" s="17" customFormat="1" ht="16.75" hidden="1" customHeight="1" outlineLevel="2">
      <c r="A1667" s="1163">
        <v>116</v>
      </c>
      <c r="B1667" s="1164"/>
      <c r="C1667" s="1165"/>
      <c r="D1667" s="1166"/>
      <c r="E1667" s="587">
        <f t="shared" si="243"/>
        <v>0</v>
      </c>
      <c r="G1667" s="1163">
        <v>116</v>
      </c>
      <c r="H1667" s="1164"/>
      <c r="I1667" s="1165"/>
      <c r="J1667" s="1166"/>
      <c r="K1667" s="587">
        <f t="shared" si="244"/>
        <v>0</v>
      </c>
      <c r="M1667" s="1163">
        <v>116</v>
      </c>
      <c r="N1667" s="1164"/>
      <c r="O1667" s="1165"/>
      <c r="P1667" s="1166"/>
      <c r="Q1667" s="587">
        <f t="shared" si="245"/>
        <v>0</v>
      </c>
      <c r="S1667" s="1163">
        <v>116</v>
      </c>
      <c r="T1667" s="1164"/>
      <c r="U1667" s="1165"/>
      <c r="V1667" s="1166"/>
      <c r="W1667" s="587">
        <f t="shared" si="246"/>
        <v>0</v>
      </c>
      <c r="Y1667" s="1163">
        <v>116</v>
      </c>
      <c r="Z1667" s="1164"/>
      <c r="AA1667" s="1165"/>
      <c r="AB1667" s="1166"/>
      <c r="AC1667" s="587">
        <f t="shared" si="247"/>
        <v>0</v>
      </c>
      <c r="AE1667" s="1163">
        <v>116</v>
      </c>
      <c r="AF1667" s="1164"/>
      <c r="AG1667" s="1165"/>
      <c r="AH1667" s="1166"/>
      <c r="AI1667" s="587">
        <f t="shared" si="248"/>
        <v>0</v>
      </c>
      <c r="AK1667" s="1163">
        <v>116</v>
      </c>
      <c r="AL1667" s="1164"/>
      <c r="AM1667" s="1165"/>
      <c r="AN1667" s="1166"/>
      <c r="AO1667" s="587">
        <f t="shared" si="249"/>
        <v>0</v>
      </c>
      <c r="AQ1667" s="1163">
        <v>116</v>
      </c>
      <c r="AR1667" s="1164"/>
      <c r="AS1667" s="1165"/>
      <c r="AT1667" s="1166"/>
      <c r="AU1667" s="587">
        <f t="shared" si="250"/>
        <v>0</v>
      </c>
      <c r="AW1667" s="1163">
        <v>116</v>
      </c>
      <c r="AX1667" s="1164"/>
      <c r="AY1667" s="1165"/>
      <c r="AZ1667" s="1166"/>
      <c r="BA1667" s="587">
        <f t="shared" si="251"/>
        <v>0</v>
      </c>
    </row>
    <row r="1668" spans="1:53" s="17" customFormat="1" ht="16.75" hidden="1" customHeight="1" outlineLevel="2">
      <c r="A1668" s="1163">
        <v>117</v>
      </c>
      <c r="B1668" s="1164"/>
      <c r="C1668" s="1165"/>
      <c r="D1668" s="1166"/>
      <c r="E1668" s="587">
        <f t="shared" si="243"/>
        <v>0</v>
      </c>
      <c r="G1668" s="1163">
        <v>117</v>
      </c>
      <c r="H1668" s="1164"/>
      <c r="I1668" s="1165"/>
      <c r="J1668" s="1166"/>
      <c r="K1668" s="587">
        <f t="shared" si="244"/>
        <v>0</v>
      </c>
      <c r="M1668" s="1163">
        <v>117</v>
      </c>
      <c r="N1668" s="1164"/>
      <c r="O1668" s="1165"/>
      <c r="P1668" s="1166"/>
      <c r="Q1668" s="587">
        <f t="shared" si="245"/>
        <v>0</v>
      </c>
      <c r="S1668" s="1163">
        <v>117</v>
      </c>
      <c r="T1668" s="1164"/>
      <c r="U1668" s="1165"/>
      <c r="V1668" s="1166"/>
      <c r="W1668" s="587">
        <f t="shared" si="246"/>
        <v>0</v>
      </c>
      <c r="Y1668" s="1163">
        <v>117</v>
      </c>
      <c r="Z1668" s="1164"/>
      <c r="AA1668" s="1165"/>
      <c r="AB1668" s="1166"/>
      <c r="AC1668" s="587">
        <f t="shared" si="247"/>
        <v>0</v>
      </c>
      <c r="AE1668" s="1163">
        <v>117</v>
      </c>
      <c r="AF1668" s="1164"/>
      <c r="AG1668" s="1165"/>
      <c r="AH1668" s="1166"/>
      <c r="AI1668" s="587">
        <f t="shared" si="248"/>
        <v>0</v>
      </c>
      <c r="AK1668" s="1163">
        <v>117</v>
      </c>
      <c r="AL1668" s="1164"/>
      <c r="AM1668" s="1165"/>
      <c r="AN1668" s="1166"/>
      <c r="AO1668" s="587">
        <f t="shared" si="249"/>
        <v>0</v>
      </c>
      <c r="AQ1668" s="1163">
        <v>117</v>
      </c>
      <c r="AR1668" s="1164"/>
      <c r="AS1668" s="1165"/>
      <c r="AT1668" s="1166"/>
      <c r="AU1668" s="587">
        <f t="shared" si="250"/>
        <v>0</v>
      </c>
      <c r="AW1668" s="1163">
        <v>117</v>
      </c>
      <c r="AX1668" s="1164"/>
      <c r="AY1668" s="1165"/>
      <c r="AZ1668" s="1166"/>
      <c r="BA1668" s="587">
        <f t="shared" si="251"/>
        <v>0</v>
      </c>
    </row>
    <row r="1669" spans="1:53" s="17" customFormat="1" ht="16.75" hidden="1" customHeight="1" outlineLevel="2">
      <c r="A1669" s="1163">
        <v>118</v>
      </c>
      <c r="B1669" s="1164"/>
      <c r="C1669" s="1165"/>
      <c r="D1669" s="1166"/>
      <c r="E1669" s="587">
        <f t="shared" si="243"/>
        <v>0</v>
      </c>
      <c r="G1669" s="1163">
        <v>118</v>
      </c>
      <c r="H1669" s="1164"/>
      <c r="I1669" s="1165"/>
      <c r="J1669" s="1166"/>
      <c r="K1669" s="587">
        <f t="shared" si="244"/>
        <v>0</v>
      </c>
      <c r="M1669" s="1163">
        <v>118</v>
      </c>
      <c r="N1669" s="1164"/>
      <c r="O1669" s="1165"/>
      <c r="P1669" s="1166"/>
      <c r="Q1669" s="587">
        <f t="shared" si="245"/>
        <v>0</v>
      </c>
      <c r="S1669" s="1163">
        <v>118</v>
      </c>
      <c r="T1669" s="1164"/>
      <c r="U1669" s="1165"/>
      <c r="V1669" s="1166"/>
      <c r="W1669" s="587">
        <f t="shared" si="246"/>
        <v>0</v>
      </c>
      <c r="Y1669" s="1163">
        <v>118</v>
      </c>
      <c r="Z1669" s="1164"/>
      <c r="AA1669" s="1165"/>
      <c r="AB1669" s="1166"/>
      <c r="AC1669" s="587">
        <f t="shared" si="247"/>
        <v>0</v>
      </c>
      <c r="AE1669" s="1163">
        <v>118</v>
      </c>
      <c r="AF1669" s="1164"/>
      <c r="AG1669" s="1165"/>
      <c r="AH1669" s="1166"/>
      <c r="AI1669" s="587">
        <f t="shared" si="248"/>
        <v>0</v>
      </c>
      <c r="AK1669" s="1163">
        <v>118</v>
      </c>
      <c r="AL1669" s="1164"/>
      <c r="AM1669" s="1165"/>
      <c r="AN1669" s="1166"/>
      <c r="AO1669" s="587">
        <f t="shared" si="249"/>
        <v>0</v>
      </c>
      <c r="AQ1669" s="1163">
        <v>118</v>
      </c>
      <c r="AR1669" s="1164"/>
      <c r="AS1669" s="1165"/>
      <c r="AT1669" s="1166"/>
      <c r="AU1669" s="587">
        <f t="shared" si="250"/>
        <v>0</v>
      </c>
      <c r="AW1669" s="1163">
        <v>118</v>
      </c>
      <c r="AX1669" s="1164"/>
      <c r="AY1669" s="1165"/>
      <c r="AZ1669" s="1166"/>
      <c r="BA1669" s="587">
        <f t="shared" si="251"/>
        <v>0</v>
      </c>
    </row>
    <row r="1670" spans="1:53" s="17" customFormat="1" ht="16.75" hidden="1" customHeight="1" outlineLevel="2">
      <c r="A1670" s="1163">
        <v>119</v>
      </c>
      <c r="B1670" s="1164"/>
      <c r="C1670" s="1165"/>
      <c r="D1670" s="1166"/>
      <c r="E1670" s="587">
        <f t="shared" si="243"/>
        <v>0</v>
      </c>
      <c r="G1670" s="1163">
        <v>119</v>
      </c>
      <c r="H1670" s="1164"/>
      <c r="I1670" s="1165"/>
      <c r="J1670" s="1166"/>
      <c r="K1670" s="587">
        <f t="shared" si="244"/>
        <v>0</v>
      </c>
      <c r="M1670" s="1163">
        <v>119</v>
      </c>
      <c r="N1670" s="1164"/>
      <c r="O1670" s="1165"/>
      <c r="P1670" s="1166"/>
      <c r="Q1670" s="587">
        <f t="shared" si="245"/>
        <v>0</v>
      </c>
      <c r="S1670" s="1163">
        <v>119</v>
      </c>
      <c r="T1670" s="1164"/>
      <c r="U1670" s="1165"/>
      <c r="V1670" s="1166"/>
      <c r="W1670" s="587">
        <f t="shared" si="246"/>
        <v>0</v>
      </c>
      <c r="Y1670" s="1163">
        <v>119</v>
      </c>
      <c r="Z1670" s="1164"/>
      <c r="AA1670" s="1165"/>
      <c r="AB1670" s="1166"/>
      <c r="AC1670" s="587">
        <f t="shared" si="247"/>
        <v>0</v>
      </c>
      <c r="AE1670" s="1163">
        <v>119</v>
      </c>
      <c r="AF1670" s="1164"/>
      <c r="AG1670" s="1165"/>
      <c r="AH1670" s="1166"/>
      <c r="AI1670" s="587">
        <f t="shared" si="248"/>
        <v>0</v>
      </c>
      <c r="AK1670" s="1163">
        <v>119</v>
      </c>
      <c r="AL1670" s="1164"/>
      <c r="AM1670" s="1165"/>
      <c r="AN1670" s="1166"/>
      <c r="AO1670" s="587">
        <f t="shared" si="249"/>
        <v>0</v>
      </c>
      <c r="AQ1670" s="1163">
        <v>119</v>
      </c>
      <c r="AR1670" s="1164"/>
      <c r="AS1670" s="1165"/>
      <c r="AT1670" s="1166"/>
      <c r="AU1670" s="587">
        <f t="shared" si="250"/>
        <v>0</v>
      </c>
      <c r="AW1670" s="1163">
        <v>119</v>
      </c>
      <c r="AX1670" s="1164"/>
      <c r="AY1670" s="1165"/>
      <c r="AZ1670" s="1166"/>
      <c r="BA1670" s="587">
        <f t="shared" si="251"/>
        <v>0</v>
      </c>
    </row>
    <row r="1671" spans="1:53" s="17" customFormat="1" ht="16.75" hidden="1" customHeight="1" outlineLevel="2">
      <c r="A1671" s="1163">
        <v>120</v>
      </c>
      <c r="B1671" s="1164"/>
      <c r="C1671" s="1165"/>
      <c r="D1671" s="1166"/>
      <c r="E1671" s="587">
        <f t="shared" si="243"/>
        <v>0</v>
      </c>
      <c r="G1671" s="1163">
        <v>120</v>
      </c>
      <c r="H1671" s="1164"/>
      <c r="I1671" s="1165"/>
      <c r="J1671" s="1166"/>
      <c r="K1671" s="587">
        <f t="shared" si="244"/>
        <v>0</v>
      </c>
      <c r="M1671" s="1163">
        <v>120</v>
      </c>
      <c r="N1671" s="1164"/>
      <c r="O1671" s="1165"/>
      <c r="P1671" s="1166"/>
      <c r="Q1671" s="587">
        <f t="shared" si="245"/>
        <v>0</v>
      </c>
      <c r="S1671" s="1163">
        <v>120</v>
      </c>
      <c r="T1671" s="1164"/>
      <c r="U1671" s="1165"/>
      <c r="V1671" s="1166"/>
      <c r="W1671" s="587">
        <f t="shared" si="246"/>
        <v>0</v>
      </c>
      <c r="Y1671" s="1163">
        <v>120</v>
      </c>
      <c r="Z1671" s="1164"/>
      <c r="AA1671" s="1165"/>
      <c r="AB1671" s="1166"/>
      <c r="AC1671" s="587">
        <f t="shared" si="247"/>
        <v>0</v>
      </c>
      <c r="AE1671" s="1163">
        <v>120</v>
      </c>
      <c r="AF1671" s="1164"/>
      <c r="AG1671" s="1165"/>
      <c r="AH1671" s="1166"/>
      <c r="AI1671" s="587">
        <f t="shared" si="248"/>
        <v>0</v>
      </c>
      <c r="AK1671" s="1163">
        <v>120</v>
      </c>
      <c r="AL1671" s="1164"/>
      <c r="AM1671" s="1165"/>
      <c r="AN1671" s="1166"/>
      <c r="AO1671" s="587">
        <f t="shared" si="249"/>
        <v>0</v>
      </c>
      <c r="AQ1671" s="1163">
        <v>120</v>
      </c>
      <c r="AR1671" s="1164"/>
      <c r="AS1671" s="1165"/>
      <c r="AT1671" s="1166"/>
      <c r="AU1671" s="587">
        <f t="shared" si="250"/>
        <v>0</v>
      </c>
      <c r="AW1671" s="1163">
        <v>120</v>
      </c>
      <c r="AX1671" s="1164"/>
      <c r="AY1671" s="1165"/>
      <c r="AZ1671" s="1166"/>
      <c r="BA1671" s="587">
        <f t="shared" si="251"/>
        <v>0</v>
      </c>
    </row>
    <row r="1672" spans="1:53" s="17" customFormat="1" ht="16.75" hidden="1" customHeight="1" outlineLevel="2">
      <c r="A1672" s="1163">
        <v>121</v>
      </c>
      <c r="B1672" s="1164"/>
      <c r="C1672" s="1165"/>
      <c r="D1672" s="1166"/>
      <c r="E1672" s="587">
        <f t="shared" si="243"/>
        <v>0</v>
      </c>
      <c r="G1672" s="1163">
        <v>121</v>
      </c>
      <c r="H1672" s="1164"/>
      <c r="I1672" s="1165"/>
      <c r="J1672" s="1166"/>
      <c r="K1672" s="587">
        <f t="shared" si="244"/>
        <v>0</v>
      </c>
      <c r="M1672" s="1163">
        <v>121</v>
      </c>
      <c r="N1672" s="1164"/>
      <c r="O1672" s="1165"/>
      <c r="P1672" s="1166"/>
      <c r="Q1672" s="587">
        <f t="shared" si="245"/>
        <v>0</v>
      </c>
      <c r="S1672" s="1163">
        <v>121</v>
      </c>
      <c r="T1672" s="1164"/>
      <c r="U1672" s="1165"/>
      <c r="V1672" s="1166"/>
      <c r="W1672" s="587">
        <f t="shared" si="246"/>
        <v>0</v>
      </c>
      <c r="Y1672" s="1163">
        <v>121</v>
      </c>
      <c r="Z1672" s="1164"/>
      <c r="AA1672" s="1165"/>
      <c r="AB1672" s="1166"/>
      <c r="AC1672" s="587">
        <f t="shared" si="247"/>
        <v>0</v>
      </c>
      <c r="AE1672" s="1163">
        <v>121</v>
      </c>
      <c r="AF1672" s="1164"/>
      <c r="AG1672" s="1165"/>
      <c r="AH1672" s="1166"/>
      <c r="AI1672" s="587">
        <f t="shared" si="248"/>
        <v>0</v>
      </c>
      <c r="AK1672" s="1163">
        <v>121</v>
      </c>
      <c r="AL1672" s="1164"/>
      <c r="AM1672" s="1165"/>
      <c r="AN1672" s="1166"/>
      <c r="AO1672" s="587">
        <f t="shared" si="249"/>
        <v>0</v>
      </c>
      <c r="AQ1672" s="1163">
        <v>121</v>
      </c>
      <c r="AR1672" s="1164"/>
      <c r="AS1672" s="1165"/>
      <c r="AT1672" s="1166"/>
      <c r="AU1672" s="587">
        <f t="shared" si="250"/>
        <v>0</v>
      </c>
      <c r="AW1672" s="1163">
        <v>121</v>
      </c>
      <c r="AX1672" s="1164"/>
      <c r="AY1672" s="1165"/>
      <c r="AZ1672" s="1166"/>
      <c r="BA1672" s="587">
        <f t="shared" si="251"/>
        <v>0</v>
      </c>
    </row>
    <row r="1673" spans="1:53" s="17" customFormat="1" ht="16.75" hidden="1" customHeight="1" outlineLevel="2">
      <c r="A1673" s="1163">
        <v>122</v>
      </c>
      <c r="B1673" s="1164"/>
      <c r="C1673" s="1165"/>
      <c r="D1673" s="1166"/>
      <c r="E1673" s="587">
        <f t="shared" si="243"/>
        <v>0</v>
      </c>
      <c r="G1673" s="1163">
        <v>122</v>
      </c>
      <c r="H1673" s="1164"/>
      <c r="I1673" s="1165"/>
      <c r="J1673" s="1166"/>
      <c r="K1673" s="587">
        <f t="shared" si="244"/>
        <v>0</v>
      </c>
      <c r="M1673" s="1163">
        <v>122</v>
      </c>
      <c r="N1673" s="1164"/>
      <c r="O1673" s="1165"/>
      <c r="P1673" s="1166"/>
      <c r="Q1673" s="587">
        <f t="shared" si="245"/>
        <v>0</v>
      </c>
      <c r="S1673" s="1163">
        <v>122</v>
      </c>
      <c r="T1673" s="1164"/>
      <c r="U1673" s="1165"/>
      <c r="V1673" s="1166"/>
      <c r="W1673" s="587">
        <f t="shared" si="246"/>
        <v>0</v>
      </c>
      <c r="Y1673" s="1163">
        <v>122</v>
      </c>
      <c r="Z1673" s="1164"/>
      <c r="AA1673" s="1165"/>
      <c r="AB1673" s="1166"/>
      <c r="AC1673" s="587">
        <f t="shared" si="247"/>
        <v>0</v>
      </c>
      <c r="AE1673" s="1163">
        <v>122</v>
      </c>
      <c r="AF1673" s="1164"/>
      <c r="AG1673" s="1165"/>
      <c r="AH1673" s="1166"/>
      <c r="AI1673" s="587">
        <f t="shared" si="248"/>
        <v>0</v>
      </c>
      <c r="AK1673" s="1163">
        <v>122</v>
      </c>
      <c r="AL1673" s="1164"/>
      <c r="AM1673" s="1165"/>
      <c r="AN1673" s="1166"/>
      <c r="AO1673" s="587">
        <f t="shared" si="249"/>
        <v>0</v>
      </c>
      <c r="AQ1673" s="1163">
        <v>122</v>
      </c>
      <c r="AR1673" s="1164"/>
      <c r="AS1673" s="1165"/>
      <c r="AT1673" s="1166"/>
      <c r="AU1673" s="587">
        <f t="shared" si="250"/>
        <v>0</v>
      </c>
      <c r="AW1673" s="1163">
        <v>122</v>
      </c>
      <c r="AX1673" s="1164"/>
      <c r="AY1673" s="1165"/>
      <c r="AZ1673" s="1166"/>
      <c r="BA1673" s="587">
        <f t="shared" si="251"/>
        <v>0</v>
      </c>
    </row>
    <row r="1674" spans="1:53" s="17" customFormat="1" ht="16.75" hidden="1" customHeight="1" outlineLevel="2">
      <c r="A1674" s="1163">
        <v>123</v>
      </c>
      <c r="B1674" s="1164"/>
      <c r="C1674" s="1165"/>
      <c r="D1674" s="1166"/>
      <c r="E1674" s="587">
        <f t="shared" si="243"/>
        <v>0</v>
      </c>
      <c r="G1674" s="1163">
        <v>123</v>
      </c>
      <c r="H1674" s="1164"/>
      <c r="I1674" s="1165"/>
      <c r="J1674" s="1166"/>
      <c r="K1674" s="587">
        <f t="shared" si="244"/>
        <v>0</v>
      </c>
      <c r="M1674" s="1163">
        <v>123</v>
      </c>
      <c r="N1674" s="1164"/>
      <c r="O1674" s="1165"/>
      <c r="P1674" s="1166"/>
      <c r="Q1674" s="587">
        <f t="shared" si="245"/>
        <v>0</v>
      </c>
      <c r="S1674" s="1163">
        <v>123</v>
      </c>
      <c r="T1674" s="1164"/>
      <c r="U1674" s="1165"/>
      <c r="V1674" s="1166"/>
      <c r="W1674" s="587">
        <f t="shared" si="246"/>
        <v>0</v>
      </c>
      <c r="Y1674" s="1163">
        <v>123</v>
      </c>
      <c r="Z1674" s="1164"/>
      <c r="AA1674" s="1165"/>
      <c r="AB1674" s="1166"/>
      <c r="AC1674" s="587">
        <f t="shared" si="247"/>
        <v>0</v>
      </c>
      <c r="AE1674" s="1163">
        <v>123</v>
      </c>
      <c r="AF1674" s="1164"/>
      <c r="AG1674" s="1165"/>
      <c r="AH1674" s="1166"/>
      <c r="AI1674" s="587">
        <f t="shared" si="248"/>
        <v>0</v>
      </c>
      <c r="AK1674" s="1163">
        <v>123</v>
      </c>
      <c r="AL1674" s="1164"/>
      <c r="AM1674" s="1165"/>
      <c r="AN1674" s="1166"/>
      <c r="AO1674" s="587">
        <f t="shared" si="249"/>
        <v>0</v>
      </c>
      <c r="AQ1674" s="1163">
        <v>123</v>
      </c>
      <c r="AR1674" s="1164"/>
      <c r="AS1674" s="1165"/>
      <c r="AT1674" s="1166"/>
      <c r="AU1674" s="587">
        <f t="shared" si="250"/>
        <v>0</v>
      </c>
      <c r="AW1674" s="1163">
        <v>123</v>
      </c>
      <c r="AX1674" s="1164"/>
      <c r="AY1674" s="1165"/>
      <c r="AZ1674" s="1166"/>
      <c r="BA1674" s="587">
        <f t="shared" si="251"/>
        <v>0</v>
      </c>
    </row>
    <row r="1675" spans="1:53" s="17" customFormat="1" ht="16.75" hidden="1" customHeight="1" outlineLevel="2">
      <c r="A1675" s="1163">
        <v>124</v>
      </c>
      <c r="B1675" s="1164"/>
      <c r="C1675" s="1165"/>
      <c r="D1675" s="1166"/>
      <c r="E1675" s="587">
        <f t="shared" si="243"/>
        <v>0</v>
      </c>
      <c r="G1675" s="1163">
        <v>124</v>
      </c>
      <c r="H1675" s="1164"/>
      <c r="I1675" s="1165"/>
      <c r="J1675" s="1166"/>
      <c r="K1675" s="587">
        <f t="shared" si="244"/>
        <v>0</v>
      </c>
      <c r="M1675" s="1163">
        <v>124</v>
      </c>
      <c r="N1675" s="1164"/>
      <c r="O1675" s="1165"/>
      <c r="P1675" s="1166"/>
      <c r="Q1675" s="587">
        <f t="shared" si="245"/>
        <v>0</v>
      </c>
      <c r="S1675" s="1163">
        <v>124</v>
      </c>
      <c r="T1675" s="1164"/>
      <c r="U1675" s="1165"/>
      <c r="V1675" s="1166"/>
      <c r="W1675" s="587">
        <f t="shared" si="246"/>
        <v>0</v>
      </c>
      <c r="Y1675" s="1163">
        <v>124</v>
      </c>
      <c r="Z1675" s="1164"/>
      <c r="AA1675" s="1165"/>
      <c r="AB1675" s="1166"/>
      <c r="AC1675" s="587">
        <f t="shared" si="247"/>
        <v>0</v>
      </c>
      <c r="AE1675" s="1163">
        <v>124</v>
      </c>
      <c r="AF1675" s="1164"/>
      <c r="AG1675" s="1165"/>
      <c r="AH1675" s="1166"/>
      <c r="AI1675" s="587">
        <f t="shared" si="248"/>
        <v>0</v>
      </c>
      <c r="AK1675" s="1163">
        <v>124</v>
      </c>
      <c r="AL1675" s="1164"/>
      <c r="AM1675" s="1165"/>
      <c r="AN1675" s="1166"/>
      <c r="AO1675" s="587">
        <f t="shared" si="249"/>
        <v>0</v>
      </c>
      <c r="AQ1675" s="1163">
        <v>124</v>
      </c>
      <c r="AR1675" s="1164"/>
      <c r="AS1675" s="1165"/>
      <c r="AT1675" s="1166"/>
      <c r="AU1675" s="587">
        <f t="shared" si="250"/>
        <v>0</v>
      </c>
      <c r="AW1675" s="1163">
        <v>124</v>
      </c>
      <c r="AX1675" s="1164"/>
      <c r="AY1675" s="1165"/>
      <c r="AZ1675" s="1166"/>
      <c r="BA1675" s="587">
        <f t="shared" si="251"/>
        <v>0</v>
      </c>
    </row>
    <row r="1676" spans="1:53" s="17" customFormat="1" ht="16.75" hidden="1" customHeight="1" outlineLevel="2">
      <c r="A1676" s="1163">
        <v>125</v>
      </c>
      <c r="B1676" s="1164"/>
      <c r="C1676" s="1165"/>
      <c r="D1676" s="1166"/>
      <c r="E1676" s="587">
        <f t="shared" si="243"/>
        <v>0</v>
      </c>
      <c r="G1676" s="1163">
        <v>125</v>
      </c>
      <c r="H1676" s="1164"/>
      <c r="I1676" s="1165"/>
      <c r="J1676" s="1166"/>
      <c r="K1676" s="587">
        <f t="shared" si="244"/>
        <v>0</v>
      </c>
      <c r="M1676" s="1163">
        <v>125</v>
      </c>
      <c r="N1676" s="1164"/>
      <c r="O1676" s="1165"/>
      <c r="P1676" s="1166"/>
      <c r="Q1676" s="587">
        <f t="shared" si="245"/>
        <v>0</v>
      </c>
      <c r="S1676" s="1163">
        <v>125</v>
      </c>
      <c r="T1676" s="1164"/>
      <c r="U1676" s="1165"/>
      <c r="V1676" s="1166"/>
      <c r="W1676" s="587">
        <f t="shared" si="246"/>
        <v>0</v>
      </c>
      <c r="Y1676" s="1163">
        <v>125</v>
      </c>
      <c r="Z1676" s="1164"/>
      <c r="AA1676" s="1165"/>
      <c r="AB1676" s="1166"/>
      <c r="AC1676" s="587">
        <f t="shared" si="247"/>
        <v>0</v>
      </c>
      <c r="AE1676" s="1163">
        <v>125</v>
      </c>
      <c r="AF1676" s="1164"/>
      <c r="AG1676" s="1165"/>
      <c r="AH1676" s="1166"/>
      <c r="AI1676" s="587">
        <f t="shared" si="248"/>
        <v>0</v>
      </c>
      <c r="AK1676" s="1163">
        <v>125</v>
      </c>
      <c r="AL1676" s="1164"/>
      <c r="AM1676" s="1165"/>
      <c r="AN1676" s="1166"/>
      <c r="AO1676" s="587">
        <f t="shared" si="249"/>
        <v>0</v>
      </c>
      <c r="AQ1676" s="1163">
        <v>125</v>
      </c>
      <c r="AR1676" s="1164"/>
      <c r="AS1676" s="1165"/>
      <c r="AT1676" s="1166"/>
      <c r="AU1676" s="587">
        <f t="shared" si="250"/>
        <v>0</v>
      </c>
      <c r="AW1676" s="1163">
        <v>125</v>
      </c>
      <c r="AX1676" s="1164"/>
      <c r="AY1676" s="1165"/>
      <c r="AZ1676" s="1166"/>
      <c r="BA1676" s="587">
        <f t="shared" si="251"/>
        <v>0</v>
      </c>
    </row>
    <row r="1677" spans="1:53" s="17" customFormat="1" ht="16.75" hidden="1" customHeight="1" outlineLevel="2">
      <c r="A1677" s="1163">
        <v>126</v>
      </c>
      <c r="B1677" s="1164"/>
      <c r="C1677" s="1165"/>
      <c r="D1677" s="1166"/>
      <c r="E1677" s="587">
        <f t="shared" si="243"/>
        <v>0</v>
      </c>
      <c r="G1677" s="1163">
        <v>126</v>
      </c>
      <c r="H1677" s="1164"/>
      <c r="I1677" s="1165"/>
      <c r="J1677" s="1166"/>
      <c r="K1677" s="587">
        <f t="shared" si="244"/>
        <v>0</v>
      </c>
      <c r="M1677" s="1163">
        <v>126</v>
      </c>
      <c r="N1677" s="1164"/>
      <c r="O1677" s="1165"/>
      <c r="P1677" s="1166"/>
      <c r="Q1677" s="587">
        <f t="shared" si="245"/>
        <v>0</v>
      </c>
      <c r="S1677" s="1163">
        <v>126</v>
      </c>
      <c r="T1677" s="1164"/>
      <c r="U1677" s="1165"/>
      <c r="V1677" s="1166"/>
      <c r="W1677" s="587">
        <f t="shared" si="246"/>
        <v>0</v>
      </c>
      <c r="Y1677" s="1163">
        <v>126</v>
      </c>
      <c r="Z1677" s="1164"/>
      <c r="AA1677" s="1165"/>
      <c r="AB1677" s="1166"/>
      <c r="AC1677" s="587">
        <f t="shared" si="247"/>
        <v>0</v>
      </c>
      <c r="AE1677" s="1163">
        <v>126</v>
      </c>
      <c r="AF1677" s="1164"/>
      <c r="AG1677" s="1165"/>
      <c r="AH1677" s="1166"/>
      <c r="AI1677" s="587">
        <f t="shared" si="248"/>
        <v>0</v>
      </c>
      <c r="AK1677" s="1163">
        <v>126</v>
      </c>
      <c r="AL1677" s="1164"/>
      <c r="AM1677" s="1165"/>
      <c r="AN1677" s="1166"/>
      <c r="AO1677" s="587">
        <f t="shared" si="249"/>
        <v>0</v>
      </c>
      <c r="AQ1677" s="1163">
        <v>126</v>
      </c>
      <c r="AR1677" s="1164"/>
      <c r="AS1677" s="1165"/>
      <c r="AT1677" s="1166"/>
      <c r="AU1677" s="587">
        <f t="shared" si="250"/>
        <v>0</v>
      </c>
      <c r="AW1677" s="1163">
        <v>126</v>
      </c>
      <c r="AX1677" s="1164"/>
      <c r="AY1677" s="1165"/>
      <c r="AZ1677" s="1166"/>
      <c r="BA1677" s="587">
        <f t="shared" si="251"/>
        <v>0</v>
      </c>
    </row>
    <row r="1678" spans="1:53" s="17" customFormat="1" ht="16.75" hidden="1" customHeight="1" outlineLevel="2">
      <c r="A1678" s="1163">
        <v>127</v>
      </c>
      <c r="B1678" s="1164"/>
      <c r="C1678" s="1165"/>
      <c r="D1678" s="1166"/>
      <c r="E1678" s="587">
        <f t="shared" si="243"/>
        <v>0</v>
      </c>
      <c r="G1678" s="1163">
        <v>127</v>
      </c>
      <c r="H1678" s="1164"/>
      <c r="I1678" s="1165"/>
      <c r="J1678" s="1166"/>
      <c r="K1678" s="587">
        <f t="shared" si="244"/>
        <v>0</v>
      </c>
      <c r="M1678" s="1163">
        <v>127</v>
      </c>
      <c r="N1678" s="1164"/>
      <c r="O1678" s="1165"/>
      <c r="P1678" s="1166"/>
      <c r="Q1678" s="587">
        <f t="shared" si="245"/>
        <v>0</v>
      </c>
      <c r="S1678" s="1163">
        <v>127</v>
      </c>
      <c r="T1678" s="1164"/>
      <c r="U1678" s="1165"/>
      <c r="V1678" s="1166"/>
      <c r="W1678" s="587">
        <f t="shared" si="246"/>
        <v>0</v>
      </c>
      <c r="Y1678" s="1163">
        <v>127</v>
      </c>
      <c r="Z1678" s="1164"/>
      <c r="AA1678" s="1165"/>
      <c r="AB1678" s="1166"/>
      <c r="AC1678" s="587">
        <f t="shared" si="247"/>
        <v>0</v>
      </c>
      <c r="AE1678" s="1163">
        <v>127</v>
      </c>
      <c r="AF1678" s="1164"/>
      <c r="AG1678" s="1165"/>
      <c r="AH1678" s="1166"/>
      <c r="AI1678" s="587">
        <f t="shared" si="248"/>
        <v>0</v>
      </c>
      <c r="AK1678" s="1163">
        <v>127</v>
      </c>
      <c r="AL1678" s="1164"/>
      <c r="AM1678" s="1165"/>
      <c r="AN1678" s="1166"/>
      <c r="AO1678" s="587">
        <f t="shared" si="249"/>
        <v>0</v>
      </c>
      <c r="AQ1678" s="1163">
        <v>127</v>
      </c>
      <c r="AR1678" s="1164"/>
      <c r="AS1678" s="1165"/>
      <c r="AT1678" s="1166"/>
      <c r="AU1678" s="587">
        <f t="shared" si="250"/>
        <v>0</v>
      </c>
      <c r="AW1678" s="1163">
        <v>127</v>
      </c>
      <c r="AX1678" s="1164"/>
      <c r="AY1678" s="1165"/>
      <c r="AZ1678" s="1166"/>
      <c r="BA1678" s="587">
        <f t="shared" si="251"/>
        <v>0</v>
      </c>
    </row>
    <row r="1679" spans="1:53" s="17" customFormat="1" ht="16.75" hidden="1" customHeight="1" outlineLevel="2">
      <c r="A1679" s="1163">
        <v>128</v>
      </c>
      <c r="B1679" s="1164"/>
      <c r="C1679" s="1165"/>
      <c r="D1679" s="1166"/>
      <c r="E1679" s="587">
        <f t="shared" si="243"/>
        <v>0</v>
      </c>
      <c r="G1679" s="1163">
        <v>128</v>
      </c>
      <c r="H1679" s="1164"/>
      <c r="I1679" s="1165"/>
      <c r="J1679" s="1166"/>
      <c r="K1679" s="587">
        <f t="shared" si="244"/>
        <v>0</v>
      </c>
      <c r="M1679" s="1163">
        <v>128</v>
      </c>
      <c r="N1679" s="1164"/>
      <c r="O1679" s="1165"/>
      <c r="P1679" s="1166"/>
      <c r="Q1679" s="587">
        <f t="shared" si="245"/>
        <v>0</v>
      </c>
      <c r="S1679" s="1163">
        <v>128</v>
      </c>
      <c r="T1679" s="1164"/>
      <c r="U1679" s="1165"/>
      <c r="V1679" s="1166"/>
      <c r="W1679" s="587">
        <f t="shared" si="246"/>
        <v>0</v>
      </c>
      <c r="Y1679" s="1163">
        <v>128</v>
      </c>
      <c r="Z1679" s="1164"/>
      <c r="AA1679" s="1165"/>
      <c r="AB1679" s="1166"/>
      <c r="AC1679" s="587">
        <f t="shared" si="247"/>
        <v>0</v>
      </c>
      <c r="AE1679" s="1163">
        <v>128</v>
      </c>
      <c r="AF1679" s="1164"/>
      <c r="AG1679" s="1165"/>
      <c r="AH1679" s="1166"/>
      <c r="AI1679" s="587">
        <f t="shared" si="248"/>
        <v>0</v>
      </c>
      <c r="AK1679" s="1163">
        <v>128</v>
      </c>
      <c r="AL1679" s="1164"/>
      <c r="AM1679" s="1165"/>
      <c r="AN1679" s="1166"/>
      <c r="AO1679" s="587">
        <f t="shared" si="249"/>
        <v>0</v>
      </c>
      <c r="AQ1679" s="1163">
        <v>128</v>
      </c>
      <c r="AR1679" s="1164"/>
      <c r="AS1679" s="1165"/>
      <c r="AT1679" s="1166"/>
      <c r="AU1679" s="587">
        <f t="shared" si="250"/>
        <v>0</v>
      </c>
      <c r="AW1679" s="1163">
        <v>128</v>
      </c>
      <c r="AX1679" s="1164"/>
      <c r="AY1679" s="1165"/>
      <c r="AZ1679" s="1166"/>
      <c r="BA1679" s="587">
        <f t="shared" si="251"/>
        <v>0</v>
      </c>
    </row>
    <row r="1680" spans="1:53" s="17" customFormat="1" ht="16.75" hidden="1" customHeight="1" outlineLevel="2">
      <c r="A1680" s="1163">
        <v>129</v>
      </c>
      <c r="B1680" s="1164"/>
      <c r="C1680" s="1165"/>
      <c r="D1680" s="1166"/>
      <c r="E1680" s="587">
        <f t="shared" si="243"/>
        <v>0</v>
      </c>
      <c r="G1680" s="1163">
        <v>129</v>
      </c>
      <c r="H1680" s="1164"/>
      <c r="I1680" s="1165"/>
      <c r="J1680" s="1166"/>
      <c r="K1680" s="587">
        <f t="shared" si="244"/>
        <v>0</v>
      </c>
      <c r="M1680" s="1163">
        <v>129</v>
      </c>
      <c r="N1680" s="1164"/>
      <c r="O1680" s="1165"/>
      <c r="P1680" s="1166"/>
      <c r="Q1680" s="587">
        <f t="shared" si="245"/>
        <v>0</v>
      </c>
      <c r="S1680" s="1163">
        <v>129</v>
      </c>
      <c r="T1680" s="1164"/>
      <c r="U1680" s="1165"/>
      <c r="V1680" s="1166"/>
      <c r="W1680" s="587">
        <f t="shared" si="246"/>
        <v>0</v>
      </c>
      <c r="Y1680" s="1163">
        <v>129</v>
      </c>
      <c r="Z1680" s="1164"/>
      <c r="AA1680" s="1165"/>
      <c r="AB1680" s="1166"/>
      <c r="AC1680" s="587">
        <f t="shared" si="247"/>
        <v>0</v>
      </c>
      <c r="AE1680" s="1163">
        <v>129</v>
      </c>
      <c r="AF1680" s="1164"/>
      <c r="AG1680" s="1165"/>
      <c r="AH1680" s="1166"/>
      <c r="AI1680" s="587">
        <f t="shared" si="248"/>
        <v>0</v>
      </c>
      <c r="AK1680" s="1163">
        <v>129</v>
      </c>
      <c r="AL1680" s="1164"/>
      <c r="AM1680" s="1165"/>
      <c r="AN1680" s="1166"/>
      <c r="AO1680" s="587">
        <f t="shared" si="249"/>
        <v>0</v>
      </c>
      <c r="AQ1680" s="1163">
        <v>129</v>
      </c>
      <c r="AR1680" s="1164"/>
      <c r="AS1680" s="1165"/>
      <c r="AT1680" s="1166"/>
      <c r="AU1680" s="587">
        <f t="shared" si="250"/>
        <v>0</v>
      </c>
      <c r="AW1680" s="1163">
        <v>129</v>
      </c>
      <c r="AX1680" s="1164"/>
      <c r="AY1680" s="1165"/>
      <c r="AZ1680" s="1166"/>
      <c r="BA1680" s="587">
        <f t="shared" si="251"/>
        <v>0</v>
      </c>
    </row>
    <row r="1681" spans="1:53" s="17" customFormat="1" ht="16.75" hidden="1" customHeight="1" outlineLevel="2">
      <c r="A1681" s="1163">
        <v>130</v>
      </c>
      <c r="B1681" s="1164"/>
      <c r="C1681" s="1165"/>
      <c r="D1681" s="1166"/>
      <c r="E1681" s="587">
        <f t="shared" ref="E1681:E2051" si="252">IF(AND(C1681&gt;=D$1545,C1681&lt;=D$1544),1,0)</f>
        <v>0</v>
      </c>
      <c r="G1681" s="1163">
        <v>130</v>
      </c>
      <c r="H1681" s="1164"/>
      <c r="I1681" s="1165"/>
      <c r="J1681" s="1166"/>
      <c r="K1681" s="587">
        <f t="shared" ref="K1681:K1694" si="253">IF(AND(I1681&gt;=J$1545,I1681&lt;=J$1544),1,0)</f>
        <v>0</v>
      </c>
      <c r="M1681" s="1163">
        <v>130</v>
      </c>
      <c r="N1681" s="1164"/>
      <c r="O1681" s="1165"/>
      <c r="P1681" s="1166"/>
      <c r="Q1681" s="587">
        <f t="shared" ref="Q1681:Q1694" si="254">IF(AND(O1681&gt;=P$1545,O1681&lt;=P$1544),1,0)</f>
        <v>0</v>
      </c>
      <c r="S1681" s="1163">
        <v>130</v>
      </c>
      <c r="T1681" s="1164"/>
      <c r="U1681" s="1165"/>
      <c r="V1681" s="1166"/>
      <c r="W1681" s="587">
        <f t="shared" ref="W1681:W1694" si="255">IF(AND(U1681&gt;=V$1545,U1681&lt;=V$1544),1,0)</f>
        <v>0</v>
      </c>
      <c r="Y1681" s="1163">
        <v>130</v>
      </c>
      <c r="Z1681" s="1164"/>
      <c r="AA1681" s="1165"/>
      <c r="AB1681" s="1166"/>
      <c r="AC1681" s="587">
        <f t="shared" ref="AC1681:AC1694" si="256">IF(AND(AA1681&gt;=AB$1545,AA1681&lt;=AB$1544),1,0)</f>
        <v>0</v>
      </c>
      <c r="AE1681" s="1163">
        <v>130</v>
      </c>
      <c r="AF1681" s="1164"/>
      <c r="AG1681" s="1165"/>
      <c r="AH1681" s="1166"/>
      <c r="AI1681" s="587">
        <f t="shared" ref="AI1681:AI1694" si="257">IF(AND(AG1681&gt;=AH$1545,AG1681&lt;=AH$1544),1,0)</f>
        <v>0</v>
      </c>
      <c r="AK1681" s="1163">
        <v>130</v>
      </c>
      <c r="AL1681" s="1164"/>
      <c r="AM1681" s="1165"/>
      <c r="AN1681" s="1166"/>
      <c r="AO1681" s="587">
        <f t="shared" ref="AO1681:AO1694" si="258">IF(AND(AM1681&gt;=AN$1545,AM1681&lt;=AN$1544),1,0)</f>
        <v>0</v>
      </c>
      <c r="AQ1681" s="1163">
        <v>130</v>
      </c>
      <c r="AR1681" s="1164"/>
      <c r="AS1681" s="1165"/>
      <c r="AT1681" s="1166"/>
      <c r="AU1681" s="587">
        <f t="shared" ref="AU1681:AU1694" si="259">IF(AND(AS1681&gt;=AT$1545,AS1681&lt;=AT$1544),1,0)</f>
        <v>0</v>
      </c>
      <c r="AW1681" s="1163">
        <v>130</v>
      </c>
      <c r="AX1681" s="1164"/>
      <c r="AY1681" s="1165"/>
      <c r="AZ1681" s="1166"/>
      <c r="BA1681" s="587">
        <f t="shared" ref="BA1681:BA1694" si="260">IF(AND(AY1681&gt;=AZ$1545,AY1681&lt;=AZ$1544),1,0)</f>
        <v>0</v>
      </c>
    </row>
    <row r="1682" spans="1:53" s="17" customFormat="1" ht="16.75" hidden="1" customHeight="1" outlineLevel="2">
      <c r="A1682" s="1163">
        <v>131</v>
      </c>
      <c r="B1682" s="1164"/>
      <c r="C1682" s="1165"/>
      <c r="D1682" s="1166"/>
      <c r="E1682" s="587">
        <f t="shared" si="252"/>
        <v>0</v>
      </c>
      <c r="G1682" s="1163">
        <v>131</v>
      </c>
      <c r="H1682" s="1164"/>
      <c r="I1682" s="1165"/>
      <c r="J1682" s="1166"/>
      <c r="K1682" s="587">
        <f t="shared" si="253"/>
        <v>0</v>
      </c>
      <c r="M1682" s="1163">
        <v>131</v>
      </c>
      <c r="N1682" s="1164"/>
      <c r="O1682" s="1165"/>
      <c r="P1682" s="1166"/>
      <c r="Q1682" s="587">
        <f t="shared" si="254"/>
        <v>0</v>
      </c>
      <c r="S1682" s="1163">
        <v>131</v>
      </c>
      <c r="T1682" s="1164"/>
      <c r="U1682" s="1165"/>
      <c r="V1682" s="1166"/>
      <c r="W1682" s="587">
        <f t="shared" si="255"/>
        <v>0</v>
      </c>
      <c r="Y1682" s="1163">
        <v>131</v>
      </c>
      <c r="Z1682" s="1164"/>
      <c r="AA1682" s="1165"/>
      <c r="AB1682" s="1166"/>
      <c r="AC1682" s="587">
        <f t="shared" si="256"/>
        <v>0</v>
      </c>
      <c r="AE1682" s="1163">
        <v>131</v>
      </c>
      <c r="AF1682" s="1164"/>
      <c r="AG1682" s="1165"/>
      <c r="AH1682" s="1166"/>
      <c r="AI1682" s="587">
        <f t="shared" si="257"/>
        <v>0</v>
      </c>
      <c r="AK1682" s="1163">
        <v>131</v>
      </c>
      <c r="AL1682" s="1164"/>
      <c r="AM1682" s="1165"/>
      <c r="AN1682" s="1166"/>
      <c r="AO1682" s="587">
        <f t="shared" si="258"/>
        <v>0</v>
      </c>
      <c r="AQ1682" s="1163">
        <v>131</v>
      </c>
      <c r="AR1682" s="1164"/>
      <c r="AS1682" s="1165"/>
      <c r="AT1682" s="1166"/>
      <c r="AU1682" s="587">
        <f t="shared" si="259"/>
        <v>0</v>
      </c>
      <c r="AW1682" s="1163">
        <v>131</v>
      </c>
      <c r="AX1682" s="1164"/>
      <c r="AY1682" s="1165"/>
      <c r="AZ1682" s="1166"/>
      <c r="BA1682" s="587">
        <f t="shared" si="260"/>
        <v>0</v>
      </c>
    </row>
    <row r="1683" spans="1:53" s="17" customFormat="1" ht="16.75" hidden="1" customHeight="1" outlineLevel="2">
      <c r="A1683" s="1163">
        <v>132</v>
      </c>
      <c r="B1683" s="1164"/>
      <c r="C1683" s="1165"/>
      <c r="D1683" s="1166"/>
      <c r="E1683" s="587">
        <f t="shared" si="252"/>
        <v>0</v>
      </c>
      <c r="G1683" s="1163">
        <v>132</v>
      </c>
      <c r="H1683" s="1164"/>
      <c r="I1683" s="1165"/>
      <c r="J1683" s="1166"/>
      <c r="K1683" s="587">
        <f t="shared" si="253"/>
        <v>0</v>
      </c>
      <c r="M1683" s="1163">
        <v>132</v>
      </c>
      <c r="N1683" s="1164"/>
      <c r="O1683" s="1165"/>
      <c r="P1683" s="1166"/>
      <c r="Q1683" s="587">
        <f t="shared" si="254"/>
        <v>0</v>
      </c>
      <c r="S1683" s="1163">
        <v>132</v>
      </c>
      <c r="T1683" s="1164"/>
      <c r="U1683" s="1165"/>
      <c r="V1683" s="1166"/>
      <c r="W1683" s="587">
        <f t="shared" si="255"/>
        <v>0</v>
      </c>
      <c r="Y1683" s="1163">
        <v>132</v>
      </c>
      <c r="Z1683" s="1164"/>
      <c r="AA1683" s="1165"/>
      <c r="AB1683" s="1166"/>
      <c r="AC1683" s="587">
        <f t="shared" si="256"/>
        <v>0</v>
      </c>
      <c r="AE1683" s="1163">
        <v>132</v>
      </c>
      <c r="AF1683" s="1164"/>
      <c r="AG1683" s="1165"/>
      <c r="AH1683" s="1166"/>
      <c r="AI1683" s="587">
        <f t="shared" si="257"/>
        <v>0</v>
      </c>
      <c r="AK1683" s="1163">
        <v>132</v>
      </c>
      <c r="AL1683" s="1164"/>
      <c r="AM1683" s="1165"/>
      <c r="AN1683" s="1166"/>
      <c r="AO1683" s="587">
        <f t="shared" si="258"/>
        <v>0</v>
      </c>
      <c r="AQ1683" s="1163">
        <v>132</v>
      </c>
      <c r="AR1683" s="1164"/>
      <c r="AS1683" s="1165"/>
      <c r="AT1683" s="1166"/>
      <c r="AU1683" s="587">
        <f t="shared" si="259"/>
        <v>0</v>
      </c>
      <c r="AW1683" s="1163">
        <v>132</v>
      </c>
      <c r="AX1683" s="1164"/>
      <c r="AY1683" s="1165"/>
      <c r="AZ1683" s="1166"/>
      <c r="BA1683" s="587">
        <f t="shared" si="260"/>
        <v>0</v>
      </c>
    </row>
    <row r="1684" spans="1:53" s="17" customFormat="1" ht="16.75" hidden="1" customHeight="1" outlineLevel="2">
      <c r="A1684" s="1163">
        <v>133</v>
      </c>
      <c r="B1684" s="1164"/>
      <c r="C1684" s="1165"/>
      <c r="D1684" s="1166"/>
      <c r="E1684" s="587">
        <f t="shared" si="252"/>
        <v>0</v>
      </c>
      <c r="G1684" s="1163">
        <v>133</v>
      </c>
      <c r="H1684" s="1164"/>
      <c r="I1684" s="1165"/>
      <c r="J1684" s="1166"/>
      <c r="K1684" s="587">
        <f t="shared" si="253"/>
        <v>0</v>
      </c>
      <c r="M1684" s="1163">
        <v>133</v>
      </c>
      <c r="N1684" s="1164"/>
      <c r="O1684" s="1165"/>
      <c r="P1684" s="1166"/>
      <c r="Q1684" s="587">
        <f t="shared" si="254"/>
        <v>0</v>
      </c>
      <c r="S1684" s="1163">
        <v>133</v>
      </c>
      <c r="T1684" s="1164"/>
      <c r="U1684" s="1165"/>
      <c r="V1684" s="1166"/>
      <c r="W1684" s="587">
        <f t="shared" si="255"/>
        <v>0</v>
      </c>
      <c r="Y1684" s="1163">
        <v>133</v>
      </c>
      <c r="Z1684" s="1164"/>
      <c r="AA1684" s="1165"/>
      <c r="AB1684" s="1166"/>
      <c r="AC1684" s="587">
        <f t="shared" si="256"/>
        <v>0</v>
      </c>
      <c r="AE1684" s="1163">
        <v>133</v>
      </c>
      <c r="AF1684" s="1164"/>
      <c r="AG1684" s="1165"/>
      <c r="AH1684" s="1166"/>
      <c r="AI1684" s="587">
        <f t="shared" si="257"/>
        <v>0</v>
      </c>
      <c r="AK1684" s="1163">
        <v>133</v>
      </c>
      <c r="AL1684" s="1164"/>
      <c r="AM1684" s="1165"/>
      <c r="AN1684" s="1166"/>
      <c r="AO1684" s="587">
        <f t="shared" si="258"/>
        <v>0</v>
      </c>
      <c r="AQ1684" s="1163">
        <v>133</v>
      </c>
      <c r="AR1684" s="1164"/>
      <c r="AS1684" s="1165"/>
      <c r="AT1684" s="1166"/>
      <c r="AU1684" s="587">
        <f t="shared" si="259"/>
        <v>0</v>
      </c>
      <c r="AW1684" s="1163">
        <v>133</v>
      </c>
      <c r="AX1684" s="1164"/>
      <c r="AY1684" s="1165"/>
      <c r="AZ1684" s="1166"/>
      <c r="BA1684" s="587">
        <f t="shared" si="260"/>
        <v>0</v>
      </c>
    </row>
    <row r="1685" spans="1:53" s="17" customFormat="1" ht="16.75" hidden="1" customHeight="1" outlineLevel="2">
      <c r="A1685" s="1163">
        <v>134</v>
      </c>
      <c r="B1685" s="1164"/>
      <c r="C1685" s="1165"/>
      <c r="D1685" s="1166"/>
      <c r="E1685" s="587">
        <f t="shared" si="252"/>
        <v>0</v>
      </c>
      <c r="G1685" s="1163">
        <v>134</v>
      </c>
      <c r="H1685" s="1164"/>
      <c r="I1685" s="1165"/>
      <c r="J1685" s="1166"/>
      <c r="K1685" s="587">
        <f t="shared" si="253"/>
        <v>0</v>
      </c>
      <c r="M1685" s="1163">
        <v>134</v>
      </c>
      <c r="N1685" s="1164"/>
      <c r="O1685" s="1165"/>
      <c r="P1685" s="1166"/>
      <c r="Q1685" s="587">
        <f t="shared" si="254"/>
        <v>0</v>
      </c>
      <c r="S1685" s="1163">
        <v>134</v>
      </c>
      <c r="T1685" s="1164"/>
      <c r="U1685" s="1165"/>
      <c r="V1685" s="1166"/>
      <c r="W1685" s="587">
        <f t="shared" si="255"/>
        <v>0</v>
      </c>
      <c r="Y1685" s="1163">
        <v>134</v>
      </c>
      <c r="Z1685" s="1164"/>
      <c r="AA1685" s="1165"/>
      <c r="AB1685" s="1166"/>
      <c r="AC1685" s="587">
        <f t="shared" si="256"/>
        <v>0</v>
      </c>
      <c r="AE1685" s="1163">
        <v>134</v>
      </c>
      <c r="AF1685" s="1164"/>
      <c r="AG1685" s="1165"/>
      <c r="AH1685" s="1166"/>
      <c r="AI1685" s="587">
        <f t="shared" si="257"/>
        <v>0</v>
      </c>
      <c r="AK1685" s="1163">
        <v>134</v>
      </c>
      <c r="AL1685" s="1164"/>
      <c r="AM1685" s="1165"/>
      <c r="AN1685" s="1166"/>
      <c r="AO1685" s="587">
        <f t="shared" si="258"/>
        <v>0</v>
      </c>
      <c r="AQ1685" s="1163">
        <v>134</v>
      </c>
      <c r="AR1685" s="1164"/>
      <c r="AS1685" s="1165"/>
      <c r="AT1685" s="1166"/>
      <c r="AU1685" s="587">
        <f t="shared" si="259"/>
        <v>0</v>
      </c>
      <c r="AW1685" s="1163">
        <v>134</v>
      </c>
      <c r="AX1685" s="1164"/>
      <c r="AY1685" s="1165"/>
      <c r="AZ1685" s="1166"/>
      <c r="BA1685" s="587">
        <f t="shared" si="260"/>
        <v>0</v>
      </c>
    </row>
    <row r="1686" spans="1:53" s="17" customFormat="1" ht="16.75" hidden="1" customHeight="1" outlineLevel="2">
      <c r="A1686" s="1163">
        <v>135</v>
      </c>
      <c r="B1686" s="1164"/>
      <c r="C1686" s="1165"/>
      <c r="D1686" s="1166"/>
      <c r="E1686" s="587">
        <f t="shared" si="252"/>
        <v>0</v>
      </c>
      <c r="G1686" s="1163">
        <v>135</v>
      </c>
      <c r="H1686" s="1164"/>
      <c r="I1686" s="1165"/>
      <c r="J1686" s="1166"/>
      <c r="K1686" s="587">
        <f t="shared" si="253"/>
        <v>0</v>
      </c>
      <c r="M1686" s="1163">
        <v>135</v>
      </c>
      <c r="N1686" s="1164"/>
      <c r="O1686" s="1165"/>
      <c r="P1686" s="1166"/>
      <c r="Q1686" s="587">
        <f t="shared" si="254"/>
        <v>0</v>
      </c>
      <c r="S1686" s="1163">
        <v>135</v>
      </c>
      <c r="T1686" s="1164"/>
      <c r="U1686" s="1165"/>
      <c r="V1686" s="1166"/>
      <c r="W1686" s="587">
        <f t="shared" si="255"/>
        <v>0</v>
      </c>
      <c r="Y1686" s="1163">
        <v>135</v>
      </c>
      <c r="Z1686" s="1164"/>
      <c r="AA1686" s="1165"/>
      <c r="AB1686" s="1166"/>
      <c r="AC1686" s="587">
        <f t="shared" si="256"/>
        <v>0</v>
      </c>
      <c r="AE1686" s="1163">
        <v>135</v>
      </c>
      <c r="AF1686" s="1164"/>
      <c r="AG1686" s="1165"/>
      <c r="AH1686" s="1166"/>
      <c r="AI1686" s="587">
        <f t="shared" si="257"/>
        <v>0</v>
      </c>
      <c r="AK1686" s="1163">
        <v>135</v>
      </c>
      <c r="AL1686" s="1164"/>
      <c r="AM1686" s="1165"/>
      <c r="AN1686" s="1166"/>
      <c r="AO1686" s="587">
        <f t="shared" si="258"/>
        <v>0</v>
      </c>
      <c r="AQ1686" s="1163">
        <v>135</v>
      </c>
      <c r="AR1686" s="1164"/>
      <c r="AS1686" s="1165"/>
      <c r="AT1686" s="1166"/>
      <c r="AU1686" s="587">
        <f t="shared" si="259"/>
        <v>0</v>
      </c>
      <c r="AW1686" s="1163">
        <v>135</v>
      </c>
      <c r="AX1686" s="1164"/>
      <c r="AY1686" s="1165"/>
      <c r="AZ1686" s="1166"/>
      <c r="BA1686" s="587">
        <f t="shared" si="260"/>
        <v>0</v>
      </c>
    </row>
    <row r="1687" spans="1:53" s="17" customFormat="1" ht="16.75" hidden="1" customHeight="1" outlineLevel="2">
      <c r="A1687" s="1163">
        <v>136</v>
      </c>
      <c r="B1687" s="1164"/>
      <c r="C1687" s="1165"/>
      <c r="D1687" s="1166"/>
      <c r="E1687" s="587">
        <f t="shared" si="252"/>
        <v>0</v>
      </c>
      <c r="G1687" s="1163">
        <v>136</v>
      </c>
      <c r="H1687" s="1164"/>
      <c r="I1687" s="1165"/>
      <c r="J1687" s="1166"/>
      <c r="K1687" s="587">
        <f t="shared" si="253"/>
        <v>0</v>
      </c>
      <c r="M1687" s="1163">
        <v>136</v>
      </c>
      <c r="N1687" s="1164"/>
      <c r="O1687" s="1165"/>
      <c r="P1687" s="1166"/>
      <c r="Q1687" s="587">
        <f t="shared" si="254"/>
        <v>0</v>
      </c>
      <c r="S1687" s="1163">
        <v>136</v>
      </c>
      <c r="T1687" s="1164"/>
      <c r="U1687" s="1165"/>
      <c r="V1687" s="1166"/>
      <c r="W1687" s="587">
        <f t="shared" si="255"/>
        <v>0</v>
      </c>
      <c r="Y1687" s="1163">
        <v>136</v>
      </c>
      <c r="Z1687" s="1164"/>
      <c r="AA1687" s="1165"/>
      <c r="AB1687" s="1166"/>
      <c r="AC1687" s="587">
        <f t="shared" si="256"/>
        <v>0</v>
      </c>
      <c r="AE1687" s="1163">
        <v>136</v>
      </c>
      <c r="AF1687" s="1164"/>
      <c r="AG1687" s="1165"/>
      <c r="AH1687" s="1166"/>
      <c r="AI1687" s="587">
        <f t="shared" si="257"/>
        <v>0</v>
      </c>
      <c r="AK1687" s="1163">
        <v>136</v>
      </c>
      <c r="AL1687" s="1164"/>
      <c r="AM1687" s="1165"/>
      <c r="AN1687" s="1166"/>
      <c r="AO1687" s="587">
        <f t="shared" si="258"/>
        <v>0</v>
      </c>
      <c r="AQ1687" s="1163">
        <v>136</v>
      </c>
      <c r="AR1687" s="1164"/>
      <c r="AS1687" s="1165"/>
      <c r="AT1687" s="1166"/>
      <c r="AU1687" s="587">
        <f t="shared" si="259"/>
        <v>0</v>
      </c>
      <c r="AW1687" s="1163">
        <v>136</v>
      </c>
      <c r="AX1687" s="1164"/>
      <c r="AY1687" s="1165"/>
      <c r="AZ1687" s="1166"/>
      <c r="BA1687" s="587">
        <f t="shared" si="260"/>
        <v>0</v>
      </c>
    </row>
    <row r="1688" spans="1:53" s="17" customFormat="1" ht="16.75" hidden="1" customHeight="1" outlineLevel="2">
      <c r="A1688" s="1163">
        <v>137</v>
      </c>
      <c r="B1688" s="1164"/>
      <c r="C1688" s="1165"/>
      <c r="D1688" s="1166"/>
      <c r="E1688" s="587">
        <f t="shared" si="252"/>
        <v>0</v>
      </c>
      <c r="G1688" s="1163">
        <v>137</v>
      </c>
      <c r="H1688" s="1164"/>
      <c r="I1688" s="1165"/>
      <c r="J1688" s="1166"/>
      <c r="K1688" s="587">
        <f t="shared" si="253"/>
        <v>0</v>
      </c>
      <c r="M1688" s="1163">
        <v>137</v>
      </c>
      <c r="N1688" s="1164"/>
      <c r="O1688" s="1165"/>
      <c r="P1688" s="1166"/>
      <c r="Q1688" s="587">
        <f t="shared" si="254"/>
        <v>0</v>
      </c>
      <c r="S1688" s="1163">
        <v>137</v>
      </c>
      <c r="T1688" s="1164"/>
      <c r="U1688" s="1165"/>
      <c r="V1688" s="1166"/>
      <c r="W1688" s="587">
        <f t="shared" si="255"/>
        <v>0</v>
      </c>
      <c r="Y1688" s="1163">
        <v>137</v>
      </c>
      <c r="Z1688" s="1164"/>
      <c r="AA1688" s="1165"/>
      <c r="AB1688" s="1166"/>
      <c r="AC1688" s="587">
        <f t="shared" si="256"/>
        <v>0</v>
      </c>
      <c r="AE1688" s="1163">
        <v>137</v>
      </c>
      <c r="AF1688" s="1164"/>
      <c r="AG1688" s="1165"/>
      <c r="AH1688" s="1166"/>
      <c r="AI1688" s="587">
        <f t="shared" si="257"/>
        <v>0</v>
      </c>
      <c r="AK1688" s="1163">
        <v>137</v>
      </c>
      <c r="AL1688" s="1164"/>
      <c r="AM1688" s="1165"/>
      <c r="AN1688" s="1166"/>
      <c r="AO1688" s="587">
        <f t="shared" si="258"/>
        <v>0</v>
      </c>
      <c r="AQ1688" s="1163">
        <v>137</v>
      </c>
      <c r="AR1688" s="1164"/>
      <c r="AS1688" s="1165"/>
      <c r="AT1688" s="1166"/>
      <c r="AU1688" s="587">
        <f t="shared" si="259"/>
        <v>0</v>
      </c>
      <c r="AW1688" s="1163">
        <v>137</v>
      </c>
      <c r="AX1688" s="1164"/>
      <c r="AY1688" s="1165"/>
      <c r="AZ1688" s="1166"/>
      <c r="BA1688" s="587">
        <f t="shared" si="260"/>
        <v>0</v>
      </c>
    </row>
    <row r="1689" spans="1:53" s="17" customFormat="1" ht="16.75" hidden="1" customHeight="1" outlineLevel="2">
      <c r="A1689" s="1163">
        <v>138</v>
      </c>
      <c r="B1689" s="1164"/>
      <c r="C1689" s="1165"/>
      <c r="D1689" s="1166"/>
      <c r="E1689" s="587">
        <f t="shared" si="252"/>
        <v>0</v>
      </c>
      <c r="G1689" s="1163">
        <v>138</v>
      </c>
      <c r="H1689" s="1164"/>
      <c r="I1689" s="1165"/>
      <c r="J1689" s="1166"/>
      <c r="K1689" s="587">
        <f t="shared" si="253"/>
        <v>0</v>
      </c>
      <c r="M1689" s="1163">
        <v>138</v>
      </c>
      <c r="N1689" s="1164"/>
      <c r="O1689" s="1165"/>
      <c r="P1689" s="1166"/>
      <c r="Q1689" s="587">
        <f t="shared" si="254"/>
        <v>0</v>
      </c>
      <c r="S1689" s="1163">
        <v>138</v>
      </c>
      <c r="T1689" s="1164"/>
      <c r="U1689" s="1165"/>
      <c r="V1689" s="1166"/>
      <c r="W1689" s="587">
        <f t="shared" si="255"/>
        <v>0</v>
      </c>
      <c r="Y1689" s="1163">
        <v>138</v>
      </c>
      <c r="Z1689" s="1164"/>
      <c r="AA1689" s="1165"/>
      <c r="AB1689" s="1166"/>
      <c r="AC1689" s="587">
        <f t="shared" si="256"/>
        <v>0</v>
      </c>
      <c r="AE1689" s="1163">
        <v>138</v>
      </c>
      <c r="AF1689" s="1164"/>
      <c r="AG1689" s="1165"/>
      <c r="AH1689" s="1166"/>
      <c r="AI1689" s="587">
        <f t="shared" si="257"/>
        <v>0</v>
      </c>
      <c r="AK1689" s="1163">
        <v>138</v>
      </c>
      <c r="AL1689" s="1164"/>
      <c r="AM1689" s="1165"/>
      <c r="AN1689" s="1166"/>
      <c r="AO1689" s="587">
        <f t="shared" si="258"/>
        <v>0</v>
      </c>
      <c r="AQ1689" s="1163">
        <v>138</v>
      </c>
      <c r="AR1689" s="1164"/>
      <c r="AS1689" s="1165"/>
      <c r="AT1689" s="1166"/>
      <c r="AU1689" s="587">
        <f t="shared" si="259"/>
        <v>0</v>
      </c>
      <c r="AW1689" s="1163">
        <v>138</v>
      </c>
      <c r="AX1689" s="1164"/>
      <c r="AY1689" s="1165"/>
      <c r="AZ1689" s="1166"/>
      <c r="BA1689" s="587">
        <f t="shared" si="260"/>
        <v>0</v>
      </c>
    </row>
    <row r="1690" spans="1:53" s="17" customFormat="1" ht="16.75" hidden="1" customHeight="1" outlineLevel="2">
      <c r="A1690" s="1163">
        <v>139</v>
      </c>
      <c r="B1690" s="1164"/>
      <c r="C1690" s="1165"/>
      <c r="D1690" s="1166"/>
      <c r="E1690" s="587">
        <f t="shared" si="252"/>
        <v>0</v>
      </c>
      <c r="G1690" s="1163">
        <v>139</v>
      </c>
      <c r="H1690" s="1164"/>
      <c r="I1690" s="1165"/>
      <c r="J1690" s="1166"/>
      <c r="K1690" s="587">
        <f t="shared" si="253"/>
        <v>0</v>
      </c>
      <c r="M1690" s="1163">
        <v>139</v>
      </c>
      <c r="N1690" s="1164"/>
      <c r="O1690" s="1165"/>
      <c r="P1690" s="1166"/>
      <c r="Q1690" s="587">
        <f t="shared" si="254"/>
        <v>0</v>
      </c>
      <c r="S1690" s="1163">
        <v>139</v>
      </c>
      <c r="T1690" s="1164"/>
      <c r="U1690" s="1165"/>
      <c r="V1690" s="1166"/>
      <c r="W1690" s="587">
        <f t="shared" si="255"/>
        <v>0</v>
      </c>
      <c r="Y1690" s="1163">
        <v>139</v>
      </c>
      <c r="Z1690" s="1164"/>
      <c r="AA1690" s="1165"/>
      <c r="AB1690" s="1166"/>
      <c r="AC1690" s="587">
        <f t="shared" si="256"/>
        <v>0</v>
      </c>
      <c r="AE1690" s="1163">
        <v>139</v>
      </c>
      <c r="AF1690" s="1164"/>
      <c r="AG1690" s="1165"/>
      <c r="AH1690" s="1166"/>
      <c r="AI1690" s="587">
        <f t="shared" si="257"/>
        <v>0</v>
      </c>
      <c r="AK1690" s="1163">
        <v>139</v>
      </c>
      <c r="AL1690" s="1164"/>
      <c r="AM1690" s="1165"/>
      <c r="AN1690" s="1166"/>
      <c r="AO1690" s="587">
        <f t="shared" si="258"/>
        <v>0</v>
      </c>
      <c r="AQ1690" s="1163">
        <v>139</v>
      </c>
      <c r="AR1690" s="1164"/>
      <c r="AS1690" s="1165"/>
      <c r="AT1690" s="1166"/>
      <c r="AU1690" s="587">
        <f t="shared" si="259"/>
        <v>0</v>
      </c>
      <c r="AW1690" s="1163">
        <v>139</v>
      </c>
      <c r="AX1690" s="1164"/>
      <c r="AY1690" s="1165"/>
      <c r="AZ1690" s="1166"/>
      <c r="BA1690" s="587">
        <f t="shared" si="260"/>
        <v>0</v>
      </c>
    </row>
    <row r="1691" spans="1:53" s="17" customFormat="1" ht="16.75" hidden="1" customHeight="1" outlineLevel="2">
      <c r="A1691" s="1163">
        <v>140</v>
      </c>
      <c r="B1691" s="1164"/>
      <c r="C1691" s="1165"/>
      <c r="D1691" s="1166"/>
      <c r="E1691" s="587">
        <f t="shared" si="252"/>
        <v>0</v>
      </c>
      <c r="G1691" s="1163">
        <v>140</v>
      </c>
      <c r="H1691" s="1164"/>
      <c r="I1691" s="1165"/>
      <c r="J1691" s="1166"/>
      <c r="K1691" s="587">
        <f t="shared" si="253"/>
        <v>0</v>
      </c>
      <c r="M1691" s="1163">
        <v>140</v>
      </c>
      <c r="N1691" s="1164"/>
      <c r="O1691" s="1165"/>
      <c r="P1691" s="1166"/>
      <c r="Q1691" s="587">
        <f t="shared" si="254"/>
        <v>0</v>
      </c>
      <c r="S1691" s="1163">
        <v>140</v>
      </c>
      <c r="T1691" s="1164"/>
      <c r="U1691" s="1165"/>
      <c r="V1691" s="1166"/>
      <c r="W1691" s="587">
        <f t="shared" si="255"/>
        <v>0</v>
      </c>
      <c r="Y1691" s="1163">
        <v>140</v>
      </c>
      <c r="Z1691" s="1164"/>
      <c r="AA1691" s="1165"/>
      <c r="AB1691" s="1166"/>
      <c r="AC1691" s="587">
        <f t="shared" si="256"/>
        <v>0</v>
      </c>
      <c r="AE1691" s="1163">
        <v>140</v>
      </c>
      <c r="AF1691" s="1164"/>
      <c r="AG1691" s="1165"/>
      <c r="AH1691" s="1166"/>
      <c r="AI1691" s="587">
        <f t="shared" si="257"/>
        <v>0</v>
      </c>
      <c r="AK1691" s="1163">
        <v>140</v>
      </c>
      <c r="AL1691" s="1164"/>
      <c r="AM1691" s="1165"/>
      <c r="AN1691" s="1166"/>
      <c r="AO1691" s="587">
        <f t="shared" si="258"/>
        <v>0</v>
      </c>
      <c r="AQ1691" s="1163">
        <v>140</v>
      </c>
      <c r="AR1691" s="1164"/>
      <c r="AS1691" s="1165"/>
      <c r="AT1691" s="1166"/>
      <c r="AU1691" s="587">
        <f t="shared" si="259"/>
        <v>0</v>
      </c>
      <c r="AW1691" s="1163">
        <v>140</v>
      </c>
      <c r="AX1691" s="1164"/>
      <c r="AY1691" s="1165"/>
      <c r="AZ1691" s="1166"/>
      <c r="BA1691" s="587">
        <f t="shared" si="260"/>
        <v>0</v>
      </c>
    </row>
    <row r="1692" spans="1:53" s="17" customFormat="1" ht="16.75" hidden="1" customHeight="1" outlineLevel="2">
      <c r="A1692" s="1163">
        <v>141</v>
      </c>
      <c r="B1692" s="1164"/>
      <c r="C1692" s="1165"/>
      <c r="D1692" s="1166"/>
      <c r="E1692" s="587">
        <f t="shared" si="252"/>
        <v>0</v>
      </c>
      <c r="G1692" s="1163">
        <v>141</v>
      </c>
      <c r="H1692" s="1164"/>
      <c r="I1692" s="1165"/>
      <c r="J1692" s="1166"/>
      <c r="K1692" s="587">
        <f t="shared" si="253"/>
        <v>0</v>
      </c>
      <c r="M1692" s="1163">
        <v>141</v>
      </c>
      <c r="N1692" s="1164"/>
      <c r="O1692" s="1165"/>
      <c r="P1692" s="1166"/>
      <c r="Q1692" s="587">
        <f t="shared" si="254"/>
        <v>0</v>
      </c>
      <c r="S1692" s="1163">
        <v>141</v>
      </c>
      <c r="T1692" s="1164"/>
      <c r="U1692" s="1165"/>
      <c r="V1692" s="1166"/>
      <c r="W1692" s="587">
        <f t="shared" si="255"/>
        <v>0</v>
      </c>
      <c r="Y1692" s="1163">
        <v>141</v>
      </c>
      <c r="Z1692" s="1164"/>
      <c r="AA1692" s="1165"/>
      <c r="AB1692" s="1166"/>
      <c r="AC1692" s="587">
        <f t="shared" si="256"/>
        <v>0</v>
      </c>
      <c r="AE1692" s="1163">
        <v>141</v>
      </c>
      <c r="AF1692" s="1164"/>
      <c r="AG1692" s="1165"/>
      <c r="AH1692" s="1166"/>
      <c r="AI1692" s="587">
        <f t="shared" si="257"/>
        <v>0</v>
      </c>
      <c r="AK1692" s="1163">
        <v>141</v>
      </c>
      <c r="AL1692" s="1164"/>
      <c r="AM1692" s="1165"/>
      <c r="AN1692" s="1166"/>
      <c r="AO1692" s="587">
        <f t="shared" si="258"/>
        <v>0</v>
      </c>
      <c r="AQ1692" s="1163">
        <v>141</v>
      </c>
      <c r="AR1692" s="1164"/>
      <c r="AS1692" s="1165"/>
      <c r="AT1692" s="1166"/>
      <c r="AU1692" s="587">
        <f t="shared" si="259"/>
        <v>0</v>
      </c>
      <c r="AW1692" s="1163">
        <v>141</v>
      </c>
      <c r="AX1692" s="1164"/>
      <c r="AY1692" s="1165"/>
      <c r="AZ1692" s="1166"/>
      <c r="BA1692" s="587">
        <f t="shared" si="260"/>
        <v>0</v>
      </c>
    </row>
    <row r="1693" spans="1:53" s="17" customFormat="1" ht="16.75" hidden="1" customHeight="1" outlineLevel="2">
      <c r="A1693" s="1163">
        <v>142</v>
      </c>
      <c r="B1693" s="1164"/>
      <c r="C1693" s="1165"/>
      <c r="D1693" s="1166"/>
      <c r="E1693" s="587">
        <f t="shared" si="252"/>
        <v>0</v>
      </c>
      <c r="G1693" s="1163">
        <v>142</v>
      </c>
      <c r="H1693" s="1164"/>
      <c r="I1693" s="1165"/>
      <c r="J1693" s="1166"/>
      <c r="K1693" s="587">
        <f t="shared" si="253"/>
        <v>0</v>
      </c>
      <c r="M1693" s="1163">
        <v>142</v>
      </c>
      <c r="N1693" s="1164"/>
      <c r="O1693" s="1165"/>
      <c r="P1693" s="1166"/>
      <c r="Q1693" s="587">
        <f t="shared" si="254"/>
        <v>0</v>
      </c>
      <c r="S1693" s="1163">
        <v>142</v>
      </c>
      <c r="T1693" s="1164"/>
      <c r="U1693" s="1165"/>
      <c r="V1693" s="1166"/>
      <c r="W1693" s="587">
        <f t="shared" si="255"/>
        <v>0</v>
      </c>
      <c r="Y1693" s="1163">
        <v>142</v>
      </c>
      <c r="Z1693" s="1164"/>
      <c r="AA1693" s="1165"/>
      <c r="AB1693" s="1166"/>
      <c r="AC1693" s="587">
        <f t="shared" si="256"/>
        <v>0</v>
      </c>
      <c r="AE1693" s="1163">
        <v>142</v>
      </c>
      <c r="AF1693" s="1164"/>
      <c r="AG1693" s="1165"/>
      <c r="AH1693" s="1166"/>
      <c r="AI1693" s="587">
        <f t="shared" si="257"/>
        <v>0</v>
      </c>
      <c r="AK1693" s="1163">
        <v>142</v>
      </c>
      <c r="AL1693" s="1164"/>
      <c r="AM1693" s="1165"/>
      <c r="AN1693" s="1166"/>
      <c r="AO1693" s="587">
        <f t="shared" si="258"/>
        <v>0</v>
      </c>
      <c r="AQ1693" s="1163">
        <v>142</v>
      </c>
      <c r="AR1693" s="1164"/>
      <c r="AS1693" s="1165"/>
      <c r="AT1693" s="1166"/>
      <c r="AU1693" s="587">
        <f t="shared" si="259"/>
        <v>0</v>
      </c>
      <c r="AW1693" s="1163">
        <v>142</v>
      </c>
      <c r="AX1693" s="1164"/>
      <c r="AY1693" s="1165"/>
      <c r="AZ1693" s="1166"/>
      <c r="BA1693" s="587">
        <f t="shared" si="260"/>
        <v>0</v>
      </c>
    </row>
    <row r="1694" spans="1:53" s="17" customFormat="1" ht="16.75" hidden="1" customHeight="1" outlineLevel="2">
      <c r="A1694" s="1163">
        <v>143</v>
      </c>
      <c r="B1694" s="1164"/>
      <c r="C1694" s="1165"/>
      <c r="D1694" s="1166"/>
      <c r="E1694" s="587">
        <f t="shared" si="252"/>
        <v>0</v>
      </c>
      <c r="G1694" s="1163">
        <v>143</v>
      </c>
      <c r="H1694" s="1164"/>
      <c r="I1694" s="1165"/>
      <c r="J1694" s="1166"/>
      <c r="K1694" s="587">
        <f t="shared" si="253"/>
        <v>0</v>
      </c>
      <c r="M1694" s="1163">
        <v>143</v>
      </c>
      <c r="N1694" s="1164"/>
      <c r="O1694" s="1165"/>
      <c r="P1694" s="1166"/>
      <c r="Q1694" s="587">
        <f t="shared" si="254"/>
        <v>0</v>
      </c>
      <c r="S1694" s="1163">
        <v>143</v>
      </c>
      <c r="T1694" s="1164"/>
      <c r="U1694" s="1165"/>
      <c r="V1694" s="1166"/>
      <c r="W1694" s="587">
        <f t="shared" si="255"/>
        <v>0</v>
      </c>
      <c r="Y1694" s="1163">
        <v>143</v>
      </c>
      <c r="Z1694" s="1164"/>
      <c r="AA1694" s="1165"/>
      <c r="AB1694" s="1166"/>
      <c r="AC1694" s="587">
        <f t="shared" si="256"/>
        <v>0</v>
      </c>
      <c r="AE1694" s="1163">
        <v>143</v>
      </c>
      <c r="AF1694" s="1164"/>
      <c r="AG1694" s="1165"/>
      <c r="AH1694" s="1166"/>
      <c r="AI1694" s="587">
        <f t="shared" si="257"/>
        <v>0</v>
      </c>
      <c r="AK1694" s="1163">
        <v>143</v>
      </c>
      <c r="AL1694" s="1164"/>
      <c r="AM1694" s="1165"/>
      <c r="AN1694" s="1166"/>
      <c r="AO1694" s="587">
        <f t="shared" si="258"/>
        <v>0</v>
      </c>
      <c r="AQ1694" s="1163">
        <v>143</v>
      </c>
      <c r="AR1694" s="1164"/>
      <c r="AS1694" s="1165"/>
      <c r="AT1694" s="1166"/>
      <c r="AU1694" s="587">
        <f t="shared" si="259"/>
        <v>0</v>
      </c>
      <c r="AW1694" s="1163">
        <v>143</v>
      </c>
      <c r="AX1694" s="1164"/>
      <c r="AY1694" s="1165"/>
      <c r="AZ1694" s="1166"/>
      <c r="BA1694" s="587">
        <f t="shared" si="260"/>
        <v>0</v>
      </c>
    </row>
    <row r="1695" spans="1:53" s="17" customFormat="1" ht="16.75" hidden="1" customHeight="1" outlineLevel="2">
      <c r="A1695" s="1163">
        <v>144</v>
      </c>
      <c r="B1695" s="1164"/>
      <c r="C1695" s="1165"/>
      <c r="D1695" s="1166"/>
      <c r="E1695" s="587">
        <f>IF(AND(C1695&gt;=D$1545,C1695&lt;=D$1544),1,0)</f>
        <v>0</v>
      </c>
      <c r="G1695" s="1163">
        <v>144</v>
      </c>
      <c r="H1695" s="1164"/>
      <c r="I1695" s="1165"/>
      <c r="J1695" s="1166"/>
      <c r="K1695" s="587">
        <f>IF(AND(I1695&gt;=J$1545,I1695&lt;=J$1544),1,0)</f>
        <v>0</v>
      </c>
      <c r="M1695" s="1163">
        <v>144</v>
      </c>
      <c r="N1695" s="1164"/>
      <c r="O1695" s="1165"/>
      <c r="P1695" s="1166"/>
      <c r="Q1695" s="587">
        <f>IF(AND(O1695&gt;=P$1545,O1695&lt;=P$1544),1,0)</f>
        <v>0</v>
      </c>
      <c r="S1695" s="1163">
        <v>144</v>
      </c>
      <c r="T1695" s="1164"/>
      <c r="U1695" s="1165"/>
      <c r="V1695" s="1166"/>
      <c r="W1695" s="587">
        <f>IF(AND(U1695&gt;=V$1545,U1695&lt;=V$1544),1,0)</f>
        <v>0</v>
      </c>
      <c r="Y1695" s="1163">
        <v>144</v>
      </c>
      <c r="Z1695" s="1164"/>
      <c r="AA1695" s="1165"/>
      <c r="AB1695" s="1166"/>
      <c r="AC1695" s="587">
        <f>IF(AND(AA1695&gt;=AB$1545,AA1695&lt;=AB$1544),1,0)</f>
        <v>0</v>
      </c>
      <c r="AE1695" s="1163">
        <v>144</v>
      </c>
      <c r="AF1695" s="1164"/>
      <c r="AG1695" s="1165"/>
      <c r="AH1695" s="1166"/>
      <c r="AI1695" s="587">
        <f>IF(AND(AG1695&gt;=AH$1545,AG1695&lt;=AH$1544),1,0)</f>
        <v>0</v>
      </c>
      <c r="AK1695" s="1163">
        <v>144</v>
      </c>
      <c r="AL1695" s="1164"/>
      <c r="AM1695" s="1165"/>
      <c r="AN1695" s="1166"/>
      <c r="AO1695" s="587">
        <f>IF(AND(AM1695&gt;=AN$1545,AM1695&lt;=AN$1544),1,0)</f>
        <v>0</v>
      </c>
      <c r="AQ1695" s="1163">
        <v>144</v>
      </c>
      <c r="AR1695" s="1164"/>
      <c r="AS1695" s="1165"/>
      <c r="AT1695" s="1166"/>
      <c r="AU1695" s="587">
        <f>IF(AND(AS1695&gt;=AT$1545,AS1695&lt;=AT$1544),1,0)</f>
        <v>0</v>
      </c>
      <c r="AW1695" s="1163">
        <v>144</v>
      </c>
      <c r="AX1695" s="1164"/>
      <c r="AY1695" s="1165"/>
      <c r="AZ1695" s="1166"/>
      <c r="BA1695" s="587">
        <f>IF(AND(AY1695&gt;=AZ$1545,AY1695&lt;=AZ$1544),1,0)</f>
        <v>0</v>
      </c>
    </row>
    <row r="1696" spans="1:53" s="17" customFormat="1" ht="16.75" hidden="1" customHeight="1" outlineLevel="2">
      <c r="A1696" s="1163">
        <v>145</v>
      </c>
      <c r="B1696" s="1164"/>
      <c r="C1696" s="1165"/>
      <c r="D1696" s="1166"/>
      <c r="E1696" s="587">
        <f t="shared" ref="E1696:E1879" si="261">IF(AND(C1696&gt;=D$1545,C1696&lt;=D$1544),1,0)</f>
        <v>0</v>
      </c>
      <c r="G1696" s="1163">
        <v>145</v>
      </c>
      <c r="H1696" s="1164"/>
      <c r="I1696" s="1165"/>
      <c r="J1696" s="1166"/>
      <c r="K1696" s="587">
        <f t="shared" ref="K1696:K1720" si="262">IF(AND(I1696&gt;=J$1545,I1696&lt;=J$1544),1,0)</f>
        <v>0</v>
      </c>
      <c r="M1696" s="1163">
        <v>145</v>
      </c>
      <c r="N1696" s="1164"/>
      <c r="O1696" s="1165"/>
      <c r="P1696" s="1166"/>
      <c r="Q1696" s="587">
        <f t="shared" ref="Q1696:Q1720" si="263">IF(AND(O1696&gt;=P$1545,O1696&lt;=P$1544),1,0)</f>
        <v>0</v>
      </c>
      <c r="S1696" s="1163">
        <v>145</v>
      </c>
      <c r="T1696" s="1164"/>
      <c r="U1696" s="1165"/>
      <c r="V1696" s="1166"/>
      <c r="W1696" s="587">
        <f t="shared" ref="W1696:W1720" si="264">IF(AND(U1696&gt;=V$1545,U1696&lt;=V$1544),1,0)</f>
        <v>0</v>
      </c>
      <c r="Y1696" s="1163">
        <v>145</v>
      </c>
      <c r="Z1696" s="1164"/>
      <c r="AA1696" s="1165"/>
      <c r="AB1696" s="1166"/>
      <c r="AC1696" s="587">
        <f t="shared" ref="AC1696:AC1720" si="265">IF(AND(AA1696&gt;=AB$1545,AA1696&lt;=AB$1544),1,0)</f>
        <v>0</v>
      </c>
      <c r="AE1696" s="1163">
        <v>145</v>
      </c>
      <c r="AF1696" s="1164"/>
      <c r="AG1696" s="1165"/>
      <c r="AH1696" s="1166"/>
      <c r="AI1696" s="587">
        <f t="shared" ref="AI1696:AI1720" si="266">IF(AND(AG1696&gt;=AH$1545,AG1696&lt;=AH$1544),1,0)</f>
        <v>0</v>
      </c>
      <c r="AK1696" s="1163">
        <v>145</v>
      </c>
      <c r="AL1696" s="1164"/>
      <c r="AM1696" s="1165"/>
      <c r="AN1696" s="1166"/>
      <c r="AO1696" s="587">
        <f t="shared" ref="AO1696:AO1720" si="267">IF(AND(AM1696&gt;=AN$1545,AM1696&lt;=AN$1544),1,0)</f>
        <v>0</v>
      </c>
      <c r="AQ1696" s="1163">
        <v>145</v>
      </c>
      <c r="AR1696" s="1164"/>
      <c r="AS1696" s="1165"/>
      <c r="AT1696" s="1166"/>
      <c r="AU1696" s="587">
        <f t="shared" ref="AU1696:AU1720" si="268">IF(AND(AS1696&gt;=AT$1545,AS1696&lt;=AT$1544),1,0)</f>
        <v>0</v>
      </c>
      <c r="AW1696" s="1163">
        <v>145</v>
      </c>
      <c r="AX1696" s="1164"/>
      <c r="AY1696" s="1165"/>
      <c r="AZ1696" s="1166"/>
      <c r="BA1696" s="587">
        <f t="shared" ref="BA1696:BA1720" si="269">IF(AND(AY1696&gt;=AZ$1545,AY1696&lt;=AZ$1544),1,0)</f>
        <v>0</v>
      </c>
    </row>
    <row r="1697" spans="1:53" s="17" customFormat="1" ht="16.75" hidden="1" customHeight="1" outlineLevel="2">
      <c r="A1697" s="1163">
        <v>146</v>
      </c>
      <c r="B1697" s="1164"/>
      <c r="C1697" s="1165"/>
      <c r="D1697" s="1166"/>
      <c r="E1697" s="587">
        <f t="shared" si="261"/>
        <v>0</v>
      </c>
      <c r="G1697" s="1163">
        <v>146</v>
      </c>
      <c r="H1697" s="1164"/>
      <c r="I1697" s="1165"/>
      <c r="J1697" s="1166"/>
      <c r="K1697" s="587">
        <f t="shared" si="262"/>
        <v>0</v>
      </c>
      <c r="M1697" s="1163">
        <v>146</v>
      </c>
      <c r="N1697" s="1164"/>
      <c r="O1697" s="1165"/>
      <c r="P1697" s="1166"/>
      <c r="Q1697" s="587">
        <f t="shared" si="263"/>
        <v>0</v>
      </c>
      <c r="S1697" s="1163">
        <v>146</v>
      </c>
      <c r="T1697" s="1164"/>
      <c r="U1697" s="1165"/>
      <c r="V1697" s="1166"/>
      <c r="W1697" s="587">
        <f t="shared" si="264"/>
        <v>0</v>
      </c>
      <c r="Y1697" s="1163">
        <v>146</v>
      </c>
      <c r="Z1697" s="1164"/>
      <c r="AA1697" s="1165"/>
      <c r="AB1697" s="1166"/>
      <c r="AC1697" s="587">
        <f t="shared" si="265"/>
        <v>0</v>
      </c>
      <c r="AE1697" s="1163">
        <v>146</v>
      </c>
      <c r="AF1697" s="1164"/>
      <c r="AG1697" s="1165"/>
      <c r="AH1697" s="1166"/>
      <c r="AI1697" s="587">
        <f t="shared" si="266"/>
        <v>0</v>
      </c>
      <c r="AK1697" s="1163">
        <v>146</v>
      </c>
      <c r="AL1697" s="1164"/>
      <c r="AM1697" s="1165"/>
      <c r="AN1697" s="1166"/>
      <c r="AO1697" s="587">
        <f t="shared" si="267"/>
        <v>0</v>
      </c>
      <c r="AQ1697" s="1163">
        <v>146</v>
      </c>
      <c r="AR1697" s="1164"/>
      <c r="AS1697" s="1165"/>
      <c r="AT1697" s="1166"/>
      <c r="AU1697" s="587">
        <f t="shared" si="268"/>
        <v>0</v>
      </c>
      <c r="AW1697" s="1163">
        <v>146</v>
      </c>
      <c r="AX1697" s="1164"/>
      <c r="AY1697" s="1165"/>
      <c r="AZ1697" s="1166"/>
      <c r="BA1697" s="587">
        <f t="shared" si="269"/>
        <v>0</v>
      </c>
    </row>
    <row r="1698" spans="1:53" s="17" customFormat="1" ht="16.75" hidden="1" customHeight="1" outlineLevel="2">
      <c r="A1698" s="1163">
        <v>147</v>
      </c>
      <c r="B1698" s="1164"/>
      <c r="C1698" s="1165"/>
      <c r="D1698" s="1166"/>
      <c r="E1698" s="587">
        <f t="shared" si="261"/>
        <v>0</v>
      </c>
      <c r="G1698" s="1163">
        <v>147</v>
      </c>
      <c r="H1698" s="1164"/>
      <c r="I1698" s="1165"/>
      <c r="J1698" s="1166"/>
      <c r="K1698" s="587">
        <f t="shared" si="262"/>
        <v>0</v>
      </c>
      <c r="M1698" s="1163">
        <v>147</v>
      </c>
      <c r="N1698" s="1164"/>
      <c r="O1698" s="1165"/>
      <c r="P1698" s="1166"/>
      <c r="Q1698" s="587">
        <f t="shared" si="263"/>
        <v>0</v>
      </c>
      <c r="S1698" s="1163">
        <v>147</v>
      </c>
      <c r="T1698" s="1164"/>
      <c r="U1698" s="1165"/>
      <c r="V1698" s="1166"/>
      <c r="W1698" s="587">
        <f t="shared" si="264"/>
        <v>0</v>
      </c>
      <c r="Y1698" s="1163">
        <v>147</v>
      </c>
      <c r="Z1698" s="1164"/>
      <c r="AA1698" s="1165"/>
      <c r="AB1698" s="1166"/>
      <c r="AC1698" s="587">
        <f t="shared" si="265"/>
        <v>0</v>
      </c>
      <c r="AE1698" s="1163">
        <v>147</v>
      </c>
      <c r="AF1698" s="1164"/>
      <c r="AG1698" s="1165"/>
      <c r="AH1698" s="1166"/>
      <c r="AI1698" s="587">
        <f t="shared" si="266"/>
        <v>0</v>
      </c>
      <c r="AK1698" s="1163">
        <v>147</v>
      </c>
      <c r="AL1698" s="1164"/>
      <c r="AM1698" s="1165"/>
      <c r="AN1698" s="1166"/>
      <c r="AO1698" s="587">
        <f t="shared" si="267"/>
        <v>0</v>
      </c>
      <c r="AQ1698" s="1163">
        <v>147</v>
      </c>
      <c r="AR1698" s="1164"/>
      <c r="AS1698" s="1165"/>
      <c r="AT1698" s="1166"/>
      <c r="AU1698" s="587">
        <f t="shared" si="268"/>
        <v>0</v>
      </c>
      <c r="AW1698" s="1163">
        <v>147</v>
      </c>
      <c r="AX1698" s="1164"/>
      <c r="AY1698" s="1165"/>
      <c r="AZ1698" s="1166"/>
      <c r="BA1698" s="587">
        <f t="shared" si="269"/>
        <v>0</v>
      </c>
    </row>
    <row r="1699" spans="1:53" s="17" customFormat="1" ht="16.75" hidden="1" customHeight="1" outlineLevel="2">
      <c r="A1699" s="1163">
        <v>148</v>
      </c>
      <c r="B1699" s="1164"/>
      <c r="C1699" s="1165"/>
      <c r="D1699" s="1166"/>
      <c r="E1699" s="587">
        <f t="shared" si="261"/>
        <v>0</v>
      </c>
      <c r="G1699" s="1163">
        <v>148</v>
      </c>
      <c r="H1699" s="1164"/>
      <c r="I1699" s="1165"/>
      <c r="J1699" s="1166"/>
      <c r="K1699" s="587">
        <f t="shared" si="262"/>
        <v>0</v>
      </c>
      <c r="M1699" s="1163">
        <v>148</v>
      </c>
      <c r="N1699" s="1164"/>
      <c r="O1699" s="1165"/>
      <c r="P1699" s="1166"/>
      <c r="Q1699" s="587">
        <f t="shared" si="263"/>
        <v>0</v>
      </c>
      <c r="S1699" s="1163">
        <v>148</v>
      </c>
      <c r="T1699" s="1164"/>
      <c r="U1699" s="1165"/>
      <c r="V1699" s="1166"/>
      <c r="W1699" s="587">
        <f t="shared" si="264"/>
        <v>0</v>
      </c>
      <c r="Y1699" s="1163">
        <v>148</v>
      </c>
      <c r="Z1699" s="1164"/>
      <c r="AA1699" s="1165"/>
      <c r="AB1699" s="1166"/>
      <c r="AC1699" s="587">
        <f t="shared" si="265"/>
        <v>0</v>
      </c>
      <c r="AE1699" s="1163">
        <v>148</v>
      </c>
      <c r="AF1699" s="1164"/>
      <c r="AG1699" s="1165"/>
      <c r="AH1699" s="1166"/>
      <c r="AI1699" s="587">
        <f t="shared" si="266"/>
        <v>0</v>
      </c>
      <c r="AK1699" s="1163">
        <v>148</v>
      </c>
      <c r="AL1699" s="1164"/>
      <c r="AM1699" s="1165"/>
      <c r="AN1699" s="1166"/>
      <c r="AO1699" s="587">
        <f t="shared" si="267"/>
        <v>0</v>
      </c>
      <c r="AQ1699" s="1163">
        <v>148</v>
      </c>
      <c r="AR1699" s="1164"/>
      <c r="AS1699" s="1165"/>
      <c r="AT1699" s="1166"/>
      <c r="AU1699" s="587">
        <f t="shared" si="268"/>
        <v>0</v>
      </c>
      <c r="AW1699" s="1163">
        <v>148</v>
      </c>
      <c r="AX1699" s="1164"/>
      <c r="AY1699" s="1165"/>
      <c r="AZ1699" s="1166"/>
      <c r="BA1699" s="587">
        <f t="shared" si="269"/>
        <v>0</v>
      </c>
    </row>
    <row r="1700" spans="1:53" s="17" customFormat="1" ht="16.75" hidden="1" customHeight="1" outlineLevel="2">
      <c r="A1700" s="1163">
        <v>149</v>
      </c>
      <c r="B1700" s="1164"/>
      <c r="C1700" s="1165"/>
      <c r="D1700" s="1166"/>
      <c r="E1700" s="587">
        <f t="shared" si="261"/>
        <v>0</v>
      </c>
      <c r="G1700" s="1163">
        <v>149</v>
      </c>
      <c r="H1700" s="1164"/>
      <c r="I1700" s="1165"/>
      <c r="J1700" s="1166"/>
      <c r="K1700" s="587">
        <f t="shared" si="262"/>
        <v>0</v>
      </c>
      <c r="M1700" s="1163">
        <v>149</v>
      </c>
      <c r="N1700" s="1164"/>
      <c r="O1700" s="1165"/>
      <c r="P1700" s="1166"/>
      <c r="Q1700" s="587">
        <f t="shared" si="263"/>
        <v>0</v>
      </c>
      <c r="S1700" s="1163">
        <v>149</v>
      </c>
      <c r="T1700" s="1164"/>
      <c r="U1700" s="1165"/>
      <c r="V1700" s="1166"/>
      <c r="W1700" s="587">
        <f t="shared" si="264"/>
        <v>0</v>
      </c>
      <c r="Y1700" s="1163">
        <v>149</v>
      </c>
      <c r="Z1700" s="1164"/>
      <c r="AA1700" s="1165"/>
      <c r="AB1700" s="1166"/>
      <c r="AC1700" s="587">
        <f t="shared" si="265"/>
        <v>0</v>
      </c>
      <c r="AE1700" s="1163">
        <v>149</v>
      </c>
      <c r="AF1700" s="1164"/>
      <c r="AG1700" s="1165"/>
      <c r="AH1700" s="1166"/>
      <c r="AI1700" s="587">
        <f t="shared" si="266"/>
        <v>0</v>
      </c>
      <c r="AK1700" s="1163">
        <v>149</v>
      </c>
      <c r="AL1700" s="1164"/>
      <c r="AM1700" s="1165"/>
      <c r="AN1700" s="1166"/>
      <c r="AO1700" s="587">
        <f t="shared" si="267"/>
        <v>0</v>
      </c>
      <c r="AQ1700" s="1163">
        <v>149</v>
      </c>
      <c r="AR1700" s="1164"/>
      <c r="AS1700" s="1165"/>
      <c r="AT1700" s="1166"/>
      <c r="AU1700" s="587">
        <f t="shared" si="268"/>
        <v>0</v>
      </c>
      <c r="AW1700" s="1163">
        <v>149</v>
      </c>
      <c r="AX1700" s="1164"/>
      <c r="AY1700" s="1165"/>
      <c r="AZ1700" s="1166"/>
      <c r="BA1700" s="587">
        <f t="shared" si="269"/>
        <v>0</v>
      </c>
    </row>
    <row r="1701" spans="1:53" s="17" customFormat="1" ht="16.75" hidden="1" customHeight="1" outlineLevel="2">
      <c r="A1701" s="1163">
        <v>150</v>
      </c>
      <c r="B1701" s="1164"/>
      <c r="C1701" s="1165"/>
      <c r="D1701" s="1166"/>
      <c r="E1701" s="587">
        <f t="shared" si="261"/>
        <v>0</v>
      </c>
      <c r="G1701" s="1163">
        <v>150</v>
      </c>
      <c r="H1701" s="1164"/>
      <c r="I1701" s="1165"/>
      <c r="J1701" s="1166"/>
      <c r="K1701" s="587">
        <f t="shared" si="262"/>
        <v>0</v>
      </c>
      <c r="M1701" s="1163">
        <v>150</v>
      </c>
      <c r="N1701" s="1164"/>
      <c r="O1701" s="1165"/>
      <c r="P1701" s="1166"/>
      <c r="Q1701" s="587">
        <f t="shared" si="263"/>
        <v>0</v>
      </c>
      <c r="S1701" s="1163">
        <v>150</v>
      </c>
      <c r="T1701" s="1164"/>
      <c r="U1701" s="1165"/>
      <c r="V1701" s="1166"/>
      <c r="W1701" s="587">
        <f t="shared" si="264"/>
        <v>0</v>
      </c>
      <c r="Y1701" s="1163">
        <v>150</v>
      </c>
      <c r="Z1701" s="1164"/>
      <c r="AA1701" s="1165"/>
      <c r="AB1701" s="1166"/>
      <c r="AC1701" s="587">
        <f t="shared" si="265"/>
        <v>0</v>
      </c>
      <c r="AE1701" s="1163">
        <v>150</v>
      </c>
      <c r="AF1701" s="1164"/>
      <c r="AG1701" s="1165"/>
      <c r="AH1701" s="1166"/>
      <c r="AI1701" s="587">
        <f t="shared" si="266"/>
        <v>0</v>
      </c>
      <c r="AK1701" s="1163">
        <v>150</v>
      </c>
      <c r="AL1701" s="1164"/>
      <c r="AM1701" s="1165"/>
      <c r="AN1701" s="1166"/>
      <c r="AO1701" s="587">
        <f t="shared" si="267"/>
        <v>0</v>
      </c>
      <c r="AQ1701" s="1163">
        <v>150</v>
      </c>
      <c r="AR1701" s="1164"/>
      <c r="AS1701" s="1165"/>
      <c r="AT1701" s="1166"/>
      <c r="AU1701" s="587">
        <f t="shared" si="268"/>
        <v>0</v>
      </c>
      <c r="AW1701" s="1163">
        <v>150</v>
      </c>
      <c r="AX1701" s="1164"/>
      <c r="AY1701" s="1165"/>
      <c r="AZ1701" s="1166"/>
      <c r="BA1701" s="587">
        <f t="shared" si="269"/>
        <v>0</v>
      </c>
    </row>
    <row r="1702" spans="1:53" s="17" customFormat="1" ht="16.75" hidden="1" customHeight="1" outlineLevel="2">
      <c r="A1702" s="1163">
        <v>151</v>
      </c>
      <c r="B1702" s="1164"/>
      <c r="C1702" s="1165"/>
      <c r="D1702" s="1166"/>
      <c r="E1702" s="587">
        <f t="shared" si="261"/>
        <v>0</v>
      </c>
      <c r="G1702" s="1163">
        <v>151</v>
      </c>
      <c r="H1702" s="1164"/>
      <c r="I1702" s="1165"/>
      <c r="J1702" s="1166"/>
      <c r="K1702" s="587">
        <f t="shared" si="262"/>
        <v>0</v>
      </c>
      <c r="M1702" s="1163">
        <v>151</v>
      </c>
      <c r="N1702" s="1164"/>
      <c r="O1702" s="1165"/>
      <c r="P1702" s="1166"/>
      <c r="Q1702" s="587">
        <f t="shared" si="263"/>
        <v>0</v>
      </c>
      <c r="S1702" s="1163">
        <v>151</v>
      </c>
      <c r="T1702" s="1164"/>
      <c r="U1702" s="1165"/>
      <c r="V1702" s="1166"/>
      <c r="W1702" s="587">
        <f t="shared" si="264"/>
        <v>0</v>
      </c>
      <c r="Y1702" s="1163">
        <v>151</v>
      </c>
      <c r="Z1702" s="1164"/>
      <c r="AA1702" s="1165"/>
      <c r="AB1702" s="1166"/>
      <c r="AC1702" s="587">
        <f t="shared" si="265"/>
        <v>0</v>
      </c>
      <c r="AE1702" s="1163">
        <v>151</v>
      </c>
      <c r="AF1702" s="1164"/>
      <c r="AG1702" s="1165"/>
      <c r="AH1702" s="1166"/>
      <c r="AI1702" s="587">
        <f t="shared" si="266"/>
        <v>0</v>
      </c>
      <c r="AK1702" s="1163">
        <v>151</v>
      </c>
      <c r="AL1702" s="1164"/>
      <c r="AM1702" s="1165"/>
      <c r="AN1702" s="1166"/>
      <c r="AO1702" s="587">
        <f t="shared" si="267"/>
        <v>0</v>
      </c>
      <c r="AQ1702" s="1163">
        <v>151</v>
      </c>
      <c r="AR1702" s="1164"/>
      <c r="AS1702" s="1165"/>
      <c r="AT1702" s="1166"/>
      <c r="AU1702" s="587">
        <f t="shared" si="268"/>
        <v>0</v>
      </c>
      <c r="AW1702" s="1163">
        <v>151</v>
      </c>
      <c r="AX1702" s="1164"/>
      <c r="AY1702" s="1165"/>
      <c r="AZ1702" s="1166"/>
      <c r="BA1702" s="587">
        <f t="shared" si="269"/>
        <v>0</v>
      </c>
    </row>
    <row r="1703" spans="1:53" s="17" customFormat="1" ht="16.75" hidden="1" customHeight="1" outlineLevel="2">
      <c r="A1703" s="1163">
        <v>152</v>
      </c>
      <c r="B1703" s="1164"/>
      <c r="C1703" s="1165"/>
      <c r="D1703" s="1166"/>
      <c r="E1703" s="587">
        <f t="shared" si="261"/>
        <v>0</v>
      </c>
      <c r="G1703" s="1163">
        <v>152</v>
      </c>
      <c r="H1703" s="1164"/>
      <c r="I1703" s="1165"/>
      <c r="J1703" s="1166"/>
      <c r="K1703" s="587">
        <f t="shared" si="262"/>
        <v>0</v>
      </c>
      <c r="M1703" s="1163">
        <v>152</v>
      </c>
      <c r="N1703" s="1164"/>
      <c r="O1703" s="1165"/>
      <c r="P1703" s="1166"/>
      <c r="Q1703" s="587">
        <f t="shared" si="263"/>
        <v>0</v>
      </c>
      <c r="S1703" s="1163">
        <v>152</v>
      </c>
      <c r="T1703" s="1164"/>
      <c r="U1703" s="1165"/>
      <c r="V1703" s="1166"/>
      <c r="W1703" s="587">
        <f t="shared" si="264"/>
        <v>0</v>
      </c>
      <c r="Y1703" s="1163">
        <v>152</v>
      </c>
      <c r="Z1703" s="1164"/>
      <c r="AA1703" s="1165"/>
      <c r="AB1703" s="1166"/>
      <c r="AC1703" s="587">
        <f t="shared" si="265"/>
        <v>0</v>
      </c>
      <c r="AE1703" s="1163">
        <v>152</v>
      </c>
      <c r="AF1703" s="1164"/>
      <c r="AG1703" s="1165"/>
      <c r="AH1703" s="1166"/>
      <c r="AI1703" s="587">
        <f t="shared" si="266"/>
        <v>0</v>
      </c>
      <c r="AK1703" s="1163">
        <v>152</v>
      </c>
      <c r="AL1703" s="1164"/>
      <c r="AM1703" s="1165"/>
      <c r="AN1703" s="1166"/>
      <c r="AO1703" s="587">
        <f t="shared" si="267"/>
        <v>0</v>
      </c>
      <c r="AQ1703" s="1163">
        <v>152</v>
      </c>
      <c r="AR1703" s="1164"/>
      <c r="AS1703" s="1165"/>
      <c r="AT1703" s="1166"/>
      <c r="AU1703" s="587">
        <f t="shared" si="268"/>
        <v>0</v>
      </c>
      <c r="AW1703" s="1163">
        <v>152</v>
      </c>
      <c r="AX1703" s="1164"/>
      <c r="AY1703" s="1165"/>
      <c r="AZ1703" s="1166"/>
      <c r="BA1703" s="587">
        <f t="shared" si="269"/>
        <v>0</v>
      </c>
    </row>
    <row r="1704" spans="1:53" s="17" customFormat="1" ht="16.75" hidden="1" customHeight="1" outlineLevel="2">
      <c r="A1704" s="1163">
        <v>153</v>
      </c>
      <c r="B1704" s="1164"/>
      <c r="C1704" s="1165"/>
      <c r="D1704" s="1166"/>
      <c r="E1704" s="587">
        <f t="shared" si="261"/>
        <v>0</v>
      </c>
      <c r="G1704" s="1163">
        <v>153</v>
      </c>
      <c r="H1704" s="1164"/>
      <c r="I1704" s="1165"/>
      <c r="J1704" s="1166"/>
      <c r="K1704" s="587">
        <f t="shared" si="262"/>
        <v>0</v>
      </c>
      <c r="M1704" s="1163">
        <v>153</v>
      </c>
      <c r="N1704" s="1164"/>
      <c r="O1704" s="1165"/>
      <c r="P1704" s="1166"/>
      <c r="Q1704" s="587">
        <f t="shared" si="263"/>
        <v>0</v>
      </c>
      <c r="S1704" s="1163">
        <v>153</v>
      </c>
      <c r="T1704" s="1164"/>
      <c r="U1704" s="1165"/>
      <c r="V1704" s="1166"/>
      <c r="W1704" s="587">
        <f t="shared" si="264"/>
        <v>0</v>
      </c>
      <c r="Y1704" s="1163">
        <v>153</v>
      </c>
      <c r="Z1704" s="1164"/>
      <c r="AA1704" s="1165"/>
      <c r="AB1704" s="1166"/>
      <c r="AC1704" s="587">
        <f t="shared" si="265"/>
        <v>0</v>
      </c>
      <c r="AE1704" s="1163">
        <v>153</v>
      </c>
      <c r="AF1704" s="1164"/>
      <c r="AG1704" s="1165"/>
      <c r="AH1704" s="1166"/>
      <c r="AI1704" s="587">
        <f t="shared" si="266"/>
        <v>0</v>
      </c>
      <c r="AK1704" s="1163">
        <v>153</v>
      </c>
      <c r="AL1704" s="1164"/>
      <c r="AM1704" s="1165"/>
      <c r="AN1704" s="1166"/>
      <c r="AO1704" s="587">
        <f t="shared" si="267"/>
        <v>0</v>
      </c>
      <c r="AQ1704" s="1163">
        <v>153</v>
      </c>
      <c r="AR1704" s="1164"/>
      <c r="AS1704" s="1165"/>
      <c r="AT1704" s="1166"/>
      <c r="AU1704" s="587">
        <f t="shared" si="268"/>
        <v>0</v>
      </c>
      <c r="AW1704" s="1163">
        <v>153</v>
      </c>
      <c r="AX1704" s="1164"/>
      <c r="AY1704" s="1165"/>
      <c r="AZ1704" s="1166"/>
      <c r="BA1704" s="587">
        <f t="shared" si="269"/>
        <v>0</v>
      </c>
    </row>
    <row r="1705" spans="1:53" s="17" customFormat="1" ht="16.75" hidden="1" customHeight="1" outlineLevel="2">
      <c r="A1705" s="1163">
        <v>154</v>
      </c>
      <c r="B1705" s="1164"/>
      <c r="C1705" s="1165"/>
      <c r="D1705" s="1166"/>
      <c r="E1705" s="587">
        <f t="shared" si="261"/>
        <v>0</v>
      </c>
      <c r="G1705" s="1163">
        <v>154</v>
      </c>
      <c r="H1705" s="1164"/>
      <c r="I1705" s="1165"/>
      <c r="J1705" s="1166"/>
      <c r="K1705" s="587">
        <f t="shared" si="262"/>
        <v>0</v>
      </c>
      <c r="M1705" s="1163">
        <v>154</v>
      </c>
      <c r="N1705" s="1164"/>
      <c r="O1705" s="1165"/>
      <c r="P1705" s="1166"/>
      <c r="Q1705" s="587">
        <f t="shared" si="263"/>
        <v>0</v>
      </c>
      <c r="S1705" s="1163">
        <v>154</v>
      </c>
      <c r="T1705" s="1164"/>
      <c r="U1705" s="1165"/>
      <c r="V1705" s="1166"/>
      <c r="W1705" s="587">
        <f t="shared" si="264"/>
        <v>0</v>
      </c>
      <c r="Y1705" s="1163">
        <v>154</v>
      </c>
      <c r="Z1705" s="1164"/>
      <c r="AA1705" s="1165"/>
      <c r="AB1705" s="1166"/>
      <c r="AC1705" s="587">
        <f t="shared" si="265"/>
        <v>0</v>
      </c>
      <c r="AE1705" s="1163">
        <v>154</v>
      </c>
      <c r="AF1705" s="1164"/>
      <c r="AG1705" s="1165"/>
      <c r="AH1705" s="1166"/>
      <c r="AI1705" s="587">
        <f t="shared" si="266"/>
        <v>0</v>
      </c>
      <c r="AK1705" s="1163">
        <v>154</v>
      </c>
      <c r="AL1705" s="1164"/>
      <c r="AM1705" s="1165"/>
      <c r="AN1705" s="1166"/>
      <c r="AO1705" s="587">
        <f t="shared" si="267"/>
        <v>0</v>
      </c>
      <c r="AQ1705" s="1163">
        <v>154</v>
      </c>
      <c r="AR1705" s="1164"/>
      <c r="AS1705" s="1165"/>
      <c r="AT1705" s="1166"/>
      <c r="AU1705" s="587">
        <f t="shared" si="268"/>
        <v>0</v>
      </c>
      <c r="AW1705" s="1163">
        <v>154</v>
      </c>
      <c r="AX1705" s="1164"/>
      <c r="AY1705" s="1165"/>
      <c r="AZ1705" s="1166"/>
      <c r="BA1705" s="587">
        <f t="shared" si="269"/>
        <v>0</v>
      </c>
    </row>
    <row r="1706" spans="1:53" s="17" customFormat="1" ht="16.75" hidden="1" customHeight="1" outlineLevel="2">
      <c r="A1706" s="1163">
        <v>155</v>
      </c>
      <c r="B1706" s="1164"/>
      <c r="C1706" s="1165"/>
      <c r="D1706" s="1166"/>
      <c r="E1706" s="587">
        <f t="shared" si="261"/>
        <v>0</v>
      </c>
      <c r="G1706" s="1163">
        <v>155</v>
      </c>
      <c r="H1706" s="1164"/>
      <c r="I1706" s="1165"/>
      <c r="J1706" s="1166"/>
      <c r="K1706" s="587">
        <f t="shared" si="262"/>
        <v>0</v>
      </c>
      <c r="M1706" s="1163">
        <v>155</v>
      </c>
      <c r="N1706" s="1164"/>
      <c r="O1706" s="1165"/>
      <c r="P1706" s="1166"/>
      <c r="Q1706" s="587">
        <f t="shared" si="263"/>
        <v>0</v>
      </c>
      <c r="S1706" s="1163">
        <v>155</v>
      </c>
      <c r="T1706" s="1164"/>
      <c r="U1706" s="1165"/>
      <c r="V1706" s="1166"/>
      <c r="W1706" s="587">
        <f t="shared" si="264"/>
        <v>0</v>
      </c>
      <c r="Y1706" s="1163">
        <v>155</v>
      </c>
      <c r="Z1706" s="1164"/>
      <c r="AA1706" s="1165"/>
      <c r="AB1706" s="1166"/>
      <c r="AC1706" s="587">
        <f t="shared" si="265"/>
        <v>0</v>
      </c>
      <c r="AE1706" s="1163">
        <v>155</v>
      </c>
      <c r="AF1706" s="1164"/>
      <c r="AG1706" s="1165"/>
      <c r="AH1706" s="1166"/>
      <c r="AI1706" s="587">
        <f t="shared" si="266"/>
        <v>0</v>
      </c>
      <c r="AK1706" s="1163">
        <v>155</v>
      </c>
      <c r="AL1706" s="1164"/>
      <c r="AM1706" s="1165"/>
      <c r="AN1706" s="1166"/>
      <c r="AO1706" s="587">
        <f t="shared" si="267"/>
        <v>0</v>
      </c>
      <c r="AQ1706" s="1163">
        <v>155</v>
      </c>
      <c r="AR1706" s="1164"/>
      <c r="AS1706" s="1165"/>
      <c r="AT1706" s="1166"/>
      <c r="AU1706" s="587">
        <f t="shared" si="268"/>
        <v>0</v>
      </c>
      <c r="AW1706" s="1163">
        <v>155</v>
      </c>
      <c r="AX1706" s="1164"/>
      <c r="AY1706" s="1165"/>
      <c r="AZ1706" s="1166"/>
      <c r="BA1706" s="587">
        <f t="shared" si="269"/>
        <v>0</v>
      </c>
    </row>
    <row r="1707" spans="1:53" s="17" customFormat="1" ht="16.75" hidden="1" customHeight="1" outlineLevel="2">
      <c r="A1707" s="1163">
        <v>156</v>
      </c>
      <c r="B1707" s="1164"/>
      <c r="C1707" s="1165"/>
      <c r="D1707" s="1166"/>
      <c r="E1707" s="587">
        <f t="shared" si="261"/>
        <v>0</v>
      </c>
      <c r="G1707" s="1163">
        <v>156</v>
      </c>
      <c r="H1707" s="1164"/>
      <c r="I1707" s="1165"/>
      <c r="J1707" s="1166"/>
      <c r="K1707" s="587">
        <f t="shared" si="262"/>
        <v>0</v>
      </c>
      <c r="M1707" s="1163">
        <v>156</v>
      </c>
      <c r="N1707" s="1164"/>
      <c r="O1707" s="1165"/>
      <c r="P1707" s="1166"/>
      <c r="Q1707" s="587">
        <f t="shared" si="263"/>
        <v>0</v>
      </c>
      <c r="S1707" s="1163">
        <v>156</v>
      </c>
      <c r="T1707" s="1164"/>
      <c r="U1707" s="1165"/>
      <c r="V1707" s="1166"/>
      <c r="W1707" s="587">
        <f t="shared" si="264"/>
        <v>0</v>
      </c>
      <c r="Y1707" s="1163">
        <v>156</v>
      </c>
      <c r="Z1707" s="1164"/>
      <c r="AA1707" s="1165"/>
      <c r="AB1707" s="1166"/>
      <c r="AC1707" s="587">
        <f t="shared" si="265"/>
        <v>0</v>
      </c>
      <c r="AE1707" s="1163">
        <v>156</v>
      </c>
      <c r="AF1707" s="1164"/>
      <c r="AG1707" s="1165"/>
      <c r="AH1707" s="1166"/>
      <c r="AI1707" s="587">
        <f t="shared" si="266"/>
        <v>0</v>
      </c>
      <c r="AK1707" s="1163">
        <v>156</v>
      </c>
      <c r="AL1707" s="1164"/>
      <c r="AM1707" s="1165"/>
      <c r="AN1707" s="1166"/>
      <c r="AO1707" s="587">
        <f t="shared" si="267"/>
        <v>0</v>
      </c>
      <c r="AQ1707" s="1163">
        <v>156</v>
      </c>
      <c r="AR1707" s="1164"/>
      <c r="AS1707" s="1165"/>
      <c r="AT1707" s="1166"/>
      <c r="AU1707" s="587">
        <f t="shared" si="268"/>
        <v>0</v>
      </c>
      <c r="AW1707" s="1163">
        <v>156</v>
      </c>
      <c r="AX1707" s="1164"/>
      <c r="AY1707" s="1165"/>
      <c r="AZ1707" s="1166"/>
      <c r="BA1707" s="587">
        <f t="shared" si="269"/>
        <v>0</v>
      </c>
    </row>
    <row r="1708" spans="1:53" s="17" customFormat="1" ht="16.75" hidden="1" customHeight="1" outlineLevel="2">
      <c r="A1708" s="1163">
        <v>157</v>
      </c>
      <c r="B1708" s="1164"/>
      <c r="C1708" s="1165"/>
      <c r="D1708" s="1166"/>
      <c r="E1708" s="587">
        <f t="shared" si="261"/>
        <v>0</v>
      </c>
      <c r="G1708" s="1163">
        <v>157</v>
      </c>
      <c r="H1708" s="1164"/>
      <c r="I1708" s="1165"/>
      <c r="J1708" s="1166"/>
      <c r="K1708" s="587">
        <f t="shared" si="262"/>
        <v>0</v>
      </c>
      <c r="M1708" s="1163">
        <v>157</v>
      </c>
      <c r="N1708" s="1164"/>
      <c r="O1708" s="1165"/>
      <c r="P1708" s="1166"/>
      <c r="Q1708" s="587">
        <f t="shared" si="263"/>
        <v>0</v>
      </c>
      <c r="S1708" s="1163">
        <v>157</v>
      </c>
      <c r="T1708" s="1164"/>
      <c r="U1708" s="1165"/>
      <c r="V1708" s="1166"/>
      <c r="W1708" s="587">
        <f t="shared" si="264"/>
        <v>0</v>
      </c>
      <c r="Y1708" s="1163">
        <v>157</v>
      </c>
      <c r="Z1708" s="1164"/>
      <c r="AA1708" s="1165"/>
      <c r="AB1708" s="1166"/>
      <c r="AC1708" s="587">
        <f t="shared" si="265"/>
        <v>0</v>
      </c>
      <c r="AE1708" s="1163">
        <v>157</v>
      </c>
      <c r="AF1708" s="1164"/>
      <c r="AG1708" s="1165"/>
      <c r="AH1708" s="1166"/>
      <c r="AI1708" s="587">
        <f t="shared" si="266"/>
        <v>0</v>
      </c>
      <c r="AK1708" s="1163">
        <v>157</v>
      </c>
      <c r="AL1708" s="1164"/>
      <c r="AM1708" s="1165"/>
      <c r="AN1708" s="1166"/>
      <c r="AO1708" s="587">
        <f t="shared" si="267"/>
        <v>0</v>
      </c>
      <c r="AQ1708" s="1163">
        <v>157</v>
      </c>
      <c r="AR1708" s="1164"/>
      <c r="AS1708" s="1165"/>
      <c r="AT1708" s="1166"/>
      <c r="AU1708" s="587">
        <f t="shared" si="268"/>
        <v>0</v>
      </c>
      <c r="AW1708" s="1163">
        <v>157</v>
      </c>
      <c r="AX1708" s="1164"/>
      <c r="AY1708" s="1165"/>
      <c r="AZ1708" s="1166"/>
      <c r="BA1708" s="587">
        <f t="shared" si="269"/>
        <v>0</v>
      </c>
    </row>
    <row r="1709" spans="1:53" s="17" customFormat="1" ht="16.75" hidden="1" customHeight="1" outlineLevel="2">
      <c r="A1709" s="1163">
        <v>158</v>
      </c>
      <c r="B1709" s="1164"/>
      <c r="C1709" s="1165"/>
      <c r="D1709" s="1166"/>
      <c r="E1709" s="587">
        <f t="shared" si="261"/>
        <v>0</v>
      </c>
      <c r="G1709" s="1163">
        <v>158</v>
      </c>
      <c r="H1709" s="1164"/>
      <c r="I1709" s="1165"/>
      <c r="J1709" s="1166"/>
      <c r="K1709" s="587">
        <f t="shared" si="262"/>
        <v>0</v>
      </c>
      <c r="M1709" s="1163">
        <v>158</v>
      </c>
      <c r="N1709" s="1164"/>
      <c r="O1709" s="1165"/>
      <c r="P1709" s="1166"/>
      <c r="Q1709" s="587">
        <f t="shared" si="263"/>
        <v>0</v>
      </c>
      <c r="S1709" s="1163">
        <v>158</v>
      </c>
      <c r="T1709" s="1164"/>
      <c r="U1709" s="1165"/>
      <c r="V1709" s="1166"/>
      <c r="W1709" s="587">
        <f t="shared" si="264"/>
        <v>0</v>
      </c>
      <c r="Y1709" s="1163">
        <v>158</v>
      </c>
      <c r="Z1709" s="1164"/>
      <c r="AA1709" s="1165"/>
      <c r="AB1709" s="1166"/>
      <c r="AC1709" s="587">
        <f t="shared" si="265"/>
        <v>0</v>
      </c>
      <c r="AE1709" s="1163">
        <v>158</v>
      </c>
      <c r="AF1709" s="1164"/>
      <c r="AG1709" s="1165"/>
      <c r="AH1709" s="1166"/>
      <c r="AI1709" s="587">
        <f t="shared" si="266"/>
        <v>0</v>
      </c>
      <c r="AK1709" s="1163">
        <v>158</v>
      </c>
      <c r="AL1709" s="1164"/>
      <c r="AM1709" s="1165"/>
      <c r="AN1709" s="1166"/>
      <c r="AO1709" s="587">
        <f t="shared" si="267"/>
        <v>0</v>
      </c>
      <c r="AQ1709" s="1163">
        <v>158</v>
      </c>
      <c r="AR1709" s="1164"/>
      <c r="AS1709" s="1165"/>
      <c r="AT1709" s="1166"/>
      <c r="AU1709" s="587">
        <f t="shared" si="268"/>
        <v>0</v>
      </c>
      <c r="AW1709" s="1163">
        <v>158</v>
      </c>
      <c r="AX1709" s="1164"/>
      <c r="AY1709" s="1165"/>
      <c r="AZ1709" s="1166"/>
      <c r="BA1709" s="587">
        <f t="shared" si="269"/>
        <v>0</v>
      </c>
    </row>
    <row r="1710" spans="1:53" s="17" customFormat="1" ht="16.75" hidden="1" customHeight="1" outlineLevel="2">
      <c r="A1710" s="1163">
        <v>159</v>
      </c>
      <c r="B1710" s="1164"/>
      <c r="C1710" s="1165"/>
      <c r="D1710" s="1166"/>
      <c r="E1710" s="587">
        <f t="shared" si="261"/>
        <v>0</v>
      </c>
      <c r="G1710" s="1163">
        <v>159</v>
      </c>
      <c r="H1710" s="1164"/>
      <c r="I1710" s="1165"/>
      <c r="J1710" s="1166"/>
      <c r="K1710" s="587">
        <f t="shared" si="262"/>
        <v>0</v>
      </c>
      <c r="M1710" s="1163">
        <v>159</v>
      </c>
      <c r="N1710" s="1164"/>
      <c r="O1710" s="1165"/>
      <c r="P1710" s="1166"/>
      <c r="Q1710" s="587">
        <f t="shared" si="263"/>
        <v>0</v>
      </c>
      <c r="S1710" s="1163">
        <v>159</v>
      </c>
      <c r="T1710" s="1164"/>
      <c r="U1710" s="1165"/>
      <c r="V1710" s="1166"/>
      <c r="W1710" s="587">
        <f t="shared" si="264"/>
        <v>0</v>
      </c>
      <c r="Y1710" s="1163">
        <v>159</v>
      </c>
      <c r="Z1710" s="1164"/>
      <c r="AA1710" s="1165"/>
      <c r="AB1710" s="1166"/>
      <c r="AC1710" s="587">
        <f t="shared" si="265"/>
        <v>0</v>
      </c>
      <c r="AE1710" s="1163">
        <v>159</v>
      </c>
      <c r="AF1710" s="1164"/>
      <c r="AG1710" s="1165"/>
      <c r="AH1710" s="1166"/>
      <c r="AI1710" s="587">
        <f t="shared" si="266"/>
        <v>0</v>
      </c>
      <c r="AK1710" s="1163">
        <v>159</v>
      </c>
      <c r="AL1710" s="1164"/>
      <c r="AM1710" s="1165"/>
      <c r="AN1710" s="1166"/>
      <c r="AO1710" s="587">
        <f t="shared" si="267"/>
        <v>0</v>
      </c>
      <c r="AQ1710" s="1163">
        <v>159</v>
      </c>
      <c r="AR1710" s="1164"/>
      <c r="AS1710" s="1165"/>
      <c r="AT1710" s="1166"/>
      <c r="AU1710" s="587">
        <f t="shared" si="268"/>
        <v>0</v>
      </c>
      <c r="AW1710" s="1163">
        <v>159</v>
      </c>
      <c r="AX1710" s="1164"/>
      <c r="AY1710" s="1165"/>
      <c r="AZ1710" s="1166"/>
      <c r="BA1710" s="587">
        <f t="shared" si="269"/>
        <v>0</v>
      </c>
    </row>
    <row r="1711" spans="1:53" s="17" customFormat="1" ht="16.75" hidden="1" customHeight="1" outlineLevel="2">
      <c r="A1711" s="1163">
        <v>160</v>
      </c>
      <c r="B1711" s="1164"/>
      <c r="C1711" s="1165"/>
      <c r="D1711" s="1166"/>
      <c r="E1711" s="587">
        <f t="shared" si="261"/>
        <v>0</v>
      </c>
      <c r="G1711" s="1163">
        <v>160</v>
      </c>
      <c r="H1711" s="1164"/>
      <c r="I1711" s="1165"/>
      <c r="J1711" s="1166"/>
      <c r="K1711" s="587">
        <f t="shared" si="262"/>
        <v>0</v>
      </c>
      <c r="M1711" s="1163">
        <v>160</v>
      </c>
      <c r="N1711" s="1164"/>
      <c r="O1711" s="1165"/>
      <c r="P1711" s="1166"/>
      <c r="Q1711" s="587">
        <f t="shared" si="263"/>
        <v>0</v>
      </c>
      <c r="S1711" s="1163">
        <v>160</v>
      </c>
      <c r="T1711" s="1164"/>
      <c r="U1711" s="1165"/>
      <c r="V1711" s="1166"/>
      <c r="W1711" s="587">
        <f t="shared" si="264"/>
        <v>0</v>
      </c>
      <c r="Y1711" s="1163">
        <v>160</v>
      </c>
      <c r="Z1711" s="1164"/>
      <c r="AA1711" s="1165"/>
      <c r="AB1711" s="1166"/>
      <c r="AC1711" s="587">
        <f t="shared" si="265"/>
        <v>0</v>
      </c>
      <c r="AE1711" s="1163">
        <v>160</v>
      </c>
      <c r="AF1711" s="1164"/>
      <c r="AG1711" s="1165"/>
      <c r="AH1711" s="1166"/>
      <c r="AI1711" s="587">
        <f t="shared" si="266"/>
        <v>0</v>
      </c>
      <c r="AK1711" s="1163">
        <v>160</v>
      </c>
      <c r="AL1711" s="1164"/>
      <c r="AM1711" s="1165"/>
      <c r="AN1711" s="1166"/>
      <c r="AO1711" s="587">
        <f t="shared" si="267"/>
        <v>0</v>
      </c>
      <c r="AQ1711" s="1163">
        <v>160</v>
      </c>
      <c r="AR1711" s="1164"/>
      <c r="AS1711" s="1165"/>
      <c r="AT1711" s="1166"/>
      <c r="AU1711" s="587">
        <f t="shared" si="268"/>
        <v>0</v>
      </c>
      <c r="AW1711" s="1163">
        <v>160</v>
      </c>
      <c r="AX1711" s="1164"/>
      <c r="AY1711" s="1165"/>
      <c r="AZ1711" s="1166"/>
      <c r="BA1711" s="587">
        <f t="shared" si="269"/>
        <v>0</v>
      </c>
    </row>
    <row r="1712" spans="1:53" s="17" customFormat="1" ht="16.75" hidden="1" customHeight="1" outlineLevel="2">
      <c r="A1712" s="1163">
        <v>161</v>
      </c>
      <c r="B1712" s="1164"/>
      <c r="C1712" s="1165"/>
      <c r="D1712" s="1166"/>
      <c r="E1712" s="587">
        <f t="shared" si="261"/>
        <v>0</v>
      </c>
      <c r="G1712" s="1163">
        <v>161</v>
      </c>
      <c r="H1712" s="1164"/>
      <c r="I1712" s="1165"/>
      <c r="J1712" s="1166"/>
      <c r="K1712" s="587">
        <f t="shared" si="262"/>
        <v>0</v>
      </c>
      <c r="M1712" s="1163">
        <v>161</v>
      </c>
      <c r="N1712" s="1164"/>
      <c r="O1712" s="1165"/>
      <c r="P1712" s="1166"/>
      <c r="Q1712" s="587">
        <f t="shared" si="263"/>
        <v>0</v>
      </c>
      <c r="S1712" s="1163">
        <v>161</v>
      </c>
      <c r="T1712" s="1164"/>
      <c r="U1712" s="1165"/>
      <c r="V1712" s="1166"/>
      <c r="W1712" s="587">
        <f t="shared" si="264"/>
        <v>0</v>
      </c>
      <c r="Y1712" s="1163">
        <v>161</v>
      </c>
      <c r="Z1712" s="1164"/>
      <c r="AA1712" s="1165"/>
      <c r="AB1712" s="1166"/>
      <c r="AC1712" s="587">
        <f t="shared" si="265"/>
        <v>0</v>
      </c>
      <c r="AE1712" s="1163">
        <v>161</v>
      </c>
      <c r="AF1712" s="1164"/>
      <c r="AG1712" s="1165"/>
      <c r="AH1712" s="1166"/>
      <c r="AI1712" s="587">
        <f t="shared" si="266"/>
        <v>0</v>
      </c>
      <c r="AK1712" s="1163">
        <v>161</v>
      </c>
      <c r="AL1712" s="1164"/>
      <c r="AM1712" s="1165"/>
      <c r="AN1712" s="1166"/>
      <c r="AO1712" s="587">
        <f t="shared" si="267"/>
        <v>0</v>
      </c>
      <c r="AQ1712" s="1163">
        <v>161</v>
      </c>
      <c r="AR1712" s="1164"/>
      <c r="AS1712" s="1165"/>
      <c r="AT1712" s="1166"/>
      <c r="AU1712" s="587">
        <f t="shared" si="268"/>
        <v>0</v>
      </c>
      <c r="AW1712" s="1163">
        <v>161</v>
      </c>
      <c r="AX1712" s="1164"/>
      <c r="AY1712" s="1165"/>
      <c r="AZ1712" s="1166"/>
      <c r="BA1712" s="587">
        <f t="shared" si="269"/>
        <v>0</v>
      </c>
    </row>
    <row r="1713" spans="1:53" s="17" customFormat="1" ht="16.75" hidden="1" customHeight="1" outlineLevel="2">
      <c r="A1713" s="1163">
        <v>162</v>
      </c>
      <c r="B1713" s="1164"/>
      <c r="C1713" s="1165"/>
      <c r="D1713" s="1166"/>
      <c r="E1713" s="587">
        <f t="shared" si="261"/>
        <v>0</v>
      </c>
      <c r="G1713" s="1163">
        <v>162</v>
      </c>
      <c r="H1713" s="1164"/>
      <c r="I1713" s="1165"/>
      <c r="J1713" s="1166"/>
      <c r="K1713" s="587">
        <f t="shared" si="262"/>
        <v>0</v>
      </c>
      <c r="M1713" s="1163">
        <v>162</v>
      </c>
      <c r="N1713" s="1164"/>
      <c r="O1713" s="1165"/>
      <c r="P1713" s="1166"/>
      <c r="Q1713" s="587">
        <f t="shared" si="263"/>
        <v>0</v>
      </c>
      <c r="S1713" s="1163">
        <v>162</v>
      </c>
      <c r="T1713" s="1164"/>
      <c r="U1713" s="1165"/>
      <c r="V1713" s="1166"/>
      <c r="W1713" s="587">
        <f t="shared" si="264"/>
        <v>0</v>
      </c>
      <c r="Y1713" s="1163">
        <v>162</v>
      </c>
      <c r="Z1713" s="1164"/>
      <c r="AA1713" s="1165"/>
      <c r="AB1713" s="1166"/>
      <c r="AC1713" s="587">
        <f t="shared" si="265"/>
        <v>0</v>
      </c>
      <c r="AE1713" s="1163">
        <v>162</v>
      </c>
      <c r="AF1713" s="1164"/>
      <c r="AG1713" s="1165"/>
      <c r="AH1713" s="1166"/>
      <c r="AI1713" s="587">
        <f t="shared" si="266"/>
        <v>0</v>
      </c>
      <c r="AK1713" s="1163">
        <v>162</v>
      </c>
      <c r="AL1713" s="1164"/>
      <c r="AM1713" s="1165"/>
      <c r="AN1713" s="1166"/>
      <c r="AO1713" s="587">
        <f t="shared" si="267"/>
        <v>0</v>
      </c>
      <c r="AQ1713" s="1163">
        <v>162</v>
      </c>
      <c r="AR1713" s="1164"/>
      <c r="AS1713" s="1165"/>
      <c r="AT1713" s="1166"/>
      <c r="AU1713" s="587">
        <f t="shared" si="268"/>
        <v>0</v>
      </c>
      <c r="AW1713" s="1163">
        <v>162</v>
      </c>
      <c r="AX1713" s="1164"/>
      <c r="AY1713" s="1165"/>
      <c r="AZ1713" s="1166"/>
      <c r="BA1713" s="587">
        <f t="shared" si="269"/>
        <v>0</v>
      </c>
    </row>
    <row r="1714" spans="1:53" s="17" customFormat="1" ht="16.75" hidden="1" customHeight="1" outlineLevel="2">
      <c r="A1714" s="1163">
        <v>163</v>
      </c>
      <c r="B1714" s="1164"/>
      <c r="C1714" s="1165"/>
      <c r="D1714" s="1166"/>
      <c r="E1714" s="587">
        <f t="shared" si="261"/>
        <v>0</v>
      </c>
      <c r="G1714" s="1163">
        <v>163</v>
      </c>
      <c r="H1714" s="1164"/>
      <c r="I1714" s="1165"/>
      <c r="J1714" s="1166"/>
      <c r="K1714" s="587">
        <f t="shared" si="262"/>
        <v>0</v>
      </c>
      <c r="M1714" s="1163">
        <v>163</v>
      </c>
      <c r="N1714" s="1164"/>
      <c r="O1714" s="1165"/>
      <c r="P1714" s="1166"/>
      <c r="Q1714" s="587">
        <f t="shared" si="263"/>
        <v>0</v>
      </c>
      <c r="S1714" s="1163">
        <v>163</v>
      </c>
      <c r="T1714" s="1164"/>
      <c r="U1714" s="1165"/>
      <c r="V1714" s="1166"/>
      <c r="W1714" s="587">
        <f t="shared" si="264"/>
        <v>0</v>
      </c>
      <c r="Y1714" s="1163">
        <v>163</v>
      </c>
      <c r="Z1714" s="1164"/>
      <c r="AA1714" s="1165"/>
      <c r="AB1714" s="1166"/>
      <c r="AC1714" s="587">
        <f t="shared" si="265"/>
        <v>0</v>
      </c>
      <c r="AE1714" s="1163">
        <v>163</v>
      </c>
      <c r="AF1714" s="1164"/>
      <c r="AG1714" s="1165"/>
      <c r="AH1714" s="1166"/>
      <c r="AI1714" s="587">
        <f t="shared" si="266"/>
        <v>0</v>
      </c>
      <c r="AK1714" s="1163">
        <v>163</v>
      </c>
      <c r="AL1714" s="1164"/>
      <c r="AM1714" s="1165"/>
      <c r="AN1714" s="1166"/>
      <c r="AO1714" s="587">
        <f t="shared" si="267"/>
        <v>0</v>
      </c>
      <c r="AQ1714" s="1163">
        <v>163</v>
      </c>
      <c r="AR1714" s="1164"/>
      <c r="AS1714" s="1165"/>
      <c r="AT1714" s="1166"/>
      <c r="AU1714" s="587">
        <f t="shared" si="268"/>
        <v>0</v>
      </c>
      <c r="AW1714" s="1163">
        <v>163</v>
      </c>
      <c r="AX1714" s="1164"/>
      <c r="AY1714" s="1165"/>
      <c r="AZ1714" s="1166"/>
      <c r="BA1714" s="587">
        <f t="shared" si="269"/>
        <v>0</v>
      </c>
    </row>
    <row r="1715" spans="1:53" s="17" customFormat="1" ht="16.75" hidden="1" customHeight="1" outlineLevel="2">
      <c r="A1715" s="1163">
        <v>164</v>
      </c>
      <c r="B1715" s="1164"/>
      <c r="C1715" s="1165"/>
      <c r="D1715" s="1166"/>
      <c r="E1715" s="587">
        <f t="shared" si="261"/>
        <v>0</v>
      </c>
      <c r="G1715" s="1163">
        <v>164</v>
      </c>
      <c r="H1715" s="1164"/>
      <c r="I1715" s="1165"/>
      <c r="J1715" s="1166"/>
      <c r="K1715" s="587">
        <f t="shared" si="262"/>
        <v>0</v>
      </c>
      <c r="M1715" s="1163">
        <v>164</v>
      </c>
      <c r="N1715" s="1164"/>
      <c r="O1715" s="1165"/>
      <c r="P1715" s="1166"/>
      <c r="Q1715" s="587">
        <f t="shared" si="263"/>
        <v>0</v>
      </c>
      <c r="S1715" s="1163">
        <v>164</v>
      </c>
      <c r="T1715" s="1164"/>
      <c r="U1715" s="1165"/>
      <c r="V1715" s="1166"/>
      <c r="W1715" s="587">
        <f t="shared" si="264"/>
        <v>0</v>
      </c>
      <c r="Y1715" s="1163">
        <v>164</v>
      </c>
      <c r="Z1715" s="1164"/>
      <c r="AA1715" s="1165"/>
      <c r="AB1715" s="1166"/>
      <c r="AC1715" s="587">
        <f t="shared" si="265"/>
        <v>0</v>
      </c>
      <c r="AE1715" s="1163">
        <v>164</v>
      </c>
      <c r="AF1715" s="1164"/>
      <c r="AG1715" s="1165"/>
      <c r="AH1715" s="1166"/>
      <c r="AI1715" s="587">
        <f t="shared" si="266"/>
        <v>0</v>
      </c>
      <c r="AK1715" s="1163">
        <v>164</v>
      </c>
      <c r="AL1715" s="1164"/>
      <c r="AM1715" s="1165"/>
      <c r="AN1715" s="1166"/>
      <c r="AO1715" s="587">
        <f t="shared" si="267"/>
        <v>0</v>
      </c>
      <c r="AQ1715" s="1163">
        <v>164</v>
      </c>
      <c r="AR1715" s="1164"/>
      <c r="AS1715" s="1165"/>
      <c r="AT1715" s="1166"/>
      <c r="AU1715" s="587">
        <f t="shared" si="268"/>
        <v>0</v>
      </c>
      <c r="AW1715" s="1163">
        <v>164</v>
      </c>
      <c r="AX1715" s="1164"/>
      <c r="AY1715" s="1165"/>
      <c r="AZ1715" s="1166"/>
      <c r="BA1715" s="587">
        <f t="shared" si="269"/>
        <v>0</v>
      </c>
    </row>
    <row r="1716" spans="1:53" s="17" customFormat="1" ht="16.75" hidden="1" customHeight="1" outlineLevel="2">
      <c r="A1716" s="1163">
        <v>165</v>
      </c>
      <c r="B1716" s="1164"/>
      <c r="C1716" s="1165"/>
      <c r="D1716" s="1166"/>
      <c r="E1716" s="587">
        <f t="shared" si="261"/>
        <v>0</v>
      </c>
      <c r="G1716" s="1163">
        <v>165</v>
      </c>
      <c r="H1716" s="1164"/>
      <c r="I1716" s="1165"/>
      <c r="J1716" s="1166"/>
      <c r="K1716" s="587">
        <f t="shared" si="262"/>
        <v>0</v>
      </c>
      <c r="M1716" s="1163">
        <v>165</v>
      </c>
      <c r="N1716" s="1164"/>
      <c r="O1716" s="1165"/>
      <c r="P1716" s="1166"/>
      <c r="Q1716" s="587">
        <f t="shared" si="263"/>
        <v>0</v>
      </c>
      <c r="S1716" s="1163">
        <v>165</v>
      </c>
      <c r="T1716" s="1164"/>
      <c r="U1716" s="1165"/>
      <c r="V1716" s="1166"/>
      <c r="W1716" s="587">
        <f t="shared" si="264"/>
        <v>0</v>
      </c>
      <c r="Y1716" s="1163">
        <v>165</v>
      </c>
      <c r="Z1716" s="1164"/>
      <c r="AA1716" s="1165"/>
      <c r="AB1716" s="1166"/>
      <c r="AC1716" s="587">
        <f t="shared" si="265"/>
        <v>0</v>
      </c>
      <c r="AE1716" s="1163">
        <v>165</v>
      </c>
      <c r="AF1716" s="1164"/>
      <c r="AG1716" s="1165"/>
      <c r="AH1716" s="1166"/>
      <c r="AI1716" s="587">
        <f t="shared" si="266"/>
        <v>0</v>
      </c>
      <c r="AK1716" s="1163">
        <v>165</v>
      </c>
      <c r="AL1716" s="1164"/>
      <c r="AM1716" s="1165"/>
      <c r="AN1716" s="1166"/>
      <c r="AO1716" s="587">
        <f t="shared" si="267"/>
        <v>0</v>
      </c>
      <c r="AQ1716" s="1163">
        <v>165</v>
      </c>
      <c r="AR1716" s="1164"/>
      <c r="AS1716" s="1165"/>
      <c r="AT1716" s="1166"/>
      <c r="AU1716" s="587">
        <f t="shared" si="268"/>
        <v>0</v>
      </c>
      <c r="AW1716" s="1163">
        <v>165</v>
      </c>
      <c r="AX1716" s="1164"/>
      <c r="AY1716" s="1165"/>
      <c r="AZ1716" s="1166"/>
      <c r="BA1716" s="587">
        <f t="shared" si="269"/>
        <v>0</v>
      </c>
    </row>
    <row r="1717" spans="1:53" s="17" customFormat="1" ht="16.75" hidden="1" customHeight="1" outlineLevel="2">
      <c r="A1717" s="1163">
        <v>166</v>
      </c>
      <c r="B1717" s="1164"/>
      <c r="C1717" s="1165"/>
      <c r="D1717" s="1166"/>
      <c r="E1717" s="587">
        <f t="shared" si="261"/>
        <v>0</v>
      </c>
      <c r="G1717" s="1163">
        <v>166</v>
      </c>
      <c r="H1717" s="1164"/>
      <c r="I1717" s="1165"/>
      <c r="J1717" s="1166"/>
      <c r="K1717" s="587">
        <f t="shared" si="262"/>
        <v>0</v>
      </c>
      <c r="M1717" s="1163">
        <v>166</v>
      </c>
      <c r="N1717" s="1164"/>
      <c r="O1717" s="1165"/>
      <c r="P1717" s="1166"/>
      <c r="Q1717" s="587">
        <f t="shared" si="263"/>
        <v>0</v>
      </c>
      <c r="S1717" s="1163">
        <v>166</v>
      </c>
      <c r="T1717" s="1164"/>
      <c r="U1717" s="1165"/>
      <c r="V1717" s="1166"/>
      <c r="W1717" s="587">
        <f t="shared" si="264"/>
        <v>0</v>
      </c>
      <c r="Y1717" s="1163">
        <v>166</v>
      </c>
      <c r="Z1717" s="1164"/>
      <c r="AA1717" s="1165"/>
      <c r="AB1717" s="1166"/>
      <c r="AC1717" s="587">
        <f t="shared" si="265"/>
        <v>0</v>
      </c>
      <c r="AE1717" s="1163">
        <v>166</v>
      </c>
      <c r="AF1717" s="1164"/>
      <c r="AG1717" s="1165"/>
      <c r="AH1717" s="1166"/>
      <c r="AI1717" s="587">
        <f t="shared" si="266"/>
        <v>0</v>
      </c>
      <c r="AK1717" s="1163">
        <v>166</v>
      </c>
      <c r="AL1717" s="1164"/>
      <c r="AM1717" s="1165"/>
      <c r="AN1717" s="1166"/>
      <c r="AO1717" s="587">
        <f t="shared" si="267"/>
        <v>0</v>
      </c>
      <c r="AQ1717" s="1163">
        <v>166</v>
      </c>
      <c r="AR1717" s="1164"/>
      <c r="AS1717" s="1165"/>
      <c r="AT1717" s="1166"/>
      <c r="AU1717" s="587">
        <f t="shared" si="268"/>
        <v>0</v>
      </c>
      <c r="AW1717" s="1163">
        <v>166</v>
      </c>
      <c r="AX1717" s="1164"/>
      <c r="AY1717" s="1165"/>
      <c r="AZ1717" s="1166"/>
      <c r="BA1717" s="587">
        <f t="shared" si="269"/>
        <v>0</v>
      </c>
    </row>
    <row r="1718" spans="1:53" s="17" customFormat="1" ht="16.75" hidden="1" customHeight="1" outlineLevel="2">
      <c r="A1718" s="1163">
        <v>167</v>
      </c>
      <c r="B1718" s="1164"/>
      <c r="C1718" s="1165"/>
      <c r="D1718" s="1166"/>
      <c r="E1718" s="587">
        <f t="shared" si="261"/>
        <v>0</v>
      </c>
      <c r="G1718" s="1163">
        <v>167</v>
      </c>
      <c r="H1718" s="1164"/>
      <c r="I1718" s="1165"/>
      <c r="J1718" s="1166"/>
      <c r="K1718" s="587">
        <f t="shared" si="262"/>
        <v>0</v>
      </c>
      <c r="M1718" s="1163">
        <v>167</v>
      </c>
      <c r="N1718" s="1164"/>
      <c r="O1718" s="1165"/>
      <c r="P1718" s="1166"/>
      <c r="Q1718" s="587">
        <f t="shared" si="263"/>
        <v>0</v>
      </c>
      <c r="S1718" s="1163">
        <v>167</v>
      </c>
      <c r="T1718" s="1164"/>
      <c r="U1718" s="1165"/>
      <c r="V1718" s="1166"/>
      <c r="W1718" s="587">
        <f t="shared" si="264"/>
        <v>0</v>
      </c>
      <c r="Y1718" s="1163">
        <v>167</v>
      </c>
      <c r="Z1718" s="1164"/>
      <c r="AA1718" s="1165"/>
      <c r="AB1718" s="1166"/>
      <c r="AC1718" s="587">
        <f t="shared" si="265"/>
        <v>0</v>
      </c>
      <c r="AE1718" s="1163">
        <v>167</v>
      </c>
      <c r="AF1718" s="1164"/>
      <c r="AG1718" s="1165"/>
      <c r="AH1718" s="1166"/>
      <c r="AI1718" s="587">
        <f t="shared" si="266"/>
        <v>0</v>
      </c>
      <c r="AK1718" s="1163">
        <v>167</v>
      </c>
      <c r="AL1718" s="1164"/>
      <c r="AM1718" s="1165"/>
      <c r="AN1718" s="1166"/>
      <c r="AO1718" s="587">
        <f t="shared" si="267"/>
        <v>0</v>
      </c>
      <c r="AQ1718" s="1163">
        <v>167</v>
      </c>
      <c r="AR1718" s="1164"/>
      <c r="AS1718" s="1165"/>
      <c r="AT1718" s="1166"/>
      <c r="AU1718" s="587">
        <f t="shared" si="268"/>
        <v>0</v>
      </c>
      <c r="AW1718" s="1163">
        <v>167</v>
      </c>
      <c r="AX1718" s="1164"/>
      <c r="AY1718" s="1165"/>
      <c r="AZ1718" s="1166"/>
      <c r="BA1718" s="587">
        <f t="shared" si="269"/>
        <v>0</v>
      </c>
    </row>
    <row r="1719" spans="1:53" s="17" customFormat="1" ht="16.75" hidden="1" customHeight="1" outlineLevel="2">
      <c r="A1719" s="1163">
        <v>168</v>
      </c>
      <c r="B1719" s="1164"/>
      <c r="C1719" s="1165"/>
      <c r="D1719" s="1166"/>
      <c r="E1719" s="587">
        <f t="shared" si="261"/>
        <v>0</v>
      </c>
      <c r="G1719" s="1163">
        <v>168</v>
      </c>
      <c r="H1719" s="1164"/>
      <c r="I1719" s="1165"/>
      <c r="J1719" s="1166"/>
      <c r="K1719" s="587">
        <f t="shared" si="262"/>
        <v>0</v>
      </c>
      <c r="M1719" s="1163">
        <v>168</v>
      </c>
      <c r="N1719" s="1164"/>
      <c r="O1719" s="1165"/>
      <c r="P1719" s="1166"/>
      <c r="Q1719" s="587">
        <f t="shared" si="263"/>
        <v>0</v>
      </c>
      <c r="S1719" s="1163">
        <v>168</v>
      </c>
      <c r="T1719" s="1164"/>
      <c r="U1719" s="1165"/>
      <c r="V1719" s="1166"/>
      <c r="W1719" s="587">
        <f t="shared" si="264"/>
        <v>0</v>
      </c>
      <c r="Y1719" s="1163">
        <v>168</v>
      </c>
      <c r="Z1719" s="1164"/>
      <c r="AA1719" s="1165"/>
      <c r="AB1719" s="1166"/>
      <c r="AC1719" s="587">
        <f t="shared" si="265"/>
        <v>0</v>
      </c>
      <c r="AE1719" s="1163">
        <v>168</v>
      </c>
      <c r="AF1719" s="1164"/>
      <c r="AG1719" s="1165"/>
      <c r="AH1719" s="1166"/>
      <c r="AI1719" s="587">
        <f t="shared" si="266"/>
        <v>0</v>
      </c>
      <c r="AK1719" s="1163">
        <v>168</v>
      </c>
      <c r="AL1719" s="1164"/>
      <c r="AM1719" s="1165"/>
      <c r="AN1719" s="1166"/>
      <c r="AO1719" s="587">
        <f t="shared" si="267"/>
        <v>0</v>
      </c>
      <c r="AQ1719" s="1163">
        <v>168</v>
      </c>
      <c r="AR1719" s="1164"/>
      <c r="AS1719" s="1165"/>
      <c r="AT1719" s="1166"/>
      <c r="AU1719" s="587">
        <f t="shared" si="268"/>
        <v>0</v>
      </c>
      <c r="AW1719" s="1163">
        <v>168</v>
      </c>
      <c r="AX1719" s="1164"/>
      <c r="AY1719" s="1165"/>
      <c r="AZ1719" s="1166"/>
      <c r="BA1719" s="587">
        <f t="shared" si="269"/>
        <v>0</v>
      </c>
    </row>
    <row r="1720" spans="1:53" s="17" customFormat="1" ht="16.75" hidden="1" customHeight="1" outlineLevel="2">
      <c r="A1720" s="1163">
        <v>169</v>
      </c>
      <c r="B1720" s="1164"/>
      <c r="C1720" s="1165"/>
      <c r="D1720" s="1166"/>
      <c r="E1720" s="587">
        <f t="shared" si="261"/>
        <v>0</v>
      </c>
      <c r="G1720" s="1163">
        <v>169</v>
      </c>
      <c r="H1720" s="1164"/>
      <c r="I1720" s="1165"/>
      <c r="J1720" s="1166"/>
      <c r="K1720" s="587">
        <f t="shared" si="262"/>
        <v>0</v>
      </c>
      <c r="M1720" s="1163">
        <v>169</v>
      </c>
      <c r="N1720" s="1164"/>
      <c r="O1720" s="1165"/>
      <c r="P1720" s="1166"/>
      <c r="Q1720" s="587">
        <f t="shared" si="263"/>
        <v>0</v>
      </c>
      <c r="S1720" s="1163">
        <v>169</v>
      </c>
      <c r="T1720" s="1164"/>
      <c r="U1720" s="1165"/>
      <c r="V1720" s="1166"/>
      <c r="W1720" s="587">
        <f t="shared" si="264"/>
        <v>0</v>
      </c>
      <c r="Y1720" s="1163">
        <v>169</v>
      </c>
      <c r="Z1720" s="1164"/>
      <c r="AA1720" s="1165"/>
      <c r="AB1720" s="1166"/>
      <c r="AC1720" s="587">
        <f t="shared" si="265"/>
        <v>0</v>
      </c>
      <c r="AE1720" s="1163">
        <v>169</v>
      </c>
      <c r="AF1720" s="1164"/>
      <c r="AG1720" s="1165"/>
      <c r="AH1720" s="1166"/>
      <c r="AI1720" s="587">
        <f t="shared" si="266"/>
        <v>0</v>
      </c>
      <c r="AK1720" s="1163">
        <v>169</v>
      </c>
      <c r="AL1720" s="1164"/>
      <c r="AM1720" s="1165"/>
      <c r="AN1720" s="1166"/>
      <c r="AO1720" s="587">
        <f t="shared" si="267"/>
        <v>0</v>
      </c>
      <c r="AQ1720" s="1163">
        <v>169</v>
      </c>
      <c r="AR1720" s="1164"/>
      <c r="AS1720" s="1165"/>
      <c r="AT1720" s="1166"/>
      <c r="AU1720" s="587">
        <f t="shared" si="268"/>
        <v>0</v>
      </c>
      <c r="AW1720" s="1163">
        <v>169</v>
      </c>
      <c r="AX1720" s="1164"/>
      <c r="AY1720" s="1165"/>
      <c r="AZ1720" s="1166"/>
      <c r="BA1720" s="587">
        <f t="shared" si="269"/>
        <v>0</v>
      </c>
    </row>
    <row r="1721" spans="1:53" s="17" customFormat="1" ht="16.75" hidden="1" customHeight="1" outlineLevel="2">
      <c r="A1721" s="1163">
        <v>170</v>
      </c>
      <c r="B1721" s="1164"/>
      <c r="C1721" s="1165"/>
      <c r="D1721" s="1166"/>
      <c r="E1721" s="587">
        <f>IF(AND(C1721&gt;=D$1545,C1721&lt;=D$1544),1,0)</f>
        <v>0</v>
      </c>
      <c r="G1721" s="1163">
        <v>170</v>
      </c>
      <c r="H1721" s="1164"/>
      <c r="I1721" s="1165"/>
      <c r="J1721" s="1166"/>
      <c r="K1721" s="587">
        <f>IF(AND(I1721&gt;=J$1545,I1721&lt;=J$1544),1,0)</f>
        <v>0</v>
      </c>
      <c r="M1721" s="1163">
        <v>170</v>
      </c>
      <c r="N1721" s="1164"/>
      <c r="O1721" s="1165"/>
      <c r="P1721" s="1166"/>
      <c r="Q1721" s="587">
        <f>IF(AND(O1721&gt;=P$1545,O1721&lt;=P$1544),1,0)</f>
        <v>0</v>
      </c>
      <c r="S1721" s="1163">
        <v>170</v>
      </c>
      <c r="T1721" s="1164"/>
      <c r="U1721" s="1165"/>
      <c r="V1721" s="1166"/>
      <c r="W1721" s="587">
        <f>IF(AND(U1721&gt;=V$1545,U1721&lt;=V$1544),1,0)</f>
        <v>0</v>
      </c>
      <c r="Y1721" s="1163">
        <v>170</v>
      </c>
      <c r="Z1721" s="1164"/>
      <c r="AA1721" s="1165"/>
      <c r="AB1721" s="1166"/>
      <c r="AC1721" s="587">
        <f>IF(AND(AA1721&gt;=AB$1545,AA1721&lt;=AB$1544),1,0)</f>
        <v>0</v>
      </c>
      <c r="AE1721" s="1163">
        <v>170</v>
      </c>
      <c r="AF1721" s="1164"/>
      <c r="AG1721" s="1165"/>
      <c r="AH1721" s="1166"/>
      <c r="AI1721" s="587">
        <f>IF(AND(AG1721&gt;=AH$1545,AG1721&lt;=AH$1544),1,0)</f>
        <v>0</v>
      </c>
      <c r="AK1721" s="1163">
        <v>170</v>
      </c>
      <c r="AL1721" s="1164"/>
      <c r="AM1721" s="1165"/>
      <c r="AN1721" s="1166"/>
      <c r="AO1721" s="587">
        <f>IF(AND(AM1721&gt;=AN$1545,AM1721&lt;=AN$1544),1,0)</f>
        <v>0</v>
      </c>
      <c r="AQ1721" s="1163">
        <v>170</v>
      </c>
      <c r="AR1721" s="1164"/>
      <c r="AS1721" s="1165"/>
      <c r="AT1721" s="1166"/>
      <c r="AU1721" s="587">
        <f>IF(AND(AS1721&gt;=AT$1545,AS1721&lt;=AT$1544),1,0)</f>
        <v>0</v>
      </c>
      <c r="AW1721" s="1163">
        <v>170</v>
      </c>
      <c r="AX1721" s="1164"/>
      <c r="AY1721" s="1165"/>
      <c r="AZ1721" s="1166"/>
      <c r="BA1721" s="587">
        <f>IF(AND(AY1721&gt;=AZ$1545,AY1721&lt;=AZ$1544),1,0)</f>
        <v>0</v>
      </c>
    </row>
    <row r="1722" spans="1:53" s="17" customFormat="1" ht="16.75" hidden="1" customHeight="1" outlineLevel="2">
      <c r="A1722" s="1163">
        <v>171</v>
      </c>
      <c r="B1722" s="1164"/>
      <c r="C1722" s="1165"/>
      <c r="D1722" s="1166"/>
      <c r="E1722" s="587">
        <f t="shared" ref="E1722:E1833" si="270">IF(AND(C1722&gt;=D$1545,C1722&lt;=D$1544),1,0)</f>
        <v>0</v>
      </c>
      <c r="G1722" s="1163">
        <v>171</v>
      </c>
      <c r="H1722" s="1164"/>
      <c r="I1722" s="1165"/>
      <c r="J1722" s="1166"/>
      <c r="K1722" s="587">
        <f t="shared" ref="K1722:K1740" si="271">IF(AND(I1722&gt;=J$1545,I1722&lt;=J$1544),1,0)</f>
        <v>0</v>
      </c>
      <c r="M1722" s="1163">
        <v>171</v>
      </c>
      <c r="N1722" s="1164"/>
      <c r="O1722" s="1165"/>
      <c r="P1722" s="1166"/>
      <c r="Q1722" s="587">
        <f t="shared" ref="Q1722:Q1740" si="272">IF(AND(O1722&gt;=P$1545,O1722&lt;=P$1544),1,0)</f>
        <v>0</v>
      </c>
      <c r="S1722" s="1163">
        <v>171</v>
      </c>
      <c r="T1722" s="1164"/>
      <c r="U1722" s="1165"/>
      <c r="V1722" s="1166"/>
      <c r="W1722" s="587">
        <f t="shared" ref="W1722:W1740" si="273">IF(AND(U1722&gt;=V$1545,U1722&lt;=V$1544),1,0)</f>
        <v>0</v>
      </c>
      <c r="Y1722" s="1163">
        <v>171</v>
      </c>
      <c r="Z1722" s="1164"/>
      <c r="AA1722" s="1165"/>
      <c r="AB1722" s="1166"/>
      <c r="AC1722" s="587">
        <f t="shared" ref="AC1722:AC1740" si="274">IF(AND(AA1722&gt;=AB$1545,AA1722&lt;=AB$1544),1,0)</f>
        <v>0</v>
      </c>
      <c r="AE1722" s="1163">
        <v>171</v>
      </c>
      <c r="AF1722" s="1164"/>
      <c r="AG1722" s="1165"/>
      <c r="AH1722" s="1166"/>
      <c r="AI1722" s="587">
        <f t="shared" ref="AI1722:AI1740" si="275">IF(AND(AG1722&gt;=AH$1545,AG1722&lt;=AH$1544),1,0)</f>
        <v>0</v>
      </c>
      <c r="AK1722" s="1163">
        <v>171</v>
      </c>
      <c r="AL1722" s="1164"/>
      <c r="AM1722" s="1165"/>
      <c r="AN1722" s="1166"/>
      <c r="AO1722" s="587">
        <f t="shared" ref="AO1722:AO1740" si="276">IF(AND(AM1722&gt;=AN$1545,AM1722&lt;=AN$1544),1,0)</f>
        <v>0</v>
      </c>
      <c r="AQ1722" s="1163">
        <v>171</v>
      </c>
      <c r="AR1722" s="1164"/>
      <c r="AS1722" s="1165"/>
      <c r="AT1722" s="1166"/>
      <c r="AU1722" s="587">
        <f t="shared" ref="AU1722:AU1740" si="277">IF(AND(AS1722&gt;=AT$1545,AS1722&lt;=AT$1544),1,0)</f>
        <v>0</v>
      </c>
      <c r="AW1722" s="1163">
        <v>171</v>
      </c>
      <c r="AX1722" s="1164"/>
      <c r="AY1722" s="1165"/>
      <c r="AZ1722" s="1166"/>
      <c r="BA1722" s="587">
        <f t="shared" ref="BA1722:BA1740" si="278">IF(AND(AY1722&gt;=AZ$1545,AY1722&lt;=AZ$1544),1,0)</f>
        <v>0</v>
      </c>
    </row>
    <row r="1723" spans="1:53" s="17" customFormat="1" ht="16.75" hidden="1" customHeight="1" outlineLevel="2">
      <c r="A1723" s="1163">
        <v>172</v>
      </c>
      <c r="B1723" s="1164"/>
      <c r="C1723" s="1165"/>
      <c r="D1723" s="1166"/>
      <c r="E1723" s="587">
        <f t="shared" si="270"/>
        <v>0</v>
      </c>
      <c r="G1723" s="1163">
        <v>172</v>
      </c>
      <c r="H1723" s="1164"/>
      <c r="I1723" s="1165"/>
      <c r="J1723" s="1166"/>
      <c r="K1723" s="587">
        <f t="shared" si="271"/>
        <v>0</v>
      </c>
      <c r="M1723" s="1163">
        <v>172</v>
      </c>
      <c r="N1723" s="1164"/>
      <c r="O1723" s="1165"/>
      <c r="P1723" s="1166"/>
      <c r="Q1723" s="587">
        <f t="shared" si="272"/>
        <v>0</v>
      </c>
      <c r="S1723" s="1163">
        <v>172</v>
      </c>
      <c r="T1723" s="1164"/>
      <c r="U1723" s="1165"/>
      <c r="V1723" s="1166"/>
      <c r="W1723" s="587">
        <f t="shared" si="273"/>
        <v>0</v>
      </c>
      <c r="Y1723" s="1163">
        <v>172</v>
      </c>
      <c r="Z1723" s="1164"/>
      <c r="AA1723" s="1165"/>
      <c r="AB1723" s="1166"/>
      <c r="AC1723" s="587">
        <f t="shared" si="274"/>
        <v>0</v>
      </c>
      <c r="AE1723" s="1163">
        <v>172</v>
      </c>
      <c r="AF1723" s="1164"/>
      <c r="AG1723" s="1165"/>
      <c r="AH1723" s="1166"/>
      <c r="AI1723" s="587">
        <f t="shared" si="275"/>
        <v>0</v>
      </c>
      <c r="AK1723" s="1163">
        <v>172</v>
      </c>
      <c r="AL1723" s="1164"/>
      <c r="AM1723" s="1165"/>
      <c r="AN1723" s="1166"/>
      <c r="AO1723" s="587">
        <f t="shared" si="276"/>
        <v>0</v>
      </c>
      <c r="AQ1723" s="1163">
        <v>172</v>
      </c>
      <c r="AR1723" s="1164"/>
      <c r="AS1723" s="1165"/>
      <c r="AT1723" s="1166"/>
      <c r="AU1723" s="587">
        <f t="shared" si="277"/>
        <v>0</v>
      </c>
      <c r="AW1723" s="1163">
        <v>172</v>
      </c>
      <c r="AX1723" s="1164"/>
      <c r="AY1723" s="1165"/>
      <c r="AZ1723" s="1166"/>
      <c r="BA1723" s="587">
        <f t="shared" si="278"/>
        <v>0</v>
      </c>
    </row>
    <row r="1724" spans="1:53" s="17" customFormat="1" ht="16.75" hidden="1" customHeight="1" outlineLevel="2">
      <c r="A1724" s="1163">
        <v>173</v>
      </c>
      <c r="B1724" s="1164"/>
      <c r="C1724" s="1165"/>
      <c r="D1724" s="1166"/>
      <c r="E1724" s="587">
        <f t="shared" si="270"/>
        <v>0</v>
      </c>
      <c r="G1724" s="1163">
        <v>173</v>
      </c>
      <c r="H1724" s="1164"/>
      <c r="I1724" s="1165"/>
      <c r="J1724" s="1166"/>
      <c r="K1724" s="587">
        <f t="shared" si="271"/>
        <v>0</v>
      </c>
      <c r="M1724" s="1163">
        <v>173</v>
      </c>
      <c r="N1724" s="1164"/>
      <c r="O1724" s="1165"/>
      <c r="P1724" s="1166"/>
      <c r="Q1724" s="587">
        <f t="shared" si="272"/>
        <v>0</v>
      </c>
      <c r="S1724" s="1163">
        <v>173</v>
      </c>
      <c r="T1724" s="1164"/>
      <c r="U1724" s="1165"/>
      <c r="V1724" s="1166"/>
      <c r="W1724" s="587">
        <f t="shared" si="273"/>
        <v>0</v>
      </c>
      <c r="Y1724" s="1163">
        <v>173</v>
      </c>
      <c r="Z1724" s="1164"/>
      <c r="AA1724" s="1165"/>
      <c r="AB1724" s="1166"/>
      <c r="AC1724" s="587">
        <f t="shared" si="274"/>
        <v>0</v>
      </c>
      <c r="AE1724" s="1163">
        <v>173</v>
      </c>
      <c r="AF1724" s="1164"/>
      <c r="AG1724" s="1165"/>
      <c r="AH1724" s="1166"/>
      <c r="AI1724" s="587">
        <f t="shared" si="275"/>
        <v>0</v>
      </c>
      <c r="AK1724" s="1163">
        <v>173</v>
      </c>
      <c r="AL1724" s="1164"/>
      <c r="AM1724" s="1165"/>
      <c r="AN1724" s="1166"/>
      <c r="AO1724" s="587">
        <f t="shared" si="276"/>
        <v>0</v>
      </c>
      <c r="AQ1724" s="1163">
        <v>173</v>
      </c>
      <c r="AR1724" s="1164"/>
      <c r="AS1724" s="1165"/>
      <c r="AT1724" s="1166"/>
      <c r="AU1724" s="587">
        <f t="shared" si="277"/>
        <v>0</v>
      </c>
      <c r="AW1724" s="1163">
        <v>173</v>
      </c>
      <c r="AX1724" s="1164"/>
      <c r="AY1724" s="1165"/>
      <c r="AZ1724" s="1166"/>
      <c r="BA1724" s="587">
        <f t="shared" si="278"/>
        <v>0</v>
      </c>
    </row>
    <row r="1725" spans="1:53" s="17" customFormat="1" ht="16.75" hidden="1" customHeight="1" outlineLevel="2">
      <c r="A1725" s="1163">
        <v>174</v>
      </c>
      <c r="B1725" s="1164"/>
      <c r="C1725" s="1165"/>
      <c r="D1725" s="1166"/>
      <c r="E1725" s="587">
        <f t="shared" si="270"/>
        <v>0</v>
      </c>
      <c r="G1725" s="1163">
        <v>174</v>
      </c>
      <c r="H1725" s="1164"/>
      <c r="I1725" s="1165"/>
      <c r="J1725" s="1166"/>
      <c r="K1725" s="587">
        <f t="shared" si="271"/>
        <v>0</v>
      </c>
      <c r="M1725" s="1163">
        <v>174</v>
      </c>
      <c r="N1725" s="1164"/>
      <c r="O1725" s="1165"/>
      <c r="P1725" s="1166"/>
      <c r="Q1725" s="587">
        <f t="shared" si="272"/>
        <v>0</v>
      </c>
      <c r="S1725" s="1163">
        <v>174</v>
      </c>
      <c r="T1725" s="1164"/>
      <c r="U1725" s="1165"/>
      <c r="V1725" s="1166"/>
      <c r="W1725" s="587">
        <f t="shared" si="273"/>
        <v>0</v>
      </c>
      <c r="Y1725" s="1163">
        <v>174</v>
      </c>
      <c r="Z1725" s="1164"/>
      <c r="AA1725" s="1165"/>
      <c r="AB1725" s="1166"/>
      <c r="AC1725" s="587">
        <f t="shared" si="274"/>
        <v>0</v>
      </c>
      <c r="AE1725" s="1163">
        <v>174</v>
      </c>
      <c r="AF1725" s="1164"/>
      <c r="AG1725" s="1165"/>
      <c r="AH1725" s="1166"/>
      <c r="AI1725" s="587">
        <f t="shared" si="275"/>
        <v>0</v>
      </c>
      <c r="AK1725" s="1163">
        <v>174</v>
      </c>
      <c r="AL1725" s="1164"/>
      <c r="AM1725" s="1165"/>
      <c r="AN1725" s="1166"/>
      <c r="AO1725" s="587">
        <f t="shared" si="276"/>
        <v>0</v>
      </c>
      <c r="AQ1725" s="1163">
        <v>174</v>
      </c>
      <c r="AR1725" s="1164"/>
      <c r="AS1725" s="1165"/>
      <c r="AT1725" s="1166"/>
      <c r="AU1725" s="587">
        <f t="shared" si="277"/>
        <v>0</v>
      </c>
      <c r="AW1725" s="1163">
        <v>174</v>
      </c>
      <c r="AX1725" s="1164"/>
      <c r="AY1725" s="1165"/>
      <c r="AZ1725" s="1166"/>
      <c r="BA1725" s="587">
        <f t="shared" si="278"/>
        <v>0</v>
      </c>
    </row>
    <row r="1726" spans="1:53" s="17" customFormat="1" ht="16.75" hidden="1" customHeight="1" outlineLevel="2">
      <c r="A1726" s="1163">
        <v>175</v>
      </c>
      <c r="B1726" s="1164"/>
      <c r="C1726" s="1165"/>
      <c r="D1726" s="1166"/>
      <c r="E1726" s="587">
        <f t="shared" si="270"/>
        <v>0</v>
      </c>
      <c r="G1726" s="1163">
        <v>175</v>
      </c>
      <c r="H1726" s="1164"/>
      <c r="I1726" s="1165"/>
      <c r="J1726" s="1166"/>
      <c r="K1726" s="587">
        <f t="shared" si="271"/>
        <v>0</v>
      </c>
      <c r="M1726" s="1163">
        <v>175</v>
      </c>
      <c r="N1726" s="1164"/>
      <c r="O1726" s="1165"/>
      <c r="P1726" s="1166"/>
      <c r="Q1726" s="587">
        <f t="shared" si="272"/>
        <v>0</v>
      </c>
      <c r="S1726" s="1163">
        <v>175</v>
      </c>
      <c r="T1726" s="1164"/>
      <c r="U1726" s="1165"/>
      <c r="V1726" s="1166"/>
      <c r="W1726" s="587">
        <f t="shared" si="273"/>
        <v>0</v>
      </c>
      <c r="Y1726" s="1163">
        <v>175</v>
      </c>
      <c r="Z1726" s="1164"/>
      <c r="AA1726" s="1165"/>
      <c r="AB1726" s="1166"/>
      <c r="AC1726" s="587">
        <f t="shared" si="274"/>
        <v>0</v>
      </c>
      <c r="AE1726" s="1163">
        <v>175</v>
      </c>
      <c r="AF1726" s="1164"/>
      <c r="AG1726" s="1165"/>
      <c r="AH1726" s="1166"/>
      <c r="AI1726" s="587">
        <f t="shared" si="275"/>
        <v>0</v>
      </c>
      <c r="AK1726" s="1163">
        <v>175</v>
      </c>
      <c r="AL1726" s="1164"/>
      <c r="AM1726" s="1165"/>
      <c r="AN1726" s="1166"/>
      <c r="AO1726" s="587">
        <f t="shared" si="276"/>
        <v>0</v>
      </c>
      <c r="AQ1726" s="1163">
        <v>175</v>
      </c>
      <c r="AR1726" s="1164"/>
      <c r="AS1726" s="1165"/>
      <c r="AT1726" s="1166"/>
      <c r="AU1726" s="587">
        <f t="shared" si="277"/>
        <v>0</v>
      </c>
      <c r="AW1726" s="1163">
        <v>175</v>
      </c>
      <c r="AX1726" s="1164"/>
      <c r="AY1726" s="1165"/>
      <c r="AZ1726" s="1166"/>
      <c r="BA1726" s="587">
        <f t="shared" si="278"/>
        <v>0</v>
      </c>
    </row>
    <row r="1727" spans="1:53" s="17" customFormat="1" ht="16.75" hidden="1" customHeight="1" outlineLevel="2">
      <c r="A1727" s="1163">
        <v>176</v>
      </c>
      <c r="B1727" s="1164"/>
      <c r="C1727" s="1165"/>
      <c r="D1727" s="1166"/>
      <c r="E1727" s="587">
        <f t="shared" si="270"/>
        <v>0</v>
      </c>
      <c r="G1727" s="1163">
        <v>176</v>
      </c>
      <c r="H1727" s="1164"/>
      <c r="I1727" s="1165"/>
      <c r="J1727" s="1166"/>
      <c r="K1727" s="587">
        <f t="shared" si="271"/>
        <v>0</v>
      </c>
      <c r="M1727" s="1163">
        <v>176</v>
      </c>
      <c r="N1727" s="1164"/>
      <c r="O1727" s="1165"/>
      <c r="P1727" s="1166"/>
      <c r="Q1727" s="587">
        <f t="shared" si="272"/>
        <v>0</v>
      </c>
      <c r="S1727" s="1163">
        <v>176</v>
      </c>
      <c r="T1727" s="1164"/>
      <c r="U1727" s="1165"/>
      <c r="V1727" s="1166"/>
      <c r="W1727" s="587">
        <f t="shared" si="273"/>
        <v>0</v>
      </c>
      <c r="Y1727" s="1163">
        <v>176</v>
      </c>
      <c r="Z1727" s="1164"/>
      <c r="AA1727" s="1165"/>
      <c r="AB1727" s="1166"/>
      <c r="AC1727" s="587">
        <f t="shared" si="274"/>
        <v>0</v>
      </c>
      <c r="AE1727" s="1163">
        <v>176</v>
      </c>
      <c r="AF1727" s="1164"/>
      <c r="AG1727" s="1165"/>
      <c r="AH1727" s="1166"/>
      <c r="AI1727" s="587">
        <f t="shared" si="275"/>
        <v>0</v>
      </c>
      <c r="AK1727" s="1163">
        <v>176</v>
      </c>
      <c r="AL1727" s="1164"/>
      <c r="AM1727" s="1165"/>
      <c r="AN1727" s="1166"/>
      <c r="AO1727" s="587">
        <f t="shared" si="276"/>
        <v>0</v>
      </c>
      <c r="AQ1727" s="1163">
        <v>176</v>
      </c>
      <c r="AR1727" s="1164"/>
      <c r="AS1727" s="1165"/>
      <c r="AT1727" s="1166"/>
      <c r="AU1727" s="587">
        <f t="shared" si="277"/>
        <v>0</v>
      </c>
      <c r="AW1727" s="1163">
        <v>176</v>
      </c>
      <c r="AX1727" s="1164"/>
      <c r="AY1727" s="1165"/>
      <c r="AZ1727" s="1166"/>
      <c r="BA1727" s="587">
        <f t="shared" si="278"/>
        <v>0</v>
      </c>
    </row>
    <row r="1728" spans="1:53" s="17" customFormat="1" ht="16.75" hidden="1" customHeight="1" outlineLevel="2">
      <c r="A1728" s="1163">
        <v>177</v>
      </c>
      <c r="B1728" s="1164"/>
      <c r="C1728" s="1165"/>
      <c r="D1728" s="1166"/>
      <c r="E1728" s="587">
        <f t="shared" si="270"/>
        <v>0</v>
      </c>
      <c r="G1728" s="1163">
        <v>177</v>
      </c>
      <c r="H1728" s="1164"/>
      <c r="I1728" s="1165"/>
      <c r="J1728" s="1166"/>
      <c r="K1728" s="587">
        <f t="shared" si="271"/>
        <v>0</v>
      </c>
      <c r="M1728" s="1163">
        <v>177</v>
      </c>
      <c r="N1728" s="1164"/>
      <c r="O1728" s="1165"/>
      <c r="P1728" s="1166"/>
      <c r="Q1728" s="587">
        <f t="shared" si="272"/>
        <v>0</v>
      </c>
      <c r="S1728" s="1163">
        <v>177</v>
      </c>
      <c r="T1728" s="1164"/>
      <c r="U1728" s="1165"/>
      <c r="V1728" s="1166"/>
      <c r="W1728" s="587">
        <f t="shared" si="273"/>
        <v>0</v>
      </c>
      <c r="Y1728" s="1163">
        <v>177</v>
      </c>
      <c r="Z1728" s="1164"/>
      <c r="AA1728" s="1165"/>
      <c r="AB1728" s="1166"/>
      <c r="AC1728" s="587">
        <f t="shared" si="274"/>
        <v>0</v>
      </c>
      <c r="AE1728" s="1163">
        <v>177</v>
      </c>
      <c r="AF1728" s="1164"/>
      <c r="AG1728" s="1165"/>
      <c r="AH1728" s="1166"/>
      <c r="AI1728" s="587">
        <f t="shared" si="275"/>
        <v>0</v>
      </c>
      <c r="AK1728" s="1163">
        <v>177</v>
      </c>
      <c r="AL1728" s="1164"/>
      <c r="AM1728" s="1165"/>
      <c r="AN1728" s="1166"/>
      <c r="AO1728" s="587">
        <f t="shared" si="276"/>
        <v>0</v>
      </c>
      <c r="AQ1728" s="1163">
        <v>177</v>
      </c>
      <c r="AR1728" s="1164"/>
      <c r="AS1728" s="1165"/>
      <c r="AT1728" s="1166"/>
      <c r="AU1728" s="587">
        <f t="shared" si="277"/>
        <v>0</v>
      </c>
      <c r="AW1728" s="1163">
        <v>177</v>
      </c>
      <c r="AX1728" s="1164"/>
      <c r="AY1728" s="1165"/>
      <c r="AZ1728" s="1166"/>
      <c r="BA1728" s="587">
        <f t="shared" si="278"/>
        <v>0</v>
      </c>
    </row>
    <row r="1729" spans="1:53" s="17" customFormat="1" ht="16.75" hidden="1" customHeight="1" outlineLevel="2">
      <c r="A1729" s="1163">
        <v>178</v>
      </c>
      <c r="B1729" s="1164"/>
      <c r="C1729" s="1165"/>
      <c r="D1729" s="1166"/>
      <c r="E1729" s="587">
        <f t="shared" si="270"/>
        <v>0</v>
      </c>
      <c r="G1729" s="1163">
        <v>178</v>
      </c>
      <c r="H1729" s="1164"/>
      <c r="I1729" s="1165"/>
      <c r="J1729" s="1166"/>
      <c r="K1729" s="587">
        <f t="shared" si="271"/>
        <v>0</v>
      </c>
      <c r="M1729" s="1163">
        <v>178</v>
      </c>
      <c r="N1729" s="1164"/>
      <c r="O1729" s="1165"/>
      <c r="P1729" s="1166"/>
      <c r="Q1729" s="587">
        <f t="shared" si="272"/>
        <v>0</v>
      </c>
      <c r="S1729" s="1163">
        <v>178</v>
      </c>
      <c r="T1729" s="1164"/>
      <c r="U1729" s="1165"/>
      <c r="V1729" s="1166"/>
      <c r="W1729" s="587">
        <f t="shared" si="273"/>
        <v>0</v>
      </c>
      <c r="Y1729" s="1163">
        <v>178</v>
      </c>
      <c r="Z1729" s="1164"/>
      <c r="AA1729" s="1165"/>
      <c r="AB1729" s="1166"/>
      <c r="AC1729" s="587">
        <f t="shared" si="274"/>
        <v>0</v>
      </c>
      <c r="AE1729" s="1163">
        <v>178</v>
      </c>
      <c r="AF1729" s="1164"/>
      <c r="AG1729" s="1165"/>
      <c r="AH1729" s="1166"/>
      <c r="AI1729" s="587">
        <f t="shared" si="275"/>
        <v>0</v>
      </c>
      <c r="AK1729" s="1163">
        <v>178</v>
      </c>
      <c r="AL1729" s="1164"/>
      <c r="AM1729" s="1165"/>
      <c r="AN1729" s="1166"/>
      <c r="AO1729" s="587">
        <f t="shared" si="276"/>
        <v>0</v>
      </c>
      <c r="AQ1729" s="1163">
        <v>178</v>
      </c>
      <c r="AR1729" s="1164"/>
      <c r="AS1729" s="1165"/>
      <c r="AT1729" s="1166"/>
      <c r="AU1729" s="587">
        <f t="shared" si="277"/>
        <v>0</v>
      </c>
      <c r="AW1729" s="1163">
        <v>178</v>
      </c>
      <c r="AX1729" s="1164"/>
      <c r="AY1729" s="1165"/>
      <c r="AZ1729" s="1166"/>
      <c r="BA1729" s="587">
        <f t="shared" si="278"/>
        <v>0</v>
      </c>
    </row>
    <row r="1730" spans="1:53" s="17" customFormat="1" ht="16.75" hidden="1" customHeight="1" outlineLevel="2">
      <c r="A1730" s="1163">
        <v>179</v>
      </c>
      <c r="B1730" s="1164"/>
      <c r="C1730" s="1165"/>
      <c r="D1730" s="1166"/>
      <c r="E1730" s="587">
        <f t="shared" si="270"/>
        <v>0</v>
      </c>
      <c r="G1730" s="1163">
        <v>179</v>
      </c>
      <c r="H1730" s="1164"/>
      <c r="I1730" s="1165"/>
      <c r="J1730" s="1166"/>
      <c r="K1730" s="587">
        <f t="shared" si="271"/>
        <v>0</v>
      </c>
      <c r="M1730" s="1163">
        <v>179</v>
      </c>
      <c r="N1730" s="1164"/>
      <c r="O1730" s="1165"/>
      <c r="P1730" s="1166"/>
      <c r="Q1730" s="587">
        <f t="shared" si="272"/>
        <v>0</v>
      </c>
      <c r="S1730" s="1163">
        <v>179</v>
      </c>
      <c r="T1730" s="1164"/>
      <c r="U1730" s="1165"/>
      <c r="V1730" s="1166"/>
      <c r="W1730" s="587">
        <f t="shared" si="273"/>
        <v>0</v>
      </c>
      <c r="Y1730" s="1163">
        <v>179</v>
      </c>
      <c r="Z1730" s="1164"/>
      <c r="AA1730" s="1165"/>
      <c r="AB1730" s="1166"/>
      <c r="AC1730" s="587">
        <f t="shared" si="274"/>
        <v>0</v>
      </c>
      <c r="AE1730" s="1163">
        <v>179</v>
      </c>
      <c r="AF1730" s="1164"/>
      <c r="AG1730" s="1165"/>
      <c r="AH1730" s="1166"/>
      <c r="AI1730" s="587">
        <f t="shared" si="275"/>
        <v>0</v>
      </c>
      <c r="AK1730" s="1163">
        <v>179</v>
      </c>
      <c r="AL1730" s="1164"/>
      <c r="AM1730" s="1165"/>
      <c r="AN1730" s="1166"/>
      <c r="AO1730" s="587">
        <f t="shared" si="276"/>
        <v>0</v>
      </c>
      <c r="AQ1730" s="1163">
        <v>179</v>
      </c>
      <c r="AR1730" s="1164"/>
      <c r="AS1730" s="1165"/>
      <c r="AT1730" s="1166"/>
      <c r="AU1730" s="587">
        <f t="shared" si="277"/>
        <v>0</v>
      </c>
      <c r="AW1730" s="1163">
        <v>179</v>
      </c>
      <c r="AX1730" s="1164"/>
      <c r="AY1730" s="1165"/>
      <c r="AZ1730" s="1166"/>
      <c r="BA1730" s="587">
        <f t="shared" si="278"/>
        <v>0</v>
      </c>
    </row>
    <row r="1731" spans="1:53" s="17" customFormat="1" ht="16.75" hidden="1" customHeight="1" outlineLevel="2">
      <c r="A1731" s="1163">
        <v>180</v>
      </c>
      <c r="B1731" s="1164"/>
      <c r="C1731" s="1165"/>
      <c r="D1731" s="1166"/>
      <c r="E1731" s="587">
        <f t="shared" si="270"/>
        <v>0</v>
      </c>
      <c r="G1731" s="1163">
        <v>180</v>
      </c>
      <c r="H1731" s="1164"/>
      <c r="I1731" s="1165"/>
      <c r="J1731" s="1166"/>
      <c r="K1731" s="587">
        <f t="shared" si="271"/>
        <v>0</v>
      </c>
      <c r="M1731" s="1163">
        <v>180</v>
      </c>
      <c r="N1731" s="1164"/>
      <c r="O1731" s="1165"/>
      <c r="P1731" s="1166"/>
      <c r="Q1731" s="587">
        <f t="shared" si="272"/>
        <v>0</v>
      </c>
      <c r="S1731" s="1163">
        <v>180</v>
      </c>
      <c r="T1731" s="1164"/>
      <c r="U1731" s="1165"/>
      <c r="V1731" s="1166"/>
      <c r="W1731" s="587">
        <f t="shared" si="273"/>
        <v>0</v>
      </c>
      <c r="Y1731" s="1163">
        <v>180</v>
      </c>
      <c r="Z1731" s="1164"/>
      <c r="AA1731" s="1165"/>
      <c r="AB1731" s="1166"/>
      <c r="AC1731" s="587">
        <f t="shared" si="274"/>
        <v>0</v>
      </c>
      <c r="AE1731" s="1163">
        <v>180</v>
      </c>
      <c r="AF1731" s="1164"/>
      <c r="AG1731" s="1165"/>
      <c r="AH1731" s="1166"/>
      <c r="AI1731" s="587">
        <f t="shared" si="275"/>
        <v>0</v>
      </c>
      <c r="AK1731" s="1163">
        <v>180</v>
      </c>
      <c r="AL1731" s="1164"/>
      <c r="AM1731" s="1165"/>
      <c r="AN1731" s="1166"/>
      <c r="AO1731" s="587">
        <f t="shared" si="276"/>
        <v>0</v>
      </c>
      <c r="AQ1731" s="1163">
        <v>180</v>
      </c>
      <c r="AR1731" s="1164"/>
      <c r="AS1731" s="1165"/>
      <c r="AT1731" s="1166"/>
      <c r="AU1731" s="587">
        <f t="shared" si="277"/>
        <v>0</v>
      </c>
      <c r="AW1731" s="1163">
        <v>180</v>
      </c>
      <c r="AX1731" s="1164"/>
      <c r="AY1731" s="1165"/>
      <c r="AZ1731" s="1166"/>
      <c r="BA1731" s="587">
        <f t="shared" si="278"/>
        <v>0</v>
      </c>
    </row>
    <row r="1732" spans="1:53" s="17" customFormat="1" ht="16.75" hidden="1" customHeight="1" outlineLevel="2">
      <c r="A1732" s="1163">
        <v>181</v>
      </c>
      <c r="B1732" s="1164"/>
      <c r="C1732" s="1165"/>
      <c r="D1732" s="1166"/>
      <c r="E1732" s="587">
        <f t="shared" si="270"/>
        <v>0</v>
      </c>
      <c r="G1732" s="1163">
        <v>181</v>
      </c>
      <c r="H1732" s="1164"/>
      <c r="I1732" s="1165"/>
      <c r="J1732" s="1166"/>
      <c r="K1732" s="587">
        <f t="shared" si="271"/>
        <v>0</v>
      </c>
      <c r="M1732" s="1163">
        <v>181</v>
      </c>
      <c r="N1732" s="1164"/>
      <c r="O1732" s="1165"/>
      <c r="P1732" s="1166"/>
      <c r="Q1732" s="587">
        <f t="shared" si="272"/>
        <v>0</v>
      </c>
      <c r="S1732" s="1163">
        <v>181</v>
      </c>
      <c r="T1732" s="1164"/>
      <c r="U1732" s="1165"/>
      <c r="V1732" s="1166"/>
      <c r="W1732" s="587">
        <f t="shared" si="273"/>
        <v>0</v>
      </c>
      <c r="Y1732" s="1163">
        <v>181</v>
      </c>
      <c r="Z1732" s="1164"/>
      <c r="AA1732" s="1165"/>
      <c r="AB1732" s="1166"/>
      <c r="AC1732" s="587">
        <f t="shared" si="274"/>
        <v>0</v>
      </c>
      <c r="AE1732" s="1163">
        <v>181</v>
      </c>
      <c r="AF1732" s="1164"/>
      <c r="AG1732" s="1165"/>
      <c r="AH1732" s="1166"/>
      <c r="AI1732" s="587">
        <f t="shared" si="275"/>
        <v>0</v>
      </c>
      <c r="AK1732" s="1163">
        <v>181</v>
      </c>
      <c r="AL1732" s="1164"/>
      <c r="AM1732" s="1165"/>
      <c r="AN1732" s="1166"/>
      <c r="AO1732" s="587">
        <f t="shared" si="276"/>
        <v>0</v>
      </c>
      <c r="AQ1732" s="1163">
        <v>181</v>
      </c>
      <c r="AR1732" s="1164"/>
      <c r="AS1732" s="1165"/>
      <c r="AT1732" s="1166"/>
      <c r="AU1732" s="587">
        <f t="shared" si="277"/>
        <v>0</v>
      </c>
      <c r="AW1732" s="1163">
        <v>181</v>
      </c>
      <c r="AX1732" s="1164"/>
      <c r="AY1732" s="1165"/>
      <c r="AZ1732" s="1166"/>
      <c r="BA1732" s="587">
        <f t="shared" si="278"/>
        <v>0</v>
      </c>
    </row>
    <row r="1733" spans="1:53" s="17" customFormat="1" ht="16.75" hidden="1" customHeight="1" outlineLevel="2">
      <c r="A1733" s="1163">
        <v>182</v>
      </c>
      <c r="B1733" s="1164"/>
      <c r="C1733" s="1165"/>
      <c r="D1733" s="1166"/>
      <c r="E1733" s="587">
        <f t="shared" si="270"/>
        <v>0</v>
      </c>
      <c r="G1733" s="1163">
        <v>182</v>
      </c>
      <c r="H1733" s="1164"/>
      <c r="I1733" s="1165"/>
      <c r="J1733" s="1166"/>
      <c r="K1733" s="587">
        <f t="shared" si="271"/>
        <v>0</v>
      </c>
      <c r="M1733" s="1163">
        <v>182</v>
      </c>
      <c r="N1733" s="1164"/>
      <c r="O1733" s="1165"/>
      <c r="P1733" s="1166"/>
      <c r="Q1733" s="587">
        <f t="shared" si="272"/>
        <v>0</v>
      </c>
      <c r="S1733" s="1163">
        <v>182</v>
      </c>
      <c r="T1733" s="1164"/>
      <c r="U1733" s="1165"/>
      <c r="V1733" s="1166"/>
      <c r="W1733" s="587">
        <f t="shared" si="273"/>
        <v>0</v>
      </c>
      <c r="Y1733" s="1163">
        <v>182</v>
      </c>
      <c r="Z1733" s="1164"/>
      <c r="AA1733" s="1165"/>
      <c r="AB1733" s="1166"/>
      <c r="AC1733" s="587">
        <f t="shared" si="274"/>
        <v>0</v>
      </c>
      <c r="AE1733" s="1163">
        <v>182</v>
      </c>
      <c r="AF1733" s="1164"/>
      <c r="AG1733" s="1165"/>
      <c r="AH1733" s="1166"/>
      <c r="AI1733" s="587">
        <f t="shared" si="275"/>
        <v>0</v>
      </c>
      <c r="AK1733" s="1163">
        <v>182</v>
      </c>
      <c r="AL1733" s="1164"/>
      <c r="AM1733" s="1165"/>
      <c r="AN1733" s="1166"/>
      <c r="AO1733" s="587">
        <f t="shared" si="276"/>
        <v>0</v>
      </c>
      <c r="AQ1733" s="1163">
        <v>182</v>
      </c>
      <c r="AR1733" s="1164"/>
      <c r="AS1733" s="1165"/>
      <c r="AT1733" s="1166"/>
      <c r="AU1733" s="587">
        <f t="shared" si="277"/>
        <v>0</v>
      </c>
      <c r="AW1733" s="1163">
        <v>182</v>
      </c>
      <c r="AX1733" s="1164"/>
      <c r="AY1733" s="1165"/>
      <c r="AZ1733" s="1166"/>
      <c r="BA1733" s="587">
        <f t="shared" si="278"/>
        <v>0</v>
      </c>
    </row>
    <row r="1734" spans="1:53" s="17" customFormat="1" ht="16.75" hidden="1" customHeight="1" outlineLevel="2">
      <c r="A1734" s="1163">
        <v>183</v>
      </c>
      <c r="B1734" s="1164"/>
      <c r="C1734" s="1165"/>
      <c r="D1734" s="1166"/>
      <c r="E1734" s="587">
        <f t="shared" si="270"/>
        <v>0</v>
      </c>
      <c r="G1734" s="1163">
        <v>183</v>
      </c>
      <c r="H1734" s="1164"/>
      <c r="I1734" s="1165"/>
      <c r="J1734" s="1166"/>
      <c r="K1734" s="587">
        <f t="shared" si="271"/>
        <v>0</v>
      </c>
      <c r="M1734" s="1163">
        <v>183</v>
      </c>
      <c r="N1734" s="1164"/>
      <c r="O1734" s="1165"/>
      <c r="P1734" s="1166"/>
      <c r="Q1734" s="587">
        <f t="shared" si="272"/>
        <v>0</v>
      </c>
      <c r="S1734" s="1163">
        <v>183</v>
      </c>
      <c r="T1734" s="1164"/>
      <c r="U1734" s="1165"/>
      <c r="V1734" s="1166"/>
      <c r="W1734" s="587">
        <f t="shared" si="273"/>
        <v>0</v>
      </c>
      <c r="Y1734" s="1163">
        <v>183</v>
      </c>
      <c r="Z1734" s="1164"/>
      <c r="AA1734" s="1165"/>
      <c r="AB1734" s="1166"/>
      <c r="AC1734" s="587">
        <f t="shared" si="274"/>
        <v>0</v>
      </c>
      <c r="AE1734" s="1163">
        <v>183</v>
      </c>
      <c r="AF1734" s="1164"/>
      <c r="AG1734" s="1165"/>
      <c r="AH1734" s="1166"/>
      <c r="AI1734" s="587">
        <f t="shared" si="275"/>
        <v>0</v>
      </c>
      <c r="AK1734" s="1163">
        <v>183</v>
      </c>
      <c r="AL1734" s="1164"/>
      <c r="AM1734" s="1165"/>
      <c r="AN1734" s="1166"/>
      <c r="AO1734" s="587">
        <f t="shared" si="276"/>
        <v>0</v>
      </c>
      <c r="AQ1734" s="1163">
        <v>183</v>
      </c>
      <c r="AR1734" s="1164"/>
      <c r="AS1734" s="1165"/>
      <c r="AT1734" s="1166"/>
      <c r="AU1734" s="587">
        <f t="shared" si="277"/>
        <v>0</v>
      </c>
      <c r="AW1734" s="1163">
        <v>183</v>
      </c>
      <c r="AX1734" s="1164"/>
      <c r="AY1734" s="1165"/>
      <c r="AZ1734" s="1166"/>
      <c r="BA1734" s="587">
        <f t="shared" si="278"/>
        <v>0</v>
      </c>
    </row>
    <row r="1735" spans="1:53" s="17" customFormat="1" ht="16.75" hidden="1" customHeight="1" outlineLevel="2">
      <c r="A1735" s="1163">
        <v>184</v>
      </c>
      <c r="B1735" s="1164"/>
      <c r="C1735" s="1165"/>
      <c r="D1735" s="1166"/>
      <c r="E1735" s="587">
        <f t="shared" si="270"/>
        <v>0</v>
      </c>
      <c r="G1735" s="1163">
        <v>184</v>
      </c>
      <c r="H1735" s="1164"/>
      <c r="I1735" s="1165"/>
      <c r="J1735" s="1166"/>
      <c r="K1735" s="587">
        <f t="shared" si="271"/>
        <v>0</v>
      </c>
      <c r="M1735" s="1163">
        <v>184</v>
      </c>
      <c r="N1735" s="1164"/>
      <c r="O1735" s="1165"/>
      <c r="P1735" s="1166"/>
      <c r="Q1735" s="587">
        <f t="shared" si="272"/>
        <v>0</v>
      </c>
      <c r="S1735" s="1163">
        <v>184</v>
      </c>
      <c r="T1735" s="1164"/>
      <c r="U1735" s="1165"/>
      <c r="V1735" s="1166"/>
      <c r="W1735" s="587">
        <f t="shared" si="273"/>
        <v>0</v>
      </c>
      <c r="Y1735" s="1163">
        <v>184</v>
      </c>
      <c r="Z1735" s="1164"/>
      <c r="AA1735" s="1165"/>
      <c r="AB1735" s="1166"/>
      <c r="AC1735" s="587">
        <f t="shared" si="274"/>
        <v>0</v>
      </c>
      <c r="AE1735" s="1163">
        <v>184</v>
      </c>
      <c r="AF1735" s="1164"/>
      <c r="AG1735" s="1165"/>
      <c r="AH1735" s="1166"/>
      <c r="AI1735" s="587">
        <f t="shared" si="275"/>
        <v>0</v>
      </c>
      <c r="AK1735" s="1163">
        <v>184</v>
      </c>
      <c r="AL1735" s="1164"/>
      <c r="AM1735" s="1165"/>
      <c r="AN1735" s="1166"/>
      <c r="AO1735" s="587">
        <f t="shared" si="276"/>
        <v>0</v>
      </c>
      <c r="AQ1735" s="1163">
        <v>184</v>
      </c>
      <c r="AR1735" s="1164"/>
      <c r="AS1735" s="1165"/>
      <c r="AT1735" s="1166"/>
      <c r="AU1735" s="587">
        <f t="shared" si="277"/>
        <v>0</v>
      </c>
      <c r="AW1735" s="1163">
        <v>184</v>
      </c>
      <c r="AX1735" s="1164"/>
      <c r="AY1735" s="1165"/>
      <c r="AZ1735" s="1166"/>
      <c r="BA1735" s="587">
        <f t="shared" si="278"/>
        <v>0</v>
      </c>
    </row>
    <row r="1736" spans="1:53" s="17" customFormat="1" ht="16.75" hidden="1" customHeight="1" outlineLevel="2">
      <c r="A1736" s="1163">
        <v>185</v>
      </c>
      <c r="B1736" s="1164"/>
      <c r="C1736" s="1165"/>
      <c r="D1736" s="1166"/>
      <c r="E1736" s="587">
        <f t="shared" si="270"/>
        <v>0</v>
      </c>
      <c r="G1736" s="1163">
        <v>185</v>
      </c>
      <c r="H1736" s="1164"/>
      <c r="I1736" s="1165"/>
      <c r="J1736" s="1166"/>
      <c r="K1736" s="587">
        <f t="shared" si="271"/>
        <v>0</v>
      </c>
      <c r="M1736" s="1163">
        <v>185</v>
      </c>
      <c r="N1736" s="1164"/>
      <c r="O1736" s="1165"/>
      <c r="P1736" s="1166"/>
      <c r="Q1736" s="587">
        <f t="shared" si="272"/>
        <v>0</v>
      </c>
      <c r="S1736" s="1163">
        <v>185</v>
      </c>
      <c r="T1736" s="1164"/>
      <c r="U1736" s="1165"/>
      <c r="V1736" s="1166"/>
      <c r="W1736" s="587">
        <f t="shared" si="273"/>
        <v>0</v>
      </c>
      <c r="Y1736" s="1163">
        <v>185</v>
      </c>
      <c r="Z1736" s="1164"/>
      <c r="AA1736" s="1165"/>
      <c r="AB1736" s="1166"/>
      <c r="AC1736" s="587">
        <f t="shared" si="274"/>
        <v>0</v>
      </c>
      <c r="AE1736" s="1163">
        <v>185</v>
      </c>
      <c r="AF1736" s="1164"/>
      <c r="AG1736" s="1165"/>
      <c r="AH1736" s="1166"/>
      <c r="AI1736" s="587">
        <f t="shared" si="275"/>
        <v>0</v>
      </c>
      <c r="AK1736" s="1163">
        <v>185</v>
      </c>
      <c r="AL1736" s="1164"/>
      <c r="AM1736" s="1165"/>
      <c r="AN1736" s="1166"/>
      <c r="AO1736" s="587">
        <f t="shared" si="276"/>
        <v>0</v>
      </c>
      <c r="AQ1736" s="1163">
        <v>185</v>
      </c>
      <c r="AR1736" s="1164"/>
      <c r="AS1736" s="1165"/>
      <c r="AT1736" s="1166"/>
      <c r="AU1736" s="587">
        <f t="shared" si="277"/>
        <v>0</v>
      </c>
      <c r="AW1736" s="1163">
        <v>185</v>
      </c>
      <c r="AX1736" s="1164"/>
      <c r="AY1736" s="1165"/>
      <c r="AZ1736" s="1166"/>
      <c r="BA1736" s="587">
        <f t="shared" si="278"/>
        <v>0</v>
      </c>
    </row>
    <row r="1737" spans="1:53" s="17" customFormat="1" ht="16.75" hidden="1" customHeight="1" outlineLevel="2">
      <c r="A1737" s="1163">
        <v>186</v>
      </c>
      <c r="B1737" s="1164"/>
      <c r="C1737" s="1165"/>
      <c r="D1737" s="1166"/>
      <c r="E1737" s="587">
        <f t="shared" si="270"/>
        <v>0</v>
      </c>
      <c r="G1737" s="1163">
        <v>186</v>
      </c>
      <c r="H1737" s="1164"/>
      <c r="I1737" s="1165"/>
      <c r="J1737" s="1166"/>
      <c r="K1737" s="587">
        <f t="shared" si="271"/>
        <v>0</v>
      </c>
      <c r="M1737" s="1163">
        <v>186</v>
      </c>
      <c r="N1737" s="1164"/>
      <c r="O1737" s="1165"/>
      <c r="P1737" s="1166"/>
      <c r="Q1737" s="587">
        <f t="shared" si="272"/>
        <v>0</v>
      </c>
      <c r="S1737" s="1163">
        <v>186</v>
      </c>
      <c r="T1737" s="1164"/>
      <c r="U1737" s="1165"/>
      <c r="V1737" s="1166"/>
      <c r="W1737" s="587">
        <f t="shared" si="273"/>
        <v>0</v>
      </c>
      <c r="Y1737" s="1163">
        <v>186</v>
      </c>
      <c r="Z1737" s="1164"/>
      <c r="AA1737" s="1165"/>
      <c r="AB1737" s="1166"/>
      <c r="AC1737" s="587">
        <f t="shared" si="274"/>
        <v>0</v>
      </c>
      <c r="AE1737" s="1163">
        <v>186</v>
      </c>
      <c r="AF1737" s="1164"/>
      <c r="AG1737" s="1165"/>
      <c r="AH1737" s="1166"/>
      <c r="AI1737" s="587">
        <f t="shared" si="275"/>
        <v>0</v>
      </c>
      <c r="AK1737" s="1163">
        <v>186</v>
      </c>
      <c r="AL1737" s="1164"/>
      <c r="AM1737" s="1165"/>
      <c r="AN1737" s="1166"/>
      <c r="AO1737" s="587">
        <f t="shared" si="276"/>
        <v>0</v>
      </c>
      <c r="AQ1737" s="1163">
        <v>186</v>
      </c>
      <c r="AR1737" s="1164"/>
      <c r="AS1737" s="1165"/>
      <c r="AT1737" s="1166"/>
      <c r="AU1737" s="587">
        <f t="shared" si="277"/>
        <v>0</v>
      </c>
      <c r="AW1737" s="1163">
        <v>186</v>
      </c>
      <c r="AX1737" s="1164"/>
      <c r="AY1737" s="1165"/>
      <c r="AZ1737" s="1166"/>
      <c r="BA1737" s="587">
        <f t="shared" si="278"/>
        <v>0</v>
      </c>
    </row>
    <row r="1738" spans="1:53" s="17" customFormat="1" ht="16.75" hidden="1" customHeight="1" outlineLevel="2">
      <c r="A1738" s="1163">
        <v>187</v>
      </c>
      <c r="B1738" s="1164"/>
      <c r="C1738" s="1165"/>
      <c r="D1738" s="1166"/>
      <c r="E1738" s="587">
        <f t="shared" si="270"/>
        <v>0</v>
      </c>
      <c r="G1738" s="1163">
        <v>187</v>
      </c>
      <c r="H1738" s="1164"/>
      <c r="I1738" s="1165"/>
      <c r="J1738" s="1166"/>
      <c r="K1738" s="587">
        <f t="shared" si="271"/>
        <v>0</v>
      </c>
      <c r="M1738" s="1163">
        <v>187</v>
      </c>
      <c r="N1738" s="1164"/>
      <c r="O1738" s="1165"/>
      <c r="P1738" s="1166"/>
      <c r="Q1738" s="587">
        <f t="shared" si="272"/>
        <v>0</v>
      </c>
      <c r="S1738" s="1163">
        <v>187</v>
      </c>
      <c r="T1738" s="1164"/>
      <c r="U1738" s="1165"/>
      <c r="V1738" s="1166"/>
      <c r="W1738" s="587">
        <f t="shared" si="273"/>
        <v>0</v>
      </c>
      <c r="Y1738" s="1163">
        <v>187</v>
      </c>
      <c r="Z1738" s="1164"/>
      <c r="AA1738" s="1165"/>
      <c r="AB1738" s="1166"/>
      <c r="AC1738" s="587">
        <f t="shared" si="274"/>
        <v>0</v>
      </c>
      <c r="AE1738" s="1163">
        <v>187</v>
      </c>
      <c r="AF1738" s="1164"/>
      <c r="AG1738" s="1165"/>
      <c r="AH1738" s="1166"/>
      <c r="AI1738" s="587">
        <f t="shared" si="275"/>
        <v>0</v>
      </c>
      <c r="AK1738" s="1163">
        <v>187</v>
      </c>
      <c r="AL1738" s="1164"/>
      <c r="AM1738" s="1165"/>
      <c r="AN1738" s="1166"/>
      <c r="AO1738" s="587">
        <f t="shared" si="276"/>
        <v>0</v>
      </c>
      <c r="AQ1738" s="1163">
        <v>187</v>
      </c>
      <c r="AR1738" s="1164"/>
      <c r="AS1738" s="1165"/>
      <c r="AT1738" s="1166"/>
      <c r="AU1738" s="587">
        <f t="shared" si="277"/>
        <v>0</v>
      </c>
      <c r="AW1738" s="1163">
        <v>187</v>
      </c>
      <c r="AX1738" s="1164"/>
      <c r="AY1738" s="1165"/>
      <c r="AZ1738" s="1166"/>
      <c r="BA1738" s="587">
        <f t="shared" si="278"/>
        <v>0</v>
      </c>
    </row>
    <row r="1739" spans="1:53" s="17" customFormat="1" ht="16.75" hidden="1" customHeight="1" outlineLevel="2">
      <c r="A1739" s="1163">
        <v>188</v>
      </c>
      <c r="B1739" s="1164"/>
      <c r="C1739" s="1165"/>
      <c r="D1739" s="1166"/>
      <c r="E1739" s="587">
        <f t="shared" si="270"/>
        <v>0</v>
      </c>
      <c r="G1739" s="1163">
        <v>188</v>
      </c>
      <c r="H1739" s="1164"/>
      <c r="I1739" s="1165"/>
      <c r="J1739" s="1166"/>
      <c r="K1739" s="587">
        <f t="shared" si="271"/>
        <v>0</v>
      </c>
      <c r="M1739" s="1163">
        <v>188</v>
      </c>
      <c r="N1739" s="1164"/>
      <c r="O1739" s="1165"/>
      <c r="P1739" s="1166"/>
      <c r="Q1739" s="587">
        <f t="shared" si="272"/>
        <v>0</v>
      </c>
      <c r="S1739" s="1163">
        <v>188</v>
      </c>
      <c r="T1739" s="1164"/>
      <c r="U1739" s="1165"/>
      <c r="V1739" s="1166"/>
      <c r="W1739" s="587">
        <f t="shared" si="273"/>
        <v>0</v>
      </c>
      <c r="Y1739" s="1163">
        <v>188</v>
      </c>
      <c r="Z1739" s="1164"/>
      <c r="AA1739" s="1165"/>
      <c r="AB1739" s="1166"/>
      <c r="AC1739" s="587">
        <f t="shared" si="274"/>
        <v>0</v>
      </c>
      <c r="AE1739" s="1163">
        <v>188</v>
      </c>
      <c r="AF1739" s="1164"/>
      <c r="AG1739" s="1165"/>
      <c r="AH1739" s="1166"/>
      <c r="AI1739" s="587">
        <f t="shared" si="275"/>
        <v>0</v>
      </c>
      <c r="AK1739" s="1163">
        <v>188</v>
      </c>
      <c r="AL1739" s="1164"/>
      <c r="AM1739" s="1165"/>
      <c r="AN1739" s="1166"/>
      <c r="AO1739" s="587">
        <f t="shared" si="276"/>
        <v>0</v>
      </c>
      <c r="AQ1739" s="1163">
        <v>188</v>
      </c>
      <c r="AR1739" s="1164"/>
      <c r="AS1739" s="1165"/>
      <c r="AT1739" s="1166"/>
      <c r="AU1739" s="587">
        <f t="shared" si="277"/>
        <v>0</v>
      </c>
      <c r="AW1739" s="1163">
        <v>188</v>
      </c>
      <c r="AX1739" s="1164"/>
      <c r="AY1739" s="1165"/>
      <c r="AZ1739" s="1166"/>
      <c r="BA1739" s="587">
        <f t="shared" si="278"/>
        <v>0</v>
      </c>
    </row>
    <row r="1740" spans="1:53" s="17" customFormat="1" ht="16.75" hidden="1" customHeight="1" outlineLevel="2">
      <c r="A1740" s="1163">
        <v>189</v>
      </c>
      <c r="B1740" s="1164"/>
      <c r="C1740" s="1165"/>
      <c r="D1740" s="1166"/>
      <c r="E1740" s="587">
        <f t="shared" si="270"/>
        <v>0</v>
      </c>
      <c r="G1740" s="1163">
        <v>189</v>
      </c>
      <c r="H1740" s="1164"/>
      <c r="I1740" s="1165"/>
      <c r="J1740" s="1166"/>
      <c r="K1740" s="587">
        <f t="shared" si="271"/>
        <v>0</v>
      </c>
      <c r="M1740" s="1163">
        <v>189</v>
      </c>
      <c r="N1740" s="1164"/>
      <c r="O1740" s="1165"/>
      <c r="P1740" s="1166"/>
      <c r="Q1740" s="587">
        <f t="shared" si="272"/>
        <v>0</v>
      </c>
      <c r="S1740" s="1163">
        <v>189</v>
      </c>
      <c r="T1740" s="1164"/>
      <c r="U1740" s="1165"/>
      <c r="V1740" s="1166"/>
      <c r="W1740" s="587">
        <f t="shared" si="273"/>
        <v>0</v>
      </c>
      <c r="Y1740" s="1163">
        <v>189</v>
      </c>
      <c r="Z1740" s="1164"/>
      <c r="AA1740" s="1165"/>
      <c r="AB1740" s="1166"/>
      <c r="AC1740" s="587">
        <f t="shared" si="274"/>
        <v>0</v>
      </c>
      <c r="AE1740" s="1163">
        <v>189</v>
      </c>
      <c r="AF1740" s="1164"/>
      <c r="AG1740" s="1165"/>
      <c r="AH1740" s="1166"/>
      <c r="AI1740" s="587">
        <f t="shared" si="275"/>
        <v>0</v>
      </c>
      <c r="AK1740" s="1163">
        <v>189</v>
      </c>
      <c r="AL1740" s="1164"/>
      <c r="AM1740" s="1165"/>
      <c r="AN1740" s="1166"/>
      <c r="AO1740" s="587">
        <f t="shared" si="276"/>
        <v>0</v>
      </c>
      <c r="AQ1740" s="1163">
        <v>189</v>
      </c>
      <c r="AR1740" s="1164"/>
      <c r="AS1740" s="1165"/>
      <c r="AT1740" s="1166"/>
      <c r="AU1740" s="587">
        <f t="shared" si="277"/>
        <v>0</v>
      </c>
      <c r="AW1740" s="1163">
        <v>189</v>
      </c>
      <c r="AX1740" s="1164"/>
      <c r="AY1740" s="1165"/>
      <c r="AZ1740" s="1166"/>
      <c r="BA1740" s="587">
        <f t="shared" si="278"/>
        <v>0</v>
      </c>
    </row>
    <row r="1741" spans="1:53" s="17" customFormat="1" ht="16.75" hidden="1" customHeight="1" outlineLevel="2">
      <c r="A1741" s="1163">
        <v>190</v>
      </c>
      <c r="B1741" s="1164"/>
      <c r="C1741" s="1165"/>
      <c r="D1741" s="1166"/>
      <c r="E1741" s="587">
        <f>IF(AND(C1741&gt;=D$1545,C1741&lt;=D$1544),1,0)</f>
        <v>0</v>
      </c>
      <c r="G1741" s="1163">
        <v>190</v>
      </c>
      <c r="H1741" s="1164"/>
      <c r="I1741" s="1165"/>
      <c r="J1741" s="1166"/>
      <c r="K1741" s="587">
        <f>IF(AND(I1741&gt;=J$1545,I1741&lt;=J$1544),1,0)</f>
        <v>0</v>
      </c>
      <c r="M1741" s="1163">
        <v>190</v>
      </c>
      <c r="N1741" s="1164"/>
      <c r="O1741" s="1165"/>
      <c r="P1741" s="1166"/>
      <c r="Q1741" s="587">
        <f>IF(AND(O1741&gt;=P$1545,O1741&lt;=P$1544),1,0)</f>
        <v>0</v>
      </c>
      <c r="S1741" s="1163">
        <v>190</v>
      </c>
      <c r="T1741" s="1164"/>
      <c r="U1741" s="1165"/>
      <c r="V1741" s="1166"/>
      <c r="W1741" s="587">
        <f>IF(AND(U1741&gt;=V$1545,U1741&lt;=V$1544),1,0)</f>
        <v>0</v>
      </c>
      <c r="Y1741" s="1163">
        <v>190</v>
      </c>
      <c r="Z1741" s="1164"/>
      <c r="AA1741" s="1165"/>
      <c r="AB1741" s="1166"/>
      <c r="AC1741" s="587">
        <f>IF(AND(AA1741&gt;=AB$1545,AA1741&lt;=AB$1544),1,0)</f>
        <v>0</v>
      </c>
      <c r="AE1741" s="1163">
        <v>190</v>
      </c>
      <c r="AF1741" s="1164"/>
      <c r="AG1741" s="1165"/>
      <c r="AH1741" s="1166"/>
      <c r="AI1741" s="587">
        <f>IF(AND(AG1741&gt;=AH$1545,AG1741&lt;=AH$1544),1,0)</f>
        <v>0</v>
      </c>
      <c r="AK1741" s="1163">
        <v>190</v>
      </c>
      <c r="AL1741" s="1164"/>
      <c r="AM1741" s="1165"/>
      <c r="AN1741" s="1166"/>
      <c r="AO1741" s="587">
        <f>IF(AND(AM1741&gt;=AN$1545,AM1741&lt;=AN$1544),1,0)</f>
        <v>0</v>
      </c>
      <c r="AQ1741" s="1163">
        <v>190</v>
      </c>
      <c r="AR1741" s="1164"/>
      <c r="AS1741" s="1165"/>
      <c r="AT1741" s="1166"/>
      <c r="AU1741" s="587">
        <f>IF(AND(AS1741&gt;=AT$1545,AS1741&lt;=AT$1544),1,0)</f>
        <v>0</v>
      </c>
      <c r="AW1741" s="1163">
        <v>190</v>
      </c>
      <c r="AX1741" s="1164"/>
      <c r="AY1741" s="1165"/>
      <c r="AZ1741" s="1166"/>
      <c r="BA1741" s="587">
        <f>IF(AND(AY1741&gt;=AZ$1545,AY1741&lt;=AZ$1544),1,0)</f>
        <v>0</v>
      </c>
    </row>
    <row r="1742" spans="1:53" s="17" customFormat="1" ht="16.75" hidden="1" customHeight="1" outlineLevel="2">
      <c r="A1742" s="1163">
        <v>191</v>
      </c>
      <c r="B1742" s="1164"/>
      <c r="C1742" s="1165"/>
      <c r="D1742" s="1166"/>
      <c r="E1742" s="587">
        <f t="shared" ref="E1742:E1827" si="279">IF(AND(C1742&gt;=D$1545,C1742&lt;=D$1544),1,0)</f>
        <v>0</v>
      </c>
      <c r="G1742" s="1163">
        <v>191</v>
      </c>
      <c r="H1742" s="1164"/>
      <c r="I1742" s="1165"/>
      <c r="J1742" s="1166"/>
      <c r="K1742" s="587">
        <f t="shared" ref="K1742:K1766" si="280">IF(AND(I1742&gt;=J$1545,I1742&lt;=J$1544),1,0)</f>
        <v>0</v>
      </c>
      <c r="M1742" s="1163">
        <v>191</v>
      </c>
      <c r="N1742" s="1164"/>
      <c r="O1742" s="1165"/>
      <c r="P1742" s="1166"/>
      <c r="Q1742" s="587">
        <f t="shared" ref="Q1742:Q1766" si="281">IF(AND(O1742&gt;=P$1545,O1742&lt;=P$1544),1,0)</f>
        <v>0</v>
      </c>
      <c r="S1742" s="1163">
        <v>191</v>
      </c>
      <c r="T1742" s="1164"/>
      <c r="U1742" s="1165"/>
      <c r="V1742" s="1166"/>
      <c r="W1742" s="587">
        <f t="shared" ref="W1742:W1766" si="282">IF(AND(U1742&gt;=V$1545,U1742&lt;=V$1544),1,0)</f>
        <v>0</v>
      </c>
      <c r="Y1742" s="1163">
        <v>191</v>
      </c>
      <c r="Z1742" s="1164"/>
      <c r="AA1742" s="1165"/>
      <c r="AB1742" s="1166"/>
      <c r="AC1742" s="587">
        <f t="shared" ref="AC1742:AC1766" si="283">IF(AND(AA1742&gt;=AB$1545,AA1742&lt;=AB$1544),1,0)</f>
        <v>0</v>
      </c>
      <c r="AE1742" s="1163">
        <v>191</v>
      </c>
      <c r="AF1742" s="1164"/>
      <c r="AG1742" s="1165"/>
      <c r="AH1742" s="1166"/>
      <c r="AI1742" s="587">
        <f t="shared" ref="AI1742:AI1766" si="284">IF(AND(AG1742&gt;=AH$1545,AG1742&lt;=AH$1544),1,0)</f>
        <v>0</v>
      </c>
      <c r="AK1742" s="1163">
        <v>191</v>
      </c>
      <c r="AL1742" s="1164"/>
      <c r="AM1742" s="1165"/>
      <c r="AN1742" s="1166"/>
      <c r="AO1742" s="587">
        <f t="shared" ref="AO1742:AO1766" si="285">IF(AND(AM1742&gt;=AN$1545,AM1742&lt;=AN$1544),1,0)</f>
        <v>0</v>
      </c>
      <c r="AQ1742" s="1163">
        <v>191</v>
      </c>
      <c r="AR1742" s="1164"/>
      <c r="AS1742" s="1165"/>
      <c r="AT1742" s="1166"/>
      <c r="AU1742" s="587">
        <f t="shared" ref="AU1742:AU1766" si="286">IF(AND(AS1742&gt;=AT$1545,AS1742&lt;=AT$1544),1,0)</f>
        <v>0</v>
      </c>
      <c r="AW1742" s="1163">
        <v>191</v>
      </c>
      <c r="AX1742" s="1164"/>
      <c r="AY1742" s="1165"/>
      <c r="AZ1742" s="1166"/>
      <c r="BA1742" s="587">
        <f t="shared" ref="BA1742:BA1766" si="287">IF(AND(AY1742&gt;=AZ$1545,AY1742&lt;=AZ$1544),1,0)</f>
        <v>0</v>
      </c>
    </row>
    <row r="1743" spans="1:53" s="17" customFormat="1" ht="16.75" hidden="1" customHeight="1" outlineLevel="2">
      <c r="A1743" s="1163">
        <v>192</v>
      </c>
      <c r="B1743" s="1164"/>
      <c r="C1743" s="1165"/>
      <c r="D1743" s="1166"/>
      <c r="E1743" s="587">
        <f t="shared" si="279"/>
        <v>0</v>
      </c>
      <c r="G1743" s="1163">
        <v>192</v>
      </c>
      <c r="H1743" s="1164"/>
      <c r="I1743" s="1165"/>
      <c r="J1743" s="1166"/>
      <c r="K1743" s="587">
        <f t="shared" si="280"/>
        <v>0</v>
      </c>
      <c r="M1743" s="1163">
        <v>192</v>
      </c>
      <c r="N1743" s="1164"/>
      <c r="O1743" s="1165"/>
      <c r="P1743" s="1166"/>
      <c r="Q1743" s="587">
        <f t="shared" si="281"/>
        <v>0</v>
      </c>
      <c r="S1743" s="1163">
        <v>192</v>
      </c>
      <c r="T1743" s="1164"/>
      <c r="U1743" s="1165"/>
      <c r="V1743" s="1166"/>
      <c r="W1743" s="587">
        <f t="shared" si="282"/>
        <v>0</v>
      </c>
      <c r="Y1743" s="1163">
        <v>192</v>
      </c>
      <c r="Z1743" s="1164"/>
      <c r="AA1743" s="1165"/>
      <c r="AB1743" s="1166"/>
      <c r="AC1743" s="587">
        <f t="shared" si="283"/>
        <v>0</v>
      </c>
      <c r="AE1743" s="1163">
        <v>192</v>
      </c>
      <c r="AF1743" s="1164"/>
      <c r="AG1743" s="1165"/>
      <c r="AH1743" s="1166"/>
      <c r="AI1743" s="587">
        <f t="shared" si="284"/>
        <v>0</v>
      </c>
      <c r="AK1743" s="1163">
        <v>192</v>
      </c>
      <c r="AL1743" s="1164"/>
      <c r="AM1743" s="1165"/>
      <c r="AN1743" s="1166"/>
      <c r="AO1743" s="587">
        <f t="shared" si="285"/>
        <v>0</v>
      </c>
      <c r="AQ1743" s="1163">
        <v>192</v>
      </c>
      <c r="AR1743" s="1164"/>
      <c r="AS1743" s="1165"/>
      <c r="AT1743" s="1166"/>
      <c r="AU1743" s="587">
        <f t="shared" si="286"/>
        <v>0</v>
      </c>
      <c r="AW1743" s="1163">
        <v>192</v>
      </c>
      <c r="AX1743" s="1164"/>
      <c r="AY1743" s="1165"/>
      <c r="AZ1743" s="1166"/>
      <c r="BA1743" s="587">
        <f t="shared" si="287"/>
        <v>0</v>
      </c>
    </row>
    <row r="1744" spans="1:53" s="17" customFormat="1" ht="16.75" hidden="1" customHeight="1" outlineLevel="2">
      <c r="A1744" s="1163">
        <v>193</v>
      </c>
      <c r="B1744" s="1164"/>
      <c r="C1744" s="1165"/>
      <c r="D1744" s="1166"/>
      <c r="E1744" s="587">
        <f t="shared" si="279"/>
        <v>0</v>
      </c>
      <c r="G1744" s="1163">
        <v>193</v>
      </c>
      <c r="H1744" s="1164"/>
      <c r="I1744" s="1165"/>
      <c r="J1744" s="1166"/>
      <c r="K1744" s="587">
        <f t="shared" si="280"/>
        <v>0</v>
      </c>
      <c r="M1744" s="1163">
        <v>193</v>
      </c>
      <c r="N1744" s="1164"/>
      <c r="O1744" s="1165"/>
      <c r="P1744" s="1166"/>
      <c r="Q1744" s="587">
        <f t="shared" si="281"/>
        <v>0</v>
      </c>
      <c r="S1744" s="1163">
        <v>193</v>
      </c>
      <c r="T1744" s="1164"/>
      <c r="U1744" s="1165"/>
      <c r="V1744" s="1166"/>
      <c r="W1744" s="587">
        <f t="shared" si="282"/>
        <v>0</v>
      </c>
      <c r="Y1744" s="1163">
        <v>193</v>
      </c>
      <c r="Z1744" s="1164"/>
      <c r="AA1744" s="1165"/>
      <c r="AB1744" s="1166"/>
      <c r="AC1744" s="587">
        <f t="shared" si="283"/>
        <v>0</v>
      </c>
      <c r="AE1744" s="1163">
        <v>193</v>
      </c>
      <c r="AF1744" s="1164"/>
      <c r="AG1744" s="1165"/>
      <c r="AH1744" s="1166"/>
      <c r="AI1744" s="587">
        <f t="shared" si="284"/>
        <v>0</v>
      </c>
      <c r="AK1744" s="1163">
        <v>193</v>
      </c>
      <c r="AL1744" s="1164"/>
      <c r="AM1744" s="1165"/>
      <c r="AN1744" s="1166"/>
      <c r="AO1744" s="587">
        <f t="shared" si="285"/>
        <v>0</v>
      </c>
      <c r="AQ1744" s="1163">
        <v>193</v>
      </c>
      <c r="AR1744" s="1164"/>
      <c r="AS1744" s="1165"/>
      <c r="AT1744" s="1166"/>
      <c r="AU1744" s="587">
        <f t="shared" si="286"/>
        <v>0</v>
      </c>
      <c r="AW1744" s="1163">
        <v>193</v>
      </c>
      <c r="AX1744" s="1164"/>
      <c r="AY1744" s="1165"/>
      <c r="AZ1744" s="1166"/>
      <c r="BA1744" s="587">
        <f t="shared" si="287"/>
        <v>0</v>
      </c>
    </row>
    <row r="1745" spans="1:53" s="17" customFormat="1" ht="16.75" hidden="1" customHeight="1" outlineLevel="2">
      <c r="A1745" s="1163">
        <v>194</v>
      </c>
      <c r="B1745" s="1164"/>
      <c r="C1745" s="1165"/>
      <c r="D1745" s="1166"/>
      <c r="E1745" s="587">
        <f t="shared" si="279"/>
        <v>0</v>
      </c>
      <c r="G1745" s="1163">
        <v>194</v>
      </c>
      <c r="H1745" s="1164"/>
      <c r="I1745" s="1165"/>
      <c r="J1745" s="1166"/>
      <c r="K1745" s="587">
        <f t="shared" si="280"/>
        <v>0</v>
      </c>
      <c r="M1745" s="1163">
        <v>194</v>
      </c>
      <c r="N1745" s="1164"/>
      <c r="O1745" s="1165"/>
      <c r="P1745" s="1166"/>
      <c r="Q1745" s="587">
        <f t="shared" si="281"/>
        <v>0</v>
      </c>
      <c r="S1745" s="1163">
        <v>194</v>
      </c>
      <c r="T1745" s="1164"/>
      <c r="U1745" s="1165"/>
      <c r="V1745" s="1166"/>
      <c r="W1745" s="587">
        <f t="shared" si="282"/>
        <v>0</v>
      </c>
      <c r="Y1745" s="1163">
        <v>194</v>
      </c>
      <c r="Z1745" s="1164"/>
      <c r="AA1745" s="1165"/>
      <c r="AB1745" s="1166"/>
      <c r="AC1745" s="587">
        <f t="shared" si="283"/>
        <v>0</v>
      </c>
      <c r="AE1745" s="1163">
        <v>194</v>
      </c>
      <c r="AF1745" s="1164"/>
      <c r="AG1745" s="1165"/>
      <c r="AH1745" s="1166"/>
      <c r="AI1745" s="587">
        <f t="shared" si="284"/>
        <v>0</v>
      </c>
      <c r="AK1745" s="1163">
        <v>194</v>
      </c>
      <c r="AL1745" s="1164"/>
      <c r="AM1745" s="1165"/>
      <c r="AN1745" s="1166"/>
      <c r="AO1745" s="587">
        <f t="shared" si="285"/>
        <v>0</v>
      </c>
      <c r="AQ1745" s="1163">
        <v>194</v>
      </c>
      <c r="AR1745" s="1164"/>
      <c r="AS1745" s="1165"/>
      <c r="AT1745" s="1166"/>
      <c r="AU1745" s="587">
        <f t="shared" si="286"/>
        <v>0</v>
      </c>
      <c r="AW1745" s="1163">
        <v>194</v>
      </c>
      <c r="AX1745" s="1164"/>
      <c r="AY1745" s="1165"/>
      <c r="AZ1745" s="1166"/>
      <c r="BA1745" s="587">
        <f t="shared" si="287"/>
        <v>0</v>
      </c>
    </row>
    <row r="1746" spans="1:53" s="17" customFormat="1" ht="16.75" hidden="1" customHeight="1" outlineLevel="2">
      <c r="A1746" s="1163">
        <v>195</v>
      </c>
      <c r="B1746" s="1164"/>
      <c r="C1746" s="1165"/>
      <c r="D1746" s="1166"/>
      <c r="E1746" s="587">
        <f t="shared" si="279"/>
        <v>0</v>
      </c>
      <c r="G1746" s="1163">
        <v>195</v>
      </c>
      <c r="H1746" s="1164"/>
      <c r="I1746" s="1165"/>
      <c r="J1746" s="1166"/>
      <c r="K1746" s="587">
        <f t="shared" si="280"/>
        <v>0</v>
      </c>
      <c r="M1746" s="1163">
        <v>195</v>
      </c>
      <c r="N1746" s="1164"/>
      <c r="O1746" s="1165"/>
      <c r="P1746" s="1166"/>
      <c r="Q1746" s="587">
        <f t="shared" si="281"/>
        <v>0</v>
      </c>
      <c r="S1746" s="1163">
        <v>195</v>
      </c>
      <c r="T1746" s="1164"/>
      <c r="U1746" s="1165"/>
      <c r="V1746" s="1166"/>
      <c r="W1746" s="587">
        <f t="shared" si="282"/>
        <v>0</v>
      </c>
      <c r="Y1746" s="1163">
        <v>195</v>
      </c>
      <c r="Z1746" s="1164"/>
      <c r="AA1746" s="1165"/>
      <c r="AB1746" s="1166"/>
      <c r="AC1746" s="587">
        <f t="shared" si="283"/>
        <v>0</v>
      </c>
      <c r="AE1746" s="1163">
        <v>195</v>
      </c>
      <c r="AF1746" s="1164"/>
      <c r="AG1746" s="1165"/>
      <c r="AH1746" s="1166"/>
      <c r="AI1746" s="587">
        <f t="shared" si="284"/>
        <v>0</v>
      </c>
      <c r="AK1746" s="1163">
        <v>195</v>
      </c>
      <c r="AL1746" s="1164"/>
      <c r="AM1746" s="1165"/>
      <c r="AN1746" s="1166"/>
      <c r="AO1746" s="587">
        <f t="shared" si="285"/>
        <v>0</v>
      </c>
      <c r="AQ1746" s="1163">
        <v>195</v>
      </c>
      <c r="AR1746" s="1164"/>
      <c r="AS1746" s="1165"/>
      <c r="AT1746" s="1166"/>
      <c r="AU1746" s="587">
        <f t="shared" si="286"/>
        <v>0</v>
      </c>
      <c r="AW1746" s="1163">
        <v>195</v>
      </c>
      <c r="AX1746" s="1164"/>
      <c r="AY1746" s="1165"/>
      <c r="AZ1746" s="1166"/>
      <c r="BA1746" s="587">
        <f t="shared" si="287"/>
        <v>0</v>
      </c>
    </row>
    <row r="1747" spans="1:53" s="17" customFormat="1" ht="16.75" hidden="1" customHeight="1" outlineLevel="2">
      <c r="A1747" s="1163">
        <v>196</v>
      </c>
      <c r="B1747" s="1164"/>
      <c r="C1747" s="1165"/>
      <c r="D1747" s="1166"/>
      <c r="E1747" s="587">
        <f t="shared" si="279"/>
        <v>0</v>
      </c>
      <c r="G1747" s="1163">
        <v>196</v>
      </c>
      <c r="H1747" s="1164"/>
      <c r="I1747" s="1165"/>
      <c r="J1747" s="1166"/>
      <c r="K1747" s="587">
        <f t="shared" si="280"/>
        <v>0</v>
      </c>
      <c r="M1747" s="1163">
        <v>196</v>
      </c>
      <c r="N1747" s="1164"/>
      <c r="O1747" s="1165"/>
      <c r="P1747" s="1166"/>
      <c r="Q1747" s="587">
        <f t="shared" si="281"/>
        <v>0</v>
      </c>
      <c r="S1747" s="1163">
        <v>196</v>
      </c>
      <c r="T1747" s="1164"/>
      <c r="U1747" s="1165"/>
      <c r="V1747" s="1166"/>
      <c r="W1747" s="587">
        <f t="shared" si="282"/>
        <v>0</v>
      </c>
      <c r="Y1747" s="1163">
        <v>196</v>
      </c>
      <c r="Z1747" s="1164"/>
      <c r="AA1747" s="1165"/>
      <c r="AB1747" s="1166"/>
      <c r="AC1747" s="587">
        <f t="shared" si="283"/>
        <v>0</v>
      </c>
      <c r="AE1747" s="1163">
        <v>196</v>
      </c>
      <c r="AF1747" s="1164"/>
      <c r="AG1747" s="1165"/>
      <c r="AH1747" s="1166"/>
      <c r="AI1747" s="587">
        <f t="shared" si="284"/>
        <v>0</v>
      </c>
      <c r="AK1747" s="1163">
        <v>196</v>
      </c>
      <c r="AL1747" s="1164"/>
      <c r="AM1747" s="1165"/>
      <c r="AN1747" s="1166"/>
      <c r="AO1747" s="587">
        <f t="shared" si="285"/>
        <v>0</v>
      </c>
      <c r="AQ1747" s="1163">
        <v>196</v>
      </c>
      <c r="AR1747" s="1164"/>
      <c r="AS1747" s="1165"/>
      <c r="AT1747" s="1166"/>
      <c r="AU1747" s="587">
        <f t="shared" si="286"/>
        <v>0</v>
      </c>
      <c r="AW1747" s="1163">
        <v>196</v>
      </c>
      <c r="AX1747" s="1164"/>
      <c r="AY1747" s="1165"/>
      <c r="AZ1747" s="1166"/>
      <c r="BA1747" s="587">
        <f t="shared" si="287"/>
        <v>0</v>
      </c>
    </row>
    <row r="1748" spans="1:53" s="17" customFormat="1" ht="16.75" hidden="1" customHeight="1" outlineLevel="2">
      <c r="A1748" s="1163">
        <v>197</v>
      </c>
      <c r="B1748" s="1164"/>
      <c r="C1748" s="1165"/>
      <c r="D1748" s="1166"/>
      <c r="E1748" s="587">
        <f t="shared" si="279"/>
        <v>0</v>
      </c>
      <c r="G1748" s="1163">
        <v>197</v>
      </c>
      <c r="H1748" s="1164"/>
      <c r="I1748" s="1165"/>
      <c r="J1748" s="1166"/>
      <c r="K1748" s="587">
        <f t="shared" si="280"/>
        <v>0</v>
      </c>
      <c r="M1748" s="1163">
        <v>197</v>
      </c>
      <c r="N1748" s="1164"/>
      <c r="O1748" s="1165"/>
      <c r="P1748" s="1166"/>
      <c r="Q1748" s="587">
        <f t="shared" si="281"/>
        <v>0</v>
      </c>
      <c r="S1748" s="1163">
        <v>197</v>
      </c>
      <c r="T1748" s="1164"/>
      <c r="U1748" s="1165"/>
      <c r="V1748" s="1166"/>
      <c r="W1748" s="587">
        <f t="shared" si="282"/>
        <v>0</v>
      </c>
      <c r="Y1748" s="1163">
        <v>197</v>
      </c>
      <c r="Z1748" s="1164"/>
      <c r="AA1748" s="1165"/>
      <c r="AB1748" s="1166"/>
      <c r="AC1748" s="587">
        <f t="shared" si="283"/>
        <v>0</v>
      </c>
      <c r="AE1748" s="1163">
        <v>197</v>
      </c>
      <c r="AF1748" s="1164"/>
      <c r="AG1748" s="1165"/>
      <c r="AH1748" s="1166"/>
      <c r="AI1748" s="587">
        <f t="shared" si="284"/>
        <v>0</v>
      </c>
      <c r="AK1748" s="1163">
        <v>197</v>
      </c>
      <c r="AL1748" s="1164"/>
      <c r="AM1748" s="1165"/>
      <c r="AN1748" s="1166"/>
      <c r="AO1748" s="587">
        <f t="shared" si="285"/>
        <v>0</v>
      </c>
      <c r="AQ1748" s="1163">
        <v>197</v>
      </c>
      <c r="AR1748" s="1164"/>
      <c r="AS1748" s="1165"/>
      <c r="AT1748" s="1166"/>
      <c r="AU1748" s="587">
        <f t="shared" si="286"/>
        <v>0</v>
      </c>
      <c r="AW1748" s="1163">
        <v>197</v>
      </c>
      <c r="AX1748" s="1164"/>
      <c r="AY1748" s="1165"/>
      <c r="AZ1748" s="1166"/>
      <c r="BA1748" s="587">
        <f t="shared" si="287"/>
        <v>0</v>
      </c>
    </row>
    <row r="1749" spans="1:53" s="17" customFormat="1" ht="16.75" hidden="1" customHeight="1" outlineLevel="2">
      <c r="A1749" s="1163">
        <v>198</v>
      </c>
      <c r="B1749" s="1164"/>
      <c r="C1749" s="1165"/>
      <c r="D1749" s="1166"/>
      <c r="E1749" s="587">
        <f t="shared" si="279"/>
        <v>0</v>
      </c>
      <c r="G1749" s="1163">
        <v>198</v>
      </c>
      <c r="H1749" s="1164"/>
      <c r="I1749" s="1165"/>
      <c r="J1749" s="1166"/>
      <c r="K1749" s="587">
        <f t="shared" si="280"/>
        <v>0</v>
      </c>
      <c r="M1749" s="1163">
        <v>198</v>
      </c>
      <c r="N1749" s="1164"/>
      <c r="O1749" s="1165"/>
      <c r="P1749" s="1166"/>
      <c r="Q1749" s="587">
        <f t="shared" si="281"/>
        <v>0</v>
      </c>
      <c r="S1749" s="1163">
        <v>198</v>
      </c>
      <c r="T1749" s="1164"/>
      <c r="U1749" s="1165"/>
      <c r="V1749" s="1166"/>
      <c r="W1749" s="587">
        <f t="shared" si="282"/>
        <v>0</v>
      </c>
      <c r="Y1749" s="1163">
        <v>198</v>
      </c>
      <c r="Z1749" s="1164"/>
      <c r="AA1749" s="1165"/>
      <c r="AB1749" s="1166"/>
      <c r="AC1749" s="587">
        <f t="shared" si="283"/>
        <v>0</v>
      </c>
      <c r="AE1749" s="1163">
        <v>198</v>
      </c>
      <c r="AF1749" s="1164"/>
      <c r="AG1749" s="1165"/>
      <c r="AH1749" s="1166"/>
      <c r="AI1749" s="587">
        <f t="shared" si="284"/>
        <v>0</v>
      </c>
      <c r="AK1749" s="1163">
        <v>198</v>
      </c>
      <c r="AL1749" s="1164"/>
      <c r="AM1749" s="1165"/>
      <c r="AN1749" s="1166"/>
      <c r="AO1749" s="587">
        <f t="shared" si="285"/>
        <v>0</v>
      </c>
      <c r="AQ1749" s="1163">
        <v>198</v>
      </c>
      <c r="AR1749" s="1164"/>
      <c r="AS1749" s="1165"/>
      <c r="AT1749" s="1166"/>
      <c r="AU1749" s="587">
        <f t="shared" si="286"/>
        <v>0</v>
      </c>
      <c r="AW1749" s="1163">
        <v>198</v>
      </c>
      <c r="AX1749" s="1164"/>
      <c r="AY1749" s="1165"/>
      <c r="AZ1749" s="1166"/>
      <c r="BA1749" s="587">
        <f t="shared" si="287"/>
        <v>0</v>
      </c>
    </row>
    <row r="1750" spans="1:53" s="17" customFormat="1" ht="16.75" hidden="1" customHeight="1" outlineLevel="2">
      <c r="A1750" s="1163">
        <v>199</v>
      </c>
      <c r="B1750" s="1164"/>
      <c r="C1750" s="1165"/>
      <c r="D1750" s="1166"/>
      <c r="E1750" s="587">
        <f t="shared" si="279"/>
        <v>0</v>
      </c>
      <c r="G1750" s="1163">
        <v>199</v>
      </c>
      <c r="H1750" s="1164"/>
      <c r="I1750" s="1165"/>
      <c r="J1750" s="1166"/>
      <c r="K1750" s="587">
        <f t="shared" si="280"/>
        <v>0</v>
      </c>
      <c r="M1750" s="1163">
        <v>199</v>
      </c>
      <c r="N1750" s="1164"/>
      <c r="O1750" s="1165"/>
      <c r="P1750" s="1166"/>
      <c r="Q1750" s="587">
        <f t="shared" si="281"/>
        <v>0</v>
      </c>
      <c r="S1750" s="1163">
        <v>199</v>
      </c>
      <c r="T1750" s="1164"/>
      <c r="U1750" s="1165"/>
      <c r="V1750" s="1166"/>
      <c r="W1750" s="587">
        <f t="shared" si="282"/>
        <v>0</v>
      </c>
      <c r="Y1750" s="1163">
        <v>199</v>
      </c>
      <c r="Z1750" s="1164"/>
      <c r="AA1750" s="1165"/>
      <c r="AB1750" s="1166"/>
      <c r="AC1750" s="587">
        <f t="shared" si="283"/>
        <v>0</v>
      </c>
      <c r="AE1750" s="1163">
        <v>199</v>
      </c>
      <c r="AF1750" s="1164"/>
      <c r="AG1750" s="1165"/>
      <c r="AH1750" s="1166"/>
      <c r="AI1750" s="587">
        <f t="shared" si="284"/>
        <v>0</v>
      </c>
      <c r="AK1750" s="1163">
        <v>199</v>
      </c>
      <c r="AL1750" s="1164"/>
      <c r="AM1750" s="1165"/>
      <c r="AN1750" s="1166"/>
      <c r="AO1750" s="587">
        <f t="shared" si="285"/>
        <v>0</v>
      </c>
      <c r="AQ1750" s="1163">
        <v>199</v>
      </c>
      <c r="AR1750" s="1164"/>
      <c r="AS1750" s="1165"/>
      <c r="AT1750" s="1166"/>
      <c r="AU1750" s="587">
        <f t="shared" si="286"/>
        <v>0</v>
      </c>
      <c r="AW1750" s="1163">
        <v>199</v>
      </c>
      <c r="AX1750" s="1164"/>
      <c r="AY1750" s="1165"/>
      <c r="AZ1750" s="1166"/>
      <c r="BA1750" s="587">
        <f t="shared" si="287"/>
        <v>0</v>
      </c>
    </row>
    <row r="1751" spans="1:53" s="17" customFormat="1" ht="16.75" hidden="1" customHeight="1" outlineLevel="2">
      <c r="A1751" s="1163">
        <v>200</v>
      </c>
      <c r="B1751" s="1164"/>
      <c r="C1751" s="1165"/>
      <c r="D1751" s="1166"/>
      <c r="E1751" s="587">
        <f t="shared" si="279"/>
        <v>0</v>
      </c>
      <c r="G1751" s="1163">
        <v>200</v>
      </c>
      <c r="H1751" s="1164"/>
      <c r="I1751" s="1165"/>
      <c r="J1751" s="1166"/>
      <c r="K1751" s="587">
        <f t="shared" si="280"/>
        <v>0</v>
      </c>
      <c r="M1751" s="1163">
        <v>200</v>
      </c>
      <c r="N1751" s="1164"/>
      <c r="O1751" s="1165"/>
      <c r="P1751" s="1166"/>
      <c r="Q1751" s="587">
        <f t="shared" si="281"/>
        <v>0</v>
      </c>
      <c r="S1751" s="1163">
        <v>200</v>
      </c>
      <c r="T1751" s="1164"/>
      <c r="U1751" s="1165"/>
      <c r="V1751" s="1166"/>
      <c r="W1751" s="587">
        <f t="shared" si="282"/>
        <v>0</v>
      </c>
      <c r="Y1751" s="1163">
        <v>200</v>
      </c>
      <c r="Z1751" s="1164"/>
      <c r="AA1751" s="1165"/>
      <c r="AB1751" s="1166"/>
      <c r="AC1751" s="587">
        <f t="shared" si="283"/>
        <v>0</v>
      </c>
      <c r="AE1751" s="1163">
        <v>200</v>
      </c>
      <c r="AF1751" s="1164"/>
      <c r="AG1751" s="1165"/>
      <c r="AH1751" s="1166"/>
      <c r="AI1751" s="587">
        <f t="shared" si="284"/>
        <v>0</v>
      </c>
      <c r="AK1751" s="1163">
        <v>200</v>
      </c>
      <c r="AL1751" s="1164"/>
      <c r="AM1751" s="1165"/>
      <c r="AN1751" s="1166"/>
      <c r="AO1751" s="587">
        <f t="shared" si="285"/>
        <v>0</v>
      </c>
      <c r="AQ1751" s="1163">
        <v>200</v>
      </c>
      <c r="AR1751" s="1164"/>
      <c r="AS1751" s="1165"/>
      <c r="AT1751" s="1166"/>
      <c r="AU1751" s="587">
        <f t="shared" si="286"/>
        <v>0</v>
      </c>
      <c r="AW1751" s="1163">
        <v>200</v>
      </c>
      <c r="AX1751" s="1164"/>
      <c r="AY1751" s="1165"/>
      <c r="AZ1751" s="1166"/>
      <c r="BA1751" s="587">
        <f t="shared" si="287"/>
        <v>0</v>
      </c>
    </row>
    <row r="1752" spans="1:53" s="17" customFormat="1" ht="16.75" hidden="1" customHeight="1" outlineLevel="2">
      <c r="A1752" s="1163">
        <v>201</v>
      </c>
      <c r="B1752" s="1164"/>
      <c r="C1752" s="1165"/>
      <c r="D1752" s="1166"/>
      <c r="E1752" s="587">
        <f t="shared" si="279"/>
        <v>0</v>
      </c>
      <c r="G1752" s="1163">
        <v>201</v>
      </c>
      <c r="H1752" s="1164"/>
      <c r="I1752" s="1165"/>
      <c r="J1752" s="1166"/>
      <c r="K1752" s="587">
        <f t="shared" si="280"/>
        <v>0</v>
      </c>
      <c r="M1752" s="1163">
        <v>201</v>
      </c>
      <c r="N1752" s="1164"/>
      <c r="O1752" s="1165"/>
      <c r="P1752" s="1166"/>
      <c r="Q1752" s="587">
        <f t="shared" si="281"/>
        <v>0</v>
      </c>
      <c r="S1752" s="1163">
        <v>201</v>
      </c>
      <c r="T1752" s="1164"/>
      <c r="U1752" s="1165"/>
      <c r="V1752" s="1166"/>
      <c r="W1752" s="587">
        <f t="shared" si="282"/>
        <v>0</v>
      </c>
      <c r="Y1752" s="1163">
        <v>201</v>
      </c>
      <c r="Z1752" s="1164"/>
      <c r="AA1752" s="1165"/>
      <c r="AB1752" s="1166"/>
      <c r="AC1752" s="587">
        <f t="shared" si="283"/>
        <v>0</v>
      </c>
      <c r="AE1752" s="1163">
        <v>201</v>
      </c>
      <c r="AF1752" s="1164"/>
      <c r="AG1752" s="1165"/>
      <c r="AH1752" s="1166"/>
      <c r="AI1752" s="587">
        <f t="shared" si="284"/>
        <v>0</v>
      </c>
      <c r="AK1752" s="1163">
        <v>201</v>
      </c>
      <c r="AL1752" s="1164"/>
      <c r="AM1752" s="1165"/>
      <c r="AN1752" s="1166"/>
      <c r="AO1752" s="587">
        <f t="shared" si="285"/>
        <v>0</v>
      </c>
      <c r="AQ1752" s="1163">
        <v>201</v>
      </c>
      <c r="AR1752" s="1164"/>
      <c r="AS1752" s="1165"/>
      <c r="AT1752" s="1166"/>
      <c r="AU1752" s="587">
        <f t="shared" si="286"/>
        <v>0</v>
      </c>
      <c r="AW1752" s="1163">
        <v>201</v>
      </c>
      <c r="AX1752" s="1164"/>
      <c r="AY1752" s="1165"/>
      <c r="AZ1752" s="1166"/>
      <c r="BA1752" s="587">
        <f t="shared" si="287"/>
        <v>0</v>
      </c>
    </row>
    <row r="1753" spans="1:53" s="17" customFormat="1" ht="16.75" hidden="1" customHeight="1" outlineLevel="2">
      <c r="A1753" s="1163">
        <v>202</v>
      </c>
      <c r="B1753" s="1164"/>
      <c r="C1753" s="1165"/>
      <c r="D1753" s="1166"/>
      <c r="E1753" s="587">
        <f t="shared" si="279"/>
        <v>0</v>
      </c>
      <c r="G1753" s="1163">
        <v>202</v>
      </c>
      <c r="H1753" s="1164"/>
      <c r="I1753" s="1165"/>
      <c r="J1753" s="1166"/>
      <c r="K1753" s="587">
        <f t="shared" si="280"/>
        <v>0</v>
      </c>
      <c r="M1753" s="1163">
        <v>202</v>
      </c>
      <c r="N1753" s="1164"/>
      <c r="O1753" s="1165"/>
      <c r="P1753" s="1166"/>
      <c r="Q1753" s="587">
        <f t="shared" si="281"/>
        <v>0</v>
      </c>
      <c r="S1753" s="1163">
        <v>202</v>
      </c>
      <c r="T1753" s="1164"/>
      <c r="U1753" s="1165"/>
      <c r="V1753" s="1166"/>
      <c r="W1753" s="587">
        <f t="shared" si="282"/>
        <v>0</v>
      </c>
      <c r="Y1753" s="1163">
        <v>202</v>
      </c>
      <c r="Z1753" s="1164"/>
      <c r="AA1753" s="1165"/>
      <c r="AB1753" s="1166"/>
      <c r="AC1753" s="587">
        <f t="shared" si="283"/>
        <v>0</v>
      </c>
      <c r="AE1753" s="1163">
        <v>202</v>
      </c>
      <c r="AF1753" s="1164"/>
      <c r="AG1753" s="1165"/>
      <c r="AH1753" s="1166"/>
      <c r="AI1753" s="587">
        <f t="shared" si="284"/>
        <v>0</v>
      </c>
      <c r="AK1753" s="1163">
        <v>202</v>
      </c>
      <c r="AL1753" s="1164"/>
      <c r="AM1753" s="1165"/>
      <c r="AN1753" s="1166"/>
      <c r="AO1753" s="587">
        <f t="shared" si="285"/>
        <v>0</v>
      </c>
      <c r="AQ1753" s="1163">
        <v>202</v>
      </c>
      <c r="AR1753" s="1164"/>
      <c r="AS1753" s="1165"/>
      <c r="AT1753" s="1166"/>
      <c r="AU1753" s="587">
        <f t="shared" si="286"/>
        <v>0</v>
      </c>
      <c r="AW1753" s="1163">
        <v>202</v>
      </c>
      <c r="AX1753" s="1164"/>
      <c r="AY1753" s="1165"/>
      <c r="AZ1753" s="1166"/>
      <c r="BA1753" s="587">
        <f t="shared" si="287"/>
        <v>0</v>
      </c>
    </row>
    <row r="1754" spans="1:53" s="17" customFormat="1" ht="16.75" hidden="1" customHeight="1" outlineLevel="2">
      <c r="A1754" s="1163">
        <v>203</v>
      </c>
      <c r="B1754" s="1164"/>
      <c r="C1754" s="1165"/>
      <c r="D1754" s="1166"/>
      <c r="E1754" s="587">
        <f t="shared" si="279"/>
        <v>0</v>
      </c>
      <c r="G1754" s="1163">
        <v>203</v>
      </c>
      <c r="H1754" s="1164"/>
      <c r="I1754" s="1165"/>
      <c r="J1754" s="1166"/>
      <c r="K1754" s="587">
        <f t="shared" si="280"/>
        <v>0</v>
      </c>
      <c r="M1754" s="1163">
        <v>203</v>
      </c>
      <c r="N1754" s="1164"/>
      <c r="O1754" s="1165"/>
      <c r="P1754" s="1166"/>
      <c r="Q1754" s="587">
        <f t="shared" si="281"/>
        <v>0</v>
      </c>
      <c r="S1754" s="1163">
        <v>203</v>
      </c>
      <c r="T1754" s="1164"/>
      <c r="U1754" s="1165"/>
      <c r="V1754" s="1166"/>
      <c r="W1754" s="587">
        <f t="shared" si="282"/>
        <v>0</v>
      </c>
      <c r="Y1754" s="1163">
        <v>203</v>
      </c>
      <c r="Z1754" s="1164"/>
      <c r="AA1754" s="1165"/>
      <c r="AB1754" s="1166"/>
      <c r="AC1754" s="587">
        <f t="shared" si="283"/>
        <v>0</v>
      </c>
      <c r="AE1754" s="1163">
        <v>203</v>
      </c>
      <c r="AF1754" s="1164"/>
      <c r="AG1754" s="1165"/>
      <c r="AH1754" s="1166"/>
      <c r="AI1754" s="587">
        <f t="shared" si="284"/>
        <v>0</v>
      </c>
      <c r="AK1754" s="1163">
        <v>203</v>
      </c>
      <c r="AL1754" s="1164"/>
      <c r="AM1754" s="1165"/>
      <c r="AN1754" s="1166"/>
      <c r="AO1754" s="587">
        <f t="shared" si="285"/>
        <v>0</v>
      </c>
      <c r="AQ1754" s="1163">
        <v>203</v>
      </c>
      <c r="AR1754" s="1164"/>
      <c r="AS1754" s="1165"/>
      <c r="AT1754" s="1166"/>
      <c r="AU1754" s="587">
        <f t="shared" si="286"/>
        <v>0</v>
      </c>
      <c r="AW1754" s="1163">
        <v>203</v>
      </c>
      <c r="AX1754" s="1164"/>
      <c r="AY1754" s="1165"/>
      <c r="AZ1754" s="1166"/>
      <c r="BA1754" s="587">
        <f t="shared" si="287"/>
        <v>0</v>
      </c>
    </row>
    <row r="1755" spans="1:53" s="17" customFormat="1" ht="16.75" hidden="1" customHeight="1" outlineLevel="2">
      <c r="A1755" s="1163">
        <v>204</v>
      </c>
      <c r="B1755" s="1164"/>
      <c r="C1755" s="1165"/>
      <c r="D1755" s="1166"/>
      <c r="E1755" s="587">
        <f t="shared" si="279"/>
        <v>0</v>
      </c>
      <c r="G1755" s="1163">
        <v>204</v>
      </c>
      <c r="H1755" s="1164"/>
      <c r="I1755" s="1165"/>
      <c r="J1755" s="1166"/>
      <c r="K1755" s="587">
        <f t="shared" si="280"/>
        <v>0</v>
      </c>
      <c r="M1755" s="1163">
        <v>204</v>
      </c>
      <c r="N1755" s="1164"/>
      <c r="O1755" s="1165"/>
      <c r="P1755" s="1166"/>
      <c r="Q1755" s="587">
        <f t="shared" si="281"/>
        <v>0</v>
      </c>
      <c r="S1755" s="1163">
        <v>204</v>
      </c>
      <c r="T1755" s="1164"/>
      <c r="U1755" s="1165"/>
      <c r="V1755" s="1166"/>
      <c r="W1755" s="587">
        <f t="shared" si="282"/>
        <v>0</v>
      </c>
      <c r="Y1755" s="1163">
        <v>204</v>
      </c>
      <c r="Z1755" s="1164"/>
      <c r="AA1755" s="1165"/>
      <c r="AB1755" s="1166"/>
      <c r="AC1755" s="587">
        <f t="shared" si="283"/>
        <v>0</v>
      </c>
      <c r="AE1755" s="1163">
        <v>204</v>
      </c>
      <c r="AF1755" s="1164"/>
      <c r="AG1755" s="1165"/>
      <c r="AH1755" s="1166"/>
      <c r="AI1755" s="587">
        <f t="shared" si="284"/>
        <v>0</v>
      </c>
      <c r="AK1755" s="1163">
        <v>204</v>
      </c>
      <c r="AL1755" s="1164"/>
      <c r="AM1755" s="1165"/>
      <c r="AN1755" s="1166"/>
      <c r="AO1755" s="587">
        <f t="shared" si="285"/>
        <v>0</v>
      </c>
      <c r="AQ1755" s="1163">
        <v>204</v>
      </c>
      <c r="AR1755" s="1164"/>
      <c r="AS1755" s="1165"/>
      <c r="AT1755" s="1166"/>
      <c r="AU1755" s="587">
        <f t="shared" si="286"/>
        <v>0</v>
      </c>
      <c r="AW1755" s="1163">
        <v>204</v>
      </c>
      <c r="AX1755" s="1164"/>
      <c r="AY1755" s="1165"/>
      <c r="AZ1755" s="1166"/>
      <c r="BA1755" s="587">
        <f t="shared" si="287"/>
        <v>0</v>
      </c>
    </row>
    <row r="1756" spans="1:53" s="17" customFormat="1" ht="16.75" hidden="1" customHeight="1" outlineLevel="2">
      <c r="A1756" s="1163">
        <v>205</v>
      </c>
      <c r="B1756" s="1164"/>
      <c r="C1756" s="1165"/>
      <c r="D1756" s="1166"/>
      <c r="E1756" s="587">
        <f t="shared" si="279"/>
        <v>0</v>
      </c>
      <c r="G1756" s="1163">
        <v>205</v>
      </c>
      <c r="H1756" s="1164"/>
      <c r="I1756" s="1165"/>
      <c r="J1756" s="1166"/>
      <c r="K1756" s="587">
        <f t="shared" si="280"/>
        <v>0</v>
      </c>
      <c r="M1756" s="1163">
        <v>205</v>
      </c>
      <c r="N1756" s="1164"/>
      <c r="O1756" s="1165"/>
      <c r="P1756" s="1166"/>
      <c r="Q1756" s="587">
        <f t="shared" si="281"/>
        <v>0</v>
      </c>
      <c r="S1756" s="1163">
        <v>205</v>
      </c>
      <c r="T1756" s="1164"/>
      <c r="U1756" s="1165"/>
      <c r="V1756" s="1166"/>
      <c r="W1756" s="587">
        <f t="shared" si="282"/>
        <v>0</v>
      </c>
      <c r="Y1756" s="1163">
        <v>205</v>
      </c>
      <c r="Z1756" s="1164"/>
      <c r="AA1756" s="1165"/>
      <c r="AB1756" s="1166"/>
      <c r="AC1756" s="587">
        <f t="shared" si="283"/>
        <v>0</v>
      </c>
      <c r="AE1756" s="1163">
        <v>205</v>
      </c>
      <c r="AF1756" s="1164"/>
      <c r="AG1756" s="1165"/>
      <c r="AH1756" s="1166"/>
      <c r="AI1756" s="587">
        <f t="shared" si="284"/>
        <v>0</v>
      </c>
      <c r="AK1756" s="1163">
        <v>205</v>
      </c>
      <c r="AL1756" s="1164"/>
      <c r="AM1756" s="1165"/>
      <c r="AN1756" s="1166"/>
      <c r="AO1756" s="587">
        <f t="shared" si="285"/>
        <v>0</v>
      </c>
      <c r="AQ1756" s="1163">
        <v>205</v>
      </c>
      <c r="AR1756" s="1164"/>
      <c r="AS1756" s="1165"/>
      <c r="AT1756" s="1166"/>
      <c r="AU1756" s="587">
        <f t="shared" si="286"/>
        <v>0</v>
      </c>
      <c r="AW1756" s="1163">
        <v>205</v>
      </c>
      <c r="AX1756" s="1164"/>
      <c r="AY1756" s="1165"/>
      <c r="AZ1756" s="1166"/>
      <c r="BA1756" s="587">
        <f t="shared" si="287"/>
        <v>0</v>
      </c>
    </row>
    <row r="1757" spans="1:53" s="17" customFormat="1" ht="16.75" hidden="1" customHeight="1" outlineLevel="2">
      <c r="A1757" s="1163">
        <v>206</v>
      </c>
      <c r="B1757" s="1164"/>
      <c r="C1757" s="1165"/>
      <c r="D1757" s="1166"/>
      <c r="E1757" s="587">
        <f t="shared" si="279"/>
        <v>0</v>
      </c>
      <c r="G1757" s="1163">
        <v>206</v>
      </c>
      <c r="H1757" s="1164"/>
      <c r="I1757" s="1165"/>
      <c r="J1757" s="1166"/>
      <c r="K1757" s="587">
        <f t="shared" si="280"/>
        <v>0</v>
      </c>
      <c r="M1757" s="1163">
        <v>206</v>
      </c>
      <c r="N1757" s="1164"/>
      <c r="O1757" s="1165"/>
      <c r="P1757" s="1166"/>
      <c r="Q1757" s="587">
        <f t="shared" si="281"/>
        <v>0</v>
      </c>
      <c r="S1757" s="1163">
        <v>206</v>
      </c>
      <c r="T1757" s="1164"/>
      <c r="U1757" s="1165"/>
      <c r="V1757" s="1166"/>
      <c r="W1757" s="587">
        <f t="shared" si="282"/>
        <v>0</v>
      </c>
      <c r="Y1757" s="1163">
        <v>206</v>
      </c>
      <c r="Z1757" s="1164"/>
      <c r="AA1757" s="1165"/>
      <c r="AB1757" s="1166"/>
      <c r="AC1757" s="587">
        <f t="shared" si="283"/>
        <v>0</v>
      </c>
      <c r="AE1757" s="1163">
        <v>206</v>
      </c>
      <c r="AF1757" s="1164"/>
      <c r="AG1757" s="1165"/>
      <c r="AH1757" s="1166"/>
      <c r="AI1757" s="587">
        <f t="shared" si="284"/>
        <v>0</v>
      </c>
      <c r="AK1757" s="1163">
        <v>206</v>
      </c>
      <c r="AL1757" s="1164"/>
      <c r="AM1757" s="1165"/>
      <c r="AN1757" s="1166"/>
      <c r="AO1757" s="587">
        <f t="shared" si="285"/>
        <v>0</v>
      </c>
      <c r="AQ1757" s="1163">
        <v>206</v>
      </c>
      <c r="AR1757" s="1164"/>
      <c r="AS1757" s="1165"/>
      <c r="AT1757" s="1166"/>
      <c r="AU1757" s="587">
        <f t="shared" si="286"/>
        <v>0</v>
      </c>
      <c r="AW1757" s="1163">
        <v>206</v>
      </c>
      <c r="AX1757" s="1164"/>
      <c r="AY1757" s="1165"/>
      <c r="AZ1757" s="1166"/>
      <c r="BA1757" s="587">
        <f t="shared" si="287"/>
        <v>0</v>
      </c>
    </row>
    <row r="1758" spans="1:53" s="17" customFormat="1" ht="16.75" hidden="1" customHeight="1" outlineLevel="2">
      <c r="A1758" s="1163">
        <v>207</v>
      </c>
      <c r="B1758" s="1164"/>
      <c r="C1758" s="1165"/>
      <c r="D1758" s="1166"/>
      <c r="E1758" s="587">
        <f t="shared" si="279"/>
        <v>0</v>
      </c>
      <c r="G1758" s="1163">
        <v>207</v>
      </c>
      <c r="H1758" s="1164"/>
      <c r="I1758" s="1165"/>
      <c r="J1758" s="1166"/>
      <c r="K1758" s="587">
        <f t="shared" si="280"/>
        <v>0</v>
      </c>
      <c r="M1758" s="1163">
        <v>207</v>
      </c>
      <c r="N1758" s="1164"/>
      <c r="O1758" s="1165"/>
      <c r="P1758" s="1166"/>
      <c r="Q1758" s="587">
        <f t="shared" si="281"/>
        <v>0</v>
      </c>
      <c r="S1758" s="1163">
        <v>207</v>
      </c>
      <c r="T1758" s="1164"/>
      <c r="U1758" s="1165"/>
      <c r="V1758" s="1166"/>
      <c r="W1758" s="587">
        <f t="shared" si="282"/>
        <v>0</v>
      </c>
      <c r="Y1758" s="1163">
        <v>207</v>
      </c>
      <c r="Z1758" s="1164"/>
      <c r="AA1758" s="1165"/>
      <c r="AB1758" s="1166"/>
      <c r="AC1758" s="587">
        <f t="shared" si="283"/>
        <v>0</v>
      </c>
      <c r="AE1758" s="1163">
        <v>207</v>
      </c>
      <c r="AF1758" s="1164"/>
      <c r="AG1758" s="1165"/>
      <c r="AH1758" s="1166"/>
      <c r="AI1758" s="587">
        <f t="shared" si="284"/>
        <v>0</v>
      </c>
      <c r="AK1758" s="1163">
        <v>207</v>
      </c>
      <c r="AL1758" s="1164"/>
      <c r="AM1758" s="1165"/>
      <c r="AN1758" s="1166"/>
      <c r="AO1758" s="587">
        <f t="shared" si="285"/>
        <v>0</v>
      </c>
      <c r="AQ1758" s="1163">
        <v>207</v>
      </c>
      <c r="AR1758" s="1164"/>
      <c r="AS1758" s="1165"/>
      <c r="AT1758" s="1166"/>
      <c r="AU1758" s="587">
        <f t="shared" si="286"/>
        <v>0</v>
      </c>
      <c r="AW1758" s="1163">
        <v>207</v>
      </c>
      <c r="AX1758" s="1164"/>
      <c r="AY1758" s="1165"/>
      <c r="AZ1758" s="1166"/>
      <c r="BA1758" s="587">
        <f t="shared" si="287"/>
        <v>0</v>
      </c>
    </row>
    <row r="1759" spans="1:53" s="17" customFormat="1" ht="16.75" hidden="1" customHeight="1" outlineLevel="2">
      <c r="A1759" s="1163">
        <v>208</v>
      </c>
      <c r="B1759" s="1164"/>
      <c r="C1759" s="1165"/>
      <c r="D1759" s="1166"/>
      <c r="E1759" s="587">
        <f t="shared" si="279"/>
        <v>0</v>
      </c>
      <c r="G1759" s="1163">
        <v>208</v>
      </c>
      <c r="H1759" s="1164"/>
      <c r="I1759" s="1165"/>
      <c r="J1759" s="1166"/>
      <c r="K1759" s="587">
        <f t="shared" si="280"/>
        <v>0</v>
      </c>
      <c r="M1759" s="1163">
        <v>208</v>
      </c>
      <c r="N1759" s="1164"/>
      <c r="O1759" s="1165"/>
      <c r="P1759" s="1166"/>
      <c r="Q1759" s="587">
        <f t="shared" si="281"/>
        <v>0</v>
      </c>
      <c r="S1759" s="1163">
        <v>208</v>
      </c>
      <c r="T1759" s="1164"/>
      <c r="U1759" s="1165"/>
      <c r="V1759" s="1166"/>
      <c r="W1759" s="587">
        <f t="shared" si="282"/>
        <v>0</v>
      </c>
      <c r="Y1759" s="1163">
        <v>208</v>
      </c>
      <c r="Z1759" s="1164"/>
      <c r="AA1759" s="1165"/>
      <c r="AB1759" s="1166"/>
      <c r="AC1759" s="587">
        <f t="shared" si="283"/>
        <v>0</v>
      </c>
      <c r="AE1759" s="1163">
        <v>208</v>
      </c>
      <c r="AF1759" s="1164"/>
      <c r="AG1759" s="1165"/>
      <c r="AH1759" s="1166"/>
      <c r="AI1759" s="587">
        <f t="shared" si="284"/>
        <v>0</v>
      </c>
      <c r="AK1759" s="1163">
        <v>208</v>
      </c>
      <c r="AL1759" s="1164"/>
      <c r="AM1759" s="1165"/>
      <c r="AN1759" s="1166"/>
      <c r="AO1759" s="587">
        <f t="shared" si="285"/>
        <v>0</v>
      </c>
      <c r="AQ1759" s="1163">
        <v>208</v>
      </c>
      <c r="AR1759" s="1164"/>
      <c r="AS1759" s="1165"/>
      <c r="AT1759" s="1166"/>
      <c r="AU1759" s="587">
        <f t="shared" si="286"/>
        <v>0</v>
      </c>
      <c r="AW1759" s="1163">
        <v>208</v>
      </c>
      <c r="AX1759" s="1164"/>
      <c r="AY1759" s="1165"/>
      <c r="AZ1759" s="1166"/>
      <c r="BA1759" s="587">
        <f t="shared" si="287"/>
        <v>0</v>
      </c>
    </row>
    <row r="1760" spans="1:53" s="17" customFormat="1" ht="16.75" hidden="1" customHeight="1" outlineLevel="2">
      <c r="A1760" s="1163">
        <v>209</v>
      </c>
      <c r="B1760" s="1164"/>
      <c r="C1760" s="1165"/>
      <c r="D1760" s="1166"/>
      <c r="E1760" s="587">
        <f t="shared" si="279"/>
        <v>0</v>
      </c>
      <c r="G1760" s="1163">
        <v>209</v>
      </c>
      <c r="H1760" s="1164"/>
      <c r="I1760" s="1165"/>
      <c r="J1760" s="1166"/>
      <c r="K1760" s="587">
        <f t="shared" si="280"/>
        <v>0</v>
      </c>
      <c r="M1760" s="1163">
        <v>209</v>
      </c>
      <c r="N1760" s="1164"/>
      <c r="O1760" s="1165"/>
      <c r="P1760" s="1166"/>
      <c r="Q1760" s="587">
        <f t="shared" si="281"/>
        <v>0</v>
      </c>
      <c r="S1760" s="1163">
        <v>209</v>
      </c>
      <c r="T1760" s="1164"/>
      <c r="U1760" s="1165"/>
      <c r="V1760" s="1166"/>
      <c r="W1760" s="587">
        <f t="shared" si="282"/>
        <v>0</v>
      </c>
      <c r="Y1760" s="1163">
        <v>209</v>
      </c>
      <c r="Z1760" s="1164"/>
      <c r="AA1760" s="1165"/>
      <c r="AB1760" s="1166"/>
      <c r="AC1760" s="587">
        <f t="shared" si="283"/>
        <v>0</v>
      </c>
      <c r="AE1760" s="1163">
        <v>209</v>
      </c>
      <c r="AF1760" s="1164"/>
      <c r="AG1760" s="1165"/>
      <c r="AH1760" s="1166"/>
      <c r="AI1760" s="587">
        <f t="shared" si="284"/>
        <v>0</v>
      </c>
      <c r="AK1760" s="1163">
        <v>209</v>
      </c>
      <c r="AL1760" s="1164"/>
      <c r="AM1760" s="1165"/>
      <c r="AN1760" s="1166"/>
      <c r="AO1760" s="587">
        <f t="shared" si="285"/>
        <v>0</v>
      </c>
      <c r="AQ1760" s="1163">
        <v>209</v>
      </c>
      <c r="AR1760" s="1164"/>
      <c r="AS1760" s="1165"/>
      <c r="AT1760" s="1166"/>
      <c r="AU1760" s="587">
        <f t="shared" si="286"/>
        <v>0</v>
      </c>
      <c r="AW1760" s="1163">
        <v>209</v>
      </c>
      <c r="AX1760" s="1164"/>
      <c r="AY1760" s="1165"/>
      <c r="AZ1760" s="1166"/>
      <c r="BA1760" s="587">
        <f t="shared" si="287"/>
        <v>0</v>
      </c>
    </row>
    <row r="1761" spans="1:53" s="17" customFormat="1" ht="16.75" hidden="1" customHeight="1" outlineLevel="2">
      <c r="A1761" s="1163">
        <v>210</v>
      </c>
      <c r="B1761" s="1164"/>
      <c r="C1761" s="1165"/>
      <c r="D1761" s="1166"/>
      <c r="E1761" s="587">
        <f t="shared" si="279"/>
        <v>0</v>
      </c>
      <c r="G1761" s="1163">
        <v>210</v>
      </c>
      <c r="H1761" s="1164"/>
      <c r="I1761" s="1165"/>
      <c r="J1761" s="1166"/>
      <c r="K1761" s="587">
        <f t="shared" si="280"/>
        <v>0</v>
      </c>
      <c r="M1761" s="1163">
        <v>210</v>
      </c>
      <c r="N1761" s="1164"/>
      <c r="O1761" s="1165"/>
      <c r="P1761" s="1166"/>
      <c r="Q1761" s="587">
        <f t="shared" si="281"/>
        <v>0</v>
      </c>
      <c r="S1761" s="1163">
        <v>210</v>
      </c>
      <c r="T1761" s="1164"/>
      <c r="U1761" s="1165"/>
      <c r="V1761" s="1166"/>
      <c r="W1761" s="587">
        <f t="shared" si="282"/>
        <v>0</v>
      </c>
      <c r="Y1761" s="1163">
        <v>210</v>
      </c>
      <c r="Z1761" s="1164"/>
      <c r="AA1761" s="1165"/>
      <c r="AB1761" s="1166"/>
      <c r="AC1761" s="587">
        <f t="shared" si="283"/>
        <v>0</v>
      </c>
      <c r="AE1761" s="1163">
        <v>210</v>
      </c>
      <c r="AF1761" s="1164"/>
      <c r="AG1761" s="1165"/>
      <c r="AH1761" s="1166"/>
      <c r="AI1761" s="587">
        <f t="shared" si="284"/>
        <v>0</v>
      </c>
      <c r="AK1761" s="1163">
        <v>210</v>
      </c>
      <c r="AL1761" s="1164"/>
      <c r="AM1761" s="1165"/>
      <c r="AN1761" s="1166"/>
      <c r="AO1761" s="587">
        <f t="shared" si="285"/>
        <v>0</v>
      </c>
      <c r="AQ1761" s="1163">
        <v>210</v>
      </c>
      <c r="AR1761" s="1164"/>
      <c r="AS1761" s="1165"/>
      <c r="AT1761" s="1166"/>
      <c r="AU1761" s="587">
        <f t="shared" si="286"/>
        <v>0</v>
      </c>
      <c r="AW1761" s="1163">
        <v>210</v>
      </c>
      <c r="AX1761" s="1164"/>
      <c r="AY1761" s="1165"/>
      <c r="AZ1761" s="1166"/>
      <c r="BA1761" s="587">
        <f t="shared" si="287"/>
        <v>0</v>
      </c>
    </row>
    <row r="1762" spans="1:53" s="17" customFormat="1" ht="16.75" hidden="1" customHeight="1" outlineLevel="2">
      <c r="A1762" s="1163">
        <v>211</v>
      </c>
      <c r="B1762" s="1164"/>
      <c r="C1762" s="1165"/>
      <c r="D1762" s="1166"/>
      <c r="E1762" s="587">
        <f t="shared" si="279"/>
        <v>0</v>
      </c>
      <c r="G1762" s="1163">
        <v>211</v>
      </c>
      <c r="H1762" s="1164"/>
      <c r="I1762" s="1165"/>
      <c r="J1762" s="1166"/>
      <c r="K1762" s="587">
        <f t="shared" si="280"/>
        <v>0</v>
      </c>
      <c r="M1762" s="1163">
        <v>211</v>
      </c>
      <c r="N1762" s="1164"/>
      <c r="O1762" s="1165"/>
      <c r="P1762" s="1166"/>
      <c r="Q1762" s="587">
        <f t="shared" si="281"/>
        <v>0</v>
      </c>
      <c r="S1762" s="1163">
        <v>211</v>
      </c>
      <c r="T1762" s="1164"/>
      <c r="U1762" s="1165"/>
      <c r="V1762" s="1166"/>
      <c r="W1762" s="587">
        <f t="shared" si="282"/>
        <v>0</v>
      </c>
      <c r="Y1762" s="1163">
        <v>211</v>
      </c>
      <c r="Z1762" s="1164"/>
      <c r="AA1762" s="1165"/>
      <c r="AB1762" s="1166"/>
      <c r="AC1762" s="587">
        <f t="shared" si="283"/>
        <v>0</v>
      </c>
      <c r="AE1762" s="1163">
        <v>211</v>
      </c>
      <c r="AF1762" s="1164"/>
      <c r="AG1762" s="1165"/>
      <c r="AH1762" s="1166"/>
      <c r="AI1762" s="587">
        <f t="shared" si="284"/>
        <v>0</v>
      </c>
      <c r="AK1762" s="1163">
        <v>211</v>
      </c>
      <c r="AL1762" s="1164"/>
      <c r="AM1762" s="1165"/>
      <c r="AN1762" s="1166"/>
      <c r="AO1762" s="587">
        <f t="shared" si="285"/>
        <v>0</v>
      </c>
      <c r="AQ1762" s="1163">
        <v>211</v>
      </c>
      <c r="AR1762" s="1164"/>
      <c r="AS1762" s="1165"/>
      <c r="AT1762" s="1166"/>
      <c r="AU1762" s="587">
        <f t="shared" si="286"/>
        <v>0</v>
      </c>
      <c r="AW1762" s="1163">
        <v>211</v>
      </c>
      <c r="AX1762" s="1164"/>
      <c r="AY1762" s="1165"/>
      <c r="AZ1762" s="1166"/>
      <c r="BA1762" s="587">
        <f t="shared" si="287"/>
        <v>0</v>
      </c>
    </row>
    <row r="1763" spans="1:53" s="17" customFormat="1" ht="16.75" hidden="1" customHeight="1" outlineLevel="2">
      <c r="A1763" s="1163">
        <v>212</v>
      </c>
      <c r="B1763" s="1164"/>
      <c r="C1763" s="1165"/>
      <c r="D1763" s="1166"/>
      <c r="E1763" s="587">
        <f t="shared" si="279"/>
        <v>0</v>
      </c>
      <c r="G1763" s="1163">
        <v>212</v>
      </c>
      <c r="H1763" s="1164"/>
      <c r="I1763" s="1165"/>
      <c r="J1763" s="1166"/>
      <c r="K1763" s="587">
        <f t="shared" si="280"/>
        <v>0</v>
      </c>
      <c r="M1763" s="1163">
        <v>212</v>
      </c>
      <c r="N1763" s="1164"/>
      <c r="O1763" s="1165"/>
      <c r="P1763" s="1166"/>
      <c r="Q1763" s="587">
        <f t="shared" si="281"/>
        <v>0</v>
      </c>
      <c r="S1763" s="1163">
        <v>212</v>
      </c>
      <c r="T1763" s="1164"/>
      <c r="U1763" s="1165"/>
      <c r="V1763" s="1166"/>
      <c r="W1763" s="587">
        <f t="shared" si="282"/>
        <v>0</v>
      </c>
      <c r="Y1763" s="1163">
        <v>212</v>
      </c>
      <c r="Z1763" s="1164"/>
      <c r="AA1763" s="1165"/>
      <c r="AB1763" s="1166"/>
      <c r="AC1763" s="587">
        <f t="shared" si="283"/>
        <v>0</v>
      </c>
      <c r="AE1763" s="1163">
        <v>212</v>
      </c>
      <c r="AF1763" s="1164"/>
      <c r="AG1763" s="1165"/>
      <c r="AH1763" s="1166"/>
      <c r="AI1763" s="587">
        <f t="shared" si="284"/>
        <v>0</v>
      </c>
      <c r="AK1763" s="1163">
        <v>212</v>
      </c>
      <c r="AL1763" s="1164"/>
      <c r="AM1763" s="1165"/>
      <c r="AN1763" s="1166"/>
      <c r="AO1763" s="587">
        <f t="shared" si="285"/>
        <v>0</v>
      </c>
      <c r="AQ1763" s="1163">
        <v>212</v>
      </c>
      <c r="AR1763" s="1164"/>
      <c r="AS1763" s="1165"/>
      <c r="AT1763" s="1166"/>
      <c r="AU1763" s="587">
        <f t="shared" si="286"/>
        <v>0</v>
      </c>
      <c r="AW1763" s="1163">
        <v>212</v>
      </c>
      <c r="AX1763" s="1164"/>
      <c r="AY1763" s="1165"/>
      <c r="AZ1763" s="1166"/>
      <c r="BA1763" s="587">
        <f t="shared" si="287"/>
        <v>0</v>
      </c>
    </row>
    <row r="1764" spans="1:53" s="17" customFormat="1" ht="16.75" hidden="1" customHeight="1" outlineLevel="2">
      <c r="A1764" s="1163">
        <v>213</v>
      </c>
      <c r="B1764" s="1164"/>
      <c r="C1764" s="1165"/>
      <c r="D1764" s="1166"/>
      <c r="E1764" s="587">
        <f t="shared" si="279"/>
        <v>0</v>
      </c>
      <c r="G1764" s="1163">
        <v>213</v>
      </c>
      <c r="H1764" s="1164"/>
      <c r="I1764" s="1165"/>
      <c r="J1764" s="1166"/>
      <c r="K1764" s="587">
        <f t="shared" si="280"/>
        <v>0</v>
      </c>
      <c r="M1764" s="1163">
        <v>213</v>
      </c>
      <c r="N1764" s="1164"/>
      <c r="O1764" s="1165"/>
      <c r="P1764" s="1166"/>
      <c r="Q1764" s="587">
        <f t="shared" si="281"/>
        <v>0</v>
      </c>
      <c r="S1764" s="1163">
        <v>213</v>
      </c>
      <c r="T1764" s="1164"/>
      <c r="U1764" s="1165"/>
      <c r="V1764" s="1166"/>
      <c r="W1764" s="587">
        <f t="shared" si="282"/>
        <v>0</v>
      </c>
      <c r="Y1764" s="1163">
        <v>213</v>
      </c>
      <c r="Z1764" s="1164"/>
      <c r="AA1764" s="1165"/>
      <c r="AB1764" s="1166"/>
      <c r="AC1764" s="587">
        <f t="shared" si="283"/>
        <v>0</v>
      </c>
      <c r="AE1764" s="1163">
        <v>213</v>
      </c>
      <c r="AF1764" s="1164"/>
      <c r="AG1764" s="1165"/>
      <c r="AH1764" s="1166"/>
      <c r="AI1764" s="587">
        <f t="shared" si="284"/>
        <v>0</v>
      </c>
      <c r="AK1764" s="1163">
        <v>213</v>
      </c>
      <c r="AL1764" s="1164"/>
      <c r="AM1764" s="1165"/>
      <c r="AN1764" s="1166"/>
      <c r="AO1764" s="587">
        <f t="shared" si="285"/>
        <v>0</v>
      </c>
      <c r="AQ1764" s="1163">
        <v>213</v>
      </c>
      <c r="AR1764" s="1164"/>
      <c r="AS1764" s="1165"/>
      <c r="AT1764" s="1166"/>
      <c r="AU1764" s="587">
        <f t="shared" si="286"/>
        <v>0</v>
      </c>
      <c r="AW1764" s="1163">
        <v>213</v>
      </c>
      <c r="AX1764" s="1164"/>
      <c r="AY1764" s="1165"/>
      <c r="AZ1764" s="1166"/>
      <c r="BA1764" s="587">
        <f t="shared" si="287"/>
        <v>0</v>
      </c>
    </row>
    <row r="1765" spans="1:53" s="17" customFormat="1" ht="16.75" hidden="1" customHeight="1" outlineLevel="2">
      <c r="A1765" s="1163">
        <v>214</v>
      </c>
      <c r="B1765" s="1164"/>
      <c r="C1765" s="1165"/>
      <c r="D1765" s="1166"/>
      <c r="E1765" s="587">
        <f t="shared" si="279"/>
        <v>0</v>
      </c>
      <c r="G1765" s="1163">
        <v>214</v>
      </c>
      <c r="H1765" s="1164"/>
      <c r="I1765" s="1165"/>
      <c r="J1765" s="1166"/>
      <c r="K1765" s="587">
        <f t="shared" si="280"/>
        <v>0</v>
      </c>
      <c r="M1765" s="1163">
        <v>214</v>
      </c>
      <c r="N1765" s="1164"/>
      <c r="O1765" s="1165"/>
      <c r="P1765" s="1166"/>
      <c r="Q1765" s="587">
        <f t="shared" si="281"/>
        <v>0</v>
      </c>
      <c r="S1765" s="1163">
        <v>214</v>
      </c>
      <c r="T1765" s="1164"/>
      <c r="U1765" s="1165"/>
      <c r="V1765" s="1166"/>
      <c r="W1765" s="587">
        <f t="shared" si="282"/>
        <v>0</v>
      </c>
      <c r="Y1765" s="1163">
        <v>214</v>
      </c>
      <c r="Z1765" s="1164"/>
      <c r="AA1765" s="1165"/>
      <c r="AB1765" s="1166"/>
      <c r="AC1765" s="587">
        <f t="shared" si="283"/>
        <v>0</v>
      </c>
      <c r="AE1765" s="1163">
        <v>214</v>
      </c>
      <c r="AF1765" s="1164"/>
      <c r="AG1765" s="1165"/>
      <c r="AH1765" s="1166"/>
      <c r="AI1765" s="587">
        <f t="shared" si="284"/>
        <v>0</v>
      </c>
      <c r="AK1765" s="1163">
        <v>214</v>
      </c>
      <c r="AL1765" s="1164"/>
      <c r="AM1765" s="1165"/>
      <c r="AN1765" s="1166"/>
      <c r="AO1765" s="587">
        <f t="shared" si="285"/>
        <v>0</v>
      </c>
      <c r="AQ1765" s="1163">
        <v>214</v>
      </c>
      <c r="AR1765" s="1164"/>
      <c r="AS1765" s="1165"/>
      <c r="AT1765" s="1166"/>
      <c r="AU1765" s="587">
        <f t="shared" si="286"/>
        <v>0</v>
      </c>
      <c r="AW1765" s="1163">
        <v>214</v>
      </c>
      <c r="AX1765" s="1164"/>
      <c r="AY1765" s="1165"/>
      <c r="AZ1765" s="1166"/>
      <c r="BA1765" s="587">
        <f t="shared" si="287"/>
        <v>0</v>
      </c>
    </row>
    <row r="1766" spans="1:53" s="17" customFormat="1" ht="16.75" hidden="1" customHeight="1" outlineLevel="2">
      <c r="A1766" s="1163">
        <v>215</v>
      </c>
      <c r="B1766" s="1164"/>
      <c r="C1766" s="1165"/>
      <c r="D1766" s="1166"/>
      <c r="E1766" s="587">
        <f t="shared" si="279"/>
        <v>0</v>
      </c>
      <c r="G1766" s="1163">
        <v>215</v>
      </c>
      <c r="H1766" s="1164"/>
      <c r="I1766" s="1165"/>
      <c r="J1766" s="1166"/>
      <c r="K1766" s="587">
        <f t="shared" si="280"/>
        <v>0</v>
      </c>
      <c r="M1766" s="1163">
        <v>215</v>
      </c>
      <c r="N1766" s="1164"/>
      <c r="O1766" s="1165"/>
      <c r="P1766" s="1166"/>
      <c r="Q1766" s="587">
        <f t="shared" si="281"/>
        <v>0</v>
      </c>
      <c r="S1766" s="1163">
        <v>215</v>
      </c>
      <c r="T1766" s="1164"/>
      <c r="U1766" s="1165"/>
      <c r="V1766" s="1166"/>
      <c r="W1766" s="587">
        <f t="shared" si="282"/>
        <v>0</v>
      </c>
      <c r="Y1766" s="1163">
        <v>215</v>
      </c>
      <c r="Z1766" s="1164"/>
      <c r="AA1766" s="1165"/>
      <c r="AB1766" s="1166"/>
      <c r="AC1766" s="587">
        <f t="shared" si="283"/>
        <v>0</v>
      </c>
      <c r="AE1766" s="1163">
        <v>215</v>
      </c>
      <c r="AF1766" s="1164"/>
      <c r="AG1766" s="1165"/>
      <c r="AH1766" s="1166"/>
      <c r="AI1766" s="587">
        <f t="shared" si="284"/>
        <v>0</v>
      </c>
      <c r="AK1766" s="1163">
        <v>215</v>
      </c>
      <c r="AL1766" s="1164"/>
      <c r="AM1766" s="1165"/>
      <c r="AN1766" s="1166"/>
      <c r="AO1766" s="587">
        <f t="shared" si="285"/>
        <v>0</v>
      </c>
      <c r="AQ1766" s="1163">
        <v>215</v>
      </c>
      <c r="AR1766" s="1164"/>
      <c r="AS1766" s="1165"/>
      <c r="AT1766" s="1166"/>
      <c r="AU1766" s="587">
        <f t="shared" si="286"/>
        <v>0</v>
      </c>
      <c r="AW1766" s="1163">
        <v>215</v>
      </c>
      <c r="AX1766" s="1164"/>
      <c r="AY1766" s="1165"/>
      <c r="AZ1766" s="1166"/>
      <c r="BA1766" s="587">
        <f t="shared" si="287"/>
        <v>0</v>
      </c>
    </row>
    <row r="1767" spans="1:53" s="17" customFormat="1" ht="16.75" hidden="1" customHeight="1" outlineLevel="2">
      <c r="A1767" s="1163">
        <v>216</v>
      </c>
      <c r="B1767" s="1164"/>
      <c r="C1767" s="1165"/>
      <c r="D1767" s="1166"/>
      <c r="E1767" s="587">
        <f>IF(AND(C1767&gt;=D$1545,C1767&lt;=D$1544),1,0)</f>
        <v>0</v>
      </c>
      <c r="G1767" s="1163">
        <v>216</v>
      </c>
      <c r="H1767" s="1164"/>
      <c r="I1767" s="1165"/>
      <c r="J1767" s="1166"/>
      <c r="K1767" s="587">
        <f>IF(AND(I1767&gt;=J$1545,I1767&lt;=J$1544),1,0)</f>
        <v>0</v>
      </c>
      <c r="M1767" s="1163">
        <v>216</v>
      </c>
      <c r="N1767" s="1164"/>
      <c r="O1767" s="1165"/>
      <c r="P1767" s="1166"/>
      <c r="Q1767" s="587">
        <f>IF(AND(O1767&gt;=P$1545,O1767&lt;=P$1544),1,0)</f>
        <v>0</v>
      </c>
      <c r="S1767" s="1163">
        <v>216</v>
      </c>
      <c r="T1767" s="1164"/>
      <c r="U1767" s="1165"/>
      <c r="V1767" s="1166"/>
      <c r="W1767" s="587">
        <f>IF(AND(U1767&gt;=V$1545,U1767&lt;=V$1544),1,0)</f>
        <v>0</v>
      </c>
      <c r="Y1767" s="1163">
        <v>216</v>
      </c>
      <c r="Z1767" s="1164"/>
      <c r="AA1767" s="1165"/>
      <c r="AB1767" s="1166"/>
      <c r="AC1767" s="587">
        <f>IF(AND(AA1767&gt;=AB$1545,AA1767&lt;=AB$1544),1,0)</f>
        <v>0</v>
      </c>
      <c r="AE1767" s="1163">
        <v>216</v>
      </c>
      <c r="AF1767" s="1164"/>
      <c r="AG1767" s="1165"/>
      <c r="AH1767" s="1166"/>
      <c r="AI1767" s="587">
        <f>IF(AND(AG1767&gt;=AH$1545,AG1767&lt;=AH$1544),1,0)</f>
        <v>0</v>
      </c>
      <c r="AK1767" s="1163">
        <v>216</v>
      </c>
      <c r="AL1767" s="1164"/>
      <c r="AM1767" s="1165"/>
      <c r="AN1767" s="1166"/>
      <c r="AO1767" s="587">
        <f>IF(AND(AM1767&gt;=AN$1545,AM1767&lt;=AN$1544),1,0)</f>
        <v>0</v>
      </c>
      <c r="AQ1767" s="1163">
        <v>216</v>
      </c>
      <c r="AR1767" s="1164"/>
      <c r="AS1767" s="1165"/>
      <c r="AT1767" s="1166"/>
      <c r="AU1767" s="587">
        <f>IF(AND(AS1767&gt;=AT$1545,AS1767&lt;=AT$1544),1,0)</f>
        <v>0</v>
      </c>
      <c r="AW1767" s="1163">
        <v>216</v>
      </c>
      <c r="AX1767" s="1164"/>
      <c r="AY1767" s="1165"/>
      <c r="AZ1767" s="1166"/>
      <c r="BA1767" s="587">
        <f>IF(AND(AY1767&gt;=AZ$1545,AY1767&lt;=AZ$1544),1,0)</f>
        <v>0</v>
      </c>
    </row>
    <row r="1768" spans="1:53" s="17" customFormat="1" ht="16.75" hidden="1" customHeight="1" outlineLevel="2">
      <c r="A1768" s="1163">
        <v>217</v>
      </c>
      <c r="B1768" s="1164"/>
      <c r="C1768" s="1165"/>
      <c r="D1768" s="1166"/>
      <c r="E1768" s="587">
        <f t="shared" ref="E1768:E1777" si="288">IF(AND(C1768&gt;=D$1545,C1768&lt;=D$1544),1,0)</f>
        <v>0</v>
      </c>
      <c r="G1768" s="1163">
        <v>217</v>
      </c>
      <c r="H1768" s="1164"/>
      <c r="I1768" s="1165"/>
      <c r="J1768" s="1166"/>
      <c r="K1768" s="587">
        <f t="shared" ref="K1768:K1793" si="289">IF(AND(I1768&gt;=J$1545,I1768&lt;=J$1544),1,0)</f>
        <v>0</v>
      </c>
      <c r="M1768" s="1163">
        <v>217</v>
      </c>
      <c r="N1768" s="1164"/>
      <c r="O1768" s="1165"/>
      <c r="P1768" s="1166"/>
      <c r="Q1768" s="587">
        <f t="shared" ref="Q1768:Q1793" si="290">IF(AND(O1768&gt;=P$1545,O1768&lt;=P$1544),1,0)</f>
        <v>0</v>
      </c>
      <c r="S1768" s="1163">
        <v>217</v>
      </c>
      <c r="T1768" s="1164"/>
      <c r="U1768" s="1165"/>
      <c r="V1768" s="1166"/>
      <c r="W1768" s="587">
        <f t="shared" ref="W1768:W1793" si="291">IF(AND(U1768&gt;=V$1545,U1768&lt;=V$1544),1,0)</f>
        <v>0</v>
      </c>
      <c r="Y1768" s="1163">
        <v>217</v>
      </c>
      <c r="Z1768" s="1164"/>
      <c r="AA1768" s="1165"/>
      <c r="AB1768" s="1166"/>
      <c r="AC1768" s="587">
        <f t="shared" ref="AC1768:AC1793" si="292">IF(AND(AA1768&gt;=AB$1545,AA1768&lt;=AB$1544),1,0)</f>
        <v>0</v>
      </c>
      <c r="AE1768" s="1163">
        <v>217</v>
      </c>
      <c r="AF1768" s="1164"/>
      <c r="AG1768" s="1165"/>
      <c r="AH1768" s="1166"/>
      <c r="AI1768" s="587">
        <f t="shared" ref="AI1768:AI1793" si="293">IF(AND(AG1768&gt;=AH$1545,AG1768&lt;=AH$1544),1,0)</f>
        <v>0</v>
      </c>
      <c r="AK1768" s="1163">
        <v>217</v>
      </c>
      <c r="AL1768" s="1164"/>
      <c r="AM1768" s="1165"/>
      <c r="AN1768" s="1166"/>
      <c r="AO1768" s="587">
        <f t="shared" ref="AO1768:AO1793" si="294">IF(AND(AM1768&gt;=AN$1545,AM1768&lt;=AN$1544),1,0)</f>
        <v>0</v>
      </c>
      <c r="AQ1768" s="1163">
        <v>217</v>
      </c>
      <c r="AR1768" s="1164"/>
      <c r="AS1768" s="1165"/>
      <c r="AT1768" s="1166"/>
      <c r="AU1768" s="587">
        <f t="shared" ref="AU1768:AU1793" si="295">IF(AND(AS1768&gt;=AT$1545,AS1768&lt;=AT$1544),1,0)</f>
        <v>0</v>
      </c>
      <c r="AW1768" s="1163">
        <v>217</v>
      </c>
      <c r="AX1768" s="1164"/>
      <c r="AY1768" s="1165"/>
      <c r="AZ1768" s="1166"/>
      <c r="BA1768" s="587">
        <f t="shared" ref="BA1768:BA1793" si="296">IF(AND(AY1768&gt;=AZ$1545,AY1768&lt;=AZ$1544),1,0)</f>
        <v>0</v>
      </c>
    </row>
    <row r="1769" spans="1:53" s="17" customFormat="1" ht="16.75" hidden="1" customHeight="1" outlineLevel="2">
      <c r="A1769" s="1163">
        <v>218</v>
      </c>
      <c r="B1769" s="1164"/>
      <c r="C1769" s="1165"/>
      <c r="D1769" s="1166"/>
      <c r="E1769" s="587">
        <f t="shared" si="288"/>
        <v>0</v>
      </c>
      <c r="G1769" s="1163">
        <v>218</v>
      </c>
      <c r="H1769" s="1164"/>
      <c r="I1769" s="1165"/>
      <c r="J1769" s="1166"/>
      <c r="K1769" s="587">
        <f t="shared" si="289"/>
        <v>0</v>
      </c>
      <c r="M1769" s="1163">
        <v>218</v>
      </c>
      <c r="N1769" s="1164"/>
      <c r="O1769" s="1165"/>
      <c r="P1769" s="1166"/>
      <c r="Q1769" s="587">
        <f t="shared" si="290"/>
        <v>0</v>
      </c>
      <c r="S1769" s="1163">
        <v>218</v>
      </c>
      <c r="T1769" s="1164"/>
      <c r="U1769" s="1165"/>
      <c r="V1769" s="1166"/>
      <c r="W1769" s="587">
        <f t="shared" si="291"/>
        <v>0</v>
      </c>
      <c r="Y1769" s="1163">
        <v>218</v>
      </c>
      <c r="Z1769" s="1164"/>
      <c r="AA1769" s="1165"/>
      <c r="AB1769" s="1166"/>
      <c r="AC1769" s="587">
        <f t="shared" si="292"/>
        <v>0</v>
      </c>
      <c r="AE1769" s="1163">
        <v>218</v>
      </c>
      <c r="AF1769" s="1164"/>
      <c r="AG1769" s="1165"/>
      <c r="AH1769" s="1166"/>
      <c r="AI1769" s="587">
        <f t="shared" si="293"/>
        <v>0</v>
      </c>
      <c r="AK1769" s="1163">
        <v>218</v>
      </c>
      <c r="AL1769" s="1164"/>
      <c r="AM1769" s="1165"/>
      <c r="AN1769" s="1166"/>
      <c r="AO1769" s="587">
        <f t="shared" si="294"/>
        <v>0</v>
      </c>
      <c r="AQ1769" s="1163">
        <v>218</v>
      </c>
      <c r="AR1769" s="1164"/>
      <c r="AS1769" s="1165"/>
      <c r="AT1769" s="1166"/>
      <c r="AU1769" s="587">
        <f t="shared" si="295"/>
        <v>0</v>
      </c>
      <c r="AW1769" s="1163">
        <v>218</v>
      </c>
      <c r="AX1769" s="1164"/>
      <c r="AY1769" s="1165"/>
      <c r="AZ1769" s="1166"/>
      <c r="BA1769" s="587">
        <f t="shared" si="296"/>
        <v>0</v>
      </c>
    </row>
    <row r="1770" spans="1:53" s="17" customFormat="1" ht="16.75" hidden="1" customHeight="1" outlineLevel="2">
      <c r="A1770" s="1163">
        <v>219</v>
      </c>
      <c r="B1770" s="1164"/>
      <c r="C1770" s="1165"/>
      <c r="D1770" s="1166"/>
      <c r="E1770" s="587">
        <f t="shared" si="288"/>
        <v>0</v>
      </c>
      <c r="G1770" s="1163">
        <v>219</v>
      </c>
      <c r="H1770" s="1164"/>
      <c r="I1770" s="1165"/>
      <c r="J1770" s="1166"/>
      <c r="K1770" s="587">
        <f t="shared" si="289"/>
        <v>0</v>
      </c>
      <c r="M1770" s="1163">
        <v>219</v>
      </c>
      <c r="N1770" s="1164"/>
      <c r="O1770" s="1165"/>
      <c r="P1770" s="1166"/>
      <c r="Q1770" s="587">
        <f t="shared" si="290"/>
        <v>0</v>
      </c>
      <c r="S1770" s="1163">
        <v>219</v>
      </c>
      <c r="T1770" s="1164"/>
      <c r="U1770" s="1165"/>
      <c r="V1770" s="1166"/>
      <c r="W1770" s="587">
        <f t="shared" si="291"/>
        <v>0</v>
      </c>
      <c r="Y1770" s="1163">
        <v>219</v>
      </c>
      <c r="Z1770" s="1164"/>
      <c r="AA1770" s="1165"/>
      <c r="AB1770" s="1166"/>
      <c r="AC1770" s="587">
        <f t="shared" si="292"/>
        <v>0</v>
      </c>
      <c r="AE1770" s="1163">
        <v>219</v>
      </c>
      <c r="AF1770" s="1164"/>
      <c r="AG1770" s="1165"/>
      <c r="AH1770" s="1166"/>
      <c r="AI1770" s="587">
        <f t="shared" si="293"/>
        <v>0</v>
      </c>
      <c r="AK1770" s="1163">
        <v>219</v>
      </c>
      <c r="AL1770" s="1164"/>
      <c r="AM1770" s="1165"/>
      <c r="AN1770" s="1166"/>
      <c r="AO1770" s="587">
        <f t="shared" si="294"/>
        <v>0</v>
      </c>
      <c r="AQ1770" s="1163">
        <v>219</v>
      </c>
      <c r="AR1770" s="1164"/>
      <c r="AS1770" s="1165"/>
      <c r="AT1770" s="1166"/>
      <c r="AU1770" s="587">
        <f t="shared" si="295"/>
        <v>0</v>
      </c>
      <c r="AW1770" s="1163">
        <v>219</v>
      </c>
      <c r="AX1770" s="1164"/>
      <c r="AY1770" s="1165"/>
      <c r="AZ1770" s="1166"/>
      <c r="BA1770" s="587">
        <f t="shared" si="296"/>
        <v>0</v>
      </c>
    </row>
    <row r="1771" spans="1:53" s="17" customFormat="1" ht="16.75" hidden="1" customHeight="1" outlineLevel="2">
      <c r="A1771" s="1163">
        <v>220</v>
      </c>
      <c r="B1771" s="1164"/>
      <c r="C1771" s="1165"/>
      <c r="D1771" s="1166"/>
      <c r="E1771" s="587">
        <f t="shared" si="288"/>
        <v>0</v>
      </c>
      <c r="G1771" s="1163">
        <v>220</v>
      </c>
      <c r="H1771" s="1164"/>
      <c r="I1771" s="1165"/>
      <c r="J1771" s="1166"/>
      <c r="K1771" s="587">
        <f t="shared" si="289"/>
        <v>0</v>
      </c>
      <c r="M1771" s="1163">
        <v>220</v>
      </c>
      <c r="N1771" s="1164"/>
      <c r="O1771" s="1165"/>
      <c r="P1771" s="1166"/>
      <c r="Q1771" s="587">
        <f t="shared" si="290"/>
        <v>0</v>
      </c>
      <c r="S1771" s="1163">
        <v>220</v>
      </c>
      <c r="T1771" s="1164"/>
      <c r="U1771" s="1165"/>
      <c r="V1771" s="1166"/>
      <c r="W1771" s="587">
        <f t="shared" si="291"/>
        <v>0</v>
      </c>
      <c r="Y1771" s="1163">
        <v>220</v>
      </c>
      <c r="Z1771" s="1164"/>
      <c r="AA1771" s="1165"/>
      <c r="AB1771" s="1166"/>
      <c r="AC1771" s="587">
        <f t="shared" si="292"/>
        <v>0</v>
      </c>
      <c r="AE1771" s="1163">
        <v>220</v>
      </c>
      <c r="AF1771" s="1164"/>
      <c r="AG1771" s="1165"/>
      <c r="AH1771" s="1166"/>
      <c r="AI1771" s="587">
        <f t="shared" si="293"/>
        <v>0</v>
      </c>
      <c r="AK1771" s="1163">
        <v>220</v>
      </c>
      <c r="AL1771" s="1164"/>
      <c r="AM1771" s="1165"/>
      <c r="AN1771" s="1166"/>
      <c r="AO1771" s="587">
        <f t="shared" si="294"/>
        <v>0</v>
      </c>
      <c r="AQ1771" s="1163">
        <v>220</v>
      </c>
      <c r="AR1771" s="1164"/>
      <c r="AS1771" s="1165"/>
      <c r="AT1771" s="1166"/>
      <c r="AU1771" s="587">
        <f t="shared" si="295"/>
        <v>0</v>
      </c>
      <c r="AW1771" s="1163">
        <v>220</v>
      </c>
      <c r="AX1771" s="1164"/>
      <c r="AY1771" s="1165"/>
      <c r="AZ1771" s="1166"/>
      <c r="BA1771" s="587">
        <f t="shared" si="296"/>
        <v>0</v>
      </c>
    </row>
    <row r="1772" spans="1:53" s="17" customFormat="1" ht="16.75" hidden="1" customHeight="1" outlineLevel="2">
      <c r="A1772" s="1163">
        <v>221</v>
      </c>
      <c r="B1772" s="1164"/>
      <c r="C1772" s="1165"/>
      <c r="D1772" s="1166"/>
      <c r="E1772" s="587">
        <f t="shared" si="288"/>
        <v>0</v>
      </c>
      <c r="G1772" s="1163">
        <v>221</v>
      </c>
      <c r="H1772" s="1164"/>
      <c r="I1772" s="1165"/>
      <c r="J1772" s="1166"/>
      <c r="K1772" s="587">
        <f t="shared" si="289"/>
        <v>0</v>
      </c>
      <c r="M1772" s="1163">
        <v>221</v>
      </c>
      <c r="N1772" s="1164"/>
      <c r="O1772" s="1165"/>
      <c r="P1772" s="1166"/>
      <c r="Q1772" s="587">
        <f t="shared" si="290"/>
        <v>0</v>
      </c>
      <c r="S1772" s="1163">
        <v>221</v>
      </c>
      <c r="T1772" s="1164"/>
      <c r="U1772" s="1165"/>
      <c r="V1772" s="1166"/>
      <c r="W1772" s="587">
        <f t="shared" si="291"/>
        <v>0</v>
      </c>
      <c r="Y1772" s="1163">
        <v>221</v>
      </c>
      <c r="Z1772" s="1164"/>
      <c r="AA1772" s="1165"/>
      <c r="AB1772" s="1166"/>
      <c r="AC1772" s="587">
        <f t="shared" si="292"/>
        <v>0</v>
      </c>
      <c r="AE1772" s="1163">
        <v>221</v>
      </c>
      <c r="AF1772" s="1164"/>
      <c r="AG1772" s="1165"/>
      <c r="AH1772" s="1166"/>
      <c r="AI1772" s="587">
        <f t="shared" si="293"/>
        <v>0</v>
      </c>
      <c r="AK1772" s="1163">
        <v>221</v>
      </c>
      <c r="AL1772" s="1164"/>
      <c r="AM1772" s="1165"/>
      <c r="AN1772" s="1166"/>
      <c r="AO1772" s="587">
        <f t="shared" si="294"/>
        <v>0</v>
      </c>
      <c r="AQ1772" s="1163">
        <v>221</v>
      </c>
      <c r="AR1772" s="1164"/>
      <c r="AS1772" s="1165"/>
      <c r="AT1772" s="1166"/>
      <c r="AU1772" s="587">
        <f t="shared" si="295"/>
        <v>0</v>
      </c>
      <c r="AW1772" s="1163">
        <v>221</v>
      </c>
      <c r="AX1772" s="1164"/>
      <c r="AY1772" s="1165"/>
      <c r="AZ1772" s="1166"/>
      <c r="BA1772" s="587">
        <f t="shared" si="296"/>
        <v>0</v>
      </c>
    </row>
    <row r="1773" spans="1:53" s="17" customFormat="1" ht="16.75" hidden="1" customHeight="1" outlineLevel="2">
      <c r="A1773" s="1163">
        <v>222</v>
      </c>
      <c r="B1773" s="1164"/>
      <c r="C1773" s="1165"/>
      <c r="D1773" s="1166"/>
      <c r="E1773" s="587">
        <f t="shared" si="288"/>
        <v>0</v>
      </c>
      <c r="G1773" s="1163">
        <v>222</v>
      </c>
      <c r="H1773" s="1164"/>
      <c r="I1773" s="1165"/>
      <c r="J1773" s="1166"/>
      <c r="K1773" s="587">
        <f t="shared" si="289"/>
        <v>0</v>
      </c>
      <c r="M1773" s="1163">
        <v>222</v>
      </c>
      <c r="N1773" s="1164"/>
      <c r="O1773" s="1165"/>
      <c r="P1773" s="1166"/>
      <c r="Q1773" s="587">
        <f t="shared" si="290"/>
        <v>0</v>
      </c>
      <c r="S1773" s="1163">
        <v>222</v>
      </c>
      <c r="T1773" s="1164"/>
      <c r="U1773" s="1165"/>
      <c r="V1773" s="1166"/>
      <c r="W1773" s="587">
        <f t="shared" si="291"/>
        <v>0</v>
      </c>
      <c r="Y1773" s="1163">
        <v>222</v>
      </c>
      <c r="Z1773" s="1164"/>
      <c r="AA1773" s="1165"/>
      <c r="AB1773" s="1166"/>
      <c r="AC1773" s="587">
        <f t="shared" si="292"/>
        <v>0</v>
      </c>
      <c r="AE1773" s="1163">
        <v>222</v>
      </c>
      <c r="AF1773" s="1164"/>
      <c r="AG1773" s="1165"/>
      <c r="AH1773" s="1166"/>
      <c r="AI1773" s="587">
        <f t="shared" si="293"/>
        <v>0</v>
      </c>
      <c r="AK1773" s="1163">
        <v>222</v>
      </c>
      <c r="AL1773" s="1164"/>
      <c r="AM1773" s="1165"/>
      <c r="AN1773" s="1166"/>
      <c r="AO1773" s="587">
        <f t="shared" si="294"/>
        <v>0</v>
      </c>
      <c r="AQ1773" s="1163">
        <v>222</v>
      </c>
      <c r="AR1773" s="1164"/>
      <c r="AS1773" s="1165"/>
      <c r="AT1773" s="1166"/>
      <c r="AU1773" s="587">
        <f t="shared" si="295"/>
        <v>0</v>
      </c>
      <c r="AW1773" s="1163">
        <v>222</v>
      </c>
      <c r="AX1773" s="1164"/>
      <c r="AY1773" s="1165"/>
      <c r="AZ1773" s="1166"/>
      <c r="BA1773" s="587">
        <f t="shared" si="296"/>
        <v>0</v>
      </c>
    </row>
    <row r="1774" spans="1:53" s="17" customFormat="1" ht="16.75" hidden="1" customHeight="1" outlineLevel="2">
      <c r="A1774" s="1163">
        <v>223</v>
      </c>
      <c r="B1774" s="1164"/>
      <c r="C1774" s="1165"/>
      <c r="D1774" s="1166"/>
      <c r="E1774" s="587">
        <f t="shared" si="288"/>
        <v>0</v>
      </c>
      <c r="G1774" s="1163">
        <v>223</v>
      </c>
      <c r="H1774" s="1164"/>
      <c r="I1774" s="1165"/>
      <c r="J1774" s="1166"/>
      <c r="K1774" s="587">
        <f t="shared" si="289"/>
        <v>0</v>
      </c>
      <c r="M1774" s="1163">
        <v>223</v>
      </c>
      <c r="N1774" s="1164"/>
      <c r="O1774" s="1165"/>
      <c r="P1774" s="1166"/>
      <c r="Q1774" s="587">
        <f t="shared" si="290"/>
        <v>0</v>
      </c>
      <c r="S1774" s="1163">
        <v>223</v>
      </c>
      <c r="T1774" s="1164"/>
      <c r="U1774" s="1165"/>
      <c r="V1774" s="1166"/>
      <c r="W1774" s="587">
        <f t="shared" si="291"/>
        <v>0</v>
      </c>
      <c r="Y1774" s="1163">
        <v>223</v>
      </c>
      <c r="Z1774" s="1164"/>
      <c r="AA1774" s="1165"/>
      <c r="AB1774" s="1166"/>
      <c r="AC1774" s="587">
        <f t="shared" si="292"/>
        <v>0</v>
      </c>
      <c r="AE1774" s="1163">
        <v>223</v>
      </c>
      <c r="AF1774" s="1164"/>
      <c r="AG1774" s="1165"/>
      <c r="AH1774" s="1166"/>
      <c r="AI1774" s="587">
        <f t="shared" si="293"/>
        <v>0</v>
      </c>
      <c r="AK1774" s="1163">
        <v>223</v>
      </c>
      <c r="AL1774" s="1164"/>
      <c r="AM1774" s="1165"/>
      <c r="AN1774" s="1166"/>
      <c r="AO1774" s="587">
        <f t="shared" si="294"/>
        <v>0</v>
      </c>
      <c r="AQ1774" s="1163">
        <v>223</v>
      </c>
      <c r="AR1774" s="1164"/>
      <c r="AS1774" s="1165"/>
      <c r="AT1774" s="1166"/>
      <c r="AU1774" s="587">
        <f t="shared" si="295"/>
        <v>0</v>
      </c>
      <c r="AW1774" s="1163">
        <v>223</v>
      </c>
      <c r="AX1774" s="1164"/>
      <c r="AY1774" s="1165"/>
      <c r="AZ1774" s="1166"/>
      <c r="BA1774" s="587">
        <f t="shared" si="296"/>
        <v>0</v>
      </c>
    </row>
    <row r="1775" spans="1:53" s="17" customFormat="1" ht="16.75" hidden="1" customHeight="1" outlineLevel="2">
      <c r="A1775" s="1163">
        <v>224</v>
      </c>
      <c r="B1775" s="1164"/>
      <c r="C1775" s="1165"/>
      <c r="D1775" s="1166"/>
      <c r="E1775" s="587">
        <f t="shared" si="288"/>
        <v>0</v>
      </c>
      <c r="G1775" s="1163">
        <v>224</v>
      </c>
      <c r="H1775" s="1164"/>
      <c r="I1775" s="1165"/>
      <c r="J1775" s="1166"/>
      <c r="K1775" s="587">
        <f t="shared" si="289"/>
        <v>0</v>
      </c>
      <c r="M1775" s="1163">
        <v>224</v>
      </c>
      <c r="N1775" s="1164"/>
      <c r="O1775" s="1165"/>
      <c r="P1775" s="1166"/>
      <c r="Q1775" s="587">
        <f t="shared" si="290"/>
        <v>0</v>
      </c>
      <c r="S1775" s="1163">
        <v>224</v>
      </c>
      <c r="T1775" s="1164"/>
      <c r="U1775" s="1165"/>
      <c r="V1775" s="1166"/>
      <c r="W1775" s="587">
        <f t="shared" si="291"/>
        <v>0</v>
      </c>
      <c r="Y1775" s="1163">
        <v>224</v>
      </c>
      <c r="Z1775" s="1164"/>
      <c r="AA1775" s="1165"/>
      <c r="AB1775" s="1166"/>
      <c r="AC1775" s="587">
        <f t="shared" si="292"/>
        <v>0</v>
      </c>
      <c r="AE1775" s="1163">
        <v>224</v>
      </c>
      <c r="AF1775" s="1164"/>
      <c r="AG1775" s="1165"/>
      <c r="AH1775" s="1166"/>
      <c r="AI1775" s="587">
        <f t="shared" si="293"/>
        <v>0</v>
      </c>
      <c r="AK1775" s="1163">
        <v>224</v>
      </c>
      <c r="AL1775" s="1164"/>
      <c r="AM1775" s="1165"/>
      <c r="AN1775" s="1166"/>
      <c r="AO1775" s="587">
        <f t="shared" si="294"/>
        <v>0</v>
      </c>
      <c r="AQ1775" s="1163">
        <v>224</v>
      </c>
      <c r="AR1775" s="1164"/>
      <c r="AS1775" s="1165"/>
      <c r="AT1775" s="1166"/>
      <c r="AU1775" s="587">
        <f t="shared" si="295"/>
        <v>0</v>
      </c>
      <c r="AW1775" s="1163">
        <v>224</v>
      </c>
      <c r="AX1775" s="1164"/>
      <c r="AY1775" s="1165"/>
      <c r="AZ1775" s="1166"/>
      <c r="BA1775" s="587">
        <f t="shared" si="296"/>
        <v>0</v>
      </c>
    </row>
    <row r="1776" spans="1:53" s="17" customFormat="1" ht="16.75" hidden="1" customHeight="1" outlineLevel="2">
      <c r="A1776" s="1163">
        <v>225</v>
      </c>
      <c r="B1776" s="1164"/>
      <c r="C1776" s="1165"/>
      <c r="D1776" s="1166"/>
      <c r="E1776" s="587">
        <f t="shared" si="288"/>
        <v>0</v>
      </c>
      <c r="G1776" s="1163">
        <v>225</v>
      </c>
      <c r="H1776" s="1164"/>
      <c r="I1776" s="1165"/>
      <c r="J1776" s="1166"/>
      <c r="K1776" s="587">
        <f t="shared" si="289"/>
        <v>0</v>
      </c>
      <c r="M1776" s="1163">
        <v>225</v>
      </c>
      <c r="N1776" s="1164"/>
      <c r="O1776" s="1165"/>
      <c r="P1776" s="1166"/>
      <c r="Q1776" s="587">
        <f t="shared" si="290"/>
        <v>0</v>
      </c>
      <c r="S1776" s="1163">
        <v>225</v>
      </c>
      <c r="T1776" s="1164"/>
      <c r="U1776" s="1165"/>
      <c r="V1776" s="1166"/>
      <c r="W1776" s="587">
        <f t="shared" si="291"/>
        <v>0</v>
      </c>
      <c r="Y1776" s="1163">
        <v>225</v>
      </c>
      <c r="Z1776" s="1164"/>
      <c r="AA1776" s="1165"/>
      <c r="AB1776" s="1166"/>
      <c r="AC1776" s="587">
        <f t="shared" si="292"/>
        <v>0</v>
      </c>
      <c r="AE1776" s="1163">
        <v>225</v>
      </c>
      <c r="AF1776" s="1164"/>
      <c r="AG1776" s="1165"/>
      <c r="AH1776" s="1166"/>
      <c r="AI1776" s="587">
        <f t="shared" si="293"/>
        <v>0</v>
      </c>
      <c r="AK1776" s="1163">
        <v>225</v>
      </c>
      <c r="AL1776" s="1164"/>
      <c r="AM1776" s="1165"/>
      <c r="AN1776" s="1166"/>
      <c r="AO1776" s="587">
        <f t="shared" si="294"/>
        <v>0</v>
      </c>
      <c r="AQ1776" s="1163">
        <v>225</v>
      </c>
      <c r="AR1776" s="1164"/>
      <c r="AS1776" s="1165"/>
      <c r="AT1776" s="1166"/>
      <c r="AU1776" s="587">
        <f t="shared" si="295"/>
        <v>0</v>
      </c>
      <c r="AW1776" s="1163">
        <v>225</v>
      </c>
      <c r="AX1776" s="1164"/>
      <c r="AY1776" s="1165"/>
      <c r="AZ1776" s="1166"/>
      <c r="BA1776" s="587">
        <f t="shared" si="296"/>
        <v>0</v>
      </c>
    </row>
    <row r="1777" spans="1:53" s="17" customFormat="1" ht="16.75" hidden="1" customHeight="1" outlineLevel="2">
      <c r="A1777" s="1163">
        <v>226</v>
      </c>
      <c r="B1777" s="1164"/>
      <c r="C1777" s="1165"/>
      <c r="D1777" s="1166"/>
      <c r="E1777" s="587">
        <f t="shared" si="288"/>
        <v>0</v>
      </c>
      <c r="G1777" s="1163">
        <v>226</v>
      </c>
      <c r="H1777" s="1164"/>
      <c r="I1777" s="1165"/>
      <c r="J1777" s="1166"/>
      <c r="K1777" s="587">
        <f t="shared" si="289"/>
        <v>0</v>
      </c>
      <c r="M1777" s="1163">
        <v>226</v>
      </c>
      <c r="N1777" s="1164"/>
      <c r="O1777" s="1165"/>
      <c r="P1777" s="1166"/>
      <c r="Q1777" s="587">
        <f t="shared" si="290"/>
        <v>0</v>
      </c>
      <c r="S1777" s="1163">
        <v>226</v>
      </c>
      <c r="T1777" s="1164"/>
      <c r="U1777" s="1165"/>
      <c r="V1777" s="1166"/>
      <c r="W1777" s="587">
        <f t="shared" si="291"/>
        <v>0</v>
      </c>
      <c r="Y1777" s="1163">
        <v>226</v>
      </c>
      <c r="Z1777" s="1164"/>
      <c r="AA1777" s="1165"/>
      <c r="AB1777" s="1166"/>
      <c r="AC1777" s="587">
        <f t="shared" si="292"/>
        <v>0</v>
      </c>
      <c r="AE1777" s="1163">
        <v>226</v>
      </c>
      <c r="AF1777" s="1164"/>
      <c r="AG1777" s="1165"/>
      <c r="AH1777" s="1166"/>
      <c r="AI1777" s="587">
        <f t="shared" si="293"/>
        <v>0</v>
      </c>
      <c r="AK1777" s="1163">
        <v>226</v>
      </c>
      <c r="AL1777" s="1164"/>
      <c r="AM1777" s="1165"/>
      <c r="AN1777" s="1166"/>
      <c r="AO1777" s="587">
        <f t="shared" si="294"/>
        <v>0</v>
      </c>
      <c r="AQ1777" s="1163">
        <v>226</v>
      </c>
      <c r="AR1777" s="1164"/>
      <c r="AS1777" s="1165"/>
      <c r="AT1777" s="1166"/>
      <c r="AU1777" s="587">
        <f t="shared" si="295"/>
        <v>0</v>
      </c>
      <c r="AW1777" s="1163">
        <v>226</v>
      </c>
      <c r="AX1777" s="1164"/>
      <c r="AY1777" s="1165"/>
      <c r="AZ1777" s="1166"/>
      <c r="BA1777" s="587">
        <f t="shared" si="296"/>
        <v>0</v>
      </c>
    </row>
    <row r="1778" spans="1:53" s="17" customFormat="1" ht="16.75" hidden="1" customHeight="1" outlineLevel="2">
      <c r="A1778" s="1163">
        <v>227</v>
      </c>
      <c r="B1778" s="1164"/>
      <c r="C1778" s="1165"/>
      <c r="D1778" s="1166"/>
      <c r="E1778" s="587">
        <f t="shared" si="279"/>
        <v>0</v>
      </c>
      <c r="G1778" s="1163">
        <v>227</v>
      </c>
      <c r="H1778" s="1164"/>
      <c r="I1778" s="1165"/>
      <c r="J1778" s="1166"/>
      <c r="K1778" s="587">
        <f t="shared" si="289"/>
        <v>0</v>
      </c>
      <c r="M1778" s="1163">
        <v>227</v>
      </c>
      <c r="N1778" s="1164"/>
      <c r="O1778" s="1165"/>
      <c r="P1778" s="1166"/>
      <c r="Q1778" s="587">
        <f t="shared" si="290"/>
        <v>0</v>
      </c>
      <c r="S1778" s="1163">
        <v>227</v>
      </c>
      <c r="T1778" s="1164"/>
      <c r="U1778" s="1165"/>
      <c r="V1778" s="1166"/>
      <c r="W1778" s="587">
        <f t="shared" si="291"/>
        <v>0</v>
      </c>
      <c r="Y1778" s="1163">
        <v>227</v>
      </c>
      <c r="Z1778" s="1164"/>
      <c r="AA1778" s="1165"/>
      <c r="AB1778" s="1166"/>
      <c r="AC1778" s="587">
        <f t="shared" si="292"/>
        <v>0</v>
      </c>
      <c r="AE1778" s="1163">
        <v>227</v>
      </c>
      <c r="AF1778" s="1164"/>
      <c r="AG1778" s="1165"/>
      <c r="AH1778" s="1166"/>
      <c r="AI1778" s="587">
        <f t="shared" si="293"/>
        <v>0</v>
      </c>
      <c r="AK1778" s="1163">
        <v>227</v>
      </c>
      <c r="AL1778" s="1164"/>
      <c r="AM1778" s="1165"/>
      <c r="AN1778" s="1166"/>
      <c r="AO1778" s="587">
        <f t="shared" si="294"/>
        <v>0</v>
      </c>
      <c r="AQ1778" s="1163">
        <v>227</v>
      </c>
      <c r="AR1778" s="1164"/>
      <c r="AS1778" s="1165"/>
      <c r="AT1778" s="1166"/>
      <c r="AU1778" s="587">
        <f t="shared" si="295"/>
        <v>0</v>
      </c>
      <c r="AW1778" s="1163">
        <v>227</v>
      </c>
      <c r="AX1778" s="1164"/>
      <c r="AY1778" s="1165"/>
      <c r="AZ1778" s="1166"/>
      <c r="BA1778" s="587">
        <f t="shared" si="296"/>
        <v>0</v>
      </c>
    </row>
    <row r="1779" spans="1:53" s="17" customFormat="1" ht="16.75" hidden="1" customHeight="1" outlineLevel="2">
      <c r="A1779" s="1163">
        <v>228</v>
      </c>
      <c r="B1779" s="1164"/>
      <c r="C1779" s="1165"/>
      <c r="D1779" s="1166"/>
      <c r="E1779" s="587">
        <f t="shared" si="279"/>
        <v>0</v>
      </c>
      <c r="G1779" s="1163">
        <v>228</v>
      </c>
      <c r="H1779" s="1164"/>
      <c r="I1779" s="1165"/>
      <c r="J1779" s="1166"/>
      <c r="K1779" s="587">
        <f t="shared" si="289"/>
        <v>0</v>
      </c>
      <c r="M1779" s="1163">
        <v>228</v>
      </c>
      <c r="N1779" s="1164"/>
      <c r="O1779" s="1165"/>
      <c r="P1779" s="1166"/>
      <c r="Q1779" s="587">
        <f t="shared" si="290"/>
        <v>0</v>
      </c>
      <c r="S1779" s="1163">
        <v>228</v>
      </c>
      <c r="T1779" s="1164"/>
      <c r="U1779" s="1165"/>
      <c r="V1779" s="1166"/>
      <c r="W1779" s="587">
        <f t="shared" si="291"/>
        <v>0</v>
      </c>
      <c r="Y1779" s="1163">
        <v>228</v>
      </c>
      <c r="Z1779" s="1164"/>
      <c r="AA1779" s="1165"/>
      <c r="AB1779" s="1166"/>
      <c r="AC1779" s="587">
        <f t="shared" si="292"/>
        <v>0</v>
      </c>
      <c r="AE1779" s="1163">
        <v>228</v>
      </c>
      <c r="AF1779" s="1164"/>
      <c r="AG1779" s="1165"/>
      <c r="AH1779" s="1166"/>
      <c r="AI1779" s="587">
        <f t="shared" si="293"/>
        <v>0</v>
      </c>
      <c r="AK1779" s="1163">
        <v>228</v>
      </c>
      <c r="AL1779" s="1164"/>
      <c r="AM1779" s="1165"/>
      <c r="AN1779" s="1166"/>
      <c r="AO1779" s="587">
        <f t="shared" si="294"/>
        <v>0</v>
      </c>
      <c r="AQ1779" s="1163">
        <v>228</v>
      </c>
      <c r="AR1779" s="1164"/>
      <c r="AS1779" s="1165"/>
      <c r="AT1779" s="1166"/>
      <c r="AU1779" s="587">
        <f t="shared" si="295"/>
        <v>0</v>
      </c>
      <c r="AW1779" s="1163">
        <v>228</v>
      </c>
      <c r="AX1779" s="1164"/>
      <c r="AY1779" s="1165"/>
      <c r="AZ1779" s="1166"/>
      <c r="BA1779" s="587">
        <f t="shared" si="296"/>
        <v>0</v>
      </c>
    </row>
    <row r="1780" spans="1:53" s="17" customFormat="1" ht="16.75" hidden="1" customHeight="1" outlineLevel="2">
      <c r="A1780" s="1163">
        <v>229</v>
      </c>
      <c r="B1780" s="1164"/>
      <c r="C1780" s="1165"/>
      <c r="D1780" s="1166"/>
      <c r="E1780" s="587">
        <f t="shared" si="279"/>
        <v>0</v>
      </c>
      <c r="G1780" s="1163">
        <v>229</v>
      </c>
      <c r="H1780" s="1164"/>
      <c r="I1780" s="1165"/>
      <c r="J1780" s="1166"/>
      <c r="K1780" s="587">
        <f t="shared" si="289"/>
        <v>0</v>
      </c>
      <c r="M1780" s="1163">
        <v>229</v>
      </c>
      <c r="N1780" s="1164"/>
      <c r="O1780" s="1165"/>
      <c r="P1780" s="1166"/>
      <c r="Q1780" s="587">
        <f t="shared" si="290"/>
        <v>0</v>
      </c>
      <c r="S1780" s="1163">
        <v>229</v>
      </c>
      <c r="T1780" s="1164"/>
      <c r="U1780" s="1165"/>
      <c r="V1780" s="1166"/>
      <c r="W1780" s="587">
        <f t="shared" si="291"/>
        <v>0</v>
      </c>
      <c r="Y1780" s="1163">
        <v>229</v>
      </c>
      <c r="Z1780" s="1164"/>
      <c r="AA1780" s="1165"/>
      <c r="AB1780" s="1166"/>
      <c r="AC1780" s="587">
        <f t="shared" si="292"/>
        <v>0</v>
      </c>
      <c r="AE1780" s="1163">
        <v>229</v>
      </c>
      <c r="AF1780" s="1164"/>
      <c r="AG1780" s="1165"/>
      <c r="AH1780" s="1166"/>
      <c r="AI1780" s="587">
        <f t="shared" si="293"/>
        <v>0</v>
      </c>
      <c r="AK1780" s="1163">
        <v>229</v>
      </c>
      <c r="AL1780" s="1164"/>
      <c r="AM1780" s="1165"/>
      <c r="AN1780" s="1166"/>
      <c r="AO1780" s="587">
        <f t="shared" si="294"/>
        <v>0</v>
      </c>
      <c r="AQ1780" s="1163">
        <v>229</v>
      </c>
      <c r="AR1780" s="1164"/>
      <c r="AS1780" s="1165"/>
      <c r="AT1780" s="1166"/>
      <c r="AU1780" s="587">
        <f t="shared" si="295"/>
        <v>0</v>
      </c>
      <c r="AW1780" s="1163">
        <v>229</v>
      </c>
      <c r="AX1780" s="1164"/>
      <c r="AY1780" s="1165"/>
      <c r="AZ1780" s="1166"/>
      <c r="BA1780" s="587">
        <f t="shared" si="296"/>
        <v>0</v>
      </c>
    </row>
    <row r="1781" spans="1:53" s="17" customFormat="1" ht="16.75" hidden="1" customHeight="1" outlineLevel="2">
      <c r="A1781" s="1163">
        <v>230</v>
      </c>
      <c r="B1781" s="1164"/>
      <c r="C1781" s="1165"/>
      <c r="D1781" s="1166"/>
      <c r="E1781" s="587">
        <f t="shared" si="279"/>
        <v>0</v>
      </c>
      <c r="G1781" s="1163">
        <v>230</v>
      </c>
      <c r="H1781" s="1164"/>
      <c r="I1781" s="1165"/>
      <c r="J1781" s="1166"/>
      <c r="K1781" s="587">
        <f t="shared" si="289"/>
        <v>0</v>
      </c>
      <c r="M1781" s="1163">
        <v>230</v>
      </c>
      <c r="N1781" s="1164"/>
      <c r="O1781" s="1165"/>
      <c r="P1781" s="1166"/>
      <c r="Q1781" s="587">
        <f t="shared" si="290"/>
        <v>0</v>
      </c>
      <c r="S1781" s="1163">
        <v>230</v>
      </c>
      <c r="T1781" s="1164"/>
      <c r="U1781" s="1165"/>
      <c r="V1781" s="1166"/>
      <c r="W1781" s="587">
        <f t="shared" si="291"/>
        <v>0</v>
      </c>
      <c r="Y1781" s="1163">
        <v>230</v>
      </c>
      <c r="Z1781" s="1164"/>
      <c r="AA1781" s="1165"/>
      <c r="AB1781" s="1166"/>
      <c r="AC1781" s="587">
        <f t="shared" si="292"/>
        <v>0</v>
      </c>
      <c r="AE1781" s="1163">
        <v>230</v>
      </c>
      <c r="AF1781" s="1164"/>
      <c r="AG1781" s="1165"/>
      <c r="AH1781" s="1166"/>
      <c r="AI1781" s="587">
        <f t="shared" si="293"/>
        <v>0</v>
      </c>
      <c r="AK1781" s="1163">
        <v>230</v>
      </c>
      <c r="AL1781" s="1164"/>
      <c r="AM1781" s="1165"/>
      <c r="AN1781" s="1166"/>
      <c r="AO1781" s="587">
        <f t="shared" si="294"/>
        <v>0</v>
      </c>
      <c r="AQ1781" s="1163">
        <v>230</v>
      </c>
      <c r="AR1781" s="1164"/>
      <c r="AS1781" s="1165"/>
      <c r="AT1781" s="1166"/>
      <c r="AU1781" s="587">
        <f t="shared" si="295"/>
        <v>0</v>
      </c>
      <c r="AW1781" s="1163">
        <v>230</v>
      </c>
      <c r="AX1781" s="1164"/>
      <c r="AY1781" s="1165"/>
      <c r="AZ1781" s="1166"/>
      <c r="BA1781" s="587">
        <f t="shared" si="296"/>
        <v>0</v>
      </c>
    </row>
    <row r="1782" spans="1:53" s="17" customFormat="1" ht="16.75" hidden="1" customHeight="1" outlineLevel="2">
      <c r="A1782" s="1163">
        <v>231</v>
      </c>
      <c r="B1782" s="1164"/>
      <c r="C1782" s="1165"/>
      <c r="D1782" s="1166"/>
      <c r="E1782" s="587">
        <f t="shared" si="279"/>
        <v>0</v>
      </c>
      <c r="G1782" s="1163">
        <v>231</v>
      </c>
      <c r="H1782" s="1164"/>
      <c r="I1782" s="1165"/>
      <c r="J1782" s="1166"/>
      <c r="K1782" s="587">
        <f t="shared" si="289"/>
        <v>0</v>
      </c>
      <c r="M1782" s="1163">
        <v>231</v>
      </c>
      <c r="N1782" s="1164"/>
      <c r="O1782" s="1165"/>
      <c r="P1782" s="1166"/>
      <c r="Q1782" s="587">
        <f t="shared" si="290"/>
        <v>0</v>
      </c>
      <c r="S1782" s="1163">
        <v>231</v>
      </c>
      <c r="T1782" s="1164"/>
      <c r="U1782" s="1165"/>
      <c r="V1782" s="1166"/>
      <c r="W1782" s="587">
        <f t="shared" si="291"/>
        <v>0</v>
      </c>
      <c r="Y1782" s="1163">
        <v>231</v>
      </c>
      <c r="Z1782" s="1164"/>
      <c r="AA1782" s="1165"/>
      <c r="AB1782" s="1166"/>
      <c r="AC1782" s="587">
        <f t="shared" si="292"/>
        <v>0</v>
      </c>
      <c r="AE1782" s="1163">
        <v>231</v>
      </c>
      <c r="AF1782" s="1164"/>
      <c r="AG1782" s="1165"/>
      <c r="AH1782" s="1166"/>
      <c r="AI1782" s="587">
        <f t="shared" si="293"/>
        <v>0</v>
      </c>
      <c r="AK1782" s="1163">
        <v>231</v>
      </c>
      <c r="AL1782" s="1164"/>
      <c r="AM1782" s="1165"/>
      <c r="AN1782" s="1166"/>
      <c r="AO1782" s="587">
        <f t="shared" si="294"/>
        <v>0</v>
      </c>
      <c r="AQ1782" s="1163">
        <v>231</v>
      </c>
      <c r="AR1782" s="1164"/>
      <c r="AS1782" s="1165"/>
      <c r="AT1782" s="1166"/>
      <c r="AU1782" s="587">
        <f t="shared" si="295"/>
        <v>0</v>
      </c>
      <c r="AW1782" s="1163">
        <v>231</v>
      </c>
      <c r="AX1782" s="1164"/>
      <c r="AY1782" s="1165"/>
      <c r="AZ1782" s="1166"/>
      <c r="BA1782" s="587">
        <f t="shared" si="296"/>
        <v>0</v>
      </c>
    </row>
    <row r="1783" spans="1:53" s="17" customFormat="1" ht="16.75" hidden="1" customHeight="1" outlineLevel="2">
      <c r="A1783" s="1163">
        <v>232</v>
      </c>
      <c r="B1783" s="1164"/>
      <c r="C1783" s="1165"/>
      <c r="D1783" s="1166"/>
      <c r="E1783" s="587">
        <f t="shared" si="279"/>
        <v>0</v>
      </c>
      <c r="G1783" s="1163">
        <v>232</v>
      </c>
      <c r="H1783" s="1164"/>
      <c r="I1783" s="1165"/>
      <c r="J1783" s="1166"/>
      <c r="K1783" s="587">
        <f t="shared" si="289"/>
        <v>0</v>
      </c>
      <c r="M1783" s="1163">
        <v>232</v>
      </c>
      <c r="N1783" s="1164"/>
      <c r="O1783" s="1165"/>
      <c r="P1783" s="1166"/>
      <c r="Q1783" s="587">
        <f t="shared" si="290"/>
        <v>0</v>
      </c>
      <c r="S1783" s="1163">
        <v>232</v>
      </c>
      <c r="T1783" s="1164"/>
      <c r="U1783" s="1165"/>
      <c r="V1783" s="1166"/>
      <c r="W1783" s="587">
        <f t="shared" si="291"/>
        <v>0</v>
      </c>
      <c r="Y1783" s="1163">
        <v>232</v>
      </c>
      <c r="Z1783" s="1164"/>
      <c r="AA1783" s="1165"/>
      <c r="AB1783" s="1166"/>
      <c r="AC1783" s="587">
        <f t="shared" si="292"/>
        <v>0</v>
      </c>
      <c r="AE1783" s="1163">
        <v>232</v>
      </c>
      <c r="AF1783" s="1164"/>
      <c r="AG1783" s="1165"/>
      <c r="AH1783" s="1166"/>
      <c r="AI1783" s="587">
        <f t="shared" si="293"/>
        <v>0</v>
      </c>
      <c r="AK1783" s="1163">
        <v>232</v>
      </c>
      <c r="AL1783" s="1164"/>
      <c r="AM1783" s="1165"/>
      <c r="AN1783" s="1166"/>
      <c r="AO1783" s="587">
        <f t="shared" si="294"/>
        <v>0</v>
      </c>
      <c r="AQ1783" s="1163">
        <v>232</v>
      </c>
      <c r="AR1783" s="1164"/>
      <c r="AS1783" s="1165"/>
      <c r="AT1783" s="1166"/>
      <c r="AU1783" s="587">
        <f t="shared" si="295"/>
        <v>0</v>
      </c>
      <c r="AW1783" s="1163">
        <v>232</v>
      </c>
      <c r="AX1783" s="1164"/>
      <c r="AY1783" s="1165"/>
      <c r="AZ1783" s="1166"/>
      <c r="BA1783" s="587">
        <f t="shared" si="296"/>
        <v>0</v>
      </c>
    </row>
    <row r="1784" spans="1:53" s="17" customFormat="1" ht="16.75" hidden="1" customHeight="1" outlineLevel="2">
      <c r="A1784" s="1163">
        <v>233</v>
      </c>
      <c r="B1784" s="1164"/>
      <c r="C1784" s="1165"/>
      <c r="D1784" s="1166"/>
      <c r="E1784" s="587">
        <f t="shared" si="279"/>
        <v>0</v>
      </c>
      <c r="G1784" s="1163">
        <v>233</v>
      </c>
      <c r="H1784" s="1164"/>
      <c r="I1784" s="1165"/>
      <c r="J1784" s="1166"/>
      <c r="K1784" s="587">
        <f t="shared" si="289"/>
        <v>0</v>
      </c>
      <c r="M1784" s="1163">
        <v>233</v>
      </c>
      <c r="N1784" s="1164"/>
      <c r="O1784" s="1165"/>
      <c r="P1784" s="1166"/>
      <c r="Q1784" s="587">
        <f t="shared" si="290"/>
        <v>0</v>
      </c>
      <c r="S1784" s="1163">
        <v>233</v>
      </c>
      <c r="T1784" s="1164"/>
      <c r="U1784" s="1165"/>
      <c r="V1784" s="1166"/>
      <c r="W1784" s="587">
        <f t="shared" si="291"/>
        <v>0</v>
      </c>
      <c r="Y1784" s="1163">
        <v>233</v>
      </c>
      <c r="Z1784" s="1164"/>
      <c r="AA1784" s="1165"/>
      <c r="AB1784" s="1166"/>
      <c r="AC1784" s="587">
        <f t="shared" si="292"/>
        <v>0</v>
      </c>
      <c r="AE1784" s="1163">
        <v>233</v>
      </c>
      <c r="AF1784" s="1164"/>
      <c r="AG1784" s="1165"/>
      <c r="AH1784" s="1166"/>
      <c r="AI1784" s="587">
        <f t="shared" si="293"/>
        <v>0</v>
      </c>
      <c r="AK1784" s="1163">
        <v>233</v>
      </c>
      <c r="AL1784" s="1164"/>
      <c r="AM1784" s="1165"/>
      <c r="AN1784" s="1166"/>
      <c r="AO1784" s="587">
        <f t="shared" si="294"/>
        <v>0</v>
      </c>
      <c r="AQ1784" s="1163">
        <v>233</v>
      </c>
      <c r="AR1784" s="1164"/>
      <c r="AS1784" s="1165"/>
      <c r="AT1784" s="1166"/>
      <c r="AU1784" s="587">
        <f t="shared" si="295"/>
        <v>0</v>
      </c>
      <c r="AW1784" s="1163">
        <v>233</v>
      </c>
      <c r="AX1784" s="1164"/>
      <c r="AY1784" s="1165"/>
      <c r="AZ1784" s="1166"/>
      <c r="BA1784" s="587">
        <f t="shared" si="296"/>
        <v>0</v>
      </c>
    </row>
    <row r="1785" spans="1:53" s="17" customFormat="1" ht="16.75" hidden="1" customHeight="1" outlineLevel="2">
      <c r="A1785" s="1163">
        <v>234</v>
      </c>
      <c r="B1785" s="1164"/>
      <c r="C1785" s="1165"/>
      <c r="D1785" s="1166"/>
      <c r="E1785" s="587">
        <f t="shared" si="279"/>
        <v>0</v>
      </c>
      <c r="G1785" s="1163">
        <v>234</v>
      </c>
      <c r="H1785" s="1164"/>
      <c r="I1785" s="1165"/>
      <c r="J1785" s="1166"/>
      <c r="K1785" s="587">
        <f t="shared" si="289"/>
        <v>0</v>
      </c>
      <c r="M1785" s="1163">
        <v>234</v>
      </c>
      <c r="N1785" s="1164"/>
      <c r="O1785" s="1165"/>
      <c r="P1785" s="1166"/>
      <c r="Q1785" s="587">
        <f t="shared" si="290"/>
        <v>0</v>
      </c>
      <c r="S1785" s="1163">
        <v>234</v>
      </c>
      <c r="T1785" s="1164"/>
      <c r="U1785" s="1165"/>
      <c r="V1785" s="1166"/>
      <c r="W1785" s="587">
        <f t="shared" si="291"/>
        <v>0</v>
      </c>
      <c r="Y1785" s="1163">
        <v>234</v>
      </c>
      <c r="Z1785" s="1164"/>
      <c r="AA1785" s="1165"/>
      <c r="AB1785" s="1166"/>
      <c r="AC1785" s="587">
        <f t="shared" si="292"/>
        <v>0</v>
      </c>
      <c r="AE1785" s="1163">
        <v>234</v>
      </c>
      <c r="AF1785" s="1164"/>
      <c r="AG1785" s="1165"/>
      <c r="AH1785" s="1166"/>
      <c r="AI1785" s="587">
        <f t="shared" si="293"/>
        <v>0</v>
      </c>
      <c r="AK1785" s="1163">
        <v>234</v>
      </c>
      <c r="AL1785" s="1164"/>
      <c r="AM1785" s="1165"/>
      <c r="AN1785" s="1166"/>
      <c r="AO1785" s="587">
        <f t="shared" si="294"/>
        <v>0</v>
      </c>
      <c r="AQ1785" s="1163">
        <v>234</v>
      </c>
      <c r="AR1785" s="1164"/>
      <c r="AS1785" s="1165"/>
      <c r="AT1785" s="1166"/>
      <c r="AU1785" s="587">
        <f t="shared" si="295"/>
        <v>0</v>
      </c>
      <c r="AW1785" s="1163">
        <v>234</v>
      </c>
      <c r="AX1785" s="1164"/>
      <c r="AY1785" s="1165"/>
      <c r="AZ1785" s="1166"/>
      <c r="BA1785" s="587">
        <f t="shared" si="296"/>
        <v>0</v>
      </c>
    </row>
    <row r="1786" spans="1:53" s="17" customFormat="1" ht="16.75" hidden="1" customHeight="1" outlineLevel="2">
      <c r="A1786" s="1163">
        <v>235</v>
      </c>
      <c r="B1786" s="1164"/>
      <c r="C1786" s="1165"/>
      <c r="D1786" s="1166"/>
      <c r="E1786" s="587">
        <f t="shared" si="279"/>
        <v>0</v>
      </c>
      <c r="G1786" s="1163">
        <v>235</v>
      </c>
      <c r="H1786" s="1164"/>
      <c r="I1786" s="1165"/>
      <c r="J1786" s="1166"/>
      <c r="K1786" s="587">
        <f t="shared" si="289"/>
        <v>0</v>
      </c>
      <c r="M1786" s="1163">
        <v>235</v>
      </c>
      <c r="N1786" s="1164"/>
      <c r="O1786" s="1165"/>
      <c r="P1786" s="1166"/>
      <c r="Q1786" s="587">
        <f t="shared" si="290"/>
        <v>0</v>
      </c>
      <c r="S1786" s="1163">
        <v>235</v>
      </c>
      <c r="T1786" s="1164"/>
      <c r="U1786" s="1165"/>
      <c r="V1786" s="1166"/>
      <c r="W1786" s="587">
        <f t="shared" si="291"/>
        <v>0</v>
      </c>
      <c r="Y1786" s="1163">
        <v>235</v>
      </c>
      <c r="Z1786" s="1164"/>
      <c r="AA1786" s="1165"/>
      <c r="AB1786" s="1166"/>
      <c r="AC1786" s="587">
        <f t="shared" si="292"/>
        <v>0</v>
      </c>
      <c r="AE1786" s="1163">
        <v>235</v>
      </c>
      <c r="AF1786" s="1164"/>
      <c r="AG1786" s="1165"/>
      <c r="AH1786" s="1166"/>
      <c r="AI1786" s="587">
        <f t="shared" si="293"/>
        <v>0</v>
      </c>
      <c r="AK1786" s="1163">
        <v>235</v>
      </c>
      <c r="AL1786" s="1164"/>
      <c r="AM1786" s="1165"/>
      <c r="AN1786" s="1166"/>
      <c r="AO1786" s="587">
        <f t="shared" si="294"/>
        <v>0</v>
      </c>
      <c r="AQ1786" s="1163">
        <v>235</v>
      </c>
      <c r="AR1786" s="1164"/>
      <c r="AS1786" s="1165"/>
      <c r="AT1786" s="1166"/>
      <c r="AU1786" s="587">
        <f t="shared" si="295"/>
        <v>0</v>
      </c>
      <c r="AW1786" s="1163">
        <v>235</v>
      </c>
      <c r="AX1786" s="1164"/>
      <c r="AY1786" s="1165"/>
      <c r="AZ1786" s="1166"/>
      <c r="BA1786" s="587">
        <f t="shared" si="296"/>
        <v>0</v>
      </c>
    </row>
    <row r="1787" spans="1:53" s="17" customFormat="1" ht="16.75" hidden="1" customHeight="1" outlineLevel="2">
      <c r="A1787" s="1163">
        <v>236</v>
      </c>
      <c r="B1787" s="1164"/>
      <c r="C1787" s="1165"/>
      <c r="D1787" s="1166"/>
      <c r="E1787" s="587">
        <f t="shared" si="279"/>
        <v>0</v>
      </c>
      <c r="G1787" s="1163">
        <v>236</v>
      </c>
      <c r="H1787" s="1164"/>
      <c r="I1787" s="1165"/>
      <c r="J1787" s="1166"/>
      <c r="K1787" s="587">
        <f t="shared" si="289"/>
        <v>0</v>
      </c>
      <c r="M1787" s="1163">
        <v>236</v>
      </c>
      <c r="N1787" s="1164"/>
      <c r="O1787" s="1165"/>
      <c r="P1787" s="1166"/>
      <c r="Q1787" s="587">
        <f t="shared" si="290"/>
        <v>0</v>
      </c>
      <c r="S1787" s="1163">
        <v>236</v>
      </c>
      <c r="T1787" s="1164"/>
      <c r="U1787" s="1165"/>
      <c r="V1787" s="1166"/>
      <c r="W1787" s="587">
        <f t="shared" si="291"/>
        <v>0</v>
      </c>
      <c r="Y1787" s="1163">
        <v>236</v>
      </c>
      <c r="Z1787" s="1164"/>
      <c r="AA1787" s="1165"/>
      <c r="AB1787" s="1166"/>
      <c r="AC1787" s="587">
        <f t="shared" si="292"/>
        <v>0</v>
      </c>
      <c r="AE1787" s="1163">
        <v>236</v>
      </c>
      <c r="AF1787" s="1164"/>
      <c r="AG1787" s="1165"/>
      <c r="AH1787" s="1166"/>
      <c r="AI1787" s="587">
        <f t="shared" si="293"/>
        <v>0</v>
      </c>
      <c r="AK1787" s="1163">
        <v>236</v>
      </c>
      <c r="AL1787" s="1164"/>
      <c r="AM1787" s="1165"/>
      <c r="AN1787" s="1166"/>
      <c r="AO1787" s="587">
        <f t="shared" si="294"/>
        <v>0</v>
      </c>
      <c r="AQ1787" s="1163">
        <v>236</v>
      </c>
      <c r="AR1787" s="1164"/>
      <c r="AS1787" s="1165"/>
      <c r="AT1787" s="1166"/>
      <c r="AU1787" s="587">
        <f t="shared" si="295"/>
        <v>0</v>
      </c>
      <c r="AW1787" s="1163">
        <v>236</v>
      </c>
      <c r="AX1787" s="1164"/>
      <c r="AY1787" s="1165"/>
      <c r="AZ1787" s="1166"/>
      <c r="BA1787" s="587">
        <f t="shared" si="296"/>
        <v>0</v>
      </c>
    </row>
    <row r="1788" spans="1:53" s="17" customFormat="1" ht="16.75" hidden="1" customHeight="1" outlineLevel="2">
      <c r="A1788" s="1163">
        <v>237</v>
      </c>
      <c r="B1788" s="1164"/>
      <c r="C1788" s="1165"/>
      <c r="D1788" s="1166"/>
      <c r="E1788" s="587">
        <f t="shared" si="279"/>
        <v>0</v>
      </c>
      <c r="G1788" s="1163">
        <v>237</v>
      </c>
      <c r="H1788" s="1164"/>
      <c r="I1788" s="1165"/>
      <c r="J1788" s="1166"/>
      <c r="K1788" s="587">
        <f t="shared" si="289"/>
        <v>0</v>
      </c>
      <c r="M1788" s="1163">
        <v>237</v>
      </c>
      <c r="N1788" s="1164"/>
      <c r="O1788" s="1165"/>
      <c r="P1788" s="1166"/>
      <c r="Q1788" s="587">
        <f t="shared" si="290"/>
        <v>0</v>
      </c>
      <c r="S1788" s="1163">
        <v>237</v>
      </c>
      <c r="T1788" s="1164"/>
      <c r="U1788" s="1165"/>
      <c r="V1788" s="1166"/>
      <c r="W1788" s="587">
        <f t="shared" si="291"/>
        <v>0</v>
      </c>
      <c r="Y1788" s="1163">
        <v>237</v>
      </c>
      <c r="Z1788" s="1164"/>
      <c r="AA1788" s="1165"/>
      <c r="AB1788" s="1166"/>
      <c r="AC1788" s="587">
        <f t="shared" si="292"/>
        <v>0</v>
      </c>
      <c r="AE1788" s="1163">
        <v>237</v>
      </c>
      <c r="AF1788" s="1164"/>
      <c r="AG1788" s="1165"/>
      <c r="AH1788" s="1166"/>
      <c r="AI1788" s="587">
        <f t="shared" si="293"/>
        <v>0</v>
      </c>
      <c r="AK1788" s="1163">
        <v>237</v>
      </c>
      <c r="AL1788" s="1164"/>
      <c r="AM1788" s="1165"/>
      <c r="AN1788" s="1166"/>
      <c r="AO1788" s="587">
        <f t="shared" si="294"/>
        <v>0</v>
      </c>
      <c r="AQ1788" s="1163">
        <v>237</v>
      </c>
      <c r="AR1788" s="1164"/>
      <c r="AS1788" s="1165"/>
      <c r="AT1788" s="1166"/>
      <c r="AU1788" s="587">
        <f t="shared" si="295"/>
        <v>0</v>
      </c>
      <c r="AW1788" s="1163">
        <v>237</v>
      </c>
      <c r="AX1788" s="1164"/>
      <c r="AY1788" s="1165"/>
      <c r="AZ1788" s="1166"/>
      <c r="BA1788" s="587">
        <f t="shared" si="296"/>
        <v>0</v>
      </c>
    </row>
    <row r="1789" spans="1:53" s="17" customFormat="1" ht="16.75" hidden="1" customHeight="1" outlineLevel="2">
      <c r="A1789" s="1163">
        <v>238</v>
      </c>
      <c r="B1789" s="1164"/>
      <c r="C1789" s="1165"/>
      <c r="D1789" s="1166"/>
      <c r="E1789" s="587">
        <f t="shared" si="279"/>
        <v>0</v>
      </c>
      <c r="G1789" s="1163">
        <v>238</v>
      </c>
      <c r="H1789" s="1164"/>
      <c r="I1789" s="1165"/>
      <c r="J1789" s="1166"/>
      <c r="K1789" s="587">
        <f t="shared" si="289"/>
        <v>0</v>
      </c>
      <c r="M1789" s="1163">
        <v>238</v>
      </c>
      <c r="N1789" s="1164"/>
      <c r="O1789" s="1165"/>
      <c r="P1789" s="1166"/>
      <c r="Q1789" s="587">
        <f t="shared" si="290"/>
        <v>0</v>
      </c>
      <c r="S1789" s="1163">
        <v>238</v>
      </c>
      <c r="T1789" s="1164"/>
      <c r="U1789" s="1165"/>
      <c r="V1789" s="1166"/>
      <c r="W1789" s="587">
        <f t="shared" si="291"/>
        <v>0</v>
      </c>
      <c r="Y1789" s="1163">
        <v>238</v>
      </c>
      <c r="Z1789" s="1164"/>
      <c r="AA1789" s="1165"/>
      <c r="AB1789" s="1166"/>
      <c r="AC1789" s="587">
        <f t="shared" si="292"/>
        <v>0</v>
      </c>
      <c r="AE1789" s="1163">
        <v>238</v>
      </c>
      <c r="AF1789" s="1164"/>
      <c r="AG1789" s="1165"/>
      <c r="AH1789" s="1166"/>
      <c r="AI1789" s="587">
        <f t="shared" si="293"/>
        <v>0</v>
      </c>
      <c r="AK1789" s="1163">
        <v>238</v>
      </c>
      <c r="AL1789" s="1164"/>
      <c r="AM1789" s="1165"/>
      <c r="AN1789" s="1166"/>
      <c r="AO1789" s="587">
        <f t="shared" si="294"/>
        <v>0</v>
      </c>
      <c r="AQ1789" s="1163">
        <v>238</v>
      </c>
      <c r="AR1789" s="1164"/>
      <c r="AS1789" s="1165"/>
      <c r="AT1789" s="1166"/>
      <c r="AU1789" s="587">
        <f t="shared" si="295"/>
        <v>0</v>
      </c>
      <c r="AW1789" s="1163">
        <v>238</v>
      </c>
      <c r="AX1789" s="1164"/>
      <c r="AY1789" s="1165"/>
      <c r="AZ1789" s="1166"/>
      <c r="BA1789" s="587">
        <f t="shared" si="296"/>
        <v>0</v>
      </c>
    </row>
    <row r="1790" spans="1:53" s="17" customFormat="1" ht="16.75" hidden="1" customHeight="1" outlineLevel="2">
      <c r="A1790" s="1163">
        <v>239</v>
      </c>
      <c r="B1790" s="1164"/>
      <c r="C1790" s="1165"/>
      <c r="D1790" s="1166"/>
      <c r="E1790" s="587">
        <f t="shared" si="279"/>
        <v>0</v>
      </c>
      <c r="G1790" s="1163">
        <v>239</v>
      </c>
      <c r="H1790" s="1164"/>
      <c r="I1790" s="1165"/>
      <c r="J1790" s="1166"/>
      <c r="K1790" s="587">
        <f t="shared" si="289"/>
        <v>0</v>
      </c>
      <c r="M1790" s="1163">
        <v>239</v>
      </c>
      <c r="N1790" s="1164"/>
      <c r="O1790" s="1165"/>
      <c r="P1790" s="1166"/>
      <c r="Q1790" s="587">
        <f t="shared" si="290"/>
        <v>0</v>
      </c>
      <c r="S1790" s="1163">
        <v>239</v>
      </c>
      <c r="T1790" s="1164"/>
      <c r="U1790" s="1165"/>
      <c r="V1790" s="1166"/>
      <c r="W1790" s="587">
        <f t="shared" si="291"/>
        <v>0</v>
      </c>
      <c r="Y1790" s="1163">
        <v>239</v>
      </c>
      <c r="Z1790" s="1164"/>
      <c r="AA1790" s="1165"/>
      <c r="AB1790" s="1166"/>
      <c r="AC1790" s="587">
        <f t="shared" si="292"/>
        <v>0</v>
      </c>
      <c r="AE1790" s="1163">
        <v>239</v>
      </c>
      <c r="AF1790" s="1164"/>
      <c r="AG1790" s="1165"/>
      <c r="AH1790" s="1166"/>
      <c r="AI1790" s="587">
        <f t="shared" si="293"/>
        <v>0</v>
      </c>
      <c r="AK1790" s="1163">
        <v>239</v>
      </c>
      <c r="AL1790" s="1164"/>
      <c r="AM1790" s="1165"/>
      <c r="AN1790" s="1166"/>
      <c r="AO1790" s="587">
        <f t="shared" si="294"/>
        <v>0</v>
      </c>
      <c r="AQ1790" s="1163">
        <v>239</v>
      </c>
      <c r="AR1790" s="1164"/>
      <c r="AS1790" s="1165"/>
      <c r="AT1790" s="1166"/>
      <c r="AU1790" s="587">
        <f t="shared" si="295"/>
        <v>0</v>
      </c>
      <c r="AW1790" s="1163">
        <v>239</v>
      </c>
      <c r="AX1790" s="1164"/>
      <c r="AY1790" s="1165"/>
      <c r="AZ1790" s="1166"/>
      <c r="BA1790" s="587">
        <f t="shared" si="296"/>
        <v>0</v>
      </c>
    </row>
    <row r="1791" spans="1:53" s="17" customFormat="1" ht="16.75" hidden="1" customHeight="1" outlineLevel="2">
      <c r="A1791" s="1163">
        <v>240</v>
      </c>
      <c r="B1791" s="1164"/>
      <c r="C1791" s="1165"/>
      <c r="D1791" s="1166"/>
      <c r="E1791" s="587">
        <f t="shared" si="279"/>
        <v>0</v>
      </c>
      <c r="G1791" s="1163">
        <v>240</v>
      </c>
      <c r="H1791" s="1164"/>
      <c r="I1791" s="1165"/>
      <c r="J1791" s="1166"/>
      <c r="K1791" s="587">
        <f t="shared" si="289"/>
        <v>0</v>
      </c>
      <c r="M1791" s="1163">
        <v>240</v>
      </c>
      <c r="N1791" s="1164"/>
      <c r="O1791" s="1165"/>
      <c r="P1791" s="1166"/>
      <c r="Q1791" s="587">
        <f t="shared" si="290"/>
        <v>0</v>
      </c>
      <c r="S1791" s="1163">
        <v>240</v>
      </c>
      <c r="T1791" s="1164"/>
      <c r="U1791" s="1165"/>
      <c r="V1791" s="1166"/>
      <c r="W1791" s="587">
        <f t="shared" si="291"/>
        <v>0</v>
      </c>
      <c r="Y1791" s="1163">
        <v>240</v>
      </c>
      <c r="Z1791" s="1164"/>
      <c r="AA1791" s="1165"/>
      <c r="AB1791" s="1166"/>
      <c r="AC1791" s="587">
        <f t="shared" si="292"/>
        <v>0</v>
      </c>
      <c r="AE1791" s="1163">
        <v>240</v>
      </c>
      <c r="AF1791" s="1164"/>
      <c r="AG1791" s="1165"/>
      <c r="AH1791" s="1166"/>
      <c r="AI1791" s="587">
        <f t="shared" si="293"/>
        <v>0</v>
      </c>
      <c r="AK1791" s="1163">
        <v>240</v>
      </c>
      <c r="AL1791" s="1164"/>
      <c r="AM1791" s="1165"/>
      <c r="AN1791" s="1166"/>
      <c r="AO1791" s="587">
        <f t="shared" si="294"/>
        <v>0</v>
      </c>
      <c r="AQ1791" s="1163">
        <v>240</v>
      </c>
      <c r="AR1791" s="1164"/>
      <c r="AS1791" s="1165"/>
      <c r="AT1791" s="1166"/>
      <c r="AU1791" s="587">
        <f t="shared" si="295"/>
        <v>0</v>
      </c>
      <c r="AW1791" s="1163">
        <v>240</v>
      </c>
      <c r="AX1791" s="1164"/>
      <c r="AY1791" s="1165"/>
      <c r="AZ1791" s="1166"/>
      <c r="BA1791" s="587">
        <f t="shared" si="296"/>
        <v>0</v>
      </c>
    </row>
    <row r="1792" spans="1:53" s="17" customFormat="1" ht="16.75" hidden="1" customHeight="1" outlineLevel="2">
      <c r="A1792" s="1163">
        <v>241</v>
      </c>
      <c r="B1792" s="1164"/>
      <c r="C1792" s="1165"/>
      <c r="D1792" s="1166"/>
      <c r="E1792" s="587">
        <f t="shared" si="279"/>
        <v>0</v>
      </c>
      <c r="G1792" s="1163">
        <v>241</v>
      </c>
      <c r="H1792" s="1164"/>
      <c r="I1792" s="1165"/>
      <c r="J1792" s="1166"/>
      <c r="K1792" s="587">
        <f t="shared" si="289"/>
        <v>0</v>
      </c>
      <c r="M1792" s="1163">
        <v>241</v>
      </c>
      <c r="N1792" s="1164"/>
      <c r="O1792" s="1165"/>
      <c r="P1792" s="1166"/>
      <c r="Q1792" s="587">
        <f t="shared" si="290"/>
        <v>0</v>
      </c>
      <c r="S1792" s="1163">
        <v>241</v>
      </c>
      <c r="T1792" s="1164"/>
      <c r="U1792" s="1165"/>
      <c r="V1792" s="1166"/>
      <c r="W1792" s="587">
        <f t="shared" si="291"/>
        <v>0</v>
      </c>
      <c r="Y1792" s="1163">
        <v>241</v>
      </c>
      <c r="Z1792" s="1164"/>
      <c r="AA1792" s="1165"/>
      <c r="AB1792" s="1166"/>
      <c r="AC1792" s="587">
        <f t="shared" si="292"/>
        <v>0</v>
      </c>
      <c r="AE1792" s="1163">
        <v>241</v>
      </c>
      <c r="AF1792" s="1164"/>
      <c r="AG1792" s="1165"/>
      <c r="AH1792" s="1166"/>
      <c r="AI1792" s="587">
        <f t="shared" si="293"/>
        <v>0</v>
      </c>
      <c r="AK1792" s="1163">
        <v>241</v>
      </c>
      <c r="AL1792" s="1164"/>
      <c r="AM1792" s="1165"/>
      <c r="AN1792" s="1166"/>
      <c r="AO1792" s="587">
        <f t="shared" si="294"/>
        <v>0</v>
      </c>
      <c r="AQ1792" s="1163">
        <v>241</v>
      </c>
      <c r="AR1792" s="1164"/>
      <c r="AS1792" s="1165"/>
      <c r="AT1792" s="1166"/>
      <c r="AU1792" s="587">
        <f t="shared" si="295"/>
        <v>0</v>
      </c>
      <c r="AW1792" s="1163">
        <v>241</v>
      </c>
      <c r="AX1792" s="1164"/>
      <c r="AY1792" s="1165"/>
      <c r="AZ1792" s="1166"/>
      <c r="BA1792" s="587">
        <f t="shared" si="296"/>
        <v>0</v>
      </c>
    </row>
    <row r="1793" spans="1:53" s="17" customFormat="1" ht="16.75" hidden="1" customHeight="1" outlineLevel="2">
      <c r="A1793" s="1163">
        <v>242</v>
      </c>
      <c r="B1793" s="1164"/>
      <c r="C1793" s="1165"/>
      <c r="D1793" s="1166"/>
      <c r="E1793" s="587">
        <f t="shared" si="279"/>
        <v>0</v>
      </c>
      <c r="G1793" s="1163">
        <v>242</v>
      </c>
      <c r="H1793" s="1164"/>
      <c r="I1793" s="1165"/>
      <c r="J1793" s="1166"/>
      <c r="K1793" s="587">
        <f t="shared" si="289"/>
        <v>0</v>
      </c>
      <c r="M1793" s="1163">
        <v>242</v>
      </c>
      <c r="N1793" s="1164"/>
      <c r="O1793" s="1165"/>
      <c r="P1793" s="1166"/>
      <c r="Q1793" s="587">
        <f t="shared" si="290"/>
        <v>0</v>
      </c>
      <c r="S1793" s="1163">
        <v>242</v>
      </c>
      <c r="T1793" s="1164"/>
      <c r="U1793" s="1165"/>
      <c r="V1793" s="1166"/>
      <c r="W1793" s="587">
        <f t="shared" si="291"/>
        <v>0</v>
      </c>
      <c r="Y1793" s="1163">
        <v>242</v>
      </c>
      <c r="Z1793" s="1164"/>
      <c r="AA1793" s="1165"/>
      <c r="AB1793" s="1166"/>
      <c r="AC1793" s="587">
        <f t="shared" si="292"/>
        <v>0</v>
      </c>
      <c r="AE1793" s="1163">
        <v>242</v>
      </c>
      <c r="AF1793" s="1164"/>
      <c r="AG1793" s="1165"/>
      <c r="AH1793" s="1166"/>
      <c r="AI1793" s="587">
        <f t="shared" si="293"/>
        <v>0</v>
      </c>
      <c r="AK1793" s="1163">
        <v>242</v>
      </c>
      <c r="AL1793" s="1164"/>
      <c r="AM1793" s="1165"/>
      <c r="AN1793" s="1166"/>
      <c r="AO1793" s="587">
        <f t="shared" si="294"/>
        <v>0</v>
      </c>
      <c r="AQ1793" s="1163">
        <v>242</v>
      </c>
      <c r="AR1793" s="1164"/>
      <c r="AS1793" s="1165"/>
      <c r="AT1793" s="1166"/>
      <c r="AU1793" s="587">
        <f t="shared" si="295"/>
        <v>0</v>
      </c>
      <c r="AW1793" s="1163">
        <v>242</v>
      </c>
      <c r="AX1793" s="1164"/>
      <c r="AY1793" s="1165"/>
      <c r="AZ1793" s="1166"/>
      <c r="BA1793" s="587">
        <f t="shared" si="296"/>
        <v>0</v>
      </c>
    </row>
    <row r="1794" spans="1:53" s="17" customFormat="1" ht="16.75" hidden="1" customHeight="1" outlineLevel="2">
      <c r="A1794" s="1163">
        <v>243</v>
      </c>
      <c r="B1794" s="1164"/>
      <c r="C1794" s="1165"/>
      <c r="D1794" s="1166"/>
      <c r="E1794" s="587">
        <f>IF(AND(C1794&gt;=D$1545,C1794&lt;=D$1544),1,0)</f>
        <v>0</v>
      </c>
      <c r="G1794" s="1163">
        <v>243</v>
      </c>
      <c r="H1794" s="1164"/>
      <c r="I1794" s="1165"/>
      <c r="J1794" s="1166"/>
      <c r="K1794" s="587">
        <f>IF(AND(I1794&gt;=J$1545,I1794&lt;=J$1544),1,0)</f>
        <v>0</v>
      </c>
      <c r="M1794" s="1163">
        <v>243</v>
      </c>
      <c r="N1794" s="1164"/>
      <c r="O1794" s="1165"/>
      <c r="P1794" s="1166"/>
      <c r="Q1794" s="587">
        <f>IF(AND(O1794&gt;=P$1545,O1794&lt;=P$1544),1,0)</f>
        <v>0</v>
      </c>
      <c r="S1794" s="1163">
        <v>243</v>
      </c>
      <c r="T1794" s="1164"/>
      <c r="U1794" s="1165"/>
      <c r="V1794" s="1166"/>
      <c r="W1794" s="587">
        <f>IF(AND(U1794&gt;=V$1545,U1794&lt;=V$1544),1,0)</f>
        <v>0</v>
      </c>
      <c r="Y1794" s="1163">
        <v>243</v>
      </c>
      <c r="Z1794" s="1164"/>
      <c r="AA1794" s="1165"/>
      <c r="AB1794" s="1166"/>
      <c r="AC1794" s="587">
        <f>IF(AND(AA1794&gt;=AB$1545,AA1794&lt;=AB$1544),1,0)</f>
        <v>0</v>
      </c>
      <c r="AE1794" s="1163">
        <v>243</v>
      </c>
      <c r="AF1794" s="1164"/>
      <c r="AG1794" s="1165"/>
      <c r="AH1794" s="1166"/>
      <c r="AI1794" s="587">
        <f>IF(AND(AG1794&gt;=AH$1545,AG1794&lt;=AH$1544),1,0)</f>
        <v>0</v>
      </c>
      <c r="AK1794" s="1163">
        <v>243</v>
      </c>
      <c r="AL1794" s="1164"/>
      <c r="AM1794" s="1165"/>
      <c r="AN1794" s="1166"/>
      <c r="AO1794" s="587">
        <f>IF(AND(AM1794&gt;=AN$1545,AM1794&lt;=AN$1544),1,0)</f>
        <v>0</v>
      </c>
      <c r="AQ1794" s="1163">
        <v>243</v>
      </c>
      <c r="AR1794" s="1164"/>
      <c r="AS1794" s="1165"/>
      <c r="AT1794" s="1166"/>
      <c r="AU1794" s="587">
        <f>IF(AND(AS1794&gt;=AT$1545,AS1794&lt;=AT$1544),1,0)</f>
        <v>0</v>
      </c>
      <c r="AW1794" s="1163">
        <v>243</v>
      </c>
      <c r="AX1794" s="1164"/>
      <c r="AY1794" s="1165"/>
      <c r="AZ1794" s="1166"/>
      <c r="BA1794" s="587">
        <f>IF(AND(AY1794&gt;=AZ$1545,AY1794&lt;=AZ$1544),1,0)</f>
        <v>0</v>
      </c>
    </row>
    <row r="1795" spans="1:53" s="17" customFormat="1" ht="16.75" hidden="1" customHeight="1" outlineLevel="2">
      <c r="A1795" s="1163">
        <v>244</v>
      </c>
      <c r="B1795" s="1164"/>
      <c r="C1795" s="1165"/>
      <c r="D1795" s="1166"/>
      <c r="E1795" s="587">
        <f t="shared" ref="E1795:E1803" si="297">IF(AND(C1795&gt;=D$1545,C1795&lt;=D$1544),1,0)</f>
        <v>0</v>
      </c>
      <c r="G1795" s="1163">
        <v>244</v>
      </c>
      <c r="H1795" s="1164"/>
      <c r="I1795" s="1165"/>
      <c r="J1795" s="1166"/>
      <c r="K1795" s="587">
        <f t="shared" ref="K1795:K1814" si="298">IF(AND(I1795&gt;=J$1545,I1795&lt;=J$1544),1,0)</f>
        <v>0</v>
      </c>
      <c r="M1795" s="1163">
        <v>244</v>
      </c>
      <c r="N1795" s="1164"/>
      <c r="O1795" s="1165"/>
      <c r="P1795" s="1166"/>
      <c r="Q1795" s="587">
        <f t="shared" ref="Q1795:Q1814" si="299">IF(AND(O1795&gt;=P$1545,O1795&lt;=P$1544),1,0)</f>
        <v>0</v>
      </c>
      <c r="S1795" s="1163">
        <v>244</v>
      </c>
      <c r="T1795" s="1164"/>
      <c r="U1795" s="1165"/>
      <c r="V1795" s="1166"/>
      <c r="W1795" s="587">
        <f t="shared" ref="W1795:W1814" si="300">IF(AND(U1795&gt;=V$1545,U1795&lt;=V$1544),1,0)</f>
        <v>0</v>
      </c>
      <c r="Y1795" s="1163">
        <v>244</v>
      </c>
      <c r="Z1795" s="1164"/>
      <c r="AA1795" s="1165"/>
      <c r="AB1795" s="1166"/>
      <c r="AC1795" s="587">
        <f t="shared" ref="AC1795:AC1814" si="301">IF(AND(AA1795&gt;=AB$1545,AA1795&lt;=AB$1544),1,0)</f>
        <v>0</v>
      </c>
      <c r="AE1795" s="1163">
        <v>244</v>
      </c>
      <c r="AF1795" s="1164"/>
      <c r="AG1795" s="1165"/>
      <c r="AH1795" s="1166"/>
      <c r="AI1795" s="587">
        <f t="shared" ref="AI1795:AI1814" si="302">IF(AND(AG1795&gt;=AH$1545,AG1795&lt;=AH$1544),1,0)</f>
        <v>0</v>
      </c>
      <c r="AK1795" s="1163">
        <v>244</v>
      </c>
      <c r="AL1795" s="1164"/>
      <c r="AM1795" s="1165"/>
      <c r="AN1795" s="1166"/>
      <c r="AO1795" s="587">
        <f t="shared" ref="AO1795:AO1814" si="303">IF(AND(AM1795&gt;=AN$1545,AM1795&lt;=AN$1544),1,0)</f>
        <v>0</v>
      </c>
      <c r="AQ1795" s="1163">
        <v>244</v>
      </c>
      <c r="AR1795" s="1164"/>
      <c r="AS1795" s="1165"/>
      <c r="AT1795" s="1166"/>
      <c r="AU1795" s="587">
        <f t="shared" ref="AU1795:AU1814" si="304">IF(AND(AS1795&gt;=AT$1545,AS1795&lt;=AT$1544),1,0)</f>
        <v>0</v>
      </c>
      <c r="AW1795" s="1163">
        <v>244</v>
      </c>
      <c r="AX1795" s="1164"/>
      <c r="AY1795" s="1165"/>
      <c r="AZ1795" s="1166"/>
      <c r="BA1795" s="587">
        <f t="shared" ref="BA1795:BA1814" si="305">IF(AND(AY1795&gt;=AZ$1545,AY1795&lt;=AZ$1544),1,0)</f>
        <v>0</v>
      </c>
    </row>
    <row r="1796" spans="1:53" s="17" customFormat="1" ht="16.75" hidden="1" customHeight="1" outlineLevel="2">
      <c r="A1796" s="1163">
        <v>245</v>
      </c>
      <c r="B1796" s="1164"/>
      <c r="C1796" s="1165"/>
      <c r="D1796" s="1166"/>
      <c r="E1796" s="587">
        <f t="shared" si="297"/>
        <v>0</v>
      </c>
      <c r="G1796" s="1163">
        <v>245</v>
      </c>
      <c r="H1796" s="1164"/>
      <c r="I1796" s="1165"/>
      <c r="J1796" s="1166"/>
      <c r="K1796" s="587">
        <f t="shared" si="298"/>
        <v>0</v>
      </c>
      <c r="M1796" s="1163">
        <v>245</v>
      </c>
      <c r="N1796" s="1164"/>
      <c r="O1796" s="1165"/>
      <c r="P1796" s="1166"/>
      <c r="Q1796" s="587">
        <f t="shared" si="299"/>
        <v>0</v>
      </c>
      <c r="S1796" s="1163">
        <v>245</v>
      </c>
      <c r="T1796" s="1164"/>
      <c r="U1796" s="1165"/>
      <c r="V1796" s="1166"/>
      <c r="W1796" s="587">
        <f t="shared" si="300"/>
        <v>0</v>
      </c>
      <c r="Y1796" s="1163">
        <v>245</v>
      </c>
      <c r="Z1796" s="1164"/>
      <c r="AA1796" s="1165"/>
      <c r="AB1796" s="1166"/>
      <c r="AC1796" s="587">
        <f t="shared" si="301"/>
        <v>0</v>
      </c>
      <c r="AE1796" s="1163">
        <v>245</v>
      </c>
      <c r="AF1796" s="1164"/>
      <c r="AG1796" s="1165"/>
      <c r="AH1796" s="1166"/>
      <c r="AI1796" s="587">
        <f t="shared" si="302"/>
        <v>0</v>
      </c>
      <c r="AK1796" s="1163">
        <v>245</v>
      </c>
      <c r="AL1796" s="1164"/>
      <c r="AM1796" s="1165"/>
      <c r="AN1796" s="1166"/>
      <c r="AO1796" s="587">
        <f t="shared" si="303"/>
        <v>0</v>
      </c>
      <c r="AQ1796" s="1163">
        <v>245</v>
      </c>
      <c r="AR1796" s="1164"/>
      <c r="AS1796" s="1165"/>
      <c r="AT1796" s="1166"/>
      <c r="AU1796" s="587">
        <f t="shared" si="304"/>
        <v>0</v>
      </c>
      <c r="AW1796" s="1163">
        <v>245</v>
      </c>
      <c r="AX1796" s="1164"/>
      <c r="AY1796" s="1165"/>
      <c r="AZ1796" s="1166"/>
      <c r="BA1796" s="587">
        <f t="shared" si="305"/>
        <v>0</v>
      </c>
    </row>
    <row r="1797" spans="1:53" s="17" customFormat="1" ht="16.75" hidden="1" customHeight="1" outlineLevel="2">
      <c r="A1797" s="1163">
        <v>246</v>
      </c>
      <c r="B1797" s="1164"/>
      <c r="C1797" s="1165"/>
      <c r="D1797" s="1166"/>
      <c r="E1797" s="587">
        <f t="shared" si="297"/>
        <v>0</v>
      </c>
      <c r="G1797" s="1163">
        <v>246</v>
      </c>
      <c r="H1797" s="1164"/>
      <c r="I1797" s="1165"/>
      <c r="J1797" s="1166"/>
      <c r="K1797" s="587">
        <f t="shared" si="298"/>
        <v>0</v>
      </c>
      <c r="M1797" s="1163">
        <v>246</v>
      </c>
      <c r="N1797" s="1164"/>
      <c r="O1797" s="1165"/>
      <c r="P1797" s="1166"/>
      <c r="Q1797" s="587">
        <f t="shared" si="299"/>
        <v>0</v>
      </c>
      <c r="S1797" s="1163">
        <v>246</v>
      </c>
      <c r="T1797" s="1164"/>
      <c r="U1797" s="1165"/>
      <c r="V1797" s="1166"/>
      <c r="W1797" s="587">
        <f t="shared" si="300"/>
        <v>0</v>
      </c>
      <c r="Y1797" s="1163">
        <v>246</v>
      </c>
      <c r="Z1797" s="1164"/>
      <c r="AA1797" s="1165"/>
      <c r="AB1797" s="1166"/>
      <c r="AC1797" s="587">
        <f t="shared" si="301"/>
        <v>0</v>
      </c>
      <c r="AE1797" s="1163">
        <v>246</v>
      </c>
      <c r="AF1797" s="1164"/>
      <c r="AG1797" s="1165"/>
      <c r="AH1797" s="1166"/>
      <c r="AI1797" s="587">
        <f t="shared" si="302"/>
        <v>0</v>
      </c>
      <c r="AK1797" s="1163">
        <v>246</v>
      </c>
      <c r="AL1797" s="1164"/>
      <c r="AM1797" s="1165"/>
      <c r="AN1797" s="1166"/>
      <c r="AO1797" s="587">
        <f t="shared" si="303"/>
        <v>0</v>
      </c>
      <c r="AQ1797" s="1163">
        <v>246</v>
      </c>
      <c r="AR1797" s="1164"/>
      <c r="AS1797" s="1165"/>
      <c r="AT1797" s="1166"/>
      <c r="AU1797" s="587">
        <f t="shared" si="304"/>
        <v>0</v>
      </c>
      <c r="AW1797" s="1163">
        <v>246</v>
      </c>
      <c r="AX1797" s="1164"/>
      <c r="AY1797" s="1165"/>
      <c r="AZ1797" s="1166"/>
      <c r="BA1797" s="587">
        <f t="shared" si="305"/>
        <v>0</v>
      </c>
    </row>
    <row r="1798" spans="1:53" s="17" customFormat="1" ht="16.75" hidden="1" customHeight="1" outlineLevel="2">
      <c r="A1798" s="1163">
        <v>247</v>
      </c>
      <c r="B1798" s="1164"/>
      <c r="C1798" s="1165"/>
      <c r="D1798" s="1166"/>
      <c r="E1798" s="587">
        <f t="shared" si="297"/>
        <v>0</v>
      </c>
      <c r="G1798" s="1163">
        <v>247</v>
      </c>
      <c r="H1798" s="1164"/>
      <c r="I1798" s="1165"/>
      <c r="J1798" s="1166"/>
      <c r="K1798" s="587">
        <f t="shared" si="298"/>
        <v>0</v>
      </c>
      <c r="M1798" s="1163">
        <v>247</v>
      </c>
      <c r="N1798" s="1164"/>
      <c r="O1798" s="1165"/>
      <c r="P1798" s="1166"/>
      <c r="Q1798" s="587">
        <f t="shared" si="299"/>
        <v>0</v>
      </c>
      <c r="S1798" s="1163">
        <v>247</v>
      </c>
      <c r="T1798" s="1164"/>
      <c r="U1798" s="1165"/>
      <c r="V1798" s="1166"/>
      <c r="W1798" s="587">
        <f t="shared" si="300"/>
        <v>0</v>
      </c>
      <c r="Y1798" s="1163">
        <v>247</v>
      </c>
      <c r="Z1798" s="1164"/>
      <c r="AA1798" s="1165"/>
      <c r="AB1798" s="1166"/>
      <c r="AC1798" s="587">
        <f t="shared" si="301"/>
        <v>0</v>
      </c>
      <c r="AE1798" s="1163">
        <v>247</v>
      </c>
      <c r="AF1798" s="1164"/>
      <c r="AG1798" s="1165"/>
      <c r="AH1798" s="1166"/>
      <c r="AI1798" s="587">
        <f t="shared" si="302"/>
        <v>0</v>
      </c>
      <c r="AK1798" s="1163">
        <v>247</v>
      </c>
      <c r="AL1798" s="1164"/>
      <c r="AM1798" s="1165"/>
      <c r="AN1798" s="1166"/>
      <c r="AO1798" s="587">
        <f t="shared" si="303"/>
        <v>0</v>
      </c>
      <c r="AQ1798" s="1163">
        <v>247</v>
      </c>
      <c r="AR1798" s="1164"/>
      <c r="AS1798" s="1165"/>
      <c r="AT1798" s="1166"/>
      <c r="AU1798" s="587">
        <f t="shared" si="304"/>
        <v>0</v>
      </c>
      <c r="AW1798" s="1163">
        <v>247</v>
      </c>
      <c r="AX1798" s="1164"/>
      <c r="AY1798" s="1165"/>
      <c r="AZ1798" s="1166"/>
      <c r="BA1798" s="587">
        <f t="shared" si="305"/>
        <v>0</v>
      </c>
    </row>
    <row r="1799" spans="1:53" s="17" customFormat="1" ht="16.75" hidden="1" customHeight="1" outlineLevel="2">
      <c r="A1799" s="1163">
        <v>248</v>
      </c>
      <c r="B1799" s="1164"/>
      <c r="C1799" s="1165"/>
      <c r="D1799" s="1166"/>
      <c r="E1799" s="587">
        <f t="shared" si="297"/>
        <v>0</v>
      </c>
      <c r="G1799" s="1163">
        <v>248</v>
      </c>
      <c r="H1799" s="1164"/>
      <c r="I1799" s="1165"/>
      <c r="J1799" s="1166"/>
      <c r="K1799" s="587">
        <f t="shared" si="298"/>
        <v>0</v>
      </c>
      <c r="M1799" s="1163">
        <v>248</v>
      </c>
      <c r="N1799" s="1164"/>
      <c r="O1799" s="1165"/>
      <c r="P1799" s="1166"/>
      <c r="Q1799" s="587">
        <f t="shared" si="299"/>
        <v>0</v>
      </c>
      <c r="S1799" s="1163">
        <v>248</v>
      </c>
      <c r="T1799" s="1164"/>
      <c r="U1799" s="1165"/>
      <c r="V1799" s="1166"/>
      <c r="W1799" s="587">
        <f t="shared" si="300"/>
        <v>0</v>
      </c>
      <c r="Y1799" s="1163">
        <v>248</v>
      </c>
      <c r="Z1799" s="1164"/>
      <c r="AA1799" s="1165"/>
      <c r="AB1799" s="1166"/>
      <c r="AC1799" s="587">
        <f t="shared" si="301"/>
        <v>0</v>
      </c>
      <c r="AE1799" s="1163">
        <v>248</v>
      </c>
      <c r="AF1799" s="1164"/>
      <c r="AG1799" s="1165"/>
      <c r="AH1799" s="1166"/>
      <c r="AI1799" s="587">
        <f t="shared" si="302"/>
        <v>0</v>
      </c>
      <c r="AK1799" s="1163">
        <v>248</v>
      </c>
      <c r="AL1799" s="1164"/>
      <c r="AM1799" s="1165"/>
      <c r="AN1799" s="1166"/>
      <c r="AO1799" s="587">
        <f t="shared" si="303"/>
        <v>0</v>
      </c>
      <c r="AQ1799" s="1163">
        <v>248</v>
      </c>
      <c r="AR1799" s="1164"/>
      <c r="AS1799" s="1165"/>
      <c r="AT1799" s="1166"/>
      <c r="AU1799" s="587">
        <f t="shared" si="304"/>
        <v>0</v>
      </c>
      <c r="AW1799" s="1163">
        <v>248</v>
      </c>
      <c r="AX1799" s="1164"/>
      <c r="AY1799" s="1165"/>
      <c r="AZ1799" s="1166"/>
      <c r="BA1799" s="587">
        <f t="shared" si="305"/>
        <v>0</v>
      </c>
    </row>
    <row r="1800" spans="1:53" s="17" customFormat="1" ht="16.75" hidden="1" customHeight="1" outlineLevel="2">
      <c r="A1800" s="1163">
        <v>249</v>
      </c>
      <c r="B1800" s="1164"/>
      <c r="C1800" s="1165"/>
      <c r="D1800" s="1166"/>
      <c r="E1800" s="587">
        <f t="shared" si="297"/>
        <v>0</v>
      </c>
      <c r="G1800" s="1163">
        <v>249</v>
      </c>
      <c r="H1800" s="1164"/>
      <c r="I1800" s="1165"/>
      <c r="J1800" s="1166"/>
      <c r="K1800" s="587">
        <f t="shared" si="298"/>
        <v>0</v>
      </c>
      <c r="M1800" s="1163">
        <v>249</v>
      </c>
      <c r="N1800" s="1164"/>
      <c r="O1800" s="1165"/>
      <c r="P1800" s="1166"/>
      <c r="Q1800" s="587">
        <f t="shared" si="299"/>
        <v>0</v>
      </c>
      <c r="S1800" s="1163">
        <v>249</v>
      </c>
      <c r="T1800" s="1164"/>
      <c r="U1800" s="1165"/>
      <c r="V1800" s="1166"/>
      <c r="W1800" s="587">
        <f t="shared" si="300"/>
        <v>0</v>
      </c>
      <c r="Y1800" s="1163">
        <v>249</v>
      </c>
      <c r="Z1800" s="1164"/>
      <c r="AA1800" s="1165"/>
      <c r="AB1800" s="1166"/>
      <c r="AC1800" s="587">
        <f t="shared" si="301"/>
        <v>0</v>
      </c>
      <c r="AE1800" s="1163">
        <v>249</v>
      </c>
      <c r="AF1800" s="1164"/>
      <c r="AG1800" s="1165"/>
      <c r="AH1800" s="1166"/>
      <c r="AI1800" s="587">
        <f t="shared" si="302"/>
        <v>0</v>
      </c>
      <c r="AK1800" s="1163">
        <v>249</v>
      </c>
      <c r="AL1800" s="1164"/>
      <c r="AM1800" s="1165"/>
      <c r="AN1800" s="1166"/>
      <c r="AO1800" s="587">
        <f t="shared" si="303"/>
        <v>0</v>
      </c>
      <c r="AQ1800" s="1163">
        <v>249</v>
      </c>
      <c r="AR1800" s="1164"/>
      <c r="AS1800" s="1165"/>
      <c r="AT1800" s="1166"/>
      <c r="AU1800" s="587">
        <f t="shared" si="304"/>
        <v>0</v>
      </c>
      <c r="AW1800" s="1163">
        <v>249</v>
      </c>
      <c r="AX1800" s="1164"/>
      <c r="AY1800" s="1165"/>
      <c r="AZ1800" s="1166"/>
      <c r="BA1800" s="587">
        <f t="shared" si="305"/>
        <v>0</v>
      </c>
    </row>
    <row r="1801" spans="1:53" s="17" customFormat="1" ht="16.75" hidden="1" customHeight="1" outlineLevel="2">
      <c r="A1801" s="1163">
        <v>250</v>
      </c>
      <c r="B1801" s="1164"/>
      <c r="C1801" s="1165"/>
      <c r="D1801" s="1166"/>
      <c r="E1801" s="587">
        <f t="shared" si="297"/>
        <v>0</v>
      </c>
      <c r="G1801" s="1163">
        <v>250</v>
      </c>
      <c r="H1801" s="1164"/>
      <c r="I1801" s="1165"/>
      <c r="J1801" s="1166"/>
      <c r="K1801" s="587">
        <f t="shared" si="298"/>
        <v>0</v>
      </c>
      <c r="M1801" s="1163">
        <v>250</v>
      </c>
      <c r="N1801" s="1164"/>
      <c r="O1801" s="1165"/>
      <c r="P1801" s="1166"/>
      <c r="Q1801" s="587">
        <f t="shared" si="299"/>
        <v>0</v>
      </c>
      <c r="S1801" s="1163">
        <v>250</v>
      </c>
      <c r="T1801" s="1164"/>
      <c r="U1801" s="1165"/>
      <c r="V1801" s="1166"/>
      <c r="W1801" s="587">
        <f t="shared" si="300"/>
        <v>0</v>
      </c>
      <c r="Y1801" s="1163">
        <v>250</v>
      </c>
      <c r="Z1801" s="1164"/>
      <c r="AA1801" s="1165"/>
      <c r="AB1801" s="1166"/>
      <c r="AC1801" s="587">
        <f t="shared" si="301"/>
        <v>0</v>
      </c>
      <c r="AE1801" s="1163">
        <v>250</v>
      </c>
      <c r="AF1801" s="1164"/>
      <c r="AG1801" s="1165"/>
      <c r="AH1801" s="1166"/>
      <c r="AI1801" s="587">
        <f t="shared" si="302"/>
        <v>0</v>
      </c>
      <c r="AK1801" s="1163">
        <v>250</v>
      </c>
      <c r="AL1801" s="1164"/>
      <c r="AM1801" s="1165"/>
      <c r="AN1801" s="1166"/>
      <c r="AO1801" s="587">
        <f t="shared" si="303"/>
        <v>0</v>
      </c>
      <c r="AQ1801" s="1163">
        <v>250</v>
      </c>
      <c r="AR1801" s="1164"/>
      <c r="AS1801" s="1165"/>
      <c r="AT1801" s="1166"/>
      <c r="AU1801" s="587">
        <f t="shared" si="304"/>
        <v>0</v>
      </c>
      <c r="AW1801" s="1163">
        <v>250</v>
      </c>
      <c r="AX1801" s="1164"/>
      <c r="AY1801" s="1165"/>
      <c r="AZ1801" s="1166"/>
      <c r="BA1801" s="587">
        <f t="shared" si="305"/>
        <v>0</v>
      </c>
    </row>
    <row r="1802" spans="1:53" s="17" customFormat="1" ht="16.75" hidden="1" customHeight="1" outlineLevel="2">
      <c r="A1802" s="1163">
        <v>251</v>
      </c>
      <c r="B1802" s="1164"/>
      <c r="C1802" s="1165"/>
      <c r="D1802" s="1166"/>
      <c r="E1802" s="587">
        <f t="shared" si="297"/>
        <v>0</v>
      </c>
      <c r="G1802" s="1163">
        <v>251</v>
      </c>
      <c r="H1802" s="1164"/>
      <c r="I1802" s="1165"/>
      <c r="J1802" s="1166"/>
      <c r="K1802" s="587">
        <f t="shared" si="298"/>
        <v>0</v>
      </c>
      <c r="M1802" s="1163">
        <v>251</v>
      </c>
      <c r="N1802" s="1164"/>
      <c r="O1802" s="1165"/>
      <c r="P1802" s="1166"/>
      <c r="Q1802" s="587">
        <f t="shared" si="299"/>
        <v>0</v>
      </c>
      <c r="S1802" s="1163">
        <v>251</v>
      </c>
      <c r="T1802" s="1164"/>
      <c r="U1802" s="1165"/>
      <c r="V1802" s="1166"/>
      <c r="W1802" s="587">
        <f t="shared" si="300"/>
        <v>0</v>
      </c>
      <c r="Y1802" s="1163">
        <v>251</v>
      </c>
      <c r="Z1802" s="1164"/>
      <c r="AA1802" s="1165"/>
      <c r="AB1802" s="1166"/>
      <c r="AC1802" s="587">
        <f t="shared" si="301"/>
        <v>0</v>
      </c>
      <c r="AE1802" s="1163">
        <v>251</v>
      </c>
      <c r="AF1802" s="1164"/>
      <c r="AG1802" s="1165"/>
      <c r="AH1802" s="1166"/>
      <c r="AI1802" s="587">
        <f t="shared" si="302"/>
        <v>0</v>
      </c>
      <c r="AK1802" s="1163">
        <v>251</v>
      </c>
      <c r="AL1802" s="1164"/>
      <c r="AM1802" s="1165"/>
      <c r="AN1802" s="1166"/>
      <c r="AO1802" s="587">
        <f t="shared" si="303"/>
        <v>0</v>
      </c>
      <c r="AQ1802" s="1163">
        <v>251</v>
      </c>
      <c r="AR1802" s="1164"/>
      <c r="AS1802" s="1165"/>
      <c r="AT1802" s="1166"/>
      <c r="AU1802" s="587">
        <f t="shared" si="304"/>
        <v>0</v>
      </c>
      <c r="AW1802" s="1163">
        <v>251</v>
      </c>
      <c r="AX1802" s="1164"/>
      <c r="AY1802" s="1165"/>
      <c r="AZ1802" s="1166"/>
      <c r="BA1802" s="587">
        <f t="shared" si="305"/>
        <v>0</v>
      </c>
    </row>
    <row r="1803" spans="1:53" s="17" customFormat="1" ht="16.75" hidden="1" customHeight="1" outlineLevel="2">
      <c r="A1803" s="1163">
        <v>252</v>
      </c>
      <c r="B1803" s="1164"/>
      <c r="C1803" s="1165"/>
      <c r="D1803" s="1166"/>
      <c r="E1803" s="587">
        <f t="shared" si="297"/>
        <v>0</v>
      </c>
      <c r="G1803" s="1163">
        <v>252</v>
      </c>
      <c r="H1803" s="1164"/>
      <c r="I1803" s="1165"/>
      <c r="J1803" s="1166"/>
      <c r="K1803" s="587">
        <f t="shared" si="298"/>
        <v>0</v>
      </c>
      <c r="M1803" s="1163">
        <v>252</v>
      </c>
      <c r="N1803" s="1164"/>
      <c r="O1803" s="1165"/>
      <c r="P1803" s="1166"/>
      <c r="Q1803" s="587">
        <f t="shared" si="299"/>
        <v>0</v>
      </c>
      <c r="S1803" s="1163">
        <v>252</v>
      </c>
      <c r="T1803" s="1164"/>
      <c r="U1803" s="1165"/>
      <c r="V1803" s="1166"/>
      <c r="W1803" s="587">
        <f t="shared" si="300"/>
        <v>0</v>
      </c>
      <c r="Y1803" s="1163">
        <v>252</v>
      </c>
      <c r="Z1803" s="1164"/>
      <c r="AA1803" s="1165"/>
      <c r="AB1803" s="1166"/>
      <c r="AC1803" s="587">
        <f t="shared" si="301"/>
        <v>0</v>
      </c>
      <c r="AE1803" s="1163">
        <v>252</v>
      </c>
      <c r="AF1803" s="1164"/>
      <c r="AG1803" s="1165"/>
      <c r="AH1803" s="1166"/>
      <c r="AI1803" s="587">
        <f t="shared" si="302"/>
        <v>0</v>
      </c>
      <c r="AK1803" s="1163">
        <v>252</v>
      </c>
      <c r="AL1803" s="1164"/>
      <c r="AM1803" s="1165"/>
      <c r="AN1803" s="1166"/>
      <c r="AO1803" s="587">
        <f t="shared" si="303"/>
        <v>0</v>
      </c>
      <c r="AQ1803" s="1163">
        <v>252</v>
      </c>
      <c r="AR1803" s="1164"/>
      <c r="AS1803" s="1165"/>
      <c r="AT1803" s="1166"/>
      <c r="AU1803" s="587">
        <f t="shared" si="304"/>
        <v>0</v>
      </c>
      <c r="AW1803" s="1163">
        <v>252</v>
      </c>
      <c r="AX1803" s="1164"/>
      <c r="AY1803" s="1165"/>
      <c r="AZ1803" s="1166"/>
      <c r="BA1803" s="587">
        <f t="shared" si="305"/>
        <v>0</v>
      </c>
    </row>
    <row r="1804" spans="1:53" s="17" customFormat="1" ht="16.75" hidden="1" customHeight="1" outlineLevel="2">
      <c r="A1804" s="1163">
        <v>253</v>
      </c>
      <c r="B1804" s="1164"/>
      <c r="C1804" s="1165"/>
      <c r="D1804" s="1166"/>
      <c r="E1804" s="587">
        <f t="shared" si="279"/>
        <v>0</v>
      </c>
      <c r="G1804" s="1163">
        <v>253</v>
      </c>
      <c r="H1804" s="1164"/>
      <c r="I1804" s="1165"/>
      <c r="J1804" s="1166"/>
      <c r="K1804" s="587">
        <f t="shared" si="298"/>
        <v>0</v>
      </c>
      <c r="M1804" s="1163">
        <v>253</v>
      </c>
      <c r="N1804" s="1164"/>
      <c r="O1804" s="1165"/>
      <c r="P1804" s="1166"/>
      <c r="Q1804" s="587">
        <f t="shared" si="299"/>
        <v>0</v>
      </c>
      <c r="S1804" s="1163">
        <v>253</v>
      </c>
      <c r="T1804" s="1164"/>
      <c r="U1804" s="1165"/>
      <c r="V1804" s="1166"/>
      <c r="W1804" s="587">
        <f t="shared" si="300"/>
        <v>0</v>
      </c>
      <c r="Y1804" s="1163">
        <v>253</v>
      </c>
      <c r="Z1804" s="1164"/>
      <c r="AA1804" s="1165"/>
      <c r="AB1804" s="1166"/>
      <c r="AC1804" s="587">
        <f t="shared" si="301"/>
        <v>0</v>
      </c>
      <c r="AE1804" s="1163">
        <v>253</v>
      </c>
      <c r="AF1804" s="1164"/>
      <c r="AG1804" s="1165"/>
      <c r="AH1804" s="1166"/>
      <c r="AI1804" s="587">
        <f t="shared" si="302"/>
        <v>0</v>
      </c>
      <c r="AK1804" s="1163">
        <v>253</v>
      </c>
      <c r="AL1804" s="1164"/>
      <c r="AM1804" s="1165"/>
      <c r="AN1804" s="1166"/>
      <c r="AO1804" s="587">
        <f t="shared" si="303"/>
        <v>0</v>
      </c>
      <c r="AQ1804" s="1163">
        <v>253</v>
      </c>
      <c r="AR1804" s="1164"/>
      <c r="AS1804" s="1165"/>
      <c r="AT1804" s="1166"/>
      <c r="AU1804" s="587">
        <f t="shared" si="304"/>
        <v>0</v>
      </c>
      <c r="AW1804" s="1163">
        <v>253</v>
      </c>
      <c r="AX1804" s="1164"/>
      <c r="AY1804" s="1165"/>
      <c r="AZ1804" s="1166"/>
      <c r="BA1804" s="587">
        <f t="shared" si="305"/>
        <v>0</v>
      </c>
    </row>
    <row r="1805" spans="1:53" s="17" customFormat="1" ht="16.75" hidden="1" customHeight="1" outlineLevel="2">
      <c r="A1805" s="1163">
        <v>254</v>
      </c>
      <c r="B1805" s="1164"/>
      <c r="C1805" s="1165"/>
      <c r="D1805" s="1166"/>
      <c r="E1805" s="587">
        <f t="shared" si="279"/>
        <v>0</v>
      </c>
      <c r="G1805" s="1163">
        <v>254</v>
      </c>
      <c r="H1805" s="1164"/>
      <c r="I1805" s="1165"/>
      <c r="J1805" s="1166"/>
      <c r="K1805" s="587">
        <f t="shared" si="298"/>
        <v>0</v>
      </c>
      <c r="M1805" s="1163">
        <v>254</v>
      </c>
      <c r="N1805" s="1164"/>
      <c r="O1805" s="1165"/>
      <c r="P1805" s="1166"/>
      <c r="Q1805" s="587">
        <f t="shared" si="299"/>
        <v>0</v>
      </c>
      <c r="S1805" s="1163">
        <v>254</v>
      </c>
      <c r="T1805" s="1164"/>
      <c r="U1805" s="1165"/>
      <c r="V1805" s="1166"/>
      <c r="W1805" s="587">
        <f t="shared" si="300"/>
        <v>0</v>
      </c>
      <c r="Y1805" s="1163">
        <v>254</v>
      </c>
      <c r="Z1805" s="1164"/>
      <c r="AA1805" s="1165"/>
      <c r="AB1805" s="1166"/>
      <c r="AC1805" s="587">
        <f t="shared" si="301"/>
        <v>0</v>
      </c>
      <c r="AE1805" s="1163">
        <v>254</v>
      </c>
      <c r="AF1805" s="1164"/>
      <c r="AG1805" s="1165"/>
      <c r="AH1805" s="1166"/>
      <c r="AI1805" s="587">
        <f t="shared" si="302"/>
        <v>0</v>
      </c>
      <c r="AK1805" s="1163">
        <v>254</v>
      </c>
      <c r="AL1805" s="1164"/>
      <c r="AM1805" s="1165"/>
      <c r="AN1805" s="1166"/>
      <c r="AO1805" s="587">
        <f t="shared" si="303"/>
        <v>0</v>
      </c>
      <c r="AQ1805" s="1163">
        <v>254</v>
      </c>
      <c r="AR1805" s="1164"/>
      <c r="AS1805" s="1165"/>
      <c r="AT1805" s="1166"/>
      <c r="AU1805" s="587">
        <f t="shared" si="304"/>
        <v>0</v>
      </c>
      <c r="AW1805" s="1163">
        <v>254</v>
      </c>
      <c r="AX1805" s="1164"/>
      <c r="AY1805" s="1165"/>
      <c r="AZ1805" s="1166"/>
      <c r="BA1805" s="587">
        <f t="shared" si="305"/>
        <v>0</v>
      </c>
    </row>
    <row r="1806" spans="1:53" s="17" customFormat="1" ht="16.75" hidden="1" customHeight="1" outlineLevel="2">
      <c r="A1806" s="1163">
        <v>255</v>
      </c>
      <c r="B1806" s="1164"/>
      <c r="C1806" s="1165"/>
      <c r="D1806" s="1166"/>
      <c r="E1806" s="587">
        <f t="shared" si="279"/>
        <v>0</v>
      </c>
      <c r="G1806" s="1163">
        <v>255</v>
      </c>
      <c r="H1806" s="1164"/>
      <c r="I1806" s="1165"/>
      <c r="J1806" s="1166"/>
      <c r="K1806" s="587">
        <f t="shared" si="298"/>
        <v>0</v>
      </c>
      <c r="M1806" s="1163">
        <v>255</v>
      </c>
      <c r="N1806" s="1164"/>
      <c r="O1806" s="1165"/>
      <c r="P1806" s="1166"/>
      <c r="Q1806" s="587">
        <f t="shared" si="299"/>
        <v>0</v>
      </c>
      <c r="S1806" s="1163">
        <v>255</v>
      </c>
      <c r="T1806" s="1164"/>
      <c r="U1806" s="1165"/>
      <c r="V1806" s="1166"/>
      <c r="W1806" s="587">
        <f t="shared" si="300"/>
        <v>0</v>
      </c>
      <c r="Y1806" s="1163">
        <v>255</v>
      </c>
      <c r="Z1806" s="1164"/>
      <c r="AA1806" s="1165"/>
      <c r="AB1806" s="1166"/>
      <c r="AC1806" s="587">
        <f t="shared" si="301"/>
        <v>0</v>
      </c>
      <c r="AE1806" s="1163">
        <v>255</v>
      </c>
      <c r="AF1806" s="1164"/>
      <c r="AG1806" s="1165"/>
      <c r="AH1806" s="1166"/>
      <c r="AI1806" s="587">
        <f t="shared" si="302"/>
        <v>0</v>
      </c>
      <c r="AK1806" s="1163">
        <v>255</v>
      </c>
      <c r="AL1806" s="1164"/>
      <c r="AM1806" s="1165"/>
      <c r="AN1806" s="1166"/>
      <c r="AO1806" s="587">
        <f t="shared" si="303"/>
        <v>0</v>
      </c>
      <c r="AQ1806" s="1163">
        <v>255</v>
      </c>
      <c r="AR1806" s="1164"/>
      <c r="AS1806" s="1165"/>
      <c r="AT1806" s="1166"/>
      <c r="AU1806" s="587">
        <f t="shared" si="304"/>
        <v>0</v>
      </c>
      <c r="AW1806" s="1163">
        <v>255</v>
      </c>
      <c r="AX1806" s="1164"/>
      <c r="AY1806" s="1165"/>
      <c r="AZ1806" s="1166"/>
      <c r="BA1806" s="587">
        <f t="shared" si="305"/>
        <v>0</v>
      </c>
    </row>
    <row r="1807" spans="1:53" s="17" customFormat="1" ht="16.75" hidden="1" customHeight="1" outlineLevel="2">
      <c r="A1807" s="1163">
        <v>256</v>
      </c>
      <c r="B1807" s="1164"/>
      <c r="C1807" s="1165"/>
      <c r="D1807" s="1166"/>
      <c r="E1807" s="587">
        <f t="shared" si="279"/>
        <v>0</v>
      </c>
      <c r="G1807" s="1163">
        <v>256</v>
      </c>
      <c r="H1807" s="1164"/>
      <c r="I1807" s="1165"/>
      <c r="J1807" s="1166"/>
      <c r="K1807" s="587">
        <f t="shared" si="298"/>
        <v>0</v>
      </c>
      <c r="M1807" s="1163">
        <v>256</v>
      </c>
      <c r="N1807" s="1164"/>
      <c r="O1807" s="1165"/>
      <c r="P1807" s="1166"/>
      <c r="Q1807" s="587">
        <f t="shared" si="299"/>
        <v>0</v>
      </c>
      <c r="S1807" s="1163">
        <v>256</v>
      </c>
      <c r="T1807" s="1164"/>
      <c r="U1807" s="1165"/>
      <c r="V1807" s="1166"/>
      <c r="W1807" s="587">
        <f t="shared" si="300"/>
        <v>0</v>
      </c>
      <c r="Y1807" s="1163">
        <v>256</v>
      </c>
      <c r="Z1807" s="1164"/>
      <c r="AA1807" s="1165"/>
      <c r="AB1807" s="1166"/>
      <c r="AC1807" s="587">
        <f t="shared" si="301"/>
        <v>0</v>
      </c>
      <c r="AE1807" s="1163">
        <v>256</v>
      </c>
      <c r="AF1807" s="1164"/>
      <c r="AG1807" s="1165"/>
      <c r="AH1807" s="1166"/>
      <c r="AI1807" s="587">
        <f t="shared" si="302"/>
        <v>0</v>
      </c>
      <c r="AK1807" s="1163">
        <v>256</v>
      </c>
      <c r="AL1807" s="1164"/>
      <c r="AM1807" s="1165"/>
      <c r="AN1807" s="1166"/>
      <c r="AO1807" s="587">
        <f t="shared" si="303"/>
        <v>0</v>
      </c>
      <c r="AQ1807" s="1163">
        <v>256</v>
      </c>
      <c r="AR1807" s="1164"/>
      <c r="AS1807" s="1165"/>
      <c r="AT1807" s="1166"/>
      <c r="AU1807" s="587">
        <f t="shared" si="304"/>
        <v>0</v>
      </c>
      <c r="AW1807" s="1163">
        <v>256</v>
      </c>
      <c r="AX1807" s="1164"/>
      <c r="AY1807" s="1165"/>
      <c r="AZ1807" s="1166"/>
      <c r="BA1807" s="587">
        <f t="shared" si="305"/>
        <v>0</v>
      </c>
    </row>
    <row r="1808" spans="1:53" s="17" customFormat="1" ht="16.75" hidden="1" customHeight="1" outlineLevel="2">
      <c r="A1808" s="1163">
        <v>257</v>
      </c>
      <c r="B1808" s="1164"/>
      <c r="C1808" s="1165"/>
      <c r="D1808" s="1166"/>
      <c r="E1808" s="587">
        <f t="shared" si="279"/>
        <v>0</v>
      </c>
      <c r="G1808" s="1163">
        <v>257</v>
      </c>
      <c r="H1808" s="1164"/>
      <c r="I1808" s="1165"/>
      <c r="J1808" s="1166"/>
      <c r="K1808" s="587">
        <f t="shared" si="298"/>
        <v>0</v>
      </c>
      <c r="M1808" s="1163">
        <v>257</v>
      </c>
      <c r="N1808" s="1164"/>
      <c r="O1808" s="1165"/>
      <c r="P1808" s="1166"/>
      <c r="Q1808" s="587">
        <f t="shared" si="299"/>
        <v>0</v>
      </c>
      <c r="S1808" s="1163">
        <v>257</v>
      </c>
      <c r="T1808" s="1164"/>
      <c r="U1808" s="1165"/>
      <c r="V1808" s="1166"/>
      <c r="W1808" s="587">
        <f t="shared" si="300"/>
        <v>0</v>
      </c>
      <c r="Y1808" s="1163">
        <v>257</v>
      </c>
      <c r="Z1808" s="1164"/>
      <c r="AA1808" s="1165"/>
      <c r="AB1808" s="1166"/>
      <c r="AC1808" s="587">
        <f t="shared" si="301"/>
        <v>0</v>
      </c>
      <c r="AE1808" s="1163">
        <v>257</v>
      </c>
      <c r="AF1808" s="1164"/>
      <c r="AG1808" s="1165"/>
      <c r="AH1808" s="1166"/>
      <c r="AI1808" s="587">
        <f t="shared" si="302"/>
        <v>0</v>
      </c>
      <c r="AK1808" s="1163">
        <v>257</v>
      </c>
      <c r="AL1808" s="1164"/>
      <c r="AM1808" s="1165"/>
      <c r="AN1808" s="1166"/>
      <c r="AO1808" s="587">
        <f t="shared" si="303"/>
        <v>0</v>
      </c>
      <c r="AQ1808" s="1163">
        <v>257</v>
      </c>
      <c r="AR1808" s="1164"/>
      <c r="AS1808" s="1165"/>
      <c r="AT1808" s="1166"/>
      <c r="AU1808" s="587">
        <f t="shared" si="304"/>
        <v>0</v>
      </c>
      <c r="AW1808" s="1163">
        <v>257</v>
      </c>
      <c r="AX1808" s="1164"/>
      <c r="AY1808" s="1165"/>
      <c r="AZ1808" s="1166"/>
      <c r="BA1808" s="587">
        <f t="shared" si="305"/>
        <v>0</v>
      </c>
    </row>
    <row r="1809" spans="1:53" s="17" customFormat="1" ht="16.75" hidden="1" customHeight="1" outlineLevel="2">
      <c r="A1809" s="1163">
        <v>258</v>
      </c>
      <c r="B1809" s="1164"/>
      <c r="C1809" s="1165"/>
      <c r="D1809" s="1166"/>
      <c r="E1809" s="587">
        <f t="shared" si="279"/>
        <v>0</v>
      </c>
      <c r="G1809" s="1163">
        <v>258</v>
      </c>
      <c r="H1809" s="1164"/>
      <c r="I1809" s="1165"/>
      <c r="J1809" s="1166"/>
      <c r="K1809" s="587">
        <f t="shared" si="298"/>
        <v>0</v>
      </c>
      <c r="M1809" s="1163">
        <v>258</v>
      </c>
      <c r="N1809" s="1164"/>
      <c r="O1809" s="1165"/>
      <c r="P1809" s="1166"/>
      <c r="Q1809" s="587">
        <f t="shared" si="299"/>
        <v>0</v>
      </c>
      <c r="S1809" s="1163">
        <v>258</v>
      </c>
      <c r="T1809" s="1164"/>
      <c r="U1809" s="1165"/>
      <c r="V1809" s="1166"/>
      <c r="W1809" s="587">
        <f t="shared" si="300"/>
        <v>0</v>
      </c>
      <c r="Y1809" s="1163">
        <v>258</v>
      </c>
      <c r="Z1809" s="1164"/>
      <c r="AA1809" s="1165"/>
      <c r="AB1809" s="1166"/>
      <c r="AC1809" s="587">
        <f t="shared" si="301"/>
        <v>0</v>
      </c>
      <c r="AE1809" s="1163">
        <v>258</v>
      </c>
      <c r="AF1809" s="1164"/>
      <c r="AG1809" s="1165"/>
      <c r="AH1809" s="1166"/>
      <c r="AI1809" s="587">
        <f t="shared" si="302"/>
        <v>0</v>
      </c>
      <c r="AK1809" s="1163">
        <v>258</v>
      </c>
      <c r="AL1809" s="1164"/>
      <c r="AM1809" s="1165"/>
      <c r="AN1809" s="1166"/>
      <c r="AO1809" s="587">
        <f t="shared" si="303"/>
        <v>0</v>
      </c>
      <c r="AQ1809" s="1163">
        <v>258</v>
      </c>
      <c r="AR1809" s="1164"/>
      <c r="AS1809" s="1165"/>
      <c r="AT1809" s="1166"/>
      <c r="AU1809" s="587">
        <f t="shared" si="304"/>
        <v>0</v>
      </c>
      <c r="AW1809" s="1163">
        <v>258</v>
      </c>
      <c r="AX1809" s="1164"/>
      <c r="AY1809" s="1165"/>
      <c r="AZ1809" s="1166"/>
      <c r="BA1809" s="587">
        <f t="shared" si="305"/>
        <v>0</v>
      </c>
    </row>
    <row r="1810" spans="1:53" s="17" customFormat="1" ht="16.75" hidden="1" customHeight="1" outlineLevel="2">
      <c r="A1810" s="1163">
        <v>259</v>
      </c>
      <c r="B1810" s="1164"/>
      <c r="C1810" s="1165"/>
      <c r="D1810" s="1166"/>
      <c r="E1810" s="587">
        <f t="shared" si="279"/>
        <v>0</v>
      </c>
      <c r="G1810" s="1163">
        <v>259</v>
      </c>
      <c r="H1810" s="1164"/>
      <c r="I1810" s="1165"/>
      <c r="J1810" s="1166"/>
      <c r="K1810" s="587">
        <f t="shared" si="298"/>
        <v>0</v>
      </c>
      <c r="M1810" s="1163">
        <v>259</v>
      </c>
      <c r="N1810" s="1164"/>
      <c r="O1810" s="1165"/>
      <c r="P1810" s="1166"/>
      <c r="Q1810" s="587">
        <f t="shared" si="299"/>
        <v>0</v>
      </c>
      <c r="S1810" s="1163">
        <v>259</v>
      </c>
      <c r="T1810" s="1164"/>
      <c r="U1810" s="1165"/>
      <c r="V1810" s="1166"/>
      <c r="W1810" s="587">
        <f t="shared" si="300"/>
        <v>0</v>
      </c>
      <c r="Y1810" s="1163">
        <v>259</v>
      </c>
      <c r="Z1810" s="1164"/>
      <c r="AA1810" s="1165"/>
      <c r="AB1810" s="1166"/>
      <c r="AC1810" s="587">
        <f t="shared" si="301"/>
        <v>0</v>
      </c>
      <c r="AE1810" s="1163">
        <v>259</v>
      </c>
      <c r="AF1810" s="1164"/>
      <c r="AG1810" s="1165"/>
      <c r="AH1810" s="1166"/>
      <c r="AI1810" s="587">
        <f t="shared" si="302"/>
        <v>0</v>
      </c>
      <c r="AK1810" s="1163">
        <v>259</v>
      </c>
      <c r="AL1810" s="1164"/>
      <c r="AM1810" s="1165"/>
      <c r="AN1810" s="1166"/>
      <c r="AO1810" s="587">
        <f t="shared" si="303"/>
        <v>0</v>
      </c>
      <c r="AQ1810" s="1163">
        <v>259</v>
      </c>
      <c r="AR1810" s="1164"/>
      <c r="AS1810" s="1165"/>
      <c r="AT1810" s="1166"/>
      <c r="AU1810" s="587">
        <f t="shared" si="304"/>
        <v>0</v>
      </c>
      <c r="AW1810" s="1163">
        <v>259</v>
      </c>
      <c r="AX1810" s="1164"/>
      <c r="AY1810" s="1165"/>
      <c r="AZ1810" s="1166"/>
      <c r="BA1810" s="587">
        <f t="shared" si="305"/>
        <v>0</v>
      </c>
    </row>
    <row r="1811" spans="1:53" s="17" customFormat="1" ht="16.75" hidden="1" customHeight="1" outlineLevel="2">
      <c r="A1811" s="1163">
        <v>260</v>
      </c>
      <c r="B1811" s="1164"/>
      <c r="C1811" s="1165"/>
      <c r="D1811" s="1166"/>
      <c r="E1811" s="587">
        <f t="shared" si="279"/>
        <v>0</v>
      </c>
      <c r="G1811" s="1163">
        <v>260</v>
      </c>
      <c r="H1811" s="1164"/>
      <c r="I1811" s="1165"/>
      <c r="J1811" s="1166"/>
      <c r="K1811" s="587">
        <f t="shared" si="298"/>
        <v>0</v>
      </c>
      <c r="M1811" s="1163">
        <v>260</v>
      </c>
      <c r="N1811" s="1164"/>
      <c r="O1811" s="1165"/>
      <c r="P1811" s="1166"/>
      <c r="Q1811" s="587">
        <f t="shared" si="299"/>
        <v>0</v>
      </c>
      <c r="S1811" s="1163">
        <v>260</v>
      </c>
      <c r="T1811" s="1164"/>
      <c r="U1811" s="1165"/>
      <c r="V1811" s="1166"/>
      <c r="W1811" s="587">
        <f t="shared" si="300"/>
        <v>0</v>
      </c>
      <c r="Y1811" s="1163">
        <v>260</v>
      </c>
      <c r="Z1811" s="1164"/>
      <c r="AA1811" s="1165"/>
      <c r="AB1811" s="1166"/>
      <c r="AC1811" s="587">
        <f t="shared" si="301"/>
        <v>0</v>
      </c>
      <c r="AE1811" s="1163">
        <v>260</v>
      </c>
      <c r="AF1811" s="1164"/>
      <c r="AG1811" s="1165"/>
      <c r="AH1811" s="1166"/>
      <c r="AI1811" s="587">
        <f t="shared" si="302"/>
        <v>0</v>
      </c>
      <c r="AK1811" s="1163">
        <v>260</v>
      </c>
      <c r="AL1811" s="1164"/>
      <c r="AM1811" s="1165"/>
      <c r="AN1811" s="1166"/>
      <c r="AO1811" s="587">
        <f t="shared" si="303"/>
        <v>0</v>
      </c>
      <c r="AQ1811" s="1163">
        <v>260</v>
      </c>
      <c r="AR1811" s="1164"/>
      <c r="AS1811" s="1165"/>
      <c r="AT1811" s="1166"/>
      <c r="AU1811" s="587">
        <f t="shared" si="304"/>
        <v>0</v>
      </c>
      <c r="AW1811" s="1163">
        <v>260</v>
      </c>
      <c r="AX1811" s="1164"/>
      <c r="AY1811" s="1165"/>
      <c r="AZ1811" s="1166"/>
      <c r="BA1811" s="587">
        <f t="shared" si="305"/>
        <v>0</v>
      </c>
    </row>
    <row r="1812" spans="1:53" s="17" customFormat="1" ht="16.75" hidden="1" customHeight="1" outlineLevel="2">
      <c r="A1812" s="1163">
        <v>261</v>
      </c>
      <c r="B1812" s="1164"/>
      <c r="C1812" s="1165"/>
      <c r="D1812" s="1166"/>
      <c r="E1812" s="587">
        <f t="shared" si="279"/>
        <v>0</v>
      </c>
      <c r="G1812" s="1163">
        <v>261</v>
      </c>
      <c r="H1812" s="1164"/>
      <c r="I1812" s="1165"/>
      <c r="J1812" s="1166"/>
      <c r="K1812" s="587">
        <f t="shared" si="298"/>
        <v>0</v>
      </c>
      <c r="M1812" s="1163">
        <v>261</v>
      </c>
      <c r="N1812" s="1164"/>
      <c r="O1812" s="1165"/>
      <c r="P1812" s="1166"/>
      <c r="Q1812" s="587">
        <f t="shared" si="299"/>
        <v>0</v>
      </c>
      <c r="S1812" s="1163">
        <v>261</v>
      </c>
      <c r="T1812" s="1164"/>
      <c r="U1812" s="1165"/>
      <c r="V1812" s="1166"/>
      <c r="W1812" s="587">
        <f t="shared" si="300"/>
        <v>0</v>
      </c>
      <c r="Y1812" s="1163">
        <v>261</v>
      </c>
      <c r="Z1812" s="1164"/>
      <c r="AA1812" s="1165"/>
      <c r="AB1812" s="1166"/>
      <c r="AC1812" s="587">
        <f t="shared" si="301"/>
        <v>0</v>
      </c>
      <c r="AE1812" s="1163">
        <v>261</v>
      </c>
      <c r="AF1812" s="1164"/>
      <c r="AG1812" s="1165"/>
      <c r="AH1812" s="1166"/>
      <c r="AI1812" s="587">
        <f t="shared" si="302"/>
        <v>0</v>
      </c>
      <c r="AK1812" s="1163">
        <v>261</v>
      </c>
      <c r="AL1812" s="1164"/>
      <c r="AM1812" s="1165"/>
      <c r="AN1812" s="1166"/>
      <c r="AO1812" s="587">
        <f t="shared" si="303"/>
        <v>0</v>
      </c>
      <c r="AQ1812" s="1163">
        <v>261</v>
      </c>
      <c r="AR1812" s="1164"/>
      <c r="AS1812" s="1165"/>
      <c r="AT1812" s="1166"/>
      <c r="AU1812" s="587">
        <f t="shared" si="304"/>
        <v>0</v>
      </c>
      <c r="AW1812" s="1163">
        <v>261</v>
      </c>
      <c r="AX1812" s="1164"/>
      <c r="AY1812" s="1165"/>
      <c r="AZ1812" s="1166"/>
      <c r="BA1812" s="587">
        <f t="shared" si="305"/>
        <v>0</v>
      </c>
    </row>
    <row r="1813" spans="1:53" s="17" customFormat="1" ht="16.75" hidden="1" customHeight="1" outlineLevel="2">
      <c r="A1813" s="1163">
        <v>262</v>
      </c>
      <c r="B1813" s="1164"/>
      <c r="C1813" s="1165"/>
      <c r="D1813" s="1166"/>
      <c r="E1813" s="587">
        <f t="shared" si="279"/>
        <v>0</v>
      </c>
      <c r="G1813" s="1163">
        <v>262</v>
      </c>
      <c r="H1813" s="1164"/>
      <c r="I1813" s="1165"/>
      <c r="J1813" s="1166"/>
      <c r="K1813" s="587">
        <f t="shared" si="298"/>
        <v>0</v>
      </c>
      <c r="M1813" s="1163">
        <v>262</v>
      </c>
      <c r="N1813" s="1164"/>
      <c r="O1813" s="1165"/>
      <c r="P1813" s="1166"/>
      <c r="Q1813" s="587">
        <f t="shared" si="299"/>
        <v>0</v>
      </c>
      <c r="S1813" s="1163">
        <v>262</v>
      </c>
      <c r="T1813" s="1164"/>
      <c r="U1813" s="1165"/>
      <c r="V1813" s="1166"/>
      <c r="W1813" s="587">
        <f t="shared" si="300"/>
        <v>0</v>
      </c>
      <c r="Y1813" s="1163">
        <v>262</v>
      </c>
      <c r="Z1813" s="1164"/>
      <c r="AA1813" s="1165"/>
      <c r="AB1813" s="1166"/>
      <c r="AC1813" s="587">
        <f t="shared" si="301"/>
        <v>0</v>
      </c>
      <c r="AE1813" s="1163">
        <v>262</v>
      </c>
      <c r="AF1813" s="1164"/>
      <c r="AG1813" s="1165"/>
      <c r="AH1813" s="1166"/>
      <c r="AI1813" s="587">
        <f t="shared" si="302"/>
        <v>0</v>
      </c>
      <c r="AK1813" s="1163">
        <v>262</v>
      </c>
      <c r="AL1813" s="1164"/>
      <c r="AM1813" s="1165"/>
      <c r="AN1813" s="1166"/>
      <c r="AO1813" s="587">
        <f t="shared" si="303"/>
        <v>0</v>
      </c>
      <c r="AQ1813" s="1163">
        <v>262</v>
      </c>
      <c r="AR1813" s="1164"/>
      <c r="AS1813" s="1165"/>
      <c r="AT1813" s="1166"/>
      <c r="AU1813" s="587">
        <f t="shared" si="304"/>
        <v>0</v>
      </c>
      <c r="AW1813" s="1163">
        <v>262</v>
      </c>
      <c r="AX1813" s="1164"/>
      <c r="AY1813" s="1165"/>
      <c r="AZ1813" s="1166"/>
      <c r="BA1813" s="587">
        <f t="shared" si="305"/>
        <v>0</v>
      </c>
    </row>
    <row r="1814" spans="1:53" s="17" customFormat="1" ht="16.75" hidden="1" customHeight="1" outlineLevel="2">
      <c r="A1814" s="1163">
        <v>263</v>
      </c>
      <c r="B1814" s="1164"/>
      <c r="C1814" s="1165"/>
      <c r="D1814" s="1166"/>
      <c r="E1814" s="587">
        <f t="shared" si="279"/>
        <v>0</v>
      </c>
      <c r="G1814" s="1163">
        <v>263</v>
      </c>
      <c r="H1814" s="1164"/>
      <c r="I1814" s="1165"/>
      <c r="J1814" s="1166"/>
      <c r="K1814" s="587">
        <f t="shared" si="298"/>
        <v>0</v>
      </c>
      <c r="M1814" s="1163">
        <v>263</v>
      </c>
      <c r="N1814" s="1164"/>
      <c r="O1814" s="1165"/>
      <c r="P1814" s="1166"/>
      <c r="Q1814" s="587">
        <f t="shared" si="299"/>
        <v>0</v>
      </c>
      <c r="S1814" s="1163">
        <v>263</v>
      </c>
      <c r="T1814" s="1164"/>
      <c r="U1814" s="1165"/>
      <c r="V1814" s="1166"/>
      <c r="W1814" s="587">
        <f t="shared" si="300"/>
        <v>0</v>
      </c>
      <c r="Y1814" s="1163">
        <v>263</v>
      </c>
      <c r="Z1814" s="1164"/>
      <c r="AA1814" s="1165"/>
      <c r="AB1814" s="1166"/>
      <c r="AC1814" s="587">
        <f t="shared" si="301"/>
        <v>0</v>
      </c>
      <c r="AE1814" s="1163">
        <v>263</v>
      </c>
      <c r="AF1814" s="1164"/>
      <c r="AG1814" s="1165"/>
      <c r="AH1814" s="1166"/>
      <c r="AI1814" s="587">
        <f t="shared" si="302"/>
        <v>0</v>
      </c>
      <c r="AK1814" s="1163">
        <v>263</v>
      </c>
      <c r="AL1814" s="1164"/>
      <c r="AM1814" s="1165"/>
      <c r="AN1814" s="1166"/>
      <c r="AO1814" s="587">
        <f t="shared" si="303"/>
        <v>0</v>
      </c>
      <c r="AQ1814" s="1163">
        <v>263</v>
      </c>
      <c r="AR1814" s="1164"/>
      <c r="AS1814" s="1165"/>
      <c r="AT1814" s="1166"/>
      <c r="AU1814" s="587">
        <f t="shared" si="304"/>
        <v>0</v>
      </c>
      <c r="AW1814" s="1163">
        <v>263</v>
      </c>
      <c r="AX1814" s="1164"/>
      <c r="AY1814" s="1165"/>
      <c r="AZ1814" s="1166"/>
      <c r="BA1814" s="587">
        <f t="shared" si="305"/>
        <v>0</v>
      </c>
    </row>
    <row r="1815" spans="1:53" s="17" customFormat="1" ht="16.75" hidden="1" customHeight="1" outlineLevel="2">
      <c r="A1815" s="1163">
        <v>264</v>
      </c>
      <c r="B1815" s="1164"/>
      <c r="C1815" s="1165"/>
      <c r="D1815" s="1166"/>
      <c r="E1815" s="587">
        <f>IF(AND(C1815&gt;=D$1545,C1815&lt;=D$1544),1,0)</f>
        <v>0</v>
      </c>
      <c r="G1815" s="1163">
        <v>264</v>
      </c>
      <c r="H1815" s="1164"/>
      <c r="I1815" s="1165"/>
      <c r="J1815" s="1166"/>
      <c r="K1815" s="587">
        <f>IF(AND(I1815&gt;=J$1545,I1815&lt;=J$1544),1,0)</f>
        <v>0</v>
      </c>
      <c r="M1815" s="1163">
        <v>264</v>
      </c>
      <c r="N1815" s="1164"/>
      <c r="O1815" s="1165"/>
      <c r="P1815" s="1166"/>
      <c r="Q1815" s="587">
        <f>IF(AND(O1815&gt;=P$1545,O1815&lt;=P$1544),1,0)</f>
        <v>0</v>
      </c>
      <c r="S1815" s="1163">
        <v>264</v>
      </c>
      <c r="T1815" s="1164"/>
      <c r="U1815" s="1165"/>
      <c r="V1815" s="1166"/>
      <c r="W1815" s="587">
        <f>IF(AND(U1815&gt;=V$1545,U1815&lt;=V$1544),1,0)</f>
        <v>0</v>
      </c>
      <c r="Y1815" s="1163">
        <v>264</v>
      </c>
      <c r="Z1815" s="1164"/>
      <c r="AA1815" s="1165"/>
      <c r="AB1815" s="1166"/>
      <c r="AC1815" s="587">
        <f>IF(AND(AA1815&gt;=AB$1545,AA1815&lt;=AB$1544),1,0)</f>
        <v>0</v>
      </c>
      <c r="AE1815" s="1163">
        <v>264</v>
      </c>
      <c r="AF1815" s="1164"/>
      <c r="AG1815" s="1165"/>
      <c r="AH1815" s="1166"/>
      <c r="AI1815" s="587">
        <f>IF(AND(AG1815&gt;=AH$1545,AG1815&lt;=AH$1544),1,0)</f>
        <v>0</v>
      </c>
      <c r="AK1815" s="1163">
        <v>264</v>
      </c>
      <c r="AL1815" s="1164"/>
      <c r="AM1815" s="1165"/>
      <c r="AN1815" s="1166"/>
      <c r="AO1815" s="587">
        <f>IF(AND(AM1815&gt;=AN$1545,AM1815&lt;=AN$1544),1,0)</f>
        <v>0</v>
      </c>
      <c r="AQ1815" s="1163">
        <v>264</v>
      </c>
      <c r="AR1815" s="1164"/>
      <c r="AS1815" s="1165"/>
      <c r="AT1815" s="1166"/>
      <c r="AU1815" s="587">
        <f>IF(AND(AS1815&gt;=AT$1545,AS1815&lt;=AT$1544),1,0)</f>
        <v>0</v>
      </c>
      <c r="AW1815" s="1163">
        <v>264</v>
      </c>
      <c r="AX1815" s="1164"/>
      <c r="AY1815" s="1165"/>
      <c r="AZ1815" s="1166"/>
      <c r="BA1815" s="587">
        <f>IF(AND(AY1815&gt;=AZ$1545,AY1815&lt;=AZ$1544),1,0)</f>
        <v>0</v>
      </c>
    </row>
    <row r="1816" spans="1:53" s="17" customFormat="1" ht="16.75" hidden="1" customHeight="1" outlineLevel="2">
      <c r="A1816" s="1163">
        <v>265</v>
      </c>
      <c r="B1816" s="1164"/>
      <c r="C1816" s="1165"/>
      <c r="D1816" s="1166"/>
      <c r="E1816" s="587">
        <f t="shared" ref="E1816:E1818" si="306">IF(AND(C1816&gt;=D$1545,C1816&lt;=D$1544),1,0)</f>
        <v>0</v>
      </c>
      <c r="G1816" s="1163">
        <v>265</v>
      </c>
      <c r="H1816" s="1164"/>
      <c r="I1816" s="1165"/>
      <c r="J1816" s="1166"/>
      <c r="K1816" s="587">
        <f t="shared" ref="K1816:K1879" si="307">IF(AND(I1816&gt;=J$1545,I1816&lt;=J$1544),1,0)</f>
        <v>0</v>
      </c>
      <c r="M1816" s="1163">
        <v>265</v>
      </c>
      <c r="N1816" s="1164"/>
      <c r="O1816" s="1165"/>
      <c r="P1816" s="1166"/>
      <c r="Q1816" s="587">
        <f t="shared" ref="Q1816:Q1879" si="308">IF(AND(O1816&gt;=P$1545,O1816&lt;=P$1544),1,0)</f>
        <v>0</v>
      </c>
      <c r="S1816" s="1163">
        <v>265</v>
      </c>
      <c r="T1816" s="1164"/>
      <c r="U1816" s="1165"/>
      <c r="V1816" s="1166"/>
      <c r="W1816" s="587">
        <f t="shared" ref="W1816:W1879" si="309">IF(AND(U1816&gt;=V$1545,U1816&lt;=V$1544),1,0)</f>
        <v>0</v>
      </c>
      <c r="Y1816" s="1163">
        <v>265</v>
      </c>
      <c r="Z1816" s="1164"/>
      <c r="AA1816" s="1165"/>
      <c r="AB1816" s="1166"/>
      <c r="AC1816" s="587">
        <f t="shared" ref="AC1816:AC1879" si="310">IF(AND(AA1816&gt;=AB$1545,AA1816&lt;=AB$1544),1,0)</f>
        <v>0</v>
      </c>
      <c r="AE1816" s="1163">
        <v>265</v>
      </c>
      <c r="AF1816" s="1164"/>
      <c r="AG1816" s="1165"/>
      <c r="AH1816" s="1166"/>
      <c r="AI1816" s="587">
        <f t="shared" ref="AI1816:AI1879" si="311">IF(AND(AG1816&gt;=AH$1545,AG1816&lt;=AH$1544),1,0)</f>
        <v>0</v>
      </c>
      <c r="AK1816" s="1163">
        <v>265</v>
      </c>
      <c r="AL1816" s="1164"/>
      <c r="AM1816" s="1165"/>
      <c r="AN1816" s="1166"/>
      <c r="AO1816" s="587">
        <f t="shared" ref="AO1816:AO1879" si="312">IF(AND(AM1816&gt;=AN$1545,AM1816&lt;=AN$1544),1,0)</f>
        <v>0</v>
      </c>
      <c r="AQ1816" s="1163">
        <v>265</v>
      </c>
      <c r="AR1816" s="1164"/>
      <c r="AS1816" s="1165"/>
      <c r="AT1816" s="1166"/>
      <c r="AU1816" s="587">
        <f t="shared" ref="AU1816:AU1879" si="313">IF(AND(AS1816&gt;=AT$1545,AS1816&lt;=AT$1544),1,0)</f>
        <v>0</v>
      </c>
      <c r="AW1816" s="1163">
        <v>265</v>
      </c>
      <c r="AX1816" s="1164"/>
      <c r="AY1816" s="1165"/>
      <c r="AZ1816" s="1166"/>
      <c r="BA1816" s="587">
        <f t="shared" ref="BA1816:BA1879" si="314">IF(AND(AY1816&gt;=AZ$1545,AY1816&lt;=AZ$1544),1,0)</f>
        <v>0</v>
      </c>
    </row>
    <row r="1817" spans="1:53" s="17" customFormat="1" ht="16.75" hidden="1" customHeight="1" outlineLevel="2">
      <c r="A1817" s="1163">
        <v>266</v>
      </c>
      <c r="B1817" s="1164"/>
      <c r="C1817" s="1165"/>
      <c r="D1817" s="1166"/>
      <c r="E1817" s="587">
        <f t="shared" si="306"/>
        <v>0</v>
      </c>
      <c r="G1817" s="1163">
        <v>266</v>
      </c>
      <c r="H1817" s="1164"/>
      <c r="I1817" s="1165"/>
      <c r="J1817" s="1166"/>
      <c r="K1817" s="587">
        <f t="shared" si="307"/>
        <v>0</v>
      </c>
      <c r="M1817" s="1163">
        <v>266</v>
      </c>
      <c r="N1817" s="1164"/>
      <c r="O1817" s="1165"/>
      <c r="P1817" s="1166"/>
      <c r="Q1817" s="587">
        <f t="shared" si="308"/>
        <v>0</v>
      </c>
      <c r="S1817" s="1163">
        <v>266</v>
      </c>
      <c r="T1817" s="1164"/>
      <c r="U1817" s="1165"/>
      <c r="V1817" s="1166"/>
      <c r="W1817" s="587">
        <f t="shared" si="309"/>
        <v>0</v>
      </c>
      <c r="Y1817" s="1163">
        <v>266</v>
      </c>
      <c r="Z1817" s="1164"/>
      <c r="AA1817" s="1165"/>
      <c r="AB1817" s="1166"/>
      <c r="AC1817" s="587">
        <f t="shared" si="310"/>
        <v>0</v>
      </c>
      <c r="AE1817" s="1163">
        <v>266</v>
      </c>
      <c r="AF1817" s="1164"/>
      <c r="AG1817" s="1165"/>
      <c r="AH1817" s="1166"/>
      <c r="AI1817" s="587">
        <f t="shared" si="311"/>
        <v>0</v>
      </c>
      <c r="AK1817" s="1163">
        <v>266</v>
      </c>
      <c r="AL1817" s="1164"/>
      <c r="AM1817" s="1165"/>
      <c r="AN1817" s="1166"/>
      <c r="AO1817" s="587">
        <f t="shared" si="312"/>
        <v>0</v>
      </c>
      <c r="AQ1817" s="1163">
        <v>266</v>
      </c>
      <c r="AR1817" s="1164"/>
      <c r="AS1817" s="1165"/>
      <c r="AT1817" s="1166"/>
      <c r="AU1817" s="587">
        <f t="shared" si="313"/>
        <v>0</v>
      </c>
      <c r="AW1817" s="1163">
        <v>266</v>
      </c>
      <c r="AX1817" s="1164"/>
      <c r="AY1817" s="1165"/>
      <c r="AZ1817" s="1166"/>
      <c r="BA1817" s="587">
        <f t="shared" si="314"/>
        <v>0</v>
      </c>
    </row>
    <row r="1818" spans="1:53" s="17" customFormat="1" ht="16.75" hidden="1" customHeight="1" outlineLevel="2">
      <c r="A1818" s="1163">
        <v>267</v>
      </c>
      <c r="B1818" s="1164"/>
      <c r="C1818" s="1165"/>
      <c r="D1818" s="1166"/>
      <c r="E1818" s="587">
        <f t="shared" si="306"/>
        <v>0</v>
      </c>
      <c r="G1818" s="1163">
        <v>267</v>
      </c>
      <c r="H1818" s="1164"/>
      <c r="I1818" s="1165"/>
      <c r="J1818" s="1166"/>
      <c r="K1818" s="587">
        <f t="shared" si="307"/>
        <v>0</v>
      </c>
      <c r="M1818" s="1163">
        <v>267</v>
      </c>
      <c r="N1818" s="1164"/>
      <c r="O1818" s="1165"/>
      <c r="P1818" s="1166"/>
      <c r="Q1818" s="587">
        <f t="shared" si="308"/>
        <v>0</v>
      </c>
      <c r="S1818" s="1163">
        <v>267</v>
      </c>
      <c r="T1818" s="1164"/>
      <c r="U1818" s="1165"/>
      <c r="V1818" s="1166"/>
      <c r="W1818" s="587">
        <f t="shared" si="309"/>
        <v>0</v>
      </c>
      <c r="Y1818" s="1163">
        <v>267</v>
      </c>
      <c r="Z1818" s="1164"/>
      <c r="AA1818" s="1165"/>
      <c r="AB1818" s="1166"/>
      <c r="AC1818" s="587">
        <f t="shared" si="310"/>
        <v>0</v>
      </c>
      <c r="AE1818" s="1163">
        <v>267</v>
      </c>
      <c r="AF1818" s="1164"/>
      <c r="AG1818" s="1165"/>
      <c r="AH1818" s="1166"/>
      <c r="AI1818" s="587">
        <f t="shared" si="311"/>
        <v>0</v>
      </c>
      <c r="AK1818" s="1163">
        <v>267</v>
      </c>
      <c r="AL1818" s="1164"/>
      <c r="AM1818" s="1165"/>
      <c r="AN1818" s="1166"/>
      <c r="AO1818" s="587">
        <f t="shared" si="312"/>
        <v>0</v>
      </c>
      <c r="AQ1818" s="1163">
        <v>267</v>
      </c>
      <c r="AR1818" s="1164"/>
      <c r="AS1818" s="1165"/>
      <c r="AT1818" s="1166"/>
      <c r="AU1818" s="587">
        <f t="shared" si="313"/>
        <v>0</v>
      </c>
      <c r="AW1818" s="1163">
        <v>267</v>
      </c>
      <c r="AX1818" s="1164"/>
      <c r="AY1818" s="1165"/>
      <c r="AZ1818" s="1166"/>
      <c r="BA1818" s="587">
        <f t="shared" si="314"/>
        <v>0</v>
      </c>
    </row>
    <row r="1819" spans="1:53" s="17" customFormat="1" ht="16.75" hidden="1" customHeight="1" outlineLevel="2">
      <c r="A1819" s="1163">
        <v>268</v>
      </c>
      <c r="B1819" s="1164"/>
      <c r="C1819" s="1165"/>
      <c r="D1819" s="1166"/>
      <c r="E1819" s="587">
        <f t="shared" si="279"/>
        <v>0</v>
      </c>
      <c r="G1819" s="1163">
        <v>268</v>
      </c>
      <c r="H1819" s="1164"/>
      <c r="I1819" s="1165"/>
      <c r="J1819" s="1166"/>
      <c r="K1819" s="587">
        <f t="shared" si="307"/>
        <v>0</v>
      </c>
      <c r="M1819" s="1163">
        <v>268</v>
      </c>
      <c r="N1819" s="1164"/>
      <c r="O1819" s="1165"/>
      <c r="P1819" s="1166"/>
      <c r="Q1819" s="587">
        <f t="shared" si="308"/>
        <v>0</v>
      </c>
      <c r="S1819" s="1163">
        <v>268</v>
      </c>
      <c r="T1819" s="1164"/>
      <c r="U1819" s="1165"/>
      <c r="V1819" s="1166"/>
      <c r="W1819" s="587">
        <f t="shared" si="309"/>
        <v>0</v>
      </c>
      <c r="Y1819" s="1163">
        <v>268</v>
      </c>
      <c r="Z1819" s="1164"/>
      <c r="AA1819" s="1165"/>
      <c r="AB1819" s="1166"/>
      <c r="AC1819" s="587">
        <f t="shared" si="310"/>
        <v>0</v>
      </c>
      <c r="AE1819" s="1163">
        <v>268</v>
      </c>
      <c r="AF1819" s="1164"/>
      <c r="AG1819" s="1165"/>
      <c r="AH1819" s="1166"/>
      <c r="AI1819" s="587">
        <f t="shared" si="311"/>
        <v>0</v>
      </c>
      <c r="AK1819" s="1163">
        <v>268</v>
      </c>
      <c r="AL1819" s="1164"/>
      <c r="AM1819" s="1165"/>
      <c r="AN1819" s="1166"/>
      <c r="AO1819" s="587">
        <f t="shared" si="312"/>
        <v>0</v>
      </c>
      <c r="AQ1819" s="1163">
        <v>268</v>
      </c>
      <c r="AR1819" s="1164"/>
      <c r="AS1819" s="1165"/>
      <c r="AT1819" s="1166"/>
      <c r="AU1819" s="587">
        <f t="shared" si="313"/>
        <v>0</v>
      </c>
      <c r="AW1819" s="1163">
        <v>268</v>
      </c>
      <c r="AX1819" s="1164"/>
      <c r="AY1819" s="1165"/>
      <c r="AZ1819" s="1166"/>
      <c r="BA1819" s="587">
        <f t="shared" si="314"/>
        <v>0</v>
      </c>
    </row>
    <row r="1820" spans="1:53" s="17" customFormat="1" ht="16.75" hidden="1" customHeight="1" outlineLevel="2">
      <c r="A1820" s="1163">
        <v>269</v>
      </c>
      <c r="B1820" s="1164"/>
      <c r="C1820" s="1165"/>
      <c r="D1820" s="1166"/>
      <c r="E1820" s="587">
        <f t="shared" si="279"/>
        <v>0</v>
      </c>
      <c r="G1820" s="1163">
        <v>269</v>
      </c>
      <c r="H1820" s="1164"/>
      <c r="I1820" s="1165"/>
      <c r="J1820" s="1166"/>
      <c r="K1820" s="587">
        <f t="shared" si="307"/>
        <v>0</v>
      </c>
      <c r="M1820" s="1163">
        <v>269</v>
      </c>
      <c r="N1820" s="1164"/>
      <c r="O1820" s="1165"/>
      <c r="P1820" s="1166"/>
      <c r="Q1820" s="587">
        <f t="shared" si="308"/>
        <v>0</v>
      </c>
      <c r="S1820" s="1163">
        <v>269</v>
      </c>
      <c r="T1820" s="1164"/>
      <c r="U1820" s="1165"/>
      <c r="V1820" s="1166"/>
      <c r="W1820" s="587">
        <f t="shared" si="309"/>
        <v>0</v>
      </c>
      <c r="Y1820" s="1163">
        <v>269</v>
      </c>
      <c r="Z1820" s="1164"/>
      <c r="AA1820" s="1165"/>
      <c r="AB1820" s="1166"/>
      <c r="AC1820" s="587">
        <f t="shared" si="310"/>
        <v>0</v>
      </c>
      <c r="AE1820" s="1163">
        <v>269</v>
      </c>
      <c r="AF1820" s="1164"/>
      <c r="AG1820" s="1165"/>
      <c r="AH1820" s="1166"/>
      <c r="AI1820" s="587">
        <f t="shared" si="311"/>
        <v>0</v>
      </c>
      <c r="AK1820" s="1163">
        <v>269</v>
      </c>
      <c r="AL1820" s="1164"/>
      <c r="AM1820" s="1165"/>
      <c r="AN1820" s="1166"/>
      <c r="AO1820" s="587">
        <f t="shared" si="312"/>
        <v>0</v>
      </c>
      <c r="AQ1820" s="1163">
        <v>269</v>
      </c>
      <c r="AR1820" s="1164"/>
      <c r="AS1820" s="1165"/>
      <c r="AT1820" s="1166"/>
      <c r="AU1820" s="587">
        <f t="shared" si="313"/>
        <v>0</v>
      </c>
      <c r="AW1820" s="1163">
        <v>269</v>
      </c>
      <c r="AX1820" s="1164"/>
      <c r="AY1820" s="1165"/>
      <c r="AZ1820" s="1166"/>
      <c r="BA1820" s="587">
        <f t="shared" si="314"/>
        <v>0</v>
      </c>
    </row>
    <row r="1821" spans="1:53" s="17" customFormat="1" ht="16.75" hidden="1" customHeight="1" outlineLevel="2">
      <c r="A1821" s="1163">
        <v>270</v>
      </c>
      <c r="B1821" s="1164"/>
      <c r="C1821" s="1165"/>
      <c r="D1821" s="1166"/>
      <c r="E1821" s="587">
        <f t="shared" si="279"/>
        <v>0</v>
      </c>
      <c r="G1821" s="1163">
        <v>270</v>
      </c>
      <c r="H1821" s="1164"/>
      <c r="I1821" s="1165"/>
      <c r="J1821" s="1166"/>
      <c r="K1821" s="587">
        <f t="shared" si="307"/>
        <v>0</v>
      </c>
      <c r="M1821" s="1163">
        <v>270</v>
      </c>
      <c r="N1821" s="1164"/>
      <c r="O1821" s="1165"/>
      <c r="P1821" s="1166"/>
      <c r="Q1821" s="587">
        <f t="shared" si="308"/>
        <v>0</v>
      </c>
      <c r="S1821" s="1163">
        <v>270</v>
      </c>
      <c r="T1821" s="1164"/>
      <c r="U1821" s="1165"/>
      <c r="V1821" s="1166"/>
      <c r="W1821" s="587">
        <f t="shared" si="309"/>
        <v>0</v>
      </c>
      <c r="Y1821" s="1163">
        <v>270</v>
      </c>
      <c r="Z1821" s="1164"/>
      <c r="AA1821" s="1165"/>
      <c r="AB1821" s="1166"/>
      <c r="AC1821" s="587">
        <f t="shared" si="310"/>
        <v>0</v>
      </c>
      <c r="AE1821" s="1163">
        <v>270</v>
      </c>
      <c r="AF1821" s="1164"/>
      <c r="AG1821" s="1165"/>
      <c r="AH1821" s="1166"/>
      <c r="AI1821" s="587">
        <f t="shared" si="311"/>
        <v>0</v>
      </c>
      <c r="AK1821" s="1163">
        <v>270</v>
      </c>
      <c r="AL1821" s="1164"/>
      <c r="AM1821" s="1165"/>
      <c r="AN1821" s="1166"/>
      <c r="AO1821" s="587">
        <f t="shared" si="312"/>
        <v>0</v>
      </c>
      <c r="AQ1821" s="1163">
        <v>270</v>
      </c>
      <c r="AR1821" s="1164"/>
      <c r="AS1821" s="1165"/>
      <c r="AT1821" s="1166"/>
      <c r="AU1821" s="587">
        <f t="shared" si="313"/>
        <v>0</v>
      </c>
      <c r="AW1821" s="1163">
        <v>270</v>
      </c>
      <c r="AX1821" s="1164"/>
      <c r="AY1821" s="1165"/>
      <c r="AZ1821" s="1166"/>
      <c r="BA1821" s="587">
        <f t="shared" si="314"/>
        <v>0</v>
      </c>
    </row>
    <row r="1822" spans="1:53" s="17" customFormat="1" ht="16.75" hidden="1" customHeight="1" outlineLevel="2">
      <c r="A1822" s="1163">
        <v>271</v>
      </c>
      <c r="B1822" s="1164"/>
      <c r="C1822" s="1165"/>
      <c r="D1822" s="1166"/>
      <c r="E1822" s="587">
        <f t="shared" si="279"/>
        <v>0</v>
      </c>
      <c r="G1822" s="1163">
        <v>271</v>
      </c>
      <c r="H1822" s="1164"/>
      <c r="I1822" s="1165"/>
      <c r="J1822" s="1166"/>
      <c r="K1822" s="587">
        <f t="shared" si="307"/>
        <v>0</v>
      </c>
      <c r="M1822" s="1163">
        <v>271</v>
      </c>
      <c r="N1822" s="1164"/>
      <c r="O1822" s="1165"/>
      <c r="P1822" s="1166"/>
      <c r="Q1822" s="587">
        <f t="shared" si="308"/>
        <v>0</v>
      </c>
      <c r="S1822" s="1163">
        <v>271</v>
      </c>
      <c r="T1822" s="1164"/>
      <c r="U1822" s="1165"/>
      <c r="V1822" s="1166"/>
      <c r="W1822" s="587">
        <f t="shared" si="309"/>
        <v>0</v>
      </c>
      <c r="Y1822" s="1163">
        <v>271</v>
      </c>
      <c r="Z1822" s="1164"/>
      <c r="AA1822" s="1165"/>
      <c r="AB1822" s="1166"/>
      <c r="AC1822" s="587">
        <f t="shared" si="310"/>
        <v>0</v>
      </c>
      <c r="AE1822" s="1163">
        <v>271</v>
      </c>
      <c r="AF1822" s="1164"/>
      <c r="AG1822" s="1165"/>
      <c r="AH1822" s="1166"/>
      <c r="AI1822" s="587">
        <f t="shared" si="311"/>
        <v>0</v>
      </c>
      <c r="AK1822" s="1163">
        <v>271</v>
      </c>
      <c r="AL1822" s="1164"/>
      <c r="AM1822" s="1165"/>
      <c r="AN1822" s="1166"/>
      <c r="AO1822" s="587">
        <f t="shared" si="312"/>
        <v>0</v>
      </c>
      <c r="AQ1822" s="1163">
        <v>271</v>
      </c>
      <c r="AR1822" s="1164"/>
      <c r="AS1822" s="1165"/>
      <c r="AT1822" s="1166"/>
      <c r="AU1822" s="587">
        <f t="shared" si="313"/>
        <v>0</v>
      </c>
      <c r="AW1822" s="1163">
        <v>271</v>
      </c>
      <c r="AX1822" s="1164"/>
      <c r="AY1822" s="1165"/>
      <c r="AZ1822" s="1166"/>
      <c r="BA1822" s="587">
        <f t="shared" si="314"/>
        <v>0</v>
      </c>
    </row>
    <row r="1823" spans="1:53" s="17" customFormat="1" ht="16.75" hidden="1" customHeight="1" outlineLevel="2">
      <c r="A1823" s="1163">
        <v>272</v>
      </c>
      <c r="B1823" s="1164"/>
      <c r="C1823" s="1165"/>
      <c r="D1823" s="1166"/>
      <c r="E1823" s="587">
        <f t="shared" si="279"/>
        <v>0</v>
      </c>
      <c r="G1823" s="1163">
        <v>272</v>
      </c>
      <c r="H1823" s="1164"/>
      <c r="I1823" s="1165"/>
      <c r="J1823" s="1166"/>
      <c r="K1823" s="587">
        <f t="shared" si="307"/>
        <v>0</v>
      </c>
      <c r="M1823" s="1163">
        <v>272</v>
      </c>
      <c r="N1823" s="1164"/>
      <c r="O1823" s="1165"/>
      <c r="P1823" s="1166"/>
      <c r="Q1823" s="587">
        <f t="shared" si="308"/>
        <v>0</v>
      </c>
      <c r="S1823" s="1163">
        <v>272</v>
      </c>
      <c r="T1823" s="1164"/>
      <c r="U1823" s="1165"/>
      <c r="V1823" s="1166"/>
      <c r="W1823" s="587">
        <f t="shared" si="309"/>
        <v>0</v>
      </c>
      <c r="Y1823" s="1163">
        <v>272</v>
      </c>
      <c r="Z1823" s="1164"/>
      <c r="AA1823" s="1165"/>
      <c r="AB1823" s="1166"/>
      <c r="AC1823" s="587">
        <f t="shared" si="310"/>
        <v>0</v>
      </c>
      <c r="AE1823" s="1163">
        <v>272</v>
      </c>
      <c r="AF1823" s="1164"/>
      <c r="AG1823" s="1165"/>
      <c r="AH1823" s="1166"/>
      <c r="AI1823" s="587">
        <f t="shared" si="311"/>
        <v>0</v>
      </c>
      <c r="AK1823" s="1163">
        <v>272</v>
      </c>
      <c r="AL1823" s="1164"/>
      <c r="AM1823" s="1165"/>
      <c r="AN1823" s="1166"/>
      <c r="AO1823" s="587">
        <f t="shared" si="312"/>
        <v>0</v>
      </c>
      <c r="AQ1823" s="1163">
        <v>272</v>
      </c>
      <c r="AR1823" s="1164"/>
      <c r="AS1823" s="1165"/>
      <c r="AT1823" s="1166"/>
      <c r="AU1823" s="587">
        <f t="shared" si="313"/>
        <v>0</v>
      </c>
      <c r="AW1823" s="1163">
        <v>272</v>
      </c>
      <c r="AX1823" s="1164"/>
      <c r="AY1823" s="1165"/>
      <c r="AZ1823" s="1166"/>
      <c r="BA1823" s="587">
        <f t="shared" si="314"/>
        <v>0</v>
      </c>
    </row>
    <row r="1824" spans="1:53" s="17" customFormat="1" ht="16.75" hidden="1" customHeight="1" outlineLevel="2">
      <c r="A1824" s="1163">
        <v>273</v>
      </c>
      <c r="B1824" s="1164"/>
      <c r="C1824" s="1165"/>
      <c r="D1824" s="1166"/>
      <c r="E1824" s="587">
        <f t="shared" si="279"/>
        <v>0</v>
      </c>
      <c r="G1824" s="1163">
        <v>273</v>
      </c>
      <c r="H1824" s="1164"/>
      <c r="I1824" s="1165"/>
      <c r="J1824" s="1166"/>
      <c r="K1824" s="587">
        <f t="shared" si="307"/>
        <v>0</v>
      </c>
      <c r="M1824" s="1163">
        <v>273</v>
      </c>
      <c r="N1824" s="1164"/>
      <c r="O1824" s="1165"/>
      <c r="P1824" s="1166"/>
      <c r="Q1824" s="587">
        <f t="shared" si="308"/>
        <v>0</v>
      </c>
      <c r="S1824" s="1163">
        <v>273</v>
      </c>
      <c r="T1824" s="1164"/>
      <c r="U1824" s="1165"/>
      <c r="V1824" s="1166"/>
      <c r="W1824" s="587">
        <f t="shared" si="309"/>
        <v>0</v>
      </c>
      <c r="Y1824" s="1163">
        <v>273</v>
      </c>
      <c r="Z1824" s="1164"/>
      <c r="AA1824" s="1165"/>
      <c r="AB1824" s="1166"/>
      <c r="AC1824" s="587">
        <f t="shared" si="310"/>
        <v>0</v>
      </c>
      <c r="AE1824" s="1163">
        <v>273</v>
      </c>
      <c r="AF1824" s="1164"/>
      <c r="AG1824" s="1165"/>
      <c r="AH1824" s="1166"/>
      <c r="AI1824" s="587">
        <f t="shared" si="311"/>
        <v>0</v>
      </c>
      <c r="AK1824" s="1163">
        <v>273</v>
      </c>
      <c r="AL1824" s="1164"/>
      <c r="AM1824" s="1165"/>
      <c r="AN1824" s="1166"/>
      <c r="AO1824" s="587">
        <f t="shared" si="312"/>
        <v>0</v>
      </c>
      <c r="AQ1824" s="1163">
        <v>273</v>
      </c>
      <c r="AR1824" s="1164"/>
      <c r="AS1824" s="1165"/>
      <c r="AT1824" s="1166"/>
      <c r="AU1824" s="587">
        <f t="shared" si="313"/>
        <v>0</v>
      </c>
      <c r="AW1824" s="1163">
        <v>273</v>
      </c>
      <c r="AX1824" s="1164"/>
      <c r="AY1824" s="1165"/>
      <c r="AZ1824" s="1166"/>
      <c r="BA1824" s="587">
        <f t="shared" si="314"/>
        <v>0</v>
      </c>
    </row>
    <row r="1825" spans="1:53" s="17" customFormat="1" ht="16.75" hidden="1" customHeight="1" outlineLevel="2">
      <c r="A1825" s="1163">
        <v>274</v>
      </c>
      <c r="B1825" s="1164"/>
      <c r="C1825" s="1165"/>
      <c r="D1825" s="1166"/>
      <c r="E1825" s="587">
        <f t="shared" si="279"/>
        <v>0</v>
      </c>
      <c r="G1825" s="1163">
        <v>274</v>
      </c>
      <c r="H1825" s="1164"/>
      <c r="I1825" s="1165"/>
      <c r="J1825" s="1166"/>
      <c r="K1825" s="587">
        <f t="shared" si="307"/>
        <v>0</v>
      </c>
      <c r="M1825" s="1163">
        <v>274</v>
      </c>
      <c r="N1825" s="1164"/>
      <c r="O1825" s="1165"/>
      <c r="P1825" s="1166"/>
      <c r="Q1825" s="587">
        <f t="shared" si="308"/>
        <v>0</v>
      </c>
      <c r="S1825" s="1163">
        <v>274</v>
      </c>
      <c r="T1825" s="1164"/>
      <c r="U1825" s="1165"/>
      <c r="V1825" s="1166"/>
      <c r="W1825" s="587">
        <f t="shared" si="309"/>
        <v>0</v>
      </c>
      <c r="Y1825" s="1163">
        <v>274</v>
      </c>
      <c r="Z1825" s="1164"/>
      <c r="AA1825" s="1165"/>
      <c r="AB1825" s="1166"/>
      <c r="AC1825" s="587">
        <f t="shared" si="310"/>
        <v>0</v>
      </c>
      <c r="AE1825" s="1163">
        <v>274</v>
      </c>
      <c r="AF1825" s="1164"/>
      <c r="AG1825" s="1165"/>
      <c r="AH1825" s="1166"/>
      <c r="AI1825" s="587">
        <f t="shared" si="311"/>
        <v>0</v>
      </c>
      <c r="AK1825" s="1163">
        <v>274</v>
      </c>
      <c r="AL1825" s="1164"/>
      <c r="AM1825" s="1165"/>
      <c r="AN1825" s="1166"/>
      <c r="AO1825" s="587">
        <f t="shared" si="312"/>
        <v>0</v>
      </c>
      <c r="AQ1825" s="1163">
        <v>274</v>
      </c>
      <c r="AR1825" s="1164"/>
      <c r="AS1825" s="1165"/>
      <c r="AT1825" s="1166"/>
      <c r="AU1825" s="587">
        <f t="shared" si="313"/>
        <v>0</v>
      </c>
      <c r="AW1825" s="1163">
        <v>274</v>
      </c>
      <c r="AX1825" s="1164"/>
      <c r="AY1825" s="1165"/>
      <c r="AZ1825" s="1166"/>
      <c r="BA1825" s="587">
        <f t="shared" si="314"/>
        <v>0</v>
      </c>
    </row>
    <row r="1826" spans="1:53" s="17" customFormat="1" ht="16.75" hidden="1" customHeight="1" outlineLevel="2">
      <c r="A1826" s="1163">
        <v>275</v>
      </c>
      <c r="B1826" s="1164"/>
      <c r="C1826" s="1165"/>
      <c r="D1826" s="1166"/>
      <c r="E1826" s="587">
        <f t="shared" si="279"/>
        <v>0</v>
      </c>
      <c r="G1826" s="1163">
        <v>275</v>
      </c>
      <c r="H1826" s="1164"/>
      <c r="I1826" s="1165"/>
      <c r="J1826" s="1166"/>
      <c r="K1826" s="587">
        <f t="shared" si="307"/>
        <v>0</v>
      </c>
      <c r="M1826" s="1163">
        <v>275</v>
      </c>
      <c r="N1826" s="1164"/>
      <c r="O1826" s="1165"/>
      <c r="P1826" s="1166"/>
      <c r="Q1826" s="587">
        <f t="shared" si="308"/>
        <v>0</v>
      </c>
      <c r="S1826" s="1163">
        <v>275</v>
      </c>
      <c r="T1826" s="1164"/>
      <c r="U1826" s="1165"/>
      <c r="V1826" s="1166"/>
      <c r="W1826" s="587">
        <f t="shared" si="309"/>
        <v>0</v>
      </c>
      <c r="Y1826" s="1163">
        <v>275</v>
      </c>
      <c r="Z1826" s="1164"/>
      <c r="AA1826" s="1165"/>
      <c r="AB1826" s="1166"/>
      <c r="AC1826" s="587">
        <f t="shared" si="310"/>
        <v>0</v>
      </c>
      <c r="AE1826" s="1163">
        <v>275</v>
      </c>
      <c r="AF1826" s="1164"/>
      <c r="AG1826" s="1165"/>
      <c r="AH1826" s="1166"/>
      <c r="AI1826" s="587">
        <f t="shared" si="311"/>
        <v>0</v>
      </c>
      <c r="AK1826" s="1163">
        <v>275</v>
      </c>
      <c r="AL1826" s="1164"/>
      <c r="AM1826" s="1165"/>
      <c r="AN1826" s="1166"/>
      <c r="AO1826" s="587">
        <f t="shared" si="312"/>
        <v>0</v>
      </c>
      <c r="AQ1826" s="1163">
        <v>275</v>
      </c>
      <c r="AR1826" s="1164"/>
      <c r="AS1826" s="1165"/>
      <c r="AT1826" s="1166"/>
      <c r="AU1826" s="587">
        <f t="shared" si="313"/>
        <v>0</v>
      </c>
      <c r="AW1826" s="1163">
        <v>275</v>
      </c>
      <c r="AX1826" s="1164"/>
      <c r="AY1826" s="1165"/>
      <c r="AZ1826" s="1166"/>
      <c r="BA1826" s="587">
        <f t="shared" si="314"/>
        <v>0</v>
      </c>
    </row>
    <row r="1827" spans="1:53" s="17" customFormat="1" ht="16.75" hidden="1" customHeight="1" outlineLevel="2">
      <c r="A1827" s="1163">
        <v>276</v>
      </c>
      <c r="B1827" s="1164"/>
      <c r="C1827" s="1165"/>
      <c r="D1827" s="1166"/>
      <c r="E1827" s="587">
        <f t="shared" si="279"/>
        <v>0</v>
      </c>
      <c r="G1827" s="1163">
        <v>276</v>
      </c>
      <c r="H1827" s="1164"/>
      <c r="I1827" s="1165"/>
      <c r="J1827" s="1166"/>
      <c r="K1827" s="587">
        <f t="shared" si="307"/>
        <v>0</v>
      </c>
      <c r="M1827" s="1163">
        <v>276</v>
      </c>
      <c r="N1827" s="1164"/>
      <c r="O1827" s="1165"/>
      <c r="P1827" s="1166"/>
      <c r="Q1827" s="587">
        <f t="shared" si="308"/>
        <v>0</v>
      </c>
      <c r="S1827" s="1163">
        <v>276</v>
      </c>
      <c r="T1827" s="1164"/>
      <c r="U1827" s="1165"/>
      <c r="V1827" s="1166"/>
      <c r="W1827" s="587">
        <f t="shared" si="309"/>
        <v>0</v>
      </c>
      <c r="Y1827" s="1163">
        <v>276</v>
      </c>
      <c r="Z1827" s="1164"/>
      <c r="AA1827" s="1165"/>
      <c r="AB1827" s="1166"/>
      <c r="AC1827" s="587">
        <f t="shared" si="310"/>
        <v>0</v>
      </c>
      <c r="AE1827" s="1163">
        <v>276</v>
      </c>
      <c r="AF1827" s="1164"/>
      <c r="AG1827" s="1165"/>
      <c r="AH1827" s="1166"/>
      <c r="AI1827" s="587">
        <f t="shared" si="311"/>
        <v>0</v>
      </c>
      <c r="AK1827" s="1163">
        <v>276</v>
      </c>
      <c r="AL1827" s="1164"/>
      <c r="AM1827" s="1165"/>
      <c r="AN1827" s="1166"/>
      <c r="AO1827" s="587">
        <f t="shared" si="312"/>
        <v>0</v>
      </c>
      <c r="AQ1827" s="1163">
        <v>276</v>
      </c>
      <c r="AR1827" s="1164"/>
      <c r="AS1827" s="1165"/>
      <c r="AT1827" s="1166"/>
      <c r="AU1827" s="587">
        <f t="shared" si="313"/>
        <v>0</v>
      </c>
      <c r="AW1827" s="1163">
        <v>276</v>
      </c>
      <c r="AX1827" s="1164"/>
      <c r="AY1827" s="1165"/>
      <c r="AZ1827" s="1166"/>
      <c r="BA1827" s="587">
        <f t="shared" si="314"/>
        <v>0</v>
      </c>
    </row>
    <row r="1828" spans="1:53" s="17" customFormat="1" ht="16.75" hidden="1" customHeight="1" outlineLevel="2">
      <c r="A1828" s="1163">
        <v>277</v>
      </c>
      <c r="B1828" s="1164"/>
      <c r="C1828" s="1165"/>
      <c r="D1828" s="1166"/>
      <c r="E1828" s="587">
        <f t="shared" si="270"/>
        <v>0</v>
      </c>
      <c r="G1828" s="1163">
        <v>277</v>
      </c>
      <c r="H1828" s="1164"/>
      <c r="I1828" s="1165"/>
      <c r="J1828" s="1166"/>
      <c r="K1828" s="587">
        <f t="shared" si="307"/>
        <v>0</v>
      </c>
      <c r="M1828" s="1163">
        <v>277</v>
      </c>
      <c r="N1828" s="1164"/>
      <c r="O1828" s="1165"/>
      <c r="P1828" s="1166"/>
      <c r="Q1828" s="587">
        <f t="shared" si="308"/>
        <v>0</v>
      </c>
      <c r="S1828" s="1163">
        <v>277</v>
      </c>
      <c r="T1828" s="1164"/>
      <c r="U1828" s="1165"/>
      <c r="V1828" s="1166"/>
      <c r="W1828" s="587">
        <f t="shared" si="309"/>
        <v>0</v>
      </c>
      <c r="Y1828" s="1163">
        <v>277</v>
      </c>
      <c r="Z1828" s="1164"/>
      <c r="AA1828" s="1165"/>
      <c r="AB1828" s="1166"/>
      <c r="AC1828" s="587">
        <f t="shared" si="310"/>
        <v>0</v>
      </c>
      <c r="AE1828" s="1163">
        <v>277</v>
      </c>
      <c r="AF1828" s="1164"/>
      <c r="AG1828" s="1165"/>
      <c r="AH1828" s="1166"/>
      <c r="AI1828" s="587">
        <f t="shared" si="311"/>
        <v>0</v>
      </c>
      <c r="AK1828" s="1163">
        <v>277</v>
      </c>
      <c r="AL1828" s="1164"/>
      <c r="AM1828" s="1165"/>
      <c r="AN1828" s="1166"/>
      <c r="AO1828" s="587">
        <f t="shared" si="312"/>
        <v>0</v>
      </c>
      <c r="AQ1828" s="1163">
        <v>277</v>
      </c>
      <c r="AR1828" s="1164"/>
      <c r="AS1828" s="1165"/>
      <c r="AT1828" s="1166"/>
      <c r="AU1828" s="587">
        <f t="shared" si="313"/>
        <v>0</v>
      </c>
      <c r="AW1828" s="1163">
        <v>277</v>
      </c>
      <c r="AX1828" s="1164"/>
      <c r="AY1828" s="1165"/>
      <c r="AZ1828" s="1166"/>
      <c r="BA1828" s="587">
        <f t="shared" si="314"/>
        <v>0</v>
      </c>
    </row>
    <row r="1829" spans="1:53" s="17" customFormat="1" ht="16.75" hidden="1" customHeight="1" outlineLevel="2">
      <c r="A1829" s="1163">
        <v>278</v>
      </c>
      <c r="B1829" s="1164"/>
      <c r="C1829" s="1165"/>
      <c r="D1829" s="1166"/>
      <c r="E1829" s="587">
        <f t="shared" si="270"/>
        <v>0</v>
      </c>
      <c r="G1829" s="1163">
        <v>278</v>
      </c>
      <c r="H1829" s="1164"/>
      <c r="I1829" s="1165"/>
      <c r="J1829" s="1166"/>
      <c r="K1829" s="587">
        <f t="shared" si="307"/>
        <v>0</v>
      </c>
      <c r="M1829" s="1163">
        <v>278</v>
      </c>
      <c r="N1829" s="1164"/>
      <c r="O1829" s="1165"/>
      <c r="P1829" s="1166"/>
      <c r="Q1829" s="587">
        <f t="shared" si="308"/>
        <v>0</v>
      </c>
      <c r="S1829" s="1163">
        <v>278</v>
      </c>
      <c r="T1829" s="1164"/>
      <c r="U1829" s="1165"/>
      <c r="V1829" s="1166"/>
      <c r="W1829" s="587">
        <f t="shared" si="309"/>
        <v>0</v>
      </c>
      <c r="Y1829" s="1163">
        <v>278</v>
      </c>
      <c r="Z1829" s="1164"/>
      <c r="AA1829" s="1165"/>
      <c r="AB1829" s="1166"/>
      <c r="AC1829" s="587">
        <f t="shared" si="310"/>
        <v>0</v>
      </c>
      <c r="AE1829" s="1163">
        <v>278</v>
      </c>
      <c r="AF1829" s="1164"/>
      <c r="AG1829" s="1165"/>
      <c r="AH1829" s="1166"/>
      <c r="AI1829" s="587">
        <f t="shared" si="311"/>
        <v>0</v>
      </c>
      <c r="AK1829" s="1163">
        <v>278</v>
      </c>
      <c r="AL1829" s="1164"/>
      <c r="AM1829" s="1165"/>
      <c r="AN1829" s="1166"/>
      <c r="AO1829" s="587">
        <f t="shared" si="312"/>
        <v>0</v>
      </c>
      <c r="AQ1829" s="1163">
        <v>278</v>
      </c>
      <c r="AR1829" s="1164"/>
      <c r="AS1829" s="1165"/>
      <c r="AT1829" s="1166"/>
      <c r="AU1829" s="587">
        <f t="shared" si="313"/>
        <v>0</v>
      </c>
      <c r="AW1829" s="1163">
        <v>278</v>
      </c>
      <c r="AX1829" s="1164"/>
      <c r="AY1829" s="1165"/>
      <c r="AZ1829" s="1166"/>
      <c r="BA1829" s="587">
        <f t="shared" si="314"/>
        <v>0</v>
      </c>
    </row>
    <row r="1830" spans="1:53" s="17" customFormat="1" ht="16.75" hidden="1" customHeight="1" outlineLevel="2">
      <c r="A1830" s="1163">
        <v>279</v>
      </c>
      <c r="B1830" s="1164"/>
      <c r="C1830" s="1165"/>
      <c r="D1830" s="1166"/>
      <c r="E1830" s="587">
        <f t="shared" si="270"/>
        <v>0</v>
      </c>
      <c r="G1830" s="1163">
        <v>279</v>
      </c>
      <c r="H1830" s="1164"/>
      <c r="I1830" s="1165"/>
      <c r="J1830" s="1166"/>
      <c r="K1830" s="587">
        <f t="shared" si="307"/>
        <v>0</v>
      </c>
      <c r="M1830" s="1163">
        <v>279</v>
      </c>
      <c r="N1830" s="1164"/>
      <c r="O1830" s="1165"/>
      <c r="P1830" s="1166"/>
      <c r="Q1830" s="587">
        <f t="shared" si="308"/>
        <v>0</v>
      </c>
      <c r="S1830" s="1163">
        <v>279</v>
      </c>
      <c r="T1830" s="1164"/>
      <c r="U1830" s="1165"/>
      <c r="V1830" s="1166"/>
      <c r="W1830" s="587">
        <f t="shared" si="309"/>
        <v>0</v>
      </c>
      <c r="Y1830" s="1163">
        <v>279</v>
      </c>
      <c r="Z1830" s="1164"/>
      <c r="AA1830" s="1165"/>
      <c r="AB1830" s="1166"/>
      <c r="AC1830" s="587">
        <f t="shared" si="310"/>
        <v>0</v>
      </c>
      <c r="AE1830" s="1163">
        <v>279</v>
      </c>
      <c r="AF1830" s="1164"/>
      <c r="AG1830" s="1165"/>
      <c r="AH1830" s="1166"/>
      <c r="AI1830" s="587">
        <f t="shared" si="311"/>
        <v>0</v>
      </c>
      <c r="AK1830" s="1163">
        <v>279</v>
      </c>
      <c r="AL1830" s="1164"/>
      <c r="AM1830" s="1165"/>
      <c r="AN1830" s="1166"/>
      <c r="AO1830" s="587">
        <f t="shared" si="312"/>
        <v>0</v>
      </c>
      <c r="AQ1830" s="1163">
        <v>279</v>
      </c>
      <c r="AR1830" s="1164"/>
      <c r="AS1830" s="1165"/>
      <c r="AT1830" s="1166"/>
      <c r="AU1830" s="587">
        <f t="shared" si="313"/>
        <v>0</v>
      </c>
      <c r="AW1830" s="1163">
        <v>279</v>
      </c>
      <c r="AX1830" s="1164"/>
      <c r="AY1830" s="1165"/>
      <c r="AZ1830" s="1166"/>
      <c r="BA1830" s="587">
        <f t="shared" si="314"/>
        <v>0</v>
      </c>
    </row>
    <row r="1831" spans="1:53" s="17" customFormat="1" ht="16.75" hidden="1" customHeight="1" outlineLevel="2">
      <c r="A1831" s="1163">
        <v>280</v>
      </c>
      <c r="B1831" s="1164"/>
      <c r="C1831" s="1165"/>
      <c r="D1831" s="1166"/>
      <c r="E1831" s="587">
        <f t="shared" si="270"/>
        <v>0</v>
      </c>
      <c r="G1831" s="1163">
        <v>280</v>
      </c>
      <c r="H1831" s="1164"/>
      <c r="I1831" s="1165"/>
      <c r="J1831" s="1166"/>
      <c r="K1831" s="587">
        <f t="shared" si="307"/>
        <v>0</v>
      </c>
      <c r="M1831" s="1163">
        <v>280</v>
      </c>
      <c r="N1831" s="1164"/>
      <c r="O1831" s="1165"/>
      <c r="P1831" s="1166"/>
      <c r="Q1831" s="587">
        <f t="shared" si="308"/>
        <v>0</v>
      </c>
      <c r="S1831" s="1163">
        <v>280</v>
      </c>
      <c r="T1831" s="1164"/>
      <c r="U1831" s="1165"/>
      <c r="V1831" s="1166"/>
      <c r="W1831" s="587">
        <f t="shared" si="309"/>
        <v>0</v>
      </c>
      <c r="Y1831" s="1163">
        <v>280</v>
      </c>
      <c r="Z1831" s="1164"/>
      <c r="AA1831" s="1165"/>
      <c r="AB1831" s="1166"/>
      <c r="AC1831" s="587">
        <f t="shared" si="310"/>
        <v>0</v>
      </c>
      <c r="AE1831" s="1163">
        <v>280</v>
      </c>
      <c r="AF1831" s="1164"/>
      <c r="AG1831" s="1165"/>
      <c r="AH1831" s="1166"/>
      <c r="AI1831" s="587">
        <f t="shared" si="311"/>
        <v>0</v>
      </c>
      <c r="AK1831" s="1163">
        <v>280</v>
      </c>
      <c r="AL1831" s="1164"/>
      <c r="AM1831" s="1165"/>
      <c r="AN1831" s="1166"/>
      <c r="AO1831" s="587">
        <f t="shared" si="312"/>
        <v>0</v>
      </c>
      <c r="AQ1831" s="1163">
        <v>280</v>
      </c>
      <c r="AR1831" s="1164"/>
      <c r="AS1831" s="1165"/>
      <c r="AT1831" s="1166"/>
      <c r="AU1831" s="587">
        <f t="shared" si="313"/>
        <v>0</v>
      </c>
      <c r="AW1831" s="1163">
        <v>280</v>
      </c>
      <c r="AX1831" s="1164"/>
      <c r="AY1831" s="1165"/>
      <c r="AZ1831" s="1166"/>
      <c r="BA1831" s="587">
        <f t="shared" si="314"/>
        <v>0</v>
      </c>
    </row>
    <row r="1832" spans="1:53" s="17" customFormat="1" ht="16.75" hidden="1" customHeight="1" outlineLevel="2">
      <c r="A1832" s="1163">
        <v>281</v>
      </c>
      <c r="B1832" s="1164"/>
      <c r="C1832" s="1165"/>
      <c r="D1832" s="1166"/>
      <c r="E1832" s="587">
        <f t="shared" si="270"/>
        <v>0</v>
      </c>
      <c r="G1832" s="1163">
        <v>281</v>
      </c>
      <c r="H1832" s="1164"/>
      <c r="I1832" s="1165"/>
      <c r="J1832" s="1166"/>
      <c r="K1832" s="587">
        <f t="shared" si="307"/>
        <v>0</v>
      </c>
      <c r="M1832" s="1163">
        <v>281</v>
      </c>
      <c r="N1832" s="1164"/>
      <c r="O1832" s="1165"/>
      <c r="P1832" s="1166"/>
      <c r="Q1832" s="587">
        <f t="shared" si="308"/>
        <v>0</v>
      </c>
      <c r="S1832" s="1163">
        <v>281</v>
      </c>
      <c r="T1832" s="1164"/>
      <c r="U1832" s="1165"/>
      <c r="V1832" s="1166"/>
      <c r="W1832" s="587">
        <f t="shared" si="309"/>
        <v>0</v>
      </c>
      <c r="Y1832" s="1163">
        <v>281</v>
      </c>
      <c r="Z1832" s="1164"/>
      <c r="AA1832" s="1165"/>
      <c r="AB1832" s="1166"/>
      <c r="AC1832" s="587">
        <f t="shared" si="310"/>
        <v>0</v>
      </c>
      <c r="AE1832" s="1163">
        <v>281</v>
      </c>
      <c r="AF1832" s="1164"/>
      <c r="AG1832" s="1165"/>
      <c r="AH1832" s="1166"/>
      <c r="AI1832" s="587">
        <f t="shared" si="311"/>
        <v>0</v>
      </c>
      <c r="AK1832" s="1163">
        <v>281</v>
      </c>
      <c r="AL1832" s="1164"/>
      <c r="AM1832" s="1165"/>
      <c r="AN1832" s="1166"/>
      <c r="AO1832" s="587">
        <f t="shared" si="312"/>
        <v>0</v>
      </c>
      <c r="AQ1832" s="1163">
        <v>281</v>
      </c>
      <c r="AR1832" s="1164"/>
      <c r="AS1832" s="1165"/>
      <c r="AT1832" s="1166"/>
      <c r="AU1832" s="587">
        <f t="shared" si="313"/>
        <v>0</v>
      </c>
      <c r="AW1832" s="1163">
        <v>281</v>
      </c>
      <c r="AX1832" s="1164"/>
      <c r="AY1832" s="1165"/>
      <c r="AZ1832" s="1166"/>
      <c r="BA1832" s="587">
        <f t="shared" si="314"/>
        <v>0</v>
      </c>
    </row>
    <row r="1833" spans="1:53" s="17" customFormat="1" ht="16.75" hidden="1" customHeight="1" outlineLevel="2">
      <c r="A1833" s="1163">
        <v>282</v>
      </c>
      <c r="B1833" s="1164"/>
      <c r="C1833" s="1165"/>
      <c r="D1833" s="1166"/>
      <c r="E1833" s="587">
        <f t="shared" si="270"/>
        <v>0</v>
      </c>
      <c r="G1833" s="1163">
        <v>282</v>
      </c>
      <c r="H1833" s="1164"/>
      <c r="I1833" s="1165"/>
      <c r="J1833" s="1166"/>
      <c r="K1833" s="587">
        <f t="shared" si="307"/>
        <v>0</v>
      </c>
      <c r="M1833" s="1163">
        <v>282</v>
      </c>
      <c r="N1833" s="1164"/>
      <c r="O1833" s="1165"/>
      <c r="P1833" s="1166"/>
      <c r="Q1833" s="587">
        <f t="shared" si="308"/>
        <v>0</v>
      </c>
      <c r="S1833" s="1163">
        <v>282</v>
      </c>
      <c r="T1833" s="1164"/>
      <c r="U1833" s="1165"/>
      <c r="V1833" s="1166"/>
      <c r="W1833" s="587">
        <f t="shared" si="309"/>
        <v>0</v>
      </c>
      <c r="Y1833" s="1163">
        <v>282</v>
      </c>
      <c r="Z1833" s="1164"/>
      <c r="AA1833" s="1165"/>
      <c r="AB1833" s="1166"/>
      <c r="AC1833" s="587">
        <f t="shared" si="310"/>
        <v>0</v>
      </c>
      <c r="AE1833" s="1163">
        <v>282</v>
      </c>
      <c r="AF1833" s="1164"/>
      <c r="AG1833" s="1165"/>
      <c r="AH1833" s="1166"/>
      <c r="AI1833" s="587">
        <f t="shared" si="311"/>
        <v>0</v>
      </c>
      <c r="AK1833" s="1163">
        <v>282</v>
      </c>
      <c r="AL1833" s="1164"/>
      <c r="AM1833" s="1165"/>
      <c r="AN1833" s="1166"/>
      <c r="AO1833" s="587">
        <f t="shared" si="312"/>
        <v>0</v>
      </c>
      <c r="AQ1833" s="1163">
        <v>282</v>
      </c>
      <c r="AR1833" s="1164"/>
      <c r="AS1833" s="1165"/>
      <c r="AT1833" s="1166"/>
      <c r="AU1833" s="587">
        <f t="shared" si="313"/>
        <v>0</v>
      </c>
      <c r="AW1833" s="1163">
        <v>282</v>
      </c>
      <c r="AX1833" s="1164"/>
      <c r="AY1833" s="1165"/>
      <c r="AZ1833" s="1166"/>
      <c r="BA1833" s="587">
        <f t="shared" si="314"/>
        <v>0</v>
      </c>
    </row>
    <row r="1834" spans="1:53" s="17" customFormat="1" ht="16.75" hidden="1" customHeight="1" outlineLevel="2">
      <c r="A1834" s="1163">
        <v>283</v>
      </c>
      <c r="B1834" s="1164"/>
      <c r="C1834" s="1165"/>
      <c r="D1834" s="1166"/>
      <c r="E1834" s="587">
        <f t="shared" si="261"/>
        <v>0</v>
      </c>
      <c r="G1834" s="1163">
        <v>283</v>
      </c>
      <c r="H1834" s="1164"/>
      <c r="I1834" s="1165"/>
      <c r="J1834" s="1166"/>
      <c r="K1834" s="587">
        <f t="shared" si="307"/>
        <v>0</v>
      </c>
      <c r="M1834" s="1163">
        <v>283</v>
      </c>
      <c r="N1834" s="1164"/>
      <c r="O1834" s="1165"/>
      <c r="P1834" s="1166"/>
      <c r="Q1834" s="587">
        <f t="shared" si="308"/>
        <v>0</v>
      </c>
      <c r="S1834" s="1163">
        <v>283</v>
      </c>
      <c r="T1834" s="1164"/>
      <c r="U1834" s="1165"/>
      <c r="V1834" s="1166"/>
      <c r="W1834" s="587">
        <f t="shared" si="309"/>
        <v>0</v>
      </c>
      <c r="Y1834" s="1163">
        <v>283</v>
      </c>
      <c r="Z1834" s="1164"/>
      <c r="AA1834" s="1165"/>
      <c r="AB1834" s="1166"/>
      <c r="AC1834" s="587">
        <f t="shared" si="310"/>
        <v>0</v>
      </c>
      <c r="AE1834" s="1163">
        <v>283</v>
      </c>
      <c r="AF1834" s="1164"/>
      <c r="AG1834" s="1165"/>
      <c r="AH1834" s="1166"/>
      <c r="AI1834" s="587">
        <f t="shared" si="311"/>
        <v>0</v>
      </c>
      <c r="AK1834" s="1163">
        <v>283</v>
      </c>
      <c r="AL1834" s="1164"/>
      <c r="AM1834" s="1165"/>
      <c r="AN1834" s="1166"/>
      <c r="AO1834" s="587">
        <f t="shared" si="312"/>
        <v>0</v>
      </c>
      <c r="AQ1834" s="1163">
        <v>283</v>
      </c>
      <c r="AR1834" s="1164"/>
      <c r="AS1834" s="1165"/>
      <c r="AT1834" s="1166"/>
      <c r="AU1834" s="587">
        <f t="shared" si="313"/>
        <v>0</v>
      </c>
      <c r="AW1834" s="1163">
        <v>283</v>
      </c>
      <c r="AX1834" s="1164"/>
      <c r="AY1834" s="1165"/>
      <c r="AZ1834" s="1166"/>
      <c r="BA1834" s="587">
        <f t="shared" si="314"/>
        <v>0</v>
      </c>
    </row>
    <row r="1835" spans="1:53" s="17" customFormat="1" ht="16.75" hidden="1" customHeight="1" outlineLevel="2">
      <c r="A1835" s="1163">
        <v>284</v>
      </c>
      <c r="B1835" s="1164"/>
      <c r="C1835" s="1165"/>
      <c r="D1835" s="1166"/>
      <c r="E1835" s="587">
        <f t="shared" si="261"/>
        <v>0</v>
      </c>
      <c r="G1835" s="1163">
        <v>284</v>
      </c>
      <c r="H1835" s="1164"/>
      <c r="I1835" s="1165"/>
      <c r="J1835" s="1166"/>
      <c r="K1835" s="587">
        <f t="shared" si="307"/>
        <v>0</v>
      </c>
      <c r="M1835" s="1163">
        <v>284</v>
      </c>
      <c r="N1835" s="1164"/>
      <c r="O1835" s="1165"/>
      <c r="P1835" s="1166"/>
      <c r="Q1835" s="587">
        <f t="shared" si="308"/>
        <v>0</v>
      </c>
      <c r="S1835" s="1163">
        <v>284</v>
      </c>
      <c r="T1835" s="1164"/>
      <c r="U1835" s="1165"/>
      <c r="V1835" s="1166"/>
      <c r="W1835" s="587">
        <f t="shared" si="309"/>
        <v>0</v>
      </c>
      <c r="Y1835" s="1163">
        <v>284</v>
      </c>
      <c r="Z1835" s="1164"/>
      <c r="AA1835" s="1165"/>
      <c r="AB1835" s="1166"/>
      <c r="AC1835" s="587">
        <f t="shared" si="310"/>
        <v>0</v>
      </c>
      <c r="AE1835" s="1163">
        <v>284</v>
      </c>
      <c r="AF1835" s="1164"/>
      <c r="AG1835" s="1165"/>
      <c r="AH1835" s="1166"/>
      <c r="AI1835" s="587">
        <f t="shared" si="311"/>
        <v>0</v>
      </c>
      <c r="AK1835" s="1163">
        <v>284</v>
      </c>
      <c r="AL1835" s="1164"/>
      <c r="AM1835" s="1165"/>
      <c r="AN1835" s="1166"/>
      <c r="AO1835" s="587">
        <f t="shared" si="312"/>
        <v>0</v>
      </c>
      <c r="AQ1835" s="1163">
        <v>284</v>
      </c>
      <c r="AR1835" s="1164"/>
      <c r="AS1835" s="1165"/>
      <c r="AT1835" s="1166"/>
      <c r="AU1835" s="587">
        <f t="shared" si="313"/>
        <v>0</v>
      </c>
      <c r="AW1835" s="1163">
        <v>284</v>
      </c>
      <c r="AX1835" s="1164"/>
      <c r="AY1835" s="1165"/>
      <c r="AZ1835" s="1166"/>
      <c r="BA1835" s="587">
        <f t="shared" si="314"/>
        <v>0</v>
      </c>
    </row>
    <row r="1836" spans="1:53" s="17" customFormat="1" ht="16.75" hidden="1" customHeight="1" outlineLevel="2">
      <c r="A1836" s="1163">
        <v>285</v>
      </c>
      <c r="B1836" s="1164"/>
      <c r="C1836" s="1165"/>
      <c r="D1836" s="1166"/>
      <c r="E1836" s="587">
        <f t="shared" si="261"/>
        <v>0</v>
      </c>
      <c r="G1836" s="1163">
        <v>285</v>
      </c>
      <c r="H1836" s="1164"/>
      <c r="I1836" s="1165"/>
      <c r="J1836" s="1166"/>
      <c r="K1836" s="587">
        <f t="shared" si="307"/>
        <v>0</v>
      </c>
      <c r="M1836" s="1163">
        <v>285</v>
      </c>
      <c r="N1836" s="1164"/>
      <c r="O1836" s="1165"/>
      <c r="P1836" s="1166"/>
      <c r="Q1836" s="587">
        <f t="shared" si="308"/>
        <v>0</v>
      </c>
      <c r="S1836" s="1163">
        <v>285</v>
      </c>
      <c r="T1836" s="1164"/>
      <c r="U1836" s="1165"/>
      <c r="V1836" s="1166"/>
      <c r="W1836" s="587">
        <f t="shared" si="309"/>
        <v>0</v>
      </c>
      <c r="Y1836" s="1163">
        <v>285</v>
      </c>
      <c r="Z1836" s="1164"/>
      <c r="AA1836" s="1165"/>
      <c r="AB1836" s="1166"/>
      <c r="AC1836" s="587">
        <f t="shared" si="310"/>
        <v>0</v>
      </c>
      <c r="AE1836" s="1163">
        <v>285</v>
      </c>
      <c r="AF1836" s="1164"/>
      <c r="AG1836" s="1165"/>
      <c r="AH1836" s="1166"/>
      <c r="AI1836" s="587">
        <f t="shared" si="311"/>
        <v>0</v>
      </c>
      <c r="AK1836" s="1163">
        <v>285</v>
      </c>
      <c r="AL1836" s="1164"/>
      <c r="AM1836" s="1165"/>
      <c r="AN1836" s="1166"/>
      <c r="AO1836" s="587">
        <f t="shared" si="312"/>
        <v>0</v>
      </c>
      <c r="AQ1836" s="1163">
        <v>285</v>
      </c>
      <c r="AR1836" s="1164"/>
      <c r="AS1836" s="1165"/>
      <c r="AT1836" s="1166"/>
      <c r="AU1836" s="587">
        <f t="shared" si="313"/>
        <v>0</v>
      </c>
      <c r="AW1836" s="1163">
        <v>285</v>
      </c>
      <c r="AX1836" s="1164"/>
      <c r="AY1836" s="1165"/>
      <c r="AZ1836" s="1166"/>
      <c r="BA1836" s="587">
        <f t="shared" si="314"/>
        <v>0</v>
      </c>
    </row>
    <row r="1837" spans="1:53" s="17" customFormat="1" ht="16.75" hidden="1" customHeight="1" outlineLevel="2">
      <c r="A1837" s="1163">
        <v>286</v>
      </c>
      <c r="B1837" s="1164"/>
      <c r="C1837" s="1165"/>
      <c r="D1837" s="1166"/>
      <c r="E1837" s="587">
        <f t="shared" si="261"/>
        <v>0</v>
      </c>
      <c r="G1837" s="1163">
        <v>286</v>
      </c>
      <c r="H1837" s="1164"/>
      <c r="I1837" s="1165"/>
      <c r="J1837" s="1166"/>
      <c r="K1837" s="587">
        <f t="shared" si="307"/>
        <v>0</v>
      </c>
      <c r="M1837" s="1163">
        <v>286</v>
      </c>
      <c r="N1837" s="1164"/>
      <c r="O1837" s="1165"/>
      <c r="P1837" s="1166"/>
      <c r="Q1837" s="587">
        <f t="shared" si="308"/>
        <v>0</v>
      </c>
      <c r="S1837" s="1163">
        <v>286</v>
      </c>
      <c r="T1837" s="1164"/>
      <c r="U1837" s="1165"/>
      <c r="V1837" s="1166"/>
      <c r="W1837" s="587">
        <f t="shared" si="309"/>
        <v>0</v>
      </c>
      <c r="Y1837" s="1163">
        <v>286</v>
      </c>
      <c r="Z1837" s="1164"/>
      <c r="AA1837" s="1165"/>
      <c r="AB1837" s="1166"/>
      <c r="AC1837" s="587">
        <f t="shared" si="310"/>
        <v>0</v>
      </c>
      <c r="AE1837" s="1163">
        <v>286</v>
      </c>
      <c r="AF1837" s="1164"/>
      <c r="AG1837" s="1165"/>
      <c r="AH1837" s="1166"/>
      <c r="AI1837" s="587">
        <f t="shared" si="311"/>
        <v>0</v>
      </c>
      <c r="AK1837" s="1163">
        <v>286</v>
      </c>
      <c r="AL1837" s="1164"/>
      <c r="AM1837" s="1165"/>
      <c r="AN1837" s="1166"/>
      <c r="AO1837" s="587">
        <f t="shared" si="312"/>
        <v>0</v>
      </c>
      <c r="AQ1837" s="1163">
        <v>286</v>
      </c>
      <c r="AR1837" s="1164"/>
      <c r="AS1837" s="1165"/>
      <c r="AT1837" s="1166"/>
      <c r="AU1837" s="587">
        <f t="shared" si="313"/>
        <v>0</v>
      </c>
      <c r="AW1837" s="1163">
        <v>286</v>
      </c>
      <c r="AX1837" s="1164"/>
      <c r="AY1837" s="1165"/>
      <c r="AZ1837" s="1166"/>
      <c r="BA1837" s="587">
        <f t="shared" si="314"/>
        <v>0</v>
      </c>
    </row>
    <row r="1838" spans="1:53" s="17" customFormat="1" ht="16.75" hidden="1" customHeight="1" outlineLevel="2">
      <c r="A1838" s="1163">
        <v>287</v>
      </c>
      <c r="B1838" s="1164"/>
      <c r="C1838" s="1165"/>
      <c r="D1838" s="1166"/>
      <c r="E1838" s="587">
        <f t="shared" si="261"/>
        <v>0</v>
      </c>
      <c r="G1838" s="1163">
        <v>287</v>
      </c>
      <c r="H1838" s="1164"/>
      <c r="I1838" s="1165"/>
      <c r="J1838" s="1166"/>
      <c r="K1838" s="587">
        <f t="shared" si="307"/>
        <v>0</v>
      </c>
      <c r="M1838" s="1163">
        <v>287</v>
      </c>
      <c r="N1838" s="1164"/>
      <c r="O1838" s="1165"/>
      <c r="P1838" s="1166"/>
      <c r="Q1838" s="587">
        <f t="shared" si="308"/>
        <v>0</v>
      </c>
      <c r="S1838" s="1163">
        <v>287</v>
      </c>
      <c r="T1838" s="1164"/>
      <c r="U1838" s="1165"/>
      <c r="V1838" s="1166"/>
      <c r="W1838" s="587">
        <f t="shared" si="309"/>
        <v>0</v>
      </c>
      <c r="Y1838" s="1163">
        <v>287</v>
      </c>
      <c r="Z1838" s="1164"/>
      <c r="AA1838" s="1165"/>
      <c r="AB1838" s="1166"/>
      <c r="AC1838" s="587">
        <f t="shared" si="310"/>
        <v>0</v>
      </c>
      <c r="AE1838" s="1163">
        <v>287</v>
      </c>
      <c r="AF1838" s="1164"/>
      <c r="AG1838" s="1165"/>
      <c r="AH1838" s="1166"/>
      <c r="AI1838" s="587">
        <f t="shared" si="311"/>
        <v>0</v>
      </c>
      <c r="AK1838" s="1163">
        <v>287</v>
      </c>
      <c r="AL1838" s="1164"/>
      <c r="AM1838" s="1165"/>
      <c r="AN1838" s="1166"/>
      <c r="AO1838" s="587">
        <f t="shared" si="312"/>
        <v>0</v>
      </c>
      <c r="AQ1838" s="1163">
        <v>287</v>
      </c>
      <c r="AR1838" s="1164"/>
      <c r="AS1838" s="1165"/>
      <c r="AT1838" s="1166"/>
      <c r="AU1838" s="587">
        <f t="shared" si="313"/>
        <v>0</v>
      </c>
      <c r="AW1838" s="1163">
        <v>287</v>
      </c>
      <c r="AX1838" s="1164"/>
      <c r="AY1838" s="1165"/>
      <c r="AZ1838" s="1166"/>
      <c r="BA1838" s="587">
        <f t="shared" si="314"/>
        <v>0</v>
      </c>
    </row>
    <row r="1839" spans="1:53" s="17" customFormat="1" ht="16.75" hidden="1" customHeight="1" outlineLevel="2">
      <c r="A1839" s="1163">
        <v>288</v>
      </c>
      <c r="B1839" s="1164"/>
      <c r="C1839" s="1165"/>
      <c r="D1839" s="1166"/>
      <c r="E1839" s="587">
        <f t="shared" si="261"/>
        <v>0</v>
      </c>
      <c r="G1839" s="1163">
        <v>288</v>
      </c>
      <c r="H1839" s="1164"/>
      <c r="I1839" s="1165"/>
      <c r="J1839" s="1166"/>
      <c r="K1839" s="587">
        <f t="shared" si="307"/>
        <v>0</v>
      </c>
      <c r="M1839" s="1163">
        <v>288</v>
      </c>
      <c r="N1839" s="1164"/>
      <c r="O1839" s="1165"/>
      <c r="P1839" s="1166"/>
      <c r="Q1839" s="587">
        <f t="shared" si="308"/>
        <v>0</v>
      </c>
      <c r="S1839" s="1163">
        <v>288</v>
      </c>
      <c r="T1839" s="1164"/>
      <c r="U1839" s="1165"/>
      <c r="V1839" s="1166"/>
      <c r="W1839" s="587">
        <f t="shared" si="309"/>
        <v>0</v>
      </c>
      <c r="Y1839" s="1163">
        <v>288</v>
      </c>
      <c r="Z1839" s="1164"/>
      <c r="AA1839" s="1165"/>
      <c r="AB1839" s="1166"/>
      <c r="AC1839" s="587">
        <f t="shared" si="310"/>
        <v>0</v>
      </c>
      <c r="AE1839" s="1163">
        <v>288</v>
      </c>
      <c r="AF1839" s="1164"/>
      <c r="AG1839" s="1165"/>
      <c r="AH1839" s="1166"/>
      <c r="AI1839" s="587">
        <f t="shared" si="311"/>
        <v>0</v>
      </c>
      <c r="AK1839" s="1163">
        <v>288</v>
      </c>
      <c r="AL1839" s="1164"/>
      <c r="AM1839" s="1165"/>
      <c r="AN1839" s="1166"/>
      <c r="AO1839" s="587">
        <f t="shared" si="312"/>
        <v>0</v>
      </c>
      <c r="AQ1839" s="1163">
        <v>288</v>
      </c>
      <c r="AR1839" s="1164"/>
      <c r="AS1839" s="1165"/>
      <c r="AT1839" s="1166"/>
      <c r="AU1839" s="587">
        <f t="shared" si="313"/>
        <v>0</v>
      </c>
      <c r="AW1839" s="1163">
        <v>288</v>
      </c>
      <c r="AX1839" s="1164"/>
      <c r="AY1839" s="1165"/>
      <c r="AZ1839" s="1166"/>
      <c r="BA1839" s="587">
        <f t="shared" si="314"/>
        <v>0</v>
      </c>
    </row>
    <row r="1840" spans="1:53" s="17" customFormat="1" ht="16.75" hidden="1" customHeight="1" outlineLevel="2">
      <c r="A1840" s="1163">
        <v>289</v>
      </c>
      <c r="B1840" s="1164"/>
      <c r="C1840" s="1165"/>
      <c r="D1840" s="1166"/>
      <c r="E1840" s="587">
        <f t="shared" si="261"/>
        <v>0</v>
      </c>
      <c r="G1840" s="1163">
        <v>289</v>
      </c>
      <c r="H1840" s="1164"/>
      <c r="I1840" s="1165"/>
      <c r="J1840" s="1166"/>
      <c r="K1840" s="587">
        <f t="shared" si="307"/>
        <v>0</v>
      </c>
      <c r="M1840" s="1163">
        <v>289</v>
      </c>
      <c r="N1840" s="1164"/>
      <c r="O1840" s="1165"/>
      <c r="P1840" s="1166"/>
      <c r="Q1840" s="587">
        <f t="shared" si="308"/>
        <v>0</v>
      </c>
      <c r="S1840" s="1163">
        <v>289</v>
      </c>
      <c r="T1840" s="1164"/>
      <c r="U1840" s="1165"/>
      <c r="V1840" s="1166"/>
      <c r="W1840" s="587">
        <f t="shared" si="309"/>
        <v>0</v>
      </c>
      <c r="Y1840" s="1163">
        <v>289</v>
      </c>
      <c r="Z1840" s="1164"/>
      <c r="AA1840" s="1165"/>
      <c r="AB1840" s="1166"/>
      <c r="AC1840" s="587">
        <f t="shared" si="310"/>
        <v>0</v>
      </c>
      <c r="AE1840" s="1163">
        <v>289</v>
      </c>
      <c r="AF1840" s="1164"/>
      <c r="AG1840" s="1165"/>
      <c r="AH1840" s="1166"/>
      <c r="AI1840" s="587">
        <f t="shared" si="311"/>
        <v>0</v>
      </c>
      <c r="AK1840" s="1163">
        <v>289</v>
      </c>
      <c r="AL1840" s="1164"/>
      <c r="AM1840" s="1165"/>
      <c r="AN1840" s="1166"/>
      <c r="AO1840" s="587">
        <f t="shared" si="312"/>
        <v>0</v>
      </c>
      <c r="AQ1840" s="1163">
        <v>289</v>
      </c>
      <c r="AR1840" s="1164"/>
      <c r="AS1840" s="1165"/>
      <c r="AT1840" s="1166"/>
      <c r="AU1840" s="587">
        <f t="shared" si="313"/>
        <v>0</v>
      </c>
      <c r="AW1840" s="1163">
        <v>289</v>
      </c>
      <c r="AX1840" s="1164"/>
      <c r="AY1840" s="1165"/>
      <c r="AZ1840" s="1166"/>
      <c r="BA1840" s="587">
        <f t="shared" si="314"/>
        <v>0</v>
      </c>
    </row>
    <row r="1841" spans="1:53" s="17" customFormat="1" ht="16.75" hidden="1" customHeight="1" outlineLevel="2">
      <c r="A1841" s="1163">
        <v>290</v>
      </c>
      <c r="B1841" s="1164"/>
      <c r="C1841" s="1165"/>
      <c r="D1841" s="1166"/>
      <c r="E1841" s="587">
        <f t="shared" si="261"/>
        <v>0</v>
      </c>
      <c r="G1841" s="1163">
        <v>290</v>
      </c>
      <c r="H1841" s="1164"/>
      <c r="I1841" s="1165"/>
      <c r="J1841" s="1166"/>
      <c r="K1841" s="587">
        <f t="shared" si="307"/>
        <v>0</v>
      </c>
      <c r="M1841" s="1163">
        <v>290</v>
      </c>
      <c r="N1841" s="1164"/>
      <c r="O1841" s="1165"/>
      <c r="P1841" s="1166"/>
      <c r="Q1841" s="587">
        <f t="shared" si="308"/>
        <v>0</v>
      </c>
      <c r="S1841" s="1163">
        <v>290</v>
      </c>
      <c r="T1841" s="1164"/>
      <c r="U1841" s="1165"/>
      <c r="V1841" s="1166"/>
      <c r="W1841" s="587">
        <f t="shared" si="309"/>
        <v>0</v>
      </c>
      <c r="Y1841" s="1163">
        <v>290</v>
      </c>
      <c r="Z1841" s="1164"/>
      <c r="AA1841" s="1165"/>
      <c r="AB1841" s="1166"/>
      <c r="AC1841" s="587">
        <f t="shared" si="310"/>
        <v>0</v>
      </c>
      <c r="AE1841" s="1163">
        <v>290</v>
      </c>
      <c r="AF1841" s="1164"/>
      <c r="AG1841" s="1165"/>
      <c r="AH1841" s="1166"/>
      <c r="AI1841" s="587">
        <f t="shared" si="311"/>
        <v>0</v>
      </c>
      <c r="AK1841" s="1163">
        <v>290</v>
      </c>
      <c r="AL1841" s="1164"/>
      <c r="AM1841" s="1165"/>
      <c r="AN1841" s="1166"/>
      <c r="AO1841" s="587">
        <f t="shared" si="312"/>
        <v>0</v>
      </c>
      <c r="AQ1841" s="1163">
        <v>290</v>
      </c>
      <c r="AR1841" s="1164"/>
      <c r="AS1841" s="1165"/>
      <c r="AT1841" s="1166"/>
      <c r="AU1841" s="587">
        <f t="shared" si="313"/>
        <v>0</v>
      </c>
      <c r="AW1841" s="1163">
        <v>290</v>
      </c>
      <c r="AX1841" s="1164"/>
      <c r="AY1841" s="1165"/>
      <c r="AZ1841" s="1166"/>
      <c r="BA1841" s="587">
        <f t="shared" si="314"/>
        <v>0</v>
      </c>
    </row>
    <row r="1842" spans="1:53" s="17" customFormat="1" ht="16.75" hidden="1" customHeight="1" outlineLevel="2">
      <c r="A1842" s="1163">
        <v>291</v>
      </c>
      <c r="B1842" s="1164"/>
      <c r="C1842" s="1165"/>
      <c r="D1842" s="1166"/>
      <c r="E1842" s="587">
        <f t="shared" si="261"/>
        <v>0</v>
      </c>
      <c r="G1842" s="1163">
        <v>291</v>
      </c>
      <c r="H1842" s="1164"/>
      <c r="I1842" s="1165"/>
      <c r="J1842" s="1166"/>
      <c r="K1842" s="587">
        <f t="shared" si="307"/>
        <v>0</v>
      </c>
      <c r="M1842" s="1163">
        <v>291</v>
      </c>
      <c r="N1842" s="1164"/>
      <c r="O1842" s="1165"/>
      <c r="P1842" s="1166"/>
      <c r="Q1842" s="587">
        <f t="shared" si="308"/>
        <v>0</v>
      </c>
      <c r="S1842" s="1163">
        <v>291</v>
      </c>
      <c r="T1842" s="1164"/>
      <c r="U1842" s="1165"/>
      <c r="V1842" s="1166"/>
      <c r="W1842" s="587">
        <f t="shared" si="309"/>
        <v>0</v>
      </c>
      <c r="Y1842" s="1163">
        <v>291</v>
      </c>
      <c r="Z1842" s="1164"/>
      <c r="AA1842" s="1165"/>
      <c r="AB1842" s="1166"/>
      <c r="AC1842" s="587">
        <f t="shared" si="310"/>
        <v>0</v>
      </c>
      <c r="AE1842" s="1163">
        <v>291</v>
      </c>
      <c r="AF1842" s="1164"/>
      <c r="AG1842" s="1165"/>
      <c r="AH1842" s="1166"/>
      <c r="AI1842" s="587">
        <f t="shared" si="311"/>
        <v>0</v>
      </c>
      <c r="AK1842" s="1163">
        <v>291</v>
      </c>
      <c r="AL1842" s="1164"/>
      <c r="AM1842" s="1165"/>
      <c r="AN1842" s="1166"/>
      <c r="AO1842" s="587">
        <f t="shared" si="312"/>
        <v>0</v>
      </c>
      <c r="AQ1842" s="1163">
        <v>291</v>
      </c>
      <c r="AR1842" s="1164"/>
      <c r="AS1842" s="1165"/>
      <c r="AT1842" s="1166"/>
      <c r="AU1842" s="587">
        <f t="shared" si="313"/>
        <v>0</v>
      </c>
      <c r="AW1842" s="1163">
        <v>291</v>
      </c>
      <c r="AX1842" s="1164"/>
      <c r="AY1842" s="1165"/>
      <c r="AZ1842" s="1166"/>
      <c r="BA1842" s="587">
        <f t="shared" si="314"/>
        <v>0</v>
      </c>
    </row>
    <row r="1843" spans="1:53" s="17" customFormat="1" ht="16.75" hidden="1" customHeight="1" outlineLevel="2">
      <c r="A1843" s="1163">
        <v>292</v>
      </c>
      <c r="B1843" s="1164"/>
      <c r="C1843" s="1165"/>
      <c r="D1843" s="1166"/>
      <c r="E1843" s="587">
        <f t="shared" si="261"/>
        <v>0</v>
      </c>
      <c r="G1843" s="1163">
        <v>292</v>
      </c>
      <c r="H1843" s="1164"/>
      <c r="I1843" s="1165"/>
      <c r="J1843" s="1166"/>
      <c r="K1843" s="587">
        <f t="shared" si="307"/>
        <v>0</v>
      </c>
      <c r="M1843" s="1163">
        <v>292</v>
      </c>
      <c r="N1843" s="1164"/>
      <c r="O1843" s="1165"/>
      <c r="P1843" s="1166"/>
      <c r="Q1843" s="587">
        <f t="shared" si="308"/>
        <v>0</v>
      </c>
      <c r="S1843" s="1163">
        <v>292</v>
      </c>
      <c r="T1843" s="1164"/>
      <c r="U1843" s="1165"/>
      <c r="V1843" s="1166"/>
      <c r="W1843" s="587">
        <f t="shared" si="309"/>
        <v>0</v>
      </c>
      <c r="Y1843" s="1163">
        <v>292</v>
      </c>
      <c r="Z1843" s="1164"/>
      <c r="AA1843" s="1165"/>
      <c r="AB1843" s="1166"/>
      <c r="AC1843" s="587">
        <f t="shared" si="310"/>
        <v>0</v>
      </c>
      <c r="AE1843" s="1163">
        <v>292</v>
      </c>
      <c r="AF1843" s="1164"/>
      <c r="AG1843" s="1165"/>
      <c r="AH1843" s="1166"/>
      <c r="AI1843" s="587">
        <f t="shared" si="311"/>
        <v>0</v>
      </c>
      <c r="AK1843" s="1163">
        <v>292</v>
      </c>
      <c r="AL1843" s="1164"/>
      <c r="AM1843" s="1165"/>
      <c r="AN1843" s="1166"/>
      <c r="AO1843" s="587">
        <f t="shared" si="312"/>
        <v>0</v>
      </c>
      <c r="AQ1843" s="1163">
        <v>292</v>
      </c>
      <c r="AR1843" s="1164"/>
      <c r="AS1843" s="1165"/>
      <c r="AT1843" s="1166"/>
      <c r="AU1843" s="587">
        <f t="shared" si="313"/>
        <v>0</v>
      </c>
      <c r="AW1843" s="1163">
        <v>292</v>
      </c>
      <c r="AX1843" s="1164"/>
      <c r="AY1843" s="1165"/>
      <c r="AZ1843" s="1166"/>
      <c r="BA1843" s="587">
        <f t="shared" si="314"/>
        <v>0</v>
      </c>
    </row>
    <row r="1844" spans="1:53" s="17" customFormat="1" ht="16.75" hidden="1" customHeight="1" outlineLevel="2">
      <c r="A1844" s="1163">
        <v>293</v>
      </c>
      <c r="B1844" s="1164"/>
      <c r="C1844" s="1165"/>
      <c r="D1844" s="1166"/>
      <c r="E1844" s="587">
        <f t="shared" si="261"/>
        <v>0</v>
      </c>
      <c r="G1844" s="1163">
        <v>293</v>
      </c>
      <c r="H1844" s="1164"/>
      <c r="I1844" s="1165"/>
      <c r="J1844" s="1166"/>
      <c r="K1844" s="587">
        <f t="shared" si="307"/>
        <v>0</v>
      </c>
      <c r="M1844" s="1163">
        <v>293</v>
      </c>
      <c r="N1844" s="1164"/>
      <c r="O1844" s="1165"/>
      <c r="P1844" s="1166"/>
      <c r="Q1844" s="587">
        <f t="shared" si="308"/>
        <v>0</v>
      </c>
      <c r="S1844" s="1163">
        <v>293</v>
      </c>
      <c r="T1844" s="1164"/>
      <c r="U1844" s="1165"/>
      <c r="V1844" s="1166"/>
      <c r="W1844" s="587">
        <f t="shared" si="309"/>
        <v>0</v>
      </c>
      <c r="Y1844" s="1163">
        <v>293</v>
      </c>
      <c r="Z1844" s="1164"/>
      <c r="AA1844" s="1165"/>
      <c r="AB1844" s="1166"/>
      <c r="AC1844" s="587">
        <f t="shared" si="310"/>
        <v>0</v>
      </c>
      <c r="AE1844" s="1163">
        <v>293</v>
      </c>
      <c r="AF1844" s="1164"/>
      <c r="AG1844" s="1165"/>
      <c r="AH1844" s="1166"/>
      <c r="AI1844" s="587">
        <f t="shared" si="311"/>
        <v>0</v>
      </c>
      <c r="AK1844" s="1163">
        <v>293</v>
      </c>
      <c r="AL1844" s="1164"/>
      <c r="AM1844" s="1165"/>
      <c r="AN1844" s="1166"/>
      <c r="AO1844" s="587">
        <f t="shared" si="312"/>
        <v>0</v>
      </c>
      <c r="AQ1844" s="1163">
        <v>293</v>
      </c>
      <c r="AR1844" s="1164"/>
      <c r="AS1844" s="1165"/>
      <c r="AT1844" s="1166"/>
      <c r="AU1844" s="587">
        <f t="shared" si="313"/>
        <v>0</v>
      </c>
      <c r="AW1844" s="1163">
        <v>293</v>
      </c>
      <c r="AX1844" s="1164"/>
      <c r="AY1844" s="1165"/>
      <c r="AZ1844" s="1166"/>
      <c r="BA1844" s="587">
        <f t="shared" si="314"/>
        <v>0</v>
      </c>
    </row>
    <row r="1845" spans="1:53" s="17" customFormat="1" ht="16.75" hidden="1" customHeight="1" outlineLevel="2">
      <c r="A1845" s="1163">
        <v>294</v>
      </c>
      <c r="B1845" s="1164"/>
      <c r="C1845" s="1165"/>
      <c r="D1845" s="1166"/>
      <c r="E1845" s="587">
        <f t="shared" si="261"/>
        <v>0</v>
      </c>
      <c r="G1845" s="1163">
        <v>294</v>
      </c>
      <c r="H1845" s="1164"/>
      <c r="I1845" s="1165"/>
      <c r="J1845" s="1166"/>
      <c r="K1845" s="587">
        <f t="shared" si="307"/>
        <v>0</v>
      </c>
      <c r="M1845" s="1163">
        <v>294</v>
      </c>
      <c r="N1845" s="1164"/>
      <c r="O1845" s="1165"/>
      <c r="P1845" s="1166"/>
      <c r="Q1845" s="587">
        <f t="shared" si="308"/>
        <v>0</v>
      </c>
      <c r="S1845" s="1163">
        <v>294</v>
      </c>
      <c r="T1845" s="1164"/>
      <c r="U1845" s="1165"/>
      <c r="V1845" s="1166"/>
      <c r="W1845" s="587">
        <f t="shared" si="309"/>
        <v>0</v>
      </c>
      <c r="Y1845" s="1163">
        <v>294</v>
      </c>
      <c r="Z1845" s="1164"/>
      <c r="AA1845" s="1165"/>
      <c r="AB1845" s="1166"/>
      <c r="AC1845" s="587">
        <f t="shared" si="310"/>
        <v>0</v>
      </c>
      <c r="AE1845" s="1163">
        <v>294</v>
      </c>
      <c r="AF1845" s="1164"/>
      <c r="AG1845" s="1165"/>
      <c r="AH1845" s="1166"/>
      <c r="AI1845" s="587">
        <f t="shared" si="311"/>
        <v>0</v>
      </c>
      <c r="AK1845" s="1163">
        <v>294</v>
      </c>
      <c r="AL1845" s="1164"/>
      <c r="AM1845" s="1165"/>
      <c r="AN1845" s="1166"/>
      <c r="AO1845" s="587">
        <f t="shared" si="312"/>
        <v>0</v>
      </c>
      <c r="AQ1845" s="1163">
        <v>294</v>
      </c>
      <c r="AR1845" s="1164"/>
      <c r="AS1845" s="1165"/>
      <c r="AT1845" s="1166"/>
      <c r="AU1845" s="587">
        <f t="shared" si="313"/>
        <v>0</v>
      </c>
      <c r="AW1845" s="1163">
        <v>294</v>
      </c>
      <c r="AX1845" s="1164"/>
      <c r="AY1845" s="1165"/>
      <c r="AZ1845" s="1166"/>
      <c r="BA1845" s="587">
        <f t="shared" si="314"/>
        <v>0</v>
      </c>
    </row>
    <row r="1846" spans="1:53" s="17" customFormat="1" ht="16.75" hidden="1" customHeight="1" outlineLevel="2">
      <c r="A1846" s="1163">
        <v>295</v>
      </c>
      <c r="B1846" s="1164"/>
      <c r="C1846" s="1165"/>
      <c r="D1846" s="1166"/>
      <c r="E1846" s="587">
        <f t="shared" si="261"/>
        <v>0</v>
      </c>
      <c r="G1846" s="1163">
        <v>295</v>
      </c>
      <c r="H1846" s="1164"/>
      <c r="I1846" s="1165"/>
      <c r="J1846" s="1166"/>
      <c r="K1846" s="587">
        <f t="shared" si="307"/>
        <v>0</v>
      </c>
      <c r="M1846" s="1163">
        <v>295</v>
      </c>
      <c r="N1846" s="1164"/>
      <c r="O1846" s="1165"/>
      <c r="P1846" s="1166"/>
      <c r="Q1846" s="587">
        <f t="shared" si="308"/>
        <v>0</v>
      </c>
      <c r="S1846" s="1163">
        <v>295</v>
      </c>
      <c r="T1846" s="1164"/>
      <c r="U1846" s="1165"/>
      <c r="V1846" s="1166"/>
      <c r="W1846" s="587">
        <f t="shared" si="309"/>
        <v>0</v>
      </c>
      <c r="Y1846" s="1163">
        <v>295</v>
      </c>
      <c r="Z1846" s="1164"/>
      <c r="AA1846" s="1165"/>
      <c r="AB1846" s="1166"/>
      <c r="AC1846" s="587">
        <f t="shared" si="310"/>
        <v>0</v>
      </c>
      <c r="AE1846" s="1163">
        <v>295</v>
      </c>
      <c r="AF1846" s="1164"/>
      <c r="AG1846" s="1165"/>
      <c r="AH1846" s="1166"/>
      <c r="AI1846" s="587">
        <f t="shared" si="311"/>
        <v>0</v>
      </c>
      <c r="AK1846" s="1163">
        <v>295</v>
      </c>
      <c r="AL1846" s="1164"/>
      <c r="AM1846" s="1165"/>
      <c r="AN1846" s="1166"/>
      <c r="AO1846" s="587">
        <f t="shared" si="312"/>
        <v>0</v>
      </c>
      <c r="AQ1846" s="1163">
        <v>295</v>
      </c>
      <c r="AR1846" s="1164"/>
      <c r="AS1846" s="1165"/>
      <c r="AT1846" s="1166"/>
      <c r="AU1846" s="587">
        <f t="shared" si="313"/>
        <v>0</v>
      </c>
      <c r="AW1846" s="1163">
        <v>295</v>
      </c>
      <c r="AX1846" s="1164"/>
      <c r="AY1846" s="1165"/>
      <c r="AZ1846" s="1166"/>
      <c r="BA1846" s="587">
        <f t="shared" si="314"/>
        <v>0</v>
      </c>
    </row>
    <row r="1847" spans="1:53" s="17" customFormat="1" ht="16.75" hidden="1" customHeight="1" outlineLevel="2">
      <c r="A1847" s="1163">
        <v>296</v>
      </c>
      <c r="B1847" s="1164"/>
      <c r="C1847" s="1165"/>
      <c r="D1847" s="1166"/>
      <c r="E1847" s="587">
        <f t="shared" si="261"/>
        <v>0</v>
      </c>
      <c r="G1847" s="1163">
        <v>296</v>
      </c>
      <c r="H1847" s="1164"/>
      <c r="I1847" s="1165"/>
      <c r="J1847" s="1166"/>
      <c r="K1847" s="587">
        <f t="shared" si="307"/>
        <v>0</v>
      </c>
      <c r="M1847" s="1163">
        <v>296</v>
      </c>
      <c r="N1847" s="1164"/>
      <c r="O1847" s="1165"/>
      <c r="P1847" s="1166"/>
      <c r="Q1847" s="587">
        <f t="shared" si="308"/>
        <v>0</v>
      </c>
      <c r="S1847" s="1163">
        <v>296</v>
      </c>
      <c r="T1847" s="1164"/>
      <c r="U1847" s="1165"/>
      <c r="V1847" s="1166"/>
      <c r="W1847" s="587">
        <f t="shared" si="309"/>
        <v>0</v>
      </c>
      <c r="Y1847" s="1163">
        <v>296</v>
      </c>
      <c r="Z1847" s="1164"/>
      <c r="AA1847" s="1165"/>
      <c r="AB1847" s="1166"/>
      <c r="AC1847" s="587">
        <f t="shared" si="310"/>
        <v>0</v>
      </c>
      <c r="AE1847" s="1163">
        <v>296</v>
      </c>
      <c r="AF1847" s="1164"/>
      <c r="AG1847" s="1165"/>
      <c r="AH1847" s="1166"/>
      <c r="AI1847" s="587">
        <f t="shared" si="311"/>
        <v>0</v>
      </c>
      <c r="AK1847" s="1163">
        <v>296</v>
      </c>
      <c r="AL1847" s="1164"/>
      <c r="AM1847" s="1165"/>
      <c r="AN1847" s="1166"/>
      <c r="AO1847" s="587">
        <f t="shared" si="312"/>
        <v>0</v>
      </c>
      <c r="AQ1847" s="1163">
        <v>296</v>
      </c>
      <c r="AR1847" s="1164"/>
      <c r="AS1847" s="1165"/>
      <c r="AT1847" s="1166"/>
      <c r="AU1847" s="587">
        <f t="shared" si="313"/>
        <v>0</v>
      </c>
      <c r="AW1847" s="1163">
        <v>296</v>
      </c>
      <c r="AX1847" s="1164"/>
      <c r="AY1847" s="1165"/>
      <c r="AZ1847" s="1166"/>
      <c r="BA1847" s="587">
        <f t="shared" si="314"/>
        <v>0</v>
      </c>
    </row>
    <row r="1848" spans="1:53" s="17" customFormat="1" ht="16.75" hidden="1" customHeight="1" outlineLevel="2">
      <c r="A1848" s="1163">
        <v>297</v>
      </c>
      <c r="B1848" s="1164"/>
      <c r="C1848" s="1165"/>
      <c r="D1848" s="1166"/>
      <c r="E1848" s="587">
        <f t="shared" si="261"/>
        <v>0</v>
      </c>
      <c r="G1848" s="1163">
        <v>297</v>
      </c>
      <c r="H1848" s="1164"/>
      <c r="I1848" s="1165"/>
      <c r="J1848" s="1166"/>
      <c r="K1848" s="587">
        <f t="shared" si="307"/>
        <v>0</v>
      </c>
      <c r="M1848" s="1163">
        <v>297</v>
      </c>
      <c r="N1848" s="1164"/>
      <c r="O1848" s="1165"/>
      <c r="P1848" s="1166"/>
      <c r="Q1848" s="587">
        <f t="shared" si="308"/>
        <v>0</v>
      </c>
      <c r="S1848" s="1163">
        <v>297</v>
      </c>
      <c r="T1848" s="1164"/>
      <c r="U1848" s="1165"/>
      <c r="V1848" s="1166"/>
      <c r="W1848" s="587">
        <f t="shared" si="309"/>
        <v>0</v>
      </c>
      <c r="Y1848" s="1163">
        <v>297</v>
      </c>
      <c r="Z1848" s="1164"/>
      <c r="AA1848" s="1165"/>
      <c r="AB1848" s="1166"/>
      <c r="AC1848" s="587">
        <f t="shared" si="310"/>
        <v>0</v>
      </c>
      <c r="AE1848" s="1163">
        <v>297</v>
      </c>
      <c r="AF1848" s="1164"/>
      <c r="AG1848" s="1165"/>
      <c r="AH1848" s="1166"/>
      <c r="AI1848" s="587">
        <f t="shared" si="311"/>
        <v>0</v>
      </c>
      <c r="AK1848" s="1163">
        <v>297</v>
      </c>
      <c r="AL1848" s="1164"/>
      <c r="AM1848" s="1165"/>
      <c r="AN1848" s="1166"/>
      <c r="AO1848" s="587">
        <f t="shared" si="312"/>
        <v>0</v>
      </c>
      <c r="AQ1848" s="1163">
        <v>297</v>
      </c>
      <c r="AR1848" s="1164"/>
      <c r="AS1848" s="1165"/>
      <c r="AT1848" s="1166"/>
      <c r="AU1848" s="587">
        <f t="shared" si="313"/>
        <v>0</v>
      </c>
      <c r="AW1848" s="1163">
        <v>297</v>
      </c>
      <c r="AX1848" s="1164"/>
      <c r="AY1848" s="1165"/>
      <c r="AZ1848" s="1166"/>
      <c r="BA1848" s="587">
        <f t="shared" si="314"/>
        <v>0</v>
      </c>
    </row>
    <row r="1849" spans="1:53" s="17" customFormat="1" ht="16.75" hidden="1" customHeight="1" outlineLevel="2">
      <c r="A1849" s="1163">
        <v>298</v>
      </c>
      <c r="B1849" s="1164"/>
      <c r="C1849" s="1165"/>
      <c r="D1849" s="1166"/>
      <c r="E1849" s="587">
        <f t="shared" si="261"/>
        <v>0</v>
      </c>
      <c r="G1849" s="1163">
        <v>298</v>
      </c>
      <c r="H1849" s="1164"/>
      <c r="I1849" s="1165"/>
      <c r="J1849" s="1166"/>
      <c r="K1849" s="587">
        <f t="shared" si="307"/>
        <v>0</v>
      </c>
      <c r="M1849" s="1163">
        <v>298</v>
      </c>
      <c r="N1849" s="1164"/>
      <c r="O1849" s="1165"/>
      <c r="P1849" s="1166"/>
      <c r="Q1849" s="587">
        <f t="shared" si="308"/>
        <v>0</v>
      </c>
      <c r="S1849" s="1163">
        <v>298</v>
      </c>
      <c r="T1849" s="1164"/>
      <c r="U1849" s="1165"/>
      <c r="V1849" s="1166"/>
      <c r="W1849" s="587">
        <f t="shared" si="309"/>
        <v>0</v>
      </c>
      <c r="Y1849" s="1163">
        <v>298</v>
      </c>
      <c r="Z1849" s="1164"/>
      <c r="AA1849" s="1165"/>
      <c r="AB1849" s="1166"/>
      <c r="AC1849" s="587">
        <f t="shared" si="310"/>
        <v>0</v>
      </c>
      <c r="AE1849" s="1163">
        <v>298</v>
      </c>
      <c r="AF1849" s="1164"/>
      <c r="AG1849" s="1165"/>
      <c r="AH1849" s="1166"/>
      <c r="AI1849" s="587">
        <f t="shared" si="311"/>
        <v>0</v>
      </c>
      <c r="AK1849" s="1163">
        <v>298</v>
      </c>
      <c r="AL1849" s="1164"/>
      <c r="AM1849" s="1165"/>
      <c r="AN1849" s="1166"/>
      <c r="AO1849" s="587">
        <f t="shared" si="312"/>
        <v>0</v>
      </c>
      <c r="AQ1849" s="1163">
        <v>298</v>
      </c>
      <c r="AR1849" s="1164"/>
      <c r="AS1849" s="1165"/>
      <c r="AT1849" s="1166"/>
      <c r="AU1849" s="587">
        <f t="shared" si="313"/>
        <v>0</v>
      </c>
      <c r="AW1849" s="1163">
        <v>298</v>
      </c>
      <c r="AX1849" s="1164"/>
      <c r="AY1849" s="1165"/>
      <c r="AZ1849" s="1166"/>
      <c r="BA1849" s="587">
        <f t="shared" si="314"/>
        <v>0</v>
      </c>
    </row>
    <row r="1850" spans="1:53" s="17" customFormat="1" ht="16.75" hidden="1" customHeight="1" outlineLevel="2">
      <c r="A1850" s="1163">
        <v>299</v>
      </c>
      <c r="B1850" s="1164"/>
      <c r="C1850" s="1165"/>
      <c r="D1850" s="1166"/>
      <c r="E1850" s="587">
        <f t="shared" si="261"/>
        <v>0</v>
      </c>
      <c r="G1850" s="1163">
        <v>299</v>
      </c>
      <c r="H1850" s="1164"/>
      <c r="I1850" s="1165"/>
      <c r="J1850" s="1166"/>
      <c r="K1850" s="587">
        <f t="shared" si="307"/>
        <v>0</v>
      </c>
      <c r="M1850" s="1163">
        <v>299</v>
      </c>
      <c r="N1850" s="1164"/>
      <c r="O1850" s="1165"/>
      <c r="P1850" s="1166"/>
      <c r="Q1850" s="587">
        <f t="shared" si="308"/>
        <v>0</v>
      </c>
      <c r="S1850" s="1163">
        <v>299</v>
      </c>
      <c r="T1850" s="1164"/>
      <c r="U1850" s="1165"/>
      <c r="V1850" s="1166"/>
      <c r="W1850" s="587">
        <f t="shared" si="309"/>
        <v>0</v>
      </c>
      <c r="Y1850" s="1163">
        <v>299</v>
      </c>
      <c r="Z1850" s="1164"/>
      <c r="AA1850" s="1165"/>
      <c r="AB1850" s="1166"/>
      <c r="AC1850" s="587">
        <f t="shared" si="310"/>
        <v>0</v>
      </c>
      <c r="AE1850" s="1163">
        <v>299</v>
      </c>
      <c r="AF1850" s="1164"/>
      <c r="AG1850" s="1165"/>
      <c r="AH1850" s="1166"/>
      <c r="AI1850" s="587">
        <f t="shared" si="311"/>
        <v>0</v>
      </c>
      <c r="AK1850" s="1163">
        <v>299</v>
      </c>
      <c r="AL1850" s="1164"/>
      <c r="AM1850" s="1165"/>
      <c r="AN1850" s="1166"/>
      <c r="AO1850" s="587">
        <f t="shared" si="312"/>
        <v>0</v>
      </c>
      <c r="AQ1850" s="1163">
        <v>299</v>
      </c>
      <c r="AR1850" s="1164"/>
      <c r="AS1850" s="1165"/>
      <c r="AT1850" s="1166"/>
      <c r="AU1850" s="587">
        <f t="shared" si="313"/>
        <v>0</v>
      </c>
      <c r="AW1850" s="1163">
        <v>299</v>
      </c>
      <c r="AX1850" s="1164"/>
      <c r="AY1850" s="1165"/>
      <c r="AZ1850" s="1166"/>
      <c r="BA1850" s="587">
        <f t="shared" si="314"/>
        <v>0</v>
      </c>
    </row>
    <row r="1851" spans="1:53" s="17" customFormat="1" ht="16.75" hidden="1" customHeight="1" outlineLevel="2">
      <c r="A1851" s="1163">
        <v>300</v>
      </c>
      <c r="B1851" s="1164"/>
      <c r="C1851" s="1165"/>
      <c r="D1851" s="1166"/>
      <c r="E1851" s="587">
        <f t="shared" si="261"/>
        <v>0</v>
      </c>
      <c r="G1851" s="1163">
        <v>300</v>
      </c>
      <c r="H1851" s="1164"/>
      <c r="I1851" s="1165"/>
      <c r="J1851" s="1166"/>
      <c r="K1851" s="587">
        <f t="shared" si="307"/>
        <v>0</v>
      </c>
      <c r="M1851" s="1163">
        <v>300</v>
      </c>
      <c r="N1851" s="1164"/>
      <c r="O1851" s="1165"/>
      <c r="P1851" s="1166"/>
      <c r="Q1851" s="587">
        <f t="shared" si="308"/>
        <v>0</v>
      </c>
      <c r="S1851" s="1163">
        <v>300</v>
      </c>
      <c r="T1851" s="1164"/>
      <c r="U1851" s="1165"/>
      <c r="V1851" s="1166"/>
      <c r="W1851" s="587">
        <f t="shared" si="309"/>
        <v>0</v>
      </c>
      <c r="Y1851" s="1163">
        <v>300</v>
      </c>
      <c r="Z1851" s="1164"/>
      <c r="AA1851" s="1165"/>
      <c r="AB1851" s="1166"/>
      <c r="AC1851" s="587">
        <f t="shared" si="310"/>
        <v>0</v>
      </c>
      <c r="AE1851" s="1163">
        <v>300</v>
      </c>
      <c r="AF1851" s="1164"/>
      <c r="AG1851" s="1165"/>
      <c r="AH1851" s="1166"/>
      <c r="AI1851" s="587">
        <f t="shared" si="311"/>
        <v>0</v>
      </c>
      <c r="AK1851" s="1163">
        <v>300</v>
      </c>
      <c r="AL1851" s="1164"/>
      <c r="AM1851" s="1165"/>
      <c r="AN1851" s="1166"/>
      <c r="AO1851" s="587">
        <f t="shared" si="312"/>
        <v>0</v>
      </c>
      <c r="AQ1851" s="1163">
        <v>300</v>
      </c>
      <c r="AR1851" s="1164"/>
      <c r="AS1851" s="1165"/>
      <c r="AT1851" s="1166"/>
      <c r="AU1851" s="587">
        <f t="shared" si="313"/>
        <v>0</v>
      </c>
      <c r="AW1851" s="1163">
        <v>300</v>
      </c>
      <c r="AX1851" s="1164"/>
      <c r="AY1851" s="1165"/>
      <c r="AZ1851" s="1166"/>
      <c r="BA1851" s="587">
        <f t="shared" si="314"/>
        <v>0</v>
      </c>
    </row>
    <row r="1852" spans="1:53" s="17" customFormat="1" ht="16.75" hidden="1" customHeight="1" outlineLevel="2">
      <c r="A1852" s="1163">
        <v>301</v>
      </c>
      <c r="B1852" s="1164"/>
      <c r="C1852" s="1165"/>
      <c r="D1852" s="1166"/>
      <c r="E1852" s="587">
        <f t="shared" si="261"/>
        <v>0</v>
      </c>
      <c r="G1852" s="1163">
        <v>301</v>
      </c>
      <c r="H1852" s="1164"/>
      <c r="I1852" s="1165"/>
      <c r="J1852" s="1166"/>
      <c r="K1852" s="587">
        <f t="shared" si="307"/>
        <v>0</v>
      </c>
      <c r="M1852" s="1163">
        <v>301</v>
      </c>
      <c r="N1852" s="1164"/>
      <c r="O1852" s="1165"/>
      <c r="P1852" s="1166"/>
      <c r="Q1852" s="587">
        <f t="shared" si="308"/>
        <v>0</v>
      </c>
      <c r="S1852" s="1163">
        <v>301</v>
      </c>
      <c r="T1852" s="1164"/>
      <c r="U1852" s="1165"/>
      <c r="V1852" s="1166"/>
      <c r="W1852" s="587">
        <f t="shared" si="309"/>
        <v>0</v>
      </c>
      <c r="Y1852" s="1163">
        <v>301</v>
      </c>
      <c r="Z1852" s="1164"/>
      <c r="AA1852" s="1165"/>
      <c r="AB1852" s="1166"/>
      <c r="AC1852" s="587">
        <f t="shared" si="310"/>
        <v>0</v>
      </c>
      <c r="AE1852" s="1163">
        <v>301</v>
      </c>
      <c r="AF1852" s="1164"/>
      <c r="AG1852" s="1165"/>
      <c r="AH1852" s="1166"/>
      <c r="AI1852" s="587">
        <f t="shared" si="311"/>
        <v>0</v>
      </c>
      <c r="AK1852" s="1163">
        <v>301</v>
      </c>
      <c r="AL1852" s="1164"/>
      <c r="AM1852" s="1165"/>
      <c r="AN1852" s="1166"/>
      <c r="AO1852" s="587">
        <f t="shared" si="312"/>
        <v>0</v>
      </c>
      <c r="AQ1852" s="1163">
        <v>301</v>
      </c>
      <c r="AR1852" s="1164"/>
      <c r="AS1852" s="1165"/>
      <c r="AT1852" s="1166"/>
      <c r="AU1852" s="587">
        <f t="shared" si="313"/>
        <v>0</v>
      </c>
      <c r="AW1852" s="1163">
        <v>301</v>
      </c>
      <c r="AX1852" s="1164"/>
      <c r="AY1852" s="1165"/>
      <c r="AZ1852" s="1166"/>
      <c r="BA1852" s="587">
        <f t="shared" si="314"/>
        <v>0</v>
      </c>
    </row>
    <row r="1853" spans="1:53" s="17" customFormat="1" ht="16.75" hidden="1" customHeight="1" outlineLevel="2">
      <c r="A1853" s="1163">
        <v>302</v>
      </c>
      <c r="B1853" s="1164"/>
      <c r="C1853" s="1165"/>
      <c r="D1853" s="1166"/>
      <c r="E1853" s="587">
        <f t="shared" si="261"/>
        <v>0</v>
      </c>
      <c r="G1853" s="1163">
        <v>302</v>
      </c>
      <c r="H1853" s="1164"/>
      <c r="I1853" s="1165"/>
      <c r="J1853" s="1166"/>
      <c r="K1853" s="587">
        <f t="shared" si="307"/>
        <v>0</v>
      </c>
      <c r="M1853" s="1163">
        <v>302</v>
      </c>
      <c r="N1853" s="1164"/>
      <c r="O1853" s="1165"/>
      <c r="P1853" s="1166"/>
      <c r="Q1853" s="587">
        <f t="shared" si="308"/>
        <v>0</v>
      </c>
      <c r="S1853" s="1163">
        <v>302</v>
      </c>
      <c r="T1853" s="1164"/>
      <c r="U1853" s="1165"/>
      <c r="V1853" s="1166"/>
      <c r="W1853" s="587">
        <f t="shared" si="309"/>
        <v>0</v>
      </c>
      <c r="Y1853" s="1163">
        <v>302</v>
      </c>
      <c r="Z1853" s="1164"/>
      <c r="AA1853" s="1165"/>
      <c r="AB1853" s="1166"/>
      <c r="AC1853" s="587">
        <f t="shared" si="310"/>
        <v>0</v>
      </c>
      <c r="AE1853" s="1163">
        <v>302</v>
      </c>
      <c r="AF1853" s="1164"/>
      <c r="AG1853" s="1165"/>
      <c r="AH1853" s="1166"/>
      <c r="AI1853" s="587">
        <f t="shared" si="311"/>
        <v>0</v>
      </c>
      <c r="AK1853" s="1163">
        <v>302</v>
      </c>
      <c r="AL1853" s="1164"/>
      <c r="AM1853" s="1165"/>
      <c r="AN1853" s="1166"/>
      <c r="AO1853" s="587">
        <f t="shared" si="312"/>
        <v>0</v>
      </c>
      <c r="AQ1853" s="1163">
        <v>302</v>
      </c>
      <c r="AR1853" s="1164"/>
      <c r="AS1853" s="1165"/>
      <c r="AT1853" s="1166"/>
      <c r="AU1853" s="587">
        <f t="shared" si="313"/>
        <v>0</v>
      </c>
      <c r="AW1853" s="1163">
        <v>302</v>
      </c>
      <c r="AX1853" s="1164"/>
      <c r="AY1853" s="1165"/>
      <c r="AZ1853" s="1166"/>
      <c r="BA1853" s="587">
        <f t="shared" si="314"/>
        <v>0</v>
      </c>
    </row>
    <row r="1854" spans="1:53" s="17" customFormat="1" ht="16.75" hidden="1" customHeight="1" outlineLevel="2">
      <c r="A1854" s="1163">
        <v>303</v>
      </c>
      <c r="B1854" s="1164"/>
      <c r="C1854" s="1165"/>
      <c r="D1854" s="1166"/>
      <c r="E1854" s="587">
        <f t="shared" si="261"/>
        <v>0</v>
      </c>
      <c r="G1854" s="1163">
        <v>303</v>
      </c>
      <c r="H1854" s="1164"/>
      <c r="I1854" s="1165"/>
      <c r="J1854" s="1166"/>
      <c r="K1854" s="587">
        <f t="shared" si="307"/>
        <v>0</v>
      </c>
      <c r="M1854" s="1163">
        <v>303</v>
      </c>
      <c r="N1854" s="1164"/>
      <c r="O1854" s="1165"/>
      <c r="P1854" s="1166"/>
      <c r="Q1854" s="587">
        <f t="shared" si="308"/>
        <v>0</v>
      </c>
      <c r="S1854" s="1163">
        <v>303</v>
      </c>
      <c r="T1854" s="1164"/>
      <c r="U1854" s="1165"/>
      <c r="V1854" s="1166"/>
      <c r="W1854" s="587">
        <f t="shared" si="309"/>
        <v>0</v>
      </c>
      <c r="Y1854" s="1163">
        <v>303</v>
      </c>
      <c r="Z1854" s="1164"/>
      <c r="AA1854" s="1165"/>
      <c r="AB1854" s="1166"/>
      <c r="AC1854" s="587">
        <f t="shared" si="310"/>
        <v>0</v>
      </c>
      <c r="AE1854" s="1163">
        <v>303</v>
      </c>
      <c r="AF1854" s="1164"/>
      <c r="AG1854" s="1165"/>
      <c r="AH1854" s="1166"/>
      <c r="AI1854" s="587">
        <f t="shared" si="311"/>
        <v>0</v>
      </c>
      <c r="AK1854" s="1163">
        <v>303</v>
      </c>
      <c r="AL1854" s="1164"/>
      <c r="AM1854" s="1165"/>
      <c r="AN1854" s="1166"/>
      <c r="AO1854" s="587">
        <f t="shared" si="312"/>
        <v>0</v>
      </c>
      <c r="AQ1854" s="1163">
        <v>303</v>
      </c>
      <c r="AR1854" s="1164"/>
      <c r="AS1854" s="1165"/>
      <c r="AT1854" s="1166"/>
      <c r="AU1854" s="587">
        <f t="shared" si="313"/>
        <v>0</v>
      </c>
      <c r="AW1854" s="1163">
        <v>303</v>
      </c>
      <c r="AX1854" s="1164"/>
      <c r="AY1854" s="1165"/>
      <c r="AZ1854" s="1166"/>
      <c r="BA1854" s="587">
        <f t="shared" si="314"/>
        <v>0</v>
      </c>
    </row>
    <row r="1855" spans="1:53" s="17" customFormat="1" ht="16.75" hidden="1" customHeight="1" outlineLevel="2">
      <c r="A1855" s="1163">
        <v>304</v>
      </c>
      <c r="B1855" s="1164"/>
      <c r="C1855" s="1165"/>
      <c r="D1855" s="1166"/>
      <c r="E1855" s="587">
        <f t="shared" si="261"/>
        <v>0</v>
      </c>
      <c r="G1855" s="1163">
        <v>304</v>
      </c>
      <c r="H1855" s="1164"/>
      <c r="I1855" s="1165"/>
      <c r="J1855" s="1166"/>
      <c r="K1855" s="587">
        <f t="shared" si="307"/>
        <v>0</v>
      </c>
      <c r="M1855" s="1163">
        <v>304</v>
      </c>
      <c r="N1855" s="1164"/>
      <c r="O1855" s="1165"/>
      <c r="P1855" s="1166"/>
      <c r="Q1855" s="587">
        <f t="shared" si="308"/>
        <v>0</v>
      </c>
      <c r="S1855" s="1163">
        <v>304</v>
      </c>
      <c r="T1855" s="1164"/>
      <c r="U1855" s="1165"/>
      <c r="V1855" s="1166"/>
      <c r="W1855" s="587">
        <f t="shared" si="309"/>
        <v>0</v>
      </c>
      <c r="Y1855" s="1163">
        <v>304</v>
      </c>
      <c r="Z1855" s="1164"/>
      <c r="AA1855" s="1165"/>
      <c r="AB1855" s="1166"/>
      <c r="AC1855" s="587">
        <f t="shared" si="310"/>
        <v>0</v>
      </c>
      <c r="AE1855" s="1163">
        <v>304</v>
      </c>
      <c r="AF1855" s="1164"/>
      <c r="AG1855" s="1165"/>
      <c r="AH1855" s="1166"/>
      <c r="AI1855" s="587">
        <f t="shared" si="311"/>
        <v>0</v>
      </c>
      <c r="AK1855" s="1163">
        <v>304</v>
      </c>
      <c r="AL1855" s="1164"/>
      <c r="AM1855" s="1165"/>
      <c r="AN1855" s="1166"/>
      <c r="AO1855" s="587">
        <f t="shared" si="312"/>
        <v>0</v>
      </c>
      <c r="AQ1855" s="1163">
        <v>304</v>
      </c>
      <c r="AR1855" s="1164"/>
      <c r="AS1855" s="1165"/>
      <c r="AT1855" s="1166"/>
      <c r="AU1855" s="587">
        <f t="shared" si="313"/>
        <v>0</v>
      </c>
      <c r="AW1855" s="1163">
        <v>304</v>
      </c>
      <c r="AX1855" s="1164"/>
      <c r="AY1855" s="1165"/>
      <c r="AZ1855" s="1166"/>
      <c r="BA1855" s="587">
        <f t="shared" si="314"/>
        <v>0</v>
      </c>
    </row>
    <row r="1856" spans="1:53" s="17" customFormat="1" ht="16.75" hidden="1" customHeight="1" outlineLevel="2">
      <c r="A1856" s="1163">
        <v>305</v>
      </c>
      <c r="B1856" s="1164"/>
      <c r="C1856" s="1165"/>
      <c r="D1856" s="1166"/>
      <c r="E1856" s="587">
        <f t="shared" si="261"/>
        <v>0</v>
      </c>
      <c r="G1856" s="1163">
        <v>305</v>
      </c>
      <c r="H1856" s="1164"/>
      <c r="I1856" s="1165"/>
      <c r="J1856" s="1166"/>
      <c r="K1856" s="587">
        <f t="shared" si="307"/>
        <v>0</v>
      </c>
      <c r="M1856" s="1163">
        <v>305</v>
      </c>
      <c r="N1856" s="1164"/>
      <c r="O1856" s="1165"/>
      <c r="P1856" s="1166"/>
      <c r="Q1856" s="587">
        <f t="shared" si="308"/>
        <v>0</v>
      </c>
      <c r="S1856" s="1163">
        <v>305</v>
      </c>
      <c r="T1856" s="1164"/>
      <c r="U1856" s="1165"/>
      <c r="V1856" s="1166"/>
      <c r="W1856" s="587">
        <f t="shared" si="309"/>
        <v>0</v>
      </c>
      <c r="Y1856" s="1163">
        <v>305</v>
      </c>
      <c r="Z1856" s="1164"/>
      <c r="AA1856" s="1165"/>
      <c r="AB1856" s="1166"/>
      <c r="AC1856" s="587">
        <f t="shared" si="310"/>
        <v>0</v>
      </c>
      <c r="AE1856" s="1163">
        <v>305</v>
      </c>
      <c r="AF1856" s="1164"/>
      <c r="AG1856" s="1165"/>
      <c r="AH1856" s="1166"/>
      <c r="AI1856" s="587">
        <f t="shared" si="311"/>
        <v>0</v>
      </c>
      <c r="AK1856" s="1163">
        <v>305</v>
      </c>
      <c r="AL1856" s="1164"/>
      <c r="AM1856" s="1165"/>
      <c r="AN1856" s="1166"/>
      <c r="AO1856" s="587">
        <f t="shared" si="312"/>
        <v>0</v>
      </c>
      <c r="AQ1856" s="1163">
        <v>305</v>
      </c>
      <c r="AR1856" s="1164"/>
      <c r="AS1856" s="1165"/>
      <c r="AT1856" s="1166"/>
      <c r="AU1856" s="587">
        <f t="shared" si="313"/>
        <v>0</v>
      </c>
      <c r="AW1856" s="1163">
        <v>305</v>
      </c>
      <c r="AX1856" s="1164"/>
      <c r="AY1856" s="1165"/>
      <c r="AZ1856" s="1166"/>
      <c r="BA1856" s="587">
        <f t="shared" si="314"/>
        <v>0</v>
      </c>
    </row>
    <row r="1857" spans="1:53" s="17" customFormat="1" ht="16.75" hidden="1" customHeight="1" outlineLevel="2">
      <c r="A1857" s="1163">
        <v>306</v>
      </c>
      <c r="B1857" s="1164"/>
      <c r="C1857" s="1165"/>
      <c r="D1857" s="1166"/>
      <c r="E1857" s="587">
        <f t="shared" si="261"/>
        <v>0</v>
      </c>
      <c r="G1857" s="1163">
        <v>306</v>
      </c>
      <c r="H1857" s="1164"/>
      <c r="I1857" s="1165"/>
      <c r="J1857" s="1166"/>
      <c r="K1857" s="587">
        <f t="shared" si="307"/>
        <v>0</v>
      </c>
      <c r="M1857" s="1163">
        <v>306</v>
      </c>
      <c r="N1857" s="1164"/>
      <c r="O1857" s="1165"/>
      <c r="P1857" s="1166"/>
      <c r="Q1857" s="587">
        <f t="shared" si="308"/>
        <v>0</v>
      </c>
      <c r="S1857" s="1163">
        <v>306</v>
      </c>
      <c r="T1857" s="1164"/>
      <c r="U1857" s="1165"/>
      <c r="V1857" s="1166"/>
      <c r="W1857" s="587">
        <f t="shared" si="309"/>
        <v>0</v>
      </c>
      <c r="Y1857" s="1163">
        <v>306</v>
      </c>
      <c r="Z1857" s="1164"/>
      <c r="AA1857" s="1165"/>
      <c r="AB1857" s="1166"/>
      <c r="AC1857" s="587">
        <f t="shared" si="310"/>
        <v>0</v>
      </c>
      <c r="AE1857" s="1163">
        <v>306</v>
      </c>
      <c r="AF1857" s="1164"/>
      <c r="AG1857" s="1165"/>
      <c r="AH1857" s="1166"/>
      <c r="AI1857" s="587">
        <f t="shared" si="311"/>
        <v>0</v>
      </c>
      <c r="AK1857" s="1163">
        <v>306</v>
      </c>
      <c r="AL1857" s="1164"/>
      <c r="AM1857" s="1165"/>
      <c r="AN1857" s="1166"/>
      <c r="AO1857" s="587">
        <f t="shared" si="312"/>
        <v>0</v>
      </c>
      <c r="AQ1857" s="1163">
        <v>306</v>
      </c>
      <c r="AR1857" s="1164"/>
      <c r="AS1857" s="1165"/>
      <c r="AT1857" s="1166"/>
      <c r="AU1857" s="587">
        <f t="shared" si="313"/>
        <v>0</v>
      </c>
      <c r="AW1857" s="1163">
        <v>306</v>
      </c>
      <c r="AX1857" s="1164"/>
      <c r="AY1857" s="1165"/>
      <c r="AZ1857" s="1166"/>
      <c r="BA1857" s="587">
        <f t="shared" si="314"/>
        <v>0</v>
      </c>
    </row>
    <row r="1858" spans="1:53" s="17" customFormat="1" ht="16.75" hidden="1" customHeight="1" outlineLevel="2">
      <c r="A1858" s="1163">
        <v>307</v>
      </c>
      <c r="B1858" s="1164"/>
      <c r="C1858" s="1165"/>
      <c r="D1858" s="1166"/>
      <c r="E1858" s="587">
        <f t="shared" si="261"/>
        <v>0</v>
      </c>
      <c r="G1858" s="1163">
        <v>307</v>
      </c>
      <c r="H1858" s="1164"/>
      <c r="I1858" s="1165"/>
      <c r="J1858" s="1166"/>
      <c r="K1858" s="587">
        <f t="shared" si="307"/>
        <v>0</v>
      </c>
      <c r="M1858" s="1163">
        <v>307</v>
      </c>
      <c r="N1858" s="1164"/>
      <c r="O1858" s="1165"/>
      <c r="P1858" s="1166"/>
      <c r="Q1858" s="587">
        <f t="shared" si="308"/>
        <v>0</v>
      </c>
      <c r="S1858" s="1163">
        <v>307</v>
      </c>
      <c r="T1858" s="1164"/>
      <c r="U1858" s="1165"/>
      <c r="V1858" s="1166"/>
      <c r="W1858" s="587">
        <f t="shared" si="309"/>
        <v>0</v>
      </c>
      <c r="Y1858" s="1163">
        <v>307</v>
      </c>
      <c r="Z1858" s="1164"/>
      <c r="AA1858" s="1165"/>
      <c r="AB1858" s="1166"/>
      <c r="AC1858" s="587">
        <f t="shared" si="310"/>
        <v>0</v>
      </c>
      <c r="AE1858" s="1163">
        <v>307</v>
      </c>
      <c r="AF1858" s="1164"/>
      <c r="AG1858" s="1165"/>
      <c r="AH1858" s="1166"/>
      <c r="AI1858" s="587">
        <f t="shared" si="311"/>
        <v>0</v>
      </c>
      <c r="AK1858" s="1163">
        <v>307</v>
      </c>
      <c r="AL1858" s="1164"/>
      <c r="AM1858" s="1165"/>
      <c r="AN1858" s="1166"/>
      <c r="AO1858" s="587">
        <f t="shared" si="312"/>
        <v>0</v>
      </c>
      <c r="AQ1858" s="1163">
        <v>307</v>
      </c>
      <c r="AR1858" s="1164"/>
      <c r="AS1858" s="1165"/>
      <c r="AT1858" s="1166"/>
      <c r="AU1858" s="587">
        <f t="shared" si="313"/>
        <v>0</v>
      </c>
      <c r="AW1858" s="1163">
        <v>307</v>
      </c>
      <c r="AX1858" s="1164"/>
      <c r="AY1858" s="1165"/>
      <c r="AZ1858" s="1166"/>
      <c r="BA1858" s="587">
        <f t="shared" si="314"/>
        <v>0</v>
      </c>
    </row>
    <row r="1859" spans="1:53" s="17" customFormat="1" ht="16.75" hidden="1" customHeight="1" outlineLevel="2">
      <c r="A1859" s="1163">
        <v>308</v>
      </c>
      <c r="B1859" s="1164"/>
      <c r="C1859" s="1165"/>
      <c r="D1859" s="1166"/>
      <c r="E1859" s="587">
        <f t="shared" si="261"/>
        <v>0</v>
      </c>
      <c r="G1859" s="1163">
        <v>308</v>
      </c>
      <c r="H1859" s="1164"/>
      <c r="I1859" s="1165"/>
      <c r="J1859" s="1166"/>
      <c r="K1859" s="587">
        <f t="shared" si="307"/>
        <v>0</v>
      </c>
      <c r="M1859" s="1163">
        <v>308</v>
      </c>
      <c r="N1859" s="1164"/>
      <c r="O1859" s="1165"/>
      <c r="P1859" s="1166"/>
      <c r="Q1859" s="587">
        <f t="shared" si="308"/>
        <v>0</v>
      </c>
      <c r="S1859" s="1163">
        <v>308</v>
      </c>
      <c r="T1859" s="1164"/>
      <c r="U1859" s="1165"/>
      <c r="V1859" s="1166"/>
      <c r="W1859" s="587">
        <f t="shared" si="309"/>
        <v>0</v>
      </c>
      <c r="Y1859" s="1163">
        <v>308</v>
      </c>
      <c r="Z1859" s="1164"/>
      <c r="AA1859" s="1165"/>
      <c r="AB1859" s="1166"/>
      <c r="AC1859" s="587">
        <f t="shared" si="310"/>
        <v>0</v>
      </c>
      <c r="AE1859" s="1163">
        <v>308</v>
      </c>
      <c r="AF1859" s="1164"/>
      <c r="AG1859" s="1165"/>
      <c r="AH1859" s="1166"/>
      <c r="AI1859" s="587">
        <f t="shared" si="311"/>
        <v>0</v>
      </c>
      <c r="AK1859" s="1163">
        <v>308</v>
      </c>
      <c r="AL1859" s="1164"/>
      <c r="AM1859" s="1165"/>
      <c r="AN1859" s="1166"/>
      <c r="AO1859" s="587">
        <f t="shared" si="312"/>
        <v>0</v>
      </c>
      <c r="AQ1859" s="1163">
        <v>308</v>
      </c>
      <c r="AR1859" s="1164"/>
      <c r="AS1859" s="1165"/>
      <c r="AT1859" s="1166"/>
      <c r="AU1859" s="587">
        <f t="shared" si="313"/>
        <v>0</v>
      </c>
      <c r="AW1859" s="1163">
        <v>308</v>
      </c>
      <c r="AX1859" s="1164"/>
      <c r="AY1859" s="1165"/>
      <c r="AZ1859" s="1166"/>
      <c r="BA1859" s="587">
        <f t="shared" si="314"/>
        <v>0</v>
      </c>
    </row>
    <row r="1860" spans="1:53" s="17" customFormat="1" ht="16.75" hidden="1" customHeight="1" outlineLevel="2">
      <c r="A1860" s="1163">
        <v>309</v>
      </c>
      <c r="B1860" s="1164"/>
      <c r="C1860" s="1165"/>
      <c r="D1860" s="1166"/>
      <c r="E1860" s="587">
        <f t="shared" si="261"/>
        <v>0</v>
      </c>
      <c r="G1860" s="1163">
        <v>309</v>
      </c>
      <c r="H1860" s="1164"/>
      <c r="I1860" s="1165"/>
      <c r="J1860" s="1166"/>
      <c r="K1860" s="587">
        <f t="shared" si="307"/>
        <v>0</v>
      </c>
      <c r="M1860" s="1163">
        <v>309</v>
      </c>
      <c r="N1860" s="1164"/>
      <c r="O1860" s="1165"/>
      <c r="P1860" s="1166"/>
      <c r="Q1860" s="587">
        <f t="shared" si="308"/>
        <v>0</v>
      </c>
      <c r="S1860" s="1163">
        <v>309</v>
      </c>
      <c r="T1860" s="1164"/>
      <c r="U1860" s="1165"/>
      <c r="V1860" s="1166"/>
      <c r="W1860" s="587">
        <f t="shared" si="309"/>
        <v>0</v>
      </c>
      <c r="Y1860" s="1163">
        <v>309</v>
      </c>
      <c r="Z1860" s="1164"/>
      <c r="AA1860" s="1165"/>
      <c r="AB1860" s="1166"/>
      <c r="AC1860" s="587">
        <f t="shared" si="310"/>
        <v>0</v>
      </c>
      <c r="AE1860" s="1163">
        <v>309</v>
      </c>
      <c r="AF1860" s="1164"/>
      <c r="AG1860" s="1165"/>
      <c r="AH1860" s="1166"/>
      <c r="AI1860" s="587">
        <f t="shared" si="311"/>
        <v>0</v>
      </c>
      <c r="AK1860" s="1163">
        <v>309</v>
      </c>
      <c r="AL1860" s="1164"/>
      <c r="AM1860" s="1165"/>
      <c r="AN1860" s="1166"/>
      <c r="AO1860" s="587">
        <f t="shared" si="312"/>
        <v>0</v>
      </c>
      <c r="AQ1860" s="1163">
        <v>309</v>
      </c>
      <c r="AR1860" s="1164"/>
      <c r="AS1860" s="1165"/>
      <c r="AT1860" s="1166"/>
      <c r="AU1860" s="587">
        <f t="shared" si="313"/>
        <v>0</v>
      </c>
      <c r="AW1860" s="1163">
        <v>309</v>
      </c>
      <c r="AX1860" s="1164"/>
      <c r="AY1860" s="1165"/>
      <c r="AZ1860" s="1166"/>
      <c r="BA1860" s="587">
        <f t="shared" si="314"/>
        <v>0</v>
      </c>
    </row>
    <row r="1861" spans="1:53" s="17" customFormat="1" ht="16.75" hidden="1" customHeight="1" outlineLevel="2">
      <c r="A1861" s="1163">
        <v>310</v>
      </c>
      <c r="B1861" s="1164"/>
      <c r="C1861" s="1165"/>
      <c r="D1861" s="1166"/>
      <c r="E1861" s="587">
        <f t="shared" si="261"/>
        <v>0</v>
      </c>
      <c r="G1861" s="1163">
        <v>310</v>
      </c>
      <c r="H1861" s="1164"/>
      <c r="I1861" s="1165"/>
      <c r="J1861" s="1166"/>
      <c r="K1861" s="587">
        <f t="shared" si="307"/>
        <v>0</v>
      </c>
      <c r="M1861" s="1163">
        <v>310</v>
      </c>
      <c r="N1861" s="1164"/>
      <c r="O1861" s="1165"/>
      <c r="P1861" s="1166"/>
      <c r="Q1861" s="587">
        <f t="shared" si="308"/>
        <v>0</v>
      </c>
      <c r="S1861" s="1163">
        <v>310</v>
      </c>
      <c r="T1861" s="1164"/>
      <c r="U1861" s="1165"/>
      <c r="V1861" s="1166"/>
      <c r="W1861" s="587">
        <f t="shared" si="309"/>
        <v>0</v>
      </c>
      <c r="Y1861" s="1163">
        <v>310</v>
      </c>
      <c r="Z1861" s="1164"/>
      <c r="AA1861" s="1165"/>
      <c r="AB1861" s="1166"/>
      <c r="AC1861" s="587">
        <f t="shared" si="310"/>
        <v>0</v>
      </c>
      <c r="AE1861" s="1163">
        <v>310</v>
      </c>
      <c r="AF1861" s="1164"/>
      <c r="AG1861" s="1165"/>
      <c r="AH1861" s="1166"/>
      <c r="AI1861" s="587">
        <f t="shared" si="311"/>
        <v>0</v>
      </c>
      <c r="AK1861" s="1163">
        <v>310</v>
      </c>
      <c r="AL1861" s="1164"/>
      <c r="AM1861" s="1165"/>
      <c r="AN1861" s="1166"/>
      <c r="AO1861" s="587">
        <f t="shared" si="312"/>
        <v>0</v>
      </c>
      <c r="AQ1861" s="1163">
        <v>310</v>
      </c>
      <c r="AR1861" s="1164"/>
      <c r="AS1861" s="1165"/>
      <c r="AT1861" s="1166"/>
      <c r="AU1861" s="587">
        <f t="shared" si="313"/>
        <v>0</v>
      </c>
      <c r="AW1861" s="1163">
        <v>310</v>
      </c>
      <c r="AX1861" s="1164"/>
      <c r="AY1861" s="1165"/>
      <c r="AZ1861" s="1166"/>
      <c r="BA1861" s="587">
        <f t="shared" si="314"/>
        <v>0</v>
      </c>
    </row>
    <row r="1862" spans="1:53" s="17" customFormat="1" ht="16.75" hidden="1" customHeight="1" outlineLevel="2">
      <c r="A1862" s="1163">
        <v>311</v>
      </c>
      <c r="B1862" s="1164"/>
      <c r="C1862" s="1165"/>
      <c r="D1862" s="1166"/>
      <c r="E1862" s="587">
        <f t="shared" si="261"/>
        <v>0</v>
      </c>
      <c r="G1862" s="1163">
        <v>311</v>
      </c>
      <c r="H1862" s="1164"/>
      <c r="I1862" s="1165"/>
      <c r="J1862" s="1166"/>
      <c r="K1862" s="587">
        <f t="shared" si="307"/>
        <v>0</v>
      </c>
      <c r="M1862" s="1163">
        <v>311</v>
      </c>
      <c r="N1862" s="1164"/>
      <c r="O1862" s="1165"/>
      <c r="P1862" s="1166"/>
      <c r="Q1862" s="587">
        <f t="shared" si="308"/>
        <v>0</v>
      </c>
      <c r="S1862" s="1163">
        <v>311</v>
      </c>
      <c r="T1862" s="1164"/>
      <c r="U1862" s="1165"/>
      <c r="V1862" s="1166"/>
      <c r="W1862" s="587">
        <f t="shared" si="309"/>
        <v>0</v>
      </c>
      <c r="Y1862" s="1163">
        <v>311</v>
      </c>
      <c r="Z1862" s="1164"/>
      <c r="AA1862" s="1165"/>
      <c r="AB1862" s="1166"/>
      <c r="AC1862" s="587">
        <f t="shared" si="310"/>
        <v>0</v>
      </c>
      <c r="AE1862" s="1163">
        <v>311</v>
      </c>
      <c r="AF1862" s="1164"/>
      <c r="AG1862" s="1165"/>
      <c r="AH1862" s="1166"/>
      <c r="AI1862" s="587">
        <f t="shared" si="311"/>
        <v>0</v>
      </c>
      <c r="AK1862" s="1163">
        <v>311</v>
      </c>
      <c r="AL1862" s="1164"/>
      <c r="AM1862" s="1165"/>
      <c r="AN1862" s="1166"/>
      <c r="AO1862" s="587">
        <f t="shared" si="312"/>
        <v>0</v>
      </c>
      <c r="AQ1862" s="1163">
        <v>311</v>
      </c>
      <c r="AR1862" s="1164"/>
      <c r="AS1862" s="1165"/>
      <c r="AT1862" s="1166"/>
      <c r="AU1862" s="587">
        <f t="shared" si="313"/>
        <v>0</v>
      </c>
      <c r="AW1862" s="1163">
        <v>311</v>
      </c>
      <c r="AX1862" s="1164"/>
      <c r="AY1862" s="1165"/>
      <c r="AZ1862" s="1166"/>
      <c r="BA1862" s="587">
        <f t="shared" si="314"/>
        <v>0</v>
      </c>
    </row>
    <row r="1863" spans="1:53" s="17" customFormat="1" ht="16.75" hidden="1" customHeight="1" outlineLevel="2">
      <c r="A1863" s="1163">
        <v>312</v>
      </c>
      <c r="B1863" s="1164"/>
      <c r="C1863" s="1165"/>
      <c r="D1863" s="1166"/>
      <c r="E1863" s="587">
        <f t="shared" si="261"/>
        <v>0</v>
      </c>
      <c r="G1863" s="1163">
        <v>312</v>
      </c>
      <c r="H1863" s="1164"/>
      <c r="I1863" s="1165"/>
      <c r="J1863" s="1166"/>
      <c r="K1863" s="587">
        <f t="shared" si="307"/>
        <v>0</v>
      </c>
      <c r="M1863" s="1163">
        <v>312</v>
      </c>
      <c r="N1863" s="1164"/>
      <c r="O1863" s="1165"/>
      <c r="P1863" s="1166"/>
      <c r="Q1863" s="587">
        <f t="shared" si="308"/>
        <v>0</v>
      </c>
      <c r="S1863" s="1163">
        <v>312</v>
      </c>
      <c r="T1863" s="1164"/>
      <c r="U1863" s="1165"/>
      <c r="V1863" s="1166"/>
      <c r="W1863" s="587">
        <f t="shared" si="309"/>
        <v>0</v>
      </c>
      <c r="Y1863" s="1163">
        <v>312</v>
      </c>
      <c r="Z1863" s="1164"/>
      <c r="AA1863" s="1165"/>
      <c r="AB1863" s="1166"/>
      <c r="AC1863" s="587">
        <f t="shared" si="310"/>
        <v>0</v>
      </c>
      <c r="AE1863" s="1163">
        <v>312</v>
      </c>
      <c r="AF1863" s="1164"/>
      <c r="AG1863" s="1165"/>
      <c r="AH1863" s="1166"/>
      <c r="AI1863" s="587">
        <f t="shared" si="311"/>
        <v>0</v>
      </c>
      <c r="AK1863" s="1163">
        <v>312</v>
      </c>
      <c r="AL1863" s="1164"/>
      <c r="AM1863" s="1165"/>
      <c r="AN1863" s="1166"/>
      <c r="AO1863" s="587">
        <f t="shared" si="312"/>
        <v>0</v>
      </c>
      <c r="AQ1863" s="1163">
        <v>312</v>
      </c>
      <c r="AR1863" s="1164"/>
      <c r="AS1863" s="1165"/>
      <c r="AT1863" s="1166"/>
      <c r="AU1863" s="587">
        <f t="shared" si="313"/>
        <v>0</v>
      </c>
      <c r="AW1863" s="1163">
        <v>312</v>
      </c>
      <c r="AX1863" s="1164"/>
      <c r="AY1863" s="1165"/>
      <c r="AZ1863" s="1166"/>
      <c r="BA1863" s="587">
        <f t="shared" si="314"/>
        <v>0</v>
      </c>
    </row>
    <row r="1864" spans="1:53" s="17" customFormat="1" ht="16.75" hidden="1" customHeight="1" outlineLevel="2">
      <c r="A1864" s="1163">
        <v>313</v>
      </c>
      <c r="B1864" s="1164"/>
      <c r="C1864" s="1165"/>
      <c r="D1864" s="1166"/>
      <c r="E1864" s="587">
        <f t="shared" si="261"/>
        <v>0</v>
      </c>
      <c r="G1864" s="1163">
        <v>313</v>
      </c>
      <c r="H1864" s="1164"/>
      <c r="I1864" s="1165"/>
      <c r="J1864" s="1166"/>
      <c r="K1864" s="587">
        <f t="shared" si="307"/>
        <v>0</v>
      </c>
      <c r="M1864" s="1163">
        <v>313</v>
      </c>
      <c r="N1864" s="1164"/>
      <c r="O1864" s="1165"/>
      <c r="P1864" s="1166"/>
      <c r="Q1864" s="587">
        <f t="shared" si="308"/>
        <v>0</v>
      </c>
      <c r="S1864" s="1163">
        <v>313</v>
      </c>
      <c r="T1864" s="1164"/>
      <c r="U1864" s="1165"/>
      <c r="V1864" s="1166"/>
      <c r="W1864" s="587">
        <f t="shared" si="309"/>
        <v>0</v>
      </c>
      <c r="Y1864" s="1163">
        <v>313</v>
      </c>
      <c r="Z1864" s="1164"/>
      <c r="AA1864" s="1165"/>
      <c r="AB1864" s="1166"/>
      <c r="AC1864" s="587">
        <f t="shared" si="310"/>
        <v>0</v>
      </c>
      <c r="AE1864" s="1163">
        <v>313</v>
      </c>
      <c r="AF1864" s="1164"/>
      <c r="AG1864" s="1165"/>
      <c r="AH1864" s="1166"/>
      <c r="AI1864" s="587">
        <f t="shared" si="311"/>
        <v>0</v>
      </c>
      <c r="AK1864" s="1163">
        <v>313</v>
      </c>
      <c r="AL1864" s="1164"/>
      <c r="AM1864" s="1165"/>
      <c r="AN1864" s="1166"/>
      <c r="AO1864" s="587">
        <f t="shared" si="312"/>
        <v>0</v>
      </c>
      <c r="AQ1864" s="1163">
        <v>313</v>
      </c>
      <c r="AR1864" s="1164"/>
      <c r="AS1864" s="1165"/>
      <c r="AT1864" s="1166"/>
      <c r="AU1864" s="587">
        <f t="shared" si="313"/>
        <v>0</v>
      </c>
      <c r="AW1864" s="1163">
        <v>313</v>
      </c>
      <c r="AX1864" s="1164"/>
      <c r="AY1864" s="1165"/>
      <c r="AZ1864" s="1166"/>
      <c r="BA1864" s="587">
        <f t="shared" si="314"/>
        <v>0</v>
      </c>
    </row>
    <row r="1865" spans="1:53" s="17" customFormat="1" ht="16.75" hidden="1" customHeight="1" outlineLevel="2">
      <c r="A1865" s="1163">
        <v>314</v>
      </c>
      <c r="B1865" s="1164"/>
      <c r="C1865" s="1165"/>
      <c r="D1865" s="1166"/>
      <c r="E1865" s="587">
        <f t="shared" si="261"/>
        <v>0</v>
      </c>
      <c r="G1865" s="1163">
        <v>314</v>
      </c>
      <c r="H1865" s="1164"/>
      <c r="I1865" s="1165"/>
      <c r="J1865" s="1166"/>
      <c r="K1865" s="587">
        <f t="shared" si="307"/>
        <v>0</v>
      </c>
      <c r="M1865" s="1163">
        <v>314</v>
      </c>
      <c r="N1865" s="1164"/>
      <c r="O1865" s="1165"/>
      <c r="P1865" s="1166"/>
      <c r="Q1865" s="587">
        <f t="shared" si="308"/>
        <v>0</v>
      </c>
      <c r="S1865" s="1163">
        <v>314</v>
      </c>
      <c r="T1865" s="1164"/>
      <c r="U1865" s="1165"/>
      <c r="V1865" s="1166"/>
      <c r="W1865" s="587">
        <f t="shared" si="309"/>
        <v>0</v>
      </c>
      <c r="Y1865" s="1163">
        <v>314</v>
      </c>
      <c r="Z1865" s="1164"/>
      <c r="AA1865" s="1165"/>
      <c r="AB1865" s="1166"/>
      <c r="AC1865" s="587">
        <f t="shared" si="310"/>
        <v>0</v>
      </c>
      <c r="AE1865" s="1163">
        <v>314</v>
      </c>
      <c r="AF1865" s="1164"/>
      <c r="AG1865" s="1165"/>
      <c r="AH1865" s="1166"/>
      <c r="AI1865" s="587">
        <f t="shared" si="311"/>
        <v>0</v>
      </c>
      <c r="AK1865" s="1163">
        <v>314</v>
      </c>
      <c r="AL1865" s="1164"/>
      <c r="AM1865" s="1165"/>
      <c r="AN1865" s="1166"/>
      <c r="AO1865" s="587">
        <f t="shared" si="312"/>
        <v>0</v>
      </c>
      <c r="AQ1865" s="1163">
        <v>314</v>
      </c>
      <c r="AR1865" s="1164"/>
      <c r="AS1865" s="1165"/>
      <c r="AT1865" s="1166"/>
      <c r="AU1865" s="587">
        <f t="shared" si="313"/>
        <v>0</v>
      </c>
      <c r="AW1865" s="1163">
        <v>314</v>
      </c>
      <c r="AX1865" s="1164"/>
      <c r="AY1865" s="1165"/>
      <c r="AZ1865" s="1166"/>
      <c r="BA1865" s="587">
        <f t="shared" si="314"/>
        <v>0</v>
      </c>
    </row>
    <row r="1866" spans="1:53" s="17" customFormat="1" ht="16.75" hidden="1" customHeight="1" outlineLevel="2">
      <c r="A1866" s="1163">
        <v>315</v>
      </c>
      <c r="B1866" s="1164"/>
      <c r="C1866" s="1165"/>
      <c r="D1866" s="1166"/>
      <c r="E1866" s="587">
        <f t="shared" si="261"/>
        <v>0</v>
      </c>
      <c r="G1866" s="1163">
        <v>315</v>
      </c>
      <c r="H1866" s="1164"/>
      <c r="I1866" s="1165"/>
      <c r="J1866" s="1166"/>
      <c r="K1866" s="587">
        <f t="shared" si="307"/>
        <v>0</v>
      </c>
      <c r="M1866" s="1163">
        <v>315</v>
      </c>
      <c r="N1866" s="1164"/>
      <c r="O1866" s="1165"/>
      <c r="P1866" s="1166"/>
      <c r="Q1866" s="587">
        <f t="shared" si="308"/>
        <v>0</v>
      </c>
      <c r="S1866" s="1163">
        <v>315</v>
      </c>
      <c r="T1866" s="1164"/>
      <c r="U1866" s="1165"/>
      <c r="V1866" s="1166"/>
      <c r="W1866" s="587">
        <f t="shared" si="309"/>
        <v>0</v>
      </c>
      <c r="Y1866" s="1163">
        <v>315</v>
      </c>
      <c r="Z1866" s="1164"/>
      <c r="AA1866" s="1165"/>
      <c r="AB1866" s="1166"/>
      <c r="AC1866" s="587">
        <f t="shared" si="310"/>
        <v>0</v>
      </c>
      <c r="AE1866" s="1163">
        <v>315</v>
      </c>
      <c r="AF1866" s="1164"/>
      <c r="AG1866" s="1165"/>
      <c r="AH1866" s="1166"/>
      <c r="AI1866" s="587">
        <f t="shared" si="311"/>
        <v>0</v>
      </c>
      <c r="AK1866" s="1163">
        <v>315</v>
      </c>
      <c r="AL1866" s="1164"/>
      <c r="AM1866" s="1165"/>
      <c r="AN1866" s="1166"/>
      <c r="AO1866" s="587">
        <f t="shared" si="312"/>
        <v>0</v>
      </c>
      <c r="AQ1866" s="1163">
        <v>315</v>
      </c>
      <c r="AR1866" s="1164"/>
      <c r="AS1866" s="1165"/>
      <c r="AT1866" s="1166"/>
      <c r="AU1866" s="587">
        <f t="shared" si="313"/>
        <v>0</v>
      </c>
      <c r="AW1866" s="1163">
        <v>315</v>
      </c>
      <c r="AX1866" s="1164"/>
      <c r="AY1866" s="1165"/>
      <c r="AZ1866" s="1166"/>
      <c r="BA1866" s="587">
        <f t="shared" si="314"/>
        <v>0</v>
      </c>
    </row>
    <row r="1867" spans="1:53" s="17" customFormat="1" ht="16.75" hidden="1" customHeight="1" outlineLevel="2">
      <c r="A1867" s="1163">
        <v>316</v>
      </c>
      <c r="B1867" s="1164"/>
      <c r="C1867" s="1165"/>
      <c r="D1867" s="1166"/>
      <c r="E1867" s="587">
        <f t="shared" si="261"/>
        <v>0</v>
      </c>
      <c r="G1867" s="1163">
        <v>316</v>
      </c>
      <c r="H1867" s="1164"/>
      <c r="I1867" s="1165"/>
      <c r="J1867" s="1166"/>
      <c r="K1867" s="587">
        <f t="shared" si="307"/>
        <v>0</v>
      </c>
      <c r="M1867" s="1163">
        <v>316</v>
      </c>
      <c r="N1867" s="1164"/>
      <c r="O1867" s="1165"/>
      <c r="P1867" s="1166"/>
      <c r="Q1867" s="587">
        <f t="shared" si="308"/>
        <v>0</v>
      </c>
      <c r="S1867" s="1163">
        <v>316</v>
      </c>
      <c r="T1867" s="1164"/>
      <c r="U1867" s="1165"/>
      <c r="V1867" s="1166"/>
      <c r="W1867" s="587">
        <f t="shared" si="309"/>
        <v>0</v>
      </c>
      <c r="Y1867" s="1163">
        <v>316</v>
      </c>
      <c r="Z1867" s="1164"/>
      <c r="AA1867" s="1165"/>
      <c r="AB1867" s="1166"/>
      <c r="AC1867" s="587">
        <f t="shared" si="310"/>
        <v>0</v>
      </c>
      <c r="AE1867" s="1163">
        <v>316</v>
      </c>
      <c r="AF1867" s="1164"/>
      <c r="AG1867" s="1165"/>
      <c r="AH1867" s="1166"/>
      <c r="AI1867" s="587">
        <f t="shared" si="311"/>
        <v>0</v>
      </c>
      <c r="AK1867" s="1163">
        <v>316</v>
      </c>
      <c r="AL1867" s="1164"/>
      <c r="AM1867" s="1165"/>
      <c r="AN1867" s="1166"/>
      <c r="AO1867" s="587">
        <f t="shared" si="312"/>
        <v>0</v>
      </c>
      <c r="AQ1867" s="1163">
        <v>316</v>
      </c>
      <c r="AR1867" s="1164"/>
      <c r="AS1867" s="1165"/>
      <c r="AT1867" s="1166"/>
      <c r="AU1867" s="587">
        <f t="shared" si="313"/>
        <v>0</v>
      </c>
      <c r="AW1867" s="1163">
        <v>316</v>
      </c>
      <c r="AX1867" s="1164"/>
      <c r="AY1867" s="1165"/>
      <c r="AZ1867" s="1166"/>
      <c r="BA1867" s="587">
        <f t="shared" si="314"/>
        <v>0</v>
      </c>
    </row>
    <row r="1868" spans="1:53" s="17" customFormat="1" ht="16.75" hidden="1" customHeight="1" outlineLevel="2">
      <c r="A1868" s="1163">
        <v>317</v>
      </c>
      <c r="B1868" s="1164"/>
      <c r="C1868" s="1165"/>
      <c r="D1868" s="1166"/>
      <c r="E1868" s="587">
        <f t="shared" si="261"/>
        <v>0</v>
      </c>
      <c r="G1868" s="1163">
        <v>317</v>
      </c>
      <c r="H1868" s="1164"/>
      <c r="I1868" s="1165"/>
      <c r="J1868" s="1166"/>
      <c r="K1868" s="587">
        <f t="shared" si="307"/>
        <v>0</v>
      </c>
      <c r="M1868" s="1163">
        <v>317</v>
      </c>
      <c r="N1868" s="1164"/>
      <c r="O1868" s="1165"/>
      <c r="P1868" s="1166"/>
      <c r="Q1868" s="587">
        <f t="shared" si="308"/>
        <v>0</v>
      </c>
      <c r="S1868" s="1163">
        <v>317</v>
      </c>
      <c r="T1868" s="1164"/>
      <c r="U1868" s="1165"/>
      <c r="V1868" s="1166"/>
      <c r="W1868" s="587">
        <f t="shared" si="309"/>
        <v>0</v>
      </c>
      <c r="Y1868" s="1163">
        <v>317</v>
      </c>
      <c r="Z1868" s="1164"/>
      <c r="AA1868" s="1165"/>
      <c r="AB1868" s="1166"/>
      <c r="AC1868" s="587">
        <f t="shared" si="310"/>
        <v>0</v>
      </c>
      <c r="AE1868" s="1163">
        <v>317</v>
      </c>
      <c r="AF1868" s="1164"/>
      <c r="AG1868" s="1165"/>
      <c r="AH1868" s="1166"/>
      <c r="AI1868" s="587">
        <f t="shared" si="311"/>
        <v>0</v>
      </c>
      <c r="AK1868" s="1163">
        <v>317</v>
      </c>
      <c r="AL1868" s="1164"/>
      <c r="AM1868" s="1165"/>
      <c r="AN1868" s="1166"/>
      <c r="AO1868" s="587">
        <f t="shared" si="312"/>
        <v>0</v>
      </c>
      <c r="AQ1868" s="1163">
        <v>317</v>
      </c>
      <c r="AR1868" s="1164"/>
      <c r="AS1868" s="1165"/>
      <c r="AT1868" s="1166"/>
      <c r="AU1868" s="587">
        <f t="shared" si="313"/>
        <v>0</v>
      </c>
      <c r="AW1868" s="1163">
        <v>317</v>
      </c>
      <c r="AX1868" s="1164"/>
      <c r="AY1868" s="1165"/>
      <c r="AZ1868" s="1166"/>
      <c r="BA1868" s="587">
        <f t="shared" si="314"/>
        <v>0</v>
      </c>
    </row>
    <row r="1869" spans="1:53" s="17" customFormat="1" ht="16.75" hidden="1" customHeight="1" outlineLevel="2">
      <c r="A1869" s="1163">
        <v>318</v>
      </c>
      <c r="B1869" s="1164"/>
      <c r="C1869" s="1165"/>
      <c r="D1869" s="1166"/>
      <c r="E1869" s="587">
        <f t="shared" si="261"/>
        <v>0</v>
      </c>
      <c r="G1869" s="1163">
        <v>318</v>
      </c>
      <c r="H1869" s="1164"/>
      <c r="I1869" s="1165"/>
      <c r="J1869" s="1166"/>
      <c r="K1869" s="587">
        <f t="shared" si="307"/>
        <v>0</v>
      </c>
      <c r="M1869" s="1163">
        <v>318</v>
      </c>
      <c r="N1869" s="1164"/>
      <c r="O1869" s="1165"/>
      <c r="P1869" s="1166"/>
      <c r="Q1869" s="587">
        <f t="shared" si="308"/>
        <v>0</v>
      </c>
      <c r="S1869" s="1163">
        <v>318</v>
      </c>
      <c r="T1869" s="1164"/>
      <c r="U1869" s="1165"/>
      <c r="V1869" s="1166"/>
      <c r="W1869" s="587">
        <f t="shared" si="309"/>
        <v>0</v>
      </c>
      <c r="Y1869" s="1163">
        <v>318</v>
      </c>
      <c r="Z1869" s="1164"/>
      <c r="AA1869" s="1165"/>
      <c r="AB1869" s="1166"/>
      <c r="AC1869" s="587">
        <f t="shared" si="310"/>
        <v>0</v>
      </c>
      <c r="AE1869" s="1163">
        <v>318</v>
      </c>
      <c r="AF1869" s="1164"/>
      <c r="AG1869" s="1165"/>
      <c r="AH1869" s="1166"/>
      <c r="AI1869" s="587">
        <f t="shared" si="311"/>
        <v>0</v>
      </c>
      <c r="AK1869" s="1163">
        <v>318</v>
      </c>
      <c r="AL1869" s="1164"/>
      <c r="AM1869" s="1165"/>
      <c r="AN1869" s="1166"/>
      <c r="AO1869" s="587">
        <f t="shared" si="312"/>
        <v>0</v>
      </c>
      <c r="AQ1869" s="1163">
        <v>318</v>
      </c>
      <c r="AR1869" s="1164"/>
      <c r="AS1869" s="1165"/>
      <c r="AT1869" s="1166"/>
      <c r="AU1869" s="587">
        <f t="shared" si="313"/>
        <v>0</v>
      </c>
      <c r="AW1869" s="1163">
        <v>318</v>
      </c>
      <c r="AX1869" s="1164"/>
      <c r="AY1869" s="1165"/>
      <c r="AZ1869" s="1166"/>
      <c r="BA1869" s="587">
        <f t="shared" si="314"/>
        <v>0</v>
      </c>
    </row>
    <row r="1870" spans="1:53" s="17" customFormat="1" ht="16.75" hidden="1" customHeight="1" outlineLevel="2">
      <c r="A1870" s="1163">
        <v>319</v>
      </c>
      <c r="B1870" s="1164"/>
      <c r="C1870" s="1165"/>
      <c r="D1870" s="1166"/>
      <c r="E1870" s="587">
        <f t="shared" si="261"/>
        <v>0</v>
      </c>
      <c r="G1870" s="1163">
        <v>319</v>
      </c>
      <c r="H1870" s="1164"/>
      <c r="I1870" s="1165"/>
      <c r="J1870" s="1166"/>
      <c r="K1870" s="587">
        <f t="shared" si="307"/>
        <v>0</v>
      </c>
      <c r="M1870" s="1163">
        <v>319</v>
      </c>
      <c r="N1870" s="1164"/>
      <c r="O1870" s="1165"/>
      <c r="P1870" s="1166"/>
      <c r="Q1870" s="587">
        <f t="shared" si="308"/>
        <v>0</v>
      </c>
      <c r="S1870" s="1163">
        <v>319</v>
      </c>
      <c r="T1870" s="1164"/>
      <c r="U1870" s="1165"/>
      <c r="V1870" s="1166"/>
      <c r="W1870" s="587">
        <f t="shared" si="309"/>
        <v>0</v>
      </c>
      <c r="Y1870" s="1163">
        <v>319</v>
      </c>
      <c r="Z1870" s="1164"/>
      <c r="AA1870" s="1165"/>
      <c r="AB1870" s="1166"/>
      <c r="AC1870" s="587">
        <f t="shared" si="310"/>
        <v>0</v>
      </c>
      <c r="AE1870" s="1163">
        <v>319</v>
      </c>
      <c r="AF1870" s="1164"/>
      <c r="AG1870" s="1165"/>
      <c r="AH1870" s="1166"/>
      <c r="AI1870" s="587">
        <f t="shared" si="311"/>
        <v>0</v>
      </c>
      <c r="AK1870" s="1163">
        <v>319</v>
      </c>
      <c r="AL1870" s="1164"/>
      <c r="AM1870" s="1165"/>
      <c r="AN1870" s="1166"/>
      <c r="AO1870" s="587">
        <f t="shared" si="312"/>
        <v>0</v>
      </c>
      <c r="AQ1870" s="1163">
        <v>319</v>
      </c>
      <c r="AR1870" s="1164"/>
      <c r="AS1870" s="1165"/>
      <c r="AT1870" s="1166"/>
      <c r="AU1870" s="587">
        <f t="shared" si="313"/>
        <v>0</v>
      </c>
      <c r="AW1870" s="1163">
        <v>319</v>
      </c>
      <c r="AX1870" s="1164"/>
      <c r="AY1870" s="1165"/>
      <c r="AZ1870" s="1166"/>
      <c r="BA1870" s="587">
        <f t="shared" si="314"/>
        <v>0</v>
      </c>
    </row>
    <row r="1871" spans="1:53" s="17" customFormat="1" ht="16.75" hidden="1" customHeight="1" outlineLevel="2">
      <c r="A1871" s="1163">
        <v>320</v>
      </c>
      <c r="B1871" s="1164"/>
      <c r="C1871" s="1165"/>
      <c r="D1871" s="1166"/>
      <c r="E1871" s="587">
        <f t="shared" si="261"/>
        <v>0</v>
      </c>
      <c r="G1871" s="1163">
        <v>320</v>
      </c>
      <c r="H1871" s="1164"/>
      <c r="I1871" s="1165"/>
      <c r="J1871" s="1166"/>
      <c r="K1871" s="587">
        <f t="shared" si="307"/>
        <v>0</v>
      </c>
      <c r="M1871" s="1163">
        <v>320</v>
      </c>
      <c r="N1871" s="1164"/>
      <c r="O1871" s="1165"/>
      <c r="P1871" s="1166"/>
      <c r="Q1871" s="587">
        <f t="shared" si="308"/>
        <v>0</v>
      </c>
      <c r="S1871" s="1163">
        <v>320</v>
      </c>
      <c r="T1871" s="1164"/>
      <c r="U1871" s="1165"/>
      <c r="V1871" s="1166"/>
      <c r="W1871" s="587">
        <f t="shared" si="309"/>
        <v>0</v>
      </c>
      <c r="Y1871" s="1163">
        <v>320</v>
      </c>
      <c r="Z1871" s="1164"/>
      <c r="AA1871" s="1165"/>
      <c r="AB1871" s="1166"/>
      <c r="AC1871" s="587">
        <f t="shared" si="310"/>
        <v>0</v>
      </c>
      <c r="AE1871" s="1163">
        <v>320</v>
      </c>
      <c r="AF1871" s="1164"/>
      <c r="AG1871" s="1165"/>
      <c r="AH1871" s="1166"/>
      <c r="AI1871" s="587">
        <f t="shared" si="311"/>
        <v>0</v>
      </c>
      <c r="AK1871" s="1163">
        <v>320</v>
      </c>
      <c r="AL1871" s="1164"/>
      <c r="AM1871" s="1165"/>
      <c r="AN1871" s="1166"/>
      <c r="AO1871" s="587">
        <f t="shared" si="312"/>
        <v>0</v>
      </c>
      <c r="AQ1871" s="1163">
        <v>320</v>
      </c>
      <c r="AR1871" s="1164"/>
      <c r="AS1871" s="1165"/>
      <c r="AT1871" s="1166"/>
      <c r="AU1871" s="587">
        <f t="shared" si="313"/>
        <v>0</v>
      </c>
      <c r="AW1871" s="1163">
        <v>320</v>
      </c>
      <c r="AX1871" s="1164"/>
      <c r="AY1871" s="1165"/>
      <c r="AZ1871" s="1166"/>
      <c r="BA1871" s="587">
        <f t="shared" si="314"/>
        <v>0</v>
      </c>
    </row>
    <row r="1872" spans="1:53" s="17" customFormat="1" ht="16.75" hidden="1" customHeight="1" outlineLevel="2">
      <c r="A1872" s="1163">
        <v>321</v>
      </c>
      <c r="B1872" s="1164"/>
      <c r="C1872" s="1165"/>
      <c r="D1872" s="1166"/>
      <c r="E1872" s="587">
        <f t="shared" si="261"/>
        <v>0</v>
      </c>
      <c r="G1872" s="1163">
        <v>321</v>
      </c>
      <c r="H1872" s="1164"/>
      <c r="I1872" s="1165"/>
      <c r="J1872" s="1166"/>
      <c r="K1872" s="587">
        <f t="shared" si="307"/>
        <v>0</v>
      </c>
      <c r="M1872" s="1163">
        <v>321</v>
      </c>
      <c r="N1872" s="1164"/>
      <c r="O1872" s="1165"/>
      <c r="P1872" s="1166"/>
      <c r="Q1872" s="587">
        <f t="shared" si="308"/>
        <v>0</v>
      </c>
      <c r="S1872" s="1163">
        <v>321</v>
      </c>
      <c r="T1872" s="1164"/>
      <c r="U1872" s="1165"/>
      <c r="V1872" s="1166"/>
      <c r="W1872" s="587">
        <f t="shared" si="309"/>
        <v>0</v>
      </c>
      <c r="Y1872" s="1163">
        <v>321</v>
      </c>
      <c r="Z1872" s="1164"/>
      <c r="AA1872" s="1165"/>
      <c r="AB1872" s="1166"/>
      <c r="AC1872" s="587">
        <f t="shared" si="310"/>
        <v>0</v>
      </c>
      <c r="AE1872" s="1163">
        <v>321</v>
      </c>
      <c r="AF1872" s="1164"/>
      <c r="AG1872" s="1165"/>
      <c r="AH1872" s="1166"/>
      <c r="AI1872" s="587">
        <f t="shared" si="311"/>
        <v>0</v>
      </c>
      <c r="AK1872" s="1163">
        <v>321</v>
      </c>
      <c r="AL1872" s="1164"/>
      <c r="AM1872" s="1165"/>
      <c r="AN1872" s="1166"/>
      <c r="AO1872" s="587">
        <f t="shared" si="312"/>
        <v>0</v>
      </c>
      <c r="AQ1872" s="1163">
        <v>321</v>
      </c>
      <c r="AR1872" s="1164"/>
      <c r="AS1872" s="1165"/>
      <c r="AT1872" s="1166"/>
      <c r="AU1872" s="587">
        <f t="shared" si="313"/>
        <v>0</v>
      </c>
      <c r="AW1872" s="1163">
        <v>321</v>
      </c>
      <c r="AX1872" s="1164"/>
      <c r="AY1872" s="1165"/>
      <c r="AZ1872" s="1166"/>
      <c r="BA1872" s="587">
        <f t="shared" si="314"/>
        <v>0</v>
      </c>
    </row>
    <row r="1873" spans="1:53" s="17" customFormat="1" ht="16.75" hidden="1" customHeight="1" outlineLevel="2">
      <c r="A1873" s="1163">
        <v>322</v>
      </c>
      <c r="B1873" s="1164"/>
      <c r="C1873" s="1165"/>
      <c r="D1873" s="1166"/>
      <c r="E1873" s="587">
        <f t="shared" si="261"/>
        <v>0</v>
      </c>
      <c r="G1873" s="1163">
        <v>322</v>
      </c>
      <c r="H1873" s="1164"/>
      <c r="I1873" s="1165"/>
      <c r="J1873" s="1166"/>
      <c r="K1873" s="587">
        <f t="shared" si="307"/>
        <v>0</v>
      </c>
      <c r="M1873" s="1163">
        <v>322</v>
      </c>
      <c r="N1873" s="1164"/>
      <c r="O1873" s="1165"/>
      <c r="P1873" s="1166"/>
      <c r="Q1873" s="587">
        <f t="shared" si="308"/>
        <v>0</v>
      </c>
      <c r="S1873" s="1163">
        <v>322</v>
      </c>
      <c r="T1873" s="1164"/>
      <c r="U1873" s="1165"/>
      <c r="V1873" s="1166"/>
      <c r="W1873" s="587">
        <f t="shared" si="309"/>
        <v>0</v>
      </c>
      <c r="Y1873" s="1163">
        <v>322</v>
      </c>
      <c r="Z1873" s="1164"/>
      <c r="AA1873" s="1165"/>
      <c r="AB1873" s="1166"/>
      <c r="AC1873" s="587">
        <f t="shared" si="310"/>
        <v>0</v>
      </c>
      <c r="AE1873" s="1163">
        <v>322</v>
      </c>
      <c r="AF1873" s="1164"/>
      <c r="AG1873" s="1165"/>
      <c r="AH1873" s="1166"/>
      <c r="AI1873" s="587">
        <f t="shared" si="311"/>
        <v>0</v>
      </c>
      <c r="AK1873" s="1163">
        <v>322</v>
      </c>
      <c r="AL1873" s="1164"/>
      <c r="AM1873" s="1165"/>
      <c r="AN1873" s="1166"/>
      <c r="AO1873" s="587">
        <f t="shared" si="312"/>
        <v>0</v>
      </c>
      <c r="AQ1873" s="1163">
        <v>322</v>
      </c>
      <c r="AR1873" s="1164"/>
      <c r="AS1873" s="1165"/>
      <c r="AT1873" s="1166"/>
      <c r="AU1873" s="587">
        <f t="shared" si="313"/>
        <v>0</v>
      </c>
      <c r="AW1873" s="1163">
        <v>322</v>
      </c>
      <c r="AX1873" s="1164"/>
      <c r="AY1873" s="1165"/>
      <c r="AZ1873" s="1166"/>
      <c r="BA1873" s="587">
        <f t="shared" si="314"/>
        <v>0</v>
      </c>
    </row>
    <row r="1874" spans="1:53" s="17" customFormat="1" ht="16.75" hidden="1" customHeight="1" outlineLevel="2">
      <c r="A1874" s="1163">
        <v>323</v>
      </c>
      <c r="B1874" s="1164"/>
      <c r="C1874" s="1165"/>
      <c r="D1874" s="1166"/>
      <c r="E1874" s="587">
        <f t="shared" si="261"/>
        <v>0</v>
      </c>
      <c r="G1874" s="1163">
        <v>323</v>
      </c>
      <c r="H1874" s="1164"/>
      <c r="I1874" s="1165"/>
      <c r="J1874" s="1166"/>
      <c r="K1874" s="587">
        <f t="shared" si="307"/>
        <v>0</v>
      </c>
      <c r="M1874" s="1163">
        <v>323</v>
      </c>
      <c r="N1874" s="1164"/>
      <c r="O1874" s="1165"/>
      <c r="P1874" s="1166"/>
      <c r="Q1874" s="587">
        <f t="shared" si="308"/>
        <v>0</v>
      </c>
      <c r="S1874" s="1163">
        <v>323</v>
      </c>
      <c r="T1874" s="1164"/>
      <c r="U1874" s="1165"/>
      <c r="V1874" s="1166"/>
      <c r="W1874" s="587">
        <f t="shared" si="309"/>
        <v>0</v>
      </c>
      <c r="Y1874" s="1163">
        <v>323</v>
      </c>
      <c r="Z1874" s="1164"/>
      <c r="AA1874" s="1165"/>
      <c r="AB1874" s="1166"/>
      <c r="AC1874" s="587">
        <f t="shared" si="310"/>
        <v>0</v>
      </c>
      <c r="AE1874" s="1163">
        <v>323</v>
      </c>
      <c r="AF1874" s="1164"/>
      <c r="AG1874" s="1165"/>
      <c r="AH1874" s="1166"/>
      <c r="AI1874" s="587">
        <f t="shared" si="311"/>
        <v>0</v>
      </c>
      <c r="AK1874" s="1163">
        <v>323</v>
      </c>
      <c r="AL1874" s="1164"/>
      <c r="AM1874" s="1165"/>
      <c r="AN1874" s="1166"/>
      <c r="AO1874" s="587">
        <f t="shared" si="312"/>
        <v>0</v>
      </c>
      <c r="AQ1874" s="1163">
        <v>323</v>
      </c>
      <c r="AR1874" s="1164"/>
      <c r="AS1874" s="1165"/>
      <c r="AT1874" s="1166"/>
      <c r="AU1874" s="587">
        <f t="shared" si="313"/>
        <v>0</v>
      </c>
      <c r="AW1874" s="1163">
        <v>323</v>
      </c>
      <c r="AX1874" s="1164"/>
      <c r="AY1874" s="1165"/>
      <c r="AZ1874" s="1166"/>
      <c r="BA1874" s="587">
        <f t="shared" si="314"/>
        <v>0</v>
      </c>
    </row>
    <row r="1875" spans="1:53" s="17" customFormat="1" ht="16.75" hidden="1" customHeight="1" outlineLevel="2">
      <c r="A1875" s="1163">
        <v>324</v>
      </c>
      <c r="B1875" s="1164"/>
      <c r="C1875" s="1165"/>
      <c r="D1875" s="1166"/>
      <c r="E1875" s="587">
        <f t="shared" si="261"/>
        <v>0</v>
      </c>
      <c r="G1875" s="1163">
        <v>324</v>
      </c>
      <c r="H1875" s="1164"/>
      <c r="I1875" s="1165"/>
      <c r="J1875" s="1166"/>
      <c r="K1875" s="587">
        <f t="shared" si="307"/>
        <v>0</v>
      </c>
      <c r="M1875" s="1163">
        <v>324</v>
      </c>
      <c r="N1875" s="1164"/>
      <c r="O1875" s="1165"/>
      <c r="P1875" s="1166"/>
      <c r="Q1875" s="587">
        <f t="shared" si="308"/>
        <v>0</v>
      </c>
      <c r="S1875" s="1163">
        <v>324</v>
      </c>
      <c r="T1875" s="1164"/>
      <c r="U1875" s="1165"/>
      <c r="V1875" s="1166"/>
      <c r="W1875" s="587">
        <f t="shared" si="309"/>
        <v>0</v>
      </c>
      <c r="Y1875" s="1163">
        <v>324</v>
      </c>
      <c r="Z1875" s="1164"/>
      <c r="AA1875" s="1165"/>
      <c r="AB1875" s="1166"/>
      <c r="AC1875" s="587">
        <f t="shared" si="310"/>
        <v>0</v>
      </c>
      <c r="AE1875" s="1163">
        <v>324</v>
      </c>
      <c r="AF1875" s="1164"/>
      <c r="AG1875" s="1165"/>
      <c r="AH1875" s="1166"/>
      <c r="AI1875" s="587">
        <f t="shared" si="311"/>
        <v>0</v>
      </c>
      <c r="AK1875" s="1163">
        <v>324</v>
      </c>
      <c r="AL1875" s="1164"/>
      <c r="AM1875" s="1165"/>
      <c r="AN1875" s="1166"/>
      <c r="AO1875" s="587">
        <f t="shared" si="312"/>
        <v>0</v>
      </c>
      <c r="AQ1875" s="1163">
        <v>324</v>
      </c>
      <c r="AR1875" s="1164"/>
      <c r="AS1875" s="1165"/>
      <c r="AT1875" s="1166"/>
      <c r="AU1875" s="587">
        <f t="shared" si="313"/>
        <v>0</v>
      </c>
      <c r="AW1875" s="1163">
        <v>324</v>
      </c>
      <c r="AX1875" s="1164"/>
      <c r="AY1875" s="1165"/>
      <c r="AZ1875" s="1166"/>
      <c r="BA1875" s="587">
        <f t="shared" si="314"/>
        <v>0</v>
      </c>
    </row>
    <row r="1876" spans="1:53" s="17" customFormat="1" ht="16.75" hidden="1" customHeight="1" outlineLevel="2">
      <c r="A1876" s="1163">
        <v>325</v>
      </c>
      <c r="B1876" s="1164"/>
      <c r="C1876" s="1165"/>
      <c r="D1876" s="1166"/>
      <c r="E1876" s="587">
        <f t="shared" si="261"/>
        <v>0</v>
      </c>
      <c r="G1876" s="1163">
        <v>325</v>
      </c>
      <c r="H1876" s="1164"/>
      <c r="I1876" s="1165"/>
      <c r="J1876" s="1166"/>
      <c r="K1876" s="587">
        <f t="shared" si="307"/>
        <v>0</v>
      </c>
      <c r="M1876" s="1163">
        <v>325</v>
      </c>
      <c r="N1876" s="1164"/>
      <c r="O1876" s="1165"/>
      <c r="P1876" s="1166"/>
      <c r="Q1876" s="587">
        <f t="shared" si="308"/>
        <v>0</v>
      </c>
      <c r="S1876" s="1163">
        <v>325</v>
      </c>
      <c r="T1876" s="1164"/>
      <c r="U1876" s="1165"/>
      <c r="V1876" s="1166"/>
      <c r="W1876" s="587">
        <f t="shared" si="309"/>
        <v>0</v>
      </c>
      <c r="Y1876" s="1163">
        <v>325</v>
      </c>
      <c r="Z1876" s="1164"/>
      <c r="AA1876" s="1165"/>
      <c r="AB1876" s="1166"/>
      <c r="AC1876" s="587">
        <f t="shared" si="310"/>
        <v>0</v>
      </c>
      <c r="AE1876" s="1163">
        <v>325</v>
      </c>
      <c r="AF1876" s="1164"/>
      <c r="AG1876" s="1165"/>
      <c r="AH1876" s="1166"/>
      <c r="AI1876" s="587">
        <f t="shared" si="311"/>
        <v>0</v>
      </c>
      <c r="AK1876" s="1163">
        <v>325</v>
      </c>
      <c r="AL1876" s="1164"/>
      <c r="AM1876" s="1165"/>
      <c r="AN1876" s="1166"/>
      <c r="AO1876" s="587">
        <f t="shared" si="312"/>
        <v>0</v>
      </c>
      <c r="AQ1876" s="1163">
        <v>325</v>
      </c>
      <c r="AR1876" s="1164"/>
      <c r="AS1876" s="1165"/>
      <c r="AT1876" s="1166"/>
      <c r="AU1876" s="587">
        <f t="shared" si="313"/>
        <v>0</v>
      </c>
      <c r="AW1876" s="1163">
        <v>325</v>
      </c>
      <c r="AX1876" s="1164"/>
      <c r="AY1876" s="1165"/>
      <c r="AZ1876" s="1166"/>
      <c r="BA1876" s="587">
        <f t="shared" si="314"/>
        <v>0</v>
      </c>
    </row>
    <row r="1877" spans="1:53" s="17" customFormat="1" ht="16.75" hidden="1" customHeight="1" outlineLevel="2">
      <c r="A1877" s="1163">
        <v>326</v>
      </c>
      <c r="B1877" s="1164"/>
      <c r="C1877" s="1165"/>
      <c r="D1877" s="1166"/>
      <c r="E1877" s="587">
        <f t="shared" si="261"/>
        <v>0</v>
      </c>
      <c r="G1877" s="1163">
        <v>326</v>
      </c>
      <c r="H1877" s="1164"/>
      <c r="I1877" s="1165"/>
      <c r="J1877" s="1166"/>
      <c r="K1877" s="587">
        <f t="shared" si="307"/>
        <v>0</v>
      </c>
      <c r="M1877" s="1163">
        <v>326</v>
      </c>
      <c r="N1877" s="1164"/>
      <c r="O1877" s="1165"/>
      <c r="P1877" s="1166"/>
      <c r="Q1877" s="587">
        <f t="shared" si="308"/>
        <v>0</v>
      </c>
      <c r="S1877" s="1163">
        <v>326</v>
      </c>
      <c r="T1877" s="1164"/>
      <c r="U1877" s="1165"/>
      <c r="V1877" s="1166"/>
      <c r="W1877" s="587">
        <f t="shared" si="309"/>
        <v>0</v>
      </c>
      <c r="Y1877" s="1163">
        <v>326</v>
      </c>
      <c r="Z1877" s="1164"/>
      <c r="AA1877" s="1165"/>
      <c r="AB1877" s="1166"/>
      <c r="AC1877" s="587">
        <f t="shared" si="310"/>
        <v>0</v>
      </c>
      <c r="AE1877" s="1163">
        <v>326</v>
      </c>
      <c r="AF1877" s="1164"/>
      <c r="AG1877" s="1165"/>
      <c r="AH1877" s="1166"/>
      <c r="AI1877" s="587">
        <f t="shared" si="311"/>
        <v>0</v>
      </c>
      <c r="AK1877" s="1163">
        <v>326</v>
      </c>
      <c r="AL1877" s="1164"/>
      <c r="AM1877" s="1165"/>
      <c r="AN1877" s="1166"/>
      <c r="AO1877" s="587">
        <f t="shared" si="312"/>
        <v>0</v>
      </c>
      <c r="AQ1877" s="1163">
        <v>326</v>
      </c>
      <c r="AR1877" s="1164"/>
      <c r="AS1877" s="1165"/>
      <c r="AT1877" s="1166"/>
      <c r="AU1877" s="587">
        <f t="shared" si="313"/>
        <v>0</v>
      </c>
      <c r="AW1877" s="1163">
        <v>326</v>
      </c>
      <c r="AX1877" s="1164"/>
      <c r="AY1877" s="1165"/>
      <c r="AZ1877" s="1166"/>
      <c r="BA1877" s="587">
        <f t="shared" si="314"/>
        <v>0</v>
      </c>
    </row>
    <row r="1878" spans="1:53" s="17" customFormat="1" ht="16.75" hidden="1" customHeight="1" outlineLevel="2">
      <c r="A1878" s="1163">
        <v>327</v>
      </c>
      <c r="B1878" s="1164"/>
      <c r="C1878" s="1165"/>
      <c r="D1878" s="1166"/>
      <c r="E1878" s="587">
        <f t="shared" si="261"/>
        <v>0</v>
      </c>
      <c r="G1878" s="1163">
        <v>327</v>
      </c>
      <c r="H1878" s="1164"/>
      <c r="I1878" s="1165"/>
      <c r="J1878" s="1166"/>
      <c r="K1878" s="587">
        <f t="shared" si="307"/>
        <v>0</v>
      </c>
      <c r="M1878" s="1163">
        <v>327</v>
      </c>
      <c r="N1878" s="1164"/>
      <c r="O1878" s="1165"/>
      <c r="P1878" s="1166"/>
      <c r="Q1878" s="587">
        <f t="shared" si="308"/>
        <v>0</v>
      </c>
      <c r="S1878" s="1163">
        <v>327</v>
      </c>
      <c r="T1878" s="1164"/>
      <c r="U1878" s="1165"/>
      <c r="V1878" s="1166"/>
      <c r="W1878" s="587">
        <f t="shared" si="309"/>
        <v>0</v>
      </c>
      <c r="Y1878" s="1163">
        <v>327</v>
      </c>
      <c r="Z1878" s="1164"/>
      <c r="AA1878" s="1165"/>
      <c r="AB1878" s="1166"/>
      <c r="AC1878" s="587">
        <f t="shared" si="310"/>
        <v>0</v>
      </c>
      <c r="AE1878" s="1163">
        <v>327</v>
      </c>
      <c r="AF1878" s="1164"/>
      <c r="AG1878" s="1165"/>
      <c r="AH1878" s="1166"/>
      <c r="AI1878" s="587">
        <f t="shared" si="311"/>
        <v>0</v>
      </c>
      <c r="AK1878" s="1163">
        <v>327</v>
      </c>
      <c r="AL1878" s="1164"/>
      <c r="AM1878" s="1165"/>
      <c r="AN1878" s="1166"/>
      <c r="AO1878" s="587">
        <f t="shared" si="312"/>
        <v>0</v>
      </c>
      <c r="AQ1878" s="1163">
        <v>327</v>
      </c>
      <c r="AR1878" s="1164"/>
      <c r="AS1878" s="1165"/>
      <c r="AT1878" s="1166"/>
      <c r="AU1878" s="587">
        <f t="shared" si="313"/>
        <v>0</v>
      </c>
      <c r="AW1878" s="1163">
        <v>327</v>
      </c>
      <c r="AX1878" s="1164"/>
      <c r="AY1878" s="1165"/>
      <c r="AZ1878" s="1166"/>
      <c r="BA1878" s="587">
        <f t="shared" si="314"/>
        <v>0</v>
      </c>
    </row>
    <row r="1879" spans="1:53" s="17" customFormat="1" ht="16.75" hidden="1" customHeight="1" outlineLevel="2">
      <c r="A1879" s="1163">
        <v>328</v>
      </c>
      <c r="B1879" s="1164"/>
      <c r="C1879" s="1165"/>
      <c r="D1879" s="1166"/>
      <c r="E1879" s="587">
        <f t="shared" si="261"/>
        <v>0</v>
      </c>
      <c r="G1879" s="1163">
        <v>328</v>
      </c>
      <c r="H1879" s="1164"/>
      <c r="I1879" s="1165"/>
      <c r="J1879" s="1166"/>
      <c r="K1879" s="587">
        <f t="shared" si="307"/>
        <v>0</v>
      </c>
      <c r="M1879" s="1163">
        <v>328</v>
      </c>
      <c r="N1879" s="1164"/>
      <c r="O1879" s="1165"/>
      <c r="P1879" s="1166"/>
      <c r="Q1879" s="587">
        <f t="shared" si="308"/>
        <v>0</v>
      </c>
      <c r="S1879" s="1163">
        <v>328</v>
      </c>
      <c r="T1879" s="1164"/>
      <c r="U1879" s="1165"/>
      <c r="V1879" s="1166"/>
      <c r="W1879" s="587">
        <f t="shared" si="309"/>
        <v>0</v>
      </c>
      <c r="Y1879" s="1163">
        <v>328</v>
      </c>
      <c r="Z1879" s="1164"/>
      <c r="AA1879" s="1165"/>
      <c r="AB1879" s="1166"/>
      <c r="AC1879" s="587">
        <f t="shared" si="310"/>
        <v>0</v>
      </c>
      <c r="AE1879" s="1163">
        <v>328</v>
      </c>
      <c r="AF1879" s="1164"/>
      <c r="AG1879" s="1165"/>
      <c r="AH1879" s="1166"/>
      <c r="AI1879" s="587">
        <f t="shared" si="311"/>
        <v>0</v>
      </c>
      <c r="AK1879" s="1163">
        <v>328</v>
      </c>
      <c r="AL1879" s="1164"/>
      <c r="AM1879" s="1165"/>
      <c r="AN1879" s="1166"/>
      <c r="AO1879" s="587">
        <f t="shared" si="312"/>
        <v>0</v>
      </c>
      <c r="AQ1879" s="1163">
        <v>328</v>
      </c>
      <c r="AR1879" s="1164"/>
      <c r="AS1879" s="1165"/>
      <c r="AT1879" s="1166"/>
      <c r="AU1879" s="587">
        <f t="shared" si="313"/>
        <v>0</v>
      </c>
      <c r="AW1879" s="1163">
        <v>328</v>
      </c>
      <c r="AX1879" s="1164"/>
      <c r="AY1879" s="1165"/>
      <c r="AZ1879" s="1166"/>
      <c r="BA1879" s="587">
        <f t="shared" si="314"/>
        <v>0</v>
      </c>
    </row>
    <row r="1880" spans="1:53" s="17" customFormat="1" ht="16.75" hidden="1" customHeight="1" outlineLevel="2">
      <c r="A1880" s="1163">
        <v>329</v>
      </c>
      <c r="B1880" s="1164"/>
      <c r="C1880" s="1165"/>
      <c r="D1880" s="1166"/>
      <c r="E1880" s="587">
        <f t="shared" ref="E1880:E2021" si="315">IF(AND(C1880&gt;=D$1545,C1880&lt;=D$1544),1,0)</f>
        <v>0</v>
      </c>
      <c r="G1880" s="1163">
        <v>329</v>
      </c>
      <c r="H1880" s="1164"/>
      <c r="I1880" s="1165"/>
      <c r="J1880" s="1166"/>
      <c r="K1880" s="587">
        <f t="shared" ref="K1880:K2021" si="316">IF(AND(I1880&gt;=J$1545,I1880&lt;=J$1544),1,0)</f>
        <v>0</v>
      </c>
      <c r="M1880" s="1163">
        <v>329</v>
      </c>
      <c r="N1880" s="1164"/>
      <c r="O1880" s="1165"/>
      <c r="P1880" s="1166"/>
      <c r="Q1880" s="587">
        <f t="shared" ref="Q1880:Q2021" si="317">IF(AND(O1880&gt;=P$1545,O1880&lt;=P$1544),1,0)</f>
        <v>0</v>
      </c>
      <c r="S1880" s="1163">
        <v>329</v>
      </c>
      <c r="T1880" s="1164"/>
      <c r="U1880" s="1165"/>
      <c r="V1880" s="1166"/>
      <c r="W1880" s="587">
        <f t="shared" ref="W1880:W2021" si="318">IF(AND(U1880&gt;=V$1545,U1880&lt;=V$1544),1,0)</f>
        <v>0</v>
      </c>
      <c r="Y1880" s="1163">
        <v>329</v>
      </c>
      <c r="Z1880" s="1164"/>
      <c r="AA1880" s="1165"/>
      <c r="AB1880" s="1166"/>
      <c r="AC1880" s="587">
        <f t="shared" ref="AC1880:AC2021" si="319">IF(AND(AA1880&gt;=AB$1545,AA1880&lt;=AB$1544),1,0)</f>
        <v>0</v>
      </c>
      <c r="AE1880" s="1163">
        <v>329</v>
      </c>
      <c r="AF1880" s="1164"/>
      <c r="AG1880" s="1165"/>
      <c r="AH1880" s="1166"/>
      <c r="AI1880" s="587">
        <f t="shared" ref="AI1880:AI2021" si="320">IF(AND(AG1880&gt;=AH$1545,AG1880&lt;=AH$1544),1,0)</f>
        <v>0</v>
      </c>
      <c r="AK1880" s="1163">
        <v>329</v>
      </c>
      <c r="AL1880" s="1164"/>
      <c r="AM1880" s="1165"/>
      <c r="AN1880" s="1166"/>
      <c r="AO1880" s="587">
        <f t="shared" ref="AO1880:AO2021" si="321">IF(AND(AM1880&gt;=AN$1545,AM1880&lt;=AN$1544),1,0)</f>
        <v>0</v>
      </c>
      <c r="AQ1880" s="1163">
        <v>329</v>
      </c>
      <c r="AR1880" s="1164"/>
      <c r="AS1880" s="1165"/>
      <c r="AT1880" s="1166"/>
      <c r="AU1880" s="587">
        <f t="shared" ref="AU1880:AU2021" si="322">IF(AND(AS1880&gt;=AT$1545,AS1880&lt;=AT$1544),1,0)</f>
        <v>0</v>
      </c>
      <c r="AW1880" s="1163">
        <v>329</v>
      </c>
      <c r="AX1880" s="1164"/>
      <c r="AY1880" s="1165"/>
      <c r="AZ1880" s="1166"/>
      <c r="BA1880" s="587">
        <f t="shared" ref="BA1880:BA2021" si="323">IF(AND(AY1880&gt;=AZ$1545,AY1880&lt;=AZ$1544),1,0)</f>
        <v>0</v>
      </c>
    </row>
    <row r="1881" spans="1:53" s="17" customFormat="1" ht="16.75" hidden="1" customHeight="1" outlineLevel="2">
      <c r="A1881" s="1163">
        <v>330</v>
      </c>
      <c r="B1881" s="1164"/>
      <c r="C1881" s="1165"/>
      <c r="D1881" s="1166"/>
      <c r="E1881" s="587">
        <f t="shared" si="315"/>
        <v>0</v>
      </c>
      <c r="G1881" s="1163">
        <v>330</v>
      </c>
      <c r="H1881" s="1164"/>
      <c r="I1881" s="1165"/>
      <c r="J1881" s="1166"/>
      <c r="K1881" s="587">
        <f t="shared" si="316"/>
        <v>0</v>
      </c>
      <c r="M1881" s="1163">
        <v>330</v>
      </c>
      <c r="N1881" s="1164"/>
      <c r="O1881" s="1165"/>
      <c r="P1881" s="1166"/>
      <c r="Q1881" s="587">
        <f t="shared" si="317"/>
        <v>0</v>
      </c>
      <c r="S1881" s="1163">
        <v>330</v>
      </c>
      <c r="T1881" s="1164"/>
      <c r="U1881" s="1165"/>
      <c r="V1881" s="1166"/>
      <c r="W1881" s="587">
        <f t="shared" si="318"/>
        <v>0</v>
      </c>
      <c r="Y1881" s="1163">
        <v>330</v>
      </c>
      <c r="Z1881" s="1164"/>
      <c r="AA1881" s="1165"/>
      <c r="AB1881" s="1166"/>
      <c r="AC1881" s="587">
        <f t="shared" si="319"/>
        <v>0</v>
      </c>
      <c r="AE1881" s="1163">
        <v>330</v>
      </c>
      <c r="AF1881" s="1164"/>
      <c r="AG1881" s="1165"/>
      <c r="AH1881" s="1166"/>
      <c r="AI1881" s="587">
        <f t="shared" si="320"/>
        <v>0</v>
      </c>
      <c r="AK1881" s="1163">
        <v>330</v>
      </c>
      <c r="AL1881" s="1164"/>
      <c r="AM1881" s="1165"/>
      <c r="AN1881" s="1166"/>
      <c r="AO1881" s="587">
        <f t="shared" si="321"/>
        <v>0</v>
      </c>
      <c r="AQ1881" s="1163">
        <v>330</v>
      </c>
      <c r="AR1881" s="1164"/>
      <c r="AS1881" s="1165"/>
      <c r="AT1881" s="1166"/>
      <c r="AU1881" s="587">
        <f t="shared" si="322"/>
        <v>0</v>
      </c>
      <c r="AW1881" s="1163">
        <v>330</v>
      </c>
      <c r="AX1881" s="1164"/>
      <c r="AY1881" s="1165"/>
      <c r="AZ1881" s="1166"/>
      <c r="BA1881" s="587">
        <f t="shared" si="323"/>
        <v>0</v>
      </c>
    </row>
    <row r="1882" spans="1:53" s="17" customFormat="1" ht="16.75" hidden="1" customHeight="1" outlineLevel="2">
      <c r="A1882" s="1163">
        <v>331</v>
      </c>
      <c r="B1882" s="1164"/>
      <c r="C1882" s="1165"/>
      <c r="D1882" s="1166"/>
      <c r="E1882" s="587">
        <f t="shared" si="315"/>
        <v>0</v>
      </c>
      <c r="G1882" s="1163">
        <v>331</v>
      </c>
      <c r="H1882" s="1164"/>
      <c r="I1882" s="1165"/>
      <c r="J1882" s="1166"/>
      <c r="K1882" s="587">
        <f t="shared" si="316"/>
        <v>0</v>
      </c>
      <c r="M1882" s="1163">
        <v>331</v>
      </c>
      <c r="N1882" s="1164"/>
      <c r="O1882" s="1165"/>
      <c r="P1882" s="1166"/>
      <c r="Q1882" s="587">
        <f t="shared" si="317"/>
        <v>0</v>
      </c>
      <c r="S1882" s="1163">
        <v>331</v>
      </c>
      <c r="T1882" s="1164"/>
      <c r="U1882" s="1165"/>
      <c r="V1882" s="1166"/>
      <c r="W1882" s="587">
        <f t="shared" si="318"/>
        <v>0</v>
      </c>
      <c r="Y1882" s="1163">
        <v>331</v>
      </c>
      <c r="Z1882" s="1164"/>
      <c r="AA1882" s="1165"/>
      <c r="AB1882" s="1166"/>
      <c r="AC1882" s="587">
        <f t="shared" si="319"/>
        <v>0</v>
      </c>
      <c r="AE1882" s="1163">
        <v>331</v>
      </c>
      <c r="AF1882" s="1164"/>
      <c r="AG1882" s="1165"/>
      <c r="AH1882" s="1166"/>
      <c r="AI1882" s="587">
        <f t="shared" si="320"/>
        <v>0</v>
      </c>
      <c r="AK1882" s="1163">
        <v>331</v>
      </c>
      <c r="AL1882" s="1164"/>
      <c r="AM1882" s="1165"/>
      <c r="AN1882" s="1166"/>
      <c r="AO1882" s="587">
        <f t="shared" si="321"/>
        <v>0</v>
      </c>
      <c r="AQ1882" s="1163">
        <v>331</v>
      </c>
      <c r="AR1882" s="1164"/>
      <c r="AS1882" s="1165"/>
      <c r="AT1882" s="1166"/>
      <c r="AU1882" s="587">
        <f t="shared" si="322"/>
        <v>0</v>
      </c>
      <c r="AW1882" s="1163">
        <v>331</v>
      </c>
      <c r="AX1882" s="1164"/>
      <c r="AY1882" s="1165"/>
      <c r="AZ1882" s="1166"/>
      <c r="BA1882" s="587">
        <f t="shared" si="323"/>
        <v>0</v>
      </c>
    </row>
    <row r="1883" spans="1:53" s="17" customFormat="1" ht="16.75" hidden="1" customHeight="1" outlineLevel="2">
      <c r="A1883" s="1163">
        <v>332</v>
      </c>
      <c r="B1883" s="1164"/>
      <c r="C1883" s="1165"/>
      <c r="D1883" s="1166"/>
      <c r="E1883" s="587">
        <f t="shared" si="315"/>
        <v>0</v>
      </c>
      <c r="G1883" s="1163">
        <v>332</v>
      </c>
      <c r="H1883" s="1164"/>
      <c r="I1883" s="1165"/>
      <c r="J1883" s="1166"/>
      <c r="K1883" s="587">
        <f t="shared" si="316"/>
        <v>0</v>
      </c>
      <c r="M1883" s="1163">
        <v>332</v>
      </c>
      <c r="N1883" s="1164"/>
      <c r="O1883" s="1165"/>
      <c r="P1883" s="1166"/>
      <c r="Q1883" s="587">
        <f t="shared" si="317"/>
        <v>0</v>
      </c>
      <c r="S1883" s="1163">
        <v>332</v>
      </c>
      <c r="T1883" s="1164"/>
      <c r="U1883" s="1165"/>
      <c r="V1883" s="1166"/>
      <c r="W1883" s="587">
        <f t="shared" si="318"/>
        <v>0</v>
      </c>
      <c r="Y1883" s="1163">
        <v>332</v>
      </c>
      <c r="Z1883" s="1164"/>
      <c r="AA1883" s="1165"/>
      <c r="AB1883" s="1166"/>
      <c r="AC1883" s="587">
        <f t="shared" si="319"/>
        <v>0</v>
      </c>
      <c r="AE1883" s="1163">
        <v>332</v>
      </c>
      <c r="AF1883" s="1164"/>
      <c r="AG1883" s="1165"/>
      <c r="AH1883" s="1166"/>
      <c r="AI1883" s="587">
        <f t="shared" si="320"/>
        <v>0</v>
      </c>
      <c r="AK1883" s="1163">
        <v>332</v>
      </c>
      <c r="AL1883" s="1164"/>
      <c r="AM1883" s="1165"/>
      <c r="AN1883" s="1166"/>
      <c r="AO1883" s="587">
        <f t="shared" si="321"/>
        <v>0</v>
      </c>
      <c r="AQ1883" s="1163">
        <v>332</v>
      </c>
      <c r="AR1883" s="1164"/>
      <c r="AS1883" s="1165"/>
      <c r="AT1883" s="1166"/>
      <c r="AU1883" s="587">
        <f t="shared" si="322"/>
        <v>0</v>
      </c>
      <c r="AW1883" s="1163">
        <v>332</v>
      </c>
      <c r="AX1883" s="1164"/>
      <c r="AY1883" s="1165"/>
      <c r="AZ1883" s="1166"/>
      <c r="BA1883" s="587">
        <f t="shared" si="323"/>
        <v>0</v>
      </c>
    </row>
    <row r="1884" spans="1:53" s="17" customFormat="1" ht="16.75" hidden="1" customHeight="1" outlineLevel="2">
      <c r="A1884" s="1163">
        <v>333</v>
      </c>
      <c r="B1884" s="1164"/>
      <c r="C1884" s="1165"/>
      <c r="D1884" s="1166"/>
      <c r="E1884" s="587">
        <f t="shared" si="315"/>
        <v>0</v>
      </c>
      <c r="G1884" s="1163">
        <v>333</v>
      </c>
      <c r="H1884" s="1164"/>
      <c r="I1884" s="1165"/>
      <c r="J1884" s="1166"/>
      <c r="K1884" s="587">
        <f t="shared" si="316"/>
        <v>0</v>
      </c>
      <c r="M1884" s="1163">
        <v>333</v>
      </c>
      <c r="N1884" s="1164"/>
      <c r="O1884" s="1165"/>
      <c r="P1884" s="1166"/>
      <c r="Q1884" s="587">
        <f t="shared" si="317"/>
        <v>0</v>
      </c>
      <c r="S1884" s="1163">
        <v>333</v>
      </c>
      <c r="T1884" s="1164"/>
      <c r="U1884" s="1165"/>
      <c r="V1884" s="1166"/>
      <c r="W1884" s="587">
        <f t="shared" si="318"/>
        <v>0</v>
      </c>
      <c r="Y1884" s="1163">
        <v>333</v>
      </c>
      <c r="Z1884" s="1164"/>
      <c r="AA1884" s="1165"/>
      <c r="AB1884" s="1166"/>
      <c r="AC1884" s="587">
        <f t="shared" si="319"/>
        <v>0</v>
      </c>
      <c r="AE1884" s="1163">
        <v>333</v>
      </c>
      <c r="AF1884" s="1164"/>
      <c r="AG1884" s="1165"/>
      <c r="AH1884" s="1166"/>
      <c r="AI1884" s="587">
        <f t="shared" si="320"/>
        <v>0</v>
      </c>
      <c r="AK1884" s="1163">
        <v>333</v>
      </c>
      <c r="AL1884" s="1164"/>
      <c r="AM1884" s="1165"/>
      <c r="AN1884" s="1166"/>
      <c r="AO1884" s="587">
        <f t="shared" si="321"/>
        <v>0</v>
      </c>
      <c r="AQ1884" s="1163">
        <v>333</v>
      </c>
      <c r="AR1884" s="1164"/>
      <c r="AS1884" s="1165"/>
      <c r="AT1884" s="1166"/>
      <c r="AU1884" s="587">
        <f t="shared" si="322"/>
        <v>0</v>
      </c>
      <c r="AW1884" s="1163">
        <v>333</v>
      </c>
      <c r="AX1884" s="1164"/>
      <c r="AY1884" s="1165"/>
      <c r="AZ1884" s="1166"/>
      <c r="BA1884" s="587">
        <f t="shared" si="323"/>
        <v>0</v>
      </c>
    </row>
    <row r="1885" spans="1:53" s="17" customFormat="1" ht="16.75" hidden="1" customHeight="1" outlineLevel="2">
      <c r="A1885" s="1163">
        <v>334</v>
      </c>
      <c r="B1885" s="1164"/>
      <c r="C1885" s="1165"/>
      <c r="D1885" s="1166"/>
      <c r="E1885" s="587">
        <f t="shared" si="315"/>
        <v>0</v>
      </c>
      <c r="G1885" s="1163">
        <v>334</v>
      </c>
      <c r="H1885" s="1164"/>
      <c r="I1885" s="1165"/>
      <c r="J1885" s="1166"/>
      <c r="K1885" s="587">
        <f t="shared" si="316"/>
        <v>0</v>
      </c>
      <c r="M1885" s="1163">
        <v>334</v>
      </c>
      <c r="N1885" s="1164"/>
      <c r="O1885" s="1165"/>
      <c r="P1885" s="1166"/>
      <c r="Q1885" s="587">
        <f t="shared" si="317"/>
        <v>0</v>
      </c>
      <c r="S1885" s="1163">
        <v>334</v>
      </c>
      <c r="T1885" s="1164"/>
      <c r="U1885" s="1165"/>
      <c r="V1885" s="1166"/>
      <c r="W1885" s="587">
        <f t="shared" si="318"/>
        <v>0</v>
      </c>
      <c r="Y1885" s="1163">
        <v>334</v>
      </c>
      <c r="Z1885" s="1164"/>
      <c r="AA1885" s="1165"/>
      <c r="AB1885" s="1166"/>
      <c r="AC1885" s="587">
        <f t="shared" si="319"/>
        <v>0</v>
      </c>
      <c r="AE1885" s="1163">
        <v>334</v>
      </c>
      <c r="AF1885" s="1164"/>
      <c r="AG1885" s="1165"/>
      <c r="AH1885" s="1166"/>
      <c r="AI1885" s="587">
        <f t="shared" si="320"/>
        <v>0</v>
      </c>
      <c r="AK1885" s="1163">
        <v>334</v>
      </c>
      <c r="AL1885" s="1164"/>
      <c r="AM1885" s="1165"/>
      <c r="AN1885" s="1166"/>
      <c r="AO1885" s="587">
        <f t="shared" si="321"/>
        <v>0</v>
      </c>
      <c r="AQ1885" s="1163">
        <v>334</v>
      </c>
      <c r="AR1885" s="1164"/>
      <c r="AS1885" s="1165"/>
      <c r="AT1885" s="1166"/>
      <c r="AU1885" s="587">
        <f t="shared" si="322"/>
        <v>0</v>
      </c>
      <c r="AW1885" s="1163">
        <v>334</v>
      </c>
      <c r="AX1885" s="1164"/>
      <c r="AY1885" s="1165"/>
      <c r="AZ1885" s="1166"/>
      <c r="BA1885" s="587">
        <f t="shared" si="323"/>
        <v>0</v>
      </c>
    </row>
    <row r="1886" spans="1:53" s="17" customFormat="1" ht="16.75" hidden="1" customHeight="1" outlineLevel="2">
      <c r="A1886" s="1163">
        <v>335</v>
      </c>
      <c r="B1886" s="1164"/>
      <c r="C1886" s="1165"/>
      <c r="D1886" s="1166"/>
      <c r="E1886" s="587">
        <f t="shared" si="315"/>
        <v>0</v>
      </c>
      <c r="G1886" s="1163">
        <v>335</v>
      </c>
      <c r="H1886" s="1164"/>
      <c r="I1886" s="1165"/>
      <c r="J1886" s="1166"/>
      <c r="K1886" s="587">
        <f t="shared" si="316"/>
        <v>0</v>
      </c>
      <c r="M1886" s="1163">
        <v>335</v>
      </c>
      <c r="N1886" s="1164"/>
      <c r="O1886" s="1165"/>
      <c r="P1886" s="1166"/>
      <c r="Q1886" s="587">
        <f t="shared" si="317"/>
        <v>0</v>
      </c>
      <c r="S1886" s="1163">
        <v>335</v>
      </c>
      <c r="T1886" s="1164"/>
      <c r="U1886" s="1165"/>
      <c r="V1886" s="1166"/>
      <c r="W1886" s="587">
        <f t="shared" si="318"/>
        <v>0</v>
      </c>
      <c r="Y1886" s="1163">
        <v>335</v>
      </c>
      <c r="Z1886" s="1164"/>
      <c r="AA1886" s="1165"/>
      <c r="AB1886" s="1166"/>
      <c r="AC1886" s="587">
        <f t="shared" si="319"/>
        <v>0</v>
      </c>
      <c r="AE1886" s="1163">
        <v>335</v>
      </c>
      <c r="AF1886" s="1164"/>
      <c r="AG1886" s="1165"/>
      <c r="AH1886" s="1166"/>
      <c r="AI1886" s="587">
        <f t="shared" si="320"/>
        <v>0</v>
      </c>
      <c r="AK1886" s="1163">
        <v>335</v>
      </c>
      <c r="AL1886" s="1164"/>
      <c r="AM1886" s="1165"/>
      <c r="AN1886" s="1166"/>
      <c r="AO1886" s="587">
        <f t="shared" si="321"/>
        <v>0</v>
      </c>
      <c r="AQ1886" s="1163">
        <v>335</v>
      </c>
      <c r="AR1886" s="1164"/>
      <c r="AS1886" s="1165"/>
      <c r="AT1886" s="1166"/>
      <c r="AU1886" s="587">
        <f t="shared" si="322"/>
        <v>0</v>
      </c>
      <c r="AW1886" s="1163">
        <v>335</v>
      </c>
      <c r="AX1886" s="1164"/>
      <c r="AY1886" s="1165"/>
      <c r="AZ1886" s="1166"/>
      <c r="BA1886" s="587">
        <f t="shared" si="323"/>
        <v>0</v>
      </c>
    </row>
    <row r="1887" spans="1:53" s="17" customFormat="1" ht="16.75" hidden="1" customHeight="1" outlineLevel="2">
      <c r="A1887" s="1163">
        <v>336</v>
      </c>
      <c r="B1887" s="1164"/>
      <c r="C1887" s="1165"/>
      <c r="D1887" s="1166"/>
      <c r="E1887" s="587">
        <f t="shared" si="315"/>
        <v>0</v>
      </c>
      <c r="G1887" s="1163">
        <v>336</v>
      </c>
      <c r="H1887" s="1164"/>
      <c r="I1887" s="1165"/>
      <c r="J1887" s="1166"/>
      <c r="K1887" s="587">
        <f t="shared" si="316"/>
        <v>0</v>
      </c>
      <c r="M1887" s="1163">
        <v>336</v>
      </c>
      <c r="N1887" s="1164"/>
      <c r="O1887" s="1165"/>
      <c r="P1887" s="1166"/>
      <c r="Q1887" s="587">
        <f t="shared" si="317"/>
        <v>0</v>
      </c>
      <c r="S1887" s="1163">
        <v>336</v>
      </c>
      <c r="T1887" s="1164"/>
      <c r="U1887" s="1165"/>
      <c r="V1887" s="1166"/>
      <c r="W1887" s="587">
        <f t="shared" si="318"/>
        <v>0</v>
      </c>
      <c r="Y1887" s="1163">
        <v>336</v>
      </c>
      <c r="Z1887" s="1164"/>
      <c r="AA1887" s="1165"/>
      <c r="AB1887" s="1166"/>
      <c r="AC1887" s="587">
        <f t="shared" si="319"/>
        <v>0</v>
      </c>
      <c r="AE1887" s="1163">
        <v>336</v>
      </c>
      <c r="AF1887" s="1164"/>
      <c r="AG1887" s="1165"/>
      <c r="AH1887" s="1166"/>
      <c r="AI1887" s="587">
        <f t="shared" si="320"/>
        <v>0</v>
      </c>
      <c r="AK1887" s="1163">
        <v>336</v>
      </c>
      <c r="AL1887" s="1164"/>
      <c r="AM1887" s="1165"/>
      <c r="AN1887" s="1166"/>
      <c r="AO1887" s="587">
        <f t="shared" si="321"/>
        <v>0</v>
      </c>
      <c r="AQ1887" s="1163">
        <v>336</v>
      </c>
      <c r="AR1887" s="1164"/>
      <c r="AS1887" s="1165"/>
      <c r="AT1887" s="1166"/>
      <c r="AU1887" s="587">
        <f t="shared" si="322"/>
        <v>0</v>
      </c>
      <c r="AW1887" s="1163">
        <v>336</v>
      </c>
      <c r="AX1887" s="1164"/>
      <c r="AY1887" s="1165"/>
      <c r="AZ1887" s="1166"/>
      <c r="BA1887" s="587">
        <f t="shared" si="323"/>
        <v>0</v>
      </c>
    </row>
    <row r="1888" spans="1:53" s="17" customFormat="1" ht="16.75" hidden="1" customHeight="1" outlineLevel="2">
      <c r="A1888" s="1163">
        <v>337</v>
      </c>
      <c r="B1888" s="1164"/>
      <c r="C1888" s="1165"/>
      <c r="D1888" s="1166"/>
      <c r="E1888" s="587">
        <f t="shared" si="315"/>
        <v>0</v>
      </c>
      <c r="G1888" s="1163">
        <v>337</v>
      </c>
      <c r="H1888" s="1164"/>
      <c r="I1888" s="1165"/>
      <c r="J1888" s="1166"/>
      <c r="K1888" s="587">
        <f t="shared" si="316"/>
        <v>0</v>
      </c>
      <c r="M1888" s="1163">
        <v>337</v>
      </c>
      <c r="N1888" s="1164"/>
      <c r="O1888" s="1165"/>
      <c r="P1888" s="1166"/>
      <c r="Q1888" s="587">
        <f t="shared" si="317"/>
        <v>0</v>
      </c>
      <c r="S1888" s="1163">
        <v>337</v>
      </c>
      <c r="T1888" s="1164"/>
      <c r="U1888" s="1165"/>
      <c r="V1888" s="1166"/>
      <c r="W1888" s="587">
        <f t="shared" si="318"/>
        <v>0</v>
      </c>
      <c r="Y1888" s="1163">
        <v>337</v>
      </c>
      <c r="Z1888" s="1164"/>
      <c r="AA1888" s="1165"/>
      <c r="AB1888" s="1166"/>
      <c r="AC1888" s="587">
        <f t="shared" si="319"/>
        <v>0</v>
      </c>
      <c r="AE1888" s="1163">
        <v>337</v>
      </c>
      <c r="AF1888" s="1164"/>
      <c r="AG1888" s="1165"/>
      <c r="AH1888" s="1166"/>
      <c r="AI1888" s="587">
        <f t="shared" si="320"/>
        <v>0</v>
      </c>
      <c r="AK1888" s="1163">
        <v>337</v>
      </c>
      <c r="AL1888" s="1164"/>
      <c r="AM1888" s="1165"/>
      <c r="AN1888" s="1166"/>
      <c r="AO1888" s="587">
        <f t="shared" si="321"/>
        <v>0</v>
      </c>
      <c r="AQ1888" s="1163">
        <v>337</v>
      </c>
      <c r="AR1888" s="1164"/>
      <c r="AS1888" s="1165"/>
      <c r="AT1888" s="1166"/>
      <c r="AU1888" s="587">
        <f t="shared" si="322"/>
        <v>0</v>
      </c>
      <c r="AW1888" s="1163">
        <v>337</v>
      </c>
      <c r="AX1888" s="1164"/>
      <c r="AY1888" s="1165"/>
      <c r="AZ1888" s="1166"/>
      <c r="BA1888" s="587">
        <f t="shared" si="323"/>
        <v>0</v>
      </c>
    </row>
    <row r="1889" spans="1:53" s="17" customFormat="1" ht="16.75" hidden="1" customHeight="1" outlineLevel="2">
      <c r="A1889" s="1163">
        <v>338</v>
      </c>
      <c r="B1889" s="1164"/>
      <c r="C1889" s="1165"/>
      <c r="D1889" s="1166"/>
      <c r="E1889" s="587">
        <f t="shared" si="315"/>
        <v>0</v>
      </c>
      <c r="G1889" s="1163">
        <v>338</v>
      </c>
      <c r="H1889" s="1164"/>
      <c r="I1889" s="1165"/>
      <c r="J1889" s="1166"/>
      <c r="K1889" s="587">
        <f t="shared" si="316"/>
        <v>0</v>
      </c>
      <c r="M1889" s="1163">
        <v>338</v>
      </c>
      <c r="N1889" s="1164"/>
      <c r="O1889" s="1165"/>
      <c r="P1889" s="1166"/>
      <c r="Q1889" s="587">
        <f t="shared" si="317"/>
        <v>0</v>
      </c>
      <c r="S1889" s="1163">
        <v>338</v>
      </c>
      <c r="T1889" s="1164"/>
      <c r="U1889" s="1165"/>
      <c r="V1889" s="1166"/>
      <c r="W1889" s="587">
        <f t="shared" si="318"/>
        <v>0</v>
      </c>
      <c r="Y1889" s="1163">
        <v>338</v>
      </c>
      <c r="Z1889" s="1164"/>
      <c r="AA1889" s="1165"/>
      <c r="AB1889" s="1166"/>
      <c r="AC1889" s="587">
        <f t="shared" si="319"/>
        <v>0</v>
      </c>
      <c r="AE1889" s="1163">
        <v>338</v>
      </c>
      <c r="AF1889" s="1164"/>
      <c r="AG1889" s="1165"/>
      <c r="AH1889" s="1166"/>
      <c r="AI1889" s="587">
        <f t="shared" si="320"/>
        <v>0</v>
      </c>
      <c r="AK1889" s="1163">
        <v>338</v>
      </c>
      <c r="AL1889" s="1164"/>
      <c r="AM1889" s="1165"/>
      <c r="AN1889" s="1166"/>
      <c r="AO1889" s="587">
        <f t="shared" si="321"/>
        <v>0</v>
      </c>
      <c r="AQ1889" s="1163">
        <v>338</v>
      </c>
      <c r="AR1889" s="1164"/>
      <c r="AS1889" s="1165"/>
      <c r="AT1889" s="1166"/>
      <c r="AU1889" s="587">
        <f t="shared" si="322"/>
        <v>0</v>
      </c>
      <c r="AW1889" s="1163">
        <v>338</v>
      </c>
      <c r="AX1889" s="1164"/>
      <c r="AY1889" s="1165"/>
      <c r="AZ1889" s="1166"/>
      <c r="BA1889" s="587">
        <f t="shared" si="323"/>
        <v>0</v>
      </c>
    </row>
    <row r="1890" spans="1:53" s="17" customFormat="1" ht="16.75" hidden="1" customHeight="1" outlineLevel="2">
      <c r="A1890" s="1163">
        <v>339</v>
      </c>
      <c r="B1890" s="1164"/>
      <c r="C1890" s="1165"/>
      <c r="D1890" s="1166"/>
      <c r="E1890" s="587">
        <f t="shared" si="315"/>
        <v>0</v>
      </c>
      <c r="G1890" s="1163">
        <v>339</v>
      </c>
      <c r="H1890" s="1164"/>
      <c r="I1890" s="1165"/>
      <c r="J1890" s="1166"/>
      <c r="K1890" s="587">
        <f t="shared" si="316"/>
        <v>0</v>
      </c>
      <c r="M1890" s="1163">
        <v>339</v>
      </c>
      <c r="N1890" s="1164"/>
      <c r="O1890" s="1165"/>
      <c r="P1890" s="1166"/>
      <c r="Q1890" s="587">
        <f t="shared" si="317"/>
        <v>0</v>
      </c>
      <c r="S1890" s="1163">
        <v>339</v>
      </c>
      <c r="T1890" s="1164"/>
      <c r="U1890" s="1165"/>
      <c r="V1890" s="1166"/>
      <c r="W1890" s="587">
        <f t="shared" si="318"/>
        <v>0</v>
      </c>
      <c r="Y1890" s="1163">
        <v>339</v>
      </c>
      <c r="Z1890" s="1164"/>
      <c r="AA1890" s="1165"/>
      <c r="AB1890" s="1166"/>
      <c r="AC1890" s="587">
        <f t="shared" si="319"/>
        <v>0</v>
      </c>
      <c r="AE1890" s="1163">
        <v>339</v>
      </c>
      <c r="AF1890" s="1164"/>
      <c r="AG1890" s="1165"/>
      <c r="AH1890" s="1166"/>
      <c r="AI1890" s="587">
        <f t="shared" si="320"/>
        <v>0</v>
      </c>
      <c r="AK1890" s="1163">
        <v>339</v>
      </c>
      <c r="AL1890" s="1164"/>
      <c r="AM1890" s="1165"/>
      <c r="AN1890" s="1166"/>
      <c r="AO1890" s="587">
        <f t="shared" si="321"/>
        <v>0</v>
      </c>
      <c r="AQ1890" s="1163">
        <v>339</v>
      </c>
      <c r="AR1890" s="1164"/>
      <c r="AS1890" s="1165"/>
      <c r="AT1890" s="1166"/>
      <c r="AU1890" s="587">
        <f t="shared" si="322"/>
        <v>0</v>
      </c>
      <c r="AW1890" s="1163">
        <v>339</v>
      </c>
      <c r="AX1890" s="1164"/>
      <c r="AY1890" s="1165"/>
      <c r="AZ1890" s="1166"/>
      <c r="BA1890" s="587">
        <f t="shared" si="323"/>
        <v>0</v>
      </c>
    </row>
    <row r="1891" spans="1:53" s="17" customFormat="1" ht="16.75" hidden="1" customHeight="1" outlineLevel="2">
      <c r="A1891" s="1163">
        <v>340</v>
      </c>
      <c r="B1891" s="1164"/>
      <c r="C1891" s="1165"/>
      <c r="D1891" s="1166"/>
      <c r="E1891" s="587">
        <f t="shared" si="315"/>
        <v>0</v>
      </c>
      <c r="G1891" s="1163">
        <v>340</v>
      </c>
      <c r="H1891" s="1164"/>
      <c r="I1891" s="1165"/>
      <c r="J1891" s="1166"/>
      <c r="K1891" s="587">
        <f t="shared" si="316"/>
        <v>0</v>
      </c>
      <c r="M1891" s="1163">
        <v>340</v>
      </c>
      <c r="N1891" s="1164"/>
      <c r="O1891" s="1165"/>
      <c r="P1891" s="1166"/>
      <c r="Q1891" s="587">
        <f t="shared" si="317"/>
        <v>0</v>
      </c>
      <c r="S1891" s="1163">
        <v>340</v>
      </c>
      <c r="T1891" s="1164"/>
      <c r="U1891" s="1165"/>
      <c r="V1891" s="1166"/>
      <c r="W1891" s="587">
        <f t="shared" si="318"/>
        <v>0</v>
      </c>
      <c r="Y1891" s="1163">
        <v>340</v>
      </c>
      <c r="Z1891" s="1164"/>
      <c r="AA1891" s="1165"/>
      <c r="AB1891" s="1166"/>
      <c r="AC1891" s="587">
        <f t="shared" si="319"/>
        <v>0</v>
      </c>
      <c r="AE1891" s="1163">
        <v>340</v>
      </c>
      <c r="AF1891" s="1164"/>
      <c r="AG1891" s="1165"/>
      <c r="AH1891" s="1166"/>
      <c r="AI1891" s="587">
        <f t="shared" si="320"/>
        <v>0</v>
      </c>
      <c r="AK1891" s="1163">
        <v>340</v>
      </c>
      <c r="AL1891" s="1164"/>
      <c r="AM1891" s="1165"/>
      <c r="AN1891" s="1166"/>
      <c r="AO1891" s="587">
        <f t="shared" si="321"/>
        <v>0</v>
      </c>
      <c r="AQ1891" s="1163">
        <v>340</v>
      </c>
      <c r="AR1891" s="1164"/>
      <c r="AS1891" s="1165"/>
      <c r="AT1891" s="1166"/>
      <c r="AU1891" s="587">
        <f t="shared" si="322"/>
        <v>0</v>
      </c>
      <c r="AW1891" s="1163">
        <v>340</v>
      </c>
      <c r="AX1891" s="1164"/>
      <c r="AY1891" s="1165"/>
      <c r="AZ1891" s="1166"/>
      <c r="BA1891" s="587">
        <f t="shared" si="323"/>
        <v>0</v>
      </c>
    </row>
    <row r="1892" spans="1:53" s="17" customFormat="1" ht="16.75" hidden="1" customHeight="1" outlineLevel="2">
      <c r="A1892" s="1163">
        <v>341</v>
      </c>
      <c r="B1892" s="1164"/>
      <c r="C1892" s="1165"/>
      <c r="D1892" s="1166"/>
      <c r="E1892" s="587">
        <f t="shared" si="315"/>
        <v>0</v>
      </c>
      <c r="G1892" s="1163">
        <v>341</v>
      </c>
      <c r="H1892" s="1164"/>
      <c r="I1892" s="1165"/>
      <c r="J1892" s="1166"/>
      <c r="K1892" s="587">
        <f t="shared" si="316"/>
        <v>0</v>
      </c>
      <c r="M1892" s="1163">
        <v>341</v>
      </c>
      <c r="N1892" s="1164"/>
      <c r="O1892" s="1165"/>
      <c r="P1892" s="1166"/>
      <c r="Q1892" s="587">
        <f t="shared" si="317"/>
        <v>0</v>
      </c>
      <c r="S1892" s="1163">
        <v>341</v>
      </c>
      <c r="T1892" s="1164"/>
      <c r="U1892" s="1165"/>
      <c r="V1892" s="1166"/>
      <c r="W1892" s="587">
        <f t="shared" si="318"/>
        <v>0</v>
      </c>
      <c r="Y1892" s="1163">
        <v>341</v>
      </c>
      <c r="Z1892" s="1164"/>
      <c r="AA1892" s="1165"/>
      <c r="AB1892" s="1166"/>
      <c r="AC1892" s="587">
        <f t="shared" si="319"/>
        <v>0</v>
      </c>
      <c r="AE1892" s="1163">
        <v>341</v>
      </c>
      <c r="AF1892" s="1164"/>
      <c r="AG1892" s="1165"/>
      <c r="AH1892" s="1166"/>
      <c r="AI1892" s="587">
        <f t="shared" si="320"/>
        <v>0</v>
      </c>
      <c r="AK1892" s="1163">
        <v>341</v>
      </c>
      <c r="AL1892" s="1164"/>
      <c r="AM1892" s="1165"/>
      <c r="AN1892" s="1166"/>
      <c r="AO1892" s="587">
        <f t="shared" si="321"/>
        <v>0</v>
      </c>
      <c r="AQ1892" s="1163">
        <v>341</v>
      </c>
      <c r="AR1892" s="1164"/>
      <c r="AS1892" s="1165"/>
      <c r="AT1892" s="1166"/>
      <c r="AU1892" s="587">
        <f t="shared" si="322"/>
        <v>0</v>
      </c>
      <c r="AW1892" s="1163">
        <v>341</v>
      </c>
      <c r="AX1892" s="1164"/>
      <c r="AY1892" s="1165"/>
      <c r="AZ1892" s="1166"/>
      <c r="BA1892" s="587">
        <f t="shared" si="323"/>
        <v>0</v>
      </c>
    </row>
    <row r="1893" spans="1:53" s="17" customFormat="1" ht="16.75" hidden="1" customHeight="1" outlineLevel="2">
      <c r="A1893" s="1163">
        <v>342</v>
      </c>
      <c r="B1893" s="1164"/>
      <c r="C1893" s="1165"/>
      <c r="D1893" s="1166"/>
      <c r="E1893" s="587">
        <f t="shared" si="315"/>
        <v>0</v>
      </c>
      <c r="G1893" s="1163">
        <v>342</v>
      </c>
      <c r="H1893" s="1164"/>
      <c r="I1893" s="1165"/>
      <c r="J1893" s="1166"/>
      <c r="K1893" s="587">
        <f t="shared" si="316"/>
        <v>0</v>
      </c>
      <c r="M1893" s="1163">
        <v>342</v>
      </c>
      <c r="N1893" s="1164"/>
      <c r="O1893" s="1165"/>
      <c r="P1893" s="1166"/>
      <c r="Q1893" s="587">
        <f t="shared" si="317"/>
        <v>0</v>
      </c>
      <c r="S1893" s="1163">
        <v>342</v>
      </c>
      <c r="T1893" s="1164"/>
      <c r="U1893" s="1165"/>
      <c r="V1893" s="1166"/>
      <c r="W1893" s="587">
        <f t="shared" si="318"/>
        <v>0</v>
      </c>
      <c r="Y1893" s="1163">
        <v>342</v>
      </c>
      <c r="Z1893" s="1164"/>
      <c r="AA1893" s="1165"/>
      <c r="AB1893" s="1166"/>
      <c r="AC1893" s="587">
        <f t="shared" si="319"/>
        <v>0</v>
      </c>
      <c r="AE1893" s="1163">
        <v>342</v>
      </c>
      <c r="AF1893" s="1164"/>
      <c r="AG1893" s="1165"/>
      <c r="AH1893" s="1166"/>
      <c r="AI1893" s="587">
        <f t="shared" si="320"/>
        <v>0</v>
      </c>
      <c r="AK1893" s="1163">
        <v>342</v>
      </c>
      <c r="AL1893" s="1164"/>
      <c r="AM1893" s="1165"/>
      <c r="AN1893" s="1166"/>
      <c r="AO1893" s="587">
        <f t="shared" si="321"/>
        <v>0</v>
      </c>
      <c r="AQ1893" s="1163">
        <v>342</v>
      </c>
      <c r="AR1893" s="1164"/>
      <c r="AS1893" s="1165"/>
      <c r="AT1893" s="1166"/>
      <c r="AU1893" s="587">
        <f t="shared" si="322"/>
        <v>0</v>
      </c>
      <c r="AW1893" s="1163">
        <v>342</v>
      </c>
      <c r="AX1893" s="1164"/>
      <c r="AY1893" s="1165"/>
      <c r="AZ1893" s="1166"/>
      <c r="BA1893" s="587">
        <f t="shared" si="323"/>
        <v>0</v>
      </c>
    </row>
    <row r="1894" spans="1:53" s="17" customFormat="1" ht="16.75" hidden="1" customHeight="1" outlineLevel="2">
      <c r="A1894" s="1163">
        <v>343</v>
      </c>
      <c r="B1894" s="1164"/>
      <c r="C1894" s="1165"/>
      <c r="D1894" s="1166"/>
      <c r="E1894" s="587">
        <f t="shared" si="315"/>
        <v>0</v>
      </c>
      <c r="G1894" s="1163">
        <v>343</v>
      </c>
      <c r="H1894" s="1164"/>
      <c r="I1894" s="1165"/>
      <c r="J1894" s="1166"/>
      <c r="K1894" s="587">
        <f t="shared" si="316"/>
        <v>0</v>
      </c>
      <c r="M1894" s="1163">
        <v>343</v>
      </c>
      <c r="N1894" s="1164"/>
      <c r="O1894" s="1165"/>
      <c r="P1894" s="1166"/>
      <c r="Q1894" s="587">
        <f t="shared" si="317"/>
        <v>0</v>
      </c>
      <c r="S1894" s="1163">
        <v>343</v>
      </c>
      <c r="T1894" s="1164"/>
      <c r="U1894" s="1165"/>
      <c r="V1894" s="1166"/>
      <c r="W1894" s="587">
        <f t="shared" si="318"/>
        <v>0</v>
      </c>
      <c r="Y1894" s="1163">
        <v>343</v>
      </c>
      <c r="Z1894" s="1164"/>
      <c r="AA1894" s="1165"/>
      <c r="AB1894" s="1166"/>
      <c r="AC1894" s="587">
        <f t="shared" si="319"/>
        <v>0</v>
      </c>
      <c r="AE1894" s="1163">
        <v>343</v>
      </c>
      <c r="AF1894" s="1164"/>
      <c r="AG1894" s="1165"/>
      <c r="AH1894" s="1166"/>
      <c r="AI1894" s="587">
        <f t="shared" si="320"/>
        <v>0</v>
      </c>
      <c r="AK1894" s="1163">
        <v>343</v>
      </c>
      <c r="AL1894" s="1164"/>
      <c r="AM1894" s="1165"/>
      <c r="AN1894" s="1166"/>
      <c r="AO1894" s="587">
        <f t="shared" si="321"/>
        <v>0</v>
      </c>
      <c r="AQ1894" s="1163">
        <v>343</v>
      </c>
      <c r="AR1894" s="1164"/>
      <c r="AS1894" s="1165"/>
      <c r="AT1894" s="1166"/>
      <c r="AU1894" s="587">
        <f t="shared" si="322"/>
        <v>0</v>
      </c>
      <c r="AW1894" s="1163">
        <v>343</v>
      </c>
      <c r="AX1894" s="1164"/>
      <c r="AY1894" s="1165"/>
      <c r="AZ1894" s="1166"/>
      <c r="BA1894" s="587">
        <f t="shared" si="323"/>
        <v>0</v>
      </c>
    </row>
    <row r="1895" spans="1:53" s="17" customFormat="1" ht="16.75" hidden="1" customHeight="1" outlineLevel="2">
      <c r="A1895" s="1163">
        <v>344</v>
      </c>
      <c r="B1895" s="1164"/>
      <c r="C1895" s="1165"/>
      <c r="D1895" s="1166"/>
      <c r="E1895" s="587">
        <f t="shared" si="315"/>
        <v>0</v>
      </c>
      <c r="G1895" s="1163">
        <v>344</v>
      </c>
      <c r="H1895" s="1164"/>
      <c r="I1895" s="1165"/>
      <c r="J1895" s="1166"/>
      <c r="K1895" s="587">
        <f t="shared" si="316"/>
        <v>0</v>
      </c>
      <c r="M1895" s="1163">
        <v>344</v>
      </c>
      <c r="N1895" s="1164"/>
      <c r="O1895" s="1165"/>
      <c r="P1895" s="1166"/>
      <c r="Q1895" s="587">
        <f t="shared" si="317"/>
        <v>0</v>
      </c>
      <c r="S1895" s="1163">
        <v>344</v>
      </c>
      <c r="T1895" s="1164"/>
      <c r="U1895" s="1165"/>
      <c r="V1895" s="1166"/>
      <c r="W1895" s="587">
        <f t="shared" si="318"/>
        <v>0</v>
      </c>
      <c r="Y1895" s="1163">
        <v>344</v>
      </c>
      <c r="Z1895" s="1164"/>
      <c r="AA1895" s="1165"/>
      <c r="AB1895" s="1166"/>
      <c r="AC1895" s="587">
        <f t="shared" si="319"/>
        <v>0</v>
      </c>
      <c r="AE1895" s="1163">
        <v>344</v>
      </c>
      <c r="AF1895" s="1164"/>
      <c r="AG1895" s="1165"/>
      <c r="AH1895" s="1166"/>
      <c r="AI1895" s="587">
        <f t="shared" si="320"/>
        <v>0</v>
      </c>
      <c r="AK1895" s="1163">
        <v>344</v>
      </c>
      <c r="AL1895" s="1164"/>
      <c r="AM1895" s="1165"/>
      <c r="AN1895" s="1166"/>
      <c r="AO1895" s="587">
        <f t="shared" si="321"/>
        <v>0</v>
      </c>
      <c r="AQ1895" s="1163">
        <v>344</v>
      </c>
      <c r="AR1895" s="1164"/>
      <c r="AS1895" s="1165"/>
      <c r="AT1895" s="1166"/>
      <c r="AU1895" s="587">
        <f t="shared" si="322"/>
        <v>0</v>
      </c>
      <c r="AW1895" s="1163">
        <v>344</v>
      </c>
      <c r="AX1895" s="1164"/>
      <c r="AY1895" s="1165"/>
      <c r="AZ1895" s="1166"/>
      <c r="BA1895" s="587">
        <f t="shared" si="323"/>
        <v>0</v>
      </c>
    </row>
    <row r="1896" spans="1:53" s="17" customFormat="1" ht="16.75" hidden="1" customHeight="1" outlineLevel="2">
      <c r="A1896" s="1163">
        <v>345</v>
      </c>
      <c r="B1896" s="1164"/>
      <c r="C1896" s="1165"/>
      <c r="D1896" s="1166"/>
      <c r="E1896" s="587">
        <f t="shared" si="315"/>
        <v>0</v>
      </c>
      <c r="G1896" s="1163">
        <v>345</v>
      </c>
      <c r="H1896" s="1164"/>
      <c r="I1896" s="1165"/>
      <c r="J1896" s="1166"/>
      <c r="K1896" s="587">
        <f t="shared" si="316"/>
        <v>0</v>
      </c>
      <c r="M1896" s="1163">
        <v>345</v>
      </c>
      <c r="N1896" s="1164"/>
      <c r="O1896" s="1165"/>
      <c r="P1896" s="1166"/>
      <c r="Q1896" s="587">
        <f t="shared" si="317"/>
        <v>0</v>
      </c>
      <c r="S1896" s="1163">
        <v>345</v>
      </c>
      <c r="T1896" s="1164"/>
      <c r="U1896" s="1165"/>
      <c r="V1896" s="1166"/>
      <c r="W1896" s="587">
        <f t="shared" si="318"/>
        <v>0</v>
      </c>
      <c r="Y1896" s="1163">
        <v>345</v>
      </c>
      <c r="Z1896" s="1164"/>
      <c r="AA1896" s="1165"/>
      <c r="AB1896" s="1166"/>
      <c r="AC1896" s="587">
        <f t="shared" si="319"/>
        <v>0</v>
      </c>
      <c r="AE1896" s="1163">
        <v>345</v>
      </c>
      <c r="AF1896" s="1164"/>
      <c r="AG1896" s="1165"/>
      <c r="AH1896" s="1166"/>
      <c r="AI1896" s="587">
        <f t="shared" si="320"/>
        <v>0</v>
      </c>
      <c r="AK1896" s="1163">
        <v>345</v>
      </c>
      <c r="AL1896" s="1164"/>
      <c r="AM1896" s="1165"/>
      <c r="AN1896" s="1166"/>
      <c r="AO1896" s="587">
        <f t="shared" si="321"/>
        <v>0</v>
      </c>
      <c r="AQ1896" s="1163">
        <v>345</v>
      </c>
      <c r="AR1896" s="1164"/>
      <c r="AS1896" s="1165"/>
      <c r="AT1896" s="1166"/>
      <c r="AU1896" s="587">
        <f t="shared" si="322"/>
        <v>0</v>
      </c>
      <c r="AW1896" s="1163">
        <v>345</v>
      </c>
      <c r="AX1896" s="1164"/>
      <c r="AY1896" s="1165"/>
      <c r="AZ1896" s="1166"/>
      <c r="BA1896" s="587">
        <f t="shared" si="323"/>
        <v>0</v>
      </c>
    </row>
    <row r="1897" spans="1:53" s="17" customFormat="1" ht="16.75" hidden="1" customHeight="1" outlineLevel="2">
      <c r="A1897" s="1163">
        <v>346</v>
      </c>
      <c r="B1897" s="1164"/>
      <c r="C1897" s="1165"/>
      <c r="D1897" s="1166"/>
      <c r="E1897" s="587">
        <f t="shared" si="315"/>
        <v>0</v>
      </c>
      <c r="G1897" s="1163">
        <v>346</v>
      </c>
      <c r="H1897" s="1164"/>
      <c r="I1897" s="1165"/>
      <c r="J1897" s="1166"/>
      <c r="K1897" s="587">
        <f t="shared" si="316"/>
        <v>0</v>
      </c>
      <c r="M1897" s="1163">
        <v>346</v>
      </c>
      <c r="N1897" s="1164"/>
      <c r="O1897" s="1165"/>
      <c r="P1897" s="1166"/>
      <c r="Q1897" s="587">
        <f t="shared" si="317"/>
        <v>0</v>
      </c>
      <c r="S1897" s="1163">
        <v>346</v>
      </c>
      <c r="T1897" s="1164"/>
      <c r="U1897" s="1165"/>
      <c r="V1897" s="1166"/>
      <c r="W1897" s="587">
        <f t="shared" si="318"/>
        <v>0</v>
      </c>
      <c r="Y1897" s="1163">
        <v>346</v>
      </c>
      <c r="Z1897" s="1164"/>
      <c r="AA1897" s="1165"/>
      <c r="AB1897" s="1166"/>
      <c r="AC1897" s="587">
        <f t="shared" si="319"/>
        <v>0</v>
      </c>
      <c r="AE1897" s="1163">
        <v>346</v>
      </c>
      <c r="AF1897" s="1164"/>
      <c r="AG1897" s="1165"/>
      <c r="AH1897" s="1166"/>
      <c r="AI1897" s="587">
        <f t="shared" si="320"/>
        <v>0</v>
      </c>
      <c r="AK1897" s="1163">
        <v>346</v>
      </c>
      <c r="AL1897" s="1164"/>
      <c r="AM1897" s="1165"/>
      <c r="AN1897" s="1166"/>
      <c r="AO1897" s="587">
        <f t="shared" si="321"/>
        <v>0</v>
      </c>
      <c r="AQ1897" s="1163">
        <v>346</v>
      </c>
      <c r="AR1897" s="1164"/>
      <c r="AS1897" s="1165"/>
      <c r="AT1897" s="1166"/>
      <c r="AU1897" s="587">
        <f t="shared" si="322"/>
        <v>0</v>
      </c>
      <c r="AW1897" s="1163">
        <v>346</v>
      </c>
      <c r="AX1897" s="1164"/>
      <c r="AY1897" s="1165"/>
      <c r="AZ1897" s="1166"/>
      <c r="BA1897" s="587">
        <f t="shared" si="323"/>
        <v>0</v>
      </c>
    </row>
    <row r="1898" spans="1:53" s="17" customFormat="1" ht="16.75" hidden="1" customHeight="1" outlineLevel="2">
      <c r="A1898" s="1163">
        <v>347</v>
      </c>
      <c r="B1898" s="1164"/>
      <c r="C1898" s="1165"/>
      <c r="D1898" s="1166"/>
      <c r="E1898" s="587">
        <f t="shared" si="315"/>
        <v>0</v>
      </c>
      <c r="G1898" s="1163">
        <v>347</v>
      </c>
      <c r="H1898" s="1164"/>
      <c r="I1898" s="1165"/>
      <c r="J1898" s="1166"/>
      <c r="K1898" s="587">
        <f t="shared" si="316"/>
        <v>0</v>
      </c>
      <c r="M1898" s="1163">
        <v>347</v>
      </c>
      <c r="N1898" s="1164"/>
      <c r="O1898" s="1165"/>
      <c r="P1898" s="1166"/>
      <c r="Q1898" s="587">
        <f t="shared" si="317"/>
        <v>0</v>
      </c>
      <c r="S1898" s="1163">
        <v>347</v>
      </c>
      <c r="T1898" s="1164"/>
      <c r="U1898" s="1165"/>
      <c r="V1898" s="1166"/>
      <c r="W1898" s="587">
        <f t="shared" si="318"/>
        <v>0</v>
      </c>
      <c r="Y1898" s="1163">
        <v>347</v>
      </c>
      <c r="Z1898" s="1164"/>
      <c r="AA1898" s="1165"/>
      <c r="AB1898" s="1166"/>
      <c r="AC1898" s="587">
        <f t="shared" si="319"/>
        <v>0</v>
      </c>
      <c r="AE1898" s="1163">
        <v>347</v>
      </c>
      <c r="AF1898" s="1164"/>
      <c r="AG1898" s="1165"/>
      <c r="AH1898" s="1166"/>
      <c r="AI1898" s="587">
        <f t="shared" si="320"/>
        <v>0</v>
      </c>
      <c r="AK1898" s="1163">
        <v>347</v>
      </c>
      <c r="AL1898" s="1164"/>
      <c r="AM1898" s="1165"/>
      <c r="AN1898" s="1166"/>
      <c r="AO1898" s="587">
        <f t="shared" si="321"/>
        <v>0</v>
      </c>
      <c r="AQ1898" s="1163">
        <v>347</v>
      </c>
      <c r="AR1898" s="1164"/>
      <c r="AS1898" s="1165"/>
      <c r="AT1898" s="1166"/>
      <c r="AU1898" s="587">
        <f t="shared" si="322"/>
        <v>0</v>
      </c>
      <c r="AW1898" s="1163">
        <v>347</v>
      </c>
      <c r="AX1898" s="1164"/>
      <c r="AY1898" s="1165"/>
      <c r="AZ1898" s="1166"/>
      <c r="BA1898" s="587">
        <f t="shared" si="323"/>
        <v>0</v>
      </c>
    </row>
    <row r="1899" spans="1:53" s="17" customFormat="1" ht="16.75" hidden="1" customHeight="1" outlineLevel="2">
      <c r="A1899" s="1163">
        <v>348</v>
      </c>
      <c r="B1899" s="1164"/>
      <c r="C1899" s="1165"/>
      <c r="D1899" s="1166"/>
      <c r="E1899" s="587">
        <f t="shared" si="315"/>
        <v>0</v>
      </c>
      <c r="G1899" s="1163">
        <v>348</v>
      </c>
      <c r="H1899" s="1164"/>
      <c r="I1899" s="1165"/>
      <c r="J1899" s="1166"/>
      <c r="K1899" s="587">
        <f t="shared" si="316"/>
        <v>0</v>
      </c>
      <c r="M1899" s="1163">
        <v>348</v>
      </c>
      <c r="N1899" s="1164"/>
      <c r="O1899" s="1165"/>
      <c r="P1899" s="1166"/>
      <c r="Q1899" s="587">
        <f t="shared" si="317"/>
        <v>0</v>
      </c>
      <c r="S1899" s="1163">
        <v>348</v>
      </c>
      <c r="T1899" s="1164"/>
      <c r="U1899" s="1165"/>
      <c r="V1899" s="1166"/>
      <c r="W1899" s="587">
        <f t="shared" si="318"/>
        <v>0</v>
      </c>
      <c r="Y1899" s="1163">
        <v>348</v>
      </c>
      <c r="Z1899" s="1164"/>
      <c r="AA1899" s="1165"/>
      <c r="AB1899" s="1166"/>
      <c r="AC1899" s="587">
        <f t="shared" si="319"/>
        <v>0</v>
      </c>
      <c r="AE1899" s="1163">
        <v>348</v>
      </c>
      <c r="AF1899" s="1164"/>
      <c r="AG1899" s="1165"/>
      <c r="AH1899" s="1166"/>
      <c r="AI1899" s="587">
        <f t="shared" si="320"/>
        <v>0</v>
      </c>
      <c r="AK1899" s="1163">
        <v>348</v>
      </c>
      <c r="AL1899" s="1164"/>
      <c r="AM1899" s="1165"/>
      <c r="AN1899" s="1166"/>
      <c r="AO1899" s="587">
        <f t="shared" si="321"/>
        <v>0</v>
      </c>
      <c r="AQ1899" s="1163">
        <v>348</v>
      </c>
      <c r="AR1899" s="1164"/>
      <c r="AS1899" s="1165"/>
      <c r="AT1899" s="1166"/>
      <c r="AU1899" s="587">
        <f t="shared" si="322"/>
        <v>0</v>
      </c>
      <c r="AW1899" s="1163">
        <v>348</v>
      </c>
      <c r="AX1899" s="1164"/>
      <c r="AY1899" s="1165"/>
      <c r="AZ1899" s="1166"/>
      <c r="BA1899" s="587">
        <f t="shared" si="323"/>
        <v>0</v>
      </c>
    </row>
    <row r="1900" spans="1:53" s="17" customFormat="1" ht="16.75" hidden="1" customHeight="1" outlineLevel="2">
      <c r="A1900" s="1163">
        <v>349</v>
      </c>
      <c r="B1900" s="1164"/>
      <c r="C1900" s="1165"/>
      <c r="D1900" s="1166"/>
      <c r="E1900" s="587">
        <f t="shared" si="315"/>
        <v>0</v>
      </c>
      <c r="G1900" s="1163">
        <v>349</v>
      </c>
      <c r="H1900" s="1164"/>
      <c r="I1900" s="1165"/>
      <c r="J1900" s="1166"/>
      <c r="K1900" s="587">
        <f t="shared" si="316"/>
        <v>0</v>
      </c>
      <c r="M1900" s="1163">
        <v>349</v>
      </c>
      <c r="N1900" s="1164"/>
      <c r="O1900" s="1165"/>
      <c r="P1900" s="1166"/>
      <c r="Q1900" s="587">
        <f t="shared" si="317"/>
        <v>0</v>
      </c>
      <c r="S1900" s="1163">
        <v>349</v>
      </c>
      <c r="T1900" s="1164"/>
      <c r="U1900" s="1165"/>
      <c r="V1900" s="1166"/>
      <c r="W1900" s="587">
        <f t="shared" si="318"/>
        <v>0</v>
      </c>
      <c r="Y1900" s="1163">
        <v>349</v>
      </c>
      <c r="Z1900" s="1164"/>
      <c r="AA1900" s="1165"/>
      <c r="AB1900" s="1166"/>
      <c r="AC1900" s="587">
        <f t="shared" si="319"/>
        <v>0</v>
      </c>
      <c r="AE1900" s="1163">
        <v>349</v>
      </c>
      <c r="AF1900" s="1164"/>
      <c r="AG1900" s="1165"/>
      <c r="AH1900" s="1166"/>
      <c r="AI1900" s="587">
        <f t="shared" si="320"/>
        <v>0</v>
      </c>
      <c r="AK1900" s="1163">
        <v>349</v>
      </c>
      <c r="AL1900" s="1164"/>
      <c r="AM1900" s="1165"/>
      <c r="AN1900" s="1166"/>
      <c r="AO1900" s="587">
        <f t="shared" si="321"/>
        <v>0</v>
      </c>
      <c r="AQ1900" s="1163">
        <v>349</v>
      </c>
      <c r="AR1900" s="1164"/>
      <c r="AS1900" s="1165"/>
      <c r="AT1900" s="1166"/>
      <c r="AU1900" s="587">
        <f t="shared" si="322"/>
        <v>0</v>
      </c>
      <c r="AW1900" s="1163">
        <v>349</v>
      </c>
      <c r="AX1900" s="1164"/>
      <c r="AY1900" s="1165"/>
      <c r="AZ1900" s="1166"/>
      <c r="BA1900" s="587">
        <f t="shared" si="323"/>
        <v>0</v>
      </c>
    </row>
    <row r="1901" spans="1:53" s="17" customFormat="1" ht="16.75" hidden="1" customHeight="1" outlineLevel="2">
      <c r="A1901" s="1163">
        <v>350</v>
      </c>
      <c r="B1901" s="1164"/>
      <c r="C1901" s="1165"/>
      <c r="D1901" s="1166"/>
      <c r="E1901" s="587">
        <f t="shared" si="315"/>
        <v>0</v>
      </c>
      <c r="G1901" s="1163">
        <v>350</v>
      </c>
      <c r="H1901" s="1164"/>
      <c r="I1901" s="1165"/>
      <c r="J1901" s="1166"/>
      <c r="K1901" s="587">
        <f t="shared" si="316"/>
        <v>0</v>
      </c>
      <c r="M1901" s="1163">
        <v>350</v>
      </c>
      <c r="N1901" s="1164"/>
      <c r="O1901" s="1165"/>
      <c r="P1901" s="1166"/>
      <c r="Q1901" s="587">
        <f t="shared" si="317"/>
        <v>0</v>
      </c>
      <c r="S1901" s="1163">
        <v>350</v>
      </c>
      <c r="T1901" s="1164"/>
      <c r="U1901" s="1165"/>
      <c r="V1901" s="1166"/>
      <c r="W1901" s="587">
        <f t="shared" si="318"/>
        <v>0</v>
      </c>
      <c r="Y1901" s="1163">
        <v>350</v>
      </c>
      <c r="Z1901" s="1164"/>
      <c r="AA1901" s="1165"/>
      <c r="AB1901" s="1166"/>
      <c r="AC1901" s="587">
        <f t="shared" si="319"/>
        <v>0</v>
      </c>
      <c r="AE1901" s="1163">
        <v>350</v>
      </c>
      <c r="AF1901" s="1164"/>
      <c r="AG1901" s="1165"/>
      <c r="AH1901" s="1166"/>
      <c r="AI1901" s="587">
        <f t="shared" si="320"/>
        <v>0</v>
      </c>
      <c r="AK1901" s="1163">
        <v>350</v>
      </c>
      <c r="AL1901" s="1164"/>
      <c r="AM1901" s="1165"/>
      <c r="AN1901" s="1166"/>
      <c r="AO1901" s="587">
        <f t="shared" si="321"/>
        <v>0</v>
      </c>
      <c r="AQ1901" s="1163">
        <v>350</v>
      </c>
      <c r="AR1901" s="1164"/>
      <c r="AS1901" s="1165"/>
      <c r="AT1901" s="1166"/>
      <c r="AU1901" s="587">
        <f t="shared" si="322"/>
        <v>0</v>
      </c>
      <c r="AW1901" s="1163">
        <v>350</v>
      </c>
      <c r="AX1901" s="1164"/>
      <c r="AY1901" s="1165"/>
      <c r="AZ1901" s="1166"/>
      <c r="BA1901" s="587">
        <f t="shared" si="323"/>
        <v>0</v>
      </c>
    </row>
    <row r="1902" spans="1:53" s="17" customFormat="1" ht="16.75" hidden="1" customHeight="1" outlineLevel="2">
      <c r="A1902" s="1163">
        <v>351</v>
      </c>
      <c r="B1902" s="1164"/>
      <c r="C1902" s="1165"/>
      <c r="D1902" s="1166"/>
      <c r="E1902" s="587">
        <f t="shared" si="315"/>
        <v>0</v>
      </c>
      <c r="G1902" s="1163">
        <v>351</v>
      </c>
      <c r="H1902" s="1164"/>
      <c r="I1902" s="1165"/>
      <c r="J1902" s="1166"/>
      <c r="K1902" s="587">
        <f t="shared" si="316"/>
        <v>0</v>
      </c>
      <c r="M1902" s="1163">
        <v>351</v>
      </c>
      <c r="N1902" s="1164"/>
      <c r="O1902" s="1165"/>
      <c r="P1902" s="1166"/>
      <c r="Q1902" s="587">
        <f t="shared" si="317"/>
        <v>0</v>
      </c>
      <c r="S1902" s="1163">
        <v>351</v>
      </c>
      <c r="T1902" s="1164"/>
      <c r="U1902" s="1165"/>
      <c r="V1902" s="1166"/>
      <c r="W1902" s="587">
        <f t="shared" si="318"/>
        <v>0</v>
      </c>
      <c r="Y1902" s="1163">
        <v>351</v>
      </c>
      <c r="Z1902" s="1164"/>
      <c r="AA1902" s="1165"/>
      <c r="AB1902" s="1166"/>
      <c r="AC1902" s="587">
        <f t="shared" si="319"/>
        <v>0</v>
      </c>
      <c r="AE1902" s="1163">
        <v>351</v>
      </c>
      <c r="AF1902" s="1164"/>
      <c r="AG1902" s="1165"/>
      <c r="AH1902" s="1166"/>
      <c r="AI1902" s="587">
        <f t="shared" si="320"/>
        <v>0</v>
      </c>
      <c r="AK1902" s="1163">
        <v>351</v>
      </c>
      <c r="AL1902" s="1164"/>
      <c r="AM1902" s="1165"/>
      <c r="AN1902" s="1166"/>
      <c r="AO1902" s="587">
        <f t="shared" si="321"/>
        <v>0</v>
      </c>
      <c r="AQ1902" s="1163">
        <v>351</v>
      </c>
      <c r="AR1902" s="1164"/>
      <c r="AS1902" s="1165"/>
      <c r="AT1902" s="1166"/>
      <c r="AU1902" s="587">
        <f t="shared" si="322"/>
        <v>0</v>
      </c>
      <c r="AW1902" s="1163">
        <v>351</v>
      </c>
      <c r="AX1902" s="1164"/>
      <c r="AY1902" s="1165"/>
      <c r="AZ1902" s="1166"/>
      <c r="BA1902" s="587">
        <f t="shared" si="323"/>
        <v>0</v>
      </c>
    </row>
    <row r="1903" spans="1:53" s="17" customFormat="1" ht="16.75" hidden="1" customHeight="1" outlineLevel="2">
      <c r="A1903" s="1163">
        <v>352</v>
      </c>
      <c r="B1903" s="1164"/>
      <c r="C1903" s="1165"/>
      <c r="D1903" s="1166"/>
      <c r="E1903" s="587">
        <f t="shared" si="315"/>
        <v>0</v>
      </c>
      <c r="G1903" s="1163">
        <v>352</v>
      </c>
      <c r="H1903" s="1164"/>
      <c r="I1903" s="1165"/>
      <c r="J1903" s="1166"/>
      <c r="K1903" s="587">
        <f t="shared" si="316"/>
        <v>0</v>
      </c>
      <c r="M1903" s="1163">
        <v>352</v>
      </c>
      <c r="N1903" s="1164"/>
      <c r="O1903" s="1165"/>
      <c r="P1903" s="1166"/>
      <c r="Q1903" s="587">
        <f t="shared" si="317"/>
        <v>0</v>
      </c>
      <c r="S1903" s="1163">
        <v>352</v>
      </c>
      <c r="T1903" s="1164"/>
      <c r="U1903" s="1165"/>
      <c r="V1903" s="1166"/>
      <c r="W1903" s="587">
        <f t="shared" si="318"/>
        <v>0</v>
      </c>
      <c r="Y1903" s="1163">
        <v>352</v>
      </c>
      <c r="Z1903" s="1164"/>
      <c r="AA1903" s="1165"/>
      <c r="AB1903" s="1166"/>
      <c r="AC1903" s="587">
        <f t="shared" si="319"/>
        <v>0</v>
      </c>
      <c r="AE1903" s="1163">
        <v>352</v>
      </c>
      <c r="AF1903" s="1164"/>
      <c r="AG1903" s="1165"/>
      <c r="AH1903" s="1166"/>
      <c r="AI1903" s="587">
        <f t="shared" si="320"/>
        <v>0</v>
      </c>
      <c r="AK1903" s="1163">
        <v>352</v>
      </c>
      <c r="AL1903" s="1164"/>
      <c r="AM1903" s="1165"/>
      <c r="AN1903" s="1166"/>
      <c r="AO1903" s="587">
        <f t="shared" si="321"/>
        <v>0</v>
      </c>
      <c r="AQ1903" s="1163">
        <v>352</v>
      </c>
      <c r="AR1903" s="1164"/>
      <c r="AS1903" s="1165"/>
      <c r="AT1903" s="1166"/>
      <c r="AU1903" s="587">
        <f t="shared" si="322"/>
        <v>0</v>
      </c>
      <c r="AW1903" s="1163">
        <v>352</v>
      </c>
      <c r="AX1903" s="1164"/>
      <c r="AY1903" s="1165"/>
      <c r="AZ1903" s="1166"/>
      <c r="BA1903" s="587">
        <f t="shared" si="323"/>
        <v>0</v>
      </c>
    </row>
    <row r="1904" spans="1:53" s="17" customFormat="1" ht="16.75" hidden="1" customHeight="1" outlineLevel="2">
      <c r="A1904" s="1163">
        <v>353</v>
      </c>
      <c r="B1904" s="1164"/>
      <c r="C1904" s="1165"/>
      <c r="D1904" s="1166"/>
      <c r="E1904" s="587">
        <f t="shared" si="315"/>
        <v>0</v>
      </c>
      <c r="G1904" s="1163">
        <v>353</v>
      </c>
      <c r="H1904" s="1164"/>
      <c r="I1904" s="1165"/>
      <c r="J1904" s="1166"/>
      <c r="K1904" s="587">
        <f t="shared" si="316"/>
        <v>0</v>
      </c>
      <c r="M1904" s="1163">
        <v>353</v>
      </c>
      <c r="N1904" s="1164"/>
      <c r="O1904" s="1165"/>
      <c r="P1904" s="1166"/>
      <c r="Q1904" s="587">
        <f t="shared" si="317"/>
        <v>0</v>
      </c>
      <c r="S1904" s="1163">
        <v>353</v>
      </c>
      <c r="T1904" s="1164"/>
      <c r="U1904" s="1165"/>
      <c r="V1904" s="1166"/>
      <c r="W1904" s="587">
        <f t="shared" si="318"/>
        <v>0</v>
      </c>
      <c r="Y1904" s="1163">
        <v>353</v>
      </c>
      <c r="Z1904" s="1164"/>
      <c r="AA1904" s="1165"/>
      <c r="AB1904" s="1166"/>
      <c r="AC1904" s="587">
        <f t="shared" si="319"/>
        <v>0</v>
      </c>
      <c r="AE1904" s="1163">
        <v>353</v>
      </c>
      <c r="AF1904" s="1164"/>
      <c r="AG1904" s="1165"/>
      <c r="AH1904" s="1166"/>
      <c r="AI1904" s="587">
        <f t="shared" si="320"/>
        <v>0</v>
      </c>
      <c r="AK1904" s="1163">
        <v>353</v>
      </c>
      <c r="AL1904" s="1164"/>
      <c r="AM1904" s="1165"/>
      <c r="AN1904" s="1166"/>
      <c r="AO1904" s="587">
        <f t="shared" si="321"/>
        <v>0</v>
      </c>
      <c r="AQ1904" s="1163">
        <v>353</v>
      </c>
      <c r="AR1904" s="1164"/>
      <c r="AS1904" s="1165"/>
      <c r="AT1904" s="1166"/>
      <c r="AU1904" s="587">
        <f t="shared" si="322"/>
        <v>0</v>
      </c>
      <c r="AW1904" s="1163">
        <v>353</v>
      </c>
      <c r="AX1904" s="1164"/>
      <c r="AY1904" s="1165"/>
      <c r="AZ1904" s="1166"/>
      <c r="BA1904" s="587">
        <f t="shared" si="323"/>
        <v>0</v>
      </c>
    </row>
    <row r="1905" spans="1:53" s="17" customFormat="1" ht="16.75" hidden="1" customHeight="1" outlineLevel="2">
      <c r="A1905" s="1163">
        <v>354</v>
      </c>
      <c r="B1905" s="1164"/>
      <c r="C1905" s="1165"/>
      <c r="D1905" s="1166"/>
      <c r="E1905" s="587">
        <f t="shared" si="315"/>
        <v>0</v>
      </c>
      <c r="G1905" s="1163">
        <v>354</v>
      </c>
      <c r="H1905" s="1164"/>
      <c r="I1905" s="1165"/>
      <c r="J1905" s="1166"/>
      <c r="K1905" s="587">
        <f t="shared" si="316"/>
        <v>0</v>
      </c>
      <c r="M1905" s="1163">
        <v>354</v>
      </c>
      <c r="N1905" s="1164"/>
      <c r="O1905" s="1165"/>
      <c r="P1905" s="1166"/>
      <c r="Q1905" s="587">
        <f t="shared" si="317"/>
        <v>0</v>
      </c>
      <c r="S1905" s="1163">
        <v>354</v>
      </c>
      <c r="T1905" s="1164"/>
      <c r="U1905" s="1165"/>
      <c r="V1905" s="1166"/>
      <c r="W1905" s="587">
        <f t="shared" si="318"/>
        <v>0</v>
      </c>
      <c r="Y1905" s="1163">
        <v>354</v>
      </c>
      <c r="Z1905" s="1164"/>
      <c r="AA1905" s="1165"/>
      <c r="AB1905" s="1166"/>
      <c r="AC1905" s="587">
        <f t="shared" si="319"/>
        <v>0</v>
      </c>
      <c r="AE1905" s="1163">
        <v>354</v>
      </c>
      <c r="AF1905" s="1164"/>
      <c r="AG1905" s="1165"/>
      <c r="AH1905" s="1166"/>
      <c r="AI1905" s="587">
        <f t="shared" si="320"/>
        <v>0</v>
      </c>
      <c r="AK1905" s="1163">
        <v>354</v>
      </c>
      <c r="AL1905" s="1164"/>
      <c r="AM1905" s="1165"/>
      <c r="AN1905" s="1166"/>
      <c r="AO1905" s="587">
        <f t="shared" si="321"/>
        <v>0</v>
      </c>
      <c r="AQ1905" s="1163">
        <v>354</v>
      </c>
      <c r="AR1905" s="1164"/>
      <c r="AS1905" s="1165"/>
      <c r="AT1905" s="1166"/>
      <c r="AU1905" s="587">
        <f t="shared" si="322"/>
        <v>0</v>
      </c>
      <c r="AW1905" s="1163">
        <v>354</v>
      </c>
      <c r="AX1905" s="1164"/>
      <c r="AY1905" s="1165"/>
      <c r="AZ1905" s="1166"/>
      <c r="BA1905" s="587">
        <f t="shared" si="323"/>
        <v>0</v>
      </c>
    </row>
    <row r="1906" spans="1:53" s="17" customFormat="1" ht="16.75" hidden="1" customHeight="1" outlineLevel="2">
      <c r="A1906" s="1163">
        <v>355</v>
      </c>
      <c r="B1906" s="1164"/>
      <c r="C1906" s="1165"/>
      <c r="D1906" s="1166"/>
      <c r="E1906" s="587">
        <f t="shared" si="315"/>
        <v>0</v>
      </c>
      <c r="G1906" s="1163">
        <v>355</v>
      </c>
      <c r="H1906" s="1164"/>
      <c r="I1906" s="1165"/>
      <c r="J1906" s="1166"/>
      <c r="K1906" s="587">
        <f t="shared" si="316"/>
        <v>0</v>
      </c>
      <c r="M1906" s="1163">
        <v>355</v>
      </c>
      <c r="N1906" s="1164"/>
      <c r="O1906" s="1165"/>
      <c r="P1906" s="1166"/>
      <c r="Q1906" s="587">
        <f t="shared" si="317"/>
        <v>0</v>
      </c>
      <c r="S1906" s="1163">
        <v>355</v>
      </c>
      <c r="T1906" s="1164"/>
      <c r="U1906" s="1165"/>
      <c r="V1906" s="1166"/>
      <c r="W1906" s="587">
        <f t="shared" si="318"/>
        <v>0</v>
      </c>
      <c r="Y1906" s="1163">
        <v>355</v>
      </c>
      <c r="Z1906" s="1164"/>
      <c r="AA1906" s="1165"/>
      <c r="AB1906" s="1166"/>
      <c r="AC1906" s="587">
        <f t="shared" si="319"/>
        <v>0</v>
      </c>
      <c r="AE1906" s="1163">
        <v>355</v>
      </c>
      <c r="AF1906" s="1164"/>
      <c r="AG1906" s="1165"/>
      <c r="AH1906" s="1166"/>
      <c r="AI1906" s="587">
        <f t="shared" si="320"/>
        <v>0</v>
      </c>
      <c r="AK1906" s="1163">
        <v>355</v>
      </c>
      <c r="AL1906" s="1164"/>
      <c r="AM1906" s="1165"/>
      <c r="AN1906" s="1166"/>
      <c r="AO1906" s="587">
        <f t="shared" si="321"/>
        <v>0</v>
      </c>
      <c r="AQ1906" s="1163">
        <v>355</v>
      </c>
      <c r="AR1906" s="1164"/>
      <c r="AS1906" s="1165"/>
      <c r="AT1906" s="1166"/>
      <c r="AU1906" s="587">
        <f t="shared" si="322"/>
        <v>0</v>
      </c>
      <c r="AW1906" s="1163">
        <v>355</v>
      </c>
      <c r="AX1906" s="1164"/>
      <c r="AY1906" s="1165"/>
      <c r="AZ1906" s="1166"/>
      <c r="BA1906" s="587">
        <f t="shared" si="323"/>
        <v>0</v>
      </c>
    </row>
    <row r="1907" spans="1:53" s="17" customFormat="1" ht="16.75" hidden="1" customHeight="1" outlineLevel="2">
      <c r="A1907" s="1163">
        <v>356</v>
      </c>
      <c r="B1907" s="1164"/>
      <c r="C1907" s="1165"/>
      <c r="D1907" s="1166"/>
      <c r="E1907" s="587">
        <f t="shared" si="315"/>
        <v>0</v>
      </c>
      <c r="G1907" s="1163">
        <v>356</v>
      </c>
      <c r="H1907" s="1164"/>
      <c r="I1907" s="1165"/>
      <c r="J1907" s="1166"/>
      <c r="K1907" s="587">
        <f t="shared" si="316"/>
        <v>0</v>
      </c>
      <c r="M1907" s="1163">
        <v>356</v>
      </c>
      <c r="N1907" s="1164"/>
      <c r="O1907" s="1165"/>
      <c r="P1907" s="1166"/>
      <c r="Q1907" s="587">
        <f t="shared" si="317"/>
        <v>0</v>
      </c>
      <c r="S1907" s="1163">
        <v>356</v>
      </c>
      <c r="T1907" s="1164"/>
      <c r="U1907" s="1165"/>
      <c r="V1907" s="1166"/>
      <c r="W1907" s="587">
        <f t="shared" si="318"/>
        <v>0</v>
      </c>
      <c r="Y1907" s="1163">
        <v>356</v>
      </c>
      <c r="Z1907" s="1164"/>
      <c r="AA1907" s="1165"/>
      <c r="AB1907" s="1166"/>
      <c r="AC1907" s="587">
        <f t="shared" si="319"/>
        <v>0</v>
      </c>
      <c r="AE1907" s="1163">
        <v>356</v>
      </c>
      <c r="AF1907" s="1164"/>
      <c r="AG1907" s="1165"/>
      <c r="AH1907" s="1166"/>
      <c r="AI1907" s="587">
        <f t="shared" si="320"/>
        <v>0</v>
      </c>
      <c r="AK1907" s="1163">
        <v>356</v>
      </c>
      <c r="AL1907" s="1164"/>
      <c r="AM1907" s="1165"/>
      <c r="AN1907" s="1166"/>
      <c r="AO1907" s="587">
        <f t="shared" si="321"/>
        <v>0</v>
      </c>
      <c r="AQ1907" s="1163">
        <v>356</v>
      </c>
      <c r="AR1907" s="1164"/>
      <c r="AS1907" s="1165"/>
      <c r="AT1907" s="1166"/>
      <c r="AU1907" s="587">
        <f t="shared" si="322"/>
        <v>0</v>
      </c>
      <c r="AW1907" s="1163">
        <v>356</v>
      </c>
      <c r="AX1907" s="1164"/>
      <c r="AY1907" s="1165"/>
      <c r="AZ1907" s="1166"/>
      <c r="BA1907" s="587">
        <f t="shared" si="323"/>
        <v>0</v>
      </c>
    </row>
    <row r="1908" spans="1:53" s="17" customFormat="1" ht="16.75" hidden="1" customHeight="1" outlineLevel="2">
      <c r="A1908" s="1163">
        <v>357</v>
      </c>
      <c r="B1908" s="1164"/>
      <c r="C1908" s="1165"/>
      <c r="D1908" s="1166"/>
      <c r="E1908" s="587">
        <f t="shared" si="315"/>
        <v>0</v>
      </c>
      <c r="G1908" s="1163">
        <v>357</v>
      </c>
      <c r="H1908" s="1164"/>
      <c r="I1908" s="1165"/>
      <c r="J1908" s="1166"/>
      <c r="K1908" s="587">
        <f t="shared" si="316"/>
        <v>0</v>
      </c>
      <c r="M1908" s="1163">
        <v>357</v>
      </c>
      <c r="N1908" s="1164"/>
      <c r="O1908" s="1165"/>
      <c r="P1908" s="1166"/>
      <c r="Q1908" s="587">
        <f t="shared" si="317"/>
        <v>0</v>
      </c>
      <c r="S1908" s="1163">
        <v>357</v>
      </c>
      <c r="T1908" s="1164"/>
      <c r="U1908" s="1165"/>
      <c r="V1908" s="1166"/>
      <c r="W1908" s="587">
        <f t="shared" si="318"/>
        <v>0</v>
      </c>
      <c r="Y1908" s="1163">
        <v>357</v>
      </c>
      <c r="Z1908" s="1164"/>
      <c r="AA1908" s="1165"/>
      <c r="AB1908" s="1166"/>
      <c r="AC1908" s="587">
        <f t="shared" si="319"/>
        <v>0</v>
      </c>
      <c r="AE1908" s="1163">
        <v>357</v>
      </c>
      <c r="AF1908" s="1164"/>
      <c r="AG1908" s="1165"/>
      <c r="AH1908" s="1166"/>
      <c r="AI1908" s="587">
        <f t="shared" si="320"/>
        <v>0</v>
      </c>
      <c r="AK1908" s="1163">
        <v>357</v>
      </c>
      <c r="AL1908" s="1164"/>
      <c r="AM1908" s="1165"/>
      <c r="AN1908" s="1166"/>
      <c r="AO1908" s="587">
        <f t="shared" si="321"/>
        <v>0</v>
      </c>
      <c r="AQ1908" s="1163">
        <v>357</v>
      </c>
      <c r="AR1908" s="1164"/>
      <c r="AS1908" s="1165"/>
      <c r="AT1908" s="1166"/>
      <c r="AU1908" s="587">
        <f t="shared" si="322"/>
        <v>0</v>
      </c>
      <c r="AW1908" s="1163">
        <v>357</v>
      </c>
      <c r="AX1908" s="1164"/>
      <c r="AY1908" s="1165"/>
      <c r="AZ1908" s="1166"/>
      <c r="BA1908" s="587">
        <f t="shared" si="323"/>
        <v>0</v>
      </c>
    </row>
    <row r="1909" spans="1:53" s="17" customFormat="1" ht="16.75" hidden="1" customHeight="1" outlineLevel="2">
      <c r="A1909" s="1163">
        <v>358</v>
      </c>
      <c r="B1909" s="1164"/>
      <c r="C1909" s="1165"/>
      <c r="D1909" s="1166"/>
      <c r="E1909" s="587">
        <f t="shared" si="315"/>
        <v>0</v>
      </c>
      <c r="G1909" s="1163">
        <v>358</v>
      </c>
      <c r="H1909" s="1164"/>
      <c r="I1909" s="1165"/>
      <c r="J1909" s="1166"/>
      <c r="K1909" s="587">
        <f t="shared" si="316"/>
        <v>0</v>
      </c>
      <c r="M1909" s="1163">
        <v>358</v>
      </c>
      <c r="N1909" s="1164"/>
      <c r="O1909" s="1165"/>
      <c r="P1909" s="1166"/>
      <c r="Q1909" s="587">
        <f t="shared" si="317"/>
        <v>0</v>
      </c>
      <c r="S1909" s="1163">
        <v>358</v>
      </c>
      <c r="T1909" s="1164"/>
      <c r="U1909" s="1165"/>
      <c r="V1909" s="1166"/>
      <c r="W1909" s="587">
        <f t="shared" si="318"/>
        <v>0</v>
      </c>
      <c r="Y1909" s="1163">
        <v>358</v>
      </c>
      <c r="Z1909" s="1164"/>
      <c r="AA1909" s="1165"/>
      <c r="AB1909" s="1166"/>
      <c r="AC1909" s="587">
        <f t="shared" si="319"/>
        <v>0</v>
      </c>
      <c r="AE1909" s="1163">
        <v>358</v>
      </c>
      <c r="AF1909" s="1164"/>
      <c r="AG1909" s="1165"/>
      <c r="AH1909" s="1166"/>
      <c r="AI1909" s="587">
        <f t="shared" si="320"/>
        <v>0</v>
      </c>
      <c r="AK1909" s="1163">
        <v>358</v>
      </c>
      <c r="AL1909" s="1164"/>
      <c r="AM1909" s="1165"/>
      <c r="AN1909" s="1166"/>
      <c r="AO1909" s="587">
        <f t="shared" si="321"/>
        <v>0</v>
      </c>
      <c r="AQ1909" s="1163">
        <v>358</v>
      </c>
      <c r="AR1909" s="1164"/>
      <c r="AS1909" s="1165"/>
      <c r="AT1909" s="1166"/>
      <c r="AU1909" s="587">
        <f t="shared" si="322"/>
        <v>0</v>
      </c>
      <c r="AW1909" s="1163">
        <v>358</v>
      </c>
      <c r="AX1909" s="1164"/>
      <c r="AY1909" s="1165"/>
      <c r="AZ1909" s="1166"/>
      <c r="BA1909" s="587">
        <f t="shared" si="323"/>
        <v>0</v>
      </c>
    </row>
    <row r="1910" spans="1:53" s="17" customFormat="1" ht="16.75" hidden="1" customHeight="1" outlineLevel="2">
      <c r="A1910" s="1163">
        <v>359</v>
      </c>
      <c r="B1910" s="1164"/>
      <c r="C1910" s="1165"/>
      <c r="D1910" s="1166"/>
      <c r="E1910" s="587">
        <f t="shared" si="315"/>
        <v>0</v>
      </c>
      <c r="G1910" s="1163">
        <v>359</v>
      </c>
      <c r="H1910" s="1164"/>
      <c r="I1910" s="1165"/>
      <c r="J1910" s="1166"/>
      <c r="K1910" s="587">
        <f t="shared" si="316"/>
        <v>0</v>
      </c>
      <c r="M1910" s="1163">
        <v>359</v>
      </c>
      <c r="N1910" s="1164"/>
      <c r="O1910" s="1165"/>
      <c r="P1910" s="1166"/>
      <c r="Q1910" s="587">
        <f t="shared" si="317"/>
        <v>0</v>
      </c>
      <c r="S1910" s="1163">
        <v>359</v>
      </c>
      <c r="T1910" s="1164"/>
      <c r="U1910" s="1165"/>
      <c r="V1910" s="1166"/>
      <c r="W1910" s="587">
        <f t="shared" si="318"/>
        <v>0</v>
      </c>
      <c r="Y1910" s="1163">
        <v>359</v>
      </c>
      <c r="Z1910" s="1164"/>
      <c r="AA1910" s="1165"/>
      <c r="AB1910" s="1166"/>
      <c r="AC1910" s="587">
        <f t="shared" si="319"/>
        <v>0</v>
      </c>
      <c r="AE1910" s="1163">
        <v>359</v>
      </c>
      <c r="AF1910" s="1164"/>
      <c r="AG1910" s="1165"/>
      <c r="AH1910" s="1166"/>
      <c r="AI1910" s="587">
        <f t="shared" si="320"/>
        <v>0</v>
      </c>
      <c r="AK1910" s="1163">
        <v>359</v>
      </c>
      <c r="AL1910" s="1164"/>
      <c r="AM1910" s="1165"/>
      <c r="AN1910" s="1166"/>
      <c r="AO1910" s="587">
        <f t="shared" si="321"/>
        <v>0</v>
      </c>
      <c r="AQ1910" s="1163">
        <v>359</v>
      </c>
      <c r="AR1910" s="1164"/>
      <c r="AS1910" s="1165"/>
      <c r="AT1910" s="1166"/>
      <c r="AU1910" s="587">
        <f t="shared" si="322"/>
        <v>0</v>
      </c>
      <c r="AW1910" s="1163">
        <v>359</v>
      </c>
      <c r="AX1910" s="1164"/>
      <c r="AY1910" s="1165"/>
      <c r="AZ1910" s="1166"/>
      <c r="BA1910" s="587">
        <f t="shared" si="323"/>
        <v>0</v>
      </c>
    </row>
    <row r="1911" spans="1:53" s="17" customFormat="1" ht="16.75" hidden="1" customHeight="1" outlineLevel="2">
      <c r="A1911" s="1163">
        <v>360</v>
      </c>
      <c r="B1911" s="1164"/>
      <c r="C1911" s="1165"/>
      <c r="D1911" s="1166"/>
      <c r="E1911" s="587">
        <f t="shared" si="315"/>
        <v>0</v>
      </c>
      <c r="G1911" s="1163">
        <v>360</v>
      </c>
      <c r="H1911" s="1164"/>
      <c r="I1911" s="1165"/>
      <c r="J1911" s="1166"/>
      <c r="K1911" s="587">
        <f t="shared" si="316"/>
        <v>0</v>
      </c>
      <c r="M1911" s="1163">
        <v>360</v>
      </c>
      <c r="N1911" s="1164"/>
      <c r="O1911" s="1165"/>
      <c r="P1911" s="1166"/>
      <c r="Q1911" s="587">
        <f t="shared" si="317"/>
        <v>0</v>
      </c>
      <c r="S1911" s="1163">
        <v>360</v>
      </c>
      <c r="T1911" s="1164"/>
      <c r="U1911" s="1165"/>
      <c r="V1911" s="1166"/>
      <c r="W1911" s="587">
        <f t="shared" si="318"/>
        <v>0</v>
      </c>
      <c r="Y1911" s="1163">
        <v>360</v>
      </c>
      <c r="Z1911" s="1164"/>
      <c r="AA1911" s="1165"/>
      <c r="AB1911" s="1166"/>
      <c r="AC1911" s="587">
        <f t="shared" si="319"/>
        <v>0</v>
      </c>
      <c r="AE1911" s="1163">
        <v>360</v>
      </c>
      <c r="AF1911" s="1164"/>
      <c r="AG1911" s="1165"/>
      <c r="AH1911" s="1166"/>
      <c r="AI1911" s="587">
        <f t="shared" si="320"/>
        <v>0</v>
      </c>
      <c r="AK1911" s="1163">
        <v>360</v>
      </c>
      <c r="AL1911" s="1164"/>
      <c r="AM1911" s="1165"/>
      <c r="AN1911" s="1166"/>
      <c r="AO1911" s="587">
        <f t="shared" si="321"/>
        <v>0</v>
      </c>
      <c r="AQ1911" s="1163">
        <v>360</v>
      </c>
      <c r="AR1911" s="1164"/>
      <c r="AS1911" s="1165"/>
      <c r="AT1911" s="1166"/>
      <c r="AU1911" s="587">
        <f t="shared" si="322"/>
        <v>0</v>
      </c>
      <c r="AW1911" s="1163">
        <v>360</v>
      </c>
      <c r="AX1911" s="1164"/>
      <c r="AY1911" s="1165"/>
      <c r="AZ1911" s="1166"/>
      <c r="BA1911" s="587">
        <f t="shared" si="323"/>
        <v>0</v>
      </c>
    </row>
    <row r="1912" spans="1:53" s="17" customFormat="1" ht="16.75" hidden="1" customHeight="1" outlineLevel="2">
      <c r="A1912" s="1163">
        <v>361</v>
      </c>
      <c r="B1912" s="1164"/>
      <c r="C1912" s="1165"/>
      <c r="D1912" s="1166"/>
      <c r="E1912" s="587">
        <f t="shared" si="315"/>
        <v>0</v>
      </c>
      <c r="G1912" s="1163">
        <v>361</v>
      </c>
      <c r="H1912" s="1164"/>
      <c r="I1912" s="1165"/>
      <c r="J1912" s="1166"/>
      <c r="K1912" s="587">
        <f t="shared" si="316"/>
        <v>0</v>
      </c>
      <c r="M1912" s="1163">
        <v>361</v>
      </c>
      <c r="N1912" s="1164"/>
      <c r="O1912" s="1165"/>
      <c r="P1912" s="1166"/>
      <c r="Q1912" s="587">
        <f t="shared" si="317"/>
        <v>0</v>
      </c>
      <c r="S1912" s="1163">
        <v>361</v>
      </c>
      <c r="T1912" s="1164"/>
      <c r="U1912" s="1165"/>
      <c r="V1912" s="1166"/>
      <c r="W1912" s="587">
        <f t="shared" si="318"/>
        <v>0</v>
      </c>
      <c r="Y1912" s="1163">
        <v>361</v>
      </c>
      <c r="Z1912" s="1164"/>
      <c r="AA1912" s="1165"/>
      <c r="AB1912" s="1166"/>
      <c r="AC1912" s="587">
        <f t="shared" si="319"/>
        <v>0</v>
      </c>
      <c r="AE1912" s="1163">
        <v>361</v>
      </c>
      <c r="AF1912" s="1164"/>
      <c r="AG1912" s="1165"/>
      <c r="AH1912" s="1166"/>
      <c r="AI1912" s="587">
        <f t="shared" si="320"/>
        <v>0</v>
      </c>
      <c r="AK1912" s="1163">
        <v>361</v>
      </c>
      <c r="AL1912" s="1164"/>
      <c r="AM1912" s="1165"/>
      <c r="AN1912" s="1166"/>
      <c r="AO1912" s="587">
        <f t="shared" si="321"/>
        <v>0</v>
      </c>
      <c r="AQ1912" s="1163">
        <v>361</v>
      </c>
      <c r="AR1912" s="1164"/>
      <c r="AS1912" s="1165"/>
      <c r="AT1912" s="1166"/>
      <c r="AU1912" s="587">
        <f t="shared" si="322"/>
        <v>0</v>
      </c>
      <c r="AW1912" s="1163">
        <v>361</v>
      </c>
      <c r="AX1912" s="1164"/>
      <c r="AY1912" s="1165"/>
      <c r="AZ1912" s="1166"/>
      <c r="BA1912" s="587">
        <f t="shared" si="323"/>
        <v>0</v>
      </c>
    </row>
    <row r="1913" spans="1:53" s="17" customFormat="1" ht="16.75" hidden="1" customHeight="1" outlineLevel="2">
      <c r="A1913" s="1163">
        <v>362</v>
      </c>
      <c r="B1913" s="1164"/>
      <c r="C1913" s="1165"/>
      <c r="D1913" s="1166"/>
      <c r="E1913" s="587">
        <f t="shared" si="315"/>
        <v>0</v>
      </c>
      <c r="G1913" s="1163">
        <v>362</v>
      </c>
      <c r="H1913" s="1164"/>
      <c r="I1913" s="1165"/>
      <c r="J1913" s="1166"/>
      <c r="K1913" s="587">
        <f t="shared" si="316"/>
        <v>0</v>
      </c>
      <c r="M1913" s="1163">
        <v>362</v>
      </c>
      <c r="N1913" s="1164"/>
      <c r="O1913" s="1165"/>
      <c r="P1913" s="1166"/>
      <c r="Q1913" s="587">
        <f t="shared" si="317"/>
        <v>0</v>
      </c>
      <c r="S1913" s="1163">
        <v>362</v>
      </c>
      <c r="T1913" s="1164"/>
      <c r="U1913" s="1165"/>
      <c r="V1913" s="1166"/>
      <c r="W1913" s="587">
        <f t="shared" si="318"/>
        <v>0</v>
      </c>
      <c r="Y1913" s="1163">
        <v>362</v>
      </c>
      <c r="Z1913" s="1164"/>
      <c r="AA1913" s="1165"/>
      <c r="AB1913" s="1166"/>
      <c r="AC1913" s="587">
        <f t="shared" si="319"/>
        <v>0</v>
      </c>
      <c r="AE1913" s="1163">
        <v>362</v>
      </c>
      <c r="AF1913" s="1164"/>
      <c r="AG1913" s="1165"/>
      <c r="AH1913" s="1166"/>
      <c r="AI1913" s="587">
        <f t="shared" si="320"/>
        <v>0</v>
      </c>
      <c r="AK1913" s="1163">
        <v>362</v>
      </c>
      <c r="AL1913" s="1164"/>
      <c r="AM1913" s="1165"/>
      <c r="AN1913" s="1166"/>
      <c r="AO1913" s="587">
        <f t="shared" si="321"/>
        <v>0</v>
      </c>
      <c r="AQ1913" s="1163">
        <v>362</v>
      </c>
      <c r="AR1913" s="1164"/>
      <c r="AS1913" s="1165"/>
      <c r="AT1913" s="1166"/>
      <c r="AU1913" s="587">
        <f t="shared" si="322"/>
        <v>0</v>
      </c>
      <c r="AW1913" s="1163">
        <v>362</v>
      </c>
      <c r="AX1913" s="1164"/>
      <c r="AY1913" s="1165"/>
      <c r="AZ1913" s="1166"/>
      <c r="BA1913" s="587">
        <f t="shared" si="323"/>
        <v>0</v>
      </c>
    </row>
    <row r="1914" spans="1:53" s="17" customFormat="1" ht="16.75" hidden="1" customHeight="1" outlineLevel="2">
      <c r="A1914" s="1163">
        <v>363</v>
      </c>
      <c r="B1914" s="1164"/>
      <c r="C1914" s="1165"/>
      <c r="D1914" s="1166"/>
      <c r="E1914" s="587">
        <f t="shared" si="315"/>
        <v>0</v>
      </c>
      <c r="G1914" s="1163">
        <v>363</v>
      </c>
      <c r="H1914" s="1164"/>
      <c r="I1914" s="1165"/>
      <c r="J1914" s="1166"/>
      <c r="K1914" s="587">
        <f t="shared" si="316"/>
        <v>0</v>
      </c>
      <c r="M1914" s="1163">
        <v>363</v>
      </c>
      <c r="N1914" s="1164"/>
      <c r="O1914" s="1165"/>
      <c r="P1914" s="1166"/>
      <c r="Q1914" s="587">
        <f t="shared" si="317"/>
        <v>0</v>
      </c>
      <c r="S1914" s="1163">
        <v>363</v>
      </c>
      <c r="T1914" s="1164"/>
      <c r="U1914" s="1165"/>
      <c r="V1914" s="1166"/>
      <c r="W1914" s="587">
        <f t="shared" si="318"/>
        <v>0</v>
      </c>
      <c r="Y1914" s="1163">
        <v>363</v>
      </c>
      <c r="Z1914" s="1164"/>
      <c r="AA1914" s="1165"/>
      <c r="AB1914" s="1166"/>
      <c r="AC1914" s="587">
        <f t="shared" si="319"/>
        <v>0</v>
      </c>
      <c r="AE1914" s="1163">
        <v>363</v>
      </c>
      <c r="AF1914" s="1164"/>
      <c r="AG1914" s="1165"/>
      <c r="AH1914" s="1166"/>
      <c r="AI1914" s="587">
        <f t="shared" si="320"/>
        <v>0</v>
      </c>
      <c r="AK1914" s="1163">
        <v>363</v>
      </c>
      <c r="AL1914" s="1164"/>
      <c r="AM1914" s="1165"/>
      <c r="AN1914" s="1166"/>
      <c r="AO1914" s="587">
        <f t="shared" si="321"/>
        <v>0</v>
      </c>
      <c r="AQ1914" s="1163">
        <v>363</v>
      </c>
      <c r="AR1914" s="1164"/>
      <c r="AS1914" s="1165"/>
      <c r="AT1914" s="1166"/>
      <c r="AU1914" s="587">
        <f t="shared" si="322"/>
        <v>0</v>
      </c>
      <c r="AW1914" s="1163">
        <v>363</v>
      </c>
      <c r="AX1914" s="1164"/>
      <c r="AY1914" s="1165"/>
      <c r="AZ1914" s="1166"/>
      <c r="BA1914" s="587">
        <f t="shared" si="323"/>
        <v>0</v>
      </c>
    </row>
    <row r="1915" spans="1:53" s="17" customFormat="1" ht="16.75" hidden="1" customHeight="1" outlineLevel="2">
      <c r="A1915" s="1163">
        <v>364</v>
      </c>
      <c r="B1915" s="1164"/>
      <c r="C1915" s="1165"/>
      <c r="D1915" s="1166"/>
      <c r="E1915" s="587">
        <f t="shared" si="315"/>
        <v>0</v>
      </c>
      <c r="G1915" s="1163">
        <v>364</v>
      </c>
      <c r="H1915" s="1164"/>
      <c r="I1915" s="1165"/>
      <c r="J1915" s="1166"/>
      <c r="K1915" s="587">
        <f t="shared" si="316"/>
        <v>0</v>
      </c>
      <c r="M1915" s="1163">
        <v>364</v>
      </c>
      <c r="N1915" s="1164"/>
      <c r="O1915" s="1165"/>
      <c r="P1915" s="1166"/>
      <c r="Q1915" s="587">
        <f t="shared" si="317"/>
        <v>0</v>
      </c>
      <c r="S1915" s="1163">
        <v>364</v>
      </c>
      <c r="T1915" s="1164"/>
      <c r="U1915" s="1165"/>
      <c r="V1915" s="1166"/>
      <c r="W1915" s="587">
        <f t="shared" si="318"/>
        <v>0</v>
      </c>
      <c r="Y1915" s="1163">
        <v>364</v>
      </c>
      <c r="Z1915" s="1164"/>
      <c r="AA1915" s="1165"/>
      <c r="AB1915" s="1166"/>
      <c r="AC1915" s="587">
        <f t="shared" si="319"/>
        <v>0</v>
      </c>
      <c r="AE1915" s="1163">
        <v>364</v>
      </c>
      <c r="AF1915" s="1164"/>
      <c r="AG1915" s="1165"/>
      <c r="AH1915" s="1166"/>
      <c r="AI1915" s="587">
        <f t="shared" si="320"/>
        <v>0</v>
      </c>
      <c r="AK1915" s="1163">
        <v>364</v>
      </c>
      <c r="AL1915" s="1164"/>
      <c r="AM1915" s="1165"/>
      <c r="AN1915" s="1166"/>
      <c r="AO1915" s="587">
        <f t="shared" si="321"/>
        <v>0</v>
      </c>
      <c r="AQ1915" s="1163">
        <v>364</v>
      </c>
      <c r="AR1915" s="1164"/>
      <c r="AS1915" s="1165"/>
      <c r="AT1915" s="1166"/>
      <c r="AU1915" s="587">
        <f t="shared" si="322"/>
        <v>0</v>
      </c>
      <c r="AW1915" s="1163">
        <v>364</v>
      </c>
      <c r="AX1915" s="1164"/>
      <c r="AY1915" s="1165"/>
      <c r="AZ1915" s="1166"/>
      <c r="BA1915" s="587">
        <f t="shared" si="323"/>
        <v>0</v>
      </c>
    </row>
    <row r="1916" spans="1:53" s="17" customFormat="1" ht="16.75" hidden="1" customHeight="1" outlineLevel="2">
      <c r="A1916" s="1163">
        <v>365</v>
      </c>
      <c r="B1916" s="1164"/>
      <c r="C1916" s="1165"/>
      <c r="D1916" s="1166"/>
      <c r="E1916" s="587">
        <f t="shared" si="315"/>
        <v>0</v>
      </c>
      <c r="G1916" s="1163">
        <v>365</v>
      </c>
      <c r="H1916" s="1164"/>
      <c r="I1916" s="1165"/>
      <c r="J1916" s="1166"/>
      <c r="K1916" s="587">
        <f t="shared" si="316"/>
        <v>0</v>
      </c>
      <c r="M1916" s="1163">
        <v>365</v>
      </c>
      <c r="N1916" s="1164"/>
      <c r="O1916" s="1165"/>
      <c r="P1916" s="1166"/>
      <c r="Q1916" s="587">
        <f t="shared" si="317"/>
        <v>0</v>
      </c>
      <c r="S1916" s="1163">
        <v>365</v>
      </c>
      <c r="T1916" s="1164"/>
      <c r="U1916" s="1165"/>
      <c r="V1916" s="1166"/>
      <c r="W1916" s="587">
        <f t="shared" si="318"/>
        <v>0</v>
      </c>
      <c r="Y1916" s="1163">
        <v>365</v>
      </c>
      <c r="Z1916" s="1164"/>
      <c r="AA1916" s="1165"/>
      <c r="AB1916" s="1166"/>
      <c r="AC1916" s="587">
        <f t="shared" si="319"/>
        <v>0</v>
      </c>
      <c r="AE1916" s="1163">
        <v>365</v>
      </c>
      <c r="AF1916" s="1164"/>
      <c r="AG1916" s="1165"/>
      <c r="AH1916" s="1166"/>
      <c r="AI1916" s="587">
        <f t="shared" si="320"/>
        <v>0</v>
      </c>
      <c r="AK1916" s="1163">
        <v>365</v>
      </c>
      <c r="AL1916" s="1164"/>
      <c r="AM1916" s="1165"/>
      <c r="AN1916" s="1166"/>
      <c r="AO1916" s="587">
        <f t="shared" si="321"/>
        <v>0</v>
      </c>
      <c r="AQ1916" s="1163">
        <v>365</v>
      </c>
      <c r="AR1916" s="1164"/>
      <c r="AS1916" s="1165"/>
      <c r="AT1916" s="1166"/>
      <c r="AU1916" s="587">
        <f t="shared" si="322"/>
        <v>0</v>
      </c>
      <c r="AW1916" s="1163">
        <v>365</v>
      </c>
      <c r="AX1916" s="1164"/>
      <c r="AY1916" s="1165"/>
      <c r="AZ1916" s="1166"/>
      <c r="BA1916" s="587">
        <f t="shared" si="323"/>
        <v>0</v>
      </c>
    </row>
    <row r="1917" spans="1:53" s="17" customFormat="1" ht="16.75" hidden="1" customHeight="1" outlineLevel="2">
      <c r="A1917" s="1163">
        <v>366</v>
      </c>
      <c r="B1917" s="1164"/>
      <c r="C1917" s="1165"/>
      <c r="D1917" s="1166"/>
      <c r="E1917" s="587">
        <f t="shared" si="315"/>
        <v>0</v>
      </c>
      <c r="G1917" s="1163">
        <v>366</v>
      </c>
      <c r="H1917" s="1164"/>
      <c r="I1917" s="1165"/>
      <c r="J1917" s="1166"/>
      <c r="K1917" s="587">
        <f t="shared" si="316"/>
        <v>0</v>
      </c>
      <c r="M1917" s="1163">
        <v>366</v>
      </c>
      <c r="N1917" s="1164"/>
      <c r="O1917" s="1165"/>
      <c r="P1917" s="1166"/>
      <c r="Q1917" s="587">
        <f t="shared" si="317"/>
        <v>0</v>
      </c>
      <c r="S1917" s="1163">
        <v>366</v>
      </c>
      <c r="T1917" s="1164"/>
      <c r="U1917" s="1165"/>
      <c r="V1917" s="1166"/>
      <c r="W1917" s="587">
        <f t="shared" si="318"/>
        <v>0</v>
      </c>
      <c r="Y1917" s="1163">
        <v>366</v>
      </c>
      <c r="Z1917" s="1164"/>
      <c r="AA1917" s="1165"/>
      <c r="AB1917" s="1166"/>
      <c r="AC1917" s="587">
        <f t="shared" si="319"/>
        <v>0</v>
      </c>
      <c r="AE1917" s="1163">
        <v>366</v>
      </c>
      <c r="AF1917" s="1164"/>
      <c r="AG1917" s="1165"/>
      <c r="AH1917" s="1166"/>
      <c r="AI1917" s="587">
        <f t="shared" si="320"/>
        <v>0</v>
      </c>
      <c r="AK1917" s="1163">
        <v>366</v>
      </c>
      <c r="AL1917" s="1164"/>
      <c r="AM1917" s="1165"/>
      <c r="AN1917" s="1166"/>
      <c r="AO1917" s="587">
        <f t="shared" si="321"/>
        <v>0</v>
      </c>
      <c r="AQ1917" s="1163">
        <v>366</v>
      </c>
      <c r="AR1917" s="1164"/>
      <c r="AS1917" s="1165"/>
      <c r="AT1917" s="1166"/>
      <c r="AU1917" s="587">
        <f t="shared" si="322"/>
        <v>0</v>
      </c>
      <c r="AW1917" s="1163">
        <v>366</v>
      </c>
      <c r="AX1917" s="1164"/>
      <c r="AY1917" s="1165"/>
      <c r="AZ1917" s="1166"/>
      <c r="BA1917" s="587">
        <f t="shared" si="323"/>
        <v>0</v>
      </c>
    </row>
    <row r="1918" spans="1:53" s="17" customFormat="1" ht="16.75" hidden="1" customHeight="1" outlineLevel="2">
      <c r="A1918" s="1163">
        <v>367</v>
      </c>
      <c r="B1918" s="1164"/>
      <c r="C1918" s="1165"/>
      <c r="D1918" s="1166"/>
      <c r="E1918" s="587">
        <f t="shared" si="315"/>
        <v>0</v>
      </c>
      <c r="G1918" s="1163">
        <v>367</v>
      </c>
      <c r="H1918" s="1164"/>
      <c r="I1918" s="1165"/>
      <c r="J1918" s="1166"/>
      <c r="K1918" s="587">
        <f t="shared" si="316"/>
        <v>0</v>
      </c>
      <c r="M1918" s="1163">
        <v>367</v>
      </c>
      <c r="N1918" s="1164"/>
      <c r="O1918" s="1165"/>
      <c r="P1918" s="1166"/>
      <c r="Q1918" s="587">
        <f t="shared" si="317"/>
        <v>0</v>
      </c>
      <c r="S1918" s="1163">
        <v>367</v>
      </c>
      <c r="T1918" s="1164"/>
      <c r="U1918" s="1165"/>
      <c r="V1918" s="1166"/>
      <c r="W1918" s="587">
        <f t="shared" si="318"/>
        <v>0</v>
      </c>
      <c r="Y1918" s="1163">
        <v>367</v>
      </c>
      <c r="Z1918" s="1164"/>
      <c r="AA1918" s="1165"/>
      <c r="AB1918" s="1166"/>
      <c r="AC1918" s="587">
        <f t="shared" si="319"/>
        <v>0</v>
      </c>
      <c r="AE1918" s="1163">
        <v>367</v>
      </c>
      <c r="AF1918" s="1164"/>
      <c r="AG1918" s="1165"/>
      <c r="AH1918" s="1166"/>
      <c r="AI1918" s="587">
        <f t="shared" si="320"/>
        <v>0</v>
      </c>
      <c r="AK1918" s="1163">
        <v>367</v>
      </c>
      <c r="AL1918" s="1164"/>
      <c r="AM1918" s="1165"/>
      <c r="AN1918" s="1166"/>
      <c r="AO1918" s="587">
        <f t="shared" si="321"/>
        <v>0</v>
      </c>
      <c r="AQ1918" s="1163">
        <v>367</v>
      </c>
      <c r="AR1918" s="1164"/>
      <c r="AS1918" s="1165"/>
      <c r="AT1918" s="1166"/>
      <c r="AU1918" s="587">
        <f t="shared" si="322"/>
        <v>0</v>
      </c>
      <c r="AW1918" s="1163">
        <v>367</v>
      </c>
      <c r="AX1918" s="1164"/>
      <c r="AY1918" s="1165"/>
      <c r="AZ1918" s="1166"/>
      <c r="BA1918" s="587">
        <f t="shared" si="323"/>
        <v>0</v>
      </c>
    </row>
    <row r="1919" spans="1:53" s="17" customFormat="1" ht="16.75" hidden="1" customHeight="1" outlineLevel="2">
      <c r="A1919" s="1163">
        <v>368</v>
      </c>
      <c r="B1919" s="1164"/>
      <c r="C1919" s="1165"/>
      <c r="D1919" s="1166"/>
      <c r="E1919" s="587">
        <f t="shared" si="315"/>
        <v>0</v>
      </c>
      <c r="G1919" s="1163">
        <v>368</v>
      </c>
      <c r="H1919" s="1164"/>
      <c r="I1919" s="1165"/>
      <c r="J1919" s="1166"/>
      <c r="K1919" s="587">
        <f t="shared" si="316"/>
        <v>0</v>
      </c>
      <c r="M1919" s="1163">
        <v>368</v>
      </c>
      <c r="N1919" s="1164"/>
      <c r="O1919" s="1165"/>
      <c r="P1919" s="1166"/>
      <c r="Q1919" s="587">
        <f t="shared" si="317"/>
        <v>0</v>
      </c>
      <c r="S1919" s="1163">
        <v>368</v>
      </c>
      <c r="T1919" s="1164"/>
      <c r="U1919" s="1165"/>
      <c r="V1919" s="1166"/>
      <c r="W1919" s="587">
        <f t="shared" si="318"/>
        <v>0</v>
      </c>
      <c r="Y1919" s="1163">
        <v>368</v>
      </c>
      <c r="Z1919" s="1164"/>
      <c r="AA1919" s="1165"/>
      <c r="AB1919" s="1166"/>
      <c r="AC1919" s="587">
        <f t="shared" si="319"/>
        <v>0</v>
      </c>
      <c r="AE1919" s="1163">
        <v>368</v>
      </c>
      <c r="AF1919" s="1164"/>
      <c r="AG1919" s="1165"/>
      <c r="AH1919" s="1166"/>
      <c r="AI1919" s="587">
        <f t="shared" si="320"/>
        <v>0</v>
      </c>
      <c r="AK1919" s="1163">
        <v>368</v>
      </c>
      <c r="AL1919" s="1164"/>
      <c r="AM1919" s="1165"/>
      <c r="AN1919" s="1166"/>
      <c r="AO1919" s="587">
        <f t="shared" si="321"/>
        <v>0</v>
      </c>
      <c r="AQ1919" s="1163">
        <v>368</v>
      </c>
      <c r="AR1919" s="1164"/>
      <c r="AS1919" s="1165"/>
      <c r="AT1919" s="1166"/>
      <c r="AU1919" s="587">
        <f t="shared" si="322"/>
        <v>0</v>
      </c>
      <c r="AW1919" s="1163">
        <v>368</v>
      </c>
      <c r="AX1919" s="1164"/>
      <c r="AY1919" s="1165"/>
      <c r="AZ1919" s="1166"/>
      <c r="BA1919" s="587">
        <f t="shared" si="323"/>
        <v>0</v>
      </c>
    </row>
    <row r="1920" spans="1:53" s="17" customFormat="1" ht="16.75" hidden="1" customHeight="1" outlineLevel="2">
      <c r="A1920" s="1163">
        <v>369</v>
      </c>
      <c r="B1920" s="1164"/>
      <c r="C1920" s="1165"/>
      <c r="D1920" s="1166"/>
      <c r="E1920" s="587">
        <f t="shared" si="315"/>
        <v>0</v>
      </c>
      <c r="G1920" s="1163">
        <v>369</v>
      </c>
      <c r="H1920" s="1164"/>
      <c r="I1920" s="1165"/>
      <c r="J1920" s="1166"/>
      <c r="K1920" s="587">
        <f t="shared" si="316"/>
        <v>0</v>
      </c>
      <c r="M1920" s="1163">
        <v>369</v>
      </c>
      <c r="N1920" s="1164"/>
      <c r="O1920" s="1165"/>
      <c r="P1920" s="1166"/>
      <c r="Q1920" s="587">
        <f t="shared" si="317"/>
        <v>0</v>
      </c>
      <c r="S1920" s="1163">
        <v>369</v>
      </c>
      <c r="T1920" s="1164"/>
      <c r="U1920" s="1165"/>
      <c r="V1920" s="1166"/>
      <c r="W1920" s="587">
        <f t="shared" si="318"/>
        <v>0</v>
      </c>
      <c r="Y1920" s="1163">
        <v>369</v>
      </c>
      <c r="Z1920" s="1164"/>
      <c r="AA1920" s="1165"/>
      <c r="AB1920" s="1166"/>
      <c r="AC1920" s="587">
        <f t="shared" si="319"/>
        <v>0</v>
      </c>
      <c r="AE1920" s="1163">
        <v>369</v>
      </c>
      <c r="AF1920" s="1164"/>
      <c r="AG1920" s="1165"/>
      <c r="AH1920" s="1166"/>
      <c r="AI1920" s="587">
        <f t="shared" si="320"/>
        <v>0</v>
      </c>
      <c r="AK1920" s="1163">
        <v>369</v>
      </c>
      <c r="AL1920" s="1164"/>
      <c r="AM1920" s="1165"/>
      <c r="AN1920" s="1166"/>
      <c r="AO1920" s="587">
        <f t="shared" si="321"/>
        <v>0</v>
      </c>
      <c r="AQ1920" s="1163">
        <v>369</v>
      </c>
      <c r="AR1920" s="1164"/>
      <c r="AS1920" s="1165"/>
      <c r="AT1920" s="1166"/>
      <c r="AU1920" s="587">
        <f t="shared" si="322"/>
        <v>0</v>
      </c>
      <c r="AW1920" s="1163">
        <v>369</v>
      </c>
      <c r="AX1920" s="1164"/>
      <c r="AY1920" s="1165"/>
      <c r="AZ1920" s="1166"/>
      <c r="BA1920" s="587">
        <f t="shared" si="323"/>
        <v>0</v>
      </c>
    </row>
    <row r="1921" spans="1:53" s="17" customFormat="1" ht="16.75" hidden="1" customHeight="1" outlineLevel="2">
      <c r="A1921" s="1163">
        <v>370</v>
      </c>
      <c r="B1921" s="1164"/>
      <c r="C1921" s="1165"/>
      <c r="D1921" s="1166"/>
      <c r="E1921" s="587">
        <f t="shared" si="315"/>
        <v>0</v>
      </c>
      <c r="G1921" s="1163">
        <v>370</v>
      </c>
      <c r="H1921" s="1164"/>
      <c r="I1921" s="1165"/>
      <c r="J1921" s="1166"/>
      <c r="K1921" s="587">
        <f t="shared" si="316"/>
        <v>0</v>
      </c>
      <c r="M1921" s="1163">
        <v>370</v>
      </c>
      <c r="N1921" s="1164"/>
      <c r="O1921" s="1165"/>
      <c r="P1921" s="1166"/>
      <c r="Q1921" s="587">
        <f t="shared" si="317"/>
        <v>0</v>
      </c>
      <c r="S1921" s="1163">
        <v>370</v>
      </c>
      <c r="T1921" s="1164"/>
      <c r="U1921" s="1165"/>
      <c r="V1921" s="1166"/>
      <c r="W1921" s="587">
        <f t="shared" si="318"/>
        <v>0</v>
      </c>
      <c r="Y1921" s="1163">
        <v>370</v>
      </c>
      <c r="Z1921" s="1164"/>
      <c r="AA1921" s="1165"/>
      <c r="AB1921" s="1166"/>
      <c r="AC1921" s="587">
        <f t="shared" si="319"/>
        <v>0</v>
      </c>
      <c r="AE1921" s="1163">
        <v>370</v>
      </c>
      <c r="AF1921" s="1164"/>
      <c r="AG1921" s="1165"/>
      <c r="AH1921" s="1166"/>
      <c r="AI1921" s="587">
        <f t="shared" si="320"/>
        <v>0</v>
      </c>
      <c r="AK1921" s="1163">
        <v>370</v>
      </c>
      <c r="AL1921" s="1164"/>
      <c r="AM1921" s="1165"/>
      <c r="AN1921" s="1166"/>
      <c r="AO1921" s="587">
        <f t="shared" si="321"/>
        <v>0</v>
      </c>
      <c r="AQ1921" s="1163">
        <v>370</v>
      </c>
      <c r="AR1921" s="1164"/>
      <c r="AS1921" s="1165"/>
      <c r="AT1921" s="1166"/>
      <c r="AU1921" s="587">
        <f t="shared" si="322"/>
        <v>0</v>
      </c>
      <c r="AW1921" s="1163">
        <v>370</v>
      </c>
      <c r="AX1921" s="1164"/>
      <c r="AY1921" s="1165"/>
      <c r="AZ1921" s="1166"/>
      <c r="BA1921" s="587">
        <f t="shared" si="323"/>
        <v>0</v>
      </c>
    </row>
    <row r="1922" spans="1:53" s="17" customFormat="1" ht="16.75" hidden="1" customHeight="1" outlineLevel="2">
      <c r="A1922" s="1163">
        <v>371</v>
      </c>
      <c r="B1922" s="1164"/>
      <c r="C1922" s="1165"/>
      <c r="D1922" s="1166"/>
      <c r="E1922" s="587">
        <f t="shared" si="315"/>
        <v>0</v>
      </c>
      <c r="G1922" s="1163">
        <v>371</v>
      </c>
      <c r="H1922" s="1164"/>
      <c r="I1922" s="1165"/>
      <c r="J1922" s="1166"/>
      <c r="K1922" s="587">
        <f t="shared" si="316"/>
        <v>0</v>
      </c>
      <c r="M1922" s="1163">
        <v>371</v>
      </c>
      <c r="N1922" s="1164"/>
      <c r="O1922" s="1165"/>
      <c r="P1922" s="1166"/>
      <c r="Q1922" s="587">
        <f t="shared" si="317"/>
        <v>0</v>
      </c>
      <c r="S1922" s="1163">
        <v>371</v>
      </c>
      <c r="T1922" s="1164"/>
      <c r="U1922" s="1165"/>
      <c r="V1922" s="1166"/>
      <c r="W1922" s="587">
        <f t="shared" si="318"/>
        <v>0</v>
      </c>
      <c r="Y1922" s="1163">
        <v>371</v>
      </c>
      <c r="Z1922" s="1164"/>
      <c r="AA1922" s="1165"/>
      <c r="AB1922" s="1166"/>
      <c r="AC1922" s="587">
        <f t="shared" si="319"/>
        <v>0</v>
      </c>
      <c r="AE1922" s="1163">
        <v>371</v>
      </c>
      <c r="AF1922" s="1164"/>
      <c r="AG1922" s="1165"/>
      <c r="AH1922" s="1166"/>
      <c r="AI1922" s="587">
        <f t="shared" si="320"/>
        <v>0</v>
      </c>
      <c r="AK1922" s="1163">
        <v>371</v>
      </c>
      <c r="AL1922" s="1164"/>
      <c r="AM1922" s="1165"/>
      <c r="AN1922" s="1166"/>
      <c r="AO1922" s="587">
        <f t="shared" si="321"/>
        <v>0</v>
      </c>
      <c r="AQ1922" s="1163">
        <v>371</v>
      </c>
      <c r="AR1922" s="1164"/>
      <c r="AS1922" s="1165"/>
      <c r="AT1922" s="1166"/>
      <c r="AU1922" s="587">
        <f t="shared" si="322"/>
        <v>0</v>
      </c>
      <c r="AW1922" s="1163">
        <v>371</v>
      </c>
      <c r="AX1922" s="1164"/>
      <c r="AY1922" s="1165"/>
      <c r="AZ1922" s="1166"/>
      <c r="BA1922" s="587">
        <f t="shared" si="323"/>
        <v>0</v>
      </c>
    </row>
    <row r="1923" spans="1:53" s="17" customFormat="1" ht="16.75" hidden="1" customHeight="1" outlineLevel="2">
      <c r="A1923" s="1163">
        <v>372</v>
      </c>
      <c r="B1923" s="1164"/>
      <c r="C1923" s="1165"/>
      <c r="D1923" s="1166"/>
      <c r="E1923" s="587">
        <f t="shared" si="315"/>
        <v>0</v>
      </c>
      <c r="G1923" s="1163">
        <v>372</v>
      </c>
      <c r="H1923" s="1164"/>
      <c r="I1923" s="1165"/>
      <c r="J1923" s="1166"/>
      <c r="K1923" s="587">
        <f t="shared" si="316"/>
        <v>0</v>
      </c>
      <c r="M1923" s="1163">
        <v>372</v>
      </c>
      <c r="N1923" s="1164"/>
      <c r="O1923" s="1165"/>
      <c r="P1923" s="1166"/>
      <c r="Q1923" s="587">
        <f t="shared" si="317"/>
        <v>0</v>
      </c>
      <c r="S1923" s="1163">
        <v>372</v>
      </c>
      <c r="T1923" s="1164"/>
      <c r="U1923" s="1165"/>
      <c r="V1923" s="1166"/>
      <c r="W1923" s="587">
        <f t="shared" si="318"/>
        <v>0</v>
      </c>
      <c r="Y1923" s="1163">
        <v>372</v>
      </c>
      <c r="Z1923" s="1164"/>
      <c r="AA1923" s="1165"/>
      <c r="AB1923" s="1166"/>
      <c r="AC1923" s="587">
        <f t="shared" si="319"/>
        <v>0</v>
      </c>
      <c r="AE1923" s="1163">
        <v>372</v>
      </c>
      <c r="AF1923" s="1164"/>
      <c r="AG1923" s="1165"/>
      <c r="AH1923" s="1166"/>
      <c r="AI1923" s="587">
        <f t="shared" si="320"/>
        <v>0</v>
      </c>
      <c r="AK1923" s="1163">
        <v>372</v>
      </c>
      <c r="AL1923" s="1164"/>
      <c r="AM1923" s="1165"/>
      <c r="AN1923" s="1166"/>
      <c r="AO1923" s="587">
        <f t="shared" si="321"/>
        <v>0</v>
      </c>
      <c r="AQ1923" s="1163">
        <v>372</v>
      </c>
      <c r="AR1923" s="1164"/>
      <c r="AS1923" s="1165"/>
      <c r="AT1923" s="1166"/>
      <c r="AU1923" s="587">
        <f t="shared" si="322"/>
        <v>0</v>
      </c>
      <c r="AW1923" s="1163">
        <v>372</v>
      </c>
      <c r="AX1923" s="1164"/>
      <c r="AY1923" s="1165"/>
      <c r="AZ1923" s="1166"/>
      <c r="BA1923" s="587">
        <f t="shared" si="323"/>
        <v>0</v>
      </c>
    </row>
    <row r="1924" spans="1:53" s="17" customFormat="1" ht="16.75" hidden="1" customHeight="1" outlineLevel="2">
      <c r="A1924" s="1163">
        <v>373</v>
      </c>
      <c r="B1924" s="1164"/>
      <c r="C1924" s="1165"/>
      <c r="D1924" s="1166"/>
      <c r="E1924" s="587">
        <f t="shared" si="315"/>
        <v>0</v>
      </c>
      <c r="G1924" s="1163">
        <v>373</v>
      </c>
      <c r="H1924" s="1164"/>
      <c r="I1924" s="1165"/>
      <c r="J1924" s="1166"/>
      <c r="K1924" s="587">
        <f t="shared" si="316"/>
        <v>0</v>
      </c>
      <c r="M1924" s="1163">
        <v>373</v>
      </c>
      <c r="N1924" s="1164"/>
      <c r="O1924" s="1165"/>
      <c r="P1924" s="1166"/>
      <c r="Q1924" s="587">
        <f t="shared" si="317"/>
        <v>0</v>
      </c>
      <c r="S1924" s="1163">
        <v>373</v>
      </c>
      <c r="T1924" s="1164"/>
      <c r="U1924" s="1165"/>
      <c r="V1924" s="1166"/>
      <c r="W1924" s="587">
        <f t="shared" si="318"/>
        <v>0</v>
      </c>
      <c r="Y1924" s="1163">
        <v>373</v>
      </c>
      <c r="Z1924" s="1164"/>
      <c r="AA1924" s="1165"/>
      <c r="AB1924" s="1166"/>
      <c r="AC1924" s="587">
        <f t="shared" si="319"/>
        <v>0</v>
      </c>
      <c r="AE1924" s="1163">
        <v>373</v>
      </c>
      <c r="AF1924" s="1164"/>
      <c r="AG1924" s="1165"/>
      <c r="AH1924" s="1166"/>
      <c r="AI1924" s="587">
        <f t="shared" si="320"/>
        <v>0</v>
      </c>
      <c r="AK1924" s="1163">
        <v>373</v>
      </c>
      <c r="AL1924" s="1164"/>
      <c r="AM1924" s="1165"/>
      <c r="AN1924" s="1166"/>
      <c r="AO1924" s="587">
        <f t="shared" si="321"/>
        <v>0</v>
      </c>
      <c r="AQ1924" s="1163">
        <v>373</v>
      </c>
      <c r="AR1924" s="1164"/>
      <c r="AS1924" s="1165"/>
      <c r="AT1924" s="1166"/>
      <c r="AU1924" s="587">
        <f t="shared" si="322"/>
        <v>0</v>
      </c>
      <c r="AW1924" s="1163">
        <v>373</v>
      </c>
      <c r="AX1924" s="1164"/>
      <c r="AY1924" s="1165"/>
      <c r="AZ1924" s="1166"/>
      <c r="BA1924" s="587">
        <f t="shared" si="323"/>
        <v>0</v>
      </c>
    </row>
    <row r="1925" spans="1:53" s="17" customFormat="1" ht="16.75" hidden="1" customHeight="1" outlineLevel="2">
      <c r="A1925" s="1163">
        <v>374</v>
      </c>
      <c r="B1925" s="1164"/>
      <c r="C1925" s="1165"/>
      <c r="D1925" s="1166"/>
      <c r="E1925" s="587">
        <f t="shared" si="315"/>
        <v>0</v>
      </c>
      <c r="G1925" s="1163">
        <v>374</v>
      </c>
      <c r="H1925" s="1164"/>
      <c r="I1925" s="1165"/>
      <c r="J1925" s="1166"/>
      <c r="K1925" s="587">
        <f t="shared" si="316"/>
        <v>0</v>
      </c>
      <c r="M1925" s="1163">
        <v>374</v>
      </c>
      <c r="N1925" s="1164"/>
      <c r="O1925" s="1165"/>
      <c r="P1925" s="1166"/>
      <c r="Q1925" s="587">
        <f t="shared" si="317"/>
        <v>0</v>
      </c>
      <c r="S1925" s="1163">
        <v>374</v>
      </c>
      <c r="T1925" s="1164"/>
      <c r="U1925" s="1165"/>
      <c r="V1925" s="1166"/>
      <c r="W1925" s="587">
        <f t="shared" si="318"/>
        <v>0</v>
      </c>
      <c r="Y1925" s="1163">
        <v>374</v>
      </c>
      <c r="Z1925" s="1164"/>
      <c r="AA1925" s="1165"/>
      <c r="AB1925" s="1166"/>
      <c r="AC1925" s="587">
        <f t="shared" si="319"/>
        <v>0</v>
      </c>
      <c r="AE1925" s="1163">
        <v>374</v>
      </c>
      <c r="AF1925" s="1164"/>
      <c r="AG1925" s="1165"/>
      <c r="AH1925" s="1166"/>
      <c r="AI1925" s="587">
        <f t="shared" si="320"/>
        <v>0</v>
      </c>
      <c r="AK1925" s="1163">
        <v>374</v>
      </c>
      <c r="AL1925" s="1164"/>
      <c r="AM1925" s="1165"/>
      <c r="AN1925" s="1166"/>
      <c r="AO1925" s="587">
        <f t="shared" si="321"/>
        <v>0</v>
      </c>
      <c r="AQ1925" s="1163">
        <v>374</v>
      </c>
      <c r="AR1925" s="1164"/>
      <c r="AS1925" s="1165"/>
      <c r="AT1925" s="1166"/>
      <c r="AU1925" s="587">
        <f t="shared" si="322"/>
        <v>0</v>
      </c>
      <c r="AW1925" s="1163">
        <v>374</v>
      </c>
      <c r="AX1925" s="1164"/>
      <c r="AY1925" s="1165"/>
      <c r="AZ1925" s="1166"/>
      <c r="BA1925" s="587">
        <f t="shared" si="323"/>
        <v>0</v>
      </c>
    </row>
    <row r="1926" spans="1:53" s="17" customFormat="1" ht="16.75" hidden="1" customHeight="1" outlineLevel="2">
      <c r="A1926" s="1163">
        <v>375</v>
      </c>
      <c r="B1926" s="1164"/>
      <c r="C1926" s="1165"/>
      <c r="D1926" s="1166"/>
      <c r="E1926" s="587">
        <f t="shared" si="315"/>
        <v>0</v>
      </c>
      <c r="G1926" s="1163">
        <v>375</v>
      </c>
      <c r="H1926" s="1164"/>
      <c r="I1926" s="1165"/>
      <c r="J1926" s="1166"/>
      <c r="K1926" s="587">
        <f t="shared" si="316"/>
        <v>0</v>
      </c>
      <c r="M1926" s="1163">
        <v>375</v>
      </c>
      <c r="N1926" s="1164"/>
      <c r="O1926" s="1165"/>
      <c r="P1926" s="1166"/>
      <c r="Q1926" s="587">
        <f t="shared" si="317"/>
        <v>0</v>
      </c>
      <c r="S1926" s="1163">
        <v>375</v>
      </c>
      <c r="T1926" s="1164"/>
      <c r="U1926" s="1165"/>
      <c r="V1926" s="1166"/>
      <c r="W1926" s="587">
        <f t="shared" si="318"/>
        <v>0</v>
      </c>
      <c r="Y1926" s="1163">
        <v>375</v>
      </c>
      <c r="Z1926" s="1164"/>
      <c r="AA1926" s="1165"/>
      <c r="AB1926" s="1166"/>
      <c r="AC1926" s="587">
        <f t="shared" si="319"/>
        <v>0</v>
      </c>
      <c r="AE1926" s="1163">
        <v>375</v>
      </c>
      <c r="AF1926" s="1164"/>
      <c r="AG1926" s="1165"/>
      <c r="AH1926" s="1166"/>
      <c r="AI1926" s="587">
        <f t="shared" si="320"/>
        <v>0</v>
      </c>
      <c r="AK1926" s="1163">
        <v>375</v>
      </c>
      <c r="AL1926" s="1164"/>
      <c r="AM1926" s="1165"/>
      <c r="AN1926" s="1166"/>
      <c r="AO1926" s="587">
        <f t="shared" si="321"/>
        <v>0</v>
      </c>
      <c r="AQ1926" s="1163">
        <v>375</v>
      </c>
      <c r="AR1926" s="1164"/>
      <c r="AS1926" s="1165"/>
      <c r="AT1926" s="1166"/>
      <c r="AU1926" s="587">
        <f t="shared" si="322"/>
        <v>0</v>
      </c>
      <c r="AW1926" s="1163">
        <v>375</v>
      </c>
      <c r="AX1926" s="1164"/>
      <c r="AY1926" s="1165"/>
      <c r="AZ1926" s="1166"/>
      <c r="BA1926" s="587">
        <f t="shared" si="323"/>
        <v>0</v>
      </c>
    </row>
    <row r="1927" spans="1:53" s="17" customFormat="1" ht="16.75" hidden="1" customHeight="1" outlineLevel="2">
      <c r="A1927" s="1163">
        <v>376</v>
      </c>
      <c r="B1927" s="1164"/>
      <c r="C1927" s="1165"/>
      <c r="D1927" s="1166"/>
      <c r="E1927" s="587">
        <f t="shared" si="315"/>
        <v>0</v>
      </c>
      <c r="G1927" s="1163">
        <v>376</v>
      </c>
      <c r="H1927" s="1164"/>
      <c r="I1927" s="1165"/>
      <c r="J1927" s="1166"/>
      <c r="K1927" s="587">
        <f t="shared" si="316"/>
        <v>0</v>
      </c>
      <c r="M1927" s="1163">
        <v>376</v>
      </c>
      <c r="N1927" s="1164"/>
      <c r="O1927" s="1165"/>
      <c r="P1927" s="1166"/>
      <c r="Q1927" s="587">
        <f t="shared" si="317"/>
        <v>0</v>
      </c>
      <c r="S1927" s="1163">
        <v>376</v>
      </c>
      <c r="T1927" s="1164"/>
      <c r="U1927" s="1165"/>
      <c r="V1927" s="1166"/>
      <c r="W1927" s="587">
        <f t="shared" si="318"/>
        <v>0</v>
      </c>
      <c r="Y1927" s="1163">
        <v>376</v>
      </c>
      <c r="Z1927" s="1164"/>
      <c r="AA1927" s="1165"/>
      <c r="AB1927" s="1166"/>
      <c r="AC1927" s="587">
        <f t="shared" si="319"/>
        <v>0</v>
      </c>
      <c r="AE1927" s="1163">
        <v>376</v>
      </c>
      <c r="AF1927" s="1164"/>
      <c r="AG1927" s="1165"/>
      <c r="AH1927" s="1166"/>
      <c r="AI1927" s="587">
        <f t="shared" si="320"/>
        <v>0</v>
      </c>
      <c r="AK1927" s="1163">
        <v>376</v>
      </c>
      <c r="AL1927" s="1164"/>
      <c r="AM1927" s="1165"/>
      <c r="AN1927" s="1166"/>
      <c r="AO1927" s="587">
        <f t="shared" si="321"/>
        <v>0</v>
      </c>
      <c r="AQ1927" s="1163">
        <v>376</v>
      </c>
      <c r="AR1927" s="1164"/>
      <c r="AS1927" s="1165"/>
      <c r="AT1927" s="1166"/>
      <c r="AU1927" s="587">
        <f t="shared" si="322"/>
        <v>0</v>
      </c>
      <c r="AW1927" s="1163">
        <v>376</v>
      </c>
      <c r="AX1927" s="1164"/>
      <c r="AY1927" s="1165"/>
      <c r="AZ1927" s="1166"/>
      <c r="BA1927" s="587">
        <f t="shared" si="323"/>
        <v>0</v>
      </c>
    </row>
    <row r="1928" spans="1:53" s="17" customFormat="1" ht="16.75" hidden="1" customHeight="1" outlineLevel="2">
      <c r="A1928" s="1163">
        <v>377</v>
      </c>
      <c r="B1928" s="1164"/>
      <c r="C1928" s="1165"/>
      <c r="D1928" s="1166"/>
      <c r="E1928" s="587">
        <f t="shared" si="315"/>
        <v>0</v>
      </c>
      <c r="G1928" s="1163">
        <v>377</v>
      </c>
      <c r="H1928" s="1164"/>
      <c r="I1928" s="1165"/>
      <c r="J1928" s="1166"/>
      <c r="K1928" s="587">
        <f t="shared" si="316"/>
        <v>0</v>
      </c>
      <c r="M1928" s="1163">
        <v>377</v>
      </c>
      <c r="N1928" s="1164"/>
      <c r="O1928" s="1165"/>
      <c r="P1928" s="1166"/>
      <c r="Q1928" s="587">
        <f t="shared" si="317"/>
        <v>0</v>
      </c>
      <c r="S1928" s="1163">
        <v>377</v>
      </c>
      <c r="T1928" s="1164"/>
      <c r="U1928" s="1165"/>
      <c r="V1928" s="1166"/>
      <c r="W1928" s="587">
        <f t="shared" si="318"/>
        <v>0</v>
      </c>
      <c r="Y1928" s="1163">
        <v>377</v>
      </c>
      <c r="Z1928" s="1164"/>
      <c r="AA1928" s="1165"/>
      <c r="AB1928" s="1166"/>
      <c r="AC1928" s="587">
        <f t="shared" si="319"/>
        <v>0</v>
      </c>
      <c r="AE1928" s="1163">
        <v>377</v>
      </c>
      <c r="AF1928" s="1164"/>
      <c r="AG1928" s="1165"/>
      <c r="AH1928" s="1166"/>
      <c r="AI1928" s="587">
        <f t="shared" si="320"/>
        <v>0</v>
      </c>
      <c r="AK1928" s="1163">
        <v>377</v>
      </c>
      <c r="AL1928" s="1164"/>
      <c r="AM1928" s="1165"/>
      <c r="AN1928" s="1166"/>
      <c r="AO1928" s="587">
        <f t="shared" si="321"/>
        <v>0</v>
      </c>
      <c r="AQ1928" s="1163">
        <v>377</v>
      </c>
      <c r="AR1928" s="1164"/>
      <c r="AS1928" s="1165"/>
      <c r="AT1928" s="1166"/>
      <c r="AU1928" s="587">
        <f t="shared" si="322"/>
        <v>0</v>
      </c>
      <c r="AW1928" s="1163">
        <v>377</v>
      </c>
      <c r="AX1928" s="1164"/>
      <c r="AY1928" s="1165"/>
      <c r="AZ1928" s="1166"/>
      <c r="BA1928" s="587">
        <f t="shared" si="323"/>
        <v>0</v>
      </c>
    </row>
    <row r="1929" spans="1:53" s="17" customFormat="1" ht="16.75" hidden="1" customHeight="1" outlineLevel="2">
      <c r="A1929" s="1163">
        <v>378</v>
      </c>
      <c r="B1929" s="1164"/>
      <c r="C1929" s="1165"/>
      <c r="D1929" s="1166"/>
      <c r="E1929" s="587">
        <f t="shared" si="315"/>
        <v>0</v>
      </c>
      <c r="G1929" s="1163">
        <v>378</v>
      </c>
      <c r="H1929" s="1164"/>
      <c r="I1929" s="1165"/>
      <c r="J1929" s="1166"/>
      <c r="K1929" s="587">
        <f t="shared" si="316"/>
        <v>0</v>
      </c>
      <c r="M1929" s="1163">
        <v>378</v>
      </c>
      <c r="N1929" s="1164"/>
      <c r="O1929" s="1165"/>
      <c r="P1929" s="1166"/>
      <c r="Q1929" s="587">
        <f t="shared" si="317"/>
        <v>0</v>
      </c>
      <c r="S1929" s="1163">
        <v>378</v>
      </c>
      <c r="T1929" s="1164"/>
      <c r="U1929" s="1165"/>
      <c r="V1929" s="1166"/>
      <c r="W1929" s="587">
        <f t="shared" si="318"/>
        <v>0</v>
      </c>
      <c r="Y1929" s="1163">
        <v>378</v>
      </c>
      <c r="Z1929" s="1164"/>
      <c r="AA1929" s="1165"/>
      <c r="AB1929" s="1166"/>
      <c r="AC1929" s="587">
        <f t="shared" si="319"/>
        <v>0</v>
      </c>
      <c r="AE1929" s="1163">
        <v>378</v>
      </c>
      <c r="AF1929" s="1164"/>
      <c r="AG1929" s="1165"/>
      <c r="AH1929" s="1166"/>
      <c r="AI1929" s="587">
        <f t="shared" si="320"/>
        <v>0</v>
      </c>
      <c r="AK1929" s="1163">
        <v>378</v>
      </c>
      <c r="AL1929" s="1164"/>
      <c r="AM1929" s="1165"/>
      <c r="AN1929" s="1166"/>
      <c r="AO1929" s="587">
        <f t="shared" si="321"/>
        <v>0</v>
      </c>
      <c r="AQ1929" s="1163">
        <v>378</v>
      </c>
      <c r="AR1929" s="1164"/>
      <c r="AS1929" s="1165"/>
      <c r="AT1929" s="1166"/>
      <c r="AU1929" s="587">
        <f t="shared" si="322"/>
        <v>0</v>
      </c>
      <c r="AW1929" s="1163">
        <v>378</v>
      </c>
      <c r="AX1929" s="1164"/>
      <c r="AY1929" s="1165"/>
      <c r="AZ1929" s="1166"/>
      <c r="BA1929" s="587">
        <f t="shared" si="323"/>
        <v>0</v>
      </c>
    </row>
    <row r="1930" spans="1:53" s="17" customFormat="1" ht="16.75" hidden="1" customHeight="1" outlineLevel="2">
      <c r="A1930" s="1163">
        <v>379</v>
      </c>
      <c r="B1930" s="1164"/>
      <c r="C1930" s="1165"/>
      <c r="D1930" s="1166"/>
      <c r="E1930" s="587">
        <f t="shared" si="315"/>
        <v>0</v>
      </c>
      <c r="G1930" s="1163">
        <v>379</v>
      </c>
      <c r="H1930" s="1164"/>
      <c r="I1930" s="1165"/>
      <c r="J1930" s="1166"/>
      <c r="K1930" s="587">
        <f t="shared" si="316"/>
        <v>0</v>
      </c>
      <c r="M1930" s="1163">
        <v>379</v>
      </c>
      <c r="N1930" s="1164"/>
      <c r="O1930" s="1165"/>
      <c r="P1930" s="1166"/>
      <c r="Q1930" s="587">
        <f t="shared" si="317"/>
        <v>0</v>
      </c>
      <c r="S1930" s="1163">
        <v>379</v>
      </c>
      <c r="T1930" s="1164"/>
      <c r="U1930" s="1165"/>
      <c r="V1930" s="1166"/>
      <c r="W1930" s="587">
        <f t="shared" si="318"/>
        <v>0</v>
      </c>
      <c r="Y1930" s="1163">
        <v>379</v>
      </c>
      <c r="Z1930" s="1164"/>
      <c r="AA1930" s="1165"/>
      <c r="AB1930" s="1166"/>
      <c r="AC1930" s="587">
        <f t="shared" si="319"/>
        <v>0</v>
      </c>
      <c r="AE1930" s="1163">
        <v>379</v>
      </c>
      <c r="AF1930" s="1164"/>
      <c r="AG1930" s="1165"/>
      <c r="AH1930" s="1166"/>
      <c r="AI1930" s="587">
        <f t="shared" si="320"/>
        <v>0</v>
      </c>
      <c r="AK1930" s="1163">
        <v>379</v>
      </c>
      <c r="AL1930" s="1164"/>
      <c r="AM1930" s="1165"/>
      <c r="AN1930" s="1166"/>
      <c r="AO1930" s="587">
        <f t="shared" si="321"/>
        <v>0</v>
      </c>
      <c r="AQ1930" s="1163">
        <v>379</v>
      </c>
      <c r="AR1930" s="1164"/>
      <c r="AS1930" s="1165"/>
      <c r="AT1930" s="1166"/>
      <c r="AU1930" s="587">
        <f t="shared" si="322"/>
        <v>0</v>
      </c>
      <c r="AW1930" s="1163">
        <v>379</v>
      </c>
      <c r="AX1930" s="1164"/>
      <c r="AY1930" s="1165"/>
      <c r="AZ1930" s="1166"/>
      <c r="BA1930" s="587">
        <f t="shared" si="323"/>
        <v>0</v>
      </c>
    </row>
    <row r="1931" spans="1:53" s="17" customFormat="1" ht="16.75" hidden="1" customHeight="1" outlineLevel="2">
      <c r="A1931" s="1163">
        <v>380</v>
      </c>
      <c r="B1931" s="1164"/>
      <c r="C1931" s="1165"/>
      <c r="D1931" s="1166"/>
      <c r="E1931" s="587">
        <f t="shared" si="315"/>
        <v>0</v>
      </c>
      <c r="G1931" s="1163">
        <v>380</v>
      </c>
      <c r="H1931" s="1164"/>
      <c r="I1931" s="1165"/>
      <c r="J1931" s="1166"/>
      <c r="K1931" s="587">
        <f t="shared" si="316"/>
        <v>0</v>
      </c>
      <c r="M1931" s="1163">
        <v>380</v>
      </c>
      <c r="N1931" s="1164"/>
      <c r="O1931" s="1165"/>
      <c r="P1931" s="1166"/>
      <c r="Q1931" s="587">
        <f t="shared" si="317"/>
        <v>0</v>
      </c>
      <c r="S1931" s="1163">
        <v>380</v>
      </c>
      <c r="T1931" s="1164"/>
      <c r="U1931" s="1165"/>
      <c r="V1931" s="1166"/>
      <c r="W1931" s="587">
        <f t="shared" si="318"/>
        <v>0</v>
      </c>
      <c r="Y1931" s="1163">
        <v>380</v>
      </c>
      <c r="Z1931" s="1164"/>
      <c r="AA1931" s="1165"/>
      <c r="AB1931" s="1166"/>
      <c r="AC1931" s="587">
        <f t="shared" si="319"/>
        <v>0</v>
      </c>
      <c r="AE1931" s="1163">
        <v>380</v>
      </c>
      <c r="AF1931" s="1164"/>
      <c r="AG1931" s="1165"/>
      <c r="AH1931" s="1166"/>
      <c r="AI1931" s="587">
        <f t="shared" si="320"/>
        <v>0</v>
      </c>
      <c r="AK1931" s="1163">
        <v>380</v>
      </c>
      <c r="AL1931" s="1164"/>
      <c r="AM1931" s="1165"/>
      <c r="AN1931" s="1166"/>
      <c r="AO1931" s="587">
        <f t="shared" si="321"/>
        <v>0</v>
      </c>
      <c r="AQ1931" s="1163">
        <v>380</v>
      </c>
      <c r="AR1931" s="1164"/>
      <c r="AS1931" s="1165"/>
      <c r="AT1931" s="1166"/>
      <c r="AU1931" s="587">
        <f t="shared" si="322"/>
        <v>0</v>
      </c>
      <c r="AW1931" s="1163">
        <v>380</v>
      </c>
      <c r="AX1931" s="1164"/>
      <c r="AY1931" s="1165"/>
      <c r="AZ1931" s="1166"/>
      <c r="BA1931" s="587">
        <f t="shared" si="323"/>
        <v>0</v>
      </c>
    </row>
    <row r="1932" spans="1:53" s="17" customFormat="1" ht="16.75" hidden="1" customHeight="1" outlineLevel="2">
      <c r="A1932" s="1163">
        <v>381</v>
      </c>
      <c r="B1932" s="1164"/>
      <c r="C1932" s="1165"/>
      <c r="D1932" s="1166"/>
      <c r="E1932" s="587">
        <f t="shared" si="315"/>
        <v>0</v>
      </c>
      <c r="G1932" s="1163">
        <v>381</v>
      </c>
      <c r="H1932" s="1164"/>
      <c r="I1932" s="1165"/>
      <c r="J1932" s="1166"/>
      <c r="K1932" s="587">
        <f t="shared" si="316"/>
        <v>0</v>
      </c>
      <c r="M1932" s="1163">
        <v>381</v>
      </c>
      <c r="N1932" s="1164"/>
      <c r="O1932" s="1165"/>
      <c r="P1932" s="1166"/>
      <c r="Q1932" s="587">
        <f t="shared" si="317"/>
        <v>0</v>
      </c>
      <c r="S1932" s="1163">
        <v>381</v>
      </c>
      <c r="T1932" s="1164"/>
      <c r="U1932" s="1165"/>
      <c r="V1932" s="1166"/>
      <c r="W1932" s="587">
        <f t="shared" si="318"/>
        <v>0</v>
      </c>
      <c r="Y1932" s="1163">
        <v>381</v>
      </c>
      <c r="Z1932" s="1164"/>
      <c r="AA1932" s="1165"/>
      <c r="AB1932" s="1166"/>
      <c r="AC1932" s="587">
        <f t="shared" si="319"/>
        <v>0</v>
      </c>
      <c r="AE1932" s="1163">
        <v>381</v>
      </c>
      <c r="AF1932" s="1164"/>
      <c r="AG1932" s="1165"/>
      <c r="AH1932" s="1166"/>
      <c r="AI1932" s="587">
        <f t="shared" si="320"/>
        <v>0</v>
      </c>
      <c r="AK1932" s="1163">
        <v>381</v>
      </c>
      <c r="AL1932" s="1164"/>
      <c r="AM1932" s="1165"/>
      <c r="AN1932" s="1166"/>
      <c r="AO1932" s="587">
        <f t="shared" si="321"/>
        <v>0</v>
      </c>
      <c r="AQ1932" s="1163">
        <v>381</v>
      </c>
      <c r="AR1932" s="1164"/>
      <c r="AS1932" s="1165"/>
      <c r="AT1932" s="1166"/>
      <c r="AU1932" s="587">
        <f t="shared" si="322"/>
        <v>0</v>
      </c>
      <c r="AW1932" s="1163">
        <v>381</v>
      </c>
      <c r="AX1932" s="1164"/>
      <c r="AY1932" s="1165"/>
      <c r="AZ1932" s="1166"/>
      <c r="BA1932" s="587">
        <f t="shared" si="323"/>
        <v>0</v>
      </c>
    </row>
    <row r="1933" spans="1:53" s="17" customFormat="1" ht="16.75" hidden="1" customHeight="1" outlineLevel="2">
      <c r="A1933" s="1163">
        <v>382</v>
      </c>
      <c r="B1933" s="1164"/>
      <c r="C1933" s="1165"/>
      <c r="D1933" s="1166"/>
      <c r="E1933" s="587">
        <f t="shared" si="315"/>
        <v>0</v>
      </c>
      <c r="G1933" s="1163">
        <v>382</v>
      </c>
      <c r="H1933" s="1164"/>
      <c r="I1933" s="1165"/>
      <c r="J1933" s="1166"/>
      <c r="K1933" s="587">
        <f t="shared" si="316"/>
        <v>0</v>
      </c>
      <c r="M1933" s="1163">
        <v>382</v>
      </c>
      <c r="N1933" s="1164"/>
      <c r="O1933" s="1165"/>
      <c r="P1933" s="1166"/>
      <c r="Q1933" s="587">
        <f t="shared" si="317"/>
        <v>0</v>
      </c>
      <c r="S1933" s="1163">
        <v>382</v>
      </c>
      <c r="T1933" s="1164"/>
      <c r="U1933" s="1165"/>
      <c r="V1933" s="1166"/>
      <c r="W1933" s="587">
        <f t="shared" si="318"/>
        <v>0</v>
      </c>
      <c r="Y1933" s="1163">
        <v>382</v>
      </c>
      <c r="Z1933" s="1164"/>
      <c r="AA1933" s="1165"/>
      <c r="AB1933" s="1166"/>
      <c r="AC1933" s="587">
        <f t="shared" si="319"/>
        <v>0</v>
      </c>
      <c r="AE1933" s="1163">
        <v>382</v>
      </c>
      <c r="AF1933" s="1164"/>
      <c r="AG1933" s="1165"/>
      <c r="AH1933" s="1166"/>
      <c r="AI1933" s="587">
        <f t="shared" si="320"/>
        <v>0</v>
      </c>
      <c r="AK1933" s="1163">
        <v>382</v>
      </c>
      <c r="AL1933" s="1164"/>
      <c r="AM1933" s="1165"/>
      <c r="AN1933" s="1166"/>
      <c r="AO1933" s="587">
        <f t="shared" si="321"/>
        <v>0</v>
      </c>
      <c r="AQ1933" s="1163">
        <v>382</v>
      </c>
      <c r="AR1933" s="1164"/>
      <c r="AS1933" s="1165"/>
      <c r="AT1933" s="1166"/>
      <c r="AU1933" s="587">
        <f t="shared" si="322"/>
        <v>0</v>
      </c>
      <c r="AW1933" s="1163">
        <v>382</v>
      </c>
      <c r="AX1933" s="1164"/>
      <c r="AY1933" s="1165"/>
      <c r="AZ1933" s="1166"/>
      <c r="BA1933" s="587">
        <f t="shared" si="323"/>
        <v>0</v>
      </c>
    </row>
    <row r="1934" spans="1:53" s="17" customFormat="1" ht="16.75" hidden="1" customHeight="1" outlineLevel="2">
      <c r="A1934" s="1163">
        <v>383</v>
      </c>
      <c r="B1934" s="1164"/>
      <c r="C1934" s="1165"/>
      <c r="D1934" s="1166"/>
      <c r="E1934" s="587">
        <f t="shared" si="315"/>
        <v>0</v>
      </c>
      <c r="G1934" s="1163">
        <v>383</v>
      </c>
      <c r="H1934" s="1164"/>
      <c r="I1934" s="1165"/>
      <c r="J1934" s="1166"/>
      <c r="K1934" s="587">
        <f t="shared" si="316"/>
        <v>0</v>
      </c>
      <c r="M1934" s="1163">
        <v>383</v>
      </c>
      <c r="N1934" s="1164"/>
      <c r="O1934" s="1165"/>
      <c r="P1934" s="1166"/>
      <c r="Q1934" s="587">
        <f t="shared" si="317"/>
        <v>0</v>
      </c>
      <c r="S1934" s="1163">
        <v>383</v>
      </c>
      <c r="T1934" s="1164"/>
      <c r="U1934" s="1165"/>
      <c r="V1934" s="1166"/>
      <c r="W1934" s="587">
        <f t="shared" si="318"/>
        <v>0</v>
      </c>
      <c r="Y1934" s="1163">
        <v>383</v>
      </c>
      <c r="Z1934" s="1164"/>
      <c r="AA1934" s="1165"/>
      <c r="AB1934" s="1166"/>
      <c r="AC1934" s="587">
        <f t="shared" si="319"/>
        <v>0</v>
      </c>
      <c r="AE1934" s="1163">
        <v>383</v>
      </c>
      <c r="AF1934" s="1164"/>
      <c r="AG1934" s="1165"/>
      <c r="AH1934" s="1166"/>
      <c r="AI1934" s="587">
        <f t="shared" si="320"/>
        <v>0</v>
      </c>
      <c r="AK1934" s="1163">
        <v>383</v>
      </c>
      <c r="AL1934" s="1164"/>
      <c r="AM1934" s="1165"/>
      <c r="AN1934" s="1166"/>
      <c r="AO1934" s="587">
        <f t="shared" si="321"/>
        <v>0</v>
      </c>
      <c r="AQ1934" s="1163">
        <v>383</v>
      </c>
      <c r="AR1934" s="1164"/>
      <c r="AS1934" s="1165"/>
      <c r="AT1934" s="1166"/>
      <c r="AU1934" s="587">
        <f t="shared" si="322"/>
        <v>0</v>
      </c>
      <c r="AW1934" s="1163">
        <v>383</v>
      </c>
      <c r="AX1934" s="1164"/>
      <c r="AY1934" s="1165"/>
      <c r="AZ1934" s="1166"/>
      <c r="BA1934" s="587">
        <f t="shared" si="323"/>
        <v>0</v>
      </c>
    </row>
    <row r="1935" spans="1:53" s="17" customFormat="1" ht="16.75" hidden="1" customHeight="1" outlineLevel="2">
      <c r="A1935" s="1163">
        <v>384</v>
      </c>
      <c r="B1935" s="1164"/>
      <c r="C1935" s="1165"/>
      <c r="D1935" s="1166"/>
      <c r="E1935" s="587">
        <f t="shared" si="315"/>
        <v>0</v>
      </c>
      <c r="G1935" s="1163">
        <v>384</v>
      </c>
      <c r="H1935" s="1164"/>
      <c r="I1935" s="1165"/>
      <c r="J1935" s="1166"/>
      <c r="K1935" s="587">
        <f t="shared" si="316"/>
        <v>0</v>
      </c>
      <c r="M1935" s="1163">
        <v>384</v>
      </c>
      <c r="N1935" s="1164"/>
      <c r="O1935" s="1165"/>
      <c r="P1935" s="1166"/>
      <c r="Q1935" s="587">
        <f t="shared" si="317"/>
        <v>0</v>
      </c>
      <c r="S1935" s="1163">
        <v>384</v>
      </c>
      <c r="T1935" s="1164"/>
      <c r="U1935" s="1165"/>
      <c r="V1935" s="1166"/>
      <c r="W1935" s="587">
        <f t="shared" si="318"/>
        <v>0</v>
      </c>
      <c r="Y1935" s="1163">
        <v>384</v>
      </c>
      <c r="Z1935" s="1164"/>
      <c r="AA1935" s="1165"/>
      <c r="AB1935" s="1166"/>
      <c r="AC1935" s="587">
        <f t="shared" si="319"/>
        <v>0</v>
      </c>
      <c r="AE1935" s="1163">
        <v>384</v>
      </c>
      <c r="AF1935" s="1164"/>
      <c r="AG1935" s="1165"/>
      <c r="AH1935" s="1166"/>
      <c r="AI1935" s="587">
        <f t="shared" si="320"/>
        <v>0</v>
      </c>
      <c r="AK1935" s="1163">
        <v>384</v>
      </c>
      <c r="AL1935" s="1164"/>
      <c r="AM1935" s="1165"/>
      <c r="AN1935" s="1166"/>
      <c r="AO1935" s="587">
        <f t="shared" si="321"/>
        <v>0</v>
      </c>
      <c r="AQ1935" s="1163">
        <v>384</v>
      </c>
      <c r="AR1935" s="1164"/>
      <c r="AS1935" s="1165"/>
      <c r="AT1935" s="1166"/>
      <c r="AU1935" s="587">
        <f t="shared" si="322"/>
        <v>0</v>
      </c>
      <c r="AW1935" s="1163">
        <v>384</v>
      </c>
      <c r="AX1935" s="1164"/>
      <c r="AY1935" s="1165"/>
      <c r="AZ1935" s="1166"/>
      <c r="BA1935" s="587">
        <f t="shared" si="323"/>
        <v>0</v>
      </c>
    </row>
    <row r="1936" spans="1:53" s="17" customFormat="1" ht="16.75" hidden="1" customHeight="1" outlineLevel="2">
      <c r="A1936" s="1163">
        <v>385</v>
      </c>
      <c r="B1936" s="1164"/>
      <c r="C1936" s="1165"/>
      <c r="D1936" s="1166"/>
      <c r="E1936" s="587">
        <f t="shared" si="315"/>
        <v>0</v>
      </c>
      <c r="G1936" s="1163">
        <v>385</v>
      </c>
      <c r="H1936" s="1164"/>
      <c r="I1936" s="1165"/>
      <c r="J1936" s="1166"/>
      <c r="K1936" s="587">
        <f t="shared" si="316"/>
        <v>0</v>
      </c>
      <c r="M1936" s="1163">
        <v>385</v>
      </c>
      <c r="N1936" s="1164"/>
      <c r="O1936" s="1165"/>
      <c r="P1936" s="1166"/>
      <c r="Q1936" s="587">
        <f t="shared" si="317"/>
        <v>0</v>
      </c>
      <c r="S1936" s="1163">
        <v>385</v>
      </c>
      <c r="T1936" s="1164"/>
      <c r="U1936" s="1165"/>
      <c r="V1936" s="1166"/>
      <c r="W1936" s="587">
        <f t="shared" si="318"/>
        <v>0</v>
      </c>
      <c r="Y1936" s="1163">
        <v>385</v>
      </c>
      <c r="Z1936" s="1164"/>
      <c r="AA1936" s="1165"/>
      <c r="AB1936" s="1166"/>
      <c r="AC1936" s="587">
        <f t="shared" si="319"/>
        <v>0</v>
      </c>
      <c r="AE1936" s="1163">
        <v>385</v>
      </c>
      <c r="AF1936" s="1164"/>
      <c r="AG1936" s="1165"/>
      <c r="AH1936" s="1166"/>
      <c r="AI1936" s="587">
        <f t="shared" si="320"/>
        <v>0</v>
      </c>
      <c r="AK1936" s="1163">
        <v>385</v>
      </c>
      <c r="AL1936" s="1164"/>
      <c r="AM1936" s="1165"/>
      <c r="AN1936" s="1166"/>
      <c r="AO1936" s="587">
        <f t="shared" si="321"/>
        <v>0</v>
      </c>
      <c r="AQ1936" s="1163">
        <v>385</v>
      </c>
      <c r="AR1936" s="1164"/>
      <c r="AS1936" s="1165"/>
      <c r="AT1936" s="1166"/>
      <c r="AU1936" s="587">
        <f t="shared" si="322"/>
        <v>0</v>
      </c>
      <c r="AW1936" s="1163">
        <v>385</v>
      </c>
      <c r="AX1936" s="1164"/>
      <c r="AY1936" s="1165"/>
      <c r="AZ1936" s="1166"/>
      <c r="BA1936" s="587">
        <f t="shared" si="323"/>
        <v>0</v>
      </c>
    </row>
    <row r="1937" spans="1:53" s="17" customFormat="1" ht="16.75" hidden="1" customHeight="1" outlineLevel="2">
      <c r="A1937" s="1163">
        <v>386</v>
      </c>
      <c r="B1937" s="1164"/>
      <c r="C1937" s="1165"/>
      <c r="D1937" s="1166"/>
      <c r="E1937" s="587">
        <f t="shared" si="315"/>
        <v>0</v>
      </c>
      <c r="G1937" s="1163">
        <v>386</v>
      </c>
      <c r="H1937" s="1164"/>
      <c r="I1937" s="1165"/>
      <c r="J1937" s="1166"/>
      <c r="K1937" s="587">
        <f t="shared" si="316"/>
        <v>0</v>
      </c>
      <c r="M1937" s="1163">
        <v>386</v>
      </c>
      <c r="N1937" s="1164"/>
      <c r="O1937" s="1165"/>
      <c r="P1937" s="1166"/>
      <c r="Q1937" s="587">
        <f t="shared" si="317"/>
        <v>0</v>
      </c>
      <c r="S1937" s="1163">
        <v>386</v>
      </c>
      <c r="T1937" s="1164"/>
      <c r="U1937" s="1165"/>
      <c r="V1937" s="1166"/>
      <c r="W1937" s="587">
        <f t="shared" si="318"/>
        <v>0</v>
      </c>
      <c r="Y1937" s="1163">
        <v>386</v>
      </c>
      <c r="Z1937" s="1164"/>
      <c r="AA1937" s="1165"/>
      <c r="AB1937" s="1166"/>
      <c r="AC1937" s="587">
        <f t="shared" si="319"/>
        <v>0</v>
      </c>
      <c r="AE1937" s="1163">
        <v>386</v>
      </c>
      <c r="AF1937" s="1164"/>
      <c r="AG1937" s="1165"/>
      <c r="AH1937" s="1166"/>
      <c r="AI1937" s="587">
        <f t="shared" si="320"/>
        <v>0</v>
      </c>
      <c r="AK1937" s="1163">
        <v>386</v>
      </c>
      <c r="AL1937" s="1164"/>
      <c r="AM1937" s="1165"/>
      <c r="AN1937" s="1166"/>
      <c r="AO1937" s="587">
        <f t="shared" si="321"/>
        <v>0</v>
      </c>
      <c r="AQ1937" s="1163">
        <v>386</v>
      </c>
      <c r="AR1937" s="1164"/>
      <c r="AS1937" s="1165"/>
      <c r="AT1937" s="1166"/>
      <c r="AU1937" s="587">
        <f t="shared" si="322"/>
        <v>0</v>
      </c>
      <c r="AW1937" s="1163">
        <v>386</v>
      </c>
      <c r="AX1937" s="1164"/>
      <c r="AY1937" s="1165"/>
      <c r="AZ1937" s="1166"/>
      <c r="BA1937" s="587">
        <f t="shared" si="323"/>
        <v>0</v>
      </c>
    </row>
    <row r="1938" spans="1:53" s="17" customFormat="1" ht="16.75" hidden="1" customHeight="1" outlineLevel="2">
      <c r="A1938" s="1163">
        <v>387</v>
      </c>
      <c r="B1938" s="1164"/>
      <c r="C1938" s="1165"/>
      <c r="D1938" s="1166"/>
      <c r="E1938" s="587">
        <f t="shared" si="315"/>
        <v>0</v>
      </c>
      <c r="G1938" s="1163">
        <v>387</v>
      </c>
      <c r="H1938" s="1164"/>
      <c r="I1938" s="1165"/>
      <c r="J1938" s="1166"/>
      <c r="K1938" s="587">
        <f t="shared" si="316"/>
        <v>0</v>
      </c>
      <c r="M1938" s="1163">
        <v>387</v>
      </c>
      <c r="N1938" s="1164"/>
      <c r="O1938" s="1165"/>
      <c r="P1938" s="1166"/>
      <c r="Q1938" s="587">
        <f t="shared" si="317"/>
        <v>0</v>
      </c>
      <c r="S1938" s="1163">
        <v>387</v>
      </c>
      <c r="T1938" s="1164"/>
      <c r="U1938" s="1165"/>
      <c r="V1938" s="1166"/>
      <c r="W1938" s="587">
        <f t="shared" si="318"/>
        <v>0</v>
      </c>
      <c r="Y1938" s="1163">
        <v>387</v>
      </c>
      <c r="Z1938" s="1164"/>
      <c r="AA1938" s="1165"/>
      <c r="AB1938" s="1166"/>
      <c r="AC1938" s="587">
        <f t="shared" si="319"/>
        <v>0</v>
      </c>
      <c r="AE1938" s="1163">
        <v>387</v>
      </c>
      <c r="AF1938" s="1164"/>
      <c r="AG1938" s="1165"/>
      <c r="AH1938" s="1166"/>
      <c r="AI1938" s="587">
        <f t="shared" si="320"/>
        <v>0</v>
      </c>
      <c r="AK1938" s="1163">
        <v>387</v>
      </c>
      <c r="AL1938" s="1164"/>
      <c r="AM1938" s="1165"/>
      <c r="AN1938" s="1166"/>
      <c r="AO1938" s="587">
        <f t="shared" si="321"/>
        <v>0</v>
      </c>
      <c r="AQ1938" s="1163">
        <v>387</v>
      </c>
      <c r="AR1938" s="1164"/>
      <c r="AS1938" s="1165"/>
      <c r="AT1938" s="1166"/>
      <c r="AU1938" s="587">
        <f t="shared" si="322"/>
        <v>0</v>
      </c>
      <c r="AW1938" s="1163">
        <v>387</v>
      </c>
      <c r="AX1938" s="1164"/>
      <c r="AY1938" s="1165"/>
      <c r="AZ1938" s="1166"/>
      <c r="BA1938" s="587">
        <f t="shared" si="323"/>
        <v>0</v>
      </c>
    </row>
    <row r="1939" spans="1:53" s="17" customFormat="1" ht="16.75" hidden="1" customHeight="1" outlineLevel="2">
      <c r="A1939" s="1163">
        <v>388</v>
      </c>
      <c r="B1939" s="1164"/>
      <c r="C1939" s="1165"/>
      <c r="D1939" s="1166"/>
      <c r="E1939" s="587">
        <f t="shared" si="315"/>
        <v>0</v>
      </c>
      <c r="G1939" s="1163">
        <v>388</v>
      </c>
      <c r="H1939" s="1164"/>
      <c r="I1939" s="1165"/>
      <c r="J1939" s="1166"/>
      <c r="K1939" s="587">
        <f t="shared" si="316"/>
        <v>0</v>
      </c>
      <c r="M1939" s="1163">
        <v>388</v>
      </c>
      <c r="N1939" s="1164"/>
      <c r="O1939" s="1165"/>
      <c r="P1939" s="1166"/>
      <c r="Q1939" s="587">
        <f t="shared" si="317"/>
        <v>0</v>
      </c>
      <c r="S1939" s="1163">
        <v>388</v>
      </c>
      <c r="T1939" s="1164"/>
      <c r="U1939" s="1165"/>
      <c r="V1939" s="1166"/>
      <c r="W1939" s="587">
        <f t="shared" si="318"/>
        <v>0</v>
      </c>
      <c r="Y1939" s="1163">
        <v>388</v>
      </c>
      <c r="Z1939" s="1164"/>
      <c r="AA1939" s="1165"/>
      <c r="AB1939" s="1166"/>
      <c r="AC1939" s="587">
        <f t="shared" si="319"/>
        <v>0</v>
      </c>
      <c r="AE1939" s="1163">
        <v>388</v>
      </c>
      <c r="AF1939" s="1164"/>
      <c r="AG1939" s="1165"/>
      <c r="AH1939" s="1166"/>
      <c r="AI1939" s="587">
        <f t="shared" si="320"/>
        <v>0</v>
      </c>
      <c r="AK1939" s="1163">
        <v>388</v>
      </c>
      <c r="AL1939" s="1164"/>
      <c r="AM1939" s="1165"/>
      <c r="AN1939" s="1166"/>
      <c r="AO1939" s="587">
        <f t="shared" si="321"/>
        <v>0</v>
      </c>
      <c r="AQ1939" s="1163">
        <v>388</v>
      </c>
      <c r="AR1939" s="1164"/>
      <c r="AS1939" s="1165"/>
      <c r="AT1939" s="1166"/>
      <c r="AU1939" s="587">
        <f t="shared" si="322"/>
        <v>0</v>
      </c>
      <c r="AW1939" s="1163">
        <v>388</v>
      </c>
      <c r="AX1939" s="1164"/>
      <c r="AY1939" s="1165"/>
      <c r="AZ1939" s="1166"/>
      <c r="BA1939" s="587">
        <f t="shared" si="323"/>
        <v>0</v>
      </c>
    </row>
    <row r="1940" spans="1:53" s="17" customFormat="1" ht="16.75" hidden="1" customHeight="1" outlineLevel="2">
      <c r="A1940" s="1163">
        <v>389</v>
      </c>
      <c r="B1940" s="1164"/>
      <c r="C1940" s="1165"/>
      <c r="D1940" s="1166"/>
      <c r="E1940" s="587">
        <f t="shared" si="315"/>
        <v>0</v>
      </c>
      <c r="G1940" s="1163">
        <v>389</v>
      </c>
      <c r="H1940" s="1164"/>
      <c r="I1940" s="1165"/>
      <c r="J1940" s="1166"/>
      <c r="K1940" s="587">
        <f t="shared" si="316"/>
        <v>0</v>
      </c>
      <c r="M1940" s="1163">
        <v>389</v>
      </c>
      <c r="N1940" s="1164"/>
      <c r="O1940" s="1165"/>
      <c r="P1940" s="1166"/>
      <c r="Q1940" s="587">
        <f t="shared" si="317"/>
        <v>0</v>
      </c>
      <c r="S1940" s="1163">
        <v>389</v>
      </c>
      <c r="T1940" s="1164"/>
      <c r="U1940" s="1165"/>
      <c r="V1940" s="1166"/>
      <c r="W1940" s="587">
        <f t="shared" si="318"/>
        <v>0</v>
      </c>
      <c r="Y1940" s="1163">
        <v>389</v>
      </c>
      <c r="Z1940" s="1164"/>
      <c r="AA1940" s="1165"/>
      <c r="AB1940" s="1166"/>
      <c r="AC1940" s="587">
        <f t="shared" si="319"/>
        <v>0</v>
      </c>
      <c r="AE1940" s="1163">
        <v>389</v>
      </c>
      <c r="AF1940" s="1164"/>
      <c r="AG1940" s="1165"/>
      <c r="AH1940" s="1166"/>
      <c r="AI1940" s="587">
        <f t="shared" si="320"/>
        <v>0</v>
      </c>
      <c r="AK1940" s="1163">
        <v>389</v>
      </c>
      <c r="AL1940" s="1164"/>
      <c r="AM1940" s="1165"/>
      <c r="AN1940" s="1166"/>
      <c r="AO1940" s="587">
        <f t="shared" si="321"/>
        <v>0</v>
      </c>
      <c r="AQ1940" s="1163">
        <v>389</v>
      </c>
      <c r="AR1940" s="1164"/>
      <c r="AS1940" s="1165"/>
      <c r="AT1940" s="1166"/>
      <c r="AU1940" s="587">
        <f t="shared" si="322"/>
        <v>0</v>
      </c>
      <c r="AW1940" s="1163">
        <v>389</v>
      </c>
      <c r="AX1940" s="1164"/>
      <c r="AY1940" s="1165"/>
      <c r="AZ1940" s="1166"/>
      <c r="BA1940" s="587">
        <f t="shared" si="323"/>
        <v>0</v>
      </c>
    </row>
    <row r="1941" spans="1:53" s="17" customFormat="1" ht="16.75" hidden="1" customHeight="1" outlineLevel="2">
      <c r="A1941" s="1163">
        <v>390</v>
      </c>
      <c r="B1941" s="1164"/>
      <c r="C1941" s="1165"/>
      <c r="D1941" s="1166"/>
      <c r="E1941" s="587">
        <f t="shared" si="315"/>
        <v>0</v>
      </c>
      <c r="G1941" s="1163">
        <v>390</v>
      </c>
      <c r="H1941" s="1164"/>
      <c r="I1941" s="1165"/>
      <c r="J1941" s="1166"/>
      <c r="K1941" s="587">
        <f t="shared" si="316"/>
        <v>0</v>
      </c>
      <c r="M1941" s="1163">
        <v>390</v>
      </c>
      <c r="N1941" s="1164"/>
      <c r="O1941" s="1165"/>
      <c r="P1941" s="1166"/>
      <c r="Q1941" s="587">
        <f t="shared" si="317"/>
        <v>0</v>
      </c>
      <c r="S1941" s="1163">
        <v>390</v>
      </c>
      <c r="T1941" s="1164"/>
      <c r="U1941" s="1165"/>
      <c r="V1941" s="1166"/>
      <c r="W1941" s="587">
        <f t="shared" si="318"/>
        <v>0</v>
      </c>
      <c r="Y1941" s="1163">
        <v>390</v>
      </c>
      <c r="Z1941" s="1164"/>
      <c r="AA1941" s="1165"/>
      <c r="AB1941" s="1166"/>
      <c r="AC1941" s="587">
        <f t="shared" si="319"/>
        <v>0</v>
      </c>
      <c r="AE1941" s="1163">
        <v>390</v>
      </c>
      <c r="AF1941" s="1164"/>
      <c r="AG1941" s="1165"/>
      <c r="AH1941" s="1166"/>
      <c r="AI1941" s="587">
        <f t="shared" si="320"/>
        <v>0</v>
      </c>
      <c r="AK1941" s="1163">
        <v>390</v>
      </c>
      <c r="AL1941" s="1164"/>
      <c r="AM1941" s="1165"/>
      <c r="AN1941" s="1166"/>
      <c r="AO1941" s="587">
        <f t="shared" si="321"/>
        <v>0</v>
      </c>
      <c r="AQ1941" s="1163">
        <v>390</v>
      </c>
      <c r="AR1941" s="1164"/>
      <c r="AS1941" s="1165"/>
      <c r="AT1941" s="1166"/>
      <c r="AU1941" s="587">
        <f t="shared" si="322"/>
        <v>0</v>
      </c>
      <c r="AW1941" s="1163">
        <v>390</v>
      </c>
      <c r="AX1941" s="1164"/>
      <c r="AY1941" s="1165"/>
      <c r="AZ1941" s="1166"/>
      <c r="BA1941" s="587">
        <f t="shared" si="323"/>
        <v>0</v>
      </c>
    </row>
    <row r="1942" spans="1:53" s="17" customFormat="1" ht="16.75" hidden="1" customHeight="1" outlineLevel="2">
      <c r="A1942" s="1163">
        <v>391</v>
      </c>
      <c r="B1942" s="1164"/>
      <c r="C1942" s="1165"/>
      <c r="D1942" s="1166"/>
      <c r="E1942" s="587">
        <f t="shared" si="315"/>
        <v>0</v>
      </c>
      <c r="G1942" s="1163">
        <v>391</v>
      </c>
      <c r="H1942" s="1164"/>
      <c r="I1942" s="1165"/>
      <c r="J1942" s="1166"/>
      <c r="K1942" s="587">
        <f t="shared" si="316"/>
        <v>0</v>
      </c>
      <c r="M1942" s="1163">
        <v>391</v>
      </c>
      <c r="N1942" s="1164"/>
      <c r="O1942" s="1165"/>
      <c r="P1942" s="1166"/>
      <c r="Q1942" s="587">
        <f t="shared" si="317"/>
        <v>0</v>
      </c>
      <c r="S1942" s="1163">
        <v>391</v>
      </c>
      <c r="T1942" s="1164"/>
      <c r="U1942" s="1165"/>
      <c r="V1942" s="1166"/>
      <c r="W1942" s="587">
        <f t="shared" si="318"/>
        <v>0</v>
      </c>
      <c r="Y1942" s="1163">
        <v>391</v>
      </c>
      <c r="Z1942" s="1164"/>
      <c r="AA1942" s="1165"/>
      <c r="AB1942" s="1166"/>
      <c r="AC1942" s="587">
        <f t="shared" si="319"/>
        <v>0</v>
      </c>
      <c r="AE1942" s="1163">
        <v>391</v>
      </c>
      <c r="AF1942" s="1164"/>
      <c r="AG1942" s="1165"/>
      <c r="AH1942" s="1166"/>
      <c r="AI1942" s="587">
        <f t="shared" si="320"/>
        <v>0</v>
      </c>
      <c r="AK1942" s="1163">
        <v>391</v>
      </c>
      <c r="AL1942" s="1164"/>
      <c r="AM1942" s="1165"/>
      <c r="AN1942" s="1166"/>
      <c r="AO1942" s="587">
        <f t="shared" si="321"/>
        <v>0</v>
      </c>
      <c r="AQ1942" s="1163">
        <v>391</v>
      </c>
      <c r="AR1942" s="1164"/>
      <c r="AS1942" s="1165"/>
      <c r="AT1942" s="1166"/>
      <c r="AU1942" s="587">
        <f t="shared" si="322"/>
        <v>0</v>
      </c>
      <c r="AW1942" s="1163">
        <v>391</v>
      </c>
      <c r="AX1942" s="1164"/>
      <c r="AY1942" s="1165"/>
      <c r="AZ1942" s="1166"/>
      <c r="BA1942" s="587">
        <f t="shared" si="323"/>
        <v>0</v>
      </c>
    </row>
    <row r="1943" spans="1:53" s="17" customFormat="1" ht="16.75" hidden="1" customHeight="1" outlineLevel="2">
      <c r="A1943" s="1163">
        <v>392</v>
      </c>
      <c r="B1943" s="1164"/>
      <c r="C1943" s="1165"/>
      <c r="D1943" s="1166"/>
      <c r="E1943" s="587">
        <f t="shared" si="315"/>
        <v>0</v>
      </c>
      <c r="G1943" s="1163">
        <v>392</v>
      </c>
      <c r="H1943" s="1164"/>
      <c r="I1943" s="1165"/>
      <c r="J1943" s="1166"/>
      <c r="K1943" s="587">
        <f t="shared" si="316"/>
        <v>0</v>
      </c>
      <c r="M1943" s="1163">
        <v>392</v>
      </c>
      <c r="N1943" s="1164"/>
      <c r="O1943" s="1165"/>
      <c r="P1943" s="1166"/>
      <c r="Q1943" s="587">
        <f t="shared" si="317"/>
        <v>0</v>
      </c>
      <c r="S1943" s="1163">
        <v>392</v>
      </c>
      <c r="T1943" s="1164"/>
      <c r="U1943" s="1165"/>
      <c r="V1943" s="1166"/>
      <c r="W1943" s="587">
        <f t="shared" si="318"/>
        <v>0</v>
      </c>
      <c r="Y1943" s="1163">
        <v>392</v>
      </c>
      <c r="Z1943" s="1164"/>
      <c r="AA1943" s="1165"/>
      <c r="AB1943" s="1166"/>
      <c r="AC1943" s="587">
        <f t="shared" si="319"/>
        <v>0</v>
      </c>
      <c r="AE1943" s="1163">
        <v>392</v>
      </c>
      <c r="AF1943" s="1164"/>
      <c r="AG1943" s="1165"/>
      <c r="AH1943" s="1166"/>
      <c r="AI1943" s="587">
        <f t="shared" si="320"/>
        <v>0</v>
      </c>
      <c r="AK1943" s="1163">
        <v>392</v>
      </c>
      <c r="AL1943" s="1164"/>
      <c r="AM1943" s="1165"/>
      <c r="AN1943" s="1166"/>
      <c r="AO1943" s="587">
        <f t="shared" si="321"/>
        <v>0</v>
      </c>
      <c r="AQ1943" s="1163">
        <v>392</v>
      </c>
      <c r="AR1943" s="1164"/>
      <c r="AS1943" s="1165"/>
      <c r="AT1943" s="1166"/>
      <c r="AU1943" s="587">
        <f t="shared" si="322"/>
        <v>0</v>
      </c>
      <c r="AW1943" s="1163">
        <v>392</v>
      </c>
      <c r="AX1943" s="1164"/>
      <c r="AY1943" s="1165"/>
      <c r="AZ1943" s="1166"/>
      <c r="BA1943" s="587">
        <f t="shared" si="323"/>
        <v>0</v>
      </c>
    </row>
    <row r="1944" spans="1:53" s="17" customFormat="1" ht="16.75" hidden="1" customHeight="1" outlineLevel="2">
      <c r="A1944" s="1163">
        <v>393</v>
      </c>
      <c r="B1944" s="1164"/>
      <c r="C1944" s="1165"/>
      <c r="D1944" s="1166"/>
      <c r="E1944" s="587">
        <f t="shared" si="315"/>
        <v>0</v>
      </c>
      <c r="G1944" s="1163">
        <v>393</v>
      </c>
      <c r="H1944" s="1164"/>
      <c r="I1944" s="1165"/>
      <c r="J1944" s="1166"/>
      <c r="K1944" s="587">
        <f t="shared" si="316"/>
        <v>0</v>
      </c>
      <c r="M1944" s="1163">
        <v>393</v>
      </c>
      <c r="N1944" s="1164"/>
      <c r="O1944" s="1165"/>
      <c r="P1944" s="1166"/>
      <c r="Q1944" s="587">
        <f t="shared" si="317"/>
        <v>0</v>
      </c>
      <c r="S1944" s="1163">
        <v>393</v>
      </c>
      <c r="T1944" s="1164"/>
      <c r="U1944" s="1165"/>
      <c r="V1944" s="1166"/>
      <c r="W1944" s="587">
        <f t="shared" si="318"/>
        <v>0</v>
      </c>
      <c r="Y1944" s="1163">
        <v>393</v>
      </c>
      <c r="Z1944" s="1164"/>
      <c r="AA1944" s="1165"/>
      <c r="AB1944" s="1166"/>
      <c r="AC1944" s="587">
        <f t="shared" si="319"/>
        <v>0</v>
      </c>
      <c r="AE1944" s="1163">
        <v>393</v>
      </c>
      <c r="AF1944" s="1164"/>
      <c r="AG1944" s="1165"/>
      <c r="AH1944" s="1166"/>
      <c r="AI1944" s="587">
        <f t="shared" si="320"/>
        <v>0</v>
      </c>
      <c r="AK1944" s="1163">
        <v>393</v>
      </c>
      <c r="AL1944" s="1164"/>
      <c r="AM1944" s="1165"/>
      <c r="AN1944" s="1166"/>
      <c r="AO1944" s="587">
        <f t="shared" si="321"/>
        <v>0</v>
      </c>
      <c r="AQ1944" s="1163">
        <v>393</v>
      </c>
      <c r="AR1944" s="1164"/>
      <c r="AS1944" s="1165"/>
      <c r="AT1944" s="1166"/>
      <c r="AU1944" s="587">
        <f t="shared" si="322"/>
        <v>0</v>
      </c>
      <c r="AW1944" s="1163">
        <v>393</v>
      </c>
      <c r="AX1944" s="1164"/>
      <c r="AY1944" s="1165"/>
      <c r="AZ1944" s="1166"/>
      <c r="BA1944" s="587">
        <f t="shared" si="323"/>
        <v>0</v>
      </c>
    </row>
    <row r="1945" spans="1:53" s="17" customFormat="1" ht="16.75" hidden="1" customHeight="1" outlineLevel="2">
      <c r="A1945" s="1163">
        <v>394</v>
      </c>
      <c r="B1945" s="1164"/>
      <c r="C1945" s="1165"/>
      <c r="D1945" s="1166"/>
      <c r="E1945" s="587">
        <f t="shared" si="315"/>
        <v>0</v>
      </c>
      <c r="G1945" s="1163">
        <v>394</v>
      </c>
      <c r="H1945" s="1164"/>
      <c r="I1945" s="1165"/>
      <c r="J1945" s="1166"/>
      <c r="K1945" s="587">
        <f t="shared" si="316"/>
        <v>0</v>
      </c>
      <c r="M1945" s="1163">
        <v>394</v>
      </c>
      <c r="N1945" s="1164"/>
      <c r="O1945" s="1165"/>
      <c r="P1945" s="1166"/>
      <c r="Q1945" s="587">
        <f t="shared" si="317"/>
        <v>0</v>
      </c>
      <c r="S1945" s="1163">
        <v>394</v>
      </c>
      <c r="T1945" s="1164"/>
      <c r="U1945" s="1165"/>
      <c r="V1945" s="1166"/>
      <c r="W1945" s="587">
        <f t="shared" si="318"/>
        <v>0</v>
      </c>
      <c r="Y1945" s="1163">
        <v>394</v>
      </c>
      <c r="Z1945" s="1164"/>
      <c r="AA1945" s="1165"/>
      <c r="AB1945" s="1166"/>
      <c r="AC1945" s="587">
        <f t="shared" si="319"/>
        <v>0</v>
      </c>
      <c r="AE1945" s="1163">
        <v>394</v>
      </c>
      <c r="AF1945" s="1164"/>
      <c r="AG1945" s="1165"/>
      <c r="AH1945" s="1166"/>
      <c r="AI1945" s="587">
        <f t="shared" si="320"/>
        <v>0</v>
      </c>
      <c r="AK1945" s="1163">
        <v>394</v>
      </c>
      <c r="AL1945" s="1164"/>
      <c r="AM1945" s="1165"/>
      <c r="AN1945" s="1166"/>
      <c r="AO1945" s="587">
        <f t="shared" si="321"/>
        <v>0</v>
      </c>
      <c r="AQ1945" s="1163">
        <v>394</v>
      </c>
      <c r="AR1945" s="1164"/>
      <c r="AS1945" s="1165"/>
      <c r="AT1945" s="1166"/>
      <c r="AU1945" s="587">
        <f t="shared" si="322"/>
        <v>0</v>
      </c>
      <c r="AW1945" s="1163">
        <v>394</v>
      </c>
      <c r="AX1945" s="1164"/>
      <c r="AY1945" s="1165"/>
      <c r="AZ1945" s="1166"/>
      <c r="BA1945" s="587">
        <f t="shared" si="323"/>
        <v>0</v>
      </c>
    </row>
    <row r="1946" spans="1:53" s="17" customFormat="1" ht="16.75" hidden="1" customHeight="1" outlineLevel="2">
      <c r="A1946" s="1163">
        <v>395</v>
      </c>
      <c r="B1946" s="1164"/>
      <c r="C1946" s="1165"/>
      <c r="D1946" s="1166"/>
      <c r="E1946" s="587">
        <f t="shared" si="315"/>
        <v>0</v>
      </c>
      <c r="G1946" s="1163">
        <v>395</v>
      </c>
      <c r="H1946" s="1164"/>
      <c r="I1946" s="1165"/>
      <c r="J1946" s="1166"/>
      <c r="K1946" s="587">
        <f t="shared" si="316"/>
        <v>0</v>
      </c>
      <c r="M1946" s="1163">
        <v>395</v>
      </c>
      <c r="N1946" s="1164"/>
      <c r="O1946" s="1165"/>
      <c r="P1946" s="1166"/>
      <c r="Q1946" s="587">
        <f t="shared" si="317"/>
        <v>0</v>
      </c>
      <c r="S1946" s="1163">
        <v>395</v>
      </c>
      <c r="T1946" s="1164"/>
      <c r="U1946" s="1165"/>
      <c r="V1946" s="1166"/>
      <c r="W1946" s="587">
        <f t="shared" si="318"/>
        <v>0</v>
      </c>
      <c r="Y1946" s="1163">
        <v>395</v>
      </c>
      <c r="Z1946" s="1164"/>
      <c r="AA1946" s="1165"/>
      <c r="AB1946" s="1166"/>
      <c r="AC1946" s="587">
        <f t="shared" si="319"/>
        <v>0</v>
      </c>
      <c r="AE1946" s="1163">
        <v>395</v>
      </c>
      <c r="AF1946" s="1164"/>
      <c r="AG1946" s="1165"/>
      <c r="AH1946" s="1166"/>
      <c r="AI1946" s="587">
        <f t="shared" si="320"/>
        <v>0</v>
      </c>
      <c r="AK1946" s="1163">
        <v>395</v>
      </c>
      <c r="AL1946" s="1164"/>
      <c r="AM1946" s="1165"/>
      <c r="AN1946" s="1166"/>
      <c r="AO1946" s="587">
        <f t="shared" si="321"/>
        <v>0</v>
      </c>
      <c r="AQ1946" s="1163">
        <v>395</v>
      </c>
      <c r="AR1946" s="1164"/>
      <c r="AS1946" s="1165"/>
      <c r="AT1946" s="1166"/>
      <c r="AU1946" s="587">
        <f t="shared" si="322"/>
        <v>0</v>
      </c>
      <c r="AW1946" s="1163">
        <v>395</v>
      </c>
      <c r="AX1946" s="1164"/>
      <c r="AY1946" s="1165"/>
      <c r="AZ1946" s="1166"/>
      <c r="BA1946" s="587">
        <f t="shared" si="323"/>
        <v>0</v>
      </c>
    </row>
    <row r="1947" spans="1:53" s="17" customFormat="1" ht="16.75" hidden="1" customHeight="1" outlineLevel="2">
      <c r="A1947" s="1163">
        <v>396</v>
      </c>
      <c r="B1947" s="1164"/>
      <c r="C1947" s="1165"/>
      <c r="D1947" s="1166"/>
      <c r="E1947" s="587">
        <f t="shared" si="315"/>
        <v>0</v>
      </c>
      <c r="G1947" s="1163">
        <v>396</v>
      </c>
      <c r="H1947" s="1164"/>
      <c r="I1947" s="1165"/>
      <c r="J1947" s="1166"/>
      <c r="K1947" s="587">
        <f t="shared" si="316"/>
        <v>0</v>
      </c>
      <c r="M1947" s="1163">
        <v>396</v>
      </c>
      <c r="N1947" s="1164"/>
      <c r="O1947" s="1165"/>
      <c r="P1947" s="1166"/>
      <c r="Q1947" s="587">
        <f t="shared" si="317"/>
        <v>0</v>
      </c>
      <c r="S1947" s="1163">
        <v>396</v>
      </c>
      <c r="T1947" s="1164"/>
      <c r="U1947" s="1165"/>
      <c r="V1947" s="1166"/>
      <c r="W1947" s="587">
        <f t="shared" si="318"/>
        <v>0</v>
      </c>
      <c r="Y1947" s="1163">
        <v>396</v>
      </c>
      <c r="Z1947" s="1164"/>
      <c r="AA1947" s="1165"/>
      <c r="AB1947" s="1166"/>
      <c r="AC1947" s="587">
        <f t="shared" si="319"/>
        <v>0</v>
      </c>
      <c r="AE1947" s="1163">
        <v>396</v>
      </c>
      <c r="AF1947" s="1164"/>
      <c r="AG1947" s="1165"/>
      <c r="AH1947" s="1166"/>
      <c r="AI1947" s="587">
        <f t="shared" si="320"/>
        <v>0</v>
      </c>
      <c r="AK1947" s="1163">
        <v>396</v>
      </c>
      <c r="AL1947" s="1164"/>
      <c r="AM1947" s="1165"/>
      <c r="AN1947" s="1166"/>
      <c r="AO1947" s="587">
        <f t="shared" si="321"/>
        <v>0</v>
      </c>
      <c r="AQ1947" s="1163">
        <v>396</v>
      </c>
      <c r="AR1947" s="1164"/>
      <c r="AS1947" s="1165"/>
      <c r="AT1947" s="1166"/>
      <c r="AU1947" s="587">
        <f t="shared" si="322"/>
        <v>0</v>
      </c>
      <c r="AW1947" s="1163">
        <v>396</v>
      </c>
      <c r="AX1947" s="1164"/>
      <c r="AY1947" s="1165"/>
      <c r="AZ1947" s="1166"/>
      <c r="BA1947" s="587">
        <f t="shared" si="323"/>
        <v>0</v>
      </c>
    </row>
    <row r="1948" spans="1:53" s="17" customFormat="1" ht="16.75" hidden="1" customHeight="1" outlineLevel="2">
      <c r="A1948" s="1163">
        <v>397</v>
      </c>
      <c r="B1948" s="1164"/>
      <c r="C1948" s="1165"/>
      <c r="D1948" s="1166"/>
      <c r="E1948" s="587">
        <f t="shared" si="315"/>
        <v>0</v>
      </c>
      <c r="G1948" s="1163">
        <v>397</v>
      </c>
      <c r="H1948" s="1164"/>
      <c r="I1948" s="1165"/>
      <c r="J1948" s="1166"/>
      <c r="K1948" s="587">
        <f t="shared" si="316"/>
        <v>0</v>
      </c>
      <c r="M1948" s="1163">
        <v>397</v>
      </c>
      <c r="N1948" s="1164"/>
      <c r="O1948" s="1165"/>
      <c r="P1948" s="1166"/>
      <c r="Q1948" s="587">
        <f t="shared" si="317"/>
        <v>0</v>
      </c>
      <c r="S1948" s="1163">
        <v>397</v>
      </c>
      <c r="T1948" s="1164"/>
      <c r="U1948" s="1165"/>
      <c r="V1948" s="1166"/>
      <c r="W1948" s="587">
        <f t="shared" si="318"/>
        <v>0</v>
      </c>
      <c r="Y1948" s="1163">
        <v>397</v>
      </c>
      <c r="Z1948" s="1164"/>
      <c r="AA1948" s="1165"/>
      <c r="AB1948" s="1166"/>
      <c r="AC1948" s="587">
        <f t="shared" si="319"/>
        <v>0</v>
      </c>
      <c r="AE1948" s="1163">
        <v>397</v>
      </c>
      <c r="AF1948" s="1164"/>
      <c r="AG1948" s="1165"/>
      <c r="AH1948" s="1166"/>
      <c r="AI1948" s="587">
        <f t="shared" si="320"/>
        <v>0</v>
      </c>
      <c r="AK1948" s="1163">
        <v>397</v>
      </c>
      <c r="AL1948" s="1164"/>
      <c r="AM1948" s="1165"/>
      <c r="AN1948" s="1166"/>
      <c r="AO1948" s="587">
        <f t="shared" si="321"/>
        <v>0</v>
      </c>
      <c r="AQ1948" s="1163">
        <v>397</v>
      </c>
      <c r="AR1948" s="1164"/>
      <c r="AS1948" s="1165"/>
      <c r="AT1948" s="1166"/>
      <c r="AU1948" s="587">
        <f t="shared" si="322"/>
        <v>0</v>
      </c>
      <c r="AW1948" s="1163">
        <v>397</v>
      </c>
      <c r="AX1948" s="1164"/>
      <c r="AY1948" s="1165"/>
      <c r="AZ1948" s="1166"/>
      <c r="BA1948" s="587">
        <f t="shared" si="323"/>
        <v>0</v>
      </c>
    </row>
    <row r="1949" spans="1:53" s="17" customFormat="1" ht="16.75" hidden="1" customHeight="1" outlineLevel="2">
      <c r="A1949" s="1163">
        <v>398</v>
      </c>
      <c r="B1949" s="1164"/>
      <c r="C1949" s="1165"/>
      <c r="D1949" s="1166"/>
      <c r="E1949" s="587">
        <f t="shared" si="315"/>
        <v>0</v>
      </c>
      <c r="G1949" s="1163">
        <v>398</v>
      </c>
      <c r="H1949" s="1164"/>
      <c r="I1949" s="1165"/>
      <c r="J1949" s="1166"/>
      <c r="K1949" s="587">
        <f t="shared" si="316"/>
        <v>0</v>
      </c>
      <c r="M1949" s="1163">
        <v>398</v>
      </c>
      <c r="N1949" s="1164"/>
      <c r="O1949" s="1165"/>
      <c r="P1949" s="1166"/>
      <c r="Q1949" s="587">
        <f t="shared" si="317"/>
        <v>0</v>
      </c>
      <c r="S1949" s="1163">
        <v>398</v>
      </c>
      <c r="T1949" s="1164"/>
      <c r="U1949" s="1165"/>
      <c r="V1949" s="1166"/>
      <c r="W1949" s="587">
        <f t="shared" si="318"/>
        <v>0</v>
      </c>
      <c r="Y1949" s="1163">
        <v>398</v>
      </c>
      <c r="Z1949" s="1164"/>
      <c r="AA1949" s="1165"/>
      <c r="AB1949" s="1166"/>
      <c r="AC1949" s="587">
        <f t="shared" si="319"/>
        <v>0</v>
      </c>
      <c r="AE1949" s="1163">
        <v>398</v>
      </c>
      <c r="AF1949" s="1164"/>
      <c r="AG1949" s="1165"/>
      <c r="AH1949" s="1166"/>
      <c r="AI1949" s="587">
        <f t="shared" si="320"/>
        <v>0</v>
      </c>
      <c r="AK1949" s="1163">
        <v>398</v>
      </c>
      <c r="AL1949" s="1164"/>
      <c r="AM1949" s="1165"/>
      <c r="AN1949" s="1166"/>
      <c r="AO1949" s="587">
        <f t="shared" si="321"/>
        <v>0</v>
      </c>
      <c r="AQ1949" s="1163">
        <v>398</v>
      </c>
      <c r="AR1949" s="1164"/>
      <c r="AS1949" s="1165"/>
      <c r="AT1949" s="1166"/>
      <c r="AU1949" s="587">
        <f t="shared" si="322"/>
        <v>0</v>
      </c>
      <c r="AW1949" s="1163">
        <v>398</v>
      </c>
      <c r="AX1949" s="1164"/>
      <c r="AY1949" s="1165"/>
      <c r="AZ1949" s="1166"/>
      <c r="BA1949" s="587">
        <f t="shared" si="323"/>
        <v>0</v>
      </c>
    </row>
    <row r="1950" spans="1:53" s="17" customFormat="1" ht="16.75" hidden="1" customHeight="1" outlineLevel="2">
      <c r="A1950" s="1163">
        <v>399</v>
      </c>
      <c r="B1950" s="1164"/>
      <c r="C1950" s="1165"/>
      <c r="D1950" s="1166"/>
      <c r="E1950" s="587">
        <f t="shared" si="315"/>
        <v>0</v>
      </c>
      <c r="G1950" s="1163">
        <v>399</v>
      </c>
      <c r="H1950" s="1164"/>
      <c r="I1950" s="1165"/>
      <c r="J1950" s="1166"/>
      <c r="K1950" s="587">
        <f t="shared" si="316"/>
        <v>0</v>
      </c>
      <c r="M1950" s="1163">
        <v>399</v>
      </c>
      <c r="N1950" s="1164"/>
      <c r="O1950" s="1165"/>
      <c r="P1950" s="1166"/>
      <c r="Q1950" s="587">
        <f t="shared" si="317"/>
        <v>0</v>
      </c>
      <c r="S1950" s="1163">
        <v>399</v>
      </c>
      <c r="T1950" s="1164"/>
      <c r="U1950" s="1165"/>
      <c r="V1950" s="1166"/>
      <c r="W1950" s="587">
        <f t="shared" si="318"/>
        <v>0</v>
      </c>
      <c r="Y1950" s="1163">
        <v>399</v>
      </c>
      <c r="Z1950" s="1164"/>
      <c r="AA1950" s="1165"/>
      <c r="AB1950" s="1166"/>
      <c r="AC1950" s="587">
        <f t="shared" si="319"/>
        <v>0</v>
      </c>
      <c r="AE1950" s="1163">
        <v>399</v>
      </c>
      <c r="AF1950" s="1164"/>
      <c r="AG1950" s="1165"/>
      <c r="AH1950" s="1166"/>
      <c r="AI1950" s="587">
        <f t="shared" si="320"/>
        <v>0</v>
      </c>
      <c r="AK1950" s="1163">
        <v>399</v>
      </c>
      <c r="AL1950" s="1164"/>
      <c r="AM1950" s="1165"/>
      <c r="AN1950" s="1166"/>
      <c r="AO1950" s="587">
        <f t="shared" si="321"/>
        <v>0</v>
      </c>
      <c r="AQ1950" s="1163">
        <v>399</v>
      </c>
      <c r="AR1950" s="1164"/>
      <c r="AS1950" s="1165"/>
      <c r="AT1950" s="1166"/>
      <c r="AU1950" s="587">
        <f t="shared" si="322"/>
        <v>0</v>
      </c>
      <c r="AW1950" s="1163">
        <v>399</v>
      </c>
      <c r="AX1950" s="1164"/>
      <c r="AY1950" s="1165"/>
      <c r="AZ1950" s="1166"/>
      <c r="BA1950" s="587">
        <f t="shared" si="323"/>
        <v>0</v>
      </c>
    </row>
    <row r="1951" spans="1:53" s="17" customFormat="1" ht="16.75" hidden="1" customHeight="1" outlineLevel="2">
      <c r="A1951" s="1163">
        <v>400</v>
      </c>
      <c r="B1951" s="1164"/>
      <c r="C1951" s="1165"/>
      <c r="D1951" s="1166"/>
      <c r="E1951" s="587">
        <f t="shared" si="315"/>
        <v>0</v>
      </c>
      <c r="G1951" s="1163">
        <v>400</v>
      </c>
      <c r="H1951" s="1164"/>
      <c r="I1951" s="1165"/>
      <c r="J1951" s="1166"/>
      <c r="K1951" s="587">
        <f t="shared" si="316"/>
        <v>0</v>
      </c>
      <c r="M1951" s="1163">
        <v>400</v>
      </c>
      <c r="N1951" s="1164"/>
      <c r="O1951" s="1165"/>
      <c r="P1951" s="1166"/>
      <c r="Q1951" s="587">
        <f t="shared" si="317"/>
        <v>0</v>
      </c>
      <c r="S1951" s="1163">
        <v>400</v>
      </c>
      <c r="T1951" s="1164"/>
      <c r="U1951" s="1165"/>
      <c r="V1951" s="1166"/>
      <c r="W1951" s="587">
        <f t="shared" si="318"/>
        <v>0</v>
      </c>
      <c r="Y1951" s="1163">
        <v>400</v>
      </c>
      <c r="Z1951" s="1164"/>
      <c r="AA1951" s="1165"/>
      <c r="AB1951" s="1166"/>
      <c r="AC1951" s="587">
        <f t="shared" si="319"/>
        <v>0</v>
      </c>
      <c r="AE1951" s="1163">
        <v>400</v>
      </c>
      <c r="AF1951" s="1164"/>
      <c r="AG1951" s="1165"/>
      <c r="AH1951" s="1166"/>
      <c r="AI1951" s="587">
        <f t="shared" si="320"/>
        <v>0</v>
      </c>
      <c r="AK1951" s="1163">
        <v>400</v>
      </c>
      <c r="AL1951" s="1164"/>
      <c r="AM1951" s="1165"/>
      <c r="AN1951" s="1166"/>
      <c r="AO1951" s="587">
        <f t="shared" si="321"/>
        <v>0</v>
      </c>
      <c r="AQ1951" s="1163">
        <v>400</v>
      </c>
      <c r="AR1951" s="1164"/>
      <c r="AS1951" s="1165"/>
      <c r="AT1951" s="1166"/>
      <c r="AU1951" s="587">
        <f t="shared" si="322"/>
        <v>0</v>
      </c>
      <c r="AW1951" s="1163">
        <v>400</v>
      </c>
      <c r="AX1951" s="1164"/>
      <c r="AY1951" s="1165"/>
      <c r="AZ1951" s="1166"/>
      <c r="BA1951" s="587">
        <f t="shared" si="323"/>
        <v>0</v>
      </c>
    </row>
    <row r="1952" spans="1:53" s="17" customFormat="1" ht="16.75" hidden="1" customHeight="1" outlineLevel="2">
      <c r="A1952" s="1163">
        <v>401</v>
      </c>
      <c r="B1952" s="1164"/>
      <c r="C1952" s="1165"/>
      <c r="D1952" s="1166"/>
      <c r="E1952" s="587">
        <f t="shared" si="315"/>
        <v>0</v>
      </c>
      <c r="G1952" s="1163">
        <v>401</v>
      </c>
      <c r="H1952" s="1164"/>
      <c r="I1952" s="1165"/>
      <c r="J1952" s="1166"/>
      <c r="K1952" s="587">
        <f t="shared" si="316"/>
        <v>0</v>
      </c>
      <c r="M1952" s="1163">
        <v>401</v>
      </c>
      <c r="N1952" s="1164"/>
      <c r="O1952" s="1165"/>
      <c r="P1952" s="1166"/>
      <c r="Q1952" s="587">
        <f t="shared" si="317"/>
        <v>0</v>
      </c>
      <c r="S1952" s="1163">
        <v>401</v>
      </c>
      <c r="T1952" s="1164"/>
      <c r="U1952" s="1165"/>
      <c r="V1952" s="1166"/>
      <c r="W1952" s="587">
        <f t="shared" si="318"/>
        <v>0</v>
      </c>
      <c r="Y1952" s="1163">
        <v>401</v>
      </c>
      <c r="Z1952" s="1164"/>
      <c r="AA1952" s="1165"/>
      <c r="AB1952" s="1166"/>
      <c r="AC1952" s="587">
        <f t="shared" si="319"/>
        <v>0</v>
      </c>
      <c r="AE1952" s="1163">
        <v>401</v>
      </c>
      <c r="AF1952" s="1164"/>
      <c r="AG1952" s="1165"/>
      <c r="AH1952" s="1166"/>
      <c r="AI1952" s="587">
        <f t="shared" si="320"/>
        <v>0</v>
      </c>
      <c r="AK1952" s="1163">
        <v>401</v>
      </c>
      <c r="AL1952" s="1164"/>
      <c r="AM1952" s="1165"/>
      <c r="AN1952" s="1166"/>
      <c r="AO1952" s="587">
        <f t="shared" si="321"/>
        <v>0</v>
      </c>
      <c r="AQ1952" s="1163">
        <v>401</v>
      </c>
      <c r="AR1952" s="1164"/>
      <c r="AS1952" s="1165"/>
      <c r="AT1952" s="1166"/>
      <c r="AU1952" s="587">
        <f t="shared" si="322"/>
        <v>0</v>
      </c>
      <c r="AW1952" s="1163">
        <v>401</v>
      </c>
      <c r="AX1952" s="1164"/>
      <c r="AY1952" s="1165"/>
      <c r="AZ1952" s="1166"/>
      <c r="BA1952" s="587">
        <f t="shared" si="323"/>
        <v>0</v>
      </c>
    </row>
    <row r="1953" spans="1:53" s="17" customFormat="1" ht="16.75" hidden="1" customHeight="1" outlineLevel="2">
      <c r="A1953" s="1163">
        <v>402</v>
      </c>
      <c r="B1953" s="1164"/>
      <c r="C1953" s="1165"/>
      <c r="D1953" s="1166"/>
      <c r="E1953" s="587">
        <f t="shared" si="315"/>
        <v>0</v>
      </c>
      <c r="G1953" s="1163">
        <v>402</v>
      </c>
      <c r="H1953" s="1164"/>
      <c r="I1953" s="1165"/>
      <c r="J1953" s="1166"/>
      <c r="K1953" s="587">
        <f t="shared" si="316"/>
        <v>0</v>
      </c>
      <c r="M1953" s="1163">
        <v>402</v>
      </c>
      <c r="N1953" s="1164"/>
      <c r="O1953" s="1165"/>
      <c r="P1953" s="1166"/>
      <c r="Q1953" s="587">
        <f t="shared" si="317"/>
        <v>0</v>
      </c>
      <c r="S1953" s="1163">
        <v>402</v>
      </c>
      <c r="T1953" s="1164"/>
      <c r="U1953" s="1165"/>
      <c r="V1953" s="1166"/>
      <c r="W1953" s="587">
        <f t="shared" si="318"/>
        <v>0</v>
      </c>
      <c r="Y1953" s="1163">
        <v>402</v>
      </c>
      <c r="Z1953" s="1164"/>
      <c r="AA1953" s="1165"/>
      <c r="AB1953" s="1166"/>
      <c r="AC1953" s="587">
        <f t="shared" si="319"/>
        <v>0</v>
      </c>
      <c r="AE1953" s="1163">
        <v>402</v>
      </c>
      <c r="AF1953" s="1164"/>
      <c r="AG1953" s="1165"/>
      <c r="AH1953" s="1166"/>
      <c r="AI1953" s="587">
        <f t="shared" si="320"/>
        <v>0</v>
      </c>
      <c r="AK1953" s="1163">
        <v>402</v>
      </c>
      <c r="AL1953" s="1164"/>
      <c r="AM1953" s="1165"/>
      <c r="AN1953" s="1166"/>
      <c r="AO1953" s="587">
        <f t="shared" si="321"/>
        <v>0</v>
      </c>
      <c r="AQ1953" s="1163">
        <v>402</v>
      </c>
      <c r="AR1953" s="1164"/>
      <c r="AS1953" s="1165"/>
      <c r="AT1953" s="1166"/>
      <c r="AU1953" s="587">
        <f t="shared" si="322"/>
        <v>0</v>
      </c>
      <c r="AW1953" s="1163">
        <v>402</v>
      </c>
      <c r="AX1953" s="1164"/>
      <c r="AY1953" s="1165"/>
      <c r="AZ1953" s="1166"/>
      <c r="BA1953" s="587">
        <f t="shared" si="323"/>
        <v>0</v>
      </c>
    </row>
    <row r="1954" spans="1:53" s="17" customFormat="1" ht="16.75" hidden="1" customHeight="1" outlineLevel="2">
      <c r="A1954" s="1163">
        <v>403</v>
      </c>
      <c r="B1954" s="1164"/>
      <c r="C1954" s="1165"/>
      <c r="D1954" s="1166"/>
      <c r="E1954" s="587">
        <f t="shared" si="315"/>
        <v>0</v>
      </c>
      <c r="G1954" s="1163">
        <v>403</v>
      </c>
      <c r="H1954" s="1164"/>
      <c r="I1954" s="1165"/>
      <c r="J1954" s="1166"/>
      <c r="K1954" s="587">
        <f t="shared" si="316"/>
        <v>0</v>
      </c>
      <c r="M1954" s="1163">
        <v>403</v>
      </c>
      <c r="N1954" s="1164"/>
      <c r="O1954" s="1165"/>
      <c r="P1954" s="1166"/>
      <c r="Q1954" s="587">
        <f t="shared" si="317"/>
        <v>0</v>
      </c>
      <c r="S1954" s="1163">
        <v>403</v>
      </c>
      <c r="T1954" s="1164"/>
      <c r="U1954" s="1165"/>
      <c r="V1954" s="1166"/>
      <c r="W1954" s="587">
        <f t="shared" si="318"/>
        <v>0</v>
      </c>
      <c r="Y1954" s="1163">
        <v>403</v>
      </c>
      <c r="Z1954" s="1164"/>
      <c r="AA1954" s="1165"/>
      <c r="AB1954" s="1166"/>
      <c r="AC1954" s="587">
        <f t="shared" si="319"/>
        <v>0</v>
      </c>
      <c r="AE1954" s="1163">
        <v>403</v>
      </c>
      <c r="AF1954" s="1164"/>
      <c r="AG1954" s="1165"/>
      <c r="AH1954" s="1166"/>
      <c r="AI1954" s="587">
        <f t="shared" si="320"/>
        <v>0</v>
      </c>
      <c r="AK1954" s="1163">
        <v>403</v>
      </c>
      <c r="AL1954" s="1164"/>
      <c r="AM1954" s="1165"/>
      <c r="AN1954" s="1166"/>
      <c r="AO1954" s="587">
        <f t="shared" si="321"/>
        <v>0</v>
      </c>
      <c r="AQ1954" s="1163">
        <v>403</v>
      </c>
      <c r="AR1954" s="1164"/>
      <c r="AS1954" s="1165"/>
      <c r="AT1954" s="1166"/>
      <c r="AU1954" s="587">
        <f t="shared" si="322"/>
        <v>0</v>
      </c>
      <c r="AW1954" s="1163">
        <v>403</v>
      </c>
      <c r="AX1954" s="1164"/>
      <c r="AY1954" s="1165"/>
      <c r="AZ1954" s="1166"/>
      <c r="BA1954" s="587">
        <f t="shared" si="323"/>
        <v>0</v>
      </c>
    </row>
    <row r="1955" spans="1:53" s="17" customFormat="1" ht="16.75" hidden="1" customHeight="1" outlineLevel="2">
      <c r="A1955" s="1163">
        <v>404</v>
      </c>
      <c r="B1955" s="1164"/>
      <c r="C1955" s="1165"/>
      <c r="D1955" s="1166"/>
      <c r="E1955" s="587">
        <f t="shared" si="315"/>
        <v>0</v>
      </c>
      <c r="G1955" s="1163">
        <v>404</v>
      </c>
      <c r="H1955" s="1164"/>
      <c r="I1955" s="1165"/>
      <c r="J1955" s="1166"/>
      <c r="K1955" s="587">
        <f t="shared" si="316"/>
        <v>0</v>
      </c>
      <c r="M1955" s="1163">
        <v>404</v>
      </c>
      <c r="N1955" s="1164"/>
      <c r="O1955" s="1165"/>
      <c r="P1955" s="1166"/>
      <c r="Q1955" s="587">
        <f t="shared" si="317"/>
        <v>0</v>
      </c>
      <c r="S1955" s="1163">
        <v>404</v>
      </c>
      <c r="T1955" s="1164"/>
      <c r="U1955" s="1165"/>
      <c r="V1955" s="1166"/>
      <c r="W1955" s="587">
        <f t="shared" si="318"/>
        <v>0</v>
      </c>
      <c r="Y1955" s="1163">
        <v>404</v>
      </c>
      <c r="Z1955" s="1164"/>
      <c r="AA1955" s="1165"/>
      <c r="AB1955" s="1166"/>
      <c r="AC1955" s="587">
        <f t="shared" si="319"/>
        <v>0</v>
      </c>
      <c r="AE1955" s="1163">
        <v>404</v>
      </c>
      <c r="AF1955" s="1164"/>
      <c r="AG1955" s="1165"/>
      <c r="AH1955" s="1166"/>
      <c r="AI1955" s="587">
        <f t="shared" si="320"/>
        <v>0</v>
      </c>
      <c r="AK1955" s="1163">
        <v>404</v>
      </c>
      <c r="AL1955" s="1164"/>
      <c r="AM1955" s="1165"/>
      <c r="AN1955" s="1166"/>
      <c r="AO1955" s="587">
        <f t="shared" si="321"/>
        <v>0</v>
      </c>
      <c r="AQ1955" s="1163">
        <v>404</v>
      </c>
      <c r="AR1955" s="1164"/>
      <c r="AS1955" s="1165"/>
      <c r="AT1955" s="1166"/>
      <c r="AU1955" s="587">
        <f t="shared" si="322"/>
        <v>0</v>
      </c>
      <c r="AW1955" s="1163">
        <v>404</v>
      </c>
      <c r="AX1955" s="1164"/>
      <c r="AY1955" s="1165"/>
      <c r="AZ1955" s="1166"/>
      <c r="BA1955" s="587">
        <f t="shared" si="323"/>
        <v>0</v>
      </c>
    </row>
    <row r="1956" spans="1:53" s="17" customFormat="1" ht="16.75" hidden="1" customHeight="1" outlineLevel="2">
      <c r="A1956" s="1163">
        <v>405</v>
      </c>
      <c r="B1956" s="1164"/>
      <c r="C1956" s="1165"/>
      <c r="D1956" s="1166"/>
      <c r="E1956" s="587">
        <f t="shared" si="315"/>
        <v>0</v>
      </c>
      <c r="G1956" s="1163">
        <v>405</v>
      </c>
      <c r="H1956" s="1164"/>
      <c r="I1956" s="1165"/>
      <c r="J1956" s="1166"/>
      <c r="K1956" s="587">
        <f t="shared" si="316"/>
        <v>0</v>
      </c>
      <c r="M1956" s="1163">
        <v>405</v>
      </c>
      <c r="N1956" s="1164"/>
      <c r="O1956" s="1165"/>
      <c r="P1956" s="1166"/>
      <c r="Q1956" s="587">
        <f t="shared" si="317"/>
        <v>0</v>
      </c>
      <c r="S1956" s="1163">
        <v>405</v>
      </c>
      <c r="T1956" s="1164"/>
      <c r="U1956" s="1165"/>
      <c r="V1956" s="1166"/>
      <c r="W1956" s="587">
        <f t="shared" si="318"/>
        <v>0</v>
      </c>
      <c r="Y1956" s="1163">
        <v>405</v>
      </c>
      <c r="Z1956" s="1164"/>
      <c r="AA1956" s="1165"/>
      <c r="AB1956" s="1166"/>
      <c r="AC1956" s="587">
        <f t="shared" si="319"/>
        <v>0</v>
      </c>
      <c r="AE1956" s="1163">
        <v>405</v>
      </c>
      <c r="AF1956" s="1164"/>
      <c r="AG1956" s="1165"/>
      <c r="AH1956" s="1166"/>
      <c r="AI1956" s="587">
        <f t="shared" si="320"/>
        <v>0</v>
      </c>
      <c r="AK1956" s="1163">
        <v>405</v>
      </c>
      <c r="AL1956" s="1164"/>
      <c r="AM1956" s="1165"/>
      <c r="AN1956" s="1166"/>
      <c r="AO1956" s="587">
        <f t="shared" si="321"/>
        <v>0</v>
      </c>
      <c r="AQ1956" s="1163">
        <v>405</v>
      </c>
      <c r="AR1956" s="1164"/>
      <c r="AS1956" s="1165"/>
      <c r="AT1956" s="1166"/>
      <c r="AU1956" s="587">
        <f t="shared" si="322"/>
        <v>0</v>
      </c>
      <c r="AW1956" s="1163">
        <v>405</v>
      </c>
      <c r="AX1956" s="1164"/>
      <c r="AY1956" s="1165"/>
      <c r="AZ1956" s="1166"/>
      <c r="BA1956" s="587">
        <f t="shared" si="323"/>
        <v>0</v>
      </c>
    </row>
    <row r="1957" spans="1:53" s="17" customFormat="1" ht="16.75" hidden="1" customHeight="1" outlineLevel="2">
      <c r="A1957" s="1163">
        <v>406</v>
      </c>
      <c r="B1957" s="1164"/>
      <c r="C1957" s="1165"/>
      <c r="D1957" s="1166"/>
      <c r="E1957" s="587">
        <f t="shared" si="315"/>
        <v>0</v>
      </c>
      <c r="G1957" s="1163">
        <v>406</v>
      </c>
      <c r="H1957" s="1164"/>
      <c r="I1957" s="1165"/>
      <c r="J1957" s="1166"/>
      <c r="K1957" s="587">
        <f t="shared" si="316"/>
        <v>0</v>
      </c>
      <c r="M1957" s="1163">
        <v>406</v>
      </c>
      <c r="N1957" s="1164"/>
      <c r="O1957" s="1165"/>
      <c r="P1957" s="1166"/>
      <c r="Q1957" s="587">
        <f t="shared" si="317"/>
        <v>0</v>
      </c>
      <c r="S1957" s="1163">
        <v>406</v>
      </c>
      <c r="T1957" s="1164"/>
      <c r="U1957" s="1165"/>
      <c r="V1957" s="1166"/>
      <c r="W1957" s="587">
        <f t="shared" si="318"/>
        <v>0</v>
      </c>
      <c r="Y1957" s="1163">
        <v>406</v>
      </c>
      <c r="Z1957" s="1164"/>
      <c r="AA1957" s="1165"/>
      <c r="AB1957" s="1166"/>
      <c r="AC1957" s="587">
        <f t="shared" si="319"/>
        <v>0</v>
      </c>
      <c r="AE1957" s="1163">
        <v>406</v>
      </c>
      <c r="AF1957" s="1164"/>
      <c r="AG1957" s="1165"/>
      <c r="AH1957" s="1166"/>
      <c r="AI1957" s="587">
        <f t="shared" si="320"/>
        <v>0</v>
      </c>
      <c r="AK1957" s="1163">
        <v>406</v>
      </c>
      <c r="AL1957" s="1164"/>
      <c r="AM1957" s="1165"/>
      <c r="AN1957" s="1166"/>
      <c r="AO1957" s="587">
        <f t="shared" si="321"/>
        <v>0</v>
      </c>
      <c r="AQ1957" s="1163">
        <v>406</v>
      </c>
      <c r="AR1957" s="1164"/>
      <c r="AS1957" s="1165"/>
      <c r="AT1957" s="1166"/>
      <c r="AU1957" s="587">
        <f t="shared" si="322"/>
        <v>0</v>
      </c>
      <c r="AW1957" s="1163">
        <v>406</v>
      </c>
      <c r="AX1957" s="1164"/>
      <c r="AY1957" s="1165"/>
      <c r="AZ1957" s="1166"/>
      <c r="BA1957" s="587">
        <f t="shared" si="323"/>
        <v>0</v>
      </c>
    </row>
    <row r="1958" spans="1:53" s="17" customFormat="1" ht="16.75" hidden="1" customHeight="1" outlineLevel="2">
      <c r="A1958" s="1163">
        <v>407</v>
      </c>
      <c r="B1958" s="1164"/>
      <c r="C1958" s="1165"/>
      <c r="D1958" s="1166"/>
      <c r="E1958" s="587">
        <f t="shared" si="315"/>
        <v>0</v>
      </c>
      <c r="G1958" s="1163">
        <v>407</v>
      </c>
      <c r="H1958" s="1164"/>
      <c r="I1958" s="1165"/>
      <c r="J1958" s="1166"/>
      <c r="K1958" s="587">
        <f t="shared" si="316"/>
        <v>0</v>
      </c>
      <c r="M1958" s="1163">
        <v>407</v>
      </c>
      <c r="N1958" s="1164"/>
      <c r="O1958" s="1165"/>
      <c r="P1958" s="1166"/>
      <c r="Q1958" s="587">
        <f t="shared" si="317"/>
        <v>0</v>
      </c>
      <c r="S1958" s="1163">
        <v>407</v>
      </c>
      <c r="T1958" s="1164"/>
      <c r="U1958" s="1165"/>
      <c r="V1958" s="1166"/>
      <c r="W1958" s="587">
        <f t="shared" si="318"/>
        <v>0</v>
      </c>
      <c r="Y1958" s="1163">
        <v>407</v>
      </c>
      <c r="Z1958" s="1164"/>
      <c r="AA1958" s="1165"/>
      <c r="AB1958" s="1166"/>
      <c r="AC1958" s="587">
        <f t="shared" si="319"/>
        <v>0</v>
      </c>
      <c r="AE1958" s="1163">
        <v>407</v>
      </c>
      <c r="AF1958" s="1164"/>
      <c r="AG1958" s="1165"/>
      <c r="AH1958" s="1166"/>
      <c r="AI1958" s="587">
        <f t="shared" si="320"/>
        <v>0</v>
      </c>
      <c r="AK1958" s="1163">
        <v>407</v>
      </c>
      <c r="AL1958" s="1164"/>
      <c r="AM1958" s="1165"/>
      <c r="AN1958" s="1166"/>
      <c r="AO1958" s="587">
        <f t="shared" si="321"/>
        <v>0</v>
      </c>
      <c r="AQ1958" s="1163">
        <v>407</v>
      </c>
      <c r="AR1958" s="1164"/>
      <c r="AS1958" s="1165"/>
      <c r="AT1958" s="1166"/>
      <c r="AU1958" s="587">
        <f t="shared" si="322"/>
        <v>0</v>
      </c>
      <c r="AW1958" s="1163">
        <v>407</v>
      </c>
      <c r="AX1958" s="1164"/>
      <c r="AY1958" s="1165"/>
      <c r="AZ1958" s="1166"/>
      <c r="BA1958" s="587">
        <f t="shared" si="323"/>
        <v>0</v>
      </c>
    </row>
    <row r="1959" spans="1:53" s="17" customFormat="1" ht="16.75" hidden="1" customHeight="1" outlineLevel="2">
      <c r="A1959" s="1163">
        <v>408</v>
      </c>
      <c r="B1959" s="1164"/>
      <c r="C1959" s="1165"/>
      <c r="D1959" s="1166"/>
      <c r="E1959" s="587">
        <f t="shared" si="315"/>
        <v>0</v>
      </c>
      <c r="G1959" s="1163">
        <v>408</v>
      </c>
      <c r="H1959" s="1164"/>
      <c r="I1959" s="1165"/>
      <c r="J1959" s="1166"/>
      <c r="K1959" s="587">
        <f t="shared" si="316"/>
        <v>0</v>
      </c>
      <c r="M1959" s="1163">
        <v>408</v>
      </c>
      <c r="N1959" s="1164"/>
      <c r="O1959" s="1165"/>
      <c r="P1959" s="1166"/>
      <c r="Q1959" s="587">
        <f t="shared" si="317"/>
        <v>0</v>
      </c>
      <c r="S1959" s="1163">
        <v>408</v>
      </c>
      <c r="T1959" s="1164"/>
      <c r="U1959" s="1165"/>
      <c r="V1959" s="1166"/>
      <c r="W1959" s="587">
        <f t="shared" si="318"/>
        <v>0</v>
      </c>
      <c r="Y1959" s="1163">
        <v>408</v>
      </c>
      <c r="Z1959" s="1164"/>
      <c r="AA1959" s="1165"/>
      <c r="AB1959" s="1166"/>
      <c r="AC1959" s="587">
        <f t="shared" si="319"/>
        <v>0</v>
      </c>
      <c r="AE1959" s="1163">
        <v>408</v>
      </c>
      <c r="AF1959" s="1164"/>
      <c r="AG1959" s="1165"/>
      <c r="AH1959" s="1166"/>
      <c r="AI1959" s="587">
        <f t="shared" si="320"/>
        <v>0</v>
      </c>
      <c r="AK1959" s="1163">
        <v>408</v>
      </c>
      <c r="AL1959" s="1164"/>
      <c r="AM1959" s="1165"/>
      <c r="AN1959" s="1166"/>
      <c r="AO1959" s="587">
        <f t="shared" si="321"/>
        <v>0</v>
      </c>
      <c r="AQ1959" s="1163">
        <v>408</v>
      </c>
      <c r="AR1959" s="1164"/>
      <c r="AS1959" s="1165"/>
      <c r="AT1959" s="1166"/>
      <c r="AU1959" s="587">
        <f t="shared" si="322"/>
        <v>0</v>
      </c>
      <c r="AW1959" s="1163">
        <v>408</v>
      </c>
      <c r="AX1959" s="1164"/>
      <c r="AY1959" s="1165"/>
      <c r="AZ1959" s="1166"/>
      <c r="BA1959" s="587">
        <f t="shared" si="323"/>
        <v>0</v>
      </c>
    </row>
    <row r="1960" spans="1:53" s="17" customFormat="1" ht="16.75" hidden="1" customHeight="1" outlineLevel="2">
      <c r="A1960" s="1163">
        <v>409</v>
      </c>
      <c r="B1960" s="1164"/>
      <c r="C1960" s="1165"/>
      <c r="D1960" s="1166"/>
      <c r="E1960" s="587">
        <f t="shared" si="315"/>
        <v>0</v>
      </c>
      <c r="G1960" s="1163">
        <v>409</v>
      </c>
      <c r="H1960" s="1164"/>
      <c r="I1960" s="1165"/>
      <c r="J1960" s="1166"/>
      <c r="K1960" s="587">
        <f t="shared" si="316"/>
        <v>0</v>
      </c>
      <c r="M1960" s="1163">
        <v>409</v>
      </c>
      <c r="N1960" s="1164"/>
      <c r="O1960" s="1165"/>
      <c r="P1960" s="1166"/>
      <c r="Q1960" s="587">
        <f t="shared" si="317"/>
        <v>0</v>
      </c>
      <c r="S1960" s="1163">
        <v>409</v>
      </c>
      <c r="T1960" s="1164"/>
      <c r="U1960" s="1165"/>
      <c r="V1960" s="1166"/>
      <c r="W1960" s="587">
        <f t="shared" si="318"/>
        <v>0</v>
      </c>
      <c r="Y1960" s="1163">
        <v>409</v>
      </c>
      <c r="Z1960" s="1164"/>
      <c r="AA1960" s="1165"/>
      <c r="AB1960" s="1166"/>
      <c r="AC1960" s="587">
        <f t="shared" si="319"/>
        <v>0</v>
      </c>
      <c r="AE1960" s="1163">
        <v>409</v>
      </c>
      <c r="AF1960" s="1164"/>
      <c r="AG1960" s="1165"/>
      <c r="AH1960" s="1166"/>
      <c r="AI1960" s="587">
        <f t="shared" si="320"/>
        <v>0</v>
      </c>
      <c r="AK1960" s="1163">
        <v>409</v>
      </c>
      <c r="AL1960" s="1164"/>
      <c r="AM1960" s="1165"/>
      <c r="AN1960" s="1166"/>
      <c r="AO1960" s="587">
        <f t="shared" si="321"/>
        <v>0</v>
      </c>
      <c r="AQ1960" s="1163">
        <v>409</v>
      </c>
      <c r="AR1960" s="1164"/>
      <c r="AS1960" s="1165"/>
      <c r="AT1960" s="1166"/>
      <c r="AU1960" s="587">
        <f t="shared" si="322"/>
        <v>0</v>
      </c>
      <c r="AW1960" s="1163">
        <v>409</v>
      </c>
      <c r="AX1960" s="1164"/>
      <c r="AY1960" s="1165"/>
      <c r="AZ1960" s="1166"/>
      <c r="BA1960" s="587">
        <f t="shared" si="323"/>
        <v>0</v>
      </c>
    </row>
    <row r="1961" spans="1:53" s="17" customFormat="1" ht="16.75" hidden="1" customHeight="1" outlineLevel="2">
      <c r="A1961" s="1163">
        <v>410</v>
      </c>
      <c r="B1961" s="1164"/>
      <c r="C1961" s="1165"/>
      <c r="D1961" s="1166"/>
      <c r="E1961" s="587">
        <f t="shared" si="315"/>
        <v>0</v>
      </c>
      <c r="G1961" s="1163">
        <v>410</v>
      </c>
      <c r="H1961" s="1164"/>
      <c r="I1961" s="1165"/>
      <c r="J1961" s="1166"/>
      <c r="K1961" s="587">
        <f t="shared" si="316"/>
        <v>0</v>
      </c>
      <c r="M1961" s="1163">
        <v>410</v>
      </c>
      <c r="N1961" s="1164"/>
      <c r="O1961" s="1165"/>
      <c r="P1961" s="1166"/>
      <c r="Q1961" s="587">
        <f t="shared" si="317"/>
        <v>0</v>
      </c>
      <c r="S1961" s="1163">
        <v>410</v>
      </c>
      <c r="T1961" s="1164"/>
      <c r="U1961" s="1165"/>
      <c r="V1961" s="1166"/>
      <c r="W1961" s="587">
        <f t="shared" si="318"/>
        <v>0</v>
      </c>
      <c r="Y1961" s="1163">
        <v>410</v>
      </c>
      <c r="Z1961" s="1164"/>
      <c r="AA1961" s="1165"/>
      <c r="AB1961" s="1166"/>
      <c r="AC1961" s="587">
        <f t="shared" si="319"/>
        <v>0</v>
      </c>
      <c r="AE1961" s="1163">
        <v>410</v>
      </c>
      <c r="AF1961" s="1164"/>
      <c r="AG1961" s="1165"/>
      <c r="AH1961" s="1166"/>
      <c r="AI1961" s="587">
        <f t="shared" si="320"/>
        <v>0</v>
      </c>
      <c r="AK1961" s="1163">
        <v>410</v>
      </c>
      <c r="AL1961" s="1164"/>
      <c r="AM1961" s="1165"/>
      <c r="AN1961" s="1166"/>
      <c r="AO1961" s="587">
        <f t="shared" si="321"/>
        <v>0</v>
      </c>
      <c r="AQ1961" s="1163">
        <v>410</v>
      </c>
      <c r="AR1961" s="1164"/>
      <c r="AS1961" s="1165"/>
      <c r="AT1961" s="1166"/>
      <c r="AU1961" s="587">
        <f t="shared" si="322"/>
        <v>0</v>
      </c>
      <c r="AW1961" s="1163">
        <v>410</v>
      </c>
      <c r="AX1961" s="1164"/>
      <c r="AY1961" s="1165"/>
      <c r="AZ1961" s="1166"/>
      <c r="BA1961" s="587">
        <f t="shared" si="323"/>
        <v>0</v>
      </c>
    </row>
    <row r="1962" spans="1:53" s="17" customFormat="1" ht="16.75" hidden="1" customHeight="1" outlineLevel="2">
      <c r="A1962" s="1163">
        <v>411</v>
      </c>
      <c r="B1962" s="1164"/>
      <c r="C1962" s="1165"/>
      <c r="D1962" s="1166"/>
      <c r="E1962" s="587">
        <f t="shared" si="315"/>
        <v>0</v>
      </c>
      <c r="G1962" s="1163">
        <v>411</v>
      </c>
      <c r="H1962" s="1164"/>
      <c r="I1962" s="1165"/>
      <c r="J1962" s="1166"/>
      <c r="K1962" s="587">
        <f t="shared" si="316"/>
        <v>0</v>
      </c>
      <c r="M1962" s="1163">
        <v>411</v>
      </c>
      <c r="N1962" s="1164"/>
      <c r="O1962" s="1165"/>
      <c r="P1962" s="1166"/>
      <c r="Q1962" s="587">
        <f t="shared" si="317"/>
        <v>0</v>
      </c>
      <c r="S1962" s="1163">
        <v>411</v>
      </c>
      <c r="T1962" s="1164"/>
      <c r="U1962" s="1165"/>
      <c r="V1962" s="1166"/>
      <c r="W1962" s="587">
        <f t="shared" si="318"/>
        <v>0</v>
      </c>
      <c r="Y1962" s="1163">
        <v>411</v>
      </c>
      <c r="Z1962" s="1164"/>
      <c r="AA1962" s="1165"/>
      <c r="AB1962" s="1166"/>
      <c r="AC1962" s="587">
        <f t="shared" si="319"/>
        <v>0</v>
      </c>
      <c r="AE1962" s="1163">
        <v>411</v>
      </c>
      <c r="AF1962" s="1164"/>
      <c r="AG1962" s="1165"/>
      <c r="AH1962" s="1166"/>
      <c r="AI1962" s="587">
        <f t="shared" si="320"/>
        <v>0</v>
      </c>
      <c r="AK1962" s="1163">
        <v>411</v>
      </c>
      <c r="AL1962" s="1164"/>
      <c r="AM1962" s="1165"/>
      <c r="AN1962" s="1166"/>
      <c r="AO1962" s="587">
        <f t="shared" si="321"/>
        <v>0</v>
      </c>
      <c r="AQ1962" s="1163">
        <v>411</v>
      </c>
      <c r="AR1962" s="1164"/>
      <c r="AS1962" s="1165"/>
      <c r="AT1962" s="1166"/>
      <c r="AU1962" s="587">
        <f t="shared" si="322"/>
        <v>0</v>
      </c>
      <c r="AW1962" s="1163">
        <v>411</v>
      </c>
      <c r="AX1962" s="1164"/>
      <c r="AY1962" s="1165"/>
      <c r="AZ1962" s="1166"/>
      <c r="BA1962" s="587">
        <f t="shared" si="323"/>
        <v>0</v>
      </c>
    </row>
    <row r="1963" spans="1:53" s="17" customFormat="1" ht="16.75" hidden="1" customHeight="1" outlineLevel="2">
      <c r="A1963" s="1163">
        <v>412</v>
      </c>
      <c r="B1963" s="1164"/>
      <c r="C1963" s="1165"/>
      <c r="D1963" s="1166"/>
      <c r="E1963" s="587">
        <f t="shared" si="315"/>
        <v>0</v>
      </c>
      <c r="G1963" s="1163">
        <v>412</v>
      </c>
      <c r="H1963" s="1164"/>
      <c r="I1963" s="1165"/>
      <c r="J1963" s="1166"/>
      <c r="K1963" s="587">
        <f t="shared" si="316"/>
        <v>0</v>
      </c>
      <c r="M1963" s="1163">
        <v>412</v>
      </c>
      <c r="N1963" s="1164"/>
      <c r="O1963" s="1165"/>
      <c r="P1963" s="1166"/>
      <c r="Q1963" s="587">
        <f t="shared" si="317"/>
        <v>0</v>
      </c>
      <c r="S1963" s="1163">
        <v>412</v>
      </c>
      <c r="T1963" s="1164"/>
      <c r="U1963" s="1165"/>
      <c r="V1963" s="1166"/>
      <c r="W1963" s="587">
        <f t="shared" si="318"/>
        <v>0</v>
      </c>
      <c r="Y1963" s="1163">
        <v>412</v>
      </c>
      <c r="Z1963" s="1164"/>
      <c r="AA1963" s="1165"/>
      <c r="AB1963" s="1166"/>
      <c r="AC1963" s="587">
        <f t="shared" si="319"/>
        <v>0</v>
      </c>
      <c r="AE1963" s="1163">
        <v>412</v>
      </c>
      <c r="AF1963" s="1164"/>
      <c r="AG1963" s="1165"/>
      <c r="AH1963" s="1166"/>
      <c r="AI1963" s="587">
        <f t="shared" si="320"/>
        <v>0</v>
      </c>
      <c r="AK1963" s="1163">
        <v>412</v>
      </c>
      <c r="AL1963" s="1164"/>
      <c r="AM1963" s="1165"/>
      <c r="AN1963" s="1166"/>
      <c r="AO1963" s="587">
        <f t="shared" si="321"/>
        <v>0</v>
      </c>
      <c r="AQ1963" s="1163">
        <v>412</v>
      </c>
      <c r="AR1963" s="1164"/>
      <c r="AS1963" s="1165"/>
      <c r="AT1963" s="1166"/>
      <c r="AU1963" s="587">
        <f t="shared" si="322"/>
        <v>0</v>
      </c>
      <c r="AW1963" s="1163">
        <v>412</v>
      </c>
      <c r="AX1963" s="1164"/>
      <c r="AY1963" s="1165"/>
      <c r="AZ1963" s="1166"/>
      <c r="BA1963" s="587">
        <f t="shared" si="323"/>
        <v>0</v>
      </c>
    </row>
    <row r="1964" spans="1:53" s="17" customFormat="1" ht="16.75" hidden="1" customHeight="1" outlineLevel="2">
      <c r="A1964" s="1163">
        <v>413</v>
      </c>
      <c r="B1964" s="1164"/>
      <c r="C1964" s="1165"/>
      <c r="D1964" s="1166"/>
      <c r="E1964" s="587">
        <f t="shared" si="315"/>
        <v>0</v>
      </c>
      <c r="G1964" s="1163">
        <v>413</v>
      </c>
      <c r="H1964" s="1164"/>
      <c r="I1964" s="1165"/>
      <c r="J1964" s="1166"/>
      <c r="K1964" s="587">
        <f t="shared" si="316"/>
        <v>0</v>
      </c>
      <c r="M1964" s="1163">
        <v>413</v>
      </c>
      <c r="N1964" s="1164"/>
      <c r="O1964" s="1165"/>
      <c r="P1964" s="1166"/>
      <c r="Q1964" s="587">
        <f t="shared" si="317"/>
        <v>0</v>
      </c>
      <c r="S1964" s="1163">
        <v>413</v>
      </c>
      <c r="T1964" s="1164"/>
      <c r="U1964" s="1165"/>
      <c r="V1964" s="1166"/>
      <c r="W1964" s="587">
        <f t="shared" si="318"/>
        <v>0</v>
      </c>
      <c r="Y1964" s="1163">
        <v>413</v>
      </c>
      <c r="Z1964" s="1164"/>
      <c r="AA1964" s="1165"/>
      <c r="AB1964" s="1166"/>
      <c r="AC1964" s="587">
        <f t="shared" si="319"/>
        <v>0</v>
      </c>
      <c r="AE1964" s="1163">
        <v>413</v>
      </c>
      <c r="AF1964" s="1164"/>
      <c r="AG1964" s="1165"/>
      <c r="AH1964" s="1166"/>
      <c r="AI1964" s="587">
        <f t="shared" si="320"/>
        <v>0</v>
      </c>
      <c r="AK1964" s="1163">
        <v>413</v>
      </c>
      <c r="AL1964" s="1164"/>
      <c r="AM1964" s="1165"/>
      <c r="AN1964" s="1166"/>
      <c r="AO1964" s="587">
        <f t="shared" si="321"/>
        <v>0</v>
      </c>
      <c r="AQ1964" s="1163">
        <v>413</v>
      </c>
      <c r="AR1964" s="1164"/>
      <c r="AS1964" s="1165"/>
      <c r="AT1964" s="1166"/>
      <c r="AU1964" s="587">
        <f t="shared" si="322"/>
        <v>0</v>
      </c>
      <c r="AW1964" s="1163">
        <v>413</v>
      </c>
      <c r="AX1964" s="1164"/>
      <c r="AY1964" s="1165"/>
      <c r="AZ1964" s="1166"/>
      <c r="BA1964" s="587">
        <f t="shared" si="323"/>
        <v>0</v>
      </c>
    </row>
    <row r="1965" spans="1:53" s="17" customFormat="1" ht="16.75" hidden="1" customHeight="1" outlineLevel="2">
      <c r="A1965" s="1163">
        <v>414</v>
      </c>
      <c r="B1965" s="1164"/>
      <c r="C1965" s="1165"/>
      <c r="D1965" s="1166"/>
      <c r="E1965" s="587">
        <f t="shared" si="315"/>
        <v>0</v>
      </c>
      <c r="G1965" s="1163">
        <v>414</v>
      </c>
      <c r="H1965" s="1164"/>
      <c r="I1965" s="1165"/>
      <c r="J1965" s="1166"/>
      <c r="K1965" s="587">
        <f t="shared" si="316"/>
        <v>0</v>
      </c>
      <c r="M1965" s="1163">
        <v>414</v>
      </c>
      <c r="N1965" s="1164"/>
      <c r="O1965" s="1165"/>
      <c r="P1965" s="1166"/>
      <c r="Q1965" s="587">
        <f t="shared" si="317"/>
        <v>0</v>
      </c>
      <c r="S1965" s="1163">
        <v>414</v>
      </c>
      <c r="T1965" s="1164"/>
      <c r="U1965" s="1165"/>
      <c r="V1965" s="1166"/>
      <c r="W1965" s="587">
        <f t="shared" si="318"/>
        <v>0</v>
      </c>
      <c r="Y1965" s="1163">
        <v>414</v>
      </c>
      <c r="Z1965" s="1164"/>
      <c r="AA1965" s="1165"/>
      <c r="AB1965" s="1166"/>
      <c r="AC1965" s="587">
        <f t="shared" si="319"/>
        <v>0</v>
      </c>
      <c r="AE1965" s="1163">
        <v>414</v>
      </c>
      <c r="AF1965" s="1164"/>
      <c r="AG1965" s="1165"/>
      <c r="AH1965" s="1166"/>
      <c r="AI1965" s="587">
        <f t="shared" si="320"/>
        <v>0</v>
      </c>
      <c r="AK1965" s="1163">
        <v>414</v>
      </c>
      <c r="AL1965" s="1164"/>
      <c r="AM1965" s="1165"/>
      <c r="AN1965" s="1166"/>
      <c r="AO1965" s="587">
        <f t="shared" si="321"/>
        <v>0</v>
      </c>
      <c r="AQ1965" s="1163">
        <v>414</v>
      </c>
      <c r="AR1965" s="1164"/>
      <c r="AS1965" s="1165"/>
      <c r="AT1965" s="1166"/>
      <c r="AU1965" s="587">
        <f t="shared" si="322"/>
        <v>0</v>
      </c>
      <c r="AW1965" s="1163">
        <v>414</v>
      </c>
      <c r="AX1965" s="1164"/>
      <c r="AY1965" s="1165"/>
      <c r="AZ1965" s="1166"/>
      <c r="BA1965" s="587">
        <f t="shared" si="323"/>
        <v>0</v>
      </c>
    </row>
    <row r="1966" spans="1:53" s="17" customFormat="1" ht="16.75" hidden="1" customHeight="1" outlineLevel="2">
      <c r="A1966" s="1163">
        <v>415</v>
      </c>
      <c r="B1966" s="1164"/>
      <c r="C1966" s="1165"/>
      <c r="D1966" s="1166"/>
      <c r="E1966" s="587">
        <f t="shared" si="315"/>
        <v>0</v>
      </c>
      <c r="G1966" s="1163">
        <v>415</v>
      </c>
      <c r="H1966" s="1164"/>
      <c r="I1966" s="1165"/>
      <c r="J1966" s="1166"/>
      <c r="K1966" s="587">
        <f t="shared" si="316"/>
        <v>0</v>
      </c>
      <c r="M1966" s="1163">
        <v>415</v>
      </c>
      <c r="N1966" s="1164"/>
      <c r="O1966" s="1165"/>
      <c r="P1966" s="1166"/>
      <c r="Q1966" s="587">
        <f t="shared" si="317"/>
        <v>0</v>
      </c>
      <c r="S1966" s="1163">
        <v>415</v>
      </c>
      <c r="T1966" s="1164"/>
      <c r="U1966" s="1165"/>
      <c r="V1966" s="1166"/>
      <c r="W1966" s="587">
        <f t="shared" si="318"/>
        <v>0</v>
      </c>
      <c r="Y1966" s="1163">
        <v>415</v>
      </c>
      <c r="Z1966" s="1164"/>
      <c r="AA1966" s="1165"/>
      <c r="AB1966" s="1166"/>
      <c r="AC1966" s="587">
        <f t="shared" si="319"/>
        <v>0</v>
      </c>
      <c r="AE1966" s="1163">
        <v>415</v>
      </c>
      <c r="AF1966" s="1164"/>
      <c r="AG1966" s="1165"/>
      <c r="AH1966" s="1166"/>
      <c r="AI1966" s="587">
        <f t="shared" si="320"/>
        <v>0</v>
      </c>
      <c r="AK1966" s="1163">
        <v>415</v>
      </c>
      <c r="AL1966" s="1164"/>
      <c r="AM1966" s="1165"/>
      <c r="AN1966" s="1166"/>
      <c r="AO1966" s="587">
        <f t="shared" si="321"/>
        <v>0</v>
      </c>
      <c r="AQ1966" s="1163">
        <v>415</v>
      </c>
      <c r="AR1966" s="1164"/>
      <c r="AS1966" s="1165"/>
      <c r="AT1966" s="1166"/>
      <c r="AU1966" s="587">
        <f t="shared" si="322"/>
        <v>0</v>
      </c>
      <c r="AW1966" s="1163">
        <v>415</v>
      </c>
      <c r="AX1966" s="1164"/>
      <c r="AY1966" s="1165"/>
      <c r="AZ1966" s="1166"/>
      <c r="BA1966" s="587">
        <f t="shared" si="323"/>
        <v>0</v>
      </c>
    </row>
    <row r="1967" spans="1:53" s="17" customFormat="1" ht="16.75" hidden="1" customHeight="1" outlineLevel="2">
      <c r="A1967" s="1163">
        <v>416</v>
      </c>
      <c r="B1967" s="1164"/>
      <c r="C1967" s="1165"/>
      <c r="D1967" s="1166"/>
      <c r="E1967" s="587">
        <f t="shared" si="315"/>
        <v>0</v>
      </c>
      <c r="G1967" s="1163">
        <v>416</v>
      </c>
      <c r="H1967" s="1164"/>
      <c r="I1967" s="1165"/>
      <c r="J1967" s="1166"/>
      <c r="K1967" s="587">
        <f t="shared" si="316"/>
        <v>0</v>
      </c>
      <c r="M1967" s="1163">
        <v>416</v>
      </c>
      <c r="N1967" s="1164"/>
      <c r="O1967" s="1165"/>
      <c r="P1967" s="1166"/>
      <c r="Q1967" s="587">
        <f t="shared" si="317"/>
        <v>0</v>
      </c>
      <c r="S1967" s="1163">
        <v>416</v>
      </c>
      <c r="T1967" s="1164"/>
      <c r="U1967" s="1165"/>
      <c r="V1967" s="1166"/>
      <c r="W1967" s="587">
        <f t="shared" si="318"/>
        <v>0</v>
      </c>
      <c r="Y1967" s="1163">
        <v>416</v>
      </c>
      <c r="Z1967" s="1164"/>
      <c r="AA1967" s="1165"/>
      <c r="AB1967" s="1166"/>
      <c r="AC1967" s="587">
        <f t="shared" si="319"/>
        <v>0</v>
      </c>
      <c r="AE1967" s="1163">
        <v>416</v>
      </c>
      <c r="AF1967" s="1164"/>
      <c r="AG1967" s="1165"/>
      <c r="AH1967" s="1166"/>
      <c r="AI1967" s="587">
        <f t="shared" si="320"/>
        <v>0</v>
      </c>
      <c r="AK1967" s="1163">
        <v>416</v>
      </c>
      <c r="AL1967" s="1164"/>
      <c r="AM1967" s="1165"/>
      <c r="AN1967" s="1166"/>
      <c r="AO1967" s="587">
        <f t="shared" si="321"/>
        <v>0</v>
      </c>
      <c r="AQ1967" s="1163">
        <v>416</v>
      </c>
      <c r="AR1967" s="1164"/>
      <c r="AS1967" s="1165"/>
      <c r="AT1967" s="1166"/>
      <c r="AU1967" s="587">
        <f t="shared" si="322"/>
        <v>0</v>
      </c>
      <c r="AW1967" s="1163">
        <v>416</v>
      </c>
      <c r="AX1967" s="1164"/>
      <c r="AY1967" s="1165"/>
      <c r="AZ1967" s="1166"/>
      <c r="BA1967" s="587">
        <f t="shared" si="323"/>
        <v>0</v>
      </c>
    </row>
    <row r="1968" spans="1:53" s="17" customFormat="1" ht="16.75" hidden="1" customHeight="1" outlineLevel="2">
      <c r="A1968" s="1163">
        <v>417</v>
      </c>
      <c r="B1968" s="1164"/>
      <c r="C1968" s="1165"/>
      <c r="D1968" s="1166"/>
      <c r="E1968" s="587">
        <f t="shared" si="315"/>
        <v>0</v>
      </c>
      <c r="G1968" s="1163">
        <v>417</v>
      </c>
      <c r="H1968" s="1164"/>
      <c r="I1968" s="1165"/>
      <c r="J1968" s="1166"/>
      <c r="K1968" s="587">
        <f t="shared" si="316"/>
        <v>0</v>
      </c>
      <c r="M1968" s="1163">
        <v>417</v>
      </c>
      <c r="N1968" s="1164"/>
      <c r="O1968" s="1165"/>
      <c r="P1968" s="1166"/>
      <c r="Q1968" s="587">
        <f t="shared" si="317"/>
        <v>0</v>
      </c>
      <c r="S1968" s="1163">
        <v>417</v>
      </c>
      <c r="T1968" s="1164"/>
      <c r="U1968" s="1165"/>
      <c r="V1968" s="1166"/>
      <c r="W1968" s="587">
        <f t="shared" si="318"/>
        <v>0</v>
      </c>
      <c r="Y1968" s="1163">
        <v>417</v>
      </c>
      <c r="Z1968" s="1164"/>
      <c r="AA1968" s="1165"/>
      <c r="AB1968" s="1166"/>
      <c r="AC1968" s="587">
        <f t="shared" si="319"/>
        <v>0</v>
      </c>
      <c r="AE1968" s="1163">
        <v>417</v>
      </c>
      <c r="AF1968" s="1164"/>
      <c r="AG1968" s="1165"/>
      <c r="AH1968" s="1166"/>
      <c r="AI1968" s="587">
        <f t="shared" si="320"/>
        <v>0</v>
      </c>
      <c r="AK1968" s="1163">
        <v>417</v>
      </c>
      <c r="AL1968" s="1164"/>
      <c r="AM1968" s="1165"/>
      <c r="AN1968" s="1166"/>
      <c r="AO1968" s="587">
        <f t="shared" si="321"/>
        <v>0</v>
      </c>
      <c r="AQ1968" s="1163">
        <v>417</v>
      </c>
      <c r="AR1968" s="1164"/>
      <c r="AS1968" s="1165"/>
      <c r="AT1968" s="1166"/>
      <c r="AU1968" s="587">
        <f t="shared" si="322"/>
        <v>0</v>
      </c>
      <c r="AW1968" s="1163">
        <v>417</v>
      </c>
      <c r="AX1968" s="1164"/>
      <c r="AY1968" s="1165"/>
      <c r="AZ1968" s="1166"/>
      <c r="BA1968" s="587">
        <f t="shared" si="323"/>
        <v>0</v>
      </c>
    </row>
    <row r="1969" spans="1:53" s="17" customFormat="1" ht="16.75" hidden="1" customHeight="1" outlineLevel="2">
      <c r="A1969" s="1163">
        <v>418</v>
      </c>
      <c r="B1969" s="1164"/>
      <c r="C1969" s="1165"/>
      <c r="D1969" s="1166"/>
      <c r="E1969" s="587">
        <f t="shared" si="315"/>
        <v>0</v>
      </c>
      <c r="G1969" s="1163">
        <v>418</v>
      </c>
      <c r="H1969" s="1164"/>
      <c r="I1969" s="1165"/>
      <c r="J1969" s="1166"/>
      <c r="K1969" s="587">
        <f t="shared" si="316"/>
        <v>0</v>
      </c>
      <c r="M1969" s="1163">
        <v>418</v>
      </c>
      <c r="N1969" s="1164"/>
      <c r="O1969" s="1165"/>
      <c r="P1969" s="1166"/>
      <c r="Q1969" s="587">
        <f t="shared" si="317"/>
        <v>0</v>
      </c>
      <c r="S1969" s="1163">
        <v>418</v>
      </c>
      <c r="T1969" s="1164"/>
      <c r="U1969" s="1165"/>
      <c r="V1969" s="1166"/>
      <c r="W1969" s="587">
        <f t="shared" si="318"/>
        <v>0</v>
      </c>
      <c r="Y1969" s="1163">
        <v>418</v>
      </c>
      <c r="Z1969" s="1164"/>
      <c r="AA1969" s="1165"/>
      <c r="AB1969" s="1166"/>
      <c r="AC1969" s="587">
        <f t="shared" si="319"/>
        <v>0</v>
      </c>
      <c r="AE1969" s="1163">
        <v>418</v>
      </c>
      <c r="AF1969" s="1164"/>
      <c r="AG1969" s="1165"/>
      <c r="AH1969" s="1166"/>
      <c r="AI1969" s="587">
        <f t="shared" si="320"/>
        <v>0</v>
      </c>
      <c r="AK1969" s="1163">
        <v>418</v>
      </c>
      <c r="AL1969" s="1164"/>
      <c r="AM1969" s="1165"/>
      <c r="AN1969" s="1166"/>
      <c r="AO1969" s="587">
        <f t="shared" si="321"/>
        <v>0</v>
      </c>
      <c r="AQ1969" s="1163">
        <v>418</v>
      </c>
      <c r="AR1969" s="1164"/>
      <c r="AS1969" s="1165"/>
      <c r="AT1969" s="1166"/>
      <c r="AU1969" s="587">
        <f t="shared" si="322"/>
        <v>0</v>
      </c>
      <c r="AW1969" s="1163">
        <v>418</v>
      </c>
      <c r="AX1969" s="1164"/>
      <c r="AY1969" s="1165"/>
      <c r="AZ1969" s="1166"/>
      <c r="BA1969" s="587">
        <f t="shared" si="323"/>
        <v>0</v>
      </c>
    </row>
    <row r="1970" spans="1:53" s="17" customFormat="1" ht="16.75" hidden="1" customHeight="1" outlineLevel="2">
      <c r="A1970" s="1163">
        <v>419</v>
      </c>
      <c r="B1970" s="1164"/>
      <c r="C1970" s="1165"/>
      <c r="D1970" s="1166"/>
      <c r="E1970" s="587">
        <f t="shared" si="315"/>
        <v>0</v>
      </c>
      <c r="G1970" s="1163">
        <v>419</v>
      </c>
      <c r="H1970" s="1164"/>
      <c r="I1970" s="1165"/>
      <c r="J1970" s="1166"/>
      <c r="K1970" s="587">
        <f t="shared" si="316"/>
        <v>0</v>
      </c>
      <c r="M1970" s="1163">
        <v>419</v>
      </c>
      <c r="N1970" s="1164"/>
      <c r="O1970" s="1165"/>
      <c r="P1970" s="1166"/>
      <c r="Q1970" s="587">
        <f t="shared" si="317"/>
        <v>0</v>
      </c>
      <c r="S1970" s="1163">
        <v>419</v>
      </c>
      <c r="T1970" s="1164"/>
      <c r="U1970" s="1165"/>
      <c r="V1970" s="1166"/>
      <c r="W1970" s="587">
        <f t="shared" si="318"/>
        <v>0</v>
      </c>
      <c r="Y1970" s="1163">
        <v>419</v>
      </c>
      <c r="Z1970" s="1164"/>
      <c r="AA1970" s="1165"/>
      <c r="AB1970" s="1166"/>
      <c r="AC1970" s="587">
        <f t="shared" si="319"/>
        <v>0</v>
      </c>
      <c r="AE1970" s="1163">
        <v>419</v>
      </c>
      <c r="AF1970" s="1164"/>
      <c r="AG1970" s="1165"/>
      <c r="AH1970" s="1166"/>
      <c r="AI1970" s="587">
        <f t="shared" si="320"/>
        <v>0</v>
      </c>
      <c r="AK1970" s="1163">
        <v>419</v>
      </c>
      <c r="AL1970" s="1164"/>
      <c r="AM1970" s="1165"/>
      <c r="AN1970" s="1166"/>
      <c r="AO1970" s="587">
        <f t="shared" si="321"/>
        <v>0</v>
      </c>
      <c r="AQ1970" s="1163">
        <v>419</v>
      </c>
      <c r="AR1970" s="1164"/>
      <c r="AS1970" s="1165"/>
      <c r="AT1970" s="1166"/>
      <c r="AU1970" s="587">
        <f t="shared" si="322"/>
        <v>0</v>
      </c>
      <c r="AW1970" s="1163">
        <v>419</v>
      </c>
      <c r="AX1970" s="1164"/>
      <c r="AY1970" s="1165"/>
      <c r="AZ1970" s="1166"/>
      <c r="BA1970" s="587">
        <f t="shared" si="323"/>
        <v>0</v>
      </c>
    </row>
    <row r="1971" spans="1:53" s="17" customFormat="1" ht="16.75" hidden="1" customHeight="1" outlineLevel="2">
      <c r="A1971" s="1163">
        <v>420</v>
      </c>
      <c r="B1971" s="1164"/>
      <c r="C1971" s="1165"/>
      <c r="D1971" s="1166"/>
      <c r="E1971" s="587">
        <f t="shared" si="315"/>
        <v>0</v>
      </c>
      <c r="G1971" s="1163">
        <v>420</v>
      </c>
      <c r="H1971" s="1164"/>
      <c r="I1971" s="1165"/>
      <c r="J1971" s="1166"/>
      <c r="K1971" s="587">
        <f t="shared" si="316"/>
        <v>0</v>
      </c>
      <c r="M1971" s="1163">
        <v>420</v>
      </c>
      <c r="N1971" s="1164"/>
      <c r="O1971" s="1165"/>
      <c r="P1971" s="1166"/>
      <c r="Q1971" s="587">
        <f t="shared" si="317"/>
        <v>0</v>
      </c>
      <c r="S1971" s="1163">
        <v>420</v>
      </c>
      <c r="T1971" s="1164"/>
      <c r="U1971" s="1165"/>
      <c r="V1971" s="1166"/>
      <c r="W1971" s="587">
        <f t="shared" si="318"/>
        <v>0</v>
      </c>
      <c r="Y1971" s="1163">
        <v>420</v>
      </c>
      <c r="Z1971" s="1164"/>
      <c r="AA1971" s="1165"/>
      <c r="AB1971" s="1166"/>
      <c r="AC1971" s="587">
        <f t="shared" si="319"/>
        <v>0</v>
      </c>
      <c r="AE1971" s="1163">
        <v>420</v>
      </c>
      <c r="AF1971" s="1164"/>
      <c r="AG1971" s="1165"/>
      <c r="AH1971" s="1166"/>
      <c r="AI1971" s="587">
        <f t="shared" si="320"/>
        <v>0</v>
      </c>
      <c r="AK1971" s="1163">
        <v>420</v>
      </c>
      <c r="AL1971" s="1164"/>
      <c r="AM1971" s="1165"/>
      <c r="AN1971" s="1166"/>
      <c r="AO1971" s="587">
        <f t="shared" si="321"/>
        <v>0</v>
      </c>
      <c r="AQ1971" s="1163">
        <v>420</v>
      </c>
      <c r="AR1971" s="1164"/>
      <c r="AS1971" s="1165"/>
      <c r="AT1971" s="1166"/>
      <c r="AU1971" s="587">
        <f t="shared" si="322"/>
        <v>0</v>
      </c>
      <c r="AW1971" s="1163">
        <v>420</v>
      </c>
      <c r="AX1971" s="1164"/>
      <c r="AY1971" s="1165"/>
      <c r="AZ1971" s="1166"/>
      <c r="BA1971" s="587">
        <f t="shared" si="323"/>
        <v>0</v>
      </c>
    </row>
    <row r="1972" spans="1:53" s="17" customFormat="1" ht="16.75" hidden="1" customHeight="1" outlineLevel="2">
      <c r="A1972" s="1163">
        <v>421</v>
      </c>
      <c r="B1972" s="1164"/>
      <c r="C1972" s="1165"/>
      <c r="D1972" s="1166"/>
      <c r="E1972" s="587">
        <f t="shared" si="315"/>
        <v>0</v>
      </c>
      <c r="G1972" s="1163">
        <v>421</v>
      </c>
      <c r="H1972" s="1164"/>
      <c r="I1972" s="1165"/>
      <c r="J1972" s="1166"/>
      <c r="K1972" s="587">
        <f t="shared" si="316"/>
        <v>0</v>
      </c>
      <c r="M1972" s="1163">
        <v>421</v>
      </c>
      <c r="N1972" s="1164"/>
      <c r="O1972" s="1165"/>
      <c r="P1972" s="1166"/>
      <c r="Q1972" s="587">
        <f t="shared" si="317"/>
        <v>0</v>
      </c>
      <c r="S1972" s="1163">
        <v>421</v>
      </c>
      <c r="T1972" s="1164"/>
      <c r="U1972" s="1165"/>
      <c r="V1972" s="1166"/>
      <c r="W1972" s="587">
        <f t="shared" si="318"/>
        <v>0</v>
      </c>
      <c r="Y1972" s="1163">
        <v>421</v>
      </c>
      <c r="Z1972" s="1164"/>
      <c r="AA1972" s="1165"/>
      <c r="AB1972" s="1166"/>
      <c r="AC1972" s="587">
        <f t="shared" si="319"/>
        <v>0</v>
      </c>
      <c r="AE1972" s="1163">
        <v>421</v>
      </c>
      <c r="AF1972" s="1164"/>
      <c r="AG1972" s="1165"/>
      <c r="AH1972" s="1166"/>
      <c r="AI1972" s="587">
        <f t="shared" si="320"/>
        <v>0</v>
      </c>
      <c r="AK1972" s="1163">
        <v>421</v>
      </c>
      <c r="AL1972" s="1164"/>
      <c r="AM1972" s="1165"/>
      <c r="AN1972" s="1166"/>
      <c r="AO1972" s="587">
        <f t="shared" si="321"/>
        <v>0</v>
      </c>
      <c r="AQ1972" s="1163">
        <v>421</v>
      </c>
      <c r="AR1972" s="1164"/>
      <c r="AS1972" s="1165"/>
      <c r="AT1972" s="1166"/>
      <c r="AU1972" s="587">
        <f t="shared" si="322"/>
        <v>0</v>
      </c>
      <c r="AW1972" s="1163">
        <v>421</v>
      </c>
      <c r="AX1972" s="1164"/>
      <c r="AY1972" s="1165"/>
      <c r="AZ1972" s="1166"/>
      <c r="BA1972" s="587">
        <f t="shared" si="323"/>
        <v>0</v>
      </c>
    </row>
    <row r="1973" spans="1:53" s="17" customFormat="1" ht="16.75" hidden="1" customHeight="1" outlineLevel="2">
      <c r="A1973" s="1163">
        <v>422</v>
      </c>
      <c r="B1973" s="1164"/>
      <c r="C1973" s="1165"/>
      <c r="D1973" s="1166"/>
      <c r="E1973" s="587">
        <f t="shared" si="315"/>
        <v>0</v>
      </c>
      <c r="G1973" s="1163">
        <v>422</v>
      </c>
      <c r="H1973" s="1164"/>
      <c r="I1973" s="1165"/>
      <c r="J1973" s="1166"/>
      <c r="K1973" s="587">
        <f t="shared" si="316"/>
        <v>0</v>
      </c>
      <c r="M1973" s="1163">
        <v>422</v>
      </c>
      <c r="N1973" s="1164"/>
      <c r="O1973" s="1165"/>
      <c r="P1973" s="1166"/>
      <c r="Q1973" s="587">
        <f t="shared" si="317"/>
        <v>0</v>
      </c>
      <c r="S1973" s="1163">
        <v>422</v>
      </c>
      <c r="T1973" s="1164"/>
      <c r="U1973" s="1165"/>
      <c r="V1973" s="1166"/>
      <c r="W1973" s="587">
        <f t="shared" si="318"/>
        <v>0</v>
      </c>
      <c r="Y1973" s="1163">
        <v>422</v>
      </c>
      <c r="Z1973" s="1164"/>
      <c r="AA1973" s="1165"/>
      <c r="AB1973" s="1166"/>
      <c r="AC1973" s="587">
        <f t="shared" si="319"/>
        <v>0</v>
      </c>
      <c r="AE1973" s="1163">
        <v>422</v>
      </c>
      <c r="AF1973" s="1164"/>
      <c r="AG1973" s="1165"/>
      <c r="AH1973" s="1166"/>
      <c r="AI1973" s="587">
        <f t="shared" si="320"/>
        <v>0</v>
      </c>
      <c r="AK1973" s="1163">
        <v>422</v>
      </c>
      <c r="AL1973" s="1164"/>
      <c r="AM1973" s="1165"/>
      <c r="AN1973" s="1166"/>
      <c r="AO1973" s="587">
        <f t="shared" si="321"/>
        <v>0</v>
      </c>
      <c r="AQ1973" s="1163">
        <v>422</v>
      </c>
      <c r="AR1973" s="1164"/>
      <c r="AS1973" s="1165"/>
      <c r="AT1973" s="1166"/>
      <c r="AU1973" s="587">
        <f t="shared" si="322"/>
        <v>0</v>
      </c>
      <c r="AW1973" s="1163">
        <v>422</v>
      </c>
      <c r="AX1973" s="1164"/>
      <c r="AY1973" s="1165"/>
      <c r="AZ1973" s="1166"/>
      <c r="BA1973" s="587">
        <f t="shared" si="323"/>
        <v>0</v>
      </c>
    </row>
    <row r="1974" spans="1:53" s="17" customFormat="1" ht="16.75" hidden="1" customHeight="1" outlineLevel="2">
      <c r="A1974" s="1163">
        <v>423</v>
      </c>
      <c r="B1974" s="1164"/>
      <c r="C1974" s="1165"/>
      <c r="D1974" s="1166"/>
      <c r="E1974" s="587">
        <f t="shared" si="315"/>
        <v>0</v>
      </c>
      <c r="G1974" s="1163">
        <v>423</v>
      </c>
      <c r="H1974" s="1164"/>
      <c r="I1974" s="1165"/>
      <c r="J1974" s="1166"/>
      <c r="K1974" s="587">
        <f t="shared" si="316"/>
        <v>0</v>
      </c>
      <c r="M1974" s="1163">
        <v>423</v>
      </c>
      <c r="N1974" s="1164"/>
      <c r="O1974" s="1165"/>
      <c r="P1974" s="1166"/>
      <c r="Q1974" s="587">
        <f t="shared" si="317"/>
        <v>0</v>
      </c>
      <c r="S1974" s="1163">
        <v>423</v>
      </c>
      <c r="T1974" s="1164"/>
      <c r="U1974" s="1165"/>
      <c r="V1974" s="1166"/>
      <c r="W1974" s="587">
        <f t="shared" si="318"/>
        <v>0</v>
      </c>
      <c r="Y1974" s="1163">
        <v>423</v>
      </c>
      <c r="Z1974" s="1164"/>
      <c r="AA1974" s="1165"/>
      <c r="AB1974" s="1166"/>
      <c r="AC1974" s="587">
        <f t="shared" si="319"/>
        <v>0</v>
      </c>
      <c r="AE1974" s="1163">
        <v>423</v>
      </c>
      <c r="AF1974" s="1164"/>
      <c r="AG1974" s="1165"/>
      <c r="AH1974" s="1166"/>
      <c r="AI1974" s="587">
        <f t="shared" si="320"/>
        <v>0</v>
      </c>
      <c r="AK1974" s="1163">
        <v>423</v>
      </c>
      <c r="AL1974" s="1164"/>
      <c r="AM1974" s="1165"/>
      <c r="AN1974" s="1166"/>
      <c r="AO1974" s="587">
        <f t="shared" si="321"/>
        <v>0</v>
      </c>
      <c r="AQ1974" s="1163">
        <v>423</v>
      </c>
      <c r="AR1974" s="1164"/>
      <c r="AS1974" s="1165"/>
      <c r="AT1974" s="1166"/>
      <c r="AU1974" s="587">
        <f t="shared" si="322"/>
        <v>0</v>
      </c>
      <c r="AW1974" s="1163">
        <v>423</v>
      </c>
      <c r="AX1974" s="1164"/>
      <c r="AY1974" s="1165"/>
      <c r="AZ1974" s="1166"/>
      <c r="BA1974" s="587">
        <f t="shared" si="323"/>
        <v>0</v>
      </c>
    </row>
    <row r="1975" spans="1:53" s="17" customFormat="1" ht="16.75" hidden="1" customHeight="1" outlineLevel="2">
      <c r="A1975" s="1163">
        <v>424</v>
      </c>
      <c r="B1975" s="1164"/>
      <c r="C1975" s="1165"/>
      <c r="D1975" s="1166"/>
      <c r="E1975" s="587">
        <f t="shared" si="315"/>
        <v>0</v>
      </c>
      <c r="G1975" s="1163">
        <v>424</v>
      </c>
      <c r="H1975" s="1164"/>
      <c r="I1975" s="1165"/>
      <c r="J1975" s="1166"/>
      <c r="K1975" s="587">
        <f t="shared" si="316"/>
        <v>0</v>
      </c>
      <c r="M1975" s="1163">
        <v>424</v>
      </c>
      <c r="N1975" s="1164"/>
      <c r="O1975" s="1165"/>
      <c r="P1975" s="1166"/>
      <c r="Q1975" s="587">
        <f t="shared" si="317"/>
        <v>0</v>
      </c>
      <c r="S1975" s="1163">
        <v>424</v>
      </c>
      <c r="T1975" s="1164"/>
      <c r="U1975" s="1165"/>
      <c r="V1975" s="1166"/>
      <c r="W1975" s="587">
        <f t="shared" si="318"/>
        <v>0</v>
      </c>
      <c r="Y1975" s="1163">
        <v>424</v>
      </c>
      <c r="Z1975" s="1164"/>
      <c r="AA1975" s="1165"/>
      <c r="AB1975" s="1166"/>
      <c r="AC1975" s="587">
        <f t="shared" si="319"/>
        <v>0</v>
      </c>
      <c r="AE1975" s="1163">
        <v>424</v>
      </c>
      <c r="AF1975" s="1164"/>
      <c r="AG1975" s="1165"/>
      <c r="AH1975" s="1166"/>
      <c r="AI1975" s="587">
        <f t="shared" si="320"/>
        <v>0</v>
      </c>
      <c r="AK1975" s="1163">
        <v>424</v>
      </c>
      <c r="AL1975" s="1164"/>
      <c r="AM1975" s="1165"/>
      <c r="AN1975" s="1166"/>
      <c r="AO1975" s="587">
        <f t="shared" si="321"/>
        <v>0</v>
      </c>
      <c r="AQ1975" s="1163">
        <v>424</v>
      </c>
      <c r="AR1975" s="1164"/>
      <c r="AS1975" s="1165"/>
      <c r="AT1975" s="1166"/>
      <c r="AU1975" s="587">
        <f t="shared" si="322"/>
        <v>0</v>
      </c>
      <c r="AW1975" s="1163">
        <v>424</v>
      </c>
      <c r="AX1975" s="1164"/>
      <c r="AY1975" s="1165"/>
      <c r="AZ1975" s="1166"/>
      <c r="BA1975" s="587">
        <f t="shared" si="323"/>
        <v>0</v>
      </c>
    </row>
    <row r="1976" spans="1:53" s="17" customFormat="1" ht="16.75" hidden="1" customHeight="1" outlineLevel="2">
      <c r="A1976" s="1163">
        <v>425</v>
      </c>
      <c r="B1976" s="1164"/>
      <c r="C1976" s="1165"/>
      <c r="D1976" s="1166"/>
      <c r="E1976" s="587">
        <f t="shared" si="315"/>
        <v>0</v>
      </c>
      <c r="G1976" s="1163">
        <v>425</v>
      </c>
      <c r="H1976" s="1164"/>
      <c r="I1976" s="1165"/>
      <c r="J1976" s="1166"/>
      <c r="K1976" s="587">
        <f t="shared" si="316"/>
        <v>0</v>
      </c>
      <c r="M1976" s="1163">
        <v>425</v>
      </c>
      <c r="N1976" s="1164"/>
      <c r="O1976" s="1165"/>
      <c r="P1976" s="1166"/>
      <c r="Q1976" s="587">
        <f t="shared" si="317"/>
        <v>0</v>
      </c>
      <c r="S1976" s="1163">
        <v>425</v>
      </c>
      <c r="T1976" s="1164"/>
      <c r="U1976" s="1165"/>
      <c r="V1976" s="1166"/>
      <c r="W1976" s="587">
        <f t="shared" si="318"/>
        <v>0</v>
      </c>
      <c r="Y1976" s="1163">
        <v>425</v>
      </c>
      <c r="Z1976" s="1164"/>
      <c r="AA1976" s="1165"/>
      <c r="AB1976" s="1166"/>
      <c r="AC1976" s="587">
        <f t="shared" si="319"/>
        <v>0</v>
      </c>
      <c r="AE1976" s="1163">
        <v>425</v>
      </c>
      <c r="AF1976" s="1164"/>
      <c r="AG1976" s="1165"/>
      <c r="AH1976" s="1166"/>
      <c r="AI1976" s="587">
        <f t="shared" si="320"/>
        <v>0</v>
      </c>
      <c r="AK1976" s="1163">
        <v>425</v>
      </c>
      <c r="AL1976" s="1164"/>
      <c r="AM1976" s="1165"/>
      <c r="AN1976" s="1166"/>
      <c r="AO1976" s="587">
        <f t="shared" si="321"/>
        <v>0</v>
      </c>
      <c r="AQ1976" s="1163">
        <v>425</v>
      </c>
      <c r="AR1976" s="1164"/>
      <c r="AS1976" s="1165"/>
      <c r="AT1976" s="1166"/>
      <c r="AU1976" s="587">
        <f t="shared" si="322"/>
        <v>0</v>
      </c>
      <c r="AW1976" s="1163">
        <v>425</v>
      </c>
      <c r="AX1976" s="1164"/>
      <c r="AY1976" s="1165"/>
      <c r="AZ1976" s="1166"/>
      <c r="BA1976" s="587">
        <f t="shared" si="323"/>
        <v>0</v>
      </c>
    </row>
    <row r="1977" spans="1:53" s="17" customFormat="1" ht="16.75" hidden="1" customHeight="1" outlineLevel="2">
      <c r="A1977" s="1163">
        <v>426</v>
      </c>
      <c r="B1977" s="1164"/>
      <c r="C1977" s="1165"/>
      <c r="D1977" s="1166"/>
      <c r="E1977" s="587">
        <f t="shared" si="315"/>
        <v>0</v>
      </c>
      <c r="G1977" s="1163">
        <v>426</v>
      </c>
      <c r="H1977" s="1164"/>
      <c r="I1977" s="1165"/>
      <c r="J1977" s="1166"/>
      <c r="K1977" s="587">
        <f t="shared" si="316"/>
        <v>0</v>
      </c>
      <c r="M1977" s="1163">
        <v>426</v>
      </c>
      <c r="N1977" s="1164"/>
      <c r="O1977" s="1165"/>
      <c r="P1977" s="1166"/>
      <c r="Q1977" s="587">
        <f t="shared" si="317"/>
        <v>0</v>
      </c>
      <c r="S1977" s="1163">
        <v>426</v>
      </c>
      <c r="T1977" s="1164"/>
      <c r="U1977" s="1165"/>
      <c r="V1977" s="1166"/>
      <c r="W1977" s="587">
        <f t="shared" si="318"/>
        <v>0</v>
      </c>
      <c r="Y1977" s="1163">
        <v>426</v>
      </c>
      <c r="Z1977" s="1164"/>
      <c r="AA1977" s="1165"/>
      <c r="AB1977" s="1166"/>
      <c r="AC1977" s="587">
        <f t="shared" si="319"/>
        <v>0</v>
      </c>
      <c r="AE1977" s="1163">
        <v>426</v>
      </c>
      <c r="AF1977" s="1164"/>
      <c r="AG1977" s="1165"/>
      <c r="AH1977" s="1166"/>
      <c r="AI1977" s="587">
        <f t="shared" si="320"/>
        <v>0</v>
      </c>
      <c r="AK1977" s="1163">
        <v>426</v>
      </c>
      <c r="AL1977" s="1164"/>
      <c r="AM1977" s="1165"/>
      <c r="AN1977" s="1166"/>
      <c r="AO1977" s="587">
        <f t="shared" si="321"/>
        <v>0</v>
      </c>
      <c r="AQ1977" s="1163">
        <v>426</v>
      </c>
      <c r="AR1977" s="1164"/>
      <c r="AS1977" s="1165"/>
      <c r="AT1977" s="1166"/>
      <c r="AU1977" s="587">
        <f t="shared" si="322"/>
        <v>0</v>
      </c>
      <c r="AW1977" s="1163">
        <v>426</v>
      </c>
      <c r="AX1977" s="1164"/>
      <c r="AY1977" s="1165"/>
      <c r="AZ1977" s="1166"/>
      <c r="BA1977" s="587">
        <f t="shared" si="323"/>
        <v>0</v>
      </c>
    </row>
    <row r="1978" spans="1:53" s="17" customFormat="1" ht="16.75" hidden="1" customHeight="1" outlineLevel="2">
      <c r="A1978" s="1163">
        <v>427</v>
      </c>
      <c r="B1978" s="1164"/>
      <c r="C1978" s="1165"/>
      <c r="D1978" s="1166"/>
      <c r="E1978" s="587">
        <f t="shared" si="315"/>
        <v>0</v>
      </c>
      <c r="G1978" s="1163">
        <v>427</v>
      </c>
      <c r="H1978" s="1164"/>
      <c r="I1978" s="1165"/>
      <c r="J1978" s="1166"/>
      <c r="K1978" s="587">
        <f t="shared" si="316"/>
        <v>0</v>
      </c>
      <c r="M1978" s="1163">
        <v>427</v>
      </c>
      <c r="N1978" s="1164"/>
      <c r="O1978" s="1165"/>
      <c r="P1978" s="1166"/>
      <c r="Q1978" s="587">
        <f t="shared" si="317"/>
        <v>0</v>
      </c>
      <c r="S1978" s="1163">
        <v>427</v>
      </c>
      <c r="T1978" s="1164"/>
      <c r="U1978" s="1165"/>
      <c r="V1978" s="1166"/>
      <c r="W1978" s="587">
        <f t="shared" si="318"/>
        <v>0</v>
      </c>
      <c r="Y1978" s="1163">
        <v>427</v>
      </c>
      <c r="Z1978" s="1164"/>
      <c r="AA1978" s="1165"/>
      <c r="AB1978" s="1166"/>
      <c r="AC1978" s="587">
        <f t="shared" si="319"/>
        <v>0</v>
      </c>
      <c r="AE1978" s="1163">
        <v>427</v>
      </c>
      <c r="AF1978" s="1164"/>
      <c r="AG1978" s="1165"/>
      <c r="AH1978" s="1166"/>
      <c r="AI1978" s="587">
        <f t="shared" si="320"/>
        <v>0</v>
      </c>
      <c r="AK1978" s="1163">
        <v>427</v>
      </c>
      <c r="AL1978" s="1164"/>
      <c r="AM1978" s="1165"/>
      <c r="AN1978" s="1166"/>
      <c r="AO1978" s="587">
        <f t="shared" si="321"/>
        <v>0</v>
      </c>
      <c r="AQ1978" s="1163">
        <v>427</v>
      </c>
      <c r="AR1978" s="1164"/>
      <c r="AS1978" s="1165"/>
      <c r="AT1978" s="1166"/>
      <c r="AU1978" s="587">
        <f t="shared" si="322"/>
        <v>0</v>
      </c>
      <c r="AW1978" s="1163">
        <v>427</v>
      </c>
      <c r="AX1978" s="1164"/>
      <c r="AY1978" s="1165"/>
      <c r="AZ1978" s="1166"/>
      <c r="BA1978" s="587">
        <f t="shared" si="323"/>
        <v>0</v>
      </c>
    </row>
    <row r="1979" spans="1:53" s="17" customFormat="1" ht="16.75" hidden="1" customHeight="1" outlineLevel="2">
      <c r="A1979" s="1163">
        <v>428</v>
      </c>
      <c r="B1979" s="1164"/>
      <c r="C1979" s="1165"/>
      <c r="D1979" s="1166"/>
      <c r="E1979" s="587">
        <f t="shared" si="315"/>
        <v>0</v>
      </c>
      <c r="G1979" s="1163">
        <v>428</v>
      </c>
      <c r="H1979" s="1164"/>
      <c r="I1979" s="1165"/>
      <c r="J1979" s="1166"/>
      <c r="K1979" s="587">
        <f t="shared" si="316"/>
        <v>0</v>
      </c>
      <c r="M1979" s="1163">
        <v>428</v>
      </c>
      <c r="N1979" s="1164"/>
      <c r="O1979" s="1165"/>
      <c r="P1979" s="1166"/>
      <c r="Q1979" s="587">
        <f t="shared" si="317"/>
        <v>0</v>
      </c>
      <c r="S1979" s="1163">
        <v>428</v>
      </c>
      <c r="T1979" s="1164"/>
      <c r="U1979" s="1165"/>
      <c r="V1979" s="1166"/>
      <c r="W1979" s="587">
        <f t="shared" si="318"/>
        <v>0</v>
      </c>
      <c r="Y1979" s="1163">
        <v>428</v>
      </c>
      <c r="Z1979" s="1164"/>
      <c r="AA1979" s="1165"/>
      <c r="AB1979" s="1166"/>
      <c r="AC1979" s="587">
        <f t="shared" si="319"/>
        <v>0</v>
      </c>
      <c r="AE1979" s="1163">
        <v>428</v>
      </c>
      <c r="AF1979" s="1164"/>
      <c r="AG1979" s="1165"/>
      <c r="AH1979" s="1166"/>
      <c r="AI1979" s="587">
        <f t="shared" si="320"/>
        <v>0</v>
      </c>
      <c r="AK1979" s="1163">
        <v>428</v>
      </c>
      <c r="AL1979" s="1164"/>
      <c r="AM1979" s="1165"/>
      <c r="AN1979" s="1166"/>
      <c r="AO1979" s="587">
        <f t="shared" si="321"/>
        <v>0</v>
      </c>
      <c r="AQ1979" s="1163">
        <v>428</v>
      </c>
      <c r="AR1979" s="1164"/>
      <c r="AS1979" s="1165"/>
      <c r="AT1979" s="1166"/>
      <c r="AU1979" s="587">
        <f t="shared" si="322"/>
        <v>0</v>
      </c>
      <c r="AW1979" s="1163">
        <v>428</v>
      </c>
      <c r="AX1979" s="1164"/>
      <c r="AY1979" s="1165"/>
      <c r="AZ1979" s="1166"/>
      <c r="BA1979" s="587">
        <f t="shared" si="323"/>
        <v>0</v>
      </c>
    </row>
    <row r="1980" spans="1:53" s="17" customFormat="1" ht="16.75" hidden="1" customHeight="1" outlineLevel="2">
      <c r="A1980" s="1163">
        <v>429</v>
      </c>
      <c r="B1980" s="1164"/>
      <c r="C1980" s="1165"/>
      <c r="D1980" s="1166"/>
      <c r="E1980" s="587">
        <f t="shared" si="315"/>
        <v>0</v>
      </c>
      <c r="G1980" s="1163">
        <v>429</v>
      </c>
      <c r="H1980" s="1164"/>
      <c r="I1980" s="1165"/>
      <c r="J1980" s="1166"/>
      <c r="K1980" s="587">
        <f t="shared" si="316"/>
        <v>0</v>
      </c>
      <c r="M1980" s="1163">
        <v>429</v>
      </c>
      <c r="N1980" s="1164"/>
      <c r="O1980" s="1165"/>
      <c r="P1980" s="1166"/>
      <c r="Q1980" s="587">
        <f t="shared" si="317"/>
        <v>0</v>
      </c>
      <c r="S1980" s="1163">
        <v>429</v>
      </c>
      <c r="T1980" s="1164"/>
      <c r="U1980" s="1165"/>
      <c r="V1980" s="1166"/>
      <c r="W1980" s="587">
        <f t="shared" si="318"/>
        <v>0</v>
      </c>
      <c r="Y1980" s="1163">
        <v>429</v>
      </c>
      <c r="Z1980" s="1164"/>
      <c r="AA1980" s="1165"/>
      <c r="AB1980" s="1166"/>
      <c r="AC1980" s="587">
        <f t="shared" si="319"/>
        <v>0</v>
      </c>
      <c r="AE1980" s="1163">
        <v>429</v>
      </c>
      <c r="AF1980" s="1164"/>
      <c r="AG1980" s="1165"/>
      <c r="AH1980" s="1166"/>
      <c r="AI1980" s="587">
        <f t="shared" si="320"/>
        <v>0</v>
      </c>
      <c r="AK1980" s="1163">
        <v>429</v>
      </c>
      <c r="AL1980" s="1164"/>
      <c r="AM1980" s="1165"/>
      <c r="AN1980" s="1166"/>
      <c r="AO1980" s="587">
        <f t="shared" si="321"/>
        <v>0</v>
      </c>
      <c r="AQ1980" s="1163">
        <v>429</v>
      </c>
      <c r="AR1980" s="1164"/>
      <c r="AS1980" s="1165"/>
      <c r="AT1980" s="1166"/>
      <c r="AU1980" s="587">
        <f t="shared" si="322"/>
        <v>0</v>
      </c>
      <c r="AW1980" s="1163">
        <v>429</v>
      </c>
      <c r="AX1980" s="1164"/>
      <c r="AY1980" s="1165"/>
      <c r="AZ1980" s="1166"/>
      <c r="BA1980" s="587">
        <f t="shared" si="323"/>
        <v>0</v>
      </c>
    </row>
    <row r="1981" spans="1:53" s="17" customFormat="1" ht="16.75" hidden="1" customHeight="1" outlineLevel="2">
      <c r="A1981" s="1163">
        <v>430</v>
      </c>
      <c r="B1981" s="1164"/>
      <c r="C1981" s="1165"/>
      <c r="D1981" s="1166"/>
      <c r="E1981" s="587">
        <f t="shared" si="315"/>
        <v>0</v>
      </c>
      <c r="G1981" s="1163">
        <v>430</v>
      </c>
      <c r="H1981" s="1164"/>
      <c r="I1981" s="1165"/>
      <c r="J1981" s="1166"/>
      <c r="K1981" s="587">
        <f t="shared" si="316"/>
        <v>0</v>
      </c>
      <c r="M1981" s="1163">
        <v>430</v>
      </c>
      <c r="N1981" s="1164"/>
      <c r="O1981" s="1165"/>
      <c r="P1981" s="1166"/>
      <c r="Q1981" s="587">
        <f t="shared" si="317"/>
        <v>0</v>
      </c>
      <c r="S1981" s="1163">
        <v>430</v>
      </c>
      <c r="T1981" s="1164"/>
      <c r="U1981" s="1165"/>
      <c r="V1981" s="1166"/>
      <c r="W1981" s="587">
        <f t="shared" si="318"/>
        <v>0</v>
      </c>
      <c r="Y1981" s="1163">
        <v>430</v>
      </c>
      <c r="Z1981" s="1164"/>
      <c r="AA1981" s="1165"/>
      <c r="AB1981" s="1166"/>
      <c r="AC1981" s="587">
        <f t="shared" si="319"/>
        <v>0</v>
      </c>
      <c r="AE1981" s="1163">
        <v>430</v>
      </c>
      <c r="AF1981" s="1164"/>
      <c r="AG1981" s="1165"/>
      <c r="AH1981" s="1166"/>
      <c r="AI1981" s="587">
        <f t="shared" si="320"/>
        <v>0</v>
      </c>
      <c r="AK1981" s="1163">
        <v>430</v>
      </c>
      <c r="AL1981" s="1164"/>
      <c r="AM1981" s="1165"/>
      <c r="AN1981" s="1166"/>
      <c r="AO1981" s="587">
        <f t="shared" si="321"/>
        <v>0</v>
      </c>
      <c r="AQ1981" s="1163">
        <v>430</v>
      </c>
      <c r="AR1981" s="1164"/>
      <c r="AS1981" s="1165"/>
      <c r="AT1981" s="1166"/>
      <c r="AU1981" s="587">
        <f t="shared" si="322"/>
        <v>0</v>
      </c>
      <c r="AW1981" s="1163">
        <v>430</v>
      </c>
      <c r="AX1981" s="1164"/>
      <c r="AY1981" s="1165"/>
      <c r="AZ1981" s="1166"/>
      <c r="BA1981" s="587">
        <f t="shared" si="323"/>
        <v>0</v>
      </c>
    </row>
    <row r="1982" spans="1:53" s="17" customFormat="1" ht="16.75" hidden="1" customHeight="1" outlineLevel="2">
      <c r="A1982" s="1163">
        <v>431</v>
      </c>
      <c r="B1982" s="1164"/>
      <c r="C1982" s="1165"/>
      <c r="D1982" s="1166"/>
      <c r="E1982" s="587">
        <f t="shared" si="315"/>
        <v>0</v>
      </c>
      <c r="G1982" s="1163">
        <v>431</v>
      </c>
      <c r="H1982" s="1164"/>
      <c r="I1982" s="1165"/>
      <c r="J1982" s="1166"/>
      <c r="K1982" s="587">
        <f t="shared" si="316"/>
        <v>0</v>
      </c>
      <c r="M1982" s="1163">
        <v>431</v>
      </c>
      <c r="N1982" s="1164"/>
      <c r="O1982" s="1165"/>
      <c r="P1982" s="1166"/>
      <c r="Q1982" s="587">
        <f t="shared" si="317"/>
        <v>0</v>
      </c>
      <c r="S1982" s="1163">
        <v>431</v>
      </c>
      <c r="T1982" s="1164"/>
      <c r="U1982" s="1165"/>
      <c r="V1982" s="1166"/>
      <c r="W1982" s="587">
        <f t="shared" si="318"/>
        <v>0</v>
      </c>
      <c r="Y1982" s="1163">
        <v>431</v>
      </c>
      <c r="Z1982" s="1164"/>
      <c r="AA1982" s="1165"/>
      <c r="AB1982" s="1166"/>
      <c r="AC1982" s="587">
        <f t="shared" si="319"/>
        <v>0</v>
      </c>
      <c r="AE1982" s="1163">
        <v>431</v>
      </c>
      <c r="AF1982" s="1164"/>
      <c r="AG1982" s="1165"/>
      <c r="AH1982" s="1166"/>
      <c r="AI1982" s="587">
        <f t="shared" si="320"/>
        <v>0</v>
      </c>
      <c r="AK1982" s="1163">
        <v>431</v>
      </c>
      <c r="AL1982" s="1164"/>
      <c r="AM1982" s="1165"/>
      <c r="AN1982" s="1166"/>
      <c r="AO1982" s="587">
        <f t="shared" si="321"/>
        <v>0</v>
      </c>
      <c r="AQ1982" s="1163">
        <v>431</v>
      </c>
      <c r="AR1982" s="1164"/>
      <c r="AS1982" s="1165"/>
      <c r="AT1982" s="1166"/>
      <c r="AU1982" s="587">
        <f t="shared" si="322"/>
        <v>0</v>
      </c>
      <c r="AW1982" s="1163">
        <v>431</v>
      </c>
      <c r="AX1982" s="1164"/>
      <c r="AY1982" s="1165"/>
      <c r="AZ1982" s="1166"/>
      <c r="BA1982" s="587">
        <f t="shared" si="323"/>
        <v>0</v>
      </c>
    </row>
    <row r="1983" spans="1:53" s="17" customFormat="1" ht="16.75" hidden="1" customHeight="1" outlineLevel="2">
      <c r="A1983" s="1163">
        <v>432</v>
      </c>
      <c r="B1983" s="1164"/>
      <c r="C1983" s="1165"/>
      <c r="D1983" s="1166"/>
      <c r="E1983" s="587">
        <f t="shared" si="315"/>
        <v>0</v>
      </c>
      <c r="G1983" s="1163">
        <v>432</v>
      </c>
      <c r="H1983" s="1164"/>
      <c r="I1983" s="1165"/>
      <c r="J1983" s="1166"/>
      <c r="K1983" s="587">
        <f t="shared" si="316"/>
        <v>0</v>
      </c>
      <c r="M1983" s="1163">
        <v>432</v>
      </c>
      <c r="N1983" s="1164"/>
      <c r="O1983" s="1165"/>
      <c r="P1983" s="1166"/>
      <c r="Q1983" s="587">
        <f t="shared" si="317"/>
        <v>0</v>
      </c>
      <c r="S1983" s="1163">
        <v>432</v>
      </c>
      <c r="T1983" s="1164"/>
      <c r="U1983" s="1165"/>
      <c r="V1983" s="1166"/>
      <c r="W1983" s="587">
        <f t="shared" si="318"/>
        <v>0</v>
      </c>
      <c r="Y1983" s="1163">
        <v>432</v>
      </c>
      <c r="Z1983" s="1164"/>
      <c r="AA1983" s="1165"/>
      <c r="AB1983" s="1166"/>
      <c r="AC1983" s="587">
        <f t="shared" si="319"/>
        <v>0</v>
      </c>
      <c r="AE1983" s="1163">
        <v>432</v>
      </c>
      <c r="AF1983" s="1164"/>
      <c r="AG1983" s="1165"/>
      <c r="AH1983" s="1166"/>
      <c r="AI1983" s="587">
        <f t="shared" si="320"/>
        <v>0</v>
      </c>
      <c r="AK1983" s="1163">
        <v>432</v>
      </c>
      <c r="AL1983" s="1164"/>
      <c r="AM1983" s="1165"/>
      <c r="AN1983" s="1166"/>
      <c r="AO1983" s="587">
        <f t="shared" si="321"/>
        <v>0</v>
      </c>
      <c r="AQ1983" s="1163">
        <v>432</v>
      </c>
      <c r="AR1983" s="1164"/>
      <c r="AS1983" s="1165"/>
      <c r="AT1983" s="1166"/>
      <c r="AU1983" s="587">
        <f t="shared" si="322"/>
        <v>0</v>
      </c>
      <c r="AW1983" s="1163">
        <v>432</v>
      </c>
      <c r="AX1983" s="1164"/>
      <c r="AY1983" s="1165"/>
      <c r="AZ1983" s="1166"/>
      <c r="BA1983" s="587">
        <f t="shared" si="323"/>
        <v>0</v>
      </c>
    </row>
    <row r="1984" spans="1:53" s="17" customFormat="1" ht="16.75" hidden="1" customHeight="1" outlineLevel="2">
      <c r="A1984" s="1163">
        <v>433</v>
      </c>
      <c r="B1984" s="1164"/>
      <c r="C1984" s="1165"/>
      <c r="D1984" s="1166"/>
      <c r="E1984" s="587">
        <f t="shared" si="315"/>
        <v>0</v>
      </c>
      <c r="G1984" s="1163">
        <v>433</v>
      </c>
      <c r="H1984" s="1164"/>
      <c r="I1984" s="1165"/>
      <c r="J1984" s="1166"/>
      <c r="K1984" s="587">
        <f t="shared" si="316"/>
        <v>0</v>
      </c>
      <c r="M1984" s="1163">
        <v>433</v>
      </c>
      <c r="N1984" s="1164"/>
      <c r="O1984" s="1165"/>
      <c r="P1984" s="1166"/>
      <c r="Q1984" s="587">
        <f t="shared" si="317"/>
        <v>0</v>
      </c>
      <c r="S1984" s="1163">
        <v>433</v>
      </c>
      <c r="T1984" s="1164"/>
      <c r="U1984" s="1165"/>
      <c r="V1984" s="1166"/>
      <c r="W1984" s="587">
        <f t="shared" si="318"/>
        <v>0</v>
      </c>
      <c r="Y1984" s="1163">
        <v>433</v>
      </c>
      <c r="Z1984" s="1164"/>
      <c r="AA1984" s="1165"/>
      <c r="AB1984" s="1166"/>
      <c r="AC1984" s="587">
        <f t="shared" si="319"/>
        <v>0</v>
      </c>
      <c r="AE1984" s="1163">
        <v>433</v>
      </c>
      <c r="AF1984" s="1164"/>
      <c r="AG1984" s="1165"/>
      <c r="AH1984" s="1166"/>
      <c r="AI1984" s="587">
        <f t="shared" si="320"/>
        <v>0</v>
      </c>
      <c r="AK1984" s="1163">
        <v>433</v>
      </c>
      <c r="AL1984" s="1164"/>
      <c r="AM1984" s="1165"/>
      <c r="AN1984" s="1166"/>
      <c r="AO1984" s="587">
        <f t="shared" si="321"/>
        <v>0</v>
      </c>
      <c r="AQ1984" s="1163">
        <v>433</v>
      </c>
      <c r="AR1984" s="1164"/>
      <c r="AS1984" s="1165"/>
      <c r="AT1984" s="1166"/>
      <c r="AU1984" s="587">
        <f t="shared" si="322"/>
        <v>0</v>
      </c>
      <c r="AW1984" s="1163">
        <v>433</v>
      </c>
      <c r="AX1984" s="1164"/>
      <c r="AY1984" s="1165"/>
      <c r="AZ1984" s="1166"/>
      <c r="BA1984" s="587">
        <f t="shared" si="323"/>
        <v>0</v>
      </c>
    </row>
    <row r="1985" spans="1:53" s="17" customFormat="1" ht="16.75" hidden="1" customHeight="1" outlineLevel="2">
      <c r="A1985" s="1163">
        <v>434</v>
      </c>
      <c r="B1985" s="1164"/>
      <c r="C1985" s="1165"/>
      <c r="D1985" s="1166"/>
      <c r="E1985" s="587">
        <f t="shared" si="315"/>
        <v>0</v>
      </c>
      <c r="G1985" s="1163">
        <v>434</v>
      </c>
      <c r="H1985" s="1164"/>
      <c r="I1985" s="1165"/>
      <c r="J1985" s="1166"/>
      <c r="K1985" s="587">
        <f t="shared" si="316"/>
        <v>0</v>
      </c>
      <c r="M1985" s="1163">
        <v>434</v>
      </c>
      <c r="N1985" s="1164"/>
      <c r="O1985" s="1165"/>
      <c r="P1985" s="1166"/>
      <c r="Q1985" s="587">
        <f t="shared" si="317"/>
        <v>0</v>
      </c>
      <c r="S1985" s="1163">
        <v>434</v>
      </c>
      <c r="T1985" s="1164"/>
      <c r="U1985" s="1165"/>
      <c r="V1985" s="1166"/>
      <c r="W1985" s="587">
        <f t="shared" si="318"/>
        <v>0</v>
      </c>
      <c r="Y1985" s="1163">
        <v>434</v>
      </c>
      <c r="Z1985" s="1164"/>
      <c r="AA1985" s="1165"/>
      <c r="AB1985" s="1166"/>
      <c r="AC1985" s="587">
        <f t="shared" si="319"/>
        <v>0</v>
      </c>
      <c r="AE1985" s="1163">
        <v>434</v>
      </c>
      <c r="AF1985" s="1164"/>
      <c r="AG1985" s="1165"/>
      <c r="AH1985" s="1166"/>
      <c r="AI1985" s="587">
        <f t="shared" si="320"/>
        <v>0</v>
      </c>
      <c r="AK1985" s="1163">
        <v>434</v>
      </c>
      <c r="AL1985" s="1164"/>
      <c r="AM1985" s="1165"/>
      <c r="AN1985" s="1166"/>
      <c r="AO1985" s="587">
        <f t="shared" si="321"/>
        <v>0</v>
      </c>
      <c r="AQ1985" s="1163">
        <v>434</v>
      </c>
      <c r="AR1985" s="1164"/>
      <c r="AS1985" s="1165"/>
      <c r="AT1985" s="1166"/>
      <c r="AU1985" s="587">
        <f t="shared" si="322"/>
        <v>0</v>
      </c>
      <c r="AW1985" s="1163">
        <v>434</v>
      </c>
      <c r="AX1985" s="1164"/>
      <c r="AY1985" s="1165"/>
      <c r="AZ1985" s="1166"/>
      <c r="BA1985" s="587">
        <f t="shared" si="323"/>
        <v>0</v>
      </c>
    </row>
    <row r="1986" spans="1:53" s="17" customFormat="1" ht="16.75" hidden="1" customHeight="1" outlineLevel="2">
      <c r="A1986" s="1163">
        <v>435</v>
      </c>
      <c r="B1986" s="1164"/>
      <c r="C1986" s="1165"/>
      <c r="D1986" s="1166"/>
      <c r="E1986" s="587">
        <f t="shared" si="315"/>
        <v>0</v>
      </c>
      <c r="G1986" s="1163">
        <v>435</v>
      </c>
      <c r="H1986" s="1164"/>
      <c r="I1986" s="1165"/>
      <c r="J1986" s="1166"/>
      <c r="K1986" s="587">
        <f t="shared" si="316"/>
        <v>0</v>
      </c>
      <c r="M1986" s="1163">
        <v>435</v>
      </c>
      <c r="N1986" s="1164"/>
      <c r="O1986" s="1165"/>
      <c r="P1986" s="1166"/>
      <c r="Q1986" s="587">
        <f t="shared" si="317"/>
        <v>0</v>
      </c>
      <c r="S1986" s="1163">
        <v>435</v>
      </c>
      <c r="T1986" s="1164"/>
      <c r="U1986" s="1165"/>
      <c r="V1986" s="1166"/>
      <c r="W1986" s="587">
        <f t="shared" si="318"/>
        <v>0</v>
      </c>
      <c r="Y1986" s="1163">
        <v>435</v>
      </c>
      <c r="Z1986" s="1164"/>
      <c r="AA1986" s="1165"/>
      <c r="AB1986" s="1166"/>
      <c r="AC1986" s="587">
        <f t="shared" si="319"/>
        <v>0</v>
      </c>
      <c r="AE1986" s="1163">
        <v>435</v>
      </c>
      <c r="AF1986" s="1164"/>
      <c r="AG1986" s="1165"/>
      <c r="AH1986" s="1166"/>
      <c r="AI1986" s="587">
        <f t="shared" si="320"/>
        <v>0</v>
      </c>
      <c r="AK1986" s="1163">
        <v>435</v>
      </c>
      <c r="AL1986" s="1164"/>
      <c r="AM1986" s="1165"/>
      <c r="AN1986" s="1166"/>
      <c r="AO1986" s="587">
        <f t="shared" si="321"/>
        <v>0</v>
      </c>
      <c r="AQ1986" s="1163">
        <v>435</v>
      </c>
      <c r="AR1986" s="1164"/>
      <c r="AS1986" s="1165"/>
      <c r="AT1986" s="1166"/>
      <c r="AU1986" s="587">
        <f t="shared" si="322"/>
        <v>0</v>
      </c>
      <c r="AW1986" s="1163">
        <v>435</v>
      </c>
      <c r="AX1986" s="1164"/>
      <c r="AY1986" s="1165"/>
      <c r="AZ1986" s="1166"/>
      <c r="BA1986" s="587">
        <f t="shared" si="323"/>
        <v>0</v>
      </c>
    </row>
    <row r="1987" spans="1:53" s="17" customFormat="1" ht="16.75" hidden="1" customHeight="1" outlineLevel="2">
      <c r="A1987" s="1163">
        <v>436</v>
      </c>
      <c r="B1987" s="1164"/>
      <c r="C1987" s="1165"/>
      <c r="D1987" s="1166"/>
      <c r="E1987" s="587">
        <f t="shared" si="315"/>
        <v>0</v>
      </c>
      <c r="G1987" s="1163">
        <v>436</v>
      </c>
      <c r="H1987" s="1164"/>
      <c r="I1987" s="1165"/>
      <c r="J1987" s="1166"/>
      <c r="K1987" s="587">
        <f t="shared" si="316"/>
        <v>0</v>
      </c>
      <c r="M1987" s="1163">
        <v>436</v>
      </c>
      <c r="N1987" s="1164"/>
      <c r="O1987" s="1165"/>
      <c r="P1987" s="1166"/>
      <c r="Q1987" s="587">
        <f t="shared" si="317"/>
        <v>0</v>
      </c>
      <c r="S1987" s="1163">
        <v>436</v>
      </c>
      <c r="T1987" s="1164"/>
      <c r="U1987" s="1165"/>
      <c r="V1987" s="1166"/>
      <c r="W1987" s="587">
        <f t="shared" si="318"/>
        <v>0</v>
      </c>
      <c r="Y1987" s="1163">
        <v>436</v>
      </c>
      <c r="Z1987" s="1164"/>
      <c r="AA1987" s="1165"/>
      <c r="AB1987" s="1166"/>
      <c r="AC1987" s="587">
        <f t="shared" si="319"/>
        <v>0</v>
      </c>
      <c r="AE1987" s="1163">
        <v>436</v>
      </c>
      <c r="AF1987" s="1164"/>
      <c r="AG1987" s="1165"/>
      <c r="AH1987" s="1166"/>
      <c r="AI1987" s="587">
        <f t="shared" si="320"/>
        <v>0</v>
      </c>
      <c r="AK1987" s="1163">
        <v>436</v>
      </c>
      <c r="AL1987" s="1164"/>
      <c r="AM1987" s="1165"/>
      <c r="AN1987" s="1166"/>
      <c r="AO1987" s="587">
        <f t="shared" si="321"/>
        <v>0</v>
      </c>
      <c r="AQ1987" s="1163">
        <v>436</v>
      </c>
      <c r="AR1987" s="1164"/>
      <c r="AS1987" s="1165"/>
      <c r="AT1987" s="1166"/>
      <c r="AU1987" s="587">
        <f t="shared" si="322"/>
        <v>0</v>
      </c>
      <c r="AW1987" s="1163">
        <v>436</v>
      </c>
      <c r="AX1987" s="1164"/>
      <c r="AY1987" s="1165"/>
      <c r="AZ1987" s="1166"/>
      <c r="BA1987" s="587">
        <f t="shared" si="323"/>
        <v>0</v>
      </c>
    </row>
    <row r="1988" spans="1:53" s="17" customFormat="1" ht="16.75" hidden="1" customHeight="1" outlineLevel="2">
      <c r="A1988" s="1163">
        <v>437</v>
      </c>
      <c r="B1988" s="1164"/>
      <c r="C1988" s="1165"/>
      <c r="D1988" s="1166"/>
      <c r="E1988" s="587">
        <f t="shared" si="315"/>
        <v>0</v>
      </c>
      <c r="G1988" s="1163">
        <v>437</v>
      </c>
      <c r="H1988" s="1164"/>
      <c r="I1988" s="1165"/>
      <c r="J1988" s="1166"/>
      <c r="K1988" s="587">
        <f t="shared" si="316"/>
        <v>0</v>
      </c>
      <c r="M1988" s="1163">
        <v>437</v>
      </c>
      <c r="N1988" s="1164"/>
      <c r="O1988" s="1165"/>
      <c r="P1988" s="1166"/>
      <c r="Q1988" s="587">
        <f t="shared" si="317"/>
        <v>0</v>
      </c>
      <c r="S1988" s="1163">
        <v>437</v>
      </c>
      <c r="T1988" s="1164"/>
      <c r="U1988" s="1165"/>
      <c r="V1988" s="1166"/>
      <c r="W1988" s="587">
        <f t="shared" si="318"/>
        <v>0</v>
      </c>
      <c r="Y1988" s="1163">
        <v>437</v>
      </c>
      <c r="Z1988" s="1164"/>
      <c r="AA1988" s="1165"/>
      <c r="AB1988" s="1166"/>
      <c r="AC1988" s="587">
        <f t="shared" si="319"/>
        <v>0</v>
      </c>
      <c r="AE1988" s="1163">
        <v>437</v>
      </c>
      <c r="AF1988" s="1164"/>
      <c r="AG1988" s="1165"/>
      <c r="AH1988" s="1166"/>
      <c r="AI1988" s="587">
        <f t="shared" si="320"/>
        <v>0</v>
      </c>
      <c r="AK1988" s="1163">
        <v>437</v>
      </c>
      <c r="AL1988" s="1164"/>
      <c r="AM1988" s="1165"/>
      <c r="AN1988" s="1166"/>
      <c r="AO1988" s="587">
        <f t="shared" si="321"/>
        <v>0</v>
      </c>
      <c r="AQ1988" s="1163">
        <v>437</v>
      </c>
      <c r="AR1988" s="1164"/>
      <c r="AS1988" s="1165"/>
      <c r="AT1988" s="1166"/>
      <c r="AU1988" s="587">
        <f t="shared" si="322"/>
        <v>0</v>
      </c>
      <c r="AW1988" s="1163">
        <v>437</v>
      </c>
      <c r="AX1988" s="1164"/>
      <c r="AY1988" s="1165"/>
      <c r="AZ1988" s="1166"/>
      <c r="BA1988" s="587">
        <f t="shared" si="323"/>
        <v>0</v>
      </c>
    </row>
    <row r="1989" spans="1:53" s="17" customFormat="1" ht="16.75" hidden="1" customHeight="1" outlineLevel="2">
      <c r="A1989" s="1163">
        <v>438</v>
      </c>
      <c r="B1989" s="1164"/>
      <c r="C1989" s="1165"/>
      <c r="D1989" s="1166"/>
      <c r="E1989" s="587">
        <f t="shared" si="315"/>
        <v>0</v>
      </c>
      <c r="G1989" s="1163">
        <v>438</v>
      </c>
      <c r="H1989" s="1164"/>
      <c r="I1989" s="1165"/>
      <c r="J1989" s="1166"/>
      <c r="K1989" s="587">
        <f t="shared" si="316"/>
        <v>0</v>
      </c>
      <c r="M1989" s="1163">
        <v>438</v>
      </c>
      <c r="N1989" s="1164"/>
      <c r="O1989" s="1165"/>
      <c r="P1989" s="1166"/>
      <c r="Q1989" s="587">
        <f t="shared" si="317"/>
        <v>0</v>
      </c>
      <c r="S1989" s="1163">
        <v>438</v>
      </c>
      <c r="T1989" s="1164"/>
      <c r="U1989" s="1165"/>
      <c r="V1989" s="1166"/>
      <c r="W1989" s="587">
        <f t="shared" si="318"/>
        <v>0</v>
      </c>
      <c r="Y1989" s="1163">
        <v>438</v>
      </c>
      <c r="Z1989" s="1164"/>
      <c r="AA1989" s="1165"/>
      <c r="AB1989" s="1166"/>
      <c r="AC1989" s="587">
        <f t="shared" si="319"/>
        <v>0</v>
      </c>
      <c r="AE1989" s="1163">
        <v>438</v>
      </c>
      <c r="AF1989" s="1164"/>
      <c r="AG1989" s="1165"/>
      <c r="AH1989" s="1166"/>
      <c r="AI1989" s="587">
        <f t="shared" si="320"/>
        <v>0</v>
      </c>
      <c r="AK1989" s="1163">
        <v>438</v>
      </c>
      <c r="AL1989" s="1164"/>
      <c r="AM1989" s="1165"/>
      <c r="AN1989" s="1166"/>
      <c r="AO1989" s="587">
        <f t="shared" si="321"/>
        <v>0</v>
      </c>
      <c r="AQ1989" s="1163">
        <v>438</v>
      </c>
      <c r="AR1989" s="1164"/>
      <c r="AS1989" s="1165"/>
      <c r="AT1989" s="1166"/>
      <c r="AU1989" s="587">
        <f t="shared" si="322"/>
        <v>0</v>
      </c>
      <c r="AW1989" s="1163">
        <v>438</v>
      </c>
      <c r="AX1989" s="1164"/>
      <c r="AY1989" s="1165"/>
      <c r="AZ1989" s="1166"/>
      <c r="BA1989" s="587">
        <f t="shared" si="323"/>
        <v>0</v>
      </c>
    </row>
    <row r="1990" spans="1:53" s="17" customFormat="1" ht="16.75" hidden="1" customHeight="1" outlineLevel="2">
      <c r="A1990" s="1163">
        <v>439</v>
      </c>
      <c r="B1990" s="1164"/>
      <c r="C1990" s="1165"/>
      <c r="D1990" s="1166"/>
      <c r="E1990" s="587">
        <f t="shared" si="315"/>
        <v>0</v>
      </c>
      <c r="G1990" s="1163">
        <v>439</v>
      </c>
      <c r="H1990" s="1164"/>
      <c r="I1990" s="1165"/>
      <c r="J1990" s="1166"/>
      <c r="K1990" s="587">
        <f t="shared" si="316"/>
        <v>0</v>
      </c>
      <c r="M1990" s="1163">
        <v>439</v>
      </c>
      <c r="N1990" s="1164"/>
      <c r="O1990" s="1165"/>
      <c r="P1990" s="1166"/>
      <c r="Q1990" s="587">
        <f t="shared" si="317"/>
        <v>0</v>
      </c>
      <c r="S1990" s="1163">
        <v>439</v>
      </c>
      <c r="T1990" s="1164"/>
      <c r="U1990" s="1165"/>
      <c r="V1990" s="1166"/>
      <c r="W1990" s="587">
        <f t="shared" si="318"/>
        <v>0</v>
      </c>
      <c r="Y1990" s="1163">
        <v>439</v>
      </c>
      <c r="Z1990" s="1164"/>
      <c r="AA1990" s="1165"/>
      <c r="AB1990" s="1166"/>
      <c r="AC1990" s="587">
        <f t="shared" si="319"/>
        <v>0</v>
      </c>
      <c r="AE1990" s="1163">
        <v>439</v>
      </c>
      <c r="AF1990" s="1164"/>
      <c r="AG1990" s="1165"/>
      <c r="AH1990" s="1166"/>
      <c r="AI1990" s="587">
        <f t="shared" si="320"/>
        <v>0</v>
      </c>
      <c r="AK1990" s="1163">
        <v>439</v>
      </c>
      <c r="AL1990" s="1164"/>
      <c r="AM1990" s="1165"/>
      <c r="AN1990" s="1166"/>
      <c r="AO1990" s="587">
        <f t="shared" si="321"/>
        <v>0</v>
      </c>
      <c r="AQ1990" s="1163">
        <v>439</v>
      </c>
      <c r="AR1990" s="1164"/>
      <c r="AS1990" s="1165"/>
      <c r="AT1990" s="1166"/>
      <c r="AU1990" s="587">
        <f t="shared" si="322"/>
        <v>0</v>
      </c>
      <c r="AW1990" s="1163">
        <v>439</v>
      </c>
      <c r="AX1990" s="1164"/>
      <c r="AY1990" s="1165"/>
      <c r="AZ1990" s="1166"/>
      <c r="BA1990" s="587">
        <f t="shared" si="323"/>
        <v>0</v>
      </c>
    </row>
    <row r="1991" spans="1:53" s="17" customFormat="1" ht="16.75" hidden="1" customHeight="1" outlineLevel="2">
      <c r="A1991" s="1163">
        <v>440</v>
      </c>
      <c r="B1991" s="1164"/>
      <c r="C1991" s="1165"/>
      <c r="D1991" s="1166"/>
      <c r="E1991" s="587">
        <f t="shared" si="315"/>
        <v>0</v>
      </c>
      <c r="G1991" s="1163">
        <v>440</v>
      </c>
      <c r="H1991" s="1164"/>
      <c r="I1991" s="1165"/>
      <c r="J1991" s="1166"/>
      <c r="K1991" s="587">
        <f t="shared" si="316"/>
        <v>0</v>
      </c>
      <c r="M1991" s="1163">
        <v>440</v>
      </c>
      <c r="N1991" s="1164"/>
      <c r="O1991" s="1165"/>
      <c r="P1991" s="1166"/>
      <c r="Q1991" s="587">
        <f t="shared" si="317"/>
        <v>0</v>
      </c>
      <c r="S1991" s="1163">
        <v>440</v>
      </c>
      <c r="T1991" s="1164"/>
      <c r="U1991" s="1165"/>
      <c r="V1991" s="1166"/>
      <c r="W1991" s="587">
        <f t="shared" si="318"/>
        <v>0</v>
      </c>
      <c r="Y1991" s="1163">
        <v>440</v>
      </c>
      <c r="Z1991" s="1164"/>
      <c r="AA1991" s="1165"/>
      <c r="AB1991" s="1166"/>
      <c r="AC1991" s="587">
        <f t="shared" si="319"/>
        <v>0</v>
      </c>
      <c r="AE1991" s="1163">
        <v>440</v>
      </c>
      <c r="AF1991" s="1164"/>
      <c r="AG1991" s="1165"/>
      <c r="AH1991" s="1166"/>
      <c r="AI1991" s="587">
        <f t="shared" si="320"/>
        <v>0</v>
      </c>
      <c r="AK1991" s="1163">
        <v>440</v>
      </c>
      <c r="AL1991" s="1164"/>
      <c r="AM1991" s="1165"/>
      <c r="AN1991" s="1166"/>
      <c r="AO1991" s="587">
        <f t="shared" si="321"/>
        <v>0</v>
      </c>
      <c r="AQ1991" s="1163">
        <v>440</v>
      </c>
      <c r="AR1991" s="1164"/>
      <c r="AS1991" s="1165"/>
      <c r="AT1991" s="1166"/>
      <c r="AU1991" s="587">
        <f t="shared" si="322"/>
        <v>0</v>
      </c>
      <c r="AW1991" s="1163">
        <v>440</v>
      </c>
      <c r="AX1991" s="1164"/>
      <c r="AY1991" s="1165"/>
      <c r="AZ1991" s="1166"/>
      <c r="BA1991" s="587">
        <f t="shared" si="323"/>
        <v>0</v>
      </c>
    </row>
    <row r="1992" spans="1:53" s="17" customFormat="1" ht="16.75" hidden="1" customHeight="1" outlineLevel="2">
      <c r="A1992" s="1163">
        <v>441</v>
      </c>
      <c r="B1992" s="1164"/>
      <c r="C1992" s="1165"/>
      <c r="D1992" s="1166"/>
      <c r="E1992" s="587">
        <f t="shared" si="315"/>
        <v>0</v>
      </c>
      <c r="G1992" s="1163">
        <v>441</v>
      </c>
      <c r="H1992" s="1164"/>
      <c r="I1992" s="1165"/>
      <c r="J1992" s="1166"/>
      <c r="K1992" s="587">
        <f t="shared" si="316"/>
        <v>0</v>
      </c>
      <c r="M1992" s="1163">
        <v>441</v>
      </c>
      <c r="N1992" s="1164"/>
      <c r="O1992" s="1165"/>
      <c r="P1992" s="1166"/>
      <c r="Q1992" s="587">
        <f t="shared" si="317"/>
        <v>0</v>
      </c>
      <c r="S1992" s="1163">
        <v>441</v>
      </c>
      <c r="T1992" s="1164"/>
      <c r="U1992" s="1165"/>
      <c r="V1992" s="1166"/>
      <c r="W1992" s="587">
        <f t="shared" si="318"/>
        <v>0</v>
      </c>
      <c r="Y1992" s="1163">
        <v>441</v>
      </c>
      <c r="Z1992" s="1164"/>
      <c r="AA1992" s="1165"/>
      <c r="AB1992" s="1166"/>
      <c r="AC1992" s="587">
        <f t="shared" si="319"/>
        <v>0</v>
      </c>
      <c r="AE1992" s="1163">
        <v>441</v>
      </c>
      <c r="AF1992" s="1164"/>
      <c r="AG1992" s="1165"/>
      <c r="AH1992" s="1166"/>
      <c r="AI1992" s="587">
        <f t="shared" si="320"/>
        <v>0</v>
      </c>
      <c r="AK1992" s="1163">
        <v>441</v>
      </c>
      <c r="AL1992" s="1164"/>
      <c r="AM1992" s="1165"/>
      <c r="AN1992" s="1166"/>
      <c r="AO1992" s="587">
        <f t="shared" si="321"/>
        <v>0</v>
      </c>
      <c r="AQ1992" s="1163">
        <v>441</v>
      </c>
      <c r="AR1992" s="1164"/>
      <c r="AS1992" s="1165"/>
      <c r="AT1992" s="1166"/>
      <c r="AU1992" s="587">
        <f t="shared" si="322"/>
        <v>0</v>
      </c>
      <c r="AW1992" s="1163">
        <v>441</v>
      </c>
      <c r="AX1992" s="1164"/>
      <c r="AY1992" s="1165"/>
      <c r="AZ1992" s="1166"/>
      <c r="BA1992" s="587">
        <f t="shared" si="323"/>
        <v>0</v>
      </c>
    </row>
    <row r="1993" spans="1:53" s="17" customFormat="1" ht="16.75" hidden="1" customHeight="1" outlineLevel="2">
      <c r="A1993" s="1163">
        <v>442</v>
      </c>
      <c r="B1993" s="1164"/>
      <c r="C1993" s="1165"/>
      <c r="D1993" s="1166"/>
      <c r="E1993" s="587">
        <f t="shared" si="315"/>
        <v>0</v>
      </c>
      <c r="G1993" s="1163">
        <v>442</v>
      </c>
      <c r="H1993" s="1164"/>
      <c r="I1993" s="1165"/>
      <c r="J1993" s="1166"/>
      <c r="K1993" s="587">
        <f t="shared" si="316"/>
        <v>0</v>
      </c>
      <c r="M1993" s="1163">
        <v>442</v>
      </c>
      <c r="N1993" s="1164"/>
      <c r="O1993" s="1165"/>
      <c r="P1993" s="1166"/>
      <c r="Q1993" s="587">
        <f t="shared" si="317"/>
        <v>0</v>
      </c>
      <c r="S1993" s="1163">
        <v>442</v>
      </c>
      <c r="T1993" s="1164"/>
      <c r="U1993" s="1165"/>
      <c r="V1993" s="1166"/>
      <c r="W1993" s="587">
        <f t="shared" si="318"/>
        <v>0</v>
      </c>
      <c r="Y1993" s="1163">
        <v>442</v>
      </c>
      <c r="Z1993" s="1164"/>
      <c r="AA1993" s="1165"/>
      <c r="AB1993" s="1166"/>
      <c r="AC1993" s="587">
        <f t="shared" si="319"/>
        <v>0</v>
      </c>
      <c r="AE1993" s="1163">
        <v>442</v>
      </c>
      <c r="AF1993" s="1164"/>
      <c r="AG1993" s="1165"/>
      <c r="AH1993" s="1166"/>
      <c r="AI1993" s="587">
        <f t="shared" si="320"/>
        <v>0</v>
      </c>
      <c r="AK1993" s="1163">
        <v>442</v>
      </c>
      <c r="AL1993" s="1164"/>
      <c r="AM1993" s="1165"/>
      <c r="AN1993" s="1166"/>
      <c r="AO1993" s="587">
        <f t="shared" si="321"/>
        <v>0</v>
      </c>
      <c r="AQ1993" s="1163">
        <v>442</v>
      </c>
      <c r="AR1993" s="1164"/>
      <c r="AS1993" s="1165"/>
      <c r="AT1993" s="1166"/>
      <c r="AU1993" s="587">
        <f t="shared" si="322"/>
        <v>0</v>
      </c>
      <c r="AW1993" s="1163">
        <v>442</v>
      </c>
      <c r="AX1993" s="1164"/>
      <c r="AY1993" s="1165"/>
      <c r="AZ1993" s="1166"/>
      <c r="BA1993" s="587">
        <f t="shared" si="323"/>
        <v>0</v>
      </c>
    </row>
    <row r="1994" spans="1:53" s="17" customFormat="1" ht="16.75" hidden="1" customHeight="1" outlineLevel="2">
      <c r="A1994" s="1163">
        <v>443</v>
      </c>
      <c r="B1994" s="1164"/>
      <c r="C1994" s="1165"/>
      <c r="D1994" s="1166"/>
      <c r="E1994" s="587">
        <f t="shared" si="315"/>
        <v>0</v>
      </c>
      <c r="G1994" s="1163">
        <v>443</v>
      </c>
      <c r="H1994" s="1164"/>
      <c r="I1994" s="1165"/>
      <c r="J1994" s="1166"/>
      <c r="K1994" s="587">
        <f t="shared" si="316"/>
        <v>0</v>
      </c>
      <c r="M1994" s="1163">
        <v>443</v>
      </c>
      <c r="N1994" s="1164"/>
      <c r="O1994" s="1165"/>
      <c r="P1994" s="1166"/>
      <c r="Q1994" s="587">
        <f t="shared" si="317"/>
        <v>0</v>
      </c>
      <c r="S1994" s="1163">
        <v>443</v>
      </c>
      <c r="T1994" s="1164"/>
      <c r="U1994" s="1165"/>
      <c r="V1994" s="1166"/>
      <c r="W1994" s="587">
        <f t="shared" si="318"/>
        <v>0</v>
      </c>
      <c r="Y1994" s="1163">
        <v>443</v>
      </c>
      <c r="Z1994" s="1164"/>
      <c r="AA1994" s="1165"/>
      <c r="AB1994" s="1166"/>
      <c r="AC1994" s="587">
        <f t="shared" si="319"/>
        <v>0</v>
      </c>
      <c r="AE1994" s="1163">
        <v>443</v>
      </c>
      <c r="AF1994" s="1164"/>
      <c r="AG1994" s="1165"/>
      <c r="AH1994" s="1166"/>
      <c r="AI1994" s="587">
        <f t="shared" si="320"/>
        <v>0</v>
      </c>
      <c r="AK1994" s="1163">
        <v>443</v>
      </c>
      <c r="AL1994" s="1164"/>
      <c r="AM1994" s="1165"/>
      <c r="AN1994" s="1166"/>
      <c r="AO1994" s="587">
        <f t="shared" si="321"/>
        <v>0</v>
      </c>
      <c r="AQ1994" s="1163">
        <v>443</v>
      </c>
      <c r="AR1994" s="1164"/>
      <c r="AS1994" s="1165"/>
      <c r="AT1994" s="1166"/>
      <c r="AU1994" s="587">
        <f t="shared" si="322"/>
        <v>0</v>
      </c>
      <c r="AW1994" s="1163">
        <v>443</v>
      </c>
      <c r="AX1994" s="1164"/>
      <c r="AY1994" s="1165"/>
      <c r="AZ1994" s="1166"/>
      <c r="BA1994" s="587">
        <f t="shared" si="323"/>
        <v>0</v>
      </c>
    </row>
    <row r="1995" spans="1:53" s="17" customFormat="1" ht="16.75" hidden="1" customHeight="1" outlineLevel="2">
      <c r="A1995" s="1163">
        <v>444</v>
      </c>
      <c r="B1995" s="1164"/>
      <c r="C1995" s="1165"/>
      <c r="D1995" s="1166"/>
      <c r="E1995" s="587">
        <f t="shared" si="315"/>
        <v>0</v>
      </c>
      <c r="G1995" s="1163">
        <v>444</v>
      </c>
      <c r="H1995" s="1164"/>
      <c r="I1995" s="1165"/>
      <c r="J1995" s="1166"/>
      <c r="K1995" s="587">
        <f t="shared" si="316"/>
        <v>0</v>
      </c>
      <c r="M1995" s="1163">
        <v>444</v>
      </c>
      <c r="N1995" s="1164"/>
      <c r="O1995" s="1165"/>
      <c r="P1995" s="1166"/>
      <c r="Q1995" s="587">
        <f t="shared" si="317"/>
        <v>0</v>
      </c>
      <c r="S1995" s="1163">
        <v>444</v>
      </c>
      <c r="T1995" s="1164"/>
      <c r="U1995" s="1165"/>
      <c r="V1995" s="1166"/>
      <c r="W1995" s="587">
        <f t="shared" si="318"/>
        <v>0</v>
      </c>
      <c r="Y1995" s="1163">
        <v>444</v>
      </c>
      <c r="Z1995" s="1164"/>
      <c r="AA1995" s="1165"/>
      <c r="AB1995" s="1166"/>
      <c r="AC1995" s="587">
        <f t="shared" si="319"/>
        <v>0</v>
      </c>
      <c r="AE1995" s="1163">
        <v>444</v>
      </c>
      <c r="AF1995" s="1164"/>
      <c r="AG1995" s="1165"/>
      <c r="AH1995" s="1166"/>
      <c r="AI1995" s="587">
        <f t="shared" si="320"/>
        <v>0</v>
      </c>
      <c r="AK1995" s="1163">
        <v>444</v>
      </c>
      <c r="AL1995" s="1164"/>
      <c r="AM1995" s="1165"/>
      <c r="AN1995" s="1166"/>
      <c r="AO1995" s="587">
        <f t="shared" si="321"/>
        <v>0</v>
      </c>
      <c r="AQ1995" s="1163">
        <v>444</v>
      </c>
      <c r="AR1995" s="1164"/>
      <c r="AS1995" s="1165"/>
      <c r="AT1995" s="1166"/>
      <c r="AU1995" s="587">
        <f t="shared" si="322"/>
        <v>0</v>
      </c>
      <c r="AW1995" s="1163">
        <v>444</v>
      </c>
      <c r="AX1995" s="1164"/>
      <c r="AY1995" s="1165"/>
      <c r="AZ1995" s="1166"/>
      <c r="BA1995" s="587">
        <f t="shared" si="323"/>
        <v>0</v>
      </c>
    </row>
    <row r="1996" spans="1:53" s="17" customFormat="1" ht="16.75" hidden="1" customHeight="1" outlineLevel="2">
      <c r="A1996" s="1163">
        <v>445</v>
      </c>
      <c r="B1996" s="1164"/>
      <c r="C1996" s="1165"/>
      <c r="D1996" s="1166"/>
      <c r="E1996" s="587">
        <f t="shared" si="315"/>
        <v>0</v>
      </c>
      <c r="G1996" s="1163">
        <v>445</v>
      </c>
      <c r="H1996" s="1164"/>
      <c r="I1996" s="1165"/>
      <c r="J1996" s="1166"/>
      <c r="K1996" s="587">
        <f t="shared" si="316"/>
        <v>0</v>
      </c>
      <c r="M1996" s="1163">
        <v>445</v>
      </c>
      <c r="N1996" s="1164"/>
      <c r="O1996" s="1165"/>
      <c r="P1996" s="1166"/>
      <c r="Q1996" s="587">
        <f t="shared" si="317"/>
        <v>0</v>
      </c>
      <c r="S1996" s="1163">
        <v>445</v>
      </c>
      <c r="T1996" s="1164"/>
      <c r="U1996" s="1165"/>
      <c r="V1996" s="1166"/>
      <c r="W1996" s="587">
        <f t="shared" si="318"/>
        <v>0</v>
      </c>
      <c r="Y1996" s="1163">
        <v>445</v>
      </c>
      <c r="Z1996" s="1164"/>
      <c r="AA1996" s="1165"/>
      <c r="AB1996" s="1166"/>
      <c r="AC1996" s="587">
        <f t="shared" si="319"/>
        <v>0</v>
      </c>
      <c r="AE1996" s="1163">
        <v>445</v>
      </c>
      <c r="AF1996" s="1164"/>
      <c r="AG1996" s="1165"/>
      <c r="AH1996" s="1166"/>
      <c r="AI1996" s="587">
        <f t="shared" si="320"/>
        <v>0</v>
      </c>
      <c r="AK1996" s="1163">
        <v>445</v>
      </c>
      <c r="AL1996" s="1164"/>
      <c r="AM1996" s="1165"/>
      <c r="AN1996" s="1166"/>
      <c r="AO1996" s="587">
        <f t="shared" si="321"/>
        <v>0</v>
      </c>
      <c r="AQ1996" s="1163">
        <v>445</v>
      </c>
      <c r="AR1996" s="1164"/>
      <c r="AS1996" s="1165"/>
      <c r="AT1996" s="1166"/>
      <c r="AU1996" s="587">
        <f t="shared" si="322"/>
        <v>0</v>
      </c>
      <c r="AW1996" s="1163">
        <v>445</v>
      </c>
      <c r="AX1996" s="1164"/>
      <c r="AY1996" s="1165"/>
      <c r="AZ1996" s="1166"/>
      <c r="BA1996" s="587">
        <f t="shared" si="323"/>
        <v>0</v>
      </c>
    </row>
    <row r="1997" spans="1:53" s="17" customFormat="1" ht="16.75" hidden="1" customHeight="1" outlineLevel="2">
      <c r="A1997" s="1163">
        <v>446</v>
      </c>
      <c r="B1997" s="1164"/>
      <c r="C1997" s="1165"/>
      <c r="D1997" s="1166"/>
      <c r="E1997" s="587">
        <f t="shared" si="315"/>
        <v>0</v>
      </c>
      <c r="G1997" s="1163">
        <v>446</v>
      </c>
      <c r="H1997" s="1164"/>
      <c r="I1997" s="1165"/>
      <c r="J1997" s="1166"/>
      <c r="K1997" s="587">
        <f t="shared" si="316"/>
        <v>0</v>
      </c>
      <c r="M1997" s="1163">
        <v>446</v>
      </c>
      <c r="N1997" s="1164"/>
      <c r="O1997" s="1165"/>
      <c r="P1997" s="1166"/>
      <c r="Q1997" s="587">
        <f t="shared" si="317"/>
        <v>0</v>
      </c>
      <c r="S1997" s="1163">
        <v>446</v>
      </c>
      <c r="T1997" s="1164"/>
      <c r="U1997" s="1165"/>
      <c r="V1997" s="1166"/>
      <c r="W1997" s="587">
        <f t="shared" si="318"/>
        <v>0</v>
      </c>
      <c r="Y1997" s="1163">
        <v>446</v>
      </c>
      <c r="Z1997" s="1164"/>
      <c r="AA1997" s="1165"/>
      <c r="AB1997" s="1166"/>
      <c r="AC1997" s="587">
        <f t="shared" si="319"/>
        <v>0</v>
      </c>
      <c r="AE1997" s="1163">
        <v>446</v>
      </c>
      <c r="AF1997" s="1164"/>
      <c r="AG1997" s="1165"/>
      <c r="AH1997" s="1166"/>
      <c r="AI1997" s="587">
        <f t="shared" si="320"/>
        <v>0</v>
      </c>
      <c r="AK1997" s="1163">
        <v>446</v>
      </c>
      <c r="AL1997" s="1164"/>
      <c r="AM1997" s="1165"/>
      <c r="AN1997" s="1166"/>
      <c r="AO1997" s="587">
        <f t="shared" si="321"/>
        <v>0</v>
      </c>
      <c r="AQ1997" s="1163">
        <v>446</v>
      </c>
      <c r="AR1997" s="1164"/>
      <c r="AS1997" s="1165"/>
      <c r="AT1997" s="1166"/>
      <c r="AU1997" s="587">
        <f t="shared" si="322"/>
        <v>0</v>
      </c>
      <c r="AW1997" s="1163">
        <v>446</v>
      </c>
      <c r="AX1997" s="1164"/>
      <c r="AY1997" s="1165"/>
      <c r="AZ1997" s="1166"/>
      <c r="BA1997" s="587">
        <f t="shared" si="323"/>
        <v>0</v>
      </c>
    </row>
    <row r="1998" spans="1:53" s="17" customFormat="1" ht="16.75" hidden="1" customHeight="1" outlineLevel="2">
      <c r="A1998" s="1163">
        <v>447</v>
      </c>
      <c r="B1998" s="1164"/>
      <c r="C1998" s="1165"/>
      <c r="D1998" s="1166"/>
      <c r="E1998" s="587">
        <f t="shared" si="315"/>
        <v>0</v>
      </c>
      <c r="G1998" s="1163">
        <v>447</v>
      </c>
      <c r="H1998" s="1164"/>
      <c r="I1998" s="1165"/>
      <c r="J1998" s="1166"/>
      <c r="K1998" s="587">
        <f t="shared" si="316"/>
        <v>0</v>
      </c>
      <c r="M1998" s="1163">
        <v>447</v>
      </c>
      <c r="N1998" s="1164"/>
      <c r="O1998" s="1165"/>
      <c r="P1998" s="1166"/>
      <c r="Q1998" s="587">
        <f t="shared" si="317"/>
        <v>0</v>
      </c>
      <c r="S1998" s="1163">
        <v>447</v>
      </c>
      <c r="T1998" s="1164"/>
      <c r="U1998" s="1165"/>
      <c r="V1998" s="1166"/>
      <c r="W1998" s="587">
        <f t="shared" si="318"/>
        <v>0</v>
      </c>
      <c r="Y1998" s="1163">
        <v>447</v>
      </c>
      <c r="Z1998" s="1164"/>
      <c r="AA1998" s="1165"/>
      <c r="AB1998" s="1166"/>
      <c r="AC1998" s="587">
        <f t="shared" si="319"/>
        <v>0</v>
      </c>
      <c r="AE1998" s="1163">
        <v>447</v>
      </c>
      <c r="AF1998" s="1164"/>
      <c r="AG1998" s="1165"/>
      <c r="AH1998" s="1166"/>
      <c r="AI1998" s="587">
        <f t="shared" si="320"/>
        <v>0</v>
      </c>
      <c r="AK1998" s="1163">
        <v>447</v>
      </c>
      <c r="AL1998" s="1164"/>
      <c r="AM1998" s="1165"/>
      <c r="AN1998" s="1166"/>
      <c r="AO1998" s="587">
        <f t="shared" si="321"/>
        <v>0</v>
      </c>
      <c r="AQ1998" s="1163">
        <v>447</v>
      </c>
      <c r="AR1998" s="1164"/>
      <c r="AS1998" s="1165"/>
      <c r="AT1998" s="1166"/>
      <c r="AU1998" s="587">
        <f t="shared" si="322"/>
        <v>0</v>
      </c>
      <c r="AW1998" s="1163">
        <v>447</v>
      </c>
      <c r="AX1998" s="1164"/>
      <c r="AY1998" s="1165"/>
      <c r="AZ1998" s="1166"/>
      <c r="BA1998" s="587">
        <f t="shared" si="323"/>
        <v>0</v>
      </c>
    </row>
    <row r="1999" spans="1:53" s="17" customFormat="1" ht="16.75" hidden="1" customHeight="1" outlineLevel="2">
      <c r="A1999" s="1163">
        <v>448</v>
      </c>
      <c r="B1999" s="1164"/>
      <c r="C1999" s="1165"/>
      <c r="D1999" s="1166"/>
      <c r="E1999" s="587">
        <f t="shared" si="315"/>
        <v>0</v>
      </c>
      <c r="G1999" s="1163">
        <v>448</v>
      </c>
      <c r="H1999" s="1164"/>
      <c r="I1999" s="1165"/>
      <c r="J1999" s="1166"/>
      <c r="K1999" s="587">
        <f t="shared" si="316"/>
        <v>0</v>
      </c>
      <c r="M1999" s="1163">
        <v>448</v>
      </c>
      <c r="N1999" s="1164"/>
      <c r="O1999" s="1165"/>
      <c r="P1999" s="1166"/>
      <c r="Q1999" s="587">
        <f t="shared" si="317"/>
        <v>0</v>
      </c>
      <c r="S1999" s="1163">
        <v>448</v>
      </c>
      <c r="T1999" s="1164"/>
      <c r="U1999" s="1165"/>
      <c r="V1999" s="1166"/>
      <c r="W1999" s="587">
        <f t="shared" si="318"/>
        <v>0</v>
      </c>
      <c r="Y1999" s="1163">
        <v>448</v>
      </c>
      <c r="Z1999" s="1164"/>
      <c r="AA1999" s="1165"/>
      <c r="AB1999" s="1166"/>
      <c r="AC1999" s="587">
        <f t="shared" si="319"/>
        <v>0</v>
      </c>
      <c r="AE1999" s="1163">
        <v>448</v>
      </c>
      <c r="AF1999" s="1164"/>
      <c r="AG1999" s="1165"/>
      <c r="AH1999" s="1166"/>
      <c r="AI1999" s="587">
        <f t="shared" si="320"/>
        <v>0</v>
      </c>
      <c r="AK1999" s="1163">
        <v>448</v>
      </c>
      <c r="AL1999" s="1164"/>
      <c r="AM1999" s="1165"/>
      <c r="AN1999" s="1166"/>
      <c r="AO1999" s="587">
        <f t="shared" si="321"/>
        <v>0</v>
      </c>
      <c r="AQ1999" s="1163">
        <v>448</v>
      </c>
      <c r="AR1999" s="1164"/>
      <c r="AS1999" s="1165"/>
      <c r="AT1999" s="1166"/>
      <c r="AU1999" s="587">
        <f t="shared" si="322"/>
        <v>0</v>
      </c>
      <c r="AW1999" s="1163">
        <v>448</v>
      </c>
      <c r="AX1999" s="1164"/>
      <c r="AY1999" s="1165"/>
      <c r="AZ1999" s="1166"/>
      <c r="BA1999" s="587">
        <f t="shared" si="323"/>
        <v>0</v>
      </c>
    </row>
    <row r="2000" spans="1:53" s="17" customFormat="1" ht="16.75" hidden="1" customHeight="1" outlineLevel="2">
      <c r="A2000" s="1163">
        <v>449</v>
      </c>
      <c r="B2000" s="1164"/>
      <c r="C2000" s="1165"/>
      <c r="D2000" s="1166"/>
      <c r="E2000" s="587">
        <f t="shared" si="315"/>
        <v>0</v>
      </c>
      <c r="G2000" s="1163">
        <v>449</v>
      </c>
      <c r="H2000" s="1164"/>
      <c r="I2000" s="1165"/>
      <c r="J2000" s="1166"/>
      <c r="K2000" s="587">
        <f t="shared" si="316"/>
        <v>0</v>
      </c>
      <c r="M2000" s="1163">
        <v>449</v>
      </c>
      <c r="N2000" s="1164"/>
      <c r="O2000" s="1165"/>
      <c r="P2000" s="1166"/>
      <c r="Q2000" s="587">
        <f t="shared" si="317"/>
        <v>0</v>
      </c>
      <c r="S2000" s="1163">
        <v>449</v>
      </c>
      <c r="T2000" s="1164"/>
      <c r="U2000" s="1165"/>
      <c r="V2000" s="1166"/>
      <c r="W2000" s="587">
        <f t="shared" si="318"/>
        <v>0</v>
      </c>
      <c r="Y2000" s="1163">
        <v>449</v>
      </c>
      <c r="Z2000" s="1164"/>
      <c r="AA2000" s="1165"/>
      <c r="AB2000" s="1166"/>
      <c r="AC2000" s="587">
        <f t="shared" si="319"/>
        <v>0</v>
      </c>
      <c r="AE2000" s="1163">
        <v>449</v>
      </c>
      <c r="AF2000" s="1164"/>
      <c r="AG2000" s="1165"/>
      <c r="AH2000" s="1166"/>
      <c r="AI2000" s="587">
        <f t="shared" si="320"/>
        <v>0</v>
      </c>
      <c r="AK2000" s="1163">
        <v>449</v>
      </c>
      <c r="AL2000" s="1164"/>
      <c r="AM2000" s="1165"/>
      <c r="AN2000" s="1166"/>
      <c r="AO2000" s="587">
        <f t="shared" si="321"/>
        <v>0</v>
      </c>
      <c r="AQ2000" s="1163">
        <v>449</v>
      </c>
      <c r="AR2000" s="1164"/>
      <c r="AS2000" s="1165"/>
      <c r="AT2000" s="1166"/>
      <c r="AU2000" s="587">
        <f t="shared" si="322"/>
        <v>0</v>
      </c>
      <c r="AW2000" s="1163">
        <v>449</v>
      </c>
      <c r="AX2000" s="1164"/>
      <c r="AY2000" s="1165"/>
      <c r="AZ2000" s="1166"/>
      <c r="BA2000" s="587">
        <f t="shared" si="323"/>
        <v>0</v>
      </c>
    </row>
    <row r="2001" spans="1:53" s="17" customFormat="1" ht="16.75" hidden="1" customHeight="1" outlineLevel="2">
      <c r="A2001" s="1163">
        <v>450</v>
      </c>
      <c r="B2001" s="1164"/>
      <c r="C2001" s="1165"/>
      <c r="D2001" s="1166"/>
      <c r="E2001" s="587">
        <f t="shared" si="315"/>
        <v>0</v>
      </c>
      <c r="G2001" s="1163">
        <v>450</v>
      </c>
      <c r="H2001" s="1164"/>
      <c r="I2001" s="1165"/>
      <c r="J2001" s="1166"/>
      <c r="K2001" s="587">
        <f t="shared" si="316"/>
        <v>0</v>
      </c>
      <c r="M2001" s="1163">
        <v>450</v>
      </c>
      <c r="N2001" s="1164"/>
      <c r="O2001" s="1165"/>
      <c r="P2001" s="1166"/>
      <c r="Q2001" s="587">
        <f t="shared" si="317"/>
        <v>0</v>
      </c>
      <c r="S2001" s="1163">
        <v>450</v>
      </c>
      <c r="T2001" s="1164"/>
      <c r="U2001" s="1165"/>
      <c r="V2001" s="1166"/>
      <c r="W2001" s="587">
        <f t="shared" si="318"/>
        <v>0</v>
      </c>
      <c r="Y2001" s="1163">
        <v>450</v>
      </c>
      <c r="Z2001" s="1164"/>
      <c r="AA2001" s="1165"/>
      <c r="AB2001" s="1166"/>
      <c r="AC2001" s="587">
        <f t="shared" si="319"/>
        <v>0</v>
      </c>
      <c r="AE2001" s="1163">
        <v>450</v>
      </c>
      <c r="AF2001" s="1164"/>
      <c r="AG2001" s="1165"/>
      <c r="AH2001" s="1166"/>
      <c r="AI2001" s="587">
        <f t="shared" si="320"/>
        <v>0</v>
      </c>
      <c r="AK2001" s="1163">
        <v>450</v>
      </c>
      <c r="AL2001" s="1164"/>
      <c r="AM2001" s="1165"/>
      <c r="AN2001" s="1166"/>
      <c r="AO2001" s="587">
        <f t="shared" si="321"/>
        <v>0</v>
      </c>
      <c r="AQ2001" s="1163">
        <v>450</v>
      </c>
      <c r="AR2001" s="1164"/>
      <c r="AS2001" s="1165"/>
      <c r="AT2001" s="1166"/>
      <c r="AU2001" s="587">
        <f t="shared" si="322"/>
        <v>0</v>
      </c>
      <c r="AW2001" s="1163">
        <v>450</v>
      </c>
      <c r="AX2001" s="1164"/>
      <c r="AY2001" s="1165"/>
      <c r="AZ2001" s="1166"/>
      <c r="BA2001" s="587">
        <f t="shared" si="323"/>
        <v>0</v>
      </c>
    </row>
    <row r="2002" spans="1:53" s="17" customFormat="1" ht="16.75" hidden="1" customHeight="1" outlineLevel="2">
      <c r="A2002" s="1163">
        <v>451</v>
      </c>
      <c r="B2002" s="1164"/>
      <c r="C2002" s="1165"/>
      <c r="D2002" s="1166"/>
      <c r="E2002" s="587">
        <f t="shared" si="315"/>
        <v>0</v>
      </c>
      <c r="G2002" s="1163">
        <v>451</v>
      </c>
      <c r="H2002" s="1164"/>
      <c r="I2002" s="1165"/>
      <c r="J2002" s="1166"/>
      <c r="K2002" s="587">
        <f t="shared" si="316"/>
        <v>0</v>
      </c>
      <c r="M2002" s="1163">
        <v>451</v>
      </c>
      <c r="N2002" s="1164"/>
      <c r="O2002" s="1165"/>
      <c r="P2002" s="1166"/>
      <c r="Q2002" s="587">
        <f t="shared" si="317"/>
        <v>0</v>
      </c>
      <c r="S2002" s="1163">
        <v>451</v>
      </c>
      <c r="T2002" s="1164"/>
      <c r="U2002" s="1165"/>
      <c r="V2002" s="1166"/>
      <c r="W2002" s="587">
        <f t="shared" si="318"/>
        <v>0</v>
      </c>
      <c r="Y2002" s="1163">
        <v>451</v>
      </c>
      <c r="Z2002" s="1164"/>
      <c r="AA2002" s="1165"/>
      <c r="AB2002" s="1166"/>
      <c r="AC2002" s="587">
        <f t="shared" si="319"/>
        <v>0</v>
      </c>
      <c r="AE2002" s="1163">
        <v>451</v>
      </c>
      <c r="AF2002" s="1164"/>
      <c r="AG2002" s="1165"/>
      <c r="AH2002" s="1166"/>
      <c r="AI2002" s="587">
        <f t="shared" si="320"/>
        <v>0</v>
      </c>
      <c r="AK2002" s="1163">
        <v>451</v>
      </c>
      <c r="AL2002" s="1164"/>
      <c r="AM2002" s="1165"/>
      <c r="AN2002" s="1166"/>
      <c r="AO2002" s="587">
        <f t="shared" si="321"/>
        <v>0</v>
      </c>
      <c r="AQ2002" s="1163">
        <v>451</v>
      </c>
      <c r="AR2002" s="1164"/>
      <c r="AS2002" s="1165"/>
      <c r="AT2002" s="1166"/>
      <c r="AU2002" s="587">
        <f t="shared" si="322"/>
        <v>0</v>
      </c>
      <c r="AW2002" s="1163">
        <v>451</v>
      </c>
      <c r="AX2002" s="1164"/>
      <c r="AY2002" s="1165"/>
      <c r="AZ2002" s="1166"/>
      <c r="BA2002" s="587">
        <f t="shared" si="323"/>
        <v>0</v>
      </c>
    </row>
    <row r="2003" spans="1:53" s="17" customFormat="1" ht="16.75" hidden="1" customHeight="1" outlineLevel="2">
      <c r="A2003" s="1163">
        <v>452</v>
      </c>
      <c r="B2003" s="1164"/>
      <c r="C2003" s="1165"/>
      <c r="D2003" s="1166"/>
      <c r="E2003" s="587">
        <f t="shared" si="315"/>
        <v>0</v>
      </c>
      <c r="G2003" s="1163">
        <v>452</v>
      </c>
      <c r="H2003" s="1164"/>
      <c r="I2003" s="1165"/>
      <c r="J2003" s="1166"/>
      <c r="K2003" s="587">
        <f t="shared" si="316"/>
        <v>0</v>
      </c>
      <c r="M2003" s="1163">
        <v>452</v>
      </c>
      <c r="N2003" s="1164"/>
      <c r="O2003" s="1165"/>
      <c r="P2003" s="1166"/>
      <c r="Q2003" s="587">
        <f t="shared" si="317"/>
        <v>0</v>
      </c>
      <c r="S2003" s="1163">
        <v>452</v>
      </c>
      <c r="T2003" s="1164"/>
      <c r="U2003" s="1165"/>
      <c r="V2003" s="1166"/>
      <c r="W2003" s="587">
        <f t="shared" si="318"/>
        <v>0</v>
      </c>
      <c r="Y2003" s="1163">
        <v>452</v>
      </c>
      <c r="Z2003" s="1164"/>
      <c r="AA2003" s="1165"/>
      <c r="AB2003" s="1166"/>
      <c r="AC2003" s="587">
        <f t="shared" si="319"/>
        <v>0</v>
      </c>
      <c r="AE2003" s="1163">
        <v>452</v>
      </c>
      <c r="AF2003" s="1164"/>
      <c r="AG2003" s="1165"/>
      <c r="AH2003" s="1166"/>
      <c r="AI2003" s="587">
        <f t="shared" si="320"/>
        <v>0</v>
      </c>
      <c r="AK2003" s="1163">
        <v>452</v>
      </c>
      <c r="AL2003" s="1164"/>
      <c r="AM2003" s="1165"/>
      <c r="AN2003" s="1166"/>
      <c r="AO2003" s="587">
        <f t="shared" si="321"/>
        <v>0</v>
      </c>
      <c r="AQ2003" s="1163">
        <v>452</v>
      </c>
      <c r="AR2003" s="1164"/>
      <c r="AS2003" s="1165"/>
      <c r="AT2003" s="1166"/>
      <c r="AU2003" s="587">
        <f t="shared" si="322"/>
        <v>0</v>
      </c>
      <c r="AW2003" s="1163">
        <v>452</v>
      </c>
      <c r="AX2003" s="1164"/>
      <c r="AY2003" s="1165"/>
      <c r="AZ2003" s="1166"/>
      <c r="BA2003" s="587">
        <f t="shared" si="323"/>
        <v>0</v>
      </c>
    </row>
    <row r="2004" spans="1:53" s="17" customFormat="1" ht="16.75" hidden="1" customHeight="1" outlineLevel="2">
      <c r="A2004" s="1163">
        <v>453</v>
      </c>
      <c r="B2004" s="1164"/>
      <c r="C2004" s="1165"/>
      <c r="D2004" s="1166"/>
      <c r="E2004" s="587">
        <f t="shared" si="315"/>
        <v>0</v>
      </c>
      <c r="G2004" s="1163">
        <v>453</v>
      </c>
      <c r="H2004" s="1164"/>
      <c r="I2004" s="1165"/>
      <c r="J2004" s="1166"/>
      <c r="K2004" s="587">
        <f t="shared" si="316"/>
        <v>0</v>
      </c>
      <c r="M2004" s="1163">
        <v>453</v>
      </c>
      <c r="N2004" s="1164"/>
      <c r="O2004" s="1165"/>
      <c r="P2004" s="1166"/>
      <c r="Q2004" s="587">
        <f t="shared" si="317"/>
        <v>0</v>
      </c>
      <c r="S2004" s="1163">
        <v>453</v>
      </c>
      <c r="T2004" s="1164"/>
      <c r="U2004" s="1165"/>
      <c r="V2004" s="1166"/>
      <c r="W2004" s="587">
        <f t="shared" si="318"/>
        <v>0</v>
      </c>
      <c r="Y2004" s="1163">
        <v>453</v>
      </c>
      <c r="Z2004" s="1164"/>
      <c r="AA2004" s="1165"/>
      <c r="AB2004" s="1166"/>
      <c r="AC2004" s="587">
        <f t="shared" si="319"/>
        <v>0</v>
      </c>
      <c r="AE2004" s="1163">
        <v>453</v>
      </c>
      <c r="AF2004" s="1164"/>
      <c r="AG2004" s="1165"/>
      <c r="AH2004" s="1166"/>
      <c r="AI2004" s="587">
        <f t="shared" si="320"/>
        <v>0</v>
      </c>
      <c r="AK2004" s="1163">
        <v>453</v>
      </c>
      <c r="AL2004" s="1164"/>
      <c r="AM2004" s="1165"/>
      <c r="AN2004" s="1166"/>
      <c r="AO2004" s="587">
        <f t="shared" si="321"/>
        <v>0</v>
      </c>
      <c r="AQ2004" s="1163">
        <v>453</v>
      </c>
      <c r="AR2004" s="1164"/>
      <c r="AS2004" s="1165"/>
      <c r="AT2004" s="1166"/>
      <c r="AU2004" s="587">
        <f t="shared" si="322"/>
        <v>0</v>
      </c>
      <c r="AW2004" s="1163">
        <v>453</v>
      </c>
      <c r="AX2004" s="1164"/>
      <c r="AY2004" s="1165"/>
      <c r="AZ2004" s="1166"/>
      <c r="BA2004" s="587">
        <f t="shared" si="323"/>
        <v>0</v>
      </c>
    </row>
    <row r="2005" spans="1:53" s="17" customFormat="1" ht="16.75" hidden="1" customHeight="1" outlineLevel="2">
      <c r="A2005" s="1163">
        <v>454</v>
      </c>
      <c r="B2005" s="1164"/>
      <c r="C2005" s="1165"/>
      <c r="D2005" s="1166"/>
      <c r="E2005" s="587">
        <f t="shared" si="315"/>
        <v>0</v>
      </c>
      <c r="G2005" s="1163">
        <v>454</v>
      </c>
      <c r="H2005" s="1164"/>
      <c r="I2005" s="1165"/>
      <c r="J2005" s="1166"/>
      <c r="K2005" s="587">
        <f t="shared" si="316"/>
        <v>0</v>
      </c>
      <c r="M2005" s="1163">
        <v>454</v>
      </c>
      <c r="N2005" s="1164"/>
      <c r="O2005" s="1165"/>
      <c r="P2005" s="1166"/>
      <c r="Q2005" s="587">
        <f t="shared" si="317"/>
        <v>0</v>
      </c>
      <c r="S2005" s="1163">
        <v>454</v>
      </c>
      <c r="T2005" s="1164"/>
      <c r="U2005" s="1165"/>
      <c r="V2005" s="1166"/>
      <c r="W2005" s="587">
        <f t="shared" si="318"/>
        <v>0</v>
      </c>
      <c r="Y2005" s="1163">
        <v>454</v>
      </c>
      <c r="Z2005" s="1164"/>
      <c r="AA2005" s="1165"/>
      <c r="AB2005" s="1166"/>
      <c r="AC2005" s="587">
        <f t="shared" si="319"/>
        <v>0</v>
      </c>
      <c r="AE2005" s="1163">
        <v>454</v>
      </c>
      <c r="AF2005" s="1164"/>
      <c r="AG2005" s="1165"/>
      <c r="AH2005" s="1166"/>
      <c r="AI2005" s="587">
        <f t="shared" si="320"/>
        <v>0</v>
      </c>
      <c r="AK2005" s="1163">
        <v>454</v>
      </c>
      <c r="AL2005" s="1164"/>
      <c r="AM2005" s="1165"/>
      <c r="AN2005" s="1166"/>
      <c r="AO2005" s="587">
        <f t="shared" si="321"/>
        <v>0</v>
      </c>
      <c r="AQ2005" s="1163">
        <v>454</v>
      </c>
      <c r="AR2005" s="1164"/>
      <c r="AS2005" s="1165"/>
      <c r="AT2005" s="1166"/>
      <c r="AU2005" s="587">
        <f t="shared" si="322"/>
        <v>0</v>
      </c>
      <c r="AW2005" s="1163">
        <v>454</v>
      </c>
      <c r="AX2005" s="1164"/>
      <c r="AY2005" s="1165"/>
      <c r="AZ2005" s="1166"/>
      <c r="BA2005" s="587">
        <f t="shared" si="323"/>
        <v>0</v>
      </c>
    </row>
    <row r="2006" spans="1:53" s="17" customFormat="1" ht="16.75" hidden="1" customHeight="1" outlineLevel="2">
      <c r="A2006" s="1163">
        <v>455</v>
      </c>
      <c r="B2006" s="1164"/>
      <c r="C2006" s="1165"/>
      <c r="D2006" s="1166"/>
      <c r="E2006" s="587">
        <f t="shared" si="315"/>
        <v>0</v>
      </c>
      <c r="G2006" s="1163">
        <v>455</v>
      </c>
      <c r="H2006" s="1164"/>
      <c r="I2006" s="1165"/>
      <c r="J2006" s="1166"/>
      <c r="K2006" s="587">
        <f t="shared" si="316"/>
        <v>0</v>
      </c>
      <c r="M2006" s="1163">
        <v>455</v>
      </c>
      <c r="N2006" s="1164"/>
      <c r="O2006" s="1165"/>
      <c r="P2006" s="1166"/>
      <c r="Q2006" s="587">
        <f t="shared" si="317"/>
        <v>0</v>
      </c>
      <c r="S2006" s="1163">
        <v>455</v>
      </c>
      <c r="T2006" s="1164"/>
      <c r="U2006" s="1165"/>
      <c r="V2006" s="1166"/>
      <c r="W2006" s="587">
        <f t="shared" si="318"/>
        <v>0</v>
      </c>
      <c r="Y2006" s="1163">
        <v>455</v>
      </c>
      <c r="Z2006" s="1164"/>
      <c r="AA2006" s="1165"/>
      <c r="AB2006" s="1166"/>
      <c r="AC2006" s="587">
        <f t="shared" si="319"/>
        <v>0</v>
      </c>
      <c r="AE2006" s="1163">
        <v>455</v>
      </c>
      <c r="AF2006" s="1164"/>
      <c r="AG2006" s="1165"/>
      <c r="AH2006" s="1166"/>
      <c r="AI2006" s="587">
        <f t="shared" si="320"/>
        <v>0</v>
      </c>
      <c r="AK2006" s="1163">
        <v>455</v>
      </c>
      <c r="AL2006" s="1164"/>
      <c r="AM2006" s="1165"/>
      <c r="AN2006" s="1166"/>
      <c r="AO2006" s="587">
        <f t="shared" si="321"/>
        <v>0</v>
      </c>
      <c r="AQ2006" s="1163">
        <v>455</v>
      </c>
      <c r="AR2006" s="1164"/>
      <c r="AS2006" s="1165"/>
      <c r="AT2006" s="1166"/>
      <c r="AU2006" s="587">
        <f t="shared" si="322"/>
        <v>0</v>
      </c>
      <c r="AW2006" s="1163">
        <v>455</v>
      </c>
      <c r="AX2006" s="1164"/>
      <c r="AY2006" s="1165"/>
      <c r="AZ2006" s="1166"/>
      <c r="BA2006" s="587">
        <f t="shared" si="323"/>
        <v>0</v>
      </c>
    </row>
    <row r="2007" spans="1:53" s="17" customFormat="1" ht="16.75" hidden="1" customHeight="1" outlineLevel="2">
      <c r="A2007" s="1163">
        <v>456</v>
      </c>
      <c r="B2007" s="1164"/>
      <c r="C2007" s="1165"/>
      <c r="D2007" s="1166"/>
      <c r="E2007" s="587">
        <f t="shared" si="315"/>
        <v>0</v>
      </c>
      <c r="G2007" s="1163">
        <v>456</v>
      </c>
      <c r="H2007" s="1164"/>
      <c r="I2007" s="1165"/>
      <c r="J2007" s="1166"/>
      <c r="K2007" s="587">
        <f t="shared" si="316"/>
        <v>0</v>
      </c>
      <c r="M2007" s="1163">
        <v>456</v>
      </c>
      <c r="N2007" s="1164"/>
      <c r="O2007" s="1165"/>
      <c r="P2007" s="1166"/>
      <c r="Q2007" s="587">
        <f t="shared" si="317"/>
        <v>0</v>
      </c>
      <c r="S2007" s="1163">
        <v>456</v>
      </c>
      <c r="T2007" s="1164"/>
      <c r="U2007" s="1165"/>
      <c r="V2007" s="1166"/>
      <c r="W2007" s="587">
        <f t="shared" si="318"/>
        <v>0</v>
      </c>
      <c r="Y2007" s="1163">
        <v>456</v>
      </c>
      <c r="Z2007" s="1164"/>
      <c r="AA2007" s="1165"/>
      <c r="AB2007" s="1166"/>
      <c r="AC2007" s="587">
        <f t="shared" si="319"/>
        <v>0</v>
      </c>
      <c r="AE2007" s="1163">
        <v>456</v>
      </c>
      <c r="AF2007" s="1164"/>
      <c r="AG2007" s="1165"/>
      <c r="AH2007" s="1166"/>
      <c r="AI2007" s="587">
        <f t="shared" si="320"/>
        <v>0</v>
      </c>
      <c r="AK2007" s="1163">
        <v>456</v>
      </c>
      <c r="AL2007" s="1164"/>
      <c r="AM2007" s="1165"/>
      <c r="AN2007" s="1166"/>
      <c r="AO2007" s="587">
        <f t="shared" si="321"/>
        <v>0</v>
      </c>
      <c r="AQ2007" s="1163">
        <v>456</v>
      </c>
      <c r="AR2007" s="1164"/>
      <c r="AS2007" s="1165"/>
      <c r="AT2007" s="1166"/>
      <c r="AU2007" s="587">
        <f t="shared" si="322"/>
        <v>0</v>
      </c>
      <c r="AW2007" s="1163">
        <v>456</v>
      </c>
      <c r="AX2007" s="1164"/>
      <c r="AY2007" s="1165"/>
      <c r="AZ2007" s="1166"/>
      <c r="BA2007" s="587">
        <f t="shared" si="323"/>
        <v>0</v>
      </c>
    </row>
    <row r="2008" spans="1:53" s="17" customFormat="1" ht="16.75" hidden="1" customHeight="1" outlineLevel="2">
      <c r="A2008" s="1163">
        <v>457</v>
      </c>
      <c r="B2008" s="1164"/>
      <c r="C2008" s="1165"/>
      <c r="D2008" s="1166"/>
      <c r="E2008" s="587">
        <f t="shared" si="315"/>
        <v>0</v>
      </c>
      <c r="G2008" s="1163">
        <v>457</v>
      </c>
      <c r="H2008" s="1164"/>
      <c r="I2008" s="1165"/>
      <c r="J2008" s="1166"/>
      <c r="K2008" s="587">
        <f t="shared" si="316"/>
        <v>0</v>
      </c>
      <c r="M2008" s="1163">
        <v>457</v>
      </c>
      <c r="N2008" s="1164"/>
      <c r="O2008" s="1165"/>
      <c r="P2008" s="1166"/>
      <c r="Q2008" s="587">
        <f t="shared" si="317"/>
        <v>0</v>
      </c>
      <c r="S2008" s="1163">
        <v>457</v>
      </c>
      <c r="T2008" s="1164"/>
      <c r="U2008" s="1165"/>
      <c r="V2008" s="1166"/>
      <c r="W2008" s="587">
        <f t="shared" si="318"/>
        <v>0</v>
      </c>
      <c r="Y2008" s="1163">
        <v>457</v>
      </c>
      <c r="Z2008" s="1164"/>
      <c r="AA2008" s="1165"/>
      <c r="AB2008" s="1166"/>
      <c r="AC2008" s="587">
        <f t="shared" si="319"/>
        <v>0</v>
      </c>
      <c r="AE2008" s="1163">
        <v>457</v>
      </c>
      <c r="AF2008" s="1164"/>
      <c r="AG2008" s="1165"/>
      <c r="AH2008" s="1166"/>
      <c r="AI2008" s="587">
        <f t="shared" si="320"/>
        <v>0</v>
      </c>
      <c r="AK2008" s="1163">
        <v>457</v>
      </c>
      <c r="AL2008" s="1164"/>
      <c r="AM2008" s="1165"/>
      <c r="AN2008" s="1166"/>
      <c r="AO2008" s="587">
        <f t="shared" si="321"/>
        <v>0</v>
      </c>
      <c r="AQ2008" s="1163">
        <v>457</v>
      </c>
      <c r="AR2008" s="1164"/>
      <c r="AS2008" s="1165"/>
      <c r="AT2008" s="1166"/>
      <c r="AU2008" s="587">
        <f t="shared" si="322"/>
        <v>0</v>
      </c>
      <c r="AW2008" s="1163">
        <v>457</v>
      </c>
      <c r="AX2008" s="1164"/>
      <c r="AY2008" s="1165"/>
      <c r="AZ2008" s="1166"/>
      <c r="BA2008" s="587">
        <f t="shared" si="323"/>
        <v>0</v>
      </c>
    </row>
    <row r="2009" spans="1:53" s="17" customFormat="1" ht="16.75" hidden="1" customHeight="1" outlineLevel="2">
      <c r="A2009" s="1163">
        <v>458</v>
      </c>
      <c r="B2009" s="1164"/>
      <c r="C2009" s="1165"/>
      <c r="D2009" s="1166"/>
      <c r="E2009" s="587">
        <f t="shared" si="315"/>
        <v>0</v>
      </c>
      <c r="G2009" s="1163">
        <v>458</v>
      </c>
      <c r="H2009" s="1164"/>
      <c r="I2009" s="1165"/>
      <c r="J2009" s="1166"/>
      <c r="K2009" s="587">
        <f t="shared" si="316"/>
        <v>0</v>
      </c>
      <c r="M2009" s="1163">
        <v>458</v>
      </c>
      <c r="N2009" s="1164"/>
      <c r="O2009" s="1165"/>
      <c r="P2009" s="1166"/>
      <c r="Q2009" s="587">
        <f t="shared" si="317"/>
        <v>0</v>
      </c>
      <c r="S2009" s="1163">
        <v>458</v>
      </c>
      <c r="T2009" s="1164"/>
      <c r="U2009" s="1165"/>
      <c r="V2009" s="1166"/>
      <c r="W2009" s="587">
        <f t="shared" si="318"/>
        <v>0</v>
      </c>
      <c r="Y2009" s="1163">
        <v>458</v>
      </c>
      <c r="Z2009" s="1164"/>
      <c r="AA2009" s="1165"/>
      <c r="AB2009" s="1166"/>
      <c r="AC2009" s="587">
        <f t="shared" si="319"/>
        <v>0</v>
      </c>
      <c r="AE2009" s="1163">
        <v>458</v>
      </c>
      <c r="AF2009" s="1164"/>
      <c r="AG2009" s="1165"/>
      <c r="AH2009" s="1166"/>
      <c r="AI2009" s="587">
        <f t="shared" si="320"/>
        <v>0</v>
      </c>
      <c r="AK2009" s="1163">
        <v>458</v>
      </c>
      <c r="AL2009" s="1164"/>
      <c r="AM2009" s="1165"/>
      <c r="AN2009" s="1166"/>
      <c r="AO2009" s="587">
        <f t="shared" si="321"/>
        <v>0</v>
      </c>
      <c r="AQ2009" s="1163">
        <v>458</v>
      </c>
      <c r="AR2009" s="1164"/>
      <c r="AS2009" s="1165"/>
      <c r="AT2009" s="1166"/>
      <c r="AU2009" s="587">
        <f t="shared" si="322"/>
        <v>0</v>
      </c>
      <c r="AW2009" s="1163">
        <v>458</v>
      </c>
      <c r="AX2009" s="1164"/>
      <c r="AY2009" s="1165"/>
      <c r="AZ2009" s="1166"/>
      <c r="BA2009" s="587">
        <f t="shared" si="323"/>
        <v>0</v>
      </c>
    </row>
    <row r="2010" spans="1:53" s="17" customFormat="1" ht="16.75" hidden="1" customHeight="1" outlineLevel="2">
      <c r="A2010" s="1163">
        <v>459</v>
      </c>
      <c r="B2010" s="1164"/>
      <c r="C2010" s="1165"/>
      <c r="D2010" s="1166"/>
      <c r="E2010" s="587">
        <f t="shared" si="315"/>
        <v>0</v>
      </c>
      <c r="G2010" s="1163">
        <v>459</v>
      </c>
      <c r="H2010" s="1164"/>
      <c r="I2010" s="1165"/>
      <c r="J2010" s="1166"/>
      <c r="K2010" s="587">
        <f t="shared" si="316"/>
        <v>0</v>
      </c>
      <c r="M2010" s="1163">
        <v>459</v>
      </c>
      <c r="N2010" s="1164"/>
      <c r="O2010" s="1165"/>
      <c r="P2010" s="1166"/>
      <c r="Q2010" s="587">
        <f t="shared" si="317"/>
        <v>0</v>
      </c>
      <c r="S2010" s="1163">
        <v>459</v>
      </c>
      <c r="T2010" s="1164"/>
      <c r="U2010" s="1165"/>
      <c r="V2010" s="1166"/>
      <c r="W2010" s="587">
        <f t="shared" si="318"/>
        <v>0</v>
      </c>
      <c r="Y2010" s="1163">
        <v>459</v>
      </c>
      <c r="Z2010" s="1164"/>
      <c r="AA2010" s="1165"/>
      <c r="AB2010" s="1166"/>
      <c r="AC2010" s="587">
        <f t="shared" si="319"/>
        <v>0</v>
      </c>
      <c r="AE2010" s="1163">
        <v>459</v>
      </c>
      <c r="AF2010" s="1164"/>
      <c r="AG2010" s="1165"/>
      <c r="AH2010" s="1166"/>
      <c r="AI2010" s="587">
        <f t="shared" si="320"/>
        <v>0</v>
      </c>
      <c r="AK2010" s="1163">
        <v>459</v>
      </c>
      <c r="AL2010" s="1164"/>
      <c r="AM2010" s="1165"/>
      <c r="AN2010" s="1166"/>
      <c r="AO2010" s="587">
        <f t="shared" si="321"/>
        <v>0</v>
      </c>
      <c r="AQ2010" s="1163">
        <v>459</v>
      </c>
      <c r="AR2010" s="1164"/>
      <c r="AS2010" s="1165"/>
      <c r="AT2010" s="1166"/>
      <c r="AU2010" s="587">
        <f t="shared" si="322"/>
        <v>0</v>
      </c>
      <c r="AW2010" s="1163">
        <v>459</v>
      </c>
      <c r="AX2010" s="1164"/>
      <c r="AY2010" s="1165"/>
      <c r="AZ2010" s="1166"/>
      <c r="BA2010" s="587">
        <f t="shared" si="323"/>
        <v>0</v>
      </c>
    </row>
    <row r="2011" spans="1:53" s="17" customFormat="1" ht="16.75" hidden="1" customHeight="1" outlineLevel="2">
      <c r="A2011" s="1163">
        <v>460</v>
      </c>
      <c r="B2011" s="1164"/>
      <c r="C2011" s="1165"/>
      <c r="D2011" s="1166"/>
      <c r="E2011" s="587">
        <f t="shared" si="315"/>
        <v>0</v>
      </c>
      <c r="G2011" s="1163">
        <v>460</v>
      </c>
      <c r="H2011" s="1164"/>
      <c r="I2011" s="1165"/>
      <c r="J2011" s="1166"/>
      <c r="K2011" s="587">
        <f t="shared" si="316"/>
        <v>0</v>
      </c>
      <c r="M2011" s="1163">
        <v>460</v>
      </c>
      <c r="N2011" s="1164"/>
      <c r="O2011" s="1165"/>
      <c r="P2011" s="1166"/>
      <c r="Q2011" s="587">
        <f t="shared" si="317"/>
        <v>0</v>
      </c>
      <c r="S2011" s="1163">
        <v>460</v>
      </c>
      <c r="T2011" s="1164"/>
      <c r="U2011" s="1165"/>
      <c r="V2011" s="1166"/>
      <c r="W2011" s="587">
        <f t="shared" si="318"/>
        <v>0</v>
      </c>
      <c r="Y2011" s="1163">
        <v>460</v>
      </c>
      <c r="Z2011" s="1164"/>
      <c r="AA2011" s="1165"/>
      <c r="AB2011" s="1166"/>
      <c r="AC2011" s="587">
        <f t="shared" si="319"/>
        <v>0</v>
      </c>
      <c r="AE2011" s="1163">
        <v>460</v>
      </c>
      <c r="AF2011" s="1164"/>
      <c r="AG2011" s="1165"/>
      <c r="AH2011" s="1166"/>
      <c r="AI2011" s="587">
        <f t="shared" si="320"/>
        <v>0</v>
      </c>
      <c r="AK2011" s="1163">
        <v>460</v>
      </c>
      <c r="AL2011" s="1164"/>
      <c r="AM2011" s="1165"/>
      <c r="AN2011" s="1166"/>
      <c r="AO2011" s="587">
        <f t="shared" si="321"/>
        <v>0</v>
      </c>
      <c r="AQ2011" s="1163">
        <v>460</v>
      </c>
      <c r="AR2011" s="1164"/>
      <c r="AS2011" s="1165"/>
      <c r="AT2011" s="1166"/>
      <c r="AU2011" s="587">
        <f t="shared" si="322"/>
        <v>0</v>
      </c>
      <c r="AW2011" s="1163">
        <v>460</v>
      </c>
      <c r="AX2011" s="1164"/>
      <c r="AY2011" s="1165"/>
      <c r="AZ2011" s="1166"/>
      <c r="BA2011" s="587">
        <f t="shared" si="323"/>
        <v>0</v>
      </c>
    </row>
    <row r="2012" spans="1:53" s="17" customFormat="1" ht="16.75" hidden="1" customHeight="1" outlineLevel="2">
      <c r="A2012" s="1163">
        <v>461</v>
      </c>
      <c r="B2012" s="1164"/>
      <c r="C2012" s="1165"/>
      <c r="D2012" s="1166"/>
      <c r="E2012" s="587">
        <f t="shared" si="315"/>
        <v>0</v>
      </c>
      <c r="G2012" s="1163">
        <v>461</v>
      </c>
      <c r="H2012" s="1164"/>
      <c r="I2012" s="1165"/>
      <c r="J2012" s="1166"/>
      <c r="K2012" s="587">
        <f t="shared" si="316"/>
        <v>0</v>
      </c>
      <c r="M2012" s="1163">
        <v>461</v>
      </c>
      <c r="N2012" s="1164"/>
      <c r="O2012" s="1165"/>
      <c r="P2012" s="1166"/>
      <c r="Q2012" s="587">
        <f t="shared" si="317"/>
        <v>0</v>
      </c>
      <c r="S2012" s="1163">
        <v>461</v>
      </c>
      <c r="T2012" s="1164"/>
      <c r="U2012" s="1165"/>
      <c r="V2012" s="1166"/>
      <c r="W2012" s="587">
        <f t="shared" si="318"/>
        <v>0</v>
      </c>
      <c r="Y2012" s="1163">
        <v>461</v>
      </c>
      <c r="Z2012" s="1164"/>
      <c r="AA2012" s="1165"/>
      <c r="AB2012" s="1166"/>
      <c r="AC2012" s="587">
        <f t="shared" si="319"/>
        <v>0</v>
      </c>
      <c r="AE2012" s="1163">
        <v>461</v>
      </c>
      <c r="AF2012" s="1164"/>
      <c r="AG2012" s="1165"/>
      <c r="AH2012" s="1166"/>
      <c r="AI2012" s="587">
        <f t="shared" si="320"/>
        <v>0</v>
      </c>
      <c r="AK2012" s="1163">
        <v>461</v>
      </c>
      <c r="AL2012" s="1164"/>
      <c r="AM2012" s="1165"/>
      <c r="AN2012" s="1166"/>
      <c r="AO2012" s="587">
        <f t="shared" si="321"/>
        <v>0</v>
      </c>
      <c r="AQ2012" s="1163">
        <v>461</v>
      </c>
      <c r="AR2012" s="1164"/>
      <c r="AS2012" s="1165"/>
      <c r="AT2012" s="1166"/>
      <c r="AU2012" s="587">
        <f t="shared" si="322"/>
        <v>0</v>
      </c>
      <c r="AW2012" s="1163">
        <v>461</v>
      </c>
      <c r="AX2012" s="1164"/>
      <c r="AY2012" s="1165"/>
      <c r="AZ2012" s="1166"/>
      <c r="BA2012" s="587">
        <f t="shared" si="323"/>
        <v>0</v>
      </c>
    </row>
    <row r="2013" spans="1:53" s="17" customFormat="1" ht="16.75" hidden="1" customHeight="1" outlineLevel="2">
      <c r="A2013" s="1163">
        <v>462</v>
      </c>
      <c r="B2013" s="1164"/>
      <c r="C2013" s="1165"/>
      <c r="D2013" s="1166"/>
      <c r="E2013" s="587">
        <f t="shared" si="315"/>
        <v>0</v>
      </c>
      <c r="G2013" s="1163">
        <v>462</v>
      </c>
      <c r="H2013" s="1164"/>
      <c r="I2013" s="1165"/>
      <c r="J2013" s="1166"/>
      <c r="K2013" s="587">
        <f t="shared" si="316"/>
        <v>0</v>
      </c>
      <c r="M2013" s="1163">
        <v>462</v>
      </c>
      <c r="N2013" s="1164"/>
      <c r="O2013" s="1165"/>
      <c r="P2013" s="1166"/>
      <c r="Q2013" s="587">
        <f t="shared" si="317"/>
        <v>0</v>
      </c>
      <c r="S2013" s="1163">
        <v>462</v>
      </c>
      <c r="T2013" s="1164"/>
      <c r="U2013" s="1165"/>
      <c r="V2013" s="1166"/>
      <c r="W2013" s="587">
        <f t="shared" si="318"/>
        <v>0</v>
      </c>
      <c r="Y2013" s="1163">
        <v>462</v>
      </c>
      <c r="Z2013" s="1164"/>
      <c r="AA2013" s="1165"/>
      <c r="AB2013" s="1166"/>
      <c r="AC2013" s="587">
        <f t="shared" si="319"/>
        <v>0</v>
      </c>
      <c r="AE2013" s="1163">
        <v>462</v>
      </c>
      <c r="AF2013" s="1164"/>
      <c r="AG2013" s="1165"/>
      <c r="AH2013" s="1166"/>
      <c r="AI2013" s="587">
        <f t="shared" si="320"/>
        <v>0</v>
      </c>
      <c r="AK2013" s="1163">
        <v>462</v>
      </c>
      <c r="AL2013" s="1164"/>
      <c r="AM2013" s="1165"/>
      <c r="AN2013" s="1166"/>
      <c r="AO2013" s="587">
        <f t="shared" si="321"/>
        <v>0</v>
      </c>
      <c r="AQ2013" s="1163">
        <v>462</v>
      </c>
      <c r="AR2013" s="1164"/>
      <c r="AS2013" s="1165"/>
      <c r="AT2013" s="1166"/>
      <c r="AU2013" s="587">
        <f t="shared" si="322"/>
        <v>0</v>
      </c>
      <c r="AW2013" s="1163">
        <v>462</v>
      </c>
      <c r="AX2013" s="1164"/>
      <c r="AY2013" s="1165"/>
      <c r="AZ2013" s="1166"/>
      <c r="BA2013" s="587">
        <f t="shared" si="323"/>
        <v>0</v>
      </c>
    </row>
    <row r="2014" spans="1:53" s="17" customFormat="1" ht="16.75" hidden="1" customHeight="1" outlineLevel="2">
      <c r="A2014" s="1163">
        <v>463</v>
      </c>
      <c r="B2014" s="1164"/>
      <c r="C2014" s="1165"/>
      <c r="D2014" s="1166"/>
      <c r="E2014" s="587">
        <f t="shared" si="315"/>
        <v>0</v>
      </c>
      <c r="G2014" s="1163">
        <v>463</v>
      </c>
      <c r="H2014" s="1164"/>
      <c r="I2014" s="1165"/>
      <c r="J2014" s="1166"/>
      <c r="K2014" s="587">
        <f t="shared" si="316"/>
        <v>0</v>
      </c>
      <c r="M2014" s="1163">
        <v>463</v>
      </c>
      <c r="N2014" s="1164"/>
      <c r="O2014" s="1165"/>
      <c r="P2014" s="1166"/>
      <c r="Q2014" s="587">
        <f t="shared" si="317"/>
        <v>0</v>
      </c>
      <c r="S2014" s="1163">
        <v>463</v>
      </c>
      <c r="T2014" s="1164"/>
      <c r="U2014" s="1165"/>
      <c r="V2014" s="1166"/>
      <c r="W2014" s="587">
        <f t="shared" si="318"/>
        <v>0</v>
      </c>
      <c r="Y2014" s="1163">
        <v>463</v>
      </c>
      <c r="Z2014" s="1164"/>
      <c r="AA2014" s="1165"/>
      <c r="AB2014" s="1166"/>
      <c r="AC2014" s="587">
        <f t="shared" si="319"/>
        <v>0</v>
      </c>
      <c r="AE2014" s="1163">
        <v>463</v>
      </c>
      <c r="AF2014" s="1164"/>
      <c r="AG2014" s="1165"/>
      <c r="AH2014" s="1166"/>
      <c r="AI2014" s="587">
        <f t="shared" si="320"/>
        <v>0</v>
      </c>
      <c r="AK2014" s="1163">
        <v>463</v>
      </c>
      <c r="AL2014" s="1164"/>
      <c r="AM2014" s="1165"/>
      <c r="AN2014" s="1166"/>
      <c r="AO2014" s="587">
        <f t="shared" si="321"/>
        <v>0</v>
      </c>
      <c r="AQ2014" s="1163">
        <v>463</v>
      </c>
      <c r="AR2014" s="1164"/>
      <c r="AS2014" s="1165"/>
      <c r="AT2014" s="1166"/>
      <c r="AU2014" s="587">
        <f t="shared" si="322"/>
        <v>0</v>
      </c>
      <c r="AW2014" s="1163">
        <v>463</v>
      </c>
      <c r="AX2014" s="1164"/>
      <c r="AY2014" s="1165"/>
      <c r="AZ2014" s="1166"/>
      <c r="BA2014" s="587">
        <f t="shared" si="323"/>
        <v>0</v>
      </c>
    </row>
    <row r="2015" spans="1:53" s="17" customFormat="1" ht="16.75" hidden="1" customHeight="1" outlineLevel="2">
      <c r="A2015" s="1163">
        <v>464</v>
      </c>
      <c r="B2015" s="1164"/>
      <c r="C2015" s="1165"/>
      <c r="D2015" s="1166"/>
      <c r="E2015" s="587">
        <f t="shared" si="315"/>
        <v>0</v>
      </c>
      <c r="G2015" s="1163">
        <v>464</v>
      </c>
      <c r="H2015" s="1164"/>
      <c r="I2015" s="1165"/>
      <c r="J2015" s="1166"/>
      <c r="K2015" s="587">
        <f t="shared" si="316"/>
        <v>0</v>
      </c>
      <c r="M2015" s="1163">
        <v>464</v>
      </c>
      <c r="N2015" s="1164"/>
      <c r="O2015" s="1165"/>
      <c r="P2015" s="1166"/>
      <c r="Q2015" s="587">
        <f t="shared" si="317"/>
        <v>0</v>
      </c>
      <c r="S2015" s="1163">
        <v>464</v>
      </c>
      <c r="T2015" s="1164"/>
      <c r="U2015" s="1165"/>
      <c r="V2015" s="1166"/>
      <c r="W2015" s="587">
        <f t="shared" si="318"/>
        <v>0</v>
      </c>
      <c r="Y2015" s="1163">
        <v>464</v>
      </c>
      <c r="Z2015" s="1164"/>
      <c r="AA2015" s="1165"/>
      <c r="AB2015" s="1166"/>
      <c r="AC2015" s="587">
        <f t="shared" si="319"/>
        <v>0</v>
      </c>
      <c r="AE2015" s="1163">
        <v>464</v>
      </c>
      <c r="AF2015" s="1164"/>
      <c r="AG2015" s="1165"/>
      <c r="AH2015" s="1166"/>
      <c r="AI2015" s="587">
        <f t="shared" si="320"/>
        <v>0</v>
      </c>
      <c r="AK2015" s="1163">
        <v>464</v>
      </c>
      <c r="AL2015" s="1164"/>
      <c r="AM2015" s="1165"/>
      <c r="AN2015" s="1166"/>
      <c r="AO2015" s="587">
        <f t="shared" si="321"/>
        <v>0</v>
      </c>
      <c r="AQ2015" s="1163">
        <v>464</v>
      </c>
      <c r="AR2015" s="1164"/>
      <c r="AS2015" s="1165"/>
      <c r="AT2015" s="1166"/>
      <c r="AU2015" s="587">
        <f t="shared" si="322"/>
        <v>0</v>
      </c>
      <c r="AW2015" s="1163">
        <v>464</v>
      </c>
      <c r="AX2015" s="1164"/>
      <c r="AY2015" s="1165"/>
      <c r="AZ2015" s="1166"/>
      <c r="BA2015" s="587">
        <f t="shared" si="323"/>
        <v>0</v>
      </c>
    </row>
    <row r="2016" spans="1:53" s="17" customFormat="1" ht="16.75" hidden="1" customHeight="1" outlineLevel="2">
      <c r="A2016" s="1163">
        <v>465</v>
      </c>
      <c r="B2016" s="1164"/>
      <c r="C2016" s="1165"/>
      <c r="D2016" s="1166"/>
      <c r="E2016" s="587">
        <f t="shared" si="315"/>
        <v>0</v>
      </c>
      <c r="G2016" s="1163">
        <v>465</v>
      </c>
      <c r="H2016" s="1164"/>
      <c r="I2016" s="1165"/>
      <c r="J2016" s="1166"/>
      <c r="K2016" s="587">
        <f t="shared" si="316"/>
        <v>0</v>
      </c>
      <c r="M2016" s="1163">
        <v>465</v>
      </c>
      <c r="N2016" s="1164"/>
      <c r="O2016" s="1165"/>
      <c r="P2016" s="1166"/>
      <c r="Q2016" s="587">
        <f t="shared" si="317"/>
        <v>0</v>
      </c>
      <c r="S2016" s="1163">
        <v>465</v>
      </c>
      <c r="T2016" s="1164"/>
      <c r="U2016" s="1165"/>
      <c r="V2016" s="1166"/>
      <c r="W2016" s="587">
        <f t="shared" si="318"/>
        <v>0</v>
      </c>
      <c r="Y2016" s="1163">
        <v>465</v>
      </c>
      <c r="Z2016" s="1164"/>
      <c r="AA2016" s="1165"/>
      <c r="AB2016" s="1166"/>
      <c r="AC2016" s="587">
        <f t="shared" si="319"/>
        <v>0</v>
      </c>
      <c r="AE2016" s="1163">
        <v>465</v>
      </c>
      <c r="AF2016" s="1164"/>
      <c r="AG2016" s="1165"/>
      <c r="AH2016" s="1166"/>
      <c r="AI2016" s="587">
        <f t="shared" si="320"/>
        <v>0</v>
      </c>
      <c r="AK2016" s="1163">
        <v>465</v>
      </c>
      <c r="AL2016" s="1164"/>
      <c r="AM2016" s="1165"/>
      <c r="AN2016" s="1166"/>
      <c r="AO2016" s="587">
        <f t="shared" si="321"/>
        <v>0</v>
      </c>
      <c r="AQ2016" s="1163">
        <v>465</v>
      </c>
      <c r="AR2016" s="1164"/>
      <c r="AS2016" s="1165"/>
      <c r="AT2016" s="1166"/>
      <c r="AU2016" s="587">
        <f t="shared" si="322"/>
        <v>0</v>
      </c>
      <c r="AW2016" s="1163">
        <v>465</v>
      </c>
      <c r="AX2016" s="1164"/>
      <c r="AY2016" s="1165"/>
      <c r="AZ2016" s="1166"/>
      <c r="BA2016" s="587">
        <f t="shared" si="323"/>
        <v>0</v>
      </c>
    </row>
    <row r="2017" spans="1:53" s="17" customFormat="1" ht="16.75" hidden="1" customHeight="1" outlineLevel="2">
      <c r="A2017" s="1163">
        <v>466</v>
      </c>
      <c r="B2017" s="1164"/>
      <c r="C2017" s="1165"/>
      <c r="D2017" s="1166"/>
      <c r="E2017" s="587">
        <f t="shared" si="315"/>
        <v>0</v>
      </c>
      <c r="G2017" s="1163">
        <v>466</v>
      </c>
      <c r="H2017" s="1164"/>
      <c r="I2017" s="1165"/>
      <c r="J2017" s="1166"/>
      <c r="K2017" s="587">
        <f t="shared" si="316"/>
        <v>0</v>
      </c>
      <c r="M2017" s="1163">
        <v>466</v>
      </c>
      <c r="N2017" s="1164"/>
      <c r="O2017" s="1165"/>
      <c r="P2017" s="1166"/>
      <c r="Q2017" s="587">
        <f t="shared" si="317"/>
        <v>0</v>
      </c>
      <c r="S2017" s="1163">
        <v>466</v>
      </c>
      <c r="T2017" s="1164"/>
      <c r="U2017" s="1165"/>
      <c r="V2017" s="1166"/>
      <c r="W2017" s="587">
        <f t="shared" si="318"/>
        <v>0</v>
      </c>
      <c r="Y2017" s="1163">
        <v>466</v>
      </c>
      <c r="Z2017" s="1164"/>
      <c r="AA2017" s="1165"/>
      <c r="AB2017" s="1166"/>
      <c r="AC2017" s="587">
        <f t="shared" si="319"/>
        <v>0</v>
      </c>
      <c r="AE2017" s="1163">
        <v>466</v>
      </c>
      <c r="AF2017" s="1164"/>
      <c r="AG2017" s="1165"/>
      <c r="AH2017" s="1166"/>
      <c r="AI2017" s="587">
        <f t="shared" si="320"/>
        <v>0</v>
      </c>
      <c r="AK2017" s="1163">
        <v>466</v>
      </c>
      <c r="AL2017" s="1164"/>
      <c r="AM2017" s="1165"/>
      <c r="AN2017" s="1166"/>
      <c r="AO2017" s="587">
        <f t="shared" si="321"/>
        <v>0</v>
      </c>
      <c r="AQ2017" s="1163">
        <v>466</v>
      </c>
      <c r="AR2017" s="1164"/>
      <c r="AS2017" s="1165"/>
      <c r="AT2017" s="1166"/>
      <c r="AU2017" s="587">
        <f t="shared" si="322"/>
        <v>0</v>
      </c>
      <c r="AW2017" s="1163">
        <v>466</v>
      </c>
      <c r="AX2017" s="1164"/>
      <c r="AY2017" s="1165"/>
      <c r="AZ2017" s="1166"/>
      <c r="BA2017" s="587">
        <f t="shared" si="323"/>
        <v>0</v>
      </c>
    </row>
    <row r="2018" spans="1:53" s="17" customFormat="1" ht="16.75" hidden="1" customHeight="1" outlineLevel="2">
      <c r="A2018" s="1163">
        <v>467</v>
      </c>
      <c r="B2018" s="1164"/>
      <c r="C2018" s="1165"/>
      <c r="D2018" s="1166"/>
      <c r="E2018" s="587">
        <f t="shared" si="315"/>
        <v>0</v>
      </c>
      <c r="G2018" s="1163">
        <v>467</v>
      </c>
      <c r="H2018" s="1164"/>
      <c r="I2018" s="1165"/>
      <c r="J2018" s="1166"/>
      <c r="K2018" s="587">
        <f t="shared" si="316"/>
        <v>0</v>
      </c>
      <c r="M2018" s="1163">
        <v>467</v>
      </c>
      <c r="N2018" s="1164"/>
      <c r="O2018" s="1165"/>
      <c r="P2018" s="1166"/>
      <c r="Q2018" s="587">
        <f t="shared" si="317"/>
        <v>0</v>
      </c>
      <c r="S2018" s="1163">
        <v>467</v>
      </c>
      <c r="T2018" s="1164"/>
      <c r="U2018" s="1165"/>
      <c r="V2018" s="1166"/>
      <c r="W2018" s="587">
        <f t="shared" si="318"/>
        <v>0</v>
      </c>
      <c r="Y2018" s="1163">
        <v>467</v>
      </c>
      <c r="Z2018" s="1164"/>
      <c r="AA2018" s="1165"/>
      <c r="AB2018" s="1166"/>
      <c r="AC2018" s="587">
        <f t="shared" si="319"/>
        <v>0</v>
      </c>
      <c r="AE2018" s="1163">
        <v>467</v>
      </c>
      <c r="AF2018" s="1164"/>
      <c r="AG2018" s="1165"/>
      <c r="AH2018" s="1166"/>
      <c r="AI2018" s="587">
        <f t="shared" si="320"/>
        <v>0</v>
      </c>
      <c r="AK2018" s="1163">
        <v>467</v>
      </c>
      <c r="AL2018" s="1164"/>
      <c r="AM2018" s="1165"/>
      <c r="AN2018" s="1166"/>
      <c r="AO2018" s="587">
        <f t="shared" si="321"/>
        <v>0</v>
      </c>
      <c r="AQ2018" s="1163">
        <v>467</v>
      </c>
      <c r="AR2018" s="1164"/>
      <c r="AS2018" s="1165"/>
      <c r="AT2018" s="1166"/>
      <c r="AU2018" s="587">
        <f t="shared" si="322"/>
        <v>0</v>
      </c>
      <c r="AW2018" s="1163">
        <v>467</v>
      </c>
      <c r="AX2018" s="1164"/>
      <c r="AY2018" s="1165"/>
      <c r="AZ2018" s="1166"/>
      <c r="BA2018" s="587">
        <f t="shared" si="323"/>
        <v>0</v>
      </c>
    </row>
    <row r="2019" spans="1:53" s="17" customFormat="1" ht="16.75" hidden="1" customHeight="1" outlineLevel="2">
      <c r="A2019" s="1163">
        <v>468</v>
      </c>
      <c r="B2019" s="1164"/>
      <c r="C2019" s="1165"/>
      <c r="D2019" s="1166"/>
      <c r="E2019" s="587">
        <f t="shared" si="315"/>
        <v>0</v>
      </c>
      <c r="G2019" s="1163">
        <v>468</v>
      </c>
      <c r="H2019" s="1164"/>
      <c r="I2019" s="1165"/>
      <c r="J2019" s="1166"/>
      <c r="K2019" s="587">
        <f t="shared" si="316"/>
        <v>0</v>
      </c>
      <c r="M2019" s="1163">
        <v>468</v>
      </c>
      <c r="N2019" s="1164"/>
      <c r="O2019" s="1165"/>
      <c r="P2019" s="1166"/>
      <c r="Q2019" s="587">
        <f t="shared" si="317"/>
        <v>0</v>
      </c>
      <c r="S2019" s="1163">
        <v>468</v>
      </c>
      <c r="T2019" s="1164"/>
      <c r="U2019" s="1165"/>
      <c r="V2019" s="1166"/>
      <c r="W2019" s="587">
        <f t="shared" si="318"/>
        <v>0</v>
      </c>
      <c r="Y2019" s="1163">
        <v>468</v>
      </c>
      <c r="Z2019" s="1164"/>
      <c r="AA2019" s="1165"/>
      <c r="AB2019" s="1166"/>
      <c r="AC2019" s="587">
        <f t="shared" si="319"/>
        <v>0</v>
      </c>
      <c r="AE2019" s="1163">
        <v>468</v>
      </c>
      <c r="AF2019" s="1164"/>
      <c r="AG2019" s="1165"/>
      <c r="AH2019" s="1166"/>
      <c r="AI2019" s="587">
        <f t="shared" si="320"/>
        <v>0</v>
      </c>
      <c r="AK2019" s="1163">
        <v>468</v>
      </c>
      <c r="AL2019" s="1164"/>
      <c r="AM2019" s="1165"/>
      <c r="AN2019" s="1166"/>
      <c r="AO2019" s="587">
        <f t="shared" si="321"/>
        <v>0</v>
      </c>
      <c r="AQ2019" s="1163">
        <v>468</v>
      </c>
      <c r="AR2019" s="1164"/>
      <c r="AS2019" s="1165"/>
      <c r="AT2019" s="1166"/>
      <c r="AU2019" s="587">
        <f t="shared" si="322"/>
        <v>0</v>
      </c>
      <c r="AW2019" s="1163">
        <v>468</v>
      </c>
      <c r="AX2019" s="1164"/>
      <c r="AY2019" s="1165"/>
      <c r="AZ2019" s="1166"/>
      <c r="BA2019" s="587">
        <f t="shared" si="323"/>
        <v>0</v>
      </c>
    </row>
    <row r="2020" spans="1:53" s="17" customFormat="1" ht="16.75" hidden="1" customHeight="1" outlineLevel="2">
      <c r="A2020" s="1163">
        <v>469</v>
      </c>
      <c r="B2020" s="1164"/>
      <c r="C2020" s="1165"/>
      <c r="D2020" s="1166"/>
      <c r="E2020" s="587">
        <f t="shared" si="315"/>
        <v>0</v>
      </c>
      <c r="G2020" s="1163">
        <v>469</v>
      </c>
      <c r="H2020" s="1164"/>
      <c r="I2020" s="1165"/>
      <c r="J2020" s="1166"/>
      <c r="K2020" s="587">
        <f t="shared" si="316"/>
        <v>0</v>
      </c>
      <c r="M2020" s="1163">
        <v>469</v>
      </c>
      <c r="N2020" s="1164"/>
      <c r="O2020" s="1165"/>
      <c r="P2020" s="1166"/>
      <c r="Q2020" s="587">
        <f t="shared" si="317"/>
        <v>0</v>
      </c>
      <c r="S2020" s="1163">
        <v>469</v>
      </c>
      <c r="T2020" s="1164"/>
      <c r="U2020" s="1165"/>
      <c r="V2020" s="1166"/>
      <c r="W2020" s="587">
        <f t="shared" si="318"/>
        <v>0</v>
      </c>
      <c r="Y2020" s="1163">
        <v>469</v>
      </c>
      <c r="Z2020" s="1164"/>
      <c r="AA2020" s="1165"/>
      <c r="AB2020" s="1166"/>
      <c r="AC2020" s="587">
        <f t="shared" si="319"/>
        <v>0</v>
      </c>
      <c r="AE2020" s="1163">
        <v>469</v>
      </c>
      <c r="AF2020" s="1164"/>
      <c r="AG2020" s="1165"/>
      <c r="AH2020" s="1166"/>
      <c r="AI2020" s="587">
        <f t="shared" si="320"/>
        <v>0</v>
      </c>
      <c r="AK2020" s="1163">
        <v>469</v>
      </c>
      <c r="AL2020" s="1164"/>
      <c r="AM2020" s="1165"/>
      <c r="AN2020" s="1166"/>
      <c r="AO2020" s="587">
        <f t="shared" si="321"/>
        <v>0</v>
      </c>
      <c r="AQ2020" s="1163">
        <v>469</v>
      </c>
      <c r="AR2020" s="1164"/>
      <c r="AS2020" s="1165"/>
      <c r="AT2020" s="1166"/>
      <c r="AU2020" s="587">
        <f t="shared" si="322"/>
        <v>0</v>
      </c>
      <c r="AW2020" s="1163">
        <v>469</v>
      </c>
      <c r="AX2020" s="1164"/>
      <c r="AY2020" s="1165"/>
      <c r="AZ2020" s="1166"/>
      <c r="BA2020" s="587">
        <f t="shared" si="323"/>
        <v>0</v>
      </c>
    </row>
    <row r="2021" spans="1:53" s="17" customFormat="1" ht="16.75" hidden="1" customHeight="1" outlineLevel="2">
      <c r="A2021" s="1163">
        <v>470</v>
      </c>
      <c r="B2021" s="1164"/>
      <c r="C2021" s="1165"/>
      <c r="D2021" s="1166"/>
      <c r="E2021" s="587">
        <f t="shared" si="315"/>
        <v>0</v>
      </c>
      <c r="G2021" s="1163">
        <v>470</v>
      </c>
      <c r="H2021" s="1164"/>
      <c r="I2021" s="1165"/>
      <c r="J2021" s="1166"/>
      <c r="K2021" s="587">
        <f t="shared" si="316"/>
        <v>0</v>
      </c>
      <c r="M2021" s="1163">
        <v>470</v>
      </c>
      <c r="N2021" s="1164"/>
      <c r="O2021" s="1165"/>
      <c r="P2021" s="1166"/>
      <c r="Q2021" s="587">
        <f t="shared" si="317"/>
        <v>0</v>
      </c>
      <c r="S2021" s="1163">
        <v>470</v>
      </c>
      <c r="T2021" s="1164"/>
      <c r="U2021" s="1165"/>
      <c r="V2021" s="1166"/>
      <c r="W2021" s="587">
        <f t="shared" si="318"/>
        <v>0</v>
      </c>
      <c r="Y2021" s="1163">
        <v>470</v>
      </c>
      <c r="Z2021" s="1164"/>
      <c r="AA2021" s="1165"/>
      <c r="AB2021" s="1166"/>
      <c r="AC2021" s="587">
        <f t="shared" si="319"/>
        <v>0</v>
      </c>
      <c r="AE2021" s="1163">
        <v>470</v>
      </c>
      <c r="AF2021" s="1164"/>
      <c r="AG2021" s="1165"/>
      <c r="AH2021" s="1166"/>
      <c r="AI2021" s="587">
        <f t="shared" si="320"/>
        <v>0</v>
      </c>
      <c r="AK2021" s="1163">
        <v>470</v>
      </c>
      <c r="AL2021" s="1164"/>
      <c r="AM2021" s="1165"/>
      <c r="AN2021" s="1166"/>
      <c r="AO2021" s="587">
        <f t="shared" si="321"/>
        <v>0</v>
      </c>
      <c r="AQ2021" s="1163">
        <v>470</v>
      </c>
      <c r="AR2021" s="1164"/>
      <c r="AS2021" s="1165"/>
      <c r="AT2021" s="1166"/>
      <c r="AU2021" s="587">
        <f t="shared" si="322"/>
        <v>0</v>
      </c>
      <c r="AW2021" s="1163">
        <v>470</v>
      </c>
      <c r="AX2021" s="1164"/>
      <c r="AY2021" s="1165"/>
      <c r="AZ2021" s="1166"/>
      <c r="BA2021" s="587">
        <f t="shared" si="323"/>
        <v>0</v>
      </c>
    </row>
    <row r="2022" spans="1:53" s="17" customFormat="1" ht="16.75" hidden="1" customHeight="1" outlineLevel="2">
      <c r="A2022" s="1163">
        <v>471</v>
      </c>
      <c r="B2022" s="1164"/>
      <c r="C2022" s="1165"/>
      <c r="D2022" s="1166"/>
      <c r="E2022" s="587">
        <f t="shared" ref="E2022:E2035" si="324">IF(AND(C2022&gt;=D$1545,C2022&lt;=D$1544),1,0)</f>
        <v>0</v>
      </c>
      <c r="G2022" s="1163">
        <v>471</v>
      </c>
      <c r="H2022" s="1164"/>
      <c r="I2022" s="1165"/>
      <c r="J2022" s="1166"/>
      <c r="K2022" s="587">
        <f t="shared" ref="K2022:K2051" si="325">IF(AND(I2022&gt;=J$1545,I2022&lt;=J$1544),1,0)</f>
        <v>0</v>
      </c>
      <c r="M2022" s="1163">
        <v>471</v>
      </c>
      <c r="N2022" s="1164"/>
      <c r="O2022" s="1165"/>
      <c r="P2022" s="1166"/>
      <c r="Q2022" s="587">
        <f t="shared" ref="Q2022:Q2051" si="326">IF(AND(O2022&gt;=P$1545,O2022&lt;=P$1544),1,0)</f>
        <v>0</v>
      </c>
      <c r="S2022" s="1163">
        <v>471</v>
      </c>
      <c r="T2022" s="1164"/>
      <c r="U2022" s="1165"/>
      <c r="V2022" s="1166"/>
      <c r="W2022" s="587">
        <f t="shared" ref="W2022:W2051" si="327">IF(AND(U2022&gt;=V$1545,U2022&lt;=V$1544),1,0)</f>
        <v>0</v>
      </c>
      <c r="Y2022" s="1163">
        <v>471</v>
      </c>
      <c r="Z2022" s="1164"/>
      <c r="AA2022" s="1165"/>
      <c r="AB2022" s="1166"/>
      <c r="AC2022" s="587">
        <f t="shared" ref="AC2022:AC2051" si="328">IF(AND(AA2022&gt;=AB$1545,AA2022&lt;=AB$1544),1,0)</f>
        <v>0</v>
      </c>
      <c r="AE2022" s="1163">
        <v>471</v>
      </c>
      <c r="AF2022" s="1164"/>
      <c r="AG2022" s="1165"/>
      <c r="AH2022" s="1166"/>
      <c r="AI2022" s="587">
        <f t="shared" ref="AI2022:AI2051" si="329">IF(AND(AG2022&gt;=AH$1545,AG2022&lt;=AH$1544),1,0)</f>
        <v>0</v>
      </c>
      <c r="AK2022" s="1163">
        <v>471</v>
      </c>
      <c r="AL2022" s="1164"/>
      <c r="AM2022" s="1165"/>
      <c r="AN2022" s="1166"/>
      <c r="AO2022" s="587">
        <f t="shared" ref="AO2022:AO2051" si="330">IF(AND(AM2022&gt;=AN$1545,AM2022&lt;=AN$1544),1,0)</f>
        <v>0</v>
      </c>
      <c r="AQ2022" s="1163">
        <v>471</v>
      </c>
      <c r="AR2022" s="1164"/>
      <c r="AS2022" s="1165"/>
      <c r="AT2022" s="1166"/>
      <c r="AU2022" s="587">
        <f t="shared" ref="AU2022:AU2051" si="331">IF(AND(AS2022&gt;=AT$1545,AS2022&lt;=AT$1544),1,0)</f>
        <v>0</v>
      </c>
      <c r="AW2022" s="1163">
        <v>471</v>
      </c>
      <c r="AX2022" s="1164"/>
      <c r="AY2022" s="1165"/>
      <c r="AZ2022" s="1166"/>
      <c r="BA2022" s="587">
        <f t="shared" ref="BA2022:BA2051" si="332">IF(AND(AY2022&gt;=AZ$1545,AY2022&lt;=AZ$1544),1,0)</f>
        <v>0</v>
      </c>
    </row>
    <row r="2023" spans="1:53" s="17" customFormat="1" ht="16.75" hidden="1" customHeight="1" outlineLevel="2">
      <c r="A2023" s="1163">
        <v>472</v>
      </c>
      <c r="B2023" s="1164"/>
      <c r="C2023" s="1165"/>
      <c r="D2023" s="1166"/>
      <c r="E2023" s="587">
        <f t="shared" si="324"/>
        <v>0</v>
      </c>
      <c r="G2023" s="1163">
        <v>472</v>
      </c>
      <c r="H2023" s="1164"/>
      <c r="I2023" s="1165"/>
      <c r="J2023" s="1166"/>
      <c r="K2023" s="587">
        <f t="shared" si="325"/>
        <v>0</v>
      </c>
      <c r="M2023" s="1163">
        <v>472</v>
      </c>
      <c r="N2023" s="1164"/>
      <c r="O2023" s="1165"/>
      <c r="P2023" s="1166"/>
      <c r="Q2023" s="587">
        <f t="shared" si="326"/>
        <v>0</v>
      </c>
      <c r="S2023" s="1163">
        <v>472</v>
      </c>
      <c r="T2023" s="1164"/>
      <c r="U2023" s="1165"/>
      <c r="V2023" s="1166"/>
      <c r="W2023" s="587">
        <f t="shared" si="327"/>
        <v>0</v>
      </c>
      <c r="Y2023" s="1163">
        <v>472</v>
      </c>
      <c r="Z2023" s="1164"/>
      <c r="AA2023" s="1165"/>
      <c r="AB2023" s="1166"/>
      <c r="AC2023" s="587">
        <f t="shared" si="328"/>
        <v>0</v>
      </c>
      <c r="AE2023" s="1163">
        <v>472</v>
      </c>
      <c r="AF2023" s="1164"/>
      <c r="AG2023" s="1165"/>
      <c r="AH2023" s="1166"/>
      <c r="AI2023" s="587">
        <f t="shared" si="329"/>
        <v>0</v>
      </c>
      <c r="AK2023" s="1163">
        <v>472</v>
      </c>
      <c r="AL2023" s="1164"/>
      <c r="AM2023" s="1165"/>
      <c r="AN2023" s="1166"/>
      <c r="AO2023" s="587">
        <f t="shared" si="330"/>
        <v>0</v>
      </c>
      <c r="AQ2023" s="1163">
        <v>472</v>
      </c>
      <c r="AR2023" s="1164"/>
      <c r="AS2023" s="1165"/>
      <c r="AT2023" s="1166"/>
      <c r="AU2023" s="587">
        <f t="shared" si="331"/>
        <v>0</v>
      </c>
      <c r="AW2023" s="1163">
        <v>472</v>
      </c>
      <c r="AX2023" s="1164"/>
      <c r="AY2023" s="1165"/>
      <c r="AZ2023" s="1166"/>
      <c r="BA2023" s="587">
        <f t="shared" si="332"/>
        <v>0</v>
      </c>
    </row>
    <row r="2024" spans="1:53" s="17" customFormat="1" ht="16.75" hidden="1" customHeight="1" outlineLevel="2">
      <c r="A2024" s="1163">
        <v>473</v>
      </c>
      <c r="B2024" s="1164"/>
      <c r="C2024" s="1165"/>
      <c r="D2024" s="1166"/>
      <c r="E2024" s="587">
        <f t="shared" si="324"/>
        <v>0</v>
      </c>
      <c r="G2024" s="1163">
        <v>473</v>
      </c>
      <c r="H2024" s="1164"/>
      <c r="I2024" s="1165"/>
      <c r="J2024" s="1166"/>
      <c r="K2024" s="587">
        <f t="shared" si="325"/>
        <v>0</v>
      </c>
      <c r="M2024" s="1163">
        <v>473</v>
      </c>
      <c r="N2024" s="1164"/>
      <c r="O2024" s="1165"/>
      <c r="P2024" s="1166"/>
      <c r="Q2024" s="587">
        <f t="shared" si="326"/>
        <v>0</v>
      </c>
      <c r="S2024" s="1163">
        <v>473</v>
      </c>
      <c r="T2024" s="1164"/>
      <c r="U2024" s="1165"/>
      <c r="V2024" s="1166"/>
      <c r="W2024" s="587">
        <f t="shared" si="327"/>
        <v>0</v>
      </c>
      <c r="Y2024" s="1163">
        <v>473</v>
      </c>
      <c r="Z2024" s="1164"/>
      <c r="AA2024" s="1165"/>
      <c r="AB2024" s="1166"/>
      <c r="AC2024" s="587">
        <f t="shared" si="328"/>
        <v>0</v>
      </c>
      <c r="AE2024" s="1163">
        <v>473</v>
      </c>
      <c r="AF2024" s="1164"/>
      <c r="AG2024" s="1165"/>
      <c r="AH2024" s="1166"/>
      <c r="AI2024" s="587">
        <f t="shared" si="329"/>
        <v>0</v>
      </c>
      <c r="AK2024" s="1163">
        <v>473</v>
      </c>
      <c r="AL2024" s="1164"/>
      <c r="AM2024" s="1165"/>
      <c r="AN2024" s="1166"/>
      <c r="AO2024" s="587">
        <f t="shared" si="330"/>
        <v>0</v>
      </c>
      <c r="AQ2024" s="1163">
        <v>473</v>
      </c>
      <c r="AR2024" s="1164"/>
      <c r="AS2024" s="1165"/>
      <c r="AT2024" s="1166"/>
      <c r="AU2024" s="587">
        <f t="shared" si="331"/>
        <v>0</v>
      </c>
      <c r="AW2024" s="1163">
        <v>473</v>
      </c>
      <c r="AX2024" s="1164"/>
      <c r="AY2024" s="1165"/>
      <c r="AZ2024" s="1166"/>
      <c r="BA2024" s="587">
        <f t="shared" si="332"/>
        <v>0</v>
      </c>
    </row>
    <row r="2025" spans="1:53" s="17" customFormat="1" ht="16.75" hidden="1" customHeight="1" outlineLevel="2">
      <c r="A2025" s="1163">
        <v>474</v>
      </c>
      <c r="B2025" s="1164"/>
      <c r="C2025" s="1165"/>
      <c r="D2025" s="1166"/>
      <c r="E2025" s="587">
        <f t="shared" si="324"/>
        <v>0</v>
      </c>
      <c r="G2025" s="1163">
        <v>474</v>
      </c>
      <c r="H2025" s="1164"/>
      <c r="I2025" s="1165"/>
      <c r="J2025" s="1166"/>
      <c r="K2025" s="587">
        <f t="shared" si="325"/>
        <v>0</v>
      </c>
      <c r="M2025" s="1163">
        <v>474</v>
      </c>
      <c r="N2025" s="1164"/>
      <c r="O2025" s="1165"/>
      <c r="P2025" s="1166"/>
      <c r="Q2025" s="587">
        <f t="shared" si="326"/>
        <v>0</v>
      </c>
      <c r="S2025" s="1163">
        <v>474</v>
      </c>
      <c r="T2025" s="1164"/>
      <c r="U2025" s="1165"/>
      <c r="V2025" s="1166"/>
      <c r="W2025" s="587">
        <f t="shared" si="327"/>
        <v>0</v>
      </c>
      <c r="Y2025" s="1163">
        <v>474</v>
      </c>
      <c r="Z2025" s="1164"/>
      <c r="AA2025" s="1165"/>
      <c r="AB2025" s="1166"/>
      <c r="AC2025" s="587">
        <f t="shared" si="328"/>
        <v>0</v>
      </c>
      <c r="AE2025" s="1163">
        <v>474</v>
      </c>
      <c r="AF2025" s="1164"/>
      <c r="AG2025" s="1165"/>
      <c r="AH2025" s="1166"/>
      <c r="AI2025" s="587">
        <f t="shared" si="329"/>
        <v>0</v>
      </c>
      <c r="AK2025" s="1163">
        <v>474</v>
      </c>
      <c r="AL2025" s="1164"/>
      <c r="AM2025" s="1165"/>
      <c r="AN2025" s="1166"/>
      <c r="AO2025" s="587">
        <f t="shared" si="330"/>
        <v>0</v>
      </c>
      <c r="AQ2025" s="1163">
        <v>474</v>
      </c>
      <c r="AR2025" s="1164"/>
      <c r="AS2025" s="1165"/>
      <c r="AT2025" s="1166"/>
      <c r="AU2025" s="587">
        <f t="shared" si="331"/>
        <v>0</v>
      </c>
      <c r="AW2025" s="1163">
        <v>474</v>
      </c>
      <c r="AX2025" s="1164"/>
      <c r="AY2025" s="1165"/>
      <c r="AZ2025" s="1166"/>
      <c r="BA2025" s="587">
        <f t="shared" si="332"/>
        <v>0</v>
      </c>
    </row>
    <row r="2026" spans="1:53" s="17" customFormat="1" ht="16.75" hidden="1" customHeight="1" outlineLevel="2">
      <c r="A2026" s="1163">
        <v>475</v>
      </c>
      <c r="B2026" s="1164"/>
      <c r="C2026" s="1165"/>
      <c r="D2026" s="1166"/>
      <c r="E2026" s="587">
        <f t="shared" si="324"/>
        <v>0</v>
      </c>
      <c r="G2026" s="1163">
        <v>475</v>
      </c>
      <c r="H2026" s="1164"/>
      <c r="I2026" s="1165"/>
      <c r="J2026" s="1166"/>
      <c r="K2026" s="587">
        <f t="shared" si="325"/>
        <v>0</v>
      </c>
      <c r="M2026" s="1163">
        <v>475</v>
      </c>
      <c r="N2026" s="1164"/>
      <c r="O2026" s="1165"/>
      <c r="P2026" s="1166"/>
      <c r="Q2026" s="587">
        <f t="shared" si="326"/>
        <v>0</v>
      </c>
      <c r="S2026" s="1163">
        <v>475</v>
      </c>
      <c r="T2026" s="1164"/>
      <c r="U2026" s="1165"/>
      <c r="V2026" s="1166"/>
      <c r="W2026" s="587">
        <f t="shared" si="327"/>
        <v>0</v>
      </c>
      <c r="Y2026" s="1163">
        <v>475</v>
      </c>
      <c r="Z2026" s="1164"/>
      <c r="AA2026" s="1165"/>
      <c r="AB2026" s="1166"/>
      <c r="AC2026" s="587">
        <f t="shared" si="328"/>
        <v>0</v>
      </c>
      <c r="AE2026" s="1163">
        <v>475</v>
      </c>
      <c r="AF2026" s="1164"/>
      <c r="AG2026" s="1165"/>
      <c r="AH2026" s="1166"/>
      <c r="AI2026" s="587">
        <f t="shared" si="329"/>
        <v>0</v>
      </c>
      <c r="AK2026" s="1163">
        <v>475</v>
      </c>
      <c r="AL2026" s="1164"/>
      <c r="AM2026" s="1165"/>
      <c r="AN2026" s="1166"/>
      <c r="AO2026" s="587">
        <f t="shared" si="330"/>
        <v>0</v>
      </c>
      <c r="AQ2026" s="1163">
        <v>475</v>
      </c>
      <c r="AR2026" s="1164"/>
      <c r="AS2026" s="1165"/>
      <c r="AT2026" s="1166"/>
      <c r="AU2026" s="587">
        <f t="shared" si="331"/>
        <v>0</v>
      </c>
      <c r="AW2026" s="1163">
        <v>475</v>
      </c>
      <c r="AX2026" s="1164"/>
      <c r="AY2026" s="1165"/>
      <c r="AZ2026" s="1166"/>
      <c r="BA2026" s="587">
        <f t="shared" si="332"/>
        <v>0</v>
      </c>
    </row>
    <row r="2027" spans="1:53" s="17" customFormat="1" ht="16.75" hidden="1" customHeight="1" outlineLevel="2">
      <c r="A2027" s="1163">
        <v>476</v>
      </c>
      <c r="B2027" s="1164"/>
      <c r="C2027" s="1165"/>
      <c r="D2027" s="1166"/>
      <c r="E2027" s="587">
        <f t="shared" si="324"/>
        <v>0</v>
      </c>
      <c r="G2027" s="1163">
        <v>476</v>
      </c>
      <c r="H2027" s="1164"/>
      <c r="I2027" s="1165"/>
      <c r="J2027" s="1166"/>
      <c r="K2027" s="587">
        <f t="shared" si="325"/>
        <v>0</v>
      </c>
      <c r="M2027" s="1163">
        <v>476</v>
      </c>
      <c r="N2027" s="1164"/>
      <c r="O2027" s="1165"/>
      <c r="P2027" s="1166"/>
      <c r="Q2027" s="587">
        <f t="shared" si="326"/>
        <v>0</v>
      </c>
      <c r="S2027" s="1163">
        <v>476</v>
      </c>
      <c r="T2027" s="1164"/>
      <c r="U2027" s="1165"/>
      <c r="V2027" s="1166"/>
      <c r="W2027" s="587">
        <f t="shared" si="327"/>
        <v>0</v>
      </c>
      <c r="Y2027" s="1163">
        <v>476</v>
      </c>
      <c r="Z2027" s="1164"/>
      <c r="AA2027" s="1165"/>
      <c r="AB2027" s="1166"/>
      <c r="AC2027" s="587">
        <f t="shared" si="328"/>
        <v>0</v>
      </c>
      <c r="AE2027" s="1163">
        <v>476</v>
      </c>
      <c r="AF2027" s="1164"/>
      <c r="AG2027" s="1165"/>
      <c r="AH2027" s="1166"/>
      <c r="AI2027" s="587">
        <f t="shared" si="329"/>
        <v>0</v>
      </c>
      <c r="AK2027" s="1163">
        <v>476</v>
      </c>
      <c r="AL2027" s="1164"/>
      <c r="AM2027" s="1165"/>
      <c r="AN2027" s="1166"/>
      <c r="AO2027" s="587">
        <f t="shared" si="330"/>
        <v>0</v>
      </c>
      <c r="AQ2027" s="1163">
        <v>476</v>
      </c>
      <c r="AR2027" s="1164"/>
      <c r="AS2027" s="1165"/>
      <c r="AT2027" s="1166"/>
      <c r="AU2027" s="587">
        <f t="shared" si="331"/>
        <v>0</v>
      </c>
      <c r="AW2027" s="1163">
        <v>476</v>
      </c>
      <c r="AX2027" s="1164"/>
      <c r="AY2027" s="1165"/>
      <c r="AZ2027" s="1166"/>
      <c r="BA2027" s="587">
        <f t="shared" si="332"/>
        <v>0</v>
      </c>
    </row>
    <row r="2028" spans="1:53" s="17" customFormat="1" ht="16.75" hidden="1" customHeight="1" outlineLevel="2">
      <c r="A2028" s="1163">
        <v>477</v>
      </c>
      <c r="B2028" s="1164"/>
      <c r="C2028" s="1165"/>
      <c r="D2028" s="1166"/>
      <c r="E2028" s="587">
        <f t="shared" si="324"/>
        <v>0</v>
      </c>
      <c r="G2028" s="1163">
        <v>477</v>
      </c>
      <c r="H2028" s="1164"/>
      <c r="I2028" s="1165"/>
      <c r="J2028" s="1166"/>
      <c r="K2028" s="587">
        <f t="shared" si="325"/>
        <v>0</v>
      </c>
      <c r="M2028" s="1163">
        <v>477</v>
      </c>
      <c r="N2028" s="1164"/>
      <c r="O2028" s="1165"/>
      <c r="P2028" s="1166"/>
      <c r="Q2028" s="587">
        <f t="shared" si="326"/>
        <v>0</v>
      </c>
      <c r="S2028" s="1163">
        <v>477</v>
      </c>
      <c r="T2028" s="1164"/>
      <c r="U2028" s="1165"/>
      <c r="V2028" s="1166"/>
      <c r="W2028" s="587">
        <f t="shared" si="327"/>
        <v>0</v>
      </c>
      <c r="Y2028" s="1163">
        <v>477</v>
      </c>
      <c r="Z2028" s="1164"/>
      <c r="AA2028" s="1165"/>
      <c r="AB2028" s="1166"/>
      <c r="AC2028" s="587">
        <f t="shared" si="328"/>
        <v>0</v>
      </c>
      <c r="AE2028" s="1163">
        <v>477</v>
      </c>
      <c r="AF2028" s="1164"/>
      <c r="AG2028" s="1165"/>
      <c r="AH2028" s="1166"/>
      <c r="AI2028" s="587">
        <f t="shared" si="329"/>
        <v>0</v>
      </c>
      <c r="AK2028" s="1163">
        <v>477</v>
      </c>
      <c r="AL2028" s="1164"/>
      <c r="AM2028" s="1165"/>
      <c r="AN2028" s="1166"/>
      <c r="AO2028" s="587">
        <f t="shared" si="330"/>
        <v>0</v>
      </c>
      <c r="AQ2028" s="1163">
        <v>477</v>
      </c>
      <c r="AR2028" s="1164"/>
      <c r="AS2028" s="1165"/>
      <c r="AT2028" s="1166"/>
      <c r="AU2028" s="587">
        <f t="shared" si="331"/>
        <v>0</v>
      </c>
      <c r="AW2028" s="1163">
        <v>477</v>
      </c>
      <c r="AX2028" s="1164"/>
      <c r="AY2028" s="1165"/>
      <c r="AZ2028" s="1166"/>
      <c r="BA2028" s="587">
        <f t="shared" si="332"/>
        <v>0</v>
      </c>
    </row>
    <row r="2029" spans="1:53" s="17" customFormat="1" ht="16.75" hidden="1" customHeight="1" outlineLevel="2">
      <c r="A2029" s="1163">
        <v>478</v>
      </c>
      <c r="B2029" s="1164"/>
      <c r="C2029" s="1165"/>
      <c r="D2029" s="1166"/>
      <c r="E2029" s="587">
        <f t="shared" si="324"/>
        <v>0</v>
      </c>
      <c r="G2029" s="1163">
        <v>478</v>
      </c>
      <c r="H2029" s="1164"/>
      <c r="I2029" s="1165"/>
      <c r="J2029" s="1166"/>
      <c r="K2029" s="587">
        <f t="shared" si="325"/>
        <v>0</v>
      </c>
      <c r="M2029" s="1163">
        <v>478</v>
      </c>
      <c r="N2029" s="1164"/>
      <c r="O2029" s="1165"/>
      <c r="P2029" s="1166"/>
      <c r="Q2029" s="587">
        <f t="shared" si="326"/>
        <v>0</v>
      </c>
      <c r="S2029" s="1163">
        <v>478</v>
      </c>
      <c r="T2029" s="1164"/>
      <c r="U2029" s="1165"/>
      <c r="V2029" s="1166"/>
      <c r="W2029" s="587">
        <f t="shared" si="327"/>
        <v>0</v>
      </c>
      <c r="Y2029" s="1163">
        <v>478</v>
      </c>
      <c r="Z2029" s="1164"/>
      <c r="AA2029" s="1165"/>
      <c r="AB2029" s="1166"/>
      <c r="AC2029" s="587">
        <f t="shared" si="328"/>
        <v>0</v>
      </c>
      <c r="AE2029" s="1163">
        <v>478</v>
      </c>
      <c r="AF2029" s="1164"/>
      <c r="AG2029" s="1165"/>
      <c r="AH2029" s="1166"/>
      <c r="AI2029" s="587">
        <f t="shared" si="329"/>
        <v>0</v>
      </c>
      <c r="AK2029" s="1163">
        <v>478</v>
      </c>
      <c r="AL2029" s="1164"/>
      <c r="AM2029" s="1165"/>
      <c r="AN2029" s="1166"/>
      <c r="AO2029" s="587">
        <f t="shared" si="330"/>
        <v>0</v>
      </c>
      <c r="AQ2029" s="1163">
        <v>478</v>
      </c>
      <c r="AR2029" s="1164"/>
      <c r="AS2029" s="1165"/>
      <c r="AT2029" s="1166"/>
      <c r="AU2029" s="587">
        <f t="shared" si="331"/>
        <v>0</v>
      </c>
      <c r="AW2029" s="1163">
        <v>478</v>
      </c>
      <c r="AX2029" s="1164"/>
      <c r="AY2029" s="1165"/>
      <c r="AZ2029" s="1166"/>
      <c r="BA2029" s="587">
        <f t="shared" si="332"/>
        <v>0</v>
      </c>
    </row>
    <row r="2030" spans="1:53" s="17" customFormat="1" ht="16.75" hidden="1" customHeight="1" outlineLevel="2">
      <c r="A2030" s="1163">
        <v>479</v>
      </c>
      <c r="B2030" s="1164"/>
      <c r="C2030" s="1165"/>
      <c r="D2030" s="1166"/>
      <c r="E2030" s="587">
        <f t="shared" si="324"/>
        <v>0</v>
      </c>
      <c r="G2030" s="1163">
        <v>479</v>
      </c>
      <c r="H2030" s="1164"/>
      <c r="I2030" s="1165"/>
      <c r="J2030" s="1166"/>
      <c r="K2030" s="587">
        <f t="shared" si="325"/>
        <v>0</v>
      </c>
      <c r="M2030" s="1163">
        <v>479</v>
      </c>
      <c r="N2030" s="1164"/>
      <c r="O2030" s="1165"/>
      <c r="P2030" s="1166"/>
      <c r="Q2030" s="587">
        <f t="shared" si="326"/>
        <v>0</v>
      </c>
      <c r="S2030" s="1163">
        <v>479</v>
      </c>
      <c r="T2030" s="1164"/>
      <c r="U2030" s="1165"/>
      <c r="V2030" s="1166"/>
      <c r="W2030" s="587">
        <f t="shared" si="327"/>
        <v>0</v>
      </c>
      <c r="Y2030" s="1163">
        <v>479</v>
      </c>
      <c r="Z2030" s="1164"/>
      <c r="AA2030" s="1165"/>
      <c r="AB2030" s="1166"/>
      <c r="AC2030" s="587">
        <f t="shared" si="328"/>
        <v>0</v>
      </c>
      <c r="AE2030" s="1163">
        <v>479</v>
      </c>
      <c r="AF2030" s="1164"/>
      <c r="AG2030" s="1165"/>
      <c r="AH2030" s="1166"/>
      <c r="AI2030" s="587">
        <f t="shared" si="329"/>
        <v>0</v>
      </c>
      <c r="AK2030" s="1163">
        <v>479</v>
      </c>
      <c r="AL2030" s="1164"/>
      <c r="AM2030" s="1165"/>
      <c r="AN2030" s="1166"/>
      <c r="AO2030" s="587">
        <f t="shared" si="330"/>
        <v>0</v>
      </c>
      <c r="AQ2030" s="1163">
        <v>479</v>
      </c>
      <c r="AR2030" s="1164"/>
      <c r="AS2030" s="1165"/>
      <c r="AT2030" s="1166"/>
      <c r="AU2030" s="587">
        <f t="shared" si="331"/>
        <v>0</v>
      </c>
      <c r="AW2030" s="1163">
        <v>479</v>
      </c>
      <c r="AX2030" s="1164"/>
      <c r="AY2030" s="1165"/>
      <c r="AZ2030" s="1166"/>
      <c r="BA2030" s="587">
        <f t="shared" si="332"/>
        <v>0</v>
      </c>
    </row>
    <row r="2031" spans="1:53" s="17" customFormat="1" ht="16.75" hidden="1" customHeight="1" outlineLevel="2">
      <c r="A2031" s="1163">
        <v>480</v>
      </c>
      <c r="B2031" s="1164"/>
      <c r="C2031" s="1165"/>
      <c r="D2031" s="1166"/>
      <c r="E2031" s="587">
        <f t="shared" si="324"/>
        <v>0</v>
      </c>
      <c r="G2031" s="1163">
        <v>480</v>
      </c>
      <c r="H2031" s="1164"/>
      <c r="I2031" s="1165"/>
      <c r="J2031" s="1166"/>
      <c r="K2031" s="587">
        <f t="shared" si="325"/>
        <v>0</v>
      </c>
      <c r="M2031" s="1163">
        <v>480</v>
      </c>
      <c r="N2031" s="1164"/>
      <c r="O2031" s="1165"/>
      <c r="P2031" s="1166"/>
      <c r="Q2031" s="587">
        <f t="shared" si="326"/>
        <v>0</v>
      </c>
      <c r="S2031" s="1163">
        <v>480</v>
      </c>
      <c r="T2031" s="1164"/>
      <c r="U2031" s="1165"/>
      <c r="V2031" s="1166"/>
      <c r="W2031" s="587">
        <f t="shared" si="327"/>
        <v>0</v>
      </c>
      <c r="Y2031" s="1163">
        <v>480</v>
      </c>
      <c r="Z2031" s="1164"/>
      <c r="AA2031" s="1165"/>
      <c r="AB2031" s="1166"/>
      <c r="AC2031" s="587">
        <f t="shared" si="328"/>
        <v>0</v>
      </c>
      <c r="AE2031" s="1163">
        <v>480</v>
      </c>
      <c r="AF2031" s="1164"/>
      <c r="AG2031" s="1165"/>
      <c r="AH2031" s="1166"/>
      <c r="AI2031" s="587">
        <f t="shared" si="329"/>
        <v>0</v>
      </c>
      <c r="AK2031" s="1163">
        <v>480</v>
      </c>
      <c r="AL2031" s="1164"/>
      <c r="AM2031" s="1165"/>
      <c r="AN2031" s="1166"/>
      <c r="AO2031" s="587">
        <f t="shared" si="330"/>
        <v>0</v>
      </c>
      <c r="AQ2031" s="1163">
        <v>480</v>
      </c>
      <c r="AR2031" s="1164"/>
      <c r="AS2031" s="1165"/>
      <c r="AT2031" s="1166"/>
      <c r="AU2031" s="587">
        <f t="shared" si="331"/>
        <v>0</v>
      </c>
      <c r="AW2031" s="1163">
        <v>480</v>
      </c>
      <c r="AX2031" s="1164"/>
      <c r="AY2031" s="1165"/>
      <c r="AZ2031" s="1166"/>
      <c r="BA2031" s="587">
        <f t="shared" si="332"/>
        <v>0</v>
      </c>
    </row>
    <row r="2032" spans="1:53" s="17" customFormat="1" ht="16.75" hidden="1" customHeight="1" outlineLevel="2">
      <c r="A2032" s="1163">
        <v>481</v>
      </c>
      <c r="B2032" s="1164"/>
      <c r="C2032" s="1165"/>
      <c r="D2032" s="1166"/>
      <c r="E2032" s="587">
        <f t="shared" si="324"/>
        <v>0</v>
      </c>
      <c r="G2032" s="1163">
        <v>481</v>
      </c>
      <c r="H2032" s="1164"/>
      <c r="I2032" s="1165"/>
      <c r="J2032" s="1166"/>
      <c r="K2032" s="587">
        <f t="shared" si="325"/>
        <v>0</v>
      </c>
      <c r="M2032" s="1163">
        <v>481</v>
      </c>
      <c r="N2032" s="1164"/>
      <c r="O2032" s="1165"/>
      <c r="P2032" s="1166"/>
      <c r="Q2032" s="587">
        <f t="shared" si="326"/>
        <v>0</v>
      </c>
      <c r="S2032" s="1163">
        <v>481</v>
      </c>
      <c r="T2032" s="1164"/>
      <c r="U2032" s="1165"/>
      <c r="V2032" s="1166"/>
      <c r="W2032" s="587">
        <f t="shared" si="327"/>
        <v>0</v>
      </c>
      <c r="Y2032" s="1163">
        <v>481</v>
      </c>
      <c r="Z2032" s="1164"/>
      <c r="AA2032" s="1165"/>
      <c r="AB2032" s="1166"/>
      <c r="AC2032" s="587">
        <f t="shared" si="328"/>
        <v>0</v>
      </c>
      <c r="AE2032" s="1163">
        <v>481</v>
      </c>
      <c r="AF2032" s="1164"/>
      <c r="AG2032" s="1165"/>
      <c r="AH2032" s="1166"/>
      <c r="AI2032" s="587">
        <f t="shared" si="329"/>
        <v>0</v>
      </c>
      <c r="AK2032" s="1163">
        <v>481</v>
      </c>
      <c r="AL2032" s="1164"/>
      <c r="AM2032" s="1165"/>
      <c r="AN2032" s="1166"/>
      <c r="AO2032" s="587">
        <f t="shared" si="330"/>
        <v>0</v>
      </c>
      <c r="AQ2032" s="1163">
        <v>481</v>
      </c>
      <c r="AR2032" s="1164"/>
      <c r="AS2032" s="1165"/>
      <c r="AT2032" s="1166"/>
      <c r="AU2032" s="587">
        <f t="shared" si="331"/>
        <v>0</v>
      </c>
      <c r="AW2032" s="1163">
        <v>481</v>
      </c>
      <c r="AX2032" s="1164"/>
      <c r="AY2032" s="1165"/>
      <c r="AZ2032" s="1166"/>
      <c r="BA2032" s="587">
        <f t="shared" si="332"/>
        <v>0</v>
      </c>
    </row>
    <row r="2033" spans="1:53" s="17" customFormat="1" ht="16.75" hidden="1" customHeight="1" outlineLevel="2">
      <c r="A2033" s="1163">
        <v>482</v>
      </c>
      <c r="B2033" s="1164"/>
      <c r="C2033" s="1165"/>
      <c r="D2033" s="1166"/>
      <c r="E2033" s="587">
        <f t="shared" si="324"/>
        <v>0</v>
      </c>
      <c r="G2033" s="1163">
        <v>482</v>
      </c>
      <c r="H2033" s="1164"/>
      <c r="I2033" s="1165"/>
      <c r="J2033" s="1166"/>
      <c r="K2033" s="587">
        <f t="shared" si="325"/>
        <v>0</v>
      </c>
      <c r="M2033" s="1163">
        <v>482</v>
      </c>
      <c r="N2033" s="1164"/>
      <c r="O2033" s="1165"/>
      <c r="P2033" s="1166"/>
      <c r="Q2033" s="587">
        <f t="shared" si="326"/>
        <v>0</v>
      </c>
      <c r="S2033" s="1163">
        <v>482</v>
      </c>
      <c r="T2033" s="1164"/>
      <c r="U2033" s="1165"/>
      <c r="V2033" s="1166"/>
      <c r="W2033" s="587">
        <f t="shared" si="327"/>
        <v>0</v>
      </c>
      <c r="Y2033" s="1163">
        <v>482</v>
      </c>
      <c r="Z2033" s="1164"/>
      <c r="AA2033" s="1165"/>
      <c r="AB2033" s="1166"/>
      <c r="AC2033" s="587">
        <f t="shared" si="328"/>
        <v>0</v>
      </c>
      <c r="AE2033" s="1163">
        <v>482</v>
      </c>
      <c r="AF2033" s="1164"/>
      <c r="AG2033" s="1165"/>
      <c r="AH2033" s="1166"/>
      <c r="AI2033" s="587">
        <f t="shared" si="329"/>
        <v>0</v>
      </c>
      <c r="AK2033" s="1163">
        <v>482</v>
      </c>
      <c r="AL2033" s="1164"/>
      <c r="AM2033" s="1165"/>
      <c r="AN2033" s="1166"/>
      <c r="AO2033" s="587">
        <f t="shared" si="330"/>
        <v>0</v>
      </c>
      <c r="AQ2033" s="1163">
        <v>482</v>
      </c>
      <c r="AR2033" s="1164"/>
      <c r="AS2033" s="1165"/>
      <c r="AT2033" s="1166"/>
      <c r="AU2033" s="587">
        <f t="shared" si="331"/>
        <v>0</v>
      </c>
      <c r="AW2033" s="1163">
        <v>482</v>
      </c>
      <c r="AX2033" s="1164"/>
      <c r="AY2033" s="1165"/>
      <c r="AZ2033" s="1166"/>
      <c r="BA2033" s="587">
        <f t="shared" si="332"/>
        <v>0</v>
      </c>
    </row>
    <row r="2034" spans="1:53" s="17" customFormat="1" ht="16.75" hidden="1" customHeight="1" outlineLevel="2">
      <c r="A2034" s="1163">
        <v>483</v>
      </c>
      <c r="B2034" s="1164"/>
      <c r="C2034" s="1165"/>
      <c r="D2034" s="1166"/>
      <c r="E2034" s="587">
        <f t="shared" si="324"/>
        <v>0</v>
      </c>
      <c r="G2034" s="1163">
        <v>483</v>
      </c>
      <c r="H2034" s="1164"/>
      <c r="I2034" s="1165"/>
      <c r="J2034" s="1166"/>
      <c r="K2034" s="587">
        <f t="shared" si="325"/>
        <v>0</v>
      </c>
      <c r="M2034" s="1163">
        <v>483</v>
      </c>
      <c r="N2034" s="1164"/>
      <c r="O2034" s="1165"/>
      <c r="P2034" s="1166"/>
      <c r="Q2034" s="587">
        <f t="shared" si="326"/>
        <v>0</v>
      </c>
      <c r="S2034" s="1163">
        <v>483</v>
      </c>
      <c r="T2034" s="1164"/>
      <c r="U2034" s="1165"/>
      <c r="V2034" s="1166"/>
      <c r="W2034" s="587">
        <f t="shared" si="327"/>
        <v>0</v>
      </c>
      <c r="Y2034" s="1163">
        <v>483</v>
      </c>
      <c r="Z2034" s="1164"/>
      <c r="AA2034" s="1165"/>
      <c r="AB2034" s="1166"/>
      <c r="AC2034" s="587">
        <f t="shared" si="328"/>
        <v>0</v>
      </c>
      <c r="AE2034" s="1163">
        <v>483</v>
      </c>
      <c r="AF2034" s="1164"/>
      <c r="AG2034" s="1165"/>
      <c r="AH2034" s="1166"/>
      <c r="AI2034" s="587">
        <f t="shared" si="329"/>
        <v>0</v>
      </c>
      <c r="AK2034" s="1163">
        <v>483</v>
      </c>
      <c r="AL2034" s="1164"/>
      <c r="AM2034" s="1165"/>
      <c r="AN2034" s="1166"/>
      <c r="AO2034" s="587">
        <f t="shared" si="330"/>
        <v>0</v>
      </c>
      <c r="AQ2034" s="1163">
        <v>483</v>
      </c>
      <c r="AR2034" s="1164"/>
      <c r="AS2034" s="1165"/>
      <c r="AT2034" s="1166"/>
      <c r="AU2034" s="587">
        <f t="shared" si="331"/>
        <v>0</v>
      </c>
      <c r="AW2034" s="1163">
        <v>483</v>
      </c>
      <c r="AX2034" s="1164"/>
      <c r="AY2034" s="1165"/>
      <c r="AZ2034" s="1166"/>
      <c r="BA2034" s="587">
        <f t="shared" si="332"/>
        <v>0</v>
      </c>
    </row>
    <row r="2035" spans="1:53" s="17" customFormat="1" ht="16.75" hidden="1" customHeight="1" outlineLevel="2">
      <c r="A2035" s="1163">
        <v>484</v>
      </c>
      <c r="B2035" s="1164"/>
      <c r="C2035" s="1165"/>
      <c r="D2035" s="1166"/>
      <c r="E2035" s="587">
        <f t="shared" si="324"/>
        <v>0</v>
      </c>
      <c r="G2035" s="1163">
        <v>484</v>
      </c>
      <c r="H2035" s="1164"/>
      <c r="I2035" s="1165"/>
      <c r="J2035" s="1166"/>
      <c r="K2035" s="587">
        <f t="shared" si="325"/>
        <v>0</v>
      </c>
      <c r="M2035" s="1163">
        <v>484</v>
      </c>
      <c r="N2035" s="1164"/>
      <c r="O2035" s="1165"/>
      <c r="P2035" s="1166"/>
      <c r="Q2035" s="587">
        <f t="shared" si="326"/>
        <v>0</v>
      </c>
      <c r="S2035" s="1163">
        <v>484</v>
      </c>
      <c r="T2035" s="1164"/>
      <c r="U2035" s="1165"/>
      <c r="V2035" s="1166"/>
      <c r="W2035" s="587">
        <f t="shared" si="327"/>
        <v>0</v>
      </c>
      <c r="Y2035" s="1163">
        <v>484</v>
      </c>
      <c r="Z2035" s="1164"/>
      <c r="AA2035" s="1165"/>
      <c r="AB2035" s="1166"/>
      <c r="AC2035" s="587">
        <f t="shared" si="328"/>
        <v>0</v>
      </c>
      <c r="AE2035" s="1163">
        <v>484</v>
      </c>
      <c r="AF2035" s="1164"/>
      <c r="AG2035" s="1165"/>
      <c r="AH2035" s="1166"/>
      <c r="AI2035" s="587">
        <f t="shared" si="329"/>
        <v>0</v>
      </c>
      <c r="AK2035" s="1163">
        <v>484</v>
      </c>
      <c r="AL2035" s="1164"/>
      <c r="AM2035" s="1165"/>
      <c r="AN2035" s="1166"/>
      <c r="AO2035" s="587">
        <f t="shared" si="330"/>
        <v>0</v>
      </c>
      <c r="AQ2035" s="1163">
        <v>484</v>
      </c>
      <c r="AR2035" s="1164"/>
      <c r="AS2035" s="1165"/>
      <c r="AT2035" s="1166"/>
      <c r="AU2035" s="587">
        <f t="shared" si="331"/>
        <v>0</v>
      </c>
      <c r="AW2035" s="1163">
        <v>484</v>
      </c>
      <c r="AX2035" s="1164"/>
      <c r="AY2035" s="1165"/>
      <c r="AZ2035" s="1166"/>
      <c r="BA2035" s="587">
        <f t="shared" si="332"/>
        <v>0</v>
      </c>
    </row>
    <row r="2036" spans="1:53" s="17" customFormat="1" ht="16.75" hidden="1" customHeight="1" outlineLevel="2">
      <c r="A2036" s="1163">
        <v>485</v>
      </c>
      <c r="B2036" s="1164"/>
      <c r="C2036" s="1165"/>
      <c r="D2036" s="1166"/>
      <c r="E2036" s="587">
        <f t="shared" si="252"/>
        <v>0</v>
      </c>
      <c r="G2036" s="1163">
        <v>485</v>
      </c>
      <c r="H2036" s="1164"/>
      <c r="I2036" s="1165"/>
      <c r="J2036" s="1166"/>
      <c r="K2036" s="587">
        <f t="shared" si="325"/>
        <v>0</v>
      </c>
      <c r="M2036" s="1163">
        <v>485</v>
      </c>
      <c r="N2036" s="1164"/>
      <c r="O2036" s="1165"/>
      <c r="P2036" s="1166"/>
      <c r="Q2036" s="587">
        <f t="shared" si="326"/>
        <v>0</v>
      </c>
      <c r="S2036" s="1163">
        <v>485</v>
      </c>
      <c r="T2036" s="1164"/>
      <c r="U2036" s="1165"/>
      <c r="V2036" s="1166"/>
      <c r="W2036" s="587">
        <f t="shared" si="327"/>
        <v>0</v>
      </c>
      <c r="Y2036" s="1163">
        <v>485</v>
      </c>
      <c r="Z2036" s="1164"/>
      <c r="AA2036" s="1165"/>
      <c r="AB2036" s="1166"/>
      <c r="AC2036" s="587">
        <f t="shared" si="328"/>
        <v>0</v>
      </c>
      <c r="AE2036" s="1163">
        <v>485</v>
      </c>
      <c r="AF2036" s="1164"/>
      <c r="AG2036" s="1165"/>
      <c r="AH2036" s="1166"/>
      <c r="AI2036" s="587">
        <f t="shared" si="329"/>
        <v>0</v>
      </c>
      <c r="AK2036" s="1163">
        <v>485</v>
      </c>
      <c r="AL2036" s="1164"/>
      <c r="AM2036" s="1165"/>
      <c r="AN2036" s="1166"/>
      <c r="AO2036" s="587">
        <f t="shared" si="330"/>
        <v>0</v>
      </c>
      <c r="AQ2036" s="1163">
        <v>485</v>
      </c>
      <c r="AR2036" s="1164"/>
      <c r="AS2036" s="1165"/>
      <c r="AT2036" s="1166"/>
      <c r="AU2036" s="587">
        <f t="shared" si="331"/>
        <v>0</v>
      </c>
      <c r="AW2036" s="1163">
        <v>485</v>
      </c>
      <c r="AX2036" s="1164"/>
      <c r="AY2036" s="1165"/>
      <c r="AZ2036" s="1166"/>
      <c r="BA2036" s="587">
        <f t="shared" si="332"/>
        <v>0</v>
      </c>
    </row>
    <row r="2037" spans="1:53" s="17" customFormat="1" ht="16.75" hidden="1" customHeight="1" outlineLevel="2">
      <c r="A2037" s="1163">
        <v>486</v>
      </c>
      <c r="B2037" s="1164"/>
      <c r="C2037" s="1165"/>
      <c r="D2037" s="1166"/>
      <c r="E2037" s="587">
        <f t="shared" si="252"/>
        <v>0</v>
      </c>
      <c r="G2037" s="1163">
        <v>486</v>
      </c>
      <c r="H2037" s="1164"/>
      <c r="I2037" s="1165"/>
      <c r="J2037" s="1166"/>
      <c r="K2037" s="587">
        <f t="shared" si="325"/>
        <v>0</v>
      </c>
      <c r="M2037" s="1163">
        <v>486</v>
      </c>
      <c r="N2037" s="1164"/>
      <c r="O2037" s="1165"/>
      <c r="P2037" s="1166"/>
      <c r="Q2037" s="587">
        <f t="shared" si="326"/>
        <v>0</v>
      </c>
      <c r="S2037" s="1163">
        <v>486</v>
      </c>
      <c r="T2037" s="1164"/>
      <c r="U2037" s="1165"/>
      <c r="V2037" s="1166"/>
      <c r="W2037" s="587">
        <f t="shared" si="327"/>
        <v>0</v>
      </c>
      <c r="Y2037" s="1163">
        <v>486</v>
      </c>
      <c r="Z2037" s="1164"/>
      <c r="AA2037" s="1165"/>
      <c r="AB2037" s="1166"/>
      <c r="AC2037" s="587">
        <f t="shared" si="328"/>
        <v>0</v>
      </c>
      <c r="AE2037" s="1163">
        <v>486</v>
      </c>
      <c r="AF2037" s="1164"/>
      <c r="AG2037" s="1165"/>
      <c r="AH2037" s="1166"/>
      <c r="AI2037" s="587">
        <f t="shared" si="329"/>
        <v>0</v>
      </c>
      <c r="AK2037" s="1163">
        <v>486</v>
      </c>
      <c r="AL2037" s="1164"/>
      <c r="AM2037" s="1165"/>
      <c r="AN2037" s="1166"/>
      <c r="AO2037" s="587">
        <f t="shared" si="330"/>
        <v>0</v>
      </c>
      <c r="AQ2037" s="1163">
        <v>486</v>
      </c>
      <c r="AR2037" s="1164"/>
      <c r="AS2037" s="1165"/>
      <c r="AT2037" s="1166"/>
      <c r="AU2037" s="587">
        <f t="shared" si="331"/>
        <v>0</v>
      </c>
      <c r="AW2037" s="1163">
        <v>486</v>
      </c>
      <c r="AX2037" s="1164"/>
      <c r="AY2037" s="1165"/>
      <c r="AZ2037" s="1166"/>
      <c r="BA2037" s="587">
        <f t="shared" si="332"/>
        <v>0</v>
      </c>
    </row>
    <row r="2038" spans="1:53" s="17" customFormat="1" ht="16.75" hidden="1" customHeight="1" outlineLevel="2">
      <c r="A2038" s="1163">
        <v>487</v>
      </c>
      <c r="B2038" s="1164"/>
      <c r="C2038" s="1165"/>
      <c r="D2038" s="1166"/>
      <c r="E2038" s="587">
        <f t="shared" si="252"/>
        <v>0</v>
      </c>
      <c r="G2038" s="1163">
        <v>487</v>
      </c>
      <c r="H2038" s="1164"/>
      <c r="I2038" s="1165"/>
      <c r="J2038" s="1166"/>
      <c r="K2038" s="587">
        <f t="shared" si="325"/>
        <v>0</v>
      </c>
      <c r="M2038" s="1163">
        <v>487</v>
      </c>
      <c r="N2038" s="1164"/>
      <c r="O2038" s="1165"/>
      <c r="P2038" s="1166"/>
      <c r="Q2038" s="587">
        <f t="shared" si="326"/>
        <v>0</v>
      </c>
      <c r="S2038" s="1163">
        <v>487</v>
      </c>
      <c r="T2038" s="1164"/>
      <c r="U2038" s="1165"/>
      <c r="V2038" s="1166"/>
      <c r="W2038" s="587">
        <f t="shared" si="327"/>
        <v>0</v>
      </c>
      <c r="Y2038" s="1163">
        <v>487</v>
      </c>
      <c r="Z2038" s="1164"/>
      <c r="AA2038" s="1165"/>
      <c r="AB2038" s="1166"/>
      <c r="AC2038" s="587">
        <f t="shared" si="328"/>
        <v>0</v>
      </c>
      <c r="AE2038" s="1163">
        <v>487</v>
      </c>
      <c r="AF2038" s="1164"/>
      <c r="AG2038" s="1165"/>
      <c r="AH2038" s="1166"/>
      <c r="AI2038" s="587">
        <f t="shared" si="329"/>
        <v>0</v>
      </c>
      <c r="AK2038" s="1163">
        <v>487</v>
      </c>
      <c r="AL2038" s="1164"/>
      <c r="AM2038" s="1165"/>
      <c r="AN2038" s="1166"/>
      <c r="AO2038" s="587">
        <f t="shared" si="330"/>
        <v>0</v>
      </c>
      <c r="AQ2038" s="1163">
        <v>487</v>
      </c>
      <c r="AR2038" s="1164"/>
      <c r="AS2038" s="1165"/>
      <c r="AT2038" s="1166"/>
      <c r="AU2038" s="587">
        <f t="shared" si="331"/>
        <v>0</v>
      </c>
      <c r="AW2038" s="1163">
        <v>487</v>
      </c>
      <c r="AX2038" s="1164"/>
      <c r="AY2038" s="1165"/>
      <c r="AZ2038" s="1166"/>
      <c r="BA2038" s="587">
        <f t="shared" si="332"/>
        <v>0</v>
      </c>
    </row>
    <row r="2039" spans="1:53" s="17" customFormat="1" ht="16.75" hidden="1" customHeight="1" outlineLevel="2">
      <c r="A2039" s="1163">
        <v>488</v>
      </c>
      <c r="B2039" s="1164"/>
      <c r="C2039" s="1165"/>
      <c r="D2039" s="1166"/>
      <c r="E2039" s="587">
        <f t="shared" si="252"/>
        <v>0</v>
      </c>
      <c r="G2039" s="1163">
        <v>488</v>
      </c>
      <c r="H2039" s="1164"/>
      <c r="I2039" s="1165"/>
      <c r="J2039" s="1166"/>
      <c r="K2039" s="587">
        <f t="shared" si="325"/>
        <v>0</v>
      </c>
      <c r="M2039" s="1163">
        <v>488</v>
      </c>
      <c r="N2039" s="1164"/>
      <c r="O2039" s="1165"/>
      <c r="P2039" s="1166"/>
      <c r="Q2039" s="587">
        <f t="shared" si="326"/>
        <v>0</v>
      </c>
      <c r="S2039" s="1163">
        <v>488</v>
      </c>
      <c r="T2039" s="1164"/>
      <c r="U2039" s="1165"/>
      <c r="V2039" s="1166"/>
      <c r="W2039" s="587">
        <f t="shared" si="327"/>
        <v>0</v>
      </c>
      <c r="Y2039" s="1163">
        <v>488</v>
      </c>
      <c r="Z2039" s="1164"/>
      <c r="AA2039" s="1165"/>
      <c r="AB2039" s="1166"/>
      <c r="AC2039" s="587">
        <f t="shared" si="328"/>
        <v>0</v>
      </c>
      <c r="AE2039" s="1163">
        <v>488</v>
      </c>
      <c r="AF2039" s="1164"/>
      <c r="AG2039" s="1165"/>
      <c r="AH2039" s="1166"/>
      <c r="AI2039" s="587">
        <f t="shared" si="329"/>
        <v>0</v>
      </c>
      <c r="AK2039" s="1163">
        <v>488</v>
      </c>
      <c r="AL2039" s="1164"/>
      <c r="AM2039" s="1165"/>
      <c r="AN2039" s="1166"/>
      <c r="AO2039" s="587">
        <f t="shared" si="330"/>
        <v>0</v>
      </c>
      <c r="AQ2039" s="1163">
        <v>488</v>
      </c>
      <c r="AR2039" s="1164"/>
      <c r="AS2039" s="1165"/>
      <c r="AT2039" s="1166"/>
      <c r="AU2039" s="587">
        <f t="shared" si="331"/>
        <v>0</v>
      </c>
      <c r="AW2039" s="1163">
        <v>488</v>
      </c>
      <c r="AX2039" s="1164"/>
      <c r="AY2039" s="1165"/>
      <c r="AZ2039" s="1166"/>
      <c r="BA2039" s="587">
        <f t="shared" si="332"/>
        <v>0</v>
      </c>
    </row>
    <row r="2040" spans="1:53" s="17" customFormat="1" ht="16.75" hidden="1" customHeight="1" outlineLevel="2">
      <c r="A2040" s="1163">
        <v>489</v>
      </c>
      <c r="B2040" s="1164"/>
      <c r="C2040" s="1165"/>
      <c r="D2040" s="1166"/>
      <c r="E2040" s="587">
        <f t="shared" si="252"/>
        <v>0</v>
      </c>
      <c r="G2040" s="1163">
        <v>489</v>
      </c>
      <c r="H2040" s="1164"/>
      <c r="I2040" s="1165"/>
      <c r="J2040" s="1166"/>
      <c r="K2040" s="587">
        <f t="shared" si="325"/>
        <v>0</v>
      </c>
      <c r="M2040" s="1163">
        <v>489</v>
      </c>
      <c r="N2040" s="1164"/>
      <c r="O2040" s="1165"/>
      <c r="P2040" s="1166"/>
      <c r="Q2040" s="587">
        <f t="shared" si="326"/>
        <v>0</v>
      </c>
      <c r="S2040" s="1163">
        <v>489</v>
      </c>
      <c r="T2040" s="1164"/>
      <c r="U2040" s="1165"/>
      <c r="V2040" s="1166"/>
      <c r="W2040" s="587">
        <f t="shared" si="327"/>
        <v>0</v>
      </c>
      <c r="Y2040" s="1163">
        <v>489</v>
      </c>
      <c r="Z2040" s="1164"/>
      <c r="AA2040" s="1165"/>
      <c r="AB2040" s="1166"/>
      <c r="AC2040" s="587">
        <f t="shared" si="328"/>
        <v>0</v>
      </c>
      <c r="AE2040" s="1163">
        <v>489</v>
      </c>
      <c r="AF2040" s="1164"/>
      <c r="AG2040" s="1165"/>
      <c r="AH2040" s="1166"/>
      <c r="AI2040" s="587">
        <f t="shared" si="329"/>
        <v>0</v>
      </c>
      <c r="AK2040" s="1163">
        <v>489</v>
      </c>
      <c r="AL2040" s="1164"/>
      <c r="AM2040" s="1165"/>
      <c r="AN2040" s="1166"/>
      <c r="AO2040" s="587">
        <f t="shared" si="330"/>
        <v>0</v>
      </c>
      <c r="AQ2040" s="1163">
        <v>489</v>
      </c>
      <c r="AR2040" s="1164"/>
      <c r="AS2040" s="1165"/>
      <c r="AT2040" s="1166"/>
      <c r="AU2040" s="587">
        <f t="shared" si="331"/>
        <v>0</v>
      </c>
      <c r="AW2040" s="1163">
        <v>489</v>
      </c>
      <c r="AX2040" s="1164"/>
      <c r="AY2040" s="1165"/>
      <c r="AZ2040" s="1166"/>
      <c r="BA2040" s="587">
        <f t="shared" si="332"/>
        <v>0</v>
      </c>
    </row>
    <row r="2041" spans="1:53" s="17" customFormat="1" ht="16.75" hidden="1" customHeight="1" outlineLevel="2">
      <c r="A2041" s="1163">
        <v>490</v>
      </c>
      <c r="B2041" s="1164"/>
      <c r="C2041" s="1165"/>
      <c r="D2041" s="1166"/>
      <c r="E2041" s="587">
        <f t="shared" si="252"/>
        <v>0</v>
      </c>
      <c r="G2041" s="1163">
        <v>490</v>
      </c>
      <c r="H2041" s="1164"/>
      <c r="I2041" s="1165"/>
      <c r="J2041" s="1166"/>
      <c r="K2041" s="587">
        <f t="shared" si="325"/>
        <v>0</v>
      </c>
      <c r="M2041" s="1163">
        <v>490</v>
      </c>
      <c r="N2041" s="1164"/>
      <c r="O2041" s="1165"/>
      <c r="P2041" s="1166"/>
      <c r="Q2041" s="587">
        <f t="shared" si="326"/>
        <v>0</v>
      </c>
      <c r="S2041" s="1163">
        <v>490</v>
      </c>
      <c r="T2041" s="1164"/>
      <c r="U2041" s="1165"/>
      <c r="V2041" s="1166"/>
      <c r="W2041" s="587">
        <f t="shared" si="327"/>
        <v>0</v>
      </c>
      <c r="Y2041" s="1163">
        <v>490</v>
      </c>
      <c r="Z2041" s="1164"/>
      <c r="AA2041" s="1165"/>
      <c r="AB2041" s="1166"/>
      <c r="AC2041" s="587">
        <f t="shared" si="328"/>
        <v>0</v>
      </c>
      <c r="AE2041" s="1163">
        <v>490</v>
      </c>
      <c r="AF2041" s="1164"/>
      <c r="AG2041" s="1165"/>
      <c r="AH2041" s="1166"/>
      <c r="AI2041" s="587">
        <f t="shared" si="329"/>
        <v>0</v>
      </c>
      <c r="AK2041" s="1163">
        <v>490</v>
      </c>
      <c r="AL2041" s="1164"/>
      <c r="AM2041" s="1165"/>
      <c r="AN2041" s="1166"/>
      <c r="AO2041" s="587">
        <f t="shared" si="330"/>
        <v>0</v>
      </c>
      <c r="AQ2041" s="1163">
        <v>490</v>
      </c>
      <c r="AR2041" s="1164"/>
      <c r="AS2041" s="1165"/>
      <c r="AT2041" s="1166"/>
      <c r="AU2041" s="587">
        <f t="shared" si="331"/>
        <v>0</v>
      </c>
      <c r="AW2041" s="1163">
        <v>490</v>
      </c>
      <c r="AX2041" s="1164"/>
      <c r="AY2041" s="1165"/>
      <c r="AZ2041" s="1166"/>
      <c r="BA2041" s="587">
        <f t="shared" si="332"/>
        <v>0</v>
      </c>
    </row>
    <row r="2042" spans="1:53" s="17" customFormat="1" ht="16.75" hidden="1" customHeight="1" outlineLevel="2">
      <c r="A2042" s="1163">
        <v>491</v>
      </c>
      <c r="B2042" s="1164"/>
      <c r="C2042" s="1165"/>
      <c r="D2042" s="1166"/>
      <c r="E2042" s="587">
        <f t="shared" si="252"/>
        <v>0</v>
      </c>
      <c r="G2042" s="1163">
        <v>491</v>
      </c>
      <c r="H2042" s="1164"/>
      <c r="I2042" s="1165"/>
      <c r="J2042" s="1166"/>
      <c r="K2042" s="587">
        <f t="shared" si="325"/>
        <v>0</v>
      </c>
      <c r="M2042" s="1163">
        <v>491</v>
      </c>
      <c r="N2042" s="1164"/>
      <c r="O2042" s="1165"/>
      <c r="P2042" s="1166"/>
      <c r="Q2042" s="587">
        <f t="shared" si="326"/>
        <v>0</v>
      </c>
      <c r="S2042" s="1163">
        <v>491</v>
      </c>
      <c r="T2042" s="1164"/>
      <c r="U2042" s="1165"/>
      <c r="V2042" s="1166"/>
      <c r="W2042" s="587">
        <f t="shared" si="327"/>
        <v>0</v>
      </c>
      <c r="Y2042" s="1163">
        <v>491</v>
      </c>
      <c r="Z2042" s="1164"/>
      <c r="AA2042" s="1165"/>
      <c r="AB2042" s="1166"/>
      <c r="AC2042" s="587">
        <f t="shared" si="328"/>
        <v>0</v>
      </c>
      <c r="AE2042" s="1163">
        <v>491</v>
      </c>
      <c r="AF2042" s="1164"/>
      <c r="AG2042" s="1165"/>
      <c r="AH2042" s="1166"/>
      <c r="AI2042" s="587">
        <f t="shared" si="329"/>
        <v>0</v>
      </c>
      <c r="AK2042" s="1163">
        <v>491</v>
      </c>
      <c r="AL2042" s="1164"/>
      <c r="AM2042" s="1165"/>
      <c r="AN2042" s="1166"/>
      <c r="AO2042" s="587">
        <f t="shared" si="330"/>
        <v>0</v>
      </c>
      <c r="AQ2042" s="1163">
        <v>491</v>
      </c>
      <c r="AR2042" s="1164"/>
      <c r="AS2042" s="1165"/>
      <c r="AT2042" s="1166"/>
      <c r="AU2042" s="587">
        <f t="shared" si="331"/>
        <v>0</v>
      </c>
      <c r="AW2042" s="1163">
        <v>491</v>
      </c>
      <c r="AX2042" s="1164"/>
      <c r="AY2042" s="1165"/>
      <c r="AZ2042" s="1166"/>
      <c r="BA2042" s="587">
        <f t="shared" si="332"/>
        <v>0</v>
      </c>
    </row>
    <row r="2043" spans="1:53" s="17" customFormat="1" ht="16.75" hidden="1" customHeight="1" outlineLevel="2">
      <c r="A2043" s="1163">
        <v>492</v>
      </c>
      <c r="B2043" s="1164"/>
      <c r="C2043" s="1165"/>
      <c r="D2043" s="1166"/>
      <c r="E2043" s="587">
        <f t="shared" si="252"/>
        <v>0</v>
      </c>
      <c r="G2043" s="1163">
        <v>492</v>
      </c>
      <c r="H2043" s="1164"/>
      <c r="I2043" s="1165"/>
      <c r="J2043" s="1166"/>
      <c r="K2043" s="587">
        <f t="shared" si="325"/>
        <v>0</v>
      </c>
      <c r="M2043" s="1163">
        <v>492</v>
      </c>
      <c r="N2043" s="1164"/>
      <c r="O2043" s="1165"/>
      <c r="P2043" s="1166"/>
      <c r="Q2043" s="587">
        <f t="shared" si="326"/>
        <v>0</v>
      </c>
      <c r="S2043" s="1163">
        <v>492</v>
      </c>
      <c r="T2043" s="1164"/>
      <c r="U2043" s="1165"/>
      <c r="V2043" s="1166"/>
      <c r="W2043" s="587">
        <f t="shared" si="327"/>
        <v>0</v>
      </c>
      <c r="Y2043" s="1163">
        <v>492</v>
      </c>
      <c r="Z2043" s="1164"/>
      <c r="AA2043" s="1165"/>
      <c r="AB2043" s="1166"/>
      <c r="AC2043" s="587">
        <f t="shared" si="328"/>
        <v>0</v>
      </c>
      <c r="AE2043" s="1163">
        <v>492</v>
      </c>
      <c r="AF2043" s="1164"/>
      <c r="AG2043" s="1165"/>
      <c r="AH2043" s="1166"/>
      <c r="AI2043" s="587">
        <f t="shared" si="329"/>
        <v>0</v>
      </c>
      <c r="AK2043" s="1163">
        <v>492</v>
      </c>
      <c r="AL2043" s="1164"/>
      <c r="AM2043" s="1165"/>
      <c r="AN2043" s="1166"/>
      <c r="AO2043" s="587">
        <f t="shared" si="330"/>
        <v>0</v>
      </c>
      <c r="AQ2043" s="1163">
        <v>492</v>
      </c>
      <c r="AR2043" s="1164"/>
      <c r="AS2043" s="1165"/>
      <c r="AT2043" s="1166"/>
      <c r="AU2043" s="587">
        <f t="shared" si="331"/>
        <v>0</v>
      </c>
      <c r="AW2043" s="1163">
        <v>492</v>
      </c>
      <c r="AX2043" s="1164"/>
      <c r="AY2043" s="1165"/>
      <c r="AZ2043" s="1166"/>
      <c r="BA2043" s="587">
        <f t="shared" si="332"/>
        <v>0</v>
      </c>
    </row>
    <row r="2044" spans="1:53" s="17" customFormat="1" ht="16.75" hidden="1" customHeight="1" outlineLevel="2">
      <c r="A2044" s="1163">
        <v>493</v>
      </c>
      <c r="B2044" s="1164"/>
      <c r="C2044" s="1165"/>
      <c r="D2044" s="1166"/>
      <c r="E2044" s="587">
        <f t="shared" si="252"/>
        <v>0</v>
      </c>
      <c r="G2044" s="1163">
        <v>493</v>
      </c>
      <c r="H2044" s="1164"/>
      <c r="I2044" s="1165"/>
      <c r="J2044" s="1166"/>
      <c r="K2044" s="587">
        <f t="shared" si="325"/>
        <v>0</v>
      </c>
      <c r="M2044" s="1163">
        <v>493</v>
      </c>
      <c r="N2044" s="1164"/>
      <c r="O2044" s="1165"/>
      <c r="P2044" s="1166"/>
      <c r="Q2044" s="587">
        <f t="shared" si="326"/>
        <v>0</v>
      </c>
      <c r="S2044" s="1163">
        <v>493</v>
      </c>
      <c r="T2044" s="1164"/>
      <c r="U2044" s="1165"/>
      <c r="V2044" s="1166"/>
      <c r="W2044" s="587">
        <f t="shared" si="327"/>
        <v>0</v>
      </c>
      <c r="Y2044" s="1163">
        <v>493</v>
      </c>
      <c r="Z2044" s="1164"/>
      <c r="AA2044" s="1165"/>
      <c r="AB2044" s="1166"/>
      <c r="AC2044" s="587">
        <f t="shared" si="328"/>
        <v>0</v>
      </c>
      <c r="AE2044" s="1163">
        <v>493</v>
      </c>
      <c r="AF2044" s="1164"/>
      <c r="AG2044" s="1165"/>
      <c r="AH2044" s="1166"/>
      <c r="AI2044" s="587">
        <f t="shared" si="329"/>
        <v>0</v>
      </c>
      <c r="AK2044" s="1163">
        <v>493</v>
      </c>
      <c r="AL2044" s="1164"/>
      <c r="AM2044" s="1165"/>
      <c r="AN2044" s="1166"/>
      <c r="AO2044" s="587">
        <f t="shared" si="330"/>
        <v>0</v>
      </c>
      <c r="AQ2044" s="1163">
        <v>493</v>
      </c>
      <c r="AR2044" s="1164"/>
      <c r="AS2044" s="1165"/>
      <c r="AT2044" s="1166"/>
      <c r="AU2044" s="587">
        <f t="shared" si="331"/>
        <v>0</v>
      </c>
      <c r="AW2044" s="1163">
        <v>493</v>
      </c>
      <c r="AX2044" s="1164"/>
      <c r="AY2044" s="1165"/>
      <c r="AZ2044" s="1166"/>
      <c r="BA2044" s="587">
        <f t="shared" si="332"/>
        <v>0</v>
      </c>
    </row>
    <row r="2045" spans="1:53" s="17" customFormat="1" ht="16.75" hidden="1" customHeight="1" outlineLevel="2">
      <c r="A2045" s="1163">
        <v>494</v>
      </c>
      <c r="B2045" s="1164"/>
      <c r="C2045" s="1165"/>
      <c r="D2045" s="1166"/>
      <c r="E2045" s="587">
        <f t="shared" si="252"/>
        <v>0</v>
      </c>
      <c r="G2045" s="1163">
        <v>494</v>
      </c>
      <c r="H2045" s="1164"/>
      <c r="I2045" s="1165"/>
      <c r="J2045" s="1166"/>
      <c r="K2045" s="587">
        <f t="shared" si="325"/>
        <v>0</v>
      </c>
      <c r="M2045" s="1163">
        <v>494</v>
      </c>
      <c r="N2045" s="1164"/>
      <c r="O2045" s="1165"/>
      <c r="P2045" s="1166"/>
      <c r="Q2045" s="587">
        <f t="shared" si="326"/>
        <v>0</v>
      </c>
      <c r="S2045" s="1163">
        <v>494</v>
      </c>
      <c r="T2045" s="1164"/>
      <c r="U2045" s="1165"/>
      <c r="V2045" s="1166"/>
      <c r="W2045" s="587">
        <f t="shared" si="327"/>
        <v>0</v>
      </c>
      <c r="Y2045" s="1163">
        <v>494</v>
      </c>
      <c r="Z2045" s="1164"/>
      <c r="AA2045" s="1165"/>
      <c r="AB2045" s="1166"/>
      <c r="AC2045" s="587">
        <f t="shared" si="328"/>
        <v>0</v>
      </c>
      <c r="AE2045" s="1163">
        <v>494</v>
      </c>
      <c r="AF2045" s="1164"/>
      <c r="AG2045" s="1165"/>
      <c r="AH2045" s="1166"/>
      <c r="AI2045" s="587">
        <f t="shared" si="329"/>
        <v>0</v>
      </c>
      <c r="AK2045" s="1163">
        <v>494</v>
      </c>
      <c r="AL2045" s="1164"/>
      <c r="AM2045" s="1165"/>
      <c r="AN2045" s="1166"/>
      <c r="AO2045" s="587">
        <f t="shared" si="330"/>
        <v>0</v>
      </c>
      <c r="AQ2045" s="1163">
        <v>494</v>
      </c>
      <c r="AR2045" s="1164"/>
      <c r="AS2045" s="1165"/>
      <c r="AT2045" s="1166"/>
      <c r="AU2045" s="587">
        <f t="shared" si="331"/>
        <v>0</v>
      </c>
      <c r="AW2045" s="1163">
        <v>494</v>
      </c>
      <c r="AX2045" s="1164"/>
      <c r="AY2045" s="1165"/>
      <c r="AZ2045" s="1166"/>
      <c r="BA2045" s="587">
        <f t="shared" si="332"/>
        <v>0</v>
      </c>
    </row>
    <row r="2046" spans="1:53" s="17" customFormat="1" ht="16.75" hidden="1" customHeight="1" outlineLevel="2">
      <c r="A2046" s="1163">
        <v>495</v>
      </c>
      <c r="B2046" s="1164"/>
      <c r="C2046" s="1165"/>
      <c r="D2046" s="1166"/>
      <c r="E2046" s="587">
        <f t="shared" si="252"/>
        <v>0</v>
      </c>
      <c r="G2046" s="1163">
        <v>495</v>
      </c>
      <c r="H2046" s="1164"/>
      <c r="I2046" s="1165"/>
      <c r="J2046" s="1166"/>
      <c r="K2046" s="587">
        <f t="shared" si="325"/>
        <v>0</v>
      </c>
      <c r="M2046" s="1163">
        <v>495</v>
      </c>
      <c r="N2046" s="1164"/>
      <c r="O2046" s="1165"/>
      <c r="P2046" s="1166"/>
      <c r="Q2046" s="587">
        <f t="shared" si="326"/>
        <v>0</v>
      </c>
      <c r="S2046" s="1163">
        <v>495</v>
      </c>
      <c r="T2046" s="1164"/>
      <c r="U2046" s="1165"/>
      <c r="V2046" s="1166"/>
      <c r="W2046" s="587">
        <f t="shared" si="327"/>
        <v>0</v>
      </c>
      <c r="Y2046" s="1163">
        <v>495</v>
      </c>
      <c r="Z2046" s="1164"/>
      <c r="AA2046" s="1165"/>
      <c r="AB2046" s="1166"/>
      <c r="AC2046" s="587">
        <f t="shared" si="328"/>
        <v>0</v>
      </c>
      <c r="AE2046" s="1163">
        <v>495</v>
      </c>
      <c r="AF2046" s="1164"/>
      <c r="AG2046" s="1165"/>
      <c r="AH2046" s="1166"/>
      <c r="AI2046" s="587">
        <f t="shared" si="329"/>
        <v>0</v>
      </c>
      <c r="AK2046" s="1163">
        <v>495</v>
      </c>
      <c r="AL2046" s="1164"/>
      <c r="AM2046" s="1165"/>
      <c r="AN2046" s="1166"/>
      <c r="AO2046" s="587">
        <f t="shared" si="330"/>
        <v>0</v>
      </c>
      <c r="AQ2046" s="1163">
        <v>495</v>
      </c>
      <c r="AR2046" s="1164"/>
      <c r="AS2046" s="1165"/>
      <c r="AT2046" s="1166"/>
      <c r="AU2046" s="587">
        <f t="shared" si="331"/>
        <v>0</v>
      </c>
      <c r="AW2046" s="1163">
        <v>495</v>
      </c>
      <c r="AX2046" s="1164"/>
      <c r="AY2046" s="1165"/>
      <c r="AZ2046" s="1166"/>
      <c r="BA2046" s="587">
        <f t="shared" si="332"/>
        <v>0</v>
      </c>
    </row>
    <row r="2047" spans="1:53" s="17" customFormat="1" ht="16.75" hidden="1" customHeight="1" outlineLevel="2">
      <c r="A2047" s="1163">
        <v>496</v>
      </c>
      <c r="B2047" s="1164"/>
      <c r="C2047" s="1165"/>
      <c r="D2047" s="1166"/>
      <c r="E2047" s="587">
        <f t="shared" si="252"/>
        <v>0</v>
      </c>
      <c r="G2047" s="1163">
        <v>496</v>
      </c>
      <c r="H2047" s="1164"/>
      <c r="I2047" s="1165"/>
      <c r="J2047" s="1166"/>
      <c r="K2047" s="587">
        <f t="shared" si="325"/>
        <v>0</v>
      </c>
      <c r="M2047" s="1163">
        <v>496</v>
      </c>
      <c r="N2047" s="1164"/>
      <c r="O2047" s="1165"/>
      <c r="P2047" s="1166"/>
      <c r="Q2047" s="587">
        <f t="shared" si="326"/>
        <v>0</v>
      </c>
      <c r="S2047" s="1163">
        <v>496</v>
      </c>
      <c r="T2047" s="1164"/>
      <c r="U2047" s="1165"/>
      <c r="V2047" s="1166"/>
      <c r="W2047" s="587">
        <f t="shared" si="327"/>
        <v>0</v>
      </c>
      <c r="Y2047" s="1163">
        <v>496</v>
      </c>
      <c r="Z2047" s="1164"/>
      <c r="AA2047" s="1165"/>
      <c r="AB2047" s="1166"/>
      <c r="AC2047" s="587">
        <f t="shared" si="328"/>
        <v>0</v>
      </c>
      <c r="AE2047" s="1163">
        <v>496</v>
      </c>
      <c r="AF2047" s="1164"/>
      <c r="AG2047" s="1165"/>
      <c r="AH2047" s="1166"/>
      <c r="AI2047" s="587">
        <f t="shared" si="329"/>
        <v>0</v>
      </c>
      <c r="AK2047" s="1163">
        <v>496</v>
      </c>
      <c r="AL2047" s="1164"/>
      <c r="AM2047" s="1165"/>
      <c r="AN2047" s="1166"/>
      <c r="AO2047" s="587">
        <f t="shared" si="330"/>
        <v>0</v>
      </c>
      <c r="AQ2047" s="1163">
        <v>496</v>
      </c>
      <c r="AR2047" s="1164"/>
      <c r="AS2047" s="1165"/>
      <c r="AT2047" s="1166"/>
      <c r="AU2047" s="587">
        <f t="shared" si="331"/>
        <v>0</v>
      </c>
      <c r="AW2047" s="1163">
        <v>496</v>
      </c>
      <c r="AX2047" s="1164"/>
      <c r="AY2047" s="1165"/>
      <c r="AZ2047" s="1166"/>
      <c r="BA2047" s="587">
        <f t="shared" si="332"/>
        <v>0</v>
      </c>
    </row>
    <row r="2048" spans="1:53" s="17" customFormat="1" ht="16.75" hidden="1" customHeight="1" outlineLevel="2">
      <c r="A2048" s="1163">
        <v>497</v>
      </c>
      <c r="B2048" s="1164"/>
      <c r="C2048" s="1165"/>
      <c r="D2048" s="1166"/>
      <c r="E2048" s="587">
        <f t="shared" si="252"/>
        <v>0</v>
      </c>
      <c r="G2048" s="1163">
        <v>497</v>
      </c>
      <c r="H2048" s="1164"/>
      <c r="I2048" s="1165"/>
      <c r="J2048" s="1166"/>
      <c r="K2048" s="587">
        <f t="shared" si="325"/>
        <v>0</v>
      </c>
      <c r="M2048" s="1163">
        <v>497</v>
      </c>
      <c r="N2048" s="1164"/>
      <c r="O2048" s="1165"/>
      <c r="P2048" s="1166"/>
      <c r="Q2048" s="587">
        <f t="shared" si="326"/>
        <v>0</v>
      </c>
      <c r="S2048" s="1163">
        <v>497</v>
      </c>
      <c r="T2048" s="1164"/>
      <c r="U2048" s="1165"/>
      <c r="V2048" s="1166"/>
      <c r="W2048" s="587">
        <f t="shared" si="327"/>
        <v>0</v>
      </c>
      <c r="Y2048" s="1163">
        <v>497</v>
      </c>
      <c r="Z2048" s="1164"/>
      <c r="AA2048" s="1165"/>
      <c r="AB2048" s="1166"/>
      <c r="AC2048" s="587">
        <f t="shared" si="328"/>
        <v>0</v>
      </c>
      <c r="AE2048" s="1163">
        <v>497</v>
      </c>
      <c r="AF2048" s="1164"/>
      <c r="AG2048" s="1165"/>
      <c r="AH2048" s="1166"/>
      <c r="AI2048" s="587">
        <f t="shared" si="329"/>
        <v>0</v>
      </c>
      <c r="AK2048" s="1163">
        <v>497</v>
      </c>
      <c r="AL2048" s="1164"/>
      <c r="AM2048" s="1165"/>
      <c r="AN2048" s="1166"/>
      <c r="AO2048" s="587">
        <f t="shared" si="330"/>
        <v>0</v>
      </c>
      <c r="AQ2048" s="1163">
        <v>497</v>
      </c>
      <c r="AR2048" s="1164"/>
      <c r="AS2048" s="1165"/>
      <c r="AT2048" s="1166"/>
      <c r="AU2048" s="587">
        <f t="shared" si="331"/>
        <v>0</v>
      </c>
      <c r="AW2048" s="1163">
        <v>497</v>
      </c>
      <c r="AX2048" s="1164"/>
      <c r="AY2048" s="1165"/>
      <c r="AZ2048" s="1166"/>
      <c r="BA2048" s="587">
        <f t="shared" si="332"/>
        <v>0</v>
      </c>
    </row>
    <row r="2049" spans="1:53" s="17" customFormat="1" ht="16.75" hidden="1" customHeight="1" outlineLevel="2">
      <c r="A2049" s="1163">
        <v>498</v>
      </c>
      <c r="B2049" s="1164"/>
      <c r="C2049" s="1165"/>
      <c r="D2049" s="1166"/>
      <c r="E2049" s="587">
        <f t="shared" si="252"/>
        <v>0</v>
      </c>
      <c r="G2049" s="1163">
        <v>498</v>
      </c>
      <c r="H2049" s="1164"/>
      <c r="I2049" s="1165"/>
      <c r="J2049" s="1166"/>
      <c r="K2049" s="587">
        <f t="shared" si="325"/>
        <v>0</v>
      </c>
      <c r="M2049" s="1163">
        <v>498</v>
      </c>
      <c r="N2049" s="1164"/>
      <c r="O2049" s="1165"/>
      <c r="P2049" s="1166"/>
      <c r="Q2049" s="587">
        <f t="shared" si="326"/>
        <v>0</v>
      </c>
      <c r="S2049" s="1163">
        <v>498</v>
      </c>
      <c r="T2049" s="1164"/>
      <c r="U2049" s="1165"/>
      <c r="V2049" s="1166"/>
      <c r="W2049" s="587">
        <f t="shared" si="327"/>
        <v>0</v>
      </c>
      <c r="Y2049" s="1163">
        <v>498</v>
      </c>
      <c r="Z2049" s="1164"/>
      <c r="AA2049" s="1165"/>
      <c r="AB2049" s="1166"/>
      <c r="AC2049" s="587">
        <f t="shared" si="328"/>
        <v>0</v>
      </c>
      <c r="AE2049" s="1163">
        <v>498</v>
      </c>
      <c r="AF2049" s="1164"/>
      <c r="AG2049" s="1165"/>
      <c r="AH2049" s="1166"/>
      <c r="AI2049" s="587">
        <f t="shared" si="329"/>
        <v>0</v>
      </c>
      <c r="AK2049" s="1163">
        <v>498</v>
      </c>
      <c r="AL2049" s="1164"/>
      <c r="AM2049" s="1165"/>
      <c r="AN2049" s="1166"/>
      <c r="AO2049" s="587">
        <f t="shared" si="330"/>
        <v>0</v>
      </c>
      <c r="AQ2049" s="1163">
        <v>498</v>
      </c>
      <c r="AR2049" s="1164"/>
      <c r="AS2049" s="1165"/>
      <c r="AT2049" s="1166"/>
      <c r="AU2049" s="587">
        <f t="shared" si="331"/>
        <v>0</v>
      </c>
      <c r="AW2049" s="1163">
        <v>498</v>
      </c>
      <c r="AX2049" s="1164"/>
      <c r="AY2049" s="1165"/>
      <c r="AZ2049" s="1166"/>
      <c r="BA2049" s="587">
        <f t="shared" si="332"/>
        <v>0</v>
      </c>
    </row>
    <row r="2050" spans="1:53" s="17" customFormat="1" ht="16.75" hidden="1" customHeight="1" outlineLevel="2">
      <c r="A2050" s="1163">
        <v>499</v>
      </c>
      <c r="B2050" s="1164"/>
      <c r="C2050" s="1165"/>
      <c r="D2050" s="1166"/>
      <c r="E2050" s="587">
        <f t="shared" si="252"/>
        <v>0</v>
      </c>
      <c r="G2050" s="1163">
        <v>499</v>
      </c>
      <c r="H2050" s="1164"/>
      <c r="I2050" s="1165"/>
      <c r="J2050" s="1166"/>
      <c r="K2050" s="587">
        <f t="shared" si="325"/>
        <v>0</v>
      </c>
      <c r="M2050" s="1163">
        <v>499</v>
      </c>
      <c r="N2050" s="1164"/>
      <c r="O2050" s="1165"/>
      <c r="P2050" s="1166"/>
      <c r="Q2050" s="587">
        <f t="shared" si="326"/>
        <v>0</v>
      </c>
      <c r="S2050" s="1163">
        <v>499</v>
      </c>
      <c r="T2050" s="1164"/>
      <c r="U2050" s="1165"/>
      <c r="V2050" s="1166"/>
      <c r="W2050" s="587">
        <f t="shared" si="327"/>
        <v>0</v>
      </c>
      <c r="Y2050" s="1163">
        <v>499</v>
      </c>
      <c r="Z2050" s="1164"/>
      <c r="AA2050" s="1165"/>
      <c r="AB2050" s="1166"/>
      <c r="AC2050" s="587">
        <f t="shared" si="328"/>
        <v>0</v>
      </c>
      <c r="AE2050" s="1163">
        <v>499</v>
      </c>
      <c r="AF2050" s="1164"/>
      <c r="AG2050" s="1165"/>
      <c r="AH2050" s="1166"/>
      <c r="AI2050" s="587">
        <f t="shared" si="329"/>
        <v>0</v>
      </c>
      <c r="AK2050" s="1163">
        <v>499</v>
      </c>
      <c r="AL2050" s="1164"/>
      <c r="AM2050" s="1165"/>
      <c r="AN2050" s="1166"/>
      <c r="AO2050" s="587">
        <f t="shared" si="330"/>
        <v>0</v>
      </c>
      <c r="AQ2050" s="1163">
        <v>499</v>
      </c>
      <c r="AR2050" s="1164"/>
      <c r="AS2050" s="1165"/>
      <c r="AT2050" s="1166"/>
      <c r="AU2050" s="587">
        <f t="shared" si="331"/>
        <v>0</v>
      </c>
      <c r="AW2050" s="1163">
        <v>499</v>
      </c>
      <c r="AX2050" s="1164"/>
      <c r="AY2050" s="1165"/>
      <c r="AZ2050" s="1166"/>
      <c r="BA2050" s="587">
        <f t="shared" si="332"/>
        <v>0</v>
      </c>
    </row>
    <row r="2051" spans="1:53" s="17" customFormat="1" ht="16.75" hidden="1" customHeight="1" outlineLevel="2" thickBot="1">
      <c r="A2051" s="1182">
        <v>500</v>
      </c>
      <c r="B2051" s="1183"/>
      <c r="C2051" s="1184"/>
      <c r="D2051" s="1185"/>
      <c r="E2051" s="587">
        <f t="shared" si="252"/>
        <v>0</v>
      </c>
      <c r="G2051" s="1182">
        <v>500</v>
      </c>
      <c r="H2051" s="1183"/>
      <c r="I2051" s="1184"/>
      <c r="J2051" s="1185"/>
      <c r="K2051" s="587">
        <f t="shared" si="325"/>
        <v>0</v>
      </c>
      <c r="M2051" s="1182">
        <v>500</v>
      </c>
      <c r="N2051" s="1183"/>
      <c r="O2051" s="1184"/>
      <c r="P2051" s="1185"/>
      <c r="Q2051" s="587">
        <f t="shared" si="326"/>
        <v>0</v>
      </c>
      <c r="S2051" s="1182">
        <v>500</v>
      </c>
      <c r="T2051" s="1183"/>
      <c r="U2051" s="1184"/>
      <c r="V2051" s="1185"/>
      <c r="W2051" s="587">
        <f t="shared" si="327"/>
        <v>0</v>
      </c>
      <c r="Y2051" s="1182">
        <v>500</v>
      </c>
      <c r="Z2051" s="1183"/>
      <c r="AA2051" s="1184"/>
      <c r="AB2051" s="1185"/>
      <c r="AC2051" s="587">
        <f t="shared" si="328"/>
        <v>0</v>
      </c>
      <c r="AE2051" s="1182">
        <v>500</v>
      </c>
      <c r="AF2051" s="1183"/>
      <c r="AG2051" s="1184"/>
      <c r="AH2051" s="1185"/>
      <c r="AI2051" s="587">
        <f t="shared" si="329"/>
        <v>0</v>
      </c>
      <c r="AK2051" s="1182">
        <v>500</v>
      </c>
      <c r="AL2051" s="1183"/>
      <c r="AM2051" s="1184"/>
      <c r="AN2051" s="1185"/>
      <c r="AO2051" s="587">
        <f t="shared" si="330"/>
        <v>0</v>
      </c>
      <c r="AQ2051" s="1182">
        <v>500</v>
      </c>
      <c r="AR2051" s="1183"/>
      <c r="AS2051" s="1184"/>
      <c r="AT2051" s="1185"/>
      <c r="AU2051" s="587">
        <f t="shared" si="331"/>
        <v>0</v>
      </c>
      <c r="AW2051" s="1182">
        <v>500</v>
      </c>
      <c r="AX2051" s="1183"/>
      <c r="AY2051" s="1184"/>
      <c r="AZ2051" s="1185"/>
      <c r="BA2051" s="587">
        <f t="shared" si="332"/>
        <v>0</v>
      </c>
    </row>
    <row r="2052" spans="1:53" s="20" customFormat="1" ht="32.25" customHeight="1" collapsed="1">
      <c r="A2052" s="1177" t="s">
        <v>30</v>
      </c>
      <c r="B2052" s="1177"/>
      <c r="C2052" s="1177"/>
      <c r="D2052" s="1177"/>
      <c r="G2052" s="1177" t="s">
        <v>30</v>
      </c>
      <c r="H2052" s="1177"/>
      <c r="I2052" s="1177"/>
      <c r="J2052" s="1177"/>
      <c r="M2052" s="1177" t="s">
        <v>30</v>
      </c>
      <c r="N2052" s="1177"/>
      <c r="O2052" s="1177"/>
      <c r="P2052" s="1177"/>
      <c r="S2052" s="1177" t="s">
        <v>30</v>
      </c>
      <c r="T2052" s="1177"/>
      <c r="U2052" s="1177"/>
      <c r="V2052" s="1177"/>
      <c r="Y2052" s="1177" t="s">
        <v>30</v>
      </c>
      <c r="Z2052" s="1177"/>
      <c r="AA2052" s="1177"/>
      <c r="AB2052" s="1177"/>
      <c r="AE2052" s="1177" t="s">
        <v>30</v>
      </c>
      <c r="AF2052" s="1177"/>
      <c r="AG2052" s="1177"/>
      <c r="AH2052" s="1177"/>
      <c r="AK2052" s="1177" t="s">
        <v>30</v>
      </c>
      <c r="AL2052" s="1177"/>
      <c r="AM2052" s="1177"/>
      <c r="AN2052" s="1177"/>
      <c r="AQ2052" s="1177" t="s">
        <v>30</v>
      </c>
      <c r="AR2052" s="1177"/>
      <c r="AS2052" s="1177"/>
      <c r="AT2052" s="1177"/>
      <c r="AW2052" s="1177" t="s">
        <v>30</v>
      </c>
      <c r="AX2052" s="1177"/>
      <c r="AY2052" s="1177"/>
      <c r="AZ2052" s="1177"/>
    </row>
    <row r="2053" spans="1:53" s="17" customFormat="1" ht="16.75" hidden="1" customHeight="1" outlineLevel="1">
      <c r="A2053" s="1180" t="s">
        <v>20</v>
      </c>
      <c r="B2053" s="1181"/>
      <c r="C2053" s="1181"/>
      <c r="D2053" s="27">
        <f>MIN(C2064:D2563)</f>
        <v>1708.5</v>
      </c>
      <c r="G2053" s="1180" t="s">
        <v>20</v>
      </c>
      <c r="H2053" s="1181"/>
      <c r="I2053" s="1181"/>
      <c r="J2053" s="27">
        <f>MIN(I2064:J2563)</f>
        <v>1776.6</v>
      </c>
      <c r="M2053" s="1180" t="s">
        <v>20</v>
      </c>
      <c r="N2053" s="1181"/>
      <c r="O2053" s="1181"/>
      <c r="P2053" s="27">
        <f>MIN(O2064:P2563)</f>
        <v>1838.3</v>
      </c>
      <c r="S2053" s="1180" t="s">
        <v>20</v>
      </c>
      <c r="T2053" s="1181"/>
      <c r="U2053" s="1181"/>
      <c r="V2053" s="27">
        <f>MIN(U2064:V2563)</f>
        <v>1816.7</v>
      </c>
      <c r="Y2053" s="1180" t="s">
        <v>20</v>
      </c>
      <c r="Z2053" s="1181"/>
      <c r="AA2053" s="1181"/>
      <c r="AB2053" s="27">
        <f>MIN(AA2064:AB2563)</f>
        <v>1810.8</v>
      </c>
      <c r="AE2053" s="1180" t="s">
        <v>20</v>
      </c>
      <c r="AF2053" s="1181"/>
      <c r="AG2053" s="1181"/>
      <c r="AH2053" s="27">
        <f>MIN(AG2064:AH2563)</f>
        <v>1646.1</v>
      </c>
      <c r="AK2053" s="1180" t="s">
        <v>20</v>
      </c>
      <c r="AL2053" s="1181"/>
      <c r="AM2053" s="1181"/>
      <c r="AN2053" s="27">
        <f>MIN(AM2064:AN2563)</f>
        <v>1705.2</v>
      </c>
      <c r="AQ2053" s="1180" t="s">
        <v>20</v>
      </c>
      <c r="AR2053" s="1181"/>
      <c r="AS2053" s="1181"/>
      <c r="AT2053" s="27">
        <f>MIN(AS2064:AT2563)</f>
        <v>1695.5</v>
      </c>
      <c r="AW2053" s="1180" t="s">
        <v>20</v>
      </c>
      <c r="AX2053" s="1181"/>
      <c r="AY2053" s="1181"/>
      <c r="AZ2053" s="27">
        <f>MIN(AY2064:AZ2563)</f>
        <v>1794.1</v>
      </c>
    </row>
    <row r="2054" spans="1:53" s="17" customFormat="1" ht="16.75" hidden="1" customHeight="1" outlineLevel="1">
      <c r="A2054" s="1173" t="s">
        <v>21</v>
      </c>
      <c r="B2054" s="1174"/>
      <c r="C2054" s="1174"/>
      <c r="D2054" s="22">
        <f>MAX(C2064:D2563)</f>
        <v>1708.5</v>
      </c>
      <c r="G2054" s="1173" t="s">
        <v>21</v>
      </c>
      <c r="H2054" s="1174"/>
      <c r="I2054" s="1174"/>
      <c r="J2054" s="22">
        <f>MAX(I2064:J2563)</f>
        <v>1776.6</v>
      </c>
      <c r="M2054" s="1173" t="s">
        <v>21</v>
      </c>
      <c r="N2054" s="1174"/>
      <c r="O2054" s="1174"/>
      <c r="P2054" s="22">
        <f>MAX(O2064:P2563)</f>
        <v>1838.3</v>
      </c>
      <c r="S2054" s="1173" t="s">
        <v>21</v>
      </c>
      <c r="T2054" s="1174"/>
      <c r="U2054" s="1174"/>
      <c r="V2054" s="22">
        <f>MAX(U2064:V2563)</f>
        <v>1816.7</v>
      </c>
      <c r="Y2054" s="1173" t="s">
        <v>21</v>
      </c>
      <c r="Z2054" s="1174"/>
      <c r="AA2054" s="1174"/>
      <c r="AB2054" s="22">
        <f>MAX(AA2064:AB2563)</f>
        <v>1810.8</v>
      </c>
      <c r="AE2054" s="1173" t="s">
        <v>21</v>
      </c>
      <c r="AF2054" s="1174"/>
      <c r="AG2054" s="1174"/>
      <c r="AH2054" s="22">
        <f>MAX(AG2064:AH2563)</f>
        <v>1646.1</v>
      </c>
      <c r="AK2054" s="1173" t="s">
        <v>21</v>
      </c>
      <c r="AL2054" s="1174"/>
      <c r="AM2054" s="1174"/>
      <c r="AN2054" s="22">
        <f>MAX(AM2064:AN2563)</f>
        <v>1705.2</v>
      </c>
      <c r="AQ2054" s="1173" t="s">
        <v>21</v>
      </c>
      <c r="AR2054" s="1174"/>
      <c r="AS2054" s="1174"/>
      <c r="AT2054" s="22">
        <f>MAX(AS2064:AT2563)</f>
        <v>1695.5</v>
      </c>
      <c r="AW2054" s="1173" t="s">
        <v>21</v>
      </c>
      <c r="AX2054" s="1174"/>
      <c r="AY2054" s="1174"/>
      <c r="AZ2054" s="22">
        <f>MAX(AY2064:AZ2563)</f>
        <v>1794.1</v>
      </c>
    </row>
    <row r="2055" spans="1:53" s="17" customFormat="1" ht="16.75" hidden="1" customHeight="1" outlineLevel="1">
      <c r="A2055" s="1173" t="s">
        <v>22</v>
      </c>
      <c r="B2055" s="1174"/>
      <c r="C2055" s="1174"/>
      <c r="D2055" s="22">
        <f>AVERAGE(C2064:D2563)</f>
        <v>1708.5</v>
      </c>
      <c r="G2055" s="1173" t="s">
        <v>22</v>
      </c>
      <c r="H2055" s="1174"/>
      <c r="I2055" s="1174"/>
      <c r="J2055" s="22">
        <f>AVERAGE(I2064:J2563)</f>
        <v>1776.6</v>
      </c>
      <c r="M2055" s="1173" t="s">
        <v>22</v>
      </c>
      <c r="N2055" s="1174"/>
      <c r="O2055" s="1174"/>
      <c r="P2055" s="22">
        <f>AVERAGE(O2064:P2563)</f>
        <v>1838.3</v>
      </c>
      <c r="S2055" s="1173" t="s">
        <v>22</v>
      </c>
      <c r="T2055" s="1174"/>
      <c r="U2055" s="1174"/>
      <c r="V2055" s="22">
        <f>AVERAGE(U2064:V2563)</f>
        <v>1816.7</v>
      </c>
      <c r="Y2055" s="1173" t="s">
        <v>22</v>
      </c>
      <c r="Z2055" s="1174"/>
      <c r="AA2055" s="1174"/>
      <c r="AB2055" s="22">
        <f>AVERAGE(AA2064:AB2563)</f>
        <v>1810.8</v>
      </c>
      <c r="AE2055" s="1173" t="s">
        <v>22</v>
      </c>
      <c r="AF2055" s="1174"/>
      <c r="AG2055" s="1174"/>
      <c r="AH2055" s="22">
        <f>AVERAGE(AG2064:AH2563)</f>
        <v>1646.1</v>
      </c>
      <c r="AK2055" s="1173" t="s">
        <v>22</v>
      </c>
      <c r="AL2055" s="1174"/>
      <c r="AM2055" s="1174"/>
      <c r="AN2055" s="22">
        <f>AVERAGE(AM2064:AN2563)</f>
        <v>1705.2</v>
      </c>
      <c r="AQ2055" s="1173" t="s">
        <v>22</v>
      </c>
      <c r="AR2055" s="1174"/>
      <c r="AS2055" s="1174"/>
      <c r="AT2055" s="22">
        <f>AVERAGE(AS2064:AT2563)</f>
        <v>1695.5</v>
      </c>
      <c r="AW2055" s="1173" t="s">
        <v>22</v>
      </c>
      <c r="AX2055" s="1174"/>
      <c r="AY2055" s="1174"/>
      <c r="AZ2055" s="22">
        <f>AVERAGE(AY2064:AZ2563)</f>
        <v>1794.1</v>
      </c>
    </row>
    <row r="2056" spans="1:53" s="17" customFormat="1" ht="33.75" hidden="1" customHeight="1" outlineLevel="1">
      <c r="A2056" s="1175" t="s">
        <v>23</v>
      </c>
      <c r="B2056" s="1174"/>
      <c r="C2056" s="1174"/>
      <c r="D2056" s="22">
        <f>D2055*1.1</f>
        <v>1879.3500000000001</v>
      </c>
      <c r="G2056" s="1175" t="s">
        <v>23</v>
      </c>
      <c r="H2056" s="1174"/>
      <c r="I2056" s="1174"/>
      <c r="J2056" s="22">
        <f>J2055*1.1</f>
        <v>1954.26</v>
      </c>
      <c r="M2056" s="1175" t="s">
        <v>23</v>
      </c>
      <c r="N2056" s="1174"/>
      <c r="O2056" s="1174"/>
      <c r="P2056" s="22">
        <f>P2055*1.1</f>
        <v>2022.13</v>
      </c>
      <c r="S2056" s="1175" t="s">
        <v>23</v>
      </c>
      <c r="T2056" s="1174"/>
      <c r="U2056" s="1174"/>
      <c r="V2056" s="22">
        <f>V2055*1.1</f>
        <v>1998.3700000000001</v>
      </c>
      <c r="Y2056" s="1175" t="s">
        <v>23</v>
      </c>
      <c r="Z2056" s="1174"/>
      <c r="AA2056" s="1174"/>
      <c r="AB2056" s="22">
        <f>AB2055*1.1</f>
        <v>1991.88</v>
      </c>
      <c r="AE2056" s="1175" t="s">
        <v>23</v>
      </c>
      <c r="AF2056" s="1174"/>
      <c r="AG2056" s="1174"/>
      <c r="AH2056" s="22">
        <f>AH2055*1.1</f>
        <v>1810.71</v>
      </c>
      <c r="AK2056" s="1175" t="s">
        <v>23</v>
      </c>
      <c r="AL2056" s="1174"/>
      <c r="AM2056" s="1174"/>
      <c r="AN2056" s="22">
        <f>AN2055*1.1</f>
        <v>1875.7200000000003</v>
      </c>
      <c r="AQ2056" s="1175" t="s">
        <v>23</v>
      </c>
      <c r="AR2056" s="1174"/>
      <c r="AS2056" s="1174"/>
      <c r="AT2056" s="22">
        <f>AT2055*1.1</f>
        <v>1865.0500000000002</v>
      </c>
      <c r="AW2056" s="1175" t="s">
        <v>23</v>
      </c>
      <c r="AX2056" s="1174"/>
      <c r="AY2056" s="1174"/>
      <c r="AZ2056" s="22">
        <f>AZ2055*1.1</f>
        <v>1973.51</v>
      </c>
    </row>
    <row r="2057" spans="1:53" s="17" customFormat="1" ht="33.75" hidden="1" customHeight="1" outlineLevel="1">
      <c r="A2057" s="1175" t="s">
        <v>24</v>
      </c>
      <c r="B2057" s="1174"/>
      <c r="C2057" s="1174"/>
      <c r="D2057" s="22">
        <f>D2055*0.9</f>
        <v>1537.65</v>
      </c>
      <c r="G2057" s="1175" t="s">
        <v>24</v>
      </c>
      <c r="H2057" s="1174"/>
      <c r="I2057" s="1174"/>
      <c r="J2057" s="22">
        <f>J2055*0.9</f>
        <v>1598.94</v>
      </c>
      <c r="M2057" s="1175" t="s">
        <v>24</v>
      </c>
      <c r="N2057" s="1174"/>
      <c r="O2057" s="1174"/>
      <c r="P2057" s="22">
        <f>P2055*0.9</f>
        <v>1654.47</v>
      </c>
      <c r="S2057" s="1175" t="s">
        <v>24</v>
      </c>
      <c r="T2057" s="1174"/>
      <c r="U2057" s="1174"/>
      <c r="V2057" s="22">
        <f>V2055*0.9</f>
        <v>1635.03</v>
      </c>
      <c r="Y2057" s="1175" t="s">
        <v>24</v>
      </c>
      <c r="Z2057" s="1174"/>
      <c r="AA2057" s="1174"/>
      <c r="AB2057" s="22">
        <f>AB2055*0.9</f>
        <v>1629.72</v>
      </c>
      <c r="AE2057" s="1175" t="s">
        <v>24</v>
      </c>
      <c r="AF2057" s="1174"/>
      <c r="AG2057" s="1174"/>
      <c r="AH2057" s="22">
        <f>AH2055*0.9</f>
        <v>1481.49</v>
      </c>
      <c r="AK2057" s="1175" t="s">
        <v>24</v>
      </c>
      <c r="AL2057" s="1174"/>
      <c r="AM2057" s="1174"/>
      <c r="AN2057" s="22">
        <f>AN2055*0.9</f>
        <v>1534.68</v>
      </c>
      <c r="AQ2057" s="1175" t="s">
        <v>24</v>
      </c>
      <c r="AR2057" s="1174"/>
      <c r="AS2057" s="1174"/>
      <c r="AT2057" s="22">
        <f>AT2055*0.9</f>
        <v>1525.95</v>
      </c>
      <c r="AW2057" s="1175" t="s">
        <v>24</v>
      </c>
      <c r="AX2057" s="1174"/>
      <c r="AY2057" s="1174"/>
      <c r="AZ2057" s="22">
        <f>AZ2055*0.9</f>
        <v>1614.69</v>
      </c>
    </row>
    <row r="2058" spans="1:53" s="17" customFormat="1" ht="31.5" hidden="1" customHeight="1" outlineLevel="1">
      <c r="A2058" s="1175" t="s">
        <v>25</v>
      </c>
      <c r="B2058" s="1174"/>
      <c r="C2058" s="1174"/>
      <c r="D2058" s="23">
        <f>SUM(E2064:E2563)</f>
        <v>1</v>
      </c>
      <c r="G2058" s="1175" t="s">
        <v>25</v>
      </c>
      <c r="H2058" s="1174"/>
      <c r="I2058" s="1174"/>
      <c r="J2058" s="23">
        <f>SUM(K2064:K2563)</f>
        <v>1</v>
      </c>
      <c r="M2058" s="1175" t="s">
        <v>25</v>
      </c>
      <c r="N2058" s="1174"/>
      <c r="O2058" s="1174"/>
      <c r="P2058" s="23">
        <f>SUM(Q2064:Q2563)</f>
        <v>1</v>
      </c>
      <c r="S2058" s="1175" t="s">
        <v>25</v>
      </c>
      <c r="T2058" s="1174"/>
      <c r="U2058" s="1174"/>
      <c r="V2058" s="23">
        <f>SUM(W2064:W2563)</f>
        <v>1</v>
      </c>
      <c r="Y2058" s="1175" t="s">
        <v>25</v>
      </c>
      <c r="Z2058" s="1174"/>
      <c r="AA2058" s="1174"/>
      <c r="AB2058" s="23">
        <f>SUM(AC2064:AC2563)</f>
        <v>1</v>
      </c>
      <c r="AE2058" s="1175" t="s">
        <v>25</v>
      </c>
      <c r="AF2058" s="1174"/>
      <c r="AG2058" s="1174"/>
      <c r="AH2058" s="23">
        <f>SUM(AI2064:AI2563)</f>
        <v>1</v>
      </c>
      <c r="AK2058" s="1175" t="s">
        <v>25</v>
      </c>
      <c r="AL2058" s="1174"/>
      <c r="AM2058" s="1174"/>
      <c r="AN2058" s="23">
        <f>SUM(AO2064:AO2563)</f>
        <v>1</v>
      </c>
      <c r="AQ2058" s="1175" t="s">
        <v>25</v>
      </c>
      <c r="AR2058" s="1174"/>
      <c r="AS2058" s="1174"/>
      <c r="AT2058" s="23">
        <f>SUM(AU2064:AU2563)</f>
        <v>1</v>
      </c>
      <c r="AW2058" s="1175" t="s">
        <v>25</v>
      </c>
      <c r="AX2058" s="1174"/>
      <c r="AY2058" s="1174"/>
      <c r="AZ2058" s="23">
        <f>SUM(BA2064:BA2563)</f>
        <v>1</v>
      </c>
    </row>
    <row r="2059" spans="1:53" s="17" customFormat="1" ht="16.75" hidden="1" customHeight="1" outlineLevel="1">
      <c r="A2059" s="1173" t="s">
        <v>26</v>
      </c>
      <c r="B2059" s="1174"/>
      <c r="C2059" s="1174"/>
      <c r="D2059" s="88">
        <f>D2058/COUNTA(C2064:D2563)</f>
        <v>1</v>
      </c>
      <c r="G2059" s="1173" t="s">
        <v>26</v>
      </c>
      <c r="H2059" s="1174"/>
      <c r="I2059" s="1174"/>
      <c r="J2059" s="88">
        <f>J2058/COUNTA(I2064:J2563)</f>
        <v>1</v>
      </c>
      <c r="M2059" s="1173" t="s">
        <v>26</v>
      </c>
      <c r="N2059" s="1174"/>
      <c r="O2059" s="1174"/>
      <c r="P2059" s="88">
        <f>P2058/COUNTA(O2064:P2563)</f>
        <v>1</v>
      </c>
      <c r="S2059" s="1173" t="s">
        <v>26</v>
      </c>
      <c r="T2059" s="1174"/>
      <c r="U2059" s="1174"/>
      <c r="V2059" s="88">
        <f>V2058/COUNTA(U2064:V2563)</f>
        <v>1</v>
      </c>
      <c r="Y2059" s="1173" t="s">
        <v>26</v>
      </c>
      <c r="Z2059" s="1174"/>
      <c r="AA2059" s="1174"/>
      <c r="AB2059" s="88">
        <f>AB2058/COUNTA(AA2064:AB2563)</f>
        <v>1</v>
      </c>
      <c r="AE2059" s="1173" t="s">
        <v>26</v>
      </c>
      <c r="AF2059" s="1174"/>
      <c r="AG2059" s="1174"/>
      <c r="AH2059" s="88">
        <f>AH2058/COUNTA(AG2064:AH2563)</f>
        <v>1</v>
      </c>
      <c r="AK2059" s="1173" t="s">
        <v>26</v>
      </c>
      <c r="AL2059" s="1174"/>
      <c r="AM2059" s="1174"/>
      <c r="AN2059" s="88">
        <f>AN2058/COUNTA(AM2064:AN2563)</f>
        <v>1</v>
      </c>
      <c r="AQ2059" s="1173" t="s">
        <v>26</v>
      </c>
      <c r="AR2059" s="1174"/>
      <c r="AS2059" s="1174"/>
      <c r="AT2059" s="88">
        <f>AT2058/COUNTA(AS2064:AT2563)</f>
        <v>1</v>
      </c>
      <c r="AW2059" s="1173" t="s">
        <v>26</v>
      </c>
      <c r="AX2059" s="1174"/>
      <c r="AY2059" s="1174"/>
      <c r="AZ2059" s="88">
        <f>AZ2058/COUNTA(AY2064:AZ2563)</f>
        <v>1</v>
      </c>
    </row>
    <row r="2060" spans="1:53" s="17" customFormat="1" ht="16.75" hidden="1" customHeight="1" outlineLevel="1">
      <c r="A2060" s="1173" t="s">
        <v>466</v>
      </c>
      <c r="B2060" s="1174"/>
      <c r="C2060" s="1174"/>
      <c r="D2060" s="722"/>
      <c r="G2060" s="1173" t="s">
        <v>466</v>
      </c>
      <c r="H2060" s="1174"/>
      <c r="I2060" s="1174"/>
      <c r="J2060" s="722"/>
      <c r="M2060" s="1173" t="s">
        <v>466</v>
      </c>
      <c r="N2060" s="1174"/>
      <c r="O2060" s="1174"/>
      <c r="P2060" s="722"/>
      <c r="S2060" s="1173" t="s">
        <v>466</v>
      </c>
      <c r="T2060" s="1174"/>
      <c r="U2060" s="1174"/>
      <c r="V2060" s="722"/>
      <c r="Y2060" s="1173" t="s">
        <v>466</v>
      </c>
      <c r="Z2060" s="1174"/>
      <c r="AA2060" s="1174"/>
      <c r="AB2060" s="722"/>
      <c r="AE2060" s="1173" t="s">
        <v>466</v>
      </c>
      <c r="AF2060" s="1174"/>
      <c r="AG2060" s="1174"/>
      <c r="AH2060" s="722"/>
      <c r="AK2060" s="1173" t="s">
        <v>466</v>
      </c>
      <c r="AL2060" s="1174"/>
      <c r="AM2060" s="1174"/>
      <c r="AN2060" s="722"/>
      <c r="AQ2060" s="1173" t="s">
        <v>466</v>
      </c>
      <c r="AR2060" s="1174"/>
      <c r="AS2060" s="1174"/>
      <c r="AT2060" s="722"/>
      <c r="AW2060" s="1173" t="s">
        <v>466</v>
      </c>
      <c r="AX2060" s="1174"/>
      <c r="AY2060" s="1174"/>
      <c r="AZ2060" s="722"/>
    </row>
    <row r="2061" spans="1:53" s="17" customFormat="1" ht="17.25" hidden="1" customHeight="1" outlineLevel="1" thickBot="1">
      <c r="A2061" s="1167" t="s">
        <v>407</v>
      </c>
      <c r="B2061" s="1168"/>
      <c r="C2061" s="1168"/>
      <c r="D2061" s="586" t="e">
        <f>STDEV(C2064:C2563)/D2055</f>
        <v>#DIV/0!</v>
      </c>
      <c r="G2061" s="1167" t="s">
        <v>407</v>
      </c>
      <c r="H2061" s="1168"/>
      <c r="I2061" s="1168"/>
      <c r="J2061" s="586" t="e">
        <f>STDEV(I2064:I2563)/J2055</f>
        <v>#DIV/0!</v>
      </c>
      <c r="M2061" s="1167" t="s">
        <v>407</v>
      </c>
      <c r="N2061" s="1168"/>
      <c r="O2061" s="1168"/>
      <c r="P2061" s="586" t="e">
        <f>STDEV(O2064:O2563)/P2055</f>
        <v>#DIV/0!</v>
      </c>
      <c r="S2061" s="1167" t="s">
        <v>407</v>
      </c>
      <c r="T2061" s="1168"/>
      <c r="U2061" s="1168"/>
      <c r="V2061" s="586" t="e">
        <f>STDEV(U2064:U2563)/V2055</f>
        <v>#DIV/0!</v>
      </c>
      <c r="Y2061" s="1167" t="s">
        <v>407</v>
      </c>
      <c r="Z2061" s="1168"/>
      <c r="AA2061" s="1168"/>
      <c r="AB2061" s="586" t="e">
        <f>STDEV(AA2064:AA2563)/AB2055</f>
        <v>#DIV/0!</v>
      </c>
      <c r="AE2061" s="1167" t="s">
        <v>407</v>
      </c>
      <c r="AF2061" s="1168"/>
      <c r="AG2061" s="1168"/>
      <c r="AH2061" s="586" t="e">
        <f>STDEV(AG2064:AG2563)/AH2055</f>
        <v>#DIV/0!</v>
      </c>
      <c r="AK2061" s="1167" t="s">
        <v>407</v>
      </c>
      <c r="AL2061" s="1168"/>
      <c r="AM2061" s="1168"/>
      <c r="AN2061" s="586" t="e">
        <f>STDEV(AM2064:AM2563)/AN2055</f>
        <v>#DIV/0!</v>
      </c>
      <c r="AQ2061" s="1167" t="s">
        <v>407</v>
      </c>
      <c r="AR2061" s="1168"/>
      <c r="AS2061" s="1168"/>
      <c r="AT2061" s="586" t="e">
        <f>STDEV(AS2064:AS2563)/AT2055</f>
        <v>#DIV/0!</v>
      </c>
      <c r="AW2061" s="1167" t="s">
        <v>407</v>
      </c>
      <c r="AX2061" s="1168"/>
      <c r="AY2061" s="1168"/>
      <c r="AZ2061" s="586" t="e">
        <f>STDEV(AY2064:AY2563)/AZ2055</f>
        <v>#DIV/0!</v>
      </c>
    </row>
    <row r="2062" spans="1:53" s="17" customFormat="1" ht="6.75" hidden="1" customHeight="1" outlineLevel="1" thickBot="1">
      <c r="B2062" s="25"/>
      <c r="C2062" s="25"/>
      <c r="D2062" s="26"/>
      <c r="H2062" s="25"/>
      <c r="I2062" s="25"/>
      <c r="J2062" s="26"/>
      <c r="N2062" s="25"/>
      <c r="O2062" s="25"/>
      <c r="P2062" s="26"/>
      <c r="T2062" s="25"/>
      <c r="U2062" s="25"/>
      <c r="V2062" s="26"/>
      <c r="Z2062" s="25"/>
      <c r="AA2062" s="25"/>
      <c r="AB2062" s="26"/>
      <c r="AF2062" s="25"/>
      <c r="AG2062" s="25"/>
      <c r="AH2062" s="26"/>
      <c r="AL2062" s="25"/>
      <c r="AM2062" s="25"/>
      <c r="AN2062" s="26"/>
      <c r="AR2062" s="25"/>
      <c r="AS2062" s="25"/>
      <c r="AT2062" s="26"/>
      <c r="AX2062" s="25"/>
      <c r="AY2062" s="25"/>
      <c r="AZ2062" s="26"/>
    </row>
    <row r="2063" spans="1:53" s="17" customFormat="1" ht="16.75" hidden="1" customHeight="1" outlineLevel="2">
      <c r="A2063" s="1169" t="s">
        <v>27</v>
      </c>
      <c r="B2063" s="1170"/>
      <c r="C2063" s="1171" t="s">
        <v>28</v>
      </c>
      <c r="D2063" s="1172"/>
      <c r="G2063" s="1169" t="s">
        <v>27</v>
      </c>
      <c r="H2063" s="1170"/>
      <c r="I2063" s="1171" t="s">
        <v>28</v>
      </c>
      <c r="J2063" s="1172"/>
      <c r="M2063" s="1169" t="s">
        <v>27</v>
      </c>
      <c r="N2063" s="1170"/>
      <c r="O2063" s="1171" t="s">
        <v>28</v>
      </c>
      <c r="P2063" s="1172"/>
      <c r="S2063" s="1169" t="s">
        <v>27</v>
      </c>
      <c r="T2063" s="1170"/>
      <c r="U2063" s="1171" t="s">
        <v>28</v>
      </c>
      <c r="V2063" s="1172"/>
      <c r="Y2063" s="1169" t="s">
        <v>27</v>
      </c>
      <c r="Z2063" s="1170"/>
      <c r="AA2063" s="1171" t="s">
        <v>28</v>
      </c>
      <c r="AB2063" s="1172"/>
      <c r="AE2063" s="1169" t="s">
        <v>27</v>
      </c>
      <c r="AF2063" s="1170"/>
      <c r="AG2063" s="1171" t="s">
        <v>28</v>
      </c>
      <c r="AH2063" s="1172"/>
      <c r="AK2063" s="1169" t="s">
        <v>27</v>
      </c>
      <c r="AL2063" s="1170"/>
      <c r="AM2063" s="1171" t="s">
        <v>28</v>
      </c>
      <c r="AN2063" s="1172"/>
      <c r="AQ2063" s="1169" t="s">
        <v>27</v>
      </c>
      <c r="AR2063" s="1170"/>
      <c r="AS2063" s="1171" t="s">
        <v>28</v>
      </c>
      <c r="AT2063" s="1172"/>
      <c r="AW2063" s="1169" t="s">
        <v>27</v>
      </c>
      <c r="AX2063" s="1170"/>
      <c r="AY2063" s="1171" t="s">
        <v>28</v>
      </c>
      <c r="AZ2063" s="1172"/>
    </row>
    <row r="2064" spans="1:53" s="17" customFormat="1" ht="16.75" hidden="1" customHeight="1" outlineLevel="2">
      <c r="A2064" s="1163">
        <v>1</v>
      </c>
      <c r="B2064" s="1164"/>
      <c r="C2064" s="1165">
        <v>1708.5</v>
      </c>
      <c r="D2064" s="1166"/>
      <c r="E2064" s="587">
        <f>IF(AND(C2064&gt;=D$2057,C2064&lt;=D$2056),1,0)</f>
        <v>1</v>
      </c>
      <c r="G2064" s="1163">
        <v>1</v>
      </c>
      <c r="H2064" s="1164"/>
      <c r="I2064" s="1165">
        <v>1776.6</v>
      </c>
      <c r="J2064" s="1166"/>
      <c r="K2064" s="587">
        <f>IF(AND(I2064&gt;=J$2057,I2064&lt;=J$2056),1,0)</f>
        <v>1</v>
      </c>
      <c r="M2064" s="1163">
        <v>1</v>
      </c>
      <c r="N2064" s="1164"/>
      <c r="O2064" s="1165">
        <v>1838.3</v>
      </c>
      <c r="P2064" s="1166"/>
      <c r="Q2064" s="587">
        <f>IF(AND(O2064&gt;=P$2057,O2064&lt;=P$2056),1,0)</f>
        <v>1</v>
      </c>
      <c r="S2064" s="1163">
        <v>1</v>
      </c>
      <c r="T2064" s="1164"/>
      <c r="U2064" s="1165">
        <v>1816.7</v>
      </c>
      <c r="V2064" s="1166"/>
      <c r="W2064" s="587">
        <f>IF(AND(U2064&gt;=V$2057,U2064&lt;=V$2056),1,0)</f>
        <v>1</v>
      </c>
      <c r="Y2064" s="1163">
        <v>1</v>
      </c>
      <c r="Z2064" s="1164"/>
      <c r="AA2064" s="1165">
        <v>1810.8</v>
      </c>
      <c r="AB2064" s="1166"/>
      <c r="AC2064" s="587">
        <f>IF(AND(AA2064&gt;=AB$2057,AA2064&lt;=AB$2056),1,0)</f>
        <v>1</v>
      </c>
      <c r="AE2064" s="1163">
        <v>1</v>
      </c>
      <c r="AF2064" s="1164"/>
      <c r="AG2064" s="1165">
        <v>1646.1</v>
      </c>
      <c r="AH2064" s="1166"/>
      <c r="AI2064" s="587">
        <f>IF(AND(AG2064&gt;=AH$2057,AG2064&lt;=AH$2056),1,0)</f>
        <v>1</v>
      </c>
      <c r="AK2064" s="1163">
        <v>1</v>
      </c>
      <c r="AL2064" s="1164"/>
      <c r="AM2064" s="1165">
        <v>1705.2</v>
      </c>
      <c r="AN2064" s="1166"/>
      <c r="AO2064" s="587">
        <f>IF(AND(AM2064&gt;=AN$2057,AM2064&lt;=AN$2056),1,0)</f>
        <v>1</v>
      </c>
      <c r="AQ2064" s="1163">
        <v>1</v>
      </c>
      <c r="AR2064" s="1164"/>
      <c r="AS2064" s="1165">
        <v>1695.5</v>
      </c>
      <c r="AT2064" s="1166"/>
      <c r="AU2064" s="587">
        <f>IF(AND(AS2064&gt;=AT$2057,AS2064&lt;=AT$2056),1,0)</f>
        <v>1</v>
      </c>
      <c r="AW2064" s="1163">
        <v>1</v>
      </c>
      <c r="AX2064" s="1164"/>
      <c r="AY2064" s="1165">
        <v>1794.1</v>
      </c>
      <c r="AZ2064" s="1166"/>
      <c r="BA2064" s="587">
        <f>IF(AND(AY2064&gt;=AZ$2057,AY2064&lt;=AZ$2056),1,0)</f>
        <v>1</v>
      </c>
    </row>
    <row r="2065" spans="1:53" s="17" customFormat="1" ht="16.75" hidden="1" customHeight="1" outlineLevel="2">
      <c r="A2065" s="1163">
        <v>2</v>
      </c>
      <c r="B2065" s="1164"/>
      <c r="C2065" s="1165"/>
      <c r="D2065" s="1166"/>
      <c r="E2065" s="587">
        <f t="shared" ref="E2065:E2128" si="333">IF(AND(C2065&gt;=D$2057,C2065&lt;=D$2056),1,0)</f>
        <v>0</v>
      </c>
      <c r="G2065" s="1163">
        <v>2</v>
      </c>
      <c r="H2065" s="1164"/>
      <c r="I2065" s="1165"/>
      <c r="J2065" s="1166"/>
      <c r="K2065" s="587">
        <f t="shared" ref="K2065:K2128" si="334">IF(AND(I2065&gt;=J$2057,I2065&lt;=J$2056),1,0)</f>
        <v>0</v>
      </c>
      <c r="M2065" s="1163">
        <v>2</v>
      </c>
      <c r="N2065" s="1164"/>
      <c r="O2065" s="1165"/>
      <c r="P2065" s="1166"/>
      <c r="Q2065" s="587">
        <f t="shared" ref="Q2065:Q2128" si="335">IF(AND(O2065&gt;=P$2057,O2065&lt;=P$2056),1,0)</f>
        <v>0</v>
      </c>
      <c r="S2065" s="1163">
        <v>2</v>
      </c>
      <c r="T2065" s="1164"/>
      <c r="U2065" s="1165"/>
      <c r="V2065" s="1166"/>
      <c r="W2065" s="587">
        <f t="shared" ref="W2065:W2128" si="336">IF(AND(U2065&gt;=V$2057,U2065&lt;=V$2056),1,0)</f>
        <v>0</v>
      </c>
      <c r="Y2065" s="1163">
        <v>2</v>
      </c>
      <c r="Z2065" s="1164"/>
      <c r="AA2065" s="1165"/>
      <c r="AB2065" s="1166"/>
      <c r="AC2065" s="587">
        <f t="shared" ref="AC2065:AC2128" si="337">IF(AND(AA2065&gt;=AB$2057,AA2065&lt;=AB$2056),1,0)</f>
        <v>0</v>
      </c>
      <c r="AE2065" s="1163">
        <v>2</v>
      </c>
      <c r="AF2065" s="1164"/>
      <c r="AG2065" s="1165"/>
      <c r="AH2065" s="1166"/>
      <c r="AI2065" s="587">
        <f t="shared" ref="AI2065:AI2128" si="338">IF(AND(AG2065&gt;=AH$2057,AG2065&lt;=AH$2056),1,0)</f>
        <v>0</v>
      </c>
      <c r="AK2065" s="1163">
        <v>2</v>
      </c>
      <c r="AL2065" s="1164"/>
      <c r="AM2065" s="1165"/>
      <c r="AN2065" s="1166"/>
      <c r="AO2065" s="587">
        <f t="shared" ref="AO2065:AO2128" si="339">IF(AND(AM2065&gt;=AN$2057,AM2065&lt;=AN$2056),1,0)</f>
        <v>0</v>
      </c>
      <c r="AQ2065" s="1163">
        <v>2</v>
      </c>
      <c r="AR2065" s="1164"/>
      <c r="AS2065" s="1165"/>
      <c r="AT2065" s="1166"/>
      <c r="AU2065" s="587">
        <f t="shared" ref="AU2065:AU2128" si="340">IF(AND(AS2065&gt;=AT$2057,AS2065&lt;=AT$2056),1,0)</f>
        <v>0</v>
      </c>
      <c r="AW2065" s="1163">
        <v>2</v>
      </c>
      <c r="AX2065" s="1164"/>
      <c r="AY2065" s="1165"/>
      <c r="AZ2065" s="1166"/>
      <c r="BA2065" s="587">
        <f t="shared" ref="BA2065:BA2128" si="341">IF(AND(AY2065&gt;=AZ$2057,AY2065&lt;=AZ$2056),1,0)</f>
        <v>0</v>
      </c>
    </row>
    <row r="2066" spans="1:53" s="17" customFormat="1" ht="16.75" hidden="1" customHeight="1" outlineLevel="2">
      <c r="A2066" s="1163">
        <v>3</v>
      </c>
      <c r="B2066" s="1164"/>
      <c r="C2066" s="1165"/>
      <c r="D2066" s="1166"/>
      <c r="E2066" s="587">
        <f t="shared" si="333"/>
        <v>0</v>
      </c>
      <c r="G2066" s="1163">
        <v>3</v>
      </c>
      <c r="H2066" s="1164"/>
      <c r="I2066" s="1165"/>
      <c r="J2066" s="1166"/>
      <c r="K2066" s="587">
        <f t="shared" si="334"/>
        <v>0</v>
      </c>
      <c r="M2066" s="1163">
        <v>3</v>
      </c>
      <c r="N2066" s="1164"/>
      <c r="O2066" s="1165"/>
      <c r="P2066" s="1166"/>
      <c r="Q2066" s="587">
        <f t="shared" si="335"/>
        <v>0</v>
      </c>
      <c r="S2066" s="1163">
        <v>3</v>
      </c>
      <c r="T2066" s="1164"/>
      <c r="U2066" s="1165"/>
      <c r="V2066" s="1166"/>
      <c r="W2066" s="587">
        <f t="shared" si="336"/>
        <v>0</v>
      </c>
      <c r="Y2066" s="1163">
        <v>3</v>
      </c>
      <c r="Z2066" s="1164"/>
      <c r="AA2066" s="1165"/>
      <c r="AB2066" s="1166"/>
      <c r="AC2066" s="587">
        <f t="shared" si="337"/>
        <v>0</v>
      </c>
      <c r="AE2066" s="1163">
        <v>3</v>
      </c>
      <c r="AF2066" s="1164"/>
      <c r="AG2066" s="1165"/>
      <c r="AH2066" s="1166"/>
      <c r="AI2066" s="587">
        <f t="shared" si="338"/>
        <v>0</v>
      </c>
      <c r="AK2066" s="1163">
        <v>3</v>
      </c>
      <c r="AL2066" s="1164"/>
      <c r="AM2066" s="1165"/>
      <c r="AN2066" s="1166"/>
      <c r="AO2066" s="587">
        <f t="shared" si="339"/>
        <v>0</v>
      </c>
      <c r="AQ2066" s="1163">
        <v>3</v>
      </c>
      <c r="AR2066" s="1164"/>
      <c r="AS2066" s="1165"/>
      <c r="AT2066" s="1166"/>
      <c r="AU2066" s="587">
        <f t="shared" si="340"/>
        <v>0</v>
      </c>
      <c r="AW2066" s="1163">
        <v>3</v>
      </c>
      <c r="AX2066" s="1164"/>
      <c r="AY2066" s="1165"/>
      <c r="AZ2066" s="1166"/>
      <c r="BA2066" s="587">
        <f t="shared" si="341"/>
        <v>0</v>
      </c>
    </row>
    <row r="2067" spans="1:53" s="17" customFormat="1" ht="16.75" hidden="1" customHeight="1" outlineLevel="2">
      <c r="A2067" s="1163">
        <v>4</v>
      </c>
      <c r="B2067" s="1164"/>
      <c r="C2067" s="1165"/>
      <c r="D2067" s="1166"/>
      <c r="E2067" s="587">
        <f t="shared" si="333"/>
        <v>0</v>
      </c>
      <c r="G2067" s="1163">
        <v>4</v>
      </c>
      <c r="H2067" s="1164"/>
      <c r="I2067" s="1165"/>
      <c r="J2067" s="1166"/>
      <c r="K2067" s="587">
        <f t="shared" si="334"/>
        <v>0</v>
      </c>
      <c r="M2067" s="1163">
        <v>4</v>
      </c>
      <c r="N2067" s="1164"/>
      <c r="O2067" s="1165"/>
      <c r="P2067" s="1166"/>
      <c r="Q2067" s="587">
        <f t="shared" si="335"/>
        <v>0</v>
      </c>
      <c r="S2067" s="1163">
        <v>4</v>
      </c>
      <c r="T2067" s="1164"/>
      <c r="U2067" s="1165"/>
      <c r="V2067" s="1166"/>
      <c r="W2067" s="587">
        <f t="shared" si="336"/>
        <v>0</v>
      </c>
      <c r="Y2067" s="1163">
        <v>4</v>
      </c>
      <c r="Z2067" s="1164"/>
      <c r="AA2067" s="1165"/>
      <c r="AB2067" s="1166"/>
      <c r="AC2067" s="587">
        <f t="shared" si="337"/>
        <v>0</v>
      </c>
      <c r="AE2067" s="1163">
        <v>4</v>
      </c>
      <c r="AF2067" s="1164"/>
      <c r="AG2067" s="1165"/>
      <c r="AH2067" s="1166"/>
      <c r="AI2067" s="587">
        <f t="shared" si="338"/>
        <v>0</v>
      </c>
      <c r="AK2067" s="1163">
        <v>4</v>
      </c>
      <c r="AL2067" s="1164"/>
      <c r="AM2067" s="1165"/>
      <c r="AN2067" s="1166"/>
      <c r="AO2067" s="587">
        <f t="shared" si="339"/>
        <v>0</v>
      </c>
      <c r="AQ2067" s="1163">
        <v>4</v>
      </c>
      <c r="AR2067" s="1164"/>
      <c r="AS2067" s="1165"/>
      <c r="AT2067" s="1166"/>
      <c r="AU2067" s="587">
        <f t="shared" si="340"/>
        <v>0</v>
      </c>
      <c r="AW2067" s="1163">
        <v>4</v>
      </c>
      <c r="AX2067" s="1164"/>
      <c r="AY2067" s="1165"/>
      <c r="AZ2067" s="1166"/>
      <c r="BA2067" s="587">
        <f t="shared" si="341"/>
        <v>0</v>
      </c>
    </row>
    <row r="2068" spans="1:53" s="17" customFormat="1" ht="16.75" hidden="1" customHeight="1" outlineLevel="2">
      <c r="A2068" s="1163">
        <v>5</v>
      </c>
      <c r="B2068" s="1164"/>
      <c r="C2068" s="1165"/>
      <c r="D2068" s="1166"/>
      <c r="E2068" s="587">
        <f t="shared" si="333"/>
        <v>0</v>
      </c>
      <c r="G2068" s="1163">
        <v>5</v>
      </c>
      <c r="H2068" s="1164"/>
      <c r="I2068" s="1165"/>
      <c r="J2068" s="1166"/>
      <c r="K2068" s="587">
        <f t="shared" si="334"/>
        <v>0</v>
      </c>
      <c r="M2068" s="1163">
        <v>5</v>
      </c>
      <c r="N2068" s="1164"/>
      <c r="O2068" s="1165"/>
      <c r="P2068" s="1166"/>
      <c r="Q2068" s="587">
        <f t="shared" si="335"/>
        <v>0</v>
      </c>
      <c r="S2068" s="1163">
        <v>5</v>
      </c>
      <c r="T2068" s="1164"/>
      <c r="U2068" s="1165"/>
      <c r="V2068" s="1166"/>
      <c r="W2068" s="587">
        <f t="shared" si="336"/>
        <v>0</v>
      </c>
      <c r="Y2068" s="1163">
        <v>5</v>
      </c>
      <c r="Z2068" s="1164"/>
      <c r="AA2068" s="1165"/>
      <c r="AB2068" s="1166"/>
      <c r="AC2068" s="587">
        <f t="shared" si="337"/>
        <v>0</v>
      </c>
      <c r="AE2068" s="1163">
        <v>5</v>
      </c>
      <c r="AF2068" s="1164"/>
      <c r="AG2068" s="1165"/>
      <c r="AH2068" s="1166"/>
      <c r="AI2068" s="587">
        <f t="shared" si="338"/>
        <v>0</v>
      </c>
      <c r="AK2068" s="1163">
        <v>5</v>
      </c>
      <c r="AL2068" s="1164"/>
      <c r="AM2068" s="1165"/>
      <c r="AN2068" s="1166"/>
      <c r="AO2068" s="587">
        <f t="shared" si="339"/>
        <v>0</v>
      </c>
      <c r="AQ2068" s="1163">
        <v>5</v>
      </c>
      <c r="AR2068" s="1164"/>
      <c r="AS2068" s="1165"/>
      <c r="AT2068" s="1166"/>
      <c r="AU2068" s="587">
        <f t="shared" si="340"/>
        <v>0</v>
      </c>
      <c r="AW2068" s="1163">
        <v>5</v>
      </c>
      <c r="AX2068" s="1164"/>
      <c r="AY2068" s="1165"/>
      <c r="AZ2068" s="1166"/>
      <c r="BA2068" s="587">
        <f t="shared" si="341"/>
        <v>0</v>
      </c>
    </row>
    <row r="2069" spans="1:53" s="17" customFormat="1" ht="16.75" hidden="1" customHeight="1" outlineLevel="2">
      <c r="A2069" s="1163">
        <v>6</v>
      </c>
      <c r="B2069" s="1164"/>
      <c r="C2069" s="1165"/>
      <c r="D2069" s="1166"/>
      <c r="E2069" s="587">
        <f t="shared" si="333"/>
        <v>0</v>
      </c>
      <c r="G2069" s="1163">
        <v>6</v>
      </c>
      <c r="H2069" s="1164"/>
      <c r="I2069" s="1165"/>
      <c r="J2069" s="1166"/>
      <c r="K2069" s="587">
        <f t="shared" si="334"/>
        <v>0</v>
      </c>
      <c r="M2069" s="1163">
        <v>6</v>
      </c>
      <c r="N2069" s="1164"/>
      <c r="O2069" s="1165"/>
      <c r="P2069" s="1166"/>
      <c r="Q2069" s="587">
        <f t="shared" si="335"/>
        <v>0</v>
      </c>
      <c r="S2069" s="1163">
        <v>6</v>
      </c>
      <c r="T2069" s="1164"/>
      <c r="U2069" s="1165"/>
      <c r="V2069" s="1166"/>
      <c r="W2069" s="587">
        <f t="shared" si="336"/>
        <v>0</v>
      </c>
      <c r="Y2069" s="1163">
        <v>6</v>
      </c>
      <c r="Z2069" s="1164"/>
      <c r="AA2069" s="1165"/>
      <c r="AB2069" s="1166"/>
      <c r="AC2069" s="587">
        <f t="shared" si="337"/>
        <v>0</v>
      </c>
      <c r="AE2069" s="1163">
        <v>6</v>
      </c>
      <c r="AF2069" s="1164"/>
      <c r="AG2069" s="1165"/>
      <c r="AH2069" s="1166"/>
      <c r="AI2069" s="587">
        <f t="shared" si="338"/>
        <v>0</v>
      </c>
      <c r="AK2069" s="1163">
        <v>6</v>
      </c>
      <c r="AL2069" s="1164"/>
      <c r="AM2069" s="1165"/>
      <c r="AN2069" s="1166"/>
      <c r="AO2069" s="587">
        <f t="shared" si="339"/>
        <v>0</v>
      </c>
      <c r="AQ2069" s="1163">
        <v>6</v>
      </c>
      <c r="AR2069" s="1164"/>
      <c r="AS2069" s="1165"/>
      <c r="AT2069" s="1166"/>
      <c r="AU2069" s="587">
        <f t="shared" si="340"/>
        <v>0</v>
      </c>
      <c r="AW2069" s="1163">
        <v>6</v>
      </c>
      <c r="AX2069" s="1164"/>
      <c r="AY2069" s="1165"/>
      <c r="AZ2069" s="1166"/>
      <c r="BA2069" s="587">
        <f t="shared" si="341"/>
        <v>0</v>
      </c>
    </row>
    <row r="2070" spans="1:53" s="17" customFormat="1" ht="16.75" hidden="1" customHeight="1" outlineLevel="2">
      <c r="A2070" s="1163">
        <v>7</v>
      </c>
      <c r="B2070" s="1164"/>
      <c r="C2070" s="1165"/>
      <c r="D2070" s="1166"/>
      <c r="E2070" s="587">
        <f t="shared" si="333"/>
        <v>0</v>
      </c>
      <c r="G2070" s="1163">
        <v>7</v>
      </c>
      <c r="H2070" s="1164"/>
      <c r="I2070" s="1165"/>
      <c r="J2070" s="1166"/>
      <c r="K2070" s="587">
        <f t="shared" si="334"/>
        <v>0</v>
      </c>
      <c r="M2070" s="1163">
        <v>7</v>
      </c>
      <c r="N2070" s="1164"/>
      <c r="O2070" s="1165"/>
      <c r="P2070" s="1166"/>
      <c r="Q2070" s="587">
        <f t="shared" si="335"/>
        <v>0</v>
      </c>
      <c r="S2070" s="1163">
        <v>7</v>
      </c>
      <c r="T2070" s="1164"/>
      <c r="U2070" s="1165"/>
      <c r="V2070" s="1166"/>
      <c r="W2070" s="587">
        <f t="shared" si="336"/>
        <v>0</v>
      </c>
      <c r="Y2070" s="1163">
        <v>7</v>
      </c>
      <c r="Z2070" s="1164"/>
      <c r="AA2070" s="1165"/>
      <c r="AB2070" s="1166"/>
      <c r="AC2070" s="587">
        <f t="shared" si="337"/>
        <v>0</v>
      </c>
      <c r="AE2070" s="1163">
        <v>7</v>
      </c>
      <c r="AF2070" s="1164"/>
      <c r="AG2070" s="1165"/>
      <c r="AH2070" s="1166"/>
      <c r="AI2070" s="587">
        <f t="shared" si="338"/>
        <v>0</v>
      </c>
      <c r="AK2070" s="1163">
        <v>7</v>
      </c>
      <c r="AL2070" s="1164"/>
      <c r="AM2070" s="1165"/>
      <c r="AN2070" s="1166"/>
      <c r="AO2070" s="587">
        <f t="shared" si="339"/>
        <v>0</v>
      </c>
      <c r="AQ2070" s="1163">
        <v>7</v>
      </c>
      <c r="AR2070" s="1164"/>
      <c r="AS2070" s="1165"/>
      <c r="AT2070" s="1166"/>
      <c r="AU2070" s="587">
        <f t="shared" si="340"/>
        <v>0</v>
      </c>
      <c r="AW2070" s="1163">
        <v>7</v>
      </c>
      <c r="AX2070" s="1164"/>
      <c r="AY2070" s="1165"/>
      <c r="AZ2070" s="1166"/>
      <c r="BA2070" s="587">
        <f t="shared" si="341"/>
        <v>0</v>
      </c>
    </row>
    <row r="2071" spans="1:53" s="17" customFormat="1" ht="16.75" hidden="1" customHeight="1" outlineLevel="2">
      <c r="A2071" s="1163">
        <v>8</v>
      </c>
      <c r="B2071" s="1164"/>
      <c r="C2071" s="1165"/>
      <c r="D2071" s="1166"/>
      <c r="E2071" s="587">
        <f t="shared" si="333"/>
        <v>0</v>
      </c>
      <c r="G2071" s="1163">
        <v>8</v>
      </c>
      <c r="H2071" s="1164"/>
      <c r="I2071" s="1165"/>
      <c r="J2071" s="1166"/>
      <c r="K2071" s="587">
        <f t="shared" si="334"/>
        <v>0</v>
      </c>
      <c r="M2071" s="1163">
        <v>8</v>
      </c>
      <c r="N2071" s="1164"/>
      <c r="O2071" s="1165"/>
      <c r="P2071" s="1166"/>
      <c r="Q2071" s="587">
        <f t="shared" si="335"/>
        <v>0</v>
      </c>
      <c r="S2071" s="1163">
        <v>8</v>
      </c>
      <c r="T2071" s="1164"/>
      <c r="U2071" s="1165"/>
      <c r="V2071" s="1166"/>
      <c r="W2071" s="587">
        <f t="shared" si="336"/>
        <v>0</v>
      </c>
      <c r="Y2071" s="1163">
        <v>8</v>
      </c>
      <c r="Z2071" s="1164"/>
      <c r="AA2071" s="1165"/>
      <c r="AB2071" s="1166"/>
      <c r="AC2071" s="587">
        <f t="shared" si="337"/>
        <v>0</v>
      </c>
      <c r="AE2071" s="1163">
        <v>8</v>
      </c>
      <c r="AF2071" s="1164"/>
      <c r="AG2071" s="1165"/>
      <c r="AH2071" s="1166"/>
      <c r="AI2071" s="587">
        <f t="shared" si="338"/>
        <v>0</v>
      </c>
      <c r="AK2071" s="1163">
        <v>8</v>
      </c>
      <c r="AL2071" s="1164"/>
      <c r="AM2071" s="1165"/>
      <c r="AN2071" s="1166"/>
      <c r="AO2071" s="587">
        <f t="shared" si="339"/>
        <v>0</v>
      </c>
      <c r="AQ2071" s="1163">
        <v>8</v>
      </c>
      <c r="AR2071" s="1164"/>
      <c r="AS2071" s="1165"/>
      <c r="AT2071" s="1166"/>
      <c r="AU2071" s="587">
        <f t="shared" si="340"/>
        <v>0</v>
      </c>
      <c r="AW2071" s="1163">
        <v>8</v>
      </c>
      <c r="AX2071" s="1164"/>
      <c r="AY2071" s="1165"/>
      <c r="AZ2071" s="1166"/>
      <c r="BA2071" s="587">
        <f t="shared" si="341"/>
        <v>0</v>
      </c>
    </row>
    <row r="2072" spans="1:53" s="17" customFormat="1" ht="16.75" hidden="1" customHeight="1" outlineLevel="2">
      <c r="A2072" s="1163">
        <v>9</v>
      </c>
      <c r="B2072" s="1164"/>
      <c r="C2072" s="1165"/>
      <c r="D2072" s="1166"/>
      <c r="E2072" s="587">
        <f t="shared" si="333"/>
        <v>0</v>
      </c>
      <c r="G2072" s="1163">
        <v>9</v>
      </c>
      <c r="H2072" s="1164"/>
      <c r="I2072" s="1165"/>
      <c r="J2072" s="1166"/>
      <c r="K2072" s="587">
        <f t="shared" si="334"/>
        <v>0</v>
      </c>
      <c r="M2072" s="1163">
        <v>9</v>
      </c>
      <c r="N2072" s="1164"/>
      <c r="O2072" s="1165"/>
      <c r="P2072" s="1166"/>
      <c r="Q2072" s="587">
        <f t="shared" si="335"/>
        <v>0</v>
      </c>
      <c r="S2072" s="1163">
        <v>9</v>
      </c>
      <c r="T2072" s="1164"/>
      <c r="U2072" s="1165"/>
      <c r="V2072" s="1166"/>
      <c r="W2072" s="587">
        <f t="shared" si="336"/>
        <v>0</v>
      </c>
      <c r="Y2072" s="1163">
        <v>9</v>
      </c>
      <c r="Z2072" s="1164"/>
      <c r="AA2072" s="1165"/>
      <c r="AB2072" s="1166"/>
      <c r="AC2072" s="587">
        <f t="shared" si="337"/>
        <v>0</v>
      </c>
      <c r="AE2072" s="1163">
        <v>9</v>
      </c>
      <c r="AF2072" s="1164"/>
      <c r="AG2072" s="1165"/>
      <c r="AH2072" s="1166"/>
      <c r="AI2072" s="587">
        <f t="shared" si="338"/>
        <v>0</v>
      </c>
      <c r="AK2072" s="1163">
        <v>9</v>
      </c>
      <c r="AL2072" s="1164"/>
      <c r="AM2072" s="1165"/>
      <c r="AN2072" s="1166"/>
      <c r="AO2072" s="587">
        <f t="shared" si="339"/>
        <v>0</v>
      </c>
      <c r="AQ2072" s="1163">
        <v>9</v>
      </c>
      <c r="AR2072" s="1164"/>
      <c r="AS2072" s="1165"/>
      <c r="AT2072" s="1166"/>
      <c r="AU2072" s="587">
        <f t="shared" si="340"/>
        <v>0</v>
      </c>
      <c r="AW2072" s="1163">
        <v>9</v>
      </c>
      <c r="AX2072" s="1164"/>
      <c r="AY2072" s="1165"/>
      <c r="AZ2072" s="1166"/>
      <c r="BA2072" s="587">
        <f t="shared" si="341"/>
        <v>0</v>
      </c>
    </row>
    <row r="2073" spans="1:53" s="17" customFormat="1" ht="16.75" hidden="1" customHeight="1" outlineLevel="2">
      <c r="A2073" s="1163">
        <v>10</v>
      </c>
      <c r="B2073" s="1164"/>
      <c r="C2073" s="1165"/>
      <c r="D2073" s="1166"/>
      <c r="E2073" s="587">
        <f t="shared" si="333"/>
        <v>0</v>
      </c>
      <c r="G2073" s="1163">
        <v>10</v>
      </c>
      <c r="H2073" s="1164"/>
      <c r="I2073" s="1165"/>
      <c r="J2073" s="1166"/>
      <c r="K2073" s="587">
        <f t="shared" si="334"/>
        <v>0</v>
      </c>
      <c r="M2073" s="1163">
        <v>10</v>
      </c>
      <c r="N2073" s="1164"/>
      <c r="O2073" s="1165"/>
      <c r="P2073" s="1166"/>
      <c r="Q2073" s="587">
        <f t="shared" si="335"/>
        <v>0</v>
      </c>
      <c r="S2073" s="1163">
        <v>10</v>
      </c>
      <c r="T2073" s="1164"/>
      <c r="U2073" s="1165"/>
      <c r="V2073" s="1166"/>
      <c r="W2073" s="587">
        <f t="shared" si="336"/>
        <v>0</v>
      </c>
      <c r="Y2073" s="1163">
        <v>10</v>
      </c>
      <c r="Z2073" s="1164"/>
      <c r="AA2073" s="1165"/>
      <c r="AB2073" s="1166"/>
      <c r="AC2073" s="587">
        <f t="shared" si="337"/>
        <v>0</v>
      </c>
      <c r="AE2073" s="1163">
        <v>10</v>
      </c>
      <c r="AF2073" s="1164"/>
      <c r="AG2073" s="1165"/>
      <c r="AH2073" s="1166"/>
      <c r="AI2073" s="587">
        <f t="shared" si="338"/>
        <v>0</v>
      </c>
      <c r="AK2073" s="1163">
        <v>10</v>
      </c>
      <c r="AL2073" s="1164"/>
      <c r="AM2073" s="1165"/>
      <c r="AN2073" s="1166"/>
      <c r="AO2073" s="587">
        <f t="shared" si="339"/>
        <v>0</v>
      </c>
      <c r="AQ2073" s="1163">
        <v>10</v>
      </c>
      <c r="AR2073" s="1164"/>
      <c r="AS2073" s="1165"/>
      <c r="AT2073" s="1166"/>
      <c r="AU2073" s="587">
        <f t="shared" si="340"/>
        <v>0</v>
      </c>
      <c r="AW2073" s="1163">
        <v>10</v>
      </c>
      <c r="AX2073" s="1164"/>
      <c r="AY2073" s="1165"/>
      <c r="AZ2073" s="1166"/>
      <c r="BA2073" s="587">
        <f t="shared" si="341"/>
        <v>0</v>
      </c>
    </row>
    <row r="2074" spans="1:53" s="17" customFormat="1" ht="16.75" hidden="1" customHeight="1" outlineLevel="2">
      <c r="A2074" s="1163">
        <v>11</v>
      </c>
      <c r="B2074" s="1164"/>
      <c r="C2074" s="1165"/>
      <c r="D2074" s="1166"/>
      <c r="E2074" s="587">
        <f t="shared" si="333"/>
        <v>0</v>
      </c>
      <c r="G2074" s="1163">
        <v>11</v>
      </c>
      <c r="H2074" s="1164"/>
      <c r="I2074" s="1165"/>
      <c r="J2074" s="1166"/>
      <c r="K2074" s="587">
        <f t="shared" si="334"/>
        <v>0</v>
      </c>
      <c r="M2074" s="1163">
        <v>11</v>
      </c>
      <c r="N2074" s="1164"/>
      <c r="O2074" s="1165"/>
      <c r="P2074" s="1166"/>
      <c r="Q2074" s="587">
        <f t="shared" si="335"/>
        <v>0</v>
      </c>
      <c r="S2074" s="1163">
        <v>11</v>
      </c>
      <c r="T2074" s="1164"/>
      <c r="U2074" s="1165"/>
      <c r="V2074" s="1166"/>
      <c r="W2074" s="587">
        <f t="shared" si="336"/>
        <v>0</v>
      </c>
      <c r="Y2074" s="1163">
        <v>11</v>
      </c>
      <c r="Z2074" s="1164"/>
      <c r="AA2074" s="1165"/>
      <c r="AB2074" s="1166"/>
      <c r="AC2074" s="587">
        <f t="shared" si="337"/>
        <v>0</v>
      </c>
      <c r="AE2074" s="1163">
        <v>11</v>
      </c>
      <c r="AF2074" s="1164"/>
      <c r="AG2074" s="1165"/>
      <c r="AH2074" s="1166"/>
      <c r="AI2074" s="587">
        <f t="shared" si="338"/>
        <v>0</v>
      </c>
      <c r="AK2074" s="1163">
        <v>11</v>
      </c>
      <c r="AL2074" s="1164"/>
      <c r="AM2074" s="1165"/>
      <c r="AN2074" s="1166"/>
      <c r="AO2074" s="587">
        <f t="shared" si="339"/>
        <v>0</v>
      </c>
      <c r="AQ2074" s="1163">
        <v>11</v>
      </c>
      <c r="AR2074" s="1164"/>
      <c r="AS2074" s="1165"/>
      <c r="AT2074" s="1166"/>
      <c r="AU2074" s="587">
        <f t="shared" si="340"/>
        <v>0</v>
      </c>
      <c r="AW2074" s="1163">
        <v>11</v>
      </c>
      <c r="AX2074" s="1164"/>
      <c r="AY2074" s="1165"/>
      <c r="AZ2074" s="1166"/>
      <c r="BA2074" s="587">
        <f t="shared" si="341"/>
        <v>0</v>
      </c>
    </row>
    <row r="2075" spans="1:53" s="17" customFormat="1" ht="16.75" hidden="1" customHeight="1" outlineLevel="2">
      <c r="A2075" s="1163">
        <v>12</v>
      </c>
      <c r="B2075" s="1164"/>
      <c r="C2075" s="1165"/>
      <c r="D2075" s="1166"/>
      <c r="E2075" s="587">
        <f t="shared" si="333"/>
        <v>0</v>
      </c>
      <c r="G2075" s="1163">
        <v>12</v>
      </c>
      <c r="H2075" s="1164"/>
      <c r="I2075" s="1165"/>
      <c r="J2075" s="1166"/>
      <c r="K2075" s="587">
        <f t="shared" si="334"/>
        <v>0</v>
      </c>
      <c r="M2075" s="1163">
        <v>12</v>
      </c>
      <c r="N2075" s="1164"/>
      <c r="O2075" s="1165"/>
      <c r="P2075" s="1166"/>
      <c r="Q2075" s="587">
        <f t="shared" si="335"/>
        <v>0</v>
      </c>
      <c r="S2075" s="1163">
        <v>12</v>
      </c>
      <c r="T2075" s="1164"/>
      <c r="U2075" s="1165"/>
      <c r="V2075" s="1166"/>
      <c r="W2075" s="587">
        <f t="shared" si="336"/>
        <v>0</v>
      </c>
      <c r="Y2075" s="1163">
        <v>12</v>
      </c>
      <c r="Z2075" s="1164"/>
      <c r="AA2075" s="1165"/>
      <c r="AB2075" s="1166"/>
      <c r="AC2075" s="587">
        <f t="shared" si="337"/>
        <v>0</v>
      </c>
      <c r="AE2075" s="1163">
        <v>12</v>
      </c>
      <c r="AF2075" s="1164"/>
      <c r="AG2075" s="1165"/>
      <c r="AH2075" s="1166"/>
      <c r="AI2075" s="587">
        <f t="shared" si="338"/>
        <v>0</v>
      </c>
      <c r="AK2075" s="1163">
        <v>12</v>
      </c>
      <c r="AL2075" s="1164"/>
      <c r="AM2075" s="1165"/>
      <c r="AN2075" s="1166"/>
      <c r="AO2075" s="587">
        <f t="shared" si="339"/>
        <v>0</v>
      </c>
      <c r="AQ2075" s="1163">
        <v>12</v>
      </c>
      <c r="AR2075" s="1164"/>
      <c r="AS2075" s="1165"/>
      <c r="AT2075" s="1166"/>
      <c r="AU2075" s="587">
        <f t="shared" si="340"/>
        <v>0</v>
      </c>
      <c r="AW2075" s="1163">
        <v>12</v>
      </c>
      <c r="AX2075" s="1164"/>
      <c r="AY2075" s="1165"/>
      <c r="AZ2075" s="1166"/>
      <c r="BA2075" s="587">
        <f t="shared" si="341"/>
        <v>0</v>
      </c>
    </row>
    <row r="2076" spans="1:53" s="17" customFormat="1" ht="16.75" hidden="1" customHeight="1" outlineLevel="2">
      <c r="A2076" s="1163">
        <v>13</v>
      </c>
      <c r="B2076" s="1164"/>
      <c r="C2076" s="1165"/>
      <c r="D2076" s="1166"/>
      <c r="E2076" s="587">
        <f t="shared" si="333"/>
        <v>0</v>
      </c>
      <c r="G2076" s="1163">
        <v>13</v>
      </c>
      <c r="H2076" s="1164"/>
      <c r="I2076" s="1165"/>
      <c r="J2076" s="1166"/>
      <c r="K2076" s="587">
        <f t="shared" si="334"/>
        <v>0</v>
      </c>
      <c r="M2076" s="1163">
        <v>13</v>
      </c>
      <c r="N2076" s="1164"/>
      <c r="O2076" s="1165"/>
      <c r="P2076" s="1166"/>
      <c r="Q2076" s="587">
        <f t="shared" si="335"/>
        <v>0</v>
      </c>
      <c r="S2076" s="1163">
        <v>13</v>
      </c>
      <c r="T2076" s="1164"/>
      <c r="U2076" s="1165"/>
      <c r="V2076" s="1166"/>
      <c r="W2076" s="587">
        <f t="shared" si="336"/>
        <v>0</v>
      </c>
      <c r="Y2076" s="1163">
        <v>13</v>
      </c>
      <c r="Z2076" s="1164"/>
      <c r="AA2076" s="1165"/>
      <c r="AB2076" s="1166"/>
      <c r="AC2076" s="587">
        <f t="shared" si="337"/>
        <v>0</v>
      </c>
      <c r="AE2076" s="1163">
        <v>13</v>
      </c>
      <c r="AF2076" s="1164"/>
      <c r="AG2076" s="1165"/>
      <c r="AH2076" s="1166"/>
      <c r="AI2076" s="587">
        <f t="shared" si="338"/>
        <v>0</v>
      </c>
      <c r="AK2076" s="1163">
        <v>13</v>
      </c>
      <c r="AL2076" s="1164"/>
      <c r="AM2076" s="1165"/>
      <c r="AN2076" s="1166"/>
      <c r="AO2076" s="587">
        <f t="shared" si="339"/>
        <v>0</v>
      </c>
      <c r="AQ2076" s="1163">
        <v>13</v>
      </c>
      <c r="AR2076" s="1164"/>
      <c r="AS2076" s="1165"/>
      <c r="AT2076" s="1166"/>
      <c r="AU2076" s="587">
        <f t="shared" si="340"/>
        <v>0</v>
      </c>
      <c r="AW2076" s="1163">
        <v>13</v>
      </c>
      <c r="AX2076" s="1164"/>
      <c r="AY2076" s="1165"/>
      <c r="AZ2076" s="1166"/>
      <c r="BA2076" s="587">
        <f t="shared" si="341"/>
        <v>0</v>
      </c>
    </row>
    <row r="2077" spans="1:53" s="17" customFormat="1" ht="16.75" hidden="1" customHeight="1" outlineLevel="2">
      <c r="A2077" s="1163">
        <v>14</v>
      </c>
      <c r="B2077" s="1164"/>
      <c r="C2077" s="1165"/>
      <c r="D2077" s="1166"/>
      <c r="E2077" s="587">
        <f t="shared" si="333"/>
        <v>0</v>
      </c>
      <c r="G2077" s="1163">
        <v>14</v>
      </c>
      <c r="H2077" s="1164"/>
      <c r="I2077" s="1165"/>
      <c r="J2077" s="1166"/>
      <c r="K2077" s="587">
        <f t="shared" si="334"/>
        <v>0</v>
      </c>
      <c r="M2077" s="1163">
        <v>14</v>
      </c>
      <c r="N2077" s="1164"/>
      <c r="O2077" s="1165"/>
      <c r="P2077" s="1166"/>
      <c r="Q2077" s="587">
        <f t="shared" si="335"/>
        <v>0</v>
      </c>
      <c r="S2077" s="1163">
        <v>14</v>
      </c>
      <c r="T2077" s="1164"/>
      <c r="U2077" s="1165"/>
      <c r="V2077" s="1166"/>
      <c r="W2077" s="587">
        <f t="shared" si="336"/>
        <v>0</v>
      </c>
      <c r="Y2077" s="1163">
        <v>14</v>
      </c>
      <c r="Z2077" s="1164"/>
      <c r="AA2077" s="1165"/>
      <c r="AB2077" s="1166"/>
      <c r="AC2077" s="587">
        <f t="shared" si="337"/>
        <v>0</v>
      </c>
      <c r="AE2077" s="1163">
        <v>14</v>
      </c>
      <c r="AF2077" s="1164"/>
      <c r="AG2077" s="1165"/>
      <c r="AH2077" s="1166"/>
      <c r="AI2077" s="587">
        <f t="shared" si="338"/>
        <v>0</v>
      </c>
      <c r="AK2077" s="1163">
        <v>14</v>
      </c>
      <c r="AL2077" s="1164"/>
      <c r="AM2077" s="1165"/>
      <c r="AN2077" s="1166"/>
      <c r="AO2077" s="587">
        <f t="shared" si="339"/>
        <v>0</v>
      </c>
      <c r="AQ2077" s="1163">
        <v>14</v>
      </c>
      <c r="AR2077" s="1164"/>
      <c r="AS2077" s="1165"/>
      <c r="AT2077" s="1166"/>
      <c r="AU2077" s="587">
        <f t="shared" si="340"/>
        <v>0</v>
      </c>
      <c r="AW2077" s="1163">
        <v>14</v>
      </c>
      <c r="AX2077" s="1164"/>
      <c r="AY2077" s="1165"/>
      <c r="AZ2077" s="1166"/>
      <c r="BA2077" s="587">
        <f t="shared" si="341"/>
        <v>0</v>
      </c>
    </row>
    <row r="2078" spans="1:53" s="17" customFormat="1" ht="16.75" hidden="1" customHeight="1" outlineLevel="2">
      <c r="A2078" s="1163">
        <v>15</v>
      </c>
      <c r="B2078" s="1164"/>
      <c r="C2078" s="1165"/>
      <c r="D2078" s="1166"/>
      <c r="E2078" s="587">
        <f t="shared" si="333"/>
        <v>0</v>
      </c>
      <c r="G2078" s="1163">
        <v>15</v>
      </c>
      <c r="H2078" s="1164"/>
      <c r="I2078" s="1165"/>
      <c r="J2078" s="1166"/>
      <c r="K2078" s="587">
        <f t="shared" si="334"/>
        <v>0</v>
      </c>
      <c r="M2078" s="1163">
        <v>15</v>
      </c>
      <c r="N2078" s="1164"/>
      <c r="O2078" s="1165"/>
      <c r="P2078" s="1166"/>
      <c r="Q2078" s="587">
        <f t="shared" si="335"/>
        <v>0</v>
      </c>
      <c r="S2078" s="1163">
        <v>15</v>
      </c>
      <c r="T2078" s="1164"/>
      <c r="U2078" s="1165"/>
      <c r="V2078" s="1166"/>
      <c r="W2078" s="587">
        <f t="shared" si="336"/>
        <v>0</v>
      </c>
      <c r="Y2078" s="1163">
        <v>15</v>
      </c>
      <c r="Z2078" s="1164"/>
      <c r="AA2078" s="1165"/>
      <c r="AB2078" s="1166"/>
      <c r="AC2078" s="587">
        <f t="shared" si="337"/>
        <v>0</v>
      </c>
      <c r="AE2078" s="1163">
        <v>15</v>
      </c>
      <c r="AF2078" s="1164"/>
      <c r="AG2078" s="1165"/>
      <c r="AH2078" s="1166"/>
      <c r="AI2078" s="587">
        <f t="shared" si="338"/>
        <v>0</v>
      </c>
      <c r="AK2078" s="1163">
        <v>15</v>
      </c>
      <c r="AL2078" s="1164"/>
      <c r="AM2078" s="1165"/>
      <c r="AN2078" s="1166"/>
      <c r="AO2078" s="587">
        <f t="shared" si="339"/>
        <v>0</v>
      </c>
      <c r="AQ2078" s="1163">
        <v>15</v>
      </c>
      <c r="AR2078" s="1164"/>
      <c r="AS2078" s="1165"/>
      <c r="AT2078" s="1166"/>
      <c r="AU2078" s="587">
        <f t="shared" si="340"/>
        <v>0</v>
      </c>
      <c r="AW2078" s="1163">
        <v>15</v>
      </c>
      <c r="AX2078" s="1164"/>
      <c r="AY2078" s="1165"/>
      <c r="AZ2078" s="1166"/>
      <c r="BA2078" s="587">
        <f t="shared" si="341"/>
        <v>0</v>
      </c>
    </row>
    <row r="2079" spans="1:53" s="17" customFormat="1" ht="16.75" hidden="1" customHeight="1" outlineLevel="2">
      <c r="A2079" s="1163">
        <v>16</v>
      </c>
      <c r="B2079" s="1164"/>
      <c r="C2079" s="1165"/>
      <c r="D2079" s="1166"/>
      <c r="E2079" s="587">
        <f t="shared" si="333"/>
        <v>0</v>
      </c>
      <c r="G2079" s="1163">
        <v>16</v>
      </c>
      <c r="H2079" s="1164"/>
      <c r="I2079" s="1165"/>
      <c r="J2079" s="1166"/>
      <c r="K2079" s="587">
        <f t="shared" si="334"/>
        <v>0</v>
      </c>
      <c r="M2079" s="1163">
        <v>16</v>
      </c>
      <c r="N2079" s="1164"/>
      <c r="O2079" s="1165"/>
      <c r="P2079" s="1166"/>
      <c r="Q2079" s="587">
        <f t="shared" si="335"/>
        <v>0</v>
      </c>
      <c r="S2079" s="1163">
        <v>16</v>
      </c>
      <c r="T2079" s="1164"/>
      <c r="U2079" s="1165"/>
      <c r="V2079" s="1166"/>
      <c r="W2079" s="587">
        <f t="shared" si="336"/>
        <v>0</v>
      </c>
      <c r="Y2079" s="1163">
        <v>16</v>
      </c>
      <c r="Z2079" s="1164"/>
      <c r="AA2079" s="1165"/>
      <c r="AB2079" s="1166"/>
      <c r="AC2079" s="587">
        <f t="shared" si="337"/>
        <v>0</v>
      </c>
      <c r="AE2079" s="1163">
        <v>16</v>
      </c>
      <c r="AF2079" s="1164"/>
      <c r="AG2079" s="1165"/>
      <c r="AH2079" s="1166"/>
      <c r="AI2079" s="587">
        <f t="shared" si="338"/>
        <v>0</v>
      </c>
      <c r="AK2079" s="1163">
        <v>16</v>
      </c>
      <c r="AL2079" s="1164"/>
      <c r="AM2079" s="1165"/>
      <c r="AN2079" s="1166"/>
      <c r="AO2079" s="587">
        <f t="shared" si="339"/>
        <v>0</v>
      </c>
      <c r="AQ2079" s="1163">
        <v>16</v>
      </c>
      <c r="AR2079" s="1164"/>
      <c r="AS2079" s="1165"/>
      <c r="AT2079" s="1166"/>
      <c r="AU2079" s="587">
        <f t="shared" si="340"/>
        <v>0</v>
      </c>
      <c r="AW2079" s="1163">
        <v>16</v>
      </c>
      <c r="AX2079" s="1164"/>
      <c r="AY2079" s="1165"/>
      <c r="AZ2079" s="1166"/>
      <c r="BA2079" s="587">
        <f t="shared" si="341"/>
        <v>0</v>
      </c>
    </row>
    <row r="2080" spans="1:53" s="17" customFormat="1" ht="16.75" hidden="1" customHeight="1" outlineLevel="2">
      <c r="A2080" s="1163">
        <v>17</v>
      </c>
      <c r="B2080" s="1164"/>
      <c r="C2080" s="1165"/>
      <c r="D2080" s="1166"/>
      <c r="E2080" s="587">
        <f t="shared" si="333"/>
        <v>0</v>
      </c>
      <c r="G2080" s="1163">
        <v>17</v>
      </c>
      <c r="H2080" s="1164"/>
      <c r="I2080" s="1165"/>
      <c r="J2080" s="1166"/>
      <c r="K2080" s="587">
        <f t="shared" si="334"/>
        <v>0</v>
      </c>
      <c r="M2080" s="1163">
        <v>17</v>
      </c>
      <c r="N2080" s="1164"/>
      <c r="O2080" s="1165"/>
      <c r="P2080" s="1166"/>
      <c r="Q2080" s="587">
        <f t="shared" si="335"/>
        <v>0</v>
      </c>
      <c r="S2080" s="1163">
        <v>17</v>
      </c>
      <c r="T2080" s="1164"/>
      <c r="U2080" s="1165"/>
      <c r="V2080" s="1166"/>
      <c r="W2080" s="587">
        <f t="shared" si="336"/>
        <v>0</v>
      </c>
      <c r="Y2080" s="1163">
        <v>17</v>
      </c>
      <c r="Z2080" s="1164"/>
      <c r="AA2080" s="1165"/>
      <c r="AB2080" s="1166"/>
      <c r="AC2080" s="587">
        <f t="shared" si="337"/>
        <v>0</v>
      </c>
      <c r="AE2080" s="1163">
        <v>17</v>
      </c>
      <c r="AF2080" s="1164"/>
      <c r="AG2080" s="1165"/>
      <c r="AH2080" s="1166"/>
      <c r="AI2080" s="587">
        <f t="shared" si="338"/>
        <v>0</v>
      </c>
      <c r="AK2080" s="1163">
        <v>17</v>
      </c>
      <c r="AL2080" s="1164"/>
      <c r="AM2080" s="1165"/>
      <c r="AN2080" s="1166"/>
      <c r="AO2080" s="587">
        <f t="shared" si="339"/>
        <v>0</v>
      </c>
      <c r="AQ2080" s="1163">
        <v>17</v>
      </c>
      <c r="AR2080" s="1164"/>
      <c r="AS2080" s="1165"/>
      <c r="AT2080" s="1166"/>
      <c r="AU2080" s="587">
        <f t="shared" si="340"/>
        <v>0</v>
      </c>
      <c r="AW2080" s="1163">
        <v>17</v>
      </c>
      <c r="AX2080" s="1164"/>
      <c r="AY2080" s="1165"/>
      <c r="AZ2080" s="1166"/>
      <c r="BA2080" s="587">
        <f t="shared" si="341"/>
        <v>0</v>
      </c>
    </row>
    <row r="2081" spans="1:53" s="17" customFormat="1" ht="16.75" hidden="1" customHeight="1" outlineLevel="2">
      <c r="A2081" s="1163">
        <v>18</v>
      </c>
      <c r="B2081" s="1164"/>
      <c r="C2081" s="1165"/>
      <c r="D2081" s="1166"/>
      <c r="E2081" s="587">
        <f t="shared" si="333"/>
        <v>0</v>
      </c>
      <c r="G2081" s="1163">
        <v>18</v>
      </c>
      <c r="H2081" s="1164"/>
      <c r="I2081" s="1165"/>
      <c r="J2081" s="1166"/>
      <c r="K2081" s="587">
        <f t="shared" si="334"/>
        <v>0</v>
      </c>
      <c r="M2081" s="1163">
        <v>18</v>
      </c>
      <c r="N2081" s="1164"/>
      <c r="O2081" s="1165"/>
      <c r="P2081" s="1166"/>
      <c r="Q2081" s="587">
        <f t="shared" si="335"/>
        <v>0</v>
      </c>
      <c r="S2081" s="1163">
        <v>18</v>
      </c>
      <c r="T2081" s="1164"/>
      <c r="U2081" s="1165"/>
      <c r="V2081" s="1166"/>
      <c r="W2081" s="587">
        <f t="shared" si="336"/>
        <v>0</v>
      </c>
      <c r="Y2081" s="1163">
        <v>18</v>
      </c>
      <c r="Z2081" s="1164"/>
      <c r="AA2081" s="1165"/>
      <c r="AB2081" s="1166"/>
      <c r="AC2081" s="587">
        <f t="shared" si="337"/>
        <v>0</v>
      </c>
      <c r="AE2081" s="1163">
        <v>18</v>
      </c>
      <c r="AF2081" s="1164"/>
      <c r="AG2081" s="1165"/>
      <c r="AH2081" s="1166"/>
      <c r="AI2081" s="587">
        <f t="shared" si="338"/>
        <v>0</v>
      </c>
      <c r="AK2081" s="1163">
        <v>18</v>
      </c>
      <c r="AL2081" s="1164"/>
      <c r="AM2081" s="1165"/>
      <c r="AN2081" s="1166"/>
      <c r="AO2081" s="587">
        <f t="shared" si="339"/>
        <v>0</v>
      </c>
      <c r="AQ2081" s="1163">
        <v>18</v>
      </c>
      <c r="AR2081" s="1164"/>
      <c r="AS2081" s="1165"/>
      <c r="AT2081" s="1166"/>
      <c r="AU2081" s="587">
        <f t="shared" si="340"/>
        <v>0</v>
      </c>
      <c r="AW2081" s="1163">
        <v>18</v>
      </c>
      <c r="AX2081" s="1164"/>
      <c r="AY2081" s="1165"/>
      <c r="AZ2081" s="1166"/>
      <c r="BA2081" s="587">
        <f t="shared" si="341"/>
        <v>0</v>
      </c>
    </row>
    <row r="2082" spans="1:53" s="17" customFormat="1" ht="16.75" hidden="1" customHeight="1" outlineLevel="2">
      <c r="A2082" s="1163">
        <v>19</v>
      </c>
      <c r="B2082" s="1164"/>
      <c r="C2082" s="1165"/>
      <c r="D2082" s="1166"/>
      <c r="E2082" s="587">
        <f t="shared" si="333"/>
        <v>0</v>
      </c>
      <c r="G2082" s="1163">
        <v>19</v>
      </c>
      <c r="H2082" s="1164"/>
      <c r="I2082" s="1165"/>
      <c r="J2082" s="1166"/>
      <c r="K2082" s="587">
        <f t="shared" si="334"/>
        <v>0</v>
      </c>
      <c r="M2082" s="1163">
        <v>19</v>
      </c>
      <c r="N2082" s="1164"/>
      <c r="O2082" s="1165"/>
      <c r="P2082" s="1166"/>
      <c r="Q2082" s="587">
        <f t="shared" si="335"/>
        <v>0</v>
      </c>
      <c r="S2082" s="1163">
        <v>19</v>
      </c>
      <c r="T2082" s="1164"/>
      <c r="U2082" s="1165"/>
      <c r="V2082" s="1166"/>
      <c r="W2082" s="587">
        <f t="shared" si="336"/>
        <v>0</v>
      </c>
      <c r="Y2082" s="1163">
        <v>19</v>
      </c>
      <c r="Z2082" s="1164"/>
      <c r="AA2082" s="1165"/>
      <c r="AB2082" s="1166"/>
      <c r="AC2082" s="587">
        <f t="shared" si="337"/>
        <v>0</v>
      </c>
      <c r="AE2082" s="1163">
        <v>19</v>
      </c>
      <c r="AF2082" s="1164"/>
      <c r="AG2082" s="1165"/>
      <c r="AH2082" s="1166"/>
      <c r="AI2082" s="587">
        <f t="shared" si="338"/>
        <v>0</v>
      </c>
      <c r="AK2082" s="1163">
        <v>19</v>
      </c>
      <c r="AL2082" s="1164"/>
      <c r="AM2082" s="1165"/>
      <c r="AN2082" s="1166"/>
      <c r="AO2082" s="587">
        <f t="shared" si="339"/>
        <v>0</v>
      </c>
      <c r="AQ2082" s="1163">
        <v>19</v>
      </c>
      <c r="AR2082" s="1164"/>
      <c r="AS2082" s="1165"/>
      <c r="AT2082" s="1166"/>
      <c r="AU2082" s="587">
        <f t="shared" si="340"/>
        <v>0</v>
      </c>
      <c r="AW2082" s="1163">
        <v>19</v>
      </c>
      <c r="AX2082" s="1164"/>
      <c r="AY2082" s="1165"/>
      <c r="AZ2082" s="1166"/>
      <c r="BA2082" s="587">
        <f t="shared" si="341"/>
        <v>0</v>
      </c>
    </row>
    <row r="2083" spans="1:53" s="17" customFormat="1" ht="16.75" hidden="1" customHeight="1" outlineLevel="2">
      <c r="A2083" s="1163">
        <v>20</v>
      </c>
      <c r="B2083" s="1164"/>
      <c r="C2083" s="1165"/>
      <c r="D2083" s="1166"/>
      <c r="E2083" s="587">
        <f t="shared" si="333"/>
        <v>0</v>
      </c>
      <c r="G2083" s="1163">
        <v>20</v>
      </c>
      <c r="H2083" s="1164"/>
      <c r="I2083" s="1165"/>
      <c r="J2083" s="1166"/>
      <c r="K2083" s="587">
        <f t="shared" si="334"/>
        <v>0</v>
      </c>
      <c r="M2083" s="1163">
        <v>20</v>
      </c>
      <c r="N2083" s="1164"/>
      <c r="O2083" s="1165"/>
      <c r="P2083" s="1166"/>
      <c r="Q2083" s="587">
        <f t="shared" si="335"/>
        <v>0</v>
      </c>
      <c r="S2083" s="1163">
        <v>20</v>
      </c>
      <c r="T2083" s="1164"/>
      <c r="U2083" s="1165"/>
      <c r="V2083" s="1166"/>
      <c r="W2083" s="587">
        <f t="shared" si="336"/>
        <v>0</v>
      </c>
      <c r="Y2083" s="1163">
        <v>20</v>
      </c>
      <c r="Z2083" s="1164"/>
      <c r="AA2083" s="1165"/>
      <c r="AB2083" s="1166"/>
      <c r="AC2083" s="587">
        <f t="shared" si="337"/>
        <v>0</v>
      </c>
      <c r="AE2083" s="1163">
        <v>20</v>
      </c>
      <c r="AF2083" s="1164"/>
      <c r="AG2083" s="1165"/>
      <c r="AH2083" s="1166"/>
      <c r="AI2083" s="587">
        <f t="shared" si="338"/>
        <v>0</v>
      </c>
      <c r="AK2083" s="1163">
        <v>20</v>
      </c>
      <c r="AL2083" s="1164"/>
      <c r="AM2083" s="1165"/>
      <c r="AN2083" s="1166"/>
      <c r="AO2083" s="587">
        <f t="shared" si="339"/>
        <v>0</v>
      </c>
      <c r="AQ2083" s="1163">
        <v>20</v>
      </c>
      <c r="AR2083" s="1164"/>
      <c r="AS2083" s="1165"/>
      <c r="AT2083" s="1166"/>
      <c r="AU2083" s="587">
        <f t="shared" si="340"/>
        <v>0</v>
      </c>
      <c r="AW2083" s="1163">
        <v>20</v>
      </c>
      <c r="AX2083" s="1164"/>
      <c r="AY2083" s="1165"/>
      <c r="AZ2083" s="1166"/>
      <c r="BA2083" s="587">
        <f t="shared" si="341"/>
        <v>0</v>
      </c>
    </row>
    <row r="2084" spans="1:53" s="17" customFormat="1" ht="16.75" hidden="1" customHeight="1" outlineLevel="2">
      <c r="A2084" s="1163">
        <v>21</v>
      </c>
      <c r="B2084" s="1164"/>
      <c r="C2084" s="1165"/>
      <c r="D2084" s="1166"/>
      <c r="E2084" s="587">
        <f t="shared" si="333"/>
        <v>0</v>
      </c>
      <c r="G2084" s="1163">
        <v>21</v>
      </c>
      <c r="H2084" s="1164"/>
      <c r="I2084" s="1165"/>
      <c r="J2084" s="1166"/>
      <c r="K2084" s="587">
        <f t="shared" si="334"/>
        <v>0</v>
      </c>
      <c r="M2084" s="1163">
        <v>21</v>
      </c>
      <c r="N2084" s="1164"/>
      <c r="O2084" s="1165"/>
      <c r="P2084" s="1166"/>
      <c r="Q2084" s="587">
        <f t="shared" si="335"/>
        <v>0</v>
      </c>
      <c r="S2084" s="1163">
        <v>21</v>
      </c>
      <c r="T2084" s="1164"/>
      <c r="U2084" s="1165"/>
      <c r="V2084" s="1166"/>
      <c r="W2084" s="587">
        <f t="shared" si="336"/>
        <v>0</v>
      </c>
      <c r="Y2084" s="1163">
        <v>21</v>
      </c>
      <c r="Z2084" s="1164"/>
      <c r="AA2084" s="1165"/>
      <c r="AB2084" s="1166"/>
      <c r="AC2084" s="587">
        <f t="shared" si="337"/>
        <v>0</v>
      </c>
      <c r="AE2084" s="1163">
        <v>21</v>
      </c>
      <c r="AF2084" s="1164"/>
      <c r="AG2084" s="1165"/>
      <c r="AH2084" s="1166"/>
      <c r="AI2084" s="587">
        <f t="shared" si="338"/>
        <v>0</v>
      </c>
      <c r="AK2084" s="1163">
        <v>21</v>
      </c>
      <c r="AL2084" s="1164"/>
      <c r="AM2084" s="1165"/>
      <c r="AN2084" s="1166"/>
      <c r="AO2084" s="587">
        <f t="shared" si="339"/>
        <v>0</v>
      </c>
      <c r="AQ2084" s="1163">
        <v>21</v>
      </c>
      <c r="AR2084" s="1164"/>
      <c r="AS2084" s="1165"/>
      <c r="AT2084" s="1166"/>
      <c r="AU2084" s="587">
        <f t="shared" si="340"/>
        <v>0</v>
      </c>
      <c r="AW2084" s="1163">
        <v>21</v>
      </c>
      <c r="AX2084" s="1164"/>
      <c r="AY2084" s="1165"/>
      <c r="AZ2084" s="1166"/>
      <c r="BA2084" s="587">
        <f t="shared" si="341"/>
        <v>0</v>
      </c>
    </row>
    <row r="2085" spans="1:53" s="17" customFormat="1" ht="16.75" hidden="1" customHeight="1" outlineLevel="2">
      <c r="A2085" s="1163">
        <v>22</v>
      </c>
      <c r="B2085" s="1164"/>
      <c r="C2085" s="1165"/>
      <c r="D2085" s="1166"/>
      <c r="E2085" s="587">
        <f t="shared" si="333"/>
        <v>0</v>
      </c>
      <c r="G2085" s="1163">
        <v>22</v>
      </c>
      <c r="H2085" s="1164"/>
      <c r="I2085" s="1165"/>
      <c r="J2085" s="1166"/>
      <c r="K2085" s="587">
        <f t="shared" si="334"/>
        <v>0</v>
      </c>
      <c r="M2085" s="1163">
        <v>22</v>
      </c>
      <c r="N2085" s="1164"/>
      <c r="O2085" s="1165"/>
      <c r="P2085" s="1166"/>
      <c r="Q2085" s="587">
        <f t="shared" si="335"/>
        <v>0</v>
      </c>
      <c r="S2085" s="1163">
        <v>22</v>
      </c>
      <c r="T2085" s="1164"/>
      <c r="U2085" s="1165"/>
      <c r="V2085" s="1166"/>
      <c r="W2085" s="587">
        <f t="shared" si="336"/>
        <v>0</v>
      </c>
      <c r="Y2085" s="1163">
        <v>22</v>
      </c>
      <c r="Z2085" s="1164"/>
      <c r="AA2085" s="1165"/>
      <c r="AB2085" s="1166"/>
      <c r="AC2085" s="587">
        <f t="shared" si="337"/>
        <v>0</v>
      </c>
      <c r="AE2085" s="1163">
        <v>22</v>
      </c>
      <c r="AF2085" s="1164"/>
      <c r="AG2085" s="1165"/>
      <c r="AH2085" s="1166"/>
      <c r="AI2085" s="587">
        <f t="shared" si="338"/>
        <v>0</v>
      </c>
      <c r="AK2085" s="1163">
        <v>22</v>
      </c>
      <c r="AL2085" s="1164"/>
      <c r="AM2085" s="1165"/>
      <c r="AN2085" s="1166"/>
      <c r="AO2085" s="587">
        <f t="shared" si="339"/>
        <v>0</v>
      </c>
      <c r="AQ2085" s="1163">
        <v>22</v>
      </c>
      <c r="AR2085" s="1164"/>
      <c r="AS2085" s="1165"/>
      <c r="AT2085" s="1166"/>
      <c r="AU2085" s="587">
        <f t="shared" si="340"/>
        <v>0</v>
      </c>
      <c r="AW2085" s="1163">
        <v>22</v>
      </c>
      <c r="AX2085" s="1164"/>
      <c r="AY2085" s="1165"/>
      <c r="AZ2085" s="1166"/>
      <c r="BA2085" s="587">
        <f t="shared" si="341"/>
        <v>0</v>
      </c>
    </row>
    <row r="2086" spans="1:53" s="17" customFormat="1" ht="16.75" hidden="1" customHeight="1" outlineLevel="2">
      <c r="A2086" s="1163">
        <v>23</v>
      </c>
      <c r="B2086" s="1164"/>
      <c r="C2086" s="1165"/>
      <c r="D2086" s="1166"/>
      <c r="E2086" s="587">
        <f t="shared" si="333"/>
        <v>0</v>
      </c>
      <c r="G2086" s="1163">
        <v>23</v>
      </c>
      <c r="H2086" s="1164"/>
      <c r="I2086" s="1165"/>
      <c r="J2086" s="1166"/>
      <c r="K2086" s="587">
        <f t="shared" si="334"/>
        <v>0</v>
      </c>
      <c r="M2086" s="1163">
        <v>23</v>
      </c>
      <c r="N2086" s="1164"/>
      <c r="O2086" s="1165"/>
      <c r="P2086" s="1166"/>
      <c r="Q2086" s="587">
        <f t="shared" si="335"/>
        <v>0</v>
      </c>
      <c r="S2086" s="1163">
        <v>23</v>
      </c>
      <c r="T2086" s="1164"/>
      <c r="U2086" s="1165"/>
      <c r="V2086" s="1166"/>
      <c r="W2086" s="587">
        <f t="shared" si="336"/>
        <v>0</v>
      </c>
      <c r="Y2086" s="1163">
        <v>23</v>
      </c>
      <c r="Z2086" s="1164"/>
      <c r="AA2086" s="1165"/>
      <c r="AB2086" s="1166"/>
      <c r="AC2086" s="587">
        <f t="shared" si="337"/>
        <v>0</v>
      </c>
      <c r="AE2086" s="1163">
        <v>23</v>
      </c>
      <c r="AF2086" s="1164"/>
      <c r="AG2086" s="1165"/>
      <c r="AH2086" s="1166"/>
      <c r="AI2086" s="587">
        <f t="shared" si="338"/>
        <v>0</v>
      </c>
      <c r="AK2086" s="1163">
        <v>23</v>
      </c>
      <c r="AL2086" s="1164"/>
      <c r="AM2086" s="1165"/>
      <c r="AN2086" s="1166"/>
      <c r="AO2086" s="587">
        <f t="shared" si="339"/>
        <v>0</v>
      </c>
      <c r="AQ2086" s="1163">
        <v>23</v>
      </c>
      <c r="AR2086" s="1164"/>
      <c r="AS2086" s="1165"/>
      <c r="AT2086" s="1166"/>
      <c r="AU2086" s="587">
        <f t="shared" si="340"/>
        <v>0</v>
      </c>
      <c r="AW2086" s="1163">
        <v>23</v>
      </c>
      <c r="AX2086" s="1164"/>
      <c r="AY2086" s="1165"/>
      <c r="AZ2086" s="1166"/>
      <c r="BA2086" s="587">
        <f t="shared" si="341"/>
        <v>0</v>
      </c>
    </row>
    <row r="2087" spans="1:53" s="17" customFormat="1" ht="16.75" hidden="1" customHeight="1" outlineLevel="2">
      <c r="A2087" s="1163">
        <v>24</v>
      </c>
      <c r="B2087" s="1164"/>
      <c r="C2087" s="1165"/>
      <c r="D2087" s="1166"/>
      <c r="E2087" s="587">
        <f t="shared" si="333"/>
        <v>0</v>
      </c>
      <c r="G2087" s="1163">
        <v>24</v>
      </c>
      <c r="H2087" s="1164"/>
      <c r="I2087" s="1165"/>
      <c r="J2087" s="1166"/>
      <c r="K2087" s="587">
        <f t="shared" si="334"/>
        <v>0</v>
      </c>
      <c r="M2087" s="1163">
        <v>24</v>
      </c>
      <c r="N2087" s="1164"/>
      <c r="O2087" s="1165"/>
      <c r="P2087" s="1166"/>
      <c r="Q2087" s="587">
        <f t="shared" si="335"/>
        <v>0</v>
      </c>
      <c r="S2087" s="1163">
        <v>24</v>
      </c>
      <c r="T2087" s="1164"/>
      <c r="U2087" s="1165"/>
      <c r="V2087" s="1166"/>
      <c r="W2087" s="587">
        <f t="shared" si="336"/>
        <v>0</v>
      </c>
      <c r="Y2087" s="1163">
        <v>24</v>
      </c>
      <c r="Z2087" s="1164"/>
      <c r="AA2087" s="1165"/>
      <c r="AB2087" s="1166"/>
      <c r="AC2087" s="587">
        <f t="shared" si="337"/>
        <v>0</v>
      </c>
      <c r="AE2087" s="1163">
        <v>24</v>
      </c>
      <c r="AF2087" s="1164"/>
      <c r="AG2087" s="1165"/>
      <c r="AH2087" s="1166"/>
      <c r="AI2087" s="587">
        <f t="shared" si="338"/>
        <v>0</v>
      </c>
      <c r="AK2087" s="1163">
        <v>24</v>
      </c>
      <c r="AL2087" s="1164"/>
      <c r="AM2087" s="1165"/>
      <c r="AN2087" s="1166"/>
      <c r="AO2087" s="587">
        <f t="shared" si="339"/>
        <v>0</v>
      </c>
      <c r="AQ2087" s="1163">
        <v>24</v>
      </c>
      <c r="AR2087" s="1164"/>
      <c r="AS2087" s="1165"/>
      <c r="AT2087" s="1166"/>
      <c r="AU2087" s="587">
        <f t="shared" si="340"/>
        <v>0</v>
      </c>
      <c r="AW2087" s="1163">
        <v>24</v>
      </c>
      <c r="AX2087" s="1164"/>
      <c r="AY2087" s="1165"/>
      <c r="AZ2087" s="1166"/>
      <c r="BA2087" s="587">
        <f t="shared" si="341"/>
        <v>0</v>
      </c>
    </row>
    <row r="2088" spans="1:53" s="17" customFormat="1" ht="16.75" hidden="1" customHeight="1" outlineLevel="2">
      <c r="A2088" s="1163">
        <v>25</v>
      </c>
      <c r="B2088" s="1164"/>
      <c r="C2088" s="1165"/>
      <c r="D2088" s="1166"/>
      <c r="E2088" s="587">
        <f t="shared" si="333"/>
        <v>0</v>
      </c>
      <c r="G2088" s="1163">
        <v>25</v>
      </c>
      <c r="H2088" s="1164"/>
      <c r="I2088" s="1165"/>
      <c r="J2088" s="1166"/>
      <c r="K2088" s="587">
        <f t="shared" si="334"/>
        <v>0</v>
      </c>
      <c r="M2088" s="1163">
        <v>25</v>
      </c>
      <c r="N2088" s="1164"/>
      <c r="O2088" s="1165"/>
      <c r="P2088" s="1166"/>
      <c r="Q2088" s="587">
        <f t="shared" si="335"/>
        <v>0</v>
      </c>
      <c r="S2088" s="1163">
        <v>25</v>
      </c>
      <c r="T2088" s="1164"/>
      <c r="U2088" s="1165"/>
      <c r="V2088" s="1166"/>
      <c r="W2088" s="587">
        <f t="shared" si="336"/>
        <v>0</v>
      </c>
      <c r="Y2088" s="1163">
        <v>25</v>
      </c>
      <c r="Z2088" s="1164"/>
      <c r="AA2088" s="1165"/>
      <c r="AB2088" s="1166"/>
      <c r="AC2088" s="587">
        <f t="shared" si="337"/>
        <v>0</v>
      </c>
      <c r="AE2088" s="1163">
        <v>25</v>
      </c>
      <c r="AF2088" s="1164"/>
      <c r="AG2088" s="1165"/>
      <c r="AH2088" s="1166"/>
      <c r="AI2088" s="587">
        <f t="shared" si="338"/>
        <v>0</v>
      </c>
      <c r="AK2088" s="1163">
        <v>25</v>
      </c>
      <c r="AL2088" s="1164"/>
      <c r="AM2088" s="1165"/>
      <c r="AN2088" s="1166"/>
      <c r="AO2088" s="587">
        <f t="shared" si="339"/>
        <v>0</v>
      </c>
      <c r="AQ2088" s="1163">
        <v>25</v>
      </c>
      <c r="AR2088" s="1164"/>
      <c r="AS2088" s="1165"/>
      <c r="AT2088" s="1166"/>
      <c r="AU2088" s="587">
        <f t="shared" si="340"/>
        <v>0</v>
      </c>
      <c r="AW2088" s="1163">
        <v>25</v>
      </c>
      <c r="AX2088" s="1164"/>
      <c r="AY2088" s="1165"/>
      <c r="AZ2088" s="1166"/>
      <c r="BA2088" s="587">
        <f t="shared" si="341"/>
        <v>0</v>
      </c>
    </row>
    <row r="2089" spans="1:53" s="17" customFormat="1" ht="16.75" hidden="1" customHeight="1" outlineLevel="2">
      <c r="A2089" s="1163">
        <v>26</v>
      </c>
      <c r="B2089" s="1164"/>
      <c r="C2089" s="1165"/>
      <c r="D2089" s="1166"/>
      <c r="E2089" s="587">
        <f t="shared" si="333"/>
        <v>0</v>
      </c>
      <c r="G2089" s="1163">
        <v>26</v>
      </c>
      <c r="H2089" s="1164"/>
      <c r="I2089" s="1165"/>
      <c r="J2089" s="1166"/>
      <c r="K2089" s="587">
        <f t="shared" si="334"/>
        <v>0</v>
      </c>
      <c r="M2089" s="1163">
        <v>26</v>
      </c>
      <c r="N2089" s="1164"/>
      <c r="O2089" s="1165"/>
      <c r="P2089" s="1166"/>
      <c r="Q2089" s="587">
        <f t="shared" si="335"/>
        <v>0</v>
      </c>
      <c r="S2089" s="1163">
        <v>26</v>
      </c>
      <c r="T2089" s="1164"/>
      <c r="U2089" s="1165"/>
      <c r="V2089" s="1166"/>
      <c r="W2089" s="587">
        <f t="shared" si="336"/>
        <v>0</v>
      </c>
      <c r="Y2089" s="1163">
        <v>26</v>
      </c>
      <c r="Z2089" s="1164"/>
      <c r="AA2089" s="1165"/>
      <c r="AB2089" s="1166"/>
      <c r="AC2089" s="587">
        <f t="shared" si="337"/>
        <v>0</v>
      </c>
      <c r="AE2089" s="1163">
        <v>26</v>
      </c>
      <c r="AF2089" s="1164"/>
      <c r="AG2089" s="1165"/>
      <c r="AH2089" s="1166"/>
      <c r="AI2089" s="587">
        <f t="shared" si="338"/>
        <v>0</v>
      </c>
      <c r="AK2089" s="1163">
        <v>26</v>
      </c>
      <c r="AL2089" s="1164"/>
      <c r="AM2089" s="1165"/>
      <c r="AN2089" s="1166"/>
      <c r="AO2089" s="587">
        <f t="shared" si="339"/>
        <v>0</v>
      </c>
      <c r="AQ2089" s="1163">
        <v>26</v>
      </c>
      <c r="AR2089" s="1164"/>
      <c r="AS2089" s="1165"/>
      <c r="AT2089" s="1166"/>
      <c r="AU2089" s="587">
        <f t="shared" si="340"/>
        <v>0</v>
      </c>
      <c r="AW2089" s="1163">
        <v>26</v>
      </c>
      <c r="AX2089" s="1164"/>
      <c r="AY2089" s="1165"/>
      <c r="AZ2089" s="1166"/>
      <c r="BA2089" s="587">
        <f t="shared" si="341"/>
        <v>0</v>
      </c>
    </row>
    <row r="2090" spans="1:53" s="17" customFormat="1" ht="16.75" hidden="1" customHeight="1" outlineLevel="2">
      <c r="A2090" s="1163">
        <v>27</v>
      </c>
      <c r="B2090" s="1164"/>
      <c r="C2090" s="1165"/>
      <c r="D2090" s="1166"/>
      <c r="E2090" s="587">
        <f t="shared" si="333"/>
        <v>0</v>
      </c>
      <c r="G2090" s="1163">
        <v>27</v>
      </c>
      <c r="H2090" s="1164"/>
      <c r="I2090" s="1165"/>
      <c r="J2090" s="1166"/>
      <c r="K2090" s="587">
        <f t="shared" si="334"/>
        <v>0</v>
      </c>
      <c r="M2090" s="1163">
        <v>27</v>
      </c>
      <c r="N2090" s="1164"/>
      <c r="O2090" s="1165"/>
      <c r="P2090" s="1166"/>
      <c r="Q2090" s="587">
        <f t="shared" si="335"/>
        <v>0</v>
      </c>
      <c r="S2090" s="1163">
        <v>27</v>
      </c>
      <c r="T2090" s="1164"/>
      <c r="U2090" s="1165"/>
      <c r="V2090" s="1166"/>
      <c r="W2090" s="587">
        <f t="shared" si="336"/>
        <v>0</v>
      </c>
      <c r="Y2090" s="1163">
        <v>27</v>
      </c>
      <c r="Z2090" s="1164"/>
      <c r="AA2090" s="1165"/>
      <c r="AB2090" s="1166"/>
      <c r="AC2090" s="587">
        <f t="shared" si="337"/>
        <v>0</v>
      </c>
      <c r="AE2090" s="1163">
        <v>27</v>
      </c>
      <c r="AF2090" s="1164"/>
      <c r="AG2090" s="1165"/>
      <c r="AH2090" s="1166"/>
      <c r="AI2090" s="587">
        <f t="shared" si="338"/>
        <v>0</v>
      </c>
      <c r="AK2090" s="1163">
        <v>27</v>
      </c>
      <c r="AL2090" s="1164"/>
      <c r="AM2090" s="1165"/>
      <c r="AN2090" s="1166"/>
      <c r="AO2090" s="587">
        <f t="shared" si="339"/>
        <v>0</v>
      </c>
      <c r="AQ2090" s="1163">
        <v>27</v>
      </c>
      <c r="AR2090" s="1164"/>
      <c r="AS2090" s="1165"/>
      <c r="AT2090" s="1166"/>
      <c r="AU2090" s="587">
        <f t="shared" si="340"/>
        <v>0</v>
      </c>
      <c r="AW2090" s="1163">
        <v>27</v>
      </c>
      <c r="AX2090" s="1164"/>
      <c r="AY2090" s="1165"/>
      <c r="AZ2090" s="1166"/>
      <c r="BA2090" s="587">
        <f t="shared" si="341"/>
        <v>0</v>
      </c>
    </row>
    <row r="2091" spans="1:53" s="17" customFormat="1" ht="16.75" hidden="1" customHeight="1" outlineLevel="2">
      <c r="A2091" s="1163">
        <v>28</v>
      </c>
      <c r="B2091" s="1164"/>
      <c r="C2091" s="1165"/>
      <c r="D2091" s="1166"/>
      <c r="E2091" s="587">
        <f t="shared" si="333"/>
        <v>0</v>
      </c>
      <c r="G2091" s="1163">
        <v>28</v>
      </c>
      <c r="H2091" s="1164"/>
      <c r="I2091" s="1165"/>
      <c r="J2091" s="1166"/>
      <c r="K2091" s="587">
        <f t="shared" si="334"/>
        <v>0</v>
      </c>
      <c r="M2091" s="1163">
        <v>28</v>
      </c>
      <c r="N2091" s="1164"/>
      <c r="O2091" s="1165"/>
      <c r="P2091" s="1166"/>
      <c r="Q2091" s="587">
        <f t="shared" si="335"/>
        <v>0</v>
      </c>
      <c r="S2091" s="1163">
        <v>28</v>
      </c>
      <c r="T2091" s="1164"/>
      <c r="U2091" s="1165"/>
      <c r="V2091" s="1166"/>
      <c r="W2091" s="587">
        <f t="shared" si="336"/>
        <v>0</v>
      </c>
      <c r="Y2091" s="1163">
        <v>28</v>
      </c>
      <c r="Z2091" s="1164"/>
      <c r="AA2091" s="1165"/>
      <c r="AB2091" s="1166"/>
      <c r="AC2091" s="587">
        <f t="shared" si="337"/>
        <v>0</v>
      </c>
      <c r="AE2091" s="1163">
        <v>28</v>
      </c>
      <c r="AF2091" s="1164"/>
      <c r="AG2091" s="1165"/>
      <c r="AH2091" s="1166"/>
      <c r="AI2091" s="587">
        <f t="shared" si="338"/>
        <v>0</v>
      </c>
      <c r="AK2091" s="1163">
        <v>28</v>
      </c>
      <c r="AL2091" s="1164"/>
      <c r="AM2091" s="1165"/>
      <c r="AN2091" s="1166"/>
      <c r="AO2091" s="587">
        <f t="shared" si="339"/>
        <v>0</v>
      </c>
      <c r="AQ2091" s="1163">
        <v>28</v>
      </c>
      <c r="AR2091" s="1164"/>
      <c r="AS2091" s="1165"/>
      <c r="AT2091" s="1166"/>
      <c r="AU2091" s="587">
        <f t="shared" si="340"/>
        <v>0</v>
      </c>
      <c r="AW2091" s="1163">
        <v>28</v>
      </c>
      <c r="AX2091" s="1164"/>
      <c r="AY2091" s="1165"/>
      <c r="AZ2091" s="1166"/>
      <c r="BA2091" s="587">
        <f t="shared" si="341"/>
        <v>0</v>
      </c>
    </row>
    <row r="2092" spans="1:53" s="17" customFormat="1" ht="16.75" hidden="1" customHeight="1" outlineLevel="2">
      <c r="A2092" s="1163">
        <v>29</v>
      </c>
      <c r="B2092" s="1164"/>
      <c r="C2092" s="1165"/>
      <c r="D2092" s="1166"/>
      <c r="E2092" s="587">
        <f t="shared" si="333"/>
        <v>0</v>
      </c>
      <c r="G2092" s="1163">
        <v>29</v>
      </c>
      <c r="H2092" s="1164"/>
      <c r="I2092" s="1165"/>
      <c r="J2092" s="1166"/>
      <c r="K2092" s="587">
        <f t="shared" si="334"/>
        <v>0</v>
      </c>
      <c r="M2092" s="1163">
        <v>29</v>
      </c>
      <c r="N2092" s="1164"/>
      <c r="O2092" s="1165"/>
      <c r="P2092" s="1166"/>
      <c r="Q2092" s="587">
        <f t="shared" si="335"/>
        <v>0</v>
      </c>
      <c r="S2092" s="1163">
        <v>29</v>
      </c>
      <c r="T2092" s="1164"/>
      <c r="U2092" s="1165"/>
      <c r="V2092" s="1166"/>
      <c r="W2092" s="587">
        <f t="shared" si="336"/>
        <v>0</v>
      </c>
      <c r="Y2092" s="1163">
        <v>29</v>
      </c>
      <c r="Z2092" s="1164"/>
      <c r="AA2092" s="1165"/>
      <c r="AB2092" s="1166"/>
      <c r="AC2092" s="587">
        <f t="shared" si="337"/>
        <v>0</v>
      </c>
      <c r="AE2092" s="1163">
        <v>29</v>
      </c>
      <c r="AF2092" s="1164"/>
      <c r="AG2092" s="1165"/>
      <c r="AH2092" s="1166"/>
      <c r="AI2092" s="587">
        <f t="shared" si="338"/>
        <v>0</v>
      </c>
      <c r="AK2092" s="1163">
        <v>29</v>
      </c>
      <c r="AL2092" s="1164"/>
      <c r="AM2092" s="1165"/>
      <c r="AN2092" s="1166"/>
      <c r="AO2092" s="587">
        <f t="shared" si="339"/>
        <v>0</v>
      </c>
      <c r="AQ2092" s="1163">
        <v>29</v>
      </c>
      <c r="AR2092" s="1164"/>
      <c r="AS2092" s="1165"/>
      <c r="AT2092" s="1166"/>
      <c r="AU2092" s="587">
        <f t="shared" si="340"/>
        <v>0</v>
      </c>
      <c r="AW2092" s="1163">
        <v>29</v>
      </c>
      <c r="AX2092" s="1164"/>
      <c r="AY2092" s="1165"/>
      <c r="AZ2092" s="1166"/>
      <c r="BA2092" s="587">
        <f t="shared" si="341"/>
        <v>0</v>
      </c>
    </row>
    <row r="2093" spans="1:53" s="17" customFormat="1" ht="16.75" hidden="1" customHeight="1" outlineLevel="2">
      <c r="A2093" s="1163">
        <v>30</v>
      </c>
      <c r="B2093" s="1164"/>
      <c r="C2093" s="1165"/>
      <c r="D2093" s="1166"/>
      <c r="E2093" s="587">
        <f t="shared" si="333"/>
        <v>0</v>
      </c>
      <c r="G2093" s="1163">
        <v>30</v>
      </c>
      <c r="H2093" s="1164"/>
      <c r="I2093" s="1165"/>
      <c r="J2093" s="1166"/>
      <c r="K2093" s="587">
        <f t="shared" si="334"/>
        <v>0</v>
      </c>
      <c r="M2093" s="1163">
        <v>30</v>
      </c>
      <c r="N2093" s="1164"/>
      <c r="O2093" s="1165"/>
      <c r="P2093" s="1166"/>
      <c r="Q2093" s="587">
        <f t="shared" si="335"/>
        <v>0</v>
      </c>
      <c r="S2093" s="1163">
        <v>30</v>
      </c>
      <c r="T2093" s="1164"/>
      <c r="U2093" s="1165"/>
      <c r="V2093" s="1166"/>
      <c r="W2093" s="587">
        <f t="shared" si="336"/>
        <v>0</v>
      </c>
      <c r="Y2093" s="1163">
        <v>30</v>
      </c>
      <c r="Z2093" s="1164"/>
      <c r="AA2093" s="1165"/>
      <c r="AB2093" s="1166"/>
      <c r="AC2093" s="587">
        <f t="shared" si="337"/>
        <v>0</v>
      </c>
      <c r="AE2093" s="1163">
        <v>30</v>
      </c>
      <c r="AF2093" s="1164"/>
      <c r="AG2093" s="1165"/>
      <c r="AH2093" s="1166"/>
      <c r="AI2093" s="587">
        <f t="shared" si="338"/>
        <v>0</v>
      </c>
      <c r="AK2093" s="1163">
        <v>30</v>
      </c>
      <c r="AL2093" s="1164"/>
      <c r="AM2093" s="1165"/>
      <c r="AN2093" s="1166"/>
      <c r="AO2093" s="587">
        <f t="shared" si="339"/>
        <v>0</v>
      </c>
      <c r="AQ2093" s="1163">
        <v>30</v>
      </c>
      <c r="AR2093" s="1164"/>
      <c r="AS2093" s="1165"/>
      <c r="AT2093" s="1166"/>
      <c r="AU2093" s="587">
        <f t="shared" si="340"/>
        <v>0</v>
      </c>
      <c r="AW2093" s="1163">
        <v>30</v>
      </c>
      <c r="AX2093" s="1164"/>
      <c r="AY2093" s="1165"/>
      <c r="AZ2093" s="1166"/>
      <c r="BA2093" s="587">
        <f t="shared" si="341"/>
        <v>0</v>
      </c>
    </row>
    <row r="2094" spans="1:53" s="17" customFormat="1" ht="16.75" hidden="1" customHeight="1" outlineLevel="2">
      <c r="A2094" s="1163">
        <v>31</v>
      </c>
      <c r="B2094" s="1164"/>
      <c r="C2094" s="1165"/>
      <c r="D2094" s="1166"/>
      <c r="E2094" s="587">
        <f t="shared" si="333"/>
        <v>0</v>
      </c>
      <c r="G2094" s="1163">
        <v>31</v>
      </c>
      <c r="H2094" s="1164"/>
      <c r="I2094" s="1165"/>
      <c r="J2094" s="1166"/>
      <c r="K2094" s="587">
        <f t="shared" si="334"/>
        <v>0</v>
      </c>
      <c r="M2094" s="1163">
        <v>31</v>
      </c>
      <c r="N2094" s="1164"/>
      <c r="O2094" s="1165"/>
      <c r="P2094" s="1166"/>
      <c r="Q2094" s="587">
        <f t="shared" si="335"/>
        <v>0</v>
      </c>
      <c r="S2094" s="1163">
        <v>31</v>
      </c>
      <c r="T2094" s="1164"/>
      <c r="U2094" s="1165"/>
      <c r="V2094" s="1166"/>
      <c r="W2094" s="587">
        <f t="shared" si="336"/>
        <v>0</v>
      </c>
      <c r="Y2094" s="1163">
        <v>31</v>
      </c>
      <c r="Z2094" s="1164"/>
      <c r="AA2094" s="1165"/>
      <c r="AB2094" s="1166"/>
      <c r="AC2094" s="587">
        <f t="shared" si="337"/>
        <v>0</v>
      </c>
      <c r="AE2094" s="1163">
        <v>31</v>
      </c>
      <c r="AF2094" s="1164"/>
      <c r="AG2094" s="1165"/>
      <c r="AH2094" s="1166"/>
      <c r="AI2094" s="587">
        <f t="shared" si="338"/>
        <v>0</v>
      </c>
      <c r="AK2094" s="1163">
        <v>31</v>
      </c>
      <c r="AL2094" s="1164"/>
      <c r="AM2094" s="1165"/>
      <c r="AN2094" s="1166"/>
      <c r="AO2094" s="587">
        <f t="shared" si="339"/>
        <v>0</v>
      </c>
      <c r="AQ2094" s="1163">
        <v>31</v>
      </c>
      <c r="AR2094" s="1164"/>
      <c r="AS2094" s="1165"/>
      <c r="AT2094" s="1166"/>
      <c r="AU2094" s="587">
        <f t="shared" si="340"/>
        <v>0</v>
      </c>
      <c r="AW2094" s="1163">
        <v>31</v>
      </c>
      <c r="AX2094" s="1164"/>
      <c r="AY2094" s="1165"/>
      <c r="AZ2094" s="1166"/>
      <c r="BA2094" s="587">
        <f t="shared" si="341"/>
        <v>0</v>
      </c>
    </row>
    <row r="2095" spans="1:53" s="17" customFormat="1" ht="16.75" hidden="1" customHeight="1" outlineLevel="2">
      <c r="A2095" s="1163">
        <v>32</v>
      </c>
      <c r="B2095" s="1164"/>
      <c r="C2095" s="1165"/>
      <c r="D2095" s="1166"/>
      <c r="E2095" s="587">
        <f t="shared" si="333"/>
        <v>0</v>
      </c>
      <c r="G2095" s="1163">
        <v>32</v>
      </c>
      <c r="H2095" s="1164"/>
      <c r="I2095" s="1165"/>
      <c r="J2095" s="1166"/>
      <c r="K2095" s="587">
        <f t="shared" si="334"/>
        <v>0</v>
      </c>
      <c r="M2095" s="1163">
        <v>32</v>
      </c>
      <c r="N2095" s="1164"/>
      <c r="O2095" s="1165"/>
      <c r="P2095" s="1166"/>
      <c r="Q2095" s="587">
        <f t="shared" si="335"/>
        <v>0</v>
      </c>
      <c r="S2095" s="1163">
        <v>32</v>
      </c>
      <c r="T2095" s="1164"/>
      <c r="U2095" s="1165"/>
      <c r="V2095" s="1166"/>
      <c r="W2095" s="587">
        <f t="shared" si="336"/>
        <v>0</v>
      </c>
      <c r="Y2095" s="1163">
        <v>32</v>
      </c>
      <c r="Z2095" s="1164"/>
      <c r="AA2095" s="1165"/>
      <c r="AB2095" s="1166"/>
      <c r="AC2095" s="587">
        <f t="shared" si="337"/>
        <v>0</v>
      </c>
      <c r="AE2095" s="1163">
        <v>32</v>
      </c>
      <c r="AF2095" s="1164"/>
      <c r="AG2095" s="1165"/>
      <c r="AH2095" s="1166"/>
      <c r="AI2095" s="587">
        <f t="shared" si="338"/>
        <v>0</v>
      </c>
      <c r="AK2095" s="1163">
        <v>32</v>
      </c>
      <c r="AL2095" s="1164"/>
      <c r="AM2095" s="1165"/>
      <c r="AN2095" s="1166"/>
      <c r="AO2095" s="587">
        <f t="shared" si="339"/>
        <v>0</v>
      </c>
      <c r="AQ2095" s="1163">
        <v>32</v>
      </c>
      <c r="AR2095" s="1164"/>
      <c r="AS2095" s="1165"/>
      <c r="AT2095" s="1166"/>
      <c r="AU2095" s="587">
        <f t="shared" si="340"/>
        <v>0</v>
      </c>
      <c r="AW2095" s="1163">
        <v>32</v>
      </c>
      <c r="AX2095" s="1164"/>
      <c r="AY2095" s="1165"/>
      <c r="AZ2095" s="1166"/>
      <c r="BA2095" s="587">
        <f t="shared" si="341"/>
        <v>0</v>
      </c>
    </row>
    <row r="2096" spans="1:53" s="17" customFormat="1" ht="16.75" hidden="1" customHeight="1" outlineLevel="2">
      <c r="A2096" s="1163">
        <v>33</v>
      </c>
      <c r="B2096" s="1164"/>
      <c r="C2096" s="1165"/>
      <c r="D2096" s="1166"/>
      <c r="E2096" s="587">
        <f t="shared" si="333"/>
        <v>0</v>
      </c>
      <c r="G2096" s="1163">
        <v>33</v>
      </c>
      <c r="H2096" s="1164"/>
      <c r="I2096" s="1165"/>
      <c r="J2096" s="1166"/>
      <c r="K2096" s="587">
        <f t="shared" si="334"/>
        <v>0</v>
      </c>
      <c r="M2096" s="1163">
        <v>33</v>
      </c>
      <c r="N2096" s="1164"/>
      <c r="O2096" s="1165"/>
      <c r="P2096" s="1166"/>
      <c r="Q2096" s="587">
        <f t="shared" si="335"/>
        <v>0</v>
      </c>
      <c r="S2096" s="1163">
        <v>33</v>
      </c>
      <c r="T2096" s="1164"/>
      <c r="U2096" s="1165"/>
      <c r="V2096" s="1166"/>
      <c r="W2096" s="587">
        <f t="shared" si="336"/>
        <v>0</v>
      </c>
      <c r="Y2096" s="1163">
        <v>33</v>
      </c>
      <c r="Z2096" s="1164"/>
      <c r="AA2096" s="1165"/>
      <c r="AB2096" s="1166"/>
      <c r="AC2096" s="587">
        <f t="shared" si="337"/>
        <v>0</v>
      </c>
      <c r="AE2096" s="1163">
        <v>33</v>
      </c>
      <c r="AF2096" s="1164"/>
      <c r="AG2096" s="1165"/>
      <c r="AH2096" s="1166"/>
      <c r="AI2096" s="587">
        <f t="shared" si="338"/>
        <v>0</v>
      </c>
      <c r="AK2096" s="1163">
        <v>33</v>
      </c>
      <c r="AL2096" s="1164"/>
      <c r="AM2096" s="1165"/>
      <c r="AN2096" s="1166"/>
      <c r="AO2096" s="587">
        <f t="shared" si="339"/>
        <v>0</v>
      </c>
      <c r="AQ2096" s="1163">
        <v>33</v>
      </c>
      <c r="AR2096" s="1164"/>
      <c r="AS2096" s="1165"/>
      <c r="AT2096" s="1166"/>
      <c r="AU2096" s="587">
        <f t="shared" si="340"/>
        <v>0</v>
      </c>
      <c r="AW2096" s="1163">
        <v>33</v>
      </c>
      <c r="AX2096" s="1164"/>
      <c r="AY2096" s="1165"/>
      <c r="AZ2096" s="1166"/>
      <c r="BA2096" s="587">
        <f t="shared" si="341"/>
        <v>0</v>
      </c>
    </row>
    <row r="2097" spans="1:53" s="17" customFormat="1" ht="16.75" hidden="1" customHeight="1" outlineLevel="2">
      <c r="A2097" s="1163">
        <v>34</v>
      </c>
      <c r="B2097" s="1164"/>
      <c r="C2097" s="1165"/>
      <c r="D2097" s="1166"/>
      <c r="E2097" s="587">
        <f t="shared" si="333"/>
        <v>0</v>
      </c>
      <c r="G2097" s="1163">
        <v>34</v>
      </c>
      <c r="H2097" s="1164"/>
      <c r="I2097" s="1165"/>
      <c r="J2097" s="1166"/>
      <c r="K2097" s="587">
        <f t="shared" si="334"/>
        <v>0</v>
      </c>
      <c r="M2097" s="1163">
        <v>34</v>
      </c>
      <c r="N2097" s="1164"/>
      <c r="O2097" s="1165"/>
      <c r="P2097" s="1166"/>
      <c r="Q2097" s="587">
        <f t="shared" si="335"/>
        <v>0</v>
      </c>
      <c r="S2097" s="1163">
        <v>34</v>
      </c>
      <c r="T2097" s="1164"/>
      <c r="U2097" s="1165"/>
      <c r="V2097" s="1166"/>
      <c r="W2097" s="587">
        <f t="shared" si="336"/>
        <v>0</v>
      </c>
      <c r="Y2097" s="1163">
        <v>34</v>
      </c>
      <c r="Z2097" s="1164"/>
      <c r="AA2097" s="1165"/>
      <c r="AB2097" s="1166"/>
      <c r="AC2097" s="587">
        <f t="shared" si="337"/>
        <v>0</v>
      </c>
      <c r="AE2097" s="1163">
        <v>34</v>
      </c>
      <c r="AF2097" s="1164"/>
      <c r="AG2097" s="1165"/>
      <c r="AH2097" s="1166"/>
      <c r="AI2097" s="587">
        <f t="shared" si="338"/>
        <v>0</v>
      </c>
      <c r="AK2097" s="1163">
        <v>34</v>
      </c>
      <c r="AL2097" s="1164"/>
      <c r="AM2097" s="1165"/>
      <c r="AN2097" s="1166"/>
      <c r="AO2097" s="587">
        <f t="shared" si="339"/>
        <v>0</v>
      </c>
      <c r="AQ2097" s="1163">
        <v>34</v>
      </c>
      <c r="AR2097" s="1164"/>
      <c r="AS2097" s="1165"/>
      <c r="AT2097" s="1166"/>
      <c r="AU2097" s="587">
        <f t="shared" si="340"/>
        <v>0</v>
      </c>
      <c r="AW2097" s="1163">
        <v>34</v>
      </c>
      <c r="AX2097" s="1164"/>
      <c r="AY2097" s="1165"/>
      <c r="AZ2097" s="1166"/>
      <c r="BA2097" s="587">
        <f t="shared" si="341"/>
        <v>0</v>
      </c>
    </row>
    <row r="2098" spans="1:53" s="17" customFormat="1" ht="16.75" hidden="1" customHeight="1" outlineLevel="2">
      <c r="A2098" s="1163">
        <v>35</v>
      </c>
      <c r="B2098" s="1164"/>
      <c r="C2098" s="1165"/>
      <c r="D2098" s="1166"/>
      <c r="E2098" s="587">
        <f t="shared" si="333"/>
        <v>0</v>
      </c>
      <c r="G2098" s="1163">
        <v>35</v>
      </c>
      <c r="H2098" s="1164"/>
      <c r="I2098" s="1165"/>
      <c r="J2098" s="1166"/>
      <c r="K2098" s="587">
        <f t="shared" si="334"/>
        <v>0</v>
      </c>
      <c r="M2098" s="1163">
        <v>35</v>
      </c>
      <c r="N2098" s="1164"/>
      <c r="O2098" s="1165"/>
      <c r="P2098" s="1166"/>
      <c r="Q2098" s="587">
        <f t="shared" si="335"/>
        <v>0</v>
      </c>
      <c r="S2098" s="1163">
        <v>35</v>
      </c>
      <c r="T2098" s="1164"/>
      <c r="U2098" s="1165"/>
      <c r="V2098" s="1166"/>
      <c r="W2098" s="587">
        <f t="shared" si="336"/>
        <v>0</v>
      </c>
      <c r="Y2098" s="1163">
        <v>35</v>
      </c>
      <c r="Z2098" s="1164"/>
      <c r="AA2098" s="1165"/>
      <c r="AB2098" s="1166"/>
      <c r="AC2098" s="587">
        <f t="shared" si="337"/>
        <v>0</v>
      </c>
      <c r="AE2098" s="1163">
        <v>35</v>
      </c>
      <c r="AF2098" s="1164"/>
      <c r="AG2098" s="1165"/>
      <c r="AH2098" s="1166"/>
      <c r="AI2098" s="587">
        <f t="shared" si="338"/>
        <v>0</v>
      </c>
      <c r="AK2098" s="1163">
        <v>35</v>
      </c>
      <c r="AL2098" s="1164"/>
      <c r="AM2098" s="1165"/>
      <c r="AN2098" s="1166"/>
      <c r="AO2098" s="587">
        <f t="shared" si="339"/>
        <v>0</v>
      </c>
      <c r="AQ2098" s="1163">
        <v>35</v>
      </c>
      <c r="AR2098" s="1164"/>
      <c r="AS2098" s="1165"/>
      <c r="AT2098" s="1166"/>
      <c r="AU2098" s="587">
        <f t="shared" si="340"/>
        <v>0</v>
      </c>
      <c r="AW2098" s="1163">
        <v>35</v>
      </c>
      <c r="AX2098" s="1164"/>
      <c r="AY2098" s="1165"/>
      <c r="AZ2098" s="1166"/>
      <c r="BA2098" s="587">
        <f t="shared" si="341"/>
        <v>0</v>
      </c>
    </row>
    <row r="2099" spans="1:53" s="17" customFormat="1" ht="16.75" hidden="1" customHeight="1" outlineLevel="2">
      <c r="A2099" s="1163">
        <v>36</v>
      </c>
      <c r="B2099" s="1164"/>
      <c r="C2099" s="1165"/>
      <c r="D2099" s="1166"/>
      <c r="E2099" s="587">
        <f t="shared" si="333"/>
        <v>0</v>
      </c>
      <c r="G2099" s="1163">
        <v>36</v>
      </c>
      <c r="H2099" s="1164"/>
      <c r="I2099" s="1165"/>
      <c r="J2099" s="1166"/>
      <c r="K2099" s="587">
        <f t="shared" si="334"/>
        <v>0</v>
      </c>
      <c r="M2099" s="1163">
        <v>36</v>
      </c>
      <c r="N2099" s="1164"/>
      <c r="O2099" s="1165"/>
      <c r="P2099" s="1166"/>
      <c r="Q2099" s="587">
        <f t="shared" si="335"/>
        <v>0</v>
      </c>
      <c r="S2099" s="1163">
        <v>36</v>
      </c>
      <c r="T2099" s="1164"/>
      <c r="U2099" s="1165"/>
      <c r="V2099" s="1166"/>
      <c r="W2099" s="587">
        <f t="shared" si="336"/>
        <v>0</v>
      </c>
      <c r="Y2099" s="1163">
        <v>36</v>
      </c>
      <c r="Z2099" s="1164"/>
      <c r="AA2099" s="1165"/>
      <c r="AB2099" s="1166"/>
      <c r="AC2099" s="587">
        <f t="shared" si="337"/>
        <v>0</v>
      </c>
      <c r="AE2099" s="1163">
        <v>36</v>
      </c>
      <c r="AF2099" s="1164"/>
      <c r="AG2099" s="1165"/>
      <c r="AH2099" s="1166"/>
      <c r="AI2099" s="587">
        <f t="shared" si="338"/>
        <v>0</v>
      </c>
      <c r="AK2099" s="1163">
        <v>36</v>
      </c>
      <c r="AL2099" s="1164"/>
      <c r="AM2099" s="1165"/>
      <c r="AN2099" s="1166"/>
      <c r="AO2099" s="587">
        <f t="shared" si="339"/>
        <v>0</v>
      </c>
      <c r="AQ2099" s="1163">
        <v>36</v>
      </c>
      <c r="AR2099" s="1164"/>
      <c r="AS2099" s="1165"/>
      <c r="AT2099" s="1166"/>
      <c r="AU2099" s="587">
        <f t="shared" si="340"/>
        <v>0</v>
      </c>
      <c r="AW2099" s="1163">
        <v>36</v>
      </c>
      <c r="AX2099" s="1164"/>
      <c r="AY2099" s="1165"/>
      <c r="AZ2099" s="1166"/>
      <c r="BA2099" s="587">
        <f t="shared" si="341"/>
        <v>0</v>
      </c>
    </row>
    <row r="2100" spans="1:53" s="17" customFormat="1" ht="16.75" hidden="1" customHeight="1" outlineLevel="2">
      <c r="A2100" s="1163">
        <v>37</v>
      </c>
      <c r="B2100" s="1164"/>
      <c r="C2100" s="1165"/>
      <c r="D2100" s="1166"/>
      <c r="E2100" s="587">
        <f t="shared" si="333"/>
        <v>0</v>
      </c>
      <c r="G2100" s="1163">
        <v>37</v>
      </c>
      <c r="H2100" s="1164"/>
      <c r="I2100" s="1165"/>
      <c r="J2100" s="1166"/>
      <c r="K2100" s="587">
        <f t="shared" si="334"/>
        <v>0</v>
      </c>
      <c r="M2100" s="1163">
        <v>37</v>
      </c>
      <c r="N2100" s="1164"/>
      <c r="O2100" s="1165"/>
      <c r="P2100" s="1166"/>
      <c r="Q2100" s="587">
        <f t="shared" si="335"/>
        <v>0</v>
      </c>
      <c r="S2100" s="1163">
        <v>37</v>
      </c>
      <c r="T2100" s="1164"/>
      <c r="U2100" s="1165"/>
      <c r="V2100" s="1166"/>
      <c r="W2100" s="587">
        <f t="shared" si="336"/>
        <v>0</v>
      </c>
      <c r="Y2100" s="1163">
        <v>37</v>
      </c>
      <c r="Z2100" s="1164"/>
      <c r="AA2100" s="1165"/>
      <c r="AB2100" s="1166"/>
      <c r="AC2100" s="587">
        <f t="shared" si="337"/>
        <v>0</v>
      </c>
      <c r="AE2100" s="1163">
        <v>37</v>
      </c>
      <c r="AF2100" s="1164"/>
      <c r="AG2100" s="1165"/>
      <c r="AH2100" s="1166"/>
      <c r="AI2100" s="587">
        <f t="shared" si="338"/>
        <v>0</v>
      </c>
      <c r="AK2100" s="1163">
        <v>37</v>
      </c>
      <c r="AL2100" s="1164"/>
      <c r="AM2100" s="1165"/>
      <c r="AN2100" s="1166"/>
      <c r="AO2100" s="587">
        <f t="shared" si="339"/>
        <v>0</v>
      </c>
      <c r="AQ2100" s="1163">
        <v>37</v>
      </c>
      <c r="AR2100" s="1164"/>
      <c r="AS2100" s="1165"/>
      <c r="AT2100" s="1166"/>
      <c r="AU2100" s="587">
        <f t="shared" si="340"/>
        <v>0</v>
      </c>
      <c r="AW2100" s="1163">
        <v>37</v>
      </c>
      <c r="AX2100" s="1164"/>
      <c r="AY2100" s="1165"/>
      <c r="AZ2100" s="1166"/>
      <c r="BA2100" s="587">
        <f t="shared" si="341"/>
        <v>0</v>
      </c>
    </row>
    <row r="2101" spans="1:53" s="17" customFormat="1" ht="16.75" hidden="1" customHeight="1" outlineLevel="2">
      <c r="A2101" s="1163">
        <v>38</v>
      </c>
      <c r="B2101" s="1164"/>
      <c r="C2101" s="1165"/>
      <c r="D2101" s="1166"/>
      <c r="E2101" s="587">
        <f t="shared" si="333"/>
        <v>0</v>
      </c>
      <c r="G2101" s="1163">
        <v>38</v>
      </c>
      <c r="H2101" s="1164"/>
      <c r="I2101" s="1165"/>
      <c r="J2101" s="1166"/>
      <c r="K2101" s="587">
        <f t="shared" si="334"/>
        <v>0</v>
      </c>
      <c r="M2101" s="1163">
        <v>38</v>
      </c>
      <c r="N2101" s="1164"/>
      <c r="O2101" s="1165"/>
      <c r="P2101" s="1166"/>
      <c r="Q2101" s="587">
        <f t="shared" si="335"/>
        <v>0</v>
      </c>
      <c r="S2101" s="1163">
        <v>38</v>
      </c>
      <c r="T2101" s="1164"/>
      <c r="U2101" s="1165"/>
      <c r="V2101" s="1166"/>
      <c r="W2101" s="587">
        <f t="shared" si="336"/>
        <v>0</v>
      </c>
      <c r="Y2101" s="1163">
        <v>38</v>
      </c>
      <c r="Z2101" s="1164"/>
      <c r="AA2101" s="1165"/>
      <c r="AB2101" s="1166"/>
      <c r="AC2101" s="587">
        <f t="shared" si="337"/>
        <v>0</v>
      </c>
      <c r="AE2101" s="1163">
        <v>38</v>
      </c>
      <c r="AF2101" s="1164"/>
      <c r="AG2101" s="1165"/>
      <c r="AH2101" s="1166"/>
      <c r="AI2101" s="587">
        <f t="shared" si="338"/>
        <v>0</v>
      </c>
      <c r="AK2101" s="1163">
        <v>38</v>
      </c>
      <c r="AL2101" s="1164"/>
      <c r="AM2101" s="1165"/>
      <c r="AN2101" s="1166"/>
      <c r="AO2101" s="587">
        <f t="shared" si="339"/>
        <v>0</v>
      </c>
      <c r="AQ2101" s="1163">
        <v>38</v>
      </c>
      <c r="AR2101" s="1164"/>
      <c r="AS2101" s="1165"/>
      <c r="AT2101" s="1166"/>
      <c r="AU2101" s="587">
        <f t="shared" si="340"/>
        <v>0</v>
      </c>
      <c r="AW2101" s="1163">
        <v>38</v>
      </c>
      <c r="AX2101" s="1164"/>
      <c r="AY2101" s="1165"/>
      <c r="AZ2101" s="1166"/>
      <c r="BA2101" s="587">
        <f t="shared" si="341"/>
        <v>0</v>
      </c>
    </row>
    <row r="2102" spans="1:53" s="17" customFormat="1" ht="16.75" hidden="1" customHeight="1" outlineLevel="2">
      <c r="A2102" s="1163">
        <v>39</v>
      </c>
      <c r="B2102" s="1164"/>
      <c r="C2102" s="1165"/>
      <c r="D2102" s="1166"/>
      <c r="E2102" s="587">
        <f t="shared" si="333"/>
        <v>0</v>
      </c>
      <c r="G2102" s="1163">
        <v>39</v>
      </c>
      <c r="H2102" s="1164"/>
      <c r="I2102" s="1165"/>
      <c r="J2102" s="1166"/>
      <c r="K2102" s="587">
        <f t="shared" si="334"/>
        <v>0</v>
      </c>
      <c r="M2102" s="1163">
        <v>39</v>
      </c>
      <c r="N2102" s="1164"/>
      <c r="O2102" s="1165"/>
      <c r="P2102" s="1166"/>
      <c r="Q2102" s="587">
        <f t="shared" si="335"/>
        <v>0</v>
      </c>
      <c r="S2102" s="1163">
        <v>39</v>
      </c>
      <c r="T2102" s="1164"/>
      <c r="U2102" s="1165"/>
      <c r="V2102" s="1166"/>
      <c r="W2102" s="587">
        <f t="shared" si="336"/>
        <v>0</v>
      </c>
      <c r="Y2102" s="1163">
        <v>39</v>
      </c>
      <c r="Z2102" s="1164"/>
      <c r="AA2102" s="1165"/>
      <c r="AB2102" s="1166"/>
      <c r="AC2102" s="587">
        <f t="shared" si="337"/>
        <v>0</v>
      </c>
      <c r="AE2102" s="1163">
        <v>39</v>
      </c>
      <c r="AF2102" s="1164"/>
      <c r="AG2102" s="1165"/>
      <c r="AH2102" s="1166"/>
      <c r="AI2102" s="587">
        <f t="shared" si="338"/>
        <v>0</v>
      </c>
      <c r="AK2102" s="1163">
        <v>39</v>
      </c>
      <c r="AL2102" s="1164"/>
      <c r="AM2102" s="1165"/>
      <c r="AN2102" s="1166"/>
      <c r="AO2102" s="587">
        <f t="shared" si="339"/>
        <v>0</v>
      </c>
      <c r="AQ2102" s="1163">
        <v>39</v>
      </c>
      <c r="AR2102" s="1164"/>
      <c r="AS2102" s="1165"/>
      <c r="AT2102" s="1166"/>
      <c r="AU2102" s="587">
        <f t="shared" si="340"/>
        <v>0</v>
      </c>
      <c r="AW2102" s="1163">
        <v>39</v>
      </c>
      <c r="AX2102" s="1164"/>
      <c r="AY2102" s="1165"/>
      <c r="AZ2102" s="1166"/>
      <c r="BA2102" s="587">
        <f t="shared" si="341"/>
        <v>0</v>
      </c>
    </row>
    <row r="2103" spans="1:53" s="17" customFormat="1" ht="16.75" hidden="1" customHeight="1" outlineLevel="2">
      <c r="A2103" s="1163">
        <v>40</v>
      </c>
      <c r="B2103" s="1164"/>
      <c r="C2103" s="1165"/>
      <c r="D2103" s="1166"/>
      <c r="E2103" s="587">
        <f t="shared" si="333"/>
        <v>0</v>
      </c>
      <c r="G2103" s="1163">
        <v>40</v>
      </c>
      <c r="H2103" s="1164"/>
      <c r="I2103" s="1165"/>
      <c r="J2103" s="1166"/>
      <c r="K2103" s="587">
        <f t="shared" si="334"/>
        <v>0</v>
      </c>
      <c r="M2103" s="1163">
        <v>40</v>
      </c>
      <c r="N2103" s="1164"/>
      <c r="O2103" s="1165"/>
      <c r="P2103" s="1166"/>
      <c r="Q2103" s="587">
        <f t="shared" si="335"/>
        <v>0</v>
      </c>
      <c r="S2103" s="1163">
        <v>40</v>
      </c>
      <c r="T2103" s="1164"/>
      <c r="U2103" s="1165"/>
      <c r="V2103" s="1166"/>
      <c r="W2103" s="587">
        <f t="shared" si="336"/>
        <v>0</v>
      </c>
      <c r="Y2103" s="1163">
        <v>40</v>
      </c>
      <c r="Z2103" s="1164"/>
      <c r="AA2103" s="1165"/>
      <c r="AB2103" s="1166"/>
      <c r="AC2103" s="587">
        <f t="shared" si="337"/>
        <v>0</v>
      </c>
      <c r="AE2103" s="1163">
        <v>40</v>
      </c>
      <c r="AF2103" s="1164"/>
      <c r="AG2103" s="1165"/>
      <c r="AH2103" s="1166"/>
      <c r="AI2103" s="587">
        <f t="shared" si="338"/>
        <v>0</v>
      </c>
      <c r="AK2103" s="1163">
        <v>40</v>
      </c>
      <c r="AL2103" s="1164"/>
      <c r="AM2103" s="1165"/>
      <c r="AN2103" s="1166"/>
      <c r="AO2103" s="587">
        <f t="shared" si="339"/>
        <v>0</v>
      </c>
      <c r="AQ2103" s="1163">
        <v>40</v>
      </c>
      <c r="AR2103" s="1164"/>
      <c r="AS2103" s="1165"/>
      <c r="AT2103" s="1166"/>
      <c r="AU2103" s="587">
        <f t="shared" si="340"/>
        <v>0</v>
      </c>
      <c r="AW2103" s="1163">
        <v>40</v>
      </c>
      <c r="AX2103" s="1164"/>
      <c r="AY2103" s="1165"/>
      <c r="AZ2103" s="1166"/>
      <c r="BA2103" s="587">
        <f t="shared" si="341"/>
        <v>0</v>
      </c>
    </row>
    <row r="2104" spans="1:53" s="17" customFormat="1" ht="16.75" hidden="1" customHeight="1" outlineLevel="2">
      <c r="A2104" s="1163">
        <v>41</v>
      </c>
      <c r="B2104" s="1164"/>
      <c r="C2104" s="1165"/>
      <c r="D2104" s="1166"/>
      <c r="E2104" s="587">
        <f t="shared" si="333"/>
        <v>0</v>
      </c>
      <c r="G2104" s="1163">
        <v>41</v>
      </c>
      <c r="H2104" s="1164"/>
      <c r="I2104" s="1165"/>
      <c r="J2104" s="1166"/>
      <c r="K2104" s="587">
        <f t="shared" si="334"/>
        <v>0</v>
      </c>
      <c r="M2104" s="1163">
        <v>41</v>
      </c>
      <c r="N2104" s="1164"/>
      <c r="O2104" s="1165"/>
      <c r="P2104" s="1166"/>
      <c r="Q2104" s="587">
        <f t="shared" si="335"/>
        <v>0</v>
      </c>
      <c r="S2104" s="1163">
        <v>41</v>
      </c>
      <c r="T2104" s="1164"/>
      <c r="U2104" s="1165"/>
      <c r="V2104" s="1166"/>
      <c r="W2104" s="587">
        <f t="shared" si="336"/>
        <v>0</v>
      </c>
      <c r="Y2104" s="1163">
        <v>41</v>
      </c>
      <c r="Z2104" s="1164"/>
      <c r="AA2104" s="1165"/>
      <c r="AB2104" s="1166"/>
      <c r="AC2104" s="587">
        <f t="shared" si="337"/>
        <v>0</v>
      </c>
      <c r="AE2104" s="1163">
        <v>41</v>
      </c>
      <c r="AF2104" s="1164"/>
      <c r="AG2104" s="1165"/>
      <c r="AH2104" s="1166"/>
      <c r="AI2104" s="587">
        <f t="shared" si="338"/>
        <v>0</v>
      </c>
      <c r="AK2104" s="1163">
        <v>41</v>
      </c>
      <c r="AL2104" s="1164"/>
      <c r="AM2104" s="1165"/>
      <c r="AN2104" s="1166"/>
      <c r="AO2104" s="587">
        <f t="shared" si="339"/>
        <v>0</v>
      </c>
      <c r="AQ2104" s="1163">
        <v>41</v>
      </c>
      <c r="AR2104" s="1164"/>
      <c r="AS2104" s="1165"/>
      <c r="AT2104" s="1166"/>
      <c r="AU2104" s="587">
        <f t="shared" si="340"/>
        <v>0</v>
      </c>
      <c r="AW2104" s="1163">
        <v>41</v>
      </c>
      <c r="AX2104" s="1164"/>
      <c r="AY2104" s="1165"/>
      <c r="AZ2104" s="1166"/>
      <c r="BA2104" s="587">
        <f t="shared" si="341"/>
        <v>0</v>
      </c>
    </row>
    <row r="2105" spans="1:53" s="17" customFormat="1" ht="16.75" hidden="1" customHeight="1" outlineLevel="2">
      <c r="A2105" s="1163">
        <v>42</v>
      </c>
      <c r="B2105" s="1164"/>
      <c r="C2105" s="1165"/>
      <c r="D2105" s="1166"/>
      <c r="E2105" s="587">
        <f t="shared" si="333"/>
        <v>0</v>
      </c>
      <c r="G2105" s="1163">
        <v>42</v>
      </c>
      <c r="H2105" s="1164"/>
      <c r="I2105" s="1165"/>
      <c r="J2105" s="1166"/>
      <c r="K2105" s="587">
        <f t="shared" si="334"/>
        <v>0</v>
      </c>
      <c r="M2105" s="1163">
        <v>42</v>
      </c>
      <c r="N2105" s="1164"/>
      <c r="O2105" s="1165"/>
      <c r="P2105" s="1166"/>
      <c r="Q2105" s="587">
        <f t="shared" si="335"/>
        <v>0</v>
      </c>
      <c r="S2105" s="1163">
        <v>42</v>
      </c>
      <c r="T2105" s="1164"/>
      <c r="U2105" s="1165"/>
      <c r="V2105" s="1166"/>
      <c r="W2105" s="587">
        <f t="shared" si="336"/>
        <v>0</v>
      </c>
      <c r="Y2105" s="1163">
        <v>42</v>
      </c>
      <c r="Z2105" s="1164"/>
      <c r="AA2105" s="1165"/>
      <c r="AB2105" s="1166"/>
      <c r="AC2105" s="587">
        <f t="shared" si="337"/>
        <v>0</v>
      </c>
      <c r="AE2105" s="1163">
        <v>42</v>
      </c>
      <c r="AF2105" s="1164"/>
      <c r="AG2105" s="1165"/>
      <c r="AH2105" s="1166"/>
      <c r="AI2105" s="587">
        <f t="shared" si="338"/>
        <v>0</v>
      </c>
      <c r="AK2105" s="1163">
        <v>42</v>
      </c>
      <c r="AL2105" s="1164"/>
      <c r="AM2105" s="1165"/>
      <c r="AN2105" s="1166"/>
      <c r="AO2105" s="587">
        <f t="shared" si="339"/>
        <v>0</v>
      </c>
      <c r="AQ2105" s="1163">
        <v>42</v>
      </c>
      <c r="AR2105" s="1164"/>
      <c r="AS2105" s="1165"/>
      <c r="AT2105" s="1166"/>
      <c r="AU2105" s="587">
        <f t="shared" si="340"/>
        <v>0</v>
      </c>
      <c r="AW2105" s="1163">
        <v>42</v>
      </c>
      <c r="AX2105" s="1164"/>
      <c r="AY2105" s="1165"/>
      <c r="AZ2105" s="1166"/>
      <c r="BA2105" s="587">
        <f t="shared" si="341"/>
        <v>0</v>
      </c>
    </row>
    <row r="2106" spans="1:53" s="17" customFormat="1" ht="16.75" hidden="1" customHeight="1" outlineLevel="2">
      <c r="A2106" s="1163">
        <v>43</v>
      </c>
      <c r="B2106" s="1164"/>
      <c r="C2106" s="1165"/>
      <c r="D2106" s="1166"/>
      <c r="E2106" s="587">
        <f t="shared" si="333"/>
        <v>0</v>
      </c>
      <c r="G2106" s="1163">
        <v>43</v>
      </c>
      <c r="H2106" s="1164"/>
      <c r="I2106" s="1165"/>
      <c r="J2106" s="1166"/>
      <c r="K2106" s="587">
        <f t="shared" si="334"/>
        <v>0</v>
      </c>
      <c r="M2106" s="1163">
        <v>43</v>
      </c>
      <c r="N2106" s="1164"/>
      <c r="O2106" s="1165"/>
      <c r="P2106" s="1166"/>
      <c r="Q2106" s="587">
        <f t="shared" si="335"/>
        <v>0</v>
      </c>
      <c r="S2106" s="1163">
        <v>43</v>
      </c>
      <c r="T2106" s="1164"/>
      <c r="U2106" s="1165"/>
      <c r="V2106" s="1166"/>
      <c r="W2106" s="587">
        <f t="shared" si="336"/>
        <v>0</v>
      </c>
      <c r="Y2106" s="1163">
        <v>43</v>
      </c>
      <c r="Z2106" s="1164"/>
      <c r="AA2106" s="1165"/>
      <c r="AB2106" s="1166"/>
      <c r="AC2106" s="587">
        <f t="shared" si="337"/>
        <v>0</v>
      </c>
      <c r="AE2106" s="1163">
        <v>43</v>
      </c>
      <c r="AF2106" s="1164"/>
      <c r="AG2106" s="1165"/>
      <c r="AH2106" s="1166"/>
      <c r="AI2106" s="587">
        <f t="shared" si="338"/>
        <v>0</v>
      </c>
      <c r="AK2106" s="1163">
        <v>43</v>
      </c>
      <c r="AL2106" s="1164"/>
      <c r="AM2106" s="1165"/>
      <c r="AN2106" s="1166"/>
      <c r="AO2106" s="587">
        <f t="shared" si="339"/>
        <v>0</v>
      </c>
      <c r="AQ2106" s="1163">
        <v>43</v>
      </c>
      <c r="AR2106" s="1164"/>
      <c r="AS2106" s="1165"/>
      <c r="AT2106" s="1166"/>
      <c r="AU2106" s="587">
        <f t="shared" si="340"/>
        <v>0</v>
      </c>
      <c r="AW2106" s="1163">
        <v>43</v>
      </c>
      <c r="AX2106" s="1164"/>
      <c r="AY2106" s="1165"/>
      <c r="AZ2106" s="1166"/>
      <c r="BA2106" s="587">
        <f t="shared" si="341"/>
        <v>0</v>
      </c>
    </row>
    <row r="2107" spans="1:53" s="17" customFormat="1" ht="16.75" hidden="1" customHeight="1" outlineLevel="2">
      <c r="A2107" s="1163">
        <v>44</v>
      </c>
      <c r="B2107" s="1164"/>
      <c r="C2107" s="1165"/>
      <c r="D2107" s="1166"/>
      <c r="E2107" s="587">
        <f t="shared" si="333"/>
        <v>0</v>
      </c>
      <c r="G2107" s="1163">
        <v>44</v>
      </c>
      <c r="H2107" s="1164"/>
      <c r="I2107" s="1165"/>
      <c r="J2107" s="1166"/>
      <c r="K2107" s="587">
        <f t="shared" si="334"/>
        <v>0</v>
      </c>
      <c r="M2107" s="1163">
        <v>44</v>
      </c>
      <c r="N2107" s="1164"/>
      <c r="O2107" s="1165"/>
      <c r="P2107" s="1166"/>
      <c r="Q2107" s="587">
        <f t="shared" si="335"/>
        <v>0</v>
      </c>
      <c r="S2107" s="1163">
        <v>44</v>
      </c>
      <c r="T2107" s="1164"/>
      <c r="U2107" s="1165"/>
      <c r="V2107" s="1166"/>
      <c r="W2107" s="587">
        <f t="shared" si="336"/>
        <v>0</v>
      </c>
      <c r="Y2107" s="1163">
        <v>44</v>
      </c>
      <c r="Z2107" s="1164"/>
      <c r="AA2107" s="1165"/>
      <c r="AB2107" s="1166"/>
      <c r="AC2107" s="587">
        <f t="shared" si="337"/>
        <v>0</v>
      </c>
      <c r="AE2107" s="1163">
        <v>44</v>
      </c>
      <c r="AF2107" s="1164"/>
      <c r="AG2107" s="1165"/>
      <c r="AH2107" s="1166"/>
      <c r="AI2107" s="587">
        <f t="shared" si="338"/>
        <v>0</v>
      </c>
      <c r="AK2107" s="1163">
        <v>44</v>
      </c>
      <c r="AL2107" s="1164"/>
      <c r="AM2107" s="1165"/>
      <c r="AN2107" s="1166"/>
      <c r="AO2107" s="587">
        <f t="shared" si="339"/>
        <v>0</v>
      </c>
      <c r="AQ2107" s="1163">
        <v>44</v>
      </c>
      <c r="AR2107" s="1164"/>
      <c r="AS2107" s="1165"/>
      <c r="AT2107" s="1166"/>
      <c r="AU2107" s="587">
        <f t="shared" si="340"/>
        <v>0</v>
      </c>
      <c r="AW2107" s="1163">
        <v>44</v>
      </c>
      <c r="AX2107" s="1164"/>
      <c r="AY2107" s="1165"/>
      <c r="AZ2107" s="1166"/>
      <c r="BA2107" s="587">
        <f t="shared" si="341"/>
        <v>0</v>
      </c>
    </row>
    <row r="2108" spans="1:53" s="17" customFormat="1" ht="16.75" hidden="1" customHeight="1" outlineLevel="2">
      <c r="A2108" s="1163">
        <v>45</v>
      </c>
      <c r="B2108" s="1164"/>
      <c r="C2108" s="1165"/>
      <c r="D2108" s="1166"/>
      <c r="E2108" s="587">
        <f t="shared" si="333"/>
        <v>0</v>
      </c>
      <c r="G2108" s="1163">
        <v>45</v>
      </c>
      <c r="H2108" s="1164"/>
      <c r="I2108" s="1165"/>
      <c r="J2108" s="1166"/>
      <c r="K2108" s="587">
        <f t="shared" si="334"/>
        <v>0</v>
      </c>
      <c r="M2108" s="1163">
        <v>45</v>
      </c>
      <c r="N2108" s="1164"/>
      <c r="O2108" s="1165"/>
      <c r="P2108" s="1166"/>
      <c r="Q2108" s="587">
        <f t="shared" si="335"/>
        <v>0</v>
      </c>
      <c r="S2108" s="1163">
        <v>45</v>
      </c>
      <c r="T2108" s="1164"/>
      <c r="U2108" s="1165"/>
      <c r="V2108" s="1166"/>
      <c r="W2108" s="587">
        <f t="shared" si="336"/>
        <v>0</v>
      </c>
      <c r="Y2108" s="1163">
        <v>45</v>
      </c>
      <c r="Z2108" s="1164"/>
      <c r="AA2108" s="1165"/>
      <c r="AB2108" s="1166"/>
      <c r="AC2108" s="587">
        <f t="shared" si="337"/>
        <v>0</v>
      </c>
      <c r="AE2108" s="1163">
        <v>45</v>
      </c>
      <c r="AF2108" s="1164"/>
      <c r="AG2108" s="1165"/>
      <c r="AH2108" s="1166"/>
      <c r="AI2108" s="587">
        <f t="shared" si="338"/>
        <v>0</v>
      </c>
      <c r="AK2108" s="1163">
        <v>45</v>
      </c>
      <c r="AL2108" s="1164"/>
      <c r="AM2108" s="1165"/>
      <c r="AN2108" s="1166"/>
      <c r="AO2108" s="587">
        <f t="shared" si="339"/>
        <v>0</v>
      </c>
      <c r="AQ2108" s="1163">
        <v>45</v>
      </c>
      <c r="AR2108" s="1164"/>
      <c r="AS2108" s="1165"/>
      <c r="AT2108" s="1166"/>
      <c r="AU2108" s="587">
        <f t="shared" si="340"/>
        <v>0</v>
      </c>
      <c r="AW2108" s="1163">
        <v>45</v>
      </c>
      <c r="AX2108" s="1164"/>
      <c r="AY2108" s="1165"/>
      <c r="AZ2108" s="1166"/>
      <c r="BA2108" s="587">
        <f t="shared" si="341"/>
        <v>0</v>
      </c>
    </row>
    <row r="2109" spans="1:53" s="17" customFormat="1" ht="16.75" hidden="1" customHeight="1" outlineLevel="2">
      <c r="A2109" s="1163">
        <v>46</v>
      </c>
      <c r="B2109" s="1164"/>
      <c r="C2109" s="1165"/>
      <c r="D2109" s="1166"/>
      <c r="E2109" s="587">
        <f t="shared" si="333"/>
        <v>0</v>
      </c>
      <c r="G2109" s="1163">
        <v>46</v>
      </c>
      <c r="H2109" s="1164"/>
      <c r="I2109" s="1165"/>
      <c r="J2109" s="1166"/>
      <c r="K2109" s="587">
        <f t="shared" si="334"/>
        <v>0</v>
      </c>
      <c r="M2109" s="1163">
        <v>46</v>
      </c>
      <c r="N2109" s="1164"/>
      <c r="O2109" s="1165"/>
      <c r="P2109" s="1166"/>
      <c r="Q2109" s="587">
        <f t="shared" si="335"/>
        <v>0</v>
      </c>
      <c r="S2109" s="1163">
        <v>46</v>
      </c>
      <c r="T2109" s="1164"/>
      <c r="U2109" s="1165"/>
      <c r="V2109" s="1166"/>
      <c r="W2109" s="587">
        <f t="shared" si="336"/>
        <v>0</v>
      </c>
      <c r="Y2109" s="1163">
        <v>46</v>
      </c>
      <c r="Z2109" s="1164"/>
      <c r="AA2109" s="1165"/>
      <c r="AB2109" s="1166"/>
      <c r="AC2109" s="587">
        <f t="shared" si="337"/>
        <v>0</v>
      </c>
      <c r="AE2109" s="1163">
        <v>46</v>
      </c>
      <c r="AF2109" s="1164"/>
      <c r="AG2109" s="1165"/>
      <c r="AH2109" s="1166"/>
      <c r="AI2109" s="587">
        <f t="shared" si="338"/>
        <v>0</v>
      </c>
      <c r="AK2109" s="1163">
        <v>46</v>
      </c>
      <c r="AL2109" s="1164"/>
      <c r="AM2109" s="1165"/>
      <c r="AN2109" s="1166"/>
      <c r="AO2109" s="587">
        <f t="shared" si="339"/>
        <v>0</v>
      </c>
      <c r="AQ2109" s="1163">
        <v>46</v>
      </c>
      <c r="AR2109" s="1164"/>
      <c r="AS2109" s="1165"/>
      <c r="AT2109" s="1166"/>
      <c r="AU2109" s="587">
        <f t="shared" si="340"/>
        <v>0</v>
      </c>
      <c r="AW2109" s="1163">
        <v>46</v>
      </c>
      <c r="AX2109" s="1164"/>
      <c r="AY2109" s="1165"/>
      <c r="AZ2109" s="1166"/>
      <c r="BA2109" s="587">
        <f t="shared" si="341"/>
        <v>0</v>
      </c>
    </row>
    <row r="2110" spans="1:53" s="17" customFormat="1" ht="16.75" hidden="1" customHeight="1" outlineLevel="2">
      <c r="A2110" s="1163">
        <v>47</v>
      </c>
      <c r="B2110" s="1164"/>
      <c r="C2110" s="1165"/>
      <c r="D2110" s="1166"/>
      <c r="E2110" s="587">
        <f t="shared" si="333"/>
        <v>0</v>
      </c>
      <c r="G2110" s="1163">
        <v>47</v>
      </c>
      <c r="H2110" s="1164"/>
      <c r="I2110" s="1165"/>
      <c r="J2110" s="1166"/>
      <c r="K2110" s="587">
        <f t="shared" si="334"/>
        <v>0</v>
      </c>
      <c r="M2110" s="1163">
        <v>47</v>
      </c>
      <c r="N2110" s="1164"/>
      <c r="O2110" s="1165"/>
      <c r="P2110" s="1166"/>
      <c r="Q2110" s="587">
        <f t="shared" si="335"/>
        <v>0</v>
      </c>
      <c r="S2110" s="1163">
        <v>47</v>
      </c>
      <c r="T2110" s="1164"/>
      <c r="U2110" s="1165"/>
      <c r="V2110" s="1166"/>
      <c r="W2110" s="587">
        <f t="shared" si="336"/>
        <v>0</v>
      </c>
      <c r="Y2110" s="1163">
        <v>47</v>
      </c>
      <c r="Z2110" s="1164"/>
      <c r="AA2110" s="1165"/>
      <c r="AB2110" s="1166"/>
      <c r="AC2110" s="587">
        <f t="shared" si="337"/>
        <v>0</v>
      </c>
      <c r="AE2110" s="1163">
        <v>47</v>
      </c>
      <c r="AF2110" s="1164"/>
      <c r="AG2110" s="1165"/>
      <c r="AH2110" s="1166"/>
      <c r="AI2110" s="587">
        <f t="shared" si="338"/>
        <v>0</v>
      </c>
      <c r="AK2110" s="1163">
        <v>47</v>
      </c>
      <c r="AL2110" s="1164"/>
      <c r="AM2110" s="1165"/>
      <c r="AN2110" s="1166"/>
      <c r="AO2110" s="587">
        <f t="shared" si="339"/>
        <v>0</v>
      </c>
      <c r="AQ2110" s="1163">
        <v>47</v>
      </c>
      <c r="AR2110" s="1164"/>
      <c r="AS2110" s="1165"/>
      <c r="AT2110" s="1166"/>
      <c r="AU2110" s="587">
        <f t="shared" si="340"/>
        <v>0</v>
      </c>
      <c r="AW2110" s="1163">
        <v>47</v>
      </c>
      <c r="AX2110" s="1164"/>
      <c r="AY2110" s="1165"/>
      <c r="AZ2110" s="1166"/>
      <c r="BA2110" s="587">
        <f t="shared" si="341"/>
        <v>0</v>
      </c>
    </row>
    <row r="2111" spans="1:53" s="17" customFormat="1" ht="16.75" hidden="1" customHeight="1" outlineLevel="2">
      <c r="A2111" s="1163">
        <v>48</v>
      </c>
      <c r="B2111" s="1164"/>
      <c r="C2111" s="1165"/>
      <c r="D2111" s="1166"/>
      <c r="E2111" s="587">
        <f t="shared" si="333"/>
        <v>0</v>
      </c>
      <c r="G2111" s="1163">
        <v>48</v>
      </c>
      <c r="H2111" s="1164"/>
      <c r="I2111" s="1165"/>
      <c r="J2111" s="1166"/>
      <c r="K2111" s="587">
        <f t="shared" si="334"/>
        <v>0</v>
      </c>
      <c r="M2111" s="1163">
        <v>48</v>
      </c>
      <c r="N2111" s="1164"/>
      <c r="O2111" s="1165"/>
      <c r="P2111" s="1166"/>
      <c r="Q2111" s="587">
        <f t="shared" si="335"/>
        <v>0</v>
      </c>
      <c r="S2111" s="1163">
        <v>48</v>
      </c>
      <c r="T2111" s="1164"/>
      <c r="U2111" s="1165"/>
      <c r="V2111" s="1166"/>
      <c r="W2111" s="587">
        <f t="shared" si="336"/>
        <v>0</v>
      </c>
      <c r="Y2111" s="1163">
        <v>48</v>
      </c>
      <c r="Z2111" s="1164"/>
      <c r="AA2111" s="1165"/>
      <c r="AB2111" s="1166"/>
      <c r="AC2111" s="587">
        <f t="shared" si="337"/>
        <v>0</v>
      </c>
      <c r="AE2111" s="1163">
        <v>48</v>
      </c>
      <c r="AF2111" s="1164"/>
      <c r="AG2111" s="1165"/>
      <c r="AH2111" s="1166"/>
      <c r="AI2111" s="587">
        <f t="shared" si="338"/>
        <v>0</v>
      </c>
      <c r="AK2111" s="1163">
        <v>48</v>
      </c>
      <c r="AL2111" s="1164"/>
      <c r="AM2111" s="1165"/>
      <c r="AN2111" s="1166"/>
      <c r="AO2111" s="587">
        <f t="shared" si="339"/>
        <v>0</v>
      </c>
      <c r="AQ2111" s="1163">
        <v>48</v>
      </c>
      <c r="AR2111" s="1164"/>
      <c r="AS2111" s="1165"/>
      <c r="AT2111" s="1166"/>
      <c r="AU2111" s="587">
        <f t="shared" si="340"/>
        <v>0</v>
      </c>
      <c r="AW2111" s="1163">
        <v>48</v>
      </c>
      <c r="AX2111" s="1164"/>
      <c r="AY2111" s="1165"/>
      <c r="AZ2111" s="1166"/>
      <c r="BA2111" s="587">
        <f t="shared" si="341"/>
        <v>0</v>
      </c>
    </row>
    <row r="2112" spans="1:53" s="17" customFormat="1" ht="16.75" hidden="1" customHeight="1" outlineLevel="2">
      <c r="A2112" s="1163">
        <v>49</v>
      </c>
      <c r="B2112" s="1164"/>
      <c r="C2112" s="1165"/>
      <c r="D2112" s="1166"/>
      <c r="E2112" s="587">
        <f t="shared" si="333"/>
        <v>0</v>
      </c>
      <c r="G2112" s="1163">
        <v>49</v>
      </c>
      <c r="H2112" s="1164"/>
      <c r="I2112" s="1165"/>
      <c r="J2112" s="1166"/>
      <c r="K2112" s="587">
        <f t="shared" si="334"/>
        <v>0</v>
      </c>
      <c r="M2112" s="1163">
        <v>49</v>
      </c>
      <c r="N2112" s="1164"/>
      <c r="O2112" s="1165"/>
      <c r="P2112" s="1166"/>
      <c r="Q2112" s="587">
        <f t="shared" si="335"/>
        <v>0</v>
      </c>
      <c r="S2112" s="1163">
        <v>49</v>
      </c>
      <c r="T2112" s="1164"/>
      <c r="U2112" s="1165"/>
      <c r="V2112" s="1166"/>
      <c r="W2112" s="587">
        <f t="shared" si="336"/>
        <v>0</v>
      </c>
      <c r="Y2112" s="1163">
        <v>49</v>
      </c>
      <c r="Z2112" s="1164"/>
      <c r="AA2112" s="1165"/>
      <c r="AB2112" s="1166"/>
      <c r="AC2112" s="587">
        <f t="shared" si="337"/>
        <v>0</v>
      </c>
      <c r="AE2112" s="1163">
        <v>49</v>
      </c>
      <c r="AF2112" s="1164"/>
      <c r="AG2112" s="1165"/>
      <c r="AH2112" s="1166"/>
      <c r="AI2112" s="587">
        <f t="shared" si="338"/>
        <v>0</v>
      </c>
      <c r="AK2112" s="1163">
        <v>49</v>
      </c>
      <c r="AL2112" s="1164"/>
      <c r="AM2112" s="1165"/>
      <c r="AN2112" s="1166"/>
      <c r="AO2112" s="587">
        <f t="shared" si="339"/>
        <v>0</v>
      </c>
      <c r="AQ2112" s="1163">
        <v>49</v>
      </c>
      <c r="AR2112" s="1164"/>
      <c r="AS2112" s="1165"/>
      <c r="AT2112" s="1166"/>
      <c r="AU2112" s="587">
        <f t="shared" si="340"/>
        <v>0</v>
      </c>
      <c r="AW2112" s="1163">
        <v>49</v>
      </c>
      <c r="AX2112" s="1164"/>
      <c r="AY2112" s="1165"/>
      <c r="AZ2112" s="1166"/>
      <c r="BA2112" s="587">
        <f t="shared" si="341"/>
        <v>0</v>
      </c>
    </row>
    <row r="2113" spans="1:53" s="17" customFormat="1" ht="16.75" hidden="1" customHeight="1" outlineLevel="2">
      <c r="A2113" s="1163">
        <v>50</v>
      </c>
      <c r="B2113" s="1164"/>
      <c r="C2113" s="1165"/>
      <c r="D2113" s="1166"/>
      <c r="E2113" s="587">
        <f t="shared" si="333"/>
        <v>0</v>
      </c>
      <c r="G2113" s="1163">
        <v>50</v>
      </c>
      <c r="H2113" s="1164"/>
      <c r="I2113" s="1165"/>
      <c r="J2113" s="1166"/>
      <c r="K2113" s="587">
        <f t="shared" si="334"/>
        <v>0</v>
      </c>
      <c r="M2113" s="1163">
        <v>50</v>
      </c>
      <c r="N2113" s="1164"/>
      <c r="O2113" s="1165"/>
      <c r="P2113" s="1166"/>
      <c r="Q2113" s="587">
        <f t="shared" si="335"/>
        <v>0</v>
      </c>
      <c r="S2113" s="1163">
        <v>50</v>
      </c>
      <c r="T2113" s="1164"/>
      <c r="U2113" s="1165"/>
      <c r="V2113" s="1166"/>
      <c r="W2113" s="587">
        <f t="shared" si="336"/>
        <v>0</v>
      </c>
      <c r="Y2113" s="1163">
        <v>50</v>
      </c>
      <c r="Z2113" s="1164"/>
      <c r="AA2113" s="1165"/>
      <c r="AB2113" s="1166"/>
      <c r="AC2113" s="587">
        <f t="shared" si="337"/>
        <v>0</v>
      </c>
      <c r="AE2113" s="1163">
        <v>50</v>
      </c>
      <c r="AF2113" s="1164"/>
      <c r="AG2113" s="1165"/>
      <c r="AH2113" s="1166"/>
      <c r="AI2113" s="587">
        <f t="shared" si="338"/>
        <v>0</v>
      </c>
      <c r="AK2113" s="1163">
        <v>50</v>
      </c>
      <c r="AL2113" s="1164"/>
      <c r="AM2113" s="1165"/>
      <c r="AN2113" s="1166"/>
      <c r="AO2113" s="587">
        <f t="shared" si="339"/>
        <v>0</v>
      </c>
      <c r="AQ2113" s="1163">
        <v>50</v>
      </c>
      <c r="AR2113" s="1164"/>
      <c r="AS2113" s="1165"/>
      <c r="AT2113" s="1166"/>
      <c r="AU2113" s="587">
        <f t="shared" si="340"/>
        <v>0</v>
      </c>
      <c r="AW2113" s="1163">
        <v>50</v>
      </c>
      <c r="AX2113" s="1164"/>
      <c r="AY2113" s="1165"/>
      <c r="AZ2113" s="1166"/>
      <c r="BA2113" s="587">
        <f t="shared" si="341"/>
        <v>0</v>
      </c>
    </row>
    <row r="2114" spans="1:53" s="17" customFormat="1" ht="16.75" hidden="1" customHeight="1" outlineLevel="2">
      <c r="A2114" s="1163">
        <v>51</v>
      </c>
      <c r="B2114" s="1164"/>
      <c r="C2114" s="1165"/>
      <c r="D2114" s="1166"/>
      <c r="E2114" s="587">
        <f t="shared" si="333"/>
        <v>0</v>
      </c>
      <c r="G2114" s="1163">
        <v>51</v>
      </c>
      <c r="H2114" s="1164"/>
      <c r="I2114" s="1165"/>
      <c r="J2114" s="1166"/>
      <c r="K2114" s="587">
        <f t="shared" si="334"/>
        <v>0</v>
      </c>
      <c r="M2114" s="1163">
        <v>51</v>
      </c>
      <c r="N2114" s="1164"/>
      <c r="O2114" s="1165"/>
      <c r="P2114" s="1166"/>
      <c r="Q2114" s="587">
        <f t="shared" si="335"/>
        <v>0</v>
      </c>
      <c r="S2114" s="1163">
        <v>51</v>
      </c>
      <c r="T2114" s="1164"/>
      <c r="U2114" s="1165"/>
      <c r="V2114" s="1166"/>
      <c r="W2114" s="587">
        <f t="shared" si="336"/>
        <v>0</v>
      </c>
      <c r="Y2114" s="1163">
        <v>51</v>
      </c>
      <c r="Z2114" s="1164"/>
      <c r="AA2114" s="1165"/>
      <c r="AB2114" s="1166"/>
      <c r="AC2114" s="587">
        <f t="shared" si="337"/>
        <v>0</v>
      </c>
      <c r="AE2114" s="1163">
        <v>51</v>
      </c>
      <c r="AF2114" s="1164"/>
      <c r="AG2114" s="1165"/>
      <c r="AH2114" s="1166"/>
      <c r="AI2114" s="587">
        <f t="shared" si="338"/>
        <v>0</v>
      </c>
      <c r="AK2114" s="1163">
        <v>51</v>
      </c>
      <c r="AL2114" s="1164"/>
      <c r="AM2114" s="1165"/>
      <c r="AN2114" s="1166"/>
      <c r="AO2114" s="587">
        <f t="shared" si="339"/>
        <v>0</v>
      </c>
      <c r="AQ2114" s="1163">
        <v>51</v>
      </c>
      <c r="AR2114" s="1164"/>
      <c r="AS2114" s="1165"/>
      <c r="AT2114" s="1166"/>
      <c r="AU2114" s="587">
        <f t="shared" si="340"/>
        <v>0</v>
      </c>
      <c r="AW2114" s="1163">
        <v>51</v>
      </c>
      <c r="AX2114" s="1164"/>
      <c r="AY2114" s="1165"/>
      <c r="AZ2114" s="1166"/>
      <c r="BA2114" s="587">
        <f t="shared" si="341"/>
        <v>0</v>
      </c>
    </row>
    <row r="2115" spans="1:53" s="17" customFormat="1" ht="16.75" hidden="1" customHeight="1" outlineLevel="2">
      <c r="A2115" s="1163">
        <v>52</v>
      </c>
      <c r="B2115" s="1164"/>
      <c r="C2115" s="1165"/>
      <c r="D2115" s="1166"/>
      <c r="E2115" s="587">
        <f t="shared" si="333"/>
        <v>0</v>
      </c>
      <c r="G2115" s="1163">
        <v>52</v>
      </c>
      <c r="H2115" s="1164"/>
      <c r="I2115" s="1165"/>
      <c r="J2115" s="1166"/>
      <c r="K2115" s="587">
        <f t="shared" si="334"/>
        <v>0</v>
      </c>
      <c r="M2115" s="1163">
        <v>52</v>
      </c>
      <c r="N2115" s="1164"/>
      <c r="O2115" s="1165"/>
      <c r="P2115" s="1166"/>
      <c r="Q2115" s="587">
        <f t="shared" si="335"/>
        <v>0</v>
      </c>
      <c r="S2115" s="1163">
        <v>52</v>
      </c>
      <c r="T2115" s="1164"/>
      <c r="U2115" s="1165"/>
      <c r="V2115" s="1166"/>
      <c r="W2115" s="587">
        <f t="shared" si="336"/>
        <v>0</v>
      </c>
      <c r="Y2115" s="1163">
        <v>52</v>
      </c>
      <c r="Z2115" s="1164"/>
      <c r="AA2115" s="1165"/>
      <c r="AB2115" s="1166"/>
      <c r="AC2115" s="587">
        <f t="shared" si="337"/>
        <v>0</v>
      </c>
      <c r="AE2115" s="1163">
        <v>52</v>
      </c>
      <c r="AF2115" s="1164"/>
      <c r="AG2115" s="1165"/>
      <c r="AH2115" s="1166"/>
      <c r="AI2115" s="587">
        <f t="shared" si="338"/>
        <v>0</v>
      </c>
      <c r="AK2115" s="1163">
        <v>52</v>
      </c>
      <c r="AL2115" s="1164"/>
      <c r="AM2115" s="1165"/>
      <c r="AN2115" s="1166"/>
      <c r="AO2115" s="587">
        <f t="shared" si="339"/>
        <v>0</v>
      </c>
      <c r="AQ2115" s="1163">
        <v>52</v>
      </c>
      <c r="AR2115" s="1164"/>
      <c r="AS2115" s="1165"/>
      <c r="AT2115" s="1166"/>
      <c r="AU2115" s="587">
        <f t="shared" si="340"/>
        <v>0</v>
      </c>
      <c r="AW2115" s="1163">
        <v>52</v>
      </c>
      <c r="AX2115" s="1164"/>
      <c r="AY2115" s="1165"/>
      <c r="AZ2115" s="1166"/>
      <c r="BA2115" s="587">
        <f t="shared" si="341"/>
        <v>0</v>
      </c>
    </row>
    <row r="2116" spans="1:53" s="17" customFormat="1" ht="16.75" hidden="1" customHeight="1" outlineLevel="2">
      <c r="A2116" s="1163">
        <v>53</v>
      </c>
      <c r="B2116" s="1164"/>
      <c r="C2116" s="1165"/>
      <c r="D2116" s="1166"/>
      <c r="E2116" s="587">
        <f t="shared" si="333"/>
        <v>0</v>
      </c>
      <c r="G2116" s="1163">
        <v>53</v>
      </c>
      <c r="H2116" s="1164"/>
      <c r="I2116" s="1165"/>
      <c r="J2116" s="1166"/>
      <c r="K2116" s="587">
        <f t="shared" si="334"/>
        <v>0</v>
      </c>
      <c r="M2116" s="1163">
        <v>53</v>
      </c>
      <c r="N2116" s="1164"/>
      <c r="O2116" s="1165"/>
      <c r="P2116" s="1166"/>
      <c r="Q2116" s="587">
        <f t="shared" si="335"/>
        <v>0</v>
      </c>
      <c r="S2116" s="1163">
        <v>53</v>
      </c>
      <c r="T2116" s="1164"/>
      <c r="U2116" s="1165"/>
      <c r="V2116" s="1166"/>
      <c r="W2116" s="587">
        <f t="shared" si="336"/>
        <v>0</v>
      </c>
      <c r="Y2116" s="1163">
        <v>53</v>
      </c>
      <c r="Z2116" s="1164"/>
      <c r="AA2116" s="1165"/>
      <c r="AB2116" s="1166"/>
      <c r="AC2116" s="587">
        <f t="shared" si="337"/>
        <v>0</v>
      </c>
      <c r="AE2116" s="1163">
        <v>53</v>
      </c>
      <c r="AF2116" s="1164"/>
      <c r="AG2116" s="1165"/>
      <c r="AH2116" s="1166"/>
      <c r="AI2116" s="587">
        <f t="shared" si="338"/>
        <v>0</v>
      </c>
      <c r="AK2116" s="1163">
        <v>53</v>
      </c>
      <c r="AL2116" s="1164"/>
      <c r="AM2116" s="1165"/>
      <c r="AN2116" s="1166"/>
      <c r="AO2116" s="587">
        <f t="shared" si="339"/>
        <v>0</v>
      </c>
      <c r="AQ2116" s="1163">
        <v>53</v>
      </c>
      <c r="AR2116" s="1164"/>
      <c r="AS2116" s="1165"/>
      <c r="AT2116" s="1166"/>
      <c r="AU2116" s="587">
        <f t="shared" si="340"/>
        <v>0</v>
      </c>
      <c r="AW2116" s="1163">
        <v>53</v>
      </c>
      <c r="AX2116" s="1164"/>
      <c r="AY2116" s="1165"/>
      <c r="AZ2116" s="1166"/>
      <c r="BA2116" s="587">
        <f t="shared" si="341"/>
        <v>0</v>
      </c>
    </row>
    <row r="2117" spans="1:53" s="17" customFormat="1" ht="16.75" hidden="1" customHeight="1" outlineLevel="2">
      <c r="A2117" s="1163">
        <v>54</v>
      </c>
      <c r="B2117" s="1164"/>
      <c r="C2117" s="1165"/>
      <c r="D2117" s="1166"/>
      <c r="E2117" s="587">
        <f t="shared" si="333"/>
        <v>0</v>
      </c>
      <c r="G2117" s="1163">
        <v>54</v>
      </c>
      <c r="H2117" s="1164"/>
      <c r="I2117" s="1165"/>
      <c r="J2117" s="1166"/>
      <c r="K2117" s="587">
        <f t="shared" si="334"/>
        <v>0</v>
      </c>
      <c r="M2117" s="1163">
        <v>54</v>
      </c>
      <c r="N2117" s="1164"/>
      <c r="O2117" s="1165"/>
      <c r="P2117" s="1166"/>
      <c r="Q2117" s="587">
        <f t="shared" si="335"/>
        <v>0</v>
      </c>
      <c r="S2117" s="1163">
        <v>54</v>
      </c>
      <c r="T2117" s="1164"/>
      <c r="U2117" s="1165"/>
      <c r="V2117" s="1166"/>
      <c r="W2117" s="587">
        <f t="shared" si="336"/>
        <v>0</v>
      </c>
      <c r="Y2117" s="1163">
        <v>54</v>
      </c>
      <c r="Z2117" s="1164"/>
      <c r="AA2117" s="1165"/>
      <c r="AB2117" s="1166"/>
      <c r="AC2117" s="587">
        <f t="shared" si="337"/>
        <v>0</v>
      </c>
      <c r="AE2117" s="1163">
        <v>54</v>
      </c>
      <c r="AF2117" s="1164"/>
      <c r="AG2117" s="1165"/>
      <c r="AH2117" s="1166"/>
      <c r="AI2117" s="587">
        <f t="shared" si="338"/>
        <v>0</v>
      </c>
      <c r="AK2117" s="1163">
        <v>54</v>
      </c>
      <c r="AL2117" s="1164"/>
      <c r="AM2117" s="1165"/>
      <c r="AN2117" s="1166"/>
      <c r="AO2117" s="587">
        <f t="shared" si="339"/>
        <v>0</v>
      </c>
      <c r="AQ2117" s="1163">
        <v>54</v>
      </c>
      <c r="AR2117" s="1164"/>
      <c r="AS2117" s="1165"/>
      <c r="AT2117" s="1166"/>
      <c r="AU2117" s="587">
        <f t="shared" si="340"/>
        <v>0</v>
      </c>
      <c r="AW2117" s="1163">
        <v>54</v>
      </c>
      <c r="AX2117" s="1164"/>
      <c r="AY2117" s="1165"/>
      <c r="AZ2117" s="1166"/>
      <c r="BA2117" s="587">
        <f t="shared" si="341"/>
        <v>0</v>
      </c>
    </row>
    <row r="2118" spans="1:53" s="17" customFormat="1" ht="16.75" hidden="1" customHeight="1" outlineLevel="2">
      <c r="A2118" s="1163">
        <v>55</v>
      </c>
      <c r="B2118" s="1164"/>
      <c r="C2118" s="1165"/>
      <c r="D2118" s="1166"/>
      <c r="E2118" s="587">
        <f t="shared" si="333"/>
        <v>0</v>
      </c>
      <c r="G2118" s="1163">
        <v>55</v>
      </c>
      <c r="H2118" s="1164"/>
      <c r="I2118" s="1165"/>
      <c r="J2118" s="1166"/>
      <c r="K2118" s="587">
        <f t="shared" si="334"/>
        <v>0</v>
      </c>
      <c r="M2118" s="1163">
        <v>55</v>
      </c>
      <c r="N2118" s="1164"/>
      <c r="O2118" s="1165"/>
      <c r="P2118" s="1166"/>
      <c r="Q2118" s="587">
        <f t="shared" si="335"/>
        <v>0</v>
      </c>
      <c r="S2118" s="1163">
        <v>55</v>
      </c>
      <c r="T2118" s="1164"/>
      <c r="U2118" s="1165"/>
      <c r="V2118" s="1166"/>
      <c r="W2118" s="587">
        <f t="shared" si="336"/>
        <v>0</v>
      </c>
      <c r="Y2118" s="1163">
        <v>55</v>
      </c>
      <c r="Z2118" s="1164"/>
      <c r="AA2118" s="1165"/>
      <c r="AB2118" s="1166"/>
      <c r="AC2118" s="587">
        <f t="shared" si="337"/>
        <v>0</v>
      </c>
      <c r="AE2118" s="1163">
        <v>55</v>
      </c>
      <c r="AF2118" s="1164"/>
      <c r="AG2118" s="1165"/>
      <c r="AH2118" s="1166"/>
      <c r="AI2118" s="587">
        <f t="shared" si="338"/>
        <v>0</v>
      </c>
      <c r="AK2118" s="1163">
        <v>55</v>
      </c>
      <c r="AL2118" s="1164"/>
      <c r="AM2118" s="1165"/>
      <c r="AN2118" s="1166"/>
      <c r="AO2118" s="587">
        <f t="shared" si="339"/>
        <v>0</v>
      </c>
      <c r="AQ2118" s="1163">
        <v>55</v>
      </c>
      <c r="AR2118" s="1164"/>
      <c r="AS2118" s="1165"/>
      <c r="AT2118" s="1166"/>
      <c r="AU2118" s="587">
        <f t="shared" si="340"/>
        <v>0</v>
      </c>
      <c r="AW2118" s="1163">
        <v>55</v>
      </c>
      <c r="AX2118" s="1164"/>
      <c r="AY2118" s="1165"/>
      <c r="AZ2118" s="1166"/>
      <c r="BA2118" s="587">
        <f t="shared" si="341"/>
        <v>0</v>
      </c>
    </row>
    <row r="2119" spans="1:53" s="17" customFormat="1" ht="16.75" hidden="1" customHeight="1" outlineLevel="2">
      <c r="A2119" s="1163">
        <v>56</v>
      </c>
      <c r="B2119" s="1164"/>
      <c r="C2119" s="1165"/>
      <c r="D2119" s="1166"/>
      <c r="E2119" s="587">
        <f t="shared" si="333"/>
        <v>0</v>
      </c>
      <c r="G2119" s="1163">
        <v>56</v>
      </c>
      <c r="H2119" s="1164"/>
      <c r="I2119" s="1165"/>
      <c r="J2119" s="1166"/>
      <c r="K2119" s="587">
        <f t="shared" si="334"/>
        <v>0</v>
      </c>
      <c r="M2119" s="1163">
        <v>56</v>
      </c>
      <c r="N2119" s="1164"/>
      <c r="O2119" s="1165"/>
      <c r="P2119" s="1166"/>
      <c r="Q2119" s="587">
        <f t="shared" si="335"/>
        <v>0</v>
      </c>
      <c r="S2119" s="1163">
        <v>56</v>
      </c>
      <c r="T2119" s="1164"/>
      <c r="U2119" s="1165"/>
      <c r="V2119" s="1166"/>
      <c r="W2119" s="587">
        <f t="shared" si="336"/>
        <v>0</v>
      </c>
      <c r="Y2119" s="1163">
        <v>56</v>
      </c>
      <c r="Z2119" s="1164"/>
      <c r="AA2119" s="1165"/>
      <c r="AB2119" s="1166"/>
      <c r="AC2119" s="587">
        <f t="shared" si="337"/>
        <v>0</v>
      </c>
      <c r="AE2119" s="1163">
        <v>56</v>
      </c>
      <c r="AF2119" s="1164"/>
      <c r="AG2119" s="1165"/>
      <c r="AH2119" s="1166"/>
      <c r="AI2119" s="587">
        <f t="shared" si="338"/>
        <v>0</v>
      </c>
      <c r="AK2119" s="1163">
        <v>56</v>
      </c>
      <c r="AL2119" s="1164"/>
      <c r="AM2119" s="1165"/>
      <c r="AN2119" s="1166"/>
      <c r="AO2119" s="587">
        <f t="shared" si="339"/>
        <v>0</v>
      </c>
      <c r="AQ2119" s="1163">
        <v>56</v>
      </c>
      <c r="AR2119" s="1164"/>
      <c r="AS2119" s="1165"/>
      <c r="AT2119" s="1166"/>
      <c r="AU2119" s="587">
        <f t="shared" si="340"/>
        <v>0</v>
      </c>
      <c r="AW2119" s="1163">
        <v>56</v>
      </c>
      <c r="AX2119" s="1164"/>
      <c r="AY2119" s="1165"/>
      <c r="AZ2119" s="1166"/>
      <c r="BA2119" s="587">
        <f t="shared" si="341"/>
        <v>0</v>
      </c>
    </row>
    <row r="2120" spans="1:53" s="17" customFormat="1" ht="16.75" hidden="1" customHeight="1" outlineLevel="2">
      <c r="A2120" s="1163">
        <v>57</v>
      </c>
      <c r="B2120" s="1164"/>
      <c r="C2120" s="1165"/>
      <c r="D2120" s="1166"/>
      <c r="E2120" s="587">
        <f t="shared" si="333"/>
        <v>0</v>
      </c>
      <c r="G2120" s="1163">
        <v>57</v>
      </c>
      <c r="H2120" s="1164"/>
      <c r="I2120" s="1165"/>
      <c r="J2120" s="1166"/>
      <c r="K2120" s="587">
        <f t="shared" si="334"/>
        <v>0</v>
      </c>
      <c r="M2120" s="1163">
        <v>57</v>
      </c>
      <c r="N2120" s="1164"/>
      <c r="O2120" s="1165"/>
      <c r="P2120" s="1166"/>
      <c r="Q2120" s="587">
        <f t="shared" si="335"/>
        <v>0</v>
      </c>
      <c r="S2120" s="1163">
        <v>57</v>
      </c>
      <c r="T2120" s="1164"/>
      <c r="U2120" s="1165"/>
      <c r="V2120" s="1166"/>
      <c r="W2120" s="587">
        <f t="shared" si="336"/>
        <v>0</v>
      </c>
      <c r="Y2120" s="1163">
        <v>57</v>
      </c>
      <c r="Z2120" s="1164"/>
      <c r="AA2120" s="1165"/>
      <c r="AB2120" s="1166"/>
      <c r="AC2120" s="587">
        <f t="shared" si="337"/>
        <v>0</v>
      </c>
      <c r="AE2120" s="1163">
        <v>57</v>
      </c>
      <c r="AF2120" s="1164"/>
      <c r="AG2120" s="1165"/>
      <c r="AH2120" s="1166"/>
      <c r="AI2120" s="587">
        <f t="shared" si="338"/>
        <v>0</v>
      </c>
      <c r="AK2120" s="1163">
        <v>57</v>
      </c>
      <c r="AL2120" s="1164"/>
      <c r="AM2120" s="1165"/>
      <c r="AN2120" s="1166"/>
      <c r="AO2120" s="587">
        <f t="shared" si="339"/>
        <v>0</v>
      </c>
      <c r="AQ2120" s="1163">
        <v>57</v>
      </c>
      <c r="AR2120" s="1164"/>
      <c r="AS2120" s="1165"/>
      <c r="AT2120" s="1166"/>
      <c r="AU2120" s="587">
        <f t="shared" si="340"/>
        <v>0</v>
      </c>
      <c r="AW2120" s="1163">
        <v>57</v>
      </c>
      <c r="AX2120" s="1164"/>
      <c r="AY2120" s="1165"/>
      <c r="AZ2120" s="1166"/>
      <c r="BA2120" s="587">
        <f t="shared" si="341"/>
        <v>0</v>
      </c>
    </row>
    <row r="2121" spans="1:53" s="17" customFormat="1" ht="16.75" hidden="1" customHeight="1" outlineLevel="2">
      <c r="A2121" s="1163">
        <v>58</v>
      </c>
      <c r="B2121" s="1164"/>
      <c r="C2121" s="1165"/>
      <c r="D2121" s="1166"/>
      <c r="E2121" s="587">
        <f t="shared" si="333"/>
        <v>0</v>
      </c>
      <c r="G2121" s="1163">
        <v>58</v>
      </c>
      <c r="H2121" s="1164"/>
      <c r="I2121" s="1165"/>
      <c r="J2121" s="1166"/>
      <c r="K2121" s="587">
        <f t="shared" si="334"/>
        <v>0</v>
      </c>
      <c r="M2121" s="1163">
        <v>58</v>
      </c>
      <c r="N2121" s="1164"/>
      <c r="O2121" s="1165"/>
      <c r="P2121" s="1166"/>
      <c r="Q2121" s="587">
        <f t="shared" si="335"/>
        <v>0</v>
      </c>
      <c r="S2121" s="1163">
        <v>58</v>
      </c>
      <c r="T2121" s="1164"/>
      <c r="U2121" s="1165"/>
      <c r="V2121" s="1166"/>
      <c r="W2121" s="587">
        <f t="shared" si="336"/>
        <v>0</v>
      </c>
      <c r="Y2121" s="1163">
        <v>58</v>
      </c>
      <c r="Z2121" s="1164"/>
      <c r="AA2121" s="1165"/>
      <c r="AB2121" s="1166"/>
      <c r="AC2121" s="587">
        <f t="shared" si="337"/>
        <v>0</v>
      </c>
      <c r="AE2121" s="1163">
        <v>58</v>
      </c>
      <c r="AF2121" s="1164"/>
      <c r="AG2121" s="1165"/>
      <c r="AH2121" s="1166"/>
      <c r="AI2121" s="587">
        <f t="shared" si="338"/>
        <v>0</v>
      </c>
      <c r="AK2121" s="1163">
        <v>58</v>
      </c>
      <c r="AL2121" s="1164"/>
      <c r="AM2121" s="1165"/>
      <c r="AN2121" s="1166"/>
      <c r="AO2121" s="587">
        <f t="shared" si="339"/>
        <v>0</v>
      </c>
      <c r="AQ2121" s="1163">
        <v>58</v>
      </c>
      <c r="AR2121" s="1164"/>
      <c r="AS2121" s="1165"/>
      <c r="AT2121" s="1166"/>
      <c r="AU2121" s="587">
        <f t="shared" si="340"/>
        <v>0</v>
      </c>
      <c r="AW2121" s="1163">
        <v>58</v>
      </c>
      <c r="AX2121" s="1164"/>
      <c r="AY2121" s="1165"/>
      <c r="AZ2121" s="1166"/>
      <c r="BA2121" s="587">
        <f t="shared" si="341"/>
        <v>0</v>
      </c>
    </row>
    <row r="2122" spans="1:53" s="17" customFormat="1" ht="16.75" hidden="1" customHeight="1" outlineLevel="2">
      <c r="A2122" s="1163">
        <v>59</v>
      </c>
      <c r="B2122" s="1164"/>
      <c r="C2122" s="1165"/>
      <c r="D2122" s="1166"/>
      <c r="E2122" s="587">
        <f t="shared" si="333"/>
        <v>0</v>
      </c>
      <c r="G2122" s="1163">
        <v>59</v>
      </c>
      <c r="H2122" s="1164"/>
      <c r="I2122" s="1165"/>
      <c r="J2122" s="1166"/>
      <c r="K2122" s="587">
        <f t="shared" si="334"/>
        <v>0</v>
      </c>
      <c r="M2122" s="1163">
        <v>59</v>
      </c>
      <c r="N2122" s="1164"/>
      <c r="O2122" s="1165"/>
      <c r="P2122" s="1166"/>
      <c r="Q2122" s="587">
        <f t="shared" si="335"/>
        <v>0</v>
      </c>
      <c r="S2122" s="1163">
        <v>59</v>
      </c>
      <c r="T2122" s="1164"/>
      <c r="U2122" s="1165"/>
      <c r="V2122" s="1166"/>
      <c r="W2122" s="587">
        <f t="shared" si="336"/>
        <v>0</v>
      </c>
      <c r="Y2122" s="1163">
        <v>59</v>
      </c>
      <c r="Z2122" s="1164"/>
      <c r="AA2122" s="1165"/>
      <c r="AB2122" s="1166"/>
      <c r="AC2122" s="587">
        <f t="shared" si="337"/>
        <v>0</v>
      </c>
      <c r="AE2122" s="1163">
        <v>59</v>
      </c>
      <c r="AF2122" s="1164"/>
      <c r="AG2122" s="1165"/>
      <c r="AH2122" s="1166"/>
      <c r="AI2122" s="587">
        <f t="shared" si="338"/>
        <v>0</v>
      </c>
      <c r="AK2122" s="1163">
        <v>59</v>
      </c>
      <c r="AL2122" s="1164"/>
      <c r="AM2122" s="1165"/>
      <c r="AN2122" s="1166"/>
      <c r="AO2122" s="587">
        <f t="shared" si="339"/>
        <v>0</v>
      </c>
      <c r="AQ2122" s="1163">
        <v>59</v>
      </c>
      <c r="AR2122" s="1164"/>
      <c r="AS2122" s="1165"/>
      <c r="AT2122" s="1166"/>
      <c r="AU2122" s="587">
        <f t="shared" si="340"/>
        <v>0</v>
      </c>
      <c r="AW2122" s="1163">
        <v>59</v>
      </c>
      <c r="AX2122" s="1164"/>
      <c r="AY2122" s="1165"/>
      <c r="AZ2122" s="1166"/>
      <c r="BA2122" s="587">
        <f t="shared" si="341"/>
        <v>0</v>
      </c>
    </row>
    <row r="2123" spans="1:53" s="17" customFormat="1" ht="16.75" hidden="1" customHeight="1" outlineLevel="2">
      <c r="A2123" s="1163">
        <v>60</v>
      </c>
      <c r="B2123" s="1164"/>
      <c r="C2123" s="1165"/>
      <c r="D2123" s="1166"/>
      <c r="E2123" s="587">
        <f t="shared" si="333"/>
        <v>0</v>
      </c>
      <c r="G2123" s="1163">
        <v>60</v>
      </c>
      <c r="H2123" s="1164"/>
      <c r="I2123" s="1165"/>
      <c r="J2123" s="1166"/>
      <c r="K2123" s="587">
        <f t="shared" si="334"/>
        <v>0</v>
      </c>
      <c r="M2123" s="1163">
        <v>60</v>
      </c>
      <c r="N2123" s="1164"/>
      <c r="O2123" s="1165"/>
      <c r="P2123" s="1166"/>
      <c r="Q2123" s="587">
        <f t="shared" si="335"/>
        <v>0</v>
      </c>
      <c r="S2123" s="1163">
        <v>60</v>
      </c>
      <c r="T2123" s="1164"/>
      <c r="U2123" s="1165"/>
      <c r="V2123" s="1166"/>
      <c r="W2123" s="587">
        <f t="shared" si="336"/>
        <v>0</v>
      </c>
      <c r="Y2123" s="1163">
        <v>60</v>
      </c>
      <c r="Z2123" s="1164"/>
      <c r="AA2123" s="1165"/>
      <c r="AB2123" s="1166"/>
      <c r="AC2123" s="587">
        <f t="shared" si="337"/>
        <v>0</v>
      </c>
      <c r="AE2123" s="1163">
        <v>60</v>
      </c>
      <c r="AF2123" s="1164"/>
      <c r="AG2123" s="1165"/>
      <c r="AH2123" s="1166"/>
      <c r="AI2123" s="587">
        <f t="shared" si="338"/>
        <v>0</v>
      </c>
      <c r="AK2123" s="1163">
        <v>60</v>
      </c>
      <c r="AL2123" s="1164"/>
      <c r="AM2123" s="1165"/>
      <c r="AN2123" s="1166"/>
      <c r="AO2123" s="587">
        <f t="shared" si="339"/>
        <v>0</v>
      </c>
      <c r="AQ2123" s="1163">
        <v>60</v>
      </c>
      <c r="AR2123" s="1164"/>
      <c r="AS2123" s="1165"/>
      <c r="AT2123" s="1166"/>
      <c r="AU2123" s="587">
        <f t="shared" si="340"/>
        <v>0</v>
      </c>
      <c r="AW2123" s="1163">
        <v>60</v>
      </c>
      <c r="AX2123" s="1164"/>
      <c r="AY2123" s="1165"/>
      <c r="AZ2123" s="1166"/>
      <c r="BA2123" s="587">
        <f t="shared" si="341"/>
        <v>0</v>
      </c>
    </row>
    <row r="2124" spans="1:53" s="17" customFormat="1" ht="16.75" hidden="1" customHeight="1" outlineLevel="2">
      <c r="A2124" s="1163">
        <v>61</v>
      </c>
      <c r="B2124" s="1164"/>
      <c r="C2124" s="1165"/>
      <c r="D2124" s="1166"/>
      <c r="E2124" s="587">
        <f t="shared" si="333"/>
        <v>0</v>
      </c>
      <c r="G2124" s="1163">
        <v>61</v>
      </c>
      <c r="H2124" s="1164"/>
      <c r="I2124" s="1165"/>
      <c r="J2124" s="1166"/>
      <c r="K2124" s="587">
        <f t="shared" si="334"/>
        <v>0</v>
      </c>
      <c r="M2124" s="1163">
        <v>61</v>
      </c>
      <c r="N2124" s="1164"/>
      <c r="O2124" s="1165"/>
      <c r="P2124" s="1166"/>
      <c r="Q2124" s="587">
        <f t="shared" si="335"/>
        <v>0</v>
      </c>
      <c r="S2124" s="1163">
        <v>61</v>
      </c>
      <c r="T2124" s="1164"/>
      <c r="U2124" s="1165"/>
      <c r="V2124" s="1166"/>
      <c r="W2124" s="587">
        <f t="shared" si="336"/>
        <v>0</v>
      </c>
      <c r="Y2124" s="1163">
        <v>61</v>
      </c>
      <c r="Z2124" s="1164"/>
      <c r="AA2124" s="1165"/>
      <c r="AB2124" s="1166"/>
      <c r="AC2124" s="587">
        <f t="shared" si="337"/>
        <v>0</v>
      </c>
      <c r="AE2124" s="1163">
        <v>61</v>
      </c>
      <c r="AF2124" s="1164"/>
      <c r="AG2124" s="1165"/>
      <c r="AH2124" s="1166"/>
      <c r="AI2124" s="587">
        <f t="shared" si="338"/>
        <v>0</v>
      </c>
      <c r="AK2124" s="1163">
        <v>61</v>
      </c>
      <c r="AL2124" s="1164"/>
      <c r="AM2124" s="1165"/>
      <c r="AN2124" s="1166"/>
      <c r="AO2124" s="587">
        <f t="shared" si="339"/>
        <v>0</v>
      </c>
      <c r="AQ2124" s="1163">
        <v>61</v>
      </c>
      <c r="AR2124" s="1164"/>
      <c r="AS2124" s="1165"/>
      <c r="AT2124" s="1166"/>
      <c r="AU2124" s="587">
        <f t="shared" si="340"/>
        <v>0</v>
      </c>
      <c r="AW2124" s="1163">
        <v>61</v>
      </c>
      <c r="AX2124" s="1164"/>
      <c r="AY2124" s="1165"/>
      <c r="AZ2124" s="1166"/>
      <c r="BA2124" s="587">
        <f t="shared" si="341"/>
        <v>0</v>
      </c>
    </row>
    <row r="2125" spans="1:53" s="17" customFormat="1" ht="16.75" hidden="1" customHeight="1" outlineLevel="2">
      <c r="A2125" s="1163">
        <v>62</v>
      </c>
      <c r="B2125" s="1164"/>
      <c r="C2125" s="1165"/>
      <c r="D2125" s="1166"/>
      <c r="E2125" s="587">
        <f t="shared" si="333"/>
        <v>0</v>
      </c>
      <c r="G2125" s="1163">
        <v>62</v>
      </c>
      <c r="H2125" s="1164"/>
      <c r="I2125" s="1165"/>
      <c r="J2125" s="1166"/>
      <c r="K2125" s="587">
        <f t="shared" si="334"/>
        <v>0</v>
      </c>
      <c r="M2125" s="1163">
        <v>62</v>
      </c>
      <c r="N2125" s="1164"/>
      <c r="O2125" s="1165"/>
      <c r="P2125" s="1166"/>
      <c r="Q2125" s="587">
        <f t="shared" si="335"/>
        <v>0</v>
      </c>
      <c r="S2125" s="1163">
        <v>62</v>
      </c>
      <c r="T2125" s="1164"/>
      <c r="U2125" s="1165"/>
      <c r="V2125" s="1166"/>
      <c r="W2125" s="587">
        <f t="shared" si="336"/>
        <v>0</v>
      </c>
      <c r="Y2125" s="1163">
        <v>62</v>
      </c>
      <c r="Z2125" s="1164"/>
      <c r="AA2125" s="1165"/>
      <c r="AB2125" s="1166"/>
      <c r="AC2125" s="587">
        <f t="shared" si="337"/>
        <v>0</v>
      </c>
      <c r="AE2125" s="1163">
        <v>62</v>
      </c>
      <c r="AF2125" s="1164"/>
      <c r="AG2125" s="1165"/>
      <c r="AH2125" s="1166"/>
      <c r="AI2125" s="587">
        <f t="shared" si="338"/>
        <v>0</v>
      </c>
      <c r="AK2125" s="1163">
        <v>62</v>
      </c>
      <c r="AL2125" s="1164"/>
      <c r="AM2125" s="1165"/>
      <c r="AN2125" s="1166"/>
      <c r="AO2125" s="587">
        <f t="shared" si="339"/>
        <v>0</v>
      </c>
      <c r="AQ2125" s="1163">
        <v>62</v>
      </c>
      <c r="AR2125" s="1164"/>
      <c r="AS2125" s="1165"/>
      <c r="AT2125" s="1166"/>
      <c r="AU2125" s="587">
        <f t="shared" si="340"/>
        <v>0</v>
      </c>
      <c r="AW2125" s="1163">
        <v>62</v>
      </c>
      <c r="AX2125" s="1164"/>
      <c r="AY2125" s="1165"/>
      <c r="AZ2125" s="1166"/>
      <c r="BA2125" s="587">
        <f t="shared" si="341"/>
        <v>0</v>
      </c>
    </row>
    <row r="2126" spans="1:53" s="17" customFormat="1" ht="16.75" hidden="1" customHeight="1" outlineLevel="2">
      <c r="A2126" s="1163">
        <v>63</v>
      </c>
      <c r="B2126" s="1164"/>
      <c r="C2126" s="1165"/>
      <c r="D2126" s="1166"/>
      <c r="E2126" s="587">
        <f t="shared" si="333"/>
        <v>0</v>
      </c>
      <c r="G2126" s="1163">
        <v>63</v>
      </c>
      <c r="H2126" s="1164"/>
      <c r="I2126" s="1165"/>
      <c r="J2126" s="1166"/>
      <c r="K2126" s="587">
        <f t="shared" si="334"/>
        <v>0</v>
      </c>
      <c r="M2126" s="1163">
        <v>63</v>
      </c>
      <c r="N2126" s="1164"/>
      <c r="O2126" s="1165"/>
      <c r="P2126" s="1166"/>
      <c r="Q2126" s="587">
        <f t="shared" si="335"/>
        <v>0</v>
      </c>
      <c r="S2126" s="1163">
        <v>63</v>
      </c>
      <c r="T2126" s="1164"/>
      <c r="U2126" s="1165"/>
      <c r="V2126" s="1166"/>
      <c r="W2126" s="587">
        <f t="shared" si="336"/>
        <v>0</v>
      </c>
      <c r="Y2126" s="1163">
        <v>63</v>
      </c>
      <c r="Z2126" s="1164"/>
      <c r="AA2126" s="1165"/>
      <c r="AB2126" s="1166"/>
      <c r="AC2126" s="587">
        <f t="shared" si="337"/>
        <v>0</v>
      </c>
      <c r="AE2126" s="1163">
        <v>63</v>
      </c>
      <c r="AF2126" s="1164"/>
      <c r="AG2126" s="1165"/>
      <c r="AH2126" s="1166"/>
      <c r="AI2126" s="587">
        <f t="shared" si="338"/>
        <v>0</v>
      </c>
      <c r="AK2126" s="1163">
        <v>63</v>
      </c>
      <c r="AL2126" s="1164"/>
      <c r="AM2126" s="1165"/>
      <c r="AN2126" s="1166"/>
      <c r="AO2126" s="587">
        <f t="shared" si="339"/>
        <v>0</v>
      </c>
      <c r="AQ2126" s="1163">
        <v>63</v>
      </c>
      <c r="AR2126" s="1164"/>
      <c r="AS2126" s="1165"/>
      <c r="AT2126" s="1166"/>
      <c r="AU2126" s="587">
        <f t="shared" si="340"/>
        <v>0</v>
      </c>
      <c r="AW2126" s="1163">
        <v>63</v>
      </c>
      <c r="AX2126" s="1164"/>
      <c r="AY2126" s="1165"/>
      <c r="AZ2126" s="1166"/>
      <c r="BA2126" s="587">
        <f t="shared" si="341"/>
        <v>0</v>
      </c>
    </row>
    <row r="2127" spans="1:53" s="17" customFormat="1" ht="16.75" hidden="1" customHeight="1" outlineLevel="2">
      <c r="A2127" s="1163">
        <v>64</v>
      </c>
      <c r="B2127" s="1164"/>
      <c r="C2127" s="1165"/>
      <c r="D2127" s="1166"/>
      <c r="E2127" s="587">
        <f t="shared" si="333"/>
        <v>0</v>
      </c>
      <c r="G2127" s="1163">
        <v>64</v>
      </c>
      <c r="H2127" s="1164"/>
      <c r="I2127" s="1165"/>
      <c r="J2127" s="1166"/>
      <c r="K2127" s="587">
        <f t="shared" si="334"/>
        <v>0</v>
      </c>
      <c r="M2127" s="1163">
        <v>64</v>
      </c>
      <c r="N2127" s="1164"/>
      <c r="O2127" s="1165"/>
      <c r="P2127" s="1166"/>
      <c r="Q2127" s="587">
        <f t="shared" si="335"/>
        <v>0</v>
      </c>
      <c r="S2127" s="1163">
        <v>64</v>
      </c>
      <c r="T2127" s="1164"/>
      <c r="U2127" s="1165"/>
      <c r="V2127" s="1166"/>
      <c r="W2127" s="587">
        <f t="shared" si="336"/>
        <v>0</v>
      </c>
      <c r="Y2127" s="1163">
        <v>64</v>
      </c>
      <c r="Z2127" s="1164"/>
      <c r="AA2127" s="1165"/>
      <c r="AB2127" s="1166"/>
      <c r="AC2127" s="587">
        <f t="shared" si="337"/>
        <v>0</v>
      </c>
      <c r="AE2127" s="1163">
        <v>64</v>
      </c>
      <c r="AF2127" s="1164"/>
      <c r="AG2127" s="1165"/>
      <c r="AH2127" s="1166"/>
      <c r="AI2127" s="587">
        <f t="shared" si="338"/>
        <v>0</v>
      </c>
      <c r="AK2127" s="1163">
        <v>64</v>
      </c>
      <c r="AL2127" s="1164"/>
      <c r="AM2127" s="1165"/>
      <c r="AN2127" s="1166"/>
      <c r="AO2127" s="587">
        <f t="shared" si="339"/>
        <v>0</v>
      </c>
      <c r="AQ2127" s="1163">
        <v>64</v>
      </c>
      <c r="AR2127" s="1164"/>
      <c r="AS2127" s="1165"/>
      <c r="AT2127" s="1166"/>
      <c r="AU2127" s="587">
        <f t="shared" si="340"/>
        <v>0</v>
      </c>
      <c r="AW2127" s="1163">
        <v>64</v>
      </c>
      <c r="AX2127" s="1164"/>
      <c r="AY2127" s="1165"/>
      <c r="AZ2127" s="1166"/>
      <c r="BA2127" s="587">
        <f t="shared" si="341"/>
        <v>0</v>
      </c>
    </row>
    <row r="2128" spans="1:53" s="17" customFormat="1" ht="16.75" hidden="1" customHeight="1" outlineLevel="2">
      <c r="A2128" s="1163">
        <v>65</v>
      </c>
      <c r="B2128" s="1164"/>
      <c r="C2128" s="1165"/>
      <c r="D2128" s="1166"/>
      <c r="E2128" s="587">
        <f t="shared" si="333"/>
        <v>0</v>
      </c>
      <c r="G2128" s="1163">
        <v>65</v>
      </c>
      <c r="H2128" s="1164"/>
      <c r="I2128" s="1165"/>
      <c r="J2128" s="1166"/>
      <c r="K2128" s="587">
        <f t="shared" si="334"/>
        <v>0</v>
      </c>
      <c r="M2128" s="1163">
        <v>65</v>
      </c>
      <c r="N2128" s="1164"/>
      <c r="O2128" s="1165"/>
      <c r="P2128" s="1166"/>
      <c r="Q2128" s="587">
        <f t="shared" si="335"/>
        <v>0</v>
      </c>
      <c r="S2128" s="1163">
        <v>65</v>
      </c>
      <c r="T2128" s="1164"/>
      <c r="U2128" s="1165"/>
      <c r="V2128" s="1166"/>
      <c r="W2128" s="587">
        <f t="shared" si="336"/>
        <v>0</v>
      </c>
      <c r="Y2128" s="1163">
        <v>65</v>
      </c>
      <c r="Z2128" s="1164"/>
      <c r="AA2128" s="1165"/>
      <c r="AB2128" s="1166"/>
      <c r="AC2128" s="587">
        <f t="shared" si="337"/>
        <v>0</v>
      </c>
      <c r="AE2128" s="1163">
        <v>65</v>
      </c>
      <c r="AF2128" s="1164"/>
      <c r="AG2128" s="1165"/>
      <c r="AH2128" s="1166"/>
      <c r="AI2128" s="587">
        <f t="shared" si="338"/>
        <v>0</v>
      </c>
      <c r="AK2128" s="1163">
        <v>65</v>
      </c>
      <c r="AL2128" s="1164"/>
      <c r="AM2128" s="1165"/>
      <c r="AN2128" s="1166"/>
      <c r="AO2128" s="587">
        <f t="shared" si="339"/>
        <v>0</v>
      </c>
      <c r="AQ2128" s="1163">
        <v>65</v>
      </c>
      <c r="AR2128" s="1164"/>
      <c r="AS2128" s="1165"/>
      <c r="AT2128" s="1166"/>
      <c r="AU2128" s="587">
        <f t="shared" si="340"/>
        <v>0</v>
      </c>
      <c r="AW2128" s="1163">
        <v>65</v>
      </c>
      <c r="AX2128" s="1164"/>
      <c r="AY2128" s="1165"/>
      <c r="AZ2128" s="1166"/>
      <c r="BA2128" s="587">
        <f t="shared" si="341"/>
        <v>0</v>
      </c>
    </row>
    <row r="2129" spans="1:53" s="17" customFormat="1" ht="16.75" hidden="1" customHeight="1" outlineLevel="2">
      <c r="A2129" s="1163">
        <v>66</v>
      </c>
      <c r="B2129" s="1164"/>
      <c r="C2129" s="1165"/>
      <c r="D2129" s="1166"/>
      <c r="E2129" s="587">
        <f t="shared" ref="E2129:E2192" si="342">IF(AND(C2129&gt;=D$2057,C2129&lt;=D$2056),1,0)</f>
        <v>0</v>
      </c>
      <c r="G2129" s="1163">
        <v>66</v>
      </c>
      <c r="H2129" s="1164"/>
      <c r="I2129" s="1165"/>
      <c r="J2129" s="1166"/>
      <c r="K2129" s="587">
        <f t="shared" ref="K2129:K2192" si="343">IF(AND(I2129&gt;=J$2057,I2129&lt;=J$2056),1,0)</f>
        <v>0</v>
      </c>
      <c r="M2129" s="1163">
        <v>66</v>
      </c>
      <c r="N2129" s="1164"/>
      <c r="O2129" s="1165"/>
      <c r="P2129" s="1166"/>
      <c r="Q2129" s="587">
        <f t="shared" ref="Q2129:Q2192" si="344">IF(AND(O2129&gt;=P$2057,O2129&lt;=P$2056),1,0)</f>
        <v>0</v>
      </c>
      <c r="S2129" s="1163">
        <v>66</v>
      </c>
      <c r="T2129" s="1164"/>
      <c r="U2129" s="1165"/>
      <c r="V2129" s="1166"/>
      <c r="W2129" s="587">
        <f t="shared" ref="W2129:W2192" si="345">IF(AND(U2129&gt;=V$2057,U2129&lt;=V$2056),1,0)</f>
        <v>0</v>
      </c>
      <c r="Y2129" s="1163">
        <v>66</v>
      </c>
      <c r="Z2129" s="1164"/>
      <c r="AA2129" s="1165"/>
      <c r="AB2129" s="1166"/>
      <c r="AC2129" s="587">
        <f t="shared" ref="AC2129:AC2192" si="346">IF(AND(AA2129&gt;=AB$2057,AA2129&lt;=AB$2056),1,0)</f>
        <v>0</v>
      </c>
      <c r="AE2129" s="1163">
        <v>66</v>
      </c>
      <c r="AF2129" s="1164"/>
      <c r="AG2129" s="1165"/>
      <c r="AH2129" s="1166"/>
      <c r="AI2129" s="587">
        <f t="shared" ref="AI2129:AI2192" si="347">IF(AND(AG2129&gt;=AH$2057,AG2129&lt;=AH$2056),1,0)</f>
        <v>0</v>
      </c>
      <c r="AK2129" s="1163">
        <v>66</v>
      </c>
      <c r="AL2129" s="1164"/>
      <c r="AM2129" s="1165"/>
      <c r="AN2129" s="1166"/>
      <c r="AO2129" s="587">
        <f t="shared" ref="AO2129:AO2192" si="348">IF(AND(AM2129&gt;=AN$2057,AM2129&lt;=AN$2056),1,0)</f>
        <v>0</v>
      </c>
      <c r="AQ2129" s="1163">
        <v>66</v>
      </c>
      <c r="AR2129" s="1164"/>
      <c r="AS2129" s="1165"/>
      <c r="AT2129" s="1166"/>
      <c r="AU2129" s="587">
        <f t="shared" ref="AU2129:AU2192" si="349">IF(AND(AS2129&gt;=AT$2057,AS2129&lt;=AT$2056),1,0)</f>
        <v>0</v>
      </c>
      <c r="AW2129" s="1163">
        <v>66</v>
      </c>
      <c r="AX2129" s="1164"/>
      <c r="AY2129" s="1165"/>
      <c r="AZ2129" s="1166"/>
      <c r="BA2129" s="587">
        <f t="shared" ref="BA2129:BA2192" si="350">IF(AND(AY2129&gt;=AZ$2057,AY2129&lt;=AZ$2056),1,0)</f>
        <v>0</v>
      </c>
    </row>
    <row r="2130" spans="1:53" s="17" customFormat="1" ht="16.75" hidden="1" customHeight="1" outlineLevel="2">
      <c r="A2130" s="1163">
        <v>67</v>
      </c>
      <c r="B2130" s="1164"/>
      <c r="C2130" s="1165"/>
      <c r="D2130" s="1166"/>
      <c r="E2130" s="587">
        <f t="shared" si="342"/>
        <v>0</v>
      </c>
      <c r="G2130" s="1163">
        <v>67</v>
      </c>
      <c r="H2130" s="1164"/>
      <c r="I2130" s="1165"/>
      <c r="J2130" s="1166"/>
      <c r="K2130" s="587">
        <f t="shared" si="343"/>
        <v>0</v>
      </c>
      <c r="M2130" s="1163">
        <v>67</v>
      </c>
      <c r="N2130" s="1164"/>
      <c r="O2130" s="1165"/>
      <c r="P2130" s="1166"/>
      <c r="Q2130" s="587">
        <f t="shared" si="344"/>
        <v>0</v>
      </c>
      <c r="S2130" s="1163">
        <v>67</v>
      </c>
      <c r="T2130" s="1164"/>
      <c r="U2130" s="1165"/>
      <c r="V2130" s="1166"/>
      <c r="W2130" s="587">
        <f t="shared" si="345"/>
        <v>0</v>
      </c>
      <c r="Y2130" s="1163">
        <v>67</v>
      </c>
      <c r="Z2130" s="1164"/>
      <c r="AA2130" s="1165"/>
      <c r="AB2130" s="1166"/>
      <c r="AC2130" s="587">
        <f t="shared" si="346"/>
        <v>0</v>
      </c>
      <c r="AE2130" s="1163">
        <v>67</v>
      </c>
      <c r="AF2130" s="1164"/>
      <c r="AG2130" s="1165"/>
      <c r="AH2130" s="1166"/>
      <c r="AI2130" s="587">
        <f t="shared" si="347"/>
        <v>0</v>
      </c>
      <c r="AK2130" s="1163">
        <v>67</v>
      </c>
      <c r="AL2130" s="1164"/>
      <c r="AM2130" s="1165"/>
      <c r="AN2130" s="1166"/>
      <c r="AO2130" s="587">
        <f t="shared" si="348"/>
        <v>0</v>
      </c>
      <c r="AQ2130" s="1163">
        <v>67</v>
      </c>
      <c r="AR2130" s="1164"/>
      <c r="AS2130" s="1165"/>
      <c r="AT2130" s="1166"/>
      <c r="AU2130" s="587">
        <f t="shared" si="349"/>
        <v>0</v>
      </c>
      <c r="AW2130" s="1163">
        <v>67</v>
      </c>
      <c r="AX2130" s="1164"/>
      <c r="AY2130" s="1165"/>
      <c r="AZ2130" s="1166"/>
      <c r="BA2130" s="587">
        <f t="shared" si="350"/>
        <v>0</v>
      </c>
    </row>
    <row r="2131" spans="1:53" s="17" customFormat="1" ht="16.75" hidden="1" customHeight="1" outlineLevel="2">
      <c r="A2131" s="1163">
        <v>68</v>
      </c>
      <c r="B2131" s="1164"/>
      <c r="C2131" s="1165"/>
      <c r="D2131" s="1166"/>
      <c r="E2131" s="587">
        <f t="shared" si="342"/>
        <v>0</v>
      </c>
      <c r="G2131" s="1163">
        <v>68</v>
      </c>
      <c r="H2131" s="1164"/>
      <c r="I2131" s="1165"/>
      <c r="J2131" s="1166"/>
      <c r="K2131" s="587">
        <f t="shared" si="343"/>
        <v>0</v>
      </c>
      <c r="M2131" s="1163">
        <v>68</v>
      </c>
      <c r="N2131" s="1164"/>
      <c r="O2131" s="1165"/>
      <c r="P2131" s="1166"/>
      <c r="Q2131" s="587">
        <f t="shared" si="344"/>
        <v>0</v>
      </c>
      <c r="S2131" s="1163">
        <v>68</v>
      </c>
      <c r="T2131" s="1164"/>
      <c r="U2131" s="1165"/>
      <c r="V2131" s="1166"/>
      <c r="W2131" s="587">
        <f t="shared" si="345"/>
        <v>0</v>
      </c>
      <c r="Y2131" s="1163">
        <v>68</v>
      </c>
      <c r="Z2131" s="1164"/>
      <c r="AA2131" s="1165"/>
      <c r="AB2131" s="1166"/>
      <c r="AC2131" s="587">
        <f t="shared" si="346"/>
        <v>0</v>
      </c>
      <c r="AE2131" s="1163">
        <v>68</v>
      </c>
      <c r="AF2131" s="1164"/>
      <c r="AG2131" s="1165"/>
      <c r="AH2131" s="1166"/>
      <c r="AI2131" s="587">
        <f t="shared" si="347"/>
        <v>0</v>
      </c>
      <c r="AK2131" s="1163">
        <v>68</v>
      </c>
      <c r="AL2131" s="1164"/>
      <c r="AM2131" s="1165"/>
      <c r="AN2131" s="1166"/>
      <c r="AO2131" s="587">
        <f t="shared" si="348"/>
        <v>0</v>
      </c>
      <c r="AQ2131" s="1163">
        <v>68</v>
      </c>
      <c r="AR2131" s="1164"/>
      <c r="AS2131" s="1165"/>
      <c r="AT2131" s="1166"/>
      <c r="AU2131" s="587">
        <f t="shared" si="349"/>
        <v>0</v>
      </c>
      <c r="AW2131" s="1163">
        <v>68</v>
      </c>
      <c r="AX2131" s="1164"/>
      <c r="AY2131" s="1165"/>
      <c r="AZ2131" s="1166"/>
      <c r="BA2131" s="587">
        <f t="shared" si="350"/>
        <v>0</v>
      </c>
    </row>
    <row r="2132" spans="1:53" s="17" customFormat="1" ht="16.75" hidden="1" customHeight="1" outlineLevel="2">
      <c r="A2132" s="1163">
        <v>69</v>
      </c>
      <c r="B2132" s="1164"/>
      <c r="C2132" s="1165"/>
      <c r="D2132" s="1166"/>
      <c r="E2132" s="587">
        <f t="shared" si="342"/>
        <v>0</v>
      </c>
      <c r="G2132" s="1163">
        <v>69</v>
      </c>
      <c r="H2132" s="1164"/>
      <c r="I2132" s="1165"/>
      <c r="J2132" s="1166"/>
      <c r="K2132" s="587">
        <f t="shared" si="343"/>
        <v>0</v>
      </c>
      <c r="M2132" s="1163">
        <v>69</v>
      </c>
      <c r="N2132" s="1164"/>
      <c r="O2132" s="1165"/>
      <c r="P2132" s="1166"/>
      <c r="Q2132" s="587">
        <f t="shared" si="344"/>
        <v>0</v>
      </c>
      <c r="S2132" s="1163">
        <v>69</v>
      </c>
      <c r="T2132" s="1164"/>
      <c r="U2132" s="1165"/>
      <c r="V2132" s="1166"/>
      <c r="W2132" s="587">
        <f t="shared" si="345"/>
        <v>0</v>
      </c>
      <c r="Y2132" s="1163">
        <v>69</v>
      </c>
      <c r="Z2132" s="1164"/>
      <c r="AA2132" s="1165"/>
      <c r="AB2132" s="1166"/>
      <c r="AC2132" s="587">
        <f t="shared" si="346"/>
        <v>0</v>
      </c>
      <c r="AE2132" s="1163">
        <v>69</v>
      </c>
      <c r="AF2132" s="1164"/>
      <c r="AG2132" s="1165"/>
      <c r="AH2132" s="1166"/>
      <c r="AI2132" s="587">
        <f t="shared" si="347"/>
        <v>0</v>
      </c>
      <c r="AK2132" s="1163">
        <v>69</v>
      </c>
      <c r="AL2132" s="1164"/>
      <c r="AM2132" s="1165"/>
      <c r="AN2132" s="1166"/>
      <c r="AO2132" s="587">
        <f t="shared" si="348"/>
        <v>0</v>
      </c>
      <c r="AQ2132" s="1163">
        <v>69</v>
      </c>
      <c r="AR2132" s="1164"/>
      <c r="AS2132" s="1165"/>
      <c r="AT2132" s="1166"/>
      <c r="AU2132" s="587">
        <f t="shared" si="349"/>
        <v>0</v>
      </c>
      <c r="AW2132" s="1163">
        <v>69</v>
      </c>
      <c r="AX2132" s="1164"/>
      <c r="AY2132" s="1165"/>
      <c r="AZ2132" s="1166"/>
      <c r="BA2132" s="587">
        <f t="shared" si="350"/>
        <v>0</v>
      </c>
    </row>
    <row r="2133" spans="1:53" s="17" customFormat="1" ht="16.75" hidden="1" customHeight="1" outlineLevel="2">
      <c r="A2133" s="1163">
        <v>70</v>
      </c>
      <c r="B2133" s="1164"/>
      <c r="C2133" s="1165"/>
      <c r="D2133" s="1166"/>
      <c r="E2133" s="587">
        <f t="shared" si="342"/>
        <v>0</v>
      </c>
      <c r="G2133" s="1163">
        <v>70</v>
      </c>
      <c r="H2133" s="1164"/>
      <c r="I2133" s="1165"/>
      <c r="J2133" s="1166"/>
      <c r="K2133" s="587">
        <f t="shared" si="343"/>
        <v>0</v>
      </c>
      <c r="M2133" s="1163">
        <v>70</v>
      </c>
      <c r="N2133" s="1164"/>
      <c r="O2133" s="1165"/>
      <c r="P2133" s="1166"/>
      <c r="Q2133" s="587">
        <f t="shared" si="344"/>
        <v>0</v>
      </c>
      <c r="S2133" s="1163">
        <v>70</v>
      </c>
      <c r="T2133" s="1164"/>
      <c r="U2133" s="1165"/>
      <c r="V2133" s="1166"/>
      <c r="W2133" s="587">
        <f t="shared" si="345"/>
        <v>0</v>
      </c>
      <c r="Y2133" s="1163">
        <v>70</v>
      </c>
      <c r="Z2133" s="1164"/>
      <c r="AA2133" s="1165"/>
      <c r="AB2133" s="1166"/>
      <c r="AC2133" s="587">
        <f t="shared" si="346"/>
        <v>0</v>
      </c>
      <c r="AE2133" s="1163">
        <v>70</v>
      </c>
      <c r="AF2133" s="1164"/>
      <c r="AG2133" s="1165"/>
      <c r="AH2133" s="1166"/>
      <c r="AI2133" s="587">
        <f t="shared" si="347"/>
        <v>0</v>
      </c>
      <c r="AK2133" s="1163">
        <v>70</v>
      </c>
      <c r="AL2133" s="1164"/>
      <c r="AM2133" s="1165"/>
      <c r="AN2133" s="1166"/>
      <c r="AO2133" s="587">
        <f t="shared" si="348"/>
        <v>0</v>
      </c>
      <c r="AQ2133" s="1163">
        <v>70</v>
      </c>
      <c r="AR2133" s="1164"/>
      <c r="AS2133" s="1165"/>
      <c r="AT2133" s="1166"/>
      <c r="AU2133" s="587">
        <f t="shared" si="349"/>
        <v>0</v>
      </c>
      <c r="AW2133" s="1163">
        <v>70</v>
      </c>
      <c r="AX2133" s="1164"/>
      <c r="AY2133" s="1165"/>
      <c r="AZ2133" s="1166"/>
      <c r="BA2133" s="587">
        <f t="shared" si="350"/>
        <v>0</v>
      </c>
    </row>
    <row r="2134" spans="1:53" s="17" customFormat="1" ht="16.75" hidden="1" customHeight="1" outlineLevel="2">
      <c r="A2134" s="1163">
        <v>71</v>
      </c>
      <c r="B2134" s="1164"/>
      <c r="C2134" s="1165"/>
      <c r="D2134" s="1166"/>
      <c r="E2134" s="587">
        <f t="shared" si="342"/>
        <v>0</v>
      </c>
      <c r="G2134" s="1163">
        <v>71</v>
      </c>
      <c r="H2134" s="1164"/>
      <c r="I2134" s="1165"/>
      <c r="J2134" s="1166"/>
      <c r="K2134" s="587">
        <f t="shared" si="343"/>
        <v>0</v>
      </c>
      <c r="M2134" s="1163">
        <v>71</v>
      </c>
      <c r="N2134" s="1164"/>
      <c r="O2134" s="1165"/>
      <c r="P2134" s="1166"/>
      <c r="Q2134" s="587">
        <f t="shared" si="344"/>
        <v>0</v>
      </c>
      <c r="S2134" s="1163">
        <v>71</v>
      </c>
      <c r="T2134" s="1164"/>
      <c r="U2134" s="1165"/>
      <c r="V2134" s="1166"/>
      <c r="W2134" s="587">
        <f t="shared" si="345"/>
        <v>0</v>
      </c>
      <c r="Y2134" s="1163">
        <v>71</v>
      </c>
      <c r="Z2134" s="1164"/>
      <c r="AA2134" s="1165"/>
      <c r="AB2134" s="1166"/>
      <c r="AC2134" s="587">
        <f t="shared" si="346"/>
        <v>0</v>
      </c>
      <c r="AE2134" s="1163">
        <v>71</v>
      </c>
      <c r="AF2134" s="1164"/>
      <c r="AG2134" s="1165"/>
      <c r="AH2134" s="1166"/>
      <c r="AI2134" s="587">
        <f t="shared" si="347"/>
        <v>0</v>
      </c>
      <c r="AK2134" s="1163">
        <v>71</v>
      </c>
      <c r="AL2134" s="1164"/>
      <c r="AM2134" s="1165"/>
      <c r="AN2134" s="1166"/>
      <c r="AO2134" s="587">
        <f t="shared" si="348"/>
        <v>0</v>
      </c>
      <c r="AQ2134" s="1163">
        <v>71</v>
      </c>
      <c r="AR2134" s="1164"/>
      <c r="AS2134" s="1165"/>
      <c r="AT2134" s="1166"/>
      <c r="AU2134" s="587">
        <f t="shared" si="349"/>
        <v>0</v>
      </c>
      <c r="AW2134" s="1163">
        <v>71</v>
      </c>
      <c r="AX2134" s="1164"/>
      <c r="AY2134" s="1165"/>
      <c r="AZ2134" s="1166"/>
      <c r="BA2134" s="587">
        <f t="shared" si="350"/>
        <v>0</v>
      </c>
    </row>
    <row r="2135" spans="1:53" s="17" customFormat="1" ht="16.75" hidden="1" customHeight="1" outlineLevel="2">
      <c r="A2135" s="1163">
        <v>72</v>
      </c>
      <c r="B2135" s="1164"/>
      <c r="C2135" s="1165"/>
      <c r="D2135" s="1166"/>
      <c r="E2135" s="587">
        <f t="shared" si="342"/>
        <v>0</v>
      </c>
      <c r="G2135" s="1163">
        <v>72</v>
      </c>
      <c r="H2135" s="1164"/>
      <c r="I2135" s="1165"/>
      <c r="J2135" s="1166"/>
      <c r="K2135" s="587">
        <f t="shared" si="343"/>
        <v>0</v>
      </c>
      <c r="M2135" s="1163">
        <v>72</v>
      </c>
      <c r="N2135" s="1164"/>
      <c r="O2135" s="1165"/>
      <c r="P2135" s="1166"/>
      <c r="Q2135" s="587">
        <f t="shared" si="344"/>
        <v>0</v>
      </c>
      <c r="S2135" s="1163">
        <v>72</v>
      </c>
      <c r="T2135" s="1164"/>
      <c r="U2135" s="1165"/>
      <c r="V2135" s="1166"/>
      <c r="W2135" s="587">
        <f t="shared" si="345"/>
        <v>0</v>
      </c>
      <c r="Y2135" s="1163">
        <v>72</v>
      </c>
      <c r="Z2135" s="1164"/>
      <c r="AA2135" s="1165"/>
      <c r="AB2135" s="1166"/>
      <c r="AC2135" s="587">
        <f t="shared" si="346"/>
        <v>0</v>
      </c>
      <c r="AE2135" s="1163">
        <v>72</v>
      </c>
      <c r="AF2135" s="1164"/>
      <c r="AG2135" s="1165"/>
      <c r="AH2135" s="1166"/>
      <c r="AI2135" s="587">
        <f t="shared" si="347"/>
        <v>0</v>
      </c>
      <c r="AK2135" s="1163">
        <v>72</v>
      </c>
      <c r="AL2135" s="1164"/>
      <c r="AM2135" s="1165"/>
      <c r="AN2135" s="1166"/>
      <c r="AO2135" s="587">
        <f t="shared" si="348"/>
        <v>0</v>
      </c>
      <c r="AQ2135" s="1163">
        <v>72</v>
      </c>
      <c r="AR2135" s="1164"/>
      <c r="AS2135" s="1165"/>
      <c r="AT2135" s="1166"/>
      <c r="AU2135" s="587">
        <f t="shared" si="349"/>
        <v>0</v>
      </c>
      <c r="AW2135" s="1163">
        <v>72</v>
      </c>
      <c r="AX2135" s="1164"/>
      <c r="AY2135" s="1165"/>
      <c r="AZ2135" s="1166"/>
      <c r="BA2135" s="587">
        <f t="shared" si="350"/>
        <v>0</v>
      </c>
    </row>
    <row r="2136" spans="1:53" s="17" customFormat="1" ht="16.75" hidden="1" customHeight="1" outlineLevel="2">
      <c r="A2136" s="1163">
        <v>73</v>
      </c>
      <c r="B2136" s="1164"/>
      <c r="C2136" s="1165"/>
      <c r="D2136" s="1166"/>
      <c r="E2136" s="587">
        <f t="shared" si="342"/>
        <v>0</v>
      </c>
      <c r="G2136" s="1163">
        <v>73</v>
      </c>
      <c r="H2136" s="1164"/>
      <c r="I2136" s="1165"/>
      <c r="J2136" s="1166"/>
      <c r="K2136" s="587">
        <f t="shared" si="343"/>
        <v>0</v>
      </c>
      <c r="M2136" s="1163">
        <v>73</v>
      </c>
      <c r="N2136" s="1164"/>
      <c r="O2136" s="1165"/>
      <c r="P2136" s="1166"/>
      <c r="Q2136" s="587">
        <f t="shared" si="344"/>
        <v>0</v>
      </c>
      <c r="S2136" s="1163">
        <v>73</v>
      </c>
      <c r="T2136" s="1164"/>
      <c r="U2136" s="1165"/>
      <c r="V2136" s="1166"/>
      <c r="W2136" s="587">
        <f t="shared" si="345"/>
        <v>0</v>
      </c>
      <c r="Y2136" s="1163">
        <v>73</v>
      </c>
      <c r="Z2136" s="1164"/>
      <c r="AA2136" s="1165"/>
      <c r="AB2136" s="1166"/>
      <c r="AC2136" s="587">
        <f t="shared" si="346"/>
        <v>0</v>
      </c>
      <c r="AE2136" s="1163">
        <v>73</v>
      </c>
      <c r="AF2136" s="1164"/>
      <c r="AG2136" s="1165"/>
      <c r="AH2136" s="1166"/>
      <c r="AI2136" s="587">
        <f t="shared" si="347"/>
        <v>0</v>
      </c>
      <c r="AK2136" s="1163">
        <v>73</v>
      </c>
      <c r="AL2136" s="1164"/>
      <c r="AM2136" s="1165"/>
      <c r="AN2136" s="1166"/>
      <c r="AO2136" s="587">
        <f t="shared" si="348"/>
        <v>0</v>
      </c>
      <c r="AQ2136" s="1163">
        <v>73</v>
      </c>
      <c r="AR2136" s="1164"/>
      <c r="AS2136" s="1165"/>
      <c r="AT2136" s="1166"/>
      <c r="AU2136" s="587">
        <f t="shared" si="349"/>
        <v>0</v>
      </c>
      <c r="AW2136" s="1163">
        <v>73</v>
      </c>
      <c r="AX2136" s="1164"/>
      <c r="AY2136" s="1165"/>
      <c r="AZ2136" s="1166"/>
      <c r="BA2136" s="587">
        <f t="shared" si="350"/>
        <v>0</v>
      </c>
    </row>
    <row r="2137" spans="1:53" s="17" customFormat="1" ht="16.75" hidden="1" customHeight="1" outlineLevel="2">
      <c r="A2137" s="1163">
        <v>74</v>
      </c>
      <c r="B2137" s="1164"/>
      <c r="C2137" s="1165"/>
      <c r="D2137" s="1166"/>
      <c r="E2137" s="587">
        <f t="shared" si="342"/>
        <v>0</v>
      </c>
      <c r="G2137" s="1163">
        <v>74</v>
      </c>
      <c r="H2137" s="1164"/>
      <c r="I2137" s="1165"/>
      <c r="J2137" s="1166"/>
      <c r="K2137" s="587">
        <f t="shared" si="343"/>
        <v>0</v>
      </c>
      <c r="M2137" s="1163">
        <v>74</v>
      </c>
      <c r="N2137" s="1164"/>
      <c r="O2137" s="1165"/>
      <c r="P2137" s="1166"/>
      <c r="Q2137" s="587">
        <f t="shared" si="344"/>
        <v>0</v>
      </c>
      <c r="S2137" s="1163">
        <v>74</v>
      </c>
      <c r="T2137" s="1164"/>
      <c r="U2137" s="1165"/>
      <c r="V2137" s="1166"/>
      <c r="W2137" s="587">
        <f t="shared" si="345"/>
        <v>0</v>
      </c>
      <c r="Y2137" s="1163">
        <v>74</v>
      </c>
      <c r="Z2137" s="1164"/>
      <c r="AA2137" s="1165"/>
      <c r="AB2137" s="1166"/>
      <c r="AC2137" s="587">
        <f t="shared" si="346"/>
        <v>0</v>
      </c>
      <c r="AE2137" s="1163">
        <v>74</v>
      </c>
      <c r="AF2137" s="1164"/>
      <c r="AG2137" s="1165"/>
      <c r="AH2137" s="1166"/>
      <c r="AI2137" s="587">
        <f t="shared" si="347"/>
        <v>0</v>
      </c>
      <c r="AK2137" s="1163">
        <v>74</v>
      </c>
      <c r="AL2137" s="1164"/>
      <c r="AM2137" s="1165"/>
      <c r="AN2137" s="1166"/>
      <c r="AO2137" s="587">
        <f t="shared" si="348"/>
        <v>0</v>
      </c>
      <c r="AQ2137" s="1163">
        <v>74</v>
      </c>
      <c r="AR2137" s="1164"/>
      <c r="AS2137" s="1165"/>
      <c r="AT2137" s="1166"/>
      <c r="AU2137" s="587">
        <f t="shared" si="349"/>
        <v>0</v>
      </c>
      <c r="AW2137" s="1163">
        <v>74</v>
      </c>
      <c r="AX2137" s="1164"/>
      <c r="AY2137" s="1165"/>
      <c r="AZ2137" s="1166"/>
      <c r="BA2137" s="587">
        <f t="shared" si="350"/>
        <v>0</v>
      </c>
    </row>
    <row r="2138" spans="1:53" s="17" customFormat="1" ht="16.75" hidden="1" customHeight="1" outlineLevel="2">
      <c r="A2138" s="1163">
        <v>75</v>
      </c>
      <c r="B2138" s="1164"/>
      <c r="C2138" s="1165"/>
      <c r="D2138" s="1166"/>
      <c r="E2138" s="587">
        <f t="shared" si="342"/>
        <v>0</v>
      </c>
      <c r="G2138" s="1163">
        <v>75</v>
      </c>
      <c r="H2138" s="1164"/>
      <c r="I2138" s="1165"/>
      <c r="J2138" s="1166"/>
      <c r="K2138" s="587">
        <f t="shared" si="343"/>
        <v>0</v>
      </c>
      <c r="M2138" s="1163">
        <v>75</v>
      </c>
      <c r="N2138" s="1164"/>
      <c r="O2138" s="1165"/>
      <c r="P2138" s="1166"/>
      <c r="Q2138" s="587">
        <f t="shared" si="344"/>
        <v>0</v>
      </c>
      <c r="S2138" s="1163">
        <v>75</v>
      </c>
      <c r="T2138" s="1164"/>
      <c r="U2138" s="1165"/>
      <c r="V2138" s="1166"/>
      <c r="W2138" s="587">
        <f t="shared" si="345"/>
        <v>0</v>
      </c>
      <c r="Y2138" s="1163">
        <v>75</v>
      </c>
      <c r="Z2138" s="1164"/>
      <c r="AA2138" s="1165"/>
      <c r="AB2138" s="1166"/>
      <c r="AC2138" s="587">
        <f t="shared" si="346"/>
        <v>0</v>
      </c>
      <c r="AE2138" s="1163">
        <v>75</v>
      </c>
      <c r="AF2138" s="1164"/>
      <c r="AG2138" s="1165"/>
      <c r="AH2138" s="1166"/>
      <c r="AI2138" s="587">
        <f t="shared" si="347"/>
        <v>0</v>
      </c>
      <c r="AK2138" s="1163">
        <v>75</v>
      </c>
      <c r="AL2138" s="1164"/>
      <c r="AM2138" s="1165"/>
      <c r="AN2138" s="1166"/>
      <c r="AO2138" s="587">
        <f t="shared" si="348"/>
        <v>0</v>
      </c>
      <c r="AQ2138" s="1163">
        <v>75</v>
      </c>
      <c r="AR2138" s="1164"/>
      <c r="AS2138" s="1165"/>
      <c r="AT2138" s="1166"/>
      <c r="AU2138" s="587">
        <f t="shared" si="349"/>
        <v>0</v>
      </c>
      <c r="AW2138" s="1163">
        <v>75</v>
      </c>
      <c r="AX2138" s="1164"/>
      <c r="AY2138" s="1165"/>
      <c r="AZ2138" s="1166"/>
      <c r="BA2138" s="587">
        <f t="shared" si="350"/>
        <v>0</v>
      </c>
    </row>
    <row r="2139" spans="1:53" s="17" customFormat="1" ht="16.75" hidden="1" customHeight="1" outlineLevel="2">
      <c r="A2139" s="1163">
        <v>76</v>
      </c>
      <c r="B2139" s="1164"/>
      <c r="C2139" s="1165"/>
      <c r="D2139" s="1166"/>
      <c r="E2139" s="587">
        <f t="shared" si="342"/>
        <v>0</v>
      </c>
      <c r="G2139" s="1163">
        <v>76</v>
      </c>
      <c r="H2139" s="1164"/>
      <c r="I2139" s="1165"/>
      <c r="J2139" s="1166"/>
      <c r="K2139" s="587">
        <f t="shared" si="343"/>
        <v>0</v>
      </c>
      <c r="M2139" s="1163">
        <v>76</v>
      </c>
      <c r="N2139" s="1164"/>
      <c r="O2139" s="1165"/>
      <c r="P2139" s="1166"/>
      <c r="Q2139" s="587">
        <f t="shared" si="344"/>
        <v>0</v>
      </c>
      <c r="S2139" s="1163">
        <v>76</v>
      </c>
      <c r="T2139" s="1164"/>
      <c r="U2139" s="1165"/>
      <c r="V2139" s="1166"/>
      <c r="W2139" s="587">
        <f t="shared" si="345"/>
        <v>0</v>
      </c>
      <c r="Y2139" s="1163">
        <v>76</v>
      </c>
      <c r="Z2139" s="1164"/>
      <c r="AA2139" s="1165"/>
      <c r="AB2139" s="1166"/>
      <c r="AC2139" s="587">
        <f t="shared" si="346"/>
        <v>0</v>
      </c>
      <c r="AE2139" s="1163">
        <v>76</v>
      </c>
      <c r="AF2139" s="1164"/>
      <c r="AG2139" s="1165"/>
      <c r="AH2139" s="1166"/>
      <c r="AI2139" s="587">
        <f t="shared" si="347"/>
        <v>0</v>
      </c>
      <c r="AK2139" s="1163">
        <v>76</v>
      </c>
      <c r="AL2139" s="1164"/>
      <c r="AM2139" s="1165"/>
      <c r="AN2139" s="1166"/>
      <c r="AO2139" s="587">
        <f t="shared" si="348"/>
        <v>0</v>
      </c>
      <c r="AQ2139" s="1163">
        <v>76</v>
      </c>
      <c r="AR2139" s="1164"/>
      <c r="AS2139" s="1165"/>
      <c r="AT2139" s="1166"/>
      <c r="AU2139" s="587">
        <f t="shared" si="349"/>
        <v>0</v>
      </c>
      <c r="AW2139" s="1163">
        <v>76</v>
      </c>
      <c r="AX2139" s="1164"/>
      <c r="AY2139" s="1165"/>
      <c r="AZ2139" s="1166"/>
      <c r="BA2139" s="587">
        <f t="shared" si="350"/>
        <v>0</v>
      </c>
    </row>
    <row r="2140" spans="1:53" s="17" customFormat="1" ht="16.75" hidden="1" customHeight="1" outlineLevel="2">
      <c r="A2140" s="1163">
        <v>77</v>
      </c>
      <c r="B2140" s="1164"/>
      <c r="C2140" s="1165"/>
      <c r="D2140" s="1166"/>
      <c r="E2140" s="587">
        <f t="shared" si="342"/>
        <v>0</v>
      </c>
      <c r="G2140" s="1163">
        <v>77</v>
      </c>
      <c r="H2140" s="1164"/>
      <c r="I2140" s="1165"/>
      <c r="J2140" s="1166"/>
      <c r="K2140" s="587">
        <f t="shared" si="343"/>
        <v>0</v>
      </c>
      <c r="M2140" s="1163">
        <v>77</v>
      </c>
      <c r="N2140" s="1164"/>
      <c r="O2140" s="1165"/>
      <c r="P2140" s="1166"/>
      <c r="Q2140" s="587">
        <f t="shared" si="344"/>
        <v>0</v>
      </c>
      <c r="S2140" s="1163">
        <v>77</v>
      </c>
      <c r="T2140" s="1164"/>
      <c r="U2140" s="1165"/>
      <c r="V2140" s="1166"/>
      <c r="W2140" s="587">
        <f t="shared" si="345"/>
        <v>0</v>
      </c>
      <c r="Y2140" s="1163">
        <v>77</v>
      </c>
      <c r="Z2140" s="1164"/>
      <c r="AA2140" s="1165"/>
      <c r="AB2140" s="1166"/>
      <c r="AC2140" s="587">
        <f t="shared" si="346"/>
        <v>0</v>
      </c>
      <c r="AE2140" s="1163">
        <v>77</v>
      </c>
      <c r="AF2140" s="1164"/>
      <c r="AG2140" s="1165"/>
      <c r="AH2140" s="1166"/>
      <c r="AI2140" s="587">
        <f t="shared" si="347"/>
        <v>0</v>
      </c>
      <c r="AK2140" s="1163">
        <v>77</v>
      </c>
      <c r="AL2140" s="1164"/>
      <c r="AM2140" s="1165"/>
      <c r="AN2140" s="1166"/>
      <c r="AO2140" s="587">
        <f t="shared" si="348"/>
        <v>0</v>
      </c>
      <c r="AQ2140" s="1163">
        <v>77</v>
      </c>
      <c r="AR2140" s="1164"/>
      <c r="AS2140" s="1165"/>
      <c r="AT2140" s="1166"/>
      <c r="AU2140" s="587">
        <f t="shared" si="349"/>
        <v>0</v>
      </c>
      <c r="AW2140" s="1163">
        <v>77</v>
      </c>
      <c r="AX2140" s="1164"/>
      <c r="AY2140" s="1165"/>
      <c r="AZ2140" s="1166"/>
      <c r="BA2140" s="587">
        <f t="shared" si="350"/>
        <v>0</v>
      </c>
    </row>
    <row r="2141" spans="1:53" s="17" customFormat="1" ht="16.75" hidden="1" customHeight="1" outlineLevel="2">
      <c r="A2141" s="1163">
        <v>78</v>
      </c>
      <c r="B2141" s="1164"/>
      <c r="C2141" s="1165"/>
      <c r="D2141" s="1166"/>
      <c r="E2141" s="587">
        <f t="shared" si="342"/>
        <v>0</v>
      </c>
      <c r="G2141" s="1163">
        <v>78</v>
      </c>
      <c r="H2141" s="1164"/>
      <c r="I2141" s="1165"/>
      <c r="J2141" s="1166"/>
      <c r="K2141" s="587">
        <f t="shared" si="343"/>
        <v>0</v>
      </c>
      <c r="M2141" s="1163">
        <v>78</v>
      </c>
      <c r="N2141" s="1164"/>
      <c r="O2141" s="1165"/>
      <c r="P2141" s="1166"/>
      <c r="Q2141" s="587">
        <f t="shared" si="344"/>
        <v>0</v>
      </c>
      <c r="S2141" s="1163">
        <v>78</v>
      </c>
      <c r="T2141" s="1164"/>
      <c r="U2141" s="1165"/>
      <c r="V2141" s="1166"/>
      <c r="W2141" s="587">
        <f t="shared" si="345"/>
        <v>0</v>
      </c>
      <c r="Y2141" s="1163">
        <v>78</v>
      </c>
      <c r="Z2141" s="1164"/>
      <c r="AA2141" s="1165"/>
      <c r="AB2141" s="1166"/>
      <c r="AC2141" s="587">
        <f t="shared" si="346"/>
        <v>0</v>
      </c>
      <c r="AE2141" s="1163">
        <v>78</v>
      </c>
      <c r="AF2141" s="1164"/>
      <c r="AG2141" s="1165"/>
      <c r="AH2141" s="1166"/>
      <c r="AI2141" s="587">
        <f t="shared" si="347"/>
        <v>0</v>
      </c>
      <c r="AK2141" s="1163">
        <v>78</v>
      </c>
      <c r="AL2141" s="1164"/>
      <c r="AM2141" s="1165"/>
      <c r="AN2141" s="1166"/>
      <c r="AO2141" s="587">
        <f t="shared" si="348"/>
        <v>0</v>
      </c>
      <c r="AQ2141" s="1163">
        <v>78</v>
      </c>
      <c r="AR2141" s="1164"/>
      <c r="AS2141" s="1165"/>
      <c r="AT2141" s="1166"/>
      <c r="AU2141" s="587">
        <f t="shared" si="349"/>
        <v>0</v>
      </c>
      <c r="AW2141" s="1163">
        <v>78</v>
      </c>
      <c r="AX2141" s="1164"/>
      <c r="AY2141" s="1165"/>
      <c r="AZ2141" s="1166"/>
      <c r="BA2141" s="587">
        <f t="shared" si="350"/>
        <v>0</v>
      </c>
    </row>
    <row r="2142" spans="1:53" s="17" customFormat="1" ht="16.75" hidden="1" customHeight="1" outlineLevel="2">
      <c r="A2142" s="1163">
        <v>79</v>
      </c>
      <c r="B2142" s="1164"/>
      <c r="C2142" s="1165"/>
      <c r="D2142" s="1166"/>
      <c r="E2142" s="587">
        <f t="shared" si="342"/>
        <v>0</v>
      </c>
      <c r="G2142" s="1163">
        <v>79</v>
      </c>
      <c r="H2142" s="1164"/>
      <c r="I2142" s="1165"/>
      <c r="J2142" s="1166"/>
      <c r="K2142" s="587">
        <f t="shared" si="343"/>
        <v>0</v>
      </c>
      <c r="M2142" s="1163">
        <v>79</v>
      </c>
      <c r="N2142" s="1164"/>
      <c r="O2142" s="1165"/>
      <c r="P2142" s="1166"/>
      <c r="Q2142" s="587">
        <f t="shared" si="344"/>
        <v>0</v>
      </c>
      <c r="S2142" s="1163">
        <v>79</v>
      </c>
      <c r="T2142" s="1164"/>
      <c r="U2142" s="1165"/>
      <c r="V2142" s="1166"/>
      <c r="W2142" s="587">
        <f t="shared" si="345"/>
        <v>0</v>
      </c>
      <c r="Y2142" s="1163">
        <v>79</v>
      </c>
      <c r="Z2142" s="1164"/>
      <c r="AA2142" s="1165"/>
      <c r="AB2142" s="1166"/>
      <c r="AC2142" s="587">
        <f t="shared" si="346"/>
        <v>0</v>
      </c>
      <c r="AE2142" s="1163">
        <v>79</v>
      </c>
      <c r="AF2142" s="1164"/>
      <c r="AG2142" s="1165"/>
      <c r="AH2142" s="1166"/>
      <c r="AI2142" s="587">
        <f t="shared" si="347"/>
        <v>0</v>
      </c>
      <c r="AK2142" s="1163">
        <v>79</v>
      </c>
      <c r="AL2142" s="1164"/>
      <c r="AM2142" s="1165"/>
      <c r="AN2142" s="1166"/>
      <c r="AO2142" s="587">
        <f t="shared" si="348"/>
        <v>0</v>
      </c>
      <c r="AQ2142" s="1163">
        <v>79</v>
      </c>
      <c r="AR2142" s="1164"/>
      <c r="AS2142" s="1165"/>
      <c r="AT2142" s="1166"/>
      <c r="AU2142" s="587">
        <f t="shared" si="349"/>
        <v>0</v>
      </c>
      <c r="AW2142" s="1163">
        <v>79</v>
      </c>
      <c r="AX2142" s="1164"/>
      <c r="AY2142" s="1165"/>
      <c r="AZ2142" s="1166"/>
      <c r="BA2142" s="587">
        <f t="shared" si="350"/>
        <v>0</v>
      </c>
    </row>
    <row r="2143" spans="1:53" s="17" customFormat="1" ht="16.75" hidden="1" customHeight="1" outlineLevel="2">
      <c r="A2143" s="1163">
        <v>80</v>
      </c>
      <c r="B2143" s="1164"/>
      <c r="C2143" s="1165"/>
      <c r="D2143" s="1166"/>
      <c r="E2143" s="587">
        <f t="shared" si="342"/>
        <v>0</v>
      </c>
      <c r="G2143" s="1163">
        <v>80</v>
      </c>
      <c r="H2143" s="1164"/>
      <c r="I2143" s="1165"/>
      <c r="J2143" s="1166"/>
      <c r="K2143" s="587">
        <f t="shared" si="343"/>
        <v>0</v>
      </c>
      <c r="M2143" s="1163">
        <v>80</v>
      </c>
      <c r="N2143" s="1164"/>
      <c r="O2143" s="1165"/>
      <c r="P2143" s="1166"/>
      <c r="Q2143" s="587">
        <f t="shared" si="344"/>
        <v>0</v>
      </c>
      <c r="S2143" s="1163">
        <v>80</v>
      </c>
      <c r="T2143" s="1164"/>
      <c r="U2143" s="1165"/>
      <c r="V2143" s="1166"/>
      <c r="W2143" s="587">
        <f t="shared" si="345"/>
        <v>0</v>
      </c>
      <c r="Y2143" s="1163">
        <v>80</v>
      </c>
      <c r="Z2143" s="1164"/>
      <c r="AA2143" s="1165"/>
      <c r="AB2143" s="1166"/>
      <c r="AC2143" s="587">
        <f t="shared" si="346"/>
        <v>0</v>
      </c>
      <c r="AE2143" s="1163">
        <v>80</v>
      </c>
      <c r="AF2143" s="1164"/>
      <c r="AG2143" s="1165"/>
      <c r="AH2143" s="1166"/>
      <c r="AI2143" s="587">
        <f t="shared" si="347"/>
        <v>0</v>
      </c>
      <c r="AK2143" s="1163">
        <v>80</v>
      </c>
      <c r="AL2143" s="1164"/>
      <c r="AM2143" s="1165"/>
      <c r="AN2143" s="1166"/>
      <c r="AO2143" s="587">
        <f t="shared" si="348"/>
        <v>0</v>
      </c>
      <c r="AQ2143" s="1163">
        <v>80</v>
      </c>
      <c r="AR2143" s="1164"/>
      <c r="AS2143" s="1165"/>
      <c r="AT2143" s="1166"/>
      <c r="AU2143" s="587">
        <f t="shared" si="349"/>
        <v>0</v>
      </c>
      <c r="AW2143" s="1163">
        <v>80</v>
      </c>
      <c r="AX2143" s="1164"/>
      <c r="AY2143" s="1165"/>
      <c r="AZ2143" s="1166"/>
      <c r="BA2143" s="587">
        <f t="shared" si="350"/>
        <v>0</v>
      </c>
    </row>
    <row r="2144" spans="1:53" s="17" customFormat="1" ht="16.75" hidden="1" customHeight="1" outlineLevel="2">
      <c r="A2144" s="1163">
        <v>81</v>
      </c>
      <c r="B2144" s="1164"/>
      <c r="C2144" s="1165"/>
      <c r="D2144" s="1166"/>
      <c r="E2144" s="587">
        <f t="shared" si="342"/>
        <v>0</v>
      </c>
      <c r="G2144" s="1163">
        <v>81</v>
      </c>
      <c r="H2144" s="1164"/>
      <c r="I2144" s="1165"/>
      <c r="J2144" s="1166"/>
      <c r="K2144" s="587">
        <f t="shared" si="343"/>
        <v>0</v>
      </c>
      <c r="M2144" s="1163">
        <v>81</v>
      </c>
      <c r="N2144" s="1164"/>
      <c r="O2144" s="1165"/>
      <c r="P2144" s="1166"/>
      <c r="Q2144" s="587">
        <f t="shared" si="344"/>
        <v>0</v>
      </c>
      <c r="S2144" s="1163">
        <v>81</v>
      </c>
      <c r="T2144" s="1164"/>
      <c r="U2144" s="1165"/>
      <c r="V2144" s="1166"/>
      <c r="W2144" s="587">
        <f t="shared" si="345"/>
        <v>0</v>
      </c>
      <c r="Y2144" s="1163">
        <v>81</v>
      </c>
      <c r="Z2144" s="1164"/>
      <c r="AA2144" s="1165"/>
      <c r="AB2144" s="1166"/>
      <c r="AC2144" s="587">
        <f t="shared" si="346"/>
        <v>0</v>
      </c>
      <c r="AE2144" s="1163">
        <v>81</v>
      </c>
      <c r="AF2144" s="1164"/>
      <c r="AG2144" s="1165"/>
      <c r="AH2144" s="1166"/>
      <c r="AI2144" s="587">
        <f t="shared" si="347"/>
        <v>0</v>
      </c>
      <c r="AK2144" s="1163">
        <v>81</v>
      </c>
      <c r="AL2144" s="1164"/>
      <c r="AM2144" s="1165"/>
      <c r="AN2144" s="1166"/>
      <c r="AO2144" s="587">
        <f t="shared" si="348"/>
        <v>0</v>
      </c>
      <c r="AQ2144" s="1163">
        <v>81</v>
      </c>
      <c r="AR2144" s="1164"/>
      <c r="AS2144" s="1165"/>
      <c r="AT2144" s="1166"/>
      <c r="AU2144" s="587">
        <f t="shared" si="349"/>
        <v>0</v>
      </c>
      <c r="AW2144" s="1163">
        <v>81</v>
      </c>
      <c r="AX2144" s="1164"/>
      <c r="AY2144" s="1165"/>
      <c r="AZ2144" s="1166"/>
      <c r="BA2144" s="587">
        <f t="shared" si="350"/>
        <v>0</v>
      </c>
    </row>
    <row r="2145" spans="1:53" s="17" customFormat="1" ht="16.75" hidden="1" customHeight="1" outlineLevel="2">
      <c r="A2145" s="1163">
        <v>82</v>
      </c>
      <c r="B2145" s="1164"/>
      <c r="C2145" s="1165"/>
      <c r="D2145" s="1166"/>
      <c r="E2145" s="587">
        <f t="shared" si="342"/>
        <v>0</v>
      </c>
      <c r="G2145" s="1163">
        <v>82</v>
      </c>
      <c r="H2145" s="1164"/>
      <c r="I2145" s="1165"/>
      <c r="J2145" s="1166"/>
      <c r="K2145" s="587">
        <f t="shared" si="343"/>
        <v>0</v>
      </c>
      <c r="M2145" s="1163">
        <v>82</v>
      </c>
      <c r="N2145" s="1164"/>
      <c r="O2145" s="1165"/>
      <c r="P2145" s="1166"/>
      <c r="Q2145" s="587">
        <f t="shared" si="344"/>
        <v>0</v>
      </c>
      <c r="S2145" s="1163">
        <v>82</v>
      </c>
      <c r="T2145" s="1164"/>
      <c r="U2145" s="1165"/>
      <c r="V2145" s="1166"/>
      <c r="W2145" s="587">
        <f t="shared" si="345"/>
        <v>0</v>
      </c>
      <c r="Y2145" s="1163">
        <v>82</v>
      </c>
      <c r="Z2145" s="1164"/>
      <c r="AA2145" s="1165"/>
      <c r="AB2145" s="1166"/>
      <c r="AC2145" s="587">
        <f t="shared" si="346"/>
        <v>0</v>
      </c>
      <c r="AE2145" s="1163">
        <v>82</v>
      </c>
      <c r="AF2145" s="1164"/>
      <c r="AG2145" s="1165"/>
      <c r="AH2145" s="1166"/>
      <c r="AI2145" s="587">
        <f t="shared" si="347"/>
        <v>0</v>
      </c>
      <c r="AK2145" s="1163">
        <v>82</v>
      </c>
      <c r="AL2145" s="1164"/>
      <c r="AM2145" s="1165"/>
      <c r="AN2145" s="1166"/>
      <c r="AO2145" s="587">
        <f t="shared" si="348"/>
        <v>0</v>
      </c>
      <c r="AQ2145" s="1163">
        <v>82</v>
      </c>
      <c r="AR2145" s="1164"/>
      <c r="AS2145" s="1165"/>
      <c r="AT2145" s="1166"/>
      <c r="AU2145" s="587">
        <f t="shared" si="349"/>
        <v>0</v>
      </c>
      <c r="AW2145" s="1163">
        <v>82</v>
      </c>
      <c r="AX2145" s="1164"/>
      <c r="AY2145" s="1165"/>
      <c r="AZ2145" s="1166"/>
      <c r="BA2145" s="587">
        <f t="shared" si="350"/>
        <v>0</v>
      </c>
    </row>
    <row r="2146" spans="1:53" s="17" customFormat="1" ht="16.75" hidden="1" customHeight="1" outlineLevel="2">
      <c r="A2146" s="1163">
        <v>83</v>
      </c>
      <c r="B2146" s="1164"/>
      <c r="C2146" s="1165"/>
      <c r="D2146" s="1166"/>
      <c r="E2146" s="587">
        <f t="shared" si="342"/>
        <v>0</v>
      </c>
      <c r="G2146" s="1163">
        <v>83</v>
      </c>
      <c r="H2146" s="1164"/>
      <c r="I2146" s="1165"/>
      <c r="J2146" s="1166"/>
      <c r="K2146" s="587">
        <f t="shared" si="343"/>
        <v>0</v>
      </c>
      <c r="M2146" s="1163">
        <v>83</v>
      </c>
      <c r="N2146" s="1164"/>
      <c r="O2146" s="1165"/>
      <c r="P2146" s="1166"/>
      <c r="Q2146" s="587">
        <f t="shared" si="344"/>
        <v>0</v>
      </c>
      <c r="S2146" s="1163">
        <v>83</v>
      </c>
      <c r="T2146" s="1164"/>
      <c r="U2146" s="1165"/>
      <c r="V2146" s="1166"/>
      <c r="W2146" s="587">
        <f t="shared" si="345"/>
        <v>0</v>
      </c>
      <c r="Y2146" s="1163">
        <v>83</v>
      </c>
      <c r="Z2146" s="1164"/>
      <c r="AA2146" s="1165"/>
      <c r="AB2146" s="1166"/>
      <c r="AC2146" s="587">
        <f t="shared" si="346"/>
        <v>0</v>
      </c>
      <c r="AE2146" s="1163">
        <v>83</v>
      </c>
      <c r="AF2146" s="1164"/>
      <c r="AG2146" s="1165"/>
      <c r="AH2146" s="1166"/>
      <c r="AI2146" s="587">
        <f t="shared" si="347"/>
        <v>0</v>
      </c>
      <c r="AK2146" s="1163">
        <v>83</v>
      </c>
      <c r="AL2146" s="1164"/>
      <c r="AM2146" s="1165"/>
      <c r="AN2146" s="1166"/>
      <c r="AO2146" s="587">
        <f t="shared" si="348"/>
        <v>0</v>
      </c>
      <c r="AQ2146" s="1163">
        <v>83</v>
      </c>
      <c r="AR2146" s="1164"/>
      <c r="AS2146" s="1165"/>
      <c r="AT2146" s="1166"/>
      <c r="AU2146" s="587">
        <f t="shared" si="349"/>
        <v>0</v>
      </c>
      <c r="AW2146" s="1163">
        <v>83</v>
      </c>
      <c r="AX2146" s="1164"/>
      <c r="AY2146" s="1165"/>
      <c r="AZ2146" s="1166"/>
      <c r="BA2146" s="587">
        <f t="shared" si="350"/>
        <v>0</v>
      </c>
    </row>
    <row r="2147" spans="1:53" s="17" customFormat="1" ht="16.75" hidden="1" customHeight="1" outlineLevel="2">
      <c r="A2147" s="1163">
        <v>84</v>
      </c>
      <c r="B2147" s="1164"/>
      <c r="C2147" s="1165"/>
      <c r="D2147" s="1166"/>
      <c r="E2147" s="587">
        <f t="shared" si="342"/>
        <v>0</v>
      </c>
      <c r="G2147" s="1163">
        <v>84</v>
      </c>
      <c r="H2147" s="1164"/>
      <c r="I2147" s="1165"/>
      <c r="J2147" s="1166"/>
      <c r="K2147" s="587">
        <f t="shared" si="343"/>
        <v>0</v>
      </c>
      <c r="M2147" s="1163">
        <v>84</v>
      </c>
      <c r="N2147" s="1164"/>
      <c r="O2147" s="1165"/>
      <c r="P2147" s="1166"/>
      <c r="Q2147" s="587">
        <f t="shared" si="344"/>
        <v>0</v>
      </c>
      <c r="S2147" s="1163">
        <v>84</v>
      </c>
      <c r="T2147" s="1164"/>
      <c r="U2147" s="1165"/>
      <c r="V2147" s="1166"/>
      <c r="W2147" s="587">
        <f t="shared" si="345"/>
        <v>0</v>
      </c>
      <c r="Y2147" s="1163">
        <v>84</v>
      </c>
      <c r="Z2147" s="1164"/>
      <c r="AA2147" s="1165"/>
      <c r="AB2147" s="1166"/>
      <c r="AC2147" s="587">
        <f t="shared" si="346"/>
        <v>0</v>
      </c>
      <c r="AE2147" s="1163">
        <v>84</v>
      </c>
      <c r="AF2147" s="1164"/>
      <c r="AG2147" s="1165"/>
      <c r="AH2147" s="1166"/>
      <c r="AI2147" s="587">
        <f t="shared" si="347"/>
        <v>0</v>
      </c>
      <c r="AK2147" s="1163">
        <v>84</v>
      </c>
      <c r="AL2147" s="1164"/>
      <c r="AM2147" s="1165"/>
      <c r="AN2147" s="1166"/>
      <c r="AO2147" s="587">
        <f t="shared" si="348"/>
        <v>0</v>
      </c>
      <c r="AQ2147" s="1163">
        <v>84</v>
      </c>
      <c r="AR2147" s="1164"/>
      <c r="AS2147" s="1165"/>
      <c r="AT2147" s="1166"/>
      <c r="AU2147" s="587">
        <f t="shared" si="349"/>
        <v>0</v>
      </c>
      <c r="AW2147" s="1163">
        <v>84</v>
      </c>
      <c r="AX2147" s="1164"/>
      <c r="AY2147" s="1165"/>
      <c r="AZ2147" s="1166"/>
      <c r="BA2147" s="587">
        <f t="shared" si="350"/>
        <v>0</v>
      </c>
    </row>
    <row r="2148" spans="1:53" s="17" customFormat="1" ht="16.75" hidden="1" customHeight="1" outlineLevel="2">
      <c r="A2148" s="1163">
        <v>85</v>
      </c>
      <c r="B2148" s="1164"/>
      <c r="C2148" s="1165"/>
      <c r="D2148" s="1166"/>
      <c r="E2148" s="587">
        <f t="shared" si="342"/>
        <v>0</v>
      </c>
      <c r="G2148" s="1163">
        <v>85</v>
      </c>
      <c r="H2148" s="1164"/>
      <c r="I2148" s="1165"/>
      <c r="J2148" s="1166"/>
      <c r="K2148" s="587">
        <f t="shared" si="343"/>
        <v>0</v>
      </c>
      <c r="M2148" s="1163">
        <v>85</v>
      </c>
      <c r="N2148" s="1164"/>
      <c r="O2148" s="1165"/>
      <c r="P2148" s="1166"/>
      <c r="Q2148" s="587">
        <f t="shared" si="344"/>
        <v>0</v>
      </c>
      <c r="S2148" s="1163">
        <v>85</v>
      </c>
      <c r="T2148" s="1164"/>
      <c r="U2148" s="1165"/>
      <c r="V2148" s="1166"/>
      <c r="W2148" s="587">
        <f t="shared" si="345"/>
        <v>0</v>
      </c>
      <c r="Y2148" s="1163">
        <v>85</v>
      </c>
      <c r="Z2148" s="1164"/>
      <c r="AA2148" s="1165"/>
      <c r="AB2148" s="1166"/>
      <c r="AC2148" s="587">
        <f t="shared" si="346"/>
        <v>0</v>
      </c>
      <c r="AE2148" s="1163">
        <v>85</v>
      </c>
      <c r="AF2148" s="1164"/>
      <c r="AG2148" s="1165"/>
      <c r="AH2148" s="1166"/>
      <c r="AI2148" s="587">
        <f t="shared" si="347"/>
        <v>0</v>
      </c>
      <c r="AK2148" s="1163">
        <v>85</v>
      </c>
      <c r="AL2148" s="1164"/>
      <c r="AM2148" s="1165"/>
      <c r="AN2148" s="1166"/>
      <c r="AO2148" s="587">
        <f t="shared" si="348"/>
        <v>0</v>
      </c>
      <c r="AQ2148" s="1163">
        <v>85</v>
      </c>
      <c r="AR2148" s="1164"/>
      <c r="AS2148" s="1165"/>
      <c r="AT2148" s="1166"/>
      <c r="AU2148" s="587">
        <f t="shared" si="349"/>
        <v>0</v>
      </c>
      <c r="AW2148" s="1163">
        <v>85</v>
      </c>
      <c r="AX2148" s="1164"/>
      <c r="AY2148" s="1165"/>
      <c r="AZ2148" s="1166"/>
      <c r="BA2148" s="587">
        <f t="shared" si="350"/>
        <v>0</v>
      </c>
    </row>
    <row r="2149" spans="1:53" s="17" customFormat="1" ht="16.75" hidden="1" customHeight="1" outlineLevel="2">
      <c r="A2149" s="1163">
        <v>86</v>
      </c>
      <c r="B2149" s="1164"/>
      <c r="C2149" s="1165"/>
      <c r="D2149" s="1166"/>
      <c r="E2149" s="587">
        <f t="shared" si="342"/>
        <v>0</v>
      </c>
      <c r="G2149" s="1163">
        <v>86</v>
      </c>
      <c r="H2149" s="1164"/>
      <c r="I2149" s="1165"/>
      <c r="J2149" s="1166"/>
      <c r="K2149" s="587">
        <f t="shared" si="343"/>
        <v>0</v>
      </c>
      <c r="M2149" s="1163">
        <v>86</v>
      </c>
      <c r="N2149" s="1164"/>
      <c r="O2149" s="1165"/>
      <c r="P2149" s="1166"/>
      <c r="Q2149" s="587">
        <f t="shared" si="344"/>
        <v>0</v>
      </c>
      <c r="S2149" s="1163">
        <v>86</v>
      </c>
      <c r="T2149" s="1164"/>
      <c r="U2149" s="1165"/>
      <c r="V2149" s="1166"/>
      <c r="W2149" s="587">
        <f t="shared" si="345"/>
        <v>0</v>
      </c>
      <c r="Y2149" s="1163">
        <v>86</v>
      </c>
      <c r="Z2149" s="1164"/>
      <c r="AA2149" s="1165"/>
      <c r="AB2149" s="1166"/>
      <c r="AC2149" s="587">
        <f t="shared" si="346"/>
        <v>0</v>
      </c>
      <c r="AE2149" s="1163">
        <v>86</v>
      </c>
      <c r="AF2149" s="1164"/>
      <c r="AG2149" s="1165"/>
      <c r="AH2149" s="1166"/>
      <c r="AI2149" s="587">
        <f t="shared" si="347"/>
        <v>0</v>
      </c>
      <c r="AK2149" s="1163">
        <v>86</v>
      </c>
      <c r="AL2149" s="1164"/>
      <c r="AM2149" s="1165"/>
      <c r="AN2149" s="1166"/>
      <c r="AO2149" s="587">
        <f t="shared" si="348"/>
        <v>0</v>
      </c>
      <c r="AQ2149" s="1163">
        <v>86</v>
      </c>
      <c r="AR2149" s="1164"/>
      <c r="AS2149" s="1165"/>
      <c r="AT2149" s="1166"/>
      <c r="AU2149" s="587">
        <f t="shared" si="349"/>
        <v>0</v>
      </c>
      <c r="AW2149" s="1163">
        <v>86</v>
      </c>
      <c r="AX2149" s="1164"/>
      <c r="AY2149" s="1165"/>
      <c r="AZ2149" s="1166"/>
      <c r="BA2149" s="587">
        <f t="shared" si="350"/>
        <v>0</v>
      </c>
    </row>
    <row r="2150" spans="1:53" s="17" customFormat="1" ht="16.75" hidden="1" customHeight="1" outlineLevel="2">
      <c r="A2150" s="1163">
        <v>87</v>
      </c>
      <c r="B2150" s="1164"/>
      <c r="C2150" s="1165"/>
      <c r="D2150" s="1166"/>
      <c r="E2150" s="587">
        <f t="shared" si="342"/>
        <v>0</v>
      </c>
      <c r="G2150" s="1163">
        <v>87</v>
      </c>
      <c r="H2150" s="1164"/>
      <c r="I2150" s="1165"/>
      <c r="J2150" s="1166"/>
      <c r="K2150" s="587">
        <f t="shared" si="343"/>
        <v>0</v>
      </c>
      <c r="M2150" s="1163">
        <v>87</v>
      </c>
      <c r="N2150" s="1164"/>
      <c r="O2150" s="1165"/>
      <c r="P2150" s="1166"/>
      <c r="Q2150" s="587">
        <f t="shared" si="344"/>
        <v>0</v>
      </c>
      <c r="S2150" s="1163">
        <v>87</v>
      </c>
      <c r="T2150" s="1164"/>
      <c r="U2150" s="1165"/>
      <c r="V2150" s="1166"/>
      <c r="W2150" s="587">
        <f t="shared" si="345"/>
        <v>0</v>
      </c>
      <c r="Y2150" s="1163">
        <v>87</v>
      </c>
      <c r="Z2150" s="1164"/>
      <c r="AA2150" s="1165"/>
      <c r="AB2150" s="1166"/>
      <c r="AC2150" s="587">
        <f t="shared" si="346"/>
        <v>0</v>
      </c>
      <c r="AE2150" s="1163">
        <v>87</v>
      </c>
      <c r="AF2150" s="1164"/>
      <c r="AG2150" s="1165"/>
      <c r="AH2150" s="1166"/>
      <c r="AI2150" s="587">
        <f t="shared" si="347"/>
        <v>0</v>
      </c>
      <c r="AK2150" s="1163">
        <v>87</v>
      </c>
      <c r="AL2150" s="1164"/>
      <c r="AM2150" s="1165"/>
      <c r="AN2150" s="1166"/>
      <c r="AO2150" s="587">
        <f t="shared" si="348"/>
        <v>0</v>
      </c>
      <c r="AQ2150" s="1163">
        <v>87</v>
      </c>
      <c r="AR2150" s="1164"/>
      <c r="AS2150" s="1165"/>
      <c r="AT2150" s="1166"/>
      <c r="AU2150" s="587">
        <f t="shared" si="349"/>
        <v>0</v>
      </c>
      <c r="AW2150" s="1163">
        <v>87</v>
      </c>
      <c r="AX2150" s="1164"/>
      <c r="AY2150" s="1165"/>
      <c r="AZ2150" s="1166"/>
      <c r="BA2150" s="587">
        <f t="shared" si="350"/>
        <v>0</v>
      </c>
    </row>
    <row r="2151" spans="1:53" s="17" customFormat="1" ht="16.75" hidden="1" customHeight="1" outlineLevel="2">
      <c r="A2151" s="1163">
        <v>88</v>
      </c>
      <c r="B2151" s="1164"/>
      <c r="C2151" s="1165"/>
      <c r="D2151" s="1166"/>
      <c r="E2151" s="587">
        <f t="shared" si="342"/>
        <v>0</v>
      </c>
      <c r="G2151" s="1163">
        <v>88</v>
      </c>
      <c r="H2151" s="1164"/>
      <c r="I2151" s="1165"/>
      <c r="J2151" s="1166"/>
      <c r="K2151" s="587">
        <f t="shared" si="343"/>
        <v>0</v>
      </c>
      <c r="M2151" s="1163">
        <v>88</v>
      </c>
      <c r="N2151" s="1164"/>
      <c r="O2151" s="1165"/>
      <c r="P2151" s="1166"/>
      <c r="Q2151" s="587">
        <f t="shared" si="344"/>
        <v>0</v>
      </c>
      <c r="S2151" s="1163">
        <v>88</v>
      </c>
      <c r="T2151" s="1164"/>
      <c r="U2151" s="1165"/>
      <c r="V2151" s="1166"/>
      <c r="W2151" s="587">
        <f t="shared" si="345"/>
        <v>0</v>
      </c>
      <c r="Y2151" s="1163">
        <v>88</v>
      </c>
      <c r="Z2151" s="1164"/>
      <c r="AA2151" s="1165"/>
      <c r="AB2151" s="1166"/>
      <c r="AC2151" s="587">
        <f t="shared" si="346"/>
        <v>0</v>
      </c>
      <c r="AE2151" s="1163">
        <v>88</v>
      </c>
      <c r="AF2151" s="1164"/>
      <c r="AG2151" s="1165"/>
      <c r="AH2151" s="1166"/>
      <c r="AI2151" s="587">
        <f t="shared" si="347"/>
        <v>0</v>
      </c>
      <c r="AK2151" s="1163">
        <v>88</v>
      </c>
      <c r="AL2151" s="1164"/>
      <c r="AM2151" s="1165"/>
      <c r="AN2151" s="1166"/>
      <c r="AO2151" s="587">
        <f t="shared" si="348"/>
        <v>0</v>
      </c>
      <c r="AQ2151" s="1163">
        <v>88</v>
      </c>
      <c r="AR2151" s="1164"/>
      <c r="AS2151" s="1165"/>
      <c r="AT2151" s="1166"/>
      <c r="AU2151" s="587">
        <f t="shared" si="349"/>
        <v>0</v>
      </c>
      <c r="AW2151" s="1163">
        <v>88</v>
      </c>
      <c r="AX2151" s="1164"/>
      <c r="AY2151" s="1165"/>
      <c r="AZ2151" s="1166"/>
      <c r="BA2151" s="587">
        <f t="shared" si="350"/>
        <v>0</v>
      </c>
    </row>
    <row r="2152" spans="1:53" s="17" customFormat="1" ht="16.75" hidden="1" customHeight="1" outlineLevel="2">
      <c r="A2152" s="1163">
        <v>89</v>
      </c>
      <c r="B2152" s="1164"/>
      <c r="C2152" s="1165"/>
      <c r="D2152" s="1166"/>
      <c r="E2152" s="587">
        <f t="shared" si="342"/>
        <v>0</v>
      </c>
      <c r="G2152" s="1163">
        <v>89</v>
      </c>
      <c r="H2152" s="1164"/>
      <c r="I2152" s="1165"/>
      <c r="J2152" s="1166"/>
      <c r="K2152" s="587">
        <f t="shared" si="343"/>
        <v>0</v>
      </c>
      <c r="M2152" s="1163">
        <v>89</v>
      </c>
      <c r="N2152" s="1164"/>
      <c r="O2152" s="1165"/>
      <c r="P2152" s="1166"/>
      <c r="Q2152" s="587">
        <f t="shared" si="344"/>
        <v>0</v>
      </c>
      <c r="S2152" s="1163">
        <v>89</v>
      </c>
      <c r="T2152" s="1164"/>
      <c r="U2152" s="1165"/>
      <c r="V2152" s="1166"/>
      <c r="W2152" s="587">
        <f t="shared" si="345"/>
        <v>0</v>
      </c>
      <c r="Y2152" s="1163">
        <v>89</v>
      </c>
      <c r="Z2152" s="1164"/>
      <c r="AA2152" s="1165"/>
      <c r="AB2152" s="1166"/>
      <c r="AC2152" s="587">
        <f t="shared" si="346"/>
        <v>0</v>
      </c>
      <c r="AE2152" s="1163">
        <v>89</v>
      </c>
      <c r="AF2152" s="1164"/>
      <c r="AG2152" s="1165"/>
      <c r="AH2152" s="1166"/>
      <c r="AI2152" s="587">
        <f t="shared" si="347"/>
        <v>0</v>
      </c>
      <c r="AK2152" s="1163">
        <v>89</v>
      </c>
      <c r="AL2152" s="1164"/>
      <c r="AM2152" s="1165"/>
      <c r="AN2152" s="1166"/>
      <c r="AO2152" s="587">
        <f t="shared" si="348"/>
        <v>0</v>
      </c>
      <c r="AQ2152" s="1163">
        <v>89</v>
      </c>
      <c r="AR2152" s="1164"/>
      <c r="AS2152" s="1165"/>
      <c r="AT2152" s="1166"/>
      <c r="AU2152" s="587">
        <f t="shared" si="349"/>
        <v>0</v>
      </c>
      <c r="AW2152" s="1163">
        <v>89</v>
      </c>
      <c r="AX2152" s="1164"/>
      <c r="AY2152" s="1165"/>
      <c r="AZ2152" s="1166"/>
      <c r="BA2152" s="587">
        <f t="shared" si="350"/>
        <v>0</v>
      </c>
    </row>
    <row r="2153" spans="1:53" s="17" customFormat="1" ht="16.75" hidden="1" customHeight="1" outlineLevel="2">
      <c r="A2153" s="1163">
        <v>90</v>
      </c>
      <c r="B2153" s="1164"/>
      <c r="C2153" s="1165"/>
      <c r="D2153" s="1166"/>
      <c r="E2153" s="587">
        <f t="shared" si="342"/>
        <v>0</v>
      </c>
      <c r="G2153" s="1163">
        <v>90</v>
      </c>
      <c r="H2153" s="1164"/>
      <c r="I2153" s="1165"/>
      <c r="J2153" s="1166"/>
      <c r="K2153" s="587">
        <f t="shared" si="343"/>
        <v>0</v>
      </c>
      <c r="M2153" s="1163">
        <v>90</v>
      </c>
      <c r="N2153" s="1164"/>
      <c r="O2153" s="1165"/>
      <c r="P2153" s="1166"/>
      <c r="Q2153" s="587">
        <f t="shared" si="344"/>
        <v>0</v>
      </c>
      <c r="S2153" s="1163">
        <v>90</v>
      </c>
      <c r="T2153" s="1164"/>
      <c r="U2153" s="1165"/>
      <c r="V2153" s="1166"/>
      <c r="W2153" s="587">
        <f t="shared" si="345"/>
        <v>0</v>
      </c>
      <c r="Y2153" s="1163">
        <v>90</v>
      </c>
      <c r="Z2153" s="1164"/>
      <c r="AA2153" s="1165"/>
      <c r="AB2153" s="1166"/>
      <c r="AC2153" s="587">
        <f t="shared" si="346"/>
        <v>0</v>
      </c>
      <c r="AE2153" s="1163">
        <v>90</v>
      </c>
      <c r="AF2153" s="1164"/>
      <c r="AG2153" s="1165"/>
      <c r="AH2153" s="1166"/>
      <c r="AI2153" s="587">
        <f t="shared" si="347"/>
        <v>0</v>
      </c>
      <c r="AK2153" s="1163">
        <v>90</v>
      </c>
      <c r="AL2153" s="1164"/>
      <c r="AM2153" s="1165"/>
      <c r="AN2153" s="1166"/>
      <c r="AO2153" s="587">
        <f t="shared" si="348"/>
        <v>0</v>
      </c>
      <c r="AQ2153" s="1163">
        <v>90</v>
      </c>
      <c r="AR2153" s="1164"/>
      <c r="AS2153" s="1165"/>
      <c r="AT2153" s="1166"/>
      <c r="AU2153" s="587">
        <f t="shared" si="349"/>
        <v>0</v>
      </c>
      <c r="AW2153" s="1163">
        <v>90</v>
      </c>
      <c r="AX2153" s="1164"/>
      <c r="AY2153" s="1165"/>
      <c r="AZ2153" s="1166"/>
      <c r="BA2153" s="587">
        <f t="shared" si="350"/>
        <v>0</v>
      </c>
    </row>
    <row r="2154" spans="1:53" s="17" customFormat="1" ht="16.75" hidden="1" customHeight="1" outlineLevel="2">
      <c r="A2154" s="1163">
        <v>91</v>
      </c>
      <c r="B2154" s="1164"/>
      <c r="C2154" s="1165"/>
      <c r="D2154" s="1166"/>
      <c r="E2154" s="587">
        <f t="shared" si="342"/>
        <v>0</v>
      </c>
      <c r="G2154" s="1163">
        <v>91</v>
      </c>
      <c r="H2154" s="1164"/>
      <c r="I2154" s="1165"/>
      <c r="J2154" s="1166"/>
      <c r="K2154" s="587">
        <f t="shared" si="343"/>
        <v>0</v>
      </c>
      <c r="M2154" s="1163">
        <v>91</v>
      </c>
      <c r="N2154" s="1164"/>
      <c r="O2154" s="1165"/>
      <c r="P2154" s="1166"/>
      <c r="Q2154" s="587">
        <f t="shared" si="344"/>
        <v>0</v>
      </c>
      <c r="S2154" s="1163">
        <v>91</v>
      </c>
      <c r="T2154" s="1164"/>
      <c r="U2154" s="1165"/>
      <c r="V2154" s="1166"/>
      <c r="W2154" s="587">
        <f t="shared" si="345"/>
        <v>0</v>
      </c>
      <c r="Y2154" s="1163">
        <v>91</v>
      </c>
      <c r="Z2154" s="1164"/>
      <c r="AA2154" s="1165"/>
      <c r="AB2154" s="1166"/>
      <c r="AC2154" s="587">
        <f t="shared" si="346"/>
        <v>0</v>
      </c>
      <c r="AE2154" s="1163">
        <v>91</v>
      </c>
      <c r="AF2154" s="1164"/>
      <c r="AG2154" s="1165"/>
      <c r="AH2154" s="1166"/>
      <c r="AI2154" s="587">
        <f t="shared" si="347"/>
        <v>0</v>
      </c>
      <c r="AK2154" s="1163">
        <v>91</v>
      </c>
      <c r="AL2154" s="1164"/>
      <c r="AM2154" s="1165"/>
      <c r="AN2154" s="1166"/>
      <c r="AO2154" s="587">
        <f t="shared" si="348"/>
        <v>0</v>
      </c>
      <c r="AQ2154" s="1163">
        <v>91</v>
      </c>
      <c r="AR2154" s="1164"/>
      <c r="AS2154" s="1165"/>
      <c r="AT2154" s="1166"/>
      <c r="AU2154" s="587">
        <f t="shared" si="349"/>
        <v>0</v>
      </c>
      <c r="AW2154" s="1163">
        <v>91</v>
      </c>
      <c r="AX2154" s="1164"/>
      <c r="AY2154" s="1165"/>
      <c r="AZ2154" s="1166"/>
      <c r="BA2154" s="587">
        <f t="shared" si="350"/>
        <v>0</v>
      </c>
    </row>
    <row r="2155" spans="1:53" s="17" customFormat="1" ht="16.75" hidden="1" customHeight="1" outlineLevel="2">
      <c r="A2155" s="1163">
        <v>92</v>
      </c>
      <c r="B2155" s="1164"/>
      <c r="C2155" s="1165"/>
      <c r="D2155" s="1166"/>
      <c r="E2155" s="587">
        <f t="shared" si="342"/>
        <v>0</v>
      </c>
      <c r="G2155" s="1163">
        <v>92</v>
      </c>
      <c r="H2155" s="1164"/>
      <c r="I2155" s="1165"/>
      <c r="J2155" s="1166"/>
      <c r="K2155" s="587">
        <f t="shared" si="343"/>
        <v>0</v>
      </c>
      <c r="M2155" s="1163">
        <v>92</v>
      </c>
      <c r="N2155" s="1164"/>
      <c r="O2155" s="1165"/>
      <c r="P2155" s="1166"/>
      <c r="Q2155" s="587">
        <f t="shared" si="344"/>
        <v>0</v>
      </c>
      <c r="S2155" s="1163">
        <v>92</v>
      </c>
      <c r="T2155" s="1164"/>
      <c r="U2155" s="1165"/>
      <c r="V2155" s="1166"/>
      <c r="W2155" s="587">
        <f t="shared" si="345"/>
        <v>0</v>
      </c>
      <c r="Y2155" s="1163">
        <v>92</v>
      </c>
      <c r="Z2155" s="1164"/>
      <c r="AA2155" s="1165"/>
      <c r="AB2155" s="1166"/>
      <c r="AC2155" s="587">
        <f t="shared" si="346"/>
        <v>0</v>
      </c>
      <c r="AE2155" s="1163">
        <v>92</v>
      </c>
      <c r="AF2155" s="1164"/>
      <c r="AG2155" s="1165"/>
      <c r="AH2155" s="1166"/>
      <c r="AI2155" s="587">
        <f t="shared" si="347"/>
        <v>0</v>
      </c>
      <c r="AK2155" s="1163">
        <v>92</v>
      </c>
      <c r="AL2155" s="1164"/>
      <c r="AM2155" s="1165"/>
      <c r="AN2155" s="1166"/>
      <c r="AO2155" s="587">
        <f t="shared" si="348"/>
        <v>0</v>
      </c>
      <c r="AQ2155" s="1163">
        <v>92</v>
      </c>
      <c r="AR2155" s="1164"/>
      <c r="AS2155" s="1165"/>
      <c r="AT2155" s="1166"/>
      <c r="AU2155" s="587">
        <f t="shared" si="349"/>
        <v>0</v>
      </c>
      <c r="AW2155" s="1163">
        <v>92</v>
      </c>
      <c r="AX2155" s="1164"/>
      <c r="AY2155" s="1165"/>
      <c r="AZ2155" s="1166"/>
      <c r="BA2155" s="587">
        <f t="shared" si="350"/>
        <v>0</v>
      </c>
    </row>
    <row r="2156" spans="1:53" s="17" customFormat="1" ht="16.75" hidden="1" customHeight="1" outlineLevel="2">
      <c r="A2156" s="1163">
        <v>93</v>
      </c>
      <c r="B2156" s="1164"/>
      <c r="C2156" s="1165"/>
      <c r="D2156" s="1166"/>
      <c r="E2156" s="587">
        <f t="shared" si="342"/>
        <v>0</v>
      </c>
      <c r="G2156" s="1163">
        <v>93</v>
      </c>
      <c r="H2156" s="1164"/>
      <c r="I2156" s="1165"/>
      <c r="J2156" s="1166"/>
      <c r="K2156" s="587">
        <f t="shared" si="343"/>
        <v>0</v>
      </c>
      <c r="M2156" s="1163">
        <v>93</v>
      </c>
      <c r="N2156" s="1164"/>
      <c r="O2156" s="1165"/>
      <c r="P2156" s="1166"/>
      <c r="Q2156" s="587">
        <f t="shared" si="344"/>
        <v>0</v>
      </c>
      <c r="S2156" s="1163">
        <v>93</v>
      </c>
      <c r="T2156" s="1164"/>
      <c r="U2156" s="1165"/>
      <c r="V2156" s="1166"/>
      <c r="W2156" s="587">
        <f t="shared" si="345"/>
        <v>0</v>
      </c>
      <c r="Y2156" s="1163">
        <v>93</v>
      </c>
      <c r="Z2156" s="1164"/>
      <c r="AA2156" s="1165"/>
      <c r="AB2156" s="1166"/>
      <c r="AC2156" s="587">
        <f t="shared" si="346"/>
        <v>0</v>
      </c>
      <c r="AE2156" s="1163">
        <v>93</v>
      </c>
      <c r="AF2156" s="1164"/>
      <c r="AG2156" s="1165"/>
      <c r="AH2156" s="1166"/>
      <c r="AI2156" s="587">
        <f t="shared" si="347"/>
        <v>0</v>
      </c>
      <c r="AK2156" s="1163">
        <v>93</v>
      </c>
      <c r="AL2156" s="1164"/>
      <c r="AM2156" s="1165"/>
      <c r="AN2156" s="1166"/>
      <c r="AO2156" s="587">
        <f t="shared" si="348"/>
        <v>0</v>
      </c>
      <c r="AQ2156" s="1163">
        <v>93</v>
      </c>
      <c r="AR2156" s="1164"/>
      <c r="AS2156" s="1165"/>
      <c r="AT2156" s="1166"/>
      <c r="AU2156" s="587">
        <f t="shared" si="349"/>
        <v>0</v>
      </c>
      <c r="AW2156" s="1163">
        <v>93</v>
      </c>
      <c r="AX2156" s="1164"/>
      <c r="AY2156" s="1165"/>
      <c r="AZ2156" s="1166"/>
      <c r="BA2156" s="587">
        <f t="shared" si="350"/>
        <v>0</v>
      </c>
    </row>
    <row r="2157" spans="1:53" s="17" customFormat="1" ht="16.75" hidden="1" customHeight="1" outlineLevel="2">
      <c r="A2157" s="1163">
        <v>94</v>
      </c>
      <c r="B2157" s="1164"/>
      <c r="C2157" s="1165"/>
      <c r="D2157" s="1166"/>
      <c r="E2157" s="587">
        <f t="shared" si="342"/>
        <v>0</v>
      </c>
      <c r="G2157" s="1163">
        <v>94</v>
      </c>
      <c r="H2157" s="1164"/>
      <c r="I2157" s="1165"/>
      <c r="J2157" s="1166"/>
      <c r="K2157" s="587">
        <f t="shared" si="343"/>
        <v>0</v>
      </c>
      <c r="M2157" s="1163">
        <v>94</v>
      </c>
      <c r="N2157" s="1164"/>
      <c r="O2157" s="1165"/>
      <c r="P2157" s="1166"/>
      <c r="Q2157" s="587">
        <f t="shared" si="344"/>
        <v>0</v>
      </c>
      <c r="S2157" s="1163">
        <v>94</v>
      </c>
      <c r="T2157" s="1164"/>
      <c r="U2157" s="1165"/>
      <c r="V2157" s="1166"/>
      <c r="W2157" s="587">
        <f t="shared" si="345"/>
        <v>0</v>
      </c>
      <c r="Y2157" s="1163">
        <v>94</v>
      </c>
      <c r="Z2157" s="1164"/>
      <c r="AA2157" s="1165"/>
      <c r="AB2157" s="1166"/>
      <c r="AC2157" s="587">
        <f t="shared" si="346"/>
        <v>0</v>
      </c>
      <c r="AE2157" s="1163">
        <v>94</v>
      </c>
      <c r="AF2157" s="1164"/>
      <c r="AG2157" s="1165"/>
      <c r="AH2157" s="1166"/>
      <c r="AI2157" s="587">
        <f t="shared" si="347"/>
        <v>0</v>
      </c>
      <c r="AK2157" s="1163">
        <v>94</v>
      </c>
      <c r="AL2157" s="1164"/>
      <c r="AM2157" s="1165"/>
      <c r="AN2157" s="1166"/>
      <c r="AO2157" s="587">
        <f t="shared" si="348"/>
        <v>0</v>
      </c>
      <c r="AQ2157" s="1163">
        <v>94</v>
      </c>
      <c r="AR2157" s="1164"/>
      <c r="AS2157" s="1165"/>
      <c r="AT2157" s="1166"/>
      <c r="AU2157" s="587">
        <f t="shared" si="349"/>
        <v>0</v>
      </c>
      <c r="AW2157" s="1163">
        <v>94</v>
      </c>
      <c r="AX2157" s="1164"/>
      <c r="AY2157" s="1165"/>
      <c r="AZ2157" s="1166"/>
      <c r="BA2157" s="587">
        <f t="shared" si="350"/>
        <v>0</v>
      </c>
    </row>
    <row r="2158" spans="1:53" s="17" customFormat="1" ht="16.75" hidden="1" customHeight="1" outlineLevel="2">
      <c r="A2158" s="1163">
        <v>95</v>
      </c>
      <c r="B2158" s="1164"/>
      <c r="C2158" s="1165"/>
      <c r="D2158" s="1166"/>
      <c r="E2158" s="587">
        <f t="shared" si="342"/>
        <v>0</v>
      </c>
      <c r="G2158" s="1163">
        <v>95</v>
      </c>
      <c r="H2158" s="1164"/>
      <c r="I2158" s="1165"/>
      <c r="J2158" s="1166"/>
      <c r="K2158" s="587">
        <f t="shared" si="343"/>
        <v>0</v>
      </c>
      <c r="M2158" s="1163">
        <v>95</v>
      </c>
      <c r="N2158" s="1164"/>
      <c r="O2158" s="1165"/>
      <c r="P2158" s="1166"/>
      <c r="Q2158" s="587">
        <f t="shared" si="344"/>
        <v>0</v>
      </c>
      <c r="S2158" s="1163">
        <v>95</v>
      </c>
      <c r="T2158" s="1164"/>
      <c r="U2158" s="1165"/>
      <c r="V2158" s="1166"/>
      <c r="W2158" s="587">
        <f t="shared" si="345"/>
        <v>0</v>
      </c>
      <c r="Y2158" s="1163">
        <v>95</v>
      </c>
      <c r="Z2158" s="1164"/>
      <c r="AA2158" s="1165"/>
      <c r="AB2158" s="1166"/>
      <c r="AC2158" s="587">
        <f t="shared" si="346"/>
        <v>0</v>
      </c>
      <c r="AE2158" s="1163">
        <v>95</v>
      </c>
      <c r="AF2158" s="1164"/>
      <c r="AG2158" s="1165"/>
      <c r="AH2158" s="1166"/>
      <c r="AI2158" s="587">
        <f t="shared" si="347"/>
        <v>0</v>
      </c>
      <c r="AK2158" s="1163">
        <v>95</v>
      </c>
      <c r="AL2158" s="1164"/>
      <c r="AM2158" s="1165"/>
      <c r="AN2158" s="1166"/>
      <c r="AO2158" s="587">
        <f t="shared" si="348"/>
        <v>0</v>
      </c>
      <c r="AQ2158" s="1163">
        <v>95</v>
      </c>
      <c r="AR2158" s="1164"/>
      <c r="AS2158" s="1165"/>
      <c r="AT2158" s="1166"/>
      <c r="AU2158" s="587">
        <f t="shared" si="349"/>
        <v>0</v>
      </c>
      <c r="AW2158" s="1163">
        <v>95</v>
      </c>
      <c r="AX2158" s="1164"/>
      <c r="AY2158" s="1165"/>
      <c r="AZ2158" s="1166"/>
      <c r="BA2158" s="587">
        <f t="shared" si="350"/>
        <v>0</v>
      </c>
    </row>
    <row r="2159" spans="1:53" s="17" customFormat="1" ht="16.75" hidden="1" customHeight="1" outlineLevel="2">
      <c r="A2159" s="1163">
        <v>96</v>
      </c>
      <c r="B2159" s="1164"/>
      <c r="C2159" s="1165"/>
      <c r="D2159" s="1166"/>
      <c r="E2159" s="587">
        <f t="shared" si="342"/>
        <v>0</v>
      </c>
      <c r="G2159" s="1163">
        <v>96</v>
      </c>
      <c r="H2159" s="1164"/>
      <c r="I2159" s="1165"/>
      <c r="J2159" s="1166"/>
      <c r="K2159" s="587">
        <f t="shared" si="343"/>
        <v>0</v>
      </c>
      <c r="M2159" s="1163">
        <v>96</v>
      </c>
      <c r="N2159" s="1164"/>
      <c r="O2159" s="1165"/>
      <c r="P2159" s="1166"/>
      <c r="Q2159" s="587">
        <f t="shared" si="344"/>
        <v>0</v>
      </c>
      <c r="S2159" s="1163">
        <v>96</v>
      </c>
      <c r="T2159" s="1164"/>
      <c r="U2159" s="1165"/>
      <c r="V2159" s="1166"/>
      <c r="W2159" s="587">
        <f t="shared" si="345"/>
        <v>0</v>
      </c>
      <c r="Y2159" s="1163">
        <v>96</v>
      </c>
      <c r="Z2159" s="1164"/>
      <c r="AA2159" s="1165"/>
      <c r="AB2159" s="1166"/>
      <c r="AC2159" s="587">
        <f t="shared" si="346"/>
        <v>0</v>
      </c>
      <c r="AE2159" s="1163">
        <v>96</v>
      </c>
      <c r="AF2159" s="1164"/>
      <c r="AG2159" s="1165"/>
      <c r="AH2159" s="1166"/>
      <c r="AI2159" s="587">
        <f t="shared" si="347"/>
        <v>0</v>
      </c>
      <c r="AK2159" s="1163">
        <v>96</v>
      </c>
      <c r="AL2159" s="1164"/>
      <c r="AM2159" s="1165"/>
      <c r="AN2159" s="1166"/>
      <c r="AO2159" s="587">
        <f t="shared" si="348"/>
        <v>0</v>
      </c>
      <c r="AQ2159" s="1163">
        <v>96</v>
      </c>
      <c r="AR2159" s="1164"/>
      <c r="AS2159" s="1165"/>
      <c r="AT2159" s="1166"/>
      <c r="AU2159" s="587">
        <f t="shared" si="349"/>
        <v>0</v>
      </c>
      <c r="AW2159" s="1163">
        <v>96</v>
      </c>
      <c r="AX2159" s="1164"/>
      <c r="AY2159" s="1165"/>
      <c r="AZ2159" s="1166"/>
      <c r="BA2159" s="587">
        <f t="shared" si="350"/>
        <v>0</v>
      </c>
    </row>
    <row r="2160" spans="1:53" s="17" customFormat="1" ht="16.75" hidden="1" customHeight="1" outlineLevel="2">
      <c r="A2160" s="1163">
        <v>97</v>
      </c>
      <c r="B2160" s="1164"/>
      <c r="C2160" s="1165"/>
      <c r="D2160" s="1166"/>
      <c r="E2160" s="587">
        <f t="shared" si="342"/>
        <v>0</v>
      </c>
      <c r="G2160" s="1163">
        <v>97</v>
      </c>
      <c r="H2160" s="1164"/>
      <c r="I2160" s="1165"/>
      <c r="J2160" s="1166"/>
      <c r="K2160" s="587">
        <f t="shared" si="343"/>
        <v>0</v>
      </c>
      <c r="M2160" s="1163">
        <v>97</v>
      </c>
      <c r="N2160" s="1164"/>
      <c r="O2160" s="1165"/>
      <c r="P2160" s="1166"/>
      <c r="Q2160" s="587">
        <f t="shared" si="344"/>
        <v>0</v>
      </c>
      <c r="S2160" s="1163">
        <v>97</v>
      </c>
      <c r="T2160" s="1164"/>
      <c r="U2160" s="1165"/>
      <c r="V2160" s="1166"/>
      <c r="W2160" s="587">
        <f t="shared" si="345"/>
        <v>0</v>
      </c>
      <c r="Y2160" s="1163">
        <v>97</v>
      </c>
      <c r="Z2160" s="1164"/>
      <c r="AA2160" s="1165"/>
      <c r="AB2160" s="1166"/>
      <c r="AC2160" s="587">
        <f t="shared" si="346"/>
        <v>0</v>
      </c>
      <c r="AE2160" s="1163">
        <v>97</v>
      </c>
      <c r="AF2160" s="1164"/>
      <c r="AG2160" s="1165"/>
      <c r="AH2160" s="1166"/>
      <c r="AI2160" s="587">
        <f t="shared" si="347"/>
        <v>0</v>
      </c>
      <c r="AK2160" s="1163">
        <v>97</v>
      </c>
      <c r="AL2160" s="1164"/>
      <c r="AM2160" s="1165"/>
      <c r="AN2160" s="1166"/>
      <c r="AO2160" s="587">
        <f t="shared" si="348"/>
        <v>0</v>
      </c>
      <c r="AQ2160" s="1163">
        <v>97</v>
      </c>
      <c r="AR2160" s="1164"/>
      <c r="AS2160" s="1165"/>
      <c r="AT2160" s="1166"/>
      <c r="AU2160" s="587">
        <f t="shared" si="349"/>
        <v>0</v>
      </c>
      <c r="AW2160" s="1163">
        <v>97</v>
      </c>
      <c r="AX2160" s="1164"/>
      <c r="AY2160" s="1165"/>
      <c r="AZ2160" s="1166"/>
      <c r="BA2160" s="587">
        <f t="shared" si="350"/>
        <v>0</v>
      </c>
    </row>
    <row r="2161" spans="1:53" s="17" customFormat="1" ht="16.75" hidden="1" customHeight="1" outlineLevel="2">
      <c r="A2161" s="1163">
        <v>98</v>
      </c>
      <c r="B2161" s="1164"/>
      <c r="C2161" s="1165"/>
      <c r="D2161" s="1166"/>
      <c r="E2161" s="587">
        <f t="shared" si="342"/>
        <v>0</v>
      </c>
      <c r="G2161" s="1163">
        <v>98</v>
      </c>
      <c r="H2161" s="1164"/>
      <c r="I2161" s="1165"/>
      <c r="J2161" s="1166"/>
      <c r="K2161" s="587">
        <f t="shared" si="343"/>
        <v>0</v>
      </c>
      <c r="M2161" s="1163">
        <v>98</v>
      </c>
      <c r="N2161" s="1164"/>
      <c r="O2161" s="1165"/>
      <c r="P2161" s="1166"/>
      <c r="Q2161" s="587">
        <f t="shared" si="344"/>
        <v>0</v>
      </c>
      <c r="S2161" s="1163">
        <v>98</v>
      </c>
      <c r="T2161" s="1164"/>
      <c r="U2161" s="1165"/>
      <c r="V2161" s="1166"/>
      <c r="W2161" s="587">
        <f t="shared" si="345"/>
        <v>0</v>
      </c>
      <c r="Y2161" s="1163">
        <v>98</v>
      </c>
      <c r="Z2161" s="1164"/>
      <c r="AA2161" s="1165"/>
      <c r="AB2161" s="1166"/>
      <c r="AC2161" s="587">
        <f t="shared" si="346"/>
        <v>0</v>
      </c>
      <c r="AE2161" s="1163">
        <v>98</v>
      </c>
      <c r="AF2161" s="1164"/>
      <c r="AG2161" s="1165"/>
      <c r="AH2161" s="1166"/>
      <c r="AI2161" s="587">
        <f t="shared" si="347"/>
        <v>0</v>
      </c>
      <c r="AK2161" s="1163">
        <v>98</v>
      </c>
      <c r="AL2161" s="1164"/>
      <c r="AM2161" s="1165"/>
      <c r="AN2161" s="1166"/>
      <c r="AO2161" s="587">
        <f t="shared" si="348"/>
        <v>0</v>
      </c>
      <c r="AQ2161" s="1163">
        <v>98</v>
      </c>
      <c r="AR2161" s="1164"/>
      <c r="AS2161" s="1165"/>
      <c r="AT2161" s="1166"/>
      <c r="AU2161" s="587">
        <f t="shared" si="349"/>
        <v>0</v>
      </c>
      <c r="AW2161" s="1163">
        <v>98</v>
      </c>
      <c r="AX2161" s="1164"/>
      <c r="AY2161" s="1165"/>
      <c r="AZ2161" s="1166"/>
      <c r="BA2161" s="587">
        <f t="shared" si="350"/>
        <v>0</v>
      </c>
    </row>
    <row r="2162" spans="1:53" s="17" customFormat="1" ht="16.75" hidden="1" customHeight="1" outlineLevel="2">
      <c r="A2162" s="1163">
        <v>99</v>
      </c>
      <c r="B2162" s="1164"/>
      <c r="C2162" s="1165"/>
      <c r="D2162" s="1166"/>
      <c r="E2162" s="587">
        <f t="shared" si="342"/>
        <v>0</v>
      </c>
      <c r="G2162" s="1163">
        <v>99</v>
      </c>
      <c r="H2162" s="1164"/>
      <c r="I2162" s="1165"/>
      <c r="J2162" s="1166"/>
      <c r="K2162" s="587">
        <f t="shared" si="343"/>
        <v>0</v>
      </c>
      <c r="M2162" s="1163">
        <v>99</v>
      </c>
      <c r="N2162" s="1164"/>
      <c r="O2162" s="1165"/>
      <c r="P2162" s="1166"/>
      <c r="Q2162" s="587">
        <f t="shared" si="344"/>
        <v>0</v>
      </c>
      <c r="S2162" s="1163">
        <v>99</v>
      </c>
      <c r="T2162" s="1164"/>
      <c r="U2162" s="1165"/>
      <c r="V2162" s="1166"/>
      <c r="W2162" s="587">
        <f t="shared" si="345"/>
        <v>0</v>
      </c>
      <c r="Y2162" s="1163">
        <v>99</v>
      </c>
      <c r="Z2162" s="1164"/>
      <c r="AA2162" s="1165"/>
      <c r="AB2162" s="1166"/>
      <c r="AC2162" s="587">
        <f t="shared" si="346"/>
        <v>0</v>
      </c>
      <c r="AE2162" s="1163">
        <v>99</v>
      </c>
      <c r="AF2162" s="1164"/>
      <c r="AG2162" s="1165"/>
      <c r="AH2162" s="1166"/>
      <c r="AI2162" s="587">
        <f t="shared" si="347"/>
        <v>0</v>
      </c>
      <c r="AK2162" s="1163">
        <v>99</v>
      </c>
      <c r="AL2162" s="1164"/>
      <c r="AM2162" s="1165"/>
      <c r="AN2162" s="1166"/>
      <c r="AO2162" s="587">
        <f t="shared" si="348"/>
        <v>0</v>
      </c>
      <c r="AQ2162" s="1163">
        <v>99</v>
      </c>
      <c r="AR2162" s="1164"/>
      <c r="AS2162" s="1165"/>
      <c r="AT2162" s="1166"/>
      <c r="AU2162" s="587">
        <f t="shared" si="349"/>
        <v>0</v>
      </c>
      <c r="AW2162" s="1163">
        <v>99</v>
      </c>
      <c r="AX2162" s="1164"/>
      <c r="AY2162" s="1165"/>
      <c r="AZ2162" s="1166"/>
      <c r="BA2162" s="587">
        <f t="shared" si="350"/>
        <v>0</v>
      </c>
    </row>
    <row r="2163" spans="1:53" s="17" customFormat="1" ht="16.75" hidden="1" customHeight="1" outlineLevel="2">
      <c r="A2163" s="1163">
        <v>100</v>
      </c>
      <c r="B2163" s="1164"/>
      <c r="C2163" s="1165"/>
      <c r="D2163" s="1166"/>
      <c r="E2163" s="587">
        <f t="shared" si="342"/>
        <v>0</v>
      </c>
      <c r="G2163" s="1163">
        <v>100</v>
      </c>
      <c r="H2163" s="1164"/>
      <c r="I2163" s="1165"/>
      <c r="J2163" s="1166"/>
      <c r="K2163" s="587">
        <f t="shared" si="343"/>
        <v>0</v>
      </c>
      <c r="M2163" s="1163">
        <v>100</v>
      </c>
      <c r="N2163" s="1164"/>
      <c r="O2163" s="1165"/>
      <c r="P2163" s="1166"/>
      <c r="Q2163" s="587">
        <f t="shared" si="344"/>
        <v>0</v>
      </c>
      <c r="S2163" s="1163">
        <v>100</v>
      </c>
      <c r="T2163" s="1164"/>
      <c r="U2163" s="1165"/>
      <c r="V2163" s="1166"/>
      <c r="W2163" s="587">
        <f t="shared" si="345"/>
        <v>0</v>
      </c>
      <c r="Y2163" s="1163">
        <v>100</v>
      </c>
      <c r="Z2163" s="1164"/>
      <c r="AA2163" s="1165"/>
      <c r="AB2163" s="1166"/>
      <c r="AC2163" s="587">
        <f t="shared" si="346"/>
        <v>0</v>
      </c>
      <c r="AE2163" s="1163">
        <v>100</v>
      </c>
      <c r="AF2163" s="1164"/>
      <c r="AG2163" s="1165"/>
      <c r="AH2163" s="1166"/>
      <c r="AI2163" s="587">
        <f t="shared" si="347"/>
        <v>0</v>
      </c>
      <c r="AK2163" s="1163">
        <v>100</v>
      </c>
      <c r="AL2163" s="1164"/>
      <c r="AM2163" s="1165"/>
      <c r="AN2163" s="1166"/>
      <c r="AO2163" s="587">
        <f t="shared" si="348"/>
        <v>0</v>
      </c>
      <c r="AQ2163" s="1163">
        <v>100</v>
      </c>
      <c r="AR2163" s="1164"/>
      <c r="AS2163" s="1165"/>
      <c r="AT2163" s="1166"/>
      <c r="AU2163" s="587">
        <f t="shared" si="349"/>
        <v>0</v>
      </c>
      <c r="AW2163" s="1163">
        <v>100</v>
      </c>
      <c r="AX2163" s="1164"/>
      <c r="AY2163" s="1165"/>
      <c r="AZ2163" s="1166"/>
      <c r="BA2163" s="587">
        <f t="shared" si="350"/>
        <v>0</v>
      </c>
    </row>
    <row r="2164" spans="1:53" s="17" customFormat="1" ht="16.75" hidden="1" customHeight="1" outlineLevel="2">
      <c r="A2164" s="1163">
        <v>101</v>
      </c>
      <c r="B2164" s="1164"/>
      <c r="C2164" s="1165"/>
      <c r="D2164" s="1166"/>
      <c r="E2164" s="587">
        <f t="shared" si="342"/>
        <v>0</v>
      </c>
      <c r="G2164" s="1163">
        <v>101</v>
      </c>
      <c r="H2164" s="1164"/>
      <c r="I2164" s="1165"/>
      <c r="J2164" s="1166"/>
      <c r="K2164" s="587">
        <f t="shared" si="343"/>
        <v>0</v>
      </c>
      <c r="M2164" s="1163">
        <v>101</v>
      </c>
      <c r="N2164" s="1164"/>
      <c r="O2164" s="1165"/>
      <c r="P2164" s="1166"/>
      <c r="Q2164" s="587">
        <f t="shared" si="344"/>
        <v>0</v>
      </c>
      <c r="S2164" s="1163">
        <v>101</v>
      </c>
      <c r="T2164" s="1164"/>
      <c r="U2164" s="1165"/>
      <c r="V2164" s="1166"/>
      <c r="W2164" s="587">
        <f t="shared" si="345"/>
        <v>0</v>
      </c>
      <c r="Y2164" s="1163">
        <v>101</v>
      </c>
      <c r="Z2164" s="1164"/>
      <c r="AA2164" s="1165"/>
      <c r="AB2164" s="1166"/>
      <c r="AC2164" s="587">
        <f t="shared" si="346"/>
        <v>0</v>
      </c>
      <c r="AE2164" s="1163">
        <v>101</v>
      </c>
      <c r="AF2164" s="1164"/>
      <c r="AG2164" s="1165"/>
      <c r="AH2164" s="1166"/>
      <c r="AI2164" s="587">
        <f t="shared" si="347"/>
        <v>0</v>
      </c>
      <c r="AK2164" s="1163">
        <v>101</v>
      </c>
      <c r="AL2164" s="1164"/>
      <c r="AM2164" s="1165"/>
      <c r="AN2164" s="1166"/>
      <c r="AO2164" s="587">
        <f t="shared" si="348"/>
        <v>0</v>
      </c>
      <c r="AQ2164" s="1163">
        <v>101</v>
      </c>
      <c r="AR2164" s="1164"/>
      <c r="AS2164" s="1165"/>
      <c r="AT2164" s="1166"/>
      <c r="AU2164" s="587">
        <f t="shared" si="349"/>
        <v>0</v>
      </c>
      <c r="AW2164" s="1163">
        <v>101</v>
      </c>
      <c r="AX2164" s="1164"/>
      <c r="AY2164" s="1165"/>
      <c r="AZ2164" s="1166"/>
      <c r="BA2164" s="587">
        <f t="shared" si="350"/>
        <v>0</v>
      </c>
    </row>
    <row r="2165" spans="1:53" s="17" customFormat="1" ht="16.75" hidden="1" customHeight="1" outlineLevel="2">
      <c r="A2165" s="1163">
        <v>102</v>
      </c>
      <c r="B2165" s="1164"/>
      <c r="C2165" s="1165"/>
      <c r="D2165" s="1166"/>
      <c r="E2165" s="587">
        <f t="shared" si="342"/>
        <v>0</v>
      </c>
      <c r="G2165" s="1163">
        <v>102</v>
      </c>
      <c r="H2165" s="1164"/>
      <c r="I2165" s="1165"/>
      <c r="J2165" s="1166"/>
      <c r="K2165" s="587">
        <f t="shared" si="343"/>
        <v>0</v>
      </c>
      <c r="M2165" s="1163">
        <v>102</v>
      </c>
      <c r="N2165" s="1164"/>
      <c r="O2165" s="1165"/>
      <c r="P2165" s="1166"/>
      <c r="Q2165" s="587">
        <f t="shared" si="344"/>
        <v>0</v>
      </c>
      <c r="S2165" s="1163">
        <v>102</v>
      </c>
      <c r="T2165" s="1164"/>
      <c r="U2165" s="1165"/>
      <c r="V2165" s="1166"/>
      <c r="W2165" s="587">
        <f t="shared" si="345"/>
        <v>0</v>
      </c>
      <c r="Y2165" s="1163">
        <v>102</v>
      </c>
      <c r="Z2165" s="1164"/>
      <c r="AA2165" s="1165"/>
      <c r="AB2165" s="1166"/>
      <c r="AC2165" s="587">
        <f t="shared" si="346"/>
        <v>0</v>
      </c>
      <c r="AE2165" s="1163">
        <v>102</v>
      </c>
      <c r="AF2165" s="1164"/>
      <c r="AG2165" s="1165"/>
      <c r="AH2165" s="1166"/>
      <c r="AI2165" s="587">
        <f t="shared" si="347"/>
        <v>0</v>
      </c>
      <c r="AK2165" s="1163">
        <v>102</v>
      </c>
      <c r="AL2165" s="1164"/>
      <c r="AM2165" s="1165"/>
      <c r="AN2165" s="1166"/>
      <c r="AO2165" s="587">
        <f t="shared" si="348"/>
        <v>0</v>
      </c>
      <c r="AQ2165" s="1163">
        <v>102</v>
      </c>
      <c r="AR2165" s="1164"/>
      <c r="AS2165" s="1165"/>
      <c r="AT2165" s="1166"/>
      <c r="AU2165" s="587">
        <f t="shared" si="349"/>
        <v>0</v>
      </c>
      <c r="AW2165" s="1163">
        <v>102</v>
      </c>
      <c r="AX2165" s="1164"/>
      <c r="AY2165" s="1165"/>
      <c r="AZ2165" s="1166"/>
      <c r="BA2165" s="587">
        <f t="shared" si="350"/>
        <v>0</v>
      </c>
    </row>
    <row r="2166" spans="1:53" s="17" customFormat="1" ht="16.75" hidden="1" customHeight="1" outlineLevel="2">
      <c r="A2166" s="1163">
        <v>103</v>
      </c>
      <c r="B2166" s="1164"/>
      <c r="C2166" s="1165"/>
      <c r="D2166" s="1166"/>
      <c r="E2166" s="587">
        <f t="shared" si="342"/>
        <v>0</v>
      </c>
      <c r="G2166" s="1163">
        <v>103</v>
      </c>
      <c r="H2166" s="1164"/>
      <c r="I2166" s="1165"/>
      <c r="J2166" s="1166"/>
      <c r="K2166" s="587">
        <f t="shared" si="343"/>
        <v>0</v>
      </c>
      <c r="M2166" s="1163">
        <v>103</v>
      </c>
      <c r="N2166" s="1164"/>
      <c r="O2166" s="1165"/>
      <c r="P2166" s="1166"/>
      <c r="Q2166" s="587">
        <f t="shared" si="344"/>
        <v>0</v>
      </c>
      <c r="S2166" s="1163">
        <v>103</v>
      </c>
      <c r="T2166" s="1164"/>
      <c r="U2166" s="1165"/>
      <c r="V2166" s="1166"/>
      <c r="W2166" s="587">
        <f t="shared" si="345"/>
        <v>0</v>
      </c>
      <c r="Y2166" s="1163">
        <v>103</v>
      </c>
      <c r="Z2166" s="1164"/>
      <c r="AA2166" s="1165"/>
      <c r="AB2166" s="1166"/>
      <c r="AC2166" s="587">
        <f t="shared" si="346"/>
        <v>0</v>
      </c>
      <c r="AE2166" s="1163">
        <v>103</v>
      </c>
      <c r="AF2166" s="1164"/>
      <c r="AG2166" s="1165"/>
      <c r="AH2166" s="1166"/>
      <c r="AI2166" s="587">
        <f t="shared" si="347"/>
        <v>0</v>
      </c>
      <c r="AK2166" s="1163">
        <v>103</v>
      </c>
      <c r="AL2166" s="1164"/>
      <c r="AM2166" s="1165"/>
      <c r="AN2166" s="1166"/>
      <c r="AO2166" s="587">
        <f t="shared" si="348"/>
        <v>0</v>
      </c>
      <c r="AQ2166" s="1163">
        <v>103</v>
      </c>
      <c r="AR2166" s="1164"/>
      <c r="AS2166" s="1165"/>
      <c r="AT2166" s="1166"/>
      <c r="AU2166" s="587">
        <f t="shared" si="349"/>
        <v>0</v>
      </c>
      <c r="AW2166" s="1163">
        <v>103</v>
      </c>
      <c r="AX2166" s="1164"/>
      <c r="AY2166" s="1165"/>
      <c r="AZ2166" s="1166"/>
      <c r="BA2166" s="587">
        <f t="shared" si="350"/>
        <v>0</v>
      </c>
    </row>
    <row r="2167" spans="1:53" s="17" customFormat="1" ht="16.75" hidden="1" customHeight="1" outlineLevel="2">
      <c r="A2167" s="1163">
        <v>104</v>
      </c>
      <c r="B2167" s="1164"/>
      <c r="C2167" s="1165"/>
      <c r="D2167" s="1166"/>
      <c r="E2167" s="587">
        <f t="shared" si="342"/>
        <v>0</v>
      </c>
      <c r="G2167" s="1163">
        <v>104</v>
      </c>
      <c r="H2167" s="1164"/>
      <c r="I2167" s="1165"/>
      <c r="J2167" s="1166"/>
      <c r="K2167" s="587">
        <f t="shared" si="343"/>
        <v>0</v>
      </c>
      <c r="M2167" s="1163">
        <v>104</v>
      </c>
      <c r="N2167" s="1164"/>
      <c r="O2167" s="1165"/>
      <c r="P2167" s="1166"/>
      <c r="Q2167" s="587">
        <f t="shared" si="344"/>
        <v>0</v>
      </c>
      <c r="S2167" s="1163">
        <v>104</v>
      </c>
      <c r="T2167" s="1164"/>
      <c r="U2167" s="1165"/>
      <c r="V2167" s="1166"/>
      <c r="W2167" s="587">
        <f t="shared" si="345"/>
        <v>0</v>
      </c>
      <c r="Y2167" s="1163">
        <v>104</v>
      </c>
      <c r="Z2167" s="1164"/>
      <c r="AA2167" s="1165"/>
      <c r="AB2167" s="1166"/>
      <c r="AC2167" s="587">
        <f t="shared" si="346"/>
        <v>0</v>
      </c>
      <c r="AE2167" s="1163">
        <v>104</v>
      </c>
      <c r="AF2167" s="1164"/>
      <c r="AG2167" s="1165"/>
      <c r="AH2167" s="1166"/>
      <c r="AI2167" s="587">
        <f t="shared" si="347"/>
        <v>0</v>
      </c>
      <c r="AK2167" s="1163">
        <v>104</v>
      </c>
      <c r="AL2167" s="1164"/>
      <c r="AM2167" s="1165"/>
      <c r="AN2167" s="1166"/>
      <c r="AO2167" s="587">
        <f t="shared" si="348"/>
        <v>0</v>
      </c>
      <c r="AQ2167" s="1163">
        <v>104</v>
      </c>
      <c r="AR2167" s="1164"/>
      <c r="AS2167" s="1165"/>
      <c r="AT2167" s="1166"/>
      <c r="AU2167" s="587">
        <f t="shared" si="349"/>
        <v>0</v>
      </c>
      <c r="AW2167" s="1163">
        <v>104</v>
      </c>
      <c r="AX2167" s="1164"/>
      <c r="AY2167" s="1165"/>
      <c r="AZ2167" s="1166"/>
      <c r="BA2167" s="587">
        <f t="shared" si="350"/>
        <v>0</v>
      </c>
    </row>
    <row r="2168" spans="1:53" s="17" customFormat="1" ht="16.75" hidden="1" customHeight="1" outlineLevel="2">
      <c r="A2168" s="1163">
        <v>105</v>
      </c>
      <c r="B2168" s="1164"/>
      <c r="C2168" s="1165"/>
      <c r="D2168" s="1166"/>
      <c r="E2168" s="587">
        <f t="shared" si="342"/>
        <v>0</v>
      </c>
      <c r="G2168" s="1163">
        <v>105</v>
      </c>
      <c r="H2168" s="1164"/>
      <c r="I2168" s="1165"/>
      <c r="J2168" s="1166"/>
      <c r="K2168" s="587">
        <f t="shared" si="343"/>
        <v>0</v>
      </c>
      <c r="M2168" s="1163">
        <v>105</v>
      </c>
      <c r="N2168" s="1164"/>
      <c r="O2168" s="1165"/>
      <c r="P2168" s="1166"/>
      <c r="Q2168" s="587">
        <f t="shared" si="344"/>
        <v>0</v>
      </c>
      <c r="S2168" s="1163">
        <v>105</v>
      </c>
      <c r="T2168" s="1164"/>
      <c r="U2168" s="1165"/>
      <c r="V2168" s="1166"/>
      <c r="W2168" s="587">
        <f t="shared" si="345"/>
        <v>0</v>
      </c>
      <c r="Y2168" s="1163">
        <v>105</v>
      </c>
      <c r="Z2168" s="1164"/>
      <c r="AA2168" s="1165"/>
      <c r="AB2168" s="1166"/>
      <c r="AC2168" s="587">
        <f t="shared" si="346"/>
        <v>0</v>
      </c>
      <c r="AE2168" s="1163">
        <v>105</v>
      </c>
      <c r="AF2168" s="1164"/>
      <c r="AG2168" s="1165"/>
      <c r="AH2168" s="1166"/>
      <c r="AI2168" s="587">
        <f t="shared" si="347"/>
        <v>0</v>
      </c>
      <c r="AK2168" s="1163">
        <v>105</v>
      </c>
      <c r="AL2168" s="1164"/>
      <c r="AM2168" s="1165"/>
      <c r="AN2168" s="1166"/>
      <c r="AO2168" s="587">
        <f t="shared" si="348"/>
        <v>0</v>
      </c>
      <c r="AQ2168" s="1163">
        <v>105</v>
      </c>
      <c r="AR2168" s="1164"/>
      <c r="AS2168" s="1165"/>
      <c r="AT2168" s="1166"/>
      <c r="AU2168" s="587">
        <f t="shared" si="349"/>
        <v>0</v>
      </c>
      <c r="AW2168" s="1163">
        <v>105</v>
      </c>
      <c r="AX2168" s="1164"/>
      <c r="AY2168" s="1165"/>
      <c r="AZ2168" s="1166"/>
      <c r="BA2168" s="587">
        <f t="shared" si="350"/>
        <v>0</v>
      </c>
    </row>
    <row r="2169" spans="1:53" s="17" customFormat="1" ht="16.75" hidden="1" customHeight="1" outlineLevel="2">
      <c r="A2169" s="1163">
        <v>106</v>
      </c>
      <c r="B2169" s="1164"/>
      <c r="C2169" s="1165"/>
      <c r="D2169" s="1166"/>
      <c r="E2169" s="587">
        <f t="shared" si="342"/>
        <v>0</v>
      </c>
      <c r="G2169" s="1163">
        <v>106</v>
      </c>
      <c r="H2169" s="1164"/>
      <c r="I2169" s="1165"/>
      <c r="J2169" s="1166"/>
      <c r="K2169" s="587">
        <f t="shared" si="343"/>
        <v>0</v>
      </c>
      <c r="M2169" s="1163">
        <v>106</v>
      </c>
      <c r="N2169" s="1164"/>
      <c r="O2169" s="1165"/>
      <c r="P2169" s="1166"/>
      <c r="Q2169" s="587">
        <f t="shared" si="344"/>
        <v>0</v>
      </c>
      <c r="S2169" s="1163">
        <v>106</v>
      </c>
      <c r="T2169" s="1164"/>
      <c r="U2169" s="1165"/>
      <c r="V2169" s="1166"/>
      <c r="W2169" s="587">
        <f t="shared" si="345"/>
        <v>0</v>
      </c>
      <c r="Y2169" s="1163">
        <v>106</v>
      </c>
      <c r="Z2169" s="1164"/>
      <c r="AA2169" s="1165"/>
      <c r="AB2169" s="1166"/>
      <c r="AC2169" s="587">
        <f t="shared" si="346"/>
        <v>0</v>
      </c>
      <c r="AE2169" s="1163">
        <v>106</v>
      </c>
      <c r="AF2169" s="1164"/>
      <c r="AG2169" s="1165"/>
      <c r="AH2169" s="1166"/>
      <c r="AI2169" s="587">
        <f t="shared" si="347"/>
        <v>0</v>
      </c>
      <c r="AK2169" s="1163">
        <v>106</v>
      </c>
      <c r="AL2169" s="1164"/>
      <c r="AM2169" s="1165"/>
      <c r="AN2169" s="1166"/>
      <c r="AO2169" s="587">
        <f t="shared" si="348"/>
        <v>0</v>
      </c>
      <c r="AQ2169" s="1163">
        <v>106</v>
      </c>
      <c r="AR2169" s="1164"/>
      <c r="AS2169" s="1165"/>
      <c r="AT2169" s="1166"/>
      <c r="AU2169" s="587">
        <f t="shared" si="349"/>
        <v>0</v>
      </c>
      <c r="AW2169" s="1163">
        <v>106</v>
      </c>
      <c r="AX2169" s="1164"/>
      <c r="AY2169" s="1165"/>
      <c r="AZ2169" s="1166"/>
      <c r="BA2169" s="587">
        <f t="shared" si="350"/>
        <v>0</v>
      </c>
    </row>
    <row r="2170" spans="1:53" s="17" customFormat="1" ht="16.75" hidden="1" customHeight="1" outlineLevel="2">
      <c r="A2170" s="1163">
        <v>107</v>
      </c>
      <c r="B2170" s="1164"/>
      <c r="C2170" s="1165"/>
      <c r="D2170" s="1166"/>
      <c r="E2170" s="587">
        <f t="shared" si="342"/>
        <v>0</v>
      </c>
      <c r="G2170" s="1163">
        <v>107</v>
      </c>
      <c r="H2170" s="1164"/>
      <c r="I2170" s="1165"/>
      <c r="J2170" s="1166"/>
      <c r="K2170" s="587">
        <f t="shared" si="343"/>
        <v>0</v>
      </c>
      <c r="M2170" s="1163">
        <v>107</v>
      </c>
      <c r="N2170" s="1164"/>
      <c r="O2170" s="1165"/>
      <c r="P2170" s="1166"/>
      <c r="Q2170" s="587">
        <f t="shared" si="344"/>
        <v>0</v>
      </c>
      <c r="S2170" s="1163">
        <v>107</v>
      </c>
      <c r="T2170" s="1164"/>
      <c r="U2170" s="1165"/>
      <c r="V2170" s="1166"/>
      <c r="W2170" s="587">
        <f t="shared" si="345"/>
        <v>0</v>
      </c>
      <c r="Y2170" s="1163">
        <v>107</v>
      </c>
      <c r="Z2170" s="1164"/>
      <c r="AA2170" s="1165"/>
      <c r="AB2170" s="1166"/>
      <c r="AC2170" s="587">
        <f t="shared" si="346"/>
        <v>0</v>
      </c>
      <c r="AE2170" s="1163">
        <v>107</v>
      </c>
      <c r="AF2170" s="1164"/>
      <c r="AG2170" s="1165"/>
      <c r="AH2170" s="1166"/>
      <c r="AI2170" s="587">
        <f t="shared" si="347"/>
        <v>0</v>
      </c>
      <c r="AK2170" s="1163">
        <v>107</v>
      </c>
      <c r="AL2170" s="1164"/>
      <c r="AM2170" s="1165"/>
      <c r="AN2170" s="1166"/>
      <c r="AO2170" s="587">
        <f t="shared" si="348"/>
        <v>0</v>
      </c>
      <c r="AQ2170" s="1163">
        <v>107</v>
      </c>
      <c r="AR2170" s="1164"/>
      <c r="AS2170" s="1165"/>
      <c r="AT2170" s="1166"/>
      <c r="AU2170" s="587">
        <f t="shared" si="349"/>
        <v>0</v>
      </c>
      <c r="AW2170" s="1163">
        <v>107</v>
      </c>
      <c r="AX2170" s="1164"/>
      <c r="AY2170" s="1165"/>
      <c r="AZ2170" s="1166"/>
      <c r="BA2170" s="587">
        <f t="shared" si="350"/>
        <v>0</v>
      </c>
    </row>
    <row r="2171" spans="1:53" s="17" customFormat="1" ht="16.75" hidden="1" customHeight="1" outlineLevel="2">
      <c r="A2171" s="1163">
        <v>108</v>
      </c>
      <c r="B2171" s="1164"/>
      <c r="C2171" s="1165"/>
      <c r="D2171" s="1166"/>
      <c r="E2171" s="587">
        <f t="shared" si="342"/>
        <v>0</v>
      </c>
      <c r="G2171" s="1163">
        <v>108</v>
      </c>
      <c r="H2171" s="1164"/>
      <c r="I2171" s="1165"/>
      <c r="J2171" s="1166"/>
      <c r="K2171" s="587">
        <f t="shared" si="343"/>
        <v>0</v>
      </c>
      <c r="M2171" s="1163">
        <v>108</v>
      </c>
      <c r="N2171" s="1164"/>
      <c r="O2171" s="1165"/>
      <c r="P2171" s="1166"/>
      <c r="Q2171" s="587">
        <f t="shared" si="344"/>
        <v>0</v>
      </c>
      <c r="S2171" s="1163">
        <v>108</v>
      </c>
      <c r="T2171" s="1164"/>
      <c r="U2171" s="1165"/>
      <c r="V2171" s="1166"/>
      <c r="W2171" s="587">
        <f t="shared" si="345"/>
        <v>0</v>
      </c>
      <c r="Y2171" s="1163">
        <v>108</v>
      </c>
      <c r="Z2171" s="1164"/>
      <c r="AA2171" s="1165"/>
      <c r="AB2171" s="1166"/>
      <c r="AC2171" s="587">
        <f t="shared" si="346"/>
        <v>0</v>
      </c>
      <c r="AE2171" s="1163">
        <v>108</v>
      </c>
      <c r="AF2171" s="1164"/>
      <c r="AG2171" s="1165"/>
      <c r="AH2171" s="1166"/>
      <c r="AI2171" s="587">
        <f t="shared" si="347"/>
        <v>0</v>
      </c>
      <c r="AK2171" s="1163">
        <v>108</v>
      </c>
      <c r="AL2171" s="1164"/>
      <c r="AM2171" s="1165"/>
      <c r="AN2171" s="1166"/>
      <c r="AO2171" s="587">
        <f t="shared" si="348"/>
        <v>0</v>
      </c>
      <c r="AQ2171" s="1163">
        <v>108</v>
      </c>
      <c r="AR2171" s="1164"/>
      <c r="AS2171" s="1165"/>
      <c r="AT2171" s="1166"/>
      <c r="AU2171" s="587">
        <f t="shared" si="349"/>
        <v>0</v>
      </c>
      <c r="AW2171" s="1163">
        <v>108</v>
      </c>
      <c r="AX2171" s="1164"/>
      <c r="AY2171" s="1165"/>
      <c r="AZ2171" s="1166"/>
      <c r="BA2171" s="587">
        <f t="shared" si="350"/>
        <v>0</v>
      </c>
    </row>
    <row r="2172" spans="1:53" s="17" customFormat="1" ht="16.75" hidden="1" customHeight="1" outlineLevel="2">
      <c r="A2172" s="1163">
        <v>109</v>
      </c>
      <c r="B2172" s="1164"/>
      <c r="C2172" s="1165"/>
      <c r="D2172" s="1166"/>
      <c r="E2172" s="587">
        <f t="shared" si="342"/>
        <v>0</v>
      </c>
      <c r="G2172" s="1163">
        <v>109</v>
      </c>
      <c r="H2172" s="1164"/>
      <c r="I2172" s="1165"/>
      <c r="J2172" s="1166"/>
      <c r="K2172" s="587">
        <f t="shared" si="343"/>
        <v>0</v>
      </c>
      <c r="M2172" s="1163">
        <v>109</v>
      </c>
      <c r="N2172" s="1164"/>
      <c r="O2172" s="1165"/>
      <c r="P2172" s="1166"/>
      <c r="Q2172" s="587">
        <f t="shared" si="344"/>
        <v>0</v>
      </c>
      <c r="S2172" s="1163">
        <v>109</v>
      </c>
      <c r="T2172" s="1164"/>
      <c r="U2172" s="1165"/>
      <c r="V2172" s="1166"/>
      <c r="W2172" s="587">
        <f t="shared" si="345"/>
        <v>0</v>
      </c>
      <c r="Y2172" s="1163">
        <v>109</v>
      </c>
      <c r="Z2172" s="1164"/>
      <c r="AA2172" s="1165"/>
      <c r="AB2172" s="1166"/>
      <c r="AC2172" s="587">
        <f t="shared" si="346"/>
        <v>0</v>
      </c>
      <c r="AE2172" s="1163">
        <v>109</v>
      </c>
      <c r="AF2172" s="1164"/>
      <c r="AG2172" s="1165"/>
      <c r="AH2172" s="1166"/>
      <c r="AI2172" s="587">
        <f t="shared" si="347"/>
        <v>0</v>
      </c>
      <c r="AK2172" s="1163">
        <v>109</v>
      </c>
      <c r="AL2172" s="1164"/>
      <c r="AM2172" s="1165"/>
      <c r="AN2172" s="1166"/>
      <c r="AO2172" s="587">
        <f t="shared" si="348"/>
        <v>0</v>
      </c>
      <c r="AQ2172" s="1163">
        <v>109</v>
      </c>
      <c r="AR2172" s="1164"/>
      <c r="AS2172" s="1165"/>
      <c r="AT2172" s="1166"/>
      <c r="AU2172" s="587">
        <f t="shared" si="349"/>
        <v>0</v>
      </c>
      <c r="AW2172" s="1163">
        <v>109</v>
      </c>
      <c r="AX2172" s="1164"/>
      <c r="AY2172" s="1165"/>
      <c r="AZ2172" s="1166"/>
      <c r="BA2172" s="587">
        <f t="shared" si="350"/>
        <v>0</v>
      </c>
    </row>
    <row r="2173" spans="1:53" s="17" customFormat="1" ht="16.75" hidden="1" customHeight="1" outlineLevel="2">
      <c r="A2173" s="1163">
        <v>110</v>
      </c>
      <c r="B2173" s="1164"/>
      <c r="C2173" s="1165"/>
      <c r="D2173" s="1166"/>
      <c r="E2173" s="587">
        <f t="shared" si="342"/>
        <v>0</v>
      </c>
      <c r="G2173" s="1163">
        <v>110</v>
      </c>
      <c r="H2173" s="1164"/>
      <c r="I2173" s="1165"/>
      <c r="J2173" s="1166"/>
      <c r="K2173" s="587">
        <f t="shared" si="343"/>
        <v>0</v>
      </c>
      <c r="M2173" s="1163">
        <v>110</v>
      </c>
      <c r="N2173" s="1164"/>
      <c r="O2173" s="1165"/>
      <c r="P2173" s="1166"/>
      <c r="Q2173" s="587">
        <f t="shared" si="344"/>
        <v>0</v>
      </c>
      <c r="S2173" s="1163">
        <v>110</v>
      </c>
      <c r="T2173" s="1164"/>
      <c r="U2173" s="1165"/>
      <c r="V2173" s="1166"/>
      <c r="W2173" s="587">
        <f t="shared" si="345"/>
        <v>0</v>
      </c>
      <c r="Y2173" s="1163">
        <v>110</v>
      </c>
      <c r="Z2173" s="1164"/>
      <c r="AA2173" s="1165"/>
      <c r="AB2173" s="1166"/>
      <c r="AC2173" s="587">
        <f t="shared" si="346"/>
        <v>0</v>
      </c>
      <c r="AE2173" s="1163">
        <v>110</v>
      </c>
      <c r="AF2173" s="1164"/>
      <c r="AG2173" s="1165"/>
      <c r="AH2173" s="1166"/>
      <c r="AI2173" s="587">
        <f t="shared" si="347"/>
        <v>0</v>
      </c>
      <c r="AK2173" s="1163">
        <v>110</v>
      </c>
      <c r="AL2173" s="1164"/>
      <c r="AM2173" s="1165"/>
      <c r="AN2173" s="1166"/>
      <c r="AO2173" s="587">
        <f t="shared" si="348"/>
        <v>0</v>
      </c>
      <c r="AQ2173" s="1163">
        <v>110</v>
      </c>
      <c r="AR2173" s="1164"/>
      <c r="AS2173" s="1165"/>
      <c r="AT2173" s="1166"/>
      <c r="AU2173" s="587">
        <f t="shared" si="349"/>
        <v>0</v>
      </c>
      <c r="AW2173" s="1163">
        <v>110</v>
      </c>
      <c r="AX2173" s="1164"/>
      <c r="AY2173" s="1165"/>
      <c r="AZ2173" s="1166"/>
      <c r="BA2173" s="587">
        <f t="shared" si="350"/>
        <v>0</v>
      </c>
    </row>
    <row r="2174" spans="1:53" s="17" customFormat="1" ht="16.75" hidden="1" customHeight="1" outlineLevel="2">
      <c r="A2174" s="1163">
        <v>111</v>
      </c>
      <c r="B2174" s="1164"/>
      <c r="C2174" s="1165"/>
      <c r="D2174" s="1166"/>
      <c r="E2174" s="587">
        <f t="shared" si="342"/>
        <v>0</v>
      </c>
      <c r="G2174" s="1163">
        <v>111</v>
      </c>
      <c r="H2174" s="1164"/>
      <c r="I2174" s="1165"/>
      <c r="J2174" s="1166"/>
      <c r="K2174" s="587">
        <f t="shared" si="343"/>
        <v>0</v>
      </c>
      <c r="M2174" s="1163">
        <v>111</v>
      </c>
      <c r="N2174" s="1164"/>
      <c r="O2174" s="1165"/>
      <c r="P2174" s="1166"/>
      <c r="Q2174" s="587">
        <f t="shared" si="344"/>
        <v>0</v>
      </c>
      <c r="S2174" s="1163">
        <v>111</v>
      </c>
      <c r="T2174" s="1164"/>
      <c r="U2174" s="1165"/>
      <c r="V2174" s="1166"/>
      <c r="W2174" s="587">
        <f t="shared" si="345"/>
        <v>0</v>
      </c>
      <c r="Y2174" s="1163">
        <v>111</v>
      </c>
      <c r="Z2174" s="1164"/>
      <c r="AA2174" s="1165"/>
      <c r="AB2174" s="1166"/>
      <c r="AC2174" s="587">
        <f t="shared" si="346"/>
        <v>0</v>
      </c>
      <c r="AE2174" s="1163">
        <v>111</v>
      </c>
      <c r="AF2174" s="1164"/>
      <c r="AG2174" s="1165"/>
      <c r="AH2174" s="1166"/>
      <c r="AI2174" s="587">
        <f t="shared" si="347"/>
        <v>0</v>
      </c>
      <c r="AK2174" s="1163">
        <v>111</v>
      </c>
      <c r="AL2174" s="1164"/>
      <c r="AM2174" s="1165"/>
      <c r="AN2174" s="1166"/>
      <c r="AO2174" s="587">
        <f t="shared" si="348"/>
        <v>0</v>
      </c>
      <c r="AQ2174" s="1163">
        <v>111</v>
      </c>
      <c r="AR2174" s="1164"/>
      <c r="AS2174" s="1165"/>
      <c r="AT2174" s="1166"/>
      <c r="AU2174" s="587">
        <f t="shared" si="349"/>
        <v>0</v>
      </c>
      <c r="AW2174" s="1163">
        <v>111</v>
      </c>
      <c r="AX2174" s="1164"/>
      <c r="AY2174" s="1165"/>
      <c r="AZ2174" s="1166"/>
      <c r="BA2174" s="587">
        <f t="shared" si="350"/>
        <v>0</v>
      </c>
    </row>
    <row r="2175" spans="1:53" s="17" customFormat="1" ht="16.75" hidden="1" customHeight="1" outlineLevel="2">
      <c r="A2175" s="1163">
        <v>112</v>
      </c>
      <c r="B2175" s="1164"/>
      <c r="C2175" s="1165"/>
      <c r="D2175" s="1166"/>
      <c r="E2175" s="587">
        <f t="shared" si="342"/>
        <v>0</v>
      </c>
      <c r="G2175" s="1163">
        <v>112</v>
      </c>
      <c r="H2175" s="1164"/>
      <c r="I2175" s="1165"/>
      <c r="J2175" s="1166"/>
      <c r="K2175" s="587">
        <f t="shared" si="343"/>
        <v>0</v>
      </c>
      <c r="M2175" s="1163">
        <v>112</v>
      </c>
      <c r="N2175" s="1164"/>
      <c r="O2175" s="1165"/>
      <c r="P2175" s="1166"/>
      <c r="Q2175" s="587">
        <f t="shared" si="344"/>
        <v>0</v>
      </c>
      <c r="S2175" s="1163">
        <v>112</v>
      </c>
      <c r="T2175" s="1164"/>
      <c r="U2175" s="1165"/>
      <c r="V2175" s="1166"/>
      <c r="W2175" s="587">
        <f t="shared" si="345"/>
        <v>0</v>
      </c>
      <c r="Y2175" s="1163">
        <v>112</v>
      </c>
      <c r="Z2175" s="1164"/>
      <c r="AA2175" s="1165"/>
      <c r="AB2175" s="1166"/>
      <c r="AC2175" s="587">
        <f t="shared" si="346"/>
        <v>0</v>
      </c>
      <c r="AE2175" s="1163">
        <v>112</v>
      </c>
      <c r="AF2175" s="1164"/>
      <c r="AG2175" s="1165"/>
      <c r="AH2175" s="1166"/>
      <c r="AI2175" s="587">
        <f t="shared" si="347"/>
        <v>0</v>
      </c>
      <c r="AK2175" s="1163">
        <v>112</v>
      </c>
      <c r="AL2175" s="1164"/>
      <c r="AM2175" s="1165"/>
      <c r="AN2175" s="1166"/>
      <c r="AO2175" s="587">
        <f t="shared" si="348"/>
        <v>0</v>
      </c>
      <c r="AQ2175" s="1163">
        <v>112</v>
      </c>
      <c r="AR2175" s="1164"/>
      <c r="AS2175" s="1165"/>
      <c r="AT2175" s="1166"/>
      <c r="AU2175" s="587">
        <f t="shared" si="349"/>
        <v>0</v>
      </c>
      <c r="AW2175" s="1163">
        <v>112</v>
      </c>
      <c r="AX2175" s="1164"/>
      <c r="AY2175" s="1165"/>
      <c r="AZ2175" s="1166"/>
      <c r="BA2175" s="587">
        <f t="shared" si="350"/>
        <v>0</v>
      </c>
    </row>
    <row r="2176" spans="1:53" s="17" customFormat="1" ht="16.75" hidden="1" customHeight="1" outlineLevel="2">
      <c r="A2176" s="1163">
        <v>113</v>
      </c>
      <c r="B2176" s="1164"/>
      <c r="C2176" s="1165"/>
      <c r="D2176" s="1166"/>
      <c r="E2176" s="587">
        <f t="shared" si="342"/>
        <v>0</v>
      </c>
      <c r="G2176" s="1163">
        <v>113</v>
      </c>
      <c r="H2176" s="1164"/>
      <c r="I2176" s="1165"/>
      <c r="J2176" s="1166"/>
      <c r="K2176" s="587">
        <f t="shared" si="343"/>
        <v>0</v>
      </c>
      <c r="M2176" s="1163">
        <v>113</v>
      </c>
      <c r="N2176" s="1164"/>
      <c r="O2176" s="1165"/>
      <c r="P2176" s="1166"/>
      <c r="Q2176" s="587">
        <f t="shared" si="344"/>
        <v>0</v>
      </c>
      <c r="S2176" s="1163">
        <v>113</v>
      </c>
      <c r="T2176" s="1164"/>
      <c r="U2176" s="1165"/>
      <c r="V2176" s="1166"/>
      <c r="W2176" s="587">
        <f t="shared" si="345"/>
        <v>0</v>
      </c>
      <c r="Y2176" s="1163">
        <v>113</v>
      </c>
      <c r="Z2176" s="1164"/>
      <c r="AA2176" s="1165"/>
      <c r="AB2176" s="1166"/>
      <c r="AC2176" s="587">
        <f t="shared" si="346"/>
        <v>0</v>
      </c>
      <c r="AE2176" s="1163">
        <v>113</v>
      </c>
      <c r="AF2176" s="1164"/>
      <c r="AG2176" s="1165"/>
      <c r="AH2176" s="1166"/>
      <c r="AI2176" s="587">
        <f t="shared" si="347"/>
        <v>0</v>
      </c>
      <c r="AK2176" s="1163">
        <v>113</v>
      </c>
      <c r="AL2176" s="1164"/>
      <c r="AM2176" s="1165"/>
      <c r="AN2176" s="1166"/>
      <c r="AO2176" s="587">
        <f t="shared" si="348"/>
        <v>0</v>
      </c>
      <c r="AQ2176" s="1163">
        <v>113</v>
      </c>
      <c r="AR2176" s="1164"/>
      <c r="AS2176" s="1165"/>
      <c r="AT2176" s="1166"/>
      <c r="AU2176" s="587">
        <f t="shared" si="349"/>
        <v>0</v>
      </c>
      <c r="AW2176" s="1163">
        <v>113</v>
      </c>
      <c r="AX2176" s="1164"/>
      <c r="AY2176" s="1165"/>
      <c r="AZ2176" s="1166"/>
      <c r="BA2176" s="587">
        <f t="shared" si="350"/>
        <v>0</v>
      </c>
    </row>
    <row r="2177" spans="1:53" s="17" customFormat="1" ht="16.75" hidden="1" customHeight="1" outlineLevel="2">
      <c r="A2177" s="1163">
        <v>114</v>
      </c>
      <c r="B2177" s="1164"/>
      <c r="C2177" s="1165"/>
      <c r="D2177" s="1166"/>
      <c r="E2177" s="587">
        <f t="shared" si="342"/>
        <v>0</v>
      </c>
      <c r="G2177" s="1163">
        <v>114</v>
      </c>
      <c r="H2177" s="1164"/>
      <c r="I2177" s="1165"/>
      <c r="J2177" s="1166"/>
      <c r="K2177" s="587">
        <f t="shared" si="343"/>
        <v>0</v>
      </c>
      <c r="M2177" s="1163">
        <v>114</v>
      </c>
      <c r="N2177" s="1164"/>
      <c r="O2177" s="1165"/>
      <c r="P2177" s="1166"/>
      <c r="Q2177" s="587">
        <f t="shared" si="344"/>
        <v>0</v>
      </c>
      <c r="S2177" s="1163">
        <v>114</v>
      </c>
      <c r="T2177" s="1164"/>
      <c r="U2177" s="1165"/>
      <c r="V2177" s="1166"/>
      <c r="W2177" s="587">
        <f t="shared" si="345"/>
        <v>0</v>
      </c>
      <c r="Y2177" s="1163">
        <v>114</v>
      </c>
      <c r="Z2177" s="1164"/>
      <c r="AA2177" s="1165"/>
      <c r="AB2177" s="1166"/>
      <c r="AC2177" s="587">
        <f t="shared" si="346"/>
        <v>0</v>
      </c>
      <c r="AE2177" s="1163">
        <v>114</v>
      </c>
      <c r="AF2177" s="1164"/>
      <c r="AG2177" s="1165"/>
      <c r="AH2177" s="1166"/>
      <c r="AI2177" s="587">
        <f t="shared" si="347"/>
        <v>0</v>
      </c>
      <c r="AK2177" s="1163">
        <v>114</v>
      </c>
      <c r="AL2177" s="1164"/>
      <c r="AM2177" s="1165"/>
      <c r="AN2177" s="1166"/>
      <c r="AO2177" s="587">
        <f t="shared" si="348"/>
        <v>0</v>
      </c>
      <c r="AQ2177" s="1163">
        <v>114</v>
      </c>
      <c r="AR2177" s="1164"/>
      <c r="AS2177" s="1165"/>
      <c r="AT2177" s="1166"/>
      <c r="AU2177" s="587">
        <f t="shared" si="349"/>
        <v>0</v>
      </c>
      <c r="AW2177" s="1163">
        <v>114</v>
      </c>
      <c r="AX2177" s="1164"/>
      <c r="AY2177" s="1165"/>
      <c r="AZ2177" s="1166"/>
      <c r="BA2177" s="587">
        <f t="shared" si="350"/>
        <v>0</v>
      </c>
    </row>
    <row r="2178" spans="1:53" s="17" customFormat="1" ht="16.75" hidden="1" customHeight="1" outlineLevel="2">
      <c r="A2178" s="1163">
        <v>115</v>
      </c>
      <c r="B2178" s="1164"/>
      <c r="C2178" s="1165"/>
      <c r="D2178" s="1166"/>
      <c r="E2178" s="587">
        <f t="shared" si="342"/>
        <v>0</v>
      </c>
      <c r="G2178" s="1163">
        <v>115</v>
      </c>
      <c r="H2178" s="1164"/>
      <c r="I2178" s="1165"/>
      <c r="J2178" s="1166"/>
      <c r="K2178" s="587">
        <f t="shared" si="343"/>
        <v>0</v>
      </c>
      <c r="M2178" s="1163">
        <v>115</v>
      </c>
      <c r="N2178" s="1164"/>
      <c r="O2178" s="1165"/>
      <c r="P2178" s="1166"/>
      <c r="Q2178" s="587">
        <f t="shared" si="344"/>
        <v>0</v>
      </c>
      <c r="S2178" s="1163">
        <v>115</v>
      </c>
      <c r="T2178" s="1164"/>
      <c r="U2178" s="1165"/>
      <c r="V2178" s="1166"/>
      <c r="W2178" s="587">
        <f t="shared" si="345"/>
        <v>0</v>
      </c>
      <c r="Y2178" s="1163">
        <v>115</v>
      </c>
      <c r="Z2178" s="1164"/>
      <c r="AA2178" s="1165"/>
      <c r="AB2178" s="1166"/>
      <c r="AC2178" s="587">
        <f t="shared" si="346"/>
        <v>0</v>
      </c>
      <c r="AE2178" s="1163">
        <v>115</v>
      </c>
      <c r="AF2178" s="1164"/>
      <c r="AG2178" s="1165"/>
      <c r="AH2178" s="1166"/>
      <c r="AI2178" s="587">
        <f t="shared" si="347"/>
        <v>0</v>
      </c>
      <c r="AK2178" s="1163">
        <v>115</v>
      </c>
      <c r="AL2178" s="1164"/>
      <c r="AM2178" s="1165"/>
      <c r="AN2178" s="1166"/>
      <c r="AO2178" s="587">
        <f t="shared" si="348"/>
        <v>0</v>
      </c>
      <c r="AQ2178" s="1163">
        <v>115</v>
      </c>
      <c r="AR2178" s="1164"/>
      <c r="AS2178" s="1165"/>
      <c r="AT2178" s="1166"/>
      <c r="AU2178" s="587">
        <f t="shared" si="349"/>
        <v>0</v>
      </c>
      <c r="AW2178" s="1163">
        <v>115</v>
      </c>
      <c r="AX2178" s="1164"/>
      <c r="AY2178" s="1165"/>
      <c r="AZ2178" s="1166"/>
      <c r="BA2178" s="587">
        <f t="shared" si="350"/>
        <v>0</v>
      </c>
    </row>
    <row r="2179" spans="1:53" s="17" customFormat="1" ht="16.75" hidden="1" customHeight="1" outlineLevel="2">
      <c r="A2179" s="1163">
        <v>116</v>
      </c>
      <c r="B2179" s="1164"/>
      <c r="C2179" s="1165"/>
      <c r="D2179" s="1166"/>
      <c r="E2179" s="587">
        <f t="shared" si="342"/>
        <v>0</v>
      </c>
      <c r="G2179" s="1163">
        <v>116</v>
      </c>
      <c r="H2179" s="1164"/>
      <c r="I2179" s="1165"/>
      <c r="J2179" s="1166"/>
      <c r="K2179" s="587">
        <f t="shared" si="343"/>
        <v>0</v>
      </c>
      <c r="M2179" s="1163">
        <v>116</v>
      </c>
      <c r="N2179" s="1164"/>
      <c r="O2179" s="1165"/>
      <c r="P2179" s="1166"/>
      <c r="Q2179" s="587">
        <f t="shared" si="344"/>
        <v>0</v>
      </c>
      <c r="S2179" s="1163">
        <v>116</v>
      </c>
      <c r="T2179" s="1164"/>
      <c r="U2179" s="1165"/>
      <c r="V2179" s="1166"/>
      <c r="W2179" s="587">
        <f t="shared" si="345"/>
        <v>0</v>
      </c>
      <c r="Y2179" s="1163">
        <v>116</v>
      </c>
      <c r="Z2179" s="1164"/>
      <c r="AA2179" s="1165"/>
      <c r="AB2179" s="1166"/>
      <c r="AC2179" s="587">
        <f t="shared" si="346"/>
        <v>0</v>
      </c>
      <c r="AE2179" s="1163">
        <v>116</v>
      </c>
      <c r="AF2179" s="1164"/>
      <c r="AG2179" s="1165"/>
      <c r="AH2179" s="1166"/>
      <c r="AI2179" s="587">
        <f t="shared" si="347"/>
        <v>0</v>
      </c>
      <c r="AK2179" s="1163">
        <v>116</v>
      </c>
      <c r="AL2179" s="1164"/>
      <c r="AM2179" s="1165"/>
      <c r="AN2179" s="1166"/>
      <c r="AO2179" s="587">
        <f t="shared" si="348"/>
        <v>0</v>
      </c>
      <c r="AQ2179" s="1163">
        <v>116</v>
      </c>
      <c r="AR2179" s="1164"/>
      <c r="AS2179" s="1165"/>
      <c r="AT2179" s="1166"/>
      <c r="AU2179" s="587">
        <f t="shared" si="349"/>
        <v>0</v>
      </c>
      <c r="AW2179" s="1163">
        <v>116</v>
      </c>
      <c r="AX2179" s="1164"/>
      <c r="AY2179" s="1165"/>
      <c r="AZ2179" s="1166"/>
      <c r="BA2179" s="587">
        <f t="shared" si="350"/>
        <v>0</v>
      </c>
    </row>
    <row r="2180" spans="1:53" s="17" customFormat="1" ht="16.75" hidden="1" customHeight="1" outlineLevel="2">
      <c r="A2180" s="1163">
        <v>117</v>
      </c>
      <c r="B2180" s="1164"/>
      <c r="C2180" s="1165"/>
      <c r="D2180" s="1166"/>
      <c r="E2180" s="587">
        <f t="shared" si="342"/>
        <v>0</v>
      </c>
      <c r="G2180" s="1163">
        <v>117</v>
      </c>
      <c r="H2180" s="1164"/>
      <c r="I2180" s="1165"/>
      <c r="J2180" s="1166"/>
      <c r="K2180" s="587">
        <f t="shared" si="343"/>
        <v>0</v>
      </c>
      <c r="M2180" s="1163">
        <v>117</v>
      </c>
      <c r="N2180" s="1164"/>
      <c r="O2180" s="1165"/>
      <c r="P2180" s="1166"/>
      <c r="Q2180" s="587">
        <f t="shared" si="344"/>
        <v>0</v>
      </c>
      <c r="S2180" s="1163">
        <v>117</v>
      </c>
      <c r="T2180" s="1164"/>
      <c r="U2180" s="1165"/>
      <c r="V2180" s="1166"/>
      <c r="W2180" s="587">
        <f t="shared" si="345"/>
        <v>0</v>
      </c>
      <c r="Y2180" s="1163">
        <v>117</v>
      </c>
      <c r="Z2180" s="1164"/>
      <c r="AA2180" s="1165"/>
      <c r="AB2180" s="1166"/>
      <c r="AC2180" s="587">
        <f t="shared" si="346"/>
        <v>0</v>
      </c>
      <c r="AE2180" s="1163">
        <v>117</v>
      </c>
      <c r="AF2180" s="1164"/>
      <c r="AG2180" s="1165"/>
      <c r="AH2180" s="1166"/>
      <c r="AI2180" s="587">
        <f t="shared" si="347"/>
        <v>0</v>
      </c>
      <c r="AK2180" s="1163">
        <v>117</v>
      </c>
      <c r="AL2180" s="1164"/>
      <c r="AM2180" s="1165"/>
      <c r="AN2180" s="1166"/>
      <c r="AO2180" s="587">
        <f t="shared" si="348"/>
        <v>0</v>
      </c>
      <c r="AQ2180" s="1163">
        <v>117</v>
      </c>
      <c r="AR2180" s="1164"/>
      <c r="AS2180" s="1165"/>
      <c r="AT2180" s="1166"/>
      <c r="AU2180" s="587">
        <f t="shared" si="349"/>
        <v>0</v>
      </c>
      <c r="AW2180" s="1163">
        <v>117</v>
      </c>
      <c r="AX2180" s="1164"/>
      <c r="AY2180" s="1165"/>
      <c r="AZ2180" s="1166"/>
      <c r="BA2180" s="587">
        <f t="shared" si="350"/>
        <v>0</v>
      </c>
    </row>
    <row r="2181" spans="1:53" s="17" customFormat="1" ht="16.75" hidden="1" customHeight="1" outlineLevel="2">
      <c r="A2181" s="1163">
        <v>118</v>
      </c>
      <c r="B2181" s="1164"/>
      <c r="C2181" s="1165"/>
      <c r="D2181" s="1166"/>
      <c r="E2181" s="587">
        <f t="shared" si="342"/>
        <v>0</v>
      </c>
      <c r="G2181" s="1163">
        <v>118</v>
      </c>
      <c r="H2181" s="1164"/>
      <c r="I2181" s="1165"/>
      <c r="J2181" s="1166"/>
      <c r="K2181" s="587">
        <f t="shared" si="343"/>
        <v>0</v>
      </c>
      <c r="M2181" s="1163">
        <v>118</v>
      </c>
      <c r="N2181" s="1164"/>
      <c r="O2181" s="1165"/>
      <c r="P2181" s="1166"/>
      <c r="Q2181" s="587">
        <f t="shared" si="344"/>
        <v>0</v>
      </c>
      <c r="S2181" s="1163">
        <v>118</v>
      </c>
      <c r="T2181" s="1164"/>
      <c r="U2181" s="1165"/>
      <c r="V2181" s="1166"/>
      <c r="W2181" s="587">
        <f t="shared" si="345"/>
        <v>0</v>
      </c>
      <c r="Y2181" s="1163">
        <v>118</v>
      </c>
      <c r="Z2181" s="1164"/>
      <c r="AA2181" s="1165"/>
      <c r="AB2181" s="1166"/>
      <c r="AC2181" s="587">
        <f t="shared" si="346"/>
        <v>0</v>
      </c>
      <c r="AE2181" s="1163">
        <v>118</v>
      </c>
      <c r="AF2181" s="1164"/>
      <c r="AG2181" s="1165"/>
      <c r="AH2181" s="1166"/>
      <c r="AI2181" s="587">
        <f t="shared" si="347"/>
        <v>0</v>
      </c>
      <c r="AK2181" s="1163">
        <v>118</v>
      </c>
      <c r="AL2181" s="1164"/>
      <c r="AM2181" s="1165"/>
      <c r="AN2181" s="1166"/>
      <c r="AO2181" s="587">
        <f t="shared" si="348"/>
        <v>0</v>
      </c>
      <c r="AQ2181" s="1163">
        <v>118</v>
      </c>
      <c r="AR2181" s="1164"/>
      <c r="AS2181" s="1165"/>
      <c r="AT2181" s="1166"/>
      <c r="AU2181" s="587">
        <f t="shared" si="349"/>
        <v>0</v>
      </c>
      <c r="AW2181" s="1163">
        <v>118</v>
      </c>
      <c r="AX2181" s="1164"/>
      <c r="AY2181" s="1165"/>
      <c r="AZ2181" s="1166"/>
      <c r="BA2181" s="587">
        <f t="shared" si="350"/>
        <v>0</v>
      </c>
    </row>
    <row r="2182" spans="1:53" s="17" customFormat="1" ht="16.75" hidden="1" customHeight="1" outlineLevel="2">
      <c r="A2182" s="1163">
        <v>119</v>
      </c>
      <c r="B2182" s="1164"/>
      <c r="C2182" s="1165"/>
      <c r="D2182" s="1166"/>
      <c r="E2182" s="587">
        <f t="shared" si="342"/>
        <v>0</v>
      </c>
      <c r="G2182" s="1163">
        <v>119</v>
      </c>
      <c r="H2182" s="1164"/>
      <c r="I2182" s="1165"/>
      <c r="J2182" s="1166"/>
      <c r="K2182" s="587">
        <f t="shared" si="343"/>
        <v>0</v>
      </c>
      <c r="M2182" s="1163">
        <v>119</v>
      </c>
      <c r="N2182" s="1164"/>
      <c r="O2182" s="1165"/>
      <c r="P2182" s="1166"/>
      <c r="Q2182" s="587">
        <f t="shared" si="344"/>
        <v>0</v>
      </c>
      <c r="S2182" s="1163">
        <v>119</v>
      </c>
      <c r="T2182" s="1164"/>
      <c r="U2182" s="1165"/>
      <c r="V2182" s="1166"/>
      <c r="W2182" s="587">
        <f t="shared" si="345"/>
        <v>0</v>
      </c>
      <c r="Y2182" s="1163">
        <v>119</v>
      </c>
      <c r="Z2182" s="1164"/>
      <c r="AA2182" s="1165"/>
      <c r="AB2182" s="1166"/>
      <c r="AC2182" s="587">
        <f t="shared" si="346"/>
        <v>0</v>
      </c>
      <c r="AE2182" s="1163">
        <v>119</v>
      </c>
      <c r="AF2182" s="1164"/>
      <c r="AG2182" s="1165"/>
      <c r="AH2182" s="1166"/>
      <c r="AI2182" s="587">
        <f t="shared" si="347"/>
        <v>0</v>
      </c>
      <c r="AK2182" s="1163">
        <v>119</v>
      </c>
      <c r="AL2182" s="1164"/>
      <c r="AM2182" s="1165"/>
      <c r="AN2182" s="1166"/>
      <c r="AO2182" s="587">
        <f t="shared" si="348"/>
        <v>0</v>
      </c>
      <c r="AQ2182" s="1163">
        <v>119</v>
      </c>
      <c r="AR2182" s="1164"/>
      <c r="AS2182" s="1165"/>
      <c r="AT2182" s="1166"/>
      <c r="AU2182" s="587">
        <f t="shared" si="349"/>
        <v>0</v>
      </c>
      <c r="AW2182" s="1163">
        <v>119</v>
      </c>
      <c r="AX2182" s="1164"/>
      <c r="AY2182" s="1165"/>
      <c r="AZ2182" s="1166"/>
      <c r="BA2182" s="587">
        <f t="shared" si="350"/>
        <v>0</v>
      </c>
    </row>
    <row r="2183" spans="1:53" s="17" customFormat="1" ht="16.75" hidden="1" customHeight="1" outlineLevel="2">
      <c r="A2183" s="1163">
        <v>120</v>
      </c>
      <c r="B2183" s="1164"/>
      <c r="C2183" s="1165"/>
      <c r="D2183" s="1166"/>
      <c r="E2183" s="587">
        <f t="shared" si="342"/>
        <v>0</v>
      </c>
      <c r="G2183" s="1163">
        <v>120</v>
      </c>
      <c r="H2183" s="1164"/>
      <c r="I2183" s="1165"/>
      <c r="J2183" s="1166"/>
      <c r="K2183" s="587">
        <f t="shared" si="343"/>
        <v>0</v>
      </c>
      <c r="M2183" s="1163">
        <v>120</v>
      </c>
      <c r="N2183" s="1164"/>
      <c r="O2183" s="1165"/>
      <c r="P2183" s="1166"/>
      <c r="Q2183" s="587">
        <f t="shared" si="344"/>
        <v>0</v>
      </c>
      <c r="S2183" s="1163">
        <v>120</v>
      </c>
      <c r="T2183" s="1164"/>
      <c r="U2183" s="1165"/>
      <c r="V2183" s="1166"/>
      <c r="W2183" s="587">
        <f t="shared" si="345"/>
        <v>0</v>
      </c>
      <c r="Y2183" s="1163">
        <v>120</v>
      </c>
      <c r="Z2183" s="1164"/>
      <c r="AA2183" s="1165"/>
      <c r="AB2183" s="1166"/>
      <c r="AC2183" s="587">
        <f t="shared" si="346"/>
        <v>0</v>
      </c>
      <c r="AE2183" s="1163">
        <v>120</v>
      </c>
      <c r="AF2183" s="1164"/>
      <c r="AG2183" s="1165"/>
      <c r="AH2183" s="1166"/>
      <c r="AI2183" s="587">
        <f t="shared" si="347"/>
        <v>0</v>
      </c>
      <c r="AK2183" s="1163">
        <v>120</v>
      </c>
      <c r="AL2183" s="1164"/>
      <c r="AM2183" s="1165"/>
      <c r="AN2183" s="1166"/>
      <c r="AO2183" s="587">
        <f t="shared" si="348"/>
        <v>0</v>
      </c>
      <c r="AQ2183" s="1163">
        <v>120</v>
      </c>
      <c r="AR2183" s="1164"/>
      <c r="AS2183" s="1165"/>
      <c r="AT2183" s="1166"/>
      <c r="AU2183" s="587">
        <f t="shared" si="349"/>
        <v>0</v>
      </c>
      <c r="AW2183" s="1163">
        <v>120</v>
      </c>
      <c r="AX2183" s="1164"/>
      <c r="AY2183" s="1165"/>
      <c r="AZ2183" s="1166"/>
      <c r="BA2183" s="587">
        <f t="shared" si="350"/>
        <v>0</v>
      </c>
    </row>
    <row r="2184" spans="1:53" s="17" customFormat="1" ht="16.75" hidden="1" customHeight="1" outlineLevel="2">
      <c r="A2184" s="1163">
        <v>121</v>
      </c>
      <c r="B2184" s="1164"/>
      <c r="C2184" s="1165"/>
      <c r="D2184" s="1166"/>
      <c r="E2184" s="587">
        <f t="shared" si="342"/>
        <v>0</v>
      </c>
      <c r="G2184" s="1163">
        <v>121</v>
      </c>
      <c r="H2184" s="1164"/>
      <c r="I2184" s="1165"/>
      <c r="J2184" s="1166"/>
      <c r="K2184" s="587">
        <f t="shared" si="343"/>
        <v>0</v>
      </c>
      <c r="M2184" s="1163">
        <v>121</v>
      </c>
      <c r="N2184" s="1164"/>
      <c r="O2184" s="1165"/>
      <c r="P2184" s="1166"/>
      <c r="Q2184" s="587">
        <f t="shared" si="344"/>
        <v>0</v>
      </c>
      <c r="S2184" s="1163">
        <v>121</v>
      </c>
      <c r="T2184" s="1164"/>
      <c r="U2184" s="1165"/>
      <c r="V2184" s="1166"/>
      <c r="W2184" s="587">
        <f t="shared" si="345"/>
        <v>0</v>
      </c>
      <c r="Y2184" s="1163">
        <v>121</v>
      </c>
      <c r="Z2184" s="1164"/>
      <c r="AA2184" s="1165"/>
      <c r="AB2184" s="1166"/>
      <c r="AC2184" s="587">
        <f t="shared" si="346"/>
        <v>0</v>
      </c>
      <c r="AE2184" s="1163">
        <v>121</v>
      </c>
      <c r="AF2184" s="1164"/>
      <c r="AG2184" s="1165"/>
      <c r="AH2184" s="1166"/>
      <c r="AI2184" s="587">
        <f t="shared" si="347"/>
        <v>0</v>
      </c>
      <c r="AK2184" s="1163">
        <v>121</v>
      </c>
      <c r="AL2184" s="1164"/>
      <c r="AM2184" s="1165"/>
      <c r="AN2184" s="1166"/>
      <c r="AO2184" s="587">
        <f t="shared" si="348"/>
        <v>0</v>
      </c>
      <c r="AQ2184" s="1163">
        <v>121</v>
      </c>
      <c r="AR2184" s="1164"/>
      <c r="AS2184" s="1165"/>
      <c r="AT2184" s="1166"/>
      <c r="AU2184" s="587">
        <f t="shared" si="349"/>
        <v>0</v>
      </c>
      <c r="AW2184" s="1163">
        <v>121</v>
      </c>
      <c r="AX2184" s="1164"/>
      <c r="AY2184" s="1165"/>
      <c r="AZ2184" s="1166"/>
      <c r="BA2184" s="587">
        <f t="shared" si="350"/>
        <v>0</v>
      </c>
    </row>
    <row r="2185" spans="1:53" s="17" customFormat="1" ht="16.75" hidden="1" customHeight="1" outlineLevel="2">
      <c r="A2185" s="1163">
        <v>122</v>
      </c>
      <c r="B2185" s="1164"/>
      <c r="C2185" s="1165"/>
      <c r="D2185" s="1166"/>
      <c r="E2185" s="587">
        <f t="shared" si="342"/>
        <v>0</v>
      </c>
      <c r="G2185" s="1163">
        <v>122</v>
      </c>
      <c r="H2185" s="1164"/>
      <c r="I2185" s="1165"/>
      <c r="J2185" s="1166"/>
      <c r="K2185" s="587">
        <f t="shared" si="343"/>
        <v>0</v>
      </c>
      <c r="M2185" s="1163">
        <v>122</v>
      </c>
      <c r="N2185" s="1164"/>
      <c r="O2185" s="1165"/>
      <c r="P2185" s="1166"/>
      <c r="Q2185" s="587">
        <f t="shared" si="344"/>
        <v>0</v>
      </c>
      <c r="S2185" s="1163">
        <v>122</v>
      </c>
      <c r="T2185" s="1164"/>
      <c r="U2185" s="1165"/>
      <c r="V2185" s="1166"/>
      <c r="W2185" s="587">
        <f t="shared" si="345"/>
        <v>0</v>
      </c>
      <c r="Y2185" s="1163">
        <v>122</v>
      </c>
      <c r="Z2185" s="1164"/>
      <c r="AA2185" s="1165"/>
      <c r="AB2185" s="1166"/>
      <c r="AC2185" s="587">
        <f t="shared" si="346"/>
        <v>0</v>
      </c>
      <c r="AE2185" s="1163">
        <v>122</v>
      </c>
      <c r="AF2185" s="1164"/>
      <c r="AG2185" s="1165"/>
      <c r="AH2185" s="1166"/>
      <c r="AI2185" s="587">
        <f t="shared" si="347"/>
        <v>0</v>
      </c>
      <c r="AK2185" s="1163">
        <v>122</v>
      </c>
      <c r="AL2185" s="1164"/>
      <c r="AM2185" s="1165"/>
      <c r="AN2185" s="1166"/>
      <c r="AO2185" s="587">
        <f t="shared" si="348"/>
        <v>0</v>
      </c>
      <c r="AQ2185" s="1163">
        <v>122</v>
      </c>
      <c r="AR2185" s="1164"/>
      <c r="AS2185" s="1165"/>
      <c r="AT2185" s="1166"/>
      <c r="AU2185" s="587">
        <f t="shared" si="349"/>
        <v>0</v>
      </c>
      <c r="AW2185" s="1163">
        <v>122</v>
      </c>
      <c r="AX2185" s="1164"/>
      <c r="AY2185" s="1165"/>
      <c r="AZ2185" s="1166"/>
      <c r="BA2185" s="587">
        <f t="shared" si="350"/>
        <v>0</v>
      </c>
    </row>
    <row r="2186" spans="1:53" s="17" customFormat="1" ht="16.75" hidden="1" customHeight="1" outlineLevel="2">
      <c r="A2186" s="1163">
        <v>123</v>
      </c>
      <c r="B2186" s="1164"/>
      <c r="C2186" s="1165"/>
      <c r="D2186" s="1166"/>
      <c r="E2186" s="587">
        <f t="shared" si="342"/>
        <v>0</v>
      </c>
      <c r="G2186" s="1163">
        <v>123</v>
      </c>
      <c r="H2186" s="1164"/>
      <c r="I2186" s="1165"/>
      <c r="J2186" s="1166"/>
      <c r="K2186" s="587">
        <f t="shared" si="343"/>
        <v>0</v>
      </c>
      <c r="M2186" s="1163">
        <v>123</v>
      </c>
      <c r="N2186" s="1164"/>
      <c r="O2186" s="1165"/>
      <c r="P2186" s="1166"/>
      <c r="Q2186" s="587">
        <f t="shared" si="344"/>
        <v>0</v>
      </c>
      <c r="S2186" s="1163">
        <v>123</v>
      </c>
      <c r="T2186" s="1164"/>
      <c r="U2186" s="1165"/>
      <c r="V2186" s="1166"/>
      <c r="W2186" s="587">
        <f t="shared" si="345"/>
        <v>0</v>
      </c>
      <c r="Y2186" s="1163">
        <v>123</v>
      </c>
      <c r="Z2186" s="1164"/>
      <c r="AA2186" s="1165"/>
      <c r="AB2186" s="1166"/>
      <c r="AC2186" s="587">
        <f t="shared" si="346"/>
        <v>0</v>
      </c>
      <c r="AE2186" s="1163">
        <v>123</v>
      </c>
      <c r="AF2186" s="1164"/>
      <c r="AG2186" s="1165"/>
      <c r="AH2186" s="1166"/>
      <c r="AI2186" s="587">
        <f t="shared" si="347"/>
        <v>0</v>
      </c>
      <c r="AK2186" s="1163">
        <v>123</v>
      </c>
      <c r="AL2186" s="1164"/>
      <c r="AM2186" s="1165"/>
      <c r="AN2186" s="1166"/>
      <c r="AO2186" s="587">
        <f t="shared" si="348"/>
        <v>0</v>
      </c>
      <c r="AQ2186" s="1163">
        <v>123</v>
      </c>
      <c r="AR2186" s="1164"/>
      <c r="AS2186" s="1165"/>
      <c r="AT2186" s="1166"/>
      <c r="AU2186" s="587">
        <f t="shared" si="349"/>
        <v>0</v>
      </c>
      <c r="AW2186" s="1163">
        <v>123</v>
      </c>
      <c r="AX2186" s="1164"/>
      <c r="AY2186" s="1165"/>
      <c r="AZ2186" s="1166"/>
      <c r="BA2186" s="587">
        <f t="shared" si="350"/>
        <v>0</v>
      </c>
    </row>
    <row r="2187" spans="1:53" s="17" customFormat="1" ht="16.75" hidden="1" customHeight="1" outlineLevel="2">
      <c r="A2187" s="1163">
        <v>124</v>
      </c>
      <c r="B2187" s="1164"/>
      <c r="C2187" s="1165"/>
      <c r="D2187" s="1166"/>
      <c r="E2187" s="587">
        <f t="shared" si="342"/>
        <v>0</v>
      </c>
      <c r="G2187" s="1163">
        <v>124</v>
      </c>
      <c r="H2187" s="1164"/>
      <c r="I2187" s="1165"/>
      <c r="J2187" s="1166"/>
      <c r="K2187" s="587">
        <f t="shared" si="343"/>
        <v>0</v>
      </c>
      <c r="M2187" s="1163">
        <v>124</v>
      </c>
      <c r="N2187" s="1164"/>
      <c r="O2187" s="1165"/>
      <c r="P2187" s="1166"/>
      <c r="Q2187" s="587">
        <f t="shared" si="344"/>
        <v>0</v>
      </c>
      <c r="S2187" s="1163">
        <v>124</v>
      </c>
      <c r="T2187" s="1164"/>
      <c r="U2187" s="1165"/>
      <c r="V2187" s="1166"/>
      <c r="W2187" s="587">
        <f t="shared" si="345"/>
        <v>0</v>
      </c>
      <c r="Y2187" s="1163">
        <v>124</v>
      </c>
      <c r="Z2187" s="1164"/>
      <c r="AA2187" s="1165"/>
      <c r="AB2187" s="1166"/>
      <c r="AC2187" s="587">
        <f t="shared" si="346"/>
        <v>0</v>
      </c>
      <c r="AE2187" s="1163">
        <v>124</v>
      </c>
      <c r="AF2187" s="1164"/>
      <c r="AG2187" s="1165"/>
      <c r="AH2187" s="1166"/>
      <c r="AI2187" s="587">
        <f t="shared" si="347"/>
        <v>0</v>
      </c>
      <c r="AK2187" s="1163">
        <v>124</v>
      </c>
      <c r="AL2187" s="1164"/>
      <c r="AM2187" s="1165"/>
      <c r="AN2187" s="1166"/>
      <c r="AO2187" s="587">
        <f t="shared" si="348"/>
        <v>0</v>
      </c>
      <c r="AQ2187" s="1163">
        <v>124</v>
      </c>
      <c r="AR2187" s="1164"/>
      <c r="AS2187" s="1165"/>
      <c r="AT2187" s="1166"/>
      <c r="AU2187" s="587">
        <f t="shared" si="349"/>
        <v>0</v>
      </c>
      <c r="AW2187" s="1163">
        <v>124</v>
      </c>
      <c r="AX2187" s="1164"/>
      <c r="AY2187" s="1165"/>
      <c r="AZ2187" s="1166"/>
      <c r="BA2187" s="587">
        <f t="shared" si="350"/>
        <v>0</v>
      </c>
    </row>
    <row r="2188" spans="1:53" s="17" customFormat="1" ht="16.75" hidden="1" customHeight="1" outlineLevel="2">
      <c r="A2188" s="1163">
        <v>125</v>
      </c>
      <c r="B2188" s="1164"/>
      <c r="C2188" s="1165"/>
      <c r="D2188" s="1166"/>
      <c r="E2188" s="587">
        <f t="shared" si="342"/>
        <v>0</v>
      </c>
      <c r="G2188" s="1163">
        <v>125</v>
      </c>
      <c r="H2188" s="1164"/>
      <c r="I2188" s="1165"/>
      <c r="J2188" s="1166"/>
      <c r="K2188" s="587">
        <f t="shared" si="343"/>
        <v>0</v>
      </c>
      <c r="M2188" s="1163">
        <v>125</v>
      </c>
      <c r="N2188" s="1164"/>
      <c r="O2188" s="1165"/>
      <c r="P2188" s="1166"/>
      <c r="Q2188" s="587">
        <f t="shared" si="344"/>
        <v>0</v>
      </c>
      <c r="S2188" s="1163">
        <v>125</v>
      </c>
      <c r="T2188" s="1164"/>
      <c r="U2188" s="1165"/>
      <c r="V2188" s="1166"/>
      <c r="W2188" s="587">
        <f t="shared" si="345"/>
        <v>0</v>
      </c>
      <c r="Y2188" s="1163">
        <v>125</v>
      </c>
      <c r="Z2188" s="1164"/>
      <c r="AA2188" s="1165"/>
      <c r="AB2188" s="1166"/>
      <c r="AC2188" s="587">
        <f t="shared" si="346"/>
        <v>0</v>
      </c>
      <c r="AE2188" s="1163">
        <v>125</v>
      </c>
      <c r="AF2188" s="1164"/>
      <c r="AG2188" s="1165"/>
      <c r="AH2188" s="1166"/>
      <c r="AI2188" s="587">
        <f t="shared" si="347"/>
        <v>0</v>
      </c>
      <c r="AK2188" s="1163">
        <v>125</v>
      </c>
      <c r="AL2188" s="1164"/>
      <c r="AM2188" s="1165"/>
      <c r="AN2188" s="1166"/>
      <c r="AO2188" s="587">
        <f t="shared" si="348"/>
        <v>0</v>
      </c>
      <c r="AQ2188" s="1163">
        <v>125</v>
      </c>
      <c r="AR2188" s="1164"/>
      <c r="AS2188" s="1165"/>
      <c r="AT2188" s="1166"/>
      <c r="AU2188" s="587">
        <f t="shared" si="349"/>
        <v>0</v>
      </c>
      <c r="AW2188" s="1163">
        <v>125</v>
      </c>
      <c r="AX2188" s="1164"/>
      <c r="AY2188" s="1165"/>
      <c r="AZ2188" s="1166"/>
      <c r="BA2188" s="587">
        <f t="shared" si="350"/>
        <v>0</v>
      </c>
    </row>
    <row r="2189" spans="1:53" s="17" customFormat="1" ht="16.75" hidden="1" customHeight="1" outlineLevel="2">
      <c r="A2189" s="1163">
        <v>126</v>
      </c>
      <c r="B2189" s="1164"/>
      <c r="C2189" s="1165"/>
      <c r="D2189" s="1166"/>
      <c r="E2189" s="587">
        <f t="shared" si="342"/>
        <v>0</v>
      </c>
      <c r="G2189" s="1163">
        <v>126</v>
      </c>
      <c r="H2189" s="1164"/>
      <c r="I2189" s="1165"/>
      <c r="J2189" s="1166"/>
      <c r="K2189" s="587">
        <f t="shared" si="343"/>
        <v>0</v>
      </c>
      <c r="M2189" s="1163">
        <v>126</v>
      </c>
      <c r="N2189" s="1164"/>
      <c r="O2189" s="1165"/>
      <c r="P2189" s="1166"/>
      <c r="Q2189" s="587">
        <f t="shared" si="344"/>
        <v>0</v>
      </c>
      <c r="S2189" s="1163">
        <v>126</v>
      </c>
      <c r="T2189" s="1164"/>
      <c r="U2189" s="1165"/>
      <c r="V2189" s="1166"/>
      <c r="W2189" s="587">
        <f t="shared" si="345"/>
        <v>0</v>
      </c>
      <c r="Y2189" s="1163">
        <v>126</v>
      </c>
      <c r="Z2189" s="1164"/>
      <c r="AA2189" s="1165"/>
      <c r="AB2189" s="1166"/>
      <c r="AC2189" s="587">
        <f t="shared" si="346"/>
        <v>0</v>
      </c>
      <c r="AE2189" s="1163">
        <v>126</v>
      </c>
      <c r="AF2189" s="1164"/>
      <c r="AG2189" s="1165"/>
      <c r="AH2189" s="1166"/>
      <c r="AI2189" s="587">
        <f t="shared" si="347"/>
        <v>0</v>
      </c>
      <c r="AK2189" s="1163">
        <v>126</v>
      </c>
      <c r="AL2189" s="1164"/>
      <c r="AM2189" s="1165"/>
      <c r="AN2189" s="1166"/>
      <c r="AO2189" s="587">
        <f t="shared" si="348"/>
        <v>0</v>
      </c>
      <c r="AQ2189" s="1163">
        <v>126</v>
      </c>
      <c r="AR2189" s="1164"/>
      <c r="AS2189" s="1165"/>
      <c r="AT2189" s="1166"/>
      <c r="AU2189" s="587">
        <f t="shared" si="349"/>
        <v>0</v>
      </c>
      <c r="AW2189" s="1163">
        <v>126</v>
      </c>
      <c r="AX2189" s="1164"/>
      <c r="AY2189" s="1165"/>
      <c r="AZ2189" s="1166"/>
      <c r="BA2189" s="587">
        <f t="shared" si="350"/>
        <v>0</v>
      </c>
    </row>
    <row r="2190" spans="1:53" s="17" customFormat="1" ht="16.75" hidden="1" customHeight="1" outlineLevel="2">
      <c r="A2190" s="1163">
        <v>127</v>
      </c>
      <c r="B2190" s="1164"/>
      <c r="C2190" s="1165"/>
      <c r="D2190" s="1166"/>
      <c r="E2190" s="587">
        <f t="shared" si="342"/>
        <v>0</v>
      </c>
      <c r="G2190" s="1163">
        <v>127</v>
      </c>
      <c r="H2190" s="1164"/>
      <c r="I2190" s="1165"/>
      <c r="J2190" s="1166"/>
      <c r="K2190" s="587">
        <f t="shared" si="343"/>
        <v>0</v>
      </c>
      <c r="M2190" s="1163">
        <v>127</v>
      </c>
      <c r="N2190" s="1164"/>
      <c r="O2190" s="1165"/>
      <c r="P2190" s="1166"/>
      <c r="Q2190" s="587">
        <f t="shared" si="344"/>
        <v>0</v>
      </c>
      <c r="S2190" s="1163">
        <v>127</v>
      </c>
      <c r="T2190" s="1164"/>
      <c r="U2190" s="1165"/>
      <c r="V2190" s="1166"/>
      <c r="W2190" s="587">
        <f t="shared" si="345"/>
        <v>0</v>
      </c>
      <c r="Y2190" s="1163">
        <v>127</v>
      </c>
      <c r="Z2190" s="1164"/>
      <c r="AA2190" s="1165"/>
      <c r="AB2190" s="1166"/>
      <c r="AC2190" s="587">
        <f t="shared" si="346"/>
        <v>0</v>
      </c>
      <c r="AE2190" s="1163">
        <v>127</v>
      </c>
      <c r="AF2190" s="1164"/>
      <c r="AG2190" s="1165"/>
      <c r="AH2190" s="1166"/>
      <c r="AI2190" s="587">
        <f t="shared" si="347"/>
        <v>0</v>
      </c>
      <c r="AK2190" s="1163">
        <v>127</v>
      </c>
      <c r="AL2190" s="1164"/>
      <c r="AM2190" s="1165"/>
      <c r="AN2190" s="1166"/>
      <c r="AO2190" s="587">
        <f t="shared" si="348"/>
        <v>0</v>
      </c>
      <c r="AQ2190" s="1163">
        <v>127</v>
      </c>
      <c r="AR2190" s="1164"/>
      <c r="AS2190" s="1165"/>
      <c r="AT2190" s="1166"/>
      <c r="AU2190" s="587">
        <f t="shared" si="349"/>
        <v>0</v>
      </c>
      <c r="AW2190" s="1163">
        <v>127</v>
      </c>
      <c r="AX2190" s="1164"/>
      <c r="AY2190" s="1165"/>
      <c r="AZ2190" s="1166"/>
      <c r="BA2190" s="587">
        <f t="shared" si="350"/>
        <v>0</v>
      </c>
    </row>
    <row r="2191" spans="1:53" s="17" customFormat="1" ht="16.75" hidden="1" customHeight="1" outlineLevel="2">
      <c r="A2191" s="1163">
        <v>128</v>
      </c>
      <c r="B2191" s="1164"/>
      <c r="C2191" s="1165"/>
      <c r="D2191" s="1166"/>
      <c r="E2191" s="587">
        <f t="shared" si="342"/>
        <v>0</v>
      </c>
      <c r="G2191" s="1163">
        <v>128</v>
      </c>
      <c r="H2191" s="1164"/>
      <c r="I2191" s="1165"/>
      <c r="J2191" s="1166"/>
      <c r="K2191" s="587">
        <f t="shared" si="343"/>
        <v>0</v>
      </c>
      <c r="M2191" s="1163">
        <v>128</v>
      </c>
      <c r="N2191" s="1164"/>
      <c r="O2191" s="1165"/>
      <c r="P2191" s="1166"/>
      <c r="Q2191" s="587">
        <f t="shared" si="344"/>
        <v>0</v>
      </c>
      <c r="S2191" s="1163">
        <v>128</v>
      </c>
      <c r="T2191" s="1164"/>
      <c r="U2191" s="1165"/>
      <c r="V2191" s="1166"/>
      <c r="W2191" s="587">
        <f t="shared" si="345"/>
        <v>0</v>
      </c>
      <c r="Y2191" s="1163">
        <v>128</v>
      </c>
      <c r="Z2191" s="1164"/>
      <c r="AA2191" s="1165"/>
      <c r="AB2191" s="1166"/>
      <c r="AC2191" s="587">
        <f t="shared" si="346"/>
        <v>0</v>
      </c>
      <c r="AE2191" s="1163">
        <v>128</v>
      </c>
      <c r="AF2191" s="1164"/>
      <c r="AG2191" s="1165"/>
      <c r="AH2191" s="1166"/>
      <c r="AI2191" s="587">
        <f t="shared" si="347"/>
        <v>0</v>
      </c>
      <c r="AK2191" s="1163">
        <v>128</v>
      </c>
      <c r="AL2191" s="1164"/>
      <c r="AM2191" s="1165"/>
      <c r="AN2191" s="1166"/>
      <c r="AO2191" s="587">
        <f t="shared" si="348"/>
        <v>0</v>
      </c>
      <c r="AQ2191" s="1163">
        <v>128</v>
      </c>
      <c r="AR2191" s="1164"/>
      <c r="AS2191" s="1165"/>
      <c r="AT2191" s="1166"/>
      <c r="AU2191" s="587">
        <f t="shared" si="349"/>
        <v>0</v>
      </c>
      <c r="AW2191" s="1163">
        <v>128</v>
      </c>
      <c r="AX2191" s="1164"/>
      <c r="AY2191" s="1165"/>
      <c r="AZ2191" s="1166"/>
      <c r="BA2191" s="587">
        <f t="shared" si="350"/>
        <v>0</v>
      </c>
    </row>
    <row r="2192" spans="1:53" s="17" customFormat="1" ht="16.75" hidden="1" customHeight="1" outlineLevel="2">
      <c r="A2192" s="1163">
        <v>129</v>
      </c>
      <c r="B2192" s="1164"/>
      <c r="C2192" s="1165"/>
      <c r="D2192" s="1166"/>
      <c r="E2192" s="587">
        <f t="shared" si="342"/>
        <v>0</v>
      </c>
      <c r="G2192" s="1163">
        <v>129</v>
      </c>
      <c r="H2192" s="1164"/>
      <c r="I2192" s="1165"/>
      <c r="J2192" s="1166"/>
      <c r="K2192" s="587">
        <f t="shared" si="343"/>
        <v>0</v>
      </c>
      <c r="M2192" s="1163">
        <v>129</v>
      </c>
      <c r="N2192" s="1164"/>
      <c r="O2192" s="1165"/>
      <c r="P2192" s="1166"/>
      <c r="Q2192" s="587">
        <f t="shared" si="344"/>
        <v>0</v>
      </c>
      <c r="S2192" s="1163">
        <v>129</v>
      </c>
      <c r="T2192" s="1164"/>
      <c r="U2192" s="1165"/>
      <c r="V2192" s="1166"/>
      <c r="W2192" s="587">
        <f t="shared" si="345"/>
        <v>0</v>
      </c>
      <c r="Y2192" s="1163">
        <v>129</v>
      </c>
      <c r="Z2192" s="1164"/>
      <c r="AA2192" s="1165"/>
      <c r="AB2192" s="1166"/>
      <c r="AC2192" s="587">
        <f t="shared" si="346"/>
        <v>0</v>
      </c>
      <c r="AE2192" s="1163">
        <v>129</v>
      </c>
      <c r="AF2192" s="1164"/>
      <c r="AG2192" s="1165"/>
      <c r="AH2192" s="1166"/>
      <c r="AI2192" s="587">
        <f t="shared" si="347"/>
        <v>0</v>
      </c>
      <c r="AK2192" s="1163">
        <v>129</v>
      </c>
      <c r="AL2192" s="1164"/>
      <c r="AM2192" s="1165"/>
      <c r="AN2192" s="1166"/>
      <c r="AO2192" s="587">
        <f t="shared" si="348"/>
        <v>0</v>
      </c>
      <c r="AQ2192" s="1163">
        <v>129</v>
      </c>
      <c r="AR2192" s="1164"/>
      <c r="AS2192" s="1165"/>
      <c r="AT2192" s="1166"/>
      <c r="AU2192" s="587">
        <f t="shared" si="349"/>
        <v>0</v>
      </c>
      <c r="AW2192" s="1163">
        <v>129</v>
      </c>
      <c r="AX2192" s="1164"/>
      <c r="AY2192" s="1165"/>
      <c r="AZ2192" s="1166"/>
      <c r="BA2192" s="587">
        <f t="shared" si="350"/>
        <v>0</v>
      </c>
    </row>
    <row r="2193" spans="1:53" s="17" customFormat="1" ht="16.75" hidden="1" customHeight="1" outlineLevel="2">
      <c r="A2193" s="1163">
        <v>130</v>
      </c>
      <c r="B2193" s="1164"/>
      <c r="C2193" s="1165"/>
      <c r="D2193" s="1166"/>
      <c r="E2193" s="587">
        <f t="shared" ref="E2193:E2212" si="351">IF(AND(C2193&gt;=D$2057,C2193&lt;=D$2056),1,0)</f>
        <v>0</v>
      </c>
      <c r="G2193" s="1163">
        <v>130</v>
      </c>
      <c r="H2193" s="1164"/>
      <c r="I2193" s="1165"/>
      <c r="J2193" s="1166"/>
      <c r="K2193" s="587">
        <f t="shared" ref="K2193:K2212" si="352">IF(AND(I2193&gt;=J$2057,I2193&lt;=J$2056),1,0)</f>
        <v>0</v>
      </c>
      <c r="M2193" s="1163">
        <v>130</v>
      </c>
      <c r="N2193" s="1164"/>
      <c r="O2193" s="1165"/>
      <c r="P2193" s="1166"/>
      <c r="Q2193" s="587">
        <f t="shared" ref="Q2193:Q2212" si="353">IF(AND(O2193&gt;=P$2057,O2193&lt;=P$2056),1,0)</f>
        <v>0</v>
      </c>
      <c r="S2193" s="1163">
        <v>130</v>
      </c>
      <c r="T2193" s="1164"/>
      <c r="U2193" s="1165"/>
      <c r="V2193" s="1166"/>
      <c r="W2193" s="587">
        <f t="shared" ref="W2193:W2212" si="354">IF(AND(U2193&gt;=V$2057,U2193&lt;=V$2056),1,0)</f>
        <v>0</v>
      </c>
      <c r="Y2193" s="1163">
        <v>130</v>
      </c>
      <c r="Z2193" s="1164"/>
      <c r="AA2193" s="1165"/>
      <c r="AB2193" s="1166"/>
      <c r="AC2193" s="587">
        <f t="shared" ref="AC2193:AC2212" si="355">IF(AND(AA2193&gt;=AB$2057,AA2193&lt;=AB$2056),1,0)</f>
        <v>0</v>
      </c>
      <c r="AE2193" s="1163">
        <v>130</v>
      </c>
      <c r="AF2193" s="1164"/>
      <c r="AG2193" s="1165"/>
      <c r="AH2193" s="1166"/>
      <c r="AI2193" s="587">
        <f t="shared" ref="AI2193:AI2212" si="356">IF(AND(AG2193&gt;=AH$2057,AG2193&lt;=AH$2056),1,0)</f>
        <v>0</v>
      </c>
      <c r="AK2193" s="1163">
        <v>130</v>
      </c>
      <c r="AL2193" s="1164"/>
      <c r="AM2193" s="1165"/>
      <c r="AN2193" s="1166"/>
      <c r="AO2193" s="587">
        <f t="shared" ref="AO2193:AO2212" si="357">IF(AND(AM2193&gt;=AN$2057,AM2193&lt;=AN$2056),1,0)</f>
        <v>0</v>
      </c>
      <c r="AQ2193" s="1163">
        <v>130</v>
      </c>
      <c r="AR2193" s="1164"/>
      <c r="AS2193" s="1165"/>
      <c r="AT2193" s="1166"/>
      <c r="AU2193" s="587">
        <f t="shared" ref="AU2193:AU2212" si="358">IF(AND(AS2193&gt;=AT$2057,AS2193&lt;=AT$2056),1,0)</f>
        <v>0</v>
      </c>
      <c r="AW2193" s="1163">
        <v>130</v>
      </c>
      <c r="AX2193" s="1164"/>
      <c r="AY2193" s="1165"/>
      <c r="AZ2193" s="1166"/>
      <c r="BA2193" s="587">
        <f t="shared" ref="BA2193:BA2212" si="359">IF(AND(AY2193&gt;=AZ$2057,AY2193&lt;=AZ$2056),1,0)</f>
        <v>0</v>
      </c>
    </row>
    <row r="2194" spans="1:53" s="17" customFormat="1" ht="16.75" hidden="1" customHeight="1" outlineLevel="2">
      <c r="A2194" s="1163">
        <v>131</v>
      </c>
      <c r="B2194" s="1164"/>
      <c r="C2194" s="1165"/>
      <c r="D2194" s="1166"/>
      <c r="E2194" s="587">
        <f t="shared" si="351"/>
        <v>0</v>
      </c>
      <c r="G2194" s="1163">
        <v>131</v>
      </c>
      <c r="H2194" s="1164"/>
      <c r="I2194" s="1165"/>
      <c r="J2194" s="1166"/>
      <c r="K2194" s="587">
        <f t="shared" si="352"/>
        <v>0</v>
      </c>
      <c r="M2194" s="1163">
        <v>131</v>
      </c>
      <c r="N2194" s="1164"/>
      <c r="O2194" s="1165"/>
      <c r="P2194" s="1166"/>
      <c r="Q2194" s="587">
        <f t="shared" si="353"/>
        <v>0</v>
      </c>
      <c r="S2194" s="1163">
        <v>131</v>
      </c>
      <c r="T2194" s="1164"/>
      <c r="U2194" s="1165"/>
      <c r="V2194" s="1166"/>
      <c r="W2194" s="587">
        <f t="shared" si="354"/>
        <v>0</v>
      </c>
      <c r="Y2194" s="1163">
        <v>131</v>
      </c>
      <c r="Z2194" s="1164"/>
      <c r="AA2194" s="1165"/>
      <c r="AB2194" s="1166"/>
      <c r="AC2194" s="587">
        <f t="shared" si="355"/>
        <v>0</v>
      </c>
      <c r="AE2194" s="1163">
        <v>131</v>
      </c>
      <c r="AF2194" s="1164"/>
      <c r="AG2194" s="1165"/>
      <c r="AH2194" s="1166"/>
      <c r="AI2194" s="587">
        <f t="shared" si="356"/>
        <v>0</v>
      </c>
      <c r="AK2194" s="1163">
        <v>131</v>
      </c>
      <c r="AL2194" s="1164"/>
      <c r="AM2194" s="1165"/>
      <c r="AN2194" s="1166"/>
      <c r="AO2194" s="587">
        <f t="shared" si="357"/>
        <v>0</v>
      </c>
      <c r="AQ2194" s="1163">
        <v>131</v>
      </c>
      <c r="AR2194" s="1164"/>
      <c r="AS2194" s="1165"/>
      <c r="AT2194" s="1166"/>
      <c r="AU2194" s="587">
        <f t="shared" si="358"/>
        <v>0</v>
      </c>
      <c r="AW2194" s="1163">
        <v>131</v>
      </c>
      <c r="AX2194" s="1164"/>
      <c r="AY2194" s="1165"/>
      <c r="AZ2194" s="1166"/>
      <c r="BA2194" s="587">
        <f t="shared" si="359"/>
        <v>0</v>
      </c>
    </row>
    <row r="2195" spans="1:53" s="17" customFormat="1" ht="16.75" hidden="1" customHeight="1" outlineLevel="2">
      <c r="A2195" s="1163">
        <v>132</v>
      </c>
      <c r="B2195" s="1164"/>
      <c r="C2195" s="1165"/>
      <c r="D2195" s="1166"/>
      <c r="E2195" s="587">
        <f t="shared" si="351"/>
        <v>0</v>
      </c>
      <c r="G2195" s="1163">
        <v>132</v>
      </c>
      <c r="H2195" s="1164"/>
      <c r="I2195" s="1165"/>
      <c r="J2195" s="1166"/>
      <c r="K2195" s="587">
        <f t="shared" si="352"/>
        <v>0</v>
      </c>
      <c r="M2195" s="1163">
        <v>132</v>
      </c>
      <c r="N2195" s="1164"/>
      <c r="O2195" s="1165"/>
      <c r="P2195" s="1166"/>
      <c r="Q2195" s="587">
        <f t="shared" si="353"/>
        <v>0</v>
      </c>
      <c r="S2195" s="1163">
        <v>132</v>
      </c>
      <c r="T2195" s="1164"/>
      <c r="U2195" s="1165"/>
      <c r="V2195" s="1166"/>
      <c r="W2195" s="587">
        <f t="shared" si="354"/>
        <v>0</v>
      </c>
      <c r="Y2195" s="1163">
        <v>132</v>
      </c>
      <c r="Z2195" s="1164"/>
      <c r="AA2195" s="1165"/>
      <c r="AB2195" s="1166"/>
      <c r="AC2195" s="587">
        <f t="shared" si="355"/>
        <v>0</v>
      </c>
      <c r="AE2195" s="1163">
        <v>132</v>
      </c>
      <c r="AF2195" s="1164"/>
      <c r="AG2195" s="1165"/>
      <c r="AH2195" s="1166"/>
      <c r="AI2195" s="587">
        <f t="shared" si="356"/>
        <v>0</v>
      </c>
      <c r="AK2195" s="1163">
        <v>132</v>
      </c>
      <c r="AL2195" s="1164"/>
      <c r="AM2195" s="1165"/>
      <c r="AN2195" s="1166"/>
      <c r="AO2195" s="587">
        <f t="shared" si="357"/>
        <v>0</v>
      </c>
      <c r="AQ2195" s="1163">
        <v>132</v>
      </c>
      <c r="AR2195" s="1164"/>
      <c r="AS2195" s="1165"/>
      <c r="AT2195" s="1166"/>
      <c r="AU2195" s="587">
        <f t="shared" si="358"/>
        <v>0</v>
      </c>
      <c r="AW2195" s="1163">
        <v>132</v>
      </c>
      <c r="AX2195" s="1164"/>
      <c r="AY2195" s="1165"/>
      <c r="AZ2195" s="1166"/>
      <c r="BA2195" s="587">
        <f t="shared" si="359"/>
        <v>0</v>
      </c>
    </row>
    <row r="2196" spans="1:53" s="17" customFormat="1" ht="16.75" hidden="1" customHeight="1" outlineLevel="2">
      <c r="A2196" s="1163">
        <v>133</v>
      </c>
      <c r="B2196" s="1164"/>
      <c r="C2196" s="1165"/>
      <c r="D2196" s="1166"/>
      <c r="E2196" s="587">
        <f t="shared" si="351"/>
        <v>0</v>
      </c>
      <c r="G2196" s="1163">
        <v>133</v>
      </c>
      <c r="H2196" s="1164"/>
      <c r="I2196" s="1165"/>
      <c r="J2196" s="1166"/>
      <c r="K2196" s="587">
        <f t="shared" si="352"/>
        <v>0</v>
      </c>
      <c r="M2196" s="1163">
        <v>133</v>
      </c>
      <c r="N2196" s="1164"/>
      <c r="O2196" s="1165"/>
      <c r="P2196" s="1166"/>
      <c r="Q2196" s="587">
        <f t="shared" si="353"/>
        <v>0</v>
      </c>
      <c r="S2196" s="1163">
        <v>133</v>
      </c>
      <c r="T2196" s="1164"/>
      <c r="U2196" s="1165"/>
      <c r="V2196" s="1166"/>
      <c r="W2196" s="587">
        <f t="shared" si="354"/>
        <v>0</v>
      </c>
      <c r="Y2196" s="1163">
        <v>133</v>
      </c>
      <c r="Z2196" s="1164"/>
      <c r="AA2196" s="1165"/>
      <c r="AB2196" s="1166"/>
      <c r="AC2196" s="587">
        <f t="shared" si="355"/>
        <v>0</v>
      </c>
      <c r="AE2196" s="1163">
        <v>133</v>
      </c>
      <c r="AF2196" s="1164"/>
      <c r="AG2196" s="1165"/>
      <c r="AH2196" s="1166"/>
      <c r="AI2196" s="587">
        <f t="shared" si="356"/>
        <v>0</v>
      </c>
      <c r="AK2196" s="1163">
        <v>133</v>
      </c>
      <c r="AL2196" s="1164"/>
      <c r="AM2196" s="1165"/>
      <c r="AN2196" s="1166"/>
      <c r="AO2196" s="587">
        <f t="shared" si="357"/>
        <v>0</v>
      </c>
      <c r="AQ2196" s="1163">
        <v>133</v>
      </c>
      <c r="AR2196" s="1164"/>
      <c r="AS2196" s="1165"/>
      <c r="AT2196" s="1166"/>
      <c r="AU2196" s="587">
        <f t="shared" si="358"/>
        <v>0</v>
      </c>
      <c r="AW2196" s="1163">
        <v>133</v>
      </c>
      <c r="AX2196" s="1164"/>
      <c r="AY2196" s="1165"/>
      <c r="AZ2196" s="1166"/>
      <c r="BA2196" s="587">
        <f t="shared" si="359"/>
        <v>0</v>
      </c>
    </row>
    <row r="2197" spans="1:53" s="17" customFormat="1" ht="16.75" hidden="1" customHeight="1" outlineLevel="2">
      <c r="A2197" s="1163">
        <v>134</v>
      </c>
      <c r="B2197" s="1164"/>
      <c r="C2197" s="1165"/>
      <c r="D2197" s="1166"/>
      <c r="E2197" s="587">
        <f t="shared" si="351"/>
        <v>0</v>
      </c>
      <c r="G2197" s="1163">
        <v>134</v>
      </c>
      <c r="H2197" s="1164"/>
      <c r="I2197" s="1165"/>
      <c r="J2197" s="1166"/>
      <c r="K2197" s="587">
        <f t="shared" si="352"/>
        <v>0</v>
      </c>
      <c r="M2197" s="1163">
        <v>134</v>
      </c>
      <c r="N2197" s="1164"/>
      <c r="O2197" s="1165"/>
      <c r="P2197" s="1166"/>
      <c r="Q2197" s="587">
        <f t="shared" si="353"/>
        <v>0</v>
      </c>
      <c r="S2197" s="1163">
        <v>134</v>
      </c>
      <c r="T2197" s="1164"/>
      <c r="U2197" s="1165"/>
      <c r="V2197" s="1166"/>
      <c r="W2197" s="587">
        <f t="shared" si="354"/>
        <v>0</v>
      </c>
      <c r="Y2197" s="1163">
        <v>134</v>
      </c>
      <c r="Z2197" s="1164"/>
      <c r="AA2197" s="1165"/>
      <c r="AB2197" s="1166"/>
      <c r="AC2197" s="587">
        <f t="shared" si="355"/>
        <v>0</v>
      </c>
      <c r="AE2197" s="1163">
        <v>134</v>
      </c>
      <c r="AF2197" s="1164"/>
      <c r="AG2197" s="1165"/>
      <c r="AH2197" s="1166"/>
      <c r="AI2197" s="587">
        <f t="shared" si="356"/>
        <v>0</v>
      </c>
      <c r="AK2197" s="1163">
        <v>134</v>
      </c>
      <c r="AL2197" s="1164"/>
      <c r="AM2197" s="1165"/>
      <c r="AN2197" s="1166"/>
      <c r="AO2197" s="587">
        <f t="shared" si="357"/>
        <v>0</v>
      </c>
      <c r="AQ2197" s="1163">
        <v>134</v>
      </c>
      <c r="AR2197" s="1164"/>
      <c r="AS2197" s="1165"/>
      <c r="AT2197" s="1166"/>
      <c r="AU2197" s="587">
        <f t="shared" si="358"/>
        <v>0</v>
      </c>
      <c r="AW2197" s="1163">
        <v>134</v>
      </c>
      <c r="AX2197" s="1164"/>
      <c r="AY2197" s="1165"/>
      <c r="AZ2197" s="1166"/>
      <c r="BA2197" s="587">
        <f t="shared" si="359"/>
        <v>0</v>
      </c>
    </row>
    <row r="2198" spans="1:53" s="17" customFormat="1" ht="16.75" hidden="1" customHeight="1" outlineLevel="2">
      <c r="A2198" s="1163">
        <v>135</v>
      </c>
      <c r="B2198" s="1164"/>
      <c r="C2198" s="1165"/>
      <c r="D2198" s="1166"/>
      <c r="E2198" s="587">
        <f t="shared" si="351"/>
        <v>0</v>
      </c>
      <c r="G2198" s="1163">
        <v>135</v>
      </c>
      <c r="H2198" s="1164"/>
      <c r="I2198" s="1165"/>
      <c r="J2198" s="1166"/>
      <c r="K2198" s="587">
        <f t="shared" si="352"/>
        <v>0</v>
      </c>
      <c r="M2198" s="1163">
        <v>135</v>
      </c>
      <c r="N2198" s="1164"/>
      <c r="O2198" s="1165"/>
      <c r="P2198" s="1166"/>
      <c r="Q2198" s="587">
        <f t="shared" si="353"/>
        <v>0</v>
      </c>
      <c r="S2198" s="1163">
        <v>135</v>
      </c>
      <c r="T2198" s="1164"/>
      <c r="U2198" s="1165"/>
      <c r="V2198" s="1166"/>
      <c r="W2198" s="587">
        <f t="shared" si="354"/>
        <v>0</v>
      </c>
      <c r="Y2198" s="1163">
        <v>135</v>
      </c>
      <c r="Z2198" s="1164"/>
      <c r="AA2198" s="1165"/>
      <c r="AB2198" s="1166"/>
      <c r="AC2198" s="587">
        <f t="shared" si="355"/>
        <v>0</v>
      </c>
      <c r="AE2198" s="1163">
        <v>135</v>
      </c>
      <c r="AF2198" s="1164"/>
      <c r="AG2198" s="1165"/>
      <c r="AH2198" s="1166"/>
      <c r="AI2198" s="587">
        <f t="shared" si="356"/>
        <v>0</v>
      </c>
      <c r="AK2198" s="1163">
        <v>135</v>
      </c>
      <c r="AL2198" s="1164"/>
      <c r="AM2198" s="1165"/>
      <c r="AN2198" s="1166"/>
      <c r="AO2198" s="587">
        <f t="shared" si="357"/>
        <v>0</v>
      </c>
      <c r="AQ2198" s="1163">
        <v>135</v>
      </c>
      <c r="AR2198" s="1164"/>
      <c r="AS2198" s="1165"/>
      <c r="AT2198" s="1166"/>
      <c r="AU2198" s="587">
        <f t="shared" si="358"/>
        <v>0</v>
      </c>
      <c r="AW2198" s="1163">
        <v>135</v>
      </c>
      <c r="AX2198" s="1164"/>
      <c r="AY2198" s="1165"/>
      <c r="AZ2198" s="1166"/>
      <c r="BA2198" s="587">
        <f t="shared" si="359"/>
        <v>0</v>
      </c>
    </row>
    <row r="2199" spans="1:53" s="17" customFormat="1" ht="16.75" hidden="1" customHeight="1" outlineLevel="2">
      <c r="A2199" s="1163">
        <v>136</v>
      </c>
      <c r="B2199" s="1164"/>
      <c r="C2199" s="1165"/>
      <c r="D2199" s="1166"/>
      <c r="E2199" s="587">
        <f t="shared" si="351"/>
        <v>0</v>
      </c>
      <c r="G2199" s="1163">
        <v>136</v>
      </c>
      <c r="H2199" s="1164"/>
      <c r="I2199" s="1165"/>
      <c r="J2199" s="1166"/>
      <c r="K2199" s="587">
        <f t="shared" si="352"/>
        <v>0</v>
      </c>
      <c r="M2199" s="1163">
        <v>136</v>
      </c>
      <c r="N2199" s="1164"/>
      <c r="O2199" s="1165"/>
      <c r="P2199" s="1166"/>
      <c r="Q2199" s="587">
        <f t="shared" si="353"/>
        <v>0</v>
      </c>
      <c r="S2199" s="1163">
        <v>136</v>
      </c>
      <c r="T2199" s="1164"/>
      <c r="U2199" s="1165"/>
      <c r="V2199" s="1166"/>
      <c r="W2199" s="587">
        <f t="shared" si="354"/>
        <v>0</v>
      </c>
      <c r="Y2199" s="1163">
        <v>136</v>
      </c>
      <c r="Z2199" s="1164"/>
      <c r="AA2199" s="1165"/>
      <c r="AB2199" s="1166"/>
      <c r="AC2199" s="587">
        <f t="shared" si="355"/>
        <v>0</v>
      </c>
      <c r="AE2199" s="1163">
        <v>136</v>
      </c>
      <c r="AF2199" s="1164"/>
      <c r="AG2199" s="1165"/>
      <c r="AH2199" s="1166"/>
      <c r="AI2199" s="587">
        <f t="shared" si="356"/>
        <v>0</v>
      </c>
      <c r="AK2199" s="1163">
        <v>136</v>
      </c>
      <c r="AL2199" s="1164"/>
      <c r="AM2199" s="1165"/>
      <c r="AN2199" s="1166"/>
      <c r="AO2199" s="587">
        <f t="shared" si="357"/>
        <v>0</v>
      </c>
      <c r="AQ2199" s="1163">
        <v>136</v>
      </c>
      <c r="AR2199" s="1164"/>
      <c r="AS2199" s="1165"/>
      <c r="AT2199" s="1166"/>
      <c r="AU2199" s="587">
        <f t="shared" si="358"/>
        <v>0</v>
      </c>
      <c r="AW2199" s="1163">
        <v>136</v>
      </c>
      <c r="AX2199" s="1164"/>
      <c r="AY2199" s="1165"/>
      <c r="AZ2199" s="1166"/>
      <c r="BA2199" s="587">
        <f t="shared" si="359"/>
        <v>0</v>
      </c>
    </row>
    <row r="2200" spans="1:53" s="17" customFormat="1" ht="16.75" hidden="1" customHeight="1" outlineLevel="2">
      <c r="A2200" s="1163">
        <v>137</v>
      </c>
      <c r="B2200" s="1164"/>
      <c r="C2200" s="1165"/>
      <c r="D2200" s="1166"/>
      <c r="E2200" s="587">
        <f t="shared" si="351"/>
        <v>0</v>
      </c>
      <c r="G2200" s="1163">
        <v>137</v>
      </c>
      <c r="H2200" s="1164"/>
      <c r="I2200" s="1165"/>
      <c r="J2200" s="1166"/>
      <c r="K2200" s="587">
        <f t="shared" si="352"/>
        <v>0</v>
      </c>
      <c r="M2200" s="1163">
        <v>137</v>
      </c>
      <c r="N2200" s="1164"/>
      <c r="O2200" s="1165"/>
      <c r="P2200" s="1166"/>
      <c r="Q2200" s="587">
        <f t="shared" si="353"/>
        <v>0</v>
      </c>
      <c r="S2200" s="1163">
        <v>137</v>
      </c>
      <c r="T2200" s="1164"/>
      <c r="U2200" s="1165"/>
      <c r="V2200" s="1166"/>
      <c r="W2200" s="587">
        <f t="shared" si="354"/>
        <v>0</v>
      </c>
      <c r="Y2200" s="1163">
        <v>137</v>
      </c>
      <c r="Z2200" s="1164"/>
      <c r="AA2200" s="1165"/>
      <c r="AB2200" s="1166"/>
      <c r="AC2200" s="587">
        <f t="shared" si="355"/>
        <v>0</v>
      </c>
      <c r="AE2200" s="1163">
        <v>137</v>
      </c>
      <c r="AF2200" s="1164"/>
      <c r="AG2200" s="1165"/>
      <c r="AH2200" s="1166"/>
      <c r="AI2200" s="587">
        <f t="shared" si="356"/>
        <v>0</v>
      </c>
      <c r="AK2200" s="1163">
        <v>137</v>
      </c>
      <c r="AL2200" s="1164"/>
      <c r="AM2200" s="1165"/>
      <c r="AN2200" s="1166"/>
      <c r="AO2200" s="587">
        <f t="shared" si="357"/>
        <v>0</v>
      </c>
      <c r="AQ2200" s="1163">
        <v>137</v>
      </c>
      <c r="AR2200" s="1164"/>
      <c r="AS2200" s="1165"/>
      <c r="AT2200" s="1166"/>
      <c r="AU2200" s="587">
        <f t="shared" si="358"/>
        <v>0</v>
      </c>
      <c r="AW2200" s="1163">
        <v>137</v>
      </c>
      <c r="AX2200" s="1164"/>
      <c r="AY2200" s="1165"/>
      <c r="AZ2200" s="1166"/>
      <c r="BA2200" s="587">
        <f t="shared" si="359"/>
        <v>0</v>
      </c>
    </row>
    <row r="2201" spans="1:53" s="17" customFormat="1" ht="16.75" hidden="1" customHeight="1" outlineLevel="2">
      <c r="A2201" s="1163">
        <v>138</v>
      </c>
      <c r="B2201" s="1164"/>
      <c r="C2201" s="1165"/>
      <c r="D2201" s="1166"/>
      <c r="E2201" s="587">
        <f t="shared" si="351"/>
        <v>0</v>
      </c>
      <c r="G2201" s="1163">
        <v>138</v>
      </c>
      <c r="H2201" s="1164"/>
      <c r="I2201" s="1165"/>
      <c r="J2201" s="1166"/>
      <c r="K2201" s="587">
        <f t="shared" si="352"/>
        <v>0</v>
      </c>
      <c r="M2201" s="1163">
        <v>138</v>
      </c>
      <c r="N2201" s="1164"/>
      <c r="O2201" s="1165"/>
      <c r="P2201" s="1166"/>
      <c r="Q2201" s="587">
        <f t="shared" si="353"/>
        <v>0</v>
      </c>
      <c r="S2201" s="1163">
        <v>138</v>
      </c>
      <c r="T2201" s="1164"/>
      <c r="U2201" s="1165"/>
      <c r="V2201" s="1166"/>
      <c r="W2201" s="587">
        <f t="shared" si="354"/>
        <v>0</v>
      </c>
      <c r="Y2201" s="1163">
        <v>138</v>
      </c>
      <c r="Z2201" s="1164"/>
      <c r="AA2201" s="1165"/>
      <c r="AB2201" s="1166"/>
      <c r="AC2201" s="587">
        <f t="shared" si="355"/>
        <v>0</v>
      </c>
      <c r="AE2201" s="1163">
        <v>138</v>
      </c>
      <c r="AF2201" s="1164"/>
      <c r="AG2201" s="1165"/>
      <c r="AH2201" s="1166"/>
      <c r="AI2201" s="587">
        <f t="shared" si="356"/>
        <v>0</v>
      </c>
      <c r="AK2201" s="1163">
        <v>138</v>
      </c>
      <c r="AL2201" s="1164"/>
      <c r="AM2201" s="1165"/>
      <c r="AN2201" s="1166"/>
      <c r="AO2201" s="587">
        <f t="shared" si="357"/>
        <v>0</v>
      </c>
      <c r="AQ2201" s="1163">
        <v>138</v>
      </c>
      <c r="AR2201" s="1164"/>
      <c r="AS2201" s="1165"/>
      <c r="AT2201" s="1166"/>
      <c r="AU2201" s="587">
        <f t="shared" si="358"/>
        <v>0</v>
      </c>
      <c r="AW2201" s="1163">
        <v>138</v>
      </c>
      <c r="AX2201" s="1164"/>
      <c r="AY2201" s="1165"/>
      <c r="AZ2201" s="1166"/>
      <c r="BA2201" s="587">
        <f t="shared" si="359"/>
        <v>0</v>
      </c>
    </row>
    <row r="2202" spans="1:53" s="17" customFormat="1" ht="16.75" hidden="1" customHeight="1" outlineLevel="2">
      <c r="A2202" s="1163">
        <v>139</v>
      </c>
      <c r="B2202" s="1164"/>
      <c r="C2202" s="1165"/>
      <c r="D2202" s="1166"/>
      <c r="E2202" s="587">
        <f t="shared" si="351"/>
        <v>0</v>
      </c>
      <c r="G2202" s="1163">
        <v>139</v>
      </c>
      <c r="H2202" s="1164"/>
      <c r="I2202" s="1165"/>
      <c r="J2202" s="1166"/>
      <c r="K2202" s="587">
        <f t="shared" si="352"/>
        <v>0</v>
      </c>
      <c r="M2202" s="1163">
        <v>139</v>
      </c>
      <c r="N2202" s="1164"/>
      <c r="O2202" s="1165"/>
      <c r="P2202" s="1166"/>
      <c r="Q2202" s="587">
        <f t="shared" si="353"/>
        <v>0</v>
      </c>
      <c r="S2202" s="1163">
        <v>139</v>
      </c>
      <c r="T2202" s="1164"/>
      <c r="U2202" s="1165"/>
      <c r="V2202" s="1166"/>
      <c r="W2202" s="587">
        <f t="shared" si="354"/>
        <v>0</v>
      </c>
      <c r="Y2202" s="1163">
        <v>139</v>
      </c>
      <c r="Z2202" s="1164"/>
      <c r="AA2202" s="1165"/>
      <c r="AB2202" s="1166"/>
      <c r="AC2202" s="587">
        <f t="shared" si="355"/>
        <v>0</v>
      </c>
      <c r="AE2202" s="1163">
        <v>139</v>
      </c>
      <c r="AF2202" s="1164"/>
      <c r="AG2202" s="1165"/>
      <c r="AH2202" s="1166"/>
      <c r="AI2202" s="587">
        <f t="shared" si="356"/>
        <v>0</v>
      </c>
      <c r="AK2202" s="1163">
        <v>139</v>
      </c>
      <c r="AL2202" s="1164"/>
      <c r="AM2202" s="1165"/>
      <c r="AN2202" s="1166"/>
      <c r="AO2202" s="587">
        <f t="shared" si="357"/>
        <v>0</v>
      </c>
      <c r="AQ2202" s="1163">
        <v>139</v>
      </c>
      <c r="AR2202" s="1164"/>
      <c r="AS2202" s="1165"/>
      <c r="AT2202" s="1166"/>
      <c r="AU2202" s="587">
        <f t="shared" si="358"/>
        <v>0</v>
      </c>
      <c r="AW2202" s="1163">
        <v>139</v>
      </c>
      <c r="AX2202" s="1164"/>
      <c r="AY2202" s="1165"/>
      <c r="AZ2202" s="1166"/>
      <c r="BA2202" s="587">
        <f t="shared" si="359"/>
        <v>0</v>
      </c>
    </row>
    <row r="2203" spans="1:53" s="17" customFormat="1" ht="16.75" hidden="1" customHeight="1" outlineLevel="2">
      <c r="A2203" s="1163">
        <v>140</v>
      </c>
      <c r="B2203" s="1164"/>
      <c r="C2203" s="1165"/>
      <c r="D2203" s="1166"/>
      <c r="E2203" s="587">
        <f t="shared" si="351"/>
        <v>0</v>
      </c>
      <c r="G2203" s="1163">
        <v>140</v>
      </c>
      <c r="H2203" s="1164"/>
      <c r="I2203" s="1165"/>
      <c r="J2203" s="1166"/>
      <c r="K2203" s="587">
        <f t="shared" si="352"/>
        <v>0</v>
      </c>
      <c r="M2203" s="1163">
        <v>140</v>
      </c>
      <c r="N2203" s="1164"/>
      <c r="O2203" s="1165"/>
      <c r="P2203" s="1166"/>
      <c r="Q2203" s="587">
        <f t="shared" si="353"/>
        <v>0</v>
      </c>
      <c r="S2203" s="1163">
        <v>140</v>
      </c>
      <c r="T2203" s="1164"/>
      <c r="U2203" s="1165"/>
      <c r="V2203" s="1166"/>
      <c r="W2203" s="587">
        <f t="shared" si="354"/>
        <v>0</v>
      </c>
      <c r="Y2203" s="1163">
        <v>140</v>
      </c>
      <c r="Z2203" s="1164"/>
      <c r="AA2203" s="1165"/>
      <c r="AB2203" s="1166"/>
      <c r="AC2203" s="587">
        <f t="shared" si="355"/>
        <v>0</v>
      </c>
      <c r="AE2203" s="1163">
        <v>140</v>
      </c>
      <c r="AF2203" s="1164"/>
      <c r="AG2203" s="1165"/>
      <c r="AH2203" s="1166"/>
      <c r="AI2203" s="587">
        <f t="shared" si="356"/>
        <v>0</v>
      </c>
      <c r="AK2203" s="1163">
        <v>140</v>
      </c>
      <c r="AL2203" s="1164"/>
      <c r="AM2203" s="1165"/>
      <c r="AN2203" s="1166"/>
      <c r="AO2203" s="587">
        <f t="shared" si="357"/>
        <v>0</v>
      </c>
      <c r="AQ2203" s="1163">
        <v>140</v>
      </c>
      <c r="AR2203" s="1164"/>
      <c r="AS2203" s="1165"/>
      <c r="AT2203" s="1166"/>
      <c r="AU2203" s="587">
        <f t="shared" si="358"/>
        <v>0</v>
      </c>
      <c r="AW2203" s="1163">
        <v>140</v>
      </c>
      <c r="AX2203" s="1164"/>
      <c r="AY2203" s="1165"/>
      <c r="AZ2203" s="1166"/>
      <c r="BA2203" s="587">
        <f t="shared" si="359"/>
        <v>0</v>
      </c>
    </row>
    <row r="2204" spans="1:53" s="17" customFormat="1" ht="16.75" hidden="1" customHeight="1" outlineLevel="2">
      <c r="A2204" s="1163">
        <v>141</v>
      </c>
      <c r="B2204" s="1164"/>
      <c r="C2204" s="1165"/>
      <c r="D2204" s="1166"/>
      <c r="E2204" s="587">
        <f t="shared" si="351"/>
        <v>0</v>
      </c>
      <c r="G2204" s="1163">
        <v>141</v>
      </c>
      <c r="H2204" s="1164"/>
      <c r="I2204" s="1165"/>
      <c r="J2204" s="1166"/>
      <c r="K2204" s="587">
        <f t="shared" si="352"/>
        <v>0</v>
      </c>
      <c r="M2204" s="1163">
        <v>141</v>
      </c>
      <c r="N2204" s="1164"/>
      <c r="O2204" s="1165"/>
      <c r="P2204" s="1166"/>
      <c r="Q2204" s="587">
        <f t="shared" si="353"/>
        <v>0</v>
      </c>
      <c r="S2204" s="1163">
        <v>141</v>
      </c>
      <c r="T2204" s="1164"/>
      <c r="U2204" s="1165"/>
      <c r="V2204" s="1166"/>
      <c r="W2204" s="587">
        <f t="shared" si="354"/>
        <v>0</v>
      </c>
      <c r="Y2204" s="1163">
        <v>141</v>
      </c>
      <c r="Z2204" s="1164"/>
      <c r="AA2204" s="1165"/>
      <c r="AB2204" s="1166"/>
      <c r="AC2204" s="587">
        <f t="shared" si="355"/>
        <v>0</v>
      </c>
      <c r="AE2204" s="1163">
        <v>141</v>
      </c>
      <c r="AF2204" s="1164"/>
      <c r="AG2204" s="1165"/>
      <c r="AH2204" s="1166"/>
      <c r="AI2204" s="587">
        <f t="shared" si="356"/>
        <v>0</v>
      </c>
      <c r="AK2204" s="1163">
        <v>141</v>
      </c>
      <c r="AL2204" s="1164"/>
      <c r="AM2204" s="1165"/>
      <c r="AN2204" s="1166"/>
      <c r="AO2204" s="587">
        <f t="shared" si="357"/>
        <v>0</v>
      </c>
      <c r="AQ2204" s="1163">
        <v>141</v>
      </c>
      <c r="AR2204" s="1164"/>
      <c r="AS2204" s="1165"/>
      <c r="AT2204" s="1166"/>
      <c r="AU2204" s="587">
        <f t="shared" si="358"/>
        <v>0</v>
      </c>
      <c r="AW2204" s="1163">
        <v>141</v>
      </c>
      <c r="AX2204" s="1164"/>
      <c r="AY2204" s="1165"/>
      <c r="AZ2204" s="1166"/>
      <c r="BA2204" s="587">
        <f t="shared" si="359"/>
        <v>0</v>
      </c>
    </row>
    <row r="2205" spans="1:53" s="17" customFormat="1" ht="16.75" hidden="1" customHeight="1" outlineLevel="2">
      <c r="A2205" s="1163">
        <v>142</v>
      </c>
      <c r="B2205" s="1164"/>
      <c r="C2205" s="1165"/>
      <c r="D2205" s="1166"/>
      <c r="E2205" s="587">
        <f t="shared" si="351"/>
        <v>0</v>
      </c>
      <c r="G2205" s="1163">
        <v>142</v>
      </c>
      <c r="H2205" s="1164"/>
      <c r="I2205" s="1165"/>
      <c r="J2205" s="1166"/>
      <c r="K2205" s="587">
        <f t="shared" si="352"/>
        <v>0</v>
      </c>
      <c r="M2205" s="1163">
        <v>142</v>
      </c>
      <c r="N2205" s="1164"/>
      <c r="O2205" s="1165"/>
      <c r="P2205" s="1166"/>
      <c r="Q2205" s="587">
        <f t="shared" si="353"/>
        <v>0</v>
      </c>
      <c r="S2205" s="1163">
        <v>142</v>
      </c>
      <c r="T2205" s="1164"/>
      <c r="U2205" s="1165"/>
      <c r="V2205" s="1166"/>
      <c r="W2205" s="587">
        <f t="shared" si="354"/>
        <v>0</v>
      </c>
      <c r="Y2205" s="1163">
        <v>142</v>
      </c>
      <c r="Z2205" s="1164"/>
      <c r="AA2205" s="1165"/>
      <c r="AB2205" s="1166"/>
      <c r="AC2205" s="587">
        <f t="shared" si="355"/>
        <v>0</v>
      </c>
      <c r="AE2205" s="1163">
        <v>142</v>
      </c>
      <c r="AF2205" s="1164"/>
      <c r="AG2205" s="1165"/>
      <c r="AH2205" s="1166"/>
      <c r="AI2205" s="587">
        <f t="shared" si="356"/>
        <v>0</v>
      </c>
      <c r="AK2205" s="1163">
        <v>142</v>
      </c>
      <c r="AL2205" s="1164"/>
      <c r="AM2205" s="1165"/>
      <c r="AN2205" s="1166"/>
      <c r="AO2205" s="587">
        <f t="shared" si="357"/>
        <v>0</v>
      </c>
      <c r="AQ2205" s="1163">
        <v>142</v>
      </c>
      <c r="AR2205" s="1164"/>
      <c r="AS2205" s="1165"/>
      <c r="AT2205" s="1166"/>
      <c r="AU2205" s="587">
        <f t="shared" si="358"/>
        <v>0</v>
      </c>
      <c r="AW2205" s="1163">
        <v>142</v>
      </c>
      <c r="AX2205" s="1164"/>
      <c r="AY2205" s="1165"/>
      <c r="AZ2205" s="1166"/>
      <c r="BA2205" s="587">
        <f t="shared" si="359"/>
        <v>0</v>
      </c>
    </row>
    <row r="2206" spans="1:53" s="17" customFormat="1" ht="16.75" hidden="1" customHeight="1" outlineLevel="2">
      <c r="A2206" s="1163">
        <v>143</v>
      </c>
      <c r="B2206" s="1164"/>
      <c r="C2206" s="1165"/>
      <c r="D2206" s="1166"/>
      <c r="E2206" s="587">
        <f t="shared" si="351"/>
        <v>0</v>
      </c>
      <c r="G2206" s="1163">
        <v>143</v>
      </c>
      <c r="H2206" s="1164"/>
      <c r="I2206" s="1165"/>
      <c r="J2206" s="1166"/>
      <c r="K2206" s="587">
        <f t="shared" si="352"/>
        <v>0</v>
      </c>
      <c r="M2206" s="1163">
        <v>143</v>
      </c>
      <c r="N2206" s="1164"/>
      <c r="O2206" s="1165"/>
      <c r="P2206" s="1166"/>
      <c r="Q2206" s="587">
        <f t="shared" si="353"/>
        <v>0</v>
      </c>
      <c r="S2206" s="1163">
        <v>143</v>
      </c>
      <c r="T2206" s="1164"/>
      <c r="U2206" s="1165"/>
      <c r="V2206" s="1166"/>
      <c r="W2206" s="587">
        <f t="shared" si="354"/>
        <v>0</v>
      </c>
      <c r="Y2206" s="1163">
        <v>143</v>
      </c>
      <c r="Z2206" s="1164"/>
      <c r="AA2206" s="1165"/>
      <c r="AB2206" s="1166"/>
      <c r="AC2206" s="587">
        <f t="shared" si="355"/>
        <v>0</v>
      </c>
      <c r="AE2206" s="1163">
        <v>143</v>
      </c>
      <c r="AF2206" s="1164"/>
      <c r="AG2206" s="1165"/>
      <c r="AH2206" s="1166"/>
      <c r="AI2206" s="587">
        <f t="shared" si="356"/>
        <v>0</v>
      </c>
      <c r="AK2206" s="1163">
        <v>143</v>
      </c>
      <c r="AL2206" s="1164"/>
      <c r="AM2206" s="1165"/>
      <c r="AN2206" s="1166"/>
      <c r="AO2206" s="587">
        <f t="shared" si="357"/>
        <v>0</v>
      </c>
      <c r="AQ2206" s="1163">
        <v>143</v>
      </c>
      <c r="AR2206" s="1164"/>
      <c r="AS2206" s="1165"/>
      <c r="AT2206" s="1166"/>
      <c r="AU2206" s="587">
        <f t="shared" si="358"/>
        <v>0</v>
      </c>
      <c r="AW2206" s="1163">
        <v>143</v>
      </c>
      <c r="AX2206" s="1164"/>
      <c r="AY2206" s="1165"/>
      <c r="AZ2206" s="1166"/>
      <c r="BA2206" s="587">
        <f t="shared" si="359"/>
        <v>0</v>
      </c>
    </row>
    <row r="2207" spans="1:53" s="17" customFormat="1" ht="16.75" hidden="1" customHeight="1" outlineLevel="2">
      <c r="A2207" s="1163">
        <v>144</v>
      </c>
      <c r="B2207" s="1164"/>
      <c r="C2207" s="1165"/>
      <c r="D2207" s="1166"/>
      <c r="E2207" s="587">
        <f t="shared" si="351"/>
        <v>0</v>
      </c>
      <c r="G2207" s="1163">
        <v>144</v>
      </c>
      <c r="H2207" s="1164"/>
      <c r="I2207" s="1165"/>
      <c r="J2207" s="1166"/>
      <c r="K2207" s="587">
        <f t="shared" si="352"/>
        <v>0</v>
      </c>
      <c r="M2207" s="1163">
        <v>144</v>
      </c>
      <c r="N2207" s="1164"/>
      <c r="O2207" s="1165"/>
      <c r="P2207" s="1166"/>
      <c r="Q2207" s="587">
        <f t="shared" si="353"/>
        <v>0</v>
      </c>
      <c r="S2207" s="1163">
        <v>144</v>
      </c>
      <c r="T2207" s="1164"/>
      <c r="U2207" s="1165"/>
      <c r="V2207" s="1166"/>
      <c r="W2207" s="587">
        <f t="shared" si="354"/>
        <v>0</v>
      </c>
      <c r="Y2207" s="1163">
        <v>144</v>
      </c>
      <c r="Z2207" s="1164"/>
      <c r="AA2207" s="1165"/>
      <c r="AB2207" s="1166"/>
      <c r="AC2207" s="587">
        <f t="shared" si="355"/>
        <v>0</v>
      </c>
      <c r="AE2207" s="1163">
        <v>144</v>
      </c>
      <c r="AF2207" s="1164"/>
      <c r="AG2207" s="1165"/>
      <c r="AH2207" s="1166"/>
      <c r="AI2207" s="587">
        <f t="shared" si="356"/>
        <v>0</v>
      </c>
      <c r="AK2207" s="1163">
        <v>144</v>
      </c>
      <c r="AL2207" s="1164"/>
      <c r="AM2207" s="1165"/>
      <c r="AN2207" s="1166"/>
      <c r="AO2207" s="587">
        <f t="shared" si="357"/>
        <v>0</v>
      </c>
      <c r="AQ2207" s="1163">
        <v>144</v>
      </c>
      <c r="AR2207" s="1164"/>
      <c r="AS2207" s="1165"/>
      <c r="AT2207" s="1166"/>
      <c r="AU2207" s="587">
        <f t="shared" si="358"/>
        <v>0</v>
      </c>
      <c r="AW2207" s="1163">
        <v>144</v>
      </c>
      <c r="AX2207" s="1164"/>
      <c r="AY2207" s="1165"/>
      <c r="AZ2207" s="1166"/>
      <c r="BA2207" s="587">
        <f t="shared" si="359"/>
        <v>0</v>
      </c>
    </row>
    <row r="2208" spans="1:53" s="17" customFormat="1" ht="16.75" hidden="1" customHeight="1" outlineLevel="2">
      <c r="A2208" s="1163">
        <v>145</v>
      </c>
      <c r="B2208" s="1164"/>
      <c r="C2208" s="1165"/>
      <c r="D2208" s="1166"/>
      <c r="E2208" s="587">
        <f t="shared" si="351"/>
        <v>0</v>
      </c>
      <c r="G2208" s="1163">
        <v>145</v>
      </c>
      <c r="H2208" s="1164"/>
      <c r="I2208" s="1165"/>
      <c r="J2208" s="1166"/>
      <c r="K2208" s="587">
        <f t="shared" si="352"/>
        <v>0</v>
      </c>
      <c r="M2208" s="1163">
        <v>145</v>
      </c>
      <c r="N2208" s="1164"/>
      <c r="O2208" s="1165"/>
      <c r="P2208" s="1166"/>
      <c r="Q2208" s="587">
        <f t="shared" si="353"/>
        <v>0</v>
      </c>
      <c r="S2208" s="1163">
        <v>145</v>
      </c>
      <c r="T2208" s="1164"/>
      <c r="U2208" s="1165"/>
      <c r="V2208" s="1166"/>
      <c r="W2208" s="587">
        <f t="shared" si="354"/>
        <v>0</v>
      </c>
      <c r="Y2208" s="1163">
        <v>145</v>
      </c>
      <c r="Z2208" s="1164"/>
      <c r="AA2208" s="1165"/>
      <c r="AB2208" s="1166"/>
      <c r="AC2208" s="587">
        <f t="shared" si="355"/>
        <v>0</v>
      </c>
      <c r="AE2208" s="1163">
        <v>145</v>
      </c>
      <c r="AF2208" s="1164"/>
      <c r="AG2208" s="1165"/>
      <c r="AH2208" s="1166"/>
      <c r="AI2208" s="587">
        <f t="shared" si="356"/>
        <v>0</v>
      </c>
      <c r="AK2208" s="1163">
        <v>145</v>
      </c>
      <c r="AL2208" s="1164"/>
      <c r="AM2208" s="1165"/>
      <c r="AN2208" s="1166"/>
      <c r="AO2208" s="587">
        <f t="shared" si="357"/>
        <v>0</v>
      </c>
      <c r="AQ2208" s="1163">
        <v>145</v>
      </c>
      <c r="AR2208" s="1164"/>
      <c r="AS2208" s="1165"/>
      <c r="AT2208" s="1166"/>
      <c r="AU2208" s="587">
        <f t="shared" si="358"/>
        <v>0</v>
      </c>
      <c r="AW2208" s="1163">
        <v>145</v>
      </c>
      <c r="AX2208" s="1164"/>
      <c r="AY2208" s="1165"/>
      <c r="AZ2208" s="1166"/>
      <c r="BA2208" s="587">
        <f t="shared" si="359"/>
        <v>0</v>
      </c>
    </row>
    <row r="2209" spans="1:53" s="17" customFormat="1" ht="16.75" hidden="1" customHeight="1" outlineLevel="2">
      <c r="A2209" s="1163">
        <v>146</v>
      </c>
      <c r="B2209" s="1164"/>
      <c r="C2209" s="1165"/>
      <c r="D2209" s="1166"/>
      <c r="E2209" s="587">
        <f t="shared" si="351"/>
        <v>0</v>
      </c>
      <c r="G2209" s="1163">
        <v>146</v>
      </c>
      <c r="H2209" s="1164"/>
      <c r="I2209" s="1165"/>
      <c r="J2209" s="1166"/>
      <c r="K2209" s="587">
        <f t="shared" si="352"/>
        <v>0</v>
      </c>
      <c r="M2209" s="1163">
        <v>146</v>
      </c>
      <c r="N2209" s="1164"/>
      <c r="O2209" s="1165"/>
      <c r="P2209" s="1166"/>
      <c r="Q2209" s="587">
        <f t="shared" si="353"/>
        <v>0</v>
      </c>
      <c r="S2209" s="1163">
        <v>146</v>
      </c>
      <c r="T2209" s="1164"/>
      <c r="U2209" s="1165"/>
      <c r="V2209" s="1166"/>
      <c r="W2209" s="587">
        <f t="shared" si="354"/>
        <v>0</v>
      </c>
      <c r="Y2209" s="1163">
        <v>146</v>
      </c>
      <c r="Z2209" s="1164"/>
      <c r="AA2209" s="1165"/>
      <c r="AB2209" s="1166"/>
      <c r="AC2209" s="587">
        <f t="shared" si="355"/>
        <v>0</v>
      </c>
      <c r="AE2209" s="1163">
        <v>146</v>
      </c>
      <c r="AF2209" s="1164"/>
      <c r="AG2209" s="1165"/>
      <c r="AH2209" s="1166"/>
      <c r="AI2209" s="587">
        <f t="shared" si="356"/>
        <v>0</v>
      </c>
      <c r="AK2209" s="1163">
        <v>146</v>
      </c>
      <c r="AL2209" s="1164"/>
      <c r="AM2209" s="1165"/>
      <c r="AN2209" s="1166"/>
      <c r="AO2209" s="587">
        <f t="shared" si="357"/>
        <v>0</v>
      </c>
      <c r="AQ2209" s="1163">
        <v>146</v>
      </c>
      <c r="AR2209" s="1164"/>
      <c r="AS2209" s="1165"/>
      <c r="AT2209" s="1166"/>
      <c r="AU2209" s="587">
        <f t="shared" si="358"/>
        <v>0</v>
      </c>
      <c r="AW2209" s="1163">
        <v>146</v>
      </c>
      <c r="AX2209" s="1164"/>
      <c r="AY2209" s="1165"/>
      <c r="AZ2209" s="1166"/>
      <c r="BA2209" s="587">
        <f t="shared" si="359"/>
        <v>0</v>
      </c>
    </row>
    <row r="2210" spans="1:53" s="17" customFormat="1" ht="16.75" hidden="1" customHeight="1" outlineLevel="2">
      <c r="A2210" s="1163">
        <v>147</v>
      </c>
      <c r="B2210" s="1164"/>
      <c r="C2210" s="1165"/>
      <c r="D2210" s="1166"/>
      <c r="E2210" s="587">
        <f t="shared" si="351"/>
        <v>0</v>
      </c>
      <c r="G2210" s="1163">
        <v>147</v>
      </c>
      <c r="H2210" s="1164"/>
      <c r="I2210" s="1165"/>
      <c r="J2210" s="1166"/>
      <c r="K2210" s="587">
        <f t="shared" si="352"/>
        <v>0</v>
      </c>
      <c r="M2210" s="1163">
        <v>147</v>
      </c>
      <c r="N2210" s="1164"/>
      <c r="O2210" s="1165"/>
      <c r="P2210" s="1166"/>
      <c r="Q2210" s="587">
        <f t="shared" si="353"/>
        <v>0</v>
      </c>
      <c r="S2210" s="1163">
        <v>147</v>
      </c>
      <c r="T2210" s="1164"/>
      <c r="U2210" s="1165"/>
      <c r="V2210" s="1166"/>
      <c r="W2210" s="587">
        <f t="shared" si="354"/>
        <v>0</v>
      </c>
      <c r="Y2210" s="1163">
        <v>147</v>
      </c>
      <c r="Z2210" s="1164"/>
      <c r="AA2210" s="1165"/>
      <c r="AB2210" s="1166"/>
      <c r="AC2210" s="587">
        <f t="shared" si="355"/>
        <v>0</v>
      </c>
      <c r="AE2210" s="1163">
        <v>147</v>
      </c>
      <c r="AF2210" s="1164"/>
      <c r="AG2210" s="1165"/>
      <c r="AH2210" s="1166"/>
      <c r="AI2210" s="587">
        <f t="shared" si="356"/>
        <v>0</v>
      </c>
      <c r="AK2210" s="1163">
        <v>147</v>
      </c>
      <c r="AL2210" s="1164"/>
      <c r="AM2210" s="1165"/>
      <c r="AN2210" s="1166"/>
      <c r="AO2210" s="587">
        <f t="shared" si="357"/>
        <v>0</v>
      </c>
      <c r="AQ2210" s="1163">
        <v>147</v>
      </c>
      <c r="AR2210" s="1164"/>
      <c r="AS2210" s="1165"/>
      <c r="AT2210" s="1166"/>
      <c r="AU2210" s="587">
        <f t="shared" si="358"/>
        <v>0</v>
      </c>
      <c r="AW2210" s="1163">
        <v>147</v>
      </c>
      <c r="AX2210" s="1164"/>
      <c r="AY2210" s="1165"/>
      <c r="AZ2210" s="1166"/>
      <c r="BA2210" s="587">
        <f t="shared" si="359"/>
        <v>0</v>
      </c>
    </row>
    <row r="2211" spans="1:53" s="17" customFormat="1" ht="16.75" hidden="1" customHeight="1" outlineLevel="2">
      <c r="A2211" s="1163">
        <v>148</v>
      </c>
      <c r="B2211" s="1164"/>
      <c r="C2211" s="1165"/>
      <c r="D2211" s="1166"/>
      <c r="E2211" s="587">
        <f t="shared" si="351"/>
        <v>0</v>
      </c>
      <c r="G2211" s="1163">
        <v>148</v>
      </c>
      <c r="H2211" s="1164"/>
      <c r="I2211" s="1165"/>
      <c r="J2211" s="1166"/>
      <c r="K2211" s="587">
        <f t="shared" si="352"/>
        <v>0</v>
      </c>
      <c r="M2211" s="1163">
        <v>148</v>
      </c>
      <c r="N2211" s="1164"/>
      <c r="O2211" s="1165"/>
      <c r="P2211" s="1166"/>
      <c r="Q2211" s="587">
        <f t="shared" si="353"/>
        <v>0</v>
      </c>
      <c r="S2211" s="1163">
        <v>148</v>
      </c>
      <c r="T2211" s="1164"/>
      <c r="U2211" s="1165"/>
      <c r="V2211" s="1166"/>
      <c r="W2211" s="587">
        <f t="shared" si="354"/>
        <v>0</v>
      </c>
      <c r="Y2211" s="1163">
        <v>148</v>
      </c>
      <c r="Z2211" s="1164"/>
      <c r="AA2211" s="1165"/>
      <c r="AB2211" s="1166"/>
      <c r="AC2211" s="587">
        <f t="shared" si="355"/>
        <v>0</v>
      </c>
      <c r="AE2211" s="1163">
        <v>148</v>
      </c>
      <c r="AF2211" s="1164"/>
      <c r="AG2211" s="1165"/>
      <c r="AH2211" s="1166"/>
      <c r="AI2211" s="587">
        <f t="shared" si="356"/>
        <v>0</v>
      </c>
      <c r="AK2211" s="1163">
        <v>148</v>
      </c>
      <c r="AL2211" s="1164"/>
      <c r="AM2211" s="1165"/>
      <c r="AN2211" s="1166"/>
      <c r="AO2211" s="587">
        <f t="shared" si="357"/>
        <v>0</v>
      </c>
      <c r="AQ2211" s="1163">
        <v>148</v>
      </c>
      <c r="AR2211" s="1164"/>
      <c r="AS2211" s="1165"/>
      <c r="AT2211" s="1166"/>
      <c r="AU2211" s="587">
        <f t="shared" si="358"/>
        <v>0</v>
      </c>
      <c r="AW2211" s="1163">
        <v>148</v>
      </c>
      <c r="AX2211" s="1164"/>
      <c r="AY2211" s="1165"/>
      <c r="AZ2211" s="1166"/>
      <c r="BA2211" s="587">
        <f t="shared" si="359"/>
        <v>0</v>
      </c>
    </row>
    <row r="2212" spans="1:53" s="17" customFormat="1" ht="16.75" hidden="1" customHeight="1" outlineLevel="2">
      <c r="A2212" s="1163">
        <v>149</v>
      </c>
      <c r="B2212" s="1164"/>
      <c r="C2212" s="1165"/>
      <c r="D2212" s="1166"/>
      <c r="E2212" s="587">
        <f t="shared" si="351"/>
        <v>0</v>
      </c>
      <c r="G2212" s="1163">
        <v>149</v>
      </c>
      <c r="H2212" s="1164"/>
      <c r="I2212" s="1165"/>
      <c r="J2212" s="1166"/>
      <c r="K2212" s="587">
        <f t="shared" si="352"/>
        <v>0</v>
      </c>
      <c r="M2212" s="1163">
        <v>149</v>
      </c>
      <c r="N2212" s="1164"/>
      <c r="O2212" s="1165"/>
      <c r="P2212" s="1166"/>
      <c r="Q2212" s="587">
        <f t="shared" si="353"/>
        <v>0</v>
      </c>
      <c r="S2212" s="1163">
        <v>149</v>
      </c>
      <c r="T2212" s="1164"/>
      <c r="U2212" s="1165"/>
      <c r="V2212" s="1166"/>
      <c r="W2212" s="587">
        <f t="shared" si="354"/>
        <v>0</v>
      </c>
      <c r="Y2212" s="1163">
        <v>149</v>
      </c>
      <c r="Z2212" s="1164"/>
      <c r="AA2212" s="1165"/>
      <c r="AB2212" s="1166"/>
      <c r="AC2212" s="587">
        <f t="shared" si="355"/>
        <v>0</v>
      </c>
      <c r="AE2212" s="1163">
        <v>149</v>
      </c>
      <c r="AF2212" s="1164"/>
      <c r="AG2212" s="1165"/>
      <c r="AH2212" s="1166"/>
      <c r="AI2212" s="587">
        <f t="shared" si="356"/>
        <v>0</v>
      </c>
      <c r="AK2212" s="1163">
        <v>149</v>
      </c>
      <c r="AL2212" s="1164"/>
      <c r="AM2212" s="1165"/>
      <c r="AN2212" s="1166"/>
      <c r="AO2212" s="587">
        <f t="shared" si="357"/>
        <v>0</v>
      </c>
      <c r="AQ2212" s="1163">
        <v>149</v>
      </c>
      <c r="AR2212" s="1164"/>
      <c r="AS2212" s="1165"/>
      <c r="AT2212" s="1166"/>
      <c r="AU2212" s="587">
        <f t="shared" si="358"/>
        <v>0</v>
      </c>
      <c r="AW2212" s="1163">
        <v>149</v>
      </c>
      <c r="AX2212" s="1164"/>
      <c r="AY2212" s="1165"/>
      <c r="AZ2212" s="1166"/>
      <c r="BA2212" s="587">
        <f t="shared" si="359"/>
        <v>0</v>
      </c>
    </row>
    <row r="2213" spans="1:53" s="17" customFormat="1" ht="16.75" hidden="1" customHeight="1" outlineLevel="2">
      <c r="A2213" s="1163">
        <v>150</v>
      </c>
      <c r="B2213" s="1164"/>
      <c r="C2213" s="1165"/>
      <c r="D2213" s="1166"/>
      <c r="E2213" s="587">
        <f>IF(AND(C2213&gt;=D$2057,C2213&lt;=D$2056),1,0)</f>
        <v>0</v>
      </c>
      <c r="G2213" s="1163">
        <v>150</v>
      </c>
      <c r="H2213" s="1164"/>
      <c r="I2213" s="1165"/>
      <c r="J2213" s="1166"/>
      <c r="K2213" s="587">
        <f>IF(AND(I2213&gt;=J$2057,I2213&lt;=J$2056),1,0)</f>
        <v>0</v>
      </c>
      <c r="M2213" s="1163">
        <v>150</v>
      </c>
      <c r="N2213" s="1164"/>
      <c r="O2213" s="1165"/>
      <c r="P2213" s="1166"/>
      <c r="Q2213" s="587">
        <f>IF(AND(O2213&gt;=P$2057,O2213&lt;=P$2056),1,0)</f>
        <v>0</v>
      </c>
      <c r="S2213" s="1163">
        <v>150</v>
      </c>
      <c r="T2213" s="1164"/>
      <c r="U2213" s="1165"/>
      <c r="V2213" s="1166"/>
      <c r="W2213" s="587">
        <f>IF(AND(U2213&gt;=V$2057,U2213&lt;=V$2056),1,0)</f>
        <v>0</v>
      </c>
      <c r="Y2213" s="1163">
        <v>150</v>
      </c>
      <c r="Z2213" s="1164"/>
      <c r="AA2213" s="1165"/>
      <c r="AB2213" s="1166"/>
      <c r="AC2213" s="587">
        <f>IF(AND(AA2213&gt;=AB$2057,AA2213&lt;=AB$2056),1,0)</f>
        <v>0</v>
      </c>
      <c r="AE2213" s="1163">
        <v>150</v>
      </c>
      <c r="AF2213" s="1164"/>
      <c r="AG2213" s="1165"/>
      <c r="AH2213" s="1166"/>
      <c r="AI2213" s="587">
        <f>IF(AND(AG2213&gt;=AH$2057,AG2213&lt;=AH$2056),1,0)</f>
        <v>0</v>
      </c>
      <c r="AK2213" s="1163">
        <v>150</v>
      </c>
      <c r="AL2213" s="1164"/>
      <c r="AM2213" s="1165"/>
      <c r="AN2213" s="1166"/>
      <c r="AO2213" s="587">
        <f>IF(AND(AM2213&gt;=AN$2057,AM2213&lt;=AN$2056),1,0)</f>
        <v>0</v>
      </c>
      <c r="AQ2213" s="1163">
        <v>150</v>
      </c>
      <c r="AR2213" s="1164"/>
      <c r="AS2213" s="1165"/>
      <c r="AT2213" s="1166"/>
      <c r="AU2213" s="587">
        <f>IF(AND(AS2213&gt;=AT$2057,AS2213&lt;=AT$2056),1,0)</f>
        <v>0</v>
      </c>
      <c r="AW2213" s="1163">
        <v>150</v>
      </c>
      <c r="AX2213" s="1164"/>
      <c r="AY2213" s="1165"/>
      <c r="AZ2213" s="1166"/>
      <c r="BA2213" s="587">
        <f>IF(AND(AY2213&gt;=AZ$2057,AY2213&lt;=AZ$2056),1,0)</f>
        <v>0</v>
      </c>
    </row>
    <row r="2214" spans="1:53" s="17" customFormat="1" ht="16.75" hidden="1" customHeight="1" outlineLevel="2">
      <c r="A2214" s="1163">
        <v>151</v>
      </c>
      <c r="B2214" s="1164"/>
      <c r="C2214" s="1165"/>
      <c r="D2214" s="1166"/>
      <c r="E2214" s="587">
        <f t="shared" ref="E2214:E2277" si="360">IF(AND(C2214&gt;=D$2057,C2214&lt;=D$2056),1,0)</f>
        <v>0</v>
      </c>
      <c r="G2214" s="1163">
        <v>151</v>
      </c>
      <c r="H2214" s="1164"/>
      <c r="I2214" s="1165"/>
      <c r="J2214" s="1166"/>
      <c r="K2214" s="587">
        <f t="shared" ref="K2214:K2277" si="361">IF(AND(I2214&gt;=J$2057,I2214&lt;=J$2056),1,0)</f>
        <v>0</v>
      </c>
      <c r="M2214" s="1163">
        <v>151</v>
      </c>
      <c r="N2214" s="1164"/>
      <c r="O2214" s="1165"/>
      <c r="P2214" s="1166"/>
      <c r="Q2214" s="587">
        <f t="shared" ref="Q2214:Q2277" si="362">IF(AND(O2214&gt;=P$2057,O2214&lt;=P$2056),1,0)</f>
        <v>0</v>
      </c>
      <c r="S2214" s="1163">
        <v>151</v>
      </c>
      <c r="T2214" s="1164"/>
      <c r="U2214" s="1165"/>
      <c r="V2214" s="1166"/>
      <c r="W2214" s="587">
        <f t="shared" ref="W2214:W2277" si="363">IF(AND(U2214&gt;=V$2057,U2214&lt;=V$2056),1,0)</f>
        <v>0</v>
      </c>
      <c r="Y2214" s="1163">
        <v>151</v>
      </c>
      <c r="Z2214" s="1164"/>
      <c r="AA2214" s="1165"/>
      <c r="AB2214" s="1166"/>
      <c r="AC2214" s="587">
        <f t="shared" ref="AC2214:AC2277" si="364">IF(AND(AA2214&gt;=AB$2057,AA2214&lt;=AB$2056),1,0)</f>
        <v>0</v>
      </c>
      <c r="AE2214" s="1163">
        <v>151</v>
      </c>
      <c r="AF2214" s="1164"/>
      <c r="AG2214" s="1165"/>
      <c r="AH2214" s="1166"/>
      <c r="AI2214" s="587">
        <f t="shared" ref="AI2214:AI2277" si="365">IF(AND(AG2214&gt;=AH$2057,AG2214&lt;=AH$2056),1,0)</f>
        <v>0</v>
      </c>
      <c r="AK2214" s="1163">
        <v>151</v>
      </c>
      <c r="AL2214" s="1164"/>
      <c r="AM2214" s="1165"/>
      <c r="AN2214" s="1166"/>
      <c r="AO2214" s="587">
        <f t="shared" ref="AO2214:AO2277" si="366">IF(AND(AM2214&gt;=AN$2057,AM2214&lt;=AN$2056),1,0)</f>
        <v>0</v>
      </c>
      <c r="AQ2214" s="1163">
        <v>151</v>
      </c>
      <c r="AR2214" s="1164"/>
      <c r="AS2214" s="1165"/>
      <c r="AT2214" s="1166"/>
      <c r="AU2214" s="587">
        <f t="shared" ref="AU2214:AU2277" si="367">IF(AND(AS2214&gt;=AT$2057,AS2214&lt;=AT$2056),1,0)</f>
        <v>0</v>
      </c>
      <c r="AW2214" s="1163">
        <v>151</v>
      </c>
      <c r="AX2214" s="1164"/>
      <c r="AY2214" s="1165"/>
      <c r="AZ2214" s="1166"/>
      <c r="BA2214" s="587">
        <f t="shared" ref="BA2214:BA2277" si="368">IF(AND(AY2214&gt;=AZ$2057,AY2214&lt;=AZ$2056),1,0)</f>
        <v>0</v>
      </c>
    </row>
    <row r="2215" spans="1:53" s="17" customFormat="1" ht="16.75" hidden="1" customHeight="1" outlineLevel="2">
      <c r="A2215" s="1163">
        <v>152</v>
      </c>
      <c r="B2215" s="1164"/>
      <c r="C2215" s="1165"/>
      <c r="D2215" s="1166"/>
      <c r="E2215" s="587">
        <f t="shared" si="360"/>
        <v>0</v>
      </c>
      <c r="G2215" s="1163">
        <v>152</v>
      </c>
      <c r="H2215" s="1164"/>
      <c r="I2215" s="1165"/>
      <c r="J2215" s="1166"/>
      <c r="K2215" s="587">
        <f t="shared" si="361"/>
        <v>0</v>
      </c>
      <c r="M2215" s="1163">
        <v>152</v>
      </c>
      <c r="N2215" s="1164"/>
      <c r="O2215" s="1165"/>
      <c r="P2215" s="1166"/>
      <c r="Q2215" s="587">
        <f t="shared" si="362"/>
        <v>0</v>
      </c>
      <c r="S2215" s="1163">
        <v>152</v>
      </c>
      <c r="T2215" s="1164"/>
      <c r="U2215" s="1165"/>
      <c r="V2215" s="1166"/>
      <c r="W2215" s="587">
        <f t="shared" si="363"/>
        <v>0</v>
      </c>
      <c r="Y2215" s="1163">
        <v>152</v>
      </c>
      <c r="Z2215" s="1164"/>
      <c r="AA2215" s="1165"/>
      <c r="AB2215" s="1166"/>
      <c r="AC2215" s="587">
        <f t="shared" si="364"/>
        <v>0</v>
      </c>
      <c r="AE2215" s="1163">
        <v>152</v>
      </c>
      <c r="AF2215" s="1164"/>
      <c r="AG2215" s="1165"/>
      <c r="AH2215" s="1166"/>
      <c r="AI2215" s="587">
        <f t="shared" si="365"/>
        <v>0</v>
      </c>
      <c r="AK2215" s="1163">
        <v>152</v>
      </c>
      <c r="AL2215" s="1164"/>
      <c r="AM2215" s="1165"/>
      <c r="AN2215" s="1166"/>
      <c r="AO2215" s="587">
        <f t="shared" si="366"/>
        <v>0</v>
      </c>
      <c r="AQ2215" s="1163">
        <v>152</v>
      </c>
      <c r="AR2215" s="1164"/>
      <c r="AS2215" s="1165"/>
      <c r="AT2215" s="1166"/>
      <c r="AU2215" s="587">
        <f t="shared" si="367"/>
        <v>0</v>
      </c>
      <c r="AW2215" s="1163">
        <v>152</v>
      </c>
      <c r="AX2215" s="1164"/>
      <c r="AY2215" s="1165"/>
      <c r="AZ2215" s="1166"/>
      <c r="BA2215" s="587">
        <f t="shared" si="368"/>
        <v>0</v>
      </c>
    </row>
    <row r="2216" spans="1:53" s="17" customFormat="1" ht="16.75" hidden="1" customHeight="1" outlineLevel="2">
      <c r="A2216" s="1163">
        <v>153</v>
      </c>
      <c r="B2216" s="1164"/>
      <c r="C2216" s="1165"/>
      <c r="D2216" s="1166"/>
      <c r="E2216" s="587">
        <f t="shared" si="360"/>
        <v>0</v>
      </c>
      <c r="G2216" s="1163">
        <v>153</v>
      </c>
      <c r="H2216" s="1164"/>
      <c r="I2216" s="1165"/>
      <c r="J2216" s="1166"/>
      <c r="K2216" s="587">
        <f t="shared" si="361"/>
        <v>0</v>
      </c>
      <c r="M2216" s="1163">
        <v>153</v>
      </c>
      <c r="N2216" s="1164"/>
      <c r="O2216" s="1165"/>
      <c r="P2216" s="1166"/>
      <c r="Q2216" s="587">
        <f t="shared" si="362"/>
        <v>0</v>
      </c>
      <c r="S2216" s="1163">
        <v>153</v>
      </c>
      <c r="T2216" s="1164"/>
      <c r="U2216" s="1165"/>
      <c r="V2216" s="1166"/>
      <c r="W2216" s="587">
        <f t="shared" si="363"/>
        <v>0</v>
      </c>
      <c r="Y2216" s="1163">
        <v>153</v>
      </c>
      <c r="Z2216" s="1164"/>
      <c r="AA2216" s="1165"/>
      <c r="AB2216" s="1166"/>
      <c r="AC2216" s="587">
        <f t="shared" si="364"/>
        <v>0</v>
      </c>
      <c r="AE2216" s="1163">
        <v>153</v>
      </c>
      <c r="AF2216" s="1164"/>
      <c r="AG2216" s="1165"/>
      <c r="AH2216" s="1166"/>
      <c r="AI2216" s="587">
        <f t="shared" si="365"/>
        <v>0</v>
      </c>
      <c r="AK2216" s="1163">
        <v>153</v>
      </c>
      <c r="AL2216" s="1164"/>
      <c r="AM2216" s="1165"/>
      <c r="AN2216" s="1166"/>
      <c r="AO2216" s="587">
        <f t="shared" si="366"/>
        <v>0</v>
      </c>
      <c r="AQ2216" s="1163">
        <v>153</v>
      </c>
      <c r="AR2216" s="1164"/>
      <c r="AS2216" s="1165"/>
      <c r="AT2216" s="1166"/>
      <c r="AU2216" s="587">
        <f t="shared" si="367"/>
        <v>0</v>
      </c>
      <c r="AW2216" s="1163">
        <v>153</v>
      </c>
      <c r="AX2216" s="1164"/>
      <c r="AY2216" s="1165"/>
      <c r="AZ2216" s="1166"/>
      <c r="BA2216" s="587">
        <f t="shared" si="368"/>
        <v>0</v>
      </c>
    </row>
    <row r="2217" spans="1:53" s="17" customFormat="1" ht="16.75" hidden="1" customHeight="1" outlineLevel="2">
      <c r="A2217" s="1163">
        <v>154</v>
      </c>
      <c r="B2217" s="1164"/>
      <c r="C2217" s="1165"/>
      <c r="D2217" s="1166"/>
      <c r="E2217" s="587">
        <f t="shared" si="360"/>
        <v>0</v>
      </c>
      <c r="G2217" s="1163">
        <v>154</v>
      </c>
      <c r="H2217" s="1164"/>
      <c r="I2217" s="1165"/>
      <c r="J2217" s="1166"/>
      <c r="K2217" s="587">
        <f t="shared" si="361"/>
        <v>0</v>
      </c>
      <c r="M2217" s="1163">
        <v>154</v>
      </c>
      <c r="N2217" s="1164"/>
      <c r="O2217" s="1165"/>
      <c r="P2217" s="1166"/>
      <c r="Q2217" s="587">
        <f t="shared" si="362"/>
        <v>0</v>
      </c>
      <c r="S2217" s="1163">
        <v>154</v>
      </c>
      <c r="T2217" s="1164"/>
      <c r="U2217" s="1165"/>
      <c r="V2217" s="1166"/>
      <c r="W2217" s="587">
        <f t="shared" si="363"/>
        <v>0</v>
      </c>
      <c r="Y2217" s="1163">
        <v>154</v>
      </c>
      <c r="Z2217" s="1164"/>
      <c r="AA2217" s="1165"/>
      <c r="AB2217" s="1166"/>
      <c r="AC2217" s="587">
        <f t="shared" si="364"/>
        <v>0</v>
      </c>
      <c r="AE2217" s="1163">
        <v>154</v>
      </c>
      <c r="AF2217" s="1164"/>
      <c r="AG2217" s="1165"/>
      <c r="AH2217" s="1166"/>
      <c r="AI2217" s="587">
        <f t="shared" si="365"/>
        <v>0</v>
      </c>
      <c r="AK2217" s="1163">
        <v>154</v>
      </c>
      <c r="AL2217" s="1164"/>
      <c r="AM2217" s="1165"/>
      <c r="AN2217" s="1166"/>
      <c r="AO2217" s="587">
        <f t="shared" si="366"/>
        <v>0</v>
      </c>
      <c r="AQ2217" s="1163">
        <v>154</v>
      </c>
      <c r="AR2217" s="1164"/>
      <c r="AS2217" s="1165"/>
      <c r="AT2217" s="1166"/>
      <c r="AU2217" s="587">
        <f t="shared" si="367"/>
        <v>0</v>
      </c>
      <c r="AW2217" s="1163">
        <v>154</v>
      </c>
      <c r="AX2217" s="1164"/>
      <c r="AY2217" s="1165"/>
      <c r="AZ2217" s="1166"/>
      <c r="BA2217" s="587">
        <f t="shared" si="368"/>
        <v>0</v>
      </c>
    </row>
    <row r="2218" spans="1:53" s="17" customFormat="1" ht="16.75" hidden="1" customHeight="1" outlineLevel="2">
      <c r="A2218" s="1163">
        <v>155</v>
      </c>
      <c r="B2218" s="1164"/>
      <c r="C2218" s="1165"/>
      <c r="D2218" s="1166"/>
      <c r="E2218" s="587">
        <f t="shared" si="360"/>
        <v>0</v>
      </c>
      <c r="G2218" s="1163">
        <v>155</v>
      </c>
      <c r="H2218" s="1164"/>
      <c r="I2218" s="1165"/>
      <c r="J2218" s="1166"/>
      <c r="K2218" s="587">
        <f t="shared" si="361"/>
        <v>0</v>
      </c>
      <c r="M2218" s="1163">
        <v>155</v>
      </c>
      <c r="N2218" s="1164"/>
      <c r="O2218" s="1165"/>
      <c r="P2218" s="1166"/>
      <c r="Q2218" s="587">
        <f t="shared" si="362"/>
        <v>0</v>
      </c>
      <c r="S2218" s="1163">
        <v>155</v>
      </c>
      <c r="T2218" s="1164"/>
      <c r="U2218" s="1165"/>
      <c r="V2218" s="1166"/>
      <c r="W2218" s="587">
        <f t="shared" si="363"/>
        <v>0</v>
      </c>
      <c r="Y2218" s="1163">
        <v>155</v>
      </c>
      <c r="Z2218" s="1164"/>
      <c r="AA2218" s="1165"/>
      <c r="AB2218" s="1166"/>
      <c r="AC2218" s="587">
        <f t="shared" si="364"/>
        <v>0</v>
      </c>
      <c r="AE2218" s="1163">
        <v>155</v>
      </c>
      <c r="AF2218" s="1164"/>
      <c r="AG2218" s="1165"/>
      <c r="AH2218" s="1166"/>
      <c r="AI2218" s="587">
        <f t="shared" si="365"/>
        <v>0</v>
      </c>
      <c r="AK2218" s="1163">
        <v>155</v>
      </c>
      <c r="AL2218" s="1164"/>
      <c r="AM2218" s="1165"/>
      <c r="AN2218" s="1166"/>
      <c r="AO2218" s="587">
        <f t="shared" si="366"/>
        <v>0</v>
      </c>
      <c r="AQ2218" s="1163">
        <v>155</v>
      </c>
      <c r="AR2218" s="1164"/>
      <c r="AS2218" s="1165"/>
      <c r="AT2218" s="1166"/>
      <c r="AU2218" s="587">
        <f t="shared" si="367"/>
        <v>0</v>
      </c>
      <c r="AW2218" s="1163">
        <v>155</v>
      </c>
      <c r="AX2218" s="1164"/>
      <c r="AY2218" s="1165"/>
      <c r="AZ2218" s="1166"/>
      <c r="BA2218" s="587">
        <f t="shared" si="368"/>
        <v>0</v>
      </c>
    </row>
    <row r="2219" spans="1:53" s="17" customFormat="1" ht="16.75" hidden="1" customHeight="1" outlineLevel="2">
      <c r="A2219" s="1163">
        <v>156</v>
      </c>
      <c r="B2219" s="1164"/>
      <c r="C2219" s="1165"/>
      <c r="D2219" s="1166"/>
      <c r="E2219" s="587">
        <f t="shared" si="360"/>
        <v>0</v>
      </c>
      <c r="G2219" s="1163">
        <v>156</v>
      </c>
      <c r="H2219" s="1164"/>
      <c r="I2219" s="1165"/>
      <c r="J2219" s="1166"/>
      <c r="K2219" s="587">
        <f t="shared" si="361"/>
        <v>0</v>
      </c>
      <c r="M2219" s="1163">
        <v>156</v>
      </c>
      <c r="N2219" s="1164"/>
      <c r="O2219" s="1165"/>
      <c r="P2219" s="1166"/>
      <c r="Q2219" s="587">
        <f t="shared" si="362"/>
        <v>0</v>
      </c>
      <c r="S2219" s="1163">
        <v>156</v>
      </c>
      <c r="T2219" s="1164"/>
      <c r="U2219" s="1165"/>
      <c r="V2219" s="1166"/>
      <c r="W2219" s="587">
        <f t="shared" si="363"/>
        <v>0</v>
      </c>
      <c r="Y2219" s="1163">
        <v>156</v>
      </c>
      <c r="Z2219" s="1164"/>
      <c r="AA2219" s="1165"/>
      <c r="AB2219" s="1166"/>
      <c r="AC2219" s="587">
        <f t="shared" si="364"/>
        <v>0</v>
      </c>
      <c r="AE2219" s="1163">
        <v>156</v>
      </c>
      <c r="AF2219" s="1164"/>
      <c r="AG2219" s="1165"/>
      <c r="AH2219" s="1166"/>
      <c r="AI2219" s="587">
        <f t="shared" si="365"/>
        <v>0</v>
      </c>
      <c r="AK2219" s="1163">
        <v>156</v>
      </c>
      <c r="AL2219" s="1164"/>
      <c r="AM2219" s="1165"/>
      <c r="AN2219" s="1166"/>
      <c r="AO2219" s="587">
        <f t="shared" si="366"/>
        <v>0</v>
      </c>
      <c r="AQ2219" s="1163">
        <v>156</v>
      </c>
      <c r="AR2219" s="1164"/>
      <c r="AS2219" s="1165"/>
      <c r="AT2219" s="1166"/>
      <c r="AU2219" s="587">
        <f t="shared" si="367"/>
        <v>0</v>
      </c>
      <c r="AW2219" s="1163">
        <v>156</v>
      </c>
      <c r="AX2219" s="1164"/>
      <c r="AY2219" s="1165"/>
      <c r="AZ2219" s="1166"/>
      <c r="BA2219" s="587">
        <f t="shared" si="368"/>
        <v>0</v>
      </c>
    </row>
    <row r="2220" spans="1:53" s="17" customFormat="1" ht="16.75" hidden="1" customHeight="1" outlineLevel="2">
      <c r="A2220" s="1163">
        <v>157</v>
      </c>
      <c r="B2220" s="1164"/>
      <c r="C2220" s="1165"/>
      <c r="D2220" s="1166"/>
      <c r="E2220" s="587">
        <f t="shared" si="360"/>
        <v>0</v>
      </c>
      <c r="G2220" s="1163">
        <v>157</v>
      </c>
      <c r="H2220" s="1164"/>
      <c r="I2220" s="1165"/>
      <c r="J2220" s="1166"/>
      <c r="K2220" s="587">
        <f t="shared" si="361"/>
        <v>0</v>
      </c>
      <c r="M2220" s="1163">
        <v>157</v>
      </c>
      <c r="N2220" s="1164"/>
      <c r="O2220" s="1165"/>
      <c r="P2220" s="1166"/>
      <c r="Q2220" s="587">
        <f t="shared" si="362"/>
        <v>0</v>
      </c>
      <c r="S2220" s="1163">
        <v>157</v>
      </c>
      <c r="T2220" s="1164"/>
      <c r="U2220" s="1165"/>
      <c r="V2220" s="1166"/>
      <c r="W2220" s="587">
        <f t="shared" si="363"/>
        <v>0</v>
      </c>
      <c r="Y2220" s="1163">
        <v>157</v>
      </c>
      <c r="Z2220" s="1164"/>
      <c r="AA2220" s="1165"/>
      <c r="AB2220" s="1166"/>
      <c r="AC2220" s="587">
        <f t="shared" si="364"/>
        <v>0</v>
      </c>
      <c r="AE2220" s="1163">
        <v>157</v>
      </c>
      <c r="AF2220" s="1164"/>
      <c r="AG2220" s="1165"/>
      <c r="AH2220" s="1166"/>
      <c r="AI2220" s="587">
        <f t="shared" si="365"/>
        <v>0</v>
      </c>
      <c r="AK2220" s="1163">
        <v>157</v>
      </c>
      <c r="AL2220" s="1164"/>
      <c r="AM2220" s="1165"/>
      <c r="AN2220" s="1166"/>
      <c r="AO2220" s="587">
        <f t="shared" si="366"/>
        <v>0</v>
      </c>
      <c r="AQ2220" s="1163">
        <v>157</v>
      </c>
      <c r="AR2220" s="1164"/>
      <c r="AS2220" s="1165"/>
      <c r="AT2220" s="1166"/>
      <c r="AU2220" s="587">
        <f t="shared" si="367"/>
        <v>0</v>
      </c>
      <c r="AW2220" s="1163">
        <v>157</v>
      </c>
      <c r="AX2220" s="1164"/>
      <c r="AY2220" s="1165"/>
      <c r="AZ2220" s="1166"/>
      <c r="BA2220" s="587">
        <f t="shared" si="368"/>
        <v>0</v>
      </c>
    </row>
    <row r="2221" spans="1:53" s="17" customFormat="1" ht="16.75" hidden="1" customHeight="1" outlineLevel="2">
      <c r="A2221" s="1163">
        <v>158</v>
      </c>
      <c r="B2221" s="1164"/>
      <c r="C2221" s="1165"/>
      <c r="D2221" s="1166"/>
      <c r="E2221" s="587">
        <f t="shared" si="360"/>
        <v>0</v>
      </c>
      <c r="G2221" s="1163">
        <v>158</v>
      </c>
      <c r="H2221" s="1164"/>
      <c r="I2221" s="1165"/>
      <c r="J2221" s="1166"/>
      <c r="K2221" s="587">
        <f t="shared" si="361"/>
        <v>0</v>
      </c>
      <c r="M2221" s="1163">
        <v>158</v>
      </c>
      <c r="N2221" s="1164"/>
      <c r="O2221" s="1165"/>
      <c r="P2221" s="1166"/>
      <c r="Q2221" s="587">
        <f t="shared" si="362"/>
        <v>0</v>
      </c>
      <c r="S2221" s="1163">
        <v>158</v>
      </c>
      <c r="T2221" s="1164"/>
      <c r="U2221" s="1165"/>
      <c r="V2221" s="1166"/>
      <c r="W2221" s="587">
        <f t="shared" si="363"/>
        <v>0</v>
      </c>
      <c r="Y2221" s="1163">
        <v>158</v>
      </c>
      <c r="Z2221" s="1164"/>
      <c r="AA2221" s="1165"/>
      <c r="AB2221" s="1166"/>
      <c r="AC2221" s="587">
        <f t="shared" si="364"/>
        <v>0</v>
      </c>
      <c r="AE2221" s="1163">
        <v>158</v>
      </c>
      <c r="AF2221" s="1164"/>
      <c r="AG2221" s="1165"/>
      <c r="AH2221" s="1166"/>
      <c r="AI2221" s="587">
        <f t="shared" si="365"/>
        <v>0</v>
      </c>
      <c r="AK2221" s="1163">
        <v>158</v>
      </c>
      <c r="AL2221" s="1164"/>
      <c r="AM2221" s="1165"/>
      <c r="AN2221" s="1166"/>
      <c r="AO2221" s="587">
        <f t="shared" si="366"/>
        <v>0</v>
      </c>
      <c r="AQ2221" s="1163">
        <v>158</v>
      </c>
      <c r="AR2221" s="1164"/>
      <c r="AS2221" s="1165"/>
      <c r="AT2221" s="1166"/>
      <c r="AU2221" s="587">
        <f t="shared" si="367"/>
        <v>0</v>
      </c>
      <c r="AW2221" s="1163">
        <v>158</v>
      </c>
      <c r="AX2221" s="1164"/>
      <c r="AY2221" s="1165"/>
      <c r="AZ2221" s="1166"/>
      <c r="BA2221" s="587">
        <f t="shared" si="368"/>
        <v>0</v>
      </c>
    </row>
    <row r="2222" spans="1:53" s="17" customFormat="1" ht="16.75" hidden="1" customHeight="1" outlineLevel="2">
      <c r="A2222" s="1163">
        <v>159</v>
      </c>
      <c r="B2222" s="1164"/>
      <c r="C2222" s="1165"/>
      <c r="D2222" s="1166"/>
      <c r="E2222" s="587">
        <f t="shared" si="360"/>
        <v>0</v>
      </c>
      <c r="G2222" s="1163">
        <v>159</v>
      </c>
      <c r="H2222" s="1164"/>
      <c r="I2222" s="1165"/>
      <c r="J2222" s="1166"/>
      <c r="K2222" s="587">
        <f t="shared" si="361"/>
        <v>0</v>
      </c>
      <c r="M2222" s="1163">
        <v>159</v>
      </c>
      <c r="N2222" s="1164"/>
      <c r="O2222" s="1165"/>
      <c r="P2222" s="1166"/>
      <c r="Q2222" s="587">
        <f t="shared" si="362"/>
        <v>0</v>
      </c>
      <c r="S2222" s="1163">
        <v>159</v>
      </c>
      <c r="T2222" s="1164"/>
      <c r="U2222" s="1165"/>
      <c r="V2222" s="1166"/>
      <c r="W2222" s="587">
        <f t="shared" si="363"/>
        <v>0</v>
      </c>
      <c r="Y2222" s="1163">
        <v>159</v>
      </c>
      <c r="Z2222" s="1164"/>
      <c r="AA2222" s="1165"/>
      <c r="AB2222" s="1166"/>
      <c r="AC2222" s="587">
        <f t="shared" si="364"/>
        <v>0</v>
      </c>
      <c r="AE2222" s="1163">
        <v>159</v>
      </c>
      <c r="AF2222" s="1164"/>
      <c r="AG2222" s="1165"/>
      <c r="AH2222" s="1166"/>
      <c r="AI2222" s="587">
        <f t="shared" si="365"/>
        <v>0</v>
      </c>
      <c r="AK2222" s="1163">
        <v>159</v>
      </c>
      <c r="AL2222" s="1164"/>
      <c r="AM2222" s="1165"/>
      <c r="AN2222" s="1166"/>
      <c r="AO2222" s="587">
        <f t="shared" si="366"/>
        <v>0</v>
      </c>
      <c r="AQ2222" s="1163">
        <v>159</v>
      </c>
      <c r="AR2222" s="1164"/>
      <c r="AS2222" s="1165"/>
      <c r="AT2222" s="1166"/>
      <c r="AU2222" s="587">
        <f t="shared" si="367"/>
        <v>0</v>
      </c>
      <c r="AW2222" s="1163">
        <v>159</v>
      </c>
      <c r="AX2222" s="1164"/>
      <c r="AY2222" s="1165"/>
      <c r="AZ2222" s="1166"/>
      <c r="BA2222" s="587">
        <f t="shared" si="368"/>
        <v>0</v>
      </c>
    </row>
    <row r="2223" spans="1:53" s="17" customFormat="1" ht="16.75" hidden="1" customHeight="1" outlineLevel="2">
      <c r="A2223" s="1163">
        <v>160</v>
      </c>
      <c r="B2223" s="1164"/>
      <c r="C2223" s="1165"/>
      <c r="D2223" s="1166"/>
      <c r="E2223" s="587">
        <f t="shared" si="360"/>
        <v>0</v>
      </c>
      <c r="G2223" s="1163">
        <v>160</v>
      </c>
      <c r="H2223" s="1164"/>
      <c r="I2223" s="1165"/>
      <c r="J2223" s="1166"/>
      <c r="K2223" s="587">
        <f t="shared" si="361"/>
        <v>0</v>
      </c>
      <c r="M2223" s="1163">
        <v>160</v>
      </c>
      <c r="N2223" s="1164"/>
      <c r="O2223" s="1165"/>
      <c r="P2223" s="1166"/>
      <c r="Q2223" s="587">
        <f t="shared" si="362"/>
        <v>0</v>
      </c>
      <c r="S2223" s="1163">
        <v>160</v>
      </c>
      <c r="T2223" s="1164"/>
      <c r="U2223" s="1165"/>
      <c r="V2223" s="1166"/>
      <c r="W2223" s="587">
        <f t="shared" si="363"/>
        <v>0</v>
      </c>
      <c r="Y2223" s="1163">
        <v>160</v>
      </c>
      <c r="Z2223" s="1164"/>
      <c r="AA2223" s="1165"/>
      <c r="AB2223" s="1166"/>
      <c r="AC2223" s="587">
        <f t="shared" si="364"/>
        <v>0</v>
      </c>
      <c r="AE2223" s="1163">
        <v>160</v>
      </c>
      <c r="AF2223" s="1164"/>
      <c r="AG2223" s="1165"/>
      <c r="AH2223" s="1166"/>
      <c r="AI2223" s="587">
        <f t="shared" si="365"/>
        <v>0</v>
      </c>
      <c r="AK2223" s="1163">
        <v>160</v>
      </c>
      <c r="AL2223" s="1164"/>
      <c r="AM2223" s="1165"/>
      <c r="AN2223" s="1166"/>
      <c r="AO2223" s="587">
        <f t="shared" si="366"/>
        <v>0</v>
      </c>
      <c r="AQ2223" s="1163">
        <v>160</v>
      </c>
      <c r="AR2223" s="1164"/>
      <c r="AS2223" s="1165"/>
      <c r="AT2223" s="1166"/>
      <c r="AU2223" s="587">
        <f t="shared" si="367"/>
        <v>0</v>
      </c>
      <c r="AW2223" s="1163">
        <v>160</v>
      </c>
      <c r="AX2223" s="1164"/>
      <c r="AY2223" s="1165"/>
      <c r="AZ2223" s="1166"/>
      <c r="BA2223" s="587">
        <f t="shared" si="368"/>
        <v>0</v>
      </c>
    </row>
    <row r="2224" spans="1:53" s="17" customFormat="1" ht="16.75" hidden="1" customHeight="1" outlineLevel="2">
      <c r="A2224" s="1163">
        <v>161</v>
      </c>
      <c r="B2224" s="1164"/>
      <c r="C2224" s="1165"/>
      <c r="D2224" s="1166"/>
      <c r="E2224" s="587">
        <f t="shared" si="360"/>
        <v>0</v>
      </c>
      <c r="G2224" s="1163">
        <v>161</v>
      </c>
      <c r="H2224" s="1164"/>
      <c r="I2224" s="1165"/>
      <c r="J2224" s="1166"/>
      <c r="K2224" s="587">
        <f t="shared" si="361"/>
        <v>0</v>
      </c>
      <c r="M2224" s="1163">
        <v>161</v>
      </c>
      <c r="N2224" s="1164"/>
      <c r="O2224" s="1165"/>
      <c r="P2224" s="1166"/>
      <c r="Q2224" s="587">
        <f t="shared" si="362"/>
        <v>0</v>
      </c>
      <c r="S2224" s="1163">
        <v>161</v>
      </c>
      <c r="T2224" s="1164"/>
      <c r="U2224" s="1165"/>
      <c r="V2224" s="1166"/>
      <c r="W2224" s="587">
        <f t="shared" si="363"/>
        <v>0</v>
      </c>
      <c r="Y2224" s="1163">
        <v>161</v>
      </c>
      <c r="Z2224" s="1164"/>
      <c r="AA2224" s="1165"/>
      <c r="AB2224" s="1166"/>
      <c r="AC2224" s="587">
        <f t="shared" si="364"/>
        <v>0</v>
      </c>
      <c r="AE2224" s="1163">
        <v>161</v>
      </c>
      <c r="AF2224" s="1164"/>
      <c r="AG2224" s="1165"/>
      <c r="AH2224" s="1166"/>
      <c r="AI2224" s="587">
        <f t="shared" si="365"/>
        <v>0</v>
      </c>
      <c r="AK2224" s="1163">
        <v>161</v>
      </c>
      <c r="AL2224" s="1164"/>
      <c r="AM2224" s="1165"/>
      <c r="AN2224" s="1166"/>
      <c r="AO2224" s="587">
        <f t="shared" si="366"/>
        <v>0</v>
      </c>
      <c r="AQ2224" s="1163">
        <v>161</v>
      </c>
      <c r="AR2224" s="1164"/>
      <c r="AS2224" s="1165"/>
      <c r="AT2224" s="1166"/>
      <c r="AU2224" s="587">
        <f t="shared" si="367"/>
        <v>0</v>
      </c>
      <c r="AW2224" s="1163">
        <v>161</v>
      </c>
      <c r="AX2224" s="1164"/>
      <c r="AY2224" s="1165"/>
      <c r="AZ2224" s="1166"/>
      <c r="BA2224" s="587">
        <f t="shared" si="368"/>
        <v>0</v>
      </c>
    </row>
    <row r="2225" spans="1:53" s="17" customFormat="1" ht="16.75" hidden="1" customHeight="1" outlineLevel="2">
      <c r="A2225" s="1163">
        <v>162</v>
      </c>
      <c r="B2225" s="1164"/>
      <c r="C2225" s="1165"/>
      <c r="D2225" s="1166"/>
      <c r="E2225" s="587">
        <f t="shared" si="360"/>
        <v>0</v>
      </c>
      <c r="G2225" s="1163">
        <v>162</v>
      </c>
      <c r="H2225" s="1164"/>
      <c r="I2225" s="1165"/>
      <c r="J2225" s="1166"/>
      <c r="K2225" s="587">
        <f t="shared" si="361"/>
        <v>0</v>
      </c>
      <c r="M2225" s="1163">
        <v>162</v>
      </c>
      <c r="N2225" s="1164"/>
      <c r="O2225" s="1165"/>
      <c r="P2225" s="1166"/>
      <c r="Q2225" s="587">
        <f t="shared" si="362"/>
        <v>0</v>
      </c>
      <c r="S2225" s="1163">
        <v>162</v>
      </c>
      <c r="T2225" s="1164"/>
      <c r="U2225" s="1165"/>
      <c r="V2225" s="1166"/>
      <c r="W2225" s="587">
        <f t="shared" si="363"/>
        <v>0</v>
      </c>
      <c r="Y2225" s="1163">
        <v>162</v>
      </c>
      <c r="Z2225" s="1164"/>
      <c r="AA2225" s="1165"/>
      <c r="AB2225" s="1166"/>
      <c r="AC2225" s="587">
        <f t="shared" si="364"/>
        <v>0</v>
      </c>
      <c r="AE2225" s="1163">
        <v>162</v>
      </c>
      <c r="AF2225" s="1164"/>
      <c r="AG2225" s="1165"/>
      <c r="AH2225" s="1166"/>
      <c r="AI2225" s="587">
        <f t="shared" si="365"/>
        <v>0</v>
      </c>
      <c r="AK2225" s="1163">
        <v>162</v>
      </c>
      <c r="AL2225" s="1164"/>
      <c r="AM2225" s="1165"/>
      <c r="AN2225" s="1166"/>
      <c r="AO2225" s="587">
        <f t="shared" si="366"/>
        <v>0</v>
      </c>
      <c r="AQ2225" s="1163">
        <v>162</v>
      </c>
      <c r="AR2225" s="1164"/>
      <c r="AS2225" s="1165"/>
      <c r="AT2225" s="1166"/>
      <c r="AU2225" s="587">
        <f t="shared" si="367"/>
        <v>0</v>
      </c>
      <c r="AW2225" s="1163">
        <v>162</v>
      </c>
      <c r="AX2225" s="1164"/>
      <c r="AY2225" s="1165"/>
      <c r="AZ2225" s="1166"/>
      <c r="BA2225" s="587">
        <f t="shared" si="368"/>
        <v>0</v>
      </c>
    </row>
    <row r="2226" spans="1:53" s="17" customFormat="1" ht="16.75" hidden="1" customHeight="1" outlineLevel="2">
      <c r="A2226" s="1163">
        <v>163</v>
      </c>
      <c r="B2226" s="1164"/>
      <c r="C2226" s="1165"/>
      <c r="D2226" s="1166"/>
      <c r="E2226" s="587">
        <f t="shared" si="360"/>
        <v>0</v>
      </c>
      <c r="G2226" s="1163">
        <v>163</v>
      </c>
      <c r="H2226" s="1164"/>
      <c r="I2226" s="1165"/>
      <c r="J2226" s="1166"/>
      <c r="K2226" s="587">
        <f t="shared" si="361"/>
        <v>0</v>
      </c>
      <c r="M2226" s="1163">
        <v>163</v>
      </c>
      <c r="N2226" s="1164"/>
      <c r="O2226" s="1165"/>
      <c r="P2226" s="1166"/>
      <c r="Q2226" s="587">
        <f t="shared" si="362"/>
        <v>0</v>
      </c>
      <c r="S2226" s="1163">
        <v>163</v>
      </c>
      <c r="T2226" s="1164"/>
      <c r="U2226" s="1165"/>
      <c r="V2226" s="1166"/>
      <c r="W2226" s="587">
        <f t="shared" si="363"/>
        <v>0</v>
      </c>
      <c r="Y2226" s="1163">
        <v>163</v>
      </c>
      <c r="Z2226" s="1164"/>
      <c r="AA2226" s="1165"/>
      <c r="AB2226" s="1166"/>
      <c r="AC2226" s="587">
        <f t="shared" si="364"/>
        <v>0</v>
      </c>
      <c r="AE2226" s="1163">
        <v>163</v>
      </c>
      <c r="AF2226" s="1164"/>
      <c r="AG2226" s="1165"/>
      <c r="AH2226" s="1166"/>
      <c r="AI2226" s="587">
        <f t="shared" si="365"/>
        <v>0</v>
      </c>
      <c r="AK2226" s="1163">
        <v>163</v>
      </c>
      <c r="AL2226" s="1164"/>
      <c r="AM2226" s="1165"/>
      <c r="AN2226" s="1166"/>
      <c r="AO2226" s="587">
        <f t="shared" si="366"/>
        <v>0</v>
      </c>
      <c r="AQ2226" s="1163">
        <v>163</v>
      </c>
      <c r="AR2226" s="1164"/>
      <c r="AS2226" s="1165"/>
      <c r="AT2226" s="1166"/>
      <c r="AU2226" s="587">
        <f t="shared" si="367"/>
        <v>0</v>
      </c>
      <c r="AW2226" s="1163">
        <v>163</v>
      </c>
      <c r="AX2226" s="1164"/>
      <c r="AY2226" s="1165"/>
      <c r="AZ2226" s="1166"/>
      <c r="BA2226" s="587">
        <f t="shared" si="368"/>
        <v>0</v>
      </c>
    </row>
    <row r="2227" spans="1:53" s="17" customFormat="1" ht="16.75" hidden="1" customHeight="1" outlineLevel="2">
      <c r="A2227" s="1163">
        <v>164</v>
      </c>
      <c r="B2227" s="1164"/>
      <c r="C2227" s="1165"/>
      <c r="D2227" s="1166"/>
      <c r="E2227" s="587">
        <f t="shared" si="360"/>
        <v>0</v>
      </c>
      <c r="G2227" s="1163">
        <v>164</v>
      </c>
      <c r="H2227" s="1164"/>
      <c r="I2227" s="1165"/>
      <c r="J2227" s="1166"/>
      <c r="K2227" s="587">
        <f t="shared" si="361"/>
        <v>0</v>
      </c>
      <c r="M2227" s="1163">
        <v>164</v>
      </c>
      <c r="N2227" s="1164"/>
      <c r="O2227" s="1165"/>
      <c r="P2227" s="1166"/>
      <c r="Q2227" s="587">
        <f t="shared" si="362"/>
        <v>0</v>
      </c>
      <c r="S2227" s="1163">
        <v>164</v>
      </c>
      <c r="T2227" s="1164"/>
      <c r="U2227" s="1165"/>
      <c r="V2227" s="1166"/>
      <c r="W2227" s="587">
        <f t="shared" si="363"/>
        <v>0</v>
      </c>
      <c r="Y2227" s="1163">
        <v>164</v>
      </c>
      <c r="Z2227" s="1164"/>
      <c r="AA2227" s="1165"/>
      <c r="AB2227" s="1166"/>
      <c r="AC2227" s="587">
        <f t="shared" si="364"/>
        <v>0</v>
      </c>
      <c r="AE2227" s="1163">
        <v>164</v>
      </c>
      <c r="AF2227" s="1164"/>
      <c r="AG2227" s="1165"/>
      <c r="AH2227" s="1166"/>
      <c r="AI2227" s="587">
        <f t="shared" si="365"/>
        <v>0</v>
      </c>
      <c r="AK2227" s="1163">
        <v>164</v>
      </c>
      <c r="AL2227" s="1164"/>
      <c r="AM2227" s="1165"/>
      <c r="AN2227" s="1166"/>
      <c r="AO2227" s="587">
        <f t="shared" si="366"/>
        <v>0</v>
      </c>
      <c r="AQ2227" s="1163">
        <v>164</v>
      </c>
      <c r="AR2227" s="1164"/>
      <c r="AS2227" s="1165"/>
      <c r="AT2227" s="1166"/>
      <c r="AU2227" s="587">
        <f t="shared" si="367"/>
        <v>0</v>
      </c>
      <c r="AW2227" s="1163">
        <v>164</v>
      </c>
      <c r="AX2227" s="1164"/>
      <c r="AY2227" s="1165"/>
      <c r="AZ2227" s="1166"/>
      <c r="BA2227" s="587">
        <f t="shared" si="368"/>
        <v>0</v>
      </c>
    </row>
    <row r="2228" spans="1:53" s="17" customFormat="1" ht="16.75" hidden="1" customHeight="1" outlineLevel="2">
      <c r="A2228" s="1163">
        <v>165</v>
      </c>
      <c r="B2228" s="1164"/>
      <c r="C2228" s="1165"/>
      <c r="D2228" s="1166"/>
      <c r="E2228" s="587">
        <f t="shared" si="360"/>
        <v>0</v>
      </c>
      <c r="G2228" s="1163">
        <v>165</v>
      </c>
      <c r="H2228" s="1164"/>
      <c r="I2228" s="1165"/>
      <c r="J2228" s="1166"/>
      <c r="K2228" s="587">
        <f t="shared" si="361"/>
        <v>0</v>
      </c>
      <c r="M2228" s="1163">
        <v>165</v>
      </c>
      <c r="N2228" s="1164"/>
      <c r="O2228" s="1165"/>
      <c r="P2228" s="1166"/>
      <c r="Q2228" s="587">
        <f t="shared" si="362"/>
        <v>0</v>
      </c>
      <c r="S2228" s="1163">
        <v>165</v>
      </c>
      <c r="T2228" s="1164"/>
      <c r="U2228" s="1165"/>
      <c r="V2228" s="1166"/>
      <c r="W2228" s="587">
        <f t="shared" si="363"/>
        <v>0</v>
      </c>
      <c r="Y2228" s="1163">
        <v>165</v>
      </c>
      <c r="Z2228" s="1164"/>
      <c r="AA2228" s="1165"/>
      <c r="AB2228" s="1166"/>
      <c r="AC2228" s="587">
        <f t="shared" si="364"/>
        <v>0</v>
      </c>
      <c r="AE2228" s="1163">
        <v>165</v>
      </c>
      <c r="AF2228" s="1164"/>
      <c r="AG2228" s="1165"/>
      <c r="AH2228" s="1166"/>
      <c r="AI2228" s="587">
        <f t="shared" si="365"/>
        <v>0</v>
      </c>
      <c r="AK2228" s="1163">
        <v>165</v>
      </c>
      <c r="AL2228" s="1164"/>
      <c r="AM2228" s="1165"/>
      <c r="AN2228" s="1166"/>
      <c r="AO2228" s="587">
        <f t="shared" si="366"/>
        <v>0</v>
      </c>
      <c r="AQ2228" s="1163">
        <v>165</v>
      </c>
      <c r="AR2228" s="1164"/>
      <c r="AS2228" s="1165"/>
      <c r="AT2228" s="1166"/>
      <c r="AU2228" s="587">
        <f t="shared" si="367"/>
        <v>0</v>
      </c>
      <c r="AW2228" s="1163">
        <v>165</v>
      </c>
      <c r="AX2228" s="1164"/>
      <c r="AY2228" s="1165"/>
      <c r="AZ2228" s="1166"/>
      <c r="BA2228" s="587">
        <f t="shared" si="368"/>
        <v>0</v>
      </c>
    </row>
    <row r="2229" spans="1:53" s="17" customFormat="1" ht="16.75" hidden="1" customHeight="1" outlineLevel="2">
      <c r="A2229" s="1163">
        <v>166</v>
      </c>
      <c r="B2229" s="1164"/>
      <c r="C2229" s="1165"/>
      <c r="D2229" s="1166"/>
      <c r="E2229" s="587">
        <f t="shared" si="360"/>
        <v>0</v>
      </c>
      <c r="G2229" s="1163">
        <v>166</v>
      </c>
      <c r="H2229" s="1164"/>
      <c r="I2229" s="1165"/>
      <c r="J2229" s="1166"/>
      <c r="K2229" s="587">
        <f t="shared" si="361"/>
        <v>0</v>
      </c>
      <c r="M2229" s="1163">
        <v>166</v>
      </c>
      <c r="N2229" s="1164"/>
      <c r="O2229" s="1165"/>
      <c r="P2229" s="1166"/>
      <c r="Q2229" s="587">
        <f t="shared" si="362"/>
        <v>0</v>
      </c>
      <c r="S2229" s="1163">
        <v>166</v>
      </c>
      <c r="T2229" s="1164"/>
      <c r="U2229" s="1165"/>
      <c r="V2229" s="1166"/>
      <c r="W2229" s="587">
        <f t="shared" si="363"/>
        <v>0</v>
      </c>
      <c r="Y2229" s="1163">
        <v>166</v>
      </c>
      <c r="Z2229" s="1164"/>
      <c r="AA2229" s="1165"/>
      <c r="AB2229" s="1166"/>
      <c r="AC2229" s="587">
        <f t="shared" si="364"/>
        <v>0</v>
      </c>
      <c r="AE2229" s="1163">
        <v>166</v>
      </c>
      <c r="AF2229" s="1164"/>
      <c r="AG2229" s="1165"/>
      <c r="AH2229" s="1166"/>
      <c r="AI2229" s="587">
        <f t="shared" si="365"/>
        <v>0</v>
      </c>
      <c r="AK2229" s="1163">
        <v>166</v>
      </c>
      <c r="AL2229" s="1164"/>
      <c r="AM2229" s="1165"/>
      <c r="AN2229" s="1166"/>
      <c r="AO2229" s="587">
        <f t="shared" si="366"/>
        <v>0</v>
      </c>
      <c r="AQ2229" s="1163">
        <v>166</v>
      </c>
      <c r="AR2229" s="1164"/>
      <c r="AS2229" s="1165"/>
      <c r="AT2229" s="1166"/>
      <c r="AU2229" s="587">
        <f t="shared" si="367"/>
        <v>0</v>
      </c>
      <c r="AW2229" s="1163">
        <v>166</v>
      </c>
      <c r="AX2229" s="1164"/>
      <c r="AY2229" s="1165"/>
      <c r="AZ2229" s="1166"/>
      <c r="BA2229" s="587">
        <f t="shared" si="368"/>
        <v>0</v>
      </c>
    </row>
    <row r="2230" spans="1:53" s="17" customFormat="1" ht="16.75" hidden="1" customHeight="1" outlineLevel="2">
      <c r="A2230" s="1163">
        <v>167</v>
      </c>
      <c r="B2230" s="1164"/>
      <c r="C2230" s="1165"/>
      <c r="D2230" s="1166"/>
      <c r="E2230" s="587">
        <f t="shared" si="360"/>
        <v>0</v>
      </c>
      <c r="G2230" s="1163">
        <v>167</v>
      </c>
      <c r="H2230" s="1164"/>
      <c r="I2230" s="1165"/>
      <c r="J2230" s="1166"/>
      <c r="K2230" s="587">
        <f t="shared" si="361"/>
        <v>0</v>
      </c>
      <c r="M2230" s="1163">
        <v>167</v>
      </c>
      <c r="N2230" s="1164"/>
      <c r="O2230" s="1165"/>
      <c r="P2230" s="1166"/>
      <c r="Q2230" s="587">
        <f t="shared" si="362"/>
        <v>0</v>
      </c>
      <c r="S2230" s="1163">
        <v>167</v>
      </c>
      <c r="T2230" s="1164"/>
      <c r="U2230" s="1165"/>
      <c r="V2230" s="1166"/>
      <c r="W2230" s="587">
        <f t="shared" si="363"/>
        <v>0</v>
      </c>
      <c r="Y2230" s="1163">
        <v>167</v>
      </c>
      <c r="Z2230" s="1164"/>
      <c r="AA2230" s="1165"/>
      <c r="AB2230" s="1166"/>
      <c r="AC2230" s="587">
        <f t="shared" si="364"/>
        <v>0</v>
      </c>
      <c r="AE2230" s="1163">
        <v>167</v>
      </c>
      <c r="AF2230" s="1164"/>
      <c r="AG2230" s="1165"/>
      <c r="AH2230" s="1166"/>
      <c r="AI2230" s="587">
        <f t="shared" si="365"/>
        <v>0</v>
      </c>
      <c r="AK2230" s="1163">
        <v>167</v>
      </c>
      <c r="AL2230" s="1164"/>
      <c r="AM2230" s="1165"/>
      <c r="AN2230" s="1166"/>
      <c r="AO2230" s="587">
        <f t="shared" si="366"/>
        <v>0</v>
      </c>
      <c r="AQ2230" s="1163">
        <v>167</v>
      </c>
      <c r="AR2230" s="1164"/>
      <c r="AS2230" s="1165"/>
      <c r="AT2230" s="1166"/>
      <c r="AU2230" s="587">
        <f t="shared" si="367"/>
        <v>0</v>
      </c>
      <c r="AW2230" s="1163">
        <v>167</v>
      </c>
      <c r="AX2230" s="1164"/>
      <c r="AY2230" s="1165"/>
      <c r="AZ2230" s="1166"/>
      <c r="BA2230" s="587">
        <f t="shared" si="368"/>
        <v>0</v>
      </c>
    </row>
    <row r="2231" spans="1:53" s="17" customFormat="1" ht="16.75" hidden="1" customHeight="1" outlineLevel="2">
      <c r="A2231" s="1163">
        <v>168</v>
      </c>
      <c r="B2231" s="1164"/>
      <c r="C2231" s="1165"/>
      <c r="D2231" s="1166"/>
      <c r="E2231" s="587">
        <f t="shared" si="360"/>
        <v>0</v>
      </c>
      <c r="G2231" s="1163">
        <v>168</v>
      </c>
      <c r="H2231" s="1164"/>
      <c r="I2231" s="1165"/>
      <c r="J2231" s="1166"/>
      <c r="K2231" s="587">
        <f t="shared" si="361"/>
        <v>0</v>
      </c>
      <c r="M2231" s="1163">
        <v>168</v>
      </c>
      <c r="N2231" s="1164"/>
      <c r="O2231" s="1165"/>
      <c r="P2231" s="1166"/>
      <c r="Q2231" s="587">
        <f t="shared" si="362"/>
        <v>0</v>
      </c>
      <c r="S2231" s="1163">
        <v>168</v>
      </c>
      <c r="T2231" s="1164"/>
      <c r="U2231" s="1165"/>
      <c r="V2231" s="1166"/>
      <c r="W2231" s="587">
        <f t="shared" si="363"/>
        <v>0</v>
      </c>
      <c r="Y2231" s="1163">
        <v>168</v>
      </c>
      <c r="Z2231" s="1164"/>
      <c r="AA2231" s="1165"/>
      <c r="AB2231" s="1166"/>
      <c r="AC2231" s="587">
        <f t="shared" si="364"/>
        <v>0</v>
      </c>
      <c r="AE2231" s="1163">
        <v>168</v>
      </c>
      <c r="AF2231" s="1164"/>
      <c r="AG2231" s="1165"/>
      <c r="AH2231" s="1166"/>
      <c r="AI2231" s="587">
        <f t="shared" si="365"/>
        <v>0</v>
      </c>
      <c r="AK2231" s="1163">
        <v>168</v>
      </c>
      <c r="AL2231" s="1164"/>
      <c r="AM2231" s="1165"/>
      <c r="AN2231" s="1166"/>
      <c r="AO2231" s="587">
        <f t="shared" si="366"/>
        <v>0</v>
      </c>
      <c r="AQ2231" s="1163">
        <v>168</v>
      </c>
      <c r="AR2231" s="1164"/>
      <c r="AS2231" s="1165"/>
      <c r="AT2231" s="1166"/>
      <c r="AU2231" s="587">
        <f t="shared" si="367"/>
        <v>0</v>
      </c>
      <c r="AW2231" s="1163">
        <v>168</v>
      </c>
      <c r="AX2231" s="1164"/>
      <c r="AY2231" s="1165"/>
      <c r="AZ2231" s="1166"/>
      <c r="BA2231" s="587">
        <f t="shared" si="368"/>
        <v>0</v>
      </c>
    </row>
    <row r="2232" spans="1:53" s="17" customFormat="1" ht="16.75" hidden="1" customHeight="1" outlineLevel="2">
      <c r="A2232" s="1163">
        <v>169</v>
      </c>
      <c r="B2232" s="1164"/>
      <c r="C2232" s="1165"/>
      <c r="D2232" s="1166"/>
      <c r="E2232" s="587">
        <f t="shared" si="360"/>
        <v>0</v>
      </c>
      <c r="G2232" s="1163">
        <v>169</v>
      </c>
      <c r="H2232" s="1164"/>
      <c r="I2232" s="1165"/>
      <c r="J2232" s="1166"/>
      <c r="K2232" s="587">
        <f t="shared" si="361"/>
        <v>0</v>
      </c>
      <c r="M2232" s="1163">
        <v>169</v>
      </c>
      <c r="N2232" s="1164"/>
      <c r="O2232" s="1165"/>
      <c r="P2232" s="1166"/>
      <c r="Q2232" s="587">
        <f t="shared" si="362"/>
        <v>0</v>
      </c>
      <c r="S2232" s="1163">
        <v>169</v>
      </c>
      <c r="T2232" s="1164"/>
      <c r="U2232" s="1165"/>
      <c r="V2232" s="1166"/>
      <c r="W2232" s="587">
        <f t="shared" si="363"/>
        <v>0</v>
      </c>
      <c r="Y2232" s="1163">
        <v>169</v>
      </c>
      <c r="Z2232" s="1164"/>
      <c r="AA2232" s="1165"/>
      <c r="AB2232" s="1166"/>
      <c r="AC2232" s="587">
        <f t="shared" si="364"/>
        <v>0</v>
      </c>
      <c r="AE2232" s="1163">
        <v>169</v>
      </c>
      <c r="AF2232" s="1164"/>
      <c r="AG2232" s="1165"/>
      <c r="AH2232" s="1166"/>
      <c r="AI2232" s="587">
        <f t="shared" si="365"/>
        <v>0</v>
      </c>
      <c r="AK2232" s="1163">
        <v>169</v>
      </c>
      <c r="AL2232" s="1164"/>
      <c r="AM2232" s="1165"/>
      <c r="AN2232" s="1166"/>
      <c r="AO2232" s="587">
        <f t="shared" si="366"/>
        <v>0</v>
      </c>
      <c r="AQ2232" s="1163">
        <v>169</v>
      </c>
      <c r="AR2232" s="1164"/>
      <c r="AS2232" s="1165"/>
      <c r="AT2232" s="1166"/>
      <c r="AU2232" s="587">
        <f t="shared" si="367"/>
        <v>0</v>
      </c>
      <c r="AW2232" s="1163">
        <v>169</v>
      </c>
      <c r="AX2232" s="1164"/>
      <c r="AY2232" s="1165"/>
      <c r="AZ2232" s="1166"/>
      <c r="BA2232" s="587">
        <f t="shared" si="368"/>
        <v>0</v>
      </c>
    </row>
    <row r="2233" spans="1:53" s="17" customFormat="1" ht="16.75" hidden="1" customHeight="1" outlineLevel="2">
      <c r="A2233" s="1163">
        <v>170</v>
      </c>
      <c r="B2233" s="1164"/>
      <c r="C2233" s="1165"/>
      <c r="D2233" s="1166"/>
      <c r="E2233" s="587">
        <f t="shared" si="360"/>
        <v>0</v>
      </c>
      <c r="G2233" s="1163">
        <v>170</v>
      </c>
      <c r="H2233" s="1164"/>
      <c r="I2233" s="1165"/>
      <c r="J2233" s="1166"/>
      <c r="K2233" s="587">
        <f t="shared" si="361"/>
        <v>0</v>
      </c>
      <c r="M2233" s="1163">
        <v>170</v>
      </c>
      <c r="N2233" s="1164"/>
      <c r="O2233" s="1165"/>
      <c r="P2233" s="1166"/>
      <c r="Q2233" s="587">
        <f t="shared" si="362"/>
        <v>0</v>
      </c>
      <c r="S2233" s="1163">
        <v>170</v>
      </c>
      <c r="T2233" s="1164"/>
      <c r="U2233" s="1165"/>
      <c r="V2233" s="1166"/>
      <c r="W2233" s="587">
        <f t="shared" si="363"/>
        <v>0</v>
      </c>
      <c r="Y2233" s="1163">
        <v>170</v>
      </c>
      <c r="Z2233" s="1164"/>
      <c r="AA2233" s="1165"/>
      <c r="AB2233" s="1166"/>
      <c r="AC2233" s="587">
        <f t="shared" si="364"/>
        <v>0</v>
      </c>
      <c r="AE2233" s="1163">
        <v>170</v>
      </c>
      <c r="AF2233" s="1164"/>
      <c r="AG2233" s="1165"/>
      <c r="AH2233" s="1166"/>
      <c r="AI2233" s="587">
        <f t="shared" si="365"/>
        <v>0</v>
      </c>
      <c r="AK2233" s="1163">
        <v>170</v>
      </c>
      <c r="AL2233" s="1164"/>
      <c r="AM2233" s="1165"/>
      <c r="AN2233" s="1166"/>
      <c r="AO2233" s="587">
        <f t="shared" si="366"/>
        <v>0</v>
      </c>
      <c r="AQ2233" s="1163">
        <v>170</v>
      </c>
      <c r="AR2233" s="1164"/>
      <c r="AS2233" s="1165"/>
      <c r="AT2233" s="1166"/>
      <c r="AU2233" s="587">
        <f t="shared" si="367"/>
        <v>0</v>
      </c>
      <c r="AW2233" s="1163">
        <v>170</v>
      </c>
      <c r="AX2233" s="1164"/>
      <c r="AY2233" s="1165"/>
      <c r="AZ2233" s="1166"/>
      <c r="BA2233" s="587">
        <f t="shared" si="368"/>
        <v>0</v>
      </c>
    </row>
    <row r="2234" spans="1:53" s="17" customFormat="1" ht="16.75" hidden="1" customHeight="1" outlineLevel="2">
      <c r="A2234" s="1163">
        <v>171</v>
      </c>
      <c r="B2234" s="1164"/>
      <c r="C2234" s="1165"/>
      <c r="D2234" s="1166"/>
      <c r="E2234" s="587">
        <f t="shared" si="360"/>
        <v>0</v>
      </c>
      <c r="G2234" s="1163">
        <v>171</v>
      </c>
      <c r="H2234" s="1164"/>
      <c r="I2234" s="1165"/>
      <c r="J2234" s="1166"/>
      <c r="K2234" s="587">
        <f t="shared" si="361"/>
        <v>0</v>
      </c>
      <c r="M2234" s="1163">
        <v>171</v>
      </c>
      <c r="N2234" s="1164"/>
      <c r="O2234" s="1165"/>
      <c r="P2234" s="1166"/>
      <c r="Q2234" s="587">
        <f t="shared" si="362"/>
        <v>0</v>
      </c>
      <c r="S2234" s="1163">
        <v>171</v>
      </c>
      <c r="T2234" s="1164"/>
      <c r="U2234" s="1165"/>
      <c r="V2234" s="1166"/>
      <c r="W2234" s="587">
        <f t="shared" si="363"/>
        <v>0</v>
      </c>
      <c r="Y2234" s="1163">
        <v>171</v>
      </c>
      <c r="Z2234" s="1164"/>
      <c r="AA2234" s="1165"/>
      <c r="AB2234" s="1166"/>
      <c r="AC2234" s="587">
        <f t="shared" si="364"/>
        <v>0</v>
      </c>
      <c r="AE2234" s="1163">
        <v>171</v>
      </c>
      <c r="AF2234" s="1164"/>
      <c r="AG2234" s="1165"/>
      <c r="AH2234" s="1166"/>
      <c r="AI2234" s="587">
        <f t="shared" si="365"/>
        <v>0</v>
      </c>
      <c r="AK2234" s="1163">
        <v>171</v>
      </c>
      <c r="AL2234" s="1164"/>
      <c r="AM2234" s="1165"/>
      <c r="AN2234" s="1166"/>
      <c r="AO2234" s="587">
        <f t="shared" si="366"/>
        <v>0</v>
      </c>
      <c r="AQ2234" s="1163">
        <v>171</v>
      </c>
      <c r="AR2234" s="1164"/>
      <c r="AS2234" s="1165"/>
      <c r="AT2234" s="1166"/>
      <c r="AU2234" s="587">
        <f t="shared" si="367"/>
        <v>0</v>
      </c>
      <c r="AW2234" s="1163">
        <v>171</v>
      </c>
      <c r="AX2234" s="1164"/>
      <c r="AY2234" s="1165"/>
      <c r="AZ2234" s="1166"/>
      <c r="BA2234" s="587">
        <f t="shared" si="368"/>
        <v>0</v>
      </c>
    </row>
    <row r="2235" spans="1:53" s="17" customFormat="1" ht="16.75" hidden="1" customHeight="1" outlineLevel="2">
      <c r="A2235" s="1163">
        <v>172</v>
      </c>
      <c r="B2235" s="1164"/>
      <c r="C2235" s="1165"/>
      <c r="D2235" s="1166"/>
      <c r="E2235" s="587">
        <f t="shared" si="360"/>
        <v>0</v>
      </c>
      <c r="G2235" s="1163">
        <v>172</v>
      </c>
      <c r="H2235" s="1164"/>
      <c r="I2235" s="1165"/>
      <c r="J2235" s="1166"/>
      <c r="K2235" s="587">
        <f t="shared" si="361"/>
        <v>0</v>
      </c>
      <c r="M2235" s="1163">
        <v>172</v>
      </c>
      <c r="N2235" s="1164"/>
      <c r="O2235" s="1165"/>
      <c r="P2235" s="1166"/>
      <c r="Q2235" s="587">
        <f t="shared" si="362"/>
        <v>0</v>
      </c>
      <c r="S2235" s="1163">
        <v>172</v>
      </c>
      <c r="T2235" s="1164"/>
      <c r="U2235" s="1165"/>
      <c r="V2235" s="1166"/>
      <c r="W2235" s="587">
        <f t="shared" si="363"/>
        <v>0</v>
      </c>
      <c r="Y2235" s="1163">
        <v>172</v>
      </c>
      <c r="Z2235" s="1164"/>
      <c r="AA2235" s="1165"/>
      <c r="AB2235" s="1166"/>
      <c r="AC2235" s="587">
        <f t="shared" si="364"/>
        <v>0</v>
      </c>
      <c r="AE2235" s="1163">
        <v>172</v>
      </c>
      <c r="AF2235" s="1164"/>
      <c r="AG2235" s="1165"/>
      <c r="AH2235" s="1166"/>
      <c r="AI2235" s="587">
        <f t="shared" si="365"/>
        <v>0</v>
      </c>
      <c r="AK2235" s="1163">
        <v>172</v>
      </c>
      <c r="AL2235" s="1164"/>
      <c r="AM2235" s="1165"/>
      <c r="AN2235" s="1166"/>
      <c r="AO2235" s="587">
        <f t="shared" si="366"/>
        <v>0</v>
      </c>
      <c r="AQ2235" s="1163">
        <v>172</v>
      </c>
      <c r="AR2235" s="1164"/>
      <c r="AS2235" s="1165"/>
      <c r="AT2235" s="1166"/>
      <c r="AU2235" s="587">
        <f t="shared" si="367"/>
        <v>0</v>
      </c>
      <c r="AW2235" s="1163">
        <v>172</v>
      </c>
      <c r="AX2235" s="1164"/>
      <c r="AY2235" s="1165"/>
      <c r="AZ2235" s="1166"/>
      <c r="BA2235" s="587">
        <f t="shared" si="368"/>
        <v>0</v>
      </c>
    </row>
    <row r="2236" spans="1:53" s="17" customFormat="1" ht="16.75" hidden="1" customHeight="1" outlineLevel="2">
      <c r="A2236" s="1163">
        <v>173</v>
      </c>
      <c r="B2236" s="1164"/>
      <c r="C2236" s="1165"/>
      <c r="D2236" s="1166"/>
      <c r="E2236" s="587">
        <f t="shared" si="360"/>
        <v>0</v>
      </c>
      <c r="G2236" s="1163">
        <v>173</v>
      </c>
      <c r="H2236" s="1164"/>
      <c r="I2236" s="1165"/>
      <c r="J2236" s="1166"/>
      <c r="K2236" s="587">
        <f t="shared" si="361"/>
        <v>0</v>
      </c>
      <c r="M2236" s="1163">
        <v>173</v>
      </c>
      <c r="N2236" s="1164"/>
      <c r="O2236" s="1165"/>
      <c r="P2236" s="1166"/>
      <c r="Q2236" s="587">
        <f t="shared" si="362"/>
        <v>0</v>
      </c>
      <c r="S2236" s="1163">
        <v>173</v>
      </c>
      <c r="T2236" s="1164"/>
      <c r="U2236" s="1165"/>
      <c r="V2236" s="1166"/>
      <c r="W2236" s="587">
        <f t="shared" si="363"/>
        <v>0</v>
      </c>
      <c r="Y2236" s="1163">
        <v>173</v>
      </c>
      <c r="Z2236" s="1164"/>
      <c r="AA2236" s="1165"/>
      <c r="AB2236" s="1166"/>
      <c r="AC2236" s="587">
        <f t="shared" si="364"/>
        <v>0</v>
      </c>
      <c r="AE2236" s="1163">
        <v>173</v>
      </c>
      <c r="AF2236" s="1164"/>
      <c r="AG2236" s="1165"/>
      <c r="AH2236" s="1166"/>
      <c r="AI2236" s="587">
        <f t="shared" si="365"/>
        <v>0</v>
      </c>
      <c r="AK2236" s="1163">
        <v>173</v>
      </c>
      <c r="AL2236" s="1164"/>
      <c r="AM2236" s="1165"/>
      <c r="AN2236" s="1166"/>
      <c r="AO2236" s="587">
        <f t="shared" si="366"/>
        <v>0</v>
      </c>
      <c r="AQ2236" s="1163">
        <v>173</v>
      </c>
      <c r="AR2236" s="1164"/>
      <c r="AS2236" s="1165"/>
      <c r="AT2236" s="1166"/>
      <c r="AU2236" s="587">
        <f t="shared" si="367"/>
        <v>0</v>
      </c>
      <c r="AW2236" s="1163">
        <v>173</v>
      </c>
      <c r="AX2236" s="1164"/>
      <c r="AY2236" s="1165"/>
      <c r="AZ2236" s="1166"/>
      <c r="BA2236" s="587">
        <f t="shared" si="368"/>
        <v>0</v>
      </c>
    </row>
    <row r="2237" spans="1:53" s="17" customFormat="1" ht="16.75" hidden="1" customHeight="1" outlineLevel="2">
      <c r="A2237" s="1163">
        <v>174</v>
      </c>
      <c r="B2237" s="1164"/>
      <c r="C2237" s="1165"/>
      <c r="D2237" s="1166"/>
      <c r="E2237" s="587">
        <f t="shared" si="360"/>
        <v>0</v>
      </c>
      <c r="G2237" s="1163">
        <v>174</v>
      </c>
      <c r="H2237" s="1164"/>
      <c r="I2237" s="1165"/>
      <c r="J2237" s="1166"/>
      <c r="K2237" s="587">
        <f t="shared" si="361"/>
        <v>0</v>
      </c>
      <c r="M2237" s="1163">
        <v>174</v>
      </c>
      <c r="N2237" s="1164"/>
      <c r="O2237" s="1165"/>
      <c r="P2237" s="1166"/>
      <c r="Q2237" s="587">
        <f t="shared" si="362"/>
        <v>0</v>
      </c>
      <c r="S2237" s="1163">
        <v>174</v>
      </c>
      <c r="T2237" s="1164"/>
      <c r="U2237" s="1165"/>
      <c r="V2237" s="1166"/>
      <c r="W2237" s="587">
        <f t="shared" si="363"/>
        <v>0</v>
      </c>
      <c r="Y2237" s="1163">
        <v>174</v>
      </c>
      <c r="Z2237" s="1164"/>
      <c r="AA2237" s="1165"/>
      <c r="AB2237" s="1166"/>
      <c r="AC2237" s="587">
        <f t="shared" si="364"/>
        <v>0</v>
      </c>
      <c r="AE2237" s="1163">
        <v>174</v>
      </c>
      <c r="AF2237" s="1164"/>
      <c r="AG2237" s="1165"/>
      <c r="AH2237" s="1166"/>
      <c r="AI2237" s="587">
        <f t="shared" si="365"/>
        <v>0</v>
      </c>
      <c r="AK2237" s="1163">
        <v>174</v>
      </c>
      <c r="AL2237" s="1164"/>
      <c r="AM2237" s="1165"/>
      <c r="AN2237" s="1166"/>
      <c r="AO2237" s="587">
        <f t="shared" si="366"/>
        <v>0</v>
      </c>
      <c r="AQ2237" s="1163">
        <v>174</v>
      </c>
      <c r="AR2237" s="1164"/>
      <c r="AS2237" s="1165"/>
      <c r="AT2237" s="1166"/>
      <c r="AU2237" s="587">
        <f t="shared" si="367"/>
        <v>0</v>
      </c>
      <c r="AW2237" s="1163">
        <v>174</v>
      </c>
      <c r="AX2237" s="1164"/>
      <c r="AY2237" s="1165"/>
      <c r="AZ2237" s="1166"/>
      <c r="BA2237" s="587">
        <f t="shared" si="368"/>
        <v>0</v>
      </c>
    </row>
    <row r="2238" spans="1:53" s="17" customFormat="1" ht="16.75" hidden="1" customHeight="1" outlineLevel="2">
      <c r="A2238" s="1163">
        <v>175</v>
      </c>
      <c r="B2238" s="1164"/>
      <c r="C2238" s="1165"/>
      <c r="D2238" s="1166"/>
      <c r="E2238" s="587">
        <f t="shared" si="360"/>
        <v>0</v>
      </c>
      <c r="G2238" s="1163">
        <v>175</v>
      </c>
      <c r="H2238" s="1164"/>
      <c r="I2238" s="1165"/>
      <c r="J2238" s="1166"/>
      <c r="K2238" s="587">
        <f t="shared" si="361"/>
        <v>0</v>
      </c>
      <c r="M2238" s="1163">
        <v>175</v>
      </c>
      <c r="N2238" s="1164"/>
      <c r="O2238" s="1165"/>
      <c r="P2238" s="1166"/>
      <c r="Q2238" s="587">
        <f t="shared" si="362"/>
        <v>0</v>
      </c>
      <c r="S2238" s="1163">
        <v>175</v>
      </c>
      <c r="T2238" s="1164"/>
      <c r="U2238" s="1165"/>
      <c r="V2238" s="1166"/>
      <c r="W2238" s="587">
        <f t="shared" si="363"/>
        <v>0</v>
      </c>
      <c r="Y2238" s="1163">
        <v>175</v>
      </c>
      <c r="Z2238" s="1164"/>
      <c r="AA2238" s="1165"/>
      <c r="AB2238" s="1166"/>
      <c r="AC2238" s="587">
        <f t="shared" si="364"/>
        <v>0</v>
      </c>
      <c r="AE2238" s="1163">
        <v>175</v>
      </c>
      <c r="AF2238" s="1164"/>
      <c r="AG2238" s="1165"/>
      <c r="AH2238" s="1166"/>
      <c r="AI2238" s="587">
        <f t="shared" si="365"/>
        <v>0</v>
      </c>
      <c r="AK2238" s="1163">
        <v>175</v>
      </c>
      <c r="AL2238" s="1164"/>
      <c r="AM2238" s="1165"/>
      <c r="AN2238" s="1166"/>
      <c r="AO2238" s="587">
        <f t="shared" si="366"/>
        <v>0</v>
      </c>
      <c r="AQ2238" s="1163">
        <v>175</v>
      </c>
      <c r="AR2238" s="1164"/>
      <c r="AS2238" s="1165"/>
      <c r="AT2238" s="1166"/>
      <c r="AU2238" s="587">
        <f t="shared" si="367"/>
        <v>0</v>
      </c>
      <c r="AW2238" s="1163">
        <v>175</v>
      </c>
      <c r="AX2238" s="1164"/>
      <c r="AY2238" s="1165"/>
      <c r="AZ2238" s="1166"/>
      <c r="BA2238" s="587">
        <f t="shared" si="368"/>
        <v>0</v>
      </c>
    </row>
    <row r="2239" spans="1:53" s="17" customFormat="1" ht="16.75" hidden="1" customHeight="1" outlineLevel="2">
      <c r="A2239" s="1163">
        <v>176</v>
      </c>
      <c r="B2239" s="1164"/>
      <c r="C2239" s="1165"/>
      <c r="D2239" s="1166"/>
      <c r="E2239" s="587">
        <f t="shared" si="360"/>
        <v>0</v>
      </c>
      <c r="G2239" s="1163">
        <v>176</v>
      </c>
      <c r="H2239" s="1164"/>
      <c r="I2239" s="1165"/>
      <c r="J2239" s="1166"/>
      <c r="K2239" s="587">
        <f t="shared" si="361"/>
        <v>0</v>
      </c>
      <c r="M2239" s="1163">
        <v>176</v>
      </c>
      <c r="N2239" s="1164"/>
      <c r="O2239" s="1165"/>
      <c r="P2239" s="1166"/>
      <c r="Q2239" s="587">
        <f t="shared" si="362"/>
        <v>0</v>
      </c>
      <c r="S2239" s="1163">
        <v>176</v>
      </c>
      <c r="T2239" s="1164"/>
      <c r="U2239" s="1165"/>
      <c r="V2239" s="1166"/>
      <c r="W2239" s="587">
        <f t="shared" si="363"/>
        <v>0</v>
      </c>
      <c r="Y2239" s="1163">
        <v>176</v>
      </c>
      <c r="Z2239" s="1164"/>
      <c r="AA2239" s="1165"/>
      <c r="AB2239" s="1166"/>
      <c r="AC2239" s="587">
        <f t="shared" si="364"/>
        <v>0</v>
      </c>
      <c r="AE2239" s="1163">
        <v>176</v>
      </c>
      <c r="AF2239" s="1164"/>
      <c r="AG2239" s="1165"/>
      <c r="AH2239" s="1166"/>
      <c r="AI2239" s="587">
        <f t="shared" si="365"/>
        <v>0</v>
      </c>
      <c r="AK2239" s="1163">
        <v>176</v>
      </c>
      <c r="AL2239" s="1164"/>
      <c r="AM2239" s="1165"/>
      <c r="AN2239" s="1166"/>
      <c r="AO2239" s="587">
        <f t="shared" si="366"/>
        <v>0</v>
      </c>
      <c r="AQ2239" s="1163">
        <v>176</v>
      </c>
      <c r="AR2239" s="1164"/>
      <c r="AS2239" s="1165"/>
      <c r="AT2239" s="1166"/>
      <c r="AU2239" s="587">
        <f t="shared" si="367"/>
        <v>0</v>
      </c>
      <c r="AW2239" s="1163">
        <v>176</v>
      </c>
      <c r="AX2239" s="1164"/>
      <c r="AY2239" s="1165"/>
      <c r="AZ2239" s="1166"/>
      <c r="BA2239" s="587">
        <f t="shared" si="368"/>
        <v>0</v>
      </c>
    </row>
    <row r="2240" spans="1:53" s="17" customFormat="1" ht="16.75" hidden="1" customHeight="1" outlineLevel="2">
      <c r="A2240" s="1163">
        <v>177</v>
      </c>
      <c r="B2240" s="1164"/>
      <c r="C2240" s="1165"/>
      <c r="D2240" s="1166"/>
      <c r="E2240" s="587">
        <f t="shared" si="360"/>
        <v>0</v>
      </c>
      <c r="G2240" s="1163">
        <v>177</v>
      </c>
      <c r="H2240" s="1164"/>
      <c r="I2240" s="1165"/>
      <c r="J2240" s="1166"/>
      <c r="K2240" s="587">
        <f t="shared" si="361"/>
        <v>0</v>
      </c>
      <c r="M2240" s="1163">
        <v>177</v>
      </c>
      <c r="N2240" s="1164"/>
      <c r="O2240" s="1165"/>
      <c r="P2240" s="1166"/>
      <c r="Q2240" s="587">
        <f t="shared" si="362"/>
        <v>0</v>
      </c>
      <c r="S2240" s="1163">
        <v>177</v>
      </c>
      <c r="T2240" s="1164"/>
      <c r="U2240" s="1165"/>
      <c r="V2240" s="1166"/>
      <c r="W2240" s="587">
        <f t="shared" si="363"/>
        <v>0</v>
      </c>
      <c r="Y2240" s="1163">
        <v>177</v>
      </c>
      <c r="Z2240" s="1164"/>
      <c r="AA2240" s="1165"/>
      <c r="AB2240" s="1166"/>
      <c r="AC2240" s="587">
        <f t="shared" si="364"/>
        <v>0</v>
      </c>
      <c r="AE2240" s="1163">
        <v>177</v>
      </c>
      <c r="AF2240" s="1164"/>
      <c r="AG2240" s="1165"/>
      <c r="AH2240" s="1166"/>
      <c r="AI2240" s="587">
        <f t="shared" si="365"/>
        <v>0</v>
      </c>
      <c r="AK2240" s="1163">
        <v>177</v>
      </c>
      <c r="AL2240" s="1164"/>
      <c r="AM2240" s="1165"/>
      <c r="AN2240" s="1166"/>
      <c r="AO2240" s="587">
        <f t="shared" si="366"/>
        <v>0</v>
      </c>
      <c r="AQ2240" s="1163">
        <v>177</v>
      </c>
      <c r="AR2240" s="1164"/>
      <c r="AS2240" s="1165"/>
      <c r="AT2240" s="1166"/>
      <c r="AU2240" s="587">
        <f t="shared" si="367"/>
        <v>0</v>
      </c>
      <c r="AW2240" s="1163">
        <v>177</v>
      </c>
      <c r="AX2240" s="1164"/>
      <c r="AY2240" s="1165"/>
      <c r="AZ2240" s="1166"/>
      <c r="BA2240" s="587">
        <f t="shared" si="368"/>
        <v>0</v>
      </c>
    </row>
    <row r="2241" spans="1:53" s="17" customFormat="1" ht="16.75" hidden="1" customHeight="1" outlineLevel="2">
      <c r="A2241" s="1163">
        <v>178</v>
      </c>
      <c r="B2241" s="1164"/>
      <c r="C2241" s="1165"/>
      <c r="D2241" s="1166"/>
      <c r="E2241" s="587">
        <f t="shared" si="360"/>
        <v>0</v>
      </c>
      <c r="G2241" s="1163">
        <v>178</v>
      </c>
      <c r="H2241" s="1164"/>
      <c r="I2241" s="1165"/>
      <c r="J2241" s="1166"/>
      <c r="K2241" s="587">
        <f t="shared" si="361"/>
        <v>0</v>
      </c>
      <c r="M2241" s="1163">
        <v>178</v>
      </c>
      <c r="N2241" s="1164"/>
      <c r="O2241" s="1165"/>
      <c r="P2241" s="1166"/>
      <c r="Q2241" s="587">
        <f t="shared" si="362"/>
        <v>0</v>
      </c>
      <c r="S2241" s="1163">
        <v>178</v>
      </c>
      <c r="T2241" s="1164"/>
      <c r="U2241" s="1165"/>
      <c r="V2241" s="1166"/>
      <c r="W2241" s="587">
        <f t="shared" si="363"/>
        <v>0</v>
      </c>
      <c r="Y2241" s="1163">
        <v>178</v>
      </c>
      <c r="Z2241" s="1164"/>
      <c r="AA2241" s="1165"/>
      <c r="AB2241" s="1166"/>
      <c r="AC2241" s="587">
        <f t="shared" si="364"/>
        <v>0</v>
      </c>
      <c r="AE2241" s="1163">
        <v>178</v>
      </c>
      <c r="AF2241" s="1164"/>
      <c r="AG2241" s="1165"/>
      <c r="AH2241" s="1166"/>
      <c r="AI2241" s="587">
        <f t="shared" si="365"/>
        <v>0</v>
      </c>
      <c r="AK2241" s="1163">
        <v>178</v>
      </c>
      <c r="AL2241" s="1164"/>
      <c r="AM2241" s="1165"/>
      <c r="AN2241" s="1166"/>
      <c r="AO2241" s="587">
        <f t="shared" si="366"/>
        <v>0</v>
      </c>
      <c r="AQ2241" s="1163">
        <v>178</v>
      </c>
      <c r="AR2241" s="1164"/>
      <c r="AS2241" s="1165"/>
      <c r="AT2241" s="1166"/>
      <c r="AU2241" s="587">
        <f t="shared" si="367"/>
        <v>0</v>
      </c>
      <c r="AW2241" s="1163">
        <v>178</v>
      </c>
      <c r="AX2241" s="1164"/>
      <c r="AY2241" s="1165"/>
      <c r="AZ2241" s="1166"/>
      <c r="BA2241" s="587">
        <f t="shared" si="368"/>
        <v>0</v>
      </c>
    </row>
    <row r="2242" spans="1:53" s="17" customFormat="1" ht="16.75" hidden="1" customHeight="1" outlineLevel="2">
      <c r="A2242" s="1163">
        <v>179</v>
      </c>
      <c r="B2242" s="1164"/>
      <c r="C2242" s="1165"/>
      <c r="D2242" s="1166"/>
      <c r="E2242" s="587">
        <f t="shared" si="360"/>
        <v>0</v>
      </c>
      <c r="G2242" s="1163">
        <v>179</v>
      </c>
      <c r="H2242" s="1164"/>
      <c r="I2242" s="1165"/>
      <c r="J2242" s="1166"/>
      <c r="K2242" s="587">
        <f t="shared" si="361"/>
        <v>0</v>
      </c>
      <c r="M2242" s="1163">
        <v>179</v>
      </c>
      <c r="N2242" s="1164"/>
      <c r="O2242" s="1165"/>
      <c r="P2242" s="1166"/>
      <c r="Q2242" s="587">
        <f t="shared" si="362"/>
        <v>0</v>
      </c>
      <c r="S2242" s="1163">
        <v>179</v>
      </c>
      <c r="T2242" s="1164"/>
      <c r="U2242" s="1165"/>
      <c r="V2242" s="1166"/>
      <c r="W2242" s="587">
        <f t="shared" si="363"/>
        <v>0</v>
      </c>
      <c r="Y2242" s="1163">
        <v>179</v>
      </c>
      <c r="Z2242" s="1164"/>
      <c r="AA2242" s="1165"/>
      <c r="AB2242" s="1166"/>
      <c r="AC2242" s="587">
        <f t="shared" si="364"/>
        <v>0</v>
      </c>
      <c r="AE2242" s="1163">
        <v>179</v>
      </c>
      <c r="AF2242" s="1164"/>
      <c r="AG2242" s="1165"/>
      <c r="AH2242" s="1166"/>
      <c r="AI2242" s="587">
        <f t="shared" si="365"/>
        <v>0</v>
      </c>
      <c r="AK2242" s="1163">
        <v>179</v>
      </c>
      <c r="AL2242" s="1164"/>
      <c r="AM2242" s="1165"/>
      <c r="AN2242" s="1166"/>
      <c r="AO2242" s="587">
        <f t="shared" si="366"/>
        <v>0</v>
      </c>
      <c r="AQ2242" s="1163">
        <v>179</v>
      </c>
      <c r="AR2242" s="1164"/>
      <c r="AS2242" s="1165"/>
      <c r="AT2242" s="1166"/>
      <c r="AU2242" s="587">
        <f t="shared" si="367"/>
        <v>0</v>
      </c>
      <c r="AW2242" s="1163">
        <v>179</v>
      </c>
      <c r="AX2242" s="1164"/>
      <c r="AY2242" s="1165"/>
      <c r="AZ2242" s="1166"/>
      <c r="BA2242" s="587">
        <f t="shared" si="368"/>
        <v>0</v>
      </c>
    </row>
    <row r="2243" spans="1:53" s="17" customFormat="1" ht="16.75" hidden="1" customHeight="1" outlineLevel="2">
      <c r="A2243" s="1163">
        <v>180</v>
      </c>
      <c r="B2243" s="1164"/>
      <c r="C2243" s="1165"/>
      <c r="D2243" s="1166"/>
      <c r="E2243" s="587">
        <f t="shared" si="360"/>
        <v>0</v>
      </c>
      <c r="G2243" s="1163">
        <v>180</v>
      </c>
      <c r="H2243" s="1164"/>
      <c r="I2243" s="1165"/>
      <c r="J2243" s="1166"/>
      <c r="K2243" s="587">
        <f t="shared" si="361"/>
        <v>0</v>
      </c>
      <c r="M2243" s="1163">
        <v>180</v>
      </c>
      <c r="N2243" s="1164"/>
      <c r="O2243" s="1165"/>
      <c r="P2243" s="1166"/>
      <c r="Q2243" s="587">
        <f t="shared" si="362"/>
        <v>0</v>
      </c>
      <c r="S2243" s="1163">
        <v>180</v>
      </c>
      <c r="T2243" s="1164"/>
      <c r="U2243" s="1165"/>
      <c r="V2243" s="1166"/>
      <c r="W2243" s="587">
        <f t="shared" si="363"/>
        <v>0</v>
      </c>
      <c r="Y2243" s="1163">
        <v>180</v>
      </c>
      <c r="Z2243" s="1164"/>
      <c r="AA2243" s="1165"/>
      <c r="AB2243" s="1166"/>
      <c r="AC2243" s="587">
        <f t="shared" si="364"/>
        <v>0</v>
      </c>
      <c r="AE2243" s="1163">
        <v>180</v>
      </c>
      <c r="AF2243" s="1164"/>
      <c r="AG2243" s="1165"/>
      <c r="AH2243" s="1166"/>
      <c r="AI2243" s="587">
        <f t="shared" si="365"/>
        <v>0</v>
      </c>
      <c r="AK2243" s="1163">
        <v>180</v>
      </c>
      <c r="AL2243" s="1164"/>
      <c r="AM2243" s="1165"/>
      <c r="AN2243" s="1166"/>
      <c r="AO2243" s="587">
        <f t="shared" si="366"/>
        <v>0</v>
      </c>
      <c r="AQ2243" s="1163">
        <v>180</v>
      </c>
      <c r="AR2243" s="1164"/>
      <c r="AS2243" s="1165"/>
      <c r="AT2243" s="1166"/>
      <c r="AU2243" s="587">
        <f t="shared" si="367"/>
        <v>0</v>
      </c>
      <c r="AW2243" s="1163">
        <v>180</v>
      </c>
      <c r="AX2243" s="1164"/>
      <c r="AY2243" s="1165"/>
      <c r="AZ2243" s="1166"/>
      <c r="BA2243" s="587">
        <f t="shared" si="368"/>
        <v>0</v>
      </c>
    </row>
    <row r="2244" spans="1:53" s="17" customFormat="1" ht="16.75" hidden="1" customHeight="1" outlineLevel="2">
      <c r="A2244" s="1163">
        <v>181</v>
      </c>
      <c r="B2244" s="1164"/>
      <c r="C2244" s="1165"/>
      <c r="D2244" s="1166"/>
      <c r="E2244" s="587">
        <f t="shared" si="360"/>
        <v>0</v>
      </c>
      <c r="G2244" s="1163">
        <v>181</v>
      </c>
      <c r="H2244" s="1164"/>
      <c r="I2244" s="1165"/>
      <c r="J2244" s="1166"/>
      <c r="K2244" s="587">
        <f t="shared" si="361"/>
        <v>0</v>
      </c>
      <c r="M2244" s="1163">
        <v>181</v>
      </c>
      <c r="N2244" s="1164"/>
      <c r="O2244" s="1165"/>
      <c r="P2244" s="1166"/>
      <c r="Q2244" s="587">
        <f t="shared" si="362"/>
        <v>0</v>
      </c>
      <c r="S2244" s="1163">
        <v>181</v>
      </c>
      <c r="T2244" s="1164"/>
      <c r="U2244" s="1165"/>
      <c r="V2244" s="1166"/>
      <c r="W2244" s="587">
        <f t="shared" si="363"/>
        <v>0</v>
      </c>
      <c r="Y2244" s="1163">
        <v>181</v>
      </c>
      <c r="Z2244" s="1164"/>
      <c r="AA2244" s="1165"/>
      <c r="AB2244" s="1166"/>
      <c r="AC2244" s="587">
        <f t="shared" si="364"/>
        <v>0</v>
      </c>
      <c r="AE2244" s="1163">
        <v>181</v>
      </c>
      <c r="AF2244" s="1164"/>
      <c r="AG2244" s="1165"/>
      <c r="AH2244" s="1166"/>
      <c r="AI2244" s="587">
        <f t="shared" si="365"/>
        <v>0</v>
      </c>
      <c r="AK2244" s="1163">
        <v>181</v>
      </c>
      <c r="AL2244" s="1164"/>
      <c r="AM2244" s="1165"/>
      <c r="AN2244" s="1166"/>
      <c r="AO2244" s="587">
        <f t="shared" si="366"/>
        <v>0</v>
      </c>
      <c r="AQ2244" s="1163">
        <v>181</v>
      </c>
      <c r="AR2244" s="1164"/>
      <c r="AS2244" s="1165"/>
      <c r="AT2244" s="1166"/>
      <c r="AU2244" s="587">
        <f t="shared" si="367"/>
        <v>0</v>
      </c>
      <c r="AW2244" s="1163">
        <v>181</v>
      </c>
      <c r="AX2244" s="1164"/>
      <c r="AY2244" s="1165"/>
      <c r="AZ2244" s="1166"/>
      <c r="BA2244" s="587">
        <f t="shared" si="368"/>
        <v>0</v>
      </c>
    </row>
    <row r="2245" spans="1:53" s="17" customFormat="1" ht="16.75" hidden="1" customHeight="1" outlineLevel="2">
      <c r="A2245" s="1163">
        <v>182</v>
      </c>
      <c r="B2245" s="1164"/>
      <c r="C2245" s="1165"/>
      <c r="D2245" s="1166"/>
      <c r="E2245" s="587">
        <f t="shared" si="360"/>
        <v>0</v>
      </c>
      <c r="G2245" s="1163">
        <v>182</v>
      </c>
      <c r="H2245" s="1164"/>
      <c r="I2245" s="1165"/>
      <c r="J2245" s="1166"/>
      <c r="K2245" s="587">
        <f t="shared" si="361"/>
        <v>0</v>
      </c>
      <c r="M2245" s="1163">
        <v>182</v>
      </c>
      <c r="N2245" s="1164"/>
      <c r="O2245" s="1165"/>
      <c r="P2245" s="1166"/>
      <c r="Q2245" s="587">
        <f t="shared" si="362"/>
        <v>0</v>
      </c>
      <c r="S2245" s="1163">
        <v>182</v>
      </c>
      <c r="T2245" s="1164"/>
      <c r="U2245" s="1165"/>
      <c r="V2245" s="1166"/>
      <c r="W2245" s="587">
        <f t="shared" si="363"/>
        <v>0</v>
      </c>
      <c r="Y2245" s="1163">
        <v>182</v>
      </c>
      <c r="Z2245" s="1164"/>
      <c r="AA2245" s="1165"/>
      <c r="AB2245" s="1166"/>
      <c r="AC2245" s="587">
        <f t="shared" si="364"/>
        <v>0</v>
      </c>
      <c r="AE2245" s="1163">
        <v>182</v>
      </c>
      <c r="AF2245" s="1164"/>
      <c r="AG2245" s="1165"/>
      <c r="AH2245" s="1166"/>
      <c r="AI2245" s="587">
        <f t="shared" si="365"/>
        <v>0</v>
      </c>
      <c r="AK2245" s="1163">
        <v>182</v>
      </c>
      <c r="AL2245" s="1164"/>
      <c r="AM2245" s="1165"/>
      <c r="AN2245" s="1166"/>
      <c r="AO2245" s="587">
        <f t="shared" si="366"/>
        <v>0</v>
      </c>
      <c r="AQ2245" s="1163">
        <v>182</v>
      </c>
      <c r="AR2245" s="1164"/>
      <c r="AS2245" s="1165"/>
      <c r="AT2245" s="1166"/>
      <c r="AU2245" s="587">
        <f t="shared" si="367"/>
        <v>0</v>
      </c>
      <c r="AW2245" s="1163">
        <v>182</v>
      </c>
      <c r="AX2245" s="1164"/>
      <c r="AY2245" s="1165"/>
      <c r="AZ2245" s="1166"/>
      <c r="BA2245" s="587">
        <f t="shared" si="368"/>
        <v>0</v>
      </c>
    </row>
    <row r="2246" spans="1:53" s="17" customFormat="1" ht="16.75" hidden="1" customHeight="1" outlineLevel="2">
      <c r="A2246" s="1163">
        <v>183</v>
      </c>
      <c r="B2246" s="1164"/>
      <c r="C2246" s="1165"/>
      <c r="D2246" s="1166"/>
      <c r="E2246" s="587">
        <f t="shared" si="360"/>
        <v>0</v>
      </c>
      <c r="G2246" s="1163">
        <v>183</v>
      </c>
      <c r="H2246" s="1164"/>
      <c r="I2246" s="1165"/>
      <c r="J2246" s="1166"/>
      <c r="K2246" s="587">
        <f t="shared" si="361"/>
        <v>0</v>
      </c>
      <c r="M2246" s="1163">
        <v>183</v>
      </c>
      <c r="N2246" s="1164"/>
      <c r="O2246" s="1165"/>
      <c r="P2246" s="1166"/>
      <c r="Q2246" s="587">
        <f t="shared" si="362"/>
        <v>0</v>
      </c>
      <c r="S2246" s="1163">
        <v>183</v>
      </c>
      <c r="T2246" s="1164"/>
      <c r="U2246" s="1165"/>
      <c r="V2246" s="1166"/>
      <c r="W2246" s="587">
        <f t="shared" si="363"/>
        <v>0</v>
      </c>
      <c r="Y2246" s="1163">
        <v>183</v>
      </c>
      <c r="Z2246" s="1164"/>
      <c r="AA2246" s="1165"/>
      <c r="AB2246" s="1166"/>
      <c r="AC2246" s="587">
        <f t="shared" si="364"/>
        <v>0</v>
      </c>
      <c r="AE2246" s="1163">
        <v>183</v>
      </c>
      <c r="AF2246" s="1164"/>
      <c r="AG2246" s="1165"/>
      <c r="AH2246" s="1166"/>
      <c r="AI2246" s="587">
        <f t="shared" si="365"/>
        <v>0</v>
      </c>
      <c r="AK2246" s="1163">
        <v>183</v>
      </c>
      <c r="AL2246" s="1164"/>
      <c r="AM2246" s="1165"/>
      <c r="AN2246" s="1166"/>
      <c r="AO2246" s="587">
        <f t="shared" si="366"/>
        <v>0</v>
      </c>
      <c r="AQ2246" s="1163">
        <v>183</v>
      </c>
      <c r="AR2246" s="1164"/>
      <c r="AS2246" s="1165"/>
      <c r="AT2246" s="1166"/>
      <c r="AU2246" s="587">
        <f t="shared" si="367"/>
        <v>0</v>
      </c>
      <c r="AW2246" s="1163">
        <v>183</v>
      </c>
      <c r="AX2246" s="1164"/>
      <c r="AY2246" s="1165"/>
      <c r="AZ2246" s="1166"/>
      <c r="BA2246" s="587">
        <f t="shared" si="368"/>
        <v>0</v>
      </c>
    </row>
    <row r="2247" spans="1:53" s="17" customFormat="1" ht="16.75" hidden="1" customHeight="1" outlineLevel="2">
      <c r="A2247" s="1163">
        <v>184</v>
      </c>
      <c r="B2247" s="1164"/>
      <c r="C2247" s="1165"/>
      <c r="D2247" s="1166"/>
      <c r="E2247" s="587">
        <f t="shared" si="360"/>
        <v>0</v>
      </c>
      <c r="G2247" s="1163">
        <v>184</v>
      </c>
      <c r="H2247" s="1164"/>
      <c r="I2247" s="1165"/>
      <c r="J2247" s="1166"/>
      <c r="K2247" s="587">
        <f t="shared" si="361"/>
        <v>0</v>
      </c>
      <c r="M2247" s="1163">
        <v>184</v>
      </c>
      <c r="N2247" s="1164"/>
      <c r="O2247" s="1165"/>
      <c r="P2247" s="1166"/>
      <c r="Q2247" s="587">
        <f t="shared" si="362"/>
        <v>0</v>
      </c>
      <c r="S2247" s="1163">
        <v>184</v>
      </c>
      <c r="T2247" s="1164"/>
      <c r="U2247" s="1165"/>
      <c r="V2247" s="1166"/>
      <c r="W2247" s="587">
        <f t="shared" si="363"/>
        <v>0</v>
      </c>
      <c r="Y2247" s="1163">
        <v>184</v>
      </c>
      <c r="Z2247" s="1164"/>
      <c r="AA2247" s="1165"/>
      <c r="AB2247" s="1166"/>
      <c r="AC2247" s="587">
        <f t="shared" si="364"/>
        <v>0</v>
      </c>
      <c r="AE2247" s="1163">
        <v>184</v>
      </c>
      <c r="AF2247" s="1164"/>
      <c r="AG2247" s="1165"/>
      <c r="AH2247" s="1166"/>
      <c r="AI2247" s="587">
        <f t="shared" si="365"/>
        <v>0</v>
      </c>
      <c r="AK2247" s="1163">
        <v>184</v>
      </c>
      <c r="AL2247" s="1164"/>
      <c r="AM2247" s="1165"/>
      <c r="AN2247" s="1166"/>
      <c r="AO2247" s="587">
        <f t="shared" si="366"/>
        <v>0</v>
      </c>
      <c r="AQ2247" s="1163">
        <v>184</v>
      </c>
      <c r="AR2247" s="1164"/>
      <c r="AS2247" s="1165"/>
      <c r="AT2247" s="1166"/>
      <c r="AU2247" s="587">
        <f t="shared" si="367"/>
        <v>0</v>
      </c>
      <c r="AW2247" s="1163">
        <v>184</v>
      </c>
      <c r="AX2247" s="1164"/>
      <c r="AY2247" s="1165"/>
      <c r="AZ2247" s="1166"/>
      <c r="BA2247" s="587">
        <f t="shared" si="368"/>
        <v>0</v>
      </c>
    </row>
    <row r="2248" spans="1:53" s="17" customFormat="1" ht="16.75" hidden="1" customHeight="1" outlineLevel="2">
      <c r="A2248" s="1163">
        <v>185</v>
      </c>
      <c r="B2248" s="1164"/>
      <c r="C2248" s="1165"/>
      <c r="D2248" s="1166"/>
      <c r="E2248" s="587">
        <f t="shared" si="360"/>
        <v>0</v>
      </c>
      <c r="G2248" s="1163">
        <v>185</v>
      </c>
      <c r="H2248" s="1164"/>
      <c r="I2248" s="1165"/>
      <c r="J2248" s="1166"/>
      <c r="K2248" s="587">
        <f t="shared" si="361"/>
        <v>0</v>
      </c>
      <c r="M2248" s="1163">
        <v>185</v>
      </c>
      <c r="N2248" s="1164"/>
      <c r="O2248" s="1165"/>
      <c r="P2248" s="1166"/>
      <c r="Q2248" s="587">
        <f t="shared" si="362"/>
        <v>0</v>
      </c>
      <c r="S2248" s="1163">
        <v>185</v>
      </c>
      <c r="T2248" s="1164"/>
      <c r="U2248" s="1165"/>
      <c r="V2248" s="1166"/>
      <c r="W2248" s="587">
        <f t="shared" si="363"/>
        <v>0</v>
      </c>
      <c r="Y2248" s="1163">
        <v>185</v>
      </c>
      <c r="Z2248" s="1164"/>
      <c r="AA2248" s="1165"/>
      <c r="AB2248" s="1166"/>
      <c r="AC2248" s="587">
        <f t="shared" si="364"/>
        <v>0</v>
      </c>
      <c r="AE2248" s="1163">
        <v>185</v>
      </c>
      <c r="AF2248" s="1164"/>
      <c r="AG2248" s="1165"/>
      <c r="AH2248" s="1166"/>
      <c r="AI2248" s="587">
        <f t="shared" si="365"/>
        <v>0</v>
      </c>
      <c r="AK2248" s="1163">
        <v>185</v>
      </c>
      <c r="AL2248" s="1164"/>
      <c r="AM2248" s="1165"/>
      <c r="AN2248" s="1166"/>
      <c r="AO2248" s="587">
        <f t="shared" si="366"/>
        <v>0</v>
      </c>
      <c r="AQ2248" s="1163">
        <v>185</v>
      </c>
      <c r="AR2248" s="1164"/>
      <c r="AS2248" s="1165"/>
      <c r="AT2248" s="1166"/>
      <c r="AU2248" s="587">
        <f t="shared" si="367"/>
        <v>0</v>
      </c>
      <c r="AW2248" s="1163">
        <v>185</v>
      </c>
      <c r="AX2248" s="1164"/>
      <c r="AY2248" s="1165"/>
      <c r="AZ2248" s="1166"/>
      <c r="BA2248" s="587">
        <f t="shared" si="368"/>
        <v>0</v>
      </c>
    </row>
    <row r="2249" spans="1:53" s="17" customFormat="1" ht="16.75" hidden="1" customHeight="1" outlineLevel="2">
      <c r="A2249" s="1163">
        <v>186</v>
      </c>
      <c r="B2249" s="1164"/>
      <c r="C2249" s="1165"/>
      <c r="D2249" s="1166"/>
      <c r="E2249" s="587">
        <f t="shared" si="360"/>
        <v>0</v>
      </c>
      <c r="G2249" s="1163">
        <v>186</v>
      </c>
      <c r="H2249" s="1164"/>
      <c r="I2249" s="1165"/>
      <c r="J2249" s="1166"/>
      <c r="K2249" s="587">
        <f t="shared" si="361"/>
        <v>0</v>
      </c>
      <c r="M2249" s="1163">
        <v>186</v>
      </c>
      <c r="N2249" s="1164"/>
      <c r="O2249" s="1165"/>
      <c r="P2249" s="1166"/>
      <c r="Q2249" s="587">
        <f t="shared" si="362"/>
        <v>0</v>
      </c>
      <c r="S2249" s="1163">
        <v>186</v>
      </c>
      <c r="T2249" s="1164"/>
      <c r="U2249" s="1165"/>
      <c r="V2249" s="1166"/>
      <c r="W2249" s="587">
        <f t="shared" si="363"/>
        <v>0</v>
      </c>
      <c r="Y2249" s="1163">
        <v>186</v>
      </c>
      <c r="Z2249" s="1164"/>
      <c r="AA2249" s="1165"/>
      <c r="AB2249" s="1166"/>
      <c r="AC2249" s="587">
        <f t="shared" si="364"/>
        <v>0</v>
      </c>
      <c r="AE2249" s="1163">
        <v>186</v>
      </c>
      <c r="AF2249" s="1164"/>
      <c r="AG2249" s="1165"/>
      <c r="AH2249" s="1166"/>
      <c r="AI2249" s="587">
        <f t="shared" si="365"/>
        <v>0</v>
      </c>
      <c r="AK2249" s="1163">
        <v>186</v>
      </c>
      <c r="AL2249" s="1164"/>
      <c r="AM2249" s="1165"/>
      <c r="AN2249" s="1166"/>
      <c r="AO2249" s="587">
        <f t="shared" si="366"/>
        <v>0</v>
      </c>
      <c r="AQ2249" s="1163">
        <v>186</v>
      </c>
      <c r="AR2249" s="1164"/>
      <c r="AS2249" s="1165"/>
      <c r="AT2249" s="1166"/>
      <c r="AU2249" s="587">
        <f t="shared" si="367"/>
        <v>0</v>
      </c>
      <c r="AW2249" s="1163">
        <v>186</v>
      </c>
      <c r="AX2249" s="1164"/>
      <c r="AY2249" s="1165"/>
      <c r="AZ2249" s="1166"/>
      <c r="BA2249" s="587">
        <f t="shared" si="368"/>
        <v>0</v>
      </c>
    </row>
    <row r="2250" spans="1:53" s="17" customFormat="1" ht="16.75" hidden="1" customHeight="1" outlineLevel="2">
      <c r="A2250" s="1163">
        <v>187</v>
      </c>
      <c r="B2250" s="1164"/>
      <c r="C2250" s="1165"/>
      <c r="D2250" s="1166"/>
      <c r="E2250" s="587">
        <f t="shared" si="360"/>
        <v>0</v>
      </c>
      <c r="G2250" s="1163">
        <v>187</v>
      </c>
      <c r="H2250" s="1164"/>
      <c r="I2250" s="1165"/>
      <c r="J2250" s="1166"/>
      <c r="K2250" s="587">
        <f t="shared" si="361"/>
        <v>0</v>
      </c>
      <c r="M2250" s="1163">
        <v>187</v>
      </c>
      <c r="N2250" s="1164"/>
      <c r="O2250" s="1165"/>
      <c r="P2250" s="1166"/>
      <c r="Q2250" s="587">
        <f t="shared" si="362"/>
        <v>0</v>
      </c>
      <c r="S2250" s="1163">
        <v>187</v>
      </c>
      <c r="T2250" s="1164"/>
      <c r="U2250" s="1165"/>
      <c r="V2250" s="1166"/>
      <c r="W2250" s="587">
        <f t="shared" si="363"/>
        <v>0</v>
      </c>
      <c r="Y2250" s="1163">
        <v>187</v>
      </c>
      <c r="Z2250" s="1164"/>
      <c r="AA2250" s="1165"/>
      <c r="AB2250" s="1166"/>
      <c r="AC2250" s="587">
        <f t="shared" si="364"/>
        <v>0</v>
      </c>
      <c r="AE2250" s="1163">
        <v>187</v>
      </c>
      <c r="AF2250" s="1164"/>
      <c r="AG2250" s="1165"/>
      <c r="AH2250" s="1166"/>
      <c r="AI2250" s="587">
        <f t="shared" si="365"/>
        <v>0</v>
      </c>
      <c r="AK2250" s="1163">
        <v>187</v>
      </c>
      <c r="AL2250" s="1164"/>
      <c r="AM2250" s="1165"/>
      <c r="AN2250" s="1166"/>
      <c r="AO2250" s="587">
        <f t="shared" si="366"/>
        <v>0</v>
      </c>
      <c r="AQ2250" s="1163">
        <v>187</v>
      </c>
      <c r="AR2250" s="1164"/>
      <c r="AS2250" s="1165"/>
      <c r="AT2250" s="1166"/>
      <c r="AU2250" s="587">
        <f t="shared" si="367"/>
        <v>0</v>
      </c>
      <c r="AW2250" s="1163">
        <v>187</v>
      </c>
      <c r="AX2250" s="1164"/>
      <c r="AY2250" s="1165"/>
      <c r="AZ2250" s="1166"/>
      <c r="BA2250" s="587">
        <f t="shared" si="368"/>
        <v>0</v>
      </c>
    </row>
    <row r="2251" spans="1:53" s="17" customFormat="1" ht="16.75" hidden="1" customHeight="1" outlineLevel="2">
      <c r="A2251" s="1163">
        <v>188</v>
      </c>
      <c r="B2251" s="1164"/>
      <c r="C2251" s="1165"/>
      <c r="D2251" s="1166"/>
      <c r="E2251" s="587">
        <f t="shared" si="360"/>
        <v>0</v>
      </c>
      <c r="G2251" s="1163">
        <v>188</v>
      </c>
      <c r="H2251" s="1164"/>
      <c r="I2251" s="1165"/>
      <c r="J2251" s="1166"/>
      <c r="K2251" s="587">
        <f t="shared" si="361"/>
        <v>0</v>
      </c>
      <c r="M2251" s="1163">
        <v>188</v>
      </c>
      <c r="N2251" s="1164"/>
      <c r="O2251" s="1165"/>
      <c r="P2251" s="1166"/>
      <c r="Q2251" s="587">
        <f t="shared" si="362"/>
        <v>0</v>
      </c>
      <c r="S2251" s="1163">
        <v>188</v>
      </c>
      <c r="T2251" s="1164"/>
      <c r="U2251" s="1165"/>
      <c r="V2251" s="1166"/>
      <c r="W2251" s="587">
        <f t="shared" si="363"/>
        <v>0</v>
      </c>
      <c r="Y2251" s="1163">
        <v>188</v>
      </c>
      <c r="Z2251" s="1164"/>
      <c r="AA2251" s="1165"/>
      <c r="AB2251" s="1166"/>
      <c r="AC2251" s="587">
        <f t="shared" si="364"/>
        <v>0</v>
      </c>
      <c r="AE2251" s="1163">
        <v>188</v>
      </c>
      <c r="AF2251" s="1164"/>
      <c r="AG2251" s="1165"/>
      <c r="AH2251" s="1166"/>
      <c r="AI2251" s="587">
        <f t="shared" si="365"/>
        <v>0</v>
      </c>
      <c r="AK2251" s="1163">
        <v>188</v>
      </c>
      <c r="AL2251" s="1164"/>
      <c r="AM2251" s="1165"/>
      <c r="AN2251" s="1166"/>
      <c r="AO2251" s="587">
        <f t="shared" si="366"/>
        <v>0</v>
      </c>
      <c r="AQ2251" s="1163">
        <v>188</v>
      </c>
      <c r="AR2251" s="1164"/>
      <c r="AS2251" s="1165"/>
      <c r="AT2251" s="1166"/>
      <c r="AU2251" s="587">
        <f t="shared" si="367"/>
        <v>0</v>
      </c>
      <c r="AW2251" s="1163">
        <v>188</v>
      </c>
      <c r="AX2251" s="1164"/>
      <c r="AY2251" s="1165"/>
      <c r="AZ2251" s="1166"/>
      <c r="BA2251" s="587">
        <f t="shared" si="368"/>
        <v>0</v>
      </c>
    </row>
    <row r="2252" spans="1:53" s="17" customFormat="1" ht="16.75" hidden="1" customHeight="1" outlineLevel="2">
      <c r="A2252" s="1163">
        <v>189</v>
      </c>
      <c r="B2252" s="1164"/>
      <c r="C2252" s="1165"/>
      <c r="D2252" s="1166"/>
      <c r="E2252" s="587">
        <f t="shared" si="360"/>
        <v>0</v>
      </c>
      <c r="G2252" s="1163">
        <v>189</v>
      </c>
      <c r="H2252" s="1164"/>
      <c r="I2252" s="1165"/>
      <c r="J2252" s="1166"/>
      <c r="K2252" s="587">
        <f t="shared" si="361"/>
        <v>0</v>
      </c>
      <c r="M2252" s="1163">
        <v>189</v>
      </c>
      <c r="N2252" s="1164"/>
      <c r="O2252" s="1165"/>
      <c r="P2252" s="1166"/>
      <c r="Q2252" s="587">
        <f t="shared" si="362"/>
        <v>0</v>
      </c>
      <c r="S2252" s="1163">
        <v>189</v>
      </c>
      <c r="T2252" s="1164"/>
      <c r="U2252" s="1165"/>
      <c r="V2252" s="1166"/>
      <c r="W2252" s="587">
        <f t="shared" si="363"/>
        <v>0</v>
      </c>
      <c r="Y2252" s="1163">
        <v>189</v>
      </c>
      <c r="Z2252" s="1164"/>
      <c r="AA2252" s="1165"/>
      <c r="AB2252" s="1166"/>
      <c r="AC2252" s="587">
        <f t="shared" si="364"/>
        <v>0</v>
      </c>
      <c r="AE2252" s="1163">
        <v>189</v>
      </c>
      <c r="AF2252" s="1164"/>
      <c r="AG2252" s="1165"/>
      <c r="AH2252" s="1166"/>
      <c r="AI2252" s="587">
        <f t="shared" si="365"/>
        <v>0</v>
      </c>
      <c r="AK2252" s="1163">
        <v>189</v>
      </c>
      <c r="AL2252" s="1164"/>
      <c r="AM2252" s="1165"/>
      <c r="AN2252" s="1166"/>
      <c r="AO2252" s="587">
        <f t="shared" si="366"/>
        <v>0</v>
      </c>
      <c r="AQ2252" s="1163">
        <v>189</v>
      </c>
      <c r="AR2252" s="1164"/>
      <c r="AS2252" s="1165"/>
      <c r="AT2252" s="1166"/>
      <c r="AU2252" s="587">
        <f t="shared" si="367"/>
        <v>0</v>
      </c>
      <c r="AW2252" s="1163">
        <v>189</v>
      </c>
      <c r="AX2252" s="1164"/>
      <c r="AY2252" s="1165"/>
      <c r="AZ2252" s="1166"/>
      <c r="BA2252" s="587">
        <f t="shared" si="368"/>
        <v>0</v>
      </c>
    </row>
    <row r="2253" spans="1:53" s="17" customFormat="1" ht="16.75" hidden="1" customHeight="1" outlineLevel="2">
      <c r="A2253" s="1163">
        <v>190</v>
      </c>
      <c r="B2253" s="1164"/>
      <c r="C2253" s="1165"/>
      <c r="D2253" s="1166"/>
      <c r="E2253" s="587">
        <f t="shared" si="360"/>
        <v>0</v>
      </c>
      <c r="G2253" s="1163">
        <v>190</v>
      </c>
      <c r="H2253" s="1164"/>
      <c r="I2253" s="1165"/>
      <c r="J2253" s="1166"/>
      <c r="K2253" s="587">
        <f t="shared" si="361"/>
        <v>0</v>
      </c>
      <c r="M2253" s="1163">
        <v>190</v>
      </c>
      <c r="N2253" s="1164"/>
      <c r="O2253" s="1165"/>
      <c r="P2253" s="1166"/>
      <c r="Q2253" s="587">
        <f t="shared" si="362"/>
        <v>0</v>
      </c>
      <c r="S2253" s="1163">
        <v>190</v>
      </c>
      <c r="T2253" s="1164"/>
      <c r="U2253" s="1165"/>
      <c r="V2253" s="1166"/>
      <c r="W2253" s="587">
        <f t="shared" si="363"/>
        <v>0</v>
      </c>
      <c r="Y2253" s="1163">
        <v>190</v>
      </c>
      <c r="Z2253" s="1164"/>
      <c r="AA2253" s="1165"/>
      <c r="AB2253" s="1166"/>
      <c r="AC2253" s="587">
        <f t="shared" si="364"/>
        <v>0</v>
      </c>
      <c r="AE2253" s="1163">
        <v>190</v>
      </c>
      <c r="AF2253" s="1164"/>
      <c r="AG2253" s="1165"/>
      <c r="AH2253" s="1166"/>
      <c r="AI2253" s="587">
        <f t="shared" si="365"/>
        <v>0</v>
      </c>
      <c r="AK2253" s="1163">
        <v>190</v>
      </c>
      <c r="AL2253" s="1164"/>
      <c r="AM2253" s="1165"/>
      <c r="AN2253" s="1166"/>
      <c r="AO2253" s="587">
        <f t="shared" si="366"/>
        <v>0</v>
      </c>
      <c r="AQ2253" s="1163">
        <v>190</v>
      </c>
      <c r="AR2253" s="1164"/>
      <c r="AS2253" s="1165"/>
      <c r="AT2253" s="1166"/>
      <c r="AU2253" s="587">
        <f t="shared" si="367"/>
        <v>0</v>
      </c>
      <c r="AW2253" s="1163">
        <v>190</v>
      </c>
      <c r="AX2253" s="1164"/>
      <c r="AY2253" s="1165"/>
      <c r="AZ2253" s="1166"/>
      <c r="BA2253" s="587">
        <f t="shared" si="368"/>
        <v>0</v>
      </c>
    </row>
    <row r="2254" spans="1:53" s="17" customFormat="1" ht="16.75" hidden="1" customHeight="1" outlineLevel="2">
      <c r="A2254" s="1163">
        <v>191</v>
      </c>
      <c r="B2254" s="1164"/>
      <c r="C2254" s="1165"/>
      <c r="D2254" s="1166"/>
      <c r="E2254" s="587">
        <f t="shared" si="360"/>
        <v>0</v>
      </c>
      <c r="G2254" s="1163">
        <v>191</v>
      </c>
      <c r="H2254" s="1164"/>
      <c r="I2254" s="1165"/>
      <c r="J2254" s="1166"/>
      <c r="K2254" s="587">
        <f t="shared" si="361"/>
        <v>0</v>
      </c>
      <c r="M2254" s="1163">
        <v>191</v>
      </c>
      <c r="N2254" s="1164"/>
      <c r="O2254" s="1165"/>
      <c r="P2254" s="1166"/>
      <c r="Q2254" s="587">
        <f t="shared" si="362"/>
        <v>0</v>
      </c>
      <c r="S2254" s="1163">
        <v>191</v>
      </c>
      <c r="T2254" s="1164"/>
      <c r="U2254" s="1165"/>
      <c r="V2254" s="1166"/>
      <c r="W2254" s="587">
        <f t="shared" si="363"/>
        <v>0</v>
      </c>
      <c r="Y2254" s="1163">
        <v>191</v>
      </c>
      <c r="Z2254" s="1164"/>
      <c r="AA2254" s="1165"/>
      <c r="AB2254" s="1166"/>
      <c r="AC2254" s="587">
        <f t="shared" si="364"/>
        <v>0</v>
      </c>
      <c r="AE2254" s="1163">
        <v>191</v>
      </c>
      <c r="AF2254" s="1164"/>
      <c r="AG2254" s="1165"/>
      <c r="AH2254" s="1166"/>
      <c r="AI2254" s="587">
        <f t="shared" si="365"/>
        <v>0</v>
      </c>
      <c r="AK2254" s="1163">
        <v>191</v>
      </c>
      <c r="AL2254" s="1164"/>
      <c r="AM2254" s="1165"/>
      <c r="AN2254" s="1166"/>
      <c r="AO2254" s="587">
        <f t="shared" si="366"/>
        <v>0</v>
      </c>
      <c r="AQ2254" s="1163">
        <v>191</v>
      </c>
      <c r="AR2254" s="1164"/>
      <c r="AS2254" s="1165"/>
      <c r="AT2254" s="1166"/>
      <c r="AU2254" s="587">
        <f t="shared" si="367"/>
        <v>0</v>
      </c>
      <c r="AW2254" s="1163">
        <v>191</v>
      </c>
      <c r="AX2254" s="1164"/>
      <c r="AY2254" s="1165"/>
      <c r="AZ2254" s="1166"/>
      <c r="BA2254" s="587">
        <f t="shared" si="368"/>
        <v>0</v>
      </c>
    </row>
    <row r="2255" spans="1:53" s="17" customFormat="1" ht="16.75" hidden="1" customHeight="1" outlineLevel="2">
      <c r="A2255" s="1163">
        <v>192</v>
      </c>
      <c r="B2255" s="1164"/>
      <c r="C2255" s="1165"/>
      <c r="D2255" s="1166"/>
      <c r="E2255" s="587">
        <f t="shared" si="360"/>
        <v>0</v>
      </c>
      <c r="G2255" s="1163">
        <v>192</v>
      </c>
      <c r="H2255" s="1164"/>
      <c r="I2255" s="1165"/>
      <c r="J2255" s="1166"/>
      <c r="K2255" s="587">
        <f t="shared" si="361"/>
        <v>0</v>
      </c>
      <c r="M2255" s="1163">
        <v>192</v>
      </c>
      <c r="N2255" s="1164"/>
      <c r="O2255" s="1165"/>
      <c r="P2255" s="1166"/>
      <c r="Q2255" s="587">
        <f t="shared" si="362"/>
        <v>0</v>
      </c>
      <c r="S2255" s="1163">
        <v>192</v>
      </c>
      <c r="T2255" s="1164"/>
      <c r="U2255" s="1165"/>
      <c r="V2255" s="1166"/>
      <c r="W2255" s="587">
        <f t="shared" si="363"/>
        <v>0</v>
      </c>
      <c r="Y2255" s="1163">
        <v>192</v>
      </c>
      <c r="Z2255" s="1164"/>
      <c r="AA2255" s="1165"/>
      <c r="AB2255" s="1166"/>
      <c r="AC2255" s="587">
        <f t="shared" si="364"/>
        <v>0</v>
      </c>
      <c r="AE2255" s="1163">
        <v>192</v>
      </c>
      <c r="AF2255" s="1164"/>
      <c r="AG2255" s="1165"/>
      <c r="AH2255" s="1166"/>
      <c r="AI2255" s="587">
        <f t="shared" si="365"/>
        <v>0</v>
      </c>
      <c r="AK2255" s="1163">
        <v>192</v>
      </c>
      <c r="AL2255" s="1164"/>
      <c r="AM2255" s="1165"/>
      <c r="AN2255" s="1166"/>
      <c r="AO2255" s="587">
        <f t="shared" si="366"/>
        <v>0</v>
      </c>
      <c r="AQ2255" s="1163">
        <v>192</v>
      </c>
      <c r="AR2255" s="1164"/>
      <c r="AS2255" s="1165"/>
      <c r="AT2255" s="1166"/>
      <c r="AU2255" s="587">
        <f t="shared" si="367"/>
        <v>0</v>
      </c>
      <c r="AW2255" s="1163">
        <v>192</v>
      </c>
      <c r="AX2255" s="1164"/>
      <c r="AY2255" s="1165"/>
      <c r="AZ2255" s="1166"/>
      <c r="BA2255" s="587">
        <f t="shared" si="368"/>
        <v>0</v>
      </c>
    </row>
    <row r="2256" spans="1:53" s="17" customFormat="1" ht="16.75" hidden="1" customHeight="1" outlineLevel="2">
      <c r="A2256" s="1163">
        <v>193</v>
      </c>
      <c r="B2256" s="1164"/>
      <c r="C2256" s="1165"/>
      <c r="D2256" s="1166"/>
      <c r="E2256" s="587">
        <f t="shared" si="360"/>
        <v>0</v>
      </c>
      <c r="G2256" s="1163">
        <v>193</v>
      </c>
      <c r="H2256" s="1164"/>
      <c r="I2256" s="1165"/>
      <c r="J2256" s="1166"/>
      <c r="K2256" s="587">
        <f t="shared" si="361"/>
        <v>0</v>
      </c>
      <c r="M2256" s="1163">
        <v>193</v>
      </c>
      <c r="N2256" s="1164"/>
      <c r="O2256" s="1165"/>
      <c r="P2256" s="1166"/>
      <c r="Q2256" s="587">
        <f t="shared" si="362"/>
        <v>0</v>
      </c>
      <c r="S2256" s="1163">
        <v>193</v>
      </c>
      <c r="T2256" s="1164"/>
      <c r="U2256" s="1165"/>
      <c r="V2256" s="1166"/>
      <c r="W2256" s="587">
        <f t="shared" si="363"/>
        <v>0</v>
      </c>
      <c r="Y2256" s="1163">
        <v>193</v>
      </c>
      <c r="Z2256" s="1164"/>
      <c r="AA2256" s="1165"/>
      <c r="AB2256" s="1166"/>
      <c r="AC2256" s="587">
        <f t="shared" si="364"/>
        <v>0</v>
      </c>
      <c r="AE2256" s="1163">
        <v>193</v>
      </c>
      <c r="AF2256" s="1164"/>
      <c r="AG2256" s="1165"/>
      <c r="AH2256" s="1166"/>
      <c r="AI2256" s="587">
        <f t="shared" si="365"/>
        <v>0</v>
      </c>
      <c r="AK2256" s="1163">
        <v>193</v>
      </c>
      <c r="AL2256" s="1164"/>
      <c r="AM2256" s="1165"/>
      <c r="AN2256" s="1166"/>
      <c r="AO2256" s="587">
        <f t="shared" si="366"/>
        <v>0</v>
      </c>
      <c r="AQ2256" s="1163">
        <v>193</v>
      </c>
      <c r="AR2256" s="1164"/>
      <c r="AS2256" s="1165"/>
      <c r="AT2256" s="1166"/>
      <c r="AU2256" s="587">
        <f t="shared" si="367"/>
        <v>0</v>
      </c>
      <c r="AW2256" s="1163">
        <v>193</v>
      </c>
      <c r="AX2256" s="1164"/>
      <c r="AY2256" s="1165"/>
      <c r="AZ2256" s="1166"/>
      <c r="BA2256" s="587">
        <f t="shared" si="368"/>
        <v>0</v>
      </c>
    </row>
    <row r="2257" spans="1:53" s="17" customFormat="1" ht="16.75" hidden="1" customHeight="1" outlineLevel="2">
      <c r="A2257" s="1163">
        <v>194</v>
      </c>
      <c r="B2257" s="1164"/>
      <c r="C2257" s="1165"/>
      <c r="D2257" s="1166"/>
      <c r="E2257" s="587">
        <f t="shared" si="360"/>
        <v>0</v>
      </c>
      <c r="G2257" s="1163">
        <v>194</v>
      </c>
      <c r="H2257" s="1164"/>
      <c r="I2257" s="1165"/>
      <c r="J2257" s="1166"/>
      <c r="K2257" s="587">
        <f t="shared" si="361"/>
        <v>0</v>
      </c>
      <c r="M2257" s="1163">
        <v>194</v>
      </c>
      <c r="N2257" s="1164"/>
      <c r="O2257" s="1165"/>
      <c r="P2257" s="1166"/>
      <c r="Q2257" s="587">
        <f t="shared" si="362"/>
        <v>0</v>
      </c>
      <c r="S2257" s="1163">
        <v>194</v>
      </c>
      <c r="T2257" s="1164"/>
      <c r="U2257" s="1165"/>
      <c r="V2257" s="1166"/>
      <c r="W2257" s="587">
        <f t="shared" si="363"/>
        <v>0</v>
      </c>
      <c r="Y2257" s="1163">
        <v>194</v>
      </c>
      <c r="Z2257" s="1164"/>
      <c r="AA2257" s="1165"/>
      <c r="AB2257" s="1166"/>
      <c r="AC2257" s="587">
        <f t="shared" si="364"/>
        <v>0</v>
      </c>
      <c r="AE2257" s="1163">
        <v>194</v>
      </c>
      <c r="AF2257" s="1164"/>
      <c r="AG2257" s="1165"/>
      <c r="AH2257" s="1166"/>
      <c r="AI2257" s="587">
        <f t="shared" si="365"/>
        <v>0</v>
      </c>
      <c r="AK2257" s="1163">
        <v>194</v>
      </c>
      <c r="AL2257" s="1164"/>
      <c r="AM2257" s="1165"/>
      <c r="AN2257" s="1166"/>
      <c r="AO2257" s="587">
        <f t="shared" si="366"/>
        <v>0</v>
      </c>
      <c r="AQ2257" s="1163">
        <v>194</v>
      </c>
      <c r="AR2257" s="1164"/>
      <c r="AS2257" s="1165"/>
      <c r="AT2257" s="1166"/>
      <c r="AU2257" s="587">
        <f t="shared" si="367"/>
        <v>0</v>
      </c>
      <c r="AW2257" s="1163">
        <v>194</v>
      </c>
      <c r="AX2257" s="1164"/>
      <c r="AY2257" s="1165"/>
      <c r="AZ2257" s="1166"/>
      <c r="BA2257" s="587">
        <f t="shared" si="368"/>
        <v>0</v>
      </c>
    </row>
    <row r="2258" spans="1:53" s="17" customFormat="1" ht="16.75" hidden="1" customHeight="1" outlineLevel="2">
      <c r="A2258" s="1163">
        <v>195</v>
      </c>
      <c r="B2258" s="1164"/>
      <c r="C2258" s="1165"/>
      <c r="D2258" s="1166"/>
      <c r="E2258" s="587">
        <f t="shared" si="360"/>
        <v>0</v>
      </c>
      <c r="G2258" s="1163">
        <v>195</v>
      </c>
      <c r="H2258" s="1164"/>
      <c r="I2258" s="1165"/>
      <c r="J2258" s="1166"/>
      <c r="K2258" s="587">
        <f t="shared" si="361"/>
        <v>0</v>
      </c>
      <c r="M2258" s="1163">
        <v>195</v>
      </c>
      <c r="N2258" s="1164"/>
      <c r="O2258" s="1165"/>
      <c r="P2258" s="1166"/>
      <c r="Q2258" s="587">
        <f t="shared" si="362"/>
        <v>0</v>
      </c>
      <c r="S2258" s="1163">
        <v>195</v>
      </c>
      <c r="T2258" s="1164"/>
      <c r="U2258" s="1165"/>
      <c r="V2258" s="1166"/>
      <c r="W2258" s="587">
        <f t="shared" si="363"/>
        <v>0</v>
      </c>
      <c r="Y2258" s="1163">
        <v>195</v>
      </c>
      <c r="Z2258" s="1164"/>
      <c r="AA2258" s="1165"/>
      <c r="AB2258" s="1166"/>
      <c r="AC2258" s="587">
        <f t="shared" si="364"/>
        <v>0</v>
      </c>
      <c r="AE2258" s="1163">
        <v>195</v>
      </c>
      <c r="AF2258" s="1164"/>
      <c r="AG2258" s="1165"/>
      <c r="AH2258" s="1166"/>
      <c r="AI2258" s="587">
        <f t="shared" si="365"/>
        <v>0</v>
      </c>
      <c r="AK2258" s="1163">
        <v>195</v>
      </c>
      <c r="AL2258" s="1164"/>
      <c r="AM2258" s="1165"/>
      <c r="AN2258" s="1166"/>
      <c r="AO2258" s="587">
        <f t="shared" si="366"/>
        <v>0</v>
      </c>
      <c r="AQ2258" s="1163">
        <v>195</v>
      </c>
      <c r="AR2258" s="1164"/>
      <c r="AS2258" s="1165"/>
      <c r="AT2258" s="1166"/>
      <c r="AU2258" s="587">
        <f t="shared" si="367"/>
        <v>0</v>
      </c>
      <c r="AW2258" s="1163">
        <v>195</v>
      </c>
      <c r="AX2258" s="1164"/>
      <c r="AY2258" s="1165"/>
      <c r="AZ2258" s="1166"/>
      <c r="BA2258" s="587">
        <f t="shared" si="368"/>
        <v>0</v>
      </c>
    </row>
    <row r="2259" spans="1:53" s="17" customFormat="1" ht="16.75" hidden="1" customHeight="1" outlineLevel="2">
      <c r="A2259" s="1163">
        <v>196</v>
      </c>
      <c r="B2259" s="1164"/>
      <c r="C2259" s="1165"/>
      <c r="D2259" s="1166"/>
      <c r="E2259" s="587">
        <f t="shared" si="360"/>
        <v>0</v>
      </c>
      <c r="G2259" s="1163">
        <v>196</v>
      </c>
      <c r="H2259" s="1164"/>
      <c r="I2259" s="1165"/>
      <c r="J2259" s="1166"/>
      <c r="K2259" s="587">
        <f t="shared" si="361"/>
        <v>0</v>
      </c>
      <c r="M2259" s="1163">
        <v>196</v>
      </c>
      <c r="N2259" s="1164"/>
      <c r="O2259" s="1165"/>
      <c r="P2259" s="1166"/>
      <c r="Q2259" s="587">
        <f t="shared" si="362"/>
        <v>0</v>
      </c>
      <c r="S2259" s="1163">
        <v>196</v>
      </c>
      <c r="T2259" s="1164"/>
      <c r="U2259" s="1165"/>
      <c r="V2259" s="1166"/>
      <c r="W2259" s="587">
        <f t="shared" si="363"/>
        <v>0</v>
      </c>
      <c r="Y2259" s="1163">
        <v>196</v>
      </c>
      <c r="Z2259" s="1164"/>
      <c r="AA2259" s="1165"/>
      <c r="AB2259" s="1166"/>
      <c r="AC2259" s="587">
        <f t="shared" si="364"/>
        <v>0</v>
      </c>
      <c r="AE2259" s="1163">
        <v>196</v>
      </c>
      <c r="AF2259" s="1164"/>
      <c r="AG2259" s="1165"/>
      <c r="AH2259" s="1166"/>
      <c r="AI2259" s="587">
        <f t="shared" si="365"/>
        <v>0</v>
      </c>
      <c r="AK2259" s="1163">
        <v>196</v>
      </c>
      <c r="AL2259" s="1164"/>
      <c r="AM2259" s="1165"/>
      <c r="AN2259" s="1166"/>
      <c r="AO2259" s="587">
        <f t="shared" si="366"/>
        <v>0</v>
      </c>
      <c r="AQ2259" s="1163">
        <v>196</v>
      </c>
      <c r="AR2259" s="1164"/>
      <c r="AS2259" s="1165"/>
      <c r="AT2259" s="1166"/>
      <c r="AU2259" s="587">
        <f t="shared" si="367"/>
        <v>0</v>
      </c>
      <c r="AW2259" s="1163">
        <v>196</v>
      </c>
      <c r="AX2259" s="1164"/>
      <c r="AY2259" s="1165"/>
      <c r="AZ2259" s="1166"/>
      <c r="BA2259" s="587">
        <f t="shared" si="368"/>
        <v>0</v>
      </c>
    </row>
    <row r="2260" spans="1:53" s="17" customFormat="1" ht="16.75" hidden="1" customHeight="1" outlineLevel="2">
      <c r="A2260" s="1163">
        <v>197</v>
      </c>
      <c r="B2260" s="1164"/>
      <c r="C2260" s="1165"/>
      <c r="D2260" s="1166"/>
      <c r="E2260" s="587">
        <f t="shared" si="360"/>
        <v>0</v>
      </c>
      <c r="G2260" s="1163">
        <v>197</v>
      </c>
      <c r="H2260" s="1164"/>
      <c r="I2260" s="1165"/>
      <c r="J2260" s="1166"/>
      <c r="K2260" s="587">
        <f t="shared" si="361"/>
        <v>0</v>
      </c>
      <c r="M2260" s="1163">
        <v>197</v>
      </c>
      <c r="N2260" s="1164"/>
      <c r="O2260" s="1165"/>
      <c r="P2260" s="1166"/>
      <c r="Q2260" s="587">
        <f t="shared" si="362"/>
        <v>0</v>
      </c>
      <c r="S2260" s="1163">
        <v>197</v>
      </c>
      <c r="T2260" s="1164"/>
      <c r="U2260" s="1165"/>
      <c r="V2260" s="1166"/>
      <c r="W2260" s="587">
        <f t="shared" si="363"/>
        <v>0</v>
      </c>
      <c r="Y2260" s="1163">
        <v>197</v>
      </c>
      <c r="Z2260" s="1164"/>
      <c r="AA2260" s="1165"/>
      <c r="AB2260" s="1166"/>
      <c r="AC2260" s="587">
        <f t="shared" si="364"/>
        <v>0</v>
      </c>
      <c r="AE2260" s="1163">
        <v>197</v>
      </c>
      <c r="AF2260" s="1164"/>
      <c r="AG2260" s="1165"/>
      <c r="AH2260" s="1166"/>
      <c r="AI2260" s="587">
        <f t="shared" si="365"/>
        <v>0</v>
      </c>
      <c r="AK2260" s="1163">
        <v>197</v>
      </c>
      <c r="AL2260" s="1164"/>
      <c r="AM2260" s="1165"/>
      <c r="AN2260" s="1166"/>
      <c r="AO2260" s="587">
        <f t="shared" si="366"/>
        <v>0</v>
      </c>
      <c r="AQ2260" s="1163">
        <v>197</v>
      </c>
      <c r="AR2260" s="1164"/>
      <c r="AS2260" s="1165"/>
      <c r="AT2260" s="1166"/>
      <c r="AU2260" s="587">
        <f t="shared" si="367"/>
        <v>0</v>
      </c>
      <c r="AW2260" s="1163">
        <v>197</v>
      </c>
      <c r="AX2260" s="1164"/>
      <c r="AY2260" s="1165"/>
      <c r="AZ2260" s="1166"/>
      <c r="BA2260" s="587">
        <f t="shared" si="368"/>
        <v>0</v>
      </c>
    </row>
    <row r="2261" spans="1:53" s="17" customFormat="1" ht="16.75" hidden="1" customHeight="1" outlineLevel="2">
      <c r="A2261" s="1163">
        <v>198</v>
      </c>
      <c r="B2261" s="1164"/>
      <c r="C2261" s="1165"/>
      <c r="D2261" s="1166"/>
      <c r="E2261" s="587">
        <f t="shared" si="360"/>
        <v>0</v>
      </c>
      <c r="G2261" s="1163">
        <v>198</v>
      </c>
      <c r="H2261" s="1164"/>
      <c r="I2261" s="1165"/>
      <c r="J2261" s="1166"/>
      <c r="K2261" s="587">
        <f t="shared" si="361"/>
        <v>0</v>
      </c>
      <c r="M2261" s="1163">
        <v>198</v>
      </c>
      <c r="N2261" s="1164"/>
      <c r="O2261" s="1165"/>
      <c r="P2261" s="1166"/>
      <c r="Q2261" s="587">
        <f t="shared" si="362"/>
        <v>0</v>
      </c>
      <c r="S2261" s="1163">
        <v>198</v>
      </c>
      <c r="T2261" s="1164"/>
      <c r="U2261" s="1165"/>
      <c r="V2261" s="1166"/>
      <c r="W2261" s="587">
        <f t="shared" si="363"/>
        <v>0</v>
      </c>
      <c r="Y2261" s="1163">
        <v>198</v>
      </c>
      <c r="Z2261" s="1164"/>
      <c r="AA2261" s="1165"/>
      <c r="AB2261" s="1166"/>
      <c r="AC2261" s="587">
        <f t="shared" si="364"/>
        <v>0</v>
      </c>
      <c r="AE2261" s="1163">
        <v>198</v>
      </c>
      <c r="AF2261" s="1164"/>
      <c r="AG2261" s="1165"/>
      <c r="AH2261" s="1166"/>
      <c r="AI2261" s="587">
        <f t="shared" si="365"/>
        <v>0</v>
      </c>
      <c r="AK2261" s="1163">
        <v>198</v>
      </c>
      <c r="AL2261" s="1164"/>
      <c r="AM2261" s="1165"/>
      <c r="AN2261" s="1166"/>
      <c r="AO2261" s="587">
        <f t="shared" si="366"/>
        <v>0</v>
      </c>
      <c r="AQ2261" s="1163">
        <v>198</v>
      </c>
      <c r="AR2261" s="1164"/>
      <c r="AS2261" s="1165"/>
      <c r="AT2261" s="1166"/>
      <c r="AU2261" s="587">
        <f t="shared" si="367"/>
        <v>0</v>
      </c>
      <c r="AW2261" s="1163">
        <v>198</v>
      </c>
      <c r="AX2261" s="1164"/>
      <c r="AY2261" s="1165"/>
      <c r="AZ2261" s="1166"/>
      <c r="BA2261" s="587">
        <f t="shared" si="368"/>
        <v>0</v>
      </c>
    </row>
    <row r="2262" spans="1:53" s="17" customFormat="1" ht="16.75" hidden="1" customHeight="1" outlineLevel="2">
      <c r="A2262" s="1163">
        <v>199</v>
      </c>
      <c r="B2262" s="1164"/>
      <c r="C2262" s="1165"/>
      <c r="D2262" s="1166"/>
      <c r="E2262" s="587">
        <f t="shared" si="360"/>
        <v>0</v>
      </c>
      <c r="G2262" s="1163">
        <v>199</v>
      </c>
      <c r="H2262" s="1164"/>
      <c r="I2262" s="1165"/>
      <c r="J2262" s="1166"/>
      <c r="K2262" s="587">
        <f t="shared" si="361"/>
        <v>0</v>
      </c>
      <c r="M2262" s="1163">
        <v>199</v>
      </c>
      <c r="N2262" s="1164"/>
      <c r="O2262" s="1165"/>
      <c r="P2262" s="1166"/>
      <c r="Q2262" s="587">
        <f t="shared" si="362"/>
        <v>0</v>
      </c>
      <c r="S2262" s="1163">
        <v>199</v>
      </c>
      <c r="T2262" s="1164"/>
      <c r="U2262" s="1165"/>
      <c r="V2262" s="1166"/>
      <c r="W2262" s="587">
        <f t="shared" si="363"/>
        <v>0</v>
      </c>
      <c r="Y2262" s="1163">
        <v>199</v>
      </c>
      <c r="Z2262" s="1164"/>
      <c r="AA2262" s="1165"/>
      <c r="AB2262" s="1166"/>
      <c r="AC2262" s="587">
        <f t="shared" si="364"/>
        <v>0</v>
      </c>
      <c r="AE2262" s="1163">
        <v>199</v>
      </c>
      <c r="AF2262" s="1164"/>
      <c r="AG2262" s="1165"/>
      <c r="AH2262" s="1166"/>
      <c r="AI2262" s="587">
        <f t="shared" si="365"/>
        <v>0</v>
      </c>
      <c r="AK2262" s="1163">
        <v>199</v>
      </c>
      <c r="AL2262" s="1164"/>
      <c r="AM2262" s="1165"/>
      <c r="AN2262" s="1166"/>
      <c r="AO2262" s="587">
        <f t="shared" si="366"/>
        <v>0</v>
      </c>
      <c r="AQ2262" s="1163">
        <v>199</v>
      </c>
      <c r="AR2262" s="1164"/>
      <c r="AS2262" s="1165"/>
      <c r="AT2262" s="1166"/>
      <c r="AU2262" s="587">
        <f t="shared" si="367"/>
        <v>0</v>
      </c>
      <c r="AW2262" s="1163">
        <v>199</v>
      </c>
      <c r="AX2262" s="1164"/>
      <c r="AY2262" s="1165"/>
      <c r="AZ2262" s="1166"/>
      <c r="BA2262" s="587">
        <f t="shared" si="368"/>
        <v>0</v>
      </c>
    </row>
    <row r="2263" spans="1:53" s="17" customFormat="1" ht="16.75" hidden="1" customHeight="1" outlineLevel="2">
      <c r="A2263" s="1163">
        <v>200</v>
      </c>
      <c r="B2263" s="1164"/>
      <c r="C2263" s="1165"/>
      <c r="D2263" s="1166"/>
      <c r="E2263" s="587">
        <f t="shared" si="360"/>
        <v>0</v>
      </c>
      <c r="G2263" s="1163">
        <v>200</v>
      </c>
      <c r="H2263" s="1164"/>
      <c r="I2263" s="1165"/>
      <c r="J2263" s="1166"/>
      <c r="K2263" s="587">
        <f t="shared" si="361"/>
        <v>0</v>
      </c>
      <c r="M2263" s="1163">
        <v>200</v>
      </c>
      <c r="N2263" s="1164"/>
      <c r="O2263" s="1165"/>
      <c r="P2263" s="1166"/>
      <c r="Q2263" s="587">
        <f t="shared" si="362"/>
        <v>0</v>
      </c>
      <c r="S2263" s="1163">
        <v>200</v>
      </c>
      <c r="T2263" s="1164"/>
      <c r="U2263" s="1165"/>
      <c r="V2263" s="1166"/>
      <c r="W2263" s="587">
        <f t="shared" si="363"/>
        <v>0</v>
      </c>
      <c r="Y2263" s="1163">
        <v>200</v>
      </c>
      <c r="Z2263" s="1164"/>
      <c r="AA2263" s="1165"/>
      <c r="AB2263" s="1166"/>
      <c r="AC2263" s="587">
        <f t="shared" si="364"/>
        <v>0</v>
      </c>
      <c r="AE2263" s="1163">
        <v>200</v>
      </c>
      <c r="AF2263" s="1164"/>
      <c r="AG2263" s="1165"/>
      <c r="AH2263" s="1166"/>
      <c r="AI2263" s="587">
        <f t="shared" si="365"/>
        <v>0</v>
      </c>
      <c r="AK2263" s="1163">
        <v>200</v>
      </c>
      <c r="AL2263" s="1164"/>
      <c r="AM2263" s="1165"/>
      <c r="AN2263" s="1166"/>
      <c r="AO2263" s="587">
        <f t="shared" si="366"/>
        <v>0</v>
      </c>
      <c r="AQ2263" s="1163">
        <v>200</v>
      </c>
      <c r="AR2263" s="1164"/>
      <c r="AS2263" s="1165"/>
      <c r="AT2263" s="1166"/>
      <c r="AU2263" s="587">
        <f t="shared" si="367"/>
        <v>0</v>
      </c>
      <c r="AW2263" s="1163">
        <v>200</v>
      </c>
      <c r="AX2263" s="1164"/>
      <c r="AY2263" s="1165"/>
      <c r="AZ2263" s="1166"/>
      <c r="BA2263" s="587">
        <f t="shared" si="368"/>
        <v>0</v>
      </c>
    </row>
    <row r="2264" spans="1:53" s="17" customFormat="1" ht="16.75" hidden="1" customHeight="1" outlineLevel="2">
      <c r="A2264" s="1163">
        <v>201</v>
      </c>
      <c r="B2264" s="1164"/>
      <c r="C2264" s="1165"/>
      <c r="D2264" s="1166"/>
      <c r="E2264" s="587">
        <f t="shared" si="360"/>
        <v>0</v>
      </c>
      <c r="G2264" s="1163">
        <v>201</v>
      </c>
      <c r="H2264" s="1164"/>
      <c r="I2264" s="1165"/>
      <c r="J2264" s="1166"/>
      <c r="K2264" s="587">
        <f t="shared" si="361"/>
        <v>0</v>
      </c>
      <c r="M2264" s="1163">
        <v>201</v>
      </c>
      <c r="N2264" s="1164"/>
      <c r="O2264" s="1165"/>
      <c r="P2264" s="1166"/>
      <c r="Q2264" s="587">
        <f t="shared" si="362"/>
        <v>0</v>
      </c>
      <c r="S2264" s="1163">
        <v>201</v>
      </c>
      <c r="T2264" s="1164"/>
      <c r="U2264" s="1165"/>
      <c r="V2264" s="1166"/>
      <c r="W2264" s="587">
        <f t="shared" si="363"/>
        <v>0</v>
      </c>
      <c r="Y2264" s="1163">
        <v>201</v>
      </c>
      <c r="Z2264" s="1164"/>
      <c r="AA2264" s="1165"/>
      <c r="AB2264" s="1166"/>
      <c r="AC2264" s="587">
        <f t="shared" si="364"/>
        <v>0</v>
      </c>
      <c r="AE2264" s="1163">
        <v>201</v>
      </c>
      <c r="AF2264" s="1164"/>
      <c r="AG2264" s="1165"/>
      <c r="AH2264" s="1166"/>
      <c r="AI2264" s="587">
        <f t="shared" si="365"/>
        <v>0</v>
      </c>
      <c r="AK2264" s="1163">
        <v>201</v>
      </c>
      <c r="AL2264" s="1164"/>
      <c r="AM2264" s="1165"/>
      <c r="AN2264" s="1166"/>
      <c r="AO2264" s="587">
        <f t="shared" si="366"/>
        <v>0</v>
      </c>
      <c r="AQ2264" s="1163">
        <v>201</v>
      </c>
      <c r="AR2264" s="1164"/>
      <c r="AS2264" s="1165"/>
      <c r="AT2264" s="1166"/>
      <c r="AU2264" s="587">
        <f t="shared" si="367"/>
        <v>0</v>
      </c>
      <c r="AW2264" s="1163">
        <v>201</v>
      </c>
      <c r="AX2264" s="1164"/>
      <c r="AY2264" s="1165"/>
      <c r="AZ2264" s="1166"/>
      <c r="BA2264" s="587">
        <f t="shared" si="368"/>
        <v>0</v>
      </c>
    </row>
    <row r="2265" spans="1:53" s="17" customFormat="1" ht="16.75" hidden="1" customHeight="1" outlineLevel="2">
      <c r="A2265" s="1163">
        <v>202</v>
      </c>
      <c r="B2265" s="1164"/>
      <c r="C2265" s="1165"/>
      <c r="D2265" s="1166"/>
      <c r="E2265" s="587">
        <f t="shared" si="360"/>
        <v>0</v>
      </c>
      <c r="G2265" s="1163">
        <v>202</v>
      </c>
      <c r="H2265" s="1164"/>
      <c r="I2265" s="1165"/>
      <c r="J2265" s="1166"/>
      <c r="K2265" s="587">
        <f t="shared" si="361"/>
        <v>0</v>
      </c>
      <c r="M2265" s="1163">
        <v>202</v>
      </c>
      <c r="N2265" s="1164"/>
      <c r="O2265" s="1165"/>
      <c r="P2265" s="1166"/>
      <c r="Q2265" s="587">
        <f t="shared" si="362"/>
        <v>0</v>
      </c>
      <c r="S2265" s="1163">
        <v>202</v>
      </c>
      <c r="T2265" s="1164"/>
      <c r="U2265" s="1165"/>
      <c r="V2265" s="1166"/>
      <c r="W2265" s="587">
        <f t="shared" si="363"/>
        <v>0</v>
      </c>
      <c r="Y2265" s="1163">
        <v>202</v>
      </c>
      <c r="Z2265" s="1164"/>
      <c r="AA2265" s="1165"/>
      <c r="AB2265" s="1166"/>
      <c r="AC2265" s="587">
        <f t="shared" si="364"/>
        <v>0</v>
      </c>
      <c r="AE2265" s="1163">
        <v>202</v>
      </c>
      <c r="AF2265" s="1164"/>
      <c r="AG2265" s="1165"/>
      <c r="AH2265" s="1166"/>
      <c r="AI2265" s="587">
        <f t="shared" si="365"/>
        <v>0</v>
      </c>
      <c r="AK2265" s="1163">
        <v>202</v>
      </c>
      <c r="AL2265" s="1164"/>
      <c r="AM2265" s="1165"/>
      <c r="AN2265" s="1166"/>
      <c r="AO2265" s="587">
        <f t="shared" si="366"/>
        <v>0</v>
      </c>
      <c r="AQ2265" s="1163">
        <v>202</v>
      </c>
      <c r="AR2265" s="1164"/>
      <c r="AS2265" s="1165"/>
      <c r="AT2265" s="1166"/>
      <c r="AU2265" s="587">
        <f t="shared" si="367"/>
        <v>0</v>
      </c>
      <c r="AW2265" s="1163">
        <v>202</v>
      </c>
      <c r="AX2265" s="1164"/>
      <c r="AY2265" s="1165"/>
      <c r="AZ2265" s="1166"/>
      <c r="BA2265" s="587">
        <f t="shared" si="368"/>
        <v>0</v>
      </c>
    </row>
    <row r="2266" spans="1:53" s="17" customFormat="1" ht="16.75" hidden="1" customHeight="1" outlineLevel="2">
      <c r="A2266" s="1163">
        <v>203</v>
      </c>
      <c r="B2266" s="1164"/>
      <c r="C2266" s="1165"/>
      <c r="D2266" s="1166"/>
      <c r="E2266" s="587">
        <f t="shared" si="360"/>
        <v>0</v>
      </c>
      <c r="G2266" s="1163">
        <v>203</v>
      </c>
      <c r="H2266" s="1164"/>
      <c r="I2266" s="1165"/>
      <c r="J2266" s="1166"/>
      <c r="K2266" s="587">
        <f t="shared" si="361"/>
        <v>0</v>
      </c>
      <c r="M2266" s="1163">
        <v>203</v>
      </c>
      <c r="N2266" s="1164"/>
      <c r="O2266" s="1165"/>
      <c r="P2266" s="1166"/>
      <c r="Q2266" s="587">
        <f t="shared" si="362"/>
        <v>0</v>
      </c>
      <c r="S2266" s="1163">
        <v>203</v>
      </c>
      <c r="T2266" s="1164"/>
      <c r="U2266" s="1165"/>
      <c r="V2266" s="1166"/>
      <c r="W2266" s="587">
        <f t="shared" si="363"/>
        <v>0</v>
      </c>
      <c r="Y2266" s="1163">
        <v>203</v>
      </c>
      <c r="Z2266" s="1164"/>
      <c r="AA2266" s="1165"/>
      <c r="AB2266" s="1166"/>
      <c r="AC2266" s="587">
        <f t="shared" si="364"/>
        <v>0</v>
      </c>
      <c r="AE2266" s="1163">
        <v>203</v>
      </c>
      <c r="AF2266" s="1164"/>
      <c r="AG2266" s="1165"/>
      <c r="AH2266" s="1166"/>
      <c r="AI2266" s="587">
        <f t="shared" si="365"/>
        <v>0</v>
      </c>
      <c r="AK2266" s="1163">
        <v>203</v>
      </c>
      <c r="AL2266" s="1164"/>
      <c r="AM2266" s="1165"/>
      <c r="AN2266" s="1166"/>
      <c r="AO2266" s="587">
        <f t="shared" si="366"/>
        <v>0</v>
      </c>
      <c r="AQ2266" s="1163">
        <v>203</v>
      </c>
      <c r="AR2266" s="1164"/>
      <c r="AS2266" s="1165"/>
      <c r="AT2266" s="1166"/>
      <c r="AU2266" s="587">
        <f t="shared" si="367"/>
        <v>0</v>
      </c>
      <c r="AW2266" s="1163">
        <v>203</v>
      </c>
      <c r="AX2266" s="1164"/>
      <c r="AY2266" s="1165"/>
      <c r="AZ2266" s="1166"/>
      <c r="BA2266" s="587">
        <f t="shared" si="368"/>
        <v>0</v>
      </c>
    </row>
    <row r="2267" spans="1:53" s="17" customFormat="1" ht="16.75" hidden="1" customHeight="1" outlineLevel="2">
      <c r="A2267" s="1163">
        <v>204</v>
      </c>
      <c r="B2267" s="1164"/>
      <c r="C2267" s="1165"/>
      <c r="D2267" s="1166"/>
      <c r="E2267" s="587">
        <f t="shared" si="360"/>
        <v>0</v>
      </c>
      <c r="G2267" s="1163">
        <v>204</v>
      </c>
      <c r="H2267" s="1164"/>
      <c r="I2267" s="1165"/>
      <c r="J2267" s="1166"/>
      <c r="K2267" s="587">
        <f t="shared" si="361"/>
        <v>0</v>
      </c>
      <c r="M2267" s="1163">
        <v>204</v>
      </c>
      <c r="N2267" s="1164"/>
      <c r="O2267" s="1165"/>
      <c r="P2267" s="1166"/>
      <c r="Q2267" s="587">
        <f t="shared" si="362"/>
        <v>0</v>
      </c>
      <c r="S2267" s="1163">
        <v>204</v>
      </c>
      <c r="T2267" s="1164"/>
      <c r="U2267" s="1165"/>
      <c r="V2267" s="1166"/>
      <c r="W2267" s="587">
        <f t="shared" si="363"/>
        <v>0</v>
      </c>
      <c r="Y2267" s="1163">
        <v>204</v>
      </c>
      <c r="Z2267" s="1164"/>
      <c r="AA2267" s="1165"/>
      <c r="AB2267" s="1166"/>
      <c r="AC2267" s="587">
        <f t="shared" si="364"/>
        <v>0</v>
      </c>
      <c r="AE2267" s="1163">
        <v>204</v>
      </c>
      <c r="AF2267" s="1164"/>
      <c r="AG2267" s="1165"/>
      <c r="AH2267" s="1166"/>
      <c r="AI2267" s="587">
        <f t="shared" si="365"/>
        <v>0</v>
      </c>
      <c r="AK2267" s="1163">
        <v>204</v>
      </c>
      <c r="AL2267" s="1164"/>
      <c r="AM2267" s="1165"/>
      <c r="AN2267" s="1166"/>
      <c r="AO2267" s="587">
        <f t="shared" si="366"/>
        <v>0</v>
      </c>
      <c r="AQ2267" s="1163">
        <v>204</v>
      </c>
      <c r="AR2267" s="1164"/>
      <c r="AS2267" s="1165"/>
      <c r="AT2267" s="1166"/>
      <c r="AU2267" s="587">
        <f t="shared" si="367"/>
        <v>0</v>
      </c>
      <c r="AW2267" s="1163">
        <v>204</v>
      </c>
      <c r="AX2267" s="1164"/>
      <c r="AY2267" s="1165"/>
      <c r="AZ2267" s="1166"/>
      <c r="BA2267" s="587">
        <f t="shared" si="368"/>
        <v>0</v>
      </c>
    </row>
    <row r="2268" spans="1:53" s="17" customFormat="1" ht="16.75" hidden="1" customHeight="1" outlineLevel="2">
      <c r="A2268" s="1163">
        <v>205</v>
      </c>
      <c r="B2268" s="1164"/>
      <c r="C2268" s="1165"/>
      <c r="D2268" s="1166"/>
      <c r="E2268" s="587">
        <f t="shared" si="360"/>
        <v>0</v>
      </c>
      <c r="G2268" s="1163">
        <v>205</v>
      </c>
      <c r="H2268" s="1164"/>
      <c r="I2268" s="1165"/>
      <c r="J2268" s="1166"/>
      <c r="K2268" s="587">
        <f t="shared" si="361"/>
        <v>0</v>
      </c>
      <c r="M2268" s="1163">
        <v>205</v>
      </c>
      <c r="N2268" s="1164"/>
      <c r="O2268" s="1165"/>
      <c r="P2268" s="1166"/>
      <c r="Q2268" s="587">
        <f t="shared" si="362"/>
        <v>0</v>
      </c>
      <c r="S2268" s="1163">
        <v>205</v>
      </c>
      <c r="T2268" s="1164"/>
      <c r="U2268" s="1165"/>
      <c r="V2268" s="1166"/>
      <c r="W2268" s="587">
        <f t="shared" si="363"/>
        <v>0</v>
      </c>
      <c r="Y2268" s="1163">
        <v>205</v>
      </c>
      <c r="Z2268" s="1164"/>
      <c r="AA2268" s="1165"/>
      <c r="AB2268" s="1166"/>
      <c r="AC2268" s="587">
        <f t="shared" si="364"/>
        <v>0</v>
      </c>
      <c r="AE2268" s="1163">
        <v>205</v>
      </c>
      <c r="AF2268" s="1164"/>
      <c r="AG2268" s="1165"/>
      <c r="AH2268" s="1166"/>
      <c r="AI2268" s="587">
        <f t="shared" si="365"/>
        <v>0</v>
      </c>
      <c r="AK2268" s="1163">
        <v>205</v>
      </c>
      <c r="AL2268" s="1164"/>
      <c r="AM2268" s="1165"/>
      <c r="AN2268" s="1166"/>
      <c r="AO2268" s="587">
        <f t="shared" si="366"/>
        <v>0</v>
      </c>
      <c r="AQ2268" s="1163">
        <v>205</v>
      </c>
      <c r="AR2268" s="1164"/>
      <c r="AS2268" s="1165"/>
      <c r="AT2268" s="1166"/>
      <c r="AU2268" s="587">
        <f t="shared" si="367"/>
        <v>0</v>
      </c>
      <c r="AW2268" s="1163">
        <v>205</v>
      </c>
      <c r="AX2268" s="1164"/>
      <c r="AY2268" s="1165"/>
      <c r="AZ2268" s="1166"/>
      <c r="BA2268" s="587">
        <f t="shared" si="368"/>
        <v>0</v>
      </c>
    </row>
    <row r="2269" spans="1:53" s="17" customFormat="1" ht="16.75" hidden="1" customHeight="1" outlineLevel="2">
      <c r="A2269" s="1163">
        <v>206</v>
      </c>
      <c r="B2269" s="1164"/>
      <c r="C2269" s="1165"/>
      <c r="D2269" s="1166"/>
      <c r="E2269" s="587">
        <f t="shared" si="360"/>
        <v>0</v>
      </c>
      <c r="G2269" s="1163">
        <v>206</v>
      </c>
      <c r="H2269" s="1164"/>
      <c r="I2269" s="1165"/>
      <c r="J2269" s="1166"/>
      <c r="K2269" s="587">
        <f t="shared" si="361"/>
        <v>0</v>
      </c>
      <c r="M2269" s="1163">
        <v>206</v>
      </c>
      <c r="N2269" s="1164"/>
      <c r="O2269" s="1165"/>
      <c r="P2269" s="1166"/>
      <c r="Q2269" s="587">
        <f t="shared" si="362"/>
        <v>0</v>
      </c>
      <c r="S2269" s="1163">
        <v>206</v>
      </c>
      <c r="T2269" s="1164"/>
      <c r="U2269" s="1165"/>
      <c r="V2269" s="1166"/>
      <c r="W2269" s="587">
        <f t="shared" si="363"/>
        <v>0</v>
      </c>
      <c r="Y2269" s="1163">
        <v>206</v>
      </c>
      <c r="Z2269" s="1164"/>
      <c r="AA2269" s="1165"/>
      <c r="AB2269" s="1166"/>
      <c r="AC2269" s="587">
        <f t="shared" si="364"/>
        <v>0</v>
      </c>
      <c r="AE2269" s="1163">
        <v>206</v>
      </c>
      <c r="AF2269" s="1164"/>
      <c r="AG2269" s="1165"/>
      <c r="AH2269" s="1166"/>
      <c r="AI2269" s="587">
        <f t="shared" si="365"/>
        <v>0</v>
      </c>
      <c r="AK2269" s="1163">
        <v>206</v>
      </c>
      <c r="AL2269" s="1164"/>
      <c r="AM2269" s="1165"/>
      <c r="AN2269" s="1166"/>
      <c r="AO2269" s="587">
        <f t="shared" si="366"/>
        <v>0</v>
      </c>
      <c r="AQ2269" s="1163">
        <v>206</v>
      </c>
      <c r="AR2269" s="1164"/>
      <c r="AS2269" s="1165"/>
      <c r="AT2269" s="1166"/>
      <c r="AU2269" s="587">
        <f t="shared" si="367"/>
        <v>0</v>
      </c>
      <c r="AW2269" s="1163">
        <v>206</v>
      </c>
      <c r="AX2269" s="1164"/>
      <c r="AY2269" s="1165"/>
      <c r="AZ2269" s="1166"/>
      <c r="BA2269" s="587">
        <f t="shared" si="368"/>
        <v>0</v>
      </c>
    </row>
    <row r="2270" spans="1:53" s="17" customFormat="1" ht="16.75" hidden="1" customHeight="1" outlineLevel="2">
      <c r="A2270" s="1163">
        <v>207</v>
      </c>
      <c r="B2270" s="1164"/>
      <c r="C2270" s="1165"/>
      <c r="D2270" s="1166"/>
      <c r="E2270" s="587">
        <f t="shared" si="360"/>
        <v>0</v>
      </c>
      <c r="G2270" s="1163">
        <v>207</v>
      </c>
      <c r="H2270" s="1164"/>
      <c r="I2270" s="1165"/>
      <c r="J2270" s="1166"/>
      <c r="K2270" s="587">
        <f t="shared" si="361"/>
        <v>0</v>
      </c>
      <c r="M2270" s="1163">
        <v>207</v>
      </c>
      <c r="N2270" s="1164"/>
      <c r="O2270" s="1165"/>
      <c r="P2270" s="1166"/>
      <c r="Q2270" s="587">
        <f t="shared" si="362"/>
        <v>0</v>
      </c>
      <c r="S2270" s="1163">
        <v>207</v>
      </c>
      <c r="T2270" s="1164"/>
      <c r="U2270" s="1165"/>
      <c r="V2270" s="1166"/>
      <c r="W2270" s="587">
        <f t="shared" si="363"/>
        <v>0</v>
      </c>
      <c r="Y2270" s="1163">
        <v>207</v>
      </c>
      <c r="Z2270" s="1164"/>
      <c r="AA2270" s="1165"/>
      <c r="AB2270" s="1166"/>
      <c r="AC2270" s="587">
        <f t="shared" si="364"/>
        <v>0</v>
      </c>
      <c r="AE2270" s="1163">
        <v>207</v>
      </c>
      <c r="AF2270" s="1164"/>
      <c r="AG2270" s="1165"/>
      <c r="AH2270" s="1166"/>
      <c r="AI2270" s="587">
        <f t="shared" si="365"/>
        <v>0</v>
      </c>
      <c r="AK2270" s="1163">
        <v>207</v>
      </c>
      <c r="AL2270" s="1164"/>
      <c r="AM2270" s="1165"/>
      <c r="AN2270" s="1166"/>
      <c r="AO2270" s="587">
        <f t="shared" si="366"/>
        <v>0</v>
      </c>
      <c r="AQ2270" s="1163">
        <v>207</v>
      </c>
      <c r="AR2270" s="1164"/>
      <c r="AS2270" s="1165"/>
      <c r="AT2270" s="1166"/>
      <c r="AU2270" s="587">
        <f t="shared" si="367"/>
        <v>0</v>
      </c>
      <c r="AW2270" s="1163">
        <v>207</v>
      </c>
      <c r="AX2270" s="1164"/>
      <c r="AY2270" s="1165"/>
      <c r="AZ2270" s="1166"/>
      <c r="BA2270" s="587">
        <f t="shared" si="368"/>
        <v>0</v>
      </c>
    </row>
    <row r="2271" spans="1:53" s="17" customFormat="1" ht="16.75" hidden="1" customHeight="1" outlineLevel="2">
      <c r="A2271" s="1163">
        <v>208</v>
      </c>
      <c r="B2271" s="1164"/>
      <c r="C2271" s="1165"/>
      <c r="D2271" s="1166"/>
      <c r="E2271" s="587">
        <f t="shared" si="360"/>
        <v>0</v>
      </c>
      <c r="G2271" s="1163">
        <v>208</v>
      </c>
      <c r="H2271" s="1164"/>
      <c r="I2271" s="1165"/>
      <c r="J2271" s="1166"/>
      <c r="K2271" s="587">
        <f t="shared" si="361"/>
        <v>0</v>
      </c>
      <c r="M2271" s="1163">
        <v>208</v>
      </c>
      <c r="N2271" s="1164"/>
      <c r="O2271" s="1165"/>
      <c r="P2271" s="1166"/>
      <c r="Q2271" s="587">
        <f t="shared" si="362"/>
        <v>0</v>
      </c>
      <c r="S2271" s="1163">
        <v>208</v>
      </c>
      <c r="T2271" s="1164"/>
      <c r="U2271" s="1165"/>
      <c r="V2271" s="1166"/>
      <c r="W2271" s="587">
        <f t="shared" si="363"/>
        <v>0</v>
      </c>
      <c r="Y2271" s="1163">
        <v>208</v>
      </c>
      <c r="Z2271" s="1164"/>
      <c r="AA2271" s="1165"/>
      <c r="AB2271" s="1166"/>
      <c r="AC2271" s="587">
        <f t="shared" si="364"/>
        <v>0</v>
      </c>
      <c r="AE2271" s="1163">
        <v>208</v>
      </c>
      <c r="AF2271" s="1164"/>
      <c r="AG2271" s="1165"/>
      <c r="AH2271" s="1166"/>
      <c r="AI2271" s="587">
        <f t="shared" si="365"/>
        <v>0</v>
      </c>
      <c r="AK2271" s="1163">
        <v>208</v>
      </c>
      <c r="AL2271" s="1164"/>
      <c r="AM2271" s="1165"/>
      <c r="AN2271" s="1166"/>
      <c r="AO2271" s="587">
        <f t="shared" si="366"/>
        <v>0</v>
      </c>
      <c r="AQ2271" s="1163">
        <v>208</v>
      </c>
      <c r="AR2271" s="1164"/>
      <c r="AS2271" s="1165"/>
      <c r="AT2271" s="1166"/>
      <c r="AU2271" s="587">
        <f t="shared" si="367"/>
        <v>0</v>
      </c>
      <c r="AW2271" s="1163">
        <v>208</v>
      </c>
      <c r="AX2271" s="1164"/>
      <c r="AY2271" s="1165"/>
      <c r="AZ2271" s="1166"/>
      <c r="BA2271" s="587">
        <f t="shared" si="368"/>
        <v>0</v>
      </c>
    </row>
    <row r="2272" spans="1:53" s="17" customFormat="1" ht="16.75" hidden="1" customHeight="1" outlineLevel="2">
      <c r="A2272" s="1163">
        <v>209</v>
      </c>
      <c r="B2272" s="1164"/>
      <c r="C2272" s="1165"/>
      <c r="D2272" s="1166"/>
      <c r="E2272" s="587">
        <f t="shared" si="360"/>
        <v>0</v>
      </c>
      <c r="G2272" s="1163">
        <v>209</v>
      </c>
      <c r="H2272" s="1164"/>
      <c r="I2272" s="1165"/>
      <c r="J2272" s="1166"/>
      <c r="K2272" s="587">
        <f t="shared" si="361"/>
        <v>0</v>
      </c>
      <c r="M2272" s="1163">
        <v>209</v>
      </c>
      <c r="N2272" s="1164"/>
      <c r="O2272" s="1165"/>
      <c r="P2272" s="1166"/>
      <c r="Q2272" s="587">
        <f t="shared" si="362"/>
        <v>0</v>
      </c>
      <c r="S2272" s="1163">
        <v>209</v>
      </c>
      <c r="T2272" s="1164"/>
      <c r="U2272" s="1165"/>
      <c r="V2272" s="1166"/>
      <c r="W2272" s="587">
        <f t="shared" si="363"/>
        <v>0</v>
      </c>
      <c r="Y2272" s="1163">
        <v>209</v>
      </c>
      <c r="Z2272" s="1164"/>
      <c r="AA2272" s="1165"/>
      <c r="AB2272" s="1166"/>
      <c r="AC2272" s="587">
        <f t="shared" si="364"/>
        <v>0</v>
      </c>
      <c r="AE2272" s="1163">
        <v>209</v>
      </c>
      <c r="AF2272" s="1164"/>
      <c r="AG2272" s="1165"/>
      <c r="AH2272" s="1166"/>
      <c r="AI2272" s="587">
        <f t="shared" si="365"/>
        <v>0</v>
      </c>
      <c r="AK2272" s="1163">
        <v>209</v>
      </c>
      <c r="AL2272" s="1164"/>
      <c r="AM2272" s="1165"/>
      <c r="AN2272" s="1166"/>
      <c r="AO2272" s="587">
        <f t="shared" si="366"/>
        <v>0</v>
      </c>
      <c r="AQ2272" s="1163">
        <v>209</v>
      </c>
      <c r="AR2272" s="1164"/>
      <c r="AS2272" s="1165"/>
      <c r="AT2272" s="1166"/>
      <c r="AU2272" s="587">
        <f t="shared" si="367"/>
        <v>0</v>
      </c>
      <c r="AW2272" s="1163">
        <v>209</v>
      </c>
      <c r="AX2272" s="1164"/>
      <c r="AY2272" s="1165"/>
      <c r="AZ2272" s="1166"/>
      <c r="BA2272" s="587">
        <f t="shared" si="368"/>
        <v>0</v>
      </c>
    </row>
    <row r="2273" spans="1:53" s="17" customFormat="1" ht="16.75" hidden="1" customHeight="1" outlineLevel="2">
      <c r="A2273" s="1163">
        <v>210</v>
      </c>
      <c r="B2273" s="1164"/>
      <c r="C2273" s="1165"/>
      <c r="D2273" s="1166"/>
      <c r="E2273" s="587">
        <f t="shared" si="360"/>
        <v>0</v>
      </c>
      <c r="G2273" s="1163">
        <v>210</v>
      </c>
      <c r="H2273" s="1164"/>
      <c r="I2273" s="1165"/>
      <c r="J2273" s="1166"/>
      <c r="K2273" s="587">
        <f t="shared" si="361"/>
        <v>0</v>
      </c>
      <c r="M2273" s="1163">
        <v>210</v>
      </c>
      <c r="N2273" s="1164"/>
      <c r="O2273" s="1165"/>
      <c r="P2273" s="1166"/>
      <c r="Q2273" s="587">
        <f t="shared" si="362"/>
        <v>0</v>
      </c>
      <c r="S2273" s="1163">
        <v>210</v>
      </c>
      <c r="T2273" s="1164"/>
      <c r="U2273" s="1165"/>
      <c r="V2273" s="1166"/>
      <c r="W2273" s="587">
        <f t="shared" si="363"/>
        <v>0</v>
      </c>
      <c r="Y2273" s="1163">
        <v>210</v>
      </c>
      <c r="Z2273" s="1164"/>
      <c r="AA2273" s="1165"/>
      <c r="AB2273" s="1166"/>
      <c r="AC2273" s="587">
        <f t="shared" si="364"/>
        <v>0</v>
      </c>
      <c r="AE2273" s="1163">
        <v>210</v>
      </c>
      <c r="AF2273" s="1164"/>
      <c r="AG2273" s="1165"/>
      <c r="AH2273" s="1166"/>
      <c r="AI2273" s="587">
        <f t="shared" si="365"/>
        <v>0</v>
      </c>
      <c r="AK2273" s="1163">
        <v>210</v>
      </c>
      <c r="AL2273" s="1164"/>
      <c r="AM2273" s="1165"/>
      <c r="AN2273" s="1166"/>
      <c r="AO2273" s="587">
        <f t="shared" si="366"/>
        <v>0</v>
      </c>
      <c r="AQ2273" s="1163">
        <v>210</v>
      </c>
      <c r="AR2273" s="1164"/>
      <c r="AS2273" s="1165"/>
      <c r="AT2273" s="1166"/>
      <c r="AU2273" s="587">
        <f t="shared" si="367"/>
        <v>0</v>
      </c>
      <c r="AW2273" s="1163">
        <v>210</v>
      </c>
      <c r="AX2273" s="1164"/>
      <c r="AY2273" s="1165"/>
      <c r="AZ2273" s="1166"/>
      <c r="BA2273" s="587">
        <f t="shared" si="368"/>
        <v>0</v>
      </c>
    </row>
    <row r="2274" spans="1:53" s="17" customFormat="1" ht="16.75" hidden="1" customHeight="1" outlineLevel="2">
      <c r="A2274" s="1163">
        <v>211</v>
      </c>
      <c r="B2274" s="1164"/>
      <c r="C2274" s="1165"/>
      <c r="D2274" s="1166"/>
      <c r="E2274" s="587">
        <f t="shared" si="360"/>
        <v>0</v>
      </c>
      <c r="G2274" s="1163">
        <v>211</v>
      </c>
      <c r="H2274" s="1164"/>
      <c r="I2274" s="1165"/>
      <c r="J2274" s="1166"/>
      <c r="K2274" s="587">
        <f t="shared" si="361"/>
        <v>0</v>
      </c>
      <c r="M2274" s="1163">
        <v>211</v>
      </c>
      <c r="N2274" s="1164"/>
      <c r="O2274" s="1165"/>
      <c r="P2274" s="1166"/>
      <c r="Q2274" s="587">
        <f t="shared" si="362"/>
        <v>0</v>
      </c>
      <c r="S2274" s="1163">
        <v>211</v>
      </c>
      <c r="T2274" s="1164"/>
      <c r="U2274" s="1165"/>
      <c r="V2274" s="1166"/>
      <c r="W2274" s="587">
        <f t="shared" si="363"/>
        <v>0</v>
      </c>
      <c r="Y2274" s="1163">
        <v>211</v>
      </c>
      <c r="Z2274" s="1164"/>
      <c r="AA2274" s="1165"/>
      <c r="AB2274" s="1166"/>
      <c r="AC2274" s="587">
        <f t="shared" si="364"/>
        <v>0</v>
      </c>
      <c r="AE2274" s="1163">
        <v>211</v>
      </c>
      <c r="AF2274" s="1164"/>
      <c r="AG2274" s="1165"/>
      <c r="AH2274" s="1166"/>
      <c r="AI2274" s="587">
        <f t="shared" si="365"/>
        <v>0</v>
      </c>
      <c r="AK2274" s="1163">
        <v>211</v>
      </c>
      <c r="AL2274" s="1164"/>
      <c r="AM2274" s="1165"/>
      <c r="AN2274" s="1166"/>
      <c r="AO2274" s="587">
        <f t="shared" si="366"/>
        <v>0</v>
      </c>
      <c r="AQ2274" s="1163">
        <v>211</v>
      </c>
      <c r="AR2274" s="1164"/>
      <c r="AS2274" s="1165"/>
      <c r="AT2274" s="1166"/>
      <c r="AU2274" s="587">
        <f t="shared" si="367"/>
        <v>0</v>
      </c>
      <c r="AW2274" s="1163">
        <v>211</v>
      </c>
      <c r="AX2274" s="1164"/>
      <c r="AY2274" s="1165"/>
      <c r="AZ2274" s="1166"/>
      <c r="BA2274" s="587">
        <f t="shared" si="368"/>
        <v>0</v>
      </c>
    </row>
    <row r="2275" spans="1:53" s="17" customFormat="1" ht="16.75" hidden="1" customHeight="1" outlineLevel="2">
      <c r="A2275" s="1163">
        <v>212</v>
      </c>
      <c r="B2275" s="1164"/>
      <c r="C2275" s="1165"/>
      <c r="D2275" s="1166"/>
      <c r="E2275" s="587">
        <f t="shared" si="360"/>
        <v>0</v>
      </c>
      <c r="G2275" s="1163">
        <v>212</v>
      </c>
      <c r="H2275" s="1164"/>
      <c r="I2275" s="1165"/>
      <c r="J2275" s="1166"/>
      <c r="K2275" s="587">
        <f t="shared" si="361"/>
        <v>0</v>
      </c>
      <c r="M2275" s="1163">
        <v>212</v>
      </c>
      <c r="N2275" s="1164"/>
      <c r="O2275" s="1165"/>
      <c r="P2275" s="1166"/>
      <c r="Q2275" s="587">
        <f t="shared" si="362"/>
        <v>0</v>
      </c>
      <c r="S2275" s="1163">
        <v>212</v>
      </c>
      <c r="T2275" s="1164"/>
      <c r="U2275" s="1165"/>
      <c r="V2275" s="1166"/>
      <c r="W2275" s="587">
        <f t="shared" si="363"/>
        <v>0</v>
      </c>
      <c r="Y2275" s="1163">
        <v>212</v>
      </c>
      <c r="Z2275" s="1164"/>
      <c r="AA2275" s="1165"/>
      <c r="AB2275" s="1166"/>
      <c r="AC2275" s="587">
        <f t="shared" si="364"/>
        <v>0</v>
      </c>
      <c r="AE2275" s="1163">
        <v>212</v>
      </c>
      <c r="AF2275" s="1164"/>
      <c r="AG2275" s="1165"/>
      <c r="AH2275" s="1166"/>
      <c r="AI2275" s="587">
        <f t="shared" si="365"/>
        <v>0</v>
      </c>
      <c r="AK2275" s="1163">
        <v>212</v>
      </c>
      <c r="AL2275" s="1164"/>
      <c r="AM2275" s="1165"/>
      <c r="AN2275" s="1166"/>
      <c r="AO2275" s="587">
        <f t="shared" si="366"/>
        <v>0</v>
      </c>
      <c r="AQ2275" s="1163">
        <v>212</v>
      </c>
      <c r="AR2275" s="1164"/>
      <c r="AS2275" s="1165"/>
      <c r="AT2275" s="1166"/>
      <c r="AU2275" s="587">
        <f t="shared" si="367"/>
        <v>0</v>
      </c>
      <c r="AW2275" s="1163">
        <v>212</v>
      </c>
      <c r="AX2275" s="1164"/>
      <c r="AY2275" s="1165"/>
      <c r="AZ2275" s="1166"/>
      <c r="BA2275" s="587">
        <f t="shared" si="368"/>
        <v>0</v>
      </c>
    </row>
    <row r="2276" spans="1:53" s="17" customFormat="1" ht="16.75" hidden="1" customHeight="1" outlineLevel="2">
      <c r="A2276" s="1163">
        <v>213</v>
      </c>
      <c r="B2276" s="1164"/>
      <c r="C2276" s="1165"/>
      <c r="D2276" s="1166"/>
      <c r="E2276" s="587">
        <f t="shared" si="360"/>
        <v>0</v>
      </c>
      <c r="G2276" s="1163">
        <v>213</v>
      </c>
      <c r="H2276" s="1164"/>
      <c r="I2276" s="1165"/>
      <c r="J2276" s="1166"/>
      <c r="K2276" s="587">
        <f t="shared" si="361"/>
        <v>0</v>
      </c>
      <c r="M2276" s="1163">
        <v>213</v>
      </c>
      <c r="N2276" s="1164"/>
      <c r="O2276" s="1165"/>
      <c r="P2276" s="1166"/>
      <c r="Q2276" s="587">
        <f t="shared" si="362"/>
        <v>0</v>
      </c>
      <c r="S2276" s="1163">
        <v>213</v>
      </c>
      <c r="T2276" s="1164"/>
      <c r="U2276" s="1165"/>
      <c r="V2276" s="1166"/>
      <c r="W2276" s="587">
        <f t="shared" si="363"/>
        <v>0</v>
      </c>
      <c r="Y2276" s="1163">
        <v>213</v>
      </c>
      <c r="Z2276" s="1164"/>
      <c r="AA2276" s="1165"/>
      <c r="AB2276" s="1166"/>
      <c r="AC2276" s="587">
        <f t="shared" si="364"/>
        <v>0</v>
      </c>
      <c r="AE2276" s="1163">
        <v>213</v>
      </c>
      <c r="AF2276" s="1164"/>
      <c r="AG2276" s="1165"/>
      <c r="AH2276" s="1166"/>
      <c r="AI2276" s="587">
        <f t="shared" si="365"/>
        <v>0</v>
      </c>
      <c r="AK2276" s="1163">
        <v>213</v>
      </c>
      <c r="AL2276" s="1164"/>
      <c r="AM2276" s="1165"/>
      <c r="AN2276" s="1166"/>
      <c r="AO2276" s="587">
        <f t="shared" si="366"/>
        <v>0</v>
      </c>
      <c r="AQ2276" s="1163">
        <v>213</v>
      </c>
      <c r="AR2276" s="1164"/>
      <c r="AS2276" s="1165"/>
      <c r="AT2276" s="1166"/>
      <c r="AU2276" s="587">
        <f t="shared" si="367"/>
        <v>0</v>
      </c>
      <c r="AW2276" s="1163">
        <v>213</v>
      </c>
      <c r="AX2276" s="1164"/>
      <c r="AY2276" s="1165"/>
      <c r="AZ2276" s="1166"/>
      <c r="BA2276" s="587">
        <f t="shared" si="368"/>
        <v>0</v>
      </c>
    </row>
    <row r="2277" spans="1:53" s="17" customFormat="1" ht="16.75" hidden="1" customHeight="1" outlineLevel="2">
      <c r="A2277" s="1163">
        <v>214</v>
      </c>
      <c r="B2277" s="1164"/>
      <c r="C2277" s="1165"/>
      <c r="D2277" s="1166"/>
      <c r="E2277" s="587">
        <f t="shared" si="360"/>
        <v>0</v>
      </c>
      <c r="G2277" s="1163">
        <v>214</v>
      </c>
      <c r="H2277" s="1164"/>
      <c r="I2277" s="1165"/>
      <c r="J2277" s="1166"/>
      <c r="K2277" s="587">
        <f t="shared" si="361"/>
        <v>0</v>
      </c>
      <c r="M2277" s="1163">
        <v>214</v>
      </c>
      <c r="N2277" s="1164"/>
      <c r="O2277" s="1165"/>
      <c r="P2277" s="1166"/>
      <c r="Q2277" s="587">
        <f t="shared" si="362"/>
        <v>0</v>
      </c>
      <c r="S2277" s="1163">
        <v>214</v>
      </c>
      <c r="T2277" s="1164"/>
      <c r="U2277" s="1165"/>
      <c r="V2277" s="1166"/>
      <c r="W2277" s="587">
        <f t="shared" si="363"/>
        <v>0</v>
      </c>
      <c r="Y2277" s="1163">
        <v>214</v>
      </c>
      <c r="Z2277" s="1164"/>
      <c r="AA2277" s="1165"/>
      <c r="AB2277" s="1166"/>
      <c r="AC2277" s="587">
        <f t="shared" si="364"/>
        <v>0</v>
      </c>
      <c r="AE2277" s="1163">
        <v>214</v>
      </c>
      <c r="AF2277" s="1164"/>
      <c r="AG2277" s="1165"/>
      <c r="AH2277" s="1166"/>
      <c r="AI2277" s="587">
        <f t="shared" si="365"/>
        <v>0</v>
      </c>
      <c r="AK2277" s="1163">
        <v>214</v>
      </c>
      <c r="AL2277" s="1164"/>
      <c r="AM2277" s="1165"/>
      <c r="AN2277" s="1166"/>
      <c r="AO2277" s="587">
        <f t="shared" si="366"/>
        <v>0</v>
      </c>
      <c r="AQ2277" s="1163">
        <v>214</v>
      </c>
      <c r="AR2277" s="1164"/>
      <c r="AS2277" s="1165"/>
      <c r="AT2277" s="1166"/>
      <c r="AU2277" s="587">
        <f t="shared" si="367"/>
        <v>0</v>
      </c>
      <c r="AW2277" s="1163">
        <v>214</v>
      </c>
      <c r="AX2277" s="1164"/>
      <c r="AY2277" s="1165"/>
      <c r="AZ2277" s="1166"/>
      <c r="BA2277" s="587">
        <f t="shared" si="368"/>
        <v>0</v>
      </c>
    </row>
    <row r="2278" spans="1:53" s="17" customFormat="1" ht="16.75" hidden="1" customHeight="1" outlineLevel="2">
      <c r="A2278" s="1163">
        <v>215</v>
      </c>
      <c r="B2278" s="1164"/>
      <c r="C2278" s="1165"/>
      <c r="D2278" s="1166"/>
      <c r="E2278" s="587">
        <f t="shared" ref="E2278:E2341" si="369">IF(AND(C2278&gt;=D$2057,C2278&lt;=D$2056),1,0)</f>
        <v>0</v>
      </c>
      <c r="G2278" s="1163">
        <v>215</v>
      </c>
      <c r="H2278" s="1164"/>
      <c r="I2278" s="1165"/>
      <c r="J2278" s="1166"/>
      <c r="K2278" s="587">
        <f t="shared" ref="K2278:K2341" si="370">IF(AND(I2278&gt;=J$2057,I2278&lt;=J$2056),1,0)</f>
        <v>0</v>
      </c>
      <c r="M2278" s="1163">
        <v>215</v>
      </c>
      <c r="N2278" s="1164"/>
      <c r="O2278" s="1165"/>
      <c r="P2278" s="1166"/>
      <c r="Q2278" s="587">
        <f t="shared" ref="Q2278:Q2341" si="371">IF(AND(O2278&gt;=P$2057,O2278&lt;=P$2056),1,0)</f>
        <v>0</v>
      </c>
      <c r="S2278" s="1163">
        <v>215</v>
      </c>
      <c r="T2278" s="1164"/>
      <c r="U2278" s="1165"/>
      <c r="V2278" s="1166"/>
      <c r="W2278" s="587">
        <f t="shared" ref="W2278:W2341" si="372">IF(AND(U2278&gt;=V$2057,U2278&lt;=V$2056),1,0)</f>
        <v>0</v>
      </c>
      <c r="Y2278" s="1163">
        <v>215</v>
      </c>
      <c r="Z2278" s="1164"/>
      <c r="AA2278" s="1165"/>
      <c r="AB2278" s="1166"/>
      <c r="AC2278" s="587">
        <f t="shared" ref="AC2278:AC2341" si="373">IF(AND(AA2278&gt;=AB$2057,AA2278&lt;=AB$2056),1,0)</f>
        <v>0</v>
      </c>
      <c r="AE2278" s="1163">
        <v>215</v>
      </c>
      <c r="AF2278" s="1164"/>
      <c r="AG2278" s="1165"/>
      <c r="AH2278" s="1166"/>
      <c r="AI2278" s="587">
        <f t="shared" ref="AI2278:AI2341" si="374">IF(AND(AG2278&gt;=AH$2057,AG2278&lt;=AH$2056),1,0)</f>
        <v>0</v>
      </c>
      <c r="AK2278" s="1163">
        <v>215</v>
      </c>
      <c r="AL2278" s="1164"/>
      <c r="AM2278" s="1165"/>
      <c r="AN2278" s="1166"/>
      <c r="AO2278" s="587">
        <f t="shared" ref="AO2278:AO2341" si="375">IF(AND(AM2278&gt;=AN$2057,AM2278&lt;=AN$2056),1,0)</f>
        <v>0</v>
      </c>
      <c r="AQ2278" s="1163">
        <v>215</v>
      </c>
      <c r="AR2278" s="1164"/>
      <c r="AS2278" s="1165"/>
      <c r="AT2278" s="1166"/>
      <c r="AU2278" s="587">
        <f t="shared" ref="AU2278:AU2341" si="376">IF(AND(AS2278&gt;=AT$2057,AS2278&lt;=AT$2056),1,0)</f>
        <v>0</v>
      </c>
      <c r="AW2278" s="1163">
        <v>215</v>
      </c>
      <c r="AX2278" s="1164"/>
      <c r="AY2278" s="1165"/>
      <c r="AZ2278" s="1166"/>
      <c r="BA2278" s="587">
        <f t="shared" ref="BA2278:BA2341" si="377">IF(AND(AY2278&gt;=AZ$2057,AY2278&lt;=AZ$2056),1,0)</f>
        <v>0</v>
      </c>
    </row>
    <row r="2279" spans="1:53" s="17" customFormat="1" ht="16.75" hidden="1" customHeight="1" outlineLevel="2">
      <c r="A2279" s="1163">
        <v>216</v>
      </c>
      <c r="B2279" s="1164"/>
      <c r="C2279" s="1165"/>
      <c r="D2279" s="1166"/>
      <c r="E2279" s="587">
        <f t="shared" si="369"/>
        <v>0</v>
      </c>
      <c r="G2279" s="1163">
        <v>216</v>
      </c>
      <c r="H2279" s="1164"/>
      <c r="I2279" s="1165"/>
      <c r="J2279" s="1166"/>
      <c r="K2279" s="587">
        <f t="shared" si="370"/>
        <v>0</v>
      </c>
      <c r="M2279" s="1163">
        <v>216</v>
      </c>
      <c r="N2279" s="1164"/>
      <c r="O2279" s="1165"/>
      <c r="P2279" s="1166"/>
      <c r="Q2279" s="587">
        <f t="shared" si="371"/>
        <v>0</v>
      </c>
      <c r="S2279" s="1163">
        <v>216</v>
      </c>
      <c r="T2279" s="1164"/>
      <c r="U2279" s="1165"/>
      <c r="V2279" s="1166"/>
      <c r="W2279" s="587">
        <f t="shared" si="372"/>
        <v>0</v>
      </c>
      <c r="Y2279" s="1163">
        <v>216</v>
      </c>
      <c r="Z2279" s="1164"/>
      <c r="AA2279" s="1165"/>
      <c r="AB2279" s="1166"/>
      <c r="AC2279" s="587">
        <f t="shared" si="373"/>
        <v>0</v>
      </c>
      <c r="AE2279" s="1163">
        <v>216</v>
      </c>
      <c r="AF2279" s="1164"/>
      <c r="AG2279" s="1165"/>
      <c r="AH2279" s="1166"/>
      <c r="AI2279" s="587">
        <f t="shared" si="374"/>
        <v>0</v>
      </c>
      <c r="AK2279" s="1163">
        <v>216</v>
      </c>
      <c r="AL2279" s="1164"/>
      <c r="AM2279" s="1165"/>
      <c r="AN2279" s="1166"/>
      <c r="AO2279" s="587">
        <f t="shared" si="375"/>
        <v>0</v>
      </c>
      <c r="AQ2279" s="1163">
        <v>216</v>
      </c>
      <c r="AR2279" s="1164"/>
      <c r="AS2279" s="1165"/>
      <c r="AT2279" s="1166"/>
      <c r="AU2279" s="587">
        <f t="shared" si="376"/>
        <v>0</v>
      </c>
      <c r="AW2279" s="1163">
        <v>216</v>
      </c>
      <c r="AX2279" s="1164"/>
      <c r="AY2279" s="1165"/>
      <c r="AZ2279" s="1166"/>
      <c r="BA2279" s="587">
        <f t="shared" si="377"/>
        <v>0</v>
      </c>
    </row>
    <row r="2280" spans="1:53" s="17" customFormat="1" ht="16.75" hidden="1" customHeight="1" outlineLevel="2">
      <c r="A2280" s="1163">
        <v>217</v>
      </c>
      <c r="B2280" s="1164"/>
      <c r="C2280" s="1165"/>
      <c r="D2280" s="1166"/>
      <c r="E2280" s="587">
        <f t="shared" si="369"/>
        <v>0</v>
      </c>
      <c r="G2280" s="1163">
        <v>217</v>
      </c>
      <c r="H2280" s="1164"/>
      <c r="I2280" s="1165"/>
      <c r="J2280" s="1166"/>
      <c r="K2280" s="587">
        <f t="shared" si="370"/>
        <v>0</v>
      </c>
      <c r="M2280" s="1163">
        <v>217</v>
      </c>
      <c r="N2280" s="1164"/>
      <c r="O2280" s="1165"/>
      <c r="P2280" s="1166"/>
      <c r="Q2280" s="587">
        <f t="shared" si="371"/>
        <v>0</v>
      </c>
      <c r="S2280" s="1163">
        <v>217</v>
      </c>
      <c r="T2280" s="1164"/>
      <c r="U2280" s="1165"/>
      <c r="V2280" s="1166"/>
      <c r="W2280" s="587">
        <f t="shared" si="372"/>
        <v>0</v>
      </c>
      <c r="Y2280" s="1163">
        <v>217</v>
      </c>
      <c r="Z2280" s="1164"/>
      <c r="AA2280" s="1165"/>
      <c r="AB2280" s="1166"/>
      <c r="AC2280" s="587">
        <f t="shared" si="373"/>
        <v>0</v>
      </c>
      <c r="AE2280" s="1163">
        <v>217</v>
      </c>
      <c r="AF2280" s="1164"/>
      <c r="AG2280" s="1165"/>
      <c r="AH2280" s="1166"/>
      <c r="AI2280" s="587">
        <f t="shared" si="374"/>
        <v>0</v>
      </c>
      <c r="AK2280" s="1163">
        <v>217</v>
      </c>
      <c r="AL2280" s="1164"/>
      <c r="AM2280" s="1165"/>
      <c r="AN2280" s="1166"/>
      <c r="AO2280" s="587">
        <f t="shared" si="375"/>
        <v>0</v>
      </c>
      <c r="AQ2280" s="1163">
        <v>217</v>
      </c>
      <c r="AR2280" s="1164"/>
      <c r="AS2280" s="1165"/>
      <c r="AT2280" s="1166"/>
      <c r="AU2280" s="587">
        <f t="shared" si="376"/>
        <v>0</v>
      </c>
      <c r="AW2280" s="1163">
        <v>217</v>
      </c>
      <c r="AX2280" s="1164"/>
      <c r="AY2280" s="1165"/>
      <c r="AZ2280" s="1166"/>
      <c r="BA2280" s="587">
        <f t="shared" si="377"/>
        <v>0</v>
      </c>
    </row>
    <row r="2281" spans="1:53" s="17" customFormat="1" ht="16.75" hidden="1" customHeight="1" outlineLevel="2">
      <c r="A2281" s="1163">
        <v>218</v>
      </c>
      <c r="B2281" s="1164"/>
      <c r="C2281" s="1165"/>
      <c r="D2281" s="1166"/>
      <c r="E2281" s="587">
        <f t="shared" si="369"/>
        <v>0</v>
      </c>
      <c r="G2281" s="1163">
        <v>218</v>
      </c>
      <c r="H2281" s="1164"/>
      <c r="I2281" s="1165"/>
      <c r="J2281" s="1166"/>
      <c r="K2281" s="587">
        <f t="shared" si="370"/>
        <v>0</v>
      </c>
      <c r="M2281" s="1163">
        <v>218</v>
      </c>
      <c r="N2281" s="1164"/>
      <c r="O2281" s="1165"/>
      <c r="P2281" s="1166"/>
      <c r="Q2281" s="587">
        <f t="shared" si="371"/>
        <v>0</v>
      </c>
      <c r="S2281" s="1163">
        <v>218</v>
      </c>
      <c r="T2281" s="1164"/>
      <c r="U2281" s="1165"/>
      <c r="V2281" s="1166"/>
      <c r="W2281" s="587">
        <f t="shared" si="372"/>
        <v>0</v>
      </c>
      <c r="Y2281" s="1163">
        <v>218</v>
      </c>
      <c r="Z2281" s="1164"/>
      <c r="AA2281" s="1165"/>
      <c r="AB2281" s="1166"/>
      <c r="AC2281" s="587">
        <f t="shared" si="373"/>
        <v>0</v>
      </c>
      <c r="AE2281" s="1163">
        <v>218</v>
      </c>
      <c r="AF2281" s="1164"/>
      <c r="AG2281" s="1165"/>
      <c r="AH2281" s="1166"/>
      <c r="AI2281" s="587">
        <f t="shared" si="374"/>
        <v>0</v>
      </c>
      <c r="AK2281" s="1163">
        <v>218</v>
      </c>
      <c r="AL2281" s="1164"/>
      <c r="AM2281" s="1165"/>
      <c r="AN2281" s="1166"/>
      <c r="AO2281" s="587">
        <f t="shared" si="375"/>
        <v>0</v>
      </c>
      <c r="AQ2281" s="1163">
        <v>218</v>
      </c>
      <c r="AR2281" s="1164"/>
      <c r="AS2281" s="1165"/>
      <c r="AT2281" s="1166"/>
      <c r="AU2281" s="587">
        <f t="shared" si="376"/>
        <v>0</v>
      </c>
      <c r="AW2281" s="1163">
        <v>218</v>
      </c>
      <c r="AX2281" s="1164"/>
      <c r="AY2281" s="1165"/>
      <c r="AZ2281" s="1166"/>
      <c r="BA2281" s="587">
        <f t="shared" si="377"/>
        <v>0</v>
      </c>
    </row>
    <row r="2282" spans="1:53" s="17" customFormat="1" ht="16.75" hidden="1" customHeight="1" outlineLevel="2">
      <c r="A2282" s="1163">
        <v>219</v>
      </c>
      <c r="B2282" s="1164"/>
      <c r="C2282" s="1165"/>
      <c r="D2282" s="1166"/>
      <c r="E2282" s="587">
        <f t="shared" si="369"/>
        <v>0</v>
      </c>
      <c r="G2282" s="1163">
        <v>219</v>
      </c>
      <c r="H2282" s="1164"/>
      <c r="I2282" s="1165"/>
      <c r="J2282" s="1166"/>
      <c r="K2282" s="587">
        <f t="shared" si="370"/>
        <v>0</v>
      </c>
      <c r="M2282" s="1163">
        <v>219</v>
      </c>
      <c r="N2282" s="1164"/>
      <c r="O2282" s="1165"/>
      <c r="P2282" s="1166"/>
      <c r="Q2282" s="587">
        <f t="shared" si="371"/>
        <v>0</v>
      </c>
      <c r="S2282" s="1163">
        <v>219</v>
      </c>
      <c r="T2282" s="1164"/>
      <c r="U2282" s="1165"/>
      <c r="V2282" s="1166"/>
      <c r="W2282" s="587">
        <f t="shared" si="372"/>
        <v>0</v>
      </c>
      <c r="Y2282" s="1163">
        <v>219</v>
      </c>
      <c r="Z2282" s="1164"/>
      <c r="AA2282" s="1165"/>
      <c r="AB2282" s="1166"/>
      <c r="AC2282" s="587">
        <f t="shared" si="373"/>
        <v>0</v>
      </c>
      <c r="AE2282" s="1163">
        <v>219</v>
      </c>
      <c r="AF2282" s="1164"/>
      <c r="AG2282" s="1165"/>
      <c r="AH2282" s="1166"/>
      <c r="AI2282" s="587">
        <f t="shared" si="374"/>
        <v>0</v>
      </c>
      <c r="AK2282" s="1163">
        <v>219</v>
      </c>
      <c r="AL2282" s="1164"/>
      <c r="AM2282" s="1165"/>
      <c r="AN2282" s="1166"/>
      <c r="AO2282" s="587">
        <f t="shared" si="375"/>
        <v>0</v>
      </c>
      <c r="AQ2282" s="1163">
        <v>219</v>
      </c>
      <c r="AR2282" s="1164"/>
      <c r="AS2282" s="1165"/>
      <c r="AT2282" s="1166"/>
      <c r="AU2282" s="587">
        <f t="shared" si="376"/>
        <v>0</v>
      </c>
      <c r="AW2282" s="1163">
        <v>219</v>
      </c>
      <c r="AX2282" s="1164"/>
      <c r="AY2282" s="1165"/>
      <c r="AZ2282" s="1166"/>
      <c r="BA2282" s="587">
        <f t="shared" si="377"/>
        <v>0</v>
      </c>
    </row>
    <row r="2283" spans="1:53" s="17" customFormat="1" ht="16.75" hidden="1" customHeight="1" outlineLevel="2">
      <c r="A2283" s="1163">
        <v>220</v>
      </c>
      <c r="B2283" s="1164"/>
      <c r="C2283" s="1165"/>
      <c r="D2283" s="1166"/>
      <c r="E2283" s="587">
        <f t="shared" si="369"/>
        <v>0</v>
      </c>
      <c r="G2283" s="1163">
        <v>220</v>
      </c>
      <c r="H2283" s="1164"/>
      <c r="I2283" s="1165"/>
      <c r="J2283" s="1166"/>
      <c r="K2283" s="587">
        <f t="shared" si="370"/>
        <v>0</v>
      </c>
      <c r="M2283" s="1163">
        <v>220</v>
      </c>
      <c r="N2283" s="1164"/>
      <c r="O2283" s="1165"/>
      <c r="P2283" s="1166"/>
      <c r="Q2283" s="587">
        <f t="shared" si="371"/>
        <v>0</v>
      </c>
      <c r="S2283" s="1163">
        <v>220</v>
      </c>
      <c r="T2283" s="1164"/>
      <c r="U2283" s="1165"/>
      <c r="V2283" s="1166"/>
      <c r="W2283" s="587">
        <f t="shared" si="372"/>
        <v>0</v>
      </c>
      <c r="Y2283" s="1163">
        <v>220</v>
      </c>
      <c r="Z2283" s="1164"/>
      <c r="AA2283" s="1165"/>
      <c r="AB2283" s="1166"/>
      <c r="AC2283" s="587">
        <f t="shared" si="373"/>
        <v>0</v>
      </c>
      <c r="AE2283" s="1163">
        <v>220</v>
      </c>
      <c r="AF2283" s="1164"/>
      <c r="AG2283" s="1165"/>
      <c r="AH2283" s="1166"/>
      <c r="AI2283" s="587">
        <f t="shared" si="374"/>
        <v>0</v>
      </c>
      <c r="AK2283" s="1163">
        <v>220</v>
      </c>
      <c r="AL2283" s="1164"/>
      <c r="AM2283" s="1165"/>
      <c r="AN2283" s="1166"/>
      <c r="AO2283" s="587">
        <f t="shared" si="375"/>
        <v>0</v>
      </c>
      <c r="AQ2283" s="1163">
        <v>220</v>
      </c>
      <c r="AR2283" s="1164"/>
      <c r="AS2283" s="1165"/>
      <c r="AT2283" s="1166"/>
      <c r="AU2283" s="587">
        <f t="shared" si="376"/>
        <v>0</v>
      </c>
      <c r="AW2283" s="1163">
        <v>220</v>
      </c>
      <c r="AX2283" s="1164"/>
      <c r="AY2283" s="1165"/>
      <c r="AZ2283" s="1166"/>
      <c r="BA2283" s="587">
        <f t="shared" si="377"/>
        <v>0</v>
      </c>
    </row>
    <row r="2284" spans="1:53" s="17" customFormat="1" ht="16.75" hidden="1" customHeight="1" outlineLevel="2">
      <c r="A2284" s="1163">
        <v>221</v>
      </c>
      <c r="B2284" s="1164"/>
      <c r="C2284" s="1165"/>
      <c r="D2284" s="1166"/>
      <c r="E2284" s="587">
        <f t="shared" si="369"/>
        <v>0</v>
      </c>
      <c r="G2284" s="1163">
        <v>221</v>
      </c>
      <c r="H2284" s="1164"/>
      <c r="I2284" s="1165"/>
      <c r="J2284" s="1166"/>
      <c r="K2284" s="587">
        <f t="shared" si="370"/>
        <v>0</v>
      </c>
      <c r="M2284" s="1163">
        <v>221</v>
      </c>
      <c r="N2284" s="1164"/>
      <c r="O2284" s="1165"/>
      <c r="P2284" s="1166"/>
      <c r="Q2284" s="587">
        <f t="shared" si="371"/>
        <v>0</v>
      </c>
      <c r="S2284" s="1163">
        <v>221</v>
      </c>
      <c r="T2284" s="1164"/>
      <c r="U2284" s="1165"/>
      <c r="V2284" s="1166"/>
      <c r="W2284" s="587">
        <f t="shared" si="372"/>
        <v>0</v>
      </c>
      <c r="Y2284" s="1163">
        <v>221</v>
      </c>
      <c r="Z2284" s="1164"/>
      <c r="AA2284" s="1165"/>
      <c r="AB2284" s="1166"/>
      <c r="AC2284" s="587">
        <f t="shared" si="373"/>
        <v>0</v>
      </c>
      <c r="AE2284" s="1163">
        <v>221</v>
      </c>
      <c r="AF2284" s="1164"/>
      <c r="AG2284" s="1165"/>
      <c r="AH2284" s="1166"/>
      <c r="AI2284" s="587">
        <f t="shared" si="374"/>
        <v>0</v>
      </c>
      <c r="AK2284" s="1163">
        <v>221</v>
      </c>
      <c r="AL2284" s="1164"/>
      <c r="AM2284" s="1165"/>
      <c r="AN2284" s="1166"/>
      <c r="AO2284" s="587">
        <f t="shared" si="375"/>
        <v>0</v>
      </c>
      <c r="AQ2284" s="1163">
        <v>221</v>
      </c>
      <c r="AR2284" s="1164"/>
      <c r="AS2284" s="1165"/>
      <c r="AT2284" s="1166"/>
      <c r="AU2284" s="587">
        <f t="shared" si="376"/>
        <v>0</v>
      </c>
      <c r="AW2284" s="1163">
        <v>221</v>
      </c>
      <c r="AX2284" s="1164"/>
      <c r="AY2284" s="1165"/>
      <c r="AZ2284" s="1166"/>
      <c r="BA2284" s="587">
        <f t="shared" si="377"/>
        <v>0</v>
      </c>
    </row>
    <row r="2285" spans="1:53" s="17" customFormat="1" ht="16.75" hidden="1" customHeight="1" outlineLevel="2">
      <c r="A2285" s="1163">
        <v>222</v>
      </c>
      <c r="B2285" s="1164"/>
      <c r="C2285" s="1165"/>
      <c r="D2285" s="1166"/>
      <c r="E2285" s="587">
        <f t="shared" si="369"/>
        <v>0</v>
      </c>
      <c r="G2285" s="1163">
        <v>222</v>
      </c>
      <c r="H2285" s="1164"/>
      <c r="I2285" s="1165"/>
      <c r="J2285" s="1166"/>
      <c r="K2285" s="587">
        <f t="shared" si="370"/>
        <v>0</v>
      </c>
      <c r="M2285" s="1163">
        <v>222</v>
      </c>
      <c r="N2285" s="1164"/>
      <c r="O2285" s="1165"/>
      <c r="P2285" s="1166"/>
      <c r="Q2285" s="587">
        <f t="shared" si="371"/>
        <v>0</v>
      </c>
      <c r="S2285" s="1163">
        <v>222</v>
      </c>
      <c r="T2285" s="1164"/>
      <c r="U2285" s="1165"/>
      <c r="V2285" s="1166"/>
      <c r="W2285" s="587">
        <f t="shared" si="372"/>
        <v>0</v>
      </c>
      <c r="Y2285" s="1163">
        <v>222</v>
      </c>
      <c r="Z2285" s="1164"/>
      <c r="AA2285" s="1165"/>
      <c r="AB2285" s="1166"/>
      <c r="AC2285" s="587">
        <f t="shared" si="373"/>
        <v>0</v>
      </c>
      <c r="AE2285" s="1163">
        <v>222</v>
      </c>
      <c r="AF2285" s="1164"/>
      <c r="AG2285" s="1165"/>
      <c r="AH2285" s="1166"/>
      <c r="AI2285" s="587">
        <f t="shared" si="374"/>
        <v>0</v>
      </c>
      <c r="AK2285" s="1163">
        <v>222</v>
      </c>
      <c r="AL2285" s="1164"/>
      <c r="AM2285" s="1165"/>
      <c r="AN2285" s="1166"/>
      <c r="AO2285" s="587">
        <f t="shared" si="375"/>
        <v>0</v>
      </c>
      <c r="AQ2285" s="1163">
        <v>222</v>
      </c>
      <c r="AR2285" s="1164"/>
      <c r="AS2285" s="1165"/>
      <c r="AT2285" s="1166"/>
      <c r="AU2285" s="587">
        <f t="shared" si="376"/>
        <v>0</v>
      </c>
      <c r="AW2285" s="1163">
        <v>222</v>
      </c>
      <c r="AX2285" s="1164"/>
      <c r="AY2285" s="1165"/>
      <c r="AZ2285" s="1166"/>
      <c r="BA2285" s="587">
        <f t="shared" si="377"/>
        <v>0</v>
      </c>
    </row>
    <row r="2286" spans="1:53" s="17" customFormat="1" ht="16.75" hidden="1" customHeight="1" outlineLevel="2">
      <c r="A2286" s="1163">
        <v>223</v>
      </c>
      <c r="B2286" s="1164"/>
      <c r="C2286" s="1165"/>
      <c r="D2286" s="1166"/>
      <c r="E2286" s="587">
        <f t="shared" si="369"/>
        <v>0</v>
      </c>
      <c r="G2286" s="1163">
        <v>223</v>
      </c>
      <c r="H2286" s="1164"/>
      <c r="I2286" s="1165"/>
      <c r="J2286" s="1166"/>
      <c r="K2286" s="587">
        <f t="shared" si="370"/>
        <v>0</v>
      </c>
      <c r="M2286" s="1163">
        <v>223</v>
      </c>
      <c r="N2286" s="1164"/>
      <c r="O2286" s="1165"/>
      <c r="P2286" s="1166"/>
      <c r="Q2286" s="587">
        <f t="shared" si="371"/>
        <v>0</v>
      </c>
      <c r="S2286" s="1163">
        <v>223</v>
      </c>
      <c r="T2286" s="1164"/>
      <c r="U2286" s="1165"/>
      <c r="V2286" s="1166"/>
      <c r="W2286" s="587">
        <f t="shared" si="372"/>
        <v>0</v>
      </c>
      <c r="Y2286" s="1163">
        <v>223</v>
      </c>
      <c r="Z2286" s="1164"/>
      <c r="AA2286" s="1165"/>
      <c r="AB2286" s="1166"/>
      <c r="AC2286" s="587">
        <f t="shared" si="373"/>
        <v>0</v>
      </c>
      <c r="AE2286" s="1163">
        <v>223</v>
      </c>
      <c r="AF2286" s="1164"/>
      <c r="AG2286" s="1165"/>
      <c r="AH2286" s="1166"/>
      <c r="AI2286" s="587">
        <f t="shared" si="374"/>
        <v>0</v>
      </c>
      <c r="AK2286" s="1163">
        <v>223</v>
      </c>
      <c r="AL2286" s="1164"/>
      <c r="AM2286" s="1165"/>
      <c r="AN2286" s="1166"/>
      <c r="AO2286" s="587">
        <f t="shared" si="375"/>
        <v>0</v>
      </c>
      <c r="AQ2286" s="1163">
        <v>223</v>
      </c>
      <c r="AR2286" s="1164"/>
      <c r="AS2286" s="1165"/>
      <c r="AT2286" s="1166"/>
      <c r="AU2286" s="587">
        <f t="shared" si="376"/>
        <v>0</v>
      </c>
      <c r="AW2286" s="1163">
        <v>223</v>
      </c>
      <c r="AX2286" s="1164"/>
      <c r="AY2286" s="1165"/>
      <c r="AZ2286" s="1166"/>
      <c r="BA2286" s="587">
        <f t="shared" si="377"/>
        <v>0</v>
      </c>
    </row>
    <row r="2287" spans="1:53" s="17" customFormat="1" ht="16.75" hidden="1" customHeight="1" outlineLevel="2">
      <c r="A2287" s="1163">
        <v>224</v>
      </c>
      <c r="B2287" s="1164"/>
      <c r="C2287" s="1165"/>
      <c r="D2287" s="1166"/>
      <c r="E2287" s="587">
        <f t="shared" si="369"/>
        <v>0</v>
      </c>
      <c r="G2287" s="1163">
        <v>224</v>
      </c>
      <c r="H2287" s="1164"/>
      <c r="I2287" s="1165"/>
      <c r="J2287" s="1166"/>
      <c r="K2287" s="587">
        <f t="shared" si="370"/>
        <v>0</v>
      </c>
      <c r="M2287" s="1163">
        <v>224</v>
      </c>
      <c r="N2287" s="1164"/>
      <c r="O2287" s="1165"/>
      <c r="P2287" s="1166"/>
      <c r="Q2287" s="587">
        <f t="shared" si="371"/>
        <v>0</v>
      </c>
      <c r="S2287" s="1163">
        <v>224</v>
      </c>
      <c r="T2287" s="1164"/>
      <c r="U2287" s="1165"/>
      <c r="V2287" s="1166"/>
      <c r="W2287" s="587">
        <f t="shared" si="372"/>
        <v>0</v>
      </c>
      <c r="Y2287" s="1163">
        <v>224</v>
      </c>
      <c r="Z2287" s="1164"/>
      <c r="AA2287" s="1165"/>
      <c r="AB2287" s="1166"/>
      <c r="AC2287" s="587">
        <f t="shared" si="373"/>
        <v>0</v>
      </c>
      <c r="AE2287" s="1163">
        <v>224</v>
      </c>
      <c r="AF2287" s="1164"/>
      <c r="AG2287" s="1165"/>
      <c r="AH2287" s="1166"/>
      <c r="AI2287" s="587">
        <f t="shared" si="374"/>
        <v>0</v>
      </c>
      <c r="AK2287" s="1163">
        <v>224</v>
      </c>
      <c r="AL2287" s="1164"/>
      <c r="AM2287" s="1165"/>
      <c r="AN2287" s="1166"/>
      <c r="AO2287" s="587">
        <f t="shared" si="375"/>
        <v>0</v>
      </c>
      <c r="AQ2287" s="1163">
        <v>224</v>
      </c>
      <c r="AR2287" s="1164"/>
      <c r="AS2287" s="1165"/>
      <c r="AT2287" s="1166"/>
      <c r="AU2287" s="587">
        <f t="shared" si="376"/>
        <v>0</v>
      </c>
      <c r="AW2287" s="1163">
        <v>224</v>
      </c>
      <c r="AX2287" s="1164"/>
      <c r="AY2287" s="1165"/>
      <c r="AZ2287" s="1166"/>
      <c r="BA2287" s="587">
        <f t="shared" si="377"/>
        <v>0</v>
      </c>
    </row>
    <row r="2288" spans="1:53" s="17" customFormat="1" ht="16.75" hidden="1" customHeight="1" outlineLevel="2">
      <c r="A2288" s="1163">
        <v>225</v>
      </c>
      <c r="B2288" s="1164"/>
      <c r="C2288" s="1165"/>
      <c r="D2288" s="1166"/>
      <c r="E2288" s="587">
        <f t="shared" si="369"/>
        <v>0</v>
      </c>
      <c r="G2288" s="1163">
        <v>225</v>
      </c>
      <c r="H2288" s="1164"/>
      <c r="I2288" s="1165"/>
      <c r="J2288" s="1166"/>
      <c r="K2288" s="587">
        <f t="shared" si="370"/>
        <v>0</v>
      </c>
      <c r="M2288" s="1163">
        <v>225</v>
      </c>
      <c r="N2288" s="1164"/>
      <c r="O2288" s="1165"/>
      <c r="P2288" s="1166"/>
      <c r="Q2288" s="587">
        <f t="shared" si="371"/>
        <v>0</v>
      </c>
      <c r="S2288" s="1163">
        <v>225</v>
      </c>
      <c r="T2288" s="1164"/>
      <c r="U2288" s="1165"/>
      <c r="V2288" s="1166"/>
      <c r="W2288" s="587">
        <f t="shared" si="372"/>
        <v>0</v>
      </c>
      <c r="Y2288" s="1163">
        <v>225</v>
      </c>
      <c r="Z2288" s="1164"/>
      <c r="AA2288" s="1165"/>
      <c r="AB2288" s="1166"/>
      <c r="AC2288" s="587">
        <f t="shared" si="373"/>
        <v>0</v>
      </c>
      <c r="AE2288" s="1163">
        <v>225</v>
      </c>
      <c r="AF2288" s="1164"/>
      <c r="AG2288" s="1165"/>
      <c r="AH2288" s="1166"/>
      <c r="AI2288" s="587">
        <f t="shared" si="374"/>
        <v>0</v>
      </c>
      <c r="AK2288" s="1163">
        <v>225</v>
      </c>
      <c r="AL2288" s="1164"/>
      <c r="AM2288" s="1165"/>
      <c r="AN2288" s="1166"/>
      <c r="AO2288" s="587">
        <f t="shared" si="375"/>
        <v>0</v>
      </c>
      <c r="AQ2288" s="1163">
        <v>225</v>
      </c>
      <c r="AR2288" s="1164"/>
      <c r="AS2288" s="1165"/>
      <c r="AT2288" s="1166"/>
      <c r="AU2288" s="587">
        <f t="shared" si="376"/>
        <v>0</v>
      </c>
      <c r="AW2288" s="1163">
        <v>225</v>
      </c>
      <c r="AX2288" s="1164"/>
      <c r="AY2288" s="1165"/>
      <c r="AZ2288" s="1166"/>
      <c r="BA2288" s="587">
        <f t="shared" si="377"/>
        <v>0</v>
      </c>
    </row>
    <row r="2289" spans="1:53" s="17" customFormat="1" ht="16.75" hidden="1" customHeight="1" outlineLevel="2">
      <c r="A2289" s="1163">
        <v>226</v>
      </c>
      <c r="B2289" s="1164"/>
      <c r="C2289" s="1165"/>
      <c r="D2289" s="1166"/>
      <c r="E2289" s="587">
        <f t="shared" si="369"/>
        <v>0</v>
      </c>
      <c r="G2289" s="1163">
        <v>226</v>
      </c>
      <c r="H2289" s="1164"/>
      <c r="I2289" s="1165"/>
      <c r="J2289" s="1166"/>
      <c r="K2289" s="587">
        <f t="shared" si="370"/>
        <v>0</v>
      </c>
      <c r="M2289" s="1163">
        <v>226</v>
      </c>
      <c r="N2289" s="1164"/>
      <c r="O2289" s="1165"/>
      <c r="P2289" s="1166"/>
      <c r="Q2289" s="587">
        <f t="shared" si="371"/>
        <v>0</v>
      </c>
      <c r="S2289" s="1163">
        <v>226</v>
      </c>
      <c r="T2289" s="1164"/>
      <c r="U2289" s="1165"/>
      <c r="V2289" s="1166"/>
      <c r="W2289" s="587">
        <f t="shared" si="372"/>
        <v>0</v>
      </c>
      <c r="Y2289" s="1163">
        <v>226</v>
      </c>
      <c r="Z2289" s="1164"/>
      <c r="AA2289" s="1165"/>
      <c r="AB2289" s="1166"/>
      <c r="AC2289" s="587">
        <f t="shared" si="373"/>
        <v>0</v>
      </c>
      <c r="AE2289" s="1163">
        <v>226</v>
      </c>
      <c r="AF2289" s="1164"/>
      <c r="AG2289" s="1165"/>
      <c r="AH2289" s="1166"/>
      <c r="AI2289" s="587">
        <f t="shared" si="374"/>
        <v>0</v>
      </c>
      <c r="AK2289" s="1163">
        <v>226</v>
      </c>
      <c r="AL2289" s="1164"/>
      <c r="AM2289" s="1165"/>
      <c r="AN2289" s="1166"/>
      <c r="AO2289" s="587">
        <f t="shared" si="375"/>
        <v>0</v>
      </c>
      <c r="AQ2289" s="1163">
        <v>226</v>
      </c>
      <c r="AR2289" s="1164"/>
      <c r="AS2289" s="1165"/>
      <c r="AT2289" s="1166"/>
      <c r="AU2289" s="587">
        <f t="shared" si="376"/>
        <v>0</v>
      </c>
      <c r="AW2289" s="1163">
        <v>226</v>
      </c>
      <c r="AX2289" s="1164"/>
      <c r="AY2289" s="1165"/>
      <c r="AZ2289" s="1166"/>
      <c r="BA2289" s="587">
        <f t="shared" si="377"/>
        <v>0</v>
      </c>
    </row>
    <row r="2290" spans="1:53" s="17" customFormat="1" ht="16.75" hidden="1" customHeight="1" outlineLevel="2">
      <c r="A2290" s="1163">
        <v>227</v>
      </c>
      <c r="B2290" s="1164"/>
      <c r="C2290" s="1165"/>
      <c r="D2290" s="1166"/>
      <c r="E2290" s="587">
        <f t="shared" si="369"/>
        <v>0</v>
      </c>
      <c r="G2290" s="1163">
        <v>227</v>
      </c>
      <c r="H2290" s="1164"/>
      <c r="I2290" s="1165"/>
      <c r="J2290" s="1166"/>
      <c r="K2290" s="587">
        <f t="shared" si="370"/>
        <v>0</v>
      </c>
      <c r="M2290" s="1163">
        <v>227</v>
      </c>
      <c r="N2290" s="1164"/>
      <c r="O2290" s="1165"/>
      <c r="P2290" s="1166"/>
      <c r="Q2290" s="587">
        <f t="shared" si="371"/>
        <v>0</v>
      </c>
      <c r="S2290" s="1163">
        <v>227</v>
      </c>
      <c r="T2290" s="1164"/>
      <c r="U2290" s="1165"/>
      <c r="V2290" s="1166"/>
      <c r="W2290" s="587">
        <f t="shared" si="372"/>
        <v>0</v>
      </c>
      <c r="Y2290" s="1163">
        <v>227</v>
      </c>
      <c r="Z2290" s="1164"/>
      <c r="AA2290" s="1165"/>
      <c r="AB2290" s="1166"/>
      <c r="AC2290" s="587">
        <f t="shared" si="373"/>
        <v>0</v>
      </c>
      <c r="AE2290" s="1163">
        <v>227</v>
      </c>
      <c r="AF2290" s="1164"/>
      <c r="AG2290" s="1165"/>
      <c r="AH2290" s="1166"/>
      <c r="AI2290" s="587">
        <f t="shared" si="374"/>
        <v>0</v>
      </c>
      <c r="AK2290" s="1163">
        <v>227</v>
      </c>
      <c r="AL2290" s="1164"/>
      <c r="AM2290" s="1165"/>
      <c r="AN2290" s="1166"/>
      <c r="AO2290" s="587">
        <f t="shared" si="375"/>
        <v>0</v>
      </c>
      <c r="AQ2290" s="1163">
        <v>227</v>
      </c>
      <c r="AR2290" s="1164"/>
      <c r="AS2290" s="1165"/>
      <c r="AT2290" s="1166"/>
      <c r="AU2290" s="587">
        <f t="shared" si="376"/>
        <v>0</v>
      </c>
      <c r="AW2290" s="1163">
        <v>227</v>
      </c>
      <c r="AX2290" s="1164"/>
      <c r="AY2290" s="1165"/>
      <c r="AZ2290" s="1166"/>
      <c r="BA2290" s="587">
        <f t="shared" si="377"/>
        <v>0</v>
      </c>
    </row>
    <row r="2291" spans="1:53" s="17" customFormat="1" ht="16.75" hidden="1" customHeight="1" outlineLevel="2">
      <c r="A2291" s="1163">
        <v>228</v>
      </c>
      <c r="B2291" s="1164"/>
      <c r="C2291" s="1165"/>
      <c r="D2291" s="1166"/>
      <c r="E2291" s="587">
        <f t="shared" si="369"/>
        <v>0</v>
      </c>
      <c r="G2291" s="1163">
        <v>228</v>
      </c>
      <c r="H2291" s="1164"/>
      <c r="I2291" s="1165"/>
      <c r="J2291" s="1166"/>
      <c r="K2291" s="587">
        <f t="shared" si="370"/>
        <v>0</v>
      </c>
      <c r="M2291" s="1163">
        <v>228</v>
      </c>
      <c r="N2291" s="1164"/>
      <c r="O2291" s="1165"/>
      <c r="P2291" s="1166"/>
      <c r="Q2291" s="587">
        <f t="shared" si="371"/>
        <v>0</v>
      </c>
      <c r="S2291" s="1163">
        <v>228</v>
      </c>
      <c r="T2291" s="1164"/>
      <c r="U2291" s="1165"/>
      <c r="V2291" s="1166"/>
      <c r="W2291" s="587">
        <f t="shared" si="372"/>
        <v>0</v>
      </c>
      <c r="Y2291" s="1163">
        <v>228</v>
      </c>
      <c r="Z2291" s="1164"/>
      <c r="AA2291" s="1165"/>
      <c r="AB2291" s="1166"/>
      <c r="AC2291" s="587">
        <f t="shared" si="373"/>
        <v>0</v>
      </c>
      <c r="AE2291" s="1163">
        <v>228</v>
      </c>
      <c r="AF2291" s="1164"/>
      <c r="AG2291" s="1165"/>
      <c r="AH2291" s="1166"/>
      <c r="AI2291" s="587">
        <f t="shared" si="374"/>
        <v>0</v>
      </c>
      <c r="AK2291" s="1163">
        <v>228</v>
      </c>
      <c r="AL2291" s="1164"/>
      <c r="AM2291" s="1165"/>
      <c r="AN2291" s="1166"/>
      <c r="AO2291" s="587">
        <f t="shared" si="375"/>
        <v>0</v>
      </c>
      <c r="AQ2291" s="1163">
        <v>228</v>
      </c>
      <c r="AR2291" s="1164"/>
      <c r="AS2291" s="1165"/>
      <c r="AT2291" s="1166"/>
      <c r="AU2291" s="587">
        <f t="shared" si="376"/>
        <v>0</v>
      </c>
      <c r="AW2291" s="1163">
        <v>228</v>
      </c>
      <c r="AX2291" s="1164"/>
      <c r="AY2291" s="1165"/>
      <c r="AZ2291" s="1166"/>
      <c r="BA2291" s="587">
        <f t="shared" si="377"/>
        <v>0</v>
      </c>
    </row>
    <row r="2292" spans="1:53" s="17" customFormat="1" ht="16.75" hidden="1" customHeight="1" outlineLevel="2">
      <c r="A2292" s="1163">
        <v>229</v>
      </c>
      <c r="B2292" s="1164"/>
      <c r="C2292" s="1165"/>
      <c r="D2292" s="1166"/>
      <c r="E2292" s="587">
        <f t="shared" si="369"/>
        <v>0</v>
      </c>
      <c r="G2292" s="1163">
        <v>229</v>
      </c>
      <c r="H2292" s="1164"/>
      <c r="I2292" s="1165"/>
      <c r="J2292" s="1166"/>
      <c r="K2292" s="587">
        <f t="shared" si="370"/>
        <v>0</v>
      </c>
      <c r="M2292" s="1163">
        <v>229</v>
      </c>
      <c r="N2292" s="1164"/>
      <c r="O2292" s="1165"/>
      <c r="P2292" s="1166"/>
      <c r="Q2292" s="587">
        <f t="shared" si="371"/>
        <v>0</v>
      </c>
      <c r="S2292" s="1163">
        <v>229</v>
      </c>
      <c r="T2292" s="1164"/>
      <c r="U2292" s="1165"/>
      <c r="V2292" s="1166"/>
      <c r="W2292" s="587">
        <f t="shared" si="372"/>
        <v>0</v>
      </c>
      <c r="Y2292" s="1163">
        <v>229</v>
      </c>
      <c r="Z2292" s="1164"/>
      <c r="AA2292" s="1165"/>
      <c r="AB2292" s="1166"/>
      <c r="AC2292" s="587">
        <f t="shared" si="373"/>
        <v>0</v>
      </c>
      <c r="AE2292" s="1163">
        <v>229</v>
      </c>
      <c r="AF2292" s="1164"/>
      <c r="AG2292" s="1165"/>
      <c r="AH2292" s="1166"/>
      <c r="AI2292" s="587">
        <f t="shared" si="374"/>
        <v>0</v>
      </c>
      <c r="AK2292" s="1163">
        <v>229</v>
      </c>
      <c r="AL2292" s="1164"/>
      <c r="AM2292" s="1165"/>
      <c r="AN2292" s="1166"/>
      <c r="AO2292" s="587">
        <f t="shared" si="375"/>
        <v>0</v>
      </c>
      <c r="AQ2292" s="1163">
        <v>229</v>
      </c>
      <c r="AR2292" s="1164"/>
      <c r="AS2292" s="1165"/>
      <c r="AT2292" s="1166"/>
      <c r="AU2292" s="587">
        <f t="shared" si="376"/>
        <v>0</v>
      </c>
      <c r="AW2292" s="1163">
        <v>229</v>
      </c>
      <c r="AX2292" s="1164"/>
      <c r="AY2292" s="1165"/>
      <c r="AZ2292" s="1166"/>
      <c r="BA2292" s="587">
        <f t="shared" si="377"/>
        <v>0</v>
      </c>
    </row>
    <row r="2293" spans="1:53" s="17" customFormat="1" ht="16.75" hidden="1" customHeight="1" outlineLevel="2">
      <c r="A2293" s="1163">
        <v>230</v>
      </c>
      <c r="B2293" s="1164"/>
      <c r="C2293" s="1165"/>
      <c r="D2293" s="1166"/>
      <c r="E2293" s="587">
        <f t="shared" si="369"/>
        <v>0</v>
      </c>
      <c r="G2293" s="1163">
        <v>230</v>
      </c>
      <c r="H2293" s="1164"/>
      <c r="I2293" s="1165"/>
      <c r="J2293" s="1166"/>
      <c r="K2293" s="587">
        <f t="shared" si="370"/>
        <v>0</v>
      </c>
      <c r="M2293" s="1163">
        <v>230</v>
      </c>
      <c r="N2293" s="1164"/>
      <c r="O2293" s="1165"/>
      <c r="P2293" s="1166"/>
      <c r="Q2293" s="587">
        <f t="shared" si="371"/>
        <v>0</v>
      </c>
      <c r="S2293" s="1163">
        <v>230</v>
      </c>
      <c r="T2293" s="1164"/>
      <c r="U2293" s="1165"/>
      <c r="V2293" s="1166"/>
      <c r="W2293" s="587">
        <f t="shared" si="372"/>
        <v>0</v>
      </c>
      <c r="Y2293" s="1163">
        <v>230</v>
      </c>
      <c r="Z2293" s="1164"/>
      <c r="AA2293" s="1165"/>
      <c r="AB2293" s="1166"/>
      <c r="AC2293" s="587">
        <f t="shared" si="373"/>
        <v>0</v>
      </c>
      <c r="AE2293" s="1163">
        <v>230</v>
      </c>
      <c r="AF2293" s="1164"/>
      <c r="AG2293" s="1165"/>
      <c r="AH2293" s="1166"/>
      <c r="AI2293" s="587">
        <f t="shared" si="374"/>
        <v>0</v>
      </c>
      <c r="AK2293" s="1163">
        <v>230</v>
      </c>
      <c r="AL2293" s="1164"/>
      <c r="AM2293" s="1165"/>
      <c r="AN2293" s="1166"/>
      <c r="AO2293" s="587">
        <f t="shared" si="375"/>
        <v>0</v>
      </c>
      <c r="AQ2293" s="1163">
        <v>230</v>
      </c>
      <c r="AR2293" s="1164"/>
      <c r="AS2293" s="1165"/>
      <c r="AT2293" s="1166"/>
      <c r="AU2293" s="587">
        <f t="shared" si="376"/>
        <v>0</v>
      </c>
      <c r="AW2293" s="1163">
        <v>230</v>
      </c>
      <c r="AX2293" s="1164"/>
      <c r="AY2293" s="1165"/>
      <c r="AZ2293" s="1166"/>
      <c r="BA2293" s="587">
        <f t="shared" si="377"/>
        <v>0</v>
      </c>
    </row>
    <row r="2294" spans="1:53" s="17" customFormat="1" ht="16.75" hidden="1" customHeight="1" outlineLevel="2">
      <c r="A2294" s="1163">
        <v>231</v>
      </c>
      <c r="B2294" s="1164"/>
      <c r="C2294" s="1165"/>
      <c r="D2294" s="1166"/>
      <c r="E2294" s="587">
        <f t="shared" si="369"/>
        <v>0</v>
      </c>
      <c r="G2294" s="1163">
        <v>231</v>
      </c>
      <c r="H2294" s="1164"/>
      <c r="I2294" s="1165"/>
      <c r="J2294" s="1166"/>
      <c r="K2294" s="587">
        <f t="shared" si="370"/>
        <v>0</v>
      </c>
      <c r="M2294" s="1163">
        <v>231</v>
      </c>
      <c r="N2294" s="1164"/>
      <c r="O2294" s="1165"/>
      <c r="P2294" s="1166"/>
      <c r="Q2294" s="587">
        <f t="shared" si="371"/>
        <v>0</v>
      </c>
      <c r="S2294" s="1163">
        <v>231</v>
      </c>
      <c r="T2294" s="1164"/>
      <c r="U2294" s="1165"/>
      <c r="V2294" s="1166"/>
      <c r="W2294" s="587">
        <f t="shared" si="372"/>
        <v>0</v>
      </c>
      <c r="Y2294" s="1163">
        <v>231</v>
      </c>
      <c r="Z2294" s="1164"/>
      <c r="AA2294" s="1165"/>
      <c r="AB2294" s="1166"/>
      <c r="AC2294" s="587">
        <f t="shared" si="373"/>
        <v>0</v>
      </c>
      <c r="AE2294" s="1163">
        <v>231</v>
      </c>
      <c r="AF2294" s="1164"/>
      <c r="AG2294" s="1165"/>
      <c r="AH2294" s="1166"/>
      <c r="AI2294" s="587">
        <f t="shared" si="374"/>
        <v>0</v>
      </c>
      <c r="AK2294" s="1163">
        <v>231</v>
      </c>
      <c r="AL2294" s="1164"/>
      <c r="AM2294" s="1165"/>
      <c r="AN2294" s="1166"/>
      <c r="AO2294" s="587">
        <f t="shared" si="375"/>
        <v>0</v>
      </c>
      <c r="AQ2294" s="1163">
        <v>231</v>
      </c>
      <c r="AR2294" s="1164"/>
      <c r="AS2294" s="1165"/>
      <c r="AT2294" s="1166"/>
      <c r="AU2294" s="587">
        <f t="shared" si="376"/>
        <v>0</v>
      </c>
      <c r="AW2294" s="1163">
        <v>231</v>
      </c>
      <c r="AX2294" s="1164"/>
      <c r="AY2294" s="1165"/>
      <c r="AZ2294" s="1166"/>
      <c r="BA2294" s="587">
        <f t="shared" si="377"/>
        <v>0</v>
      </c>
    </row>
    <row r="2295" spans="1:53" s="17" customFormat="1" ht="16.75" hidden="1" customHeight="1" outlineLevel="2">
      <c r="A2295" s="1163">
        <v>232</v>
      </c>
      <c r="B2295" s="1164"/>
      <c r="C2295" s="1165"/>
      <c r="D2295" s="1166"/>
      <c r="E2295" s="587">
        <f t="shared" si="369"/>
        <v>0</v>
      </c>
      <c r="G2295" s="1163">
        <v>232</v>
      </c>
      <c r="H2295" s="1164"/>
      <c r="I2295" s="1165"/>
      <c r="J2295" s="1166"/>
      <c r="K2295" s="587">
        <f t="shared" si="370"/>
        <v>0</v>
      </c>
      <c r="M2295" s="1163">
        <v>232</v>
      </c>
      <c r="N2295" s="1164"/>
      <c r="O2295" s="1165"/>
      <c r="P2295" s="1166"/>
      <c r="Q2295" s="587">
        <f t="shared" si="371"/>
        <v>0</v>
      </c>
      <c r="S2295" s="1163">
        <v>232</v>
      </c>
      <c r="T2295" s="1164"/>
      <c r="U2295" s="1165"/>
      <c r="V2295" s="1166"/>
      <c r="W2295" s="587">
        <f t="shared" si="372"/>
        <v>0</v>
      </c>
      <c r="Y2295" s="1163">
        <v>232</v>
      </c>
      <c r="Z2295" s="1164"/>
      <c r="AA2295" s="1165"/>
      <c r="AB2295" s="1166"/>
      <c r="AC2295" s="587">
        <f t="shared" si="373"/>
        <v>0</v>
      </c>
      <c r="AE2295" s="1163">
        <v>232</v>
      </c>
      <c r="AF2295" s="1164"/>
      <c r="AG2295" s="1165"/>
      <c r="AH2295" s="1166"/>
      <c r="AI2295" s="587">
        <f t="shared" si="374"/>
        <v>0</v>
      </c>
      <c r="AK2295" s="1163">
        <v>232</v>
      </c>
      <c r="AL2295" s="1164"/>
      <c r="AM2295" s="1165"/>
      <c r="AN2295" s="1166"/>
      <c r="AO2295" s="587">
        <f t="shared" si="375"/>
        <v>0</v>
      </c>
      <c r="AQ2295" s="1163">
        <v>232</v>
      </c>
      <c r="AR2295" s="1164"/>
      <c r="AS2295" s="1165"/>
      <c r="AT2295" s="1166"/>
      <c r="AU2295" s="587">
        <f t="shared" si="376"/>
        <v>0</v>
      </c>
      <c r="AW2295" s="1163">
        <v>232</v>
      </c>
      <c r="AX2295" s="1164"/>
      <c r="AY2295" s="1165"/>
      <c r="AZ2295" s="1166"/>
      <c r="BA2295" s="587">
        <f t="shared" si="377"/>
        <v>0</v>
      </c>
    </row>
    <row r="2296" spans="1:53" s="17" customFormat="1" ht="16.75" hidden="1" customHeight="1" outlineLevel="2">
      <c r="A2296" s="1163">
        <v>233</v>
      </c>
      <c r="B2296" s="1164"/>
      <c r="C2296" s="1165"/>
      <c r="D2296" s="1166"/>
      <c r="E2296" s="587">
        <f t="shared" si="369"/>
        <v>0</v>
      </c>
      <c r="G2296" s="1163">
        <v>233</v>
      </c>
      <c r="H2296" s="1164"/>
      <c r="I2296" s="1165"/>
      <c r="J2296" s="1166"/>
      <c r="K2296" s="587">
        <f t="shared" si="370"/>
        <v>0</v>
      </c>
      <c r="M2296" s="1163">
        <v>233</v>
      </c>
      <c r="N2296" s="1164"/>
      <c r="O2296" s="1165"/>
      <c r="P2296" s="1166"/>
      <c r="Q2296" s="587">
        <f t="shared" si="371"/>
        <v>0</v>
      </c>
      <c r="S2296" s="1163">
        <v>233</v>
      </c>
      <c r="T2296" s="1164"/>
      <c r="U2296" s="1165"/>
      <c r="V2296" s="1166"/>
      <c r="W2296" s="587">
        <f t="shared" si="372"/>
        <v>0</v>
      </c>
      <c r="Y2296" s="1163">
        <v>233</v>
      </c>
      <c r="Z2296" s="1164"/>
      <c r="AA2296" s="1165"/>
      <c r="AB2296" s="1166"/>
      <c r="AC2296" s="587">
        <f t="shared" si="373"/>
        <v>0</v>
      </c>
      <c r="AE2296" s="1163">
        <v>233</v>
      </c>
      <c r="AF2296" s="1164"/>
      <c r="AG2296" s="1165"/>
      <c r="AH2296" s="1166"/>
      <c r="AI2296" s="587">
        <f t="shared" si="374"/>
        <v>0</v>
      </c>
      <c r="AK2296" s="1163">
        <v>233</v>
      </c>
      <c r="AL2296" s="1164"/>
      <c r="AM2296" s="1165"/>
      <c r="AN2296" s="1166"/>
      <c r="AO2296" s="587">
        <f t="shared" si="375"/>
        <v>0</v>
      </c>
      <c r="AQ2296" s="1163">
        <v>233</v>
      </c>
      <c r="AR2296" s="1164"/>
      <c r="AS2296" s="1165"/>
      <c r="AT2296" s="1166"/>
      <c r="AU2296" s="587">
        <f t="shared" si="376"/>
        <v>0</v>
      </c>
      <c r="AW2296" s="1163">
        <v>233</v>
      </c>
      <c r="AX2296" s="1164"/>
      <c r="AY2296" s="1165"/>
      <c r="AZ2296" s="1166"/>
      <c r="BA2296" s="587">
        <f t="shared" si="377"/>
        <v>0</v>
      </c>
    </row>
    <row r="2297" spans="1:53" s="17" customFormat="1" ht="16.75" hidden="1" customHeight="1" outlineLevel="2">
      <c r="A2297" s="1163">
        <v>234</v>
      </c>
      <c r="B2297" s="1164"/>
      <c r="C2297" s="1165"/>
      <c r="D2297" s="1166"/>
      <c r="E2297" s="587">
        <f t="shared" si="369"/>
        <v>0</v>
      </c>
      <c r="G2297" s="1163">
        <v>234</v>
      </c>
      <c r="H2297" s="1164"/>
      <c r="I2297" s="1165"/>
      <c r="J2297" s="1166"/>
      <c r="K2297" s="587">
        <f t="shared" si="370"/>
        <v>0</v>
      </c>
      <c r="M2297" s="1163">
        <v>234</v>
      </c>
      <c r="N2297" s="1164"/>
      <c r="O2297" s="1165"/>
      <c r="P2297" s="1166"/>
      <c r="Q2297" s="587">
        <f t="shared" si="371"/>
        <v>0</v>
      </c>
      <c r="S2297" s="1163">
        <v>234</v>
      </c>
      <c r="T2297" s="1164"/>
      <c r="U2297" s="1165"/>
      <c r="V2297" s="1166"/>
      <c r="W2297" s="587">
        <f t="shared" si="372"/>
        <v>0</v>
      </c>
      <c r="Y2297" s="1163">
        <v>234</v>
      </c>
      <c r="Z2297" s="1164"/>
      <c r="AA2297" s="1165"/>
      <c r="AB2297" s="1166"/>
      <c r="AC2297" s="587">
        <f t="shared" si="373"/>
        <v>0</v>
      </c>
      <c r="AE2297" s="1163">
        <v>234</v>
      </c>
      <c r="AF2297" s="1164"/>
      <c r="AG2297" s="1165"/>
      <c r="AH2297" s="1166"/>
      <c r="AI2297" s="587">
        <f t="shared" si="374"/>
        <v>0</v>
      </c>
      <c r="AK2297" s="1163">
        <v>234</v>
      </c>
      <c r="AL2297" s="1164"/>
      <c r="AM2297" s="1165"/>
      <c r="AN2297" s="1166"/>
      <c r="AO2297" s="587">
        <f t="shared" si="375"/>
        <v>0</v>
      </c>
      <c r="AQ2297" s="1163">
        <v>234</v>
      </c>
      <c r="AR2297" s="1164"/>
      <c r="AS2297" s="1165"/>
      <c r="AT2297" s="1166"/>
      <c r="AU2297" s="587">
        <f t="shared" si="376"/>
        <v>0</v>
      </c>
      <c r="AW2297" s="1163">
        <v>234</v>
      </c>
      <c r="AX2297" s="1164"/>
      <c r="AY2297" s="1165"/>
      <c r="AZ2297" s="1166"/>
      <c r="BA2297" s="587">
        <f t="shared" si="377"/>
        <v>0</v>
      </c>
    </row>
    <row r="2298" spans="1:53" s="17" customFormat="1" ht="16.75" hidden="1" customHeight="1" outlineLevel="2">
      <c r="A2298" s="1163">
        <v>235</v>
      </c>
      <c r="B2298" s="1164"/>
      <c r="C2298" s="1165"/>
      <c r="D2298" s="1166"/>
      <c r="E2298" s="587">
        <f t="shared" si="369"/>
        <v>0</v>
      </c>
      <c r="G2298" s="1163">
        <v>235</v>
      </c>
      <c r="H2298" s="1164"/>
      <c r="I2298" s="1165"/>
      <c r="J2298" s="1166"/>
      <c r="K2298" s="587">
        <f t="shared" si="370"/>
        <v>0</v>
      </c>
      <c r="M2298" s="1163">
        <v>235</v>
      </c>
      <c r="N2298" s="1164"/>
      <c r="O2298" s="1165"/>
      <c r="P2298" s="1166"/>
      <c r="Q2298" s="587">
        <f t="shared" si="371"/>
        <v>0</v>
      </c>
      <c r="S2298" s="1163">
        <v>235</v>
      </c>
      <c r="T2298" s="1164"/>
      <c r="U2298" s="1165"/>
      <c r="V2298" s="1166"/>
      <c r="W2298" s="587">
        <f t="shared" si="372"/>
        <v>0</v>
      </c>
      <c r="Y2298" s="1163">
        <v>235</v>
      </c>
      <c r="Z2298" s="1164"/>
      <c r="AA2298" s="1165"/>
      <c r="AB2298" s="1166"/>
      <c r="AC2298" s="587">
        <f t="shared" si="373"/>
        <v>0</v>
      </c>
      <c r="AE2298" s="1163">
        <v>235</v>
      </c>
      <c r="AF2298" s="1164"/>
      <c r="AG2298" s="1165"/>
      <c r="AH2298" s="1166"/>
      <c r="AI2298" s="587">
        <f t="shared" si="374"/>
        <v>0</v>
      </c>
      <c r="AK2298" s="1163">
        <v>235</v>
      </c>
      <c r="AL2298" s="1164"/>
      <c r="AM2298" s="1165"/>
      <c r="AN2298" s="1166"/>
      <c r="AO2298" s="587">
        <f t="shared" si="375"/>
        <v>0</v>
      </c>
      <c r="AQ2298" s="1163">
        <v>235</v>
      </c>
      <c r="AR2298" s="1164"/>
      <c r="AS2298" s="1165"/>
      <c r="AT2298" s="1166"/>
      <c r="AU2298" s="587">
        <f t="shared" si="376"/>
        <v>0</v>
      </c>
      <c r="AW2298" s="1163">
        <v>235</v>
      </c>
      <c r="AX2298" s="1164"/>
      <c r="AY2298" s="1165"/>
      <c r="AZ2298" s="1166"/>
      <c r="BA2298" s="587">
        <f t="shared" si="377"/>
        <v>0</v>
      </c>
    </row>
    <row r="2299" spans="1:53" s="17" customFormat="1" ht="16.75" hidden="1" customHeight="1" outlineLevel="2">
      <c r="A2299" s="1163">
        <v>236</v>
      </c>
      <c r="B2299" s="1164"/>
      <c r="C2299" s="1165"/>
      <c r="D2299" s="1166"/>
      <c r="E2299" s="587">
        <f t="shared" si="369"/>
        <v>0</v>
      </c>
      <c r="G2299" s="1163">
        <v>236</v>
      </c>
      <c r="H2299" s="1164"/>
      <c r="I2299" s="1165"/>
      <c r="J2299" s="1166"/>
      <c r="K2299" s="587">
        <f t="shared" si="370"/>
        <v>0</v>
      </c>
      <c r="M2299" s="1163">
        <v>236</v>
      </c>
      <c r="N2299" s="1164"/>
      <c r="O2299" s="1165"/>
      <c r="P2299" s="1166"/>
      <c r="Q2299" s="587">
        <f t="shared" si="371"/>
        <v>0</v>
      </c>
      <c r="S2299" s="1163">
        <v>236</v>
      </c>
      <c r="T2299" s="1164"/>
      <c r="U2299" s="1165"/>
      <c r="V2299" s="1166"/>
      <c r="W2299" s="587">
        <f t="shared" si="372"/>
        <v>0</v>
      </c>
      <c r="Y2299" s="1163">
        <v>236</v>
      </c>
      <c r="Z2299" s="1164"/>
      <c r="AA2299" s="1165"/>
      <c r="AB2299" s="1166"/>
      <c r="AC2299" s="587">
        <f t="shared" si="373"/>
        <v>0</v>
      </c>
      <c r="AE2299" s="1163">
        <v>236</v>
      </c>
      <c r="AF2299" s="1164"/>
      <c r="AG2299" s="1165"/>
      <c r="AH2299" s="1166"/>
      <c r="AI2299" s="587">
        <f t="shared" si="374"/>
        <v>0</v>
      </c>
      <c r="AK2299" s="1163">
        <v>236</v>
      </c>
      <c r="AL2299" s="1164"/>
      <c r="AM2299" s="1165"/>
      <c r="AN2299" s="1166"/>
      <c r="AO2299" s="587">
        <f t="shared" si="375"/>
        <v>0</v>
      </c>
      <c r="AQ2299" s="1163">
        <v>236</v>
      </c>
      <c r="AR2299" s="1164"/>
      <c r="AS2299" s="1165"/>
      <c r="AT2299" s="1166"/>
      <c r="AU2299" s="587">
        <f t="shared" si="376"/>
        <v>0</v>
      </c>
      <c r="AW2299" s="1163">
        <v>236</v>
      </c>
      <c r="AX2299" s="1164"/>
      <c r="AY2299" s="1165"/>
      <c r="AZ2299" s="1166"/>
      <c r="BA2299" s="587">
        <f t="shared" si="377"/>
        <v>0</v>
      </c>
    </row>
    <row r="2300" spans="1:53" s="17" customFormat="1" ht="16.75" hidden="1" customHeight="1" outlineLevel="2">
      <c r="A2300" s="1163">
        <v>237</v>
      </c>
      <c r="B2300" s="1164"/>
      <c r="C2300" s="1165"/>
      <c r="D2300" s="1166"/>
      <c r="E2300" s="587">
        <f t="shared" si="369"/>
        <v>0</v>
      </c>
      <c r="G2300" s="1163">
        <v>237</v>
      </c>
      <c r="H2300" s="1164"/>
      <c r="I2300" s="1165"/>
      <c r="J2300" s="1166"/>
      <c r="K2300" s="587">
        <f t="shared" si="370"/>
        <v>0</v>
      </c>
      <c r="M2300" s="1163">
        <v>237</v>
      </c>
      <c r="N2300" s="1164"/>
      <c r="O2300" s="1165"/>
      <c r="P2300" s="1166"/>
      <c r="Q2300" s="587">
        <f t="shared" si="371"/>
        <v>0</v>
      </c>
      <c r="S2300" s="1163">
        <v>237</v>
      </c>
      <c r="T2300" s="1164"/>
      <c r="U2300" s="1165"/>
      <c r="V2300" s="1166"/>
      <c r="W2300" s="587">
        <f t="shared" si="372"/>
        <v>0</v>
      </c>
      <c r="Y2300" s="1163">
        <v>237</v>
      </c>
      <c r="Z2300" s="1164"/>
      <c r="AA2300" s="1165"/>
      <c r="AB2300" s="1166"/>
      <c r="AC2300" s="587">
        <f t="shared" si="373"/>
        <v>0</v>
      </c>
      <c r="AE2300" s="1163">
        <v>237</v>
      </c>
      <c r="AF2300" s="1164"/>
      <c r="AG2300" s="1165"/>
      <c r="AH2300" s="1166"/>
      <c r="AI2300" s="587">
        <f t="shared" si="374"/>
        <v>0</v>
      </c>
      <c r="AK2300" s="1163">
        <v>237</v>
      </c>
      <c r="AL2300" s="1164"/>
      <c r="AM2300" s="1165"/>
      <c r="AN2300" s="1166"/>
      <c r="AO2300" s="587">
        <f t="shared" si="375"/>
        <v>0</v>
      </c>
      <c r="AQ2300" s="1163">
        <v>237</v>
      </c>
      <c r="AR2300" s="1164"/>
      <c r="AS2300" s="1165"/>
      <c r="AT2300" s="1166"/>
      <c r="AU2300" s="587">
        <f t="shared" si="376"/>
        <v>0</v>
      </c>
      <c r="AW2300" s="1163">
        <v>237</v>
      </c>
      <c r="AX2300" s="1164"/>
      <c r="AY2300" s="1165"/>
      <c r="AZ2300" s="1166"/>
      <c r="BA2300" s="587">
        <f t="shared" si="377"/>
        <v>0</v>
      </c>
    </row>
    <row r="2301" spans="1:53" s="17" customFormat="1" ht="16.75" hidden="1" customHeight="1" outlineLevel="2">
      <c r="A2301" s="1163">
        <v>238</v>
      </c>
      <c r="B2301" s="1164"/>
      <c r="C2301" s="1165"/>
      <c r="D2301" s="1166"/>
      <c r="E2301" s="587">
        <f t="shared" si="369"/>
        <v>0</v>
      </c>
      <c r="G2301" s="1163">
        <v>238</v>
      </c>
      <c r="H2301" s="1164"/>
      <c r="I2301" s="1165"/>
      <c r="J2301" s="1166"/>
      <c r="K2301" s="587">
        <f t="shared" si="370"/>
        <v>0</v>
      </c>
      <c r="M2301" s="1163">
        <v>238</v>
      </c>
      <c r="N2301" s="1164"/>
      <c r="O2301" s="1165"/>
      <c r="P2301" s="1166"/>
      <c r="Q2301" s="587">
        <f t="shared" si="371"/>
        <v>0</v>
      </c>
      <c r="S2301" s="1163">
        <v>238</v>
      </c>
      <c r="T2301" s="1164"/>
      <c r="U2301" s="1165"/>
      <c r="V2301" s="1166"/>
      <c r="W2301" s="587">
        <f t="shared" si="372"/>
        <v>0</v>
      </c>
      <c r="Y2301" s="1163">
        <v>238</v>
      </c>
      <c r="Z2301" s="1164"/>
      <c r="AA2301" s="1165"/>
      <c r="AB2301" s="1166"/>
      <c r="AC2301" s="587">
        <f t="shared" si="373"/>
        <v>0</v>
      </c>
      <c r="AE2301" s="1163">
        <v>238</v>
      </c>
      <c r="AF2301" s="1164"/>
      <c r="AG2301" s="1165"/>
      <c r="AH2301" s="1166"/>
      <c r="AI2301" s="587">
        <f t="shared" si="374"/>
        <v>0</v>
      </c>
      <c r="AK2301" s="1163">
        <v>238</v>
      </c>
      <c r="AL2301" s="1164"/>
      <c r="AM2301" s="1165"/>
      <c r="AN2301" s="1166"/>
      <c r="AO2301" s="587">
        <f t="shared" si="375"/>
        <v>0</v>
      </c>
      <c r="AQ2301" s="1163">
        <v>238</v>
      </c>
      <c r="AR2301" s="1164"/>
      <c r="AS2301" s="1165"/>
      <c r="AT2301" s="1166"/>
      <c r="AU2301" s="587">
        <f t="shared" si="376"/>
        <v>0</v>
      </c>
      <c r="AW2301" s="1163">
        <v>238</v>
      </c>
      <c r="AX2301" s="1164"/>
      <c r="AY2301" s="1165"/>
      <c r="AZ2301" s="1166"/>
      <c r="BA2301" s="587">
        <f t="shared" si="377"/>
        <v>0</v>
      </c>
    </row>
    <row r="2302" spans="1:53" s="17" customFormat="1" ht="16.75" hidden="1" customHeight="1" outlineLevel="2">
      <c r="A2302" s="1163">
        <v>239</v>
      </c>
      <c r="B2302" s="1164"/>
      <c r="C2302" s="1165"/>
      <c r="D2302" s="1166"/>
      <c r="E2302" s="587">
        <f t="shared" si="369"/>
        <v>0</v>
      </c>
      <c r="G2302" s="1163">
        <v>239</v>
      </c>
      <c r="H2302" s="1164"/>
      <c r="I2302" s="1165"/>
      <c r="J2302" s="1166"/>
      <c r="K2302" s="587">
        <f t="shared" si="370"/>
        <v>0</v>
      </c>
      <c r="M2302" s="1163">
        <v>239</v>
      </c>
      <c r="N2302" s="1164"/>
      <c r="O2302" s="1165"/>
      <c r="P2302" s="1166"/>
      <c r="Q2302" s="587">
        <f t="shared" si="371"/>
        <v>0</v>
      </c>
      <c r="S2302" s="1163">
        <v>239</v>
      </c>
      <c r="T2302" s="1164"/>
      <c r="U2302" s="1165"/>
      <c r="V2302" s="1166"/>
      <c r="W2302" s="587">
        <f t="shared" si="372"/>
        <v>0</v>
      </c>
      <c r="Y2302" s="1163">
        <v>239</v>
      </c>
      <c r="Z2302" s="1164"/>
      <c r="AA2302" s="1165"/>
      <c r="AB2302" s="1166"/>
      <c r="AC2302" s="587">
        <f t="shared" si="373"/>
        <v>0</v>
      </c>
      <c r="AE2302" s="1163">
        <v>239</v>
      </c>
      <c r="AF2302" s="1164"/>
      <c r="AG2302" s="1165"/>
      <c r="AH2302" s="1166"/>
      <c r="AI2302" s="587">
        <f t="shared" si="374"/>
        <v>0</v>
      </c>
      <c r="AK2302" s="1163">
        <v>239</v>
      </c>
      <c r="AL2302" s="1164"/>
      <c r="AM2302" s="1165"/>
      <c r="AN2302" s="1166"/>
      <c r="AO2302" s="587">
        <f t="shared" si="375"/>
        <v>0</v>
      </c>
      <c r="AQ2302" s="1163">
        <v>239</v>
      </c>
      <c r="AR2302" s="1164"/>
      <c r="AS2302" s="1165"/>
      <c r="AT2302" s="1166"/>
      <c r="AU2302" s="587">
        <f t="shared" si="376"/>
        <v>0</v>
      </c>
      <c r="AW2302" s="1163">
        <v>239</v>
      </c>
      <c r="AX2302" s="1164"/>
      <c r="AY2302" s="1165"/>
      <c r="AZ2302" s="1166"/>
      <c r="BA2302" s="587">
        <f t="shared" si="377"/>
        <v>0</v>
      </c>
    </row>
    <row r="2303" spans="1:53" s="17" customFormat="1" ht="16.75" hidden="1" customHeight="1" outlineLevel="2">
      <c r="A2303" s="1163">
        <v>240</v>
      </c>
      <c r="B2303" s="1164"/>
      <c r="C2303" s="1165"/>
      <c r="D2303" s="1166"/>
      <c r="E2303" s="587">
        <f t="shared" si="369"/>
        <v>0</v>
      </c>
      <c r="G2303" s="1163">
        <v>240</v>
      </c>
      <c r="H2303" s="1164"/>
      <c r="I2303" s="1165"/>
      <c r="J2303" s="1166"/>
      <c r="K2303" s="587">
        <f t="shared" si="370"/>
        <v>0</v>
      </c>
      <c r="M2303" s="1163">
        <v>240</v>
      </c>
      <c r="N2303" s="1164"/>
      <c r="O2303" s="1165"/>
      <c r="P2303" s="1166"/>
      <c r="Q2303" s="587">
        <f t="shared" si="371"/>
        <v>0</v>
      </c>
      <c r="S2303" s="1163">
        <v>240</v>
      </c>
      <c r="T2303" s="1164"/>
      <c r="U2303" s="1165"/>
      <c r="V2303" s="1166"/>
      <c r="W2303" s="587">
        <f t="shared" si="372"/>
        <v>0</v>
      </c>
      <c r="Y2303" s="1163">
        <v>240</v>
      </c>
      <c r="Z2303" s="1164"/>
      <c r="AA2303" s="1165"/>
      <c r="AB2303" s="1166"/>
      <c r="AC2303" s="587">
        <f t="shared" si="373"/>
        <v>0</v>
      </c>
      <c r="AE2303" s="1163">
        <v>240</v>
      </c>
      <c r="AF2303" s="1164"/>
      <c r="AG2303" s="1165"/>
      <c r="AH2303" s="1166"/>
      <c r="AI2303" s="587">
        <f t="shared" si="374"/>
        <v>0</v>
      </c>
      <c r="AK2303" s="1163">
        <v>240</v>
      </c>
      <c r="AL2303" s="1164"/>
      <c r="AM2303" s="1165"/>
      <c r="AN2303" s="1166"/>
      <c r="AO2303" s="587">
        <f t="shared" si="375"/>
        <v>0</v>
      </c>
      <c r="AQ2303" s="1163">
        <v>240</v>
      </c>
      <c r="AR2303" s="1164"/>
      <c r="AS2303" s="1165"/>
      <c r="AT2303" s="1166"/>
      <c r="AU2303" s="587">
        <f t="shared" si="376"/>
        <v>0</v>
      </c>
      <c r="AW2303" s="1163">
        <v>240</v>
      </c>
      <c r="AX2303" s="1164"/>
      <c r="AY2303" s="1165"/>
      <c r="AZ2303" s="1166"/>
      <c r="BA2303" s="587">
        <f t="shared" si="377"/>
        <v>0</v>
      </c>
    </row>
    <row r="2304" spans="1:53" s="17" customFormat="1" ht="16.75" hidden="1" customHeight="1" outlineLevel="2">
      <c r="A2304" s="1163">
        <v>241</v>
      </c>
      <c r="B2304" s="1164"/>
      <c r="C2304" s="1165"/>
      <c r="D2304" s="1166"/>
      <c r="E2304" s="587">
        <f t="shared" si="369"/>
        <v>0</v>
      </c>
      <c r="G2304" s="1163">
        <v>241</v>
      </c>
      <c r="H2304" s="1164"/>
      <c r="I2304" s="1165"/>
      <c r="J2304" s="1166"/>
      <c r="K2304" s="587">
        <f t="shared" si="370"/>
        <v>0</v>
      </c>
      <c r="M2304" s="1163">
        <v>241</v>
      </c>
      <c r="N2304" s="1164"/>
      <c r="O2304" s="1165"/>
      <c r="P2304" s="1166"/>
      <c r="Q2304" s="587">
        <f t="shared" si="371"/>
        <v>0</v>
      </c>
      <c r="S2304" s="1163">
        <v>241</v>
      </c>
      <c r="T2304" s="1164"/>
      <c r="U2304" s="1165"/>
      <c r="V2304" s="1166"/>
      <c r="W2304" s="587">
        <f t="shared" si="372"/>
        <v>0</v>
      </c>
      <c r="Y2304" s="1163">
        <v>241</v>
      </c>
      <c r="Z2304" s="1164"/>
      <c r="AA2304" s="1165"/>
      <c r="AB2304" s="1166"/>
      <c r="AC2304" s="587">
        <f t="shared" si="373"/>
        <v>0</v>
      </c>
      <c r="AE2304" s="1163">
        <v>241</v>
      </c>
      <c r="AF2304" s="1164"/>
      <c r="AG2304" s="1165"/>
      <c r="AH2304" s="1166"/>
      <c r="AI2304" s="587">
        <f t="shared" si="374"/>
        <v>0</v>
      </c>
      <c r="AK2304" s="1163">
        <v>241</v>
      </c>
      <c r="AL2304" s="1164"/>
      <c r="AM2304" s="1165"/>
      <c r="AN2304" s="1166"/>
      <c r="AO2304" s="587">
        <f t="shared" si="375"/>
        <v>0</v>
      </c>
      <c r="AQ2304" s="1163">
        <v>241</v>
      </c>
      <c r="AR2304" s="1164"/>
      <c r="AS2304" s="1165"/>
      <c r="AT2304" s="1166"/>
      <c r="AU2304" s="587">
        <f t="shared" si="376"/>
        <v>0</v>
      </c>
      <c r="AW2304" s="1163">
        <v>241</v>
      </c>
      <c r="AX2304" s="1164"/>
      <c r="AY2304" s="1165"/>
      <c r="AZ2304" s="1166"/>
      <c r="BA2304" s="587">
        <f t="shared" si="377"/>
        <v>0</v>
      </c>
    </row>
    <row r="2305" spans="1:53" s="17" customFormat="1" ht="16.75" hidden="1" customHeight="1" outlineLevel="2">
      <c r="A2305" s="1163">
        <v>242</v>
      </c>
      <c r="B2305" s="1164"/>
      <c r="C2305" s="1165"/>
      <c r="D2305" s="1166"/>
      <c r="E2305" s="587">
        <f t="shared" si="369"/>
        <v>0</v>
      </c>
      <c r="G2305" s="1163">
        <v>242</v>
      </c>
      <c r="H2305" s="1164"/>
      <c r="I2305" s="1165"/>
      <c r="J2305" s="1166"/>
      <c r="K2305" s="587">
        <f t="shared" si="370"/>
        <v>0</v>
      </c>
      <c r="M2305" s="1163">
        <v>242</v>
      </c>
      <c r="N2305" s="1164"/>
      <c r="O2305" s="1165"/>
      <c r="P2305" s="1166"/>
      <c r="Q2305" s="587">
        <f t="shared" si="371"/>
        <v>0</v>
      </c>
      <c r="S2305" s="1163">
        <v>242</v>
      </c>
      <c r="T2305" s="1164"/>
      <c r="U2305" s="1165"/>
      <c r="V2305" s="1166"/>
      <c r="W2305" s="587">
        <f t="shared" si="372"/>
        <v>0</v>
      </c>
      <c r="Y2305" s="1163">
        <v>242</v>
      </c>
      <c r="Z2305" s="1164"/>
      <c r="AA2305" s="1165"/>
      <c r="AB2305" s="1166"/>
      <c r="AC2305" s="587">
        <f t="shared" si="373"/>
        <v>0</v>
      </c>
      <c r="AE2305" s="1163">
        <v>242</v>
      </c>
      <c r="AF2305" s="1164"/>
      <c r="AG2305" s="1165"/>
      <c r="AH2305" s="1166"/>
      <c r="AI2305" s="587">
        <f t="shared" si="374"/>
        <v>0</v>
      </c>
      <c r="AK2305" s="1163">
        <v>242</v>
      </c>
      <c r="AL2305" s="1164"/>
      <c r="AM2305" s="1165"/>
      <c r="AN2305" s="1166"/>
      <c r="AO2305" s="587">
        <f t="shared" si="375"/>
        <v>0</v>
      </c>
      <c r="AQ2305" s="1163">
        <v>242</v>
      </c>
      <c r="AR2305" s="1164"/>
      <c r="AS2305" s="1165"/>
      <c r="AT2305" s="1166"/>
      <c r="AU2305" s="587">
        <f t="shared" si="376"/>
        <v>0</v>
      </c>
      <c r="AW2305" s="1163">
        <v>242</v>
      </c>
      <c r="AX2305" s="1164"/>
      <c r="AY2305" s="1165"/>
      <c r="AZ2305" s="1166"/>
      <c r="BA2305" s="587">
        <f t="shared" si="377"/>
        <v>0</v>
      </c>
    </row>
    <row r="2306" spans="1:53" s="17" customFormat="1" ht="16.75" hidden="1" customHeight="1" outlineLevel="2">
      <c r="A2306" s="1163">
        <v>243</v>
      </c>
      <c r="B2306" s="1164"/>
      <c r="C2306" s="1165"/>
      <c r="D2306" s="1166"/>
      <c r="E2306" s="587">
        <f t="shared" si="369"/>
        <v>0</v>
      </c>
      <c r="G2306" s="1163">
        <v>243</v>
      </c>
      <c r="H2306" s="1164"/>
      <c r="I2306" s="1165"/>
      <c r="J2306" s="1166"/>
      <c r="K2306" s="587">
        <f t="shared" si="370"/>
        <v>0</v>
      </c>
      <c r="M2306" s="1163">
        <v>243</v>
      </c>
      <c r="N2306" s="1164"/>
      <c r="O2306" s="1165"/>
      <c r="P2306" s="1166"/>
      <c r="Q2306" s="587">
        <f t="shared" si="371"/>
        <v>0</v>
      </c>
      <c r="S2306" s="1163">
        <v>243</v>
      </c>
      <c r="T2306" s="1164"/>
      <c r="U2306" s="1165"/>
      <c r="V2306" s="1166"/>
      <c r="W2306" s="587">
        <f t="shared" si="372"/>
        <v>0</v>
      </c>
      <c r="Y2306" s="1163">
        <v>243</v>
      </c>
      <c r="Z2306" s="1164"/>
      <c r="AA2306" s="1165"/>
      <c r="AB2306" s="1166"/>
      <c r="AC2306" s="587">
        <f t="shared" si="373"/>
        <v>0</v>
      </c>
      <c r="AE2306" s="1163">
        <v>243</v>
      </c>
      <c r="AF2306" s="1164"/>
      <c r="AG2306" s="1165"/>
      <c r="AH2306" s="1166"/>
      <c r="AI2306" s="587">
        <f t="shared" si="374"/>
        <v>0</v>
      </c>
      <c r="AK2306" s="1163">
        <v>243</v>
      </c>
      <c r="AL2306" s="1164"/>
      <c r="AM2306" s="1165"/>
      <c r="AN2306" s="1166"/>
      <c r="AO2306" s="587">
        <f t="shared" si="375"/>
        <v>0</v>
      </c>
      <c r="AQ2306" s="1163">
        <v>243</v>
      </c>
      <c r="AR2306" s="1164"/>
      <c r="AS2306" s="1165"/>
      <c r="AT2306" s="1166"/>
      <c r="AU2306" s="587">
        <f t="shared" si="376"/>
        <v>0</v>
      </c>
      <c r="AW2306" s="1163">
        <v>243</v>
      </c>
      <c r="AX2306" s="1164"/>
      <c r="AY2306" s="1165"/>
      <c r="AZ2306" s="1166"/>
      <c r="BA2306" s="587">
        <f t="shared" si="377"/>
        <v>0</v>
      </c>
    </row>
    <row r="2307" spans="1:53" s="17" customFormat="1" ht="16.75" hidden="1" customHeight="1" outlineLevel="2">
      <c r="A2307" s="1163">
        <v>244</v>
      </c>
      <c r="B2307" s="1164"/>
      <c r="C2307" s="1165"/>
      <c r="D2307" s="1166"/>
      <c r="E2307" s="587">
        <f t="shared" si="369"/>
        <v>0</v>
      </c>
      <c r="G2307" s="1163">
        <v>244</v>
      </c>
      <c r="H2307" s="1164"/>
      <c r="I2307" s="1165"/>
      <c r="J2307" s="1166"/>
      <c r="K2307" s="587">
        <f t="shared" si="370"/>
        <v>0</v>
      </c>
      <c r="M2307" s="1163">
        <v>244</v>
      </c>
      <c r="N2307" s="1164"/>
      <c r="O2307" s="1165"/>
      <c r="P2307" s="1166"/>
      <c r="Q2307" s="587">
        <f t="shared" si="371"/>
        <v>0</v>
      </c>
      <c r="S2307" s="1163">
        <v>244</v>
      </c>
      <c r="T2307" s="1164"/>
      <c r="U2307" s="1165"/>
      <c r="V2307" s="1166"/>
      <c r="W2307" s="587">
        <f t="shared" si="372"/>
        <v>0</v>
      </c>
      <c r="Y2307" s="1163">
        <v>244</v>
      </c>
      <c r="Z2307" s="1164"/>
      <c r="AA2307" s="1165"/>
      <c r="AB2307" s="1166"/>
      <c r="AC2307" s="587">
        <f t="shared" si="373"/>
        <v>0</v>
      </c>
      <c r="AE2307" s="1163">
        <v>244</v>
      </c>
      <c r="AF2307" s="1164"/>
      <c r="AG2307" s="1165"/>
      <c r="AH2307" s="1166"/>
      <c r="AI2307" s="587">
        <f t="shared" si="374"/>
        <v>0</v>
      </c>
      <c r="AK2307" s="1163">
        <v>244</v>
      </c>
      <c r="AL2307" s="1164"/>
      <c r="AM2307" s="1165"/>
      <c r="AN2307" s="1166"/>
      <c r="AO2307" s="587">
        <f t="shared" si="375"/>
        <v>0</v>
      </c>
      <c r="AQ2307" s="1163">
        <v>244</v>
      </c>
      <c r="AR2307" s="1164"/>
      <c r="AS2307" s="1165"/>
      <c r="AT2307" s="1166"/>
      <c r="AU2307" s="587">
        <f t="shared" si="376"/>
        <v>0</v>
      </c>
      <c r="AW2307" s="1163">
        <v>244</v>
      </c>
      <c r="AX2307" s="1164"/>
      <c r="AY2307" s="1165"/>
      <c r="AZ2307" s="1166"/>
      <c r="BA2307" s="587">
        <f t="shared" si="377"/>
        <v>0</v>
      </c>
    </row>
    <row r="2308" spans="1:53" s="17" customFormat="1" ht="16.75" hidden="1" customHeight="1" outlineLevel="2">
      <c r="A2308" s="1163">
        <v>245</v>
      </c>
      <c r="B2308" s="1164"/>
      <c r="C2308" s="1165"/>
      <c r="D2308" s="1166"/>
      <c r="E2308" s="587">
        <f t="shared" si="369"/>
        <v>0</v>
      </c>
      <c r="G2308" s="1163">
        <v>245</v>
      </c>
      <c r="H2308" s="1164"/>
      <c r="I2308" s="1165"/>
      <c r="J2308" s="1166"/>
      <c r="K2308" s="587">
        <f t="shared" si="370"/>
        <v>0</v>
      </c>
      <c r="M2308" s="1163">
        <v>245</v>
      </c>
      <c r="N2308" s="1164"/>
      <c r="O2308" s="1165"/>
      <c r="P2308" s="1166"/>
      <c r="Q2308" s="587">
        <f t="shared" si="371"/>
        <v>0</v>
      </c>
      <c r="S2308" s="1163">
        <v>245</v>
      </c>
      <c r="T2308" s="1164"/>
      <c r="U2308" s="1165"/>
      <c r="V2308" s="1166"/>
      <c r="W2308" s="587">
        <f t="shared" si="372"/>
        <v>0</v>
      </c>
      <c r="Y2308" s="1163">
        <v>245</v>
      </c>
      <c r="Z2308" s="1164"/>
      <c r="AA2308" s="1165"/>
      <c r="AB2308" s="1166"/>
      <c r="AC2308" s="587">
        <f t="shared" si="373"/>
        <v>0</v>
      </c>
      <c r="AE2308" s="1163">
        <v>245</v>
      </c>
      <c r="AF2308" s="1164"/>
      <c r="AG2308" s="1165"/>
      <c r="AH2308" s="1166"/>
      <c r="AI2308" s="587">
        <f t="shared" si="374"/>
        <v>0</v>
      </c>
      <c r="AK2308" s="1163">
        <v>245</v>
      </c>
      <c r="AL2308" s="1164"/>
      <c r="AM2308" s="1165"/>
      <c r="AN2308" s="1166"/>
      <c r="AO2308" s="587">
        <f t="shared" si="375"/>
        <v>0</v>
      </c>
      <c r="AQ2308" s="1163">
        <v>245</v>
      </c>
      <c r="AR2308" s="1164"/>
      <c r="AS2308" s="1165"/>
      <c r="AT2308" s="1166"/>
      <c r="AU2308" s="587">
        <f t="shared" si="376"/>
        <v>0</v>
      </c>
      <c r="AW2308" s="1163">
        <v>245</v>
      </c>
      <c r="AX2308" s="1164"/>
      <c r="AY2308" s="1165"/>
      <c r="AZ2308" s="1166"/>
      <c r="BA2308" s="587">
        <f t="shared" si="377"/>
        <v>0</v>
      </c>
    </row>
    <row r="2309" spans="1:53" s="17" customFormat="1" ht="16.75" hidden="1" customHeight="1" outlineLevel="2">
      <c r="A2309" s="1163">
        <v>246</v>
      </c>
      <c r="B2309" s="1164"/>
      <c r="C2309" s="1165"/>
      <c r="D2309" s="1166"/>
      <c r="E2309" s="587">
        <f t="shared" si="369"/>
        <v>0</v>
      </c>
      <c r="G2309" s="1163">
        <v>246</v>
      </c>
      <c r="H2309" s="1164"/>
      <c r="I2309" s="1165"/>
      <c r="J2309" s="1166"/>
      <c r="K2309" s="587">
        <f t="shared" si="370"/>
        <v>0</v>
      </c>
      <c r="M2309" s="1163">
        <v>246</v>
      </c>
      <c r="N2309" s="1164"/>
      <c r="O2309" s="1165"/>
      <c r="P2309" s="1166"/>
      <c r="Q2309" s="587">
        <f t="shared" si="371"/>
        <v>0</v>
      </c>
      <c r="S2309" s="1163">
        <v>246</v>
      </c>
      <c r="T2309" s="1164"/>
      <c r="U2309" s="1165"/>
      <c r="V2309" s="1166"/>
      <c r="W2309" s="587">
        <f t="shared" si="372"/>
        <v>0</v>
      </c>
      <c r="Y2309" s="1163">
        <v>246</v>
      </c>
      <c r="Z2309" s="1164"/>
      <c r="AA2309" s="1165"/>
      <c r="AB2309" s="1166"/>
      <c r="AC2309" s="587">
        <f t="shared" si="373"/>
        <v>0</v>
      </c>
      <c r="AE2309" s="1163">
        <v>246</v>
      </c>
      <c r="AF2309" s="1164"/>
      <c r="AG2309" s="1165"/>
      <c r="AH2309" s="1166"/>
      <c r="AI2309" s="587">
        <f t="shared" si="374"/>
        <v>0</v>
      </c>
      <c r="AK2309" s="1163">
        <v>246</v>
      </c>
      <c r="AL2309" s="1164"/>
      <c r="AM2309" s="1165"/>
      <c r="AN2309" s="1166"/>
      <c r="AO2309" s="587">
        <f t="shared" si="375"/>
        <v>0</v>
      </c>
      <c r="AQ2309" s="1163">
        <v>246</v>
      </c>
      <c r="AR2309" s="1164"/>
      <c r="AS2309" s="1165"/>
      <c r="AT2309" s="1166"/>
      <c r="AU2309" s="587">
        <f t="shared" si="376"/>
        <v>0</v>
      </c>
      <c r="AW2309" s="1163">
        <v>246</v>
      </c>
      <c r="AX2309" s="1164"/>
      <c r="AY2309" s="1165"/>
      <c r="AZ2309" s="1166"/>
      <c r="BA2309" s="587">
        <f t="shared" si="377"/>
        <v>0</v>
      </c>
    </row>
    <row r="2310" spans="1:53" s="17" customFormat="1" ht="16.75" hidden="1" customHeight="1" outlineLevel="2">
      <c r="A2310" s="1163">
        <v>247</v>
      </c>
      <c r="B2310" s="1164"/>
      <c r="C2310" s="1165"/>
      <c r="D2310" s="1166"/>
      <c r="E2310" s="587">
        <f t="shared" si="369"/>
        <v>0</v>
      </c>
      <c r="G2310" s="1163">
        <v>247</v>
      </c>
      <c r="H2310" s="1164"/>
      <c r="I2310" s="1165"/>
      <c r="J2310" s="1166"/>
      <c r="K2310" s="587">
        <f t="shared" si="370"/>
        <v>0</v>
      </c>
      <c r="M2310" s="1163">
        <v>247</v>
      </c>
      <c r="N2310" s="1164"/>
      <c r="O2310" s="1165"/>
      <c r="P2310" s="1166"/>
      <c r="Q2310" s="587">
        <f t="shared" si="371"/>
        <v>0</v>
      </c>
      <c r="S2310" s="1163">
        <v>247</v>
      </c>
      <c r="T2310" s="1164"/>
      <c r="U2310" s="1165"/>
      <c r="V2310" s="1166"/>
      <c r="W2310" s="587">
        <f t="shared" si="372"/>
        <v>0</v>
      </c>
      <c r="Y2310" s="1163">
        <v>247</v>
      </c>
      <c r="Z2310" s="1164"/>
      <c r="AA2310" s="1165"/>
      <c r="AB2310" s="1166"/>
      <c r="AC2310" s="587">
        <f t="shared" si="373"/>
        <v>0</v>
      </c>
      <c r="AE2310" s="1163">
        <v>247</v>
      </c>
      <c r="AF2310" s="1164"/>
      <c r="AG2310" s="1165"/>
      <c r="AH2310" s="1166"/>
      <c r="AI2310" s="587">
        <f t="shared" si="374"/>
        <v>0</v>
      </c>
      <c r="AK2310" s="1163">
        <v>247</v>
      </c>
      <c r="AL2310" s="1164"/>
      <c r="AM2310" s="1165"/>
      <c r="AN2310" s="1166"/>
      <c r="AO2310" s="587">
        <f t="shared" si="375"/>
        <v>0</v>
      </c>
      <c r="AQ2310" s="1163">
        <v>247</v>
      </c>
      <c r="AR2310" s="1164"/>
      <c r="AS2310" s="1165"/>
      <c r="AT2310" s="1166"/>
      <c r="AU2310" s="587">
        <f t="shared" si="376"/>
        <v>0</v>
      </c>
      <c r="AW2310" s="1163">
        <v>247</v>
      </c>
      <c r="AX2310" s="1164"/>
      <c r="AY2310" s="1165"/>
      <c r="AZ2310" s="1166"/>
      <c r="BA2310" s="587">
        <f t="shared" si="377"/>
        <v>0</v>
      </c>
    </row>
    <row r="2311" spans="1:53" s="17" customFormat="1" ht="16.75" hidden="1" customHeight="1" outlineLevel="2">
      <c r="A2311" s="1163">
        <v>248</v>
      </c>
      <c r="B2311" s="1164"/>
      <c r="C2311" s="1165"/>
      <c r="D2311" s="1166"/>
      <c r="E2311" s="587">
        <f t="shared" si="369"/>
        <v>0</v>
      </c>
      <c r="G2311" s="1163">
        <v>248</v>
      </c>
      <c r="H2311" s="1164"/>
      <c r="I2311" s="1165"/>
      <c r="J2311" s="1166"/>
      <c r="K2311" s="587">
        <f t="shared" si="370"/>
        <v>0</v>
      </c>
      <c r="M2311" s="1163">
        <v>248</v>
      </c>
      <c r="N2311" s="1164"/>
      <c r="O2311" s="1165"/>
      <c r="P2311" s="1166"/>
      <c r="Q2311" s="587">
        <f t="shared" si="371"/>
        <v>0</v>
      </c>
      <c r="S2311" s="1163">
        <v>248</v>
      </c>
      <c r="T2311" s="1164"/>
      <c r="U2311" s="1165"/>
      <c r="V2311" s="1166"/>
      <c r="W2311" s="587">
        <f t="shared" si="372"/>
        <v>0</v>
      </c>
      <c r="Y2311" s="1163">
        <v>248</v>
      </c>
      <c r="Z2311" s="1164"/>
      <c r="AA2311" s="1165"/>
      <c r="AB2311" s="1166"/>
      <c r="AC2311" s="587">
        <f t="shared" si="373"/>
        <v>0</v>
      </c>
      <c r="AE2311" s="1163">
        <v>248</v>
      </c>
      <c r="AF2311" s="1164"/>
      <c r="AG2311" s="1165"/>
      <c r="AH2311" s="1166"/>
      <c r="AI2311" s="587">
        <f t="shared" si="374"/>
        <v>0</v>
      </c>
      <c r="AK2311" s="1163">
        <v>248</v>
      </c>
      <c r="AL2311" s="1164"/>
      <c r="AM2311" s="1165"/>
      <c r="AN2311" s="1166"/>
      <c r="AO2311" s="587">
        <f t="shared" si="375"/>
        <v>0</v>
      </c>
      <c r="AQ2311" s="1163">
        <v>248</v>
      </c>
      <c r="AR2311" s="1164"/>
      <c r="AS2311" s="1165"/>
      <c r="AT2311" s="1166"/>
      <c r="AU2311" s="587">
        <f t="shared" si="376"/>
        <v>0</v>
      </c>
      <c r="AW2311" s="1163">
        <v>248</v>
      </c>
      <c r="AX2311" s="1164"/>
      <c r="AY2311" s="1165"/>
      <c r="AZ2311" s="1166"/>
      <c r="BA2311" s="587">
        <f t="shared" si="377"/>
        <v>0</v>
      </c>
    </row>
    <row r="2312" spans="1:53" s="17" customFormat="1" ht="16.75" hidden="1" customHeight="1" outlineLevel="2">
      <c r="A2312" s="1163">
        <v>249</v>
      </c>
      <c r="B2312" s="1164"/>
      <c r="C2312" s="1165"/>
      <c r="D2312" s="1166"/>
      <c r="E2312" s="587">
        <f t="shared" si="369"/>
        <v>0</v>
      </c>
      <c r="G2312" s="1163">
        <v>249</v>
      </c>
      <c r="H2312" s="1164"/>
      <c r="I2312" s="1165"/>
      <c r="J2312" s="1166"/>
      <c r="K2312" s="587">
        <f t="shared" si="370"/>
        <v>0</v>
      </c>
      <c r="M2312" s="1163">
        <v>249</v>
      </c>
      <c r="N2312" s="1164"/>
      <c r="O2312" s="1165"/>
      <c r="P2312" s="1166"/>
      <c r="Q2312" s="587">
        <f t="shared" si="371"/>
        <v>0</v>
      </c>
      <c r="S2312" s="1163">
        <v>249</v>
      </c>
      <c r="T2312" s="1164"/>
      <c r="U2312" s="1165"/>
      <c r="V2312" s="1166"/>
      <c r="W2312" s="587">
        <f t="shared" si="372"/>
        <v>0</v>
      </c>
      <c r="Y2312" s="1163">
        <v>249</v>
      </c>
      <c r="Z2312" s="1164"/>
      <c r="AA2312" s="1165"/>
      <c r="AB2312" s="1166"/>
      <c r="AC2312" s="587">
        <f t="shared" si="373"/>
        <v>0</v>
      </c>
      <c r="AE2312" s="1163">
        <v>249</v>
      </c>
      <c r="AF2312" s="1164"/>
      <c r="AG2312" s="1165"/>
      <c r="AH2312" s="1166"/>
      <c r="AI2312" s="587">
        <f t="shared" si="374"/>
        <v>0</v>
      </c>
      <c r="AK2312" s="1163">
        <v>249</v>
      </c>
      <c r="AL2312" s="1164"/>
      <c r="AM2312" s="1165"/>
      <c r="AN2312" s="1166"/>
      <c r="AO2312" s="587">
        <f t="shared" si="375"/>
        <v>0</v>
      </c>
      <c r="AQ2312" s="1163">
        <v>249</v>
      </c>
      <c r="AR2312" s="1164"/>
      <c r="AS2312" s="1165"/>
      <c r="AT2312" s="1166"/>
      <c r="AU2312" s="587">
        <f t="shared" si="376"/>
        <v>0</v>
      </c>
      <c r="AW2312" s="1163">
        <v>249</v>
      </c>
      <c r="AX2312" s="1164"/>
      <c r="AY2312" s="1165"/>
      <c r="AZ2312" s="1166"/>
      <c r="BA2312" s="587">
        <f t="shared" si="377"/>
        <v>0</v>
      </c>
    </row>
    <row r="2313" spans="1:53" s="17" customFormat="1" ht="16.75" hidden="1" customHeight="1" outlineLevel="2">
      <c r="A2313" s="1163">
        <v>250</v>
      </c>
      <c r="B2313" s="1164"/>
      <c r="C2313" s="1165"/>
      <c r="D2313" s="1166"/>
      <c r="E2313" s="587">
        <f t="shared" si="369"/>
        <v>0</v>
      </c>
      <c r="G2313" s="1163">
        <v>250</v>
      </c>
      <c r="H2313" s="1164"/>
      <c r="I2313" s="1165"/>
      <c r="J2313" s="1166"/>
      <c r="K2313" s="587">
        <f t="shared" si="370"/>
        <v>0</v>
      </c>
      <c r="M2313" s="1163">
        <v>250</v>
      </c>
      <c r="N2313" s="1164"/>
      <c r="O2313" s="1165"/>
      <c r="P2313" s="1166"/>
      <c r="Q2313" s="587">
        <f t="shared" si="371"/>
        <v>0</v>
      </c>
      <c r="S2313" s="1163">
        <v>250</v>
      </c>
      <c r="T2313" s="1164"/>
      <c r="U2313" s="1165"/>
      <c r="V2313" s="1166"/>
      <c r="W2313" s="587">
        <f t="shared" si="372"/>
        <v>0</v>
      </c>
      <c r="Y2313" s="1163">
        <v>250</v>
      </c>
      <c r="Z2313" s="1164"/>
      <c r="AA2313" s="1165"/>
      <c r="AB2313" s="1166"/>
      <c r="AC2313" s="587">
        <f t="shared" si="373"/>
        <v>0</v>
      </c>
      <c r="AE2313" s="1163">
        <v>250</v>
      </c>
      <c r="AF2313" s="1164"/>
      <c r="AG2313" s="1165"/>
      <c r="AH2313" s="1166"/>
      <c r="AI2313" s="587">
        <f t="shared" si="374"/>
        <v>0</v>
      </c>
      <c r="AK2313" s="1163">
        <v>250</v>
      </c>
      <c r="AL2313" s="1164"/>
      <c r="AM2313" s="1165"/>
      <c r="AN2313" s="1166"/>
      <c r="AO2313" s="587">
        <f t="shared" si="375"/>
        <v>0</v>
      </c>
      <c r="AQ2313" s="1163">
        <v>250</v>
      </c>
      <c r="AR2313" s="1164"/>
      <c r="AS2313" s="1165"/>
      <c r="AT2313" s="1166"/>
      <c r="AU2313" s="587">
        <f t="shared" si="376"/>
        <v>0</v>
      </c>
      <c r="AW2313" s="1163">
        <v>250</v>
      </c>
      <c r="AX2313" s="1164"/>
      <c r="AY2313" s="1165"/>
      <c r="AZ2313" s="1166"/>
      <c r="BA2313" s="587">
        <f t="shared" si="377"/>
        <v>0</v>
      </c>
    </row>
    <row r="2314" spans="1:53" s="17" customFormat="1" ht="16.75" hidden="1" customHeight="1" outlineLevel="2">
      <c r="A2314" s="1163">
        <v>251</v>
      </c>
      <c r="B2314" s="1164"/>
      <c r="C2314" s="1165"/>
      <c r="D2314" s="1166"/>
      <c r="E2314" s="587">
        <f t="shared" si="369"/>
        <v>0</v>
      </c>
      <c r="G2314" s="1163">
        <v>251</v>
      </c>
      <c r="H2314" s="1164"/>
      <c r="I2314" s="1165"/>
      <c r="J2314" s="1166"/>
      <c r="K2314" s="587">
        <f t="shared" si="370"/>
        <v>0</v>
      </c>
      <c r="M2314" s="1163">
        <v>251</v>
      </c>
      <c r="N2314" s="1164"/>
      <c r="O2314" s="1165"/>
      <c r="P2314" s="1166"/>
      <c r="Q2314" s="587">
        <f t="shared" si="371"/>
        <v>0</v>
      </c>
      <c r="S2314" s="1163">
        <v>251</v>
      </c>
      <c r="T2314" s="1164"/>
      <c r="U2314" s="1165"/>
      <c r="V2314" s="1166"/>
      <c r="W2314" s="587">
        <f t="shared" si="372"/>
        <v>0</v>
      </c>
      <c r="Y2314" s="1163">
        <v>251</v>
      </c>
      <c r="Z2314" s="1164"/>
      <c r="AA2314" s="1165"/>
      <c r="AB2314" s="1166"/>
      <c r="AC2314" s="587">
        <f t="shared" si="373"/>
        <v>0</v>
      </c>
      <c r="AE2314" s="1163">
        <v>251</v>
      </c>
      <c r="AF2314" s="1164"/>
      <c r="AG2314" s="1165"/>
      <c r="AH2314" s="1166"/>
      <c r="AI2314" s="587">
        <f t="shared" si="374"/>
        <v>0</v>
      </c>
      <c r="AK2314" s="1163">
        <v>251</v>
      </c>
      <c r="AL2314" s="1164"/>
      <c r="AM2314" s="1165"/>
      <c r="AN2314" s="1166"/>
      <c r="AO2314" s="587">
        <f t="shared" si="375"/>
        <v>0</v>
      </c>
      <c r="AQ2314" s="1163">
        <v>251</v>
      </c>
      <c r="AR2314" s="1164"/>
      <c r="AS2314" s="1165"/>
      <c r="AT2314" s="1166"/>
      <c r="AU2314" s="587">
        <f t="shared" si="376"/>
        <v>0</v>
      </c>
      <c r="AW2314" s="1163">
        <v>251</v>
      </c>
      <c r="AX2314" s="1164"/>
      <c r="AY2314" s="1165"/>
      <c r="AZ2314" s="1166"/>
      <c r="BA2314" s="587">
        <f t="shared" si="377"/>
        <v>0</v>
      </c>
    </row>
    <row r="2315" spans="1:53" s="17" customFormat="1" ht="16.75" hidden="1" customHeight="1" outlineLevel="2">
      <c r="A2315" s="1163">
        <v>252</v>
      </c>
      <c r="B2315" s="1164"/>
      <c r="C2315" s="1165"/>
      <c r="D2315" s="1166"/>
      <c r="E2315" s="587">
        <f t="shared" si="369"/>
        <v>0</v>
      </c>
      <c r="G2315" s="1163">
        <v>252</v>
      </c>
      <c r="H2315" s="1164"/>
      <c r="I2315" s="1165"/>
      <c r="J2315" s="1166"/>
      <c r="K2315" s="587">
        <f t="shared" si="370"/>
        <v>0</v>
      </c>
      <c r="M2315" s="1163">
        <v>252</v>
      </c>
      <c r="N2315" s="1164"/>
      <c r="O2315" s="1165"/>
      <c r="P2315" s="1166"/>
      <c r="Q2315" s="587">
        <f t="shared" si="371"/>
        <v>0</v>
      </c>
      <c r="S2315" s="1163">
        <v>252</v>
      </c>
      <c r="T2315" s="1164"/>
      <c r="U2315" s="1165"/>
      <c r="V2315" s="1166"/>
      <c r="W2315" s="587">
        <f t="shared" si="372"/>
        <v>0</v>
      </c>
      <c r="Y2315" s="1163">
        <v>252</v>
      </c>
      <c r="Z2315" s="1164"/>
      <c r="AA2315" s="1165"/>
      <c r="AB2315" s="1166"/>
      <c r="AC2315" s="587">
        <f t="shared" si="373"/>
        <v>0</v>
      </c>
      <c r="AE2315" s="1163">
        <v>252</v>
      </c>
      <c r="AF2315" s="1164"/>
      <c r="AG2315" s="1165"/>
      <c r="AH2315" s="1166"/>
      <c r="AI2315" s="587">
        <f t="shared" si="374"/>
        <v>0</v>
      </c>
      <c r="AK2315" s="1163">
        <v>252</v>
      </c>
      <c r="AL2315" s="1164"/>
      <c r="AM2315" s="1165"/>
      <c r="AN2315" s="1166"/>
      <c r="AO2315" s="587">
        <f t="shared" si="375"/>
        <v>0</v>
      </c>
      <c r="AQ2315" s="1163">
        <v>252</v>
      </c>
      <c r="AR2315" s="1164"/>
      <c r="AS2315" s="1165"/>
      <c r="AT2315" s="1166"/>
      <c r="AU2315" s="587">
        <f t="shared" si="376"/>
        <v>0</v>
      </c>
      <c r="AW2315" s="1163">
        <v>252</v>
      </c>
      <c r="AX2315" s="1164"/>
      <c r="AY2315" s="1165"/>
      <c r="AZ2315" s="1166"/>
      <c r="BA2315" s="587">
        <f t="shared" si="377"/>
        <v>0</v>
      </c>
    </row>
    <row r="2316" spans="1:53" s="17" customFormat="1" ht="16.75" hidden="1" customHeight="1" outlineLevel="2">
      <c r="A2316" s="1163">
        <v>253</v>
      </c>
      <c r="B2316" s="1164"/>
      <c r="C2316" s="1165"/>
      <c r="D2316" s="1166"/>
      <c r="E2316" s="587">
        <f t="shared" si="369"/>
        <v>0</v>
      </c>
      <c r="G2316" s="1163">
        <v>253</v>
      </c>
      <c r="H2316" s="1164"/>
      <c r="I2316" s="1165"/>
      <c r="J2316" s="1166"/>
      <c r="K2316" s="587">
        <f t="shared" si="370"/>
        <v>0</v>
      </c>
      <c r="M2316" s="1163">
        <v>253</v>
      </c>
      <c r="N2316" s="1164"/>
      <c r="O2316" s="1165"/>
      <c r="P2316" s="1166"/>
      <c r="Q2316" s="587">
        <f t="shared" si="371"/>
        <v>0</v>
      </c>
      <c r="S2316" s="1163">
        <v>253</v>
      </c>
      <c r="T2316" s="1164"/>
      <c r="U2316" s="1165"/>
      <c r="V2316" s="1166"/>
      <c r="W2316" s="587">
        <f t="shared" si="372"/>
        <v>0</v>
      </c>
      <c r="Y2316" s="1163">
        <v>253</v>
      </c>
      <c r="Z2316" s="1164"/>
      <c r="AA2316" s="1165"/>
      <c r="AB2316" s="1166"/>
      <c r="AC2316" s="587">
        <f t="shared" si="373"/>
        <v>0</v>
      </c>
      <c r="AE2316" s="1163">
        <v>253</v>
      </c>
      <c r="AF2316" s="1164"/>
      <c r="AG2316" s="1165"/>
      <c r="AH2316" s="1166"/>
      <c r="AI2316" s="587">
        <f t="shared" si="374"/>
        <v>0</v>
      </c>
      <c r="AK2316" s="1163">
        <v>253</v>
      </c>
      <c r="AL2316" s="1164"/>
      <c r="AM2316" s="1165"/>
      <c r="AN2316" s="1166"/>
      <c r="AO2316" s="587">
        <f t="shared" si="375"/>
        <v>0</v>
      </c>
      <c r="AQ2316" s="1163">
        <v>253</v>
      </c>
      <c r="AR2316" s="1164"/>
      <c r="AS2316" s="1165"/>
      <c r="AT2316" s="1166"/>
      <c r="AU2316" s="587">
        <f t="shared" si="376"/>
        <v>0</v>
      </c>
      <c r="AW2316" s="1163">
        <v>253</v>
      </c>
      <c r="AX2316" s="1164"/>
      <c r="AY2316" s="1165"/>
      <c r="AZ2316" s="1166"/>
      <c r="BA2316" s="587">
        <f t="shared" si="377"/>
        <v>0</v>
      </c>
    </row>
    <row r="2317" spans="1:53" s="17" customFormat="1" ht="16.75" hidden="1" customHeight="1" outlineLevel="2">
      <c r="A2317" s="1163">
        <v>254</v>
      </c>
      <c r="B2317" s="1164"/>
      <c r="C2317" s="1165"/>
      <c r="D2317" s="1166"/>
      <c r="E2317" s="587">
        <f t="shared" si="369"/>
        <v>0</v>
      </c>
      <c r="G2317" s="1163">
        <v>254</v>
      </c>
      <c r="H2317" s="1164"/>
      <c r="I2317" s="1165"/>
      <c r="J2317" s="1166"/>
      <c r="K2317" s="587">
        <f t="shared" si="370"/>
        <v>0</v>
      </c>
      <c r="M2317" s="1163">
        <v>254</v>
      </c>
      <c r="N2317" s="1164"/>
      <c r="O2317" s="1165"/>
      <c r="P2317" s="1166"/>
      <c r="Q2317" s="587">
        <f t="shared" si="371"/>
        <v>0</v>
      </c>
      <c r="S2317" s="1163">
        <v>254</v>
      </c>
      <c r="T2317" s="1164"/>
      <c r="U2317" s="1165"/>
      <c r="V2317" s="1166"/>
      <c r="W2317" s="587">
        <f t="shared" si="372"/>
        <v>0</v>
      </c>
      <c r="Y2317" s="1163">
        <v>254</v>
      </c>
      <c r="Z2317" s="1164"/>
      <c r="AA2317" s="1165"/>
      <c r="AB2317" s="1166"/>
      <c r="AC2317" s="587">
        <f t="shared" si="373"/>
        <v>0</v>
      </c>
      <c r="AE2317" s="1163">
        <v>254</v>
      </c>
      <c r="AF2317" s="1164"/>
      <c r="AG2317" s="1165"/>
      <c r="AH2317" s="1166"/>
      <c r="AI2317" s="587">
        <f t="shared" si="374"/>
        <v>0</v>
      </c>
      <c r="AK2317" s="1163">
        <v>254</v>
      </c>
      <c r="AL2317" s="1164"/>
      <c r="AM2317" s="1165"/>
      <c r="AN2317" s="1166"/>
      <c r="AO2317" s="587">
        <f t="shared" si="375"/>
        <v>0</v>
      </c>
      <c r="AQ2317" s="1163">
        <v>254</v>
      </c>
      <c r="AR2317" s="1164"/>
      <c r="AS2317" s="1165"/>
      <c r="AT2317" s="1166"/>
      <c r="AU2317" s="587">
        <f t="shared" si="376"/>
        <v>0</v>
      </c>
      <c r="AW2317" s="1163">
        <v>254</v>
      </c>
      <c r="AX2317" s="1164"/>
      <c r="AY2317" s="1165"/>
      <c r="AZ2317" s="1166"/>
      <c r="BA2317" s="587">
        <f t="shared" si="377"/>
        <v>0</v>
      </c>
    </row>
    <row r="2318" spans="1:53" s="17" customFormat="1" ht="16.75" hidden="1" customHeight="1" outlineLevel="2">
      <c r="A2318" s="1163">
        <v>255</v>
      </c>
      <c r="B2318" s="1164"/>
      <c r="C2318" s="1165"/>
      <c r="D2318" s="1166"/>
      <c r="E2318" s="587">
        <f t="shared" si="369"/>
        <v>0</v>
      </c>
      <c r="G2318" s="1163">
        <v>255</v>
      </c>
      <c r="H2318" s="1164"/>
      <c r="I2318" s="1165"/>
      <c r="J2318" s="1166"/>
      <c r="K2318" s="587">
        <f t="shared" si="370"/>
        <v>0</v>
      </c>
      <c r="M2318" s="1163">
        <v>255</v>
      </c>
      <c r="N2318" s="1164"/>
      <c r="O2318" s="1165"/>
      <c r="P2318" s="1166"/>
      <c r="Q2318" s="587">
        <f t="shared" si="371"/>
        <v>0</v>
      </c>
      <c r="S2318" s="1163">
        <v>255</v>
      </c>
      <c r="T2318" s="1164"/>
      <c r="U2318" s="1165"/>
      <c r="V2318" s="1166"/>
      <c r="W2318" s="587">
        <f t="shared" si="372"/>
        <v>0</v>
      </c>
      <c r="Y2318" s="1163">
        <v>255</v>
      </c>
      <c r="Z2318" s="1164"/>
      <c r="AA2318" s="1165"/>
      <c r="AB2318" s="1166"/>
      <c r="AC2318" s="587">
        <f t="shared" si="373"/>
        <v>0</v>
      </c>
      <c r="AE2318" s="1163">
        <v>255</v>
      </c>
      <c r="AF2318" s="1164"/>
      <c r="AG2318" s="1165"/>
      <c r="AH2318" s="1166"/>
      <c r="AI2318" s="587">
        <f t="shared" si="374"/>
        <v>0</v>
      </c>
      <c r="AK2318" s="1163">
        <v>255</v>
      </c>
      <c r="AL2318" s="1164"/>
      <c r="AM2318" s="1165"/>
      <c r="AN2318" s="1166"/>
      <c r="AO2318" s="587">
        <f t="shared" si="375"/>
        <v>0</v>
      </c>
      <c r="AQ2318" s="1163">
        <v>255</v>
      </c>
      <c r="AR2318" s="1164"/>
      <c r="AS2318" s="1165"/>
      <c r="AT2318" s="1166"/>
      <c r="AU2318" s="587">
        <f t="shared" si="376"/>
        <v>0</v>
      </c>
      <c r="AW2318" s="1163">
        <v>255</v>
      </c>
      <c r="AX2318" s="1164"/>
      <c r="AY2318" s="1165"/>
      <c r="AZ2318" s="1166"/>
      <c r="BA2318" s="587">
        <f t="shared" si="377"/>
        <v>0</v>
      </c>
    </row>
    <row r="2319" spans="1:53" s="17" customFormat="1" ht="16.75" hidden="1" customHeight="1" outlineLevel="2">
      <c r="A2319" s="1163">
        <v>256</v>
      </c>
      <c r="B2319" s="1164"/>
      <c r="C2319" s="1165"/>
      <c r="D2319" s="1166"/>
      <c r="E2319" s="587">
        <f t="shared" si="369"/>
        <v>0</v>
      </c>
      <c r="G2319" s="1163">
        <v>256</v>
      </c>
      <c r="H2319" s="1164"/>
      <c r="I2319" s="1165"/>
      <c r="J2319" s="1166"/>
      <c r="K2319" s="587">
        <f t="shared" si="370"/>
        <v>0</v>
      </c>
      <c r="M2319" s="1163">
        <v>256</v>
      </c>
      <c r="N2319" s="1164"/>
      <c r="O2319" s="1165"/>
      <c r="P2319" s="1166"/>
      <c r="Q2319" s="587">
        <f t="shared" si="371"/>
        <v>0</v>
      </c>
      <c r="S2319" s="1163">
        <v>256</v>
      </c>
      <c r="T2319" s="1164"/>
      <c r="U2319" s="1165"/>
      <c r="V2319" s="1166"/>
      <c r="W2319" s="587">
        <f t="shared" si="372"/>
        <v>0</v>
      </c>
      <c r="Y2319" s="1163">
        <v>256</v>
      </c>
      <c r="Z2319" s="1164"/>
      <c r="AA2319" s="1165"/>
      <c r="AB2319" s="1166"/>
      <c r="AC2319" s="587">
        <f t="shared" si="373"/>
        <v>0</v>
      </c>
      <c r="AE2319" s="1163">
        <v>256</v>
      </c>
      <c r="AF2319" s="1164"/>
      <c r="AG2319" s="1165"/>
      <c r="AH2319" s="1166"/>
      <c r="AI2319" s="587">
        <f t="shared" si="374"/>
        <v>0</v>
      </c>
      <c r="AK2319" s="1163">
        <v>256</v>
      </c>
      <c r="AL2319" s="1164"/>
      <c r="AM2319" s="1165"/>
      <c r="AN2319" s="1166"/>
      <c r="AO2319" s="587">
        <f t="shared" si="375"/>
        <v>0</v>
      </c>
      <c r="AQ2319" s="1163">
        <v>256</v>
      </c>
      <c r="AR2319" s="1164"/>
      <c r="AS2319" s="1165"/>
      <c r="AT2319" s="1166"/>
      <c r="AU2319" s="587">
        <f t="shared" si="376"/>
        <v>0</v>
      </c>
      <c r="AW2319" s="1163">
        <v>256</v>
      </c>
      <c r="AX2319" s="1164"/>
      <c r="AY2319" s="1165"/>
      <c r="AZ2319" s="1166"/>
      <c r="BA2319" s="587">
        <f t="shared" si="377"/>
        <v>0</v>
      </c>
    </row>
    <row r="2320" spans="1:53" s="17" customFormat="1" ht="16.75" hidden="1" customHeight="1" outlineLevel="2">
      <c r="A2320" s="1163">
        <v>257</v>
      </c>
      <c r="B2320" s="1164"/>
      <c r="C2320" s="1165"/>
      <c r="D2320" s="1166"/>
      <c r="E2320" s="587">
        <f t="shared" si="369"/>
        <v>0</v>
      </c>
      <c r="G2320" s="1163">
        <v>257</v>
      </c>
      <c r="H2320" s="1164"/>
      <c r="I2320" s="1165"/>
      <c r="J2320" s="1166"/>
      <c r="K2320" s="587">
        <f t="shared" si="370"/>
        <v>0</v>
      </c>
      <c r="M2320" s="1163">
        <v>257</v>
      </c>
      <c r="N2320" s="1164"/>
      <c r="O2320" s="1165"/>
      <c r="P2320" s="1166"/>
      <c r="Q2320" s="587">
        <f t="shared" si="371"/>
        <v>0</v>
      </c>
      <c r="S2320" s="1163">
        <v>257</v>
      </c>
      <c r="T2320" s="1164"/>
      <c r="U2320" s="1165"/>
      <c r="V2320" s="1166"/>
      <c r="W2320" s="587">
        <f t="shared" si="372"/>
        <v>0</v>
      </c>
      <c r="Y2320" s="1163">
        <v>257</v>
      </c>
      <c r="Z2320" s="1164"/>
      <c r="AA2320" s="1165"/>
      <c r="AB2320" s="1166"/>
      <c r="AC2320" s="587">
        <f t="shared" si="373"/>
        <v>0</v>
      </c>
      <c r="AE2320" s="1163">
        <v>257</v>
      </c>
      <c r="AF2320" s="1164"/>
      <c r="AG2320" s="1165"/>
      <c r="AH2320" s="1166"/>
      <c r="AI2320" s="587">
        <f t="shared" si="374"/>
        <v>0</v>
      </c>
      <c r="AK2320" s="1163">
        <v>257</v>
      </c>
      <c r="AL2320" s="1164"/>
      <c r="AM2320" s="1165"/>
      <c r="AN2320" s="1166"/>
      <c r="AO2320" s="587">
        <f t="shared" si="375"/>
        <v>0</v>
      </c>
      <c r="AQ2320" s="1163">
        <v>257</v>
      </c>
      <c r="AR2320" s="1164"/>
      <c r="AS2320" s="1165"/>
      <c r="AT2320" s="1166"/>
      <c r="AU2320" s="587">
        <f t="shared" si="376"/>
        <v>0</v>
      </c>
      <c r="AW2320" s="1163">
        <v>257</v>
      </c>
      <c r="AX2320" s="1164"/>
      <c r="AY2320" s="1165"/>
      <c r="AZ2320" s="1166"/>
      <c r="BA2320" s="587">
        <f t="shared" si="377"/>
        <v>0</v>
      </c>
    </row>
    <row r="2321" spans="1:53" s="17" customFormat="1" ht="16.75" hidden="1" customHeight="1" outlineLevel="2">
      <c r="A2321" s="1163">
        <v>258</v>
      </c>
      <c r="B2321" s="1164"/>
      <c r="C2321" s="1165"/>
      <c r="D2321" s="1166"/>
      <c r="E2321" s="587">
        <f t="shared" si="369"/>
        <v>0</v>
      </c>
      <c r="G2321" s="1163">
        <v>258</v>
      </c>
      <c r="H2321" s="1164"/>
      <c r="I2321" s="1165"/>
      <c r="J2321" s="1166"/>
      <c r="K2321" s="587">
        <f t="shared" si="370"/>
        <v>0</v>
      </c>
      <c r="M2321" s="1163">
        <v>258</v>
      </c>
      <c r="N2321" s="1164"/>
      <c r="O2321" s="1165"/>
      <c r="P2321" s="1166"/>
      <c r="Q2321" s="587">
        <f t="shared" si="371"/>
        <v>0</v>
      </c>
      <c r="S2321" s="1163">
        <v>258</v>
      </c>
      <c r="T2321" s="1164"/>
      <c r="U2321" s="1165"/>
      <c r="V2321" s="1166"/>
      <c r="W2321" s="587">
        <f t="shared" si="372"/>
        <v>0</v>
      </c>
      <c r="Y2321" s="1163">
        <v>258</v>
      </c>
      <c r="Z2321" s="1164"/>
      <c r="AA2321" s="1165"/>
      <c r="AB2321" s="1166"/>
      <c r="AC2321" s="587">
        <f t="shared" si="373"/>
        <v>0</v>
      </c>
      <c r="AE2321" s="1163">
        <v>258</v>
      </c>
      <c r="AF2321" s="1164"/>
      <c r="AG2321" s="1165"/>
      <c r="AH2321" s="1166"/>
      <c r="AI2321" s="587">
        <f t="shared" si="374"/>
        <v>0</v>
      </c>
      <c r="AK2321" s="1163">
        <v>258</v>
      </c>
      <c r="AL2321" s="1164"/>
      <c r="AM2321" s="1165"/>
      <c r="AN2321" s="1166"/>
      <c r="AO2321" s="587">
        <f t="shared" si="375"/>
        <v>0</v>
      </c>
      <c r="AQ2321" s="1163">
        <v>258</v>
      </c>
      <c r="AR2321" s="1164"/>
      <c r="AS2321" s="1165"/>
      <c r="AT2321" s="1166"/>
      <c r="AU2321" s="587">
        <f t="shared" si="376"/>
        <v>0</v>
      </c>
      <c r="AW2321" s="1163">
        <v>258</v>
      </c>
      <c r="AX2321" s="1164"/>
      <c r="AY2321" s="1165"/>
      <c r="AZ2321" s="1166"/>
      <c r="BA2321" s="587">
        <f t="shared" si="377"/>
        <v>0</v>
      </c>
    </row>
    <row r="2322" spans="1:53" s="17" customFormat="1" ht="16.75" hidden="1" customHeight="1" outlineLevel="2">
      <c r="A2322" s="1163">
        <v>259</v>
      </c>
      <c r="B2322" s="1164"/>
      <c r="C2322" s="1165"/>
      <c r="D2322" s="1166"/>
      <c r="E2322" s="587">
        <f t="shared" si="369"/>
        <v>0</v>
      </c>
      <c r="G2322" s="1163">
        <v>259</v>
      </c>
      <c r="H2322" s="1164"/>
      <c r="I2322" s="1165"/>
      <c r="J2322" s="1166"/>
      <c r="K2322" s="587">
        <f t="shared" si="370"/>
        <v>0</v>
      </c>
      <c r="M2322" s="1163">
        <v>259</v>
      </c>
      <c r="N2322" s="1164"/>
      <c r="O2322" s="1165"/>
      <c r="P2322" s="1166"/>
      <c r="Q2322" s="587">
        <f t="shared" si="371"/>
        <v>0</v>
      </c>
      <c r="S2322" s="1163">
        <v>259</v>
      </c>
      <c r="T2322" s="1164"/>
      <c r="U2322" s="1165"/>
      <c r="V2322" s="1166"/>
      <c r="W2322" s="587">
        <f t="shared" si="372"/>
        <v>0</v>
      </c>
      <c r="Y2322" s="1163">
        <v>259</v>
      </c>
      <c r="Z2322" s="1164"/>
      <c r="AA2322" s="1165"/>
      <c r="AB2322" s="1166"/>
      <c r="AC2322" s="587">
        <f t="shared" si="373"/>
        <v>0</v>
      </c>
      <c r="AE2322" s="1163">
        <v>259</v>
      </c>
      <c r="AF2322" s="1164"/>
      <c r="AG2322" s="1165"/>
      <c r="AH2322" s="1166"/>
      <c r="AI2322" s="587">
        <f t="shared" si="374"/>
        <v>0</v>
      </c>
      <c r="AK2322" s="1163">
        <v>259</v>
      </c>
      <c r="AL2322" s="1164"/>
      <c r="AM2322" s="1165"/>
      <c r="AN2322" s="1166"/>
      <c r="AO2322" s="587">
        <f t="shared" si="375"/>
        <v>0</v>
      </c>
      <c r="AQ2322" s="1163">
        <v>259</v>
      </c>
      <c r="AR2322" s="1164"/>
      <c r="AS2322" s="1165"/>
      <c r="AT2322" s="1166"/>
      <c r="AU2322" s="587">
        <f t="shared" si="376"/>
        <v>0</v>
      </c>
      <c r="AW2322" s="1163">
        <v>259</v>
      </c>
      <c r="AX2322" s="1164"/>
      <c r="AY2322" s="1165"/>
      <c r="AZ2322" s="1166"/>
      <c r="BA2322" s="587">
        <f t="shared" si="377"/>
        <v>0</v>
      </c>
    </row>
    <row r="2323" spans="1:53" s="17" customFormat="1" ht="16.75" hidden="1" customHeight="1" outlineLevel="2">
      <c r="A2323" s="1163">
        <v>260</v>
      </c>
      <c r="B2323" s="1164"/>
      <c r="C2323" s="1165"/>
      <c r="D2323" s="1166"/>
      <c r="E2323" s="587">
        <f t="shared" si="369"/>
        <v>0</v>
      </c>
      <c r="G2323" s="1163">
        <v>260</v>
      </c>
      <c r="H2323" s="1164"/>
      <c r="I2323" s="1165"/>
      <c r="J2323" s="1166"/>
      <c r="K2323" s="587">
        <f t="shared" si="370"/>
        <v>0</v>
      </c>
      <c r="M2323" s="1163">
        <v>260</v>
      </c>
      <c r="N2323" s="1164"/>
      <c r="O2323" s="1165"/>
      <c r="P2323" s="1166"/>
      <c r="Q2323" s="587">
        <f t="shared" si="371"/>
        <v>0</v>
      </c>
      <c r="S2323" s="1163">
        <v>260</v>
      </c>
      <c r="T2323" s="1164"/>
      <c r="U2323" s="1165"/>
      <c r="V2323" s="1166"/>
      <c r="W2323" s="587">
        <f t="shared" si="372"/>
        <v>0</v>
      </c>
      <c r="Y2323" s="1163">
        <v>260</v>
      </c>
      <c r="Z2323" s="1164"/>
      <c r="AA2323" s="1165"/>
      <c r="AB2323" s="1166"/>
      <c r="AC2323" s="587">
        <f t="shared" si="373"/>
        <v>0</v>
      </c>
      <c r="AE2323" s="1163">
        <v>260</v>
      </c>
      <c r="AF2323" s="1164"/>
      <c r="AG2323" s="1165"/>
      <c r="AH2323" s="1166"/>
      <c r="AI2323" s="587">
        <f t="shared" si="374"/>
        <v>0</v>
      </c>
      <c r="AK2323" s="1163">
        <v>260</v>
      </c>
      <c r="AL2323" s="1164"/>
      <c r="AM2323" s="1165"/>
      <c r="AN2323" s="1166"/>
      <c r="AO2323" s="587">
        <f t="shared" si="375"/>
        <v>0</v>
      </c>
      <c r="AQ2323" s="1163">
        <v>260</v>
      </c>
      <c r="AR2323" s="1164"/>
      <c r="AS2323" s="1165"/>
      <c r="AT2323" s="1166"/>
      <c r="AU2323" s="587">
        <f t="shared" si="376"/>
        <v>0</v>
      </c>
      <c r="AW2323" s="1163">
        <v>260</v>
      </c>
      <c r="AX2323" s="1164"/>
      <c r="AY2323" s="1165"/>
      <c r="AZ2323" s="1166"/>
      <c r="BA2323" s="587">
        <f t="shared" si="377"/>
        <v>0</v>
      </c>
    </row>
    <row r="2324" spans="1:53" s="17" customFormat="1" ht="16.75" hidden="1" customHeight="1" outlineLevel="2">
      <c r="A2324" s="1163">
        <v>261</v>
      </c>
      <c r="B2324" s="1164"/>
      <c r="C2324" s="1165"/>
      <c r="D2324" s="1166"/>
      <c r="E2324" s="587">
        <f t="shared" si="369"/>
        <v>0</v>
      </c>
      <c r="G2324" s="1163">
        <v>261</v>
      </c>
      <c r="H2324" s="1164"/>
      <c r="I2324" s="1165"/>
      <c r="J2324" s="1166"/>
      <c r="K2324" s="587">
        <f t="shared" si="370"/>
        <v>0</v>
      </c>
      <c r="M2324" s="1163">
        <v>261</v>
      </c>
      <c r="N2324" s="1164"/>
      <c r="O2324" s="1165"/>
      <c r="P2324" s="1166"/>
      <c r="Q2324" s="587">
        <f t="shared" si="371"/>
        <v>0</v>
      </c>
      <c r="S2324" s="1163">
        <v>261</v>
      </c>
      <c r="T2324" s="1164"/>
      <c r="U2324" s="1165"/>
      <c r="V2324" s="1166"/>
      <c r="W2324" s="587">
        <f t="shared" si="372"/>
        <v>0</v>
      </c>
      <c r="Y2324" s="1163">
        <v>261</v>
      </c>
      <c r="Z2324" s="1164"/>
      <c r="AA2324" s="1165"/>
      <c r="AB2324" s="1166"/>
      <c r="AC2324" s="587">
        <f t="shared" si="373"/>
        <v>0</v>
      </c>
      <c r="AE2324" s="1163">
        <v>261</v>
      </c>
      <c r="AF2324" s="1164"/>
      <c r="AG2324" s="1165"/>
      <c r="AH2324" s="1166"/>
      <c r="AI2324" s="587">
        <f t="shared" si="374"/>
        <v>0</v>
      </c>
      <c r="AK2324" s="1163">
        <v>261</v>
      </c>
      <c r="AL2324" s="1164"/>
      <c r="AM2324" s="1165"/>
      <c r="AN2324" s="1166"/>
      <c r="AO2324" s="587">
        <f t="shared" si="375"/>
        <v>0</v>
      </c>
      <c r="AQ2324" s="1163">
        <v>261</v>
      </c>
      <c r="AR2324" s="1164"/>
      <c r="AS2324" s="1165"/>
      <c r="AT2324" s="1166"/>
      <c r="AU2324" s="587">
        <f t="shared" si="376"/>
        <v>0</v>
      </c>
      <c r="AW2324" s="1163">
        <v>261</v>
      </c>
      <c r="AX2324" s="1164"/>
      <c r="AY2324" s="1165"/>
      <c r="AZ2324" s="1166"/>
      <c r="BA2324" s="587">
        <f t="shared" si="377"/>
        <v>0</v>
      </c>
    </row>
    <row r="2325" spans="1:53" s="17" customFormat="1" ht="16.75" hidden="1" customHeight="1" outlineLevel="2">
      <c r="A2325" s="1163">
        <v>262</v>
      </c>
      <c r="B2325" s="1164"/>
      <c r="C2325" s="1165"/>
      <c r="D2325" s="1166"/>
      <c r="E2325" s="587">
        <f t="shared" si="369"/>
        <v>0</v>
      </c>
      <c r="G2325" s="1163">
        <v>262</v>
      </c>
      <c r="H2325" s="1164"/>
      <c r="I2325" s="1165"/>
      <c r="J2325" s="1166"/>
      <c r="K2325" s="587">
        <f t="shared" si="370"/>
        <v>0</v>
      </c>
      <c r="M2325" s="1163">
        <v>262</v>
      </c>
      <c r="N2325" s="1164"/>
      <c r="O2325" s="1165"/>
      <c r="P2325" s="1166"/>
      <c r="Q2325" s="587">
        <f t="shared" si="371"/>
        <v>0</v>
      </c>
      <c r="S2325" s="1163">
        <v>262</v>
      </c>
      <c r="T2325" s="1164"/>
      <c r="U2325" s="1165"/>
      <c r="V2325" s="1166"/>
      <c r="W2325" s="587">
        <f t="shared" si="372"/>
        <v>0</v>
      </c>
      <c r="Y2325" s="1163">
        <v>262</v>
      </c>
      <c r="Z2325" s="1164"/>
      <c r="AA2325" s="1165"/>
      <c r="AB2325" s="1166"/>
      <c r="AC2325" s="587">
        <f t="shared" si="373"/>
        <v>0</v>
      </c>
      <c r="AE2325" s="1163">
        <v>262</v>
      </c>
      <c r="AF2325" s="1164"/>
      <c r="AG2325" s="1165"/>
      <c r="AH2325" s="1166"/>
      <c r="AI2325" s="587">
        <f t="shared" si="374"/>
        <v>0</v>
      </c>
      <c r="AK2325" s="1163">
        <v>262</v>
      </c>
      <c r="AL2325" s="1164"/>
      <c r="AM2325" s="1165"/>
      <c r="AN2325" s="1166"/>
      <c r="AO2325" s="587">
        <f t="shared" si="375"/>
        <v>0</v>
      </c>
      <c r="AQ2325" s="1163">
        <v>262</v>
      </c>
      <c r="AR2325" s="1164"/>
      <c r="AS2325" s="1165"/>
      <c r="AT2325" s="1166"/>
      <c r="AU2325" s="587">
        <f t="shared" si="376"/>
        <v>0</v>
      </c>
      <c r="AW2325" s="1163">
        <v>262</v>
      </c>
      <c r="AX2325" s="1164"/>
      <c r="AY2325" s="1165"/>
      <c r="AZ2325" s="1166"/>
      <c r="BA2325" s="587">
        <f t="shared" si="377"/>
        <v>0</v>
      </c>
    </row>
    <row r="2326" spans="1:53" s="17" customFormat="1" ht="16.75" hidden="1" customHeight="1" outlineLevel="2">
      <c r="A2326" s="1163">
        <v>263</v>
      </c>
      <c r="B2326" s="1164"/>
      <c r="C2326" s="1165"/>
      <c r="D2326" s="1166"/>
      <c r="E2326" s="587">
        <f t="shared" si="369"/>
        <v>0</v>
      </c>
      <c r="G2326" s="1163">
        <v>263</v>
      </c>
      <c r="H2326" s="1164"/>
      <c r="I2326" s="1165"/>
      <c r="J2326" s="1166"/>
      <c r="K2326" s="587">
        <f t="shared" si="370"/>
        <v>0</v>
      </c>
      <c r="M2326" s="1163">
        <v>263</v>
      </c>
      <c r="N2326" s="1164"/>
      <c r="O2326" s="1165"/>
      <c r="P2326" s="1166"/>
      <c r="Q2326" s="587">
        <f t="shared" si="371"/>
        <v>0</v>
      </c>
      <c r="S2326" s="1163">
        <v>263</v>
      </c>
      <c r="T2326" s="1164"/>
      <c r="U2326" s="1165"/>
      <c r="V2326" s="1166"/>
      <c r="W2326" s="587">
        <f t="shared" si="372"/>
        <v>0</v>
      </c>
      <c r="Y2326" s="1163">
        <v>263</v>
      </c>
      <c r="Z2326" s="1164"/>
      <c r="AA2326" s="1165"/>
      <c r="AB2326" s="1166"/>
      <c r="AC2326" s="587">
        <f t="shared" si="373"/>
        <v>0</v>
      </c>
      <c r="AE2326" s="1163">
        <v>263</v>
      </c>
      <c r="AF2326" s="1164"/>
      <c r="AG2326" s="1165"/>
      <c r="AH2326" s="1166"/>
      <c r="AI2326" s="587">
        <f t="shared" si="374"/>
        <v>0</v>
      </c>
      <c r="AK2326" s="1163">
        <v>263</v>
      </c>
      <c r="AL2326" s="1164"/>
      <c r="AM2326" s="1165"/>
      <c r="AN2326" s="1166"/>
      <c r="AO2326" s="587">
        <f t="shared" si="375"/>
        <v>0</v>
      </c>
      <c r="AQ2326" s="1163">
        <v>263</v>
      </c>
      <c r="AR2326" s="1164"/>
      <c r="AS2326" s="1165"/>
      <c r="AT2326" s="1166"/>
      <c r="AU2326" s="587">
        <f t="shared" si="376"/>
        <v>0</v>
      </c>
      <c r="AW2326" s="1163">
        <v>263</v>
      </c>
      <c r="AX2326" s="1164"/>
      <c r="AY2326" s="1165"/>
      <c r="AZ2326" s="1166"/>
      <c r="BA2326" s="587">
        <f t="shared" si="377"/>
        <v>0</v>
      </c>
    </row>
    <row r="2327" spans="1:53" s="17" customFormat="1" ht="16.75" hidden="1" customHeight="1" outlineLevel="2">
      <c r="A2327" s="1163">
        <v>264</v>
      </c>
      <c r="B2327" s="1164"/>
      <c r="C2327" s="1165"/>
      <c r="D2327" s="1166"/>
      <c r="E2327" s="587">
        <f t="shared" si="369"/>
        <v>0</v>
      </c>
      <c r="G2327" s="1163">
        <v>264</v>
      </c>
      <c r="H2327" s="1164"/>
      <c r="I2327" s="1165"/>
      <c r="J2327" s="1166"/>
      <c r="K2327" s="587">
        <f t="shared" si="370"/>
        <v>0</v>
      </c>
      <c r="M2327" s="1163">
        <v>264</v>
      </c>
      <c r="N2327" s="1164"/>
      <c r="O2327" s="1165"/>
      <c r="P2327" s="1166"/>
      <c r="Q2327" s="587">
        <f t="shared" si="371"/>
        <v>0</v>
      </c>
      <c r="S2327" s="1163">
        <v>264</v>
      </c>
      <c r="T2327" s="1164"/>
      <c r="U2327" s="1165"/>
      <c r="V2327" s="1166"/>
      <c r="W2327" s="587">
        <f t="shared" si="372"/>
        <v>0</v>
      </c>
      <c r="Y2327" s="1163">
        <v>264</v>
      </c>
      <c r="Z2327" s="1164"/>
      <c r="AA2327" s="1165"/>
      <c r="AB2327" s="1166"/>
      <c r="AC2327" s="587">
        <f t="shared" si="373"/>
        <v>0</v>
      </c>
      <c r="AE2327" s="1163">
        <v>264</v>
      </c>
      <c r="AF2327" s="1164"/>
      <c r="AG2327" s="1165"/>
      <c r="AH2327" s="1166"/>
      <c r="AI2327" s="587">
        <f t="shared" si="374"/>
        <v>0</v>
      </c>
      <c r="AK2327" s="1163">
        <v>264</v>
      </c>
      <c r="AL2327" s="1164"/>
      <c r="AM2327" s="1165"/>
      <c r="AN2327" s="1166"/>
      <c r="AO2327" s="587">
        <f t="shared" si="375"/>
        <v>0</v>
      </c>
      <c r="AQ2327" s="1163">
        <v>264</v>
      </c>
      <c r="AR2327" s="1164"/>
      <c r="AS2327" s="1165"/>
      <c r="AT2327" s="1166"/>
      <c r="AU2327" s="587">
        <f t="shared" si="376"/>
        <v>0</v>
      </c>
      <c r="AW2327" s="1163">
        <v>264</v>
      </c>
      <c r="AX2327" s="1164"/>
      <c r="AY2327" s="1165"/>
      <c r="AZ2327" s="1166"/>
      <c r="BA2327" s="587">
        <f t="shared" si="377"/>
        <v>0</v>
      </c>
    </row>
    <row r="2328" spans="1:53" s="17" customFormat="1" ht="16.75" hidden="1" customHeight="1" outlineLevel="2">
      <c r="A2328" s="1163">
        <v>265</v>
      </c>
      <c r="B2328" s="1164"/>
      <c r="C2328" s="1165"/>
      <c r="D2328" s="1166"/>
      <c r="E2328" s="587">
        <f t="shared" si="369"/>
        <v>0</v>
      </c>
      <c r="G2328" s="1163">
        <v>265</v>
      </c>
      <c r="H2328" s="1164"/>
      <c r="I2328" s="1165"/>
      <c r="J2328" s="1166"/>
      <c r="K2328" s="587">
        <f t="shared" si="370"/>
        <v>0</v>
      </c>
      <c r="M2328" s="1163">
        <v>265</v>
      </c>
      <c r="N2328" s="1164"/>
      <c r="O2328" s="1165"/>
      <c r="P2328" s="1166"/>
      <c r="Q2328" s="587">
        <f t="shared" si="371"/>
        <v>0</v>
      </c>
      <c r="S2328" s="1163">
        <v>265</v>
      </c>
      <c r="T2328" s="1164"/>
      <c r="U2328" s="1165"/>
      <c r="V2328" s="1166"/>
      <c r="W2328" s="587">
        <f t="shared" si="372"/>
        <v>0</v>
      </c>
      <c r="Y2328" s="1163">
        <v>265</v>
      </c>
      <c r="Z2328" s="1164"/>
      <c r="AA2328" s="1165"/>
      <c r="AB2328" s="1166"/>
      <c r="AC2328" s="587">
        <f t="shared" si="373"/>
        <v>0</v>
      </c>
      <c r="AE2328" s="1163">
        <v>265</v>
      </c>
      <c r="AF2328" s="1164"/>
      <c r="AG2328" s="1165"/>
      <c r="AH2328" s="1166"/>
      <c r="AI2328" s="587">
        <f t="shared" si="374"/>
        <v>0</v>
      </c>
      <c r="AK2328" s="1163">
        <v>265</v>
      </c>
      <c r="AL2328" s="1164"/>
      <c r="AM2328" s="1165"/>
      <c r="AN2328" s="1166"/>
      <c r="AO2328" s="587">
        <f t="shared" si="375"/>
        <v>0</v>
      </c>
      <c r="AQ2328" s="1163">
        <v>265</v>
      </c>
      <c r="AR2328" s="1164"/>
      <c r="AS2328" s="1165"/>
      <c r="AT2328" s="1166"/>
      <c r="AU2328" s="587">
        <f t="shared" si="376"/>
        <v>0</v>
      </c>
      <c r="AW2328" s="1163">
        <v>265</v>
      </c>
      <c r="AX2328" s="1164"/>
      <c r="AY2328" s="1165"/>
      <c r="AZ2328" s="1166"/>
      <c r="BA2328" s="587">
        <f t="shared" si="377"/>
        <v>0</v>
      </c>
    </row>
    <row r="2329" spans="1:53" s="17" customFormat="1" ht="16.75" hidden="1" customHeight="1" outlineLevel="2">
      <c r="A2329" s="1163">
        <v>266</v>
      </c>
      <c r="B2329" s="1164"/>
      <c r="C2329" s="1165"/>
      <c r="D2329" s="1166"/>
      <c r="E2329" s="587">
        <f t="shared" si="369"/>
        <v>0</v>
      </c>
      <c r="G2329" s="1163">
        <v>266</v>
      </c>
      <c r="H2329" s="1164"/>
      <c r="I2329" s="1165"/>
      <c r="J2329" s="1166"/>
      <c r="K2329" s="587">
        <f t="shared" si="370"/>
        <v>0</v>
      </c>
      <c r="M2329" s="1163">
        <v>266</v>
      </c>
      <c r="N2329" s="1164"/>
      <c r="O2329" s="1165"/>
      <c r="P2329" s="1166"/>
      <c r="Q2329" s="587">
        <f t="shared" si="371"/>
        <v>0</v>
      </c>
      <c r="S2329" s="1163">
        <v>266</v>
      </c>
      <c r="T2329" s="1164"/>
      <c r="U2329" s="1165"/>
      <c r="V2329" s="1166"/>
      <c r="W2329" s="587">
        <f t="shared" si="372"/>
        <v>0</v>
      </c>
      <c r="Y2329" s="1163">
        <v>266</v>
      </c>
      <c r="Z2329" s="1164"/>
      <c r="AA2329" s="1165"/>
      <c r="AB2329" s="1166"/>
      <c r="AC2329" s="587">
        <f t="shared" si="373"/>
        <v>0</v>
      </c>
      <c r="AE2329" s="1163">
        <v>266</v>
      </c>
      <c r="AF2329" s="1164"/>
      <c r="AG2329" s="1165"/>
      <c r="AH2329" s="1166"/>
      <c r="AI2329" s="587">
        <f t="shared" si="374"/>
        <v>0</v>
      </c>
      <c r="AK2329" s="1163">
        <v>266</v>
      </c>
      <c r="AL2329" s="1164"/>
      <c r="AM2329" s="1165"/>
      <c r="AN2329" s="1166"/>
      <c r="AO2329" s="587">
        <f t="shared" si="375"/>
        <v>0</v>
      </c>
      <c r="AQ2329" s="1163">
        <v>266</v>
      </c>
      <c r="AR2329" s="1164"/>
      <c r="AS2329" s="1165"/>
      <c r="AT2329" s="1166"/>
      <c r="AU2329" s="587">
        <f t="shared" si="376"/>
        <v>0</v>
      </c>
      <c r="AW2329" s="1163">
        <v>266</v>
      </c>
      <c r="AX2329" s="1164"/>
      <c r="AY2329" s="1165"/>
      <c r="AZ2329" s="1166"/>
      <c r="BA2329" s="587">
        <f t="shared" si="377"/>
        <v>0</v>
      </c>
    </row>
    <row r="2330" spans="1:53" s="17" customFormat="1" ht="16.75" hidden="1" customHeight="1" outlineLevel="2">
      <c r="A2330" s="1163">
        <v>267</v>
      </c>
      <c r="B2330" s="1164"/>
      <c r="C2330" s="1165"/>
      <c r="D2330" s="1166"/>
      <c r="E2330" s="587">
        <f t="shared" si="369"/>
        <v>0</v>
      </c>
      <c r="G2330" s="1163">
        <v>267</v>
      </c>
      <c r="H2330" s="1164"/>
      <c r="I2330" s="1165"/>
      <c r="J2330" s="1166"/>
      <c r="K2330" s="587">
        <f t="shared" si="370"/>
        <v>0</v>
      </c>
      <c r="M2330" s="1163">
        <v>267</v>
      </c>
      <c r="N2330" s="1164"/>
      <c r="O2330" s="1165"/>
      <c r="P2330" s="1166"/>
      <c r="Q2330" s="587">
        <f t="shared" si="371"/>
        <v>0</v>
      </c>
      <c r="S2330" s="1163">
        <v>267</v>
      </c>
      <c r="T2330" s="1164"/>
      <c r="U2330" s="1165"/>
      <c r="V2330" s="1166"/>
      <c r="W2330" s="587">
        <f t="shared" si="372"/>
        <v>0</v>
      </c>
      <c r="Y2330" s="1163">
        <v>267</v>
      </c>
      <c r="Z2330" s="1164"/>
      <c r="AA2330" s="1165"/>
      <c r="AB2330" s="1166"/>
      <c r="AC2330" s="587">
        <f t="shared" si="373"/>
        <v>0</v>
      </c>
      <c r="AE2330" s="1163">
        <v>267</v>
      </c>
      <c r="AF2330" s="1164"/>
      <c r="AG2330" s="1165"/>
      <c r="AH2330" s="1166"/>
      <c r="AI2330" s="587">
        <f t="shared" si="374"/>
        <v>0</v>
      </c>
      <c r="AK2330" s="1163">
        <v>267</v>
      </c>
      <c r="AL2330" s="1164"/>
      <c r="AM2330" s="1165"/>
      <c r="AN2330" s="1166"/>
      <c r="AO2330" s="587">
        <f t="shared" si="375"/>
        <v>0</v>
      </c>
      <c r="AQ2330" s="1163">
        <v>267</v>
      </c>
      <c r="AR2330" s="1164"/>
      <c r="AS2330" s="1165"/>
      <c r="AT2330" s="1166"/>
      <c r="AU2330" s="587">
        <f t="shared" si="376"/>
        <v>0</v>
      </c>
      <c r="AW2330" s="1163">
        <v>267</v>
      </c>
      <c r="AX2330" s="1164"/>
      <c r="AY2330" s="1165"/>
      <c r="AZ2330" s="1166"/>
      <c r="BA2330" s="587">
        <f t="shared" si="377"/>
        <v>0</v>
      </c>
    </row>
    <row r="2331" spans="1:53" s="17" customFormat="1" ht="16.75" hidden="1" customHeight="1" outlineLevel="2">
      <c r="A2331" s="1163">
        <v>268</v>
      </c>
      <c r="B2331" s="1164"/>
      <c r="C2331" s="1165"/>
      <c r="D2331" s="1166"/>
      <c r="E2331" s="587">
        <f t="shared" si="369"/>
        <v>0</v>
      </c>
      <c r="G2331" s="1163">
        <v>268</v>
      </c>
      <c r="H2331" s="1164"/>
      <c r="I2331" s="1165"/>
      <c r="J2331" s="1166"/>
      <c r="K2331" s="587">
        <f t="shared" si="370"/>
        <v>0</v>
      </c>
      <c r="M2331" s="1163">
        <v>268</v>
      </c>
      <c r="N2331" s="1164"/>
      <c r="O2331" s="1165"/>
      <c r="P2331" s="1166"/>
      <c r="Q2331" s="587">
        <f t="shared" si="371"/>
        <v>0</v>
      </c>
      <c r="S2331" s="1163">
        <v>268</v>
      </c>
      <c r="T2331" s="1164"/>
      <c r="U2331" s="1165"/>
      <c r="V2331" s="1166"/>
      <c r="W2331" s="587">
        <f t="shared" si="372"/>
        <v>0</v>
      </c>
      <c r="Y2331" s="1163">
        <v>268</v>
      </c>
      <c r="Z2331" s="1164"/>
      <c r="AA2331" s="1165"/>
      <c r="AB2331" s="1166"/>
      <c r="AC2331" s="587">
        <f t="shared" si="373"/>
        <v>0</v>
      </c>
      <c r="AE2331" s="1163">
        <v>268</v>
      </c>
      <c r="AF2331" s="1164"/>
      <c r="AG2331" s="1165"/>
      <c r="AH2331" s="1166"/>
      <c r="AI2331" s="587">
        <f t="shared" si="374"/>
        <v>0</v>
      </c>
      <c r="AK2331" s="1163">
        <v>268</v>
      </c>
      <c r="AL2331" s="1164"/>
      <c r="AM2331" s="1165"/>
      <c r="AN2331" s="1166"/>
      <c r="AO2331" s="587">
        <f t="shared" si="375"/>
        <v>0</v>
      </c>
      <c r="AQ2331" s="1163">
        <v>268</v>
      </c>
      <c r="AR2331" s="1164"/>
      <c r="AS2331" s="1165"/>
      <c r="AT2331" s="1166"/>
      <c r="AU2331" s="587">
        <f t="shared" si="376"/>
        <v>0</v>
      </c>
      <c r="AW2331" s="1163">
        <v>268</v>
      </c>
      <c r="AX2331" s="1164"/>
      <c r="AY2331" s="1165"/>
      <c r="AZ2331" s="1166"/>
      <c r="BA2331" s="587">
        <f t="shared" si="377"/>
        <v>0</v>
      </c>
    </row>
    <row r="2332" spans="1:53" s="17" customFormat="1" ht="16.75" hidden="1" customHeight="1" outlineLevel="2">
      <c r="A2332" s="1163">
        <v>269</v>
      </c>
      <c r="B2332" s="1164"/>
      <c r="C2332" s="1165"/>
      <c r="D2332" s="1166"/>
      <c r="E2332" s="587">
        <f t="shared" si="369"/>
        <v>0</v>
      </c>
      <c r="G2332" s="1163">
        <v>269</v>
      </c>
      <c r="H2332" s="1164"/>
      <c r="I2332" s="1165"/>
      <c r="J2332" s="1166"/>
      <c r="K2332" s="587">
        <f t="shared" si="370"/>
        <v>0</v>
      </c>
      <c r="M2332" s="1163">
        <v>269</v>
      </c>
      <c r="N2332" s="1164"/>
      <c r="O2332" s="1165"/>
      <c r="P2332" s="1166"/>
      <c r="Q2332" s="587">
        <f t="shared" si="371"/>
        <v>0</v>
      </c>
      <c r="S2332" s="1163">
        <v>269</v>
      </c>
      <c r="T2332" s="1164"/>
      <c r="U2332" s="1165"/>
      <c r="V2332" s="1166"/>
      <c r="W2332" s="587">
        <f t="shared" si="372"/>
        <v>0</v>
      </c>
      <c r="Y2332" s="1163">
        <v>269</v>
      </c>
      <c r="Z2332" s="1164"/>
      <c r="AA2332" s="1165"/>
      <c r="AB2332" s="1166"/>
      <c r="AC2332" s="587">
        <f t="shared" si="373"/>
        <v>0</v>
      </c>
      <c r="AE2332" s="1163">
        <v>269</v>
      </c>
      <c r="AF2332" s="1164"/>
      <c r="AG2332" s="1165"/>
      <c r="AH2332" s="1166"/>
      <c r="AI2332" s="587">
        <f t="shared" si="374"/>
        <v>0</v>
      </c>
      <c r="AK2332" s="1163">
        <v>269</v>
      </c>
      <c r="AL2332" s="1164"/>
      <c r="AM2332" s="1165"/>
      <c r="AN2332" s="1166"/>
      <c r="AO2332" s="587">
        <f t="shared" si="375"/>
        <v>0</v>
      </c>
      <c r="AQ2332" s="1163">
        <v>269</v>
      </c>
      <c r="AR2332" s="1164"/>
      <c r="AS2332" s="1165"/>
      <c r="AT2332" s="1166"/>
      <c r="AU2332" s="587">
        <f t="shared" si="376"/>
        <v>0</v>
      </c>
      <c r="AW2332" s="1163">
        <v>269</v>
      </c>
      <c r="AX2332" s="1164"/>
      <c r="AY2332" s="1165"/>
      <c r="AZ2332" s="1166"/>
      <c r="BA2332" s="587">
        <f t="shared" si="377"/>
        <v>0</v>
      </c>
    </row>
    <row r="2333" spans="1:53" s="17" customFormat="1" ht="16.75" hidden="1" customHeight="1" outlineLevel="2">
      <c r="A2333" s="1163">
        <v>270</v>
      </c>
      <c r="B2333" s="1164"/>
      <c r="C2333" s="1165"/>
      <c r="D2333" s="1166"/>
      <c r="E2333" s="587">
        <f t="shared" si="369"/>
        <v>0</v>
      </c>
      <c r="G2333" s="1163">
        <v>270</v>
      </c>
      <c r="H2333" s="1164"/>
      <c r="I2333" s="1165"/>
      <c r="J2333" s="1166"/>
      <c r="K2333" s="587">
        <f t="shared" si="370"/>
        <v>0</v>
      </c>
      <c r="M2333" s="1163">
        <v>270</v>
      </c>
      <c r="N2333" s="1164"/>
      <c r="O2333" s="1165"/>
      <c r="P2333" s="1166"/>
      <c r="Q2333" s="587">
        <f t="shared" si="371"/>
        <v>0</v>
      </c>
      <c r="S2333" s="1163">
        <v>270</v>
      </c>
      <c r="T2333" s="1164"/>
      <c r="U2333" s="1165"/>
      <c r="V2333" s="1166"/>
      <c r="W2333" s="587">
        <f t="shared" si="372"/>
        <v>0</v>
      </c>
      <c r="Y2333" s="1163">
        <v>270</v>
      </c>
      <c r="Z2333" s="1164"/>
      <c r="AA2333" s="1165"/>
      <c r="AB2333" s="1166"/>
      <c r="AC2333" s="587">
        <f t="shared" si="373"/>
        <v>0</v>
      </c>
      <c r="AE2333" s="1163">
        <v>270</v>
      </c>
      <c r="AF2333" s="1164"/>
      <c r="AG2333" s="1165"/>
      <c r="AH2333" s="1166"/>
      <c r="AI2333" s="587">
        <f t="shared" si="374"/>
        <v>0</v>
      </c>
      <c r="AK2333" s="1163">
        <v>270</v>
      </c>
      <c r="AL2333" s="1164"/>
      <c r="AM2333" s="1165"/>
      <c r="AN2333" s="1166"/>
      <c r="AO2333" s="587">
        <f t="shared" si="375"/>
        <v>0</v>
      </c>
      <c r="AQ2333" s="1163">
        <v>270</v>
      </c>
      <c r="AR2333" s="1164"/>
      <c r="AS2333" s="1165"/>
      <c r="AT2333" s="1166"/>
      <c r="AU2333" s="587">
        <f t="shared" si="376"/>
        <v>0</v>
      </c>
      <c r="AW2333" s="1163">
        <v>270</v>
      </c>
      <c r="AX2333" s="1164"/>
      <c r="AY2333" s="1165"/>
      <c r="AZ2333" s="1166"/>
      <c r="BA2333" s="587">
        <f t="shared" si="377"/>
        <v>0</v>
      </c>
    </row>
    <row r="2334" spans="1:53" s="17" customFormat="1" ht="16.75" hidden="1" customHeight="1" outlineLevel="2">
      <c r="A2334" s="1163">
        <v>271</v>
      </c>
      <c r="B2334" s="1164"/>
      <c r="C2334" s="1165"/>
      <c r="D2334" s="1166"/>
      <c r="E2334" s="587">
        <f t="shared" si="369"/>
        <v>0</v>
      </c>
      <c r="G2334" s="1163">
        <v>271</v>
      </c>
      <c r="H2334" s="1164"/>
      <c r="I2334" s="1165"/>
      <c r="J2334" s="1166"/>
      <c r="K2334" s="587">
        <f t="shared" si="370"/>
        <v>0</v>
      </c>
      <c r="M2334" s="1163">
        <v>271</v>
      </c>
      <c r="N2334" s="1164"/>
      <c r="O2334" s="1165"/>
      <c r="P2334" s="1166"/>
      <c r="Q2334" s="587">
        <f t="shared" si="371"/>
        <v>0</v>
      </c>
      <c r="S2334" s="1163">
        <v>271</v>
      </c>
      <c r="T2334" s="1164"/>
      <c r="U2334" s="1165"/>
      <c r="V2334" s="1166"/>
      <c r="W2334" s="587">
        <f t="shared" si="372"/>
        <v>0</v>
      </c>
      <c r="Y2334" s="1163">
        <v>271</v>
      </c>
      <c r="Z2334" s="1164"/>
      <c r="AA2334" s="1165"/>
      <c r="AB2334" s="1166"/>
      <c r="AC2334" s="587">
        <f t="shared" si="373"/>
        <v>0</v>
      </c>
      <c r="AE2334" s="1163">
        <v>271</v>
      </c>
      <c r="AF2334" s="1164"/>
      <c r="AG2334" s="1165"/>
      <c r="AH2334" s="1166"/>
      <c r="AI2334" s="587">
        <f t="shared" si="374"/>
        <v>0</v>
      </c>
      <c r="AK2334" s="1163">
        <v>271</v>
      </c>
      <c r="AL2334" s="1164"/>
      <c r="AM2334" s="1165"/>
      <c r="AN2334" s="1166"/>
      <c r="AO2334" s="587">
        <f t="shared" si="375"/>
        <v>0</v>
      </c>
      <c r="AQ2334" s="1163">
        <v>271</v>
      </c>
      <c r="AR2334" s="1164"/>
      <c r="AS2334" s="1165"/>
      <c r="AT2334" s="1166"/>
      <c r="AU2334" s="587">
        <f t="shared" si="376"/>
        <v>0</v>
      </c>
      <c r="AW2334" s="1163">
        <v>271</v>
      </c>
      <c r="AX2334" s="1164"/>
      <c r="AY2334" s="1165"/>
      <c r="AZ2334" s="1166"/>
      <c r="BA2334" s="587">
        <f t="shared" si="377"/>
        <v>0</v>
      </c>
    </row>
    <row r="2335" spans="1:53" s="17" customFormat="1" ht="16.75" hidden="1" customHeight="1" outlineLevel="2">
      <c r="A2335" s="1163">
        <v>272</v>
      </c>
      <c r="B2335" s="1164"/>
      <c r="C2335" s="1165"/>
      <c r="D2335" s="1166"/>
      <c r="E2335" s="587">
        <f t="shared" si="369"/>
        <v>0</v>
      </c>
      <c r="G2335" s="1163">
        <v>272</v>
      </c>
      <c r="H2335" s="1164"/>
      <c r="I2335" s="1165"/>
      <c r="J2335" s="1166"/>
      <c r="K2335" s="587">
        <f t="shared" si="370"/>
        <v>0</v>
      </c>
      <c r="M2335" s="1163">
        <v>272</v>
      </c>
      <c r="N2335" s="1164"/>
      <c r="O2335" s="1165"/>
      <c r="P2335" s="1166"/>
      <c r="Q2335" s="587">
        <f t="shared" si="371"/>
        <v>0</v>
      </c>
      <c r="S2335" s="1163">
        <v>272</v>
      </c>
      <c r="T2335" s="1164"/>
      <c r="U2335" s="1165"/>
      <c r="V2335" s="1166"/>
      <c r="W2335" s="587">
        <f t="shared" si="372"/>
        <v>0</v>
      </c>
      <c r="Y2335" s="1163">
        <v>272</v>
      </c>
      <c r="Z2335" s="1164"/>
      <c r="AA2335" s="1165"/>
      <c r="AB2335" s="1166"/>
      <c r="AC2335" s="587">
        <f t="shared" si="373"/>
        <v>0</v>
      </c>
      <c r="AE2335" s="1163">
        <v>272</v>
      </c>
      <c r="AF2335" s="1164"/>
      <c r="AG2335" s="1165"/>
      <c r="AH2335" s="1166"/>
      <c r="AI2335" s="587">
        <f t="shared" si="374"/>
        <v>0</v>
      </c>
      <c r="AK2335" s="1163">
        <v>272</v>
      </c>
      <c r="AL2335" s="1164"/>
      <c r="AM2335" s="1165"/>
      <c r="AN2335" s="1166"/>
      <c r="AO2335" s="587">
        <f t="shared" si="375"/>
        <v>0</v>
      </c>
      <c r="AQ2335" s="1163">
        <v>272</v>
      </c>
      <c r="AR2335" s="1164"/>
      <c r="AS2335" s="1165"/>
      <c r="AT2335" s="1166"/>
      <c r="AU2335" s="587">
        <f t="shared" si="376"/>
        <v>0</v>
      </c>
      <c r="AW2335" s="1163">
        <v>272</v>
      </c>
      <c r="AX2335" s="1164"/>
      <c r="AY2335" s="1165"/>
      <c r="AZ2335" s="1166"/>
      <c r="BA2335" s="587">
        <f t="shared" si="377"/>
        <v>0</v>
      </c>
    </row>
    <row r="2336" spans="1:53" s="17" customFormat="1" ht="16.75" hidden="1" customHeight="1" outlineLevel="2">
      <c r="A2336" s="1163">
        <v>273</v>
      </c>
      <c r="B2336" s="1164"/>
      <c r="C2336" s="1165"/>
      <c r="D2336" s="1166"/>
      <c r="E2336" s="587">
        <f t="shared" si="369"/>
        <v>0</v>
      </c>
      <c r="G2336" s="1163">
        <v>273</v>
      </c>
      <c r="H2336" s="1164"/>
      <c r="I2336" s="1165"/>
      <c r="J2336" s="1166"/>
      <c r="K2336" s="587">
        <f t="shared" si="370"/>
        <v>0</v>
      </c>
      <c r="M2336" s="1163">
        <v>273</v>
      </c>
      <c r="N2336" s="1164"/>
      <c r="O2336" s="1165"/>
      <c r="P2336" s="1166"/>
      <c r="Q2336" s="587">
        <f t="shared" si="371"/>
        <v>0</v>
      </c>
      <c r="S2336" s="1163">
        <v>273</v>
      </c>
      <c r="T2336" s="1164"/>
      <c r="U2336" s="1165"/>
      <c r="V2336" s="1166"/>
      <c r="W2336" s="587">
        <f t="shared" si="372"/>
        <v>0</v>
      </c>
      <c r="Y2336" s="1163">
        <v>273</v>
      </c>
      <c r="Z2336" s="1164"/>
      <c r="AA2336" s="1165"/>
      <c r="AB2336" s="1166"/>
      <c r="AC2336" s="587">
        <f t="shared" si="373"/>
        <v>0</v>
      </c>
      <c r="AE2336" s="1163">
        <v>273</v>
      </c>
      <c r="AF2336" s="1164"/>
      <c r="AG2336" s="1165"/>
      <c r="AH2336" s="1166"/>
      <c r="AI2336" s="587">
        <f t="shared" si="374"/>
        <v>0</v>
      </c>
      <c r="AK2336" s="1163">
        <v>273</v>
      </c>
      <c r="AL2336" s="1164"/>
      <c r="AM2336" s="1165"/>
      <c r="AN2336" s="1166"/>
      <c r="AO2336" s="587">
        <f t="shared" si="375"/>
        <v>0</v>
      </c>
      <c r="AQ2336" s="1163">
        <v>273</v>
      </c>
      <c r="AR2336" s="1164"/>
      <c r="AS2336" s="1165"/>
      <c r="AT2336" s="1166"/>
      <c r="AU2336" s="587">
        <f t="shared" si="376"/>
        <v>0</v>
      </c>
      <c r="AW2336" s="1163">
        <v>273</v>
      </c>
      <c r="AX2336" s="1164"/>
      <c r="AY2336" s="1165"/>
      <c r="AZ2336" s="1166"/>
      <c r="BA2336" s="587">
        <f t="shared" si="377"/>
        <v>0</v>
      </c>
    </row>
    <row r="2337" spans="1:53" s="17" customFormat="1" ht="16.75" hidden="1" customHeight="1" outlineLevel="2">
      <c r="A2337" s="1163">
        <v>274</v>
      </c>
      <c r="B2337" s="1164"/>
      <c r="C2337" s="1165"/>
      <c r="D2337" s="1166"/>
      <c r="E2337" s="587">
        <f t="shared" si="369"/>
        <v>0</v>
      </c>
      <c r="G2337" s="1163">
        <v>274</v>
      </c>
      <c r="H2337" s="1164"/>
      <c r="I2337" s="1165"/>
      <c r="J2337" s="1166"/>
      <c r="K2337" s="587">
        <f t="shared" si="370"/>
        <v>0</v>
      </c>
      <c r="M2337" s="1163">
        <v>274</v>
      </c>
      <c r="N2337" s="1164"/>
      <c r="O2337" s="1165"/>
      <c r="P2337" s="1166"/>
      <c r="Q2337" s="587">
        <f t="shared" si="371"/>
        <v>0</v>
      </c>
      <c r="S2337" s="1163">
        <v>274</v>
      </c>
      <c r="T2337" s="1164"/>
      <c r="U2337" s="1165"/>
      <c r="V2337" s="1166"/>
      <c r="W2337" s="587">
        <f t="shared" si="372"/>
        <v>0</v>
      </c>
      <c r="Y2337" s="1163">
        <v>274</v>
      </c>
      <c r="Z2337" s="1164"/>
      <c r="AA2337" s="1165"/>
      <c r="AB2337" s="1166"/>
      <c r="AC2337" s="587">
        <f t="shared" si="373"/>
        <v>0</v>
      </c>
      <c r="AE2337" s="1163">
        <v>274</v>
      </c>
      <c r="AF2337" s="1164"/>
      <c r="AG2337" s="1165"/>
      <c r="AH2337" s="1166"/>
      <c r="AI2337" s="587">
        <f t="shared" si="374"/>
        <v>0</v>
      </c>
      <c r="AK2337" s="1163">
        <v>274</v>
      </c>
      <c r="AL2337" s="1164"/>
      <c r="AM2337" s="1165"/>
      <c r="AN2337" s="1166"/>
      <c r="AO2337" s="587">
        <f t="shared" si="375"/>
        <v>0</v>
      </c>
      <c r="AQ2337" s="1163">
        <v>274</v>
      </c>
      <c r="AR2337" s="1164"/>
      <c r="AS2337" s="1165"/>
      <c r="AT2337" s="1166"/>
      <c r="AU2337" s="587">
        <f t="shared" si="376"/>
        <v>0</v>
      </c>
      <c r="AW2337" s="1163">
        <v>274</v>
      </c>
      <c r="AX2337" s="1164"/>
      <c r="AY2337" s="1165"/>
      <c r="AZ2337" s="1166"/>
      <c r="BA2337" s="587">
        <f t="shared" si="377"/>
        <v>0</v>
      </c>
    </row>
    <row r="2338" spans="1:53" s="17" customFormat="1" ht="16.75" hidden="1" customHeight="1" outlineLevel="2">
      <c r="A2338" s="1163">
        <v>275</v>
      </c>
      <c r="B2338" s="1164"/>
      <c r="C2338" s="1165"/>
      <c r="D2338" s="1166"/>
      <c r="E2338" s="587">
        <f t="shared" si="369"/>
        <v>0</v>
      </c>
      <c r="G2338" s="1163">
        <v>275</v>
      </c>
      <c r="H2338" s="1164"/>
      <c r="I2338" s="1165"/>
      <c r="J2338" s="1166"/>
      <c r="K2338" s="587">
        <f t="shared" si="370"/>
        <v>0</v>
      </c>
      <c r="M2338" s="1163">
        <v>275</v>
      </c>
      <c r="N2338" s="1164"/>
      <c r="O2338" s="1165"/>
      <c r="P2338" s="1166"/>
      <c r="Q2338" s="587">
        <f t="shared" si="371"/>
        <v>0</v>
      </c>
      <c r="S2338" s="1163">
        <v>275</v>
      </c>
      <c r="T2338" s="1164"/>
      <c r="U2338" s="1165"/>
      <c r="V2338" s="1166"/>
      <c r="W2338" s="587">
        <f t="shared" si="372"/>
        <v>0</v>
      </c>
      <c r="Y2338" s="1163">
        <v>275</v>
      </c>
      <c r="Z2338" s="1164"/>
      <c r="AA2338" s="1165"/>
      <c r="AB2338" s="1166"/>
      <c r="AC2338" s="587">
        <f t="shared" si="373"/>
        <v>0</v>
      </c>
      <c r="AE2338" s="1163">
        <v>275</v>
      </c>
      <c r="AF2338" s="1164"/>
      <c r="AG2338" s="1165"/>
      <c r="AH2338" s="1166"/>
      <c r="AI2338" s="587">
        <f t="shared" si="374"/>
        <v>0</v>
      </c>
      <c r="AK2338" s="1163">
        <v>275</v>
      </c>
      <c r="AL2338" s="1164"/>
      <c r="AM2338" s="1165"/>
      <c r="AN2338" s="1166"/>
      <c r="AO2338" s="587">
        <f t="shared" si="375"/>
        <v>0</v>
      </c>
      <c r="AQ2338" s="1163">
        <v>275</v>
      </c>
      <c r="AR2338" s="1164"/>
      <c r="AS2338" s="1165"/>
      <c r="AT2338" s="1166"/>
      <c r="AU2338" s="587">
        <f t="shared" si="376"/>
        <v>0</v>
      </c>
      <c r="AW2338" s="1163">
        <v>275</v>
      </c>
      <c r="AX2338" s="1164"/>
      <c r="AY2338" s="1165"/>
      <c r="AZ2338" s="1166"/>
      <c r="BA2338" s="587">
        <f t="shared" si="377"/>
        <v>0</v>
      </c>
    </row>
    <row r="2339" spans="1:53" s="17" customFormat="1" ht="16.75" hidden="1" customHeight="1" outlineLevel="2">
      <c r="A2339" s="1163">
        <v>276</v>
      </c>
      <c r="B2339" s="1164"/>
      <c r="C2339" s="1165"/>
      <c r="D2339" s="1166"/>
      <c r="E2339" s="587">
        <f t="shared" si="369"/>
        <v>0</v>
      </c>
      <c r="G2339" s="1163">
        <v>276</v>
      </c>
      <c r="H2339" s="1164"/>
      <c r="I2339" s="1165"/>
      <c r="J2339" s="1166"/>
      <c r="K2339" s="587">
        <f t="shared" si="370"/>
        <v>0</v>
      </c>
      <c r="M2339" s="1163">
        <v>276</v>
      </c>
      <c r="N2339" s="1164"/>
      <c r="O2339" s="1165"/>
      <c r="P2339" s="1166"/>
      <c r="Q2339" s="587">
        <f t="shared" si="371"/>
        <v>0</v>
      </c>
      <c r="S2339" s="1163">
        <v>276</v>
      </c>
      <c r="T2339" s="1164"/>
      <c r="U2339" s="1165"/>
      <c r="V2339" s="1166"/>
      <c r="W2339" s="587">
        <f t="shared" si="372"/>
        <v>0</v>
      </c>
      <c r="Y2339" s="1163">
        <v>276</v>
      </c>
      <c r="Z2339" s="1164"/>
      <c r="AA2339" s="1165"/>
      <c r="AB2339" s="1166"/>
      <c r="AC2339" s="587">
        <f t="shared" si="373"/>
        <v>0</v>
      </c>
      <c r="AE2339" s="1163">
        <v>276</v>
      </c>
      <c r="AF2339" s="1164"/>
      <c r="AG2339" s="1165"/>
      <c r="AH2339" s="1166"/>
      <c r="AI2339" s="587">
        <f t="shared" si="374"/>
        <v>0</v>
      </c>
      <c r="AK2339" s="1163">
        <v>276</v>
      </c>
      <c r="AL2339" s="1164"/>
      <c r="AM2339" s="1165"/>
      <c r="AN2339" s="1166"/>
      <c r="AO2339" s="587">
        <f t="shared" si="375"/>
        <v>0</v>
      </c>
      <c r="AQ2339" s="1163">
        <v>276</v>
      </c>
      <c r="AR2339" s="1164"/>
      <c r="AS2339" s="1165"/>
      <c r="AT2339" s="1166"/>
      <c r="AU2339" s="587">
        <f t="shared" si="376"/>
        <v>0</v>
      </c>
      <c r="AW2339" s="1163">
        <v>276</v>
      </c>
      <c r="AX2339" s="1164"/>
      <c r="AY2339" s="1165"/>
      <c r="AZ2339" s="1166"/>
      <c r="BA2339" s="587">
        <f t="shared" si="377"/>
        <v>0</v>
      </c>
    </row>
    <row r="2340" spans="1:53" s="17" customFormat="1" ht="16.75" hidden="1" customHeight="1" outlineLevel="2">
      <c r="A2340" s="1163">
        <v>277</v>
      </c>
      <c r="B2340" s="1164"/>
      <c r="C2340" s="1165"/>
      <c r="D2340" s="1166"/>
      <c r="E2340" s="587">
        <f t="shared" si="369"/>
        <v>0</v>
      </c>
      <c r="G2340" s="1163">
        <v>277</v>
      </c>
      <c r="H2340" s="1164"/>
      <c r="I2340" s="1165"/>
      <c r="J2340" s="1166"/>
      <c r="K2340" s="587">
        <f t="shared" si="370"/>
        <v>0</v>
      </c>
      <c r="M2340" s="1163">
        <v>277</v>
      </c>
      <c r="N2340" s="1164"/>
      <c r="O2340" s="1165"/>
      <c r="P2340" s="1166"/>
      <c r="Q2340" s="587">
        <f t="shared" si="371"/>
        <v>0</v>
      </c>
      <c r="S2340" s="1163">
        <v>277</v>
      </c>
      <c r="T2340" s="1164"/>
      <c r="U2340" s="1165"/>
      <c r="V2340" s="1166"/>
      <c r="W2340" s="587">
        <f t="shared" si="372"/>
        <v>0</v>
      </c>
      <c r="Y2340" s="1163">
        <v>277</v>
      </c>
      <c r="Z2340" s="1164"/>
      <c r="AA2340" s="1165"/>
      <c r="AB2340" s="1166"/>
      <c r="AC2340" s="587">
        <f t="shared" si="373"/>
        <v>0</v>
      </c>
      <c r="AE2340" s="1163">
        <v>277</v>
      </c>
      <c r="AF2340" s="1164"/>
      <c r="AG2340" s="1165"/>
      <c r="AH2340" s="1166"/>
      <c r="AI2340" s="587">
        <f t="shared" si="374"/>
        <v>0</v>
      </c>
      <c r="AK2340" s="1163">
        <v>277</v>
      </c>
      <c r="AL2340" s="1164"/>
      <c r="AM2340" s="1165"/>
      <c r="AN2340" s="1166"/>
      <c r="AO2340" s="587">
        <f t="shared" si="375"/>
        <v>0</v>
      </c>
      <c r="AQ2340" s="1163">
        <v>277</v>
      </c>
      <c r="AR2340" s="1164"/>
      <c r="AS2340" s="1165"/>
      <c r="AT2340" s="1166"/>
      <c r="AU2340" s="587">
        <f t="shared" si="376"/>
        <v>0</v>
      </c>
      <c r="AW2340" s="1163">
        <v>277</v>
      </c>
      <c r="AX2340" s="1164"/>
      <c r="AY2340" s="1165"/>
      <c r="AZ2340" s="1166"/>
      <c r="BA2340" s="587">
        <f t="shared" si="377"/>
        <v>0</v>
      </c>
    </row>
    <row r="2341" spans="1:53" s="17" customFormat="1" ht="16.75" hidden="1" customHeight="1" outlineLevel="2">
      <c r="A2341" s="1163">
        <v>278</v>
      </c>
      <c r="B2341" s="1164"/>
      <c r="C2341" s="1165"/>
      <c r="D2341" s="1166"/>
      <c r="E2341" s="587">
        <f t="shared" si="369"/>
        <v>0</v>
      </c>
      <c r="G2341" s="1163">
        <v>278</v>
      </c>
      <c r="H2341" s="1164"/>
      <c r="I2341" s="1165"/>
      <c r="J2341" s="1166"/>
      <c r="K2341" s="587">
        <f t="shared" si="370"/>
        <v>0</v>
      </c>
      <c r="M2341" s="1163">
        <v>278</v>
      </c>
      <c r="N2341" s="1164"/>
      <c r="O2341" s="1165"/>
      <c r="P2341" s="1166"/>
      <c r="Q2341" s="587">
        <f t="shared" si="371"/>
        <v>0</v>
      </c>
      <c r="S2341" s="1163">
        <v>278</v>
      </c>
      <c r="T2341" s="1164"/>
      <c r="U2341" s="1165"/>
      <c r="V2341" s="1166"/>
      <c r="W2341" s="587">
        <f t="shared" si="372"/>
        <v>0</v>
      </c>
      <c r="Y2341" s="1163">
        <v>278</v>
      </c>
      <c r="Z2341" s="1164"/>
      <c r="AA2341" s="1165"/>
      <c r="AB2341" s="1166"/>
      <c r="AC2341" s="587">
        <f t="shared" si="373"/>
        <v>0</v>
      </c>
      <c r="AE2341" s="1163">
        <v>278</v>
      </c>
      <c r="AF2341" s="1164"/>
      <c r="AG2341" s="1165"/>
      <c r="AH2341" s="1166"/>
      <c r="AI2341" s="587">
        <f t="shared" si="374"/>
        <v>0</v>
      </c>
      <c r="AK2341" s="1163">
        <v>278</v>
      </c>
      <c r="AL2341" s="1164"/>
      <c r="AM2341" s="1165"/>
      <c r="AN2341" s="1166"/>
      <c r="AO2341" s="587">
        <f t="shared" si="375"/>
        <v>0</v>
      </c>
      <c r="AQ2341" s="1163">
        <v>278</v>
      </c>
      <c r="AR2341" s="1164"/>
      <c r="AS2341" s="1165"/>
      <c r="AT2341" s="1166"/>
      <c r="AU2341" s="587">
        <f t="shared" si="376"/>
        <v>0</v>
      </c>
      <c r="AW2341" s="1163">
        <v>278</v>
      </c>
      <c r="AX2341" s="1164"/>
      <c r="AY2341" s="1165"/>
      <c r="AZ2341" s="1166"/>
      <c r="BA2341" s="587">
        <f t="shared" si="377"/>
        <v>0</v>
      </c>
    </row>
    <row r="2342" spans="1:53" s="17" customFormat="1" ht="16.75" hidden="1" customHeight="1" outlineLevel="2">
      <c r="A2342" s="1163">
        <v>279</v>
      </c>
      <c r="B2342" s="1164"/>
      <c r="C2342" s="1165"/>
      <c r="D2342" s="1166"/>
      <c r="E2342" s="587">
        <f t="shared" ref="E2342:E2361" si="378">IF(AND(C2342&gt;=D$2057,C2342&lt;=D$2056),1,0)</f>
        <v>0</v>
      </c>
      <c r="G2342" s="1163">
        <v>279</v>
      </c>
      <c r="H2342" s="1164"/>
      <c r="I2342" s="1165"/>
      <c r="J2342" s="1166"/>
      <c r="K2342" s="587">
        <f t="shared" ref="K2342:K2361" si="379">IF(AND(I2342&gt;=J$2057,I2342&lt;=J$2056),1,0)</f>
        <v>0</v>
      </c>
      <c r="M2342" s="1163">
        <v>279</v>
      </c>
      <c r="N2342" s="1164"/>
      <c r="O2342" s="1165"/>
      <c r="P2342" s="1166"/>
      <c r="Q2342" s="587">
        <f t="shared" ref="Q2342:Q2361" si="380">IF(AND(O2342&gt;=P$2057,O2342&lt;=P$2056),1,0)</f>
        <v>0</v>
      </c>
      <c r="S2342" s="1163">
        <v>279</v>
      </c>
      <c r="T2342" s="1164"/>
      <c r="U2342" s="1165"/>
      <c r="V2342" s="1166"/>
      <c r="W2342" s="587">
        <f t="shared" ref="W2342:W2361" si="381">IF(AND(U2342&gt;=V$2057,U2342&lt;=V$2056),1,0)</f>
        <v>0</v>
      </c>
      <c r="Y2342" s="1163">
        <v>279</v>
      </c>
      <c r="Z2342" s="1164"/>
      <c r="AA2342" s="1165"/>
      <c r="AB2342" s="1166"/>
      <c r="AC2342" s="587">
        <f t="shared" ref="AC2342:AC2361" si="382">IF(AND(AA2342&gt;=AB$2057,AA2342&lt;=AB$2056),1,0)</f>
        <v>0</v>
      </c>
      <c r="AE2342" s="1163">
        <v>279</v>
      </c>
      <c r="AF2342" s="1164"/>
      <c r="AG2342" s="1165"/>
      <c r="AH2342" s="1166"/>
      <c r="AI2342" s="587">
        <f t="shared" ref="AI2342:AI2361" si="383">IF(AND(AG2342&gt;=AH$2057,AG2342&lt;=AH$2056),1,0)</f>
        <v>0</v>
      </c>
      <c r="AK2342" s="1163">
        <v>279</v>
      </c>
      <c r="AL2342" s="1164"/>
      <c r="AM2342" s="1165"/>
      <c r="AN2342" s="1166"/>
      <c r="AO2342" s="587">
        <f t="shared" ref="AO2342:AO2361" si="384">IF(AND(AM2342&gt;=AN$2057,AM2342&lt;=AN$2056),1,0)</f>
        <v>0</v>
      </c>
      <c r="AQ2342" s="1163">
        <v>279</v>
      </c>
      <c r="AR2342" s="1164"/>
      <c r="AS2342" s="1165"/>
      <c r="AT2342" s="1166"/>
      <c r="AU2342" s="587">
        <f t="shared" ref="AU2342:AU2361" si="385">IF(AND(AS2342&gt;=AT$2057,AS2342&lt;=AT$2056),1,0)</f>
        <v>0</v>
      </c>
      <c r="AW2342" s="1163">
        <v>279</v>
      </c>
      <c r="AX2342" s="1164"/>
      <c r="AY2342" s="1165"/>
      <c r="AZ2342" s="1166"/>
      <c r="BA2342" s="587">
        <f t="shared" ref="BA2342:BA2361" si="386">IF(AND(AY2342&gt;=AZ$2057,AY2342&lt;=AZ$2056),1,0)</f>
        <v>0</v>
      </c>
    </row>
    <row r="2343" spans="1:53" s="17" customFormat="1" ht="16.75" hidden="1" customHeight="1" outlineLevel="2">
      <c r="A2343" s="1163">
        <v>280</v>
      </c>
      <c r="B2343" s="1164"/>
      <c r="C2343" s="1165"/>
      <c r="D2343" s="1166"/>
      <c r="E2343" s="587">
        <f t="shared" si="378"/>
        <v>0</v>
      </c>
      <c r="G2343" s="1163">
        <v>280</v>
      </c>
      <c r="H2343" s="1164"/>
      <c r="I2343" s="1165"/>
      <c r="J2343" s="1166"/>
      <c r="K2343" s="587">
        <f t="shared" si="379"/>
        <v>0</v>
      </c>
      <c r="M2343" s="1163">
        <v>280</v>
      </c>
      <c r="N2343" s="1164"/>
      <c r="O2343" s="1165"/>
      <c r="P2343" s="1166"/>
      <c r="Q2343" s="587">
        <f t="shared" si="380"/>
        <v>0</v>
      </c>
      <c r="S2343" s="1163">
        <v>280</v>
      </c>
      <c r="T2343" s="1164"/>
      <c r="U2343" s="1165"/>
      <c r="V2343" s="1166"/>
      <c r="W2343" s="587">
        <f t="shared" si="381"/>
        <v>0</v>
      </c>
      <c r="Y2343" s="1163">
        <v>280</v>
      </c>
      <c r="Z2343" s="1164"/>
      <c r="AA2343" s="1165"/>
      <c r="AB2343" s="1166"/>
      <c r="AC2343" s="587">
        <f t="shared" si="382"/>
        <v>0</v>
      </c>
      <c r="AE2343" s="1163">
        <v>280</v>
      </c>
      <c r="AF2343" s="1164"/>
      <c r="AG2343" s="1165"/>
      <c r="AH2343" s="1166"/>
      <c r="AI2343" s="587">
        <f t="shared" si="383"/>
        <v>0</v>
      </c>
      <c r="AK2343" s="1163">
        <v>280</v>
      </c>
      <c r="AL2343" s="1164"/>
      <c r="AM2343" s="1165"/>
      <c r="AN2343" s="1166"/>
      <c r="AO2343" s="587">
        <f t="shared" si="384"/>
        <v>0</v>
      </c>
      <c r="AQ2343" s="1163">
        <v>280</v>
      </c>
      <c r="AR2343" s="1164"/>
      <c r="AS2343" s="1165"/>
      <c r="AT2343" s="1166"/>
      <c r="AU2343" s="587">
        <f t="shared" si="385"/>
        <v>0</v>
      </c>
      <c r="AW2343" s="1163">
        <v>280</v>
      </c>
      <c r="AX2343" s="1164"/>
      <c r="AY2343" s="1165"/>
      <c r="AZ2343" s="1166"/>
      <c r="BA2343" s="587">
        <f t="shared" si="386"/>
        <v>0</v>
      </c>
    </row>
    <row r="2344" spans="1:53" s="17" customFormat="1" ht="16.75" hidden="1" customHeight="1" outlineLevel="2">
      <c r="A2344" s="1163">
        <v>281</v>
      </c>
      <c r="B2344" s="1164"/>
      <c r="C2344" s="1165"/>
      <c r="D2344" s="1166"/>
      <c r="E2344" s="587">
        <f t="shared" si="378"/>
        <v>0</v>
      </c>
      <c r="G2344" s="1163">
        <v>281</v>
      </c>
      <c r="H2344" s="1164"/>
      <c r="I2344" s="1165"/>
      <c r="J2344" s="1166"/>
      <c r="K2344" s="587">
        <f t="shared" si="379"/>
        <v>0</v>
      </c>
      <c r="M2344" s="1163">
        <v>281</v>
      </c>
      <c r="N2344" s="1164"/>
      <c r="O2344" s="1165"/>
      <c r="P2344" s="1166"/>
      <c r="Q2344" s="587">
        <f t="shared" si="380"/>
        <v>0</v>
      </c>
      <c r="S2344" s="1163">
        <v>281</v>
      </c>
      <c r="T2344" s="1164"/>
      <c r="U2344" s="1165"/>
      <c r="V2344" s="1166"/>
      <c r="W2344" s="587">
        <f t="shared" si="381"/>
        <v>0</v>
      </c>
      <c r="Y2344" s="1163">
        <v>281</v>
      </c>
      <c r="Z2344" s="1164"/>
      <c r="AA2344" s="1165"/>
      <c r="AB2344" s="1166"/>
      <c r="AC2344" s="587">
        <f t="shared" si="382"/>
        <v>0</v>
      </c>
      <c r="AE2344" s="1163">
        <v>281</v>
      </c>
      <c r="AF2344" s="1164"/>
      <c r="AG2344" s="1165"/>
      <c r="AH2344" s="1166"/>
      <c r="AI2344" s="587">
        <f t="shared" si="383"/>
        <v>0</v>
      </c>
      <c r="AK2344" s="1163">
        <v>281</v>
      </c>
      <c r="AL2344" s="1164"/>
      <c r="AM2344" s="1165"/>
      <c r="AN2344" s="1166"/>
      <c r="AO2344" s="587">
        <f t="shared" si="384"/>
        <v>0</v>
      </c>
      <c r="AQ2344" s="1163">
        <v>281</v>
      </c>
      <c r="AR2344" s="1164"/>
      <c r="AS2344" s="1165"/>
      <c r="AT2344" s="1166"/>
      <c r="AU2344" s="587">
        <f t="shared" si="385"/>
        <v>0</v>
      </c>
      <c r="AW2344" s="1163">
        <v>281</v>
      </c>
      <c r="AX2344" s="1164"/>
      <c r="AY2344" s="1165"/>
      <c r="AZ2344" s="1166"/>
      <c r="BA2344" s="587">
        <f t="shared" si="386"/>
        <v>0</v>
      </c>
    </row>
    <row r="2345" spans="1:53" s="17" customFormat="1" ht="16.75" hidden="1" customHeight="1" outlineLevel="2">
      <c r="A2345" s="1163">
        <v>282</v>
      </c>
      <c r="B2345" s="1164"/>
      <c r="C2345" s="1165"/>
      <c r="D2345" s="1166"/>
      <c r="E2345" s="587">
        <f t="shared" si="378"/>
        <v>0</v>
      </c>
      <c r="G2345" s="1163">
        <v>282</v>
      </c>
      <c r="H2345" s="1164"/>
      <c r="I2345" s="1165"/>
      <c r="J2345" s="1166"/>
      <c r="K2345" s="587">
        <f t="shared" si="379"/>
        <v>0</v>
      </c>
      <c r="M2345" s="1163">
        <v>282</v>
      </c>
      <c r="N2345" s="1164"/>
      <c r="O2345" s="1165"/>
      <c r="P2345" s="1166"/>
      <c r="Q2345" s="587">
        <f t="shared" si="380"/>
        <v>0</v>
      </c>
      <c r="S2345" s="1163">
        <v>282</v>
      </c>
      <c r="T2345" s="1164"/>
      <c r="U2345" s="1165"/>
      <c r="V2345" s="1166"/>
      <c r="W2345" s="587">
        <f t="shared" si="381"/>
        <v>0</v>
      </c>
      <c r="Y2345" s="1163">
        <v>282</v>
      </c>
      <c r="Z2345" s="1164"/>
      <c r="AA2345" s="1165"/>
      <c r="AB2345" s="1166"/>
      <c r="AC2345" s="587">
        <f t="shared" si="382"/>
        <v>0</v>
      </c>
      <c r="AE2345" s="1163">
        <v>282</v>
      </c>
      <c r="AF2345" s="1164"/>
      <c r="AG2345" s="1165"/>
      <c r="AH2345" s="1166"/>
      <c r="AI2345" s="587">
        <f t="shared" si="383"/>
        <v>0</v>
      </c>
      <c r="AK2345" s="1163">
        <v>282</v>
      </c>
      <c r="AL2345" s="1164"/>
      <c r="AM2345" s="1165"/>
      <c r="AN2345" s="1166"/>
      <c r="AO2345" s="587">
        <f t="shared" si="384"/>
        <v>0</v>
      </c>
      <c r="AQ2345" s="1163">
        <v>282</v>
      </c>
      <c r="AR2345" s="1164"/>
      <c r="AS2345" s="1165"/>
      <c r="AT2345" s="1166"/>
      <c r="AU2345" s="587">
        <f t="shared" si="385"/>
        <v>0</v>
      </c>
      <c r="AW2345" s="1163">
        <v>282</v>
      </c>
      <c r="AX2345" s="1164"/>
      <c r="AY2345" s="1165"/>
      <c r="AZ2345" s="1166"/>
      <c r="BA2345" s="587">
        <f t="shared" si="386"/>
        <v>0</v>
      </c>
    </row>
    <row r="2346" spans="1:53" s="17" customFormat="1" ht="16.75" hidden="1" customHeight="1" outlineLevel="2">
      <c r="A2346" s="1163">
        <v>283</v>
      </c>
      <c r="B2346" s="1164"/>
      <c r="C2346" s="1165"/>
      <c r="D2346" s="1166"/>
      <c r="E2346" s="587">
        <f t="shared" si="378"/>
        <v>0</v>
      </c>
      <c r="G2346" s="1163">
        <v>283</v>
      </c>
      <c r="H2346" s="1164"/>
      <c r="I2346" s="1165"/>
      <c r="J2346" s="1166"/>
      <c r="K2346" s="587">
        <f t="shared" si="379"/>
        <v>0</v>
      </c>
      <c r="M2346" s="1163">
        <v>283</v>
      </c>
      <c r="N2346" s="1164"/>
      <c r="O2346" s="1165"/>
      <c r="P2346" s="1166"/>
      <c r="Q2346" s="587">
        <f t="shared" si="380"/>
        <v>0</v>
      </c>
      <c r="S2346" s="1163">
        <v>283</v>
      </c>
      <c r="T2346" s="1164"/>
      <c r="U2346" s="1165"/>
      <c r="V2346" s="1166"/>
      <c r="W2346" s="587">
        <f t="shared" si="381"/>
        <v>0</v>
      </c>
      <c r="Y2346" s="1163">
        <v>283</v>
      </c>
      <c r="Z2346" s="1164"/>
      <c r="AA2346" s="1165"/>
      <c r="AB2346" s="1166"/>
      <c r="AC2346" s="587">
        <f t="shared" si="382"/>
        <v>0</v>
      </c>
      <c r="AE2346" s="1163">
        <v>283</v>
      </c>
      <c r="AF2346" s="1164"/>
      <c r="AG2346" s="1165"/>
      <c r="AH2346" s="1166"/>
      <c r="AI2346" s="587">
        <f t="shared" si="383"/>
        <v>0</v>
      </c>
      <c r="AK2346" s="1163">
        <v>283</v>
      </c>
      <c r="AL2346" s="1164"/>
      <c r="AM2346" s="1165"/>
      <c r="AN2346" s="1166"/>
      <c r="AO2346" s="587">
        <f t="shared" si="384"/>
        <v>0</v>
      </c>
      <c r="AQ2346" s="1163">
        <v>283</v>
      </c>
      <c r="AR2346" s="1164"/>
      <c r="AS2346" s="1165"/>
      <c r="AT2346" s="1166"/>
      <c r="AU2346" s="587">
        <f t="shared" si="385"/>
        <v>0</v>
      </c>
      <c r="AW2346" s="1163">
        <v>283</v>
      </c>
      <c r="AX2346" s="1164"/>
      <c r="AY2346" s="1165"/>
      <c r="AZ2346" s="1166"/>
      <c r="BA2346" s="587">
        <f t="shared" si="386"/>
        <v>0</v>
      </c>
    </row>
    <row r="2347" spans="1:53" s="17" customFormat="1" ht="16.75" hidden="1" customHeight="1" outlineLevel="2">
      <c r="A2347" s="1163">
        <v>284</v>
      </c>
      <c r="B2347" s="1164"/>
      <c r="C2347" s="1165"/>
      <c r="D2347" s="1166"/>
      <c r="E2347" s="587">
        <f t="shared" si="378"/>
        <v>0</v>
      </c>
      <c r="G2347" s="1163">
        <v>284</v>
      </c>
      <c r="H2347" s="1164"/>
      <c r="I2347" s="1165"/>
      <c r="J2347" s="1166"/>
      <c r="K2347" s="587">
        <f t="shared" si="379"/>
        <v>0</v>
      </c>
      <c r="M2347" s="1163">
        <v>284</v>
      </c>
      <c r="N2347" s="1164"/>
      <c r="O2347" s="1165"/>
      <c r="P2347" s="1166"/>
      <c r="Q2347" s="587">
        <f t="shared" si="380"/>
        <v>0</v>
      </c>
      <c r="S2347" s="1163">
        <v>284</v>
      </c>
      <c r="T2347" s="1164"/>
      <c r="U2347" s="1165"/>
      <c r="V2347" s="1166"/>
      <c r="W2347" s="587">
        <f t="shared" si="381"/>
        <v>0</v>
      </c>
      <c r="Y2347" s="1163">
        <v>284</v>
      </c>
      <c r="Z2347" s="1164"/>
      <c r="AA2347" s="1165"/>
      <c r="AB2347" s="1166"/>
      <c r="AC2347" s="587">
        <f t="shared" si="382"/>
        <v>0</v>
      </c>
      <c r="AE2347" s="1163">
        <v>284</v>
      </c>
      <c r="AF2347" s="1164"/>
      <c r="AG2347" s="1165"/>
      <c r="AH2347" s="1166"/>
      <c r="AI2347" s="587">
        <f t="shared" si="383"/>
        <v>0</v>
      </c>
      <c r="AK2347" s="1163">
        <v>284</v>
      </c>
      <c r="AL2347" s="1164"/>
      <c r="AM2347" s="1165"/>
      <c r="AN2347" s="1166"/>
      <c r="AO2347" s="587">
        <f t="shared" si="384"/>
        <v>0</v>
      </c>
      <c r="AQ2347" s="1163">
        <v>284</v>
      </c>
      <c r="AR2347" s="1164"/>
      <c r="AS2347" s="1165"/>
      <c r="AT2347" s="1166"/>
      <c r="AU2347" s="587">
        <f t="shared" si="385"/>
        <v>0</v>
      </c>
      <c r="AW2347" s="1163">
        <v>284</v>
      </c>
      <c r="AX2347" s="1164"/>
      <c r="AY2347" s="1165"/>
      <c r="AZ2347" s="1166"/>
      <c r="BA2347" s="587">
        <f t="shared" si="386"/>
        <v>0</v>
      </c>
    </row>
    <row r="2348" spans="1:53" s="17" customFormat="1" ht="16.75" hidden="1" customHeight="1" outlineLevel="2">
      <c r="A2348" s="1163">
        <v>285</v>
      </c>
      <c r="B2348" s="1164"/>
      <c r="C2348" s="1165"/>
      <c r="D2348" s="1166"/>
      <c r="E2348" s="587">
        <f t="shared" si="378"/>
        <v>0</v>
      </c>
      <c r="G2348" s="1163">
        <v>285</v>
      </c>
      <c r="H2348" s="1164"/>
      <c r="I2348" s="1165"/>
      <c r="J2348" s="1166"/>
      <c r="K2348" s="587">
        <f t="shared" si="379"/>
        <v>0</v>
      </c>
      <c r="M2348" s="1163">
        <v>285</v>
      </c>
      <c r="N2348" s="1164"/>
      <c r="O2348" s="1165"/>
      <c r="P2348" s="1166"/>
      <c r="Q2348" s="587">
        <f t="shared" si="380"/>
        <v>0</v>
      </c>
      <c r="S2348" s="1163">
        <v>285</v>
      </c>
      <c r="T2348" s="1164"/>
      <c r="U2348" s="1165"/>
      <c r="V2348" s="1166"/>
      <c r="W2348" s="587">
        <f t="shared" si="381"/>
        <v>0</v>
      </c>
      <c r="Y2348" s="1163">
        <v>285</v>
      </c>
      <c r="Z2348" s="1164"/>
      <c r="AA2348" s="1165"/>
      <c r="AB2348" s="1166"/>
      <c r="AC2348" s="587">
        <f t="shared" si="382"/>
        <v>0</v>
      </c>
      <c r="AE2348" s="1163">
        <v>285</v>
      </c>
      <c r="AF2348" s="1164"/>
      <c r="AG2348" s="1165"/>
      <c r="AH2348" s="1166"/>
      <c r="AI2348" s="587">
        <f t="shared" si="383"/>
        <v>0</v>
      </c>
      <c r="AK2348" s="1163">
        <v>285</v>
      </c>
      <c r="AL2348" s="1164"/>
      <c r="AM2348" s="1165"/>
      <c r="AN2348" s="1166"/>
      <c r="AO2348" s="587">
        <f t="shared" si="384"/>
        <v>0</v>
      </c>
      <c r="AQ2348" s="1163">
        <v>285</v>
      </c>
      <c r="AR2348" s="1164"/>
      <c r="AS2348" s="1165"/>
      <c r="AT2348" s="1166"/>
      <c r="AU2348" s="587">
        <f t="shared" si="385"/>
        <v>0</v>
      </c>
      <c r="AW2348" s="1163">
        <v>285</v>
      </c>
      <c r="AX2348" s="1164"/>
      <c r="AY2348" s="1165"/>
      <c r="AZ2348" s="1166"/>
      <c r="BA2348" s="587">
        <f t="shared" si="386"/>
        <v>0</v>
      </c>
    </row>
    <row r="2349" spans="1:53" s="17" customFormat="1" ht="16.75" hidden="1" customHeight="1" outlineLevel="2">
      <c r="A2349" s="1163">
        <v>286</v>
      </c>
      <c r="B2349" s="1164"/>
      <c r="C2349" s="1165"/>
      <c r="D2349" s="1166"/>
      <c r="E2349" s="587">
        <f t="shared" si="378"/>
        <v>0</v>
      </c>
      <c r="G2349" s="1163">
        <v>286</v>
      </c>
      <c r="H2349" s="1164"/>
      <c r="I2349" s="1165"/>
      <c r="J2349" s="1166"/>
      <c r="K2349" s="587">
        <f t="shared" si="379"/>
        <v>0</v>
      </c>
      <c r="M2349" s="1163">
        <v>286</v>
      </c>
      <c r="N2349" s="1164"/>
      <c r="O2349" s="1165"/>
      <c r="P2349" s="1166"/>
      <c r="Q2349" s="587">
        <f t="shared" si="380"/>
        <v>0</v>
      </c>
      <c r="S2349" s="1163">
        <v>286</v>
      </c>
      <c r="T2349" s="1164"/>
      <c r="U2349" s="1165"/>
      <c r="V2349" s="1166"/>
      <c r="W2349" s="587">
        <f t="shared" si="381"/>
        <v>0</v>
      </c>
      <c r="Y2349" s="1163">
        <v>286</v>
      </c>
      <c r="Z2349" s="1164"/>
      <c r="AA2349" s="1165"/>
      <c r="AB2349" s="1166"/>
      <c r="AC2349" s="587">
        <f t="shared" si="382"/>
        <v>0</v>
      </c>
      <c r="AE2349" s="1163">
        <v>286</v>
      </c>
      <c r="AF2349" s="1164"/>
      <c r="AG2349" s="1165"/>
      <c r="AH2349" s="1166"/>
      <c r="AI2349" s="587">
        <f t="shared" si="383"/>
        <v>0</v>
      </c>
      <c r="AK2349" s="1163">
        <v>286</v>
      </c>
      <c r="AL2349" s="1164"/>
      <c r="AM2349" s="1165"/>
      <c r="AN2349" s="1166"/>
      <c r="AO2349" s="587">
        <f t="shared" si="384"/>
        <v>0</v>
      </c>
      <c r="AQ2349" s="1163">
        <v>286</v>
      </c>
      <c r="AR2349" s="1164"/>
      <c r="AS2349" s="1165"/>
      <c r="AT2349" s="1166"/>
      <c r="AU2349" s="587">
        <f t="shared" si="385"/>
        <v>0</v>
      </c>
      <c r="AW2349" s="1163">
        <v>286</v>
      </c>
      <c r="AX2349" s="1164"/>
      <c r="AY2349" s="1165"/>
      <c r="AZ2349" s="1166"/>
      <c r="BA2349" s="587">
        <f t="shared" si="386"/>
        <v>0</v>
      </c>
    </row>
    <row r="2350" spans="1:53" s="17" customFormat="1" ht="16.75" hidden="1" customHeight="1" outlineLevel="2">
      <c r="A2350" s="1163">
        <v>287</v>
      </c>
      <c r="B2350" s="1164"/>
      <c r="C2350" s="1165"/>
      <c r="D2350" s="1166"/>
      <c r="E2350" s="587">
        <f t="shared" si="378"/>
        <v>0</v>
      </c>
      <c r="G2350" s="1163">
        <v>287</v>
      </c>
      <c r="H2350" s="1164"/>
      <c r="I2350" s="1165"/>
      <c r="J2350" s="1166"/>
      <c r="K2350" s="587">
        <f t="shared" si="379"/>
        <v>0</v>
      </c>
      <c r="M2350" s="1163">
        <v>287</v>
      </c>
      <c r="N2350" s="1164"/>
      <c r="O2350" s="1165"/>
      <c r="P2350" s="1166"/>
      <c r="Q2350" s="587">
        <f t="shared" si="380"/>
        <v>0</v>
      </c>
      <c r="S2350" s="1163">
        <v>287</v>
      </c>
      <c r="T2350" s="1164"/>
      <c r="U2350" s="1165"/>
      <c r="V2350" s="1166"/>
      <c r="W2350" s="587">
        <f t="shared" si="381"/>
        <v>0</v>
      </c>
      <c r="Y2350" s="1163">
        <v>287</v>
      </c>
      <c r="Z2350" s="1164"/>
      <c r="AA2350" s="1165"/>
      <c r="AB2350" s="1166"/>
      <c r="AC2350" s="587">
        <f t="shared" si="382"/>
        <v>0</v>
      </c>
      <c r="AE2350" s="1163">
        <v>287</v>
      </c>
      <c r="AF2350" s="1164"/>
      <c r="AG2350" s="1165"/>
      <c r="AH2350" s="1166"/>
      <c r="AI2350" s="587">
        <f t="shared" si="383"/>
        <v>0</v>
      </c>
      <c r="AK2350" s="1163">
        <v>287</v>
      </c>
      <c r="AL2350" s="1164"/>
      <c r="AM2350" s="1165"/>
      <c r="AN2350" s="1166"/>
      <c r="AO2350" s="587">
        <f t="shared" si="384"/>
        <v>0</v>
      </c>
      <c r="AQ2350" s="1163">
        <v>287</v>
      </c>
      <c r="AR2350" s="1164"/>
      <c r="AS2350" s="1165"/>
      <c r="AT2350" s="1166"/>
      <c r="AU2350" s="587">
        <f t="shared" si="385"/>
        <v>0</v>
      </c>
      <c r="AW2350" s="1163">
        <v>287</v>
      </c>
      <c r="AX2350" s="1164"/>
      <c r="AY2350" s="1165"/>
      <c r="AZ2350" s="1166"/>
      <c r="BA2350" s="587">
        <f t="shared" si="386"/>
        <v>0</v>
      </c>
    </row>
    <row r="2351" spans="1:53" s="17" customFormat="1" ht="16.75" hidden="1" customHeight="1" outlineLevel="2">
      <c r="A2351" s="1163">
        <v>288</v>
      </c>
      <c r="B2351" s="1164"/>
      <c r="C2351" s="1165"/>
      <c r="D2351" s="1166"/>
      <c r="E2351" s="587">
        <f t="shared" si="378"/>
        <v>0</v>
      </c>
      <c r="G2351" s="1163">
        <v>288</v>
      </c>
      <c r="H2351" s="1164"/>
      <c r="I2351" s="1165"/>
      <c r="J2351" s="1166"/>
      <c r="K2351" s="587">
        <f t="shared" si="379"/>
        <v>0</v>
      </c>
      <c r="M2351" s="1163">
        <v>288</v>
      </c>
      <c r="N2351" s="1164"/>
      <c r="O2351" s="1165"/>
      <c r="P2351" s="1166"/>
      <c r="Q2351" s="587">
        <f t="shared" si="380"/>
        <v>0</v>
      </c>
      <c r="S2351" s="1163">
        <v>288</v>
      </c>
      <c r="T2351" s="1164"/>
      <c r="U2351" s="1165"/>
      <c r="V2351" s="1166"/>
      <c r="W2351" s="587">
        <f t="shared" si="381"/>
        <v>0</v>
      </c>
      <c r="Y2351" s="1163">
        <v>288</v>
      </c>
      <c r="Z2351" s="1164"/>
      <c r="AA2351" s="1165"/>
      <c r="AB2351" s="1166"/>
      <c r="AC2351" s="587">
        <f t="shared" si="382"/>
        <v>0</v>
      </c>
      <c r="AE2351" s="1163">
        <v>288</v>
      </c>
      <c r="AF2351" s="1164"/>
      <c r="AG2351" s="1165"/>
      <c r="AH2351" s="1166"/>
      <c r="AI2351" s="587">
        <f t="shared" si="383"/>
        <v>0</v>
      </c>
      <c r="AK2351" s="1163">
        <v>288</v>
      </c>
      <c r="AL2351" s="1164"/>
      <c r="AM2351" s="1165"/>
      <c r="AN2351" s="1166"/>
      <c r="AO2351" s="587">
        <f t="shared" si="384"/>
        <v>0</v>
      </c>
      <c r="AQ2351" s="1163">
        <v>288</v>
      </c>
      <c r="AR2351" s="1164"/>
      <c r="AS2351" s="1165"/>
      <c r="AT2351" s="1166"/>
      <c r="AU2351" s="587">
        <f t="shared" si="385"/>
        <v>0</v>
      </c>
      <c r="AW2351" s="1163">
        <v>288</v>
      </c>
      <c r="AX2351" s="1164"/>
      <c r="AY2351" s="1165"/>
      <c r="AZ2351" s="1166"/>
      <c r="BA2351" s="587">
        <f t="shared" si="386"/>
        <v>0</v>
      </c>
    </row>
    <row r="2352" spans="1:53" s="17" customFormat="1" ht="16.75" hidden="1" customHeight="1" outlineLevel="2">
      <c r="A2352" s="1163">
        <v>289</v>
      </c>
      <c r="B2352" s="1164"/>
      <c r="C2352" s="1165"/>
      <c r="D2352" s="1166"/>
      <c r="E2352" s="587">
        <f t="shared" si="378"/>
        <v>0</v>
      </c>
      <c r="G2352" s="1163">
        <v>289</v>
      </c>
      <c r="H2352" s="1164"/>
      <c r="I2352" s="1165"/>
      <c r="J2352" s="1166"/>
      <c r="K2352" s="587">
        <f t="shared" si="379"/>
        <v>0</v>
      </c>
      <c r="M2352" s="1163">
        <v>289</v>
      </c>
      <c r="N2352" s="1164"/>
      <c r="O2352" s="1165"/>
      <c r="P2352" s="1166"/>
      <c r="Q2352" s="587">
        <f t="shared" si="380"/>
        <v>0</v>
      </c>
      <c r="S2352" s="1163">
        <v>289</v>
      </c>
      <c r="T2352" s="1164"/>
      <c r="U2352" s="1165"/>
      <c r="V2352" s="1166"/>
      <c r="W2352" s="587">
        <f t="shared" si="381"/>
        <v>0</v>
      </c>
      <c r="Y2352" s="1163">
        <v>289</v>
      </c>
      <c r="Z2352" s="1164"/>
      <c r="AA2352" s="1165"/>
      <c r="AB2352" s="1166"/>
      <c r="AC2352" s="587">
        <f t="shared" si="382"/>
        <v>0</v>
      </c>
      <c r="AE2352" s="1163">
        <v>289</v>
      </c>
      <c r="AF2352" s="1164"/>
      <c r="AG2352" s="1165"/>
      <c r="AH2352" s="1166"/>
      <c r="AI2352" s="587">
        <f t="shared" si="383"/>
        <v>0</v>
      </c>
      <c r="AK2352" s="1163">
        <v>289</v>
      </c>
      <c r="AL2352" s="1164"/>
      <c r="AM2352" s="1165"/>
      <c r="AN2352" s="1166"/>
      <c r="AO2352" s="587">
        <f t="shared" si="384"/>
        <v>0</v>
      </c>
      <c r="AQ2352" s="1163">
        <v>289</v>
      </c>
      <c r="AR2352" s="1164"/>
      <c r="AS2352" s="1165"/>
      <c r="AT2352" s="1166"/>
      <c r="AU2352" s="587">
        <f t="shared" si="385"/>
        <v>0</v>
      </c>
      <c r="AW2352" s="1163">
        <v>289</v>
      </c>
      <c r="AX2352" s="1164"/>
      <c r="AY2352" s="1165"/>
      <c r="AZ2352" s="1166"/>
      <c r="BA2352" s="587">
        <f t="shared" si="386"/>
        <v>0</v>
      </c>
    </row>
    <row r="2353" spans="1:53" s="17" customFormat="1" ht="16.75" hidden="1" customHeight="1" outlineLevel="2">
      <c r="A2353" s="1163">
        <v>290</v>
      </c>
      <c r="B2353" s="1164"/>
      <c r="C2353" s="1165"/>
      <c r="D2353" s="1166"/>
      <c r="E2353" s="587">
        <f t="shared" si="378"/>
        <v>0</v>
      </c>
      <c r="G2353" s="1163">
        <v>290</v>
      </c>
      <c r="H2353" s="1164"/>
      <c r="I2353" s="1165"/>
      <c r="J2353" s="1166"/>
      <c r="K2353" s="587">
        <f t="shared" si="379"/>
        <v>0</v>
      </c>
      <c r="M2353" s="1163">
        <v>290</v>
      </c>
      <c r="N2353" s="1164"/>
      <c r="O2353" s="1165"/>
      <c r="P2353" s="1166"/>
      <c r="Q2353" s="587">
        <f t="shared" si="380"/>
        <v>0</v>
      </c>
      <c r="S2353" s="1163">
        <v>290</v>
      </c>
      <c r="T2353" s="1164"/>
      <c r="U2353" s="1165"/>
      <c r="V2353" s="1166"/>
      <c r="W2353" s="587">
        <f t="shared" si="381"/>
        <v>0</v>
      </c>
      <c r="Y2353" s="1163">
        <v>290</v>
      </c>
      <c r="Z2353" s="1164"/>
      <c r="AA2353" s="1165"/>
      <c r="AB2353" s="1166"/>
      <c r="AC2353" s="587">
        <f t="shared" si="382"/>
        <v>0</v>
      </c>
      <c r="AE2353" s="1163">
        <v>290</v>
      </c>
      <c r="AF2353" s="1164"/>
      <c r="AG2353" s="1165"/>
      <c r="AH2353" s="1166"/>
      <c r="AI2353" s="587">
        <f t="shared" si="383"/>
        <v>0</v>
      </c>
      <c r="AK2353" s="1163">
        <v>290</v>
      </c>
      <c r="AL2353" s="1164"/>
      <c r="AM2353" s="1165"/>
      <c r="AN2353" s="1166"/>
      <c r="AO2353" s="587">
        <f t="shared" si="384"/>
        <v>0</v>
      </c>
      <c r="AQ2353" s="1163">
        <v>290</v>
      </c>
      <c r="AR2353" s="1164"/>
      <c r="AS2353" s="1165"/>
      <c r="AT2353" s="1166"/>
      <c r="AU2353" s="587">
        <f t="shared" si="385"/>
        <v>0</v>
      </c>
      <c r="AW2353" s="1163">
        <v>290</v>
      </c>
      <c r="AX2353" s="1164"/>
      <c r="AY2353" s="1165"/>
      <c r="AZ2353" s="1166"/>
      <c r="BA2353" s="587">
        <f t="shared" si="386"/>
        <v>0</v>
      </c>
    </row>
    <row r="2354" spans="1:53" s="17" customFormat="1" ht="16.75" hidden="1" customHeight="1" outlineLevel="2">
      <c r="A2354" s="1163">
        <v>291</v>
      </c>
      <c r="B2354" s="1164"/>
      <c r="C2354" s="1165"/>
      <c r="D2354" s="1166"/>
      <c r="E2354" s="587">
        <f t="shared" si="378"/>
        <v>0</v>
      </c>
      <c r="G2354" s="1163">
        <v>291</v>
      </c>
      <c r="H2354" s="1164"/>
      <c r="I2354" s="1165"/>
      <c r="J2354" s="1166"/>
      <c r="K2354" s="587">
        <f t="shared" si="379"/>
        <v>0</v>
      </c>
      <c r="M2354" s="1163">
        <v>291</v>
      </c>
      <c r="N2354" s="1164"/>
      <c r="O2354" s="1165"/>
      <c r="P2354" s="1166"/>
      <c r="Q2354" s="587">
        <f t="shared" si="380"/>
        <v>0</v>
      </c>
      <c r="S2354" s="1163">
        <v>291</v>
      </c>
      <c r="T2354" s="1164"/>
      <c r="U2354" s="1165"/>
      <c r="V2354" s="1166"/>
      <c r="W2354" s="587">
        <f t="shared" si="381"/>
        <v>0</v>
      </c>
      <c r="Y2354" s="1163">
        <v>291</v>
      </c>
      <c r="Z2354" s="1164"/>
      <c r="AA2354" s="1165"/>
      <c r="AB2354" s="1166"/>
      <c r="AC2354" s="587">
        <f t="shared" si="382"/>
        <v>0</v>
      </c>
      <c r="AE2354" s="1163">
        <v>291</v>
      </c>
      <c r="AF2354" s="1164"/>
      <c r="AG2354" s="1165"/>
      <c r="AH2354" s="1166"/>
      <c r="AI2354" s="587">
        <f t="shared" si="383"/>
        <v>0</v>
      </c>
      <c r="AK2354" s="1163">
        <v>291</v>
      </c>
      <c r="AL2354" s="1164"/>
      <c r="AM2354" s="1165"/>
      <c r="AN2354" s="1166"/>
      <c r="AO2354" s="587">
        <f t="shared" si="384"/>
        <v>0</v>
      </c>
      <c r="AQ2354" s="1163">
        <v>291</v>
      </c>
      <c r="AR2354" s="1164"/>
      <c r="AS2354" s="1165"/>
      <c r="AT2354" s="1166"/>
      <c r="AU2354" s="587">
        <f t="shared" si="385"/>
        <v>0</v>
      </c>
      <c r="AW2354" s="1163">
        <v>291</v>
      </c>
      <c r="AX2354" s="1164"/>
      <c r="AY2354" s="1165"/>
      <c r="AZ2354" s="1166"/>
      <c r="BA2354" s="587">
        <f t="shared" si="386"/>
        <v>0</v>
      </c>
    </row>
    <row r="2355" spans="1:53" s="17" customFormat="1" ht="16.75" hidden="1" customHeight="1" outlineLevel="2">
      <c r="A2355" s="1163">
        <v>292</v>
      </c>
      <c r="B2355" s="1164"/>
      <c r="C2355" s="1165"/>
      <c r="D2355" s="1166"/>
      <c r="E2355" s="587">
        <f t="shared" si="378"/>
        <v>0</v>
      </c>
      <c r="G2355" s="1163">
        <v>292</v>
      </c>
      <c r="H2355" s="1164"/>
      <c r="I2355" s="1165"/>
      <c r="J2355" s="1166"/>
      <c r="K2355" s="587">
        <f t="shared" si="379"/>
        <v>0</v>
      </c>
      <c r="M2355" s="1163">
        <v>292</v>
      </c>
      <c r="N2355" s="1164"/>
      <c r="O2355" s="1165"/>
      <c r="P2355" s="1166"/>
      <c r="Q2355" s="587">
        <f t="shared" si="380"/>
        <v>0</v>
      </c>
      <c r="S2355" s="1163">
        <v>292</v>
      </c>
      <c r="T2355" s="1164"/>
      <c r="U2355" s="1165"/>
      <c r="V2355" s="1166"/>
      <c r="W2355" s="587">
        <f t="shared" si="381"/>
        <v>0</v>
      </c>
      <c r="Y2355" s="1163">
        <v>292</v>
      </c>
      <c r="Z2355" s="1164"/>
      <c r="AA2355" s="1165"/>
      <c r="AB2355" s="1166"/>
      <c r="AC2355" s="587">
        <f t="shared" si="382"/>
        <v>0</v>
      </c>
      <c r="AE2355" s="1163">
        <v>292</v>
      </c>
      <c r="AF2355" s="1164"/>
      <c r="AG2355" s="1165"/>
      <c r="AH2355" s="1166"/>
      <c r="AI2355" s="587">
        <f t="shared" si="383"/>
        <v>0</v>
      </c>
      <c r="AK2355" s="1163">
        <v>292</v>
      </c>
      <c r="AL2355" s="1164"/>
      <c r="AM2355" s="1165"/>
      <c r="AN2355" s="1166"/>
      <c r="AO2355" s="587">
        <f t="shared" si="384"/>
        <v>0</v>
      </c>
      <c r="AQ2355" s="1163">
        <v>292</v>
      </c>
      <c r="AR2355" s="1164"/>
      <c r="AS2355" s="1165"/>
      <c r="AT2355" s="1166"/>
      <c r="AU2355" s="587">
        <f t="shared" si="385"/>
        <v>0</v>
      </c>
      <c r="AW2355" s="1163">
        <v>292</v>
      </c>
      <c r="AX2355" s="1164"/>
      <c r="AY2355" s="1165"/>
      <c r="AZ2355" s="1166"/>
      <c r="BA2355" s="587">
        <f t="shared" si="386"/>
        <v>0</v>
      </c>
    </row>
    <row r="2356" spans="1:53" s="17" customFormat="1" ht="16.75" hidden="1" customHeight="1" outlineLevel="2">
      <c r="A2356" s="1163">
        <v>293</v>
      </c>
      <c r="B2356" s="1164"/>
      <c r="C2356" s="1165"/>
      <c r="D2356" s="1166"/>
      <c r="E2356" s="587">
        <f t="shared" si="378"/>
        <v>0</v>
      </c>
      <c r="G2356" s="1163">
        <v>293</v>
      </c>
      <c r="H2356" s="1164"/>
      <c r="I2356" s="1165"/>
      <c r="J2356" s="1166"/>
      <c r="K2356" s="587">
        <f t="shared" si="379"/>
        <v>0</v>
      </c>
      <c r="M2356" s="1163">
        <v>293</v>
      </c>
      <c r="N2356" s="1164"/>
      <c r="O2356" s="1165"/>
      <c r="P2356" s="1166"/>
      <c r="Q2356" s="587">
        <f t="shared" si="380"/>
        <v>0</v>
      </c>
      <c r="S2356" s="1163">
        <v>293</v>
      </c>
      <c r="T2356" s="1164"/>
      <c r="U2356" s="1165"/>
      <c r="V2356" s="1166"/>
      <c r="W2356" s="587">
        <f t="shared" si="381"/>
        <v>0</v>
      </c>
      <c r="Y2356" s="1163">
        <v>293</v>
      </c>
      <c r="Z2356" s="1164"/>
      <c r="AA2356" s="1165"/>
      <c r="AB2356" s="1166"/>
      <c r="AC2356" s="587">
        <f t="shared" si="382"/>
        <v>0</v>
      </c>
      <c r="AE2356" s="1163">
        <v>293</v>
      </c>
      <c r="AF2356" s="1164"/>
      <c r="AG2356" s="1165"/>
      <c r="AH2356" s="1166"/>
      <c r="AI2356" s="587">
        <f t="shared" si="383"/>
        <v>0</v>
      </c>
      <c r="AK2356" s="1163">
        <v>293</v>
      </c>
      <c r="AL2356" s="1164"/>
      <c r="AM2356" s="1165"/>
      <c r="AN2356" s="1166"/>
      <c r="AO2356" s="587">
        <f t="shared" si="384"/>
        <v>0</v>
      </c>
      <c r="AQ2356" s="1163">
        <v>293</v>
      </c>
      <c r="AR2356" s="1164"/>
      <c r="AS2356" s="1165"/>
      <c r="AT2356" s="1166"/>
      <c r="AU2356" s="587">
        <f t="shared" si="385"/>
        <v>0</v>
      </c>
      <c r="AW2356" s="1163">
        <v>293</v>
      </c>
      <c r="AX2356" s="1164"/>
      <c r="AY2356" s="1165"/>
      <c r="AZ2356" s="1166"/>
      <c r="BA2356" s="587">
        <f t="shared" si="386"/>
        <v>0</v>
      </c>
    </row>
    <row r="2357" spans="1:53" s="17" customFormat="1" ht="16.75" hidden="1" customHeight="1" outlineLevel="2">
      <c r="A2357" s="1163">
        <v>294</v>
      </c>
      <c r="B2357" s="1164"/>
      <c r="C2357" s="1165"/>
      <c r="D2357" s="1166"/>
      <c r="E2357" s="587">
        <f t="shared" si="378"/>
        <v>0</v>
      </c>
      <c r="G2357" s="1163">
        <v>294</v>
      </c>
      <c r="H2357" s="1164"/>
      <c r="I2357" s="1165"/>
      <c r="J2357" s="1166"/>
      <c r="K2357" s="587">
        <f t="shared" si="379"/>
        <v>0</v>
      </c>
      <c r="M2357" s="1163">
        <v>294</v>
      </c>
      <c r="N2357" s="1164"/>
      <c r="O2357" s="1165"/>
      <c r="P2357" s="1166"/>
      <c r="Q2357" s="587">
        <f t="shared" si="380"/>
        <v>0</v>
      </c>
      <c r="S2357" s="1163">
        <v>294</v>
      </c>
      <c r="T2357" s="1164"/>
      <c r="U2357" s="1165"/>
      <c r="V2357" s="1166"/>
      <c r="W2357" s="587">
        <f t="shared" si="381"/>
        <v>0</v>
      </c>
      <c r="Y2357" s="1163">
        <v>294</v>
      </c>
      <c r="Z2357" s="1164"/>
      <c r="AA2357" s="1165"/>
      <c r="AB2357" s="1166"/>
      <c r="AC2357" s="587">
        <f t="shared" si="382"/>
        <v>0</v>
      </c>
      <c r="AE2357" s="1163">
        <v>294</v>
      </c>
      <c r="AF2357" s="1164"/>
      <c r="AG2357" s="1165"/>
      <c r="AH2357" s="1166"/>
      <c r="AI2357" s="587">
        <f t="shared" si="383"/>
        <v>0</v>
      </c>
      <c r="AK2357" s="1163">
        <v>294</v>
      </c>
      <c r="AL2357" s="1164"/>
      <c r="AM2357" s="1165"/>
      <c r="AN2357" s="1166"/>
      <c r="AO2357" s="587">
        <f t="shared" si="384"/>
        <v>0</v>
      </c>
      <c r="AQ2357" s="1163">
        <v>294</v>
      </c>
      <c r="AR2357" s="1164"/>
      <c r="AS2357" s="1165"/>
      <c r="AT2357" s="1166"/>
      <c r="AU2357" s="587">
        <f t="shared" si="385"/>
        <v>0</v>
      </c>
      <c r="AW2357" s="1163">
        <v>294</v>
      </c>
      <c r="AX2357" s="1164"/>
      <c r="AY2357" s="1165"/>
      <c r="AZ2357" s="1166"/>
      <c r="BA2357" s="587">
        <f t="shared" si="386"/>
        <v>0</v>
      </c>
    </row>
    <row r="2358" spans="1:53" s="17" customFormat="1" ht="16.75" hidden="1" customHeight="1" outlineLevel="2">
      <c r="A2358" s="1163">
        <v>295</v>
      </c>
      <c r="B2358" s="1164"/>
      <c r="C2358" s="1165"/>
      <c r="D2358" s="1166"/>
      <c r="E2358" s="587">
        <f t="shared" si="378"/>
        <v>0</v>
      </c>
      <c r="G2358" s="1163">
        <v>295</v>
      </c>
      <c r="H2358" s="1164"/>
      <c r="I2358" s="1165"/>
      <c r="J2358" s="1166"/>
      <c r="K2358" s="587">
        <f t="shared" si="379"/>
        <v>0</v>
      </c>
      <c r="M2358" s="1163">
        <v>295</v>
      </c>
      <c r="N2358" s="1164"/>
      <c r="O2358" s="1165"/>
      <c r="P2358" s="1166"/>
      <c r="Q2358" s="587">
        <f t="shared" si="380"/>
        <v>0</v>
      </c>
      <c r="S2358" s="1163">
        <v>295</v>
      </c>
      <c r="T2358" s="1164"/>
      <c r="U2358" s="1165"/>
      <c r="V2358" s="1166"/>
      <c r="W2358" s="587">
        <f t="shared" si="381"/>
        <v>0</v>
      </c>
      <c r="Y2358" s="1163">
        <v>295</v>
      </c>
      <c r="Z2358" s="1164"/>
      <c r="AA2358" s="1165"/>
      <c r="AB2358" s="1166"/>
      <c r="AC2358" s="587">
        <f t="shared" si="382"/>
        <v>0</v>
      </c>
      <c r="AE2358" s="1163">
        <v>295</v>
      </c>
      <c r="AF2358" s="1164"/>
      <c r="AG2358" s="1165"/>
      <c r="AH2358" s="1166"/>
      <c r="AI2358" s="587">
        <f t="shared" si="383"/>
        <v>0</v>
      </c>
      <c r="AK2358" s="1163">
        <v>295</v>
      </c>
      <c r="AL2358" s="1164"/>
      <c r="AM2358" s="1165"/>
      <c r="AN2358" s="1166"/>
      <c r="AO2358" s="587">
        <f t="shared" si="384"/>
        <v>0</v>
      </c>
      <c r="AQ2358" s="1163">
        <v>295</v>
      </c>
      <c r="AR2358" s="1164"/>
      <c r="AS2358" s="1165"/>
      <c r="AT2358" s="1166"/>
      <c r="AU2358" s="587">
        <f t="shared" si="385"/>
        <v>0</v>
      </c>
      <c r="AW2358" s="1163">
        <v>295</v>
      </c>
      <c r="AX2358" s="1164"/>
      <c r="AY2358" s="1165"/>
      <c r="AZ2358" s="1166"/>
      <c r="BA2358" s="587">
        <f t="shared" si="386"/>
        <v>0</v>
      </c>
    </row>
    <row r="2359" spans="1:53" s="17" customFormat="1" ht="16.75" hidden="1" customHeight="1" outlineLevel="2">
      <c r="A2359" s="1163">
        <v>296</v>
      </c>
      <c r="B2359" s="1164"/>
      <c r="C2359" s="1165"/>
      <c r="D2359" s="1166"/>
      <c r="E2359" s="587">
        <f t="shared" si="378"/>
        <v>0</v>
      </c>
      <c r="G2359" s="1163">
        <v>296</v>
      </c>
      <c r="H2359" s="1164"/>
      <c r="I2359" s="1165"/>
      <c r="J2359" s="1166"/>
      <c r="K2359" s="587">
        <f t="shared" si="379"/>
        <v>0</v>
      </c>
      <c r="M2359" s="1163">
        <v>296</v>
      </c>
      <c r="N2359" s="1164"/>
      <c r="O2359" s="1165"/>
      <c r="P2359" s="1166"/>
      <c r="Q2359" s="587">
        <f t="shared" si="380"/>
        <v>0</v>
      </c>
      <c r="S2359" s="1163">
        <v>296</v>
      </c>
      <c r="T2359" s="1164"/>
      <c r="U2359" s="1165"/>
      <c r="V2359" s="1166"/>
      <c r="W2359" s="587">
        <f t="shared" si="381"/>
        <v>0</v>
      </c>
      <c r="Y2359" s="1163">
        <v>296</v>
      </c>
      <c r="Z2359" s="1164"/>
      <c r="AA2359" s="1165"/>
      <c r="AB2359" s="1166"/>
      <c r="AC2359" s="587">
        <f t="shared" si="382"/>
        <v>0</v>
      </c>
      <c r="AE2359" s="1163">
        <v>296</v>
      </c>
      <c r="AF2359" s="1164"/>
      <c r="AG2359" s="1165"/>
      <c r="AH2359" s="1166"/>
      <c r="AI2359" s="587">
        <f t="shared" si="383"/>
        <v>0</v>
      </c>
      <c r="AK2359" s="1163">
        <v>296</v>
      </c>
      <c r="AL2359" s="1164"/>
      <c r="AM2359" s="1165"/>
      <c r="AN2359" s="1166"/>
      <c r="AO2359" s="587">
        <f t="shared" si="384"/>
        <v>0</v>
      </c>
      <c r="AQ2359" s="1163">
        <v>296</v>
      </c>
      <c r="AR2359" s="1164"/>
      <c r="AS2359" s="1165"/>
      <c r="AT2359" s="1166"/>
      <c r="AU2359" s="587">
        <f t="shared" si="385"/>
        <v>0</v>
      </c>
      <c r="AW2359" s="1163">
        <v>296</v>
      </c>
      <c r="AX2359" s="1164"/>
      <c r="AY2359" s="1165"/>
      <c r="AZ2359" s="1166"/>
      <c r="BA2359" s="587">
        <f t="shared" si="386"/>
        <v>0</v>
      </c>
    </row>
    <row r="2360" spans="1:53" s="17" customFormat="1" ht="16.75" hidden="1" customHeight="1" outlineLevel="2">
      <c r="A2360" s="1163">
        <v>297</v>
      </c>
      <c r="B2360" s="1164"/>
      <c r="C2360" s="1165"/>
      <c r="D2360" s="1166"/>
      <c r="E2360" s="587">
        <f t="shared" si="378"/>
        <v>0</v>
      </c>
      <c r="G2360" s="1163">
        <v>297</v>
      </c>
      <c r="H2360" s="1164"/>
      <c r="I2360" s="1165"/>
      <c r="J2360" s="1166"/>
      <c r="K2360" s="587">
        <f t="shared" si="379"/>
        <v>0</v>
      </c>
      <c r="M2360" s="1163">
        <v>297</v>
      </c>
      <c r="N2360" s="1164"/>
      <c r="O2360" s="1165"/>
      <c r="P2360" s="1166"/>
      <c r="Q2360" s="587">
        <f t="shared" si="380"/>
        <v>0</v>
      </c>
      <c r="S2360" s="1163">
        <v>297</v>
      </c>
      <c r="T2360" s="1164"/>
      <c r="U2360" s="1165"/>
      <c r="V2360" s="1166"/>
      <c r="W2360" s="587">
        <f t="shared" si="381"/>
        <v>0</v>
      </c>
      <c r="Y2360" s="1163">
        <v>297</v>
      </c>
      <c r="Z2360" s="1164"/>
      <c r="AA2360" s="1165"/>
      <c r="AB2360" s="1166"/>
      <c r="AC2360" s="587">
        <f t="shared" si="382"/>
        <v>0</v>
      </c>
      <c r="AE2360" s="1163">
        <v>297</v>
      </c>
      <c r="AF2360" s="1164"/>
      <c r="AG2360" s="1165"/>
      <c r="AH2360" s="1166"/>
      <c r="AI2360" s="587">
        <f t="shared" si="383"/>
        <v>0</v>
      </c>
      <c r="AK2360" s="1163">
        <v>297</v>
      </c>
      <c r="AL2360" s="1164"/>
      <c r="AM2360" s="1165"/>
      <c r="AN2360" s="1166"/>
      <c r="AO2360" s="587">
        <f t="shared" si="384"/>
        <v>0</v>
      </c>
      <c r="AQ2360" s="1163">
        <v>297</v>
      </c>
      <c r="AR2360" s="1164"/>
      <c r="AS2360" s="1165"/>
      <c r="AT2360" s="1166"/>
      <c r="AU2360" s="587">
        <f t="shared" si="385"/>
        <v>0</v>
      </c>
      <c r="AW2360" s="1163">
        <v>297</v>
      </c>
      <c r="AX2360" s="1164"/>
      <c r="AY2360" s="1165"/>
      <c r="AZ2360" s="1166"/>
      <c r="BA2360" s="587">
        <f t="shared" si="386"/>
        <v>0</v>
      </c>
    </row>
    <row r="2361" spans="1:53" s="17" customFormat="1" ht="16.75" hidden="1" customHeight="1" outlineLevel="2">
      <c r="A2361" s="1163">
        <v>298</v>
      </c>
      <c r="B2361" s="1164"/>
      <c r="C2361" s="1165"/>
      <c r="D2361" s="1166"/>
      <c r="E2361" s="587">
        <f t="shared" si="378"/>
        <v>0</v>
      </c>
      <c r="G2361" s="1163">
        <v>298</v>
      </c>
      <c r="H2361" s="1164"/>
      <c r="I2361" s="1165"/>
      <c r="J2361" s="1166"/>
      <c r="K2361" s="587">
        <f t="shared" si="379"/>
        <v>0</v>
      </c>
      <c r="M2361" s="1163">
        <v>298</v>
      </c>
      <c r="N2361" s="1164"/>
      <c r="O2361" s="1165"/>
      <c r="P2361" s="1166"/>
      <c r="Q2361" s="587">
        <f t="shared" si="380"/>
        <v>0</v>
      </c>
      <c r="S2361" s="1163">
        <v>298</v>
      </c>
      <c r="T2361" s="1164"/>
      <c r="U2361" s="1165"/>
      <c r="V2361" s="1166"/>
      <c r="W2361" s="587">
        <f t="shared" si="381"/>
        <v>0</v>
      </c>
      <c r="Y2361" s="1163">
        <v>298</v>
      </c>
      <c r="Z2361" s="1164"/>
      <c r="AA2361" s="1165"/>
      <c r="AB2361" s="1166"/>
      <c r="AC2361" s="587">
        <f t="shared" si="382"/>
        <v>0</v>
      </c>
      <c r="AE2361" s="1163">
        <v>298</v>
      </c>
      <c r="AF2361" s="1164"/>
      <c r="AG2361" s="1165"/>
      <c r="AH2361" s="1166"/>
      <c r="AI2361" s="587">
        <f t="shared" si="383"/>
        <v>0</v>
      </c>
      <c r="AK2361" s="1163">
        <v>298</v>
      </c>
      <c r="AL2361" s="1164"/>
      <c r="AM2361" s="1165"/>
      <c r="AN2361" s="1166"/>
      <c r="AO2361" s="587">
        <f t="shared" si="384"/>
        <v>0</v>
      </c>
      <c r="AQ2361" s="1163">
        <v>298</v>
      </c>
      <c r="AR2361" s="1164"/>
      <c r="AS2361" s="1165"/>
      <c r="AT2361" s="1166"/>
      <c r="AU2361" s="587">
        <f t="shared" si="385"/>
        <v>0</v>
      </c>
      <c r="AW2361" s="1163">
        <v>298</v>
      </c>
      <c r="AX2361" s="1164"/>
      <c r="AY2361" s="1165"/>
      <c r="AZ2361" s="1166"/>
      <c r="BA2361" s="587">
        <f t="shared" si="386"/>
        <v>0</v>
      </c>
    </row>
    <row r="2362" spans="1:53" s="17" customFormat="1" ht="16.75" hidden="1" customHeight="1" outlineLevel="2">
      <c r="A2362" s="1163">
        <v>299</v>
      </c>
      <c r="B2362" s="1164"/>
      <c r="C2362" s="1165"/>
      <c r="D2362" s="1166"/>
      <c r="E2362" s="587">
        <f>IF(AND(C2362&gt;=D$2057,C2362&lt;=D$2056),1,0)</f>
        <v>0</v>
      </c>
      <c r="G2362" s="1163">
        <v>299</v>
      </c>
      <c r="H2362" s="1164"/>
      <c r="I2362" s="1165"/>
      <c r="J2362" s="1166"/>
      <c r="K2362" s="587">
        <f>IF(AND(I2362&gt;=J$2057,I2362&lt;=J$2056),1,0)</f>
        <v>0</v>
      </c>
      <c r="M2362" s="1163">
        <v>299</v>
      </c>
      <c r="N2362" s="1164"/>
      <c r="O2362" s="1165"/>
      <c r="P2362" s="1166"/>
      <c r="Q2362" s="587">
        <f>IF(AND(O2362&gt;=P$2057,O2362&lt;=P$2056),1,0)</f>
        <v>0</v>
      </c>
      <c r="S2362" s="1163">
        <v>299</v>
      </c>
      <c r="T2362" s="1164"/>
      <c r="U2362" s="1165"/>
      <c r="V2362" s="1166"/>
      <c r="W2362" s="587">
        <f>IF(AND(U2362&gt;=V$2057,U2362&lt;=V$2056),1,0)</f>
        <v>0</v>
      </c>
      <c r="Y2362" s="1163">
        <v>299</v>
      </c>
      <c r="Z2362" s="1164"/>
      <c r="AA2362" s="1165"/>
      <c r="AB2362" s="1166"/>
      <c r="AC2362" s="587">
        <f>IF(AND(AA2362&gt;=AB$2057,AA2362&lt;=AB$2056),1,0)</f>
        <v>0</v>
      </c>
      <c r="AE2362" s="1163">
        <v>299</v>
      </c>
      <c r="AF2362" s="1164"/>
      <c r="AG2362" s="1165"/>
      <c r="AH2362" s="1166"/>
      <c r="AI2362" s="587">
        <f>IF(AND(AG2362&gt;=AH$2057,AG2362&lt;=AH$2056),1,0)</f>
        <v>0</v>
      </c>
      <c r="AK2362" s="1163">
        <v>299</v>
      </c>
      <c r="AL2362" s="1164"/>
      <c r="AM2362" s="1165"/>
      <c r="AN2362" s="1166"/>
      <c r="AO2362" s="587">
        <f>IF(AND(AM2362&gt;=AN$2057,AM2362&lt;=AN$2056),1,0)</f>
        <v>0</v>
      </c>
      <c r="AQ2362" s="1163">
        <v>299</v>
      </c>
      <c r="AR2362" s="1164"/>
      <c r="AS2362" s="1165"/>
      <c r="AT2362" s="1166"/>
      <c r="AU2362" s="587">
        <f>IF(AND(AS2362&gt;=AT$2057,AS2362&lt;=AT$2056),1,0)</f>
        <v>0</v>
      </c>
      <c r="AW2362" s="1163">
        <v>299</v>
      </c>
      <c r="AX2362" s="1164"/>
      <c r="AY2362" s="1165"/>
      <c r="AZ2362" s="1166"/>
      <c r="BA2362" s="587">
        <f>IF(AND(AY2362&gt;=AZ$2057,AY2362&lt;=AZ$2056),1,0)</f>
        <v>0</v>
      </c>
    </row>
    <row r="2363" spans="1:53" s="17" customFormat="1" ht="16.75" hidden="1" customHeight="1" outlineLevel="2">
      <c r="A2363" s="1163">
        <v>300</v>
      </c>
      <c r="B2363" s="1164"/>
      <c r="C2363" s="1165"/>
      <c r="D2363" s="1166"/>
      <c r="E2363" s="587">
        <f t="shared" ref="E2363:E2426" si="387">IF(AND(C2363&gt;=D$2057,C2363&lt;=D$2056),1,0)</f>
        <v>0</v>
      </c>
      <c r="G2363" s="1163">
        <v>300</v>
      </c>
      <c r="H2363" s="1164"/>
      <c r="I2363" s="1165"/>
      <c r="J2363" s="1166"/>
      <c r="K2363" s="587">
        <f t="shared" ref="K2363:K2426" si="388">IF(AND(I2363&gt;=J$2057,I2363&lt;=J$2056),1,0)</f>
        <v>0</v>
      </c>
      <c r="M2363" s="1163">
        <v>300</v>
      </c>
      <c r="N2363" s="1164"/>
      <c r="O2363" s="1165"/>
      <c r="P2363" s="1166"/>
      <c r="Q2363" s="587">
        <f t="shared" ref="Q2363:Q2426" si="389">IF(AND(O2363&gt;=P$2057,O2363&lt;=P$2056),1,0)</f>
        <v>0</v>
      </c>
      <c r="S2363" s="1163">
        <v>300</v>
      </c>
      <c r="T2363" s="1164"/>
      <c r="U2363" s="1165"/>
      <c r="V2363" s="1166"/>
      <c r="W2363" s="587">
        <f t="shared" ref="W2363:W2426" si="390">IF(AND(U2363&gt;=V$2057,U2363&lt;=V$2056),1,0)</f>
        <v>0</v>
      </c>
      <c r="Y2363" s="1163">
        <v>300</v>
      </c>
      <c r="Z2363" s="1164"/>
      <c r="AA2363" s="1165"/>
      <c r="AB2363" s="1166"/>
      <c r="AC2363" s="587">
        <f t="shared" ref="AC2363:AC2426" si="391">IF(AND(AA2363&gt;=AB$2057,AA2363&lt;=AB$2056),1,0)</f>
        <v>0</v>
      </c>
      <c r="AE2363" s="1163">
        <v>300</v>
      </c>
      <c r="AF2363" s="1164"/>
      <c r="AG2363" s="1165"/>
      <c r="AH2363" s="1166"/>
      <c r="AI2363" s="587">
        <f t="shared" ref="AI2363:AI2426" si="392">IF(AND(AG2363&gt;=AH$2057,AG2363&lt;=AH$2056),1,0)</f>
        <v>0</v>
      </c>
      <c r="AK2363" s="1163">
        <v>300</v>
      </c>
      <c r="AL2363" s="1164"/>
      <c r="AM2363" s="1165"/>
      <c r="AN2363" s="1166"/>
      <c r="AO2363" s="587">
        <f t="shared" ref="AO2363:AO2426" si="393">IF(AND(AM2363&gt;=AN$2057,AM2363&lt;=AN$2056),1,0)</f>
        <v>0</v>
      </c>
      <c r="AQ2363" s="1163">
        <v>300</v>
      </c>
      <c r="AR2363" s="1164"/>
      <c r="AS2363" s="1165"/>
      <c r="AT2363" s="1166"/>
      <c r="AU2363" s="587">
        <f t="shared" ref="AU2363:AU2426" si="394">IF(AND(AS2363&gt;=AT$2057,AS2363&lt;=AT$2056),1,0)</f>
        <v>0</v>
      </c>
      <c r="AW2363" s="1163">
        <v>300</v>
      </c>
      <c r="AX2363" s="1164"/>
      <c r="AY2363" s="1165"/>
      <c r="AZ2363" s="1166"/>
      <c r="BA2363" s="587">
        <f t="shared" ref="BA2363:BA2426" si="395">IF(AND(AY2363&gt;=AZ$2057,AY2363&lt;=AZ$2056),1,0)</f>
        <v>0</v>
      </c>
    </row>
    <row r="2364" spans="1:53" s="17" customFormat="1" ht="16.75" hidden="1" customHeight="1" outlineLevel="2">
      <c r="A2364" s="1163">
        <v>301</v>
      </c>
      <c r="B2364" s="1164"/>
      <c r="C2364" s="1165"/>
      <c r="D2364" s="1166"/>
      <c r="E2364" s="587">
        <f t="shared" si="387"/>
        <v>0</v>
      </c>
      <c r="G2364" s="1163">
        <v>301</v>
      </c>
      <c r="H2364" s="1164"/>
      <c r="I2364" s="1165"/>
      <c r="J2364" s="1166"/>
      <c r="K2364" s="587">
        <f t="shared" si="388"/>
        <v>0</v>
      </c>
      <c r="M2364" s="1163">
        <v>301</v>
      </c>
      <c r="N2364" s="1164"/>
      <c r="O2364" s="1165"/>
      <c r="P2364" s="1166"/>
      <c r="Q2364" s="587">
        <f t="shared" si="389"/>
        <v>0</v>
      </c>
      <c r="S2364" s="1163">
        <v>301</v>
      </c>
      <c r="T2364" s="1164"/>
      <c r="U2364" s="1165"/>
      <c r="V2364" s="1166"/>
      <c r="W2364" s="587">
        <f t="shared" si="390"/>
        <v>0</v>
      </c>
      <c r="Y2364" s="1163">
        <v>301</v>
      </c>
      <c r="Z2364" s="1164"/>
      <c r="AA2364" s="1165"/>
      <c r="AB2364" s="1166"/>
      <c r="AC2364" s="587">
        <f t="shared" si="391"/>
        <v>0</v>
      </c>
      <c r="AE2364" s="1163">
        <v>301</v>
      </c>
      <c r="AF2364" s="1164"/>
      <c r="AG2364" s="1165"/>
      <c r="AH2364" s="1166"/>
      <c r="AI2364" s="587">
        <f t="shared" si="392"/>
        <v>0</v>
      </c>
      <c r="AK2364" s="1163">
        <v>301</v>
      </c>
      <c r="AL2364" s="1164"/>
      <c r="AM2364" s="1165"/>
      <c r="AN2364" s="1166"/>
      <c r="AO2364" s="587">
        <f t="shared" si="393"/>
        <v>0</v>
      </c>
      <c r="AQ2364" s="1163">
        <v>301</v>
      </c>
      <c r="AR2364" s="1164"/>
      <c r="AS2364" s="1165"/>
      <c r="AT2364" s="1166"/>
      <c r="AU2364" s="587">
        <f t="shared" si="394"/>
        <v>0</v>
      </c>
      <c r="AW2364" s="1163">
        <v>301</v>
      </c>
      <c r="AX2364" s="1164"/>
      <c r="AY2364" s="1165"/>
      <c r="AZ2364" s="1166"/>
      <c r="BA2364" s="587">
        <f t="shared" si="395"/>
        <v>0</v>
      </c>
    </row>
    <row r="2365" spans="1:53" s="17" customFormat="1" ht="16.75" hidden="1" customHeight="1" outlineLevel="2">
      <c r="A2365" s="1163">
        <v>302</v>
      </c>
      <c r="B2365" s="1164"/>
      <c r="C2365" s="1165"/>
      <c r="D2365" s="1166"/>
      <c r="E2365" s="587">
        <f t="shared" si="387"/>
        <v>0</v>
      </c>
      <c r="G2365" s="1163">
        <v>302</v>
      </c>
      <c r="H2365" s="1164"/>
      <c r="I2365" s="1165"/>
      <c r="J2365" s="1166"/>
      <c r="K2365" s="587">
        <f t="shared" si="388"/>
        <v>0</v>
      </c>
      <c r="M2365" s="1163">
        <v>302</v>
      </c>
      <c r="N2365" s="1164"/>
      <c r="O2365" s="1165"/>
      <c r="P2365" s="1166"/>
      <c r="Q2365" s="587">
        <f t="shared" si="389"/>
        <v>0</v>
      </c>
      <c r="S2365" s="1163">
        <v>302</v>
      </c>
      <c r="T2365" s="1164"/>
      <c r="U2365" s="1165"/>
      <c r="V2365" s="1166"/>
      <c r="W2365" s="587">
        <f t="shared" si="390"/>
        <v>0</v>
      </c>
      <c r="Y2365" s="1163">
        <v>302</v>
      </c>
      <c r="Z2365" s="1164"/>
      <c r="AA2365" s="1165"/>
      <c r="AB2365" s="1166"/>
      <c r="AC2365" s="587">
        <f t="shared" si="391"/>
        <v>0</v>
      </c>
      <c r="AE2365" s="1163">
        <v>302</v>
      </c>
      <c r="AF2365" s="1164"/>
      <c r="AG2365" s="1165"/>
      <c r="AH2365" s="1166"/>
      <c r="AI2365" s="587">
        <f t="shared" si="392"/>
        <v>0</v>
      </c>
      <c r="AK2365" s="1163">
        <v>302</v>
      </c>
      <c r="AL2365" s="1164"/>
      <c r="AM2365" s="1165"/>
      <c r="AN2365" s="1166"/>
      <c r="AO2365" s="587">
        <f t="shared" si="393"/>
        <v>0</v>
      </c>
      <c r="AQ2365" s="1163">
        <v>302</v>
      </c>
      <c r="AR2365" s="1164"/>
      <c r="AS2365" s="1165"/>
      <c r="AT2365" s="1166"/>
      <c r="AU2365" s="587">
        <f t="shared" si="394"/>
        <v>0</v>
      </c>
      <c r="AW2365" s="1163">
        <v>302</v>
      </c>
      <c r="AX2365" s="1164"/>
      <c r="AY2365" s="1165"/>
      <c r="AZ2365" s="1166"/>
      <c r="BA2365" s="587">
        <f t="shared" si="395"/>
        <v>0</v>
      </c>
    </row>
    <row r="2366" spans="1:53" s="17" customFormat="1" ht="16.75" hidden="1" customHeight="1" outlineLevel="2">
      <c r="A2366" s="1163">
        <v>303</v>
      </c>
      <c r="B2366" s="1164"/>
      <c r="C2366" s="1165"/>
      <c r="D2366" s="1166"/>
      <c r="E2366" s="587">
        <f t="shared" si="387"/>
        <v>0</v>
      </c>
      <c r="G2366" s="1163">
        <v>303</v>
      </c>
      <c r="H2366" s="1164"/>
      <c r="I2366" s="1165"/>
      <c r="J2366" s="1166"/>
      <c r="K2366" s="587">
        <f t="shared" si="388"/>
        <v>0</v>
      </c>
      <c r="M2366" s="1163">
        <v>303</v>
      </c>
      <c r="N2366" s="1164"/>
      <c r="O2366" s="1165"/>
      <c r="P2366" s="1166"/>
      <c r="Q2366" s="587">
        <f t="shared" si="389"/>
        <v>0</v>
      </c>
      <c r="S2366" s="1163">
        <v>303</v>
      </c>
      <c r="T2366" s="1164"/>
      <c r="U2366" s="1165"/>
      <c r="V2366" s="1166"/>
      <c r="W2366" s="587">
        <f t="shared" si="390"/>
        <v>0</v>
      </c>
      <c r="Y2366" s="1163">
        <v>303</v>
      </c>
      <c r="Z2366" s="1164"/>
      <c r="AA2366" s="1165"/>
      <c r="AB2366" s="1166"/>
      <c r="AC2366" s="587">
        <f t="shared" si="391"/>
        <v>0</v>
      </c>
      <c r="AE2366" s="1163">
        <v>303</v>
      </c>
      <c r="AF2366" s="1164"/>
      <c r="AG2366" s="1165"/>
      <c r="AH2366" s="1166"/>
      <c r="AI2366" s="587">
        <f t="shared" si="392"/>
        <v>0</v>
      </c>
      <c r="AK2366" s="1163">
        <v>303</v>
      </c>
      <c r="AL2366" s="1164"/>
      <c r="AM2366" s="1165"/>
      <c r="AN2366" s="1166"/>
      <c r="AO2366" s="587">
        <f t="shared" si="393"/>
        <v>0</v>
      </c>
      <c r="AQ2366" s="1163">
        <v>303</v>
      </c>
      <c r="AR2366" s="1164"/>
      <c r="AS2366" s="1165"/>
      <c r="AT2366" s="1166"/>
      <c r="AU2366" s="587">
        <f t="shared" si="394"/>
        <v>0</v>
      </c>
      <c r="AW2366" s="1163">
        <v>303</v>
      </c>
      <c r="AX2366" s="1164"/>
      <c r="AY2366" s="1165"/>
      <c r="AZ2366" s="1166"/>
      <c r="BA2366" s="587">
        <f t="shared" si="395"/>
        <v>0</v>
      </c>
    </row>
    <row r="2367" spans="1:53" s="17" customFormat="1" ht="16.75" hidden="1" customHeight="1" outlineLevel="2">
      <c r="A2367" s="1163">
        <v>304</v>
      </c>
      <c r="B2367" s="1164"/>
      <c r="C2367" s="1165"/>
      <c r="D2367" s="1166"/>
      <c r="E2367" s="587">
        <f t="shared" si="387"/>
        <v>0</v>
      </c>
      <c r="G2367" s="1163">
        <v>304</v>
      </c>
      <c r="H2367" s="1164"/>
      <c r="I2367" s="1165"/>
      <c r="J2367" s="1166"/>
      <c r="K2367" s="587">
        <f t="shared" si="388"/>
        <v>0</v>
      </c>
      <c r="M2367" s="1163">
        <v>304</v>
      </c>
      <c r="N2367" s="1164"/>
      <c r="O2367" s="1165"/>
      <c r="P2367" s="1166"/>
      <c r="Q2367" s="587">
        <f t="shared" si="389"/>
        <v>0</v>
      </c>
      <c r="S2367" s="1163">
        <v>304</v>
      </c>
      <c r="T2367" s="1164"/>
      <c r="U2367" s="1165"/>
      <c r="V2367" s="1166"/>
      <c r="W2367" s="587">
        <f t="shared" si="390"/>
        <v>0</v>
      </c>
      <c r="Y2367" s="1163">
        <v>304</v>
      </c>
      <c r="Z2367" s="1164"/>
      <c r="AA2367" s="1165"/>
      <c r="AB2367" s="1166"/>
      <c r="AC2367" s="587">
        <f t="shared" si="391"/>
        <v>0</v>
      </c>
      <c r="AE2367" s="1163">
        <v>304</v>
      </c>
      <c r="AF2367" s="1164"/>
      <c r="AG2367" s="1165"/>
      <c r="AH2367" s="1166"/>
      <c r="AI2367" s="587">
        <f t="shared" si="392"/>
        <v>0</v>
      </c>
      <c r="AK2367" s="1163">
        <v>304</v>
      </c>
      <c r="AL2367" s="1164"/>
      <c r="AM2367" s="1165"/>
      <c r="AN2367" s="1166"/>
      <c r="AO2367" s="587">
        <f t="shared" si="393"/>
        <v>0</v>
      </c>
      <c r="AQ2367" s="1163">
        <v>304</v>
      </c>
      <c r="AR2367" s="1164"/>
      <c r="AS2367" s="1165"/>
      <c r="AT2367" s="1166"/>
      <c r="AU2367" s="587">
        <f t="shared" si="394"/>
        <v>0</v>
      </c>
      <c r="AW2367" s="1163">
        <v>304</v>
      </c>
      <c r="AX2367" s="1164"/>
      <c r="AY2367" s="1165"/>
      <c r="AZ2367" s="1166"/>
      <c r="BA2367" s="587">
        <f t="shared" si="395"/>
        <v>0</v>
      </c>
    </row>
    <row r="2368" spans="1:53" s="17" customFormat="1" ht="16.75" hidden="1" customHeight="1" outlineLevel="2">
      <c r="A2368" s="1163">
        <v>305</v>
      </c>
      <c r="B2368" s="1164"/>
      <c r="C2368" s="1165"/>
      <c r="D2368" s="1166"/>
      <c r="E2368" s="587">
        <f t="shared" si="387"/>
        <v>0</v>
      </c>
      <c r="G2368" s="1163">
        <v>305</v>
      </c>
      <c r="H2368" s="1164"/>
      <c r="I2368" s="1165"/>
      <c r="J2368" s="1166"/>
      <c r="K2368" s="587">
        <f t="shared" si="388"/>
        <v>0</v>
      </c>
      <c r="M2368" s="1163">
        <v>305</v>
      </c>
      <c r="N2368" s="1164"/>
      <c r="O2368" s="1165"/>
      <c r="P2368" s="1166"/>
      <c r="Q2368" s="587">
        <f t="shared" si="389"/>
        <v>0</v>
      </c>
      <c r="S2368" s="1163">
        <v>305</v>
      </c>
      <c r="T2368" s="1164"/>
      <c r="U2368" s="1165"/>
      <c r="V2368" s="1166"/>
      <c r="W2368" s="587">
        <f t="shared" si="390"/>
        <v>0</v>
      </c>
      <c r="Y2368" s="1163">
        <v>305</v>
      </c>
      <c r="Z2368" s="1164"/>
      <c r="AA2368" s="1165"/>
      <c r="AB2368" s="1166"/>
      <c r="AC2368" s="587">
        <f t="shared" si="391"/>
        <v>0</v>
      </c>
      <c r="AE2368" s="1163">
        <v>305</v>
      </c>
      <c r="AF2368" s="1164"/>
      <c r="AG2368" s="1165"/>
      <c r="AH2368" s="1166"/>
      <c r="AI2368" s="587">
        <f t="shared" si="392"/>
        <v>0</v>
      </c>
      <c r="AK2368" s="1163">
        <v>305</v>
      </c>
      <c r="AL2368" s="1164"/>
      <c r="AM2368" s="1165"/>
      <c r="AN2368" s="1166"/>
      <c r="AO2368" s="587">
        <f t="shared" si="393"/>
        <v>0</v>
      </c>
      <c r="AQ2368" s="1163">
        <v>305</v>
      </c>
      <c r="AR2368" s="1164"/>
      <c r="AS2368" s="1165"/>
      <c r="AT2368" s="1166"/>
      <c r="AU2368" s="587">
        <f t="shared" si="394"/>
        <v>0</v>
      </c>
      <c r="AW2368" s="1163">
        <v>305</v>
      </c>
      <c r="AX2368" s="1164"/>
      <c r="AY2368" s="1165"/>
      <c r="AZ2368" s="1166"/>
      <c r="BA2368" s="587">
        <f t="shared" si="395"/>
        <v>0</v>
      </c>
    </row>
    <row r="2369" spans="1:53" s="17" customFormat="1" ht="16.75" hidden="1" customHeight="1" outlineLevel="2">
      <c r="A2369" s="1163">
        <v>306</v>
      </c>
      <c r="B2369" s="1164"/>
      <c r="C2369" s="1165"/>
      <c r="D2369" s="1166"/>
      <c r="E2369" s="587">
        <f t="shared" si="387"/>
        <v>0</v>
      </c>
      <c r="G2369" s="1163">
        <v>306</v>
      </c>
      <c r="H2369" s="1164"/>
      <c r="I2369" s="1165"/>
      <c r="J2369" s="1166"/>
      <c r="K2369" s="587">
        <f t="shared" si="388"/>
        <v>0</v>
      </c>
      <c r="M2369" s="1163">
        <v>306</v>
      </c>
      <c r="N2369" s="1164"/>
      <c r="O2369" s="1165"/>
      <c r="P2369" s="1166"/>
      <c r="Q2369" s="587">
        <f t="shared" si="389"/>
        <v>0</v>
      </c>
      <c r="S2369" s="1163">
        <v>306</v>
      </c>
      <c r="T2369" s="1164"/>
      <c r="U2369" s="1165"/>
      <c r="V2369" s="1166"/>
      <c r="W2369" s="587">
        <f t="shared" si="390"/>
        <v>0</v>
      </c>
      <c r="Y2369" s="1163">
        <v>306</v>
      </c>
      <c r="Z2369" s="1164"/>
      <c r="AA2369" s="1165"/>
      <c r="AB2369" s="1166"/>
      <c r="AC2369" s="587">
        <f t="shared" si="391"/>
        <v>0</v>
      </c>
      <c r="AE2369" s="1163">
        <v>306</v>
      </c>
      <c r="AF2369" s="1164"/>
      <c r="AG2369" s="1165"/>
      <c r="AH2369" s="1166"/>
      <c r="AI2369" s="587">
        <f t="shared" si="392"/>
        <v>0</v>
      </c>
      <c r="AK2369" s="1163">
        <v>306</v>
      </c>
      <c r="AL2369" s="1164"/>
      <c r="AM2369" s="1165"/>
      <c r="AN2369" s="1166"/>
      <c r="AO2369" s="587">
        <f t="shared" si="393"/>
        <v>0</v>
      </c>
      <c r="AQ2369" s="1163">
        <v>306</v>
      </c>
      <c r="AR2369" s="1164"/>
      <c r="AS2369" s="1165"/>
      <c r="AT2369" s="1166"/>
      <c r="AU2369" s="587">
        <f t="shared" si="394"/>
        <v>0</v>
      </c>
      <c r="AW2369" s="1163">
        <v>306</v>
      </c>
      <c r="AX2369" s="1164"/>
      <c r="AY2369" s="1165"/>
      <c r="AZ2369" s="1166"/>
      <c r="BA2369" s="587">
        <f t="shared" si="395"/>
        <v>0</v>
      </c>
    </row>
    <row r="2370" spans="1:53" s="17" customFormat="1" ht="16.75" hidden="1" customHeight="1" outlineLevel="2">
      <c r="A2370" s="1163">
        <v>307</v>
      </c>
      <c r="B2370" s="1164"/>
      <c r="C2370" s="1165"/>
      <c r="D2370" s="1166"/>
      <c r="E2370" s="587">
        <f t="shared" si="387"/>
        <v>0</v>
      </c>
      <c r="G2370" s="1163">
        <v>307</v>
      </c>
      <c r="H2370" s="1164"/>
      <c r="I2370" s="1165"/>
      <c r="J2370" s="1166"/>
      <c r="K2370" s="587">
        <f t="shared" si="388"/>
        <v>0</v>
      </c>
      <c r="M2370" s="1163">
        <v>307</v>
      </c>
      <c r="N2370" s="1164"/>
      <c r="O2370" s="1165"/>
      <c r="P2370" s="1166"/>
      <c r="Q2370" s="587">
        <f t="shared" si="389"/>
        <v>0</v>
      </c>
      <c r="S2370" s="1163">
        <v>307</v>
      </c>
      <c r="T2370" s="1164"/>
      <c r="U2370" s="1165"/>
      <c r="V2370" s="1166"/>
      <c r="W2370" s="587">
        <f t="shared" si="390"/>
        <v>0</v>
      </c>
      <c r="Y2370" s="1163">
        <v>307</v>
      </c>
      <c r="Z2370" s="1164"/>
      <c r="AA2370" s="1165"/>
      <c r="AB2370" s="1166"/>
      <c r="AC2370" s="587">
        <f t="shared" si="391"/>
        <v>0</v>
      </c>
      <c r="AE2370" s="1163">
        <v>307</v>
      </c>
      <c r="AF2370" s="1164"/>
      <c r="AG2370" s="1165"/>
      <c r="AH2370" s="1166"/>
      <c r="AI2370" s="587">
        <f t="shared" si="392"/>
        <v>0</v>
      </c>
      <c r="AK2370" s="1163">
        <v>307</v>
      </c>
      <c r="AL2370" s="1164"/>
      <c r="AM2370" s="1165"/>
      <c r="AN2370" s="1166"/>
      <c r="AO2370" s="587">
        <f t="shared" si="393"/>
        <v>0</v>
      </c>
      <c r="AQ2370" s="1163">
        <v>307</v>
      </c>
      <c r="AR2370" s="1164"/>
      <c r="AS2370" s="1165"/>
      <c r="AT2370" s="1166"/>
      <c r="AU2370" s="587">
        <f t="shared" si="394"/>
        <v>0</v>
      </c>
      <c r="AW2370" s="1163">
        <v>307</v>
      </c>
      <c r="AX2370" s="1164"/>
      <c r="AY2370" s="1165"/>
      <c r="AZ2370" s="1166"/>
      <c r="BA2370" s="587">
        <f t="shared" si="395"/>
        <v>0</v>
      </c>
    </row>
    <row r="2371" spans="1:53" s="17" customFormat="1" ht="16.75" hidden="1" customHeight="1" outlineLevel="2">
      <c r="A2371" s="1163">
        <v>308</v>
      </c>
      <c r="B2371" s="1164"/>
      <c r="C2371" s="1165"/>
      <c r="D2371" s="1166"/>
      <c r="E2371" s="587">
        <f t="shared" si="387"/>
        <v>0</v>
      </c>
      <c r="G2371" s="1163">
        <v>308</v>
      </c>
      <c r="H2371" s="1164"/>
      <c r="I2371" s="1165"/>
      <c r="J2371" s="1166"/>
      <c r="K2371" s="587">
        <f t="shared" si="388"/>
        <v>0</v>
      </c>
      <c r="M2371" s="1163">
        <v>308</v>
      </c>
      <c r="N2371" s="1164"/>
      <c r="O2371" s="1165"/>
      <c r="P2371" s="1166"/>
      <c r="Q2371" s="587">
        <f t="shared" si="389"/>
        <v>0</v>
      </c>
      <c r="S2371" s="1163">
        <v>308</v>
      </c>
      <c r="T2371" s="1164"/>
      <c r="U2371" s="1165"/>
      <c r="V2371" s="1166"/>
      <c r="W2371" s="587">
        <f t="shared" si="390"/>
        <v>0</v>
      </c>
      <c r="Y2371" s="1163">
        <v>308</v>
      </c>
      <c r="Z2371" s="1164"/>
      <c r="AA2371" s="1165"/>
      <c r="AB2371" s="1166"/>
      <c r="AC2371" s="587">
        <f t="shared" si="391"/>
        <v>0</v>
      </c>
      <c r="AE2371" s="1163">
        <v>308</v>
      </c>
      <c r="AF2371" s="1164"/>
      <c r="AG2371" s="1165"/>
      <c r="AH2371" s="1166"/>
      <c r="AI2371" s="587">
        <f t="shared" si="392"/>
        <v>0</v>
      </c>
      <c r="AK2371" s="1163">
        <v>308</v>
      </c>
      <c r="AL2371" s="1164"/>
      <c r="AM2371" s="1165"/>
      <c r="AN2371" s="1166"/>
      <c r="AO2371" s="587">
        <f t="shared" si="393"/>
        <v>0</v>
      </c>
      <c r="AQ2371" s="1163">
        <v>308</v>
      </c>
      <c r="AR2371" s="1164"/>
      <c r="AS2371" s="1165"/>
      <c r="AT2371" s="1166"/>
      <c r="AU2371" s="587">
        <f t="shared" si="394"/>
        <v>0</v>
      </c>
      <c r="AW2371" s="1163">
        <v>308</v>
      </c>
      <c r="AX2371" s="1164"/>
      <c r="AY2371" s="1165"/>
      <c r="AZ2371" s="1166"/>
      <c r="BA2371" s="587">
        <f t="shared" si="395"/>
        <v>0</v>
      </c>
    </row>
    <row r="2372" spans="1:53" s="17" customFormat="1" ht="16.75" hidden="1" customHeight="1" outlineLevel="2">
      <c r="A2372" s="1163">
        <v>309</v>
      </c>
      <c r="B2372" s="1164"/>
      <c r="C2372" s="1165"/>
      <c r="D2372" s="1166"/>
      <c r="E2372" s="587">
        <f t="shared" si="387"/>
        <v>0</v>
      </c>
      <c r="G2372" s="1163">
        <v>309</v>
      </c>
      <c r="H2372" s="1164"/>
      <c r="I2372" s="1165"/>
      <c r="J2372" s="1166"/>
      <c r="K2372" s="587">
        <f t="shared" si="388"/>
        <v>0</v>
      </c>
      <c r="M2372" s="1163">
        <v>309</v>
      </c>
      <c r="N2372" s="1164"/>
      <c r="O2372" s="1165"/>
      <c r="P2372" s="1166"/>
      <c r="Q2372" s="587">
        <f t="shared" si="389"/>
        <v>0</v>
      </c>
      <c r="S2372" s="1163">
        <v>309</v>
      </c>
      <c r="T2372" s="1164"/>
      <c r="U2372" s="1165"/>
      <c r="V2372" s="1166"/>
      <c r="W2372" s="587">
        <f t="shared" si="390"/>
        <v>0</v>
      </c>
      <c r="Y2372" s="1163">
        <v>309</v>
      </c>
      <c r="Z2372" s="1164"/>
      <c r="AA2372" s="1165"/>
      <c r="AB2372" s="1166"/>
      <c r="AC2372" s="587">
        <f t="shared" si="391"/>
        <v>0</v>
      </c>
      <c r="AE2372" s="1163">
        <v>309</v>
      </c>
      <c r="AF2372" s="1164"/>
      <c r="AG2372" s="1165"/>
      <c r="AH2372" s="1166"/>
      <c r="AI2372" s="587">
        <f t="shared" si="392"/>
        <v>0</v>
      </c>
      <c r="AK2372" s="1163">
        <v>309</v>
      </c>
      <c r="AL2372" s="1164"/>
      <c r="AM2372" s="1165"/>
      <c r="AN2372" s="1166"/>
      <c r="AO2372" s="587">
        <f t="shared" si="393"/>
        <v>0</v>
      </c>
      <c r="AQ2372" s="1163">
        <v>309</v>
      </c>
      <c r="AR2372" s="1164"/>
      <c r="AS2372" s="1165"/>
      <c r="AT2372" s="1166"/>
      <c r="AU2372" s="587">
        <f t="shared" si="394"/>
        <v>0</v>
      </c>
      <c r="AW2372" s="1163">
        <v>309</v>
      </c>
      <c r="AX2372" s="1164"/>
      <c r="AY2372" s="1165"/>
      <c r="AZ2372" s="1166"/>
      <c r="BA2372" s="587">
        <f t="shared" si="395"/>
        <v>0</v>
      </c>
    </row>
    <row r="2373" spans="1:53" s="17" customFormat="1" ht="16.75" hidden="1" customHeight="1" outlineLevel="2">
      <c r="A2373" s="1163">
        <v>310</v>
      </c>
      <c r="B2373" s="1164"/>
      <c r="C2373" s="1165"/>
      <c r="D2373" s="1166"/>
      <c r="E2373" s="587">
        <f t="shared" si="387"/>
        <v>0</v>
      </c>
      <c r="G2373" s="1163">
        <v>310</v>
      </c>
      <c r="H2373" s="1164"/>
      <c r="I2373" s="1165"/>
      <c r="J2373" s="1166"/>
      <c r="K2373" s="587">
        <f t="shared" si="388"/>
        <v>0</v>
      </c>
      <c r="M2373" s="1163">
        <v>310</v>
      </c>
      <c r="N2373" s="1164"/>
      <c r="O2373" s="1165"/>
      <c r="P2373" s="1166"/>
      <c r="Q2373" s="587">
        <f t="shared" si="389"/>
        <v>0</v>
      </c>
      <c r="S2373" s="1163">
        <v>310</v>
      </c>
      <c r="T2373" s="1164"/>
      <c r="U2373" s="1165"/>
      <c r="V2373" s="1166"/>
      <c r="W2373" s="587">
        <f t="shared" si="390"/>
        <v>0</v>
      </c>
      <c r="Y2373" s="1163">
        <v>310</v>
      </c>
      <c r="Z2373" s="1164"/>
      <c r="AA2373" s="1165"/>
      <c r="AB2373" s="1166"/>
      <c r="AC2373" s="587">
        <f t="shared" si="391"/>
        <v>0</v>
      </c>
      <c r="AE2373" s="1163">
        <v>310</v>
      </c>
      <c r="AF2373" s="1164"/>
      <c r="AG2373" s="1165"/>
      <c r="AH2373" s="1166"/>
      <c r="AI2373" s="587">
        <f t="shared" si="392"/>
        <v>0</v>
      </c>
      <c r="AK2373" s="1163">
        <v>310</v>
      </c>
      <c r="AL2373" s="1164"/>
      <c r="AM2373" s="1165"/>
      <c r="AN2373" s="1166"/>
      <c r="AO2373" s="587">
        <f t="shared" si="393"/>
        <v>0</v>
      </c>
      <c r="AQ2373" s="1163">
        <v>310</v>
      </c>
      <c r="AR2373" s="1164"/>
      <c r="AS2373" s="1165"/>
      <c r="AT2373" s="1166"/>
      <c r="AU2373" s="587">
        <f t="shared" si="394"/>
        <v>0</v>
      </c>
      <c r="AW2373" s="1163">
        <v>310</v>
      </c>
      <c r="AX2373" s="1164"/>
      <c r="AY2373" s="1165"/>
      <c r="AZ2373" s="1166"/>
      <c r="BA2373" s="587">
        <f t="shared" si="395"/>
        <v>0</v>
      </c>
    </row>
    <row r="2374" spans="1:53" s="17" customFormat="1" ht="16.75" hidden="1" customHeight="1" outlineLevel="2">
      <c r="A2374" s="1163">
        <v>311</v>
      </c>
      <c r="B2374" s="1164"/>
      <c r="C2374" s="1165"/>
      <c r="D2374" s="1166"/>
      <c r="E2374" s="587">
        <f t="shared" si="387"/>
        <v>0</v>
      </c>
      <c r="G2374" s="1163">
        <v>311</v>
      </c>
      <c r="H2374" s="1164"/>
      <c r="I2374" s="1165"/>
      <c r="J2374" s="1166"/>
      <c r="K2374" s="587">
        <f t="shared" si="388"/>
        <v>0</v>
      </c>
      <c r="M2374" s="1163">
        <v>311</v>
      </c>
      <c r="N2374" s="1164"/>
      <c r="O2374" s="1165"/>
      <c r="P2374" s="1166"/>
      <c r="Q2374" s="587">
        <f t="shared" si="389"/>
        <v>0</v>
      </c>
      <c r="S2374" s="1163">
        <v>311</v>
      </c>
      <c r="T2374" s="1164"/>
      <c r="U2374" s="1165"/>
      <c r="V2374" s="1166"/>
      <c r="W2374" s="587">
        <f t="shared" si="390"/>
        <v>0</v>
      </c>
      <c r="Y2374" s="1163">
        <v>311</v>
      </c>
      <c r="Z2374" s="1164"/>
      <c r="AA2374" s="1165"/>
      <c r="AB2374" s="1166"/>
      <c r="AC2374" s="587">
        <f t="shared" si="391"/>
        <v>0</v>
      </c>
      <c r="AE2374" s="1163">
        <v>311</v>
      </c>
      <c r="AF2374" s="1164"/>
      <c r="AG2374" s="1165"/>
      <c r="AH2374" s="1166"/>
      <c r="AI2374" s="587">
        <f t="shared" si="392"/>
        <v>0</v>
      </c>
      <c r="AK2374" s="1163">
        <v>311</v>
      </c>
      <c r="AL2374" s="1164"/>
      <c r="AM2374" s="1165"/>
      <c r="AN2374" s="1166"/>
      <c r="AO2374" s="587">
        <f t="shared" si="393"/>
        <v>0</v>
      </c>
      <c r="AQ2374" s="1163">
        <v>311</v>
      </c>
      <c r="AR2374" s="1164"/>
      <c r="AS2374" s="1165"/>
      <c r="AT2374" s="1166"/>
      <c r="AU2374" s="587">
        <f t="shared" si="394"/>
        <v>0</v>
      </c>
      <c r="AW2374" s="1163">
        <v>311</v>
      </c>
      <c r="AX2374" s="1164"/>
      <c r="AY2374" s="1165"/>
      <c r="AZ2374" s="1166"/>
      <c r="BA2374" s="587">
        <f t="shared" si="395"/>
        <v>0</v>
      </c>
    </row>
    <row r="2375" spans="1:53" s="17" customFormat="1" ht="16.75" hidden="1" customHeight="1" outlineLevel="2">
      <c r="A2375" s="1163">
        <v>312</v>
      </c>
      <c r="B2375" s="1164"/>
      <c r="C2375" s="1165"/>
      <c r="D2375" s="1166"/>
      <c r="E2375" s="587">
        <f t="shared" si="387"/>
        <v>0</v>
      </c>
      <c r="G2375" s="1163">
        <v>312</v>
      </c>
      <c r="H2375" s="1164"/>
      <c r="I2375" s="1165"/>
      <c r="J2375" s="1166"/>
      <c r="K2375" s="587">
        <f t="shared" si="388"/>
        <v>0</v>
      </c>
      <c r="M2375" s="1163">
        <v>312</v>
      </c>
      <c r="N2375" s="1164"/>
      <c r="O2375" s="1165"/>
      <c r="P2375" s="1166"/>
      <c r="Q2375" s="587">
        <f t="shared" si="389"/>
        <v>0</v>
      </c>
      <c r="S2375" s="1163">
        <v>312</v>
      </c>
      <c r="T2375" s="1164"/>
      <c r="U2375" s="1165"/>
      <c r="V2375" s="1166"/>
      <c r="W2375" s="587">
        <f t="shared" si="390"/>
        <v>0</v>
      </c>
      <c r="Y2375" s="1163">
        <v>312</v>
      </c>
      <c r="Z2375" s="1164"/>
      <c r="AA2375" s="1165"/>
      <c r="AB2375" s="1166"/>
      <c r="AC2375" s="587">
        <f t="shared" si="391"/>
        <v>0</v>
      </c>
      <c r="AE2375" s="1163">
        <v>312</v>
      </c>
      <c r="AF2375" s="1164"/>
      <c r="AG2375" s="1165"/>
      <c r="AH2375" s="1166"/>
      <c r="AI2375" s="587">
        <f t="shared" si="392"/>
        <v>0</v>
      </c>
      <c r="AK2375" s="1163">
        <v>312</v>
      </c>
      <c r="AL2375" s="1164"/>
      <c r="AM2375" s="1165"/>
      <c r="AN2375" s="1166"/>
      <c r="AO2375" s="587">
        <f t="shared" si="393"/>
        <v>0</v>
      </c>
      <c r="AQ2375" s="1163">
        <v>312</v>
      </c>
      <c r="AR2375" s="1164"/>
      <c r="AS2375" s="1165"/>
      <c r="AT2375" s="1166"/>
      <c r="AU2375" s="587">
        <f t="shared" si="394"/>
        <v>0</v>
      </c>
      <c r="AW2375" s="1163">
        <v>312</v>
      </c>
      <c r="AX2375" s="1164"/>
      <c r="AY2375" s="1165"/>
      <c r="AZ2375" s="1166"/>
      <c r="BA2375" s="587">
        <f t="shared" si="395"/>
        <v>0</v>
      </c>
    </row>
    <row r="2376" spans="1:53" s="17" customFormat="1" ht="16.75" hidden="1" customHeight="1" outlineLevel="2">
      <c r="A2376" s="1163">
        <v>313</v>
      </c>
      <c r="B2376" s="1164"/>
      <c r="C2376" s="1165"/>
      <c r="D2376" s="1166"/>
      <c r="E2376" s="587">
        <f t="shared" si="387"/>
        <v>0</v>
      </c>
      <c r="G2376" s="1163">
        <v>313</v>
      </c>
      <c r="H2376" s="1164"/>
      <c r="I2376" s="1165"/>
      <c r="J2376" s="1166"/>
      <c r="K2376" s="587">
        <f t="shared" si="388"/>
        <v>0</v>
      </c>
      <c r="M2376" s="1163">
        <v>313</v>
      </c>
      <c r="N2376" s="1164"/>
      <c r="O2376" s="1165"/>
      <c r="P2376" s="1166"/>
      <c r="Q2376" s="587">
        <f t="shared" si="389"/>
        <v>0</v>
      </c>
      <c r="S2376" s="1163">
        <v>313</v>
      </c>
      <c r="T2376" s="1164"/>
      <c r="U2376" s="1165"/>
      <c r="V2376" s="1166"/>
      <c r="W2376" s="587">
        <f t="shared" si="390"/>
        <v>0</v>
      </c>
      <c r="Y2376" s="1163">
        <v>313</v>
      </c>
      <c r="Z2376" s="1164"/>
      <c r="AA2376" s="1165"/>
      <c r="AB2376" s="1166"/>
      <c r="AC2376" s="587">
        <f t="shared" si="391"/>
        <v>0</v>
      </c>
      <c r="AE2376" s="1163">
        <v>313</v>
      </c>
      <c r="AF2376" s="1164"/>
      <c r="AG2376" s="1165"/>
      <c r="AH2376" s="1166"/>
      <c r="AI2376" s="587">
        <f t="shared" si="392"/>
        <v>0</v>
      </c>
      <c r="AK2376" s="1163">
        <v>313</v>
      </c>
      <c r="AL2376" s="1164"/>
      <c r="AM2376" s="1165"/>
      <c r="AN2376" s="1166"/>
      <c r="AO2376" s="587">
        <f t="shared" si="393"/>
        <v>0</v>
      </c>
      <c r="AQ2376" s="1163">
        <v>313</v>
      </c>
      <c r="AR2376" s="1164"/>
      <c r="AS2376" s="1165"/>
      <c r="AT2376" s="1166"/>
      <c r="AU2376" s="587">
        <f t="shared" si="394"/>
        <v>0</v>
      </c>
      <c r="AW2376" s="1163">
        <v>313</v>
      </c>
      <c r="AX2376" s="1164"/>
      <c r="AY2376" s="1165"/>
      <c r="AZ2376" s="1166"/>
      <c r="BA2376" s="587">
        <f t="shared" si="395"/>
        <v>0</v>
      </c>
    </row>
    <row r="2377" spans="1:53" s="17" customFormat="1" ht="16.75" hidden="1" customHeight="1" outlineLevel="2">
      <c r="A2377" s="1163">
        <v>314</v>
      </c>
      <c r="B2377" s="1164"/>
      <c r="C2377" s="1165"/>
      <c r="D2377" s="1166"/>
      <c r="E2377" s="587">
        <f t="shared" si="387"/>
        <v>0</v>
      </c>
      <c r="G2377" s="1163">
        <v>314</v>
      </c>
      <c r="H2377" s="1164"/>
      <c r="I2377" s="1165"/>
      <c r="J2377" s="1166"/>
      <c r="K2377" s="587">
        <f t="shared" si="388"/>
        <v>0</v>
      </c>
      <c r="M2377" s="1163">
        <v>314</v>
      </c>
      <c r="N2377" s="1164"/>
      <c r="O2377" s="1165"/>
      <c r="P2377" s="1166"/>
      <c r="Q2377" s="587">
        <f t="shared" si="389"/>
        <v>0</v>
      </c>
      <c r="S2377" s="1163">
        <v>314</v>
      </c>
      <c r="T2377" s="1164"/>
      <c r="U2377" s="1165"/>
      <c r="V2377" s="1166"/>
      <c r="W2377" s="587">
        <f t="shared" si="390"/>
        <v>0</v>
      </c>
      <c r="Y2377" s="1163">
        <v>314</v>
      </c>
      <c r="Z2377" s="1164"/>
      <c r="AA2377" s="1165"/>
      <c r="AB2377" s="1166"/>
      <c r="AC2377" s="587">
        <f t="shared" si="391"/>
        <v>0</v>
      </c>
      <c r="AE2377" s="1163">
        <v>314</v>
      </c>
      <c r="AF2377" s="1164"/>
      <c r="AG2377" s="1165"/>
      <c r="AH2377" s="1166"/>
      <c r="AI2377" s="587">
        <f t="shared" si="392"/>
        <v>0</v>
      </c>
      <c r="AK2377" s="1163">
        <v>314</v>
      </c>
      <c r="AL2377" s="1164"/>
      <c r="AM2377" s="1165"/>
      <c r="AN2377" s="1166"/>
      <c r="AO2377" s="587">
        <f t="shared" si="393"/>
        <v>0</v>
      </c>
      <c r="AQ2377" s="1163">
        <v>314</v>
      </c>
      <c r="AR2377" s="1164"/>
      <c r="AS2377" s="1165"/>
      <c r="AT2377" s="1166"/>
      <c r="AU2377" s="587">
        <f t="shared" si="394"/>
        <v>0</v>
      </c>
      <c r="AW2377" s="1163">
        <v>314</v>
      </c>
      <c r="AX2377" s="1164"/>
      <c r="AY2377" s="1165"/>
      <c r="AZ2377" s="1166"/>
      <c r="BA2377" s="587">
        <f t="shared" si="395"/>
        <v>0</v>
      </c>
    </row>
    <row r="2378" spans="1:53" s="17" customFormat="1" ht="16.75" hidden="1" customHeight="1" outlineLevel="2">
      <c r="A2378" s="1163">
        <v>315</v>
      </c>
      <c r="B2378" s="1164"/>
      <c r="C2378" s="1165"/>
      <c r="D2378" s="1166"/>
      <c r="E2378" s="587">
        <f t="shared" si="387"/>
        <v>0</v>
      </c>
      <c r="G2378" s="1163">
        <v>315</v>
      </c>
      <c r="H2378" s="1164"/>
      <c r="I2378" s="1165"/>
      <c r="J2378" s="1166"/>
      <c r="K2378" s="587">
        <f t="shared" si="388"/>
        <v>0</v>
      </c>
      <c r="M2378" s="1163">
        <v>315</v>
      </c>
      <c r="N2378" s="1164"/>
      <c r="O2378" s="1165"/>
      <c r="P2378" s="1166"/>
      <c r="Q2378" s="587">
        <f t="shared" si="389"/>
        <v>0</v>
      </c>
      <c r="S2378" s="1163">
        <v>315</v>
      </c>
      <c r="T2378" s="1164"/>
      <c r="U2378" s="1165"/>
      <c r="V2378" s="1166"/>
      <c r="W2378" s="587">
        <f t="shared" si="390"/>
        <v>0</v>
      </c>
      <c r="Y2378" s="1163">
        <v>315</v>
      </c>
      <c r="Z2378" s="1164"/>
      <c r="AA2378" s="1165"/>
      <c r="AB2378" s="1166"/>
      <c r="AC2378" s="587">
        <f t="shared" si="391"/>
        <v>0</v>
      </c>
      <c r="AE2378" s="1163">
        <v>315</v>
      </c>
      <c r="AF2378" s="1164"/>
      <c r="AG2378" s="1165"/>
      <c r="AH2378" s="1166"/>
      <c r="AI2378" s="587">
        <f t="shared" si="392"/>
        <v>0</v>
      </c>
      <c r="AK2378" s="1163">
        <v>315</v>
      </c>
      <c r="AL2378" s="1164"/>
      <c r="AM2378" s="1165"/>
      <c r="AN2378" s="1166"/>
      <c r="AO2378" s="587">
        <f t="shared" si="393"/>
        <v>0</v>
      </c>
      <c r="AQ2378" s="1163">
        <v>315</v>
      </c>
      <c r="AR2378" s="1164"/>
      <c r="AS2378" s="1165"/>
      <c r="AT2378" s="1166"/>
      <c r="AU2378" s="587">
        <f t="shared" si="394"/>
        <v>0</v>
      </c>
      <c r="AW2378" s="1163">
        <v>315</v>
      </c>
      <c r="AX2378" s="1164"/>
      <c r="AY2378" s="1165"/>
      <c r="AZ2378" s="1166"/>
      <c r="BA2378" s="587">
        <f t="shared" si="395"/>
        <v>0</v>
      </c>
    </row>
    <row r="2379" spans="1:53" s="17" customFormat="1" ht="16.75" hidden="1" customHeight="1" outlineLevel="2">
      <c r="A2379" s="1163">
        <v>316</v>
      </c>
      <c r="B2379" s="1164"/>
      <c r="C2379" s="1165"/>
      <c r="D2379" s="1166"/>
      <c r="E2379" s="587">
        <f t="shared" si="387"/>
        <v>0</v>
      </c>
      <c r="G2379" s="1163">
        <v>316</v>
      </c>
      <c r="H2379" s="1164"/>
      <c r="I2379" s="1165"/>
      <c r="J2379" s="1166"/>
      <c r="K2379" s="587">
        <f t="shared" si="388"/>
        <v>0</v>
      </c>
      <c r="M2379" s="1163">
        <v>316</v>
      </c>
      <c r="N2379" s="1164"/>
      <c r="O2379" s="1165"/>
      <c r="P2379" s="1166"/>
      <c r="Q2379" s="587">
        <f t="shared" si="389"/>
        <v>0</v>
      </c>
      <c r="S2379" s="1163">
        <v>316</v>
      </c>
      <c r="T2379" s="1164"/>
      <c r="U2379" s="1165"/>
      <c r="V2379" s="1166"/>
      <c r="W2379" s="587">
        <f t="shared" si="390"/>
        <v>0</v>
      </c>
      <c r="Y2379" s="1163">
        <v>316</v>
      </c>
      <c r="Z2379" s="1164"/>
      <c r="AA2379" s="1165"/>
      <c r="AB2379" s="1166"/>
      <c r="AC2379" s="587">
        <f t="shared" si="391"/>
        <v>0</v>
      </c>
      <c r="AE2379" s="1163">
        <v>316</v>
      </c>
      <c r="AF2379" s="1164"/>
      <c r="AG2379" s="1165"/>
      <c r="AH2379" s="1166"/>
      <c r="AI2379" s="587">
        <f t="shared" si="392"/>
        <v>0</v>
      </c>
      <c r="AK2379" s="1163">
        <v>316</v>
      </c>
      <c r="AL2379" s="1164"/>
      <c r="AM2379" s="1165"/>
      <c r="AN2379" s="1166"/>
      <c r="AO2379" s="587">
        <f t="shared" si="393"/>
        <v>0</v>
      </c>
      <c r="AQ2379" s="1163">
        <v>316</v>
      </c>
      <c r="AR2379" s="1164"/>
      <c r="AS2379" s="1165"/>
      <c r="AT2379" s="1166"/>
      <c r="AU2379" s="587">
        <f t="shared" si="394"/>
        <v>0</v>
      </c>
      <c r="AW2379" s="1163">
        <v>316</v>
      </c>
      <c r="AX2379" s="1164"/>
      <c r="AY2379" s="1165"/>
      <c r="AZ2379" s="1166"/>
      <c r="BA2379" s="587">
        <f t="shared" si="395"/>
        <v>0</v>
      </c>
    </row>
    <row r="2380" spans="1:53" s="17" customFormat="1" ht="16.75" hidden="1" customHeight="1" outlineLevel="2">
      <c r="A2380" s="1163">
        <v>317</v>
      </c>
      <c r="B2380" s="1164"/>
      <c r="C2380" s="1165"/>
      <c r="D2380" s="1166"/>
      <c r="E2380" s="587">
        <f t="shared" si="387"/>
        <v>0</v>
      </c>
      <c r="G2380" s="1163">
        <v>317</v>
      </c>
      <c r="H2380" s="1164"/>
      <c r="I2380" s="1165"/>
      <c r="J2380" s="1166"/>
      <c r="K2380" s="587">
        <f t="shared" si="388"/>
        <v>0</v>
      </c>
      <c r="M2380" s="1163">
        <v>317</v>
      </c>
      <c r="N2380" s="1164"/>
      <c r="O2380" s="1165"/>
      <c r="P2380" s="1166"/>
      <c r="Q2380" s="587">
        <f t="shared" si="389"/>
        <v>0</v>
      </c>
      <c r="S2380" s="1163">
        <v>317</v>
      </c>
      <c r="T2380" s="1164"/>
      <c r="U2380" s="1165"/>
      <c r="V2380" s="1166"/>
      <c r="W2380" s="587">
        <f t="shared" si="390"/>
        <v>0</v>
      </c>
      <c r="Y2380" s="1163">
        <v>317</v>
      </c>
      <c r="Z2380" s="1164"/>
      <c r="AA2380" s="1165"/>
      <c r="AB2380" s="1166"/>
      <c r="AC2380" s="587">
        <f t="shared" si="391"/>
        <v>0</v>
      </c>
      <c r="AE2380" s="1163">
        <v>317</v>
      </c>
      <c r="AF2380" s="1164"/>
      <c r="AG2380" s="1165"/>
      <c r="AH2380" s="1166"/>
      <c r="AI2380" s="587">
        <f t="shared" si="392"/>
        <v>0</v>
      </c>
      <c r="AK2380" s="1163">
        <v>317</v>
      </c>
      <c r="AL2380" s="1164"/>
      <c r="AM2380" s="1165"/>
      <c r="AN2380" s="1166"/>
      <c r="AO2380" s="587">
        <f t="shared" si="393"/>
        <v>0</v>
      </c>
      <c r="AQ2380" s="1163">
        <v>317</v>
      </c>
      <c r="AR2380" s="1164"/>
      <c r="AS2380" s="1165"/>
      <c r="AT2380" s="1166"/>
      <c r="AU2380" s="587">
        <f t="shared" si="394"/>
        <v>0</v>
      </c>
      <c r="AW2380" s="1163">
        <v>317</v>
      </c>
      <c r="AX2380" s="1164"/>
      <c r="AY2380" s="1165"/>
      <c r="AZ2380" s="1166"/>
      <c r="BA2380" s="587">
        <f t="shared" si="395"/>
        <v>0</v>
      </c>
    </row>
    <row r="2381" spans="1:53" s="17" customFormat="1" ht="16.75" hidden="1" customHeight="1" outlineLevel="2">
      <c r="A2381" s="1163">
        <v>318</v>
      </c>
      <c r="B2381" s="1164"/>
      <c r="C2381" s="1165"/>
      <c r="D2381" s="1166"/>
      <c r="E2381" s="587">
        <f t="shared" si="387"/>
        <v>0</v>
      </c>
      <c r="G2381" s="1163">
        <v>318</v>
      </c>
      <c r="H2381" s="1164"/>
      <c r="I2381" s="1165"/>
      <c r="J2381" s="1166"/>
      <c r="K2381" s="587">
        <f t="shared" si="388"/>
        <v>0</v>
      </c>
      <c r="M2381" s="1163">
        <v>318</v>
      </c>
      <c r="N2381" s="1164"/>
      <c r="O2381" s="1165"/>
      <c r="P2381" s="1166"/>
      <c r="Q2381" s="587">
        <f t="shared" si="389"/>
        <v>0</v>
      </c>
      <c r="S2381" s="1163">
        <v>318</v>
      </c>
      <c r="T2381" s="1164"/>
      <c r="U2381" s="1165"/>
      <c r="V2381" s="1166"/>
      <c r="W2381" s="587">
        <f t="shared" si="390"/>
        <v>0</v>
      </c>
      <c r="Y2381" s="1163">
        <v>318</v>
      </c>
      <c r="Z2381" s="1164"/>
      <c r="AA2381" s="1165"/>
      <c r="AB2381" s="1166"/>
      <c r="AC2381" s="587">
        <f t="shared" si="391"/>
        <v>0</v>
      </c>
      <c r="AE2381" s="1163">
        <v>318</v>
      </c>
      <c r="AF2381" s="1164"/>
      <c r="AG2381" s="1165"/>
      <c r="AH2381" s="1166"/>
      <c r="AI2381" s="587">
        <f t="shared" si="392"/>
        <v>0</v>
      </c>
      <c r="AK2381" s="1163">
        <v>318</v>
      </c>
      <c r="AL2381" s="1164"/>
      <c r="AM2381" s="1165"/>
      <c r="AN2381" s="1166"/>
      <c r="AO2381" s="587">
        <f t="shared" si="393"/>
        <v>0</v>
      </c>
      <c r="AQ2381" s="1163">
        <v>318</v>
      </c>
      <c r="AR2381" s="1164"/>
      <c r="AS2381" s="1165"/>
      <c r="AT2381" s="1166"/>
      <c r="AU2381" s="587">
        <f t="shared" si="394"/>
        <v>0</v>
      </c>
      <c r="AW2381" s="1163">
        <v>318</v>
      </c>
      <c r="AX2381" s="1164"/>
      <c r="AY2381" s="1165"/>
      <c r="AZ2381" s="1166"/>
      <c r="BA2381" s="587">
        <f t="shared" si="395"/>
        <v>0</v>
      </c>
    </row>
    <row r="2382" spans="1:53" s="17" customFormat="1" ht="16.75" hidden="1" customHeight="1" outlineLevel="2">
      <c r="A2382" s="1163">
        <v>319</v>
      </c>
      <c r="B2382" s="1164"/>
      <c r="C2382" s="1165"/>
      <c r="D2382" s="1166"/>
      <c r="E2382" s="587">
        <f t="shared" si="387"/>
        <v>0</v>
      </c>
      <c r="G2382" s="1163">
        <v>319</v>
      </c>
      <c r="H2382" s="1164"/>
      <c r="I2382" s="1165"/>
      <c r="J2382" s="1166"/>
      <c r="K2382" s="587">
        <f t="shared" si="388"/>
        <v>0</v>
      </c>
      <c r="M2382" s="1163">
        <v>319</v>
      </c>
      <c r="N2382" s="1164"/>
      <c r="O2382" s="1165"/>
      <c r="P2382" s="1166"/>
      <c r="Q2382" s="587">
        <f t="shared" si="389"/>
        <v>0</v>
      </c>
      <c r="S2382" s="1163">
        <v>319</v>
      </c>
      <c r="T2382" s="1164"/>
      <c r="U2382" s="1165"/>
      <c r="V2382" s="1166"/>
      <c r="W2382" s="587">
        <f t="shared" si="390"/>
        <v>0</v>
      </c>
      <c r="Y2382" s="1163">
        <v>319</v>
      </c>
      <c r="Z2382" s="1164"/>
      <c r="AA2382" s="1165"/>
      <c r="AB2382" s="1166"/>
      <c r="AC2382" s="587">
        <f t="shared" si="391"/>
        <v>0</v>
      </c>
      <c r="AE2382" s="1163">
        <v>319</v>
      </c>
      <c r="AF2382" s="1164"/>
      <c r="AG2382" s="1165"/>
      <c r="AH2382" s="1166"/>
      <c r="AI2382" s="587">
        <f t="shared" si="392"/>
        <v>0</v>
      </c>
      <c r="AK2382" s="1163">
        <v>319</v>
      </c>
      <c r="AL2382" s="1164"/>
      <c r="AM2382" s="1165"/>
      <c r="AN2382" s="1166"/>
      <c r="AO2382" s="587">
        <f t="shared" si="393"/>
        <v>0</v>
      </c>
      <c r="AQ2382" s="1163">
        <v>319</v>
      </c>
      <c r="AR2382" s="1164"/>
      <c r="AS2382" s="1165"/>
      <c r="AT2382" s="1166"/>
      <c r="AU2382" s="587">
        <f t="shared" si="394"/>
        <v>0</v>
      </c>
      <c r="AW2382" s="1163">
        <v>319</v>
      </c>
      <c r="AX2382" s="1164"/>
      <c r="AY2382" s="1165"/>
      <c r="AZ2382" s="1166"/>
      <c r="BA2382" s="587">
        <f t="shared" si="395"/>
        <v>0</v>
      </c>
    </row>
    <row r="2383" spans="1:53" s="17" customFormat="1" ht="16.75" hidden="1" customHeight="1" outlineLevel="2">
      <c r="A2383" s="1163">
        <v>320</v>
      </c>
      <c r="B2383" s="1164"/>
      <c r="C2383" s="1165"/>
      <c r="D2383" s="1166"/>
      <c r="E2383" s="587">
        <f t="shared" si="387"/>
        <v>0</v>
      </c>
      <c r="G2383" s="1163">
        <v>320</v>
      </c>
      <c r="H2383" s="1164"/>
      <c r="I2383" s="1165"/>
      <c r="J2383" s="1166"/>
      <c r="K2383" s="587">
        <f t="shared" si="388"/>
        <v>0</v>
      </c>
      <c r="M2383" s="1163">
        <v>320</v>
      </c>
      <c r="N2383" s="1164"/>
      <c r="O2383" s="1165"/>
      <c r="P2383" s="1166"/>
      <c r="Q2383" s="587">
        <f t="shared" si="389"/>
        <v>0</v>
      </c>
      <c r="S2383" s="1163">
        <v>320</v>
      </c>
      <c r="T2383" s="1164"/>
      <c r="U2383" s="1165"/>
      <c r="V2383" s="1166"/>
      <c r="W2383" s="587">
        <f t="shared" si="390"/>
        <v>0</v>
      </c>
      <c r="Y2383" s="1163">
        <v>320</v>
      </c>
      <c r="Z2383" s="1164"/>
      <c r="AA2383" s="1165"/>
      <c r="AB2383" s="1166"/>
      <c r="AC2383" s="587">
        <f t="shared" si="391"/>
        <v>0</v>
      </c>
      <c r="AE2383" s="1163">
        <v>320</v>
      </c>
      <c r="AF2383" s="1164"/>
      <c r="AG2383" s="1165"/>
      <c r="AH2383" s="1166"/>
      <c r="AI2383" s="587">
        <f t="shared" si="392"/>
        <v>0</v>
      </c>
      <c r="AK2383" s="1163">
        <v>320</v>
      </c>
      <c r="AL2383" s="1164"/>
      <c r="AM2383" s="1165"/>
      <c r="AN2383" s="1166"/>
      <c r="AO2383" s="587">
        <f t="shared" si="393"/>
        <v>0</v>
      </c>
      <c r="AQ2383" s="1163">
        <v>320</v>
      </c>
      <c r="AR2383" s="1164"/>
      <c r="AS2383" s="1165"/>
      <c r="AT2383" s="1166"/>
      <c r="AU2383" s="587">
        <f t="shared" si="394"/>
        <v>0</v>
      </c>
      <c r="AW2383" s="1163">
        <v>320</v>
      </c>
      <c r="AX2383" s="1164"/>
      <c r="AY2383" s="1165"/>
      <c r="AZ2383" s="1166"/>
      <c r="BA2383" s="587">
        <f t="shared" si="395"/>
        <v>0</v>
      </c>
    </row>
    <row r="2384" spans="1:53" s="17" customFormat="1" ht="16.75" hidden="1" customHeight="1" outlineLevel="2">
      <c r="A2384" s="1163">
        <v>321</v>
      </c>
      <c r="B2384" s="1164"/>
      <c r="C2384" s="1165"/>
      <c r="D2384" s="1166"/>
      <c r="E2384" s="587">
        <f t="shared" si="387"/>
        <v>0</v>
      </c>
      <c r="G2384" s="1163">
        <v>321</v>
      </c>
      <c r="H2384" s="1164"/>
      <c r="I2384" s="1165"/>
      <c r="J2384" s="1166"/>
      <c r="K2384" s="587">
        <f t="shared" si="388"/>
        <v>0</v>
      </c>
      <c r="M2384" s="1163">
        <v>321</v>
      </c>
      <c r="N2384" s="1164"/>
      <c r="O2384" s="1165"/>
      <c r="P2384" s="1166"/>
      <c r="Q2384" s="587">
        <f t="shared" si="389"/>
        <v>0</v>
      </c>
      <c r="S2384" s="1163">
        <v>321</v>
      </c>
      <c r="T2384" s="1164"/>
      <c r="U2384" s="1165"/>
      <c r="V2384" s="1166"/>
      <c r="W2384" s="587">
        <f t="shared" si="390"/>
        <v>0</v>
      </c>
      <c r="Y2384" s="1163">
        <v>321</v>
      </c>
      <c r="Z2384" s="1164"/>
      <c r="AA2384" s="1165"/>
      <c r="AB2384" s="1166"/>
      <c r="AC2384" s="587">
        <f t="shared" si="391"/>
        <v>0</v>
      </c>
      <c r="AE2384" s="1163">
        <v>321</v>
      </c>
      <c r="AF2384" s="1164"/>
      <c r="AG2384" s="1165"/>
      <c r="AH2384" s="1166"/>
      <c r="AI2384" s="587">
        <f t="shared" si="392"/>
        <v>0</v>
      </c>
      <c r="AK2384" s="1163">
        <v>321</v>
      </c>
      <c r="AL2384" s="1164"/>
      <c r="AM2384" s="1165"/>
      <c r="AN2384" s="1166"/>
      <c r="AO2384" s="587">
        <f t="shared" si="393"/>
        <v>0</v>
      </c>
      <c r="AQ2384" s="1163">
        <v>321</v>
      </c>
      <c r="AR2384" s="1164"/>
      <c r="AS2384" s="1165"/>
      <c r="AT2384" s="1166"/>
      <c r="AU2384" s="587">
        <f t="shared" si="394"/>
        <v>0</v>
      </c>
      <c r="AW2384" s="1163">
        <v>321</v>
      </c>
      <c r="AX2384" s="1164"/>
      <c r="AY2384" s="1165"/>
      <c r="AZ2384" s="1166"/>
      <c r="BA2384" s="587">
        <f t="shared" si="395"/>
        <v>0</v>
      </c>
    </row>
    <row r="2385" spans="1:53" s="17" customFormat="1" ht="16.75" hidden="1" customHeight="1" outlineLevel="2">
      <c r="A2385" s="1163">
        <v>322</v>
      </c>
      <c r="B2385" s="1164"/>
      <c r="C2385" s="1165"/>
      <c r="D2385" s="1166"/>
      <c r="E2385" s="587">
        <f t="shared" si="387"/>
        <v>0</v>
      </c>
      <c r="G2385" s="1163">
        <v>322</v>
      </c>
      <c r="H2385" s="1164"/>
      <c r="I2385" s="1165"/>
      <c r="J2385" s="1166"/>
      <c r="K2385" s="587">
        <f t="shared" si="388"/>
        <v>0</v>
      </c>
      <c r="M2385" s="1163">
        <v>322</v>
      </c>
      <c r="N2385" s="1164"/>
      <c r="O2385" s="1165"/>
      <c r="P2385" s="1166"/>
      <c r="Q2385" s="587">
        <f t="shared" si="389"/>
        <v>0</v>
      </c>
      <c r="S2385" s="1163">
        <v>322</v>
      </c>
      <c r="T2385" s="1164"/>
      <c r="U2385" s="1165"/>
      <c r="V2385" s="1166"/>
      <c r="W2385" s="587">
        <f t="shared" si="390"/>
        <v>0</v>
      </c>
      <c r="Y2385" s="1163">
        <v>322</v>
      </c>
      <c r="Z2385" s="1164"/>
      <c r="AA2385" s="1165"/>
      <c r="AB2385" s="1166"/>
      <c r="AC2385" s="587">
        <f t="shared" si="391"/>
        <v>0</v>
      </c>
      <c r="AE2385" s="1163">
        <v>322</v>
      </c>
      <c r="AF2385" s="1164"/>
      <c r="AG2385" s="1165"/>
      <c r="AH2385" s="1166"/>
      <c r="AI2385" s="587">
        <f t="shared" si="392"/>
        <v>0</v>
      </c>
      <c r="AK2385" s="1163">
        <v>322</v>
      </c>
      <c r="AL2385" s="1164"/>
      <c r="AM2385" s="1165"/>
      <c r="AN2385" s="1166"/>
      <c r="AO2385" s="587">
        <f t="shared" si="393"/>
        <v>0</v>
      </c>
      <c r="AQ2385" s="1163">
        <v>322</v>
      </c>
      <c r="AR2385" s="1164"/>
      <c r="AS2385" s="1165"/>
      <c r="AT2385" s="1166"/>
      <c r="AU2385" s="587">
        <f t="shared" si="394"/>
        <v>0</v>
      </c>
      <c r="AW2385" s="1163">
        <v>322</v>
      </c>
      <c r="AX2385" s="1164"/>
      <c r="AY2385" s="1165"/>
      <c r="AZ2385" s="1166"/>
      <c r="BA2385" s="587">
        <f t="shared" si="395"/>
        <v>0</v>
      </c>
    </row>
    <row r="2386" spans="1:53" s="17" customFormat="1" ht="16.75" hidden="1" customHeight="1" outlineLevel="2">
      <c r="A2386" s="1163">
        <v>323</v>
      </c>
      <c r="B2386" s="1164"/>
      <c r="C2386" s="1165"/>
      <c r="D2386" s="1166"/>
      <c r="E2386" s="587">
        <f t="shared" si="387"/>
        <v>0</v>
      </c>
      <c r="G2386" s="1163">
        <v>323</v>
      </c>
      <c r="H2386" s="1164"/>
      <c r="I2386" s="1165"/>
      <c r="J2386" s="1166"/>
      <c r="K2386" s="587">
        <f t="shared" si="388"/>
        <v>0</v>
      </c>
      <c r="M2386" s="1163">
        <v>323</v>
      </c>
      <c r="N2386" s="1164"/>
      <c r="O2386" s="1165"/>
      <c r="P2386" s="1166"/>
      <c r="Q2386" s="587">
        <f t="shared" si="389"/>
        <v>0</v>
      </c>
      <c r="S2386" s="1163">
        <v>323</v>
      </c>
      <c r="T2386" s="1164"/>
      <c r="U2386" s="1165"/>
      <c r="V2386" s="1166"/>
      <c r="W2386" s="587">
        <f t="shared" si="390"/>
        <v>0</v>
      </c>
      <c r="Y2386" s="1163">
        <v>323</v>
      </c>
      <c r="Z2386" s="1164"/>
      <c r="AA2386" s="1165"/>
      <c r="AB2386" s="1166"/>
      <c r="AC2386" s="587">
        <f t="shared" si="391"/>
        <v>0</v>
      </c>
      <c r="AE2386" s="1163">
        <v>323</v>
      </c>
      <c r="AF2386" s="1164"/>
      <c r="AG2386" s="1165"/>
      <c r="AH2386" s="1166"/>
      <c r="AI2386" s="587">
        <f t="shared" si="392"/>
        <v>0</v>
      </c>
      <c r="AK2386" s="1163">
        <v>323</v>
      </c>
      <c r="AL2386" s="1164"/>
      <c r="AM2386" s="1165"/>
      <c r="AN2386" s="1166"/>
      <c r="AO2386" s="587">
        <f t="shared" si="393"/>
        <v>0</v>
      </c>
      <c r="AQ2386" s="1163">
        <v>323</v>
      </c>
      <c r="AR2386" s="1164"/>
      <c r="AS2386" s="1165"/>
      <c r="AT2386" s="1166"/>
      <c r="AU2386" s="587">
        <f t="shared" si="394"/>
        <v>0</v>
      </c>
      <c r="AW2386" s="1163">
        <v>323</v>
      </c>
      <c r="AX2386" s="1164"/>
      <c r="AY2386" s="1165"/>
      <c r="AZ2386" s="1166"/>
      <c r="BA2386" s="587">
        <f t="shared" si="395"/>
        <v>0</v>
      </c>
    </row>
    <row r="2387" spans="1:53" s="17" customFormat="1" ht="16.75" hidden="1" customHeight="1" outlineLevel="2">
      <c r="A2387" s="1163">
        <v>324</v>
      </c>
      <c r="B2387" s="1164"/>
      <c r="C2387" s="1165"/>
      <c r="D2387" s="1166"/>
      <c r="E2387" s="587">
        <f t="shared" si="387"/>
        <v>0</v>
      </c>
      <c r="G2387" s="1163">
        <v>324</v>
      </c>
      <c r="H2387" s="1164"/>
      <c r="I2387" s="1165"/>
      <c r="J2387" s="1166"/>
      <c r="K2387" s="587">
        <f t="shared" si="388"/>
        <v>0</v>
      </c>
      <c r="M2387" s="1163">
        <v>324</v>
      </c>
      <c r="N2387" s="1164"/>
      <c r="O2387" s="1165"/>
      <c r="P2387" s="1166"/>
      <c r="Q2387" s="587">
        <f t="shared" si="389"/>
        <v>0</v>
      </c>
      <c r="S2387" s="1163">
        <v>324</v>
      </c>
      <c r="T2387" s="1164"/>
      <c r="U2387" s="1165"/>
      <c r="V2387" s="1166"/>
      <c r="W2387" s="587">
        <f t="shared" si="390"/>
        <v>0</v>
      </c>
      <c r="Y2387" s="1163">
        <v>324</v>
      </c>
      <c r="Z2387" s="1164"/>
      <c r="AA2387" s="1165"/>
      <c r="AB2387" s="1166"/>
      <c r="AC2387" s="587">
        <f t="shared" si="391"/>
        <v>0</v>
      </c>
      <c r="AE2387" s="1163">
        <v>324</v>
      </c>
      <c r="AF2387" s="1164"/>
      <c r="AG2387" s="1165"/>
      <c r="AH2387" s="1166"/>
      <c r="AI2387" s="587">
        <f t="shared" si="392"/>
        <v>0</v>
      </c>
      <c r="AK2387" s="1163">
        <v>324</v>
      </c>
      <c r="AL2387" s="1164"/>
      <c r="AM2387" s="1165"/>
      <c r="AN2387" s="1166"/>
      <c r="AO2387" s="587">
        <f t="shared" si="393"/>
        <v>0</v>
      </c>
      <c r="AQ2387" s="1163">
        <v>324</v>
      </c>
      <c r="AR2387" s="1164"/>
      <c r="AS2387" s="1165"/>
      <c r="AT2387" s="1166"/>
      <c r="AU2387" s="587">
        <f t="shared" si="394"/>
        <v>0</v>
      </c>
      <c r="AW2387" s="1163">
        <v>324</v>
      </c>
      <c r="AX2387" s="1164"/>
      <c r="AY2387" s="1165"/>
      <c r="AZ2387" s="1166"/>
      <c r="BA2387" s="587">
        <f t="shared" si="395"/>
        <v>0</v>
      </c>
    </row>
    <row r="2388" spans="1:53" s="17" customFormat="1" ht="16.75" hidden="1" customHeight="1" outlineLevel="2">
      <c r="A2388" s="1163">
        <v>325</v>
      </c>
      <c r="B2388" s="1164"/>
      <c r="C2388" s="1165"/>
      <c r="D2388" s="1166"/>
      <c r="E2388" s="587">
        <f t="shared" si="387"/>
        <v>0</v>
      </c>
      <c r="G2388" s="1163">
        <v>325</v>
      </c>
      <c r="H2388" s="1164"/>
      <c r="I2388" s="1165"/>
      <c r="J2388" s="1166"/>
      <c r="K2388" s="587">
        <f t="shared" si="388"/>
        <v>0</v>
      </c>
      <c r="M2388" s="1163">
        <v>325</v>
      </c>
      <c r="N2388" s="1164"/>
      <c r="O2388" s="1165"/>
      <c r="P2388" s="1166"/>
      <c r="Q2388" s="587">
        <f t="shared" si="389"/>
        <v>0</v>
      </c>
      <c r="S2388" s="1163">
        <v>325</v>
      </c>
      <c r="T2388" s="1164"/>
      <c r="U2388" s="1165"/>
      <c r="V2388" s="1166"/>
      <c r="W2388" s="587">
        <f t="shared" si="390"/>
        <v>0</v>
      </c>
      <c r="Y2388" s="1163">
        <v>325</v>
      </c>
      <c r="Z2388" s="1164"/>
      <c r="AA2388" s="1165"/>
      <c r="AB2388" s="1166"/>
      <c r="AC2388" s="587">
        <f t="shared" si="391"/>
        <v>0</v>
      </c>
      <c r="AE2388" s="1163">
        <v>325</v>
      </c>
      <c r="AF2388" s="1164"/>
      <c r="AG2388" s="1165"/>
      <c r="AH2388" s="1166"/>
      <c r="AI2388" s="587">
        <f t="shared" si="392"/>
        <v>0</v>
      </c>
      <c r="AK2388" s="1163">
        <v>325</v>
      </c>
      <c r="AL2388" s="1164"/>
      <c r="AM2388" s="1165"/>
      <c r="AN2388" s="1166"/>
      <c r="AO2388" s="587">
        <f t="shared" si="393"/>
        <v>0</v>
      </c>
      <c r="AQ2388" s="1163">
        <v>325</v>
      </c>
      <c r="AR2388" s="1164"/>
      <c r="AS2388" s="1165"/>
      <c r="AT2388" s="1166"/>
      <c r="AU2388" s="587">
        <f t="shared" si="394"/>
        <v>0</v>
      </c>
      <c r="AW2388" s="1163">
        <v>325</v>
      </c>
      <c r="AX2388" s="1164"/>
      <c r="AY2388" s="1165"/>
      <c r="AZ2388" s="1166"/>
      <c r="BA2388" s="587">
        <f t="shared" si="395"/>
        <v>0</v>
      </c>
    </row>
    <row r="2389" spans="1:53" s="17" customFormat="1" ht="16.75" hidden="1" customHeight="1" outlineLevel="2">
      <c r="A2389" s="1163">
        <v>326</v>
      </c>
      <c r="B2389" s="1164"/>
      <c r="C2389" s="1165"/>
      <c r="D2389" s="1166"/>
      <c r="E2389" s="587">
        <f t="shared" si="387"/>
        <v>0</v>
      </c>
      <c r="G2389" s="1163">
        <v>326</v>
      </c>
      <c r="H2389" s="1164"/>
      <c r="I2389" s="1165"/>
      <c r="J2389" s="1166"/>
      <c r="K2389" s="587">
        <f t="shared" si="388"/>
        <v>0</v>
      </c>
      <c r="M2389" s="1163">
        <v>326</v>
      </c>
      <c r="N2389" s="1164"/>
      <c r="O2389" s="1165"/>
      <c r="P2389" s="1166"/>
      <c r="Q2389" s="587">
        <f t="shared" si="389"/>
        <v>0</v>
      </c>
      <c r="S2389" s="1163">
        <v>326</v>
      </c>
      <c r="T2389" s="1164"/>
      <c r="U2389" s="1165"/>
      <c r="V2389" s="1166"/>
      <c r="W2389" s="587">
        <f t="shared" si="390"/>
        <v>0</v>
      </c>
      <c r="Y2389" s="1163">
        <v>326</v>
      </c>
      <c r="Z2389" s="1164"/>
      <c r="AA2389" s="1165"/>
      <c r="AB2389" s="1166"/>
      <c r="AC2389" s="587">
        <f t="shared" si="391"/>
        <v>0</v>
      </c>
      <c r="AE2389" s="1163">
        <v>326</v>
      </c>
      <c r="AF2389" s="1164"/>
      <c r="AG2389" s="1165"/>
      <c r="AH2389" s="1166"/>
      <c r="AI2389" s="587">
        <f t="shared" si="392"/>
        <v>0</v>
      </c>
      <c r="AK2389" s="1163">
        <v>326</v>
      </c>
      <c r="AL2389" s="1164"/>
      <c r="AM2389" s="1165"/>
      <c r="AN2389" s="1166"/>
      <c r="AO2389" s="587">
        <f t="shared" si="393"/>
        <v>0</v>
      </c>
      <c r="AQ2389" s="1163">
        <v>326</v>
      </c>
      <c r="AR2389" s="1164"/>
      <c r="AS2389" s="1165"/>
      <c r="AT2389" s="1166"/>
      <c r="AU2389" s="587">
        <f t="shared" si="394"/>
        <v>0</v>
      </c>
      <c r="AW2389" s="1163">
        <v>326</v>
      </c>
      <c r="AX2389" s="1164"/>
      <c r="AY2389" s="1165"/>
      <c r="AZ2389" s="1166"/>
      <c r="BA2389" s="587">
        <f t="shared" si="395"/>
        <v>0</v>
      </c>
    </row>
    <row r="2390" spans="1:53" s="17" customFormat="1" ht="16.75" hidden="1" customHeight="1" outlineLevel="2">
      <c r="A2390" s="1163">
        <v>327</v>
      </c>
      <c r="B2390" s="1164"/>
      <c r="C2390" s="1165"/>
      <c r="D2390" s="1166"/>
      <c r="E2390" s="587">
        <f t="shared" si="387"/>
        <v>0</v>
      </c>
      <c r="G2390" s="1163">
        <v>327</v>
      </c>
      <c r="H2390" s="1164"/>
      <c r="I2390" s="1165"/>
      <c r="J2390" s="1166"/>
      <c r="K2390" s="587">
        <f t="shared" si="388"/>
        <v>0</v>
      </c>
      <c r="M2390" s="1163">
        <v>327</v>
      </c>
      <c r="N2390" s="1164"/>
      <c r="O2390" s="1165"/>
      <c r="P2390" s="1166"/>
      <c r="Q2390" s="587">
        <f t="shared" si="389"/>
        <v>0</v>
      </c>
      <c r="S2390" s="1163">
        <v>327</v>
      </c>
      <c r="T2390" s="1164"/>
      <c r="U2390" s="1165"/>
      <c r="V2390" s="1166"/>
      <c r="W2390" s="587">
        <f t="shared" si="390"/>
        <v>0</v>
      </c>
      <c r="Y2390" s="1163">
        <v>327</v>
      </c>
      <c r="Z2390" s="1164"/>
      <c r="AA2390" s="1165"/>
      <c r="AB2390" s="1166"/>
      <c r="AC2390" s="587">
        <f t="shared" si="391"/>
        <v>0</v>
      </c>
      <c r="AE2390" s="1163">
        <v>327</v>
      </c>
      <c r="AF2390" s="1164"/>
      <c r="AG2390" s="1165"/>
      <c r="AH2390" s="1166"/>
      <c r="AI2390" s="587">
        <f t="shared" si="392"/>
        <v>0</v>
      </c>
      <c r="AK2390" s="1163">
        <v>327</v>
      </c>
      <c r="AL2390" s="1164"/>
      <c r="AM2390" s="1165"/>
      <c r="AN2390" s="1166"/>
      <c r="AO2390" s="587">
        <f t="shared" si="393"/>
        <v>0</v>
      </c>
      <c r="AQ2390" s="1163">
        <v>327</v>
      </c>
      <c r="AR2390" s="1164"/>
      <c r="AS2390" s="1165"/>
      <c r="AT2390" s="1166"/>
      <c r="AU2390" s="587">
        <f t="shared" si="394"/>
        <v>0</v>
      </c>
      <c r="AW2390" s="1163">
        <v>327</v>
      </c>
      <c r="AX2390" s="1164"/>
      <c r="AY2390" s="1165"/>
      <c r="AZ2390" s="1166"/>
      <c r="BA2390" s="587">
        <f t="shared" si="395"/>
        <v>0</v>
      </c>
    </row>
    <row r="2391" spans="1:53" s="17" customFormat="1" ht="16.75" hidden="1" customHeight="1" outlineLevel="2">
      <c r="A2391" s="1163">
        <v>328</v>
      </c>
      <c r="B2391" s="1164"/>
      <c r="C2391" s="1165"/>
      <c r="D2391" s="1166"/>
      <c r="E2391" s="587">
        <f t="shared" si="387"/>
        <v>0</v>
      </c>
      <c r="G2391" s="1163">
        <v>328</v>
      </c>
      <c r="H2391" s="1164"/>
      <c r="I2391" s="1165"/>
      <c r="J2391" s="1166"/>
      <c r="K2391" s="587">
        <f t="shared" si="388"/>
        <v>0</v>
      </c>
      <c r="M2391" s="1163">
        <v>328</v>
      </c>
      <c r="N2391" s="1164"/>
      <c r="O2391" s="1165"/>
      <c r="P2391" s="1166"/>
      <c r="Q2391" s="587">
        <f t="shared" si="389"/>
        <v>0</v>
      </c>
      <c r="S2391" s="1163">
        <v>328</v>
      </c>
      <c r="T2391" s="1164"/>
      <c r="U2391" s="1165"/>
      <c r="V2391" s="1166"/>
      <c r="W2391" s="587">
        <f t="shared" si="390"/>
        <v>0</v>
      </c>
      <c r="Y2391" s="1163">
        <v>328</v>
      </c>
      <c r="Z2391" s="1164"/>
      <c r="AA2391" s="1165"/>
      <c r="AB2391" s="1166"/>
      <c r="AC2391" s="587">
        <f t="shared" si="391"/>
        <v>0</v>
      </c>
      <c r="AE2391" s="1163">
        <v>328</v>
      </c>
      <c r="AF2391" s="1164"/>
      <c r="AG2391" s="1165"/>
      <c r="AH2391" s="1166"/>
      <c r="AI2391" s="587">
        <f t="shared" si="392"/>
        <v>0</v>
      </c>
      <c r="AK2391" s="1163">
        <v>328</v>
      </c>
      <c r="AL2391" s="1164"/>
      <c r="AM2391" s="1165"/>
      <c r="AN2391" s="1166"/>
      <c r="AO2391" s="587">
        <f t="shared" si="393"/>
        <v>0</v>
      </c>
      <c r="AQ2391" s="1163">
        <v>328</v>
      </c>
      <c r="AR2391" s="1164"/>
      <c r="AS2391" s="1165"/>
      <c r="AT2391" s="1166"/>
      <c r="AU2391" s="587">
        <f t="shared" si="394"/>
        <v>0</v>
      </c>
      <c r="AW2391" s="1163">
        <v>328</v>
      </c>
      <c r="AX2391" s="1164"/>
      <c r="AY2391" s="1165"/>
      <c r="AZ2391" s="1166"/>
      <c r="BA2391" s="587">
        <f t="shared" si="395"/>
        <v>0</v>
      </c>
    </row>
    <row r="2392" spans="1:53" s="17" customFormat="1" ht="16.75" hidden="1" customHeight="1" outlineLevel="2">
      <c r="A2392" s="1163">
        <v>329</v>
      </c>
      <c r="B2392" s="1164"/>
      <c r="C2392" s="1165"/>
      <c r="D2392" s="1166"/>
      <c r="E2392" s="587">
        <f t="shared" si="387"/>
        <v>0</v>
      </c>
      <c r="G2392" s="1163">
        <v>329</v>
      </c>
      <c r="H2392" s="1164"/>
      <c r="I2392" s="1165"/>
      <c r="J2392" s="1166"/>
      <c r="K2392" s="587">
        <f t="shared" si="388"/>
        <v>0</v>
      </c>
      <c r="M2392" s="1163">
        <v>329</v>
      </c>
      <c r="N2392" s="1164"/>
      <c r="O2392" s="1165"/>
      <c r="P2392" s="1166"/>
      <c r="Q2392" s="587">
        <f t="shared" si="389"/>
        <v>0</v>
      </c>
      <c r="S2392" s="1163">
        <v>329</v>
      </c>
      <c r="T2392" s="1164"/>
      <c r="U2392" s="1165"/>
      <c r="V2392" s="1166"/>
      <c r="W2392" s="587">
        <f t="shared" si="390"/>
        <v>0</v>
      </c>
      <c r="Y2392" s="1163">
        <v>329</v>
      </c>
      <c r="Z2392" s="1164"/>
      <c r="AA2392" s="1165"/>
      <c r="AB2392" s="1166"/>
      <c r="AC2392" s="587">
        <f t="shared" si="391"/>
        <v>0</v>
      </c>
      <c r="AE2392" s="1163">
        <v>329</v>
      </c>
      <c r="AF2392" s="1164"/>
      <c r="AG2392" s="1165"/>
      <c r="AH2392" s="1166"/>
      <c r="AI2392" s="587">
        <f t="shared" si="392"/>
        <v>0</v>
      </c>
      <c r="AK2392" s="1163">
        <v>329</v>
      </c>
      <c r="AL2392" s="1164"/>
      <c r="AM2392" s="1165"/>
      <c r="AN2392" s="1166"/>
      <c r="AO2392" s="587">
        <f t="shared" si="393"/>
        <v>0</v>
      </c>
      <c r="AQ2392" s="1163">
        <v>329</v>
      </c>
      <c r="AR2392" s="1164"/>
      <c r="AS2392" s="1165"/>
      <c r="AT2392" s="1166"/>
      <c r="AU2392" s="587">
        <f t="shared" si="394"/>
        <v>0</v>
      </c>
      <c r="AW2392" s="1163">
        <v>329</v>
      </c>
      <c r="AX2392" s="1164"/>
      <c r="AY2392" s="1165"/>
      <c r="AZ2392" s="1166"/>
      <c r="BA2392" s="587">
        <f t="shared" si="395"/>
        <v>0</v>
      </c>
    </row>
    <row r="2393" spans="1:53" s="17" customFormat="1" ht="16.75" hidden="1" customHeight="1" outlineLevel="2">
      <c r="A2393" s="1163">
        <v>330</v>
      </c>
      <c r="B2393" s="1164"/>
      <c r="C2393" s="1165"/>
      <c r="D2393" s="1166"/>
      <c r="E2393" s="587">
        <f t="shared" si="387"/>
        <v>0</v>
      </c>
      <c r="G2393" s="1163">
        <v>330</v>
      </c>
      <c r="H2393" s="1164"/>
      <c r="I2393" s="1165"/>
      <c r="J2393" s="1166"/>
      <c r="K2393" s="587">
        <f t="shared" si="388"/>
        <v>0</v>
      </c>
      <c r="M2393" s="1163">
        <v>330</v>
      </c>
      <c r="N2393" s="1164"/>
      <c r="O2393" s="1165"/>
      <c r="P2393" s="1166"/>
      <c r="Q2393" s="587">
        <f t="shared" si="389"/>
        <v>0</v>
      </c>
      <c r="S2393" s="1163">
        <v>330</v>
      </c>
      <c r="T2393" s="1164"/>
      <c r="U2393" s="1165"/>
      <c r="V2393" s="1166"/>
      <c r="W2393" s="587">
        <f t="shared" si="390"/>
        <v>0</v>
      </c>
      <c r="Y2393" s="1163">
        <v>330</v>
      </c>
      <c r="Z2393" s="1164"/>
      <c r="AA2393" s="1165"/>
      <c r="AB2393" s="1166"/>
      <c r="AC2393" s="587">
        <f t="shared" si="391"/>
        <v>0</v>
      </c>
      <c r="AE2393" s="1163">
        <v>330</v>
      </c>
      <c r="AF2393" s="1164"/>
      <c r="AG2393" s="1165"/>
      <c r="AH2393" s="1166"/>
      <c r="AI2393" s="587">
        <f t="shared" si="392"/>
        <v>0</v>
      </c>
      <c r="AK2393" s="1163">
        <v>330</v>
      </c>
      <c r="AL2393" s="1164"/>
      <c r="AM2393" s="1165"/>
      <c r="AN2393" s="1166"/>
      <c r="AO2393" s="587">
        <f t="shared" si="393"/>
        <v>0</v>
      </c>
      <c r="AQ2393" s="1163">
        <v>330</v>
      </c>
      <c r="AR2393" s="1164"/>
      <c r="AS2393" s="1165"/>
      <c r="AT2393" s="1166"/>
      <c r="AU2393" s="587">
        <f t="shared" si="394"/>
        <v>0</v>
      </c>
      <c r="AW2393" s="1163">
        <v>330</v>
      </c>
      <c r="AX2393" s="1164"/>
      <c r="AY2393" s="1165"/>
      <c r="AZ2393" s="1166"/>
      <c r="BA2393" s="587">
        <f t="shared" si="395"/>
        <v>0</v>
      </c>
    </row>
    <row r="2394" spans="1:53" s="17" customFormat="1" ht="16.75" hidden="1" customHeight="1" outlineLevel="2">
      <c r="A2394" s="1163">
        <v>331</v>
      </c>
      <c r="B2394" s="1164"/>
      <c r="C2394" s="1165"/>
      <c r="D2394" s="1166"/>
      <c r="E2394" s="587">
        <f t="shared" si="387"/>
        <v>0</v>
      </c>
      <c r="G2394" s="1163">
        <v>331</v>
      </c>
      <c r="H2394" s="1164"/>
      <c r="I2394" s="1165"/>
      <c r="J2394" s="1166"/>
      <c r="K2394" s="587">
        <f t="shared" si="388"/>
        <v>0</v>
      </c>
      <c r="M2394" s="1163">
        <v>331</v>
      </c>
      <c r="N2394" s="1164"/>
      <c r="O2394" s="1165"/>
      <c r="P2394" s="1166"/>
      <c r="Q2394" s="587">
        <f t="shared" si="389"/>
        <v>0</v>
      </c>
      <c r="S2394" s="1163">
        <v>331</v>
      </c>
      <c r="T2394" s="1164"/>
      <c r="U2394" s="1165"/>
      <c r="V2394" s="1166"/>
      <c r="W2394" s="587">
        <f t="shared" si="390"/>
        <v>0</v>
      </c>
      <c r="Y2394" s="1163">
        <v>331</v>
      </c>
      <c r="Z2394" s="1164"/>
      <c r="AA2394" s="1165"/>
      <c r="AB2394" s="1166"/>
      <c r="AC2394" s="587">
        <f t="shared" si="391"/>
        <v>0</v>
      </c>
      <c r="AE2394" s="1163">
        <v>331</v>
      </c>
      <c r="AF2394" s="1164"/>
      <c r="AG2394" s="1165"/>
      <c r="AH2394" s="1166"/>
      <c r="AI2394" s="587">
        <f t="shared" si="392"/>
        <v>0</v>
      </c>
      <c r="AK2394" s="1163">
        <v>331</v>
      </c>
      <c r="AL2394" s="1164"/>
      <c r="AM2394" s="1165"/>
      <c r="AN2394" s="1166"/>
      <c r="AO2394" s="587">
        <f t="shared" si="393"/>
        <v>0</v>
      </c>
      <c r="AQ2394" s="1163">
        <v>331</v>
      </c>
      <c r="AR2394" s="1164"/>
      <c r="AS2394" s="1165"/>
      <c r="AT2394" s="1166"/>
      <c r="AU2394" s="587">
        <f t="shared" si="394"/>
        <v>0</v>
      </c>
      <c r="AW2394" s="1163">
        <v>331</v>
      </c>
      <c r="AX2394" s="1164"/>
      <c r="AY2394" s="1165"/>
      <c r="AZ2394" s="1166"/>
      <c r="BA2394" s="587">
        <f t="shared" si="395"/>
        <v>0</v>
      </c>
    </row>
    <row r="2395" spans="1:53" s="17" customFormat="1" ht="16.75" hidden="1" customHeight="1" outlineLevel="2">
      <c r="A2395" s="1163">
        <v>332</v>
      </c>
      <c r="B2395" s="1164"/>
      <c r="C2395" s="1165"/>
      <c r="D2395" s="1166"/>
      <c r="E2395" s="587">
        <f t="shared" si="387"/>
        <v>0</v>
      </c>
      <c r="G2395" s="1163">
        <v>332</v>
      </c>
      <c r="H2395" s="1164"/>
      <c r="I2395" s="1165"/>
      <c r="J2395" s="1166"/>
      <c r="K2395" s="587">
        <f t="shared" si="388"/>
        <v>0</v>
      </c>
      <c r="M2395" s="1163">
        <v>332</v>
      </c>
      <c r="N2395" s="1164"/>
      <c r="O2395" s="1165"/>
      <c r="P2395" s="1166"/>
      <c r="Q2395" s="587">
        <f t="shared" si="389"/>
        <v>0</v>
      </c>
      <c r="S2395" s="1163">
        <v>332</v>
      </c>
      <c r="T2395" s="1164"/>
      <c r="U2395" s="1165"/>
      <c r="V2395" s="1166"/>
      <c r="W2395" s="587">
        <f t="shared" si="390"/>
        <v>0</v>
      </c>
      <c r="Y2395" s="1163">
        <v>332</v>
      </c>
      <c r="Z2395" s="1164"/>
      <c r="AA2395" s="1165"/>
      <c r="AB2395" s="1166"/>
      <c r="AC2395" s="587">
        <f t="shared" si="391"/>
        <v>0</v>
      </c>
      <c r="AE2395" s="1163">
        <v>332</v>
      </c>
      <c r="AF2395" s="1164"/>
      <c r="AG2395" s="1165"/>
      <c r="AH2395" s="1166"/>
      <c r="AI2395" s="587">
        <f t="shared" si="392"/>
        <v>0</v>
      </c>
      <c r="AK2395" s="1163">
        <v>332</v>
      </c>
      <c r="AL2395" s="1164"/>
      <c r="AM2395" s="1165"/>
      <c r="AN2395" s="1166"/>
      <c r="AO2395" s="587">
        <f t="shared" si="393"/>
        <v>0</v>
      </c>
      <c r="AQ2395" s="1163">
        <v>332</v>
      </c>
      <c r="AR2395" s="1164"/>
      <c r="AS2395" s="1165"/>
      <c r="AT2395" s="1166"/>
      <c r="AU2395" s="587">
        <f t="shared" si="394"/>
        <v>0</v>
      </c>
      <c r="AW2395" s="1163">
        <v>332</v>
      </c>
      <c r="AX2395" s="1164"/>
      <c r="AY2395" s="1165"/>
      <c r="AZ2395" s="1166"/>
      <c r="BA2395" s="587">
        <f t="shared" si="395"/>
        <v>0</v>
      </c>
    </row>
    <row r="2396" spans="1:53" s="17" customFormat="1" ht="16.75" hidden="1" customHeight="1" outlineLevel="2">
      <c r="A2396" s="1163">
        <v>333</v>
      </c>
      <c r="B2396" s="1164"/>
      <c r="C2396" s="1165"/>
      <c r="D2396" s="1166"/>
      <c r="E2396" s="587">
        <f t="shared" si="387"/>
        <v>0</v>
      </c>
      <c r="G2396" s="1163">
        <v>333</v>
      </c>
      <c r="H2396" s="1164"/>
      <c r="I2396" s="1165"/>
      <c r="J2396" s="1166"/>
      <c r="K2396" s="587">
        <f t="shared" si="388"/>
        <v>0</v>
      </c>
      <c r="M2396" s="1163">
        <v>333</v>
      </c>
      <c r="N2396" s="1164"/>
      <c r="O2396" s="1165"/>
      <c r="P2396" s="1166"/>
      <c r="Q2396" s="587">
        <f t="shared" si="389"/>
        <v>0</v>
      </c>
      <c r="S2396" s="1163">
        <v>333</v>
      </c>
      <c r="T2396" s="1164"/>
      <c r="U2396" s="1165"/>
      <c r="V2396" s="1166"/>
      <c r="W2396" s="587">
        <f t="shared" si="390"/>
        <v>0</v>
      </c>
      <c r="Y2396" s="1163">
        <v>333</v>
      </c>
      <c r="Z2396" s="1164"/>
      <c r="AA2396" s="1165"/>
      <c r="AB2396" s="1166"/>
      <c r="AC2396" s="587">
        <f t="shared" si="391"/>
        <v>0</v>
      </c>
      <c r="AE2396" s="1163">
        <v>333</v>
      </c>
      <c r="AF2396" s="1164"/>
      <c r="AG2396" s="1165"/>
      <c r="AH2396" s="1166"/>
      <c r="AI2396" s="587">
        <f t="shared" si="392"/>
        <v>0</v>
      </c>
      <c r="AK2396" s="1163">
        <v>333</v>
      </c>
      <c r="AL2396" s="1164"/>
      <c r="AM2396" s="1165"/>
      <c r="AN2396" s="1166"/>
      <c r="AO2396" s="587">
        <f t="shared" si="393"/>
        <v>0</v>
      </c>
      <c r="AQ2396" s="1163">
        <v>333</v>
      </c>
      <c r="AR2396" s="1164"/>
      <c r="AS2396" s="1165"/>
      <c r="AT2396" s="1166"/>
      <c r="AU2396" s="587">
        <f t="shared" si="394"/>
        <v>0</v>
      </c>
      <c r="AW2396" s="1163">
        <v>333</v>
      </c>
      <c r="AX2396" s="1164"/>
      <c r="AY2396" s="1165"/>
      <c r="AZ2396" s="1166"/>
      <c r="BA2396" s="587">
        <f t="shared" si="395"/>
        <v>0</v>
      </c>
    </row>
    <row r="2397" spans="1:53" s="17" customFormat="1" ht="16.75" hidden="1" customHeight="1" outlineLevel="2">
      <c r="A2397" s="1163">
        <v>334</v>
      </c>
      <c r="B2397" s="1164"/>
      <c r="C2397" s="1165"/>
      <c r="D2397" s="1166"/>
      <c r="E2397" s="587">
        <f t="shared" si="387"/>
        <v>0</v>
      </c>
      <c r="G2397" s="1163">
        <v>334</v>
      </c>
      <c r="H2397" s="1164"/>
      <c r="I2397" s="1165"/>
      <c r="J2397" s="1166"/>
      <c r="K2397" s="587">
        <f t="shared" si="388"/>
        <v>0</v>
      </c>
      <c r="M2397" s="1163">
        <v>334</v>
      </c>
      <c r="N2397" s="1164"/>
      <c r="O2397" s="1165"/>
      <c r="P2397" s="1166"/>
      <c r="Q2397" s="587">
        <f t="shared" si="389"/>
        <v>0</v>
      </c>
      <c r="S2397" s="1163">
        <v>334</v>
      </c>
      <c r="T2397" s="1164"/>
      <c r="U2397" s="1165"/>
      <c r="V2397" s="1166"/>
      <c r="W2397" s="587">
        <f t="shared" si="390"/>
        <v>0</v>
      </c>
      <c r="Y2397" s="1163">
        <v>334</v>
      </c>
      <c r="Z2397" s="1164"/>
      <c r="AA2397" s="1165"/>
      <c r="AB2397" s="1166"/>
      <c r="AC2397" s="587">
        <f t="shared" si="391"/>
        <v>0</v>
      </c>
      <c r="AE2397" s="1163">
        <v>334</v>
      </c>
      <c r="AF2397" s="1164"/>
      <c r="AG2397" s="1165"/>
      <c r="AH2397" s="1166"/>
      <c r="AI2397" s="587">
        <f t="shared" si="392"/>
        <v>0</v>
      </c>
      <c r="AK2397" s="1163">
        <v>334</v>
      </c>
      <c r="AL2397" s="1164"/>
      <c r="AM2397" s="1165"/>
      <c r="AN2397" s="1166"/>
      <c r="AO2397" s="587">
        <f t="shared" si="393"/>
        <v>0</v>
      </c>
      <c r="AQ2397" s="1163">
        <v>334</v>
      </c>
      <c r="AR2397" s="1164"/>
      <c r="AS2397" s="1165"/>
      <c r="AT2397" s="1166"/>
      <c r="AU2397" s="587">
        <f t="shared" si="394"/>
        <v>0</v>
      </c>
      <c r="AW2397" s="1163">
        <v>334</v>
      </c>
      <c r="AX2397" s="1164"/>
      <c r="AY2397" s="1165"/>
      <c r="AZ2397" s="1166"/>
      <c r="BA2397" s="587">
        <f t="shared" si="395"/>
        <v>0</v>
      </c>
    </row>
    <row r="2398" spans="1:53" s="17" customFormat="1" ht="16.75" hidden="1" customHeight="1" outlineLevel="2">
      <c r="A2398" s="1163">
        <v>335</v>
      </c>
      <c r="B2398" s="1164"/>
      <c r="C2398" s="1165"/>
      <c r="D2398" s="1166"/>
      <c r="E2398" s="587">
        <f t="shared" si="387"/>
        <v>0</v>
      </c>
      <c r="G2398" s="1163">
        <v>335</v>
      </c>
      <c r="H2398" s="1164"/>
      <c r="I2398" s="1165"/>
      <c r="J2398" s="1166"/>
      <c r="K2398" s="587">
        <f t="shared" si="388"/>
        <v>0</v>
      </c>
      <c r="M2398" s="1163">
        <v>335</v>
      </c>
      <c r="N2398" s="1164"/>
      <c r="O2398" s="1165"/>
      <c r="P2398" s="1166"/>
      <c r="Q2398" s="587">
        <f t="shared" si="389"/>
        <v>0</v>
      </c>
      <c r="S2398" s="1163">
        <v>335</v>
      </c>
      <c r="T2398" s="1164"/>
      <c r="U2398" s="1165"/>
      <c r="V2398" s="1166"/>
      <c r="W2398" s="587">
        <f t="shared" si="390"/>
        <v>0</v>
      </c>
      <c r="Y2398" s="1163">
        <v>335</v>
      </c>
      <c r="Z2398" s="1164"/>
      <c r="AA2398" s="1165"/>
      <c r="AB2398" s="1166"/>
      <c r="AC2398" s="587">
        <f t="shared" si="391"/>
        <v>0</v>
      </c>
      <c r="AE2398" s="1163">
        <v>335</v>
      </c>
      <c r="AF2398" s="1164"/>
      <c r="AG2398" s="1165"/>
      <c r="AH2398" s="1166"/>
      <c r="AI2398" s="587">
        <f t="shared" si="392"/>
        <v>0</v>
      </c>
      <c r="AK2398" s="1163">
        <v>335</v>
      </c>
      <c r="AL2398" s="1164"/>
      <c r="AM2398" s="1165"/>
      <c r="AN2398" s="1166"/>
      <c r="AO2398" s="587">
        <f t="shared" si="393"/>
        <v>0</v>
      </c>
      <c r="AQ2398" s="1163">
        <v>335</v>
      </c>
      <c r="AR2398" s="1164"/>
      <c r="AS2398" s="1165"/>
      <c r="AT2398" s="1166"/>
      <c r="AU2398" s="587">
        <f t="shared" si="394"/>
        <v>0</v>
      </c>
      <c r="AW2398" s="1163">
        <v>335</v>
      </c>
      <c r="AX2398" s="1164"/>
      <c r="AY2398" s="1165"/>
      <c r="AZ2398" s="1166"/>
      <c r="BA2398" s="587">
        <f t="shared" si="395"/>
        <v>0</v>
      </c>
    </row>
    <row r="2399" spans="1:53" s="17" customFormat="1" ht="16.75" hidden="1" customHeight="1" outlineLevel="2">
      <c r="A2399" s="1163">
        <v>336</v>
      </c>
      <c r="B2399" s="1164"/>
      <c r="C2399" s="1165"/>
      <c r="D2399" s="1166"/>
      <c r="E2399" s="587">
        <f t="shared" si="387"/>
        <v>0</v>
      </c>
      <c r="G2399" s="1163">
        <v>336</v>
      </c>
      <c r="H2399" s="1164"/>
      <c r="I2399" s="1165"/>
      <c r="J2399" s="1166"/>
      <c r="K2399" s="587">
        <f t="shared" si="388"/>
        <v>0</v>
      </c>
      <c r="M2399" s="1163">
        <v>336</v>
      </c>
      <c r="N2399" s="1164"/>
      <c r="O2399" s="1165"/>
      <c r="P2399" s="1166"/>
      <c r="Q2399" s="587">
        <f t="shared" si="389"/>
        <v>0</v>
      </c>
      <c r="S2399" s="1163">
        <v>336</v>
      </c>
      <c r="T2399" s="1164"/>
      <c r="U2399" s="1165"/>
      <c r="V2399" s="1166"/>
      <c r="W2399" s="587">
        <f t="shared" si="390"/>
        <v>0</v>
      </c>
      <c r="Y2399" s="1163">
        <v>336</v>
      </c>
      <c r="Z2399" s="1164"/>
      <c r="AA2399" s="1165"/>
      <c r="AB2399" s="1166"/>
      <c r="AC2399" s="587">
        <f t="shared" si="391"/>
        <v>0</v>
      </c>
      <c r="AE2399" s="1163">
        <v>336</v>
      </c>
      <c r="AF2399" s="1164"/>
      <c r="AG2399" s="1165"/>
      <c r="AH2399" s="1166"/>
      <c r="AI2399" s="587">
        <f t="shared" si="392"/>
        <v>0</v>
      </c>
      <c r="AK2399" s="1163">
        <v>336</v>
      </c>
      <c r="AL2399" s="1164"/>
      <c r="AM2399" s="1165"/>
      <c r="AN2399" s="1166"/>
      <c r="AO2399" s="587">
        <f t="shared" si="393"/>
        <v>0</v>
      </c>
      <c r="AQ2399" s="1163">
        <v>336</v>
      </c>
      <c r="AR2399" s="1164"/>
      <c r="AS2399" s="1165"/>
      <c r="AT2399" s="1166"/>
      <c r="AU2399" s="587">
        <f t="shared" si="394"/>
        <v>0</v>
      </c>
      <c r="AW2399" s="1163">
        <v>336</v>
      </c>
      <c r="AX2399" s="1164"/>
      <c r="AY2399" s="1165"/>
      <c r="AZ2399" s="1166"/>
      <c r="BA2399" s="587">
        <f t="shared" si="395"/>
        <v>0</v>
      </c>
    </row>
    <row r="2400" spans="1:53" s="17" customFormat="1" ht="16.75" hidden="1" customHeight="1" outlineLevel="2">
      <c r="A2400" s="1163">
        <v>337</v>
      </c>
      <c r="B2400" s="1164"/>
      <c r="C2400" s="1165"/>
      <c r="D2400" s="1166"/>
      <c r="E2400" s="587">
        <f t="shared" si="387"/>
        <v>0</v>
      </c>
      <c r="G2400" s="1163">
        <v>337</v>
      </c>
      <c r="H2400" s="1164"/>
      <c r="I2400" s="1165"/>
      <c r="J2400" s="1166"/>
      <c r="K2400" s="587">
        <f t="shared" si="388"/>
        <v>0</v>
      </c>
      <c r="M2400" s="1163">
        <v>337</v>
      </c>
      <c r="N2400" s="1164"/>
      <c r="O2400" s="1165"/>
      <c r="P2400" s="1166"/>
      <c r="Q2400" s="587">
        <f t="shared" si="389"/>
        <v>0</v>
      </c>
      <c r="S2400" s="1163">
        <v>337</v>
      </c>
      <c r="T2400" s="1164"/>
      <c r="U2400" s="1165"/>
      <c r="V2400" s="1166"/>
      <c r="W2400" s="587">
        <f t="shared" si="390"/>
        <v>0</v>
      </c>
      <c r="Y2400" s="1163">
        <v>337</v>
      </c>
      <c r="Z2400" s="1164"/>
      <c r="AA2400" s="1165"/>
      <c r="AB2400" s="1166"/>
      <c r="AC2400" s="587">
        <f t="shared" si="391"/>
        <v>0</v>
      </c>
      <c r="AE2400" s="1163">
        <v>337</v>
      </c>
      <c r="AF2400" s="1164"/>
      <c r="AG2400" s="1165"/>
      <c r="AH2400" s="1166"/>
      <c r="AI2400" s="587">
        <f t="shared" si="392"/>
        <v>0</v>
      </c>
      <c r="AK2400" s="1163">
        <v>337</v>
      </c>
      <c r="AL2400" s="1164"/>
      <c r="AM2400" s="1165"/>
      <c r="AN2400" s="1166"/>
      <c r="AO2400" s="587">
        <f t="shared" si="393"/>
        <v>0</v>
      </c>
      <c r="AQ2400" s="1163">
        <v>337</v>
      </c>
      <c r="AR2400" s="1164"/>
      <c r="AS2400" s="1165"/>
      <c r="AT2400" s="1166"/>
      <c r="AU2400" s="587">
        <f t="shared" si="394"/>
        <v>0</v>
      </c>
      <c r="AW2400" s="1163">
        <v>337</v>
      </c>
      <c r="AX2400" s="1164"/>
      <c r="AY2400" s="1165"/>
      <c r="AZ2400" s="1166"/>
      <c r="BA2400" s="587">
        <f t="shared" si="395"/>
        <v>0</v>
      </c>
    </row>
    <row r="2401" spans="1:53" s="17" customFormat="1" ht="16.75" hidden="1" customHeight="1" outlineLevel="2">
      <c r="A2401" s="1163">
        <v>338</v>
      </c>
      <c r="B2401" s="1164"/>
      <c r="C2401" s="1165"/>
      <c r="D2401" s="1166"/>
      <c r="E2401" s="587">
        <f t="shared" si="387"/>
        <v>0</v>
      </c>
      <c r="G2401" s="1163">
        <v>338</v>
      </c>
      <c r="H2401" s="1164"/>
      <c r="I2401" s="1165"/>
      <c r="J2401" s="1166"/>
      <c r="K2401" s="587">
        <f t="shared" si="388"/>
        <v>0</v>
      </c>
      <c r="M2401" s="1163">
        <v>338</v>
      </c>
      <c r="N2401" s="1164"/>
      <c r="O2401" s="1165"/>
      <c r="P2401" s="1166"/>
      <c r="Q2401" s="587">
        <f t="shared" si="389"/>
        <v>0</v>
      </c>
      <c r="S2401" s="1163">
        <v>338</v>
      </c>
      <c r="T2401" s="1164"/>
      <c r="U2401" s="1165"/>
      <c r="V2401" s="1166"/>
      <c r="W2401" s="587">
        <f t="shared" si="390"/>
        <v>0</v>
      </c>
      <c r="Y2401" s="1163">
        <v>338</v>
      </c>
      <c r="Z2401" s="1164"/>
      <c r="AA2401" s="1165"/>
      <c r="AB2401" s="1166"/>
      <c r="AC2401" s="587">
        <f t="shared" si="391"/>
        <v>0</v>
      </c>
      <c r="AE2401" s="1163">
        <v>338</v>
      </c>
      <c r="AF2401" s="1164"/>
      <c r="AG2401" s="1165"/>
      <c r="AH2401" s="1166"/>
      <c r="AI2401" s="587">
        <f t="shared" si="392"/>
        <v>0</v>
      </c>
      <c r="AK2401" s="1163">
        <v>338</v>
      </c>
      <c r="AL2401" s="1164"/>
      <c r="AM2401" s="1165"/>
      <c r="AN2401" s="1166"/>
      <c r="AO2401" s="587">
        <f t="shared" si="393"/>
        <v>0</v>
      </c>
      <c r="AQ2401" s="1163">
        <v>338</v>
      </c>
      <c r="AR2401" s="1164"/>
      <c r="AS2401" s="1165"/>
      <c r="AT2401" s="1166"/>
      <c r="AU2401" s="587">
        <f t="shared" si="394"/>
        <v>0</v>
      </c>
      <c r="AW2401" s="1163">
        <v>338</v>
      </c>
      <c r="AX2401" s="1164"/>
      <c r="AY2401" s="1165"/>
      <c r="AZ2401" s="1166"/>
      <c r="BA2401" s="587">
        <f t="shared" si="395"/>
        <v>0</v>
      </c>
    </row>
    <row r="2402" spans="1:53" s="17" customFormat="1" ht="16.75" hidden="1" customHeight="1" outlineLevel="2">
      <c r="A2402" s="1163">
        <v>339</v>
      </c>
      <c r="B2402" s="1164"/>
      <c r="C2402" s="1165"/>
      <c r="D2402" s="1166"/>
      <c r="E2402" s="587">
        <f t="shared" si="387"/>
        <v>0</v>
      </c>
      <c r="G2402" s="1163">
        <v>339</v>
      </c>
      <c r="H2402" s="1164"/>
      <c r="I2402" s="1165"/>
      <c r="J2402" s="1166"/>
      <c r="K2402" s="587">
        <f t="shared" si="388"/>
        <v>0</v>
      </c>
      <c r="M2402" s="1163">
        <v>339</v>
      </c>
      <c r="N2402" s="1164"/>
      <c r="O2402" s="1165"/>
      <c r="P2402" s="1166"/>
      <c r="Q2402" s="587">
        <f t="shared" si="389"/>
        <v>0</v>
      </c>
      <c r="S2402" s="1163">
        <v>339</v>
      </c>
      <c r="T2402" s="1164"/>
      <c r="U2402" s="1165"/>
      <c r="V2402" s="1166"/>
      <c r="W2402" s="587">
        <f t="shared" si="390"/>
        <v>0</v>
      </c>
      <c r="Y2402" s="1163">
        <v>339</v>
      </c>
      <c r="Z2402" s="1164"/>
      <c r="AA2402" s="1165"/>
      <c r="AB2402" s="1166"/>
      <c r="AC2402" s="587">
        <f t="shared" si="391"/>
        <v>0</v>
      </c>
      <c r="AE2402" s="1163">
        <v>339</v>
      </c>
      <c r="AF2402" s="1164"/>
      <c r="AG2402" s="1165"/>
      <c r="AH2402" s="1166"/>
      <c r="AI2402" s="587">
        <f t="shared" si="392"/>
        <v>0</v>
      </c>
      <c r="AK2402" s="1163">
        <v>339</v>
      </c>
      <c r="AL2402" s="1164"/>
      <c r="AM2402" s="1165"/>
      <c r="AN2402" s="1166"/>
      <c r="AO2402" s="587">
        <f t="shared" si="393"/>
        <v>0</v>
      </c>
      <c r="AQ2402" s="1163">
        <v>339</v>
      </c>
      <c r="AR2402" s="1164"/>
      <c r="AS2402" s="1165"/>
      <c r="AT2402" s="1166"/>
      <c r="AU2402" s="587">
        <f t="shared" si="394"/>
        <v>0</v>
      </c>
      <c r="AW2402" s="1163">
        <v>339</v>
      </c>
      <c r="AX2402" s="1164"/>
      <c r="AY2402" s="1165"/>
      <c r="AZ2402" s="1166"/>
      <c r="BA2402" s="587">
        <f t="shared" si="395"/>
        <v>0</v>
      </c>
    </row>
    <row r="2403" spans="1:53" s="17" customFormat="1" ht="16.75" hidden="1" customHeight="1" outlineLevel="2">
      <c r="A2403" s="1163">
        <v>340</v>
      </c>
      <c r="B2403" s="1164"/>
      <c r="C2403" s="1165"/>
      <c r="D2403" s="1166"/>
      <c r="E2403" s="587">
        <f t="shared" si="387"/>
        <v>0</v>
      </c>
      <c r="G2403" s="1163">
        <v>340</v>
      </c>
      <c r="H2403" s="1164"/>
      <c r="I2403" s="1165"/>
      <c r="J2403" s="1166"/>
      <c r="K2403" s="587">
        <f t="shared" si="388"/>
        <v>0</v>
      </c>
      <c r="M2403" s="1163">
        <v>340</v>
      </c>
      <c r="N2403" s="1164"/>
      <c r="O2403" s="1165"/>
      <c r="P2403" s="1166"/>
      <c r="Q2403" s="587">
        <f t="shared" si="389"/>
        <v>0</v>
      </c>
      <c r="S2403" s="1163">
        <v>340</v>
      </c>
      <c r="T2403" s="1164"/>
      <c r="U2403" s="1165"/>
      <c r="V2403" s="1166"/>
      <c r="W2403" s="587">
        <f t="shared" si="390"/>
        <v>0</v>
      </c>
      <c r="Y2403" s="1163">
        <v>340</v>
      </c>
      <c r="Z2403" s="1164"/>
      <c r="AA2403" s="1165"/>
      <c r="AB2403" s="1166"/>
      <c r="AC2403" s="587">
        <f t="shared" si="391"/>
        <v>0</v>
      </c>
      <c r="AE2403" s="1163">
        <v>340</v>
      </c>
      <c r="AF2403" s="1164"/>
      <c r="AG2403" s="1165"/>
      <c r="AH2403" s="1166"/>
      <c r="AI2403" s="587">
        <f t="shared" si="392"/>
        <v>0</v>
      </c>
      <c r="AK2403" s="1163">
        <v>340</v>
      </c>
      <c r="AL2403" s="1164"/>
      <c r="AM2403" s="1165"/>
      <c r="AN2403" s="1166"/>
      <c r="AO2403" s="587">
        <f t="shared" si="393"/>
        <v>0</v>
      </c>
      <c r="AQ2403" s="1163">
        <v>340</v>
      </c>
      <c r="AR2403" s="1164"/>
      <c r="AS2403" s="1165"/>
      <c r="AT2403" s="1166"/>
      <c r="AU2403" s="587">
        <f t="shared" si="394"/>
        <v>0</v>
      </c>
      <c r="AW2403" s="1163">
        <v>340</v>
      </c>
      <c r="AX2403" s="1164"/>
      <c r="AY2403" s="1165"/>
      <c r="AZ2403" s="1166"/>
      <c r="BA2403" s="587">
        <f t="shared" si="395"/>
        <v>0</v>
      </c>
    </row>
    <row r="2404" spans="1:53" s="17" customFormat="1" ht="16.75" hidden="1" customHeight="1" outlineLevel="2">
      <c r="A2404" s="1163">
        <v>341</v>
      </c>
      <c r="B2404" s="1164"/>
      <c r="C2404" s="1165"/>
      <c r="D2404" s="1166"/>
      <c r="E2404" s="587">
        <f t="shared" si="387"/>
        <v>0</v>
      </c>
      <c r="G2404" s="1163">
        <v>341</v>
      </c>
      <c r="H2404" s="1164"/>
      <c r="I2404" s="1165"/>
      <c r="J2404" s="1166"/>
      <c r="K2404" s="587">
        <f t="shared" si="388"/>
        <v>0</v>
      </c>
      <c r="M2404" s="1163">
        <v>341</v>
      </c>
      <c r="N2404" s="1164"/>
      <c r="O2404" s="1165"/>
      <c r="P2404" s="1166"/>
      <c r="Q2404" s="587">
        <f t="shared" si="389"/>
        <v>0</v>
      </c>
      <c r="S2404" s="1163">
        <v>341</v>
      </c>
      <c r="T2404" s="1164"/>
      <c r="U2404" s="1165"/>
      <c r="V2404" s="1166"/>
      <c r="W2404" s="587">
        <f t="shared" si="390"/>
        <v>0</v>
      </c>
      <c r="Y2404" s="1163">
        <v>341</v>
      </c>
      <c r="Z2404" s="1164"/>
      <c r="AA2404" s="1165"/>
      <c r="AB2404" s="1166"/>
      <c r="AC2404" s="587">
        <f t="shared" si="391"/>
        <v>0</v>
      </c>
      <c r="AE2404" s="1163">
        <v>341</v>
      </c>
      <c r="AF2404" s="1164"/>
      <c r="AG2404" s="1165"/>
      <c r="AH2404" s="1166"/>
      <c r="AI2404" s="587">
        <f t="shared" si="392"/>
        <v>0</v>
      </c>
      <c r="AK2404" s="1163">
        <v>341</v>
      </c>
      <c r="AL2404" s="1164"/>
      <c r="AM2404" s="1165"/>
      <c r="AN2404" s="1166"/>
      <c r="AO2404" s="587">
        <f t="shared" si="393"/>
        <v>0</v>
      </c>
      <c r="AQ2404" s="1163">
        <v>341</v>
      </c>
      <c r="AR2404" s="1164"/>
      <c r="AS2404" s="1165"/>
      <c r="AT2404" s="1166"/>
      <c r="AU2404" s="587">
        <f t="shared" si="394"/>
        <v>0</v>
      </c>
      <c r="AW2404" s="1163">
        <v>341</v>
      </c>
      <c r="AX2404" s="1164"/>
      <c r="AY2404" s="1165"/>
      <c r="AZ2404" s="1166"/>
      <c r="BA2404" s="587">
        <f t="shared" si="395"/>
        <v>0</v>
      </c>
    </row>
    <row r="2405" spans="1:53" s="17" customFormat="1" ht="16.75" hidden="1" customHeight="1" outlineLevel="2">
      <c r="A2405" s="1163">
        <v>342</v>
      </c>
      <c r="B2405" s="1164"/>
      <c r="C2405" s="1165"/>
      <c r="D2405" s="1166"/>
      <c r="E2405" s="587">
        <f t="shared" si="387"/>
        <v>0</v>
      </c>
      <c r="G2405" s="1163">
        <v>342</v>
      </c>
      <c r="H2405" s="1164"/>
      <c r="I2405" s="1165"/>
      <c r="J2405" s="1166"/>
      <c r="K2405" s="587">
        <f t="shared" si="388"/>
        <v>0</v>
      </c>
      <c r="M2405" s="1163">
        <v>342</v>
      </c>
      <c r="N2405" s="1164"/>
      <c r="O2405" s="1165"/>
      <c r="P2405" s="1166"/>
      <c r="Q2405" s="587">
        <f t="shared" si="389"/>
        <v>0</v>
      </c>
      <c r="S2405" s="1163">
        <v>342</v>
      </c>
      <c r="T2405" s="1164"/>
      <c r="U2405" s="1165"/>
      <c r="V2405" s="1166"/>
      <c r="W2405" s="587">
        <f t="shared" si="390"/>
        <v>0</v>
      </c>
      <c r="Y2405" s="1163">
        <v>342</v>
      </c>
      <c r="Z2405" s="1164"/>
      <c r="AA2405" s="1165"/>
      <c r="AB2405" s="1166"/>
      <c r="AC2405" s="587">
        <f t="shared" si="391"/>
        <v>0</v>
      </c>
      <c r="AE2405" s="1163">
        <v>342</v>
      </c>
      <c r="AF2405" s="1164"/>
      <c r="AG2405" s="1165"/>
      <c r="AH2405" s="1166"/>
      <c r="AI2405" s="587">
        <f t="shared" si="392"/>
        <v>0</v>
      </c>
      <c r="AK2405" s="1163">
        <v>342</v>
      </c>
      <c r="AL2405" s="1164"/>
      <c r="AM2405" s="1165"/>
      <c r="AN2405" s="1166"/>
      <c r="AO2405" s="587">
        <f t="shared" si="393"/>
        <v>0</v>
      </c>
      <c r="AQ2405" s="1163">
        <v>342</v>
      </c>
      <c r="AR2405" s="1164"/>
      <c r="AS2405" s="1165"/>
      <c r="AT2405" s="1166"/>
      <c r="AU2405" s="587">
        <f t="shared" si="394"/>
        <v>0</v>
      </c>
      <c r="AW2405" s="1163">
        <v>342</v>
      </c>
      <c r="AX2405" s="1164"/>
      <c r="AY2405" s="1165"/>
      <c r="AZ2405" s="1166"/>
      <c r="BA2405" s="587">
        <f t="shared" si="395"/>
        <v>0</v>
      </c>
    </row>
    <row r="2406" spans="1:53" s="17" customFormat="1" ht="16.75" hidden="1" customHeight="1" outlineLevel="2">
      <c r="A2406" s="1163">
        <v>343</v>
      </c>
      <c r="B2406" s="1164"/>
      <c r="C2406" s="1165"/>
      <c r="D2406" s="1166"/>
      <c r="E2406" s="587">
        <f t="shared" si="387"/>
        <v>0</v>
      </c>
      <c r="G2406" s="1163">
        <v>343</v>
      </c>
      <c r="H2406" s="1164"/>
      <c r="I2406" s="1165"/>
      <c r="J2406" s="1166"/>
      <c r="K2406" s="587">
        <f t="shared" si="388"/>
        <v>0</v>
      </c>
      <c r="M2406" s="1163">
        <v>343</v>
      </c>
      <c r="N2406" s="1164"/>
      <c r="O2406" s="1165"/>
      <c r="P2406" s="1166"/>
      <c r="Q2406" s="587">
        <f t="shared" si="389"/>
        <v>0</v>
      </c>
      <c r="S2406" s="1163">
        <v>343</v>
      </c>
      <c r="T2406" s="1164"/>
      <c r="U2406" s="1165"/>
      <c r="V2406" s="1166"/>
      <c r="W2406" s="587">
        <f t="shared" si="390"/>
        <v>0</v>
      </c>
      <c r="Y2406" s="1163">
        <v>343</v>
      </c>
      <c r="Z2406" s="1164"/>
      <c r="AA2406" s="1165"/>
      <c r="AB2406" s="1166"/>
      <c r="AC2406" s="587">
        <f t="shared" si="391"/>
        <v>0</v>
      </c>
      <c r="AE2406" s="1163">
        <v>343</v>
      </c>
      <c r="AF2406" s="1164"/>
      <c r="AG2406" s="1165"/>
      <c r="AH2406" s="1166"/>
      <c r="AI2406" s="587">
        <f t="shared" si="392"/>
        <v>0</v>
      </c>
      <c r="AK2406" s="1163">
        <v>343</v>
      </c>
      <c r="AL2406" s="1164"/>
      <c r="AM2406" s="1165"/>
      <c r="AN2406" s="1166"/>
      <c r="AO2406" s="587">
        <f t="shared" si="393"/>
        <v>0</v>
      </c>
      <c r="AQ2406" s="1163">
        <v>343</v>
      </c>
      <c r="AR2406" s="1164"/>
      <c r="AS2406" s="1165"/>
      <c r="AT2406" s="1166"/>
      <c r="AU2406" s="587">
        <f t="shared" si="394"/>
        <v>0</v>
      </c>
      <c r="AW2406" s="1163">
        <v>343</v>
      </c>
      <c r="AX2406" s="1164"/>
      <c r="AY2406" s="1165"/>
      <c r="AZ2406" s="1166"/>
      <c r="BA2406" s="587">
        <f t="shared" si="395"/>
        <v>0</v>
      </c>
    </row>
    <row r="2407" spans="1:53" s="17" customFormat="1" ht="16.75" hidden="1" customHeight="1" outlineLevel="2">
      <c r="A2407" s="1163">
        <v>344</v>
      </c>
      <c r="B2407" s="1164"/>
      <c r="C2407" s="1165"/>
      <c r="D2407" s="1166"/>
      <c r="E2407" s="587">
        <f t="shared" si="387"/>
        <v>0</v>
      </c>
      <c r="G2407" s="1163">
        <v>344</v>
      </c>
      <c r="H2407" s="1164"/>
      <c r="I2407" s="1165"/>
      <c r="J2407" s="1166"/>
      <c r="K2407" s="587">
        <f t="shared" si="388"/>
        <v>0</v>
      </c>
      <c r="M2407" s="1163">
        <v>344</v>
      </c>
      <c r="N2407" s="1164"/>
      <c r="O2407" s="1165"/>
      <c r="P2407" s="1166"/>
      <c r="Q2407" s="587">
        <f t="shared" si="389"/>
        <v>0</v>
      </c>
      <c r="S2407" s="1163">
        <v>344</v>
      </c>
      <c r="T2407" s="1164"/>
      <c r="U2407" s="1165"/>
      <c r="V2407" s="1166"/>
      <c r="W2407" s="587">
        <f t="shared" si="390"/>
        <v>0</v>
      </c>
      <c r="Y2407" s="1163">
        <v>344</v>
      </c>
      <c r="Z2407" s="1164"/>
      <c r="AA2407" s="1165"/>
      <c r="AB2407" s="1166"/>
      <c r="AC2407" s="587">
        <f t="shared" si="391"/>
        <v>0</v>
      </c>
      <c r="AE2407" s="1163">
        <v>344</v>
      </c>
      <c r="AF2407" s="1164"/>
      <c r="AG2407" s="1165"/>
      <c r="AH2407" s="1166"/>
      <c r="AI2407" s="587">
        <f t="shared" si="392"/>
        <v>0</v>
      </c>
      <c r="AK2407" s="1163">
        <v>344</v>
      </c>
      <c r="AL2407" s="1164"/>
      <c r="AM2407" s="1165"/>
      <c r="AN2407" s="1166"/>
      <c r="AO2407" s="587">
        <f t="shared" si="393"/>
        <v>0</v>
      </c>
      <c r="AQ2407" s="1163">
        <v>344</v>
      </c>
      <c r="AR2407" s="1164"/>
      <c r="AS2407" s="1165"/>
      <c r="AT2407" s="1166"/>
      <c r="AU2407" s="587">
        <f t="shared" si="394"/>
        <v>0</v>
      </c>
      <c r="AW2407" s="1163">
        <v>344</v>
      </c>
      <c r="AX2407" s="1164"/>
      <c r="AY2407" s="1165"/>
      <c r="AZ2407" s="1166"/>
      <c r="BA2407" s="587">
        <f t="shared" si="395"/>
        <v>0</v>
      </c>
    </row>
    <row r="2408" spans="1:53" s="17" customFormat="1" ht="16.75" hidden="1" customHeight="1" outlineLevel="2">
      <c r="A2408" s="1163">
        <v>345</v>
      </c>
      <c r="B2408" s="1164"/>
      <c r="C2408" s="1165"/>
      <c r="D2408" s="1166"/>
      <c r="E2408" s="587">
        <f t="shared" si="387"/>
        <v>0</v>
      </c>
      <c r="G2408" s="1163">
        <v>345</v>
      </c>
      <c r="H2408" s="1164"/>
      <c r="I2408" s="1165"/>
      <c r="J2408" s="1166"/>
      <c r="K2408" s="587">
        <f t="shared" si="388"/>
        <v>0</v>
      </c>
      <c r="M2408" s="1163">
        <v>345</v>
      </c>
      <c r="N2408" s="1164"/>
      <c r="O2408" s="1165"/>
      <c r="P2408" s="1166"/>
      <c r="Q2408" s="587">
        <f t="shared" si="389"/>
        <v>0</v>
      </c>
      <c r="S2408" s="1163">
        <v>345</v>
      </c>
      <c r="T2408" s="1164"/>
      <c r="U2408" s="1165"/>
      <c r="V2408" s="1166"/>
      <c r="W2408" s="587">
        <f t="shared" si="390"/>
        <v>0</v>
      </c>
      <c r="Y2408" s="1163">
        <v>345</v>
      </c>
      <c r="Z2408" s="1164"/>
      <c r="AA2408" s="1165"/>
      <c r="AB2408" s="1166"/>
      <c r="AC2408" s="587">
        <f t="shared" si="391"/>
        <v>0</v>
      </c>
      <c r="AE2408" s="1163">
        <v>345</v>
      </c>
      <c r="AF2408" s="1164"/>
      <c r="AG2408" s="1165"/>
      <c r="AH2408" s="1166"/>
      <c r="AI2408" s="587">
        <f t="shared" si="392"/>
        <v>0</v>
      </c>
      <c r="AK2408" s="1163">
        <v>345</v>
      </c>
      <c r="AL2408" s="1164"/>
      <c r="AM2408" s="1165"/>
      <c r="AN2408" s="1166"/>
      <c r="AO2408" s="587">
        <f t="shared" si="393"/>
        <v>0</v>
      </c>
      <c r="AQ2408" s="1163">
        <v>345</v>
      </c>
      <c r="AR2408" s="1164"/>
      <c r="AS2408" s="1165"/>
      <c r="AT2408" s="1166"/>
      <c r="AU2408" s="587">
        <f t="shared" si="394"/>
        <v>0</v>
      </c>
      <c r="AW2408" s="1163">
        <v>345</v>
      </c>
      <c r="AX2408" s="1164"/>
      <c r="AY2408" s="1165"/>
      <c r="AZ2408" s="1166"/>
      <c r="BA2408" s="587">
        <f t="shared" si="395"/>
        <v>0</v>
      </c>
    </row>
    <row r="2409" spans="1:53" s="17" customFormat="1" ht="16.75" hidden="1" customHeight="1" outlineLevel="2">
      <c r="A2409" s="1163">
        <v>346</v>
      </c>
      <c r="B2409" s="1164"/>
      <c r="C2409" s="1165"/>
      <c r="D2409" s="1166"/>
      <c r="E2409" s="587">
        <f t="shared" si="387"/>
        <v>0</v>
      </c>
      <c r="G2409" s="1163">
        <v>346</v>
      </c>
      <c r="H2409" s="1164"/>
      <c r="I2409" s="1165"/>
      <c r="J2409" s="1166"/>
      <c r="K2409" s="587">
        <f t="shared" si="388"/>
        <v>0</v>
      </c>
      <c r="M2409" s="1163">
        <v>346</v>
      </c>
      <c r="N2409" s="1164"/>
      <c r="O2409" s="1165"/>
      <c r="P2409" s="1166"/>
      <c r="Q2409" s="587">
        <f t="shared" si="389"/>
        <v>0</v>
      </c>
      <c r="S2409" s="1163">
        <v>346</v>
      </c>
      <c r="T2409" s="1164"/>
      <c r="U2409" s="1165"/>
      <c r="V2409" s="1166"/>
      <c r="W2409" s="587">
        <f t="shared" si="390"/>
        <v>0</v>
      </c>
      <c r="Y2409" s="1163">
        <v>346</v>
      </c>
      <c r="Z2409" s="1164"/>
      <c r="AA2409" s="1165"/>
      <c r="AB2409" s="1166"/>
      <c r="AC2409" s="587">
        <f t="shared" si="391"/>
        <v>0</v>
      </c>
      <c r="AE2409" s="1163">
        <v>346</v>
      </c>
      <c r="AF2409" s="1164"/>
      <c r="AG2409" s="1165"/>
      <c r="AH2409" s="1166"/>
      <c r="AI2409" s="587">
        <f t="shared" si="392"/>
        <v>0</v>
      </c>
      <c r="AK2409" s="1163">
        <v>346</v>
      </c>
      <c r="AL2409" s="1164"/>
      <c r="AM2409" s="1165"/>
      <c r="AN2409" s="1166"/>
      <c r="AO2409" s="587">
        <f t="shared" si="393"/>
        <v>0</v>
      </c>
      <c r="AQ2409" s="1163">
        <v>346</v>
      </c>
      <c r="AR2409" s="1164"/>
      <c r="AS2409" s="1165"/>
      <c r="AT2409" s="1166"/>
      <c r="AU2409" s="587">
        <f t="shared" si="394"/>
        <v>0</v>
      </c>
      <c r="AW2409" s="1163">
        <v>346</v>
      </c>
      <c r="AX2409" s="1164"/>
      <c r="AY2409" s="1165"/>
      <c r="AZ2409" s="1166"/>
      <c r="BA2409" s="587">
        <f t="shared" si="395"/>
        <v>0</v>
      </c>
    </row>
    <row r="2410" spans="1:53" s="17" customFormat="1" ht="16.75" hidden="1" customHeight="1" outlineLevel="2">
      <c r="A2410" s="1163">
        <v>347</v>
      </c>
      <c r="B2410" s="1164"/>
      <c r="C2410" s="1165"/>
      <c r="D2410" s="1166"/>
      <c r="E2410" s="587">
        <f t="shared" si="387"/>
        <v>0</v>
      </c>
      <c r="G2410" s="1163">
        <v>347</v>
      </c>
      <c r="H2410" s="1164"/>
      <c r="I2410" s="1165"/>
      <c r="J2410" s="1166"/>
      <c r="K2410" s="587">
        <f t="shared" si="388"/>
        <v>0</v>
      </c>
      <c r="M2410" s="1163">
        <v>347</v>
      </c>
      <c r="N2410" s="1164"/>
      <c r="O2410" s="1165"/>
      <c r="P2410" s="1166"/>
      <c r="Q2410" s="587">
        <f t="shared" si="389"/>
        <v>0</v>
      </c>
      <c r="S2410" s="1163">
        <v>347</v>
      </c>
      <c r="T2410" s="1164"/>
      <c r="U2410" s="1165"/>
      <c r="V2410" s="1166"/>
      <c r="W2410" s="587">
        <f t="shared" si="390"/>
        <v>0</v>
      </c>
      <c r="Y2410" s="1163">
        <v>347</v>
      </c>
      <c r="Z2410" s="1164"/>
      <c r="AA2410" s="1165"/>
      <c r="AB2410" s="1166"/>
      <c r="AC2410" s="587">
        <f t="shared" si="391"/>
        <v>0</v>
      </c>
      <c r="AE2410" s="1163">
        <v>347</v>
      </c>
      <c r="AF2410" s="1164"/>
      <c r="AG2410" s="1165"/>
      <c r="AH2410" s="1166"/>
      <c r="AI2410" s="587">
        <f t="shared" si="392"/>
        <v>0</v>
      </c>
      <c r="AK2410" s="1163">
        <v>347</v>
      </c>
      <c r="AL2410" s="1164"/>
      <c r="AM2410" s="1165"/>
      <c r="AN2410" s="1166"/>
      <c r="AO2410" s="587">
        <f t="shared" si="393"/>
        <v>0</v>
      </c>
      <c r="AQ2410" s="1163">
        <v>347</v>
      </c>
      <c r="AR2410" s="1164"/>
      <c r="AS2410" s="1165"/>
      <c r="AT2410" s="1166"/>
      <c r="AU2410" s="587">
        <f t="shared" si="394"/>
        <v>0</v>
      </c>
      <c r="AW2410" s="1163">
        <v>347</v>
      </c>
      <c r="AX2410" s="1164"/>
      <c r="AY2410" s="1165"/>
      <c r="AZ2410" s="1166"/>
      <c r="BA2410" s="587">
        <f t="shared" si="395"/>
        <v>0</v>
      </c>
    </row>
    <row r="2411" spans="1:53" s="17" customFormat="1" ht="16.75" hidden="1" customHeight="1" outlineLevel="2">
      <c r="A2411" s="1163">
        <v>348</v>
      </c>
      <c r="B2411" s="1164"/>
      <c r="C2411" s="1165"/>
      <c r="D2411" s="1166"/>
      <c r="E2411" s="587">
        <f t="shared" si="387"/>
        <v>0</v>
      </c>
      <c r="G2411" s="1163">
        <v>348</v>
      </c>
      <c r="H2411" s="1164"/>
      <c r="I2411" s="1165"/>
      <c r="J2411" s="1166"/>
      <c r="K2411" s="587">
        <f t="shared" si="388"/>
        <v>0</v>
      </c>
      <c r="M2411" s="1163">
        <v>348</v>
      </c>
      <c r="N2411" s="1164"/>
      <c r="O2411" s="1165"/>
      <c r="P2411" s="1166"/>
      <c r="Q2411" s="587">
        <f t="shared" si="389"/>
        <v>0</v>
      </c>
      <c r="S2411" s="1163">
        <v>348</v>
      </c>
      <c r="T2411" s="1164"/>
      <c r="U2411" s="1165"/>
      <c r="V2411" s="1166"/>
      <c r="W2411" s="587">
        <f t="shared" si="390"/>
        <v>0</v>
      </c>
      <c r="Y2411" s="1163">
        <v>348</v>
      </c>
      <c r="Z2411" s="1164"/>
      <c r="AA2411" s="1165"/>
      <c r="AB2411" s="1166"/>
      <c r="AC2411" s="587">
        <f t="shared" si="391"/>
        <v>0</v>
      </c>
      <c r="AE2411" s="1163">
        <v>348</v>
      </c>
      <c r="AF2411" s="1164"/>
      <c r="AG2411" s="1165"/>
      <c r="AH2411" s="1166"/>
      <c r="AI2411" s="587">
        <f t="shared" si="392"/>
        <v>0</v>
      </c>
      <c r="AK2411" s="1163">
        <v>348</v>
      </c>
      <c r="AL2411" s="1164"/>
      <c r="AM2411" s="1165"/>
      <c r="AN2411" s="1166"/>
      <c r="AO2411" s="587">
        <f t="shared" si="393"/>
        <v>0</v>
      </c>
      <c r="AQ2411" s="1163">
        <v>348</v>
      </c>
      <c r="AR2411" s="1164"/>
      <c r="AS2411" s="1165"/>
      <c r="AT2411" s="1166"/>
      <c r="AU2411" s="587">
        <f t="shared" si="394"/>
        <v>0</v>
      </c>
      <c r="AW2411" s="1163">
        <v>348</v>
      </c>
      <c r="AX2411" s="1164"/>
      <c r="AY2411" s="1165"/>
      <c r="AZ2411" s="1166"/>
      <c r="BA2411" s="587">
        <f t="shared" si="395"/>
        <v>0</v>
      </c>
    </row>
    <row r="2412" spans="1:53" s="17" customFormat="1" ht="16.75" hidden="1" customHeight="1" outlineLevel="2">
      <c r="A2412" s="1163">
        <v>349</v>
      </c>
      <c r="B2412" s="1164"/>
      <c r="C2412" s="1165"/>
      <c r="D2412" s="1166"/>
      <c r="E2412" s="587">
        <f t="shared" si="387"/>
        <v>0</v>
      </c>
      <c r="G2412" s="1163">
        <v>349</v>
      </c>
      <c r="H2412" s="1164"/>
      <c r="I2412" s="1165"/>
      <c r="J2412" s="1166"/>
      <c r="K2412" s="587">
        <f t="shared" si="388"/>
        <v>0</v>
      </c>
      <c r="M2412" s="1163">
        <v>349</v>
      </c>
      <c r="N2412" s="1164"/>
      <c r="O2412" s="1165"/>
      <c r="P2412" s="1166"/>
      <c r="Q2412" s="587">
        <f t="shared" si="389"/>
        <v>0</v>
      </c>
      <c r="S2412" s="1163">
        <v>349</v>
      </c>
      <c r="T2412" s="1164"/>
      <c r="U2412" s="1165"/>
      <c r="V2412" s="1166"/>
      <c r="W2412" s="587">
        <f t="shared" si="390"/>
        <v>0</v>
      </c>
      <c r="Y2412" s="1163">
        <v>349</v>
      </c>
      <c r="Z2412" s="1164"/>
      <c r="AA2412" s="1165"/>
      <c r="AB2412" s="1166"/>
      <c r="AC2412" s="587">
        <f t="shared" si="391"/>
        <v>0</v>
      </c>
      <c r="AE2412" s="1163">
        <v>349</v>
      </c>
      <c r="AF2412" s="1164"/>
      <c r="AG2412" s="1165"/>
      <c r="AH2412" s="1166"/>
      <c r="AI2412" s="587">
        <f t="shared" si="392"/>
        <v>0</v>
      </c>
      <c r="AK2412" s="1163">
        <v>349</v>
      </c>
      <c r="AL2412" s="1164"/>
      <c r="AM2412" s="1165"/>
      <c r="AN2412" s="1166"/>
      <c r="AO2412" s="587">
        <f t="shared" si="393"/>
        <v>0</v>
      </c>
      <c r="AQ2412" s="1163">
        <v>349</v>
      </c>
      <c r="AR2412" s="1164"/>
      <c r="AS2412" s="1165"/>
      <c r="AT2412" s="1166"/>
      <c r="AU2412" s="587">
        <f t="shared" si="394"/>
        <v>0</v>
      </c>
      <c r="AW2412" s="1163">
        <v>349</v>
      </c>
      <c r="AX2412" s="1164"/>
      <c r="AY2412" s="1165"/>
      <c r="AZ2412" s="1166"/>
      <c r="BA2412" s="587">
        <f t="shared" si="395"/>
        <v>0</v>
      </c>
    </row>
    <row r="2413" spans="1:53" s="17" customFormat="1" ht="16.75" hidden="1" customHeight="1" outlineLevel="2">
      <c r="A2413" s="1163">
        <v>350</v>
      </c>
      <c r="B2413" s="1164"/>
      <c r="C2413" s="1165"/>
      <c r="D2413" s="1166"/>
      <c r="E2413" s="587">
        <f t="shared" si="387"/>
        <v>0</v>
      </c>
      <c r="G2413" s="1163">
        <v>350</v>
      </c>
      <c r="H2413" s="1164"/>
      <c r="I2413" s="1165"/>
      <c r="J2413" s="1166"/>
      <c r="K2413" s="587">
        <f t="shared" si="388"/>
        <v>0</v>
      </c>
      <c r="M2413" s="1163">
        <v>350</v>
      </c>
      <c r="N2413" s="1164"/>
      <c r="O2413" s="1165"/>
      <c r="P2413" s="1166"/>
      <c r="Q2413" s="587">
        <f t="shared" si="389"/>
        <v>0</v>
      </c>
      <c r="S2413" s="1163">
        <v>350</v>
      </c>
      <c r="T2413" s="1164"/>
      <c r="U2413" s="1165"/>
      <c r="V2413" s="1166"/>
      <c r="W2413" s="587">
        <f t="shared" si="390"/>
        <v>0</v>
      </c>
      <c r="Y2413" s="1163">
        <v>350</v>
      </c>
      <c r="Z2413" s="1164"/>
      <c r="AA2413" s="1165"/>
      <c r="AB2413" s="1166"/>
      <c r="AC2413" s="587">
        <f t="shared" si="391"/>
        <v>0</v>
      </c>
      <c r="AE2413" s="1163">
        <v>350</v>
      </c>
      <c r="AF2413" s="1164"/>
      <c r="AG2413" s="1165"/>
      <c r="AH2413" s="1166"/>
      <c r="AI2413" s="587">
        <f t="shared" si="392"/>
        <v>0</v>
      </c>
      <c r="AK2413" s="1163">
        <v>350</v>
      </c>
      <c r="AL2413" s="1164"/>
      <c r="AM2413" s="1165"/>
      <c r="AN2413" s="1166"/>
      <c r="AO2413" s="587">
        <f t="shared" si="393"/>
        <v>0</v>
      </c>
      <c r="AQ2413" s="1163">
        <v>350</v>
      </c>
      <c r="AR2413" s="1164"/>
      <c r="AS2413" s="1165"/>
      <c r="AT2413" s="1166"/>
      <c r="AU2413" s="587">
        <f t="shared" si="394"/>
        <v>0</v>
      </c>
      <c r="AW2413" s="1163">
        <v>350</v>
      </c>
      <c r="AX2413" s="1164"/>
      <c r="AY2413" s="1165"/>
      <c r="AZ2413" s="1166"/>
      <c r="BA2413" s="587">
        <f t="shared" si="395"/>
        <v>0</v>
      </c>
    </row>
    <row r="2414" spans="1:53" s="17" customFormat="1" ht="16.75" hidden="1" customHeight="1" outlineLevel="2">
      <c r="A2414" s="1163">
        <v>351</v>
      </c>
      <c r="B2414" s="1164"/>
      <c r="C2414" s="1165"/>
      <c r="D2414" s="1166"/>
      <c r="E2414" s="587">
        <f t="shared" si="387"/>
        <v>0</v>
      </c>
      <c r="G2414" s="1163">
        <v>351</v>
      </c>
      <c r="H2414" s="1164"/>
      <c r="I2414" s="1165"/>
      <c r="J2414" s="1166"/>
      <c r="K2414" s="587">
        <f t="shared" si="388"/>
        <v>0</v>
      </c>
      <c r="M2414" s="1163">
        <v>351</v>
      </c>
      <c r="N2414" s="1164"/>
      <c r="O2414" s="1165"/>
      <c r="P2414" s="1166"/>
      <c r="Q2414" s="587">
        <f t="shared" si="389"/>
        <v>0</v>
      </c>
      <c r="S2414" s="1163">
        <v>351</v>
      </c>
      <c r="T2414" s="1164"/>
      <c r="U2414" s="1165"/>
      <c r="V2414" s="1166"/>
      <c r="W2414" s="587">
        <f t="shared" si="390"/>
        <v>0</v>
      </c>
      <c r="Y2414" s="1163">
        <v>351</v>
      </c>
      <c r="Z2414" s="1164"/>
      <c r="AA2414" s="1165"/>
      <c r="AB2414" s="1166"/>
      <c r="AC2414" s="587">
        <f t="shared" si="391"/>
        <v>0</v>
      </c>
      <c r="AE2414" s="1163">
        <v>351</v>
      </c>
      <c r="AF2414" s="1164"/>
      <c r="AG2414" s="1165"/>
      <c r="AH2414" s="1166"/>
      <c r="AI2414" s="587">
        <f t="shared" si="392"/>
        <v>0</v>
      </c>
      <c r="AK2414" s="1163">
        <v>351</v>
      </c>
      <c r="AL2414" s="1164"/>
      <c r="AM2414" s="1165"/>
      <c r="AN2414" s="1166"/>
      <c r="AO2414" s="587">
        <f t="shared" si="393"/>
        <v>0</v>
      </c>
      <c r="AQ2414" s="1163">
        <v>351</v>
      </c>
      <c r="AR2414" s="1164"/>
      <c r="AS2414" s="1165"/>
      <c r="AT2414" s="1166"/>
      <c r="AU2414" s="587">
        <f t="shared" si="394"/>
        <v>0</v>
      </c>
      <c r="AW2414" s="1163">
        <v>351</v>
      </c>
      <c r="AX2414" s="1164"/>
      <c r="AY2414" s="1165"/>
      <c r="AZ2414" s="1166"/>
      <c r="BA2414" s="587">
        <f t="shared" si="395"/>
        <v>0</v>
      </c>
    </row>
    <row r="2415" spans="1:53" s="17" customFormat="1" ht="16.75" hidden="1" customHeight="1" outlineLevel="2">
      <c r="A2415" s="1163">
        <v>352</v>
      </c>
      <c r="B2415" s="1164"/>
      <c r="C2415" s="1165"/>
      <c r="D2415" s="1166"/>
      <c r="E2415" s="587">
        <f t="shared" si="387"/>
        <v>0</v>
      </c>
      <c r="G2415" s="1163">
        <v>352</v>
      </c>
      <c r="H2415" s="1164"/>
      <c r="I2415" s="1165"/>
      <c r="J2415" s="1166"/>
      <c r="K2415" s="587">
        <f t="shared" si="388"/>
        <v>0</v>
      </c>
      <c r="M2415" s="1163">
        <v>352</v>
      </c>
      <c r="N2415" s="1164"/>
      <c r="O2415" s="1165"/>
      <c r="P2415" s="1166"/>
      <c r="Q2415" s="587">
        <f t="shared" si="389"/>
        <v>0</v>
      </c>
      <c r="S2415" s="1163">
        <v>352</v>
      </c>
      <c r="T2415" s="1164"/>
      <c r="U2415" s="1165"/>
      <c r="V2415" s="1166"/>
      <c r="W2415" s="587">
        <f t="shared" si="390"/>
        <v>0</v>
      </c>
      <c r="Y2415" s="1163">
        <v>352</v>
      </c>
      <c r="Z2415" s="1164"/>
      <c r="AA2415" s="1165"/>
      <c r="AB2415" s="1166"/>
      <c r="AC2415" s="587">
        <f t="shared" si="391"/>
        <v>0</v>
      </c>
      <c r="AE2415" s="1163">
        <v>352</v>
      </c>
      <c r="AF2415" s="1164"/>
      <c r="AG2415" s="1165"/>
      <c r="AH2415" s="1166"/>
      <c r="AI2415" s="587">
        <f t="shared" si="392"/>
        <v>0</v>
      </c>
      <c r="AK2415" s="1163">
        <v>352</v>
      </c>
      <c r="AL2415" s="1164"/>
      <c r="AM2415" s="1165"/>
      <c r="AN2415" s="1166"/>
      <c r="AO2415" s="587">
        <f t="shared" si="393"/>
        <v>0</v>
      </c>
      <c r="AQ2415" s="1163">
        <v>352</v>
      </c>
      <c r="AR2415" s="1164"/>
      <c r="AS2415" s="1165"/>
      <c r="AT2415" s="1166"/>
      <c r="AU2415" s="587">
        <f t="shared" si="394"/>
        <v>0</v>
      </c>
      <c r="AW2415" s="1163">
        <v>352</v>
      </c>
      <c r="AX2415" s="1164"/>
      <c r="AY2415" s="1165"/>
      <c r="AZ2415" s="1166"/>
      <c r="BA2415" s="587">
        <f t="shared" si="395"/>
        <v>0</v>
      </c>
    </row>
    <row r="2416" spans="1:53" s="17" customFormat="1" ht="16.75" hidden="1" customHeight="1" outlineLevel="2">
      <c r="A2416" s="1163">
        <v>353</v>
      </c>
      <c r="B2416" s="1164"/>
      <c r="C2416" s="1165"/>
      <c r="D2416" s="1166"/>
      <c r="E2416" s="587">
        <f t="shared" si="387"/>
        <v>0</v>
      </c>
      <c r="G2416" s="1163">
        <v>353</v>
      </c>
      <c r="H2416" s="1164"/>
      <c r="I2416" s="1165"/>
      <c r="J2416" s="1166"/>
      <c r="K2416" s="587">
        <f t="shared" si="388"/>
        <v>0</v>
      </c>
      <c r="M2416" s="1163">
        <v>353</v>
      </c>
      <c r="N2416" s="1164"/>
      <c r="O2416" s="1165"/>
      <c r="P2416" s="1166"/>
      <c r="Q2416" s="587">
        <f t="shared" si="389"/>
        <v>0</v>
      </c>
      <c r="S2416" s="1163">
        <v>353</v>
      </c>
      <c r="T2416" s="1164"/>
      <c r="U2416" s="1165"/>
      <c r="V2416" s="1166"/>
      <c r="W2416" s="587">
        <f t="shared" si="390"/>
        <v>0</v>
      </c>
      <c r="Y2416" s="1163">
        <v>353</v>
      </c>
      <c r="Z2416" s="1164"/>
      <c r="AA2416" s="1165"/>
      <c r="AB2416" s="1166"/>
      <c r="AC2416" s="587">
        <f t="shared" si="391"/>
        <v>0</v>
      </c>
      <c r="AE2416" s="1163">
        <v>353</v>
      </c>
      <c r="AF2416" s="1164"/>
      <c r="AG2416" s="1165"/>
      <c r="AH2416" s="1166"/>
      <c r="AI2416" s="587">
        <f t="shared" si="392"/>
        <v>0</v>
      </c>
      <c r="AK2416" s="1163">
        <v>353</v>
      </c>
      <c r="AL2416" s="1164"/>
      <c r="AM2416" s="1165"/>
      <c r="AN2416" s="1166"/>
      <c r="AO2416" s="587">
        <f t="shared" si="393"/>
        <v>0</v>
      </c>
      <c r="AQ2416" s="1163">
        <v>353</v>
      </c>
      <c r="AR2416" s="1164"/>
      <c r="AS2416" s="1165"/>
      <c r="AT2416" s="1166"/>
      <c r="AU2416" s="587">
        <f t="shared" si="394"/>
        <v>0</v>
      </c>
      <c r="AW2416" s="1163">
        <v>353</v>
      </c>
      <c r="AX2416" s="1164"/>
      <c r="AY2416" s="1165"/>
      <c r="AZ2416" s="1166"/>
      <c r="BA2416" s="587">
        <f t="shared" si="395"/>
        <v>0</v>
      </c>
    </row>
    <row r="2417" spans="1:53" s="17" customFormat="1" ht="16.75" hidden="1" customHeight="1" outlineLevel="2">
      <c r="A2417" s="1163">
        <v>354</v>
      </c>
      <c r="B2417" s="1164"/>
      <c r="C2417" s="1165"/>
      <c r="D2417" s="1166"/>
      <c r="E2417" s="587">
        <f t="shared" si="387"/>
        <v>0</v>
      </c>
      <c r="G2417" s="1163">
        <v>354</v>
      </c>
      <c r="H2417" s="1164"/>
      <c r="I2417" s="1165"/>
      <c r="J2417" s="1166"/>
      <c r="K2417" s="587">
        <f t="shared" si="388"/>
        <v>0</v>
      </c>
      <c r="M2417" s="1163">
        <v>354</v>
      </c>
      <c r="N2417" s="1164"/>
      <c r="O2417" s="1165"/>
      <c r="P2417" s="1166"/>
      <c r="Q2417" s="587">
        <f t="shared" si="389"/>
        <v>0</v>
      </c>
      <c r="S2417" s="1163">
        <v>354</v>
      </c>
      <c r="T2417" s="1164"/>
      <c r="U2417" s="1165"/>
      <c r="V2417" s="1166"/>
      <c r="W2417" s="587">
        <f t="shared" si="390"/>
        <v>0</v>
      </c>
      <c r="Y2417" s="1163">
        <v>354</v>
      </c>
      <c r="Z2417" s="1164"/>
      <c r="AA2417" s="1165"/>
      <c r="AB2417" s="1166"/>
      <c r="AC2417" s="587">
        <f t="shared" si="391"/>
        <v>0</v>
      </c>
      <c r="AE2417" s="1163">
        <v>354</v>
      </c>
      <c r="AF2417" s="1164"/>
      <c r="AG2417" s="1165"/>
      <c r="AH2417" s="1166"/>
      <c r="AI2417" s="587">
        <f t="shared" si="392"/>
        <v>0</v>
      </c>
      <c r="AK2417" s="1163">
        <v>354</v>
      </c>
      <c r="AL2417" s="1164"/>
      <c r="AM2417" s="1165"/>
      <c r="AN2417" s="1166"/>
      <c r="AO2417" s="587">
        <f t="shared" si="393"/>
        <v>0</v>
      </c>
      <c r="AQ2417" s="1163">
        <v>354</v>
      </c>
      <c r="AR2417" s="1164"/>
      <c r="AS2417" s="1165"/>
      <c r="AT2417" s="1166"/>
      <c r="AU2417" s="587">
        <f t="shared" si="394"/>
        <v>0</v>
      </c>
      <c r="AW2417" s="1163">
        <v>354</v>
      </c>
      <c r="AX2417" s="1164"/>
      <c r="AY2417" s="1165"/>
      <c r="AZ2417" s="1166"/>
      <c r="BA2417" s="587">
        <f t="shared" si="395"/>
        <v>0</v>
      </c>
    </row>
    <row r="2418" spans="1:53" s="17" customFormat="1" ht="16.75" hidden="1" customHeight="1" outlineLevel="2">
      <c r="A2418" s="1163">
        <v>355</v>
      </c>
      <c r="B2418" s="1164"/>
      <c r="C2418" s="1165"/>
      <c r="D2418" s="1166"/>
      <c r="E2418" s="587">
        <f t="shared" si="387"/>
        <v>0</v>
      </c>
      <c r="G2418" s="1163">
        <v>355</v>
      </c>
      <c r="H2418" s="1164"/>
      <c r="I2418" s="1165"/>
      <c r="J2418" s="1166"/>
      <c r="K2418" s="587">
        <f t="shared" si="388"/>
        <v>0</v>
      </c>
      <c r="M2418" s="1163">
        <v>355</v>
      </c>
      <c r="N2418" s="1164"/>
      <c r="O2418" s="1165"/>
      <c r="P2418" s="1166"/>
      <c r="Q2418" s="587">
        <f t="shared" si="389"/>
        <v>0</v>
      </c>
      <c r="S2418" s="1163">
        <v>355</v>
      </c>
      <c r="T2418" s="1164"/>
      <c r="U2418" s="1165"/>
      <c r="V2418" s="1166"/>
      <c r="W2418" s="587">
        <f t="shared" si="390"/>
        <v>0</v>
      </c>
      <c r="Y2418" s="1163">
        <v>355</v>
      </c>
      <c r="Z2418" s="1164"/>
      <c r="AA2418" s="1165"/>
      <c r="AB2418" s="1166"/>
      <c r="AC2418" s="587">
        <f t="shared" si="391"/>
        <v>0</v>
      </c>
      <c r="AE2418" s="1163">
        <v>355</v>
      </c>
      <c r="AF2418" s="1164"/>
      <c r="AG2418" s="1165"/>
      <c r="AH2418" s="1166"/>
      <c r="AI2418" s="587">
        <f t="shared" si="392"/>
        <v>0</v>
      </c>
      <c r="AK2418" s="1163">
        <v>355</v>
      </c>
      <c r="AL2418" s="1164"/>
      <c r="AM2418" s="1165"/>
      <c r="AN2418" s="1166"/>
      <c r="AO2418" s="587">
        <f t="shared" si="393"/>
        <v>0</v>
      </c>
      <c r="AQ2418" s="1163">
        <v>355</v>
      </c>
      <c r="AR2418" s="1164"/>
      <c r="AS2418" s="1165"/>
      <c r="AT2418" s="1166"/>
      <c r="AU2418" s="587">
        <f t="shared" si="394"/>
        <v>0</v>
      </c>
      <c r="AW2418" s="1163">
        <v>355</v>
      </c>
      <c r="AX2418" s="1164"/>
      <c r="AY2418" s="1165"/>
      <c r="AZ2418" s="1166"/>
      <c r="BA2418" s="587">
        <f t="shared" si="395"/>
        <v>0</v>
      </c>
    </row>
    <row r="2419" spans="1:53" s="17" customFormat="1" ht="16.75" hidden="1" customHeight="1" outlineLevel="2">
      <c r="A2419" s="1163">
        <v>356</v>
      </c>
      <c r="B2419" s="1164"/>
      <c r="C2419" s="1165"/>
      <c r="D2419" s="1166"/>
      <c r="E2419" s="587">
        <f t="shared" si="387"/>
        <v>0</v>
      </c>
      <c r="G2419" s="1163">
        <v>356</v>
      </c>
      <c r="H2419" s="1164"/>
      <c r="I2419" s="1165"/>
      <c r="J2419" s="1166"/>
      <c r="K2419" s="587">
        <f t="shared" si="388"/>
        <v>0</v>
      </c>
      <c r="M2419" s="1163">
        <v>356</v>
      </c>
      <c r="N2419" s="1164"/>
      <c r="O2419" s="1165"/>
      <c r="P2419" s="1166"/>
      <c r="Q2419" s="587">
        <f t="shared" si="389"/>
        <v>0</v>
      </c>
      <c r="S2419" s="1163">
        <v>356</v>
      </c>
      <c r="T2419" s="1164"/>
      <c r="U2419" s="1165"/>
      <c r="V2419" s="1166"/>
      <c r="W2419" s="587">
        <f t="shared" si="390"/>
        <v>0</v>
      </c>
      <c r="Y2419" s="1163">
        <v>356</v>
      </c>
      <c r="Z2419" s="1164"/>
      <c r="AA2419" s="1165"/>
      <c r="AB2419" s="1166"/>
      <c r="AC2419" s="587">
        <f t="shared" si="391"/>
        <v>0</v>
      </c>
      <c r="AE2419" s="1163">
        <v>356</v>
      </c>
      <c r="AF2419" s="1164"/>
      <c r="AG2419" s="1165"/>
      <c r="AH2419" s="1166"/>
      <c r="AI2419" s="587">
        <f t="shared" si="392"/>
        <v>0</v>
      </c>
      <c r="AK2419" s="1163">
        <v>356</v>
      </c>
      <c r="AL2419" s="1164"/>
      <c r="AM2419" s="1165"/>
      <c r="AN2419" s="1166"/>
      <c r="AO2419" s="587">
        <f t="shared" si="393"/>
        <v>0</v>
      </c>
      <c r="AQ2419" s="1163">
        <v>356</v>
      </c>
      <c r="AR2419" s="1164"/>
      <c r="AS2419" s="1165"/>
      <c r="AT2419" s="1166"/>
      <c r="AU2419" s="587">
        <f t="shared" si="394"/>
        <v>0</v>
      </c>
      <c r="AW2419" s="1163">
        <v>356</v>
      </c>
      <c r="AX2419" s="1164"/>
      <c r="AY2419" s="1165"/>
      <c r="AZ2419" s="1166"/>
      <c r="BA2419" s="587">
        <f t="shared" si="395"/>
        <v>0</v>
      </c>
    </row>
    <row r="2420" spans="1:53" s="17" customFormat="1" ht="16.75" hidden="1" customHeight="1" outlineLevel="2">
      <c r="A2420" s="1163">
        <v>357</v>
      </c>
      <c r="B2420" s="1164"/>
      <c r="C2420" s="1165"/>
      <c r="D2420" s="1166"/>
      <c r="E2420" s="587">
        <f t="shared" si="387"/>
        <v>0</v>
      </c>
      <c r="G2420" s="1163">
        <v>357</v>
      </c>
      <c r="H2420" s="1164"/>
      <c r="I2420" s="1165"/>
      <c r="J2420" s="1166"/>
      <c r="K2420" s="587">
        <f t="shared" si="388"/>
        <v>0</v>
      </c>
      <c r="M2420" s="1163">
        <v>357</v>
      </c>
      <c r="N2420" s="1164"/>
      <c r="O2420" s="1165"/>
      <c r="P2420" s="1166"/>
      <c r="Q2420" s="587">
        <f t="shared" si="389"/>
        <v>0</v>
      </c>
      <c r="S2420" s="1163">
        <v>357</v>
      </c>
      <c r="T2420" s="1164"/>
      <c r="U2420" s="1165"/>
      <c r="V2420" s="1166"/>
      <c r="W2420" s="587">
        <f t="shared" si="390"/>
        <v>0</v>
      </c>
      <c r="Y2420" s="1163">
        <v>357</v>
      </c>
      <c r="Z2420" s="1164"/>
      <c r="AA2420" s="1165"/>
      <c r="AB2420" s="1166"/>
      <c r="AC2420" s="587">
        <f t="shared" si="391"/>
        <v>0</v>
      </c>
      <c r="AE2420" s="1163">
        <v>357</v>
      </c>
      <c r="AF2420" s="1164"/>
      <c r="AG2420" s="1165"/>
      <c r="AH2420" s="1166"/>
      <c r="AI2420" s="587">
        <f t="shared" si="392"/>
        <v>0</v>
      </c>
      <c r="AK2420" s="1163">
        <v>357</v>
      </c>
      <c r="AL2420" s="1164"/>
      <c r="AM2420" s="1165"/>
      <c r="AN2420" s="1166"/>
      <c r="AO2420" s="587">
        <f t="shared" si="393"/>
        <v>0</v>
      </c>
      <c r="AQ2420" s="1163">
        <v>357</v>
      </c>
      <c r="AR2420" s="1164"/>
      <c r="AS2420" s="1165"/>
      <c r="AT2420" s="1166"/>
      <c r="AU2420" s="587">
        <f t="shared" si="394"/>
        <v>0</v>
      </c>
      <c r="AW2420" s="1163">
        <v>357</v>
      </c>
      <c r="AX2420" s="1164"/>
      <c r="AY2420" s="1165"/>
      <c r="AZ2420" s="1166"/>
      <c r="BA2420" s="587">
        <f t="shared" si="395"/>
        <v>0</v>
      </c>
    </row>
    <row r="2421" spans="1:53" s="17" customFormat="1" ht="16.75" hidden="1" customHeight="1" outlineLevel="2">
      <c r="A2421" s="1163">
        <v>358</v>
      </c>
      <c r="B2421" s="1164"/>
      <c r="C2421" s="1165"/>
      <c r="D2421" s="1166"/>
      <c r="E2421" s="587">
        <f t="shared" si="387"/>
        <v>0</v>
      </c>
      <c r="G2421" s="1163">
        <v>358</v>
      </c>
      <c r="H2421" s="1164"/>
      <c r="I2421" s="1165"/>
      <c r="J2421" s="1166"/>
      <c r="K2421" s="587">
        <f t="shared" si="388"/>
        <v>0</v>
      </c>
      <c r="M2421" s="1163">
        <v>358</v>
      </c>
      <c r="N2421" s="1164"/>
      <c r="O2421" s="1165"/>
      <c r="P2421" s="1166"/>
      <c r="Q2421" s="587">
        <f t="shared" si="389"/>
        <v>0</v>
      </c>
      <c r="S2421" s="1163">
        <v>358</v>
      </c>
      <c r="T2421" s="1164"/>
      <c r="U2421" s="1165"/>
      <c r="V2421" s="1166"/>
      <c r="W2421" s="587">
        <f t="shared" si="390"/>
        <v>0</v>
      </c>
      <c r="Y2421" s="1163">
        <v>358</v>
      </c>
      <c r="Z2421" s="1164"/>
      <c r="AA2421" s="1165"/>
      <c r="AB2421" s="1166"/>
      <c r="AC2421" s="587">
        <f t="shared" si="391"/>
        <v>0</v>
      </c>
      <c r="AE2421" s="1163">
        <v>358</v>
      </c>
      <c r="AF2421" s="1164"/>
      <c r="AG2421" s="1165"/>
      <c r="AH2421" s="1166"/>
      <c r="AI2421" s="587">
        <f t="shared" si="392"/>
        <v>0</v>
      </c>
      <c r="AK2421" s="1163">
        <v>358</v>
      </c>
      <c r="AL2421" s="1164"/>
      <c r="AM2421" s="1165"/>
      <c r="AN2421" s="1166"/>
      <c r="AO2421" s="587">
        <f t="shared" si="393"/>
        <v>0</v>
      </c>
      <c r="AQ2421" s="1163">
        <v>358</v>
      </c>
      <c r="AR2421" s="1164"/>
      <c r="AS2421" s="1165"/>
      <c r="AT2421" s="1166"/>
      <c r="AU2421" s="587">
        <f t="shared" si="394"/>
        <v>0</v>
      </c>
      <c r="AW2421" s="1163">
        <v>358</v>
      </c>
      <c r="AX2421" s="1164"/>
      <c r="AY2421" s="1165"/>
      <c r="AZ2421" s="1166"/>
      <c r="BA2421" s="587">
        <f t="shared" si="395"/>
        <v>0</v>
      </c>
    </row>
    <row r="2422" spans="1:53" s="17" customFormat="1" ht="16.75" hidden="1" customHeight="1" outlineLevel="2">
      <c r="A2422" s="1163">
        <v>359</v>
      </c>
      <c r="B2422" s="1164"/>
      <c r="C2422" s="1165"/>
      <c r="D2422" s="1166"/>
      <c r="E2422" s="587">
        <f t="shared" si="387"/>
        <v>0</v>
      </c>
      <c r="G2422" s="1163">
        <v>359</v>
      </c>
      <c r="H2422" s="1164"/>
      <c r="I2422" s="1165"/>
      <c r="J2422" s="1166"/>
      <c r="K2422" s="587">
        <f t="shared" si="388"/>
        <v>0</v>
      </c>
      <c r="M2422" s="1163">
        <v>359</v>
      </c>
      <c r="N2422" s="1164"/>
      <c r="O2422" s="1165"/>
      <c r="P2422" s="1166"/>
      <c r="Q2422" s="587">
        <f t="shared" si="389"/>
        <v>0</v>
      </c>
      <c r="S2422" s="1163">
        <v>359</v>
      </c>
      <c r="T2422" s="1164"/>
      <c r="U2422" s="1165"/>
      <c r="V2422" s="1166"/>
      <c r="W2422" s="587">
        <f t="shared" si="390"/>
        <v>0</v>
      </c>
      <c r="Y2422" s="1163">
        <v>359</v>
      </c>
      <c r="Z2422" s="1164"/>
      <c r="AA2422" s="1165"/>
      <c r="AB2422" s="1166"/>
      <c r="AC2422" s="587">
        <f t="shared" si="391"/>
        <v>0</v>
      </c>
      <c r="AE2422" s="1163">
        <v>359</v>
      </c>
      <c r="AF2422" s="1164"/>
      <c r="AG2422" s="1165"/>
      <c r="AH2422" s="1166"/>
      <c r="AI2422" s="587">
        <f t="shared" si="392"/>
        <v>0</v>
      </c>
      <c r="AK2422" s="1163">
        <v>359</v>
      </c>
      <c r="AL2422" s="1164"/>
      <c r="AM2422" s="1165"/>
      <c r="AN2422" s="1166"/>
      <c r="AO2422" s="587">
        <f t="shared" si="393"/>
        <v>0</v>
      </c>
      <c r="AQ2422" s="1163">
        <v>359</v>
      </c>
      <c r="AR2422" s="1164"/>
      <c r="AS2422" s="1165"/>
      <c r="AT2422" s="1166"/>
      <c r="AU2422" s="587">
        <f t="shared" si="394"/>
        <v>0</v>
      </c>
      <c r="AW2422" s="1163">
        <v>359</v>
      </c>
      <c r="AX2422" s="1164"/>
      <c r="AY2422" s="1165"/>
      <c r="AZ2422" s="1166"/>
      <c r="BA2422" s="587">
        <f t="shared" si="395"/>
        <v>0</v>
      </c>
    </row>
    <row r="2423" spans="1:53" s="17" customFormat="1" ht="16.75" hidden="1" customHeight="1" outlineLevel="2">
      <c r="A2423" s="1163">
        <v>360</v>
      </c>
      <c r="B2423" s="1164"/>
      <c r="C2423" s="1165"/>
      <c r="D2423" s="1166"/>
      <c r="E2423" s="587">
        <f t="shared" si="387"/>
        <v>0</v>
      </c>
      <c r="G2423" s="1163">
        <v>360</v>
      </c>
      <c r="H2423" s="1164"/>
      <c r="I2423" s="1165"/>
      <c r="J2423" s="1166"/>
      <c r="K2423" s="587">
        <f t="shared" si="388"/>
        <v>0</v>
      </c>
      <c r="M2423" s="1163">
        <v>360</v>
      </c>
      <c r="N2423" s="1164"/>
      <c r="O2423" s="1165"/>
      <c r="P2423" s="1166"/>
      <c r="Q2423" s="587">
        <f t="shared" si="389"/>
        <v>0</v>
      </c>
      <c r="S2423" s="1163">
        <v>360</v>
      </c>
      <c r="T2423" s="1164"/>
      <c r="U2423" s="1165"/>
      <c r="V2423" s="1166"/>
      <c r="W2423" s="587">
        <f t="shared" si="390"/>
        <v>0</v>
      </c>
      <c r="Y2423" s="1163">
        <v>360</v>
      </c>
      <c r="Z2423" s="1164"/>
      <c r="AA2423" s="1165"/>
      <c r="AB2423" s="1166"/>
      <c r="AC2423" s="587">
        <f t="shared" si="391"/>
        <v>0</v>
      </c>
      <c r="AE2423" s="1163">
        <v>360</v>
      </c>
      <c r="AF2423" s="1164"/>
      <c r="AG2423" s="1165"/>
      <c r="AH2423" s="1166"/>
      <c r="AI2423" s="587">
        <f t="shared" si="392"/>
        <v>0</v>
      </c>
      <c r="AK2423" s="1163">
        <v>360</v>
      </c>
      <c r="AL2423" s="1164"/>
      <c r="AM2423" s="1165"/>
      <c r="AN2423" s="1166"/>
      <c r="AO2423" s="587">
        <f t="shared" si="393"/>
        <v>0</v>
      </c>
      <c r="AQ2423" s="1163">
        <v>360</v>
      </c>
      <c r="AR2423" s="1164"/>
      <c r="AS2423" s="1165"/>
      <c r="AT2423" s="1166"/>
      <c r="AU2423" s="587">
        <f t="shared" si="394"/>
        <v>0</v>
      </c>
      <c r="AW2423" s="1163">
        <v>360</v>
      </c>
      <c r="AX2423" s="1164"/>
      <c r="AY2423" s="1165"/>
      <c r="AZ2423" s="1166"/>
      <c r="BA2423" s="587">
        <f t="shared" si="395"/>
        <v>0</v>
      </c>
    </row>
    <row r="2424" spans="1:53" s="17" customFormat="1" ht="16.75" hidden="1" customHeight="1" outlineLevel="2">
      <c r="A2424" s="1163">
        <v>361</v>
      </c>
      <c r="B2424" s="1164"/>
      <c r="C2424" s="1165"/>
      <c r="D2424" s="1166"/>
      <c r="E2424" s="587">
        <f t="shared" si="387"/>
        <v>0</v>
      </c>
      <c r="G2424" s="1163">
        <v>361</v>
      </c>
      <c r="H2424" s="1164"/>
      <c r="I2424" s="1165"/>
      <c r="J2424" s="1166"/>
      <c r="K2424" s="587">
        <f t="shared" si="388"/>
        <v>0</v>
      </c>
      <c r="M2424" s="1163">
        <v>361</v>
      </c>
      <c r="N2424" s="1164"/>
      <c r="O2424" s="1165"/>
      <c r="P2424" s="1166"/>
      <c r="Q2424" s="587">
        <f t="shared" si="389"/>
        <v>0</v>
      </c>
      <c r="S2424" s="1163">
        <v>361</v>
      </c>
      <c r="T2424" s="1164"/>
      <c r="U2424" s="1165"/>
      <c r="V2424" s="1166"/>
      <c r="W2424" s="587">
        <f t="shared" si="390"/>
        <v>0</v>
      </c>
      <c r="Y2424" s="1163">
        <v>361</v>
      </c>
      <c r="Z2424" s="1164"/>
      <c r="AA2424" s="1165"/>
      <c r="AB2424" s="1166"/>
      <c r="AC2424" s="587">
        <f t="shared" si="391"/>
        <v>0</v>
      </c>
      <c r="AE2424" s="1163">
        <v>361</v>
      </c>
      <c r="AF2424" s="1164"/>
      <c r="AG2424" s="1165"/>
      <c r="AH2424" s="1166"/>
      <c r="AI2424" s="587">
        <f t="shared" si="392"/>
        <v>0</v>
      </c>
      <c r="AK2424" s="1163">
        <v>361</v>
      </c>
      <c r="AL2424" s="1164"/>
      <c r="AM2424" s="1165"/>
      <c r="AN2424" s="1166"/>
      <c r="AO2424" s="587">
        <f t="shared" si="393"/>
        <v>0</v>
      </c>
      <c r="AQ2424" s="1163">
        <v>361</v>
      </c>
      <c r="AR2424" s="1164"/>
      <c r="AS2424" s="1165"/>
      <c r="AT2424" s="1166"/>
      <c r="AU2424" s="587">
        <f t="shared" si="394"/>
        <v>0</v>
      </c>
      <c r="AW2424" s="1163">
        <v>361</v>
      </c>
      <c r="AX2424" s="1164"/>
      <c r="AY2424" s="1165"/>
      <c r="AZ2424" s="1166"/>
      <c r="BA2424" s="587">
        <f t="shared" si="395"/>
        <v>0</v>
      </c>
    </row>
    <row r="2425" spans="1:53" s="17" customFormat="1" ht="16.75" hidden="1" customHeight="1" outlineLevel="2">
      <c r="A2425" s="1163">
        <v>362</v>
      </c>
      <c r="B2425" s="1164"/>
      <c r="C2425" s="1165"/>
      <c r="D2425" s="1166"/>
      <c r="E2425" s="587">
        <f t="shared" si="387"/>
        <v>0</v>
      </c>
      <c r="G2425" s="1163">
        <v>362</v>
      </c>
      <c r="H2425" s="1164"/>
      <c r="I2425" s="1165"/>
      <c r="J2425" s="1166"/>
      <c r="K2425" s="587">
        <f t="shared" si="388"/>
        <v>0</v>
      </c>
      <c r="M2425" s="1163">
        <v>362</v>
      </c>
      <c r="N2425" s="1164"/>
      <c r="O2425" s="1165"/>
      <c r="P2425" s="1166"/>
      <c r="Q2425" s="587">
        <f t="shared" si="389"/>
        <v>0</v>
      </c>
      <c r="S2425" s="1163">
        <v>362</v>
      </c>
      <c r="T2425" s="1164"/>
      <c r="U2425" s="1165"/>
      <c r="V2425" s="1166"/>
      <c r="W2425" s="587">
        <f t="shared" si="390"/>
        <v>0</v>
      </c>
      <c r="Y2425" s="1163">
        <v>362</v>
      </c>
      <c r="Z2425" s="1164"/>
      <c r="AA2425" s="1165"/>
      <c r="AB2425" s="1166"/>
      <c r="AC2425" s="587">
        <f t="shared" si="391"/>
        <v>0</v>
      </c>
      <c r="AE2425" s="1163">
        <v>362</v>
      </c>
      <c r="AF2425" s="1164"/>
      <c r="AG2425" s="1165"/>
      <c r="AH2425" s="1166"/>
      <c r="AI2425" s="587">
        <f t="shared" si="392"/>
        <v>0</v>
      </c>
      <c r="AK2425" s="1163">
        <v>362</v>
      </c>
      <c r="AL2425" s="1164"/>
      <c r="AM2425" s="1165"/>
      <c r="AN2425" s="1166"/>
      <c r="AO2425" s="587">
        <f t="shared" si="393"/>
        <v>0</v>
      </c>
      <c r="AQ2425" s="1163">
        <v>362</v>
      </c>
      <c r="AR2425" s="1164"/>
      <c r="AS2425" s="1165"/>
      <c r="AT2425" s="1166"/>
      <c r="AU2425" s="587">
        <f t="shared" si="394"/>
        <v>0</v>
      </c>
      <c r="AW2425" s="1163">
        <v>362</v>
      </c>
      <c r="AX2425" s="1164"/>
      <c r="AY2425" s="1165"/>
      <c r="AZ2425" s="1166"/>
      <c r="BA2425" s="587">
        <f t="shared" si="395"/>
        <v>0</v>
      </c>
    </row>
    <row r="2426" spans="1:53" s="17" customFormat="1" ht="16.75" hidden="1" customHeight="1" outlineLevel="2">
      <c r="A2426" s="1163">
        <v>363</v>
      </c>
      <c r="B2426" s="1164"/>
      <c r="C2426" s="1165"/>
      <c r="D2426" s="1166"/>
      <c r="E2426" s="587">
        <f t="shared" si="387"/>
        <v>0</v>
      </c>
      <c r="G2426" s="1163">
        <v>363</v>
      </c>
      <c r="H2426" s="1164"/>
      <c r="I2426" s="1165"/>
      <c r="J2426" s="1166"/>
      <c r="K2426" s="587">
        <f t="shared" si="388"/>
        <v>0</v>
      </c>
      <c r="M2426" s="1163">
        <v>363</v>
      </c>
      <c r="N2426" s="1164"/>
      <c r="O2426" s="1165"/>
      <c r="P2426" s="1166"/>
      <c r="Q2426" s="587">
        <f t="shared" si="389"/>
        <v>0</v>
      </c>
      <c r="S2426" s="1163">
        <v>363</v>
      </c>
      <c r="T2426" s="1164"/>
      <c r="U2426" s="1165"/>
      <c r="V2426" s="1166"/>
      <c r="W2426" s="587">
        <f t="shared" si="390"/>
        <v>0</v>
      </c>
      <c r="Y2426" s="1163">
        <v>363</v>
      </c>
      <c r="Z2426" s="1164"/>
      <c r="AA2426" s="1165"/>
      <c r="AB2426" s="1166"/>
      <c r="AC2426" s="587">
        <f t="shared" si="391"/>
        <v>0</v>
      </c>
      <c r="AE2426" s="1163">
        <v>363</v>
      </c>
      <c r="AF2426" s="1164"/>
      <c r="AG2426" s="1165"/>
      <c r="AH2426" s="1166"/>
      <c r="AI2426" s="587">
        <f t="shared" si="392"/>
        <v>0</v>
      </c>
      <c r="AK2426" s="1163">
        <v>363</v>
      </c>
      <c r="AL2426" s="1164"/>
      <c r="AM2426" s="1165"/>
      <c r="AN2426" s="1166"/>
      <c r="AO2426" s="587">
        <f t="shared" si="393"/>
        <v>0</v>
      </c>
      <c r="AQ2426" s="1163">
        <v>363</v>
      </c>
      <c r="AR2426" s="1164"/>
      <c r="AS2426" s="1165"/>
      <c r="AT2426" s="1166"/>
      <c r="AU2426" s="587">
        <f t="shared" si="394"/>
        <v>0</v>
      </c>
      <c r="AW2426" s="1163">
        <v>363</v>
      </c>
      <c r="AX2426" s="1164"/>
      <c r="AY2426" s="1165"/>
      <c r="AZ2426" s="1166"/>
      <c r="BA2426" s="587">
        <f t="shared" si="395"/>
        <v>0</v>
      </c>
    </row>
    <row r="2427" spans="1:53" s="17" customFormat="1" ht="16.75" hidden="1" customHeight="1" outlineLevel="2">
      <c r="A2427" s="1163">
        <v>364</v>
      </c>
      <c r="B2427" s="1164"/>
      <c r="C2427" s="1165"/>
      <c r="D2427" s="1166"/>
      <c r="E2427" s="587">
        <f t="shared" ref="E2427:E2490" si="396">IF(AND(C2427&gt;=D$2057,C2427&lt;=D$2056),1,0)</f>
        <v>0</v>
      </c>
      <c r="G2427" s="1163">
        <v>364</v>
      </c>
      <c r="H2427" s="1164"/>
      <c r="I2427" s="1165"/>
      <c r="J2427" s="1166"/>
      <c r="K2427" s="587">
        <f t="shared" ref="K2427:K2490" si="397">IF(AND(I2427&gt;=J$2057,I2427&lt;=J$2056),1,0)</f>
        <v>0</v>
      </c>
      <c r="M2427" s="1163">
        <v>364</v>
      </c>
      <c r="N2427" s="1164"/>
      <c r="O2427" s="1165"/>
      <c r="P2427" s="1166"/>
      <c r="Q2427" s="587">
        <f t="shared" ref="Q2427:Q2490" si="398">IF(AND(O2427&gt;=P$2057,O2427&lt;=P$2056),1,0)</f>
        <v>0</v>
      </c>
      <c r="S2427" s="1163">
        <v>364</v>
      </c>
      <c r="T2427" s="1164"/>
      <c r="U2427" s="1165"/>
      <c r="V2427" s="1166"/>
      <c r="W2427" s="587">
        <f t="shared" ref="W2427:W2490" si="399">IF(AND(U2427&gt;=V$2057,U2427&lt;=V$2056),1,0)</f>
        <v>0</v>
      </c>
      <c r="Y2427" s="1163">
        <v>364</v>
      </c>
      <c r="Z2427" s="1164"/>
      <c r="AA2427" s="1165"/>
      <c r="AB2427" s="1166"/>
      <c r="AC2427" s="587">
        <f t="shared" ref="AC2427:AC2490" si="400">IF(AND(AA2427&gt;=AB$2057,AA2427&lt;=AB$2056),1,0)</f>
        <v>0</v>
      </c>
      <c r="AE2427" s="1163">
        <v>364</v>
      </c>
      <c r="AF2427" s="1164"/>
      <c r="AG2427" s="1165"/>
      <c r="AH2427" s="1166"/>
      <c r="AI2427" s="587">
        <f t="shared" ref="AI2427:AI2490" si="401">IF(AND(AG2427&gt;=AH$2057,AG2427&lt;=AH$2056),1,0)</f>
        <v>0</v>
      </c>
      <c r="AK2427" s="1163">
        <v>364</v>
      </c>
      <c r="AL2427" s="1164"/>
      <c r="AM2427" s="1165"/>
      <c r="AN2427" s="1166"/>
      <c r="AO2427" s="587">
        <f t="shared" ref="AO2427:AO2490" si="402">IF(AND(AM2427&gt;=AN$2057,AM2427&lt;=AN$2056),1,0)</f>
        <v>0</v>
      </c>
      <c r="AQ2427" s="1163">
        <v>364</v>
      </c>
      <c r="AR2427" s="1164"/>
      <c r="AS2427" s="1165"/>
      <c r="AT2427" s="1166"/>
      <c r="AU2427" s="587">
        <f t="shared" ref="AU2427:AU2490" si="403">IF(AND(AS2427&gt;=AT$2057,AS2427&lt;=AT$2056),1,0)</f>
        <v>0</v>
      </c>
      <c r="AW2427" s="1163">
        <v>364</v>
      </c>
      <c r="AX2427" s="1164"/>
      <c r="AY2427" s="1165"/>
      <c r="AZ2427" s="1166"/>
      <c r="BA2427" s="587">
        <f t="shared" ref="BA2427:BA2490" si="404">IF(AND(AY2427&gt;=AZ$2057,AY2427&lt;=AZ$2056),1,0)</f>
        <v>0</v>
      </c>
    </row>
    <row r="2428" spans="1:53" s="17" customFormat="1" ht="16.75" hidden="1" customHeight="1" outlineLevel="2">
      <c r="A2428" s="1163">
        <v>365</v>
      </c>
      <c r="B2428" s="1164"/>
      <c r="C2428" s="1165"/>
      <c r="D2428" s="1166"/>
      <c r="E2428" s="587">
        <f t="shared" si="396"/>
        <v>0</v>
      </c>
      <c r="G2428" s="1163">
        <v>365</v>
      </c>
      <c r="H2428" s="1164"/>
      <c r="I2428" s="1165"/>
      <c r="J2428" s="1166"/>
      <c r="K2428" s="587">
        <f t="shared" si="397"/>
        <v>0</v>
      </c>
      <c r="M2428" s="1163">
        <v>365</v>
      </c>
      <c r="N2428" s="1164"/>
      <c r="O2428" s="1165"/>
      <c r="P2428" s="1166"/>
      <c r="Q2428" s="587">
        <f t="shared" si="398"/>
        <v>0</v>
      </c>
      <c r="S2428" s="1163">
        <v>365</v>
      </c>
      <c r="T2428" s="1164"/>
      <c r="U2428" s="1165"/>
      <c r="V2428" s="1166"/>
      <c r="W2428" s="587">
        <f t="shared" si="399"/>
        <v>0</v>
      </c>
      <c r="Y2428" s="1163">
        <v>365</v>
      </c>
      <c r="Z2428" s="1164"/>
      <c r="AA2428" s="1165"/>
      <c r="AB2428" s="1166"/>
      <c r="AC2428" s="587">
        <f t="shared" si="400"/>
        <v>0</v>
      </c>
      <c r="AE2428" s="1163">
        <v>365</v>
      </c>
      <c r="AF2428" s="1164"/>
      <c r="AG2428" s="1165"/>
      <c r="AH2428" s="1166"/>
      <c r="AI2428" s="587">
        <f t="shared" si="401"/>
        <v>0</v>
      </c>
      <c r="AK2428" s="1163">
        <v>365</v>
      </c>
      <c r="AL2428" s="1164"/>
      <c r="AM2428" s="1165"/>
      <c r="AN2428" s="1166"/>
      <c r="AO2428" s="587">
        <f t="shared" si="402"/>
        <v>0</v>
      </c>
      <c r="AQ2428" s="1163">
        <v>365</v>
      </c>
      <c r="AR2428" s="1164"/>
      <c r="AS2428" s="1165"/>
      <c r="AT2428" s="1166"/>
      <c r="AU2428" s="587">
        <f t="shared" si="403"/>
        <v>0</v>
      </c>
      <c r="AW2428" s="1163">
        <v>365</v>
      </c>
      <c r="AX2428" s="1164"/>
      <c r="AY2428" s="1165"/>
      <c r="AZ2428" s="1166"/>
      <c r="BA2428" s="587">
        <f t="shared" si="404"/>
        <v>0</v>
      </c>
    </row>
    <row r="2429" spans="1:53" s="17" customFormat="1" ht="16.75" hidden="1" customHeight="1" outlineLevel="2">
      <c r="A2429" s="1163">
        <v>366</v>
      </c>
      <c r="B2429" s="1164"/>
      <c r="C2429" s="1165"/>
      <c r="D2429" s="1166"/>
      <c r="E2429" s="587">
        <f t="shared" si="396"/>
        <v>0</v>
      </c>
      <c r="G2429" s="1163">
        <v>366</v>
      </c>
      <c r="H2429" s="1164"/>
      <c r="I2429" s="1165"/>
      <c r="J2429" s="1166"/>
      <c r="K2429" s="587">
        <f t="shared" si="397"/>
        <v>0</v>
      </c>
      <c r="M2429" s="1163">
        <v>366</v>
      </c>
      <c r="N2429" s="1164"/>
      <c r="O2429" s="1165"/>
      <c r="P2429" s="1166"/>
      <c r="Q2429" s="587">
        <f t="shared" si="398"/>
        <v>0</v>
      </c>
      <c r="S2429" s="1163">
        <v>366</v>
      </c>
      <c r="T2429" s="1164"/>
      <c r="U2429" s="1165"/>
      <c r="V2429" s="1166"/>
      <c r="W2429" s="587">
        <f t="shared" si="399"/>
        <v>0</v>
      </c>
      <c r="Y2429" s="1163">
        <v>366</v>
      </c>
      <c r="Z2429" s="1164"/>
      <c r="AA2429" s="1165"/>
      <c r="AB2429" s="1166"/>
      <c r="AC2429" s="587">
        <f t="shared" si="400"/>
        <v>0</v>
      </c>
      <c r="AE2429" s="1163">
        <v>366</v>
      </c>
      <c r="AF2429" s="1164"/>
      <c r="AG2429" s="1165"/>
      <c r="AH2429" s="1166"/>
      <c r="AI2429" s="587">
        <f t="shared" si="401"/>
        <v>0</v>
      </c>
      <c r="AK2429" s="1163">
        <v>366</v>
      </c>
      <c r="AL2429" s="1164"/>
      <c r="AM2429" s="1165"/>
      <c r="AN2429" s="1166"/>
      <c r="AO2429" s="587">
        <f t="shared" si="402"/>
        <v>0</v>
      </c>
      <c r="AQ2429" s="1163">
        <v>366</v>
      </c>
      <c r="AR2429" s="1164"/>
      <c r="AS2429" s="1165"/>
      <c r="AT2429" s="1166"/>
      <c r="AU2429" s="587">
        <f t="shared" si="403"/>
        <v>0</v>
      </c>
      <c r="AW2429" s="1163">
        <v>366</v>
      </c>
      <c r="AX2429" s="1164"/>
      <c r="AY2429" s="1165"/>
      <c r="AZ2429" s="1166"/>
      <c r="BA2429" s="587">
        <f t="shared" si="404"/>
        <v>0</v>
      </c>
    </row>
    <row r="2430" spans="1:53" s="17" customFormat="1" ht="16.75" hidden="1" customHeight="1" outlineLevel="2">
      <c r="A2430" s="1163">
        <v>367</v>
      </c>
      <c r="B2430" s="1164"/>
      <c r="C2430" s="1165"/>
      <c r="D2430" s="1166"/>
      <c r="E2430" s="587">
        <f t="shared" si="396"/>
        <v>0</v>
      </c>
      <c r="G2430" s="1163">
        <v>367</v>
      </c>
      <c r="H2430" s="1164"/>
      <c r="I2430" s="1165"/>
      <c r="J2430" s="1166"/>
      <c r="K2430" s="587">
        <f t="shared" si="397"/>
        <v>0</v>
      </c>
      <c r="M2430" s="1163">
        <v>367</v>
      </c>
      <c r="N2430" s="1164"/>
      <c r="O2430" s="1165"/>
      <c r="P2430" s="1166"/>
      <c r="Q2430" s="587">
        <f t="shared" si="398"/>
        <v>0</v>
      </c>
      <c r="S2430" s="1163">
        <v>367</v>
      </c>
      <c r="T2430" s="1164"/>
      <c r="U2430" s="1165"/>
      <c r="V2430" s="1166"/>
      <c r="W2430" s="587">
        <f t="shared" si="399"/>
        <v>0</v>
      </c>
      <c r="Y2430" s="1163">
        <v>367</v>
      </c>
      <c r="Z2430" s="1164"/>
      <c r="AA2430" s="1165"/>
      <c r="AB2430" s="1166"/>
      <c r="AC2430" s="587">
        <f t="shared" si="400"/>
        <v>0</v>
      </c>
      <c r="AE2430" s="1163">
        <v>367</v>
      </c>
      <c r="AF2430" s="1164"/>
      <c r="AG2430" s="1165"/>
      <c r="AH2430" s="1166"/>
      <c r="AI2430" s="587">
        <f t="shared" si="401"/>
        <v>0</v>
      </c>
      <c r="AK2430" s="1163">
        <v>367</v>
      </c>
      <c r="AL2430" s="1164"/>
      <c r="AM2430" s="1165"/>
      <c r="AN2430" s="1166"/>
      <c r="AO2430" s="587">
        <f t="shared" si="402"/>
        <v>0</v>
      </c>
      <c r="AQ2430" s="1163">
        <v>367</v>
      </c>
      <c r="AR2430" s="1164"/>
      <c r="AS2430" s="1165"/>
      <c r="AT2430" s="1166"/>
      <c r="AU2430" s="587">
        <f t="shared" si="403"/>
        <v>0</v>
      </c>
      <c r="AW2430" s="1163">
        <v>367</v>
      </c>
      <c r="AX2430" s="1164"/>
      <c r="AY2430" s="1165"/>
      <c r="AZ2430" s="1166"/>
      <c r="BA2430" s="587">
        <f t="shared" si="404"/>
        <v>0</v>
      </c>
    </row>
    <row r="2431" spans="1:53" s="17" customFormat="1" ht="16.75" hidden="1" customHeight="1" outlineLevel="2">
      <c r="A2431" s="1163">
        <v>368</v>
      </c>
      <c r="B2431" s="1164"/>
      <c r="C2431" s="1165"/>
      <c r="D2431" s="1166"/>
      <c r="E2431" s="587">
        <f t="shared" si="396"/>
        <v>0</v>
      </c>
      <c r="G2431" s="1163">
        <v>368</v>
      </c>
      <c r="H2431" s="1164"/>
      <c r="I2431" s="1165"/>
      <c r="J2431" s="1166"/>
      <c r="K2431" s="587">
        <f t="shared" si="397"/>
        <v>0</v>
      </c>
      <c r="M2431" s="1163">
        <v>368</v>
      </c>
      <c r="N2431" s="1164"/>
      <c r="O2431" s="1165"/>
      <c r="P2431" s="1166"/>
      <c r="Q2431" s="587">
        <f t="shared" si="398"/>
        <v>0</v>
      </c>
      <c r="S2431" s="1163">
        <v>368</v>
      </c>
      <c r="T2431" s="1164"/>
      <c r="U2431" s="1165"/>
      <c r="V2431" s="1166"/>
      <c r="W2431" s="587">
        <f t="shared" si="399"/>
        <v>0</v>
      </c>
      <c r="Y2431" s="1163">
        <v>368</v>
      </c>
      <c r="Z2431" s="1164"/>
      <c r="AA2431" s="1165"/>
      <c r="AB2431" s="1166"/>
      <c r="AC2431" s="587">
        <f t="shared" si="400"/>
        <v>0</v>
      </c>
      <c r="AE2431" s="1163">
        <v>368</v>
      </c>
      <c r="AF2431" s="1164"/>
      <c r="AG2431" s="1165"/>
      <c r="AH2431" s="1166"/>
      <c r="AI2431" s="587">
        <f t="shared" si="401"/>
        <v>0</v>
      </c>
      <c r="AK2431" s="1163">
        <v>368</v>
      </c>
      <c r="AL2431" s="1164"/>
      <c r="AM2431" s="1165"/>
      <c r="AN2431" s="1166"/>
      <c r="AO2431" s="587">
        <f t="shared" si="402"/>
        <v>0</v>
      </c>
      <c r="AQ2431" s="1163">
        <v>368</v>
      </c>
      <c r="AR2431" s="1164"/>
      <c r="AS2431" s="1165"/>
      <c r="AT2431" s="1166"/>
      <c r="AU2431" s="587">
        <f t="shared" si="403"/>
        <v>0</v>
      </c>
      <c r="AW2431" s="1163">
        <v>368</v>
      </c>
      <c r="AX2431" s="1164"/>
      <c r="AY2431" s="1165"/>
      <c r="AZ2431" s="1166"/>
      <c r="BA2431" s="587">
        <f t="shared" si="404"/>
        <v>0</v>
      </c>
    </row>
    <row r="2432" spans="1:53" s="17" customFormat="1" ht="16.75" hidden="1" customHeight="1" outlineLevel="2">
      <c r="A2432" s="1163">
        <v>369</v>
      </c>
      <c r="B2432" s="1164"/>
      <c r="C2432" s="1165"/>
      <c r="D2432" s="1166"/>
      <c r="E2432" s="587">
        <f t="shared" si="396"/>
        <v>0</v>
      </c>
      <c r="G2432" s="1163">
        <v>369</v>
      </c>
      <c r="H2432" s="1164"/>
      <c r="I2432" s="1165"/>
      <c r="J2432" s="1166"/>
      <c r="K2432" s="587">
        <f t="shared" si="397"/>
        <v>0</v>
      </c>
      <c r="M2432" s="1163">
        <v>369</v>
      </c>
      <c r="N2432" s="1164"/>
      <c r="O2432" s="1165"/>
      <c r="P2432" s="1166"/>
      <c r="Q2432" s="587">
        <f t="shared" si="398"/>
        <v>0</v>
      </c>
      <c r="S2432" s="1163">
        <v>369</v>
      </c>
      <c r="T2432" s="1164"/>
      <c r="U2432" s="1165"/>
      <c r="V2432" s="1166"/>
      <c r="W2432" s="587">
        <f t="shared" si="399"/>
        <v>0</v>
      </c>
      <c r="Y2432" s="1163">
        <v>369</v>
      </c>
      <c r="Z2432" s="1164"/>
      <c r="AA2432" s="1165"/>
      <c r="AB2432" s="1166"/>
      <c r="AC2432" s="587">
        <f t="shared" si="400"/>
        <v>0</v>
      </c>
      <c r="AE2432" s="1163">
        <v>369</v>
      </c>
      <c r="AF2432" s="1164"/>
      <c r="AG2432" s="1165"/>
      <c r="AH2432" s="1166"/>
      <c r="AI2432" s="587">
        <f t="shared" si="401"/>
        <v>0</v>
      </c>
      <c r="AK2432" s="1163">
        <v>369</v>
      </c>
      <c r="AL2432" s="1164"/>
      <c r="AM2432" s="1165"/>
      <c r="AN2432" s="1166"/>
      <c r="AO2432" s="587">
        <f t="shared" si="402"/>
        <v>0</v>
      </c>
      <c r="AQ2432" s="1163">
        <v>369</v>
      </c>
      <c r="AR2432" s="1164"/>
      <c r="AS2432" s="1165"/>
      <c r="AT2432" s="1166"/>
      <c r="AU2432" s="587">
        <f t="shared" si="403"/>
        <v>0</v>
      </c>
      <c r="AW2432" s="1163">
        <v>369</v>
      </c>
      <c r="AX2432" s="1164"/>
      <c r="AY2432" s="1165"/>
      <c r="AZ2432" s="1166"/>
      <c r="BA2432" s="587">
        <f t="shared" si="404"/>
        <v>0</v>
      </c>
    </row>
    <row r="2433" spans="1:53" s="17" customFormat="1" ht="16.75" hidden="1" customHeight="1" outlineLevel="2">
      <c r="A2433" s="1163">
        <v>370</v>
      </c>
      <c r="B2433" s="1164"/>
      <c r="C2433" s="1165"/>
      <c r="D2433" s="1166"/>
      <c r="E2433" s="587">
        <f t="shared" si="396"/>
        <v>0</v>
      </c>
      <c r="G2433" s="1163">
        <v>370</v>
      </c>
      <c r="H2433" s="1164"/>
      <c r="I2433" s="1165"/>
      <c r="J2433" s="1166"/>
      <c r="K2433" s="587">
        <f t="shared" si="397"/>
        <v>0</v>
      </c>
      <c r="M2433" s="1163">
        <v>370</v>
      </c>
      <c r="N2433" s="1164"/>
      <c r="O2433" s="1165"/>
      <c r="P2433" s="1166"/>
      <c r="Q2433" s="587">
        <f t="shared" si="398"/>
        <v>0</v>
      </c>
      <c r="S2433" s="1163">
        <v>370</v>
      </c>
      <c r="T2433" s="1164"/>
      <c r="U2433" s="1165"/>
      <c r="V2433" s="1166"/>
      <c r="W2433" s="587">
        <f t="shared" si="399"/>
        <v>0</v>
      </c>
      <c r="Y2433" s="1163">
        <v>370</v>
      </c>
      <c r="Z2433" s="1164"/>
      <c r="AA2433" s="1165"/>
      <c r="AB2433" s="1166"/>
      <c r="AC2433" s="587">
        <f t="shared" si="400"/>
        <v>0</v>
      </c>
      <c r="AE2433" s="1163">
        <v>370</v>
      </c>
      <c r="AF2433" s="1164"/>
      <c r="AG2433" s="1165"/>
      <c r="AH2433" s="1166"/>
      <c r="AI2433" s="587">
        <f t="shared" si="401"/>
        <v>0</v>
      </c>
      <c r="AK2433" s="1163">
        <v>370</v>
      </c>
      <c r="AL2433" s="1164"/>
      <c r="AM2433" s="1165"/>
      <c r="AN2433" s="1166"/>
      <c r="AO2433" s="587">
        <f t="shared" si="402"/>
        <v>0</v>
      </c>
      <c r="AQ2433" s="1163">
        <v>370</v>
      </c>
      <c r="AR2433" s="1164"/>
      <c r="AS2433" s="1165"/>
      <c r="AT2433" s="1166"/>
      <c r="AU2433" s="587">
        <f t="shared" si="403"/>
        <v>0</v>
      </c>
      <c r="AW2433" s="1163">
        <v>370</v>
      </c>
      <c r="AX2433" s="1164"/>
      <c r="AY2433" s="1165"/>
      <c r="AZ2433" s="1166"/>
      <c r="BA2433" s="587">
        <f t="shared" si="404"/>
        <v>0</v>
      </c>
    </row>
    <row r="2434" spans="1:53" s="17" customFormat="1" ht="16.75" hidden="1" customHeight="1" outlineLevel="2">
      <c r="A2434" s="1163">
        <v>371</v>
      </c>
      <c r="B2434" s="1164"/>
      <c r="C2434" s="1165"/>
      <c r="D2434" s="1166"/>
      <c r="E2434" s="587">
        <f t="shared" si="396"/>
        <v>0</v>
      </c>
      <c r="G2434" s="1163">
        <v>371</v>
      </c>
      <c r="H2434" s="1164"/>
      <c r="I2434" s="1165"/>
      <c r="J2434" s="1166"/>
      <c r="K2434" s="587">
        <f t="shared" si="397"/>
        <v>0</v>
      </c>
      <c r="M2434" s="1163">
        <v>371</v>
      </c>
      <c r="N2434" s="1164"/>
      <c r="O2434" s="1165"/>
      <c r="P2434" s="1166"/>
      <c r="Q2434" s="587">
        <f t="shared" si="398"/>
        <v>0</v>
      </c>
      <c r="S2434" s="1163">
        <v>371</v>
      </c>
      <c r="T2434" s="1164"/>
      <c r="U2434" s="1165"/>
      <c r="V2434" s="1166"/>
      <c r="W2434" s="587">
        <f t="shared" si="399"/>
        <v>0</v>
      </c>
      <c r="Y2434" s="1163">
        <v>371</v>
      </c>
      <c r="Z2434" s="1164"/>
      <c r="AA2434" s="1165"/>
      <c r="AB2434" s="1166"/>
      <c r="AC2434" s="587">
        <f t="shared" si="400"/>
        <v>0</v>
      </c>
      <c r="AE2434" s="1163">
        <v>371</v>
      </c>
      <c r="AF2434" s="1164"/>
      <c r="AG2434" s="1165"/>
      <c r="AH2434" s="1166"/>
      <c r="AI2434" s="587">
        <f t="shared" si="401"/>
        <v>0</v>
      </c>
      <c r="AK2434" s="1163">
        <v>371</v>
      </c>
      <c r="AL2434" s="1164"/>
      <c r="AM2434" s="1165"/>
      <c r="AN2434" s="1166"/>
      <c r="AO2434" s="587">
        <f t="shared" si="402"/>
        <v>0</v>
      </c>
      <c r="AQ2434" s="1163">
        <v>371</v>
      </c>
      <c r="AR2434" s="1164"/>
      <c r="AS2434" s="1165"/>
      <c r="AT2434" s="1166"/>
      <c r="AU2434" s="587">
        <f t="shared" si="403"/>
        <v>0</v>
      </c>
      <c r="AW2434" s="1163">
        <v>371</v>
      </c>
      <c r="AX2434" s="1164"/>
      <c r="AY2434" s="1165"/>
      <c r="AZ2434" s="1166"/>
      <c r="BA2434" s="587">
        <f t="shared" si="404"/>
        <v>0</v>
      </c>
    </row>
    <row r="2435" spans="1:53" s="17" customFormat="1" ht="16.75" hidden="1" customHeight="1" outlineLevel="2">
      <c r="A2435" s="1163">
        <v>372</v>
      </c>
      <c r="B2435" s="1164"/>
      <c r="C2435" s="1165"/>
      <c r="D2435" s="1166"/>
      <c r="E2435" s="587">
        <f t="shared" si="396"/>
        <v>0</v>
      </c>
      <c r="G2435" s="1163">
        <v>372</v>
      </c>
      <c r="H2435" s="1164"/>
      <c r="I2435" s="1165"/>
      <c r="J2435" s="1166"/>
      <c r="K2435" s="587">
        <f t="shared" si="397"/>
        <v>0</v>
      </c>
      <c r="M2435" s="1163">
        <v>372</v>
      </c>
      <c r="N2435" s="1164"/>
      <c r="O2435" s="1165"/>
      <c r="P2435" s="1166"/>
      <c r="Q2435" s="587">
        <f t="shared" si="398"/>
        <v>0</v>
      </c>
      <c r="S2435" s="1163">
        <v>372</v>
      </c>
      <c r="T2435" s="1164"/>
      <c r="U2435" s="1165"/>
      <c r="V2435" s="1166"/>
      <c r="W2435" s="587">
        <f t="shared" si="399"/>
        <v>0</v>
      </c>
      <c r="Y2435" s="1163">
        <v>372</v>
      </c>
      <c r="Z2435" s="1164"/>
      <c r="AA2435" s="1165"/>
      <c r="AB2435" s="1166"/>
      <c r="AC2435" s="587">
        <f t="shared" si="400"/>
        <v>0</v>
      </c>
      <c r="AE2435" s="1163">
        <v>372</v>
      </c>
      <c r="AF2435" s="1164"/>
      <c r="AG2435" s="1165"/>
      <c r="AH2435" s="1166"/>
      <c r="AI2435" s="587">
        <f t="shared" si="401"/>
        <v>0</v>
      </c>
      <c r="AK2435" s="1163">
        <v>372</v>
      </c>
      <c r="AL2435" s="1164"/>
      <c r="AM2435" s="1165"/>
      <c r="AN2435" s="1166"/>
      <c r="AO2435" s="587">
        <f t="shared" si="402"/>
        <v>0</v>
      </c>
      <c r="AQ2435" s="1163">
        <v>372</v>
      </c>
      <c r="AR2435" s="1164"/>
      <c r="AS2435" s="1165"/>
      <c r="AT2435" s="1166"/>
      <c r="AU2435" s="587">
        <f t="shared" si="403"/>
        <v>0</v>
      </c>
      <c r="AW2435" s="1163">
        <v>372</v>
      </c>
      <c r="AX2435" s="1164"/>
      <c r="AY2435" s="1165"/>
      <c r="AZ2435" s="1166"/>
      <c r="BA2435" s="587">
        <f t="shared" si="404"/>
        <v>0</v>
      </c>
    </row>
    <row r="2436" spans="1:53" s="17" customFormat="1" ht="16.75" hidden="1" customHeight="1" outlineLevel="2">
      <c r="A2436" s="1163">
        <v>373</v>
      </c>
      <c r="B2436" s="1164"/>
      <c r="C2436" s="1165"/>
      <c r="D2436" s="1166"/>
      <c r="E2436" s="587">
        <f t="shared" si="396"/>
        <v>0</v>
      </c>
      <c r="G2436" s="1163">
        <v>373</v>
      </c>
      <c r="H2436" s="1164"/>
      <c r="I2436" s="1165"/>
      <c r="J2436" s="1166"/>
      <c r="K2436" s="587">
        <f t="shared" si="397"/>
        <v>0</v>
      </c>
      <c r="M2436" s="1163">
        <v>373</v>
      </c>
      <c r="N2436" s="1164"/>
      <c r="O2436" s="1165"/>
      <c r="P2436" s="1166"/>
      <c r="Q2436" s="587">
        <f t="shared" si="398"/>
        <v>0</v>
      </c>
      <c r="S2436" s="1163">
        <v>373</v>
      </c>
      <c r="T2436" s="1164"/>
      <c r="U2436" s="1165"/>
      <c r="V2436" s="1166"/>
      <c r="W2436" s="587">
        <f t="shared" si="399"/>
        <v>0</v>
      </c>
      <c r="Y2436" s="1163">
        <v>373</v>
      </c>
      <c r="Z2436" s="1164"/>
      <c r="AA2436" s="1165"/>
      <c r="AB2436" s="1166"/>
      <c r="AC2436" s="587">
        <f t="shared" si="400"/>
        <v>0</v>
      </c>
      <c r="AE2436" s="1163">
        <v>373</v>
      </c>
      <c r="AF2436" s="1164"/>
      <c r="AG2436" s="1165"/>
      <c r="AH2436" s="1166"/>
      <c r="AI2436" s="587">
        <f t="shared" si="401"/>
        <v>0</v>
      </c>
      <c r="AK2436" s="1163">
        <v>373</v>
      </c>
      <c r="AL2436" s="1164"/>
      <c r="AM2436" s="1165"/>
      <c r="AN2436" s="1166"/>
      <c r="AO2436" s="587">
        <f t="shared" si="402"/>
        <v>0</v>
      </c>
      <c r="AQ2436" s="1163">
        <v>373</v>
      </c>
      <c r="AR2436" s="1164"/>
      <c r="AS2436" s="1165"/>
      <c r="AT2436" s="1166"/>
      <c r="AU2436" s="587">
        <f t="shared" si="403"/>
        <v>0</v>
      </c>
      <c r="AW2436" s="1163">
        <v>373</v>
      </c>
      <c r="AX2436" s="1164"/>
      <c r="AY2436" s="1165"/>
      <c r="AZ2436" s="1166"/>
      <c r="BA2436" s="587">
        <f t="shared" si="404"/>
        <v>0</v>
      </c>
    </row>
    <row r="2437" spans="1:53" s="17" customFormat="1" ht="16.75" hidden="1" customHeight="1" outlineLevel="2">
      <c r="A2437" s="1163">
        <v>374</v>
      </c>
      <c r="B2437" s="1164"/>
      <c r="C2437" s="1165"/>
      <c r="D2437" s="1166"/>
      <c r="E2437" s="587">
        <f t="shared" si="396"/>
        <v>0</v>
      </c>
      <c r="G2437" s="1163">
        <v>374</v>
      </c>
      <c r="H2437" s="1164"/>
      <c r="I2437" s="1165"/>
      <c r="J2437" s="1166"/>
      <c r="K2437" s="587">
        <f t="shared" si="397"/>
        <v>0</v>
      </c>
      <c r="M2437" s="1163">
        <v>374</v>
      </c>
      <c r="N2437" s="1164"/>
      <c r="O2437" s="1165"/>
      <c r="P2437" s="1166"/>
      <c r="Q2437" s="587">
        <f t="shared" si="398"/>
        <v>0</v>
      </c>
      <c r="S2437" s="1163">
        <v>374</v>
      </c>
      <c r="T2437" s="1164"/>
      <c r="U2437" s="1165"/>
      <c r="V2437" s="1166"/>
      <c r="W2437" s="587">
        <f t="shared" si="399"/>
        <v>0</v>
      </c>
      <c r="Y2437" s="1163">
        <v>374</v>
      </c>
      <c r="Z2437" s="1164"/>
      <c r="AA2437" s="1165"/>
      <c r="AB2437" s="1166"/>
      <c r="AC2437" s="587">
        <f t="shared" si="400"/>
        <v>0</v>
      </c>
      <c r="AE2437" s="1163">
        <v>374</v>
      </c>
      <c r="AF2437" s="1164"/>
      <c r="AG2437" s="1165"/>
      <c r="AH2437" s="1166"/>
      <c r="AI2437" s="587">
        <f t="shared" si="401"/>
        <v>0</v>
      </c>
      <c r="AK2437" s="1163">
        <v>374</v>
      </c>
      <c r="AL2437" s="1164"/>
      <c r="AM2437" s="1165"/>
      <c r="AN2437" s="1166"/>
      <c r="AO2437" s="587">
        <f t="shared" si="402"/>
        <v>0</v>
      </c>
      <c r="AQ2437" s="1163">
        <v>374</v>
      </c>
      <c r="AR2437" s="1164"/>
      <c r="AS2437" s="1165"/>
      <c r="AT2437" s="1166"/>
      <c r="AU2437" s="587">
        <f t="shared" si="403"/>
        <v>0</v>
      </c>
      <c r="AW2437" s="1163">
        <v>374</v>
      </c>
      <c r="AX2437" s="1164"/>
      <c r="AY2437" s="1165"/>
      <c r="AZ2437" s="1166"/>
      <c r="BA2437" s="587">
        <f t="shared" si="404"/>
        <v>0</v>
      </c>
    </row>
    <row r="2438" spans="1:53" s="17" customFormat="1" ht="16.75" hidden="1" customHeight="1" outlineLevel="2">
      <c r="A2438" s="1163">
        <v>375</v>
      </c>
      <c r="B2438" s="1164"/>
      <c r="C2438" s="1165"/>
      <c r="D2438" s="1166"/>
      <c r="E2438" s="587">
        <f t="shared" si="396"/>
        <v>0</v>
      </c>
      <c r="G2438" s="1163">
        <v>375</v>
      </c>
      <c r="H2438" s="1164"/>
      <c r="I2438" s="1165"/>
      <c r="J2438" s="1166"/>
      <c r="K2438" s="587">
        <f t="shared" si="397"/>
        <v>0</v>
      </c>
      <c r="M2438" s="1163">
        <v>375</v>
      </c>
      <c r="N2438" s="1164"/>
      <c r="O2438" s="1165"/>
      <c r="P2438" s="1166"/>
      <c r="Q2438" s="587">
        <f t="shared" si="398"/>
        <v>0</v>
      </c>
      <c r="S2438" s="1163">
        <v>375</v>
      </c>
      <c r="T2438" s="1164"/>
      <c r="U2438" s="1165"/>
      <c r="V2438" s="1166"/>
      <c r="W2438" s="587">
        <f t="shared" si="399"/>
        <v>0</v>
      </c>
      <c r="Y2438" s="1163">
        <v>375</v>
      </c>
      <c r="Z2438" s="1164"/>
      <c r="AA2438" s="1165"/>
      <c r="AB2438" s="1166"/>
      <c r="AC2438" s="587">
        <f t="shared" si="400"/>
        <v>0</v>
      </c>
      <c r="AE2438" s="1163">
        <v>375</v>
      </c>
      <c r="AF2438" s="1164"/>
      <c r="AG2438" s="1165"/>
      <c r="AH2438" s="1166"/>
      <c r="AI2438" s="587">
        <f t="shared" si="401"/>
        <v>0</v>
      </c>
      <c r="AK2438" s="1163">
        <v>375</v>
      </c>
      <c r="AL2438" s="1164"/>
      <c r="AM2438" s="1165"/>
      <c r="AN2438" s="1166"/>
      <c r="AO2438" s="587">
        <f t="shared" si="402"/>
        <v>0</v>
      </c>
      <c r="AQ2438" s="1163">
        <v>375</v>
      </c>
      <c r="AR2438" s="1164"/>
      <c r="AS2438" s="1165"/>
      <c r="AT2438" s="1166"/>
      <c r="AU2438" s="587">
        <f t="shared" si="403"/>
        <v>0</v>
      </c>
      <c r="AW2438" s="1163">
        <v>375</v>
      </c>
      <c r="AX2438" s="1164"/>
      <c r="AY2438" s="1165"/>
      <c r="AZ2438" s="1166"/>
      <c r="BA2438" s="587">
        <f t="shared" si="404"/>
        <v>0</v>
      </c>
    </row>
    <row r="2439" spans="1:53" s="17" customFormat="1" ht="16.75" hidden="1" customHeight="1" outlineLevel="2">
      <c r="A2439" s="1163">
        <v>376</v>
      </c>
      <c r="B2439" s="1164"/>
      <c r="C2439" s="1165"/>
      <c r="D2439" s="1166"/>
      <c r="E2439" s="587">
        <f t="shared" si="396"/>
        <v>0</v>
      </c>
      <c r="G2439" s="1163">
        <v>376</v>
      </c>
      <c r="H2439" s="1164"/>
      <c r="I2439" s="1165"/>
      <c r="J2439" s="1166"/>
      <c r="K2439" s="587">
        <f t="shared" si="397"/>
        <v>0</v>
      </c>
      <c r="M2439" s="1163">
        <v>376</v>
      </c>
      <c r="N2439" s="1164"/>
      <c r="O2439" s="1165"/>
      <c r="P2439" s="1166"/>
      <c r="Q2439" s="587">
        <f t="shared" si="398"/>
        <v>0</v>
      </c>
      <c r="S2439" s="1163">
        <v>376</v>
      </c>
      <c r="T2439" s="1164"/>
      <c r="U2439" s="1165"/>
      <c r="V2439" s="1166"/>
      <c r="W2439" s="587">
        <f t="shared" si="399"/>
        <v>0</v>
      </c>
      <c r="Y2439" s="1163">
        <v>376</v>
      </c>
      <c r="Z2439" s="1164"/>
      <c r="AA2439" s="1165"/>
      <c r="AB2439" s="1166"/>
      <c r="AC2439" s="587">
        <f t="shared" si="400"/>
        <v>0</v>
      </c>
      <c r="AE2439" s="1163">
        <v>376</v>
      </c>
      <c r="AF2439" s="1164"/>
      <c r="AG2439" s="1165"/>
      <c r="AH2439" s="1166"/>
      <c r="AI2439" s="587">
        <f t="shared" si="401"/>
        <v>0</v>
      </c>
      <c r="AK2439" s="1163">
        <v>376</v>
      </c>
      <c r="AL2439" s="1164"/>
      <c r="AM2439" s="1165"/>
      <c r="AN2439" s="1166"/>
      <c r="AO2439" s="587">
        <f t="shared" si="402"/>
        <v>0</v>
      </c>
      <c r="AQ2439" s="1163">
        <v>376</v>
      </c>
      <c r="AR2439" s="1164"/>
      <c r="AS2439" s="1165"/>
      <c r="AT2439" s="1166"/>
      <c r="AU2439" s="587">
        <f t="shared" si="403"/>
        <v>0</v>
      </c>
      <c r="AW2439" s="1163">
        <v>376</v>
      </c>
      <c r="AX2439" s="1164"/>
      <c r="AY2439" s="1165"/>
      <c r="AZ2439" s="1166"/>
      <c r="BA2439" s="587">
        <f t="shared" si="404"/>
        <v>0</v>
      </c>
    </row>
    <row r="2440" spans="1:53" s="17" customFormat="1" ht="16.75" hidden="1" customHeight="1" outlineLevel="2">
      <c r="A2440" s="1163">
        <v>377</v>
      </c>
      <c r="B2440" s="1164"/>
      <c r="C2440" s="1165"/>
      <c r="D2440" s="1166"/>
      <c r="E2440" s="587">
        <f t="shared" si="396"/>
        <v>0</v>
      </c>
      <c r="G2440" s="1163">
        <v>377</v>
      </c>
      <c r="H2440" s="1164"/>
      <c r="I2440" s="1165"/>
      <c r="J2440" s="1166"/>
      <c r="K2440" s="587">
        <f t="shared" si="397"/>
        <v>0</v>
      </c>
      <c r="M2440" s="1163">
        <v>377</v>
      </c>
      <c r="N2440" s="1164"/>
      <c r="O2440" s="1165"/>
      <c r="P2440" s="1166"/>
      <c r="Q2440" s="587">
        <f t="shared" si="398"/>
        <v>0</v>
      </c>
      <c r="S2440" s="1163">
        <v>377</v>
      </c>
      <c r="T2440" s="1164"/>
      <c r="U2440" s="1165"/>
      <c r="V2440" s="1166"/>
      <c r="W2440" s="587">
        <f t="shared" si="399"/>
        <v>0</v>
      </c>
      <c r="Y2440" s="1163">
        <v>377</v>
      </c>
      <c r="Z2440" s="1164"/>
      <c r="AA2440" s="1165"/>
      <c r="AB2440" s="1166"/>
      <c r="AC2440" s="587">
        <f t="shared" si="400"/>
        <v>0</v>
      </c>
      <c r="AE2440" s="1163">
        <v>377</v>
      </c>
      <c r="AF2440" s="1164"/>
      <c r="AG2440" s="1165"/>
      <c r="AH2440" s="1166"/>
      <c r="AI2440" s="587">
        <f t="shared" si="401"/>
        <v>0</v>
      </c>
      <c r="AK2440" s="1163">
        <v>377</v>
      </c>
      <c r="AL2440" s="1164"/>
      <c r="AM2440" s="1165"/>
      <c r="AN2440" s="1166"/>
      <c r="AO2440" s="587">
        <f t="shared" si="402"/>
        <v>0</v>
      </c>
      <c r="AQ2440" s="1163">
        <v>377</v>
      </c>
      <c r="AR2440" s="1164"/>
      <c r="AS2440" s="1165"/>
      <c r="AT2440" s="1166"/>
      <c r="AU2440" s="587">
        <f t="shared" si="403"/>
        <v>0</v>
      </c>
      <c r="AW2440" s="1163">
        <v>377</v>
      </c>
      <c r="AX2440" s="1164"/>
      <c r="AY2440" s="1165"/>
      <c r="AZ2440" s="1166"/>
      <c r="BA2440" s="587">
        <f t="shared" si="404"/>
        <v>0</v>
      </c>
    </row>
    <row r="2441" spans="1:53" s="17" customFormat="1" ht="16.75" hidden="1" customHeight="1" outlineLevel="2">
      <c r="A2441" s="1163">
        <v>378</v>
      </c>
      <c r="B2441" s="1164"/>
      <c r="C2441" s="1165"/>
      <c r="D2441" s="1166"/>
      <c r="E2441" s="587">
        <f t="shared" si="396"/>
        <v>0</v>
      </c>
      <c r="G2441" s="1163">
        <v>378</v>
      </c>
      <c r="H2441" s="1164"/>
      <c r="I2441" s="1165"/>
      <c r="J2441" s="1166"/>
      <c r="K2441" s="587">
        <f t="shared" si="397"/>
        <v>0</v>
      </c>
      <c r="M2441" s="1163">
        <v>378</v>
      </c>
      <c r="N2441" s="1164"/>
      <c r="O2441" s="1165"/>
      <c r="P2441" s="1166"/>
      <c r="Q2441" s="587">
        <f t="shared" si="398"/>
        <v>0</v>
      </c>
      <c r="S2441" s="1163">
        <v>378</v>
      </c>
      <c r="T2441" s="1164"/>
      <c r="U2441" s="1165"/>
      <c r="V2441" s="1166"/>
      <c r="W2441" s="587">
        <f t="shared" si="399"/>
        <v>0</v>
      </c>
      <c r="Y2441" s="1163">
        <v>378</v>
      </c>
      <c r="Z2441" s="1164"/>
      <c r="AA2441" s="1165"/>
      <c r="AB2441" s="1166"/>
      <c r="AC2441" s="587">
        <f t="shared" si="400"/>
        <v>0</v>
      </c>
      <c r="AE2441" s="1163">
        <v>378</v>
      </c>
      <c r="AF2441" s="1164"/>
      <c r="AG2441" s="1165"/>
      <c r="AH2441" s="1166"/>
      <c r="AI2441" s="587">
        <f t="shared" si="401"/>
        <v>0</v>
      </c>
      <c r="AK2441" s="1163">
        <v>378</v>
      </c>
      <c r="AL2441" s="1164"/>
      <c r="AM2441" s="1165"/>
      <c r="AN2441" s="1166"/>
      <c r="AO2441" s="587">
        <f t="shared" si="402"/>
        <v>0</v>
      </c>
      <c r="AQ2441" s="1163">
        <v>378</v>
      </c>
      <c r="AR2441" s="1164"/>
      <c r="AS2441" s="1165"/>
      <c r="AT2441" s="1166"/>
      <c r="AU2441" s="587">
        <f t="shared" si="403"/>
        <v>0</v>
      </c>
      <c r="AW2441" s="1163">
        <v>378</v>
      </c>
      <c r="AX2441" s="1164"/>
      <c r="AY2441" s="1165"/>
      <c r="AZ2441" s="1166"/>
      <c r="BA2441" s="587">
        <f t="shared" si="404"/>
        <v>0</v>
      </c>
    </row>
    <row r="2442" spans="1:53" s="17" customFormat="1" ht="16.75" hidden="1" customHeight="1" outlineLevel="2">
      <c r="A2442" s="1163">
        <v>379</v>
      </c>
      <c r="B2442" s="1164"/>
      <c r="C2442" s="1165"/>
      <c r="D2442" s="1166"/>
      <c r="E2442" s="587">
        <f t="shared" si="396"/>
        <v>0</v>
      </c>
      <c r="G2442" s="1163">
        <v>379</v>
      </c>
      <c r="H2442" s="1164"/>
      <c r="I2442" s="1165"/>
      <c r="J2442" s="1166"/>
      <c r="K2442" s="587">
        <f t="shared" si="397"/>
        <v>0</v>
      </c>
      <c r="M2442" s="1163">
        <v>379</v>
      </c>
      <c r="N2442" s="1164"/>
      <c r="O2442" s="1165"/>
      <c r="P2442" s="1166"/>
      <c r="Q2442" s="587">
        <f t="shared" si="398"/>
        <v>0</v>
      </c>
      <c r="S2442" s="1163">
        <v>379</v>
      </c>
      <c r="T2442" s="1164"/>
      <c r="U2442" s="1165"/>
      <c r="V2442" s="1166"/>
      <c r="W2442" s="587">
        <f t="shared" si="399"/>
        <v>0</v>
      </c>
      <c r="Y2442" s="1163">
        <v>379</v>
      </c>
      <c r="Z2442" s="1164"/>
      <c r="AA2442" s="1165"/>
      <c r="AB2442" s="1166"/>
      <c r="AC2442" s="587">
        <f t="shared" si="400"/>
        <v>0</v>
      </c>
      <c r="AE2442" s="1163">
        <v>379</v>
      </c>
      <c r="AF2442" s="1164"/>
      <c r="AG2442" s="1165"/>
      <c r="AH2442" s="1166"/>
      <c r="AI2442" s="587">
        <f t="shared" si="401"/>
        <v>0</v>
      </c>
      <c r="AK2442" s="1163">
        <v>379</v>
      </c>
      <c r="AL2442" s="1164"/>
      <c r="AM2442" s="1165"/>
      <c r="AN2442" s="1166"/>
      <c r="AO2442" s="587">
        <f t="shared" si="402"/>
        <v>0</v>
      </c>
      <c r="AQ2442" s="1163">
        <v>379</v>
      </c>
      <c r="AR2442" s="1164"/>
      <c r="AS2442" s="1165"/>
      <c r="AT2442" s="1166"/>
      <c r="AU2442" s="587">
        <f t="shared" si="403"/>
        <v>0</v>
      </c>
      <c r="AW2442" s="1163">
        <v>379</v>
      </c>
      <c r="AX2442" s="1164"/>
      <c r="AY2442" s="1165"/>
      <c r="AZ2442" s="1166"/>
      <c r="BA2442" s="587">
        <f t="shared" si="404"/>
        <v>0</v>
      </c>
    </row>
    <row r="2443" spans="1:53" s="17" customFormat="1" ht="16.75" hidden="1" customHeight="1" outlineLevel="2">
      <c r="A2443" s="1163">
        <v>380</v>
      </c>
      <c r="B2443" s="1164"/>
      <c r="C2443" s="1165"/>
      <c r="D2443" s="1166"/>
      <c r="E2443" s="587">
        <f t="shared" si="396"/>
        <v>0</v>
      </c>
      <c r="G2443" s="1163">
        <v>380</v>
      </c>
      <c r="H2443" s="1164"/>
      <c r="I2443" s="1165"/>
      <c r="J2443" s="1166"/>
      <c r="K2443" s="587">
        <f t="shared" si="397"/>
        <v>0</v>
      </c>
      <c r="M2443" s="1163">
        <v>380</v>
      </c>
      <c r="N2443" s="1164"/>
      <c r="O2443" s="1165"/>
      <c r="P2443" s="1166"/>
      <c r="Q2443" s="587">
        <f t="shared" si="398"/>
        <v>0</v>
      </c>
      <c r="S2443" s="1163">
        <v>380</v>
      </c>
      <c r="T2443" s="1164"/>
      <c r="U2443" s="1165"/>
      <c r="V2443" s="1166"/>
      <c r="W2443" s="587">
        <f t="shared" si="399"/>
        <v>0</v>
      </c>
      <c r="Y2443" s="1163">
        <v>380</v>
      </c>
      <c r="Z2443" s="1164"/>
      <c r="AA2443" s="1165"/>
      <c r="AB2443" s="1166"/>
      <c r="AC2443" s="587">
        <f t="shared" si="400"/>
        <v>0</v>
      </c>
      <c r="AE2443" s="1163">
        <v>380</v>
      </c>
      <c r="AF2443" s="1164"/>
      <c r="AG2443" s="1165"/>
      <c r="AH2443" s="1166"/>
      <c r="AI2443" s="587">
        <f t="shared" si="401"/>
        <v>0</v>
      </c>
      <c r="AK2443" s="1163">
        <v>380</v>
      </c>
      <c r="AL2443" s="1164"/>
      <c r="AM2443" s="1165"/>
      <c r="AN2443" s="1166"/>
      <c r="AO2443" s="587">
        <f t="shared" si="402"/>
        <v>0</v>
      </c>
      <c r="AQ2443" s="1163">
        <v>380</v>
      </c>
      <c r="AR2443" s="1164"/>
      <c r="AS2443" s="1165"/>
      <c r="AT2443" s="1166"/>
      <c r="AU2443" s="587">
        <f t="shared" si="403"/>
        <v>0</v>
      </c>
      <c r="AW2443" s="1163">
        <v>380</v>
      </c>
      <c r="AX2443" s="1164"/>
      <c r="AY2443" s="1165"/>
      <c r="AZ2443" s="1166"/>
      <c r="BA2443" s="587">
        <f t="shared" si="404"/>
        <v>0</v>
      </c>
    </row>
    <row r="2444" spans="1:53" s="17" customFormat="1" ht="16.75" hidden="1" customHeight="1" outlineLevel="2">
      <c r="A2444" s="1163">
        <v>381</v>
      </c>
      <c r="B2444" s="1164"/>
      <c r="C2444" s="1165"/>
      <c r="D2444" s="1166"/>
      <c r="E2444" s="587">
        <f t="shared" si="396"/>
        <v>0</v>
      </c>
      <c r="G2444" s="1163">
        <v>381</v>
      </c>
      <c r="H2444" s="1164"/>
      <c r="I2444" s="1165"/>
      <c r="J2444" s="1166"/>
      <c r="K2444" s="587">
        <f t="shared" si="397"/>
        <v>0</v>
      </c>
      <c r="M2444" s="1163">
        <v>381</v>
      </c>
      <c r="N2444" s="1164"/>
      <c r="O2444" s="1165"/>
      <c r="P2444" s="1166"/>
      <c r="Q2444" s="587">
        <f t="shared" si="398"/>
        <v>0</v>
      </c>
      <c r="S2444" s="1163">
        <v>381</v>
      </c>
      <c r="T2444" s="1164"/>
      <c r="U2444" s="1165"/>
      <c r="V2444" s="1166"/>
      <c r="W2444" s="587">
        <f t="shared" si="399"/>
        <v>0</v>
      </c>
      <c r="Y2444" s="1163">
        <v>381</v>
      </c>
      <c r="Z2444" s="1164"/>
      <c r="AA2444" s="1165"/>
      <c r="AB2444" s="1166"/>
      <c r="AC2444" s="587">
        <f t="shared" si="400"/>
        <v>0</v>
      </c>
      <c r="AE2444" s="1163">
        <v>381</v>
      </c>
      <c r="AF2444" s="1164"/>
      <c r="AG2444" s="1165"/>
      <c r="AH2444" s="1166"/>
      <c r="AI2444" s="587">
        <f t="shared" si="401"/>
        <v>0</v>
      </c>
      <c r="AK2444" s="1163">
        <v>381</v>
      </c>
      <c r="AL2444" s="1164"/>
      <c r="AM2444" s="1165"/>
      <c r="AN2444" s="1166"/>
      <c r="AO2444" s="587">
        <f t="shared" si="402"/>
        <v>0</v>
      </c>
      <c r="AQ2444" s="1163">
        <v>381</v>
      </c>
      <c r="AR2444" s="1164"/>
      <c r="AS2444" s="1165"/>
      <c r="AT2444" s="1166"/>
      <c r="AU2444" s="587">
        <f t="shared" si="403"/>
        <v>0</v>
      </c>
      <c r="AW2444" s="1163">
        <v>381</v>
      </c>
      <c r="AX2444" s="1164"/>
      <c r="AY2444" s="1165"/>
      <c r="AZ2444" s="1166"/>
      <c r="BA2444" s="587">
        <f t="shared" si="404"/>
        <v>0</v>
      </c>
    </row>
    <row r="2445" spans="1:53" s="17" customFormat="1" ht="16.75" hidden="1" customHeight="1" outlineLevel="2">
      <c r="A2445" s="1163">
        <v>382</v>
      </c>
      <c r="B2445" s="1164"/>
      <c r="C2445" s="1165"/>
      <c r="D2445" s="1166"/>
      <c r="E2445" s="587">
        <f t="shared" si="396"/>
        <v>0</v>
      </c>
      <c r="G2445" s="1163">
        <v>382</v>
      </c>
      <c r="H2445" s="1164"/>
      <c r="I2445" s="1165"/>
      <c r="J2445" s="1166"/>
      <c r="K2445" s="587">
        <f t="shared" si="397"/>
        <v>0</v>
      </c>
      <c r="M2445" s="1163">
        <v>382</v>
      </c>
      <c r="N2445" s="1164"/>
      <c r="O2445" s="1165"/>
      <c r="P2445" s="1166"/>
      <c r="Q2445" s="587">
        <f t="shared" si="398"/>
        <v>0</v>
      </c>
      <c r="S2445" s="1163">
        <v>382</v>
      </c>
      <c r="T2445" s="1164"/>
      <c r="U2445" s="1165"/>
      <c r="V2445" s="1166"/>
      <c r="W2445" s="587">
        <f t="shared" si="399"/>
        <v>0</v>
      </c>
      <c r="Y2445" s="1163">
        <v>382</v>
      </c>
      <c r="Z2445" s="1164"/>
      <c r="AA2445" s="1165"/>
      <c r="AB2445" s="1166"/>
      <c r="AC2445" s="587">
        <f t="shared" si="400"/>
        <v>0</v>
      </c>
      <c r="AE2445" s="1163">
        <v>382</v>
      </c>
      <c r="AF2445" s="1164"/>
      <c r="AG2445" s="1165"/>
      <c r="AH2445" s="1166"/>
      <c r="AI2445" s="587">
        <f t="shared" si="401"/>
        <v>0</v>
      </c>
      <c r="AK2445" s="1163">
        <v>382</v>
      </c>
      <c r="AL2445" s="1164"/>
      <c r="AM2445" s="1165"/>
      <c r="AN2445" s="1166"/>
      <c r="AO2445" s="587">
        <f t="shared" si="402"/>
        <v>0</v>
      </c>
      <c r="AQ2445" s="1163">
        <v>382</v>
      </c>
      <c r="AR2445" s="1164"/>
      <c r="AS2445" s="1165"/>
      <c r="AT2445" s="1166"/>
      <c r="AU2445" s="587">
        <f t="shared" si="403"/>
        <v>0</v>
      </c>
      <c r="AW2445" s="1163">
        <v>382</v>
      </c>
      <c r="AX2445" s="1164"/>
      <c r="AY2445" s="1165"/>
      <c r="AZ2445" s="1166"/>
      <c r="BA2445" s="587">
        <f t="shared" si="404"/>
        <v>0</v>
      </c>
    </row>
    <row r="2446" spans="1:53" s="17" customFormat="1" ht="16.75" hidden="1" customHeight="1" outlineLevel="2">
      <c r="A2446" s="1163">
        <v>383</v>
      </c>
      <c r="B2446" s="1164"/>
      <c r="C2446" s="1165"/>
      <c r="D2446" s="1166"/>
      <c r="E2446" s="587">
        <f t="shared" si="396"/>
        <v>0</v>
      </c>
      <c r="G2446" s="1163">
        <v>383</v>
      </c>
      <c r="H2446" s="1164"/>
      <c r="I2446" s="1165"/>
      <c r="J2446" s="1166"/>
      <c r="K2446" s="587">
        <f t="shared" si="397"/>
        <v>0</v>
      </c>
      <c r="M2446" s="1163">
        <v>383</v>
      </c>
      <c r="N2446" s="1164"/>
      <c r="O2446" s="1165"/>
      <c r="P2446" s="1166"/>
      <c r="Q2446" s="587">
        <f t="shared" si="398"/>
        <v>0</v>
      </c>
      <c r="S2446" s="1163">
        <v>383</v>
      </c>
      <c r="T2446" s="1164"/>
      <c r="U2446" s="1165"/>
      <c r="V2446" s="1166"/>
      <c r="W2446" s="587">
        <f t="shared" si="399"/>
        <v>0</v>
      </c>
      <c r="Y2446" s="1163">
        <v>383</v>
      </c>
      <c r="Z2446" s="1164"/>
      <c r="AA2446" s="1165"/>
      <c r="AB2446" s="1166"/>
      <c r="AC2446" s="587">
        <f t="shared" si="400"/>
        <v>0</v>
      </c>
      <c r="AE2446" s="1163">
        <v>383</v>
      </c>
      <c r="AF2446" s="1164"/>
      <c r="AG2446" s="1165"/>
      <c r="AH2446" s="1166"/>
      <c r="AI2446" s="587">
        <f t="shared" si="401"/>
        <v>0</v>
      </c>
      <c r="AK2446" s="1163">
        <v>383</v>
      </c>
      <c r="AL2446" s="1164"/>
      <c r="AM2446" s="1165"/>
      <c r="AN2446" s="1166"/>
      <c r="AO2446" s="587">
        <f t="shared" si="402"/>
        <v>0</v>
      </c>
      <c r="AQ2446" s="1163">
        <v>383</v>
      </c>
      <c r="AR2446" s="1164"/>
      <c r="AS2446" s="1165"/>
      <c r="AT2446" s="1166"/>
      <c r="AU2446" s="587">
        <f t="shared" si="403"/>
        <v>0</v>
      </c>
      <c r="AW2446" s="1163">
        <v>383</v>
      </c>
      <c r="AX2446" s="1164"/>
      <c r="AY2446" s="1165"/>
      <c r="AZ2446" s="1166"/>
      <c r="BA2446" s="587">
        <f t="shared" si="404"/>
        <v>0</v>
      </c>
    </row>
    <row r="2447" spans="1:53" s="17" customFormat="1" ht="16.75" hidden="1" customHeight="1" outlineLevel="2">
      <c r="A2447" s="1163">
        <v>384</v>
      </c>
      <c r="B2447" s="1164"/>
      <c r="C2447" s="1165"/>
      <c r="D2447" s="1166"/>
      <c r="E2447" s="587">
        <f t="shared" si="396"/>
        <v>0</v>
      </c>
      <c r="G2447" s="1163">
        <v>384</v>
      </c>
      <c r="H2447" s="1164"/>
      <c r="I2447" s="1165"/>
      <c r="J2447" s="1166"/>
      <c r="K2447" s="587">
        <f t="shared" si="397"/>
        <v>0</v>
      </c>
      <c r="M2447" s="1163">
        <v>384</v>
      </c>
      <c r="N2447" s="1164"/>
      <c r="O2447" s="1165"/>
      <c r="P2447" s="1166"/>
      <c r="Q2447" s="587">
        <f t="shared" si="398"/>
        <v>0</v>
      </c>
      <c r="S2447" s="1163">
        <v>384</v>
      </c>
      <c r="T2447" s="1164"/>
      <c r="U2447" s="1165"/>
      <c r="V2447" s="1166"/>
      <c r="W2447" s="587">
        <f t="shared" si="399"/>
        <v>0</v>
      </c>
      <c r="Y2447" s="1163">
        <v>384</v>
      </c>
      <c r="Z2447" s="1164"/>
      <c r="AA2447" s="1165"/>
      <c r="AB2447" s="1166"/>
      <c r="AC2447" s="587">
        <f t="shared" si="400"/>
        <v>0</v>
      </c>
      <c r="AE2447" s="1163">
        <v>384</v>
      </c>
      <c r="AF2447" s="1164"/>
      <c r="AG2447" s="1165"/>
      <c r="AH2447" s="1166"/>
      <c r="AI2447" s="587">
        <f t="shared" si="401"/>
        <v>0</v>
      </c>
      <c r="AK2447" s="1163">
        <v>384</v>
      </c>
      <c r="AL2447" s="1164"/>
      <c r="AM2447" s="1165"/>
      <c r="AN2447" s="1166"/>
      <c r="AO2447" s="587">
        <f t="shared" si="402"/>
        <v>0</v>
      </c>
      <c r="AQ2447" s="1163">
        <v>384</v>
      </c>
      <c r="AR2447" s="1164"/>
      <c r="AS2447" s="1165"/>
      <c r="AT2447" s="1166"/>
      <c r="AU2447" s="587">
        <f t="shared" si="403"/>
        <v>0</v>
      </c>
      <c r="AW2447" s="1163">
        <v>384</v>
      </c>
      <c r="AX2447" s="1164"/>
      <c r="AY2447" s="1165"/>
      <c r="AZ2447" s="1166"/>
      <c r="BA2447" s="587">
        <f t="shared" si="404"/>
        <v>0</v>
      </c>
    </row>
    <row r="2448" spans="1:53" s="17" customFormat="1" ht="16.75" hidden="1" customHeight="1" outlineLevel="2">
      <c r="A2448" s="1163">
        <v>385</v>
      </c>
      <c r="B2448" s="1164"/>
      <c r="C2448" s="1165"/>
      <c r="D2448" s="1166"/>
      <c r="E2448" s="587">
        <f t="shared" si="396"/>
        <v>0</v>
      </c>
      <c r="G2448" s="1163">
        <v>385</v>
      </c>
      <c r="H2448" s="1164"/>
      <c r="I2448" s="1165"/>
      <c r="J2448" s="1166"/>
      <c r="K2448" s="587">
        <f t="shared" si="397"/>
        <v>0</v>
      </c>
      <c r="M2448" s="1163">
        <v>385</v>
      </c>
      <c r="N2448" s="1164"/>
      <c r="O2448" s="1165"/>
      <c r="P2448" s="1166"/>
      <c r="Q2448" s="587">
        <f t="shared" si="398"/>
        <v>0</v>
      </c>
      <c r="S2448" s="1163">
        <v>385</v>
      </c>
      <c r="T2448" s="1164"/>
      <c r="U2448" s="1165"/>
      <c r="V2448" s="1166"/>
      <c r="W2448" s="587">
        <f t="shared" si="399"/>
        <v>0</v>
      </c>
      <c r="Y2448" s="1163">
        <v>385</v>
      </c>
      <c r="Z2448" s="1164"/>
      <c r="AA2448" s="1165"/>
      <c r="AB2448" s="1166"/>
      <c r="AC2448" s="587">
        <f t="shared" si="400"/>
        <v>0</v>
      </c>
      <c r="AE2448" s="1163">
        <v>385</v>
      </c>
      <c r="AF2448" s="1164"/>
      <c r="AG2448" s="1165"/>
      <c r="AH2448" s="1166"/>
      <c r="AI2448" s="587">
        <f t="shared" si="401"/>
        <v>0</v>
      </c>
      <c r="AK2448" s="1163">
        <v>385</v>
      </c>
      <c r="AL2448" s="1164"/>
      <c r="AM2448" s="1165"/>
      <c r="AN2448" s="1166"/>
      <c r="AO2448" s="587">
        <f t="shared" si="402"/>
        <v>0</v>
      </c>
      <c r="AQ2448" s="1163">
        <v>385</v>
      </c>
      <c r="AR2448" s="1164"/>
      <c r="AS2448" s="1165"/>
      <c r="AT2448" s="1166"/>
      <c r="AU2448" s="587">
        <f t="shared" si="403"/>
        <v>0</v>
      </c>
      <c r="AW2448" s="1163">
        <v>385</v>
      </c>
      <c r="AX2448" s="1164"/>
      <c r="AY2448" s="1165"/>
      <c r="AZ2448" s="1166"/>
      <c r="BA2448" s="587">
        <f t="shared" si="404"/>
        <v>0</v>
      </c>
    </row>
    <row r="2449" spans="1:53" s="17" customFormat="1" ht="16.75" hidden="1" customHeight="1" outlineLevel="2">
      <c r="A2449" s="1163">
        <v>386</v>
      </c>
      <c r="B2449" s="1164"/>
      <c r="C2449" s="1165"/>
      <c r="D2449" s="1166"/>
      <c r="E2449" s="587">
        <f t="shared" si="396"/>
        <v>0</v>
      </c>
      <c r="G2449" s="1163">
        <v>386</v>
      </c>
      <c r="H2449" s="1164"/>
      <c r="I2449" s="1165"/>
      <c r="J2449" s="1166"/>
      <c r="K2449" s="587">
        <f t="shared" si="397"/>
        <v>0</v>
      </c>
      <c r="M2449" s="1163">
        <v>386</v>
      </c>
      <c r="N2449" s="1164"/>
      <c r="O2449" s="1165"/>
      <c r="P2449" s="1166"/>
      <c r="Q2449" s="587">
        <f t="shared" si="398"/>
        <v>0</v>
      </c>
      <c r="S2449" s="1163">
        <v>386</v>
      </c>
      <c r="T2449" s="1164"/>
      <c r="U2449" s="1165"/>
      <c r="V2449" s="1166"/>
      <c r="W2449" s="587">
        <f t="shared" si="399"/>
        <v>0</v>
      </c>
      <c r="Y2449" s="1163">
        <v>386</v>
      </c>
      <c r="Z2449" s="1164"/>
      <c r="AA2449" s="1165"/>
      <c r="AB2449" s="1166"/>
      <c r="AC2449" s="587">
        <f t="shared" si="400"/>
        <v>0</v>
      </c>
      <c r="AE2449" s="1163">
        <v>386</v>
      </c>
      <c r="AF2449" s="1164"/>
      <c r="AG2449" s="1165"/>
      <c r="AH2449" s="1166"/>
      <c r="AI2449" s="587">
        <f t="shared" si="401"/>
        <v>0</v>
      </c>
      <c r="AK2449" s="1163">
        <v>386</v>
      </c>
      <c r="AL2449" s="1164"/>
      <c r="AM2449" s="1165"/>
      <c r="AN2449" s="1166"/>
      <c r="AO2449" s="587">
        <f t="shared" si="402"/>
        <v>0</v>
      </c>
      <c r="AQ2449" s="1163">
        <v>386</v>
      </c>
      <c r="AR2449" s="1164"/>
      <c r="AS2449" s="1165"/>
      <c r="AT2449" s="1166"/>
      <c r="AU2449" s="587">
        <f t="shared" si="403"/>
        <v>0</v>
      </c>
      <c r="AW2449" s="1163">
        <v>386</v>
      </c>
      <c r="AX2449" s="1164"/>
      <c r="AY2449" s="1165"/>
      <c r="AZ2449" s="1166"/>
      <c r="BA2449" s="587">
        <f t="shared" si="404"/>
        <v>0</v>
      </c>
    </row>
    <row r="2450" spans="1:53" s="17" customFormat="1" ht="16.75" hidden="1" customHeight="1" outlineLevel="2">
      <c r="A2450" s="1163">
        <v>387</v>
      </c>
      <c r="B2450" s="1164"/>
      <c r="C2450" s="1165"/>
      <c r="D2450" s="1166"/>
      <c r="E2450" s="587">
        <f t="shared" si="396"/>
        <v>0</v>
      </c>
      <c r="G2450" s="1163">
        <v>387</v>
      </c>
      <c r="H2450" s="1164"/>
      <c r="I2450" s="1165"/>
      <c r="J2450" s="1166"/>
      <c r="K2450" s="587">
        <f t="shared" si="397"/>
        <v>0</v>
      </c>
      <c r="M2450" s="1163">
        <v>387</v>
      </c>
      <c r="N2450" s="1164"/>
      <c r="O2450" s="1165"/>
      <c r="P2450" s="1166"/>
      <c r="Q2450" s="587">
        <f t="shared" si="398"/>
        <v>0</v>
      </c>
      <c r="S2450" s="1163">
        <v>387</v>
      </c>
      <c r="T2450" s="1164"/>
      <c r="U2450" s="1165"/>
      <c r="V2450" s="1166"/>
      <c r="W2450" s="587">
        <f t="shared" si="399"/>
        <v>0</v>
      </c>
      <c r="Y2450" s="1163">
        <v>387</v>
      </c>
      <c r="Z2450" s="1164"/>
      <c r="AA2450" s="1165"/>
      <c r="AB2450" s="1166"/>
      <c r="AC2450" s="587">
        <f t="shared" si="400"/>
        <v>0</v>
      </c>
      <c r="AE2450" s="1163">
        <v>387</v>
      </c>
      <c r="AF2450" s="1164"/>
      <c r="AG2450" s="1165"/>
      <c r="AH2450" s="1166"/>
      <c r="AI2450" s="587">
        <f t="shared" si="401"/>
        <v>0</v>
      </c>
      <c r="AK2450" s="1163">
        <v>387</v>
      </c>
      <c r="AL2450" s="1164"/>
      <c r="AM2450" s="1165"/>
      <c r="AN2450" s="1166"/>
      <c r="AO2450" s="587">
        <f t="shared" si="402"/>
        <v>0</v>
      </c>
      <c r="AQ2450" s="1163">
        <v>387</v>
      </c>
      <c r="AR2450" s="1164"/>
      <c r="AS2450" s="1165"/>
      <c r="AT2450" s="1166"/>
      <c r="AU2450" s="587">
        <f t="shared" si="403"/>
        <v>0</v>
      </c>
      <c r="AW2450" s="1163">
        <v>387</v>
      </c>
      <c r="AX2450" s="1164"/>
      <c r="AY2450" s="1165"/>
      <c r="AZ2450" s="1166"/>
      <c r="BA2450" s="587">
        <f t="shared" si="404"/>
        <v>0</v>
      </c>
    </row>
    <row r="2451" spans="1:53" s="17" customFormat="1" ht="16.75" hidden="1" customHeight="1" outlineLevel="2">
      <c r="A2451" s="1163">
        <v>388</v>
      </c>
      <c r="B2451" s="1164"/>
      <c r="C2451" s="1165"/>
      <c r="D2451" s="1166"/>
      <c r="E2451" s="587">
        <f t="shared" si="396"/>
        <v>0</v>
      </c>
      <c r="G2451" s="1163">
        <v>388</v>
      </c>
      <c r="H2451" s="1164"/>
      <c r="I2451" s="1165"/>
      <c r="J2451" s="1166"/>
      <c r="K2451" s="587">
        <f t="shared" si="397"/>
        <v>0</v>
      </c>
      <c r="M2451" s="1163">
        <v>388</v>
      </c>
      <c r="N2451" s="1164"/>
      <c r="O2451" s="1165"/>
      <c r="P2451" s="1166"/>
      <c r="Q2451" s="587">
        <f t="shared" si="398"/>
        <v>0</v>
      </c>
      <c r="S2451" s="1163">
        <v>388</v>
      </c>
      <c r="T2451" s="1164"/>
      <c r="U2451" s="1165"/>
      <c r="V2451" s="1166"/>
      <c r="W2451" s="587">
        <f t="shared" si="399"/>
        <v>0</v>
      </c>
      <c r="Y2451" s="1163">
        <v>388</v>
      </c>
      <c r="Z2451" s="1164"/>
      <c r="AA2451" s="1165"/>
      <c r="AB2451" s="1166"/>
      <c r="AC2451" s="587">
        <f t="shared" si="400"/>
        <v>0</v>
      </c>
      <c r="AE2451" s="1163">
        <v>388</v>
      </c>
      <c r="AF2451" s="1164"/>
      <c r="AG2451" s="1165"/>
      <c r="AH2451" s="1166"/>
      <c r="AI2451" s="587">
        <f t="shared" si="401"/>
        <v>0</v>
      </c>
      <c r="AK2451" s="1163">
        <v>388</v>
      </c>
      <c r="AL2451" s="1164"/>
      <c r="AM2451" s="1165"/>
      <c r="AN2451" s="1166"/>
      <c r="AO2451" s="587">
        <f t="shared" si="402"/>
        <v>0</v>
      </c>
      <c r="AQ2451" s="1163">
        <v>388</v>
      </c>
      <c r="AR2451" s="1164"/>
      <c r="AS2451" s="1165"/>
      <c r="AT2451" s="1166"/>
      <c r="AU2451" s="587">
        <f t="shared" si="403"/>
        <v>0</v>
      </c>
      <c r="AW2451" s="1163">
        <v>388</v>
      </c>
      <c r="AX2451" s="1164"/>
      <c r="AY2451" s="1165"/>
      <c r="AZ2451" s="1166"/>
      <c r="BA2451" s="587">
        <f t="shared" si="404"/>
        <v>0</v>
      </c>
    </row>
    <row r="2452" spans="1:53" s="17" customFormat="1" ht="16.75" hidden="1" customHeight="1" outlineLevel="2">
      <c r="A2452" s="1163">
        <v>389</v>
      </c>
      <c r="B2452" s="1164"/>
      <c r="C2452" s="1165"/>
      <c r="D2452" s="1166"/>
      <c r="E2452" s="587">
        <f t="shared" si="396"/>
        <v>0</v>
      </c>
      <c r="G2452" s="1163">
        <v>389</v>
      </c>
      <c r="H2452" s="1164"/>
      <c r="I2452" s="1165"/>
      <c r="J2452" s="1166"/>
      <c r="K2452" s="587">
        <f t="shared" si="397"/>
        <v>0</v>
      </c>
      <c r="M2452" s="1163">
        <v>389</v>
      </c>
      <c r="N2452" s="1164"/>
      <c r="O2452" s="1165"/>
      <c r="P2452" s="1166"/>
      <c r="Q2452" s="587">
        <f t="shared" si="398"/>
        <v>0</v>
      </c>
      <c r="S2452" s="1163">
        <v>389</v>
      </c>
      <c r="T2452" s="1164"/>
      <c r="U2452" s="1165"/>
      <c r="V2452" s="1166"/>
      <c r="W2452" s="587">
        <f t="shared" si="399"/>
        <v>0</v>
      </c>
      <c r="Y2452" s="1163">
        <v>389</v>
      </c>
      <c r="Z2452" s="1164"/>
      <c r="AA2452" s="1165"/>
      <c r="AB2452" s="1166"/>
      <c r="AC2452" s="587">
        <f t="shared" si="400"/>
        <v>0</v>
      </c>
      <c r="AE2452" s="1163">
        <v>389</v>
      </c>
      <c r="AF2452" s="1164"/>
      <c r="AG2452" s="1165"/>
      <c r="AH2452" s="1166"/>
      <c r="AI2452" s="587">
        <f t="shared" si="401"/>
        <v>0</v>
      </c>
      <c r="AK2452" s="1163">
        <v>389</v>
      </c>
      <c r="AL2452" s="1164"/>
      <c r="AM2452" s="1165"/>
      <c r="AN2452" s="1166"/>
      <c r="AO2452" s="587">
        <f t="shared" si="402"/>
        <v>0</v>
      </c>
      <c r="AQ2452" s="1163">
        <v>389</v>
      </c>
      <c r="AR2452" s="1164"/>
      <c r="AS2452" s="1165"/>
      <c r="AT2452" s="1166"/>
      <c r="AU2452" s="587">
        <f t="shared" si="403"/>
        <v>0</v>
      </c>
      <c r="AW2452" s="1163">
        <v>389</v>
      </c>
      <c r="AX2452" s="1164"/>
      <c r="AY2452" s="1165"/>
      <c r="AZ2452" s="1166"/>
      <c r="BA2452" s="587">
        <f t="shared" si="404"/>
        <v>0</v>
      </c>
    </row>
    <row r="2453" spans="1:53" s="17" customFormat="1" ht="16.75" hidden="1" customHeight="1" outlineLevel="2">
      <c r="A2453" s="1163">
        <v>390</v>
      </c>
      <c r="B2453" s="1164"/>
      <c r="C2453" s="1165"/>
      <c r="D2453" s="1166"/>
      <c r="E2453" s="587">
        <f t="shared" si="396"/>
        <v>0</v>
      </c>
      <c r="G2453" s="1163">
        <v>390</v>
      </c>
      <c r="H2453" s="1164"/>
      <c r="I2453" s="1165"/>
      <c r="J2453" s="1166"/>
      <c r="K2453" s="587">
        <f t="shared" si="397"/>
        <v>0</v>
      </c>
      <c r="M2453" s="1163">
        <v>390</v>
      </c>
      <c r="N2453" s="1164"/>
      <c r="O2453" s="1165"/>
      <c r="P2453" s="1166"/>
      <c r="Q2453" s="587">
        <f t="shared" si="398"/>
        <v>0</v>
      </c>
      <c r="S2453" s="1163">
        <v>390</v>
      </c>
      <c r="T2453" s="1164"/>
      <c r="U2453" s="1165"/>
      <c r="V2453" s="1166"/>
      <c r="W2453" s="587">
        <f t="shared" si="399"/>
        <v>0</v>
      </c>
      <c r="Y2453" s="1163">
        <v>390</v>
      </c>
      <c r="Z2453" s="1164"/>
      <c r="AA2453" s="1165"/>
      <c r="AB2453" s="1166"/>
      <c r="AC2453" s="587">
        <f t="shared" si="400"/>
        <v>0</v>
      </c>
      <c r="AE2453" s="1163">
        <v>390</v>
      </c>
      <c r="AF2453" s="1164"/>
      <c r="AG2453" s="1165"/>
      <c r="AH2453" s="1166"/>
      <c r="AI2453" s="587">
        <f t="shared" si="401"/>
        <v>0</v>
      </c>
      <c r="AK2453" s="1163">
        <v>390</v>
      </c>
      <c r="AL2453" s="1164"/>
      <c r="AM2453" s="1165"/>
      <c r="AN2453" s="1166"/>
      <c r="AO2453" s="587">
        <f t="shared" si="402"/>
        <v>0</v>
      </c>
      <c r="AQ2453" s="1163">
        <v>390</v>
      </c>
      <c r="AR2453" s="1164"/>
      <c r="AS2453" s="1165"/>
      <c r="AT2453" s="1166"/>
      <c r="AU2453" s="587">
        <f t="shared" si="403"/>
        <v>0</v>
      </c>
      <c r="AW2453" s="1163">
        <v>390</v>
      </c>
      <c r="AX2453" s="1164"/>
      <c r="AY2453" s="1165"/>
      <c r="AZ2453" s="1166"/>
      <c r="BA2453" s="587">
        <f t="shared" si="404"/>
        <v>0</v>
      </c>
    </row>
    <row r="2454" spans="1:53" s="17" customFormat="1" ht="16.75" hidden="1" customHeight="1" outlineLevel="2">
      <c r="A2454" s="1163">
        <v>391</v>
      </c>
      <c r="B2454" s="1164"/>
      <c r="C2454" s="1165"/>
      <c r="D2454" s="1166"/>
      <c r="E2454" s="587">
        <f t="shared" si="396"/>
        <v>0</v>
      </c>
      <c r="G2454" s="1163">
        <v>391</v>
      </c>
      <c r="H2454" s="1164"/>
      <c r="I2454" s="1165"/>
      <c r="J2454" s="1166"/>
      <c r="K2454" s="587">
        <f t="shared" si="397"/>
        <v>0</v>
      </c>
      <c r="M2454" s="1163">
        <v>391</v>
      </c>
      <c r="N2454" s="1164"/>
      <c r="O2454" s="1165"/>
      <c r="P2454" s="1166"/>
      <c r="Q2454" s="587">
        <f t="shared" si="398"/>
        <v>0</v>
      </c>
      <c r="S2454" s="1163">
        <v>391</v>
      </c>
      <c r="T2454" s="1164"/>
      <c r="U2454" s="1165"/>
      <c r="V2454" s="1166"/>
      <c r="W2454" s="587">
        <f t="shared" si="399"/>
        <v>0</v>
      </c>
      <c r="Y2454" s="1163">
        <v>391</v>
      </c>
      <c r="Z2454" s="1164"/>
      <c r="AA2454" s="1165"/>
      <c r="AB2454" s="1166"/>
      <c r="AC2454" s="587">
        <f t="shared" si="400"/>
        <v>0</v>
      </c>
      <c r="AE2454" s="1163">
        <v>391</v>
      </c>
      <c r="AF2454" s="1164"/>
      <c r="AG2454" s="1165"/>
      <c r="AH2454" s="1166"/>
      <c r="AI2454" s="587">
        <f t="shared" si="401"/>
        <v>0</v>
      </c>
      <c r="AK2454" s="1163">
        <v>391</v>
      </c>
      <c r="AL2454" s="1164"/>
      <c r="AM2454" s="1165"/>
      <c r="AN2454" s="1166"/>
      <c r="AO2454" s="587">
        <f t="shared" si="402"/>
        <v>0</v>
      </c>
      <c r="AQ2454" s="1163">
        <v>391</v>
      </c>
      <c r="AR2454" s="1164"/>
      <c r="AS2454" s="1165"/>
      <c r="AT2454" s="1166"/>
      <c r="AU2454" s="587">
        <f t="shared" si="403"/>
        <v>0</v>
      </c>
      <c r="AW2454" s="1163">
        <v>391</v>
      </c>
      <c r="AX2454" s="1164"/>
      <c r="AY2454" s="1165"/>
      <c r="AZ2454" s="1166"/>
      <c r="BA2454" s="587">
        <f t="shared" si="404"/>
        <v>0</v>
      </c>
    </row>
    <row r="2455" spans="1:53" s="17" customFormat="1" ht="16.75" hidden="1" customHeight="1" outlineLevel="2">
      <c r="A2455" s="1163">
        <v>392</v>
      </c>
      <c r="B2455" s="1164"/>
      <c r="C2455" s="1165"/>
      <c r="D2455" s="1166"/>
      <c r="E2455" s="587">
        <f t="shared" si="396"/>
        <v>0</v>
      </c>
      <c r="G2455" s="1163">
        <v>392</v>
      </c>
      <c r="H2455" s="1164"/>
      <c r="I2455" s="1165"/>
      <c r="J2455" s="1166"/>
      <c r="K2455" s="587">
        <f t="shared" si="397"/>
        <v>0</v>
      </c>
      <c r="M2455" s="1163">
        <v>392</v>
      </c>
      <c r="N2455" s="1164"/>
      <c r="O2455" s="1165"/>
      <c r="P2455" s="1166"/>
      <c r="Q2455" s="587">
        <f t="shared" si="398"/>
        <v>0</v>
      </c>
      <c r="S2455" s="1163">
        <v>392</v>
      </c>
      <c r="T2455" s="1164"/>
      <c r="U2455" s="1165"/>
      <c r="V2455" s="1166"/>
      <c r="W2455" s="587">
        <f t="shared" si="399"/>
        <v>0</v>
      </c>
      <c r="Y2455" s="1163">
        <v>392</v>
      </c>
      <c r="Z2455" s="1164"/>
      <c r="AA2455" s="1165"/>
      <c r="AB2455" s="1166"/>
      <c r="AC2455" s="587">
        <f t="shared" si="400"/>
        <v>0</v>
      </c>
      <c r="AE2455" s="1163">
        <v>392</v>
      </c>
      <c r="AF2455" s="1164"/>
      <c r="AG2455" s="1165"/>
      <c r="AH2455" s="1166"/>
      <c r="AI2455" s="587">
        <f t="shared" si="401"/>
        <v>0</v>
      </c>
      <c r="AK2455" s="1163">
        <v>392</v>
      </c>
      <c r="AL2455" s="1164"/>
      <c r="AM2455" s="1165"/>
      <c r="AN2455" s="1166"/>
      <c r="AO2455" s="587">
        <f t="shared" si="402"/>
        <v>0</v>
      </c>
      <c r="AQ2455" s="1163">
        <v>392</v>
      </c>
      <c r="AR2455" s="1164"/>
      <c r="AS2455" s="1165"/>
      <c r="AT2455" s="1166"/>
      <c r="AU2455" s="587">
        <f t="shared" si="403"/>
        <v>0</v>
      </c>
      <c r="AW2455" s="1163">
        <v>392</v>
      </c>
      <c r="AX2455" s="1164"/>
      <c r="AY2455" s="1165"/>
      <c r="AZ2455" s="1166"/>
      <c r="BA2455" s="587">
        <f t="shared" si="404"/>
        <v>0</v>
      </c>
    </row>
    <row r="2456" spans="1:53" s="17" customFormat="1" ht="16.75" hidden="1" customHeight="1" outlineLevel="2">
      <c r="A2456" s="1163">
        <v>393</v>
      </c>
      <c r="B2456" s="1164"/>
      <c r="C2456" s="1165"/>
      <c r="D2456" s="1166"/>
      <c r="E2456" s="587">
        <f t="shared" si="396"/>
        <v>0</v>
      </c>
      <c r="G2456" s="1163">
        <v>393</v>
      </c>
      <c r="H2456" s="1164"/>
      <c r="I2456" s="1165"/>
      <c r="J2456" s="1166"/>
      <c r="K2456" s="587">
        <f t="shared" si="397"/>
        <v>0</v>
      </c>
      <c r="M2456" s="1163">
        <v>393</v>
      </c>
      <c r="N2456" s="1164"/>
      <c r="O2456" s="1165"/>
      <c r="P2456" s="1166"/>
      <c r="Q2456" s="587">
        <f t="shared" si="398"/>
        <v>0</v>
      </c>
      <c r="S2456" s="1163">
        <v>393</v>
      </c>
      <c r="T2456" s="1164"/>
      <c r="U2456" s="1165"/>
      <c r="V2456" s="1166"/>
      <c r="W2456" s="587">
        <f t="shared" si="399"/>
        <v>0</v>
      </c>
      <c r="Y2456" s="1163">
        <v>393</v>
      </c>
      <c r="Z2456" s="1164"/>
      <c r="AA2456" s="1165"/>
      <c r="AB2456" s="1166"/>
      <c r="AC2456" s="587">
        <f t="shared" si="400"/>
        <v>0</v>
      </c>
      <c r="AE2456" s="1163">
        <v>393</v>
      </c>
      <c r="AF2456" s="1164"/>
      <c r="AG2456" s="1165"/>
      <c r="AH2456" s="1166"/>
      <c r="AI2456" s="587">
        <f t="shared" si="401"/>
        <v>0</v>
      </c>
      <c r="AK2456" s="1163">
        <v>393</v>
      </c>
      <c r="AL2456" s="1164"/>
      <c r="AM2456" s="1165"/>
      <c r="AN2456" s="1166"/>
      <c r="AO2456" s="587">
        <f t="shared" si="402"/>
        <v>0</v>
      </c>
      <c r="AQ2456" s="1163">
        <v>393</v>
      </c>
      <c r="AR2456" s="1164"/>
      <c r="AS2456" s="1165"/>
      <c r="AT2456" s="1166"/>
      <c r="AU2456" s="587">
        <f t="shared" si="403"/>
        <v>0</v>
      </c>
      <c r="AW2456" s="1163">
        <v>393</v>
      </c>
      <c r="AX2456" s="1164"/>
      <c r="AY2456" s="1165"/>
      <c r="AZ2456" s="1166"/>
      <c r="BA2456" s="587">
        <f t="shared" si="404"/>
        <v>0</v>
      </c>
    </row>
    <row r="2457" spans="1:53" s="17" customFormat="1" ht="16.75" hidden="1" customHeight="1" outlineLevel="2">
      <c r="A2457" s="1163">
        <v>394</v>
      </c>
      <c r="B2457" s="1164"/>
      <c r="C2457" s="1165"/>
      <c r="D2457" s="1166"/>
      <c r="E2457" s="587">
        <f t="shared" si="396"/>
        <v>0</v>
      </c>
      <c r="G2457" s="1163">
        <v>394</v>
      </c>
      <c r="H2457" s="1164"/>
      <c r="I2457" s="1165"/>
      <c r="J2457" s="1166"/>
      <c r="K2457" s="587">
        <f t="shared" si="397"/>
        <v>0</v>
      </c>
      <c r="M2457" s="1163">
        <v>394</v>
      </c>
      <c r="N2457" s="1164"/>
      <c r="O2457" s="1165"/>
      <c r="P2457" s="1166"/>
      <c r="Q2457" s="587">
        <f t="shared" si="398"/>
        <v>0</v>
      </c>
      <c r="S2457" s="1163">
        <v>394</v>
      </c>
      <c r="T2457" s="1164"/>
      <c r="U2457" s="1165"/>
      <c r="V2457" s="1166"/>
      <c r="W2457" s="587">
        <f t="shared" si="399"/>
        <v>0</v>
      </c>
      <c r="Y2457" s="1163">
        <v>394</v>
      </c>
      <c r="Z2457" s="1164"/>
      <c r="AA2457" s="1165"/>
      <c r="AB2457" s="1166"/>
      <c r="AC2457" s="587">
        <f t="shared" si="400"/>
        <v>0</v>
      </c>
      <c r="AE2457" s="1163">
        <v>394</v>
      </c>
      <c r="AF2457" s="1164"/>
      <c r="AG2457" s="1165"/>
      <c r="AH2457" s="1166"/>
      <c r="AI2457" s="587">
        <f t="shared" si="401"/>
        <v>0</v>
      </c>
      <c r="AK2457" s="1163">
        <v>394</v>
      </c>
      <c r="AL2457" s="1164"/>
      <c r="AM2457" s="1165"/>
      <c r="AN2457" s="1166"/>
      <c r="AO2457" s="587">
        <f t="shared" si="402"/>
        <v>0</v>
      </c>
      <c r="AQ2457" s="1163">
        <v>394</v>
      </c>
      <c r="AR2457" s="1164"/>
      <c r="AS2457" s="1165"/>
      <c r="AT2457" s="1166"/>
      <c r="AU2457" s="587">
        <f t="shared" si="403"/>
        <v>0</v>
      </c>
      <c r="AW2457" s="1163">
        <v>394</v>
      </c>
      <c r="AX2457" s="1164"/>
      <c r="AY2457" s="1165"/>
      <c r="AZ2457" s="1166"/>
      <c r="BA2457" s="587">
        <f t="shared" si="404"/>
        <v>0</v>
      </c>
    </row>
    <row r="2458" spans="1:53" s="17" customFormat="1" ht="16.75" hidden="1" customHeight="1" outlineLevel="2">
      <c r="A2458" s="1163">
        <v>395</v>
      </c>
      <c r="B2458" s="1164"/>
      <c r="C2458" s="1165"/>
      <c r="D2458" s="1166"/>
      <c r="E2458" s="587">
        <f t="shared" si="396"/>
        <v>0</v>
      </c>
      <c r="G2458" s="1163">
        <v>395</v>
      </c>
      <c r="H2458" s="1164"/>
      <c r="I2458" s="1165"/>
      <c r="J2458" s="1166"/>
      <c r="K2458" s="587">
        <f t="shared" si="397"/>
        <v>0</v>
      </c>
      <c r="M2458" s="1163">
        <v>395</v>
      </c>
      <c r="N2458" s="1164"/>
      <c r="O2458" s="1165"/>
      <c r="P2458" s="1166"/>
      <c r="Q2458" s="587">
        <f t="shared" si="398"/>
        <v>0</v>
      </c>
      <c r="S2458" s="1163">
        <v>395</v>
      </c>
      <c r="T2458" s="1164"/>
      <c r="U2458" s="1165"/>
      <c r="V2458" s="1166"/>
      <c r="W2458" s="587">
        <f t="shared" si="399"/>
        <v>0</v>
      </c>
      <c r="Y2458" s="1163">
        <v>395</v>
      </c>
      <c r="Z2458" s="1164"/>
      <c r="AA2458" s="1165"/>
      <c r="AB2458" s="1166"/>
      <c r="AC2458" s="587">
        <f t="shared" si="400"/>
        <v>0</v>
      </c>
      <c r="AE2458" s="1163">
        <v>395</v>
      </c>
      <c r="AF2458" s="1164"/>
      <c r="AG2458" s="1165"/>
      <c r="AH2458" s="1166"/>
      <c r="AI2458" s="587">
        <f t="shared" si="401"/>
        <v>0</v>
      </c>
      <c r="AK2458" s="1163">
        <v>395</v>
      </c>
      <c r="AL2458" s="1164"/>
      <c r="AM2458" s="1165"/>
      <c r="AN2458" s="1166"/>
      <c r="AO2458" s="587">
        <f t="shared" si="402"/>
        <v>0</v>
      </c>
      <c r="AQ2458" s="1163">
        <v>395</v>
      </c>
      <c r="AR2458" s="1164"/>
      <c r="AS2458" s="1165"/>
      <c r="AT2458" s="1166"/>
      <c r="AU2458" s="587">
        <f t="shared" si="403"/>
        <v>0</v>
      </c>
      <c r="AW2458" s="1163">
        <v>395</v>
      </c>
      <c r="AX2458" s="1164"/>
      <c r="AY2458" s="1165"/>
      <c r="AZ2458" s="1166"/>
      <c r="BA2458" s="587">
        <f t="shared" si="404"/>
        <v>0</v>
      </c>
    </row>
    <row r="2459" spans="1:53" s="17" customFormat="1" ht="16.75" hidden="1" customHeight="1" outlineLevel="2">
      <c r="A2459" s="1163">
        <v>396</v>
      </c>
      <c r="B2459" s="1164"/>
      <c r="C2459" s="1165"/>
      <c r="D2459" s="1166"/>
      <c r="E2459" s="587">
        <f t="shared" si="396"/>
        <v>0</v>
      </c>
      <c r="G2459" s="1163">
        <v>396</v>
      </c>
      <c r="H2459" s="1164"/>
      <c r="I2459" s="1165"/>
      <c r="J2459" s="1166"/>
      <c r="K2459" s="587">
        <f t="shared" si="397"/>
        <v>0</v>
      </c>
      <c r="M2459" s="1163">
        <v>396</v>
      </c>
      <c r="N2459" s="1164"/>
      <c r="O2459" s="1165"/>
      <c r="P2459" s="1166"/>
      <c r="Q2459" s="587">
        <f t="shared" si="398"/>
        <v>0</v>
      </c>
      <c r="S2459" s="1163">
        <v>396</v>
      </c>
      <c r="T2459" s="1164"/>
      <c r="U2459" s="1165"/>
      <c r="V2459" s="1166"/>
      <c r="W2459" s="587">
        <f t="shared" si="399"/>
        <v>0</v>
      </c>
      <c r="Y2459" s="1163">
        <v>396</v>
      </c>
      <c r="Z2459" s="1164"/>
      <c r="AA2459" s="1165"/>
      <c r="AB2459" s="1166"/>
      <c r="AC2459" s="587">
        <f t="shared" si="400"/>
        <v>0</v>
      </c>
      <c r="AE2459" s="1163">
        <v>396</v>
      </c>
      <c r="AF2459" s="1164"/>
      <c r="AG2459" s="1165"/>
      <c r="AH2459" s="1166"/>
      <c r="AI2459" s="587">
        <f t="shared" si="401"/>
        <v>0</v>
      </c>
      <c r="AK2459" s="1163">
        <v>396</v>
      </c>
      <c r="AL2459" s="1164"/>
      <c r="AM2459" s="1165"/>
      <c r="AN2459" s="1166"/>
      <c r="AO2459" s="587">
        <f t="shared" si="402"/>
        <v>0</v>
      </c>
      <c r="AQ2459" s="1163">
        <v>396</v>
      </c>
      <c r="AR2459" s="1164"/>
      <c r="AS2459" s="1165"/>
      <c r="AT2459" s="1166"/>
      <c r="AU2459" s="587">
        <f t="shared" si="403"/>
        <v>0</v>
      </c>
      <c r="AW2459" s="1163">
        <v>396</v>
      </c>
      <c r="AX2459" s="1164"/>
      <c r="AY2459" s="1165"/>
      <c r="AZ2459" s="1166"/>
      <c r="BA2459" s="587">
        <f t="shared" si="404"/>
        <v>0</v>
      </c>
    </row>
    <row r="2460" spans="1:53" s="17" customFormat="1" ht="16.75" hidden="1" customHeight="1" outlineLevel="2">
      <c r="A2460" s="1163">
        <v>397</v>
      </c>
      <c r="B2460" s="1164"/>
      <c r="C2460" s="1165"/>
      <c r="D2460" s="1166"/>
      <c r="E2460" s="587">
        <f t="shared" si="396"/>
        <v>0</v>
      </c>
      <c r="G2460" s="1163">
        <v>397</v>
      </c>
      <c r="H2460" s="1164"/>
      <c r="I2460" s="1165"/>
      <c r="J2460" s="1166"/>
      <c r="K2460" s="587">
        <f t="shared" si="397"/>
        <v>0</v>
      </c>
      <c r="M2460" s="1163">
        <v>397</v>
      </c>
      <c r="N2460" s="1164"/>
      <c r="O2460" s="1165"/>
      <c r="P2460" s="1166"/>
      <c r="Q2460" s="587">
        <f t="shared" si="398"/>
        <v>0</v>
      </c>
      <c r="S2460" s="1163">
        <v>397</v>
      </c>
      <c r="T2460" s="1164"/>
      <c r="U2460" s="1165"/>
      <c r="V2460" s="1166"/>
      <c r="W2460" s="587">
        <f t="shared" si="399"/>
        <v>0</v>
      </c>
      <c r="Y2460" s="1163">
        <v>397</v>
      </c>
      <c r="Z2460" s="1164"/>
      <c r="AA2460" s="1165"/>
      <c r="AB2460" s="1166"/>
      <c r="AC2460" s="587">
        <f t="shared" si="400"/>
        <v>0</v>
      </c>
      <c r="AE2460" s="1163">
        <v>397</v>
      </c>
      <c r="AF2460" s="1164"/>
      <c r="AG2460" s="1165"/>
      <c r="AH2460" s="1166"/>
      <c r="AI2460" s="587">
        <f t="shared" si="401"/>
        <v>0</v>
      </c>
      <c r="AK2460" s="1163">
        <v>397</v>
      </c>
      <c r="AL2460" s="1164"/>
      <c r="AM2460" s="1165"/>
      <c r="AN2460" s="1166"/>
      <c r="AO2460" s="587">
        <f t="shared" si="402"/>
        <v>0</v>
      </c>
      <c r="AQ2460" s="1163">
        <v>397</v>
      </c>
      <c r="AR2460" s="1164"/>
      <c r="AS2460" s="1165"/>
      <c r="AT2460" s="1166"/>
      <c r="AU2460" s="587">
        <f t="shared" si="403"/>
        <v>0</v>
      </c>
      <c r="AW2460" s="1163">
        <v>397</v>
      </c>
      <c r="AX2460" s="1164"/>
      <c r="AY2460" s="1165"/>
      <c r="AZ2460" s="1166"/>
      <c r="BA2460" s="587">
        <f t="shared" si="404"/>
        <v>0</v>
      </c>
    </row>
    <row r="2461" spans="1:53" s="17" customFormat="1" ht="16.75" hidden="1" customHeight="1" outlineLevel="2">
      <c r="A2461" s="1163">
        <v>398</v>
      </c>
      <c r="B2461" s="1164"/>
      <c r="C2461" s="1165"/>
      <c r="D2461" s="1166"/>
      <c r="E2461" s="587">
        <f t="shared" si="396"/>
        <v>0</v>
      </c>
      <c r="G2461" s="1163">
        <v>398</v>
      </c>
      <c r="H2461" s="1164"/>
      <c r="I2461" s="1165"/>
      <c r="J2461" s="1166"/>
      <c r="K2461" s="587">
        <f t="shared" si="397"/>
        <v>0</v>
      </c>
      <c r="M2461" s="1163">
        <v>398</v>
      </c>
      <c r="N2461" s="1164"/>
      <c r="O2461" s="1165"/>
      <c r="P2461" s="1166"/>
      <c r="Q2461" s="587">
        <f t="shared" si="398"/>
        <v>0</v>
      </c>
      <c r="S2461" s="1163">
        <v>398</v>
      </c>
      <c r="T2461" s="1164"/>
      <c r="U2461" s="1165"/>
      <c r="V2461" s="1166"/>
      <c r="W2461" s="587">
        <f t="shared" si="399"/>
        <v>0</v>
      </c>
      <c r="Y2461" s="1163">
        <v>398</v>
      </c>
      <c r="Z2461" s="1164"/>
      <c r="AA2461" s="1165"/>
      <c r="AB2461" s="1166"/>
      <c r="AC2461" s="587">
        <f t="shared" si="400"/>
        <v>0</v>
      </c>
      <c r="AE2461" s="1163">
        <v>398</v>
      </c>
      <c r="AF2461" s="1164"/>
      <c r="AG2461" s="1165"/>
      <c r="AH2461" s="1166"/>
      <c r="AI2461" s="587">
        <f t="shared" si="401"/>
        <v>0</v>
      </c>
      <c r="AK2461" s="1163">
        <v>398</v>
      </c>
      <c r="AL2461" s="1164"/>
      <c r="AM2461" s="1165"/>
      <c r="AN2461" s="1166"/>
      <c r="AO2461" s="587">
        <f t="shared" si="402"/>
        <v>0</v>
      </c>
      <c r="AQ2461" s="1163">
        <v>398</v>
      </c>
      <c r="AR2461" s="1164"/>
      <c r="AS2461" s="1165"/>
      <c r="AT2461" s="1166"/>
      <c r="AU2461" s="587">
        <f t="shared" si="403"/>
        <v>0</v>
      </c>
      <c r="AW2461" s="1163">
        <v>398</v>
      </c>
      <c r="AX2461" s="1164"/>
      <c r="AY2461" s="1165"/>
      <c r="AZ2461" s="1166"/>
      <c r="BA2461" s="587">
        <f t="shared" si="404"/>
        <v>0</v>
      </c>
    </row>
    <row r="2462" spans="1:53" s="17" customFormat="1" ht="16.75" hidden="1" customHeight="1" outlineLevel="2">
      <c r="A2462" s="1163">
        <v>399</v>
      </c>
      <c r="B2462" s="1164"/>
      <c r="C2462" s="1165"/>
      <c r="D2462" s="1166"/>
      <c r="E2462" s="587">
        <f t="shared" si="396"/>
        <v>0</v>
      </c>
      <c r="G2462" s="1163">
        <v>399</v>
      </c>
      <c r="H2462" s="1164"/>
      <c r="I2462" s="1165"/>
      <c r="J2462" s="1166"/>
      <c r="K2462" s="587">
        <f t="shared" si="397"/>
        <v>0</v>
      </c>
      <c r="M2462" s="1163">
        <v>399</v>
      </c>
      <c r="N2462" s="1164"/>
      <c r="O2462" s="1165"/>
      <c r="P2462" s="1166"/>
      <c r="Q2462" s="587">
        <f t="shared" si="398"/>
        <v>0</v>
      </c>
      <c r="S2462" s="1163">
        <v>399</v>
      </c>
      <c r="T2462" s="1164"/>
      <c r="U2462" s="1165"/>
      <c r="V2462" s="1166"/>
      <c r="W2462" s="587">
        <f t="shared" si="399"/>
        <v>0</v>
      </c>
      <c r="Y2462" s="1163">
        <v>399</v>
      </c>
      <c r="Z2462" s="1164"/>
      <c r="AA2462" s="1165"/>
      <c r="AB2462" s="1166"/>
      <c r="AC2462" s="587">
        <f t="shared" si="400"/>
        <v>0</v>
      </c>
      <c r="AE2462" s="1163">
        <v>399</v>
      </c>
      <c r="AF2462" s="1164"/>
      <c r="AG2462" s="1165"/>
      <c r="AH2462" s="1166"/>
      <c r="AI2462" s="587">
        <f t="shared" si="401"/>
        <v>0</v>
      </c>
      <c r="AK2462" s="1163">
        <v>399</v>
      </c>
      <c r="AL2462" s="1164"/>
      <c r="AM2462" s="1165"/>
      <c r="AN2462" s="1166"/>
      <c r="AO2462" s="587">
        <f t="shared" si="402"/>
        <v>0</v>
      </c>
      <c r="AQ2462" s="1163">
        <v>399</v>
      </c>
      <c r="AR2462" s="1164"/>
      <c r="AS2462" s="1165"/>
      <c r="AT2462" s="1166"/>
      <c r="AU2462" s="587">
        <f t="shared" si="403"/>
        <v>0</v>
      </c>
      <c r="AW2462" s="1163">
        <v>399</v>
      </c>
      <c r="AX2462" s="1164"/>
      <c r="AY2462" s="1165"/>
      <c r="AZ2462" s="1166"/>
      <c r="BA2462" s="587">
        <f t="shared" si="404"/>
        <v>0</v>
      </c>
    </row>
    <row r="2463" spans="1:53" s="17" customFormat="1" ht="16.75" hidden="1" customHeight="1" outlineLevel="2">
      <c r="A2463" s="1163">
        <v>400</v>
      </c>
      <c r="B2463" s="1164"/>
      <c r="C2463" s="1165"/>
      <c r="D2463" s="1166"/>
      <c r="E2463" s="587">
        <f t="shared" si="396"/>
        <v>0</v>
      </c>
      <c r="G2463" s="1163">
        <v>400</v>
      </c>
      <c r="H2463" s="1164"/>
      <c r="I2463" s="1165"/>
      <c r="J2463" s="1166"/>
      <c r="K2463" s="587">
        <f t="shared" si="397"/>
        <v>0</v>
      </c>
      <c r="M2463" s="1163">
        <v>400</v>
      </c>
      <c r="N2463" s="1164"/>
      <c r="O2463" s="1165"/>
      <c r="P2463" s="1166"/>
      <c r="Q2463" s="587">
        <f t="shared" si="398"/>
        <v>0</v>
      </c>
      <c r="S2463" s="1163">
        <v>400</v>
      </c>
      <c r="T2463" s="1164"/>
      <c r="U2463" s="1165"/>
      <c r="V2463" s="1166"/>
      <c r="W2463" s="587">
        <f t="shared" si="399"/>
        <v>0</v>
      </c>
      <c r="Y2463" s="1163">
        <v>400</v>
      </c>
      <c r="Z2463" s="1164"/>
      <c r="AA2463" s="1165"/>
      <c r="AB2463" s="1166"/>
      <c r="AC2463" s="587">
        <f t="shared" si="400"/>
        <v>0</v>
      </c>
      <c r="AE2463" s="1163">
        <v>400</v>
      </c>
      <c r="AF2463" s="1164"/>
      <c r="AG2463" s="1165"/>
      <c r="AH2463" s="1166"/>
      <c r="AI2463" s="587">
        <f t="shared" si="401"/>
        <v>0</v>
      </c>
      <c r="AK2463" s="1163">
        <v>400</v>
      </c>
      <c r="AL2463" s="1164"/>
      <c r="AM2463" s="1165"/>
      <c r="AN2463" s="1166"/>
      <c r="AO2463" s="587">
        <f t="shared" si="402"/>
        <v>0</v>
      </c>
      <c r="AQ2463" s="1163">
        <v>400</v>
      </c>
      <c r="AR2463" s="1164"/>
      <c r="AS2463" s="1165"/>
      <c r="AT2463" s="1166"/>
      <c r="AU2463" s="587">
        <f t="shared" si="403"/>
        <v>0</v>
      </c>
      <c r="AW2463" s="1163">
        <v>400</v>
      </c>
      <c r="AX2463" s="1164"/>
      <c r="AY2463" s="1165"/>
      <c r="AZ2463" s="1166"/>
      <c r="BA2463" s="587">
        <f t="shared" si="404"/>
        <v>0</v>
      </c>
    </row>
    <row r="2464" spans="1:53" s="17" customFormat="1" ht="16.75" hidden="1" customHeight="1" outlineLevel="2">
      <c r="A2464" s="1163">
        <v>401</v>
      </c>
      <c r="B2464" s="1164"/>
      <c r="C2464" s="1165"/>
      <c r="D2464" s="1166"/>
      <c r="E2464" s="587">
        <f t="shared" si="396"/>
        <v>0</v>
      </c>
      <c r="G2464" s="1163">
        <v>401</v>
      </c>
      <c r="H2464" s="1164"/>
      <c r="I2464" s="1165"/>
      <c r="J2464" s="1166"/>
      <c r="K2464" s="587">
        <f t="shared" si="397"/>
        <v>0</v>
      </c>
      <c r="M2464" s="1163">
        <v>401</v>
      </c>
      <c r="N2464" s="1164"/>
      <c r="O2464" s="1165"/>
      <c r="P2464" s="1166"/>
      <c r="Q2464" s="587">
        <f t="shared" si="398"/>
        <v>0</v>
      </c>
      <c r="S2464" s="1163">
        <v>401</v>
      </c>
      <c r="T2464" s="1164"/>
      <c r="U2464" s="1165"/>
      <c r="V2464" s="1166"/>
      <c r="W2464" s="587">
        <f t="shared" si="399"/>
        <v>0</v>
      </c>
      <c r="Y2464" s="1163">
        <v>401</v>
      </c>
      <c r="Z2464" s="1164"/>
      <c r="AA2464" s="1165"/>
      <c r="AB2464" s="1166"/>
      <c r="AC2464" s="587">
        <f t="shared" si="400"/>
        <v>0</v>
      </c>
      <c r="AE2464" s="1163">
        <v>401</v>
      </c>
      <c r="AF2464" s="1164"/>
      <c r="AG2464" s="1165"/>
      <c r="AH2464" s="1166"/>
      <c r="AI2464" s="587">
        <f t="shared" si="401"/>
        <v>0</v>
      </c>
      <c r="AK2464" s="1163">
        <v>401</v>
      </c>
      <c r="AL2464" s="1164"/>
      <c r="AM2464" s="1165"/>
      <c r="AN2464" s="1166"/>
      <c r="AO2464" s="587">
        <f t="shared" si="402"/>
        <v>0</v>
      </c>
      <c r="AQ2464" s="1163">
        <v>401</v>
      </c>
      <c r="AR2464" s="1164"/>
      <c r="AS2464" s="1165"/>
      <c r="AT2464" s="1166"/>
      <c r="AU2464" s="587">
        <f t="shared" si="403"/>
        <v>0</v>
      </c>
      <c r="AW2464" s="1163">
        <v>401</v>
      </c>
      <c r="AX2464" s="1164"/>
      <c r="AY2464" s="1165"/>
      <c r="AZ2464" s="1166"/>
      <c r="BA2464" s="587">
        <f t="shared" si="404"/>
        <v>0</v>
      </c>
    </row>
    <row r="2465" spans="1:53" s="17" customFormat="1" ht="16.75" hidden="1" customHeight="1" outlineLevel="2">
      <c r="A2465" s="1163">
        <v>402</v>
      </c>
      <c r="B2465" s="1164"/>
      <c r="C2465" s="1165"/>
      <c r="D2465" s="1166"/>
      <c r="E2465" s="587">
        <f t="shared" si="396"/>
        <v>0</v>
      </c>
      <c r="G2465" s="1163">
        <v>402</v>
      </c>
      <c r="H2465" s="1164"/>
      <c r="I2465" s="1165"/>
      <c r="J2465" s="1166"/>
      <c r="K2465" s="587">
        <f t="shared" si="397"/>
        <v>0</v>
      </c>
      <c r="M2465" s="1163">
        <v>402</v>
      </c>
      <c r="N2465" s="1164"/>
      <c r="O2465" s="1165"/>
      <c r="P2465" s="1166"/>
      <c r="Q2465" s="587">
        <f t="shared" si="398"/>
        <v>0</v>
      </c>
      <c r="S2465" s="1163">
        <v>402</v>
      </c>
      <c r="T2465" s="1164"/>
      <c r="U2465" s="1165"/>
      <c r="V2465" s="1166"/>
      <c r="W2465" s="587">
        <f t="shared" si="399"/>
        <v>0</v>
      </c>
      <c r="Y2465" s="1163">
        <v>402</v>
      </c>
      <c r="Z2465" s="1164"/>
      <c r="AA2465" s="1165"/>
      <c r="AB2465" s="1166"/>
      <c r="AC2465" s="587">
        <f t="shared" si="400"/>
        <v>0</v>
      </c>
      <c r="AE2465" s="1163">
        <v>402</v>
      </c>
      <c r="AF2465" s="1164"/>
      <c r="AG2465" s="1165"/>
      <c r="AH2465" s="1166"/>
      <c r="AI2465" s="587">
        <f t="shared" si="401"/>
        <v>0</v>
      </c>
      <c r="AK2465" s="1163">
        <v>402</v>
      </c>
      <c r="AL2465" s="1164"/>
      <c r="AM2465" s="1165"/>
      <c r="AN2465" s="1166"/>
      <c r="AO2465" s="587">
        <f t="shared" si="402"/>
        <v>0</v>
      </c>
      <c r="AQ2465" s="1163">
        <v>402</v>
      </c>
      <c r="AR2465" s="1164"/>
      <c r="AS2465" s="1165"/>
      <c r="AT2465" s="1166"/>
      <c r="AU2465" s="587">
        <f t="shared" si="403"/>
        <v>0</v>
      </c>
      <c r="AW2465" s="1163">
        <v>402</v>
      </c>
      <c r="AX2465" s="1164"/>
      <c r="AY2465" s="1165"/>
      <c r="AZ2465" s="1166"/>
      <c r="BA2465" s="587">
        <f t="shared" si="404"/>
        <v>0</v>
      </c>
    </row>
    <row r="2466" spans="1:53" s="17" customFormat="1" ht="16.75" hidden="1" customHeight="1" outlineLevel="2">
      <c r="A2466" s="1163">
        <v>403</v>
      </c>
      <c r="B2466" s="1164"/>
      <c r="C2466" s="1165"/>
      <c r="D2466" s="1166"/>
      <c r="E2466" s="587">
        <f t="shared" si="396"/>
        <v>0</v>
      </c>
      <c r="G2466" s="1163">
        <v>403</v>
      </c>
      <c r="H2466" s="1164"/>
      <c r="I2466" s="1165"/>
      <c r="J2466" s="1166"/>
      <c r="K2466" s="587">
        <f t="shared" si="397"/>
        <v>0</v>
      </c>
      <c r="M2466" s="1163">
        <v>403</v>
      </c>
      <c r="N2466" s="1164"/>
      <c r="O2466" s="1165"/>
      <c r="P2466" s="1166"/>
      <c r="Q2466" s="587">
        <f t="shared" si="398"/>
        <v>0</v>
      </c>
      <c r="S2466" s="1163">
        <v>403</v>
      </c>
      <c r="T2466" s="1164"/>
      <c r="U2466" s="1165"/>
      <c r="V2466" s="1166"/>
      <c r="W2466" s="587">
        <f t="shared" si="399"/>
        <v>0</v>
      </c>
      <c r="Y2466" s="1163">
        <v>403</v>
      </c>
      <c r="Z2466" s="1164"/>
      <c r="AA2466" s="1165"/>
      <c r="AB2466" s="1166"/>
      <c r="AC2466" s="587">
        <f t="shared" si="400"/>
        <v>0</v>
      </c>
      <c r="AE2466" s="1163">
        <v>403</v>
      </c>
      <c r="AF2466" s="1164"/>
      <c r="AG2466" s="1165"/>
      <c r="AH2466" s="1166"/>
      <c r="AI2466" s="587">
        <f t="shared" si="401"/>
        <v>0</v>
      </c>
      <c r="AK2466" s="1163">
        <v>403</v>
      </c>
      <c r="AL2466" s="1164"/>
      <c r="AM2466" s="1165"/>
      <c r="AN2466" s="1166"/>
      <c r="AO2466" s="587">
        <f t="shared" si="402"/>
        <v>0</v>
      </c>
      <c r="AQ2466" s="1163">
        <v>403</v>
      </c>
      <c r="AR2466" s="1164"/>
      <c r="AS2466" s="1165"/>
      <c r="AT2466" s="1166"/>
      <c r="AU2466" s="587">
        <f t="shared" si="403"/>
        <v>0</v>
      </c>
      <c r="AW2466" s="1163">
        <v>403</v>
      </c>
      <c r="AX2466" s="1164"/>
      <c r="AY2466" s="1165"/>
      <c r="AZ2466" s="1166"/>
      <c r="BA2466" s="587">
        <f t="shared" si="404"/>
        <v>0</v>
      </c>
    </row>
    <row r="2467" spans="1:53" s="17" customFormat="1" ht="16.75" hidden="1" customHeight="1" outlineLevel="2">
      <c r="A2467" s="1163">
        <v>404</v>
      </c>
      <c r="B2467" s="1164"/>
      <c r="C2467" s="1165"/>
      <c r="D2467" s="1166"/>
      <c r="E2467" s="587">
        <f t="shared" si="396"/>
        <v>0</v>
      </c>
      <c r="G2467" s="1163">
        <v>404</v>
      </c>
      <c r="H2467" s="1164"/>
      <c r="I2467" s="1165"/>
      <c r="J2467" s="1166"/>
      <c r="K2467" s="587">
        <f t="shared" si="397"/>
        <v>0</v>
      </c>
      <c r="M2467" s="1163">
        <v>404</v>
      </c>
      <c r="N2467" s="1164"/>
      <c r="O2467" s="1165"/>
      <c r="P2467" s="1166"/>
      <c r="Q2467" s="587">
        <f t="shared" si="398"/>
        <v>0</v>
      </c>
      <c r="S2467" s="1163">
        <v>404</v>
      </c>
      <c r="T2467" s="1164"/>
      <c r="U2467" s="1165"/>
      <c r="V2467" s="1166"/>
      <c r="W2467" s="587">
        <f t="shared" si="399"/>
        <v>0</v>
      </c>
      <c r="Y2467" s="1163">
        <v>404</v>
      </c>
      <c r="Z2467" s="1164"/>
      <c r="AA2467" s="1165"/>
      <c r="AB2467" s="1166"/>
      <c r="AC2467" s="587">
        <f t="shared" si="400"/>
        <v>0</v>
      </c>
      <c r="AE2467" s="1163">
        <v>404</v>
      </c>
      <c r="AF2467" s="1164"/>
      <c r="AG2467" s="1165"/>
      <c r="AH2467" s="1166"/>
      <c r="AI2467" s="587">
        <f t="shared" si="401"/>
        <v>0</v>
      </c>
      <c r="AK2467" s="1163">
        <v>404</v>
      </c>
      <c r="AL2467" s="1164"/>
      <c r="AM2467" s="1165"/>
      <c r="AN2467" s="1166"/>
      <c r="AO2467" s="587">
        <f t="shared" si="402"/>
        <v>0</v>
      </c>
      <c r="AQ2467" s="1163">
        <v>404</v>
      </c>
      <c r="AR2467" s="1164"/>
      <c r="AS2467" s="1165"/>
      <c r="AT2467" s="1166"/>
      <c r="AU2467" s="587">
        <f t="shared" si="403"/>
        <v>0</v>
      </c>
      <c r="AW2467" s="1163">
        <v>404</v>
      </c>
      <c r="AX2467" s="1164"/>
      <c r="AY2467" s="1165"/>
      <c r="AZ2467" s="1166"/>
      <c r="BA2467" s="587">
        <f t="shared" si="404"/>
        <v>0</v>
      </c>
    </row>
    <row r="2468" spans="1:53" s="17" customFormat="1" ht="16.75" hidden="1" customHeight="1" outlineLevel="2">
      <c r="A2468" s="1163">
        <v>405</v>
      </c>
      <c r="B2468" s="1164"/>
      <c r="C2468" s="1165"/>
      <c r="D2468" s="1166"/>
      <c r="E2468" s="587">
        <f t="shared" si="396"/>
        <v>0</v>
      </c>
      <c r="G2468" s="1163">
        <v>405</v>
      </c>
      <c r="H2468" s="1164"/>
      <c r="I2468" s="1165"/>
      <c r="J2468" s="1166"/>
      <c r="K2468" s="587">
        <f t="shared" si="397"/>
        <v>0</v>
      </c>
      <c r="M2468" s="1163">
        <v>405</v>
      </c>
      <c r="N2468" s="1164"/>
      <c r="O2468" s="1165"/>
      <c r="P2468" s="1166"/>
      <c r="Q2468" s="587">
        <f t="shared" si="398"/>
        <v>0</v>
      </c>
      <c r="S2468" s="1163">
        <v>405</v>
      </c>
      <c r="T2468" s="1164"/>
      <c r="U2468" s="1165"/>
      <c r="V2468" s="1166"/>
      <c r="W2468" s="587">
        <f t="shared" si="399"/>
        <v>0</v>
      </c>
      <c r="Y2468" s="1163">
        <v>405</v>
      </c>
      <c r="Z2468" s="1164"/>
      <c r="AA2468" s="1165"/>
      <c r="AB2468" s="1166"/>
      <c r="AC2468" s="587">
        <f t="shared" si="400"/>
        <v>0</v>
      </c>
      <c r="AE2468" s="1163">
        <v>405</v>
      </c>
      <c r="AF2468" s="1164"/>
      <c r="AG2468" s="1165"/>
      <c r="AH2468" s="1166"/>
      <c r="AI2468" s="587">
        <f t="shared" si="401"/>
        <v>0</v>
      </c>
      <c r="AK2468" s="1163">
        <v>405</v>
      </c>
      <c r="AL2468" s="1164"/>
      <c r="AM2468" s="1165"/>
      <c r="AN2468" s="1166"/>
      <c r="AO2468" s="587">
        <f t="shared" si="402"/>
        <v>0</v>
      </c>
      <c r="AQ2468" s="1163">
        <v>405</v>
      </c>
      <c r="AR2468" s="1164"/>
      <c r="AS2468" s="1165"/>
      <c r="AT2468" s="1166"/>
      <c r="AU2468" s="587">
        <f t="shared" si="403"/>
        <v>0</v>
      </c>
      <c r="AW2468" s="1163">
        <v>405</v>
      </c>
      <c r="AX2468" s="1164"/>
      <c r="AY2468" s="1165"/>
      <c r="AZ2468" s="1166"/>
      <c r="BA2468" s="587">
        <f t="shared" si="404"/>
        <v>0</v>
      </c>
    </row>
    <row r="2469" spans="1:53" s="17" customFormat="1" ht="16.75" hidden="1" customHeight="1" outlineLevel="2">
      <c r="A2469" s="1163">
        <v>406</v>
      </c>
      <c r="B2469" s="1164"/>
      <c r="C2469" s="1165"/>
      <c r="D2469" s="1166"/>
      <c r="E2469" s="587">
        <f t="shared" si="396"/>
        <v>0</v>
      </c>
      <c r="G2469" s="1163">
        <v>406</v>
      </c>
      <c r="H2469" s="1164"/>
      <c r="I2469" s="1165"/>
      <c r="J2469" s="1166"/>
      <c r="K2469" s="587">
        <f t="shared" si="397"/>
        <v>0</v>
      </c>
      <c r="M2469" s="1163">
        <v>406</v>
      </c>
      <c r="N2469" s="1164"/>
      <c r="O2469" s="1165"/>
      <c r="P2469" s="1166"/>
      <c r="Q2469" s="587">
        <f t="shared" si="398"/>
        <v>0</v>
      </c>
      <c r="S2469" s="1163">
        <v>406</v>
      </c>
      <c r="T2469" s="1164"/>
      <c r="U2469" s="1165"/>
      <c r="V2469" s="1166"/>
      <c r="W2469" s="587">
        <f t="shared" si="399"/>
        <v>0</v>
      </c>
      <c r="Y2469" s="1163">
        <v>406</v>
      </c>
      <c r="Z2469" s="1164"/>
      <c r="AA2469" s="1165"/>
      <c r="AB2469" s="1166"/>
      <c r="AC2469" s="587">
        <f t="shared" si="400"/>
        <v>0</v>
      </c>
      <c r="AE2469" s="1163">
        <v>406</v>
      </c>
      <c r="AF2469" s="1164"/>
      <c r="AG2469" s="1165"/>
      <c r="AH2469" s="1166"/>
      <c r="AI2469" s="587">
        <f t="shared" si="401"/>
        <v>0</v>
      </c>
      <c r="AK2469" s="1163">
        <v>406</v>
      </c>
      <c r="AL2469" s="1164"/>
      <c r="AM2469" s="1165"/>
      <c r="AN2469" s="1166"/>
      <c r="AO2469" s="587">
        <f t="shared" si="402"/>
        <v>0</v>
      </c>
      <c r="AQ2469" s="1163">
        <v>406</v>
      </c>
      <c r="AR2469" s="1164"/>
      <c r="AS2469" s="1165"/>
      <c r="AT2469" s="1166"/>
      <c r="AU2469" s="587">
        <f t="shared" si="403"/>
        <v>0</v>
      </c>
      <c r="AW2469" s="1163">
        <v>406</v>
      </c>
      <c r="AX2469" s="1164"/>
      <c r="AY2469" s="1165"/>
      <c r="AZ2469" s="1166"/>
      <c r="BA2469" s="587">
        <f t="shared" si="404"/>
        <v>0</v>
      </c>
    </row>
    <row r="2470" spans="1:53" s="17" customFormat="1" ht="16.75" hidden="1" customHeight="1" outlineLevel="2">
      <c r="A2470" s="1163">
        <v>407</v>
      </c>
      <c r="B2470" s="1164"/>
      <c r="C2470" s="1165"/>
      <c r="D2470" s="1166"/>
      <c r="E2470" s="587">
        <f t="shared" si="396"/>
        <v>0</v>
      </c>
      <c r="G2470" s="1163">
        <v>407</v>
      </c>
      <c r="H2470" s="1164"/>
      <c r="I2470" s="1165"/>
      <c r="J2470" s="1166"/>
      <c r="K2470" s="587">
        <f t="shared" si="397"/>
        <v>0</v>
      </c>
      <c r="M2470" s="1163">
        <v>407</v>
      </c>
      <c r="N2470" s="1164"/>
      <c r="O2470" s="1165"/>
      <c r="P2470" s="1166"/>
      <c r="Q2470" s="587">
        <f t="shared" si="398"/>
        <v>0</v>
      </c>
      <c r="S2470" s="1163">
        <v>407</v>
      </c>
      <c r="T2470" s="1164"/>
      <c r="U2470" s="1165"/>
      <c r="V2470" s="1166"/>
      <c r="W2470" s="587">
        <f t="shared" si="399"/>
        <v>0</v>
      </c>
      <c r="Y2470" s="1163">
        <v>407</v>
      </c>
      <c r="Z2470" s="1164"/>
      <c r="AA2470" s="1165"/>
      <c r="AB2470" s="1166"/>
      <c r="AC2470" s="587">
        <f t="shared" si="400"/>
        <v>0</v>
      </c>
      <c r="AE2470" s="1163">
        <v>407</v>
      </c>
      <c r="AF2470" s="1164"/>
      <c r="AG2470" s="1165"/>
      <c r="AH2470" s="1166"/>
      <c r="AI2470" s="587">
        <f t="shared" si="401"/>
        <v>0</v>
      </c>
      <c r="AK2470" s="1163">
        <v>407</v>
      </c>
      <c r="AL2470" s="1164"/>
      <c r="AM2470" s="1165"/>
      <c r="AN2470" s="1166"/>
      <c r="AO2470" s="587">
        <f t="shared" si="402"/>
        <v>0</v>
      </c>
      <c r="AQ2470" s="1163">
        <v>407</v>
      </c>
      <c r="AR2470" s="1164"/>
      <c r="AS2470" s="1165"/>
      <c r="AT2470" s="1166"/>
      <c r="AU2470" s="587">
        <f t="shared" si="403"/>
        <v>0</v>
      </c>
      <c r="AW2470" s="1163">
        <v>407</v>
      </c>
      <c r="AX2470" s="1164"/>
      <c r="AY2470" s="1165"/>
      <c r="AZ2470" s="1166"/>
      <c r="BA2470" s="587">
        <f t="shared" si="404"/>
        <v>0</v>
      </c>
    </row>
    <row r="2471" spans="1:53" s="17" customFormat="1" ht="16.75" hidden="1" customHeight="1" outlineLevel="2">
      <c r="A2471" s="1163">
        <v>408</v>
      </c>
      <c r="B2471" s="1164"/>
      <c r="C2471" s="1165"/>
      <c r="D2471" s="1166"/>
      <c r="E2471" s="587">
        <f t="shared" si="396"/>
        <v>0</v>
      </c>
      <c r="G2471" s="1163">
        <v>408</v>
      </c>
      <c r="H2471" s="1164"/>
      <c r="I2471" s="1165"/>
      <c r="J2471" s="1166"/>
      <c r="K2471" s="587">
        <f t="shared" si="397"/>
        <v>0</v>
      </c>
      <c r="M2471" s="1163">
        <v>408</v>
      </c>
      <c r="N2471" s="1164"/>
      <c r="O2471" s="1165"/>
      <c r="P2471" s="1166"/>
      <c r="Q2471" s="587">
        <f t="shared" si="398"/>
        <v>0</v>
      </c>
      <c r="S2471" s="1163">
        <v>408</v>
      </c>
      <c r="T2471" s="1164"/>
      <c r="U2471" s="1165"/>
      <c r="V2471" s="1166"/>
      <c r="W2471" s="587">
        <f t="shared" si="399"/>
        <v>0</v>
      </c>
      <c r="Y2471" s="1163">
        <v>408</v>
      </c>
      <c r="Z2471" s="1164"/>
      <c r="AA2471" s="1165"/>
      <c r="AB2471" s="1166"/>
      <c r="AC2471" s="587">
        <f t="shared" si="400"/>
        <v>0</v>
      </c>
      <c r="AE2471" s="1163">
        <v>408</v>
      </c>
      <c r="AF2471" s="1164"/>
      <c r="AG2471" s="1165"/>
      <c r="AH2471" s="1166"/>
      <c r="AI2471" s="587">
        <f t="shared" si="401"/>
        <v>0</v>
      </c>
      <c r="AK2471" s="1163">
        <v>408</v>
      </c>
      <c r="AL2471" s="1164"/>
      <c r="AM2471" s="1165"/>
      <c r="AN2471" s="1166"/>
      <c r="AO2471" s="587">
        <f t="shared" si="402"/>
        <v>0</v>
      </c>
      <c r="AQ2471" s="1163">
        <v>408</v>
      </c>
      <c r="AR2471" s="1164"/>
      <c r="AS2471" s="1165"/>
      <c r="AT2471" s="1166"/>
      <c r="AU2471" s="587">
        <f t="shared" si="403"/>
        <v>0</v>
      </c>
      <c r="AW2471" s="1163">
        <v>408</v>
      </c>
      <c r="AX2471" s="1164"/>
      <c r="AY2471" s="1165"/>
      <c r="AZ2471" s="1166"/>
      <c r="BA2471" s="587">
        <f t="shared" si="404"/>
        <v>0</v>
      </c>
    </row>
    <row r="2472" spans="1:53" s="17" customFormat="1" ht="16.75" hidden="1" customHeight="1" outlineLevel="2">
      <c r="A2472" s="1163">
        <v>409</v>
      </c>
      <c r="B2472" s="1164"/>
      <c r="C2472" s="1165"/>
      <c r="D2472" s="1166"/>
      <c r="E2472" s="587">
        <f t="shared" si="396"/>
        <v>0</v>
      </c>
      <c r="G2472" s="1163">
        <v>409</v>
      </c>
      <c r="H2472" s="1164"/>
      <c r="I2472" s="1165"/>
      <c r="J2472" s="1166"/>
      <c r="K2472" s="587">
        <f t="shared" si="397"/>
        <v>0</v>
      </c>
      <c r="M2472" s="1163">
        <v>409</v>
      </c>
      <c r="N2472" s="1164"/>
      <c r="O2472" s="1165"/>
      <c r="P2472" s="1166"/>
      <c r="Q2472" s="587">
        <f t="shared" si="398"/>
        <v>0</v>
      </c>
      <c r="S2472" s="1163">
        <v>409</v>
      </c>
      <c r="T2472" s="1164"/>
      <c r="U2472" s="1165"/>
      <c r="V2472" s="1166"/>
      <c r="W2472" s="587">
        <f t="shared" si="399"/>
        <v>0</v>
      </c>
      <c r="Y2472" s="1163">
        <v>409</v>
      </c>
      <c r="Z2472" s="1164"/>
      <c r="AA2472" s="1165"/>
      <c r="AB2472" s="1166"/>
      <c r="AC2472" s="587">
        <f t="shared" si="400"/>
        <v>0</v>
      </c>
      <c r="AE2472" s="1163">
        <v>409</v>
      </c>
      <c r="AF2472" s="1164"/>
      <c r="AG2472" s="1165"/>
      <c r="AH2472" s="1166"/>
      <c r="AI2472" s="587">
        <f t="shared" si="401"/>
        <v>0</v>
      </c>
      <c r="AK2472" s="1163">
        <v>409</v>
      </c>
      <c r="AL2472" s="1164"/>
      <c r="AM2472" s="1165"/>
      <c r="AN2472" s="1166"/>
      <c r="AO2472" s="587">
        <f t="shared" si="402"/>
        <v>0</v>
      </c>
      <c r="AQ2472" s="1163">
        <v>409</v>
      </c>
      <c r="AR2472" s="1164"/>
      <c r="AS2472" s="1165"/>
      <c r="AT2472" s="1166"/>
      <c r="AU2472" s="587">
        <f t="shared" si="403"/>
        <v>0</v>
      </c>
      <c r="AW2472" s="1163">
        <v>409</v>
      </c>
      <c r="AX2472" s="1164"/>
      <c r="AY2472" s="1165"/>
      <c r="AZ2472" s="1166"/>
      <c r="BA2472" s="587">
        <f t="shared" si="404"/>
        <v>0</v>
      </c>
    </row>
    <row r="2473" spans="1:53" s="17" customFormat="1" ht="16.75" hidden="1" customHeight="1" outlineLevel="2">
      <c r="A2473" s="1163">
        <v>410</v>
      </c>
      <c r="B2473" s="1164"/>
      <c r="C2473" s="1165"/>
      <c r="D2473" s="1166"/>
      <c r="E2473" s="587">
        <f t="shared" si="396"/>
        <v>0</v>
      </c>
      <c r="G2473" s="1163">
        <v>410</v>
      </c>
      <c r="H2473" s="1164"/>
      <c r="I2473" s="1165"/>
      <c r="J2473" s="1166"/>
      <c r="K2473" s="587">
        <f t="shared" si="397"/>
        <v>0</v>
      </c>
      <c r="M2473" s="1163">
        <v>410</v>
      </c>
      <c r="N2473" s="1164"/>
      <c r="O2473" s="1165"/>
      <c r="P2473" s="1166"/>
      <c r="Q2473" s="587">
        <f t="shared" si="398"/>
        <v>0</v>
      </c>
      <c r="S2473" s="1163">
        <v>410</v>
      </c>
      <c r="T2473" s="1164"/>
      <c r="U2473" s="1165"/>
      <c r="V2473" s="1166"/>
      <c r="W2473" s="587">
        <f t="shared" si="399"/>
        <v>0</v>
      </c>
      <c r="Y2473" s="1163">
        <v>410</v>
      </c>
      <c r="Z2473" s="1164"/>
      <c r="AA2473" s="1165"/>
      <c r="AB2473" s="1166"/>
      <c r="AC2473" s="587">
        <f t="shared" si="400"/>
        <v>0</v>
      </c>
      <c r="AE2473" s="1163">
        <v>410</v>
      </c>
      <c r="AF2473" s="1164"/>
      <c r="AG2473" s="1165"/>
      <c r="AH2473" s="1166"/>
      <c r="AI2473" s="587">
        <f t="shared" si="401"/>
        <v>0</v>
      </c>
      <c r="AK2473" s="1163">
        <v>410</v>
      </c>
      <c r="AL2473" s="1164"/>
      <c r="AM2473" s="1165"/>
      <c r="AN2473" s="1166"/>
      <c r="AO2473" s="587">
        <f t="shared" si="402"/>
        <v>0</v>
      </c>
      <c r="AQ2473" s="1163">
        <v>410</v>
      </c>
      <c r="AR2473" s="1164"/>
      <c r="AS2473" s="1165"/>
      <c r="AT2473" s="1166"/>
      <c r="AU2473" s="587">
        <f t="shared" si="403"/>
        <v>0</v>
      </c>
      <c r="AW2473" s="1163">
        <v>410</v>
      </c>
      <c r="AX2473" s="1164"/>
      <c r="AY2473" s="1165"/>
      <c r="AZ2473" s="1166"/>
      <c r="BA2473" s="587">
        <f t="shared" si="404"/>
        <v>0</v>
      </c>
    </row>
    <row r="2474" spans="1:53" s="17" customFormat="1" ht="16.75" hidden="1" customHeight="1" outlineLevel="2">
      <c r="A2474" s="1163">
        <v>411</v>
      </c>
      <c r="B2474" s="1164"/>
      <c r="C2474" s="1165"/>
      <c r="D2474" s="1166"/>
      <c r="E2474" s="587">
        <f t="shared" si="396"/>
        <v>0</v>
      </c>
      <c r="G2474" s="1163">
        <v>411</v>
      </c>
      <c r="H2474" s="1164"/>
      <c r="I2474" s="1165"/>
      <c r="J2474" s="1166"/>
      <c r="K2474" s="587">
        <f t="shared" si="397"/>
        <v>0</v>
      </c>
      <c r="M2474" s="1163">
        <v>411</v>
      </c>
      <c r="N2474" s="1164"/>
      <c r="O2474" s="1165"/>
      <c r="P2474" s="1166"/>
      <c r="Q2474" s="587">
        <f t="shared" si="398"/>
        <v>0</v>
      </c>
      <c r="S2474" s="1163">
        <v>411</v>
      </c>
      <c r="T2474" s="1164"/>
      <c r="U2474" s="1165"/>
      <c r="V2474" s="1166"/>
      <c r="W2474" s="587">
        <f t="shared" si="399"/>
        <v>0</v>
      </c>
      <c r="Y2474" s="1163">
        <v>411</v>
      </c>
      <c r="Z2474" s="1164"/>
      <c r="AA2474" s="1165"/>
      <c r="AB2474" s="1166"/>
      <c r="AC2474" s="587">
        <f t="shared" si="400"/>
        <v>0</v>
      </c>
      <c r="AE2474" s="1163">
        <v>411</v>
      </c>
      <c r="AF2474" s="1164"/>
      <c r="AG2474" s="1165"/>
      <c r="AH2474" s="1166"/>
      <c r="AI2474" s="587">
        <f t="shared" si="401"/>
        <v>0</v>
      </c>
      <c r="AK2474" s="1163">
        <v>411</v>
      </c>
      <c r="AL2474" s="1164"/>
      <c r="AM2474" s="1165"/>
      <c r="AN2474" s="1166"/>
      <c r="AO2474" s="587">
        <f t="shared" si="402"/>
        <v>0</v>
      </c>
      <c r="AQ2474" s="1163">
        <v>411</v>
      </c>
      <c r="AR2474" s="1164"/>
      <c r="AS2474" s="1165"/>
      <c r="AT2474" s="1166"/>
      <c r="AU2474" s="587">
        <f t="shared" si="403"/>
        <v>0</v>
      </c>
      <c r="AW2474" s="1163">
        <v>411</v>
      </c>
      <c r="AX2474" s="1164"/>
      <c r="AY2474" s="1165"/>
      <c r="AZ2474" s="1166"/>
      <c r="BA2474" s="587">
        <f t="shared" si="404"/>
        <v>0</v>
      </c>
    </row>
    <row r="2475" spans="1:53" s="17" customFormat="1" ht="16.75" hidden="1" customHeight="1" outlineLevel="2">
      <c r="A2475" s="1163">
        <v>412</v>
      </c>
      <c r="B2475" s="1164"/>
      <c r="C2475" s="1165"/>
      <c r="D2475" s="1166"/>
      <c r="E2475" s="587">
        <f t="shared" si="396"/>
        <v>0</v>
      </c>
      <c r="G2475" s="1163">
        <v>412</v>
      </c>
      <c r="H2475" s="1164"/>
      <c r="I2475" s="1165"/>
      <c r="J2475" s="1166"/>
      <c r="K2475" s="587">
        <f t="shared" si="397"/>
        <v>0</v>
      </c>
      <c r="M2475" s="1163">
        <v>412</v>
      </c>
      <c r="N2475" s="1164"/>
      <c r="O2475" s="1165"/>
      <c r="P2475" s="1166"/>
      <c r="Q2475" s="587">
        <f t="shared" si="398"/>
        <v>0</v>
      </c>
      <c r="S2475" s="1163">
        <v>412</v>
      </c>
      <c r="T2475" s="1164"/>
      <c r="U2475" s="1165"/>
      <c r="V2475" s="1166"/>
      <c r="W2475" s="587">
        <f t="shared" si="399"/>
        <v>0</v>
      </c>
      <c r="Y2475" s="1163">
        <v>412</v>
      </c>
      <c r="Z2475" s="1164"/>
      <c r="AA2475" s="1165"/>
      <c r="AB2475" s="1166"/>
      <c r="AC2475" s="587">
        <f t="shared" si="400"/>
        <v>0</v>
      </c>
      <c r="AE2475" s="1163">
        <v>412</v>
      </c>
      <c r="AF2475" s="1164"/>
      <c r="AG2475" s="1165"/>
      <c r="AH2475" s="1166"/>
      <c r="AI2475" s="587">
        <f t="shared" si="401"/>
        <v>0</v>
      </c>
      <c r="AK2475" s="1163">
        <v>412</v>
      </c>
      <c r="AL2475" s="1164"/>
      <c r="AM2475" s="1165"/>
      <c r="AN2475" s="1166"/>
      <c r="AO2475" s="587">
        <f t="shared" si="402"/>
        <v>0</v>
      </c>
      <c r="AQ2475" s="1163">
        <v>412</v>
      </c>
      <c r="AR2475" s="1164"/>
      <c r="AS2475" s="1165"/>
      <c r="AT2475" s="1166"/>
      <c r="AU2475" s="587">
        <f t="shared" si="403"/>
        <v>0</v>
      </c>
      <c r="AW2475" s="1163">
        <v>412</v>
      </c>
      <c r="AX2475" s="1164"/>
      <c r="AY2475" s="1165"/>
      <c r="AZ2475" s="1166"/>
      <c r="BA2475" s="587">
        <f t="shared" si="404"/>
        <v>0</v>
      </c>
    </row>
    <row r="2476" spans="1:53" s="17" customFormat="1" ht="16.75" hidden="1" customHeight="1" outlineLevel="2">
      <c r="A2476" s="1163">
        <v>413</v>
      </c>
      <c r="B2476" s="1164"/>
      <c r="C2476" s="1165"/>
      <c r="D2476" s="1166"/>
      <c r="E2476" s="587">
        <f t="shared" si="396"/>
        <v>0</v>
      </c>
      <c r="G2476" s="1163">
        <v>413</v>
      </c>
      <c r="H2476" s="1164"/>
      <c r="I2476" s="1165"/>
      <c r="J2476" s="1166"/>
      <c r="K2476" s="587">
        <f t="shared" si="397"/>
        <v>0</v>
      </c>
      <c r="M2476" s="1163">
        <v>413</v>
      </c>
      <c r="N2476" s="1164"/>
      <c r="O2476" s="1165"/>
      <c r="P2476" s="1166"/>
      <c r="Q2476" s="587">
        <f t="shared" si="398"/>
        <v>0</v>
      </c>
      <c r="S2476" s="1163">
        <v>413</v>
      </c>
      <c r="T2476" s="1164"/>
      <c r="U2476" s="1165"/>
      <c r="V2476" s="1166"/>
      <c r="W2476" s="587">
        <f t="shared" si="399"/>
        <v>0</v>
      </c>
      <c r="Y2476" s="1163">
        <v>413</v>
      </c>
      <c r="Z2476" s="1164"/>
      <c r="AA2476" s="1165"/>
      <c r="AB2476" s="1166"/>
      <c r="AC2476" s="587">
        <f t="shared" si="400"/>
        <v>0</v>
      </c>
      <c r="AE2476" s="1163">
        <v>413</v>
      </c>
      <c r="AF2476" s="1164"/>
      <c r="AG2476" s="1165"/>
      <c r="AH2476" s="1166"/>
      <c r="AI2476" s="587">
        <f t="shared" si="401"/>
        <v>0</v>
      </c>
      <c r="AK2476" s="1163">
        <v>413</v>
      </c>
      <c r="AL2476" s="1164"/>
      <c r="AM2476" s="1165"/>
      <c r="AN2476" s="1166"/>
      <c r="AO2476" s="587">
        <f t="shared" si="402"/>
        <v>0</v>
      </c>
      <c r="AQ2476" s="1163">
        <v>413</v>
      </c>
      <c r="AR2476" s="1164"/>
      <c r="AS2476" s="1165"/>
      <c r="AT2476" s="1166"/>
      <c r="AU2476" s="587">
        <f t="shared" si="403"/>
        <v>0</v>
      </c>
      <c r="AW2476" s="1163">
        <v>413</v>
      </c>
      <c r="AX2476" s="1164"/>
      <c r="AY2476" s="1165"/>
      <c r="AZ2476" s="1166"/>
      <c r="BA2476" s="587">
        <f t="shared" si="404"/>
        <v>0</v>
      </c>
    </row>
    <row r="2477" spans="1:53" s="17" customFormat="1" ht="16.75" hidden="1" customHeight="1" outlineLevel="2">
      <c r="A2477" s="1163">
        <v>414</v>
      </c>
      <c r="B2477" s="1164"/>
      <c r="C2477" s="1165"/>
      <c r="D2477" s="1166"/>
      <c r="E2477" s="587">
        <f t="shared" si="396"/>
        <v>0</v>
      </c>
      <c r="G2477" s="1163">
        <v>414</v>
      </c>
      <c r="H2477" s="1164"/>
      <c r="I2477" s="1165"/>
      <c r="J2477" s="1166"/>
      <c r="K2477" s="587">
        <f t="shared" si="397"/>
        <v>0</v>
      </c>
      <c r="M2477" s="1163">
        <v>414</v>
      </c>
      <c r="N2477" s="1164"/>
      <c r="O2477" s="1165"/>
      <c r="P2477" s="1166"/>
      <c r="Q2477" s="587">
        <f t="shared" si="398"/>
        <v>0</v>
      </c>
      <c r="S2477" s="1163">
        <v>414</v>
      </c>
      <c r="T2477" s="1164"/>
      <c r="U2477" s="1165"/>
      <c r="V2477" s="1166"/>
      <c r="W2477" s="587">
        <f t="shared" si="399"/>
        <v>0</v>
      </c>
      <c r="Y2477" s="1163">
        <v>414</v>
      </c>
      <c r="Z2477" s="1164"/>
      <c r="AA2477" s="1165"/>
      <c r="AB2477" s="1166"/>
      <c r="AC2477" s="587">
        <f t="shared" si="400"/>
        <v>0</v>
      </c>
      <c r="AE2477" s="1163">
        <v>414</v>
      </c>
      <c r="AF2477" s="1164"/>
      <c r="AG2477" s="1165"/>
      <c r="AH2477" s="1166"/>
      <c r="AI2477" s="587">
        <f t="shared" si="401"/>
        <v>0</v>
      </c>
      <c r="AK2477" s="1163">
        <v>414</v>
      </c>
      <c r="AL2477" s="1164"/>
      <c r="AM2477" s="1165"/>
      <c r="AN2477" s="1166"/>
      <c r="AO2477" s="587">
        <f t="shared" si="402"/>
        <v>0</v>
      </c>
      <c r="AQ2477" s="1163">
        <v>414</v>
      </c>
      <c r="AR2477" s="1164"/>
      <c r="AS2477" s="1165"/>
      <c r="AT2477" s="1166"/>
      <c r="AU2477" s="587">
        <f t="shared" si="403"/>
        <v>0</v>
      </c>
      <c r="AW2477" s="1163">
        <v>414</v>
      </c>
      <c r="AX2477" s="1164"/>
      <c r="AY2477" s="1165"/>
      <c r="AZ2477" s="1166"/>
      <c r="BA2477" s="587">
        <f t="shared" si="404"/>
        <v>0</v>
      </c>
    </row>
    <row r="2478" spans="1:53" s="17" customFormat="1" ht="16.75" hidden="1" customHeight="1" outlineLevel="2">
      <c r="A2478" s="1163">
        <v>415</v>
      </c>
      <c r="B2478" s="1164"/>
      <c r="C2478" s="1165"/>
      <c r="D2478" s="1166"/>
      <c r="E2478" s="587">
        <f t="shared" si="396"/>
        <v>0</v>
      </c>
      <c r="G2478" s="1163">
        <v>415</v>
      </c>
      <c r="H2478" s="1164"/>
      <c r="I2478" s="1165"/>
      <c r="J2478" s="1166"/>
      <c r="K2478" s="587">
        <f t="shared" si="397"/>
        <v>0</v>
      </c>
      <c r="M2478" s="1163">
        <v>415</v>
      </c>
      <c r="N2478" s="1164"/>
      <c r="O2478" s="1165"/>
      <c r="P2478" s="1166"/>
      <c r="Q2478" s="587">
        <f t="shared" si="398"/>
        <v>0</v>
      </c>
      <c r="S2478" s="1163">
        <v>415</v>
      </c>
      <c r="T2478" s="1164"/>
      <c r="U2478" s="1165"/>
      <c r="V2478" s="1166"/>
      <c r="W2478" s="587">
        <f t="shared" si="399"/>
        <v>0</v>
      </c>
      <c r="Y2478" s="1163">
        <v>415</v>
      </c>
      <c r="Z2478" s="1164"/>
      <c r="AA2478" s="1165"/>
      <c r="AB2478" s="1166"/>
      <c r="AC2478" s="587">
        <f t="shared" si="400"/>
        <v>0</v>
      </c>
      <c r="AE2478" s="1163">
        <v>415</v>
      </c>
      <c r="AF2478" s="1164"/>
      <c r="AG2478" s="1165"/>
      <c r="AH2478" s="1166"/>
      <c r="AI2478" s="587">
        <f t="shared" si="401"/>
        <v>0</v>
      </c>
      <c r="AK2478" s="1163">
        <v>415</v>
      </c>
      <c r="AL2478" s="1164"/>
      <c r="AM2478" s="1165"/>
      <c r="AN2478" s="1166"/>
      <c r="AO2478" s="587">
        <f t="shared" si="402"/>
        <v>0</v>
      </c>
      <c r="AQ2478" s="1163">
        <v>415</v>
      </c>
      <c r="AR2478" s="1164"/>
      <c r="AS2478" s="1165"/>
      <c r="AT2478" s="1166"/>
      <c r="AU2478" s="587">
        <f t="shared" si="403"/>
        <v>0</v>
      </c>
      <c r="AW2478" s="1163">
        <v>415</v>
      </c>
      <c r="AX2478" s="1164"/>
      <c r="AY2478" s="1165"/>
      <c r="AZ2478" s="1166"/>
      <c r="BA2478" s="587">
        <f t="shared" si="404"/>
        <v>0</v>
      </c>
    </row>
    <row r="2479" spans="1:53" s="17" customFormat="1" ht="16.75" hidden="1" customHeight="1" outlineLevel="2">
      <c r="A2479" s="1163">
        <v>416</v>
      </c>
      <c r="B2479" s="1164"/>
      <c r="C2479" s="1165"/>
      <c r="D2479" s="1166"/>
      <c r="E2479" s="587">
        <f t="shared" si="396"/>
        <v>0</v>
      </c>
      <c r="G2479" s="1163">
        <v>416</v>
      </c>
      <c r="H2479" s="1164"/>
      <c r="I2479" s="1165"/>
      <c r="J2479" s="1166"/>
      <c r="K2479" s="587">
        <f t="shared" si="397"/>
        <v>0</v>
      </c>
      <c r="M2479" s="1163">
        <v>416</v>
      </c>
      <c r="N2479" s="1164"/>
      <c r="O2479" s="1165"/>
      <c r="P2479" s="1166"/>
      <c r="Q2479" s="587">
        <f t="shared" si="398"/>
        <v>0</v>
      </c>
      <c r="S2479" s="1163">
        <v>416</v>
      </c>
      <c r="T2479" s="1164"/>
      <c r="U2479" s="1165"/>
      <c r="V2479" s="1166"/>
      <c r="W2479" s="587">
        <f t="shared" si="399"/>
        <v>0</v>
      </c>
      <c r="Y2479" s="1163">
        <v>416</v>
      </c>
      <c r="Z2479" s="1164"/>
      <c r="AA2479" s="1165"/>
      <c r="AB2479" s="1166"/>
      <c r="AC2479" s="587">
        <f t="shared" si="400"/>
        <v>0</v>
      </c>
      <c r="AE2479" s="1163">
        <v>416</v>
      </c>
      <c r="AF2479" s="1164"/>
      <c r="AG2479" s="1165"/>
      <c r="AH2479" s="1166"/>
      <c r="AI2479" s="587">
        <f t="shared" si="401"/>
        <v>0</v>
      </c>
      <c r="AK2479" s="1163">
        <v>416</v>
      </c>
      <c r="AL2479" s="1164"/>
      <c r="AM2479" s="1165"/>
      <c r="AN2479" s="1166"/>
      <c r="AO2479" s="587">
        <f t="shared" si="402"/>
        <v>0</v>
      </c>
      <c r="AQ2479" s="1163">
        <v>416</v>
      </c>
      <c r="AR2479" s="1164"/>
      <c r="AS2479" s="1165"/>
      <c r="AT2479" s="1166"/>
      <c r="AU2479" s="587">
        <f t="shared" si="403"/>
        <v>0</v>
      </c>
      <c r="AW2479" s="1163">
        <v>416</v>
      </c>
      <c r="AX2479" s="1164"/>
      <c r="AY2479" s="1165"/>
      <c r="AZ2479" s="1166"/>
      <c r="BA2479" s="587">
        <f t="shared" si="404"/>
        <v>0</v>
      </c>
    </row>
    <row r="2480" spans="1:53" s="17" customFormat="1" ht="16.75" hidden="1" customHeight="1" outlineLevel="2">
      <c r="A2480" s="1163">
        <v>417</v>
      </c>
      <c r="B2480" s="1164"/>
      <c r="C2480" s="1165"/>
      <c r="D2480" s="1166"/>
      <c r="E2480" s="587">
        <f t="shared" si="396"/>
        <v>0</v>
      </c>
      <c r="G2480" s="1163">
        <v>417</v>
      </c>
      <c r="H2480" s="1164"/>
      <c r="I2480" s="1165"/>
      <c r="J2480" s="1166"/>
      <c r="K2480" s="587">
        <f t="shared" si="397"/>
        <v>0</v>
      </c>
      <c r="M2480" s="1163">
        <v>417</v>
      </c>
      <c r="N2480" s="1164"/>
      <c r="O2480" s="1165"/>
      <c r="P2480" s="1166"/>
      <c r="Q2480" s="587">
        <f t="shared" si="398"/>
        <v>0</v>
      </c>
      <c r="S2480" s="1163">
        <v>417</v>
      </c>
      <c r="T2480" s="1164"/>
      <c r="U2480" s="1165"/>
      <c r="V2480" s="1166"/>
      <c r="W2480" s="587">
        <f t="shared" si="399"/>
        <v>0</v>
      </c>
      <c r="Y2480" s="1163">
        <v>417</v>
      </c>
      <c r="Z2480" s="1164"/>
      <c r="AA2480" s="1165"/>
      <c r="AB2480" s="1166"/>
      <c r="AC2480" s="587">
        <f t="shared" si="400"/>
        <v>0</v>
      </c>
      <c r="AE2480" s="1163">
        <v>417</v>
      </c>
      <c r="AF2480" s="1164"/>
      <c r="AG2480" s="1165"/>
      <c r="AH2480" s="1166"/>
      <c r="AI2480" s="587">
        <f t="shared" si="401"/>
        <v>0</v>
      </c>
      <c r="AK2480" s="1163">
        <v>417</v>
      </c>
      <c r="AL2480" s="1164"/>
      <c r="AM2480" s="1165"/>
      <c r="AN2480" s="1166"/>
      <c r="AO2480" s="587">
        <f t="shared" si="402"/>
        <v>0</v>
      </c>
      <c r="AQ2480" s="1163">
        <v>417</v>
      </c>
      <c r="AR2480" s="1164"/>
      <c r="AS2480" s="1165"/>
      <c r="AT2480" s="1166"/>
      <c r="AU2480" s="587">
        <f t="shared" si="403"/>
        <v>0</v>
      </c>
      <c r="AW2480" s="1163">
        <v>417</v>
      </c>
      <c r="AX2480" s="1164"/>
      <c r="AY2480" s="1165"/>
      <c r="AZ2480" s="1166"/>
      <c r="BA2480" s="587">
        <f t="shared" si="404"/>
        <v>0</v>
      </c>
    </row>
    <row r="2481" spans="1:53" s="17" customFormat="1" ht="16.75" hidden="1" customHeight="1" outlineLevel="2">
      <c r="A2481" s="1163">
        <v>418</v>
      </c>
      <c r="B2481" s="1164"/>
      <c r="C2481" s="1165"/>
      <c r="D2481" s="1166"/>
      <c r="E2481" s="587">
        <f t="shared" si="396"/>
        <v>0</v>
      </c>
      <c r="G2481" s="1163">
        <v>418</v>
      </c>
      <c r="H2481" s="1164"/>
      <c r="I2481" s="1165"/>
      <c r="J2481" s="1166"/>
      <c r="K2481" s="587">
        <f t="shared" si="397"/>
        <v>0</v>
      </c>
      <c r="M2481" s="1163">
        <v>418</v>
      </c>
      <c r="N2481" s="1164"/>
      <c r="O2481" s="1165"/>
      <c r="P2481" s="1166"/>
      <c r="Q2481" s="587">
        <f t="shared" si="398"/>
        <v>0</v>
      </c>
      <c r="S2481" s="1163">
        <v>418</v>
      </c>
      <c r="T2481" s="1164"/>
      <c r="U2481" s="1165"/>
      <c r="V2481" s="1166"/>
      <c r="W2481" s="587">
        <f t="shared" si="399"/>
        <v>0</v>
      </c>
      <c r="Y2481" s="1163">
        <v>418</v>
      </c>
      <c r="Z2481" s="1164"/>
      <c r="AA2481" s="1165"/>
      <c r="AB2481" s="1166"/>
      <c r="AC2481" s="587">
        <f t="shared" si="400"/>
        <v>0</v>
      </c>
      <c r="AE2481" s="1163">
        <v>418</v>
      </c>
      <c r="AF2481" s="1164"/>
      <c r="AG2481" s="1165"/>
      <c r="AH2481" s="1166"/>
      <c r="AI2481" s="587">
        <f t="shared" si="401"/>
        <v>0</v>
      </c>
      <c r="AK2481" s="1163">
        <v>418</v>
      </c>
      <c r="AL2481" s="1164"/>
      <c r="AM2481" s="1165"/>
      <c r="AN2481" s="1166"/>
      <c r="AO2481" s="587">
        <f t="shared" si="402"/>
        <v>0</v>
      </c>
      <c r="AQ2481" s="1163">
        <v>418</v>
      </c>
      <c r="AR2481" s="1164"/>
      <c r="AS2481" s="1165"/>
      <c r="AT2481" s="1166"/>
      <c r="AU2481" s="587">
        <f t="shared" si="403"/>
        <v>0</v>
      </c>
      <c r="AW2481" s="1163">
        <v>418</v>
      </c>
      <c r="AX2481" s="1164"/>
      <c r="AY2481" s="1165"/>
      <c r="AZ2481" s="1166"/>
      <c r="BA2481" s="587">
        <f t="shared" si="404"/>
        <v>0</v>
      </c>
    </row>
    <row r="2482" spans="1:53" s="17" customFormat="1" ht="16.75" hidden="1" customHeight="1" outlineLevel="2">
      <c r="A2482" s="1163">
        <v>419</v>
      </c>
      <c r="B2482" s="1164"/>
      <c r="C2482" s="1165"/>
      <c r="D2482" s="1166"/>
      <c r="E2482" s="587">
        <f t="shared" si="396"/>
        <v>0</v>
      </c>
      <c r="G2482" s="1163">
        <v>419</v>
      </c>
      <c r="H2482" s="1164"/>
      <c r="I2482" s="1165"/>
      <c r="J2482" s="1166"/>
      <c r="K2482" s="587">
        <f t="shared" si="397"/>
        <v>0</v>
      </c>
      <c r="M2482" s="1163">
        <v>419</v>
      </c>
      <c r="N2482" s="1164"/>
      <c r="O2482" s="1165"/>
      <c r="P2482" s="1166"/>
      <c r="Q2482" s="587">
        <f t="shared" si="398"/>
        <v>0</v>
      </c>
      <c r="S2482" s="1163">
        <v>419</v>
      </c>
      <c r="T2482" s="1164"/>
      <c r="U2482" s="1165"/>
      <c r="V2482" s="1166"/>
      <c r="W2482" s="587">
        <f t="shared" si="399"/>
        <v>0</v>
      </c>
      <c r="Y2482" s="1163">
        <v>419</v>
      </c>
      <c r="Z2482" s="1164"/>
      <c r="AA2482" s="1165"/>
      <c r="AB2482" s="1166"/>
      <c r="AC2482" s="587">
        <f t="shared" si="400"/>
        <v>0</v>
      </c>
      <c r="AE2482" s="1163">
        <v>419</v>
      </c>
      <c r="AF2482" s="1164"/>
      <c r="AG2482" s="1165"/>
      <c r="AH2482" s="1166"/>
      <c r="AI2482" s="587">
        <f t="shared" si="401"/>
        <v>0</v>
      </c>
      <c r="AK2482" s="1163">
        <v>419</v>
      </c>
      <c r="AL2482" s="1164"/>
      <c r="AM2482" s="1165"/>
      <c r="AN2482" s="1166"/>
      <c r="AO2482" s="587">
        <f t="shared" si="402"/>
        <v>0</v>
      </c>
      <c r="AQ2482" s="1163">
        <v>419</v>
      </c>
      <c r="AR2482" s="1164"/>
      <c r="AS2482" s="1165"/>
      <c r="AT2482" s="1166"/>
      <c r="AU2482" s="587">
        <f t="shared" si="403"/>
        <v>0</v>
      </c>
      <c r="AW2482" s="1163">
        <v>419</v>
      </c>
      <c r="AX2482" s="1164"/>
      <c r="AY2482" s="1165"/>
      <c r="AZ2482" s="1166"/>
      <c r="BA2482" s="587">
        <f t="shared" si="404"/>
        <v>0</v>
      </c>
    </row>
    <row r="2483" spans="1:53" s="17" customFormat="1" ht="16.75" hidden="1" customHeight="1" outlineLevel="2">
      <c r="A2483" s="1163">
        <v>420</v>
      </c>
      <c r="B2483" s="1164"/>
      <c r="C2483" s="1165"/>
      <c r="D2483" s="1166"/>
      <c r="E2483" s="587">
        <f t="shared" si="396"/>
        <v>0</v>
      </c>
      <c r="G2483" s="1163">
        <v>420</v>
      </c>
      <c r="H2483" s="1164"/>
      <c r="I2483" s="1165"/>
      <c r="J2483" s="1166"/>
      <c r="K2483" s="587">
        <f t="shared" si="397"/>
        <v>0</v>
      </c>
      <c r="M2483" s="1163">
        <v>420</v>
      </c>
      <c r="N2483" s="1164"/>
      <c r="O2483" s="1165"/>
      <c r="P2483" s="1166"/>
      <c r="Q2483" s="587">
        <f t="shared" si="398"/>
        <v>0</v>
      </c>
      <c r="S2483" s="1163">
        <v>420</v>
      </c>
      <c r="T2483" s="1164"/>
      <c r="U2483" s="1165"/>
      <c r="V2483" s="1166"/>
      <c r="W2483" s="587">
        <f t="shared" si="399"/>
        <v>0</v>
      </c>
      <c r="Y2483" s="1163">
        <v>420</v>
      </c>
      <c r="Z2483" s="1164"/>
      <c r="AA2483" s="1165"/>
      <c r="AB2483" s="1166"/>
      <c r="AC2483" s="587">
        <f t="shared" si="400"/>
        <v>0</v>
      </c>
      <c r="AE2483" s="1163">
        <v>420</v>
      </c>
      <c r="AF2483" s="1164"/>
      <c r="AG2483" s="1165"/>
      <c r="AH2483" s="1166"/>
      <c r="AI2483" s="587">
        <f t="shared" si="401"/>
        <v>0</v>
      </c>
      <c r="AK2483" s="1163">
        <v>420</v>
      </c>
      <c r="AL2483" s="1164"/>
      <c r="AM2483" s="1165"/>
      <c r="AN2483" s="1166"/>
      <c r="AO2483" s="587">
        <f t="shared" si="402"/>
        <v>0</v>
      </c>
      <c r="AQ2483" s="1163">
        <v>420</v>
      </c>
      <c r="AR2483" s="1164"/>
      <c r="AS2483" s="1165"/>
      <c r="AT2483" s="1166"/>
      <c r="AU2483" s="587">
        <f t="shared" si="403"/>
        <v>0</v>
      </c>
      <c r="AW2483" s="1163">
        <v>420</v>
      </c>
      <c r="AX2483" s="1164"/>
      <c r="AY2483" s="1165"/>
      <c r="AZ2483" s="1166"/>
      <c r="BA2483" s="587">
        <f t="shared" si="404"/>
        <v>0</v>
      </c>
    </row>
    <row r="2484" spans="1:53" s="17" customFormat="1" ht="16.75" hidden="1" customHeight="1" outlineLevel="2">
      <c r="A2484" s="1163">
        <v>421</v>
      </c>
      <c r="B2484" s="1164"/>
      <c r="C2484" s="1165"/>
      <c r="D2484" s="1166"/>
      <c r="E2484" s="587">
        <f t="shared" si="396"/>
        <v>0</v>
      </c>
      <c r="G2484" s="1163">
        <v>421</v>
      </c>
      <c r="H2484" s="1164"/>
      <c r="I2484" s="1165"/>
      <c r="J2484" s="1166"/>
      <c r="K2484" s="587">
        <f t="shared" si="397"/>
        <v>0</v>
      </c>
      <c r="M2484" s="1163">
        <v>421</v>
      </c>
      <c r="N2484" s="1164"/>
      <c r="O2484" s="1165"/>
      <c r="P2484" s="1166"/>
      <c r="Q2484" s="587">
        <f t="shared" si="398"/>
        <v>0</v>
      </c>
      <c r="S2484" s="1163">
        <v>421</v>
      </c>
      <c r="T2484" s="1164"/>
      <c r="U2484" s="1165"/>
      <c r="V2484" s="1166"/>
      <c r="W2484" s="587">
        <f t="shared" si="399"/>
        <v>0</v>
      </c>
      <c r="Y2484" s="1163">
        <v>421</v>
      </c>
      <c r="Z2484" s="1164"/>
      <c r="AA2484" s="1165"/>
      <c r="AB2484" s="1166"/>
      <c r="AC2484" s="587">
        <f t="shared" si="400"/>
        <v>0</v>
      </c>
      <c r="AE2484" s="1163">
        <v>421</v>
      </c>
      <c r="AF2484" s="1164"/>
      <c r="AG2484" s="1165"/>
      <c r="AH2484" s="1166"/>
      <c r="AI2484" s="587">
        <f t="shared" si="401"/>
        <v>0</v>
      </c>
      <c r="AK2484" s="1163">
        <v>421</v>
      </c>
      <c r="AL2484" s="1164"/>
      <c r="AM2484" s="1165"/>
      <c r="AN2484" s="1166"/>
      <c r="AO2484" s="587">
        <f t="shared" si="402"/>
        <v>0</v>
      </c>
      <c r="AQ2484" s="1163">
        <v>421</v>
      </c>
      <c r="AR2484" s="1164"/>
      <c r="AS2484" s="1165"/>
      <c r="AT2484" s="1166"/>
      <c r="AU2484" s="587">
        <f t="shared" si="403"/>
        <v>0</v>
      </c>
      <c r="AW2484" s="1163">
        <v>421</v>
      </c>
      <c r="AX2484" s="1164"/>
      <c r="AY2484" s="1165"/>
      <c r="AZ2484" s="1166"/>
      <c r="BA2484" s="587">
        <f t="shared" si="404"/>
        <v>0</v>
      </c>
    </row>
    <row r="2485" spans="1:53" s="17" customFormat="1" ht="16.75" hidden="1" customHeight="1" outlineLevel="2">
      <c r="A2485" s="1163">
        <v>422</v>
      </c>
      <c r="B2485" s="1164"/>
      <c r="C2485" s="1165"/>
      <c r="D2485" s="1166"/>
      <c r="E2485" s="587">
        <f t="shared" si="396"/>
        <v>0</v>
      </c>
      <c r="G2485" s="1163">
        <v>422</v>
      </c>
      <c r="H2485" s="1164"/>
      <c r="I2485" s="1165"/>
      <c r="J2485" s="1166"/>
      <c r="K2485" s="587">
        <f t="shared" si="397"/>
        <v>0</v>
      </c>
      <c r="M2485" s="1163">
        <v>422</v>
      </c>
      <c r="N2485" s="1164"/>
      <c r="O2485" s="1165"/>
      <c r="P2485" s="1166"/>
      <c r="Q2485" s="587">
        <f t="shared" si="398"/>
        <v>0</v>
      </c>
      <c r="S2485" s="1163">
        <v>422</v>
      </c>
      <c r="T2485" s="1164"/>
      <c r="U2485" s="1165"/>
      <c r="V2485" s="1166"/>
      <c r="W2485" s="587">
        <f t="shared" si="399"/>
        <v>0</v>
      </c>
      <c r="Y2485" s="1163">
        <v>422</v>
      </c>
      <c r="Z2485" s="1164"/>
      <c r="AA2485" s="1165"/>
      <c r="AB2485" s="1166"/>
      <c r="AC2485" s="587">
        <f t="shared" si="400"/>
        <v>0</v>
      </c>
      <c r="AE2485" s="1163">
        <v>422</v>
      </c>
      <c r="AF2485" s="1164"/>
      <c r="AG2485" s="1165"/>
      <c r="AH2485" s="1166"/>
      <c r="AI2485" s="587">
        <f t="shared" si="401"/>
        <v>0</v>
      </c>
      <c r="AK2485" s="1163">
        <v>422</v>
      </c>
      <c r="AL2485" s="1164"/>
      <c r="AM2485" s="1165"/>
      <c r="AN2485" s="1166"/>
      <c r="AO2485" s="587">
        <f t="shared" si="402"/>
        <v>0</v>
      </c>
      <c r="AQ2485" s="1163">
        <v>422</v>
      </c>
      <c r="AR2485" s="1164"/>
      <c r="AS2485" s="1165"/>
      <c r="AT2485" s="1166"/>
      <c r="AU2485" s="587">
        <f t="shared" si="403"/>
        <v>0</v>
      </c>
      <c r="AW2485" s="1163">
        <v>422</v>
      </c>
      <c r="AX2485" s="1164"/>
      <c r="AY2485" s="1165"/>
      <c r="AZ2485" s="1166"/>
      <c r="BA2485" s="587">
        <f t="shared" si="404"/>
        <v>0</v>
      </c>
    </row>
    <row r="2486" spans="1:53" s="17" customFormat="1" ht="16.75" hidden="1" customHeight="1" outlineLevel="2">
      <c r="A2486" s="1163">
        <v>423</v>
      </c>
      <c r="B2486" s="1164"/>
      <c r="C2486" s="1165"/>
      <c r="D2486" s="1166"/>
      <c r="E2486" s="587">
        <f t="shared" si="396"/>
        <v>0</v>
      </c>
      <c r="G2486" s="1163">
        <v>423</v>
      </c>
      <c r="H2486" s="1164"/>
      <c r="I2486" s="1165"/>
      <c r="J2486" s="1166"/>
      <c r="K2486" s="587">
        <f t="shared" si="397"/>
        <v>0</v>
      </c>
      <c r="M2486" s="1163">
        <v>423</v>
      </c>
      <c r="N2486" s="1164"/>
      <c r="O2486" s="1165"/>
      <c r="P2486" s="1166"/>
      <c r="Q2486" s="587">
        <f t="shared" si="398"/>
        <v>0</v>
      </c>
      <c r="S2486" s="1163">
        <v>423</v>
      </c>
      <c r="T2486" s="1164"/>
      <c r="U2486" s="1165"/>
      <c r="V2486" s="1166"/>
      <c r="W2486" s="587">
        <f t="shared" si="399"/>
        <v>0</v>
      </c>
      <c r="Y2486" s="1163">
        <v>423</v>
      </c>
      <c r="Z2486" s="1164"/>
      <c r="AA2486" s="1165"/>
      <c r="AB2486" s="1166"/>
      <c r="AC2486" s="587">
        <f t="shared" si="400"/>
        <v>0</v>
      </c>
      <c r="AE2486" s="1163">
        <v>423</v>
      </c>
      <c r="AF2486" s="1164"/>
      <c r="AG2486" s="1165"/>
      <c r="AH2486" s="1166"/>
      <c r="AI2486" s="587">
        <f t="shared" si="401"/>
        <v>0</v>
      </c>
      <c r="AK2486" s="1163">
        <v>423</v>
      </c>
      <c r="AL2486" s="1164"/>
      <c r="AM2486" s="1165"/>
      <c r="AN2486" s="1166"/>
      <c r="AO2486" s="587">
        <f t="shared" si="402"/>
        <v>0</v>
      </c>
      <c r="AQ2486" s="1163">
        <v>423</v>
      </c>
      <c r="AR2486" s="1164"/>
      <c r="AS2486" s="1165"/>
      <c r="AT2486" s="1166"/>
      <c r="AU2486" s="587">
        <f t="shared" si="403"/>
        <v>0</v>
      </c>
      <c r="AW2486" s="1163">
        <v>423</v>
      </c>
      <c r="AX2486" s="1164"/>
      <c r="AY2486" s="1165"/>
      <c r="AZ2486" s="1166"/>
      <c r="BA2486" s="587">
        <f t="shared" si="404"/>
        <v>0</v>
      </c>
    </row>
    <row r="2487" spans="1:53" s="17" customFormat="1" ht="16.75" hidden="1" customHeight="1" outlineLevel="2">
      <c r="A2487" s="1163">
        <v>424</v>
      </c>
      <c r="B2487" s="1164"/>
      <c r="C2487" s="1165"/>
      <c r="D2487" s="1166"/>
      <c r="E2487" s="587">
        <f t="shared" si="396"/>
        <v>0</v>
      </c>
      <c r="G2487" s="1163">
        <v>424</v>
      </c>
      <c r="H2487" s="1164"/>
      <c r="I2487" s="1165"/>
      <c r="J2487" s="1166"/>
      <c r="K2487" s="587">
        <f t="shared" si="397"/>
        <v>0</v>
      </c>
      <c r="M2487" s="1163">
        <v>424</v>
      </c>
      <c r="N2487" s="1164"/>
      <c r="O2487" s="1165"/>
      <c r="P2487" s="1166"/>
      <c r="Q2487" s="587">
        <f t="shared" si="398"/>
        <v>0</v>
      </c>
      <c r="S2487" s="1163">
        <v>424</v>
      </c>
      <c r="T2487" s="1164"/>
      <c r="U2487" s="1165"/>
      <c r="V2487" s="1166"/>
      <c r="W2487" s="587">
        <f t="shared" si="399"/>
        <v>0</v>
      </c>
      <c r="Y2487" s="1163">
        <v>424</v>
      </c>
      <c r="Z2487" s="1164"/>
      <c r="AA2487" s="1165"/>
      <c r="AB2487" s="1166"/>
      <c r="AC2487" s="587">
        <f t="shared" si="400"/>
        <v>0</v>
      </c>
      <c r="AE2487" s="1163">
        <v>424</v>
      </c>
      <c r="AF2487" s="1164"/>
      <c r="AG2487" s="1165"/>
      <c r="AH2487" s="1166"/>
      <c r="AI2487" s="587">
        <f t="shared" si="401"/>
        <v>0</v>
      </c>
      <c r="AK2487" s="1163">
        <v>424</v>
      </c>
      <c r="AL2487" s="1164"/>
      <c r="AM2487" s="1165"/>
      <c r="AN2487" s="1166"/>
      <c r="AO2487" s="587">
        <f t="shared" si="402"/>
        <v>0</v>
      </c>
      <c r="AQ2487" s="1163">
        <v>424</v>
      </c>
      <c r="AR2487" s="1164"/>
      <c r="AS2487" s="1165"/>
      <c r="AT2487" s="1166"/>
      <c r="AU2487" s="587">
        <f t="shared" si="403"/>
        <v>0</v>
      </c>
      <c r="AW2487" s="1163">
        <v>424</v>
      </c>
      <c r="AX2487" s="1164"/>
      <c r="AY2487" s="1165"/>
      <c r="AZ2487" s="1166"/>
      <c r="BA2487" s="587">
        <f t="shared" si="404"/>
        <v>0</v>
      </c>
    </row>
    <row r="2488" spans="1:53" s="17" customFormat="1" ht="16.75" hidden="1" customHeight="1" outlineLevel="2">
      <c r="A2488" s="1163">
        <v>425</v>
      </c>
      <c r="B2488" s="1164"/>
      <c r="C2488" s="1165"/>
      <c r="D2488" s="1166"/>
      <c r="E2488" s="587">
        <f t="shared" si="396"/>
        <v>0</v>
      </c>
      <c r="G2488" s="1163">
        <v>425</v>
      </c>
      <c r="H2488" s="1164"/>
      <c r="I2488" s="1165"/>
      <c r="J2488" s="1166"/>
      <c r="K2488" s="587">
        <f t="shared" si="397"/>
        <v>0</v>
      </c>
      <c r="M2488" s="1163">
        <v>425</v>
      </c>
      <c r="N2488" s="1164"/>
      <c r="O2488" s="1165"/>
      <c r="P2488" s="1166"/>
      <c r="Q2488" s="587">
        <f t="shared" si="398"/>
        <v>0</v>
      </c>
      <c r="S2488" s="1163">
        <v>425</v>
      </c>
      <c r="T2488" s="1164"/>
      <c r="U2488" s="1165"/>
      <c r="V2488" s="1166"/>
      <c r="W2488" s="587">
        <f t="shared" si="399"/>
        <v>0</v>
      </c>
      <c r="Y2488" s="1163">
        <v>425</v>
      </c>
      <c r="Z2488" s="1164"/>
      <c r="AA2488" s="1165"/>
      <c r="AB2488" s="1166"/>
      <c r="AC2488" s="587">
        <f t="shared" si="400"/>
        <v>0</v>
      </c>
      <c r="AE2488" s="1163">
        <v>425</v>
      </c>
      <c r="AF2488" s="1164"/>
      <c r="AG2488" s="1165"/>
      <c r="AH2488" s="1166"/>
      <c r="AI2488" s="587">
        <f t="shared" si="401"/>
        <v>0</v>
      </c>
      <c r="AK2488" s="1163">
        <v>425</v>
      </c>
      <c r="AL2488" s="1164"/>
      <c r="AM2488" s="1165"/>
      <c r="AN2488" s="1166"/>
      <c r="AO2488" s="587">
        <f t="shared" si="402"/>
        <v>0</v>
      </c>
      <c r="AQ2488" s="1163">
        <v>425</v>
      </c>
      <c r="AR2488" s="1164"/>
      <c r="AS2488" s="1165"/>
      <c r="AT2488" s="1166"/>
      <c r="AU2488" s="587">
        <f t="shared" si="403"/>
        <v>0</v>
      </c>
      <c r="AW2488" s="1163">
        <v>425</v>
      </c>
      <c r="AX2488" s="1164"/>
      <c r="AY2488" s="1165"/>
      <c r="AZ2488" s="1166"/>
      <c r="BA2488" s="587">
        <f t="shared" si="404"/>
        <v>0</v>
      </c>
    </row>
    <row r="2489" spans="1:53" s="17" customFormat="1" ht="16.75" hidden="1" customHeight="1" outlineLevel="2">
      <c r="A2489" s="1163">
        <v>426</v>
      </c>
      <c r="B2489" s="1164"/>
      <c r="C2489" s="1165"/>
      <c r="D2489" s="1166"/>
      <c r="E2489" s="587">
        <f t="shared" si="396"/>
        <v>0</v>
      </c>
      <c r="G2489" s="1163">
        <v>426</v>
      </c>
      <c r="H2489" s="1164"/>
      <c r="I2489" s="1165"/>
      <c r="J2489" s="1166"/>
      <c r="K2489" s="587">
        <f t="shared" si="397"/>
        <v>0</v>
      </c>
      <c r="M2489" s="1163">
        <v>426</v>
      </c>
      <c r="N2489" s="1164"/>
      <c r="O2489" s="1165"/>
      <c r="P2489" s="1166"/>
      <c r="Q2489" s="587">
        <f t="shared" si="398"/>
        <v>0</v>
      </c>
      <c r="S2489" s="1163">
        <v>426</v>
      </c>
      <c r="T2489" s="1164"/>
      <c r="U2489" s="1165"/>
      <c r="V2489" s="1166"/>
      <c r="W2489" s="587">
        <f t="shared" si="399"/>
        <v>0</v>
      </c>
      <c r="Y2489" s="1163">
        <v>426</v>
      </c>
      <c r="Z2489" s="1164"/>
      <c r="AA2489" s="1165"/>
      <c r="AB2489" s="1166"/>
      <c r="AC2489" s="587">
        <f t="shared" si="400"/>
        <v>0</v>
      </c>
      <c r="AE2489" s="1163">
        <v>426</v>
      </c>
      <c r="AF2489" s="1164"/>
      <c r="AG2489" s="1165"/>
      <c r="AH2489" s="1166"/>
      <c r="AI2489" s="587">
        <f t="shared" si="401"/>
        <v>0</v>
      </c>
      <c r="AK2489" s="1163">
        <v>426</v>
      </c>
      <c r="AL2489" s="1164"/>
      <c r="AM2489" s="1165"/>
      <c r="AN2489" s="1166"/>
      <c r="AO2489" s="587">
        <f t="shared" si="402"/>
        <v>0</v>
      </c>
      <c r="AQ2489" s="1163">
        <v>426</v>
      </c>
      <c r="AR2489" s="1164"/>
      <c r="AS2489" s="1165"/>
      <c r="AT2489" s="1166"/>
      <c r="AU2489" s="587">
        <f t="shared" si="403"/>
        <v>0</v>
      </c>
      <c r="AW2489" s="1163">
        <v>426</v>
      </c>
      <c r="AX2489" s="1164"/>
      <c r="AY2489" s="1165"/>
      <c r="AZ2489" s="1166"/>
      <c r="BA2489" s="587">
        <f t="shared" si="404"/>
        <v>0</v>
      </c>
    </row>
    <row r="2490" spans="1:53" s="17" customFormat="1" ht="16.75" hidden="1" customHeight="1" outlineLevel="2">
      <c r="A2490" s="1163">
        <v>427</v>
      </c>
      <c r="B2490" s="1164"/>
      <c r="C2490" s="1165"/>
      <c r="D2490" s="1166"/>
      <c r="E2490" s="587">
        <f t="shared" si="396"/>
        <v>0</v>
      </c>
      <c r="G2490" s="1163">
        <v>427</v>
      </c>
      <c r="H2490" s="1164"/>
      <c r="I2490" s="1165"/>
      <c r="J2490" s="1166"/>
      <c r="K2490" s="587">
        <f t="shared" si="397"/>
        <v>0</v>
      </c>
      <c r="M2490" s="1163">
        <v>427</v>
      </c>
      <c r="N2490" s="1164"/>
      <c r="O2490" s="1165"/>
      <c r="P2490" s="1166"/>
      <c r="Q2490" s="587">
        <f t="shared" si="398"/>
        <v>0</v>
      </c>
      <c r="S2490" s="1163">
        <v>427</v>
      </c>
      <c r="T2490" s="1164"/>
      <c r="U2490" s="1165"/>
      <c r="V2490" s="1166"/>
      <c r="W2490" s="587">
        <f t="shared" si="399"/>
        <v>0</v>
      </c>
      <c r="Y2490" s="1163">
        <v>427</v>
      </c>
      <c r="Z2490" s="1164"/>
      <c r="AA2490" s="1165"/>
      <c r="AB2490" s="1166"/>
      <c r="AC2490" s="587">
        <f t="shared" si="400"/>
        <v>0</v>
      </c>
      <c r="AE2490" s="1163">
        <v>427</v>
      </c>
      <c r="AF2490" s="1164"/>
      <c r="AG2490" s="1165"/>
      <c r="AH2490" s="1166"/>
      <c r="AI2490" s="587">
        <f t="shared" si="401"/>
        <v>0</v>
      </c>
      <c r="AK2490" s="1163">
        <v>427</v>
      </c>
      <c r="AL2490" s="1164"/>
      <c r="AM2490" s="1165"/>
      <c r="AN2490" s="1166"/>
      <c r="AO2490" s="587">
        <f t="shared" si="402"/>
        <v>0</v>
      </c>
      <c r="AQ2490" s="1163">
        <v>427</v>
      </c>
      <c r="AR2490" s="1164"/>
      <c r="AS2490" s="1165"/>
      <c r="AT2490" s="1166"/>
      <c r="AU2490" s="587">
        <f t="shared" si="403"/>
        <v>0</v>
      </c>
      <c r="AW2490" s="1163">
        <v>427</v>
      </c>
      <c r="AX2490" s="1164"/>
      <c r="AY2490" s="1165"/>
      <c r="AZ2490" s="1166"/>
      <c r="BA2490" s="587">
        <f t="shared" si="404"/>
        <v>0</v>
      </c>
    </row>
    <row r="2491" spans="1:53" s="17" customFormat="1" ht="16.75" hidden="1" customHeight="1" outlineLevel="2">
      <c r="A2491" s="1163">
        <v>428</v>
      </c>
      <c r="B2491" s="1164"/>
      <c r="C2491" s="1165"/>
      <c r="D2491" s="1166"/>
      <c r="E2491" s="587">
        <f t="shared" ref="E2491:E2505" si="405">IF(AND(C2491&gt;=D$2057,C2491&lt;=D$2056),1,0)</f>
        <v>0</v>
      </c>
      <c r="G2491" s="1163">
        <v>428</v>
      </c>
      <c r="H2491" s="1164"/>
      <c r="I2491" s="1165"/>
      <c r="J2491" s="1166"/>
      <c r="K2491" s="587">
        <f t="shared" ref="K2491:K2505" si="406">IF(AND(I2491&gt;=J$2057,I2491&lt;=J$2056),1,0)</f>
        <v>0</v>
      </c>
      <c r="M2491" s="1163">
        <v>428</v>
      </c>
      <c r="N2491" s="1164"/>
      <c r="O2491" s="1165"/>
      <c r="P2491" s="1166"/>
      <c r="Q2491" s="587">
        <f t="shared" ref="Q2491:Q2505" si="407">IF(AND(O2491&gt;=P$2057,O2491&lt;=P$2056),1,0)</f>
        <v>0</v>
      </c>
      <c r="S2491" s="1163">
        <v>428</v>
      </c>
      <c r="T2491" s="1164"/>
      <c r="U2491" s="1165"/>
      <c r="V2491" s="1166"/>
      <c r="W2491" s="587">
        <f t="shared" ref="W2491:W2505" si="408">IF(AND(U2491&gt;=V$2057,U2491&lt;=V$2056),1,0)</f>
        <v>0</v>
      </c>
      <c r="Y2491" s="1163">
        <v>428</v>
      </c>
      <c r="Z2491" s="1164"/>
      <c r="AA2491" s="1165"/>
      <c r="AB2491" s="1166"/>
      <c r="AC2491" s="587">
        <f t="shared" ref="AC2491:AC2505" si="409">IF(AND(AA2491&gt;=AB$2057,AA2491&lt;=AB$2056),1,0)</f>
        <v>0</v>
      </c>
      <c r="AE2491" s="1163">
        <v>428</v>
      </c>
      <c r="AF2491" s="1164"/>
      <c r="AG2491" s="1165"/>
      <c r="AH2491" s="1166"/>
      <c r="AI2491" s="587">
        <f t="shared" ref="AI2491:AI2505" si="410">IF(AND(AG2491&gt;=AH$2057,AG2491&lt;=AH$2056),1,0)</f>
        <v>0</v>
      </c>
      <c r="AK2491" s="1163">
        <v>428</v>
      </c>
      <c r="AL2491" s="1164"/>
      <c r="AM2491" s="1165"/>
      <c r="AN2491" s="1166"/>
      <c r="AO2491" s="587">
        <f t="shared" ref="AO2491:AO2505" si="411">IF(AND(AM2491&gt;=AN$2057,AM2491&lt;=AN$2056),1,0)</f>
        <v>0</v>
      </c>
      <c r="AQ2491" s="1163">
        <v>428</v>
      </c>
      <c r="AR2491" s="1164"/>
      <c r="AS2491" s="1165"/>
      <c r="AT2491" s="1166"/>
      <c r="AU2491" s="587">
        <f t="shared" ref="AU2491:AU2505" si="412">IF(AND(AS2491&gt;=AT$2057,AS2491&lt;=AT$2056),1,0)</f>
        <v>0</v>
      </c>
      <c r="AW2491" s="1163">
        <v>428</v>
      </c>
      <c r="AX2491" s="1164"/>
      <c r="AY2491" s="1165"/>
      <c r="AZ2491" s="1166"/>
      <c r="BA2491" s="587">
        <f t="shared" ref="BA2491:BA2505" si="413">IF(AND(AY2491&gt;=AZ$2057,AY2491&lt;=AZ$2056),1,0)</f>
        <v>0</v>
      </c>
    </row>
    <row r="2492" spans="1:53" s="17" customFormat="1" ht="16.75" hidden="1" customHeight="1" outlineLevel="2">
      <c r="A2492" s="1163">
        <v>429</v>
      </c>
      <c r="B2492" s="1164"/>
      <c r="C2492" s="1165"/>
      <c r="D2492" s="1166"/>
      <c r="E2492" s="587">
        <f t="shared" si="405"/>
        <v>0</v>
      </c>
      <c r="G2492" s="1163">
        <v>429</v>
      </c>
      <c r="H2492" s="1164"/>
      <c r="I2492" s="1165"/>
      <c r="J2492" s="1166"/>
      <c r="K2492" s="587">
        <f t="shared" si="406"/>
        <v>0</v>
      </c>
      <c r="M2492" s="1163">
        <v>429</v>
      </c>
      <c r="N2492" s="1164"/>
      <c r="O2492" s="1165"/>
      <c r="P2492" s="1166"/>
      <c r="Q2492" s="587">
        <f t="shared" si="407"/>
        <v>0</v>
      </c>
      <c r="S2492" s="1163">
        <v>429</v>
      </c>
      <c r="T2492" s="1164"/>
      <c r="U2492" s="1165"/>
      <c r="V2492" s="1166"/>
      <c r="W2492" s="587">
        <f t="shared" si="408"/>
        <v>0</v>
      </c>
      <c r="Y2492" s="1163">
        <v>429</v>
      </c>
      <c r="Z2492" s="1164"/>
      <c r="AA2492" s="1165"/>
      <c r="AB2492" s="1166"/>
      <c r="AC2492" s="587">
        <f t="shared" si="409"/>
        <v>0</v>
      </c>
      <c r="AE2492" s="1163">
        <v>429</v>
      </c>
      <c r="AF2492" s="1164"/>
      <c r="AG2492" s="1165"/>
      <c r="AH2492" s="1166"/>
      <c r="AI2492" s="587">
        <f t="shared" si="410"/>
        <v>0</v>
      </c>
      <c r="AK2492" s="1163">
        <v>429</v>
      </c>
      <c r="AL2492" s="1164"/>
      <c r="AM2492" s="1165"/>
      <c r="AN2492" s="1166"/>
      <c r="AO2492" s="587">
        <f t="shared" si="411"/>
        <v>0</v>
      </c>
      <c r="AQ2492" s="1163">
        <v>429</v>
      </c>
      <c r="AR2492" s="1164"/>
      <c r="AS2492" s="1165"/>
      <c r="AT2492" s="1166"/>
      <c r="AU2492" s="587">
        <f t="shared" si="412"/>
        <v>0</v>
      </c>
      <c r="AW2492" s="1163">
        <v>429</v>
      </c>
      <c r="AX2492" s="1164"/>
      <c r="AY2492" s="1165"/>
      <c r="AZ2492" s="1166"/>
      <c r="BA2492" s="587">
        <f t="shared" si="413"/>
        <v>0</v>
      </c>
    </row>
    <row r="2493" spans="1:53" s="17" customFormat="1" ht="16.75" hidden="1" customHeight="1" outlineLevel="2">
      <c r="A2493" s="1163">
        <v>430</v>
      </c>
      <c r="B2493" s="1164"/>
      <c r="C2493" s="1165"/>
      <c r="D2493" s="1166"/>
      <c r="E2493" s="587">
        <f t="shared" si="405"/>
        <v>0</v>
      </c>
      <c r="G2493" s="1163">
        <v>430</v>
      </c>
      <c r="H2493" s="1164"/>
      <c r="I2493" s="1165"/>
      <c r="J2493" s="1166"/>
      <c r="K2493" s="587">
        <f t="shared" si="406"/>
        <v>0</v>
      </c>
      <c r="M2493" s="1163">
        <v>430</v>
      </c>
      <c r="N2493" s="1164"/>
      <c r="O2493" s="1165"/>
      <c r="P2493" s="1166"/>
      <c r="Q2493" s="587">
        <f t="shared" si="407"/>
        <v>0</v>
      </c>
      <c r="S2493" s="1163">
        <v>430</v>
      </c>
      <c r="T2493" s="1164"/>
      <c r="U2493" s="1165"/>
      <c r="V2493" s="1166"/>
      <c r="W2493" s="587">
        <f t="shared" si="408"/>
        <v>0</v>
      </c>
      <c r="Y2493" s="1163">
        <v>430</v>
      </c>
      <c r="Z2493" s="1164"/>
      <c r="AA2493" s="1165"/>
      <c r="AB2493" s="1166"/>
      <c r="AC2493" s="587">
        <f t="shared" si="409"/>
        <v>0</v>
      </c>
      <c r="AE2493" s="1163">
        <v>430</v>
      </c>
      <c r="AF2493" s="1164"/>
      <c r="AG2493" s="1165"/>
      <c r="AH2493" s="1166"/>
      <c r="AI2493" s="587">
        <f t="shared" si="410"/>
        <v>0</v>
      </c>
      <c r="AK2493" s="1163">
        <v>430</v>
      </c>
      <c r="AL2493" s="1164"/>
      <c r="AM2493" s="1165"/>
      <c r="AN2493" s="1166"/>
      <c r="AO2493" s="587">
        <f t="shared" si="411"/>
        <v>0</v>
      </c>
      <c r="AQ2493" s="1163">
        <v>430</v>
      </c>
      <c r="AR2493" s="1164"/>
      <c r="AS2493" s="1165"/>
      <c r="AT2493" s="1166"/>
      <c r="AU2493" s="587">
        <f t="shared" si="412"/>
        <v>0</v>
      </c>
      <c r="AW2493" s="1163">
        <v>430</v>
      </c>
      <c r="AX2493" s="1164"/>
      <c r="AY2493" s="1165"/>
      <c r="AZ2493" s="1166"/>
      <c r="BA2493" s="587">
        <f t="shared" si="413"/>
        <v>0</v>
      </c>
    </row>
    <row r="2494" spans="1:53" s="17" customFormat="1" ht="16.75" hidden="1" customHeight="1" outlineLevel="2">
      <c r="A2494" s="1163">
        <v>431</v>
      </c>
      <c r="B2494" s="1164"/>
      <c r="C2494" s="1165"/>
      <c r="D2494" s="1166"/>
      <c r="E2494" s="587">
        <f t="shared" si="405"/>
        <v>0</v>
      </c>
      <c r="G2494" s="1163">
        <v>431</v>
      </c>
      <c r="H2494" s="1164"/>
      <c r="I2494" s="1165"/>
      <c r="J2494" s="1166"/>
      <c r="K2494" s="587">
        <f t="shared" si="406"/>
        <v>0</v>
      </c>
      <c r="M2494" s="1163">
        <v>431</v>
      </c>
      <c r="N2494" s="1164"/>
      <c r="O2494" s="1165"/>
      <c r="P2494" s="1166"/>
      <c r="Q2494" s="587">
        <f t="shared" si="407"/>
        <v>0</v>
      </c>
      <c r="S2494" s="1163">
        <v>431</v>
      </c>
      <c r="T2494" s="1164"/>
      <c r="U2494" s="1165"/>
      <c r="V2494" s="1166"/>
      <c r="W2494" s="587">
        <f t="shared" si="408"/>
        <v>0</v>
      </c>
      <c r="Y2494" s="1163">
        <v>431</v>
      </c>
      <c r="Z2494" s="1164"/>
      <c r="AA2494" s="1165"/>
      <c r="AB2494" s="1166"/>
      <c r="AC2494" s="587">
        <f t="shared" si="409"/>
        <v>0</v>
      </c>
      <c r="AE2494" s="1163">
        <v>431</v>
      </c>
      <c r="AF2494" s="1164"/>
      <c r="AG2494" s="1165"/>
      <c r="AH2494" s="1166"/>
      <c r="AI2494" s="587">
        <f t="shared" si="410"/>
        <v>0</v>
      </c>
      <c r="AK2494" s="1163">
        <v>431</v>
      </c>
      <c r="AL2494" s="1164"/>
      <c r="AM2494" s="1165"/>
      <c r="AN2494" s="1166"/>
      <c r="AO2494" s="587">
        <f t="shared" si="411"/>
        <v>0</v>
      </c>
      <c r="AQ2494" s="1163">
        <v>431</v>
      </c>
      <c r="AR2494" s="1164"/>
      <c r="AS2494" s="1165"/>
      <c r="AT2494" s="1166"/>
      <c r="AU2494" s="587">
        <f t="shared" si="412"/>
        <v>0</v>
      </c>
      <c r="AW2494" s="1163">
        <v>431</v>
      </c>
      <c r="AX2494" s="1164"/>
      <c r="AY2494" s="1165"/>
      <c r="AZ2494" s="1166"/>
      <c r="BA2494" s="587">
        <f t="shared" si="413"/>
        <v>0</v>
      </c>
    </row>
    <row r="2495" spans="1:53" s="17" customFormat="1" ht="16.75" hidden="1" customHeight="1" outlineLevel="2">
      <c r="A2495" s="1163">
        <v>432</v>
      </c>
      <c r="B2495" s="1164"/>
      <c r="C2495" s="1165"/>
      <c r="D2495" s="1166"/>
      <c r="E2495" s="587">
        <f t="shared" si="405"/>
        <v>0</v>
      </c>
      <c r="G2495" s="1163">
        <v>432</v>
      </c>
      <c r="H2495" s="1164"/>
      <c r="I2495" s="1165"/>
      <c r="J2495" s="1166"/>
      <c r="K2495" s="587">
        <f t="shared" si="406"/>
        <v>0</v>
      </c>
      <c r="M2495" s="1163">
        <v>432</v>
      </c>
      <c r="N2495" s="1164"/>
      <c r="O2495" s="1165"/>
      <c r="P2495" s="1166"/>
      <c r="Q2495" s="587">
        <f t="shared" si="407"/>
        <v>0</v>
      </c>
      <c r="S2495" s="1163">
        <v>432</v>
      </c>
      <c r="T2495" s="1164"/>
      <c r="U2495" s="1165"/>
      <c r="V2495" s="1166"/>
      <c r="W2495" s="587">
        <f t="shared" si="408"/>
        <v>0</v>
      </c>
      <c r="Y2495" s="1163">
        <v>432</v>
      </c>
      <c r="Z2495" s="1164"/>
      <c r="AA2495" s="1165"/>
      <c r="AB2495" s="1166"/>
      <c r="AC2495" s="587">
        <f t="shared" si="409"/>
        <v>0</v>
      </c>
      <c r="AE2495" s="1163">
        <v>432</v>
      </c>
      <c r="AF2495" s="1164"/>
      <c r="AG2495" s="1165"/>
      <c r="AH2495" s="1166"/>
      <c r="AI2495" s="587">
        <f t="shared" si="410"/>
        <v>0</v>
      </c>
      <c r="AK2495" s="1163">
        <v>432</v>
      </c>
      <c r="AL2495" s="1164"/>
      <c r="AM2495" s="1165"/>
      <c r="AN2495" s="1166"/>
      <c r="AO2495" s="587">
        <f t="shared" si="411"/>
        <v>0</v>
      </c>
      <c r="AQ2495" s="1163">
        <v>432</v>
      </c>
      <c r="AR2495" s="1164"/>
      <c r="AS2495" s="1165"/>
      <c r="AT2495" s="1166"/>
      <c r="AU2495" s="587">
        <f t="shared" si="412"/>
        <v>0</v>
      </c>
      <c r="AW2495" s="1163">
        <v>432</v>
      </c>
      <c r="AX2495" s="1164"/>
      <c r="AY2495" s="1165"/>
      <c r="AZ2495" s="1166"/>
      <c r="BA2495" s="587">
        <f t="shared" si="413"/>
        <v>0</v>
      </c>
    </row>
    <row r="2496" spans="1:53" s="17" customFormat="1" ht="16.75" hidden="1" customHeight="1" outlineLevel="2">
      <c r="A2496" s="1163">
        <v>433</v>
      </c>
      <c r="B2496" s="1164"/>
      <c r="C2496" s="1165"/>
      <c r="D2496" s="1166"/>
      <c r="E2496" s="587">
        <f t="shared" si="405"/>
        <v>0</v>
      </c>
      <c r="G2496" s="1163">
        <v>433</v>
      </c>
      <c r="H2496" s="1164"/>
      <c r="I2496" s="1165"/>
      <c r="J2496" s="1166"/>
      <c r="K2496" s="587">
        <f t="shared" si="406"/>
        <v>0</v>
      </c>
      <c r="M2496" s="1163">
        <v>433</v>
      </c>
      <c r="N2496" s="1164"/>
      <c r="O2496" s="1165"/>
      <c r="P2496" s="1166"/>
      <c r="Q2496" s="587">
        <f t="shared" si="407"/>
        <v>0</v>
      </c>
      <c r="S2496" s="1163">
        <v>433</v>
      </c>
      <c r="T2496" s="1164"/>
      <c r="U2496" s="1165"/>
      <c r="V2496" s="1166"/>
      <c r="W2496" s="587">
        <f t="shared" si="408"/>
        <v>0</v>
      </c>
      <c r="Y2496" s="1163">
        <v>433</v>
      </c>
      <c r="Z2496" s="1164"/>
      <c r="AA2496" s="1165"/>
      <c r="AB2496" s="1166"/>
      <c r="AC2496" s="587">
        <f t="shared" si="409"/>
        <v>0</v>
      </c>
      <c r="AE2496" s="1163">
        <v>433</v>
      </c>
      <c r="AF2496" s="1164"/>
      <c r="AG2496" s="1165"/>
      <c r="AH2496" s="1166"/>
      <c r="AI2496" s="587">
        <f t="shared" si="410"/>
        <v>0</v>
      </c>
      <c r="AK2496" s="1163">
        <v>433</v>
      </c>
      <c r="AL2496" s="1164"/>
      <c r="AM2496" s="1165"/>
      <c r="AN2496" s="1166"/>
      <c r="AO2496" s="587">
        <f t="shared" si="411"/>
        <v>0</v>
      </c>
      <c r="AQ2496" s="1163">
        <v>433</v>
      </c>
      <c r="AR2496" s="1164"/>
      <c r="AS2496" s="1165"/>
      <c r="AT2496" s="1166"/>
      <c r="AU2496" s="587">
        <f t="shared" si="412"/>
        <v>0</v>
      </c>
      <c r="AW2496" s="1163">
        <v>433</v>
      </c>
      <c r="AX2496" s="1164"/>
      <c r="AY2496" s="1165"/>
      <c r="AZ2496" s="1166"/>
      <c r="BA2496" s="587">
        <f t="shared" si="413"/>
        <v>0</v>
      </c>
    </row>
    <row r="2497" spans="1:53" s="17" customFormat="1" ht="16.75" hidden="1" customHeight="1" outlineLevel="2">
      <c r="A2497" s="1163">
        <v>434</v>
      </c>
      <c r="B2497" s="1164"/>
      <c r="C2497" s="1165"/>
      <c r="D2497" s="1166"/>
      <c r="E2497" s="587">
        <f t="shared" si="405"/>
        <v>0</v>
      </c>
      <c r="G2497" s="1163">
        <v>434</v>
      </c>
      <c r="H2497" s="1164"/>
      <c r="I2497" s="1165"/>
      <c r="J2497" s="1166"/>
      <c r="K2497" s="587">
        <f t="shared" si="406"/>
        <v>0</v>
      </c>
      <c r="M2497" s="1163">
        <v>434</v>
      </c>
      <c r="N2497" s="1164"/>
      <c r="O2497" s="1165"/>
      <c r="P2497" s="1166"/>
      <c r="Q2497" s="587">
        <f t="shared" si="407"/>
        <v>0</v>
      </c>
      <c r="S2497" s="1163">
        <v>434</v>
      </c>
      <c r="T2497" s="1164"/>
      <c r="U2497" s="1165"/>
      <c r="V2497" s="1166"/>
      <c r="W2497" s="587">
        <f t="shared" si="408"/>
        <v>0</v>
      </c>
      <c r="Y2497" s="1163">
        <v>434</v>
      </c>
      <c r="Z2497" s="1164"/>
      <c r="AA2497" s="1165"/>
      <c r="AB2497" s="1166"/>
      <c r="AC2497" s="587">
        <f t="shared" si="409"/>
        <v>0</v>
      </c>
      <c r="AE2497" s="1163">
        <v>434</v>
      </c>
      <c r="AF2497" s="1164"/>
      <c r="AG2497" s="1165"/>
      <c r="AH2497" s="1166"/>
      <c r="AI2497" s="587">
        <f t="shared" si="410"/>
        <v>0</v>
      </c>
      <c r="AK2497" s="1163">
        <v>434</v>
      </c>
      <c r="AL2497" s="1164"/>
      <c r="AM2497" s="1165"/>
      <c r="AN2497" s="1166"/>
      <c r="AO2497" s="587">
        <f t="shared" si="411"/>
        <v>0</v>
      </c>
      <c r="AQ2497" s="1163">
        <v>434</v>
      </c>
      <c r="AR2497" s="1164"/>
      <c r="AS2497" s="1165"/>
      <c r="AT2497" s="1166"/>
      <c r="AU2497" s="587">
        <f t="shared" si="412"/>
        <v>0</v>
      </c>
      <c r="AW2497" s="1163">
        <v>434</v>
      </c>
      <c r="AX2497" s="1164"/>
      <c r="AY2497" s="1165"/>
      <c r="AZ2497" s="1166"/>
      <c r="BA2497" s="587">
        <f t="shared" si="413"/>
        <v>0</v>
      </c>
    </row>
    <row r="2498" spans="1:53" s="17" customFormat="1" ht="16.75" hidden="1" customHeight="1" outlineLevel="2">
      <c r="A2498" s="1163">
        <v>435</v>
      </c>
      <c r="B2498" s="1164"/>
      <c r="C2498" s="1165"/>
      <c r="D2498" s="1166"/>
      <c r="E2498" s="587">
        <f t="shared" si="405"/>
        <v>0</v>
      </c>
      <c r="G2498" s="1163">
        <v>435</v>
      </c>
      <c r="H2498" s="1164"/>
      <c r="I2498" s="1165"/>
      <c r="J2498" s="1166"/>
      <c r="K2498" s="587">
        <f t="shared" si="406"/>
        <v>0</v>
      </c>
      <c r="M2498" s="1163">
        <v>435</v>
      </c>
      <c r="N2498" s="1164"/>
      <c r="O2498" s="1165"/>
      <c r="P2498" s="1166"/>
      <c r="Q2498" s="587">
        <f t="shared" si="407"/>
        <v>0</v>
      </c>
      <c r="S2498" s="1163">
        <v>435</v>
      </c>
      <c r="T2498" s="1164"/>
      <c r="U2498" s="1165"/>
      <c r="V2498" s="1166"/>
      <c r="W2498" s="587">
        <f t="shared" si="408"/>
        <v>0</v>
      </c>
      <c r="Y2498" s="1163">
        <v>435</v>
      </c>
      <c r="Z2498" s="1164"/>
      <c r="AA2498" s="1165"/>
      <c r="AB2498" s="1166"/>
      <c r="AC2498" s="587">
        <f t="shared" si="409"/>
        <v>0</v>
      </c>
      <c r="AE2498" s="1163">
        <v>435</v>
      </c>
      <c r="AF2498" s="1164"/>
      <c r="AG2498" s="1165"/>
      <c r="AH2498" s="1166"/>
      <c r="AI2498" s="587">
        <f t="shared" si="410"/>
        <v>0</v>
      </c>
      <c r="AK2498" s="1163">
        <v>435</v>
      </c>
      <c r="AL2498" s="1164"/>
      <c r="AM2498" s="1165"/>
      <c r="AN2498" s="1166"/>
      <c r="AO2498" s="587">
        <f t="shared" si="411"/>
        <v>0</v>
      </c>
      <c r="AQ2498" s="1163">
        <v>435</v>
      </c>
      <c r="AR2498" s="1164"/>
      <c r="AS2498" s="1165"/>
      <c r="AT2498" s="1166"/>
      <c r="AU2498" s="587">
        <f t="shared" si="412"/>
        <v>0</v>
      </c>
      <c r="AW2498" s="1163">
        <v>435</v>
      </c>
      <c r="AX2498" s="1164"/>
      <c r="AY2498" s="1165"/>
      <c r="AZ2498" s="1166"/>
      <c r="BA2498" s="587">
        <f t="shared" si="413"/>
        <v>0</v>
      </c>
    </row>
    <row r="2499" spans="1:53" s="17" customFormat="1" ht="16.75" hidden="1" customHeight="1" outlineLevel="2">
      <c r="A2499" s="1163">
        <v>436</v>
      </c>
      <c r="B2499" s="1164"/>
      <c r="C2499" s="1165"/>
      <c r="D2499" s="1166"/>
      <c r="E2499" s="587">
        <f t="shared" si="405"/>
        <v>0</v>
      </c>
      <c r="G2499" s="1163">
        <v>436</v>
      </c>
      <c r="H2499" s="1164"/>
      <c r="I2499" s="1165"/>
      <c r="J2499" s="1166"/>
      <c r="K2499" s="587">
        <f t="shared" si="406"/>
        <v>0</v>
      </c>
      <c r="M2499" s="1163">
        <v>436</v>
      </c>
      <c r="N2499" s="1164"/>
      <c r="O2499" s="1165"/>
      <c r="P2499" s="1166"/>
      <c r="Q2499" s="587">
        <f t="shared" si="407"/>
        <v>0</v>
      </c>
      <c r="S2499" s="1163">
        <v>436</v>
      </c>
      <c r="T2499" s="1164"/>
      <c r="U2499" s="1165"/>
      <c r="V2499" s="1166"/>
      <c r="W2499" s="587">
        <f t="shared" si="408"/>
        <v>0</v>
      </c>
      <c r="Y2499" s="1163">
        <v>436</v>
      </c>
      <c r="Z2499" s="1164"/>
      <c r="AA2499" s="1165"/>
      <c r="AB2499" s="1166"/>
      <c r="AC2499" s="587">
        <f t="shared" si="409"/>
        <v>0</v>
      </c>
      <c r="AE2499" s="1163">
        <v>436</v>
      </c>
      <c r="AF2499" s="1164"/>
      <c r="AG2499" s="1165"/>
      <c r="AH2499" s="1166"/>
      <c r="AI2499" s="587">
        <f t="shared" si="410"/>
        <v>0</v>
      </c>
      <c r="AK2499" s="1163">
        <v>436</v>
      </c>
      <c r="AL2499" s="1164"/>
      <c r="AM2499" s="1165"/>
      <c r="AN2499" s="1166"/>
      <c r="AO2499" s="587">
        <f t="shared" si="411"/>
        <v>0</v>
      </c>
      <c r="AQ2499" s="1163">
        <v>436</v>
      </c>
      <c r="AR2499" s="1164"/>
      <c r="AS2499" s="1165"/>
      <c r="AT2499" s="1166"/>
      <c r="AU2499" s="587">
        <f t="shared" si="412"/>
        <v>0</v>
      </c>
      <c r="AW2499" s="1163">
        <v>436</v>
      </c>
      <c r="AX2499" s="1164"/>
      <c r="AY2499" s="1165"/>
      <c r="AZ2499" s="1166"/>
      <c r="BA2499" s="587">
        <f t="shared" si="413"/>
        <v>0</v>
      </c>
    </row>
    <row r="2500" spans="1:53" s="17" customFormat="1" ht="16.75" hidden="1" customHeight="1" outlineLevel="2">
      <c r="A2500" s="1163">
        <v>437</v>
      </c>
      <c r="B2500" s="1164"/>
      <c r="C2500" s="1165"/>
      <c r="D2500" s="1166"/>
      <c r="E2500" s="587">
        <f t="shared" si="405"/>
        <v>0</v>
      </c>
      <c r="G2500" s="1163">
        <v>437</v>
      </c>
      <c r="H2500" s="1164"/>
      <c r="I2500" s="1165"/>
      <c r="J2500" s="1166"/>
      <c r="K2500" s="587">
        <f t="shared" si="406"/>
        <v>0</v>
      </c>
      <c r="M2500" s="1163">
        <v>437</v>
      </c>
      <c r="N2500" s="1164"/>
      <c r="O2500" s="1165"/>
      <c r="P2500" s="1166"/>
      <c r="Q2500" s="587">
        <f t="shared" si="407"/>
        <v>0</v>
      </c>
      <c r="S2500" s="1163">
        <v>437</v>
      </c>
      <c r="T2500" s="1164"/>
      <c r="U2500" s="1165"/>
      <c r="V2500" s="1166"/>
      <c r="W2500" s="587">
        <f t="shared" si="408"/>
        <v>0</v>
      </c>
      <c r="Y2500" s="1163">
        <v>437</v>
      </c>
      <c r="Z2500" s="1164"/>
      <c r="AA2500" s="1165"/>
      <c r="AB2500" s="1166"/>
      <c r="AC2500" s="587">
        <f t="shared" si="409"/>
        <v>0</v>
      </c>
      <c r="AE2500" s="1163">
        <v>437</v>
      </c>
      <c r="AF2500" s="1164"/>
      <c r="AG2500" s="1165"/>
      <c r="AH2500" s="1166"/>
      <c r="AI2500" s="587">
        <f t="shared" si="410"/>
        <v>0</v>
      </c>
      <c r="AK2500" s="1163">
        <v>437</v>
      </c>
      <c r="AL2500" s="1164"/>
      <c r="AM2500" s="1165"/>
      <c r="AN2500" s="1166"/>
      <c r="AO2500" s="587">
        <f t="shared" si="411"/>
        <v>0</v>
      </c>
      <c r="AQ2500" s="1163">
        <v>437</v>
      </c>
      <c r="AR2500" s="1164"/>
      <c r="AS2500" s="1165"/>
      <c r="AT2500" s="1166"/>
      <c r="AU2500" s="587">
        <f t="shared" si="412"/>
        <v>0</v>
      </c>
      <c r="AW2500" s="1163">
        <v>437</v>
      </c>
      <c r="AX2500" s="1164"/>
      <c r="AY2500" s="1165"/>
      <c r="AZ2500" s="1166"/>
      <c r="BA2500" s="587">
        <f t="shared" si="413"/>
        <v>0</v>
      </c>
    </row>
    <row r="2501" spans="1:53" s="17" customFormat="1" ht="16.75" hidden="1" customHeight="1" outlineLevel="2">
      <c r="A2501" s="1163">
        <v>438</v>
      </c>
      <c r="B2501" s="1164"/>
      <c r="C2501" s="1165"/>
      <c r="D2501" s="1166"/>
      <c r="E2501" s="587">
        <f t="shared" si="405"/>
        <v>0</v>
      </c>
      <c r="G2501" s="1163">
        <v>438</v>
      </c>
      <c r="H2501" s="1164"/>
      <c r="I2501" s="1165"/>
      <c r="J2501" s="1166"/>
      <c r="K2501" s="587">
        <f t="shared" si="406"/>
        <v>0</v>
      </c>
      <c r="M2501" s="1163">
        <v>438</v>
      </c>
      <c r="N2501" s="1164"/>
      <c r="O2501" s="1165"/>
      <c r="P2501" s="1166"/>
      <c r="Q2501" s="587">
        <f t="shared" si="407"/>
        <v>0</v>
      </c>
      <c r="S2501" s="1163">
        <v>438</v>
      </c>
      <c r="T2501" s="1164"/>
      <c r="U2501" s="1165"/>
      <c r="V2501" s="1166"/>
      <c r="W2501" s="587">
        <f t="shared" si="408"/>
        <v>0</v>
      </c>
      <c r="Y2501" s="1163">
        <v>438</v>
      </c>
      <c r="Z2501" s="1164"/>
      <c r="AA2501" s="1165"/>
      <c r="AB2501" s="1166"/>
      <c r="AC2501" s="587">
        <f t="shared" si="409"/>
        <v>0</v>
      </c>
      <c r="AE2501" s="1163">
        <v>438</v>
      </c>
      <c r="AF2501" s="1164"/>
      <c r="AG2501" s="1165"/>
      <c r="AH2501" s="1166"/>
      <c r="AI2501" s="587">
        <f t="shared" si="410"/>
        <v>0</v>
      </c>
      <c r="AK2501" s="1163">
        <v>438</v>
      </c>
      <c r="AL2501" s="1164"/>
      <c r="AM2501" s="1165"/>
      <c r="AN2501" s="1166"/>
      <c r="AO2501" s="587">
        <f t="shared" si="411"/>
        <v>0</v>
      </c>
      <c r="AQ2501" s="1163">
        <v>438</v>
      </c>
      <c r="AR2501" s="1164"/>
      <c r="AS2501" s="1165"/>
      <c r="AT2501" s="1166"/>
      <c r="AU2501" s="587">
        <f t="shared" si="412"/>
        <v>0</v>
      </c>
      <c r="AW2501" s="1163">
        <v>438</v>
      </c>
      <c r="AX2501" s="1164"/>
      <c r="AY2501" s="1165"/>
      <c r="AZ2501" s="1166"/>
      <c r="BA2501" s="587">
        <f t="shared" si="413"/>
        <v>0</v>
      </c>
    </row>
    <row r="2502" spans="1:53" s="17" customFormat="1" ht="16.75" hidden="1" customHeight="1" outlineLevel="2">
      <c r="A2502" s="1163">
        <v>439</v>
      </c>
      <c r="B2502" s="1164"/>
      <c r="C2502" s="1165"/>
      <c r="D2502" s="1166"/>
      <c r="E2502" s="587">
        <f t="shared" si="405"/>
        <v>0</v>
      </c>
      <c r="G2502" s="1163">
        <v>439</v>
      </c>
      <c r="H2502" s="1164"/>
      <c r="I2502" s="1165"/>
      <c r="J2502" s="1166"/>
      <c r="K2502" s="587">
        <f t="shared" si="406"/>
        <v>0</v>
      </c>
      <c r="M2502" s="1163">
        <v>439</v>
      </c>
      <c r="N2502" s="1164"/>
      <c r="O2502" s="1165"/>
      <c r="P2502" s="1166"/>
      <c r="Q2502" s="587">
        <f t="shared" si="407"/>
        <v>0</v>
      </c>
      <c r="S2502" s="1163">
        <v>439</v>
      </c>
      <c r="T2502" s="1164"/>
      <c r="U2502" s="1165"/>
      <c r="V2502" s="1166"/>
      <c r="W2502" s="587">
        <f t="shared" si="408"/>
        <v>0</v>
      </c>
      <c r="Y2502" s="1163">
        <v>439</v>
      </c>
      <c r="Z2502" s="1164"/>
      <c r="AA2502" s="1165"/>
      <c r="AB2502" s="1166"/>
      <c r="AC2502" s="587">
        <f t="shared" si="409"/>
        <v>0</v>
      </c>
      <c r="AE2502" s="1163">
        <v>439</v>
      </c>
      <c r="AF2502" s="1164"/>
      <c r="AG2502" s="1165"/>
      <c r="AH2502" s="1166"/>
      <c r="AI2502" s="587">
        <f t="shared" si="410"/>
        <v>0</v>
      </c>
      <c r="AK2502" s="1163">
        <v>439</v>
      </c>
      <c r="AL2502" s="1164"/>
      <c r="AM2502" s="1165"/>
      <c r="AN2502" s="1166"/>
      <c r="AO2502" s="587">
        <f t="shared" si="411"/>
        <v>0</v>
      </c>
      <c r="AQ2502" s="1163">
        <v>439</v>
      </c>
      <c r="AR2502" s="1164"/>
      <c r="AS2502" s="1165"/>
      <c r="AT2502" s="1166"/>
      <c r="AU2502" s="587">
        <f t="shared" si="412"/>
        <v>0</v>
      </c>
      <c r="AW2502" s="1163">
        <v>439</v>
      </c>
      <c r="AX2502" s="1164"/>
      <c r="AY2502" s="1165"/>
      <c r="AZ2502" s="1166"/>
      <c r="BA2502" s="587">
        <f t="shared" si="413"/>
        <v>0</v>
      </c>
    </row>
    <row r="2503" spans="1:53" s="17" customFormat="1" ht="16.75" hidden="1" customHeight="1" outlineLevel="2">
      <c r="A2503" s="1163">
        <v>440</v>
      </c>
      <c r="B2503" s="1164"/>
      <c r="C2503" s="1165"/>
      <c r="D2503" s="1166"/>
      <c r="E2503" s="587">
        <f t="shared" si="405"/>
        <v>0</v>
      </c>
      <c r="G2503" s="1163">
        <v>440</v>
      </c>
      <c r="H2503" s="1164"/>
      <c r="I2503" s="1165"/>
      <c r="J2503" s="1166"/>
      <c r="K2503" s="587">
        <f t="shared" si="406"/>
        <v>0</v>
      </c>
      <c r="M2503" s="1163">
        <v>440</v>
      </c>
      <c r="N2503" s="1164"/>
      <c r="O2503" s="1165"/>
      <c r="P2503" s="1166"/>
      <c r="Q2503" s="587">
        <f t="shared" si="407"/>
        <v>0</v>
      </c>
      <c r="S2503" s="1163">
        <v>440</v>
      </c>
      <c r="T2503" s="1164"/>
      <c r="U2503" s="1165"/>
      <c r="V2503" s="1166"/>
      <c r="W2503" s="587">
        <f t="shared" si="408"/>
        <v>0</v>
      </c>
      <c r="Y2503" s="1163">
        <v>440</v>
      </c>
      <c r="Z2503" s="1164"/>
      <c r="AA2503" s="1165"/>
      <c r="AB2503" s="1166"/>
      <c r="AC2503" s="587">
        <f t="shared" si="409"/>
        <v>0</v>
      </c>
      <c r="AE2503" s="1163">
        <v>440</v>
      </c>
      <c r="AF2503" s="1164"/>
      <c r="AG2503" s="1165"/>
      <c r="AH2503" s="1166"/>
      <c r="AI2503" s="587">
        <f t="shared" si="410"/>
        <v>0</v>
      </c>
      <c r="AK2503" s="1163">
        <v>440</v>
      </c>
      <c r="AL2503" s="1164"/>
      <c r="AM2503" s="1165"/>
      <c r="AN2503" s="1166"/>
      <c r="AO2503" s="587">
        <f t="shared" si="411"/>
        <v>0</v>
      </c>
      <c r="AQ2503" s="1163">
        <v>440</v>
      </c>
      <c r="AR2503" s="1164"/>
      <c r="AS2503" s="1165"/>
      <c r="AT2503" s="1166"/>
      <c r="AU2503" s="587">
        <f t="shared" si="412"/>
        <v>0</v>
      </c>
      <c r="AW2503" s="1163">
        <v>440</v>
      </c>
      <c r="AX2503" s="1164"/>
      <c r="AY2503" s="1165"/>
      <c r="AZ2503" s="1166"/>
      <c r="BA2503" s="587">
        <f t="shared" si="413"/>
        <v>0</v>
      </c>
    </row>
    <row r="2504" spans="1:53" s="17" customFormat="1" ht="16.75" hidden="1" customHeight="1" outlineLevel="2">
      <c r="A2504" s="1163">
        <v>441</v>
      </c>
      <c r="B2504" s="1164"/>
      <c r="C2504" s="1165"/>
      <c r="D2504" s="1166"/>
      <c r="E2504" s="587">
        <f t="shared" si="405"/>
        <v>0</v>
      </c>
      <c r="G2504" s="1163">
        <v>441</v>
      </c>
      <c r="H2504" s="1164"/>
      <c r="I2504" s="1165"/>
      <c r="J2504" s="1166"/>
      <c r="K2504" s="587">
        <f t="shared" si="406"/>
        <v>0</v>
      </c>
      <c r="M2504" s="1163">
        <v>441</v>
      </c>
      <c r="N2504" s="1164"/>
      <c r="O2504" s="1165"/>
      <c r="P2504" s="1166"/>
      <c r="Q2504" s="587">
        <f t="shared" si="407"/>
        <v>0</v>
      </c>
      <c r="S2504" s="1163">
        <v>441</v>
      </c>
      <c r="T2504" s="1164"/>
      <c r="U2504" s="1165"/>
      <c r="V2504" s="1166"/>
      <c r="W2504" s="587">
        <f t="shared" si="408"/>
        <v>0</v>
      </c>
      <c r="Y2504" s="1163">
        <v>441</v>
      </c>
      <c r="Z2504" s="1164"/>
      <c r="AA2504" s="1165"/>
      <c r="AB2504" s="1166"/>
      <c r="AC2504" s="587">
        <f t="shared" si="409"/>
        <v>0</v>
      </c>
      <c r="AE2504" s="1163">
        <v>441</v>
      </c>
      <c r="AF2504" s="1164"/>
      <c r="AG2504" s="1165"/>
      <c r="AH2504" s="1166"/>
      <c r="AI2504" s="587">
        <f t="shared" si="410"/>
        <v>0</v>
      </c>
      <c r="AK2504" s="1163">
        <v>441</v>
      </c>
      <c r="AL2504" s="1164"/>
      <c r="AM2504" s="1165"/>
      <c r="AN2504" s="1166"/>
      <c r="AO2504" s="587">
        <f t="shared" si="411"/>
        <v>0</v>
      </c>
      <c r="AQ2504" s="1163">
        <v>441</v>
      </c>
      <c r="AR2504" s="1164"/>
      <c r="AS2504" s="1165"/>
      <c r="AT2504" s="1166"/>
      <c r="AU2504" s="587">
        <f t="shared" si="412"/>
        <v>0</v>
      </c>
      <c r="AW2504" s="1163">
        <v>441</v>
      </c>
      <c r="AX2504" s="1164"/>
      <c r="AY2504" s="1165"/>
      <c r="AZ2504" s="1166"/>
      <c r="BA2504" s="587">
        <f t="shared" si="413"/>
        <v>0</v>
      </c>
    </row>
    <row r="2505" spans="1:53" s="17" customFormat="1" ht="16.75" hidden="1" customHeight="1" outlineLevel="2">
      <c r="A2505" s="1163">
        <v>442</v>
      </c>
      <c r="B2505" s="1164"/>
      <c r="C2505" s="1165"/>
      <c r="D2505" s="1166"/>
      <c r="E2505" s="587">
        <f t="shared" si="405"/>
        <v>0</v>
      </c>
      <c r="G2505" s="1163">
        <v>442</v>
      </c>
      <c r="H2505" s="1164"/>
      <c r="I2505" s="1165"/>
      <c r="J2505" s="1166"/>
      <c r="K2505" s="587">
        <f t="shared" si="406"/>
        <v>0</v>
      </c>
      <c r="M2505" s="1163">
        <v>442</v>
      </c>
      <c r="N2505" s="1164"/>
      <c r="O2505" s="1165"/>
      <c r="P2505" s="1166"/>
      <c r="Q2505" s="587">
        <f t="shared" si="407"/>
        <v>0</v>
      </c>
      <c r="S2505" s="1163">
        <v>442</v>
      </c>
      <c r="T2505" s="1164"/>
      <c r="U2505" s="1165"/>
      <c r="V2505" s="1166"/>
      <c r="W2505" s="587">
        <f t="shared" si="408"/>
        <v>0</v>
      </c>
      <c r="Y2505" s="1163">
        <v>442</v>
      </c>
      <c r="Z2505" s="1164"/>
      <c r="AA2505" s="1165"/>
      <c r="AB2505" s="1166"/>
      <c r="AC2505" s="587">
        <f t="shared" si="409"/>
        <v>0</v>
      </c>
      <c r="AE2505" s="1163">
        <v>442</v>
      </c>
      <c r="AF2505" s="1164"/>
      <c r="AG2505" s="1165"/>
      <c r="AH2505" s="1166"/>
      <c r="AI2505" s="587">
        <f t="shared" si="410"/>
        <v>0</v>
      </c>
      <c r="AK2505" s="1163">
        <v>442</v>
      </c>
      <c r="AL2505" s="1164"/>
      <c r="AM2505" s="1165"/>
      <c r="AN2505" s="1166"/>
      <c r="AO2505" s="587">
        <f t="shared" si="411"/>
        <v>0</v>
      </c>
      <c r="AQ2505" s="1163">
        <v>442</v>
      </c>
      <c r="AR2505" s="1164"/>
      <c r="AS2505" s="1165"/>
      <c r="AT2505" s="1166"/>
      <c r="AU2505" s="587">
        <f t="shared" si="412"/>
        <v>0</v>
      </c>
      <c r="AW2505" s="1163">
        <v>442</v>
      </c>
      <c r="AX2505" s="1164"/>
      <c r="AY2505" s="1165"/>
      <c r="AZ2505" s="1166"/>
      <c r="BA2505" s="587">
        <f t="shared" si="413"/>
        <v>0</v>
      </c>
    </row>
    <row r="2506" spans="1:53" s="17" customFormat="1" ht="16.75" hidden="1" customHeight="1" outlineLevel="2">
      <c r="A2506" s="1163">
        <v>443</v>
      </c>
      <c r="B2506" s="1164"/>
      <c r="C2506" s="1165"/>
      <c r="D2506" s="1166"/>
      <c r="E2506" s="587">
        <f>IF(AND(C2506&gt;=D$2057,C2506&lt;=D$2056),1,0)</f>
        <v>0</v>
      </c>
      <c r="G2506" s="1163">
        <v>443</v>
      </c>
      <c r="H2506" s="1164"/>
      <c r="I2506" s="1165"/>
      <c r="J2506" s="1166"/>
      <c r="K2506" s="587">
        <f>IF(AND(I2506&gt;=J$2057,I2506&lt;=J$2056),1,0)</f>
        <v>0</v>
      </c>
      <c r="M2506" s="1163">
        <v>443</v>
      </c>
      <c r="N2506" s="1164"/>
      <c r="O2506" s="1165"/>
      <c r="P2506" s="1166"/>
      <c r="Q2506" s="587">
        <f>IF(AND(O2506&gt;=P$2057,O2506&lt;=P$2056),1,0)</f>
        <v>0</v>
      </c>
      <c r="S2506" s="1163">
        <v>443</v>
      </c>
      <c r="T2506" s="1164"/>
      <c r="U2506" s="1165"/>
      <c r="V2506" s="1166"/>
      <c r="W2506" s="587">
        <f>IF(AND(U2506&gt;=V$2057,U2506&lt;=V$2056),1,0)</f>
        <v>0</v>
      </c>
      <c r="Y2506" s="1163">
        <v>443</v>
      </c>
      <c r="Z2506" s="1164"/>
      <c r="AA2506" s="1165"/>
      <c r="AB2506" s="1166"/>
      <c r="AC2506" s="587">
        <f>IF(AND(AA2506&gt;=AB$2057,AA2506&lt;=AB$2056),1,0)</f>
        <v>0</v>
      </c>
      <c r="AE2506" s="1163">
        <v>443</v>
      </c>
      <c r="AF2506" s="1164"/>
      <c r="AG2506" s="1165"/>
      <c r="AH2506" s="1166"/>
      <c r="AI2506" s="587">
        <f>IF(AND(AG2506&gt;=AH$2057,AG2506&lt;=AH$2056),1,0)</f>
        <v>0</v>
      </c>
      <c r="AK2506" s="1163">
        <v>443</v>
      </c>
      <c r="AL2506" s="1164"/>
      <c r="AM2506" s="1165"/>
      <c r="AN2506" s="1166"/>
      <c r="AO2506" s="587">
        <f>IF(AND(AM2506&gt;=AN$2057,AM2506&lt;=AN$2056),1,0)</f>
        <v>0</v>
      </c>
      <c r="AQ2506" s="1163">
        <v>443</v>
      </c>
      <c r="AR2506" s="1164"/>
      <c r="AS2506" s="1165"/>
      <c r="AT2506" s="1166"/>
      <c r="AU2506" s="587">
        <f>IF(AND(AS2506&gt;=AT$2057,AS2506&lt;=AT$2056),1,0)</f>
        <v>0</v>
      </c>
      <c r="AW2506" s="1163">
        <v>443</v>
      </c>
      <c r="AX2506" s="1164"/>
      <c r="AY2506" s="1165"/>
      <c r="AZ2506" s="1166"/>
      <c r="BA2506" s="587">
        <f>IF(AND(AY2506&gt;=AZ$2057,AY2506&lt;=AZ$2056),1,0)</f>
        <v>0</v>
      </c>
    </row>
    <row r="2507" spans="1:53" s="17" customFormat="1" ht="16.75" hidden="1" customHeight="1" outlineLevel="2">
      <c r="A2507" s="1163">
        <v>444</v>
      </c>
      <c r="B2507" s="1164"/>
      <c r="C2507" s="1165"/>
      <c r="D2507" s="1166"/>
      <c r="E2507" s="587">
        <f t="shared" ref="E2507:E2563" si="414">IF(AND(C2507&gt;=D$2057,C2507&lt;=D$2056),1,0)</f>
        <v>0</v>
      </c>
      <c r="G2507" s="1163">
        <v>444</v>
      </c>
      <c r="H2507" s="1164"/>
      <c r="I2507" s="1165"/>
      <c r="J2507" s="1166"/>
      <c r="K2507" s="587">
        <f t="shared" ref="K2507:K2563" si="415">IF(AND(I2507&gt;=J$2057,I2507&lt;=J$2056),1,0)</f>
        <v>0</v>
      </c>
      <c r="M2507" s="1163">
        <v>444</v>
      </c>
      <c r="N2507" s="1164"/>
      <c r="O2507" s="1165"/>
      <c r="P2507" s="1166"/>
      <c r="Q2507" s="587">
        <f t="shared" ref="Q2507:Q2563" si="416">IF(AND(O2507&gt;=P$2057,O2507&lt;=P$2056),1,0)</f>
        <v>0</v>
      </c>
      <c r="S2507" s="1163">
        <v>444</v>
      </c>
      <c r="T2507" s="1164"/>
      <c r="U2507" s="1165"/>
      <c r="V2507" s="1166"/>
      <c r="W2507" s="587">
        <f t="shared" ref="W2507:W2563" si="417">IF(AND(U2507&gt;=V$2057,U2507&lt;=V$2056),1,0)</f>
        <v>0</v>
      </c>
      <c r="Y2507" s="1163">
        <v>444</v>
      </c>
      <c r="Z2507" s="1164"/>
      <c r="AA2507" s="1165"/>
      <c r="AB2507" s="1166"/>
      <c r="AC2507" s="587">
        <f t="shared" ref="AC2507:AC2563" si="418">IF(AND(AA2507&gt;=AB$2057,AA2507&lt;=AB$2056),1,0)</f>
        <v>0</v>
      </c>
      <c r="AE2507" s="1163">
        <v>444</v>
      </c>
      <c r="AF2507" s="1164"/>
      <c r="AG2507" s="1165"/>
      <c r="AH2507" s="1166"/>
      <c r="AI2507" s="587">
        <f t="shared" ref="AI2507:AI2563" si="419">IF(AND(AG2507&gt;=AH$2057,AG2507&lt;=AH$2056),1,0)</f>
        <v>0</v>
      </c>
      <c r="AK2507" s="1163">
        <v>444</v>
      </c>
      <c r="AL2507" s="1164"/>
      <c r="AM2507" s="1165"/>
      <c r="AN2507" s="1166"/>
      <c r="AO2507" s="587">
        <f t="shared" ref="AO2507:AO2563" si="420">IF(AND(AM2507&gt;=AN$2057,AM2507&lt;=AN$2056),1,0)</f>
        <v>0</v>
      </c>
      <c r="AQ2507" s="1163">
        <v>444</v>
      </c>
      <c r="AR2507" s="1164"/>
      <c r="AS2507" s="1165"/>
      <c r="AT2507" s="1166"/>
      <c r="AU2507" s="587">
        <f t="shared" ref="AU2507:AU2563" si="421">IF(AND(AS2507&gt;=AT$2057,AS2507&lt;=AT$2056),1,0)</f>
        <v>0</v>
      </c>
      <c r="AW2507" s="1163">
        <v>444</v>
      </c>
      <c r="AX2507" s="1164"/>
      <c r="AY2507" s="1165"/>
      <c r="AZ2507" s="1166"/>
      <c r="BA2507" s="587">
        <f t="shared" ref="BA2507:BA2563" si="422">IF(AND(AY2507&gt;=AZ$2057,AY2507&lt;=AZ$2056),1,0)</f>
        <v>0</v>
      </c>
    </row>
    <row r="2508" spans="1:53" s="17" customFormat="1" ht="16.75" hidden="1" customHeight="1" outlineLevel="2">
      <c r="A2508" s="1163">
        <v>445</v>
      </c>
      <c r="B2508" s="1164"/>
      <c r="C2508" s="1165"/>
      <c r="D2508" s="1166"/>
      <c r="E2508" s="587">
        <f t="shared" si="414"/>
        <v>0</v>
      </c>
      <c r="G2508" s="1163">
        <v>445</v>
      </c>
      <c r="H2508" s="1164"/>
      <c r="I2508" s="1165"/>
      <c r="J2508" s="1166"/>
      <c r="K2508" s="587">
        <f t="shared" si="415"/>
        <v>0</v>
      </c>
      <c r="M2508" s="1163">
        <v>445</v>
      </c>
      <c r="N2508" s="1164"/>
      <c r="O2508" s="1165"/>
      <c r="P2508" s="1166"/>
      <c r="Q2508" s="587">
        <f t="shared" si="416"/>
        <v>0</v>
      </c>
      <c r="S2508" s="1163">
        <v>445</v>
      </c>
      <c r="T2508" s="1164"/>
      <c r="U2508" s="1165"/>
      <c r="V2508" s="1166"/>
      <c r="W2508" s="587">
        <f t="shared" si="417"/>
        <v>0</v>
      </c>
      <c r="Y2508" s="1163">
        <v>445</v>
      </c>
      <c r="Z2508" s="1164"/>
      <c r="AA2508" s="1165"/>
      <c r="AB2508" s="1166"/>
      <c r="AC2508" s="587">
        <f t="shared" si="418"/>
        <v>0</v>
      </c>
      <c r="AE2508" s="1163">
        <v>445</v>
      </c>
      <c r="AF2508" s="1164"/>
      <c r="AG2508" s="1165"/>
      <c r="AH2508" s="1166"/>
      <c r="AI2508" s="587">
        <f t="shared" si="419"/>
        <v>0</v>
      </c>
      <c r="AK2508" s="1163">
        <v>445</v>
      </c>
      <c r="AL2508" s="1164"/>
      <c r="AM2508" s="1165"/>
      <c r="AN2508" s="1166"/>
      <c r="AO2508" s="587">
        <f t="shared" si="420"/>
        <v>0</v>
      </c>
      <c r="AQ2508" s="1163">
        <v>445</v>
      </c>
      <c r="AR2508" s="1164"/>
      <c r="AS2508" s="1165"/>
      <c r="AT2508" s="1166"/>
      <c r="AU2508" s="587">
        <f t="shared" si="421"/>
        <v>0</v>
      </c>
      <c r="AW2508" s="1163">
        <v>445</v>
      </c>
      <c r="AX2508" s="1164"/>
      <c r="AY2508" s="1165"/>
      <c r="AZ2508" s="1166"/>
      <c r="BA2508" s="587">
        <f t="shared" si="422"/>
        <v>0</v>
      </c>
    </row>
    <row r="2509" spans="1:53" s="17" customFormat="1" ht="16.75" hidden="1" customHeight="1" outlineLevel="2">
      <c r="A2509" s="1163">
        <v>446</v>
      </c>
      <c r="B2509" s="1164"/>
      <c r="C2509" s="1165"/>
      <c r="D2509" s="1166"/>
      <c r="E2509" s="587">
        <f t="shared" si="414"/>
        <v>0</v>
      </c>
      <c r="G2509" s="1163">
        <v>446</v>
      </c>
      <c r="H2509" s="1164"/>
      <c r="I2509" s="1165"/>
      <c r="J2509" s="1166"/>
      <c r="K2509" s="587">
        <f t="shared" si="415"/>
        <v>0</v>
      </c>
      <c r="M2509" s="1163">
        <v>446</v>
      </c>
      <c r="N2509" s="1164"/>
      <c r="O2509" s="1165"/>
      <c r="P2509" s="1166"/>
      <c r="Q2509" s="587">
        <f t="shared" si="416"/>
        <v>0</v>
      </c>
      <c r="S2509" s="1163">
        <v>446</v>
      </c>
      <c r="T2509" s="1164"/>
      <c r="U2509" s="1165"/>
      <c r="V2509" s="1166"/>
      <c r="W2509" s="587">
        <f t="shared" si="417"/>
        <v>0</v>
      </c>
      <c r="Y2509" s="1163">
        <v>446</v>
      </c>
      <c r="Z2509" s="1164"/>
      <c r="AA2509" s="1165"/>
      <c r="AB2509" s="1166"/>
      <c r="AC2509" s="587">
        <f t="shared" si="418"/>
        <v>0</v>
      </c>
      <c r="AE2509" s="1163">
        <v>446</v>
      </c>
      <c r="AF2509" s="1164"/>
      <c r="AG2509" s="1165"/>
      <c r="AH2509" s="1166"/>
      <c r="AI2509" s="587">
        <f t="shared" si="419"/>
        <v>0</v>
      </c>
      <c r="AK2509" s="1163">
        <v>446</v>
      </c>
      <c r="AL2509" s="1164"/>
      <c r="AM2509" s="1165"/>
      <c r="AN2509" s="1166"/>
      <c r="AO2509" s="587">
        <f t="shared" si="420"/>
        <v>0</v>
      </c>
      <c r="AQ2509" s="1163">
        <v>446</v>
      </c>
      <c r="AR2509" s="1164"/>
      <c r="AS2509" s="1165"/>
      <c r="AT2509" s="1166"/>
      <c r="AU2509" s="587">
        <f t="shared" si="421"/>
        <v>0</v>
      </c>
      <c r="AW2509" s="1163">
        <v>446</v>
      </c>
      <c r="AX2509" s="1164"/>
      <c r="AY2509" s="1165"/>
      <c r="AZ2509" s="1166"/>
      <c r="BA2509" s="587">
        <f t="shared" si="422"/>
        <v>0</v>
      </c>
    </row>
    <row r="2510" spans="1:53" s="17" customFormat="1" ht="16.75" hidden="1" customHeight="1" outlineLevel="2">
      <c r="A2510" s="1163">
        <v>447</v>
      </c>
      <c r="B2510" s="1164"/>
      <c r="C2510" s="1165"/>
      <c r="D2510" s="1166"/>
      <c r="E2510" s="587">
        <f t="shared" si="414"/>
        <v>0</v>
      </c>
      <c r="G2510" s="1163">
        <v>447</v>
      </c>
      <c r="H2510" s="1164"/>
      <c r="I2510" s="1165"/>
      <c r="J2510" s="1166"/>
      <c r="K2510" s="587">
        <f t="shared" si="415"/>
        <v>0</v>
      </c>
      <c r="M2510" s="1163">
        <v>447</v>
      </c>
      <c r="N2510" s="1164"/>
      <c r="O2510" s="1165"/>
      <c r="P2510" s="1166"/>
      <c r="Q2510" s="587">
        <f t="shared" si="416"/>
        <v>0</v>
      </c>
      <c r="S2510" s="1163">
        <v>447</v>
      </c>
      <c r="T2510" s="1164"/>
      <c r="U2510" s="1165"/>
      <c r="V2510" s="1166"/>
      <c r="W2510" s="587">
        <f t="shared" si="417"/>
        <v>0</v>
      </c>
      <c r="Y2510" s="1163">
        <v>447</v>
      </c>
      <c r="Z2510" s="1164"/>
      <c r="AA2510" s="1165"/>
      <c r="AB2510" s="1166"/>
      <c r="AC2510" s="587">
        <f t="shared" si="418"/>
        <v>0</v>
      </c>
      <c r="AE2510" s="1163">
        <v>447</v>
      </c>
      <c r="AF2510" s="1164"/>
      <c r="AG2510" s="1165"/>
      <c r="AH2510" s="1166"/>
      <c r="AI2510" s="587">
        <f t="shared" si="419"/>
        <v>0</v>
      </c>
      <c r="AK2510" s="1163">
        <v>447</v>
      </c>
      <c r="AL2510" s="1164"/>
      <c r="AM2510" s="1165"/>
      <c r="AN2510" s="1166"/>
      <c r="AO2510" s="587">
        <f t="shared" si="420"/>
        <v>0</v>
      </c>
      <c r="AQ2510" s="1163">
        <v>447</v>
      </c>
      <c r="AR2510" s="1164"/>
      <c r="AS2510" s="1165"/>
      <c r="AT2510" s="1166"/>
      <c r="AU2510" s="587">
        <f t="shared" si="421"/>
        <v>0</v>
      </c>
      <c r="AW2510" s="1163">
        <v>447</v>
      </c>
      <c r="AX2510" s="1164"/>
      <c r="AY2510" s="1165"/>
      <c r="AZ2510" s="1166"/>
      <c r="BA2510" s="587">
        <f t="shared" si="422"/>
        <v>0</v>
      </c>
    </row>
    <row r="2511" spans="1:53" s="17" customFormat="1" ht="16.75" hidden="1" customHeight="1" outlineLevel="2">
      <c r="A2511" s="1163">
        <v>448</v>
      </c>
      <c r="B2511" s="1164"/>
      <c r="C2511" s="1165"/>
      <c r="D2511" s="1166"/>
      <c r="E2511" s="587">
        <f t="shared" si="414"/>
        <v>0</v>
      </c>
      <c r="G2511" s="1163">
        <v>448</v>
      </c>
      <c r="H2511" s="1164"/>
      <c r="I2511" s="1165"/>
      <c r="J2511" s="1166"/>
      <c r="K2511" s="587">
        <f t="shared" si="415"/>
        <v>0</v>
      </c>
      <c r="M2511" s="1163">
        <v>448</v>
      </c>
      <c r="N2511" s="1164"/>
      <c r="O2511" s="1165"/>
      <c r="P2511" s="1166"/>
      <c r="Q2511" s="587">
        <f t="shared" si="416"/>
        <v>0</v>
      </c>
      <c r="S2511" s="1163">
        <v>448</v>
      </c>
      <c r="T2511" s="1164"/>
      <c r="U2511" s="1165"/>
      <c r="V2511" s="1166"/>
      <c r="W2511" s="587">
        <f t="shared" si="417"/>
        <v>0</v>
      </c>
      <c r="Y2511" s="1163">
        <v>448</v>
      </c>
      <c r="Z2511" s="1164"/>
      <c r="AA2511" s="1165"/>
      <c r="AB2511" s="1166"/>
      <c r="AC2511" s="587">
        <f t="shared" si="418"/>
        <v>0</v>
      </c>
      <c r="AE2511" s="1163">
        <v>448</v>
      </c>
      <c r="AF2511" s="1164"/>
      <c r="AG2511" s="1165"/>
      <c r="AH2511" s="1166"/>
      <c r="AI2511" s="587">
        <f t="shared" si="419"/>
        <v>0</v>
      </c>
      <c r="AK2511" s="1163">
        <v>448</v>
      </c>
      <c r="AL2511" s="1164"/>
      <c r="AM2511" s="1165"/>
      <c r="AN2511" s="1166"/>
      <c r="AO2511" s="587">
        <f t="shared" si="420"/>
        <v>0</v>
      </c>
      <c r="AQ2511" s="1163">
        <v>448</v>
      </c>
      <c r="AR2511" s="1164"/>
      <c r="AS2511" s="1165"/>
      <c r="AT2511" s="1166"/>
      <c r="AU2511" s="587">
        <f t="shared" si="421"/>
        <v>0</v>
      </c>
      <c r="AW2511" s="1163">
        <v>448</v>
      </c>
      <c r="AX2511" s="1164"/>
      <c r="AY2511" s="1165"/>
      <c r="AZ2511" s="1166"/>
      <c r="BA2511" s="587">
        <f t="shared" si="422"/>
        <v>0</v>
      </c>
    </row>
    <row r="2512" spans="1:53" s="17" customFormat="1" ht="16.75" hidden="1" customHeight="1" outlineLevel="2">
      <c r="A2512" s="1163">
        <v>449</v>
      </c>
      <c r="B2512" s="1164"/>
      <c r="C2512" s="1165"/>
      <c r="D2512" s="1166"/>
      <c r="E2512" s="587">
        <f t="shared" si="414"/>
        <v>0</v>
      </c>
      <c r="G2512" s="1163">
        <v>449</v>
      </c>
      <c r="H2512" s="1164"/>
      <c r="I2512" s="1165"/>
      <c r="J2512" s="1166"/>
      <c r="K2512" s="587">
        <f t="shared" si="415"/>
        <v>0</v>
      </c>
      <c r="M2512" s="1163">
        <v>449</v>
      </c>
      <c r="N2512" s="1164"/>
      <c r="O2512" s="1165"/>
      <c r="P2512" s="1166"/>
      <c r="Q2512" s="587">
        <f t="shared" si="416"/>
        <v>0</v>
      </c>
      <c r="S2512" s="1163">
        <v>449</v>
      </c>
      <c r="T2512" s="1164"/>
      <c r="U2512" s="1165"/>
      <c r="V2512" s="1166"/>
      <c r="W2512" s="587">
        <f t="shared" si="417"/>
        <v>0</v>
      </c>
      <c r="Y2512" s="1163">
        <v>449</v>
      </c>
      <c r="Z2512" s="1164"/>
      <c r="AA2512" s="1165"/>
      <c r="AB2512" s="1166"/>
      <c r="AC2512" s="587">
        <f t="shared" si="418"/>
        <v>0</v>
      </c>
      <c r="AE2512" s="1163">
        <v>449</v>
      </c>
      <c r="AF2512" s="1164"/>
      <c r="AG2512" s="1165"/>
      <c r="AH2512" s="1166"/>
      <c r="AI2512" s="587">
        <f t="shared" si="419"/>
        <v>0</v>
      </c>
      <c r="AK2512" s="1163">
        <v>449</v>
      </c>
      <c r="AL2512" s="1164"/>
      <c r="AM2512" s="1165"/>
      <c r="AN2512" s="1166"/>
      <c r="AO2512" s="587">
        <f t="shared" si="420"/>
        <v>0</v>
      </c>
      <c r="AQ2512" s="1163">
        <v>449</v>
      </c>
      <c r="AR2512" s="1164"/>
      <c r="AS2512" s="1165"/>
      <c r="AT2512" s="1166"/>
      <c r="AU2512" s="587">
        <f t="shared" si="421"/>
        <v>0</v>
      </c>
      <c r="AW2512" s="1163">
        <v>449</v>
      </c>
      <c r="AX2512" s="1164"/>
      <c r="AY2512" s="1165"/>
      <c r="AZ2512" s="1166"/>
      <c r="BA2512" s="587">
        <f t="shared" si="422"/>
        <v>0</v>
      </c>
    </row>
    <row r="2513" spans="1:53" s="17" customFormat="1" ht="16.75" hidden="1" customHeight="1" outlineLevel="2">
      <c r="A2513" s="1163">
        <v>450</v>
      </c>
      <c r="B2513" s="1164"/>
      <c r="C2513" s="1165"/>
      <c r="D2513" s="1166"/>
      <c r="E2513" s="587">
        <f t="shared" si="414"/>
        <v>0</v>
      </c>
      <c r="G2513" s="1163">
        <v>450</v>
      </c>
      <c r="H2513" s="1164"/>
      <c r="I2513" s="1165"/>
      <c r="J2513" s="1166"/>
      <c r="K2513" s="587">
        <f t="shared" si="415"/>
        <v>0</v>
      </c>
      <c r="M2513" s="1163">
        <v>450</v>
      </c>
      <c r="N2513" s="1164"/>
      <c r="O2513" s="1165"/>
      <c r="P2513" s="1166"/>
      <c r="Q2513" s="587">
        <f t="shared" si="416"/>
        <v>0</v>
      </c>
      <c r="S2513" s="1163">
        <v>450</v>
      </c>
      <c r="T2513" s="1164"/>
      <c r="U2513" s="1165"/>
      <c r="V2513" s="1166"/>
      <c r="W2513" s="587">
        <f t="shared" si="417"/>
        <v>0</v>
      </c>
      <c r="Y2513" s="1163">
        <v>450</v>
      </c>
      <c r="Z2513" s="1164"/>
      <c r="AA2513" s="1165"/>
      <c r="AB2513" s="1166"/>
      <c r="AC2513" s="587">
        <f t="shared" si="418"/>
        <v>0</v>
      </c>
      <c r="AE2513" s="1163">
        <v>450</v>
      </c>
      <c r="AF2513" s="1164"/>
      <c r="AG2513" s="1165"/>
      <c r="AH2513" s="1166"/>
      <c r="AI2513" s="587">
        <f t="shared" si="419"/>
        <v>0</v>
      </c>
      <c r="AK2513" s="1163">
        <v>450</v>
      </c>
      <c r="AL2513" s="1164"/>
      <c r="AM2513" s="1165"/>
      <c r="AN2513" s="1166"/>
      <c r="AO2513" s="587">
        <f t="shared" si="420"/>
        <v>0</v>
      </c>
      <c r="AQ2513" s="1163">
        <v>450</v>
      </c>
      <c r="AR2513" s="1164"/>
      <c r="AS2513" s="1165"/>
      <c r="AT2513" s="1166"/>
      <c r="AU2513" s="587">
        <f t="shared" si="421"/>
        <v>0</v>
      </c>
      <c r="AW2513" s="1163">
        <v>450</v>
      </c>
      <c r="AX2513" s="1164"/>
      <c r="AY2513" s="1165"/>
      <c r="AZ2513" s="1166"/>
      <c r="BA2513" s="587">
        <f t="shared" si="422"/>
        <v>0</v>
      </c>
    </row>
    <row r="2514" spans="1:53" s="17" customFormat="1" ht="16.75" hidden="1" customHeight="1" outlineLevel="2">
      <c r="A2514" s="1163">
        <v>451</v>
      </c>
      <c r="B2514" s="1164"/>
      <c r="C2514" s="1165"/>
      <c r="D2514" s="1166"/>
      <c r="E2514" s="587">
        <f t="shared" si="414"/>
        <v>0</v>
      </c>
      <c r="G2514" s="1163">
        <v>451</v>
      </c>
      <c r="H2514" s="1164"/>
      <c r="I2514" s="1165"/>
      <c r="J2514" s="1166"/>
      <c r="K2514" s="587">
        <f t="shared" si="415"/>
        <v>0</v>
      </c>
      <c r="M2514" s="1163">
        <v>451</v>
      </c>
      <c r="N2514" s="1164"/>
      <c r="O2514" s="1165"/>
      <c r="P2514" s="1166"/>
      <c r="Q2514" s="587">
        <f t="shared" si="416"/>
        <v>0</v>
      </c>
      <c r="S2514" s="1163">
        <v>451</v>
      </c>
      <c r="T2514" s="1164"/>
      <c r="U2514" s="1165"/>
      <c r="V2514" s="1166"/>
      <c r="W2514" s="587">
        <f t="shared" si="417"/>
        <v>0</v>
      </c>
      <c r="Y2514" s="1163">
        <v>451</v>
      </c>
      <c r="Z2514" s="1164"/>
      <c r="AA2514" s="1165"/>
      <c r="AB2514" s="1166"/>
      <c r="AC2514" s="587">
        <f t="shared" si="418"/>
        <v>0</v>
      </c>
      <c r="AE2514" s="1163">
        <v>451</v>
      </c>
      <c r="AF2514" s="1164"/>
      <c r="AG2514" s="1165"/>
      <c r="AH2514" s="1166"/>
      <c r="AI2514" s="587">
        <f t="shared" si="419"/>
        <v>0</v>
      </c>
      <c r="AK2514" s="1163">
        <v>451</v>
      </c>
      <c r="AL2514" s="1164"/>
      <c r="AM2514" s="1165"/>
      <c r="AN2514" s="1166"/>
      <c r="AO2514" s="587">
        <f t="shared" si="420"/>
        <v>0</v>
      </c>
      <c r="AQ2514" s="1163">
        <v>451</v>
      </c>
      <c r="AR2514" s="1164"/>
      <c r="AS2514" s="1165"/>
      <c r="AT2514" s="1166"/>
      <c r="AU2514" s="587">
        <f t="shared" si="421"/>
        <v>0</v>
      </c>
      <c r="AW2514" s="1163">
        <v>451</v>
      </c>
      <c r="AX2514" s="1164"/>
      <c r="AY2514" s="1165"/>
      <c r="AZ2514" s="1166"/>
      <c r="BA2514" s="587">
        <f t="shared" si="422"/>
        <v>0</v>
      </c>
    </row>
    <row r="2515" spans="1:53" s="17" customFormat="1" ht="16.75" hidden="1" customHeight="1" outlineLevel="2">
      <c r="A2515" s="1163">
        <v>452</v>
      </c>
      <c r="B2515" s="1164"/>
      <c r="C2515" s="1165"/>
      <c r="D2515" s="1166"/>
      <c r="E2515" s="587">
        <f t="shared" si="414"/>
        <v>0</v>
      </c>
      <c r="G2515" s="1163">
        <v>452</v>
      </c>
      <c r="H2515" s="1164"/>
      <c r="I2515" s="1165"/>
      <c r="J2515" s="1166"/>
      <c r="K2515" s="587">
        <f t="shared" si="415"/>
        <v>0</v>
      </c>
      <c r="M2515" s="1163">
        <v>452</v>
      </c>
      <c r="N2515" s="1164"/>
      <c r="O2515" s="1165"/>
      <c r="P2515" s="1166"/>
      <c r="Q2515" s="587">
        <f t="shared" si="416"/>
        <v>0</v>
      </c>
      <c r="S2515" s="1163">
        <v>452</v>
      </c>
      <c r="T2515" s="1164"/>
      <c r="U2515" s="1165"/>
      <c r="V2515" s="1166"/>
      <c r="W2515" s="587">
        <f t="shared" si="417"/>
        <v>0</v>
      </c>
      <c r="Y2515" s="1163">
        <v>452</v>
      </c>
      <c r="Z2515" s="1164"/>
      <c r="AA2515" s="1165"/>
      <c r="AB2515" s="1166"/>
      <c r="AC2515" s="587">
        <f t="shared" si="418"/>
        <v>0</v>
      </c>
      <c r="AE2515" s="1163">
        <v>452</v>
      </c>
      <c r="AF2515" s="1164"/>
      <c r="AG2515" s="1165"/>
      <c r="AH2515" s="1166"/>
      <c r="AI2515" s="587">
        <f t="shared" si="419"/>
        <v>0</v>
      </c>
      <c r="AK2515" s="1163">
        <v>452</v>
      </c>
      <c r="AL2515" s="1164"/>
      <c r="AM2515" s="1165"/>
      <c r="AN2515" s="1166"/>
      <c r="AO2515" s="587">
        <f t="shared" si="420"/>
        <v>0</v>
      </c>
      <c r="AQ2515" s="1163">
        <v>452</v>
      </c>
      <c r="AR2515" s="1164"/>
      <c r="AS2515" s="1165"/>
      <c r="AT2515" s="1166"/>
      <c r="AU2515" s="587">
        <f t="shared" si="421"/>
        <v>0</v>
      </c>
      <c r="AW2515" s="1163">
        <v>452</v>
      </c>
      <c r="AX2515" s="1164"/>
      <c r="AY2515" s="1165"/>
      <c r="AZ2515" s="1166"/>
      <c r="BA2515" s="587">
        <f t="shared" si="422"/>
        <v>0</v>
      </c>
    </row>
    <row r="2516" spans="1:53" s="17" customFormat="1" ht="16.75" hidden="1" customHeight="1" outlineLevel="2">
      <c r="A2516" s="1163">
        <v>453</v>
      </c>
      <c r="B2516" s="1164"/>
      <c r="C2516" s="1165"/>
      <c r="D2516" s="1166"/>
      <c r="E2516" s="587">
        <f t="shared" si="414"/>
        <v>0</v>
      </c>
      <c r="G2516" s="1163">
        <v>453</v>
      </c>
      <c r="H2516" s="1164"/>
      <c r="I2516" s="1165"/>
      <c r="J2516" s="1166"/>
      <c r="K2516" s="587">
        <f t="shared" si="415"/>
        <v>0</v>
      </c>
      <c r="M2516" s="1163">
        <v>453</v>
      </c>
      <c r="N2516" s="1164"/>
      <c r="O2516" s="1165"/>
      <c r="P2516" s="1166"/>
      <c r="Q2516" s="587">
        <f t="shared" si="416"/>
        <v>0</v>
      </c>
      <c r="S2516" s="1163">
        <v>453</v>
      </c>
      <c r="T2516" s="1164"/>
      <c r="U2516" s="1165"/>
      <c r="V2516" s="1166"/>
      <c r="W2516" s="587">
        <f t="shared" si="417"/>
        <v>0</v>
      </c>
      <c r="Y2516" s="1163">
        <v>453</v>
      </c>
      <c r="Z2516" s="1164"/>
      <c r="AA2516" s="1165"/>
      <c r="AB2516" s="1166"/>
      <c r="AC2516" s="587">
        <f t="shared" si="418"/>
        <v>0</v>
      </c>
      <c r="AE2516" s="1163">
        <v>453</v>
      </c>
      <c r="AF2516" s="1164"/>
      <c r="AG2516" s="1165"/>
      <c r="AH2516" s="1166"/>
      <c r="AI2516" s="587">
        <f t="shared" si="419"/>
        <v>0</v>
      </c>
      <c r="AK2516" s="1163">
        <v>453</v>
      </c>
      <c r="AL2516" s="1164"/>
      <c r="AM2516" s="1165"/>
      <c r="AN2516" s="1166"/>
      <c r="AO2516" s="587">
        <f t="shared" si="420"/>
        <v>0</v>
      </c>
      <c r="AQ2516" s="1163">
        <v>453</v>
      </c>
      <c r="AR2516" s="1164"/>
      <c r="AS2516" s="1165"/>
      <c r="AT2516" s="1166"/>
      <c r="AU2516" s="587">
        <f t="shared" si="421"/>
        <v>0</v>
      </c>
      <c r="AW2516" s="1163">
        <v>453</v>
      </c>
      <c r="AX2516" s="1164"/>
      <c r="AY2516" s="1165"/>
      <c r="AZ2516" s="1166"/>
      <c r="BA2516" s="587">
        <f t="shared" si="422"/>
        <v>0</v>
      </c>
    </row>
    <row r="2517" spans="1:53" s="17" customFormat="1" ht="16.75" hidden="1" customHeight="1" outlineLevel="2">
      <c r="A2517" s="1163">
        <v>454</v>
      </c>
      <c r="B2517" s="1164"/>
      <c r="C2517" s="1165"/>
      <c r="D2517" s="1166"/>
      <c r="E2517" s="587">
        <f t="shared" si="414"/>
        <v>0</v>
      </c>
      <c r="G2517" s="1163">
        <v>454</v>
      </c>
      <c r="H2517" s="1164"/>
      <c r="I2517" s="1165"/>
      <c r="J2517" s="1166"/>
      <c r="K2517" s="587">
        <f t="shared" si="415"/>
        <v>0</v>
      </c>
      <c r="M2517" s="1163">
        <v>454</v>
      </c>
      <c r="N2517" s="1164"/>
      <c r="O2517" s="1165"/>
      <c r="P2517" s="1166"/>
      <c r="Q2517" s="587">
        <f t="shared" si="416"/>
        <v>0</v>
      </c>
      <c r="S2517" s="1163">
        <v>454</v>
      </c>
      <c r="T2517" s="1164"/>
      <c r="U2517" s="1165"/>
      <c r="V2517" s="1166"/>
      <c r="W2517" s="587">
        <f t="shared" si="417"/>
        <v>0</v>
      </c>
      <c r="Y2517" s="1163">
        <v>454</v>
      </c>
      <c r="Z2517" s="1164"/>
      <c r="AA2517" s="1165"/>
      <c r="AB2517" s="1166"/>
      <c r="AC2517" s="587">
        <f t="shared" si="418"/>
        <v>0</v>
      </c>
      <c r="AE2517" s="1163">
        <v>454</v>
      </c>
      <c r="AF2517" s="1164"/>
      <c r="AG2517" s="1165"/>
      <c r="AH2517" s="1166"/>
      <c r="AI2517" s="587">
        <f t="shared" si="419"/>
        <v>0</v>
      </c>
      <c r="AK2517" s="1163">
        <v>454</v>
      </c>
      <c r="AL2517" s="1164"/>
      <c r="AM2517" s="1165"/>
      <c r="AN2517" s="1166"/>
      <c r="AO2517" s="587">
        <f t="shared" si="420"/>
        <v>0</v>
      </c>
      <c r="AQ2517" s="1163">
        <v>454</v>
      </c>
      <c r="AR2517" s="1164"/>
      <c r="AS2517" s="1165"/>
      <c r="AT2517" s="1166"/>
      <c r="AU2517" s="587">
        <f t="shared" si="421"/>
        <v>0</v>
      </c>
      <c r="AW2517" s="1163">
        <v>454</v>
      </c>
      <c r="AX2517" s="1164"/>
      <c r="AY2517" s="1165"/>
      <c r="AZ2517" s="1166"/>
      <c r="BA2517" s="587">
        <f t="shared" si="422"/>
        <v>0</v>
      </c>
    </row>
    <row r="2518" spans="1:53" s="17" customFormat="1" ht="16.75" hidden="1" customHeight="1" outlineLevel="2">
      <c r="A2518" s="1163">
        <v>455</v>
      </c>
      <c r="B2518" s="1164"/>
      <c r="C2518" s="1165"/>
      <c r="D2518" s="1166"/>
      <c r="E2518" s="587">
        <f t="shared" si="414"/>
        <v>0</v>
      </c>
      <c r="G2518" s="1163">
        <v>455</v>
      </c>
      <c r="H2518" s="1164"/>
      <c r="I2518" s="1165"/>
      <c r="J2518" s="1166"/>
      <c r="K2518" s="587">
        <f t="shared" si="415"/>
        <v>0</v>
      </c>
      <c r="M2518" s="1163">
        <v>455</v>
      </c>
      <c r="N2518" s="1164"/>
      <c r="O2518" s="1165"/>
      <c r="P2518" s="1166"/>
      <c r="Q2518" s="587">
        <f t="shared" si="416"/>
        <v>0</v>
      </c>
      <c r="S2518" s="1163">
        <v>455</v>
      </c>
      <c r="T2518" s="1164"/>
      <c r="U2518" s="1165"/>
      <c r="V2518" s="1166"/>
      <c r="W2518" s="587">
        <f t="shared" si="417"/>
        <v>0</v>
      </c>
      <c r="Y2518" s="1163">
        <v>455</v>
      </c>
      <c r="Z2518" s="1164"/>
      <c r="AA2518" s="1165"/>
      <c r="AB2518" s="1166"/>
      <c r="AC2518" s="587">
        <f t="shared" si="418"/>
        <v>0</v>
      </c>
      <c r="AE2518" s="1163">
        <v>455</v>
      </c>
      <c r="AF2518" s="1164"/>
      <c r="AG2518" s="1165"/>
      <c r="AH2518" s="1166"/>
      <c r="AI2518" s="587">
        <f t="shared" si="419"/>
        <v>0</v>
      </c>
      <c r="AK2518" s="1163">
        <v>455</v>
      </c>
      <c r="AL2518" s="1164"/>
      <c r="AM2518" s="1165"/>
      <c r="AN2518" s="1166"/>
      <c r="AO2518" s="587">
        <f t="shared" si="420"/>
        <v>0</v>
      </c>
      <c r="AQ2518" s="1163">
        <v>455</v>
      </c>
      <c r="AR2518" s="1164"/>
      <c r="AS2518" s="1165"/>
      <c r="AT2518" s="1166"/>
      <c r="AU2518" s="587">
        <f t="shared" si="421"/>
        <v>0</v>
      </c>
      <c r="AW2518" s="1163">
        <v>455</v>
      </c>
      <c r="AX2518" s="1164"/>
      <c r="AY2518" s="1165"/>
      <c r="AZ2518" s="1166"/>
      <c r="BA2518" s="587">
        <f t="shared" si="422"/>
        <v>0</v>
      </c>
    </row>
    <row r="2519" spans="1:53" s="17" customFormat="1" ht="16.75" hidden="1" customHeight="1" outlineLevel="2">
      <c r="A2519" s="1163">
        <v>456</v>
      </c>
      <c r="B2519" s="1164"/>
      <c r="C2519" s="1165"/>
      <c r="D2519" s="1166"/>
      <c r="E2519" s="587">
        <f t="shared" si="414"/>
        <v>0</v>
      </c>
      <c r="G2519" s="1163">
        <v>456</v>
      </c>
      <c r="H2519" s="1164"/>
      <c r="I2519" s="1165"/>
      <c r="J2519" s="1166"/>
      <c r="K2519" s="587">
        <f t="shared" si="415"/>
        <v>0</v>
      </c>
      <c r="M2519" s="1163">
        <v>456</v>
      </c>
      <c r="N2519" s="1164"/>
      <c r="O2519" s="1165"/>
      <c r="P2519" s="1166"/>
      <c r="Q2519" s="587">
        <f t="shared" si="416"/>
        <v>0</v>
      </c>
      <c r="S2519" s="1163">
        <v>456</v>
      </c>
      <c r="T2519" s="1164"/>
      <c r="U2519" s="1165"/>
      <c r="V2519" s="1166"/>
      <c r="W2519" s="587">
        <f t="shared" si="417"/>
        <v>0</v>
      </c>
      <c r="Y2519" s="1163">
        <v>456</v>
      </c>
      <c r="Z2519" s="1164"/>
      <c r="AA2519" s="1165"/>
      <c r="AB2519" s="1166"/>
      <c r="AC2519" s="587">
        <f t="shared" si="418"/>
        <v>0</v>
      </c>
      <c r="AE2519" s="1163">
        <v>456</v>
      </c>
      <c r="AF2519" s="1164"/>
      <c r="AG2519" s="1165"/>
      <c r="AH2519" s="1166"/>
      <c r="AI2519" s="587">
        <f t="shared" si="419"/>
        <v>0</v>
      </c>
      <c r="AK2519" s="1163">
        <v>456</v>
      </c>
      <c r="AL2519" s="1164"/>
      <c r="AM2519" s="1165"/>
      <c r="AN2519" s="1166"/>
      <c r="AO2519" s="587">
        <f t="shared" si="420"/>
        <v>0</v>
      </c>
      <c r="AQ2519" s="1163">
        <v>456</v>
      </c>
      <c r="AR2519" s="1164"/>
      <c r="AS2519" s="1165"/>
      <c r="AT2519" s="1166"/>
      <c r="AU2519" s="587">
        <f t="shared" si="421"/>
        <v>0</v>
      </c>
      <c r="AW2519" s="1163">
        <v>456</v>
      </c>
      <c r="AX2519" s="1164"/>
      <c r="AY2519" s="1165"/>
      <c r="AZ2519" s="1166"/>
      <c r="BA2519" s="587">
        <f t="shared" si="422"/>
        <v>0</v>
      </c>
    </row>
    <row r="2520" spans="1:53" s="17" customFormat="1" ht="16.75" hidden="1" customHeight="1" outlineLevel="2">
      <c r="A2520" s="1163">
        <v>457</v>
      </c>
      <c r="B2520" s="1164"/>
      <c r="C2520" s="1165"/>
      <c r="D2520" s="1166"/>
      <c r="E2520" s="587">
        <f t="shared" si="414"/>
        <v>0</v>
      </c>
      <c r="G2520" s="1163">
        <v>457</v>
      </c>
      <c r="H2520" s="1164"/>
      <c r="I2520" s="1165"/>
      <c r="J2520" s="1166"/>
      <c r="K2520" s="587">
        <f t="shared" si="415"/>
        <v>0</v>
      </c>
      <c r="M2520" s="1163">
        <v>457</v>
      </c>
      <c r="N2520" s="1164"/>
      <c r="O2520" s="1165"/>
      <c r="P2520" s="1166"/>
      <c r="Q2520" s="587">
        <f t="shared" si="416"/>
        <v>0</v>
      </c>
      <c r="S2520" s="1163">
        <v>457</v>
      </c>
      <c r="T2520" s="1164"/>
      <c r="U2520" s="1165"/>
      <c r="V2520" s="1166"/>
      <c r="W2520" s="587">
        <f t="shared" si="417"/>
        <v>0</v>
      </c>
      <c r="Y2520" s="1163">
        <v>457</v>
      </c>
      <c r="Z2520" s="1164"/>
      <c r="AA2520" s="1165"/>
      <c r="AB2520" s="1166"/>
      <c r="AC2520" s="587">
        <f t="shared" si="418"/>
        <v>0</v>
      </c>
      <c r="AE2520" s="1163">
        <v>457</v>
      </c>
      <c r="AF2520" s="1164"/>
      <c r="AG2520" s="1165"/>
      <c r="AH2520" s="1166"/>
      <c r="AI2520" s="587">
        <f t="shared" si="419"/>
        <v>0</v>
      </c>
      <c r="AK2520" s="1163">
        <v>457</v>
      </c>
      <c r="AL2520" s="1164"/>
      <c r="AM2520" s="1165"/>
      <c r="AN2520" s="1166"/>
      <c r="AO2520" s="587">
        <f t="shared" si="420"/>
        <v>0</v>
      </c>
      <c r="AQ2520" s="1163">
        <v>457</v>
      </c>
      <c r="AR2520" s="1164"/>
      <c r="AS2520" s="1165"/>
      <c r="AT2520" s="1166"/>
      <c r="AU2520" s="587">
        <f t="shared" si="421"/>
        <v>0</v>
      </c>
      <c r="AW2520" s="1163">
        <v>457</v>
      </c>
      <c r="AX2520" s="1164"/>
      <c r="AY2520" s="1165"/>
      <c r="AZ2520" s="1166"/>
      <c r="BA2520" s="587">
        <f t="shared" si="422"/>
        <v>0</v>
      </c>
    </row>
    <row r="2521" spans="1:53" s="17" customFormat="1" ht="16.75" hidden="1" customHeight="1" outlineLevel="2">
      <c r="A2521" s="1163">
        <v>458</v>
      </c>
      <c r="B2521" s="1164"/>
      <c r="C2521" s="1165"/>
      <c r="D2521" s="1166"/>
      <c r="E2521" s="587">
        <f t="shared" si="414"/>
        <v>0</v>
      </c>
      <c r="G2521" s="1163">
        <v>458</v>
      </c>
      <c r="H2521" s="1164"/>
      <c r="I2521" s="1165"/>
      <c r="J2521" s="1166"/>
      <c r="K2521" s="587">
        <f t="shared" si="415"/>
        <v>0</v>
      </c>
      <c r="M2521" s="1163">
        <v>458</v>
      </c>
      <c r="N2521" s="1164"/>
      <c r="O2521" s="1165"/>
      <c r="P2521" s="1166"/>
      <c r="Q2521" s="587">
        <f t="shared" si="416"/>
        <v>0</v>
      </c>
      <c r="S2521" s="1163">
        <v>458</v>
      </c>
      <c r="T2521" s="1164"/>
      <c r="U2521" s="1165"/>
      <c r="V2521" s="1166"/>
      <c r="W2521" s="587">
        <f t="shared" si="417"/>
        <v>0</v>
      </c>
      <c r="Y2521" s="1163">
        <v>458</v>
      </c>
      <c r="Z2521" s="1164"/>
      <c r="AA2521" s="1165"/>
      <c r="AB2521" s="1166"/>
      <c r="AC2521" s="587">
        <f t="shared" si="418"/>
        <v>0</v>
      </c>
      <c r="AE2521" s="1163">
        <v>458</v>
      </c>
      <c r="AF2521" s="1164"/>
      <c r="AG2521" s="1165"/>
      <c r="AH2521" s="1166"/>
      <c r="AI2521" s="587">
        <f t="shared" si="419"/>
        <v>0</v>
      </c>
      <c r="AK2521" s="1163">
        <v>458</v>
      </c>
      <c r="AL2521" s="1164"/>
      <c r="AM2521" s="1165"/>
      <c r="AN2521" s="1166"/>
      <c r="AO2521" s="587">
        <f t="shared" si="420"/>
        <v>0</v>
      </c>
      <c r="AQ2521" s="1163">
        <v>458</v>
      </c>
      <c r="AR2521" s="1164"/>
      <c r="AS2521" s="1165"/>
      <c r="AT2521" s="1166"/>
      <c r="AU2521" s="587">
        <f t="shared" si="421"/>
        <v>0</v>
      </c>
      <c r="AW2521" s="1163">
        <v>458</v>
      </c>
      <c r="AX2521" s="1164"/>
      <c r="AY2521" s="1165"/>
      <c r="AZ2521" s="1166"/>
      <c r="BA2521" s="587">
        <f t="shared" si="422"/>
        <v>0</v>
      </c>
    </row>
    <row r="2522" spans="1:53" s="17" customFormat="1" ht="16.75" hidden="1" customHeight="1" outlineLevel="2">
      <c r="A2522" s="1163">
        <v>459</v>
      </c>
      <c r="B2522" s="1164"/>
      <c r="C2522" s="1165"/>
      <c r="D2522" s="1166"/>
      <c r="E2522" s="587">
        <f t="shared" si="414"/>
        <v>0</v>
      </c>
      <c r="G2522" s="1163">
        <v>459</v>
      </c>
      <c r="H2522" s="1164"/>
      <c r="I2522" s="1165"/>
      <c r="J2522" s="1166"/>
      <c r="K2522" s="587">
        <f t="shared" si="415"/>
        <v>0</v>
      </c>
      <c r="M2522" s="1163">
        <v>459</v>
      </c>
      <c r="N2522" s="1164"/>
      <c r="O2522" s="1165"/>
      <c r="P2522" s="1166"/>
      <c r="Q2522" s="587">
        <f t="shared" si="416"/>
        <v>0</v>
      </c>
      <c r="S2522" s="1163">
        <v>459</v>
      </c>
      <c r="T2522" s="1164"/>
      <c r="U2522" s="1165"/>
      <c r="V2522" s="1166"/>
      <c r="W2522" s="587">
        <f t="shared" si="417"/>
        <v>0</v>
      </c>
      <c r="Y2522" s="1163">
        <v>459</v>
      </c>
      <c r="Z2522" s="1164"/>
      <c r="AA2522" s="1165"/>
      <c r="AB2522" s="1166"/>
      <c r="AC2522" s="587">
        <f t="shared" si="418"/>
        <v>0</v>
      </c>
      <c r="AE2522" s="1163">
        <v>459</v>
      </c>
      <c r="AF2522" s="1164"/>
      <c r="AG2522" s="1165"/>
      <c r="AH2522" s="1166"/>
      <c r="AI2522" s="587">
        <f t="shared" si="419"/>
        <v>0</v>
      </c>
      <c r="AK2522" s="1163">
        <v>459</v>
      </c>
      <c r="AL2522" s="1164"/>
      <c r="AM2522" s="1165"/>
      <c r="AN2522" s="1166"/>
      <c r="AO2522" s="587">
        <f t="shared" si="420"/>
        <v>0</v>
      </c>
      <c r="AQ2522" s="1163">
        <v>459</v>
      </c>
      <c r="AR2522" s="1164"/>
      <c r="AS2522" s="1165"/>
      <c r="AT2522" s="1166"/>
      <c r="AU2522" s="587">
        <f t="shared" si="421"/>
        <v>0</v>
      </c>
      <c r="AW2522" s="1163">
        <v>459</v>
      </c>
      <c r="AX2522" s="1164"/>
      <c r="AY2522" s="1165"/>
      <c r="AZ2522" s="1166"/>
      <c r="BA2522" s="587">
        <f t="shared" si="422"/>
        <v>0</v>
      </c>
    </row>
    <row r="2523" spans="1:53" s="17" customFormat="1" ht="16.75" hidden="1" customHeight="1" outlineLevel="2">
      <c r="A2523" s="1163">
        <v>460</v>
      </c>
      <c r="B2523" s="1164"/>
      <c r="C2523" s="1165"/>
      <c r="D2523" s="1166"/>
      <c r="E2523" s="587">
        <f t="shared" si="414"/>
        <v>0</v>
      </c>
      <c r="G2523" s="1163">
        <v>460</v>
      </c>
      <c r="H2523" s="1164"/>
      <c r="I2523" s="1165"/>
      <c r="J2523" s="1166"/>
      <c r="K2523" s="587">
        <f t="shared" si="415"/>
        <v>0</v>
      </c>
      <c r="M2523" s="1163">
        <v>460</v>
      </c>
      <c r="N2523" s="1164"/>
      <c r="O2523" s="1165"/>
      <c r="P2523" s="1166"/>
      <c r="Q2523" s="587">
        <f t="shared" si="416"/>
        <v>0</v>
      </c>
      <c r="S2523" s="1163">
        <v>460</v>
      </c>
      <c r="T2523" s="1164"/>
      <c r="U2523" s="1165"/>
      <c r="V2523" s="1166"/>
      <c r="W2523" s="587">
        <f t="shared" si="417"/>
        <v>0</v>
      </c>
      <c r="Y2523" s="1163">
        <v>460</v>
      </c>
      <c r="Z2523" s="1164"/>
      <c r="AA2523" s="1165"/>
      <c r="AB2523" s="1166"/>
      <c r="AC2523" s="587">
        <f t="shared" si="418"/>
        <v>0</v>
      </c>
      <c r="AE2523" s="1163">
        <v>460</v>
      </c>
      <c r="AF2523" s="1164"/>
      <c r="AG2523" s="1165"/>
      <c r="AH2523" s="1166"/>
      <c r="AI2523" s="587">
        <f t="shared" si="419"/>
        <v>0</v>
      </c>
      <c r="AK2523" s="1163">
        <v>460</v>
      </c>
      <c r="AL2523" s="1164"/>
      <c r="AM2523" s="1165"/>
      <c r="AN2523" s="1166"/>
      <c r="AO2523" s="587">
        <f t="shared" si="420"/>
        <v>0</v>
      </c>
      <c r="AQ2523" s="1163">
        <v>460</v>
      </c>
      <c r="AR2523" s="1164"/>
      <c r="AS2523" s="1165"/>
      <c r="AT2523" s="1166"/>
      <c r="AU2523" s="587">
        <f t="shared" si="421"/>
        <v>0</v>
      </c>
      <c r="AW2523" s="1163">
        <v>460</v>
      </c>
      <c r="AX2523" s="1164"/>
      <c r="AY2523" s="1165"/>
      <c r="AZ2523" s="1166"/>
      <c r="BA2523" s="587">
        <f t="shared" si="422"/>
        <v>0</v>
      </c>
    </row>
    <row r="2524" spans="1:53" s="17" customFormat="1" ht="16.75" hidden="1" customHeight="1" outlineLevel="2">
      <c r="A2524" s="1163">
        <v>461</v>
      </c>
      <c r="B2524" s="1164"/>
      <c r="C2524" s="1165"/>
      <c r="D2524" s="1166"/>
      <c r="E2524" s="587">
        <f t="shared" si="414"/>
        <v>0</v>
      </c>
      <c r="G2524" s="1163">
        <v>461</v>
      </c>
      <c r="H2524" s="1164"/>
      <c r="I2524" s="1165"/>
      <c r="J2524" s="1166"/>
      <c r="K2524" s="587">
        <f t="shared" si="415"/>
        <v>0</v>
      </c>
      <c r="M2524" s="1163">
        <v>461</v>
      </c>
      <c r="N2524" s="1164"/>
      <c r="O2524" s="1165"/>
      <c r="P2524" s="1166"/>
      <c r="Q2524" s="587">
        <f t="shared" si="416"/>
        <v>0</v>
      </c>
      <c r="S2524" s="1163">
        <v>461</v>
      </c>
      <c r="T2524" s="1164"/>
      <c r="U2524" s="1165"/>
      <c r="V2524" s="1166"/>
      <c r="W2524" s="587">
        <f t="shared" si="417"/>
        <v>0</v>
      </c>
      <c r="Y2524" s="1163">
        <v>461</v>
      </c>
      <c r="Z2524" s="1164"/>
      <c r="AA2524" s="1165"/>
      <c r="AB2524" s="1166"/>
      <c r="AC2524" s="587">
        <f t="shared" si="418"/>
        <v>0</v>
      </c>
      <c r="AE2524" s="1163">
        <v>461</v>
      </c>
      <c r="AF2524" s="1164"/>
      <c r="AG2524" s="1165"/>
      <c r="AH2524" s="1166"/>
      <c r="AI2524" s="587">
        <f t="shared" si="419"/>
        <v>0</v>
      </c>
      <c r="AK2524" s="1163">
        <v>461</v>
      </c>
      <c r="AL2524" s="1164"/>
      <c r="AM2524" s="1165"/>
      <c r="AN2524" s="1166"/>
      <c r="AO2524" s="587">
        <f t="shared" si="420"/>
        <v>0</v>
      </c>
      <c r="AQ2524" s="1163">
        <v>461</v>
      </c>
      <c r="AR2524" s="1164"/>
      <c r="AS2524" s="1165"/>
      <c r="AT2524" s="1166"/>
      <c r="AU2524" s="587">
        <f t="shared" si="421"/>
        <v>0</v>
      </c>
      <c r="AW2524" s="1163">
        <v>461</v>
      </c>
      <c r="AX2524" s="1164"/>
      <c r="AY2524" s="1165"/>
      <c r="AZ2524" s="1166"/>
      <c r="BA2524" s="587">
        <f t="shared" si="422"/>
        <v>0</v>
      </c>
    </row>
    <row r="2525" spans="1:53" s="17" customFormat="1" ht="16.75" hidden="1" customHeight="1" outlineLevel="2">
      <c r="A2525" s="1163">
        <v>462</v>
      </c>
      <c r="B2525" s="1164"/>
      <c r="C2525" s="1165"/>
      <c r="D2525" s="1166"/>
      <c r="E2525" s="587">
        <f t="shared" si="414"/>
        <v>0</v>
      </c>
      <c r="G2525" s="1163">
        <v>462</v>
      </c>
      <c r="H2525" s="1164"/>
      <c r="I2525" s="1165"/>
      <c r="J2525" s="1166"/>
      <c r="K2525" s="587">
        <f t="shared" si="415"/>
        <v>0</v>
      </c>
      <c r="M2525" s="1163">
        <v>462</v>
      </c>
      <c r="N2525" s="1164"/>
      <c r="O2525" s="1165"/>
      <c r="P2525" s="1166"/>
      <c r="Q2525" s="587">
        <f t="shared" si="416"/>
        <v>0</v>
      </c>
      <c r="S2525" s="1163">
        <v>462</v>
      </c>
      <c r="T2525" s="1164"/>
      <c r="U2525" s="1165"/>
      <c r="V2525" s="1166"/>
      <c r="W2525" s="587">
        <f t="shared" si="417"/>
        <v>0</v>
      </c>
      <c r="Y2525" s="1163">
        <v>462</v>
      </c>
      <c r="Z2525" s="1164"/>
      <c r="AA2525" s="1165"/>
      <c r="AB2525" s="1166"/>
      <c r="AC2525" s="587">
        <f t="shared" si="418"/>
        <v>0</v>
      </c>
      <c r="AE2525" s="1163">
        <v>462</v>
      </c>
      <c r="AF2525" s="1164"/>
      <c r="AG2525" s="1165"/>
      <c r="AH2525" s="1166"/>
      <c r="AI2525" s="587">
        <f t="shared" si="419"/>
        <v>0</v>
      </c>
      <c r="AK2525" s="1163">
        <v>462</v>
      </c>
      <c r="AL2525" s="1164"/>
      <c r="AM2525" s="1165"/>
      <c r="AN2525" s="1166"/>
      <c r="AO2525" s="587">
        <f t="shared" si="420"/>
        <v>0</v>
      </c>
      <c r="AQ2525" s="1163">
        <v>462</v>
      </c>
      <c r="AR2525" s="1164"/>
      <c r="AS2525" s="1165"/>
      <c r="AT2525" s="1166"/>
      <c r="AU2525" s="587">
        <f t="shared" si="421"/>
        <v>0</v>
      </c>
      <c r="AW2525" s="1163">
        <v>462</v>
      </c>
      <c r="AX2525" s="1164"/>
      <c r="AY2525" s="1165"/>
      <c r="AZ2525" s="1166"/>
      <c r="BA2525" s="587">
        <f t="shared" si="422"/>
        <v>0</v>
      </c>
    </row>
    <row r="2526" spans="1:53" s="17" customFormat="1" ht="16.75" hidden="1" customHeight="1" outlineLevel="2">
      <c r="A2526" s="1163">
        <v>463</v>
      </c>
      <c r="B2526" s="1164"/>
      <c r="C2526" s="1165"/>
      <c r="D2526" s="1166"/>
      <c r="E2526" s="587">
        <f t="shared" si="414"/>
        <v>0</v>
      </c>
      <c r="G2526" s="1163">
        <v>463</v>
      </c>
      <c r="H2526" s="1164"/>
      <c r="I2526" s="1165"/>
      <c r="J2526" s="1166"/>
      <c r="K2526" s="587">
        <f t="shared" si="415"/>
        <v>0</v>
      </c>
      <c r="M2526" s="1163">
        <v>463</v>
      </c>
      <c r="N2526" s="1164"/>
      <c r="O2526" s="1165"/>
      <c r="P2526" s="1166"/>
      <c r="Q2526" s="587">
        <f t="shared" si="416"/>
        <v>0</v>
      </c>
      <c r="S2526" s="1163">
        <v>463</v>
      </c>
      <c r="T2526" s="1164"/>
      <c r="U2526" s="1165"/>
      <c r="V2526" s="1166"/>
      <c r="W2526" s="587">
        <f t="shared" si="417"/>
        <v>0</v>
      </c>
      <c r="Y2526" s="1163">
        <v>463</v>
      </c>
      <c r="Z2526" s="1164"/>
      <c r="AA2526" s="1165"/>
      <c r="AB2526" s="1166"/>
      <c r="AC2526" s="587">
        <f t="shared" si="418"/>
        <v>0</v>
      </c>
      <c r="AE2526" s="1163">
        <v>463</v>
      </c>
      <c r="AF2526" s="1164"/>
      <c r="AG2526" s="1165"/>
      <c r="AH2526" s="1166"/>
      <c r="AI2526" s="587">
        <f t="shared" si="419"/>
        <v>0</v>
      </c>
      <c r="AK2526" s="1163">
        <v>463</v>
      </c>
      <c r="AL2526" s="1164"/>
      <c r="AM2526" s="1165"/>
      <c r="AN2526" s="1166"/>
      <c r="AO2526" s="587">
        <f t="shared" si="420"/>
        <v>0</v>
      </c>
      <c r="AQ2526" s="1163">
        <v>463</v>
      </c>
      <c r="AR2526" s="1164"/>
      <c r="AS2526" s="1165"/>
      <c r="AT2526" s="1166"/>
      <c r="AU2526" s="587">
        <f t="shared" si="421"/>
        <v>0</v>
      </c>
      <c r="AW2526" s="1163">
        <v>463</v>
      </c>
      <c r="AX2526" s="1164"/>
      <c r="AY2526" s="1165"/>
      <c r="AZ2526" s="1166"/>
      <c r="BA2526" s="587">
        <f t="shared" si="422"/>
        <v>0</v>
      </c>
    </row>
    <row r="2527" spans="1:53" s="17" customFormat="1" ht="16.75" hidden="1" customHeight="1" outlineLevel="2">
      <c r="A2527" s="1163">
        <v>464</v>
      </c>
      <c r="B2527" s="1164"/>
      <c r="C2527" s="1165"/>
      <c r="D2527" s="1166"/>
      <c r="E2527" s="587">
        <f t="shared" si="414"/>
        <v>0</v>
      </c>
      <c r="G2527" s="1163">
        <v>464</v>
      </c>
      <c r="H2527" s="1164"/>
      <c r="I2527" s="1165"/>
      <c r="J2527" s="1166"/>
      <c r="K2527" s="587">
        <f t="shared" si="415"/>
        <v>0</v>
      </c>
      <c r="M2527" s="1163">
        <v>464</v>
      </c>
      <c r="N2527" s="1164"/>
      <c r="O2527" s="1165"/>
      <c r="P2527" s="1166"/>
      <c r="Q2527" s="587">
        <f t="shared" si="416"/>
        <v>0</v>
      </c>
      <c r="S2527" s="1163">
        <v>464</v>
      </c>
      <c r="T2527" s="1164"/>
      <c r="U2527" s="1165"/>
      <c r="V2527" s="1166"/>
      <c r="W2527" s="587">
        <f t="shared" si="417"/>
        <v>0</v>
      </c>
      <c r="Y2527" s="1163">
        <v>464</v>
      </c>
      <c r="Z2527" s="1164"/>
      <c r="AA2527" s="1165"/>
      <c r="AB2527" s="1166"/>
      <c r="AC2527" s="587">
        <f t="shared" si="418"/>
        <v>0</v>
      </c>
      <c r="AE2527" s="1163">
        <v>464</v>
      </c>
      <c r="AF2527" s="1164"/>
      <c r="AG2527" s="1165"/>
      <c r="AH2527" s="1166"/>
      <c r="AI2527" s="587">
        <f t="shared" si="419"/>
        <v>0</v>
      </c>
      <c r="AK2527" s="1163">
        <v>464</v>
      </c>
      <c r="AL2527" s="1164"/>
      <c r="AM2527" s="1165"/>
      <c r="AN2527" s="1166"/>
      <c r="AO2527" s="587">
        <f t="shared" si="420"/>
        <v>0</v>
      </c>
      <c r="AQ2527" s="1163">
        <v>464</v>
      </c>
      <c r="AR2527" s="1164"/>
      <c r="AS2527" s="1165"/>
      <c r="AT2527" s="1166"/>
      <c r="AU2527" s="587">
        <f t="shared" si="421"/>
        <v>0</v>
      </c>
      <c r="AW2527" s="1163">
        <v>464</v>
      </c>
      <c r="AX2527" s="1164"/>
      <c r="AY2527" s="1165"/>
      <c r="AZ2527" s="1166"/>
      <c r="BA2527" s="587">
        <f t="shared" si="422"/>
        <v>0</v>
      </c>
    </row>
    <row r="2528" spans="1:53" s="17" customFormat="1" ht="16.75" hidden="1" customHeight="1" outlineLevel="2">
      <c r="A2528" s="1163">
        <v>465</v>
      </c>
      <c r="B2528" s="1164"/>
      <c r="C2528" s="1165"/>
      <c r="D2528" s="1166"/>
      <c r="E2528" s="587">
        <f t="shared" si="414"/>
        <v>0</v>
      </c>
      <c r="G2528" s="1163">
        <v>465</v>
      </c>
      <c r="H2528" s="1164"/>
      <c r="I2528" s="1165"/>
      <c r="J2528" s="1166"/>
      <c r="K2528" s="587">
        <f t="shared" si="415"/>
        <v>0</v>
      </c>
      <c r="M2528" s="1163">
        <v>465</v>
      </c>
      <c r="N2528" s="1164"/>
      <c r="O2528" s="1165"/>
      <c r="P2528" s="1166"/>
      <c r="Q2528" s="587">
        <f t="shared" si="416"/>
        <v>0</v>
      </c>
      <c r="S2528" s="1163">
        <v>465</v>
      </c>
      <c r="T2528" s="1164"/>
      <c r="U2528" s="1165"/>
      <c r="V2528" s="1166"/>
      <c r="W2528" s="587">
        <f t="shared" si="417"/>
        <v>0</v>
      </c>
      <c r="Y2528" s="1163">
        <v>465</v>
      </c>
      <c r="Z2528" s="1164"/>
      <c r="AA2528" s="1165"/>
      <c r="AB2528" s="1166"/>
      <c r="AC2528" s="587">
        <f t="shared" si="418"/>
        <v>0</v>
      </c>
      <c r="AE2528" s="1163">
        <v>465</v>
      </c>
      <c r="AF2528" s="1164"/>
      <c r="AG2528" s="1165"/>
      <c r="AH2528" s="1166"/>
      <c r="AI2528" s="587">
        <f t="shared" si="419"/>
        <v>0</v>
      </c>
      <c r="AK2528" s="1163">
        <v>465</v>
      </c>
      <c r="AL2528" s="1164"/>
      <c r="AM2528" s="1165"/>
      <c r="AN2528" s="1166"/>
      <c r="AO2528" s="587">
        <f t="shared" si="420"/>
        <v>0</v>
      </c>
      <c r="AQ2528" s="1163">
        <v>465</v>
      </c>
      <c r="AR2528" s="1164"/>
      <c r="AS2528" s="1165"/>
      <c r="AT2528" s="1166"/>
      <c r="AU2528" s="587">
        <f t="shared" si="421"/>
        <v>0</v>
      </c>
      <c r="AW2528" s="1163">
        <v>465</v>
      </c>
      <c r="AX2528" s="1164"/>
      <c r="AY2528" s="1165"/>
      <c r="AZ2528" s="1166"/>
      <c r="BA2528" s="587">
        <f t="shared" si="422"/>
        <v>0</v>
      </c>
    </row>
    <row r="2529" spans="1:53" s="17" customFormat="1" ht="16.75" hidden="1" customHeight="1" outlineLevel="2">
      <c r="A2529" s="1163">
        <v>466</v>
      </c>
      <c r="B2529" s="1164"/>
      <c r="C2529" s="1165"/>
      <c r="D2529" s="1166"/>
      <c r="E2529" s="587">
        <f t="shared" si="414"/>
        <v>0</v>
      </c>
      <c r="G2529" s="1163">
        <v>466</v>
      </c>
      <c r="H2529" s="1164"/>
      <c r="I2529" s="1165"/>
      <c r="J2529" s="1166"/>
      <c r="K2529" s="587">
        <f t="shared" si="415"/>
        <v>0</v>
      </c>
      <c r="M2529" s="1163">
        <v>466</v>
      </c>
      <c r="N2529" s="1164"/>
      <c r="O2529" s="1165"/>
      <c r="P2529" s="1166"/>
      <c r="Q2529" s="587">
        <f t="shared" si="416"/>
        <v>0</v>
      </c>
      <c r="S2529" s="1163">
        <v>466</v>
      </c>
      <c r="T2529" s="1164"/>
      <c r="U2529" s="1165"/>
      <c r="V2529" s="1166"/>
      <c r="W2529" s="587">
        <f t="shared" si="417"/>
        <v>0</v>
      </c>
      <c r="Y2529" s="1163">
        <v>466</v>
      </c>
      <c r="Z2529" s="1164"/>
      <c r="AA2529" s="1165"/>
      <c r="AB2529" s="1166"/>
      <c r="AC2529" s="587">
        <f t="shared" si="418"/>
        <v>0</v>
      </c>
      <c r="AE2529" s="1163">
        <v>466</v>
      </c>
      <c r="AF2529" s="1164"/>
      <c r="AG2529" s="1165"/>
      <c r="AH2529" s="1166"/>
      <c r="AI2529" s="587">
        <f t="shared" si="419"/>
        <v>0</v>
      </c>
      <c r="AK2529" s="1163">
        <v>466</v>
      </c>
      <c r="AL2529" s="1164"/>
      <c r="AM2529" s="1165"/>
      <c r="AN2529" s="1166"/>
      <c r="AO2529" s="587">
        <f t="shared" si="420"/>
        <v>0</v>
      </c>
      <c r="AQ2529" s="1163">
        <v>466</v>
      </c>
      <c r="AR2529" s="1164"/>
      <c r="AS2529" s="1165"/>
      <c r="AT2529" s="1166"/>
      <c r="AU2529" s="587">
        <f t="shared" si="421"/>
        <v>0</v>
      </c>
      <c r="AW2529" s="1163">
        <v>466</v>
      </c>
      <c r="AX2529" s="1164"/>
      <c r="AY2529" s="1165"/>
      <c r="AZ2529" s="1166"/>
      <c r="BA2529" s="587">
        <f t="shared" si="422"/>
        <v>0</v>
      </c>
    </row>
    <row r="2530" spans="1:53" s="17" customFormat="1" ht="16.75" hidden="1" customHeight="1" outlineLevel="2">
      <c r="A2530" s="1163">
        <v>467</v>
      </c>
      <c r="B2530" s="1164"/>
      <c r="C2530" s="1165"/>
      <c r="D2530" s="1166"/>
      <c r="E2530" s="587">
        <f t="shared" si="414"/>
        <v>0</v>
      </c>
      <c r="G2530" s="1163">
        <v>467</v>
      </c>
      <c r="H2530" s="1164"/>
      <c r="I2530" s="1165"/>
      <c r="J2530" s="1166"/>
      <c r="K2530" s="587">
        <f t="shared" si="415"/>
        <v>0</v>
      </c>
      <c r="M2530" s="1163">
        <v>467</v>
      </c>
      <c r="N2530" s="1164"/>
      <c r="O2530" s="1165"/>
      <c r="P2530" s="1166"/>
      <c r="Q2530" s="587">
        <f t="shared" si="416"/>
        <v>0</v>
      </c>
      <c r="S2530" s="1163">
        <v>467</v>
      </c>
      <c r="T2530" s="1164"/>
      <c r="U2530" s="1165"/>
      <c r="V2530" s="1166"/>
      <c r="W2530" s="587">
        <f t="shared" si="417"/>
        <v>0</v>
      </c>
      <c r="Y2530" s="1163">
        <v>467</v>
      </c>
      <c r="Z2530" s="1164"/>
      <c r="AA2530" s="1165"/>
      <c r="AB2530" s="1166"/>
      <c r="AC2530" s="587">
        <f t="shared" si="418"/>
        <v>0</v>
      </c>
      <c r="AE2530" s="1163">
        <v>467</v>
      </c>
      <c r="AF2530" s="1164"/>
      <c r="AG2530" s="1165"/>
      <c r="AH2530" s="1166"/>
      <c r="AI2530" s="587">
        <f t="shared" si="419"/>
        <v>0</v>
      </c>
      <c r="AK2530" s="1163">
        <v>467</v>
      </c>
      <c r="AL2530" s="1164"/>
      <c r="AM2530" s="1165"/>
      <c r="AN2530" s="1166"/>
      <c r="AO2530" s="587">
        <f t="shared" si="420"/>
        <v>0</v>
      </c>
      <c r="AQ2530" s="1163">
        <v>467</v>
      </c>
      <c r="AR2530" s="1164"/>
      <c r="AS2530" s="1165"/>
      <c r="AT2530" s="1166"/>
      <c r="AU2530" s="587">
        <f t="shared" si="421"/>
        <v>0</v>
      </c>
      <c r="AW2530" s="1163">
        <v>467</v>
      </c>
      <c r="AX2530" s="1164"/>
      <c r="AY2530" s="1165"/>
      <c r="AZ2530" s="1166"/>
      <c r="BA2530" s="587">
        <f t="shared" si="422"/>
        <v>0</v>
      </c>
    </row>
    <row r="2531" spans="1:53" s="17" customFormat="1" ht="16.75" hidden="1" customHeight="1" outlineLevel="2">
      <c r="A2531" s="1163">
        <v>468</v>
      </c>
      <c r="B2531" s="1164"/>
      <c r="C2531" s="1165"/>
      <c r="D2531" s="1166"/>
      <c r="E2531" s="587">
        <f t="shared" si="414"/>
        <v>0</v>
      </c>
      <c r="G2531" s="1163">
        <v>468</v>
      </c>
      <c r="H2531" s="1164"/>
      <c r="I2531" s="1165"/>
      <c r="J2531" s="1166"/>
      <c r="K2531" s="587">
        <f t="shared" si="415"/>
        <v>0</v>
      </c>
      <c r="M2531" s="1163">
        <v>468</v>
      </c>
      <c r="N2531" s="1164"/>
      <c r="O2531" s="1165"/>
      <c r="P2531" s="1166"/>
      <c r="Q2531" s="587">
        <f t="shared" si="416"/>
        <v>0</v>
      </c>
      <c r="S2531" s="1163">
        <v>468</v>
      </c>
      <c r="T2531" s="1164"/>
      <c r="U2531" s="1165"/>
      <c r="V2531" s="1166"/>
      <c r="W2531" s="587">
        <f t="shared" si="417"/>
        <v>0</v>
      </c>
      <c r="Y2531" s="1163">
        <v>468</v>
      </c>
      <c r="Z2531" s="1164"/>
      <c r="AA2531" s="1165"/>
      <c r="AB2531" s="1166"/>
      <c r="AC2531" s="587">
        <f t="shared" si="418"/>
        <v>0</v>
      </c>
      <c r="AE2531" s="1163">
        <v>468</v>
      </c>
      <c r="AF2531" s="1164"/>
      <c r="AG2531" s="1165"/>
      <c r="AH2531" s="1166"/>
      <c r="AI2531" s="587">
        <f t="shared" si="419"/>
        <v>0</v>
      </c>
      <c r="AK2531" s="1163">
        <v>468</v>
      </c>
      <c r="AL2531" s="1164"/>
      <c r="AM2531" s="1165"/>
      <c r="AN2531" s="1166"/>
      <c r="AO2531" s="587">
        <f t="shared" si="420"/>
        <v>0</v>
      </c>
      <c r="AQ2531" s="1163">
        <v>468</v>
      </c>
      <c r="AR2531" s="1164"/>
      <c r="AS2531" s="1165"/>
      <c r="AT2531" s="1166"/>
      <c r="AU2531" s="587">
        <f t="shared" si="421"/>
        <v>0</v>
      </c>
      <c r="AW2531" s="1163">
        <v>468</v>
      </c>
      <c r="AX2531" s="1164"/>
      <c r="AY2531" s="1165"/>
      <c r="AZ2531" s="1166"/>
      <c r="BA2531" s="587">
        <f t="shared" si="422"/>
        <v>0</v>
      </c>
    </row>
    <row r="2532" spans="1:53" s="17" customFormat="1" ht="16.75" hidden="1" customHeight="1" outlineLevel="2">
      <c r="A2532" s="1163">
        <v>469</v>
      </c>
      <c r="B2532" s="1164"/>
      <c r="C2532" s="1165"/>
      <c r="D2532" s="1166"/>
      <c r="E2532" s="587">
        <f t="shared" si="414"/>
        <v>0</v>
      </c>
      <c r="G2532" s="1163">
        <v>469</v>
      </c>
      <c r="H2532" s="1164"/>
      <c r="I2532" s="1165"/>
      <c r="J2532" s="1166"/>
      <c r="K2532" s="587">
        <f t="shared" si="415"/>
        <v>0</v>
      </c>
      <c r="M2532" s="1163">
        <v>469</v>
      </c>
      <c r="N2532" s="1164"/>
      <c r="O2532" s="1165"/>
      <c r="P2532" s="1166"/>
      <c r="Q2532" s="587">
        <f t="shared" si="416"/>
        <v>0</v>
      </c>
      <c r="S2532" s="1163">
        <v>469</v>
      </c>
      <c r="T2532" s="1164"/>
      <c r="U2532" s="1165"/>
      <c r="V2532" s="1166"/>
      <c r="W2532" s="587">
        <f t="shared" si="417"/>
        <v>0</v>
      </c>
      <c r="Y2532" s="1163">
        <v>469</v>
      </c>
      <c r="Z2532" s="1164"/>
      <c r="AA2532" s="1165"/>
      <c r="AB2532" s="1166"/>
      <c r="AC2532" s="587">
        <f t="shared" si="418"/>
        <v>0</v>
      </c>
      <c r="AE2532" s="1163">
        <v>469</v>
      </c>
      <c r="AF2532" s="1164"/>
      <c r="AG2532" s="1165"/>
      <c r="AH2532" s="1166"/>
      <c r="AI2532" s="587">
        <f t="shared" si="419"/>
        <v>0</v>
      </c>
      <c r="AK2532" s="1163">
        <v>469</v>
      </c>
      <c r="AL2532" s="1164"/>
      <c r="AM2532" s="1165"/>
      <c r="AN2532" s="1166"/>
      <c r="AO2532" s="587">
        <f t="shared" si="420"/>
        <v>0</v>
      </c>
      <c r="AQ2532" s="1163">
        <v>469</v>
      </c>
      <c r="AR2532" s="1164"/>
      <c r="AS2532" s="1165"/>
      <c r="AT2532" s="1166"/>
      <c r="AU2532" s="587">
        <f t="shared" si="421"/>
        <v>0</v>
      </c>
      <c r="AW2532" s="1163">
        <v>469</v>
      </c>
      <c r="AX2532" s="1164"/>
      <c r="AY2532" s="1165"/>
      <c r="AZ2532" s="1166"/>
      <c r="BA2532" s="587">
        <f t="shared" si="422"/>
        <v>0</v>
      </c>
    </row>
    <row r="2533" spans="1:53" s="17" customFormat="1" ht="16.75" hidden="1" customHeight="1" outlineLevel="2">
      <c r="A2533" s="1163">
        <v>470</v>
      </c>
      <c r="B2533" s="1164"/>
      <c r="C2533" s="1165"/>
      <c r="D2533" s="1166"/>
      <c r="E2533" s="587">
        <f t="shared" si="414"/>
        <v>0</v>
      </c>
      <c r="G2533" s="1163">
        <v>470</v>
      </c>
      <c r="H2533" s="1164"/>
      <c r="I2533" s="1165"/>
      <c r="J2533" s="1166"/>
      <c r="K2533" s="587">
        <f t="shared" si="415"/>
        <v>0</v>
      </c>
      <c r="M2533" s="1163">
        <v>470</v>
      </c>
      <c r="N2533" s="1164"/>
      <c r="O2533" s="1165"/>
      <c r="P2533" s="1166"/>
      <c r="Q2533" s="587">
        <f t="shared" si="416"/>
        <v>0</v>
      </c>
      <c r="S2533" s="1163">
        <v>470</v>
      </c>
      <c r="T2533" s="1164"/>
      <c r="U2533" s="1165"/>
      <c r="V2533" s="1166"/>
      <c r="W2533" s="587">
        <f t="shared" si="417"/>
        <v>0</v>
      </c>
      <c r="Y2533" s="1163">
        <v>470</v>
      </c>
      <c r="Z2533" s="1164"/>
      <c r="AA2533" s="1165"/>
      <c r="AB2533" s="1166"/>
      <c r="AC2533" s="587">
        <f t="shared" si="418"/>
        <v>0</v>
      </c>
      <c r="AE2533" s="1163">
        <v>470</v>
      </c>
      <c r="AF2533" s="1164"/>
      <c r="AG2533" s="1165"/>
      <c r="AH2533" s="1166"/>
      <c r="AI2533" s="587">
        <f t="shared" si="419"/>
        <v>0</v>
      </c>
      <c r="AK2533" s="1163">
        <v>470</v>
      </c>
      <c r="AL2533" s="1164"/>
      <c r="AM2533" s="1165"/>
      <c r="AN2533" s="1166"/>
      <c r="AO2533" s="587">
        <f t="shared" si="420"/>
        <v>0</v>
      </c>
      <c r="AQ2533" s="1163">
        <v>470</v>
      </c>
      <c r="AR2533" s="1164"/>
      <c r="AS2533" s="1165"/>
      <c r="AT2533" s="1166"/>
      <c r="AU2533" s="587">
        <f t="shared" si="421"/>
        <v>0</v>
      </c>
      <c r="AW2533" s="1163">
        <v>470</v>
      </c>
      <c r="AX2533" s="1164"/>
      <c r="AY2533" s="1165"/>
      <c r="AZ2533" s="1166"/>
      <c r="BA2533" s="587">
        <f t="shared" si="422"/>
        <v>0</v>
      </c>
    </row>
    <row r="2534" spans="1:53" s="17" customFormat="1" ht="16.75" hidden="1" customHeight="1" outlineLevel="2">
      <c r="A2534" s="1163">
        <v>471</v>
      </c>
      <c r="B2534" s="1164"/>
      <c r="C2534" s="1165"/>
      <c r="D2534" s="1166"/>
      <c r="E2534" s="587">
        <f t="shared" si="414"/>
        <v>0</v>
      </c>
      <c r="G2534" s="1163">
        <v>471</v>
      </c>
      <c r="H2534" s="1164"/>
      <c r="I2534" s="1165"/>
      <c r="J2534" s="1166"/>
      <c r="K2534" s="587">
        <f t="shared" si="415"/>
        <v>0</v>
      </c>
      <c r="M2534" s="1163">
        <v>471</v>
      </c>
      <c r="N2534" s="1164"/>
      <c r="O2534" s="1165"/>
      <c r="P2534" s="1166"/>
      <c r="Q2534" s="587">
        <f t="shared" si="416"/>
        <v>0</v>
      </c>
      <c r="S2534" s="1163">
        <v>471</v>
      </c>
      <c r="T2534" s="1164"/>
      <c r="U2534" s="1165"/>
      <c r="V2534" s="1166"/>
      <c r="W2534" s="587">
        <f t="shared" si="417"/>
        <v>0</v>
      </c>
      <c r="Y2534" s="1163">
        <v>471</v>
      </c>
      <c r="Z2534" s="1164"/>
      <c r="AA2534" s="1165"/>
      <c r="AB2534" s="1166"/>
      <c r="AC2534" s="587">
        <f t="shared" si="418"/>
        <v>0</v>
      </c>
      <c r="AE2534" s="1163">
        <v>471</v>
      </c>
      <c r="AF2534" s="1164"/>
      <c r="AG2534" s="1165"/>
      <c r="AH2534" s="1166"/>
      <c r="AI2534" s="587">
        <f t="shared" si="419"/>
        <v>0</v>
      </c>
      <c r="AK2534" s="1163">
        <v>471</v>
      </c>
      <c r="AL2534" s="1164"/>
      <c r="AM2534" s="1165"/>
      <c r="AN2534" s="1166"/>
      <c r="AO2534" s="587">
        <f t="shared" si="420"/>
        <v>0</v>
      </c>
      <c r="AQ2534" s="1163">
        <v>471</v>
      </c>
      <c r="AR2534" s="1164"/>
      <c r="AS2534" s="1165"/>
      <c r="AT2534" s="1166"/>
      <c r="AU2534" s="587">
        <f t="shared" si="421"/>
        <v>0</v>
      </c>
      <c r="AW2534" s="1163">
        <v>471</v>
      </c>
      <c r="AX2534" s="1164"/>
      <c r="AY2534" s="1165"/>
      <c r="AZ2534" s="1166"/>
      <c r="BA2534" s="587">
        <f t="shared" si="422"/>
        <v>0</v>
      </c>
    </row>
    <row r="2535" spans="1:53" s="17" customFormat="1" ht="16.75" hidden="1" customHeight="1" outlineLevel="2">
      <c r="A2535" s="1163">
        <v>472</v>
      </c>
      <c r="B2535" s="1164"/>
      <c r="C2535" s="1165"/>
      <c r="D2535" s="1166"/>
      <c r="E2535" s="587">
        <f t="shared" si="414"/>
        <v>0</v>
      </c>
      <c r="G2535" s="1163">
        <v>472</v>
      </c>
      <c r="H2535" s="1164"/>
      <c r="I2535" s="1165"/>
      <c r="J2535" s="1166"/>
      <c r="K2535" s="587">
        <f t="shared" si="415"/>
        <v>0</v>
      </c>
      <c r="M2535" s="1163">
        <v>472</v>
      </c>
      <c r="N2535" s="1164"/>
      <c r="O2535" s="1165"/>
      <c r="P2535" s="1166"/>
      <c r="Q2535" s="587">
        <f t="shared" si="416"/>
        <v>0</v>
      </c>
      <c r="S2535" s="1163">
        <v>472</v>
      </c>
      <c r="T2535" s="1164"/>
      <c r="U2535" s="1165"/>
      <c r="V2535" s="1166"/>
      <c r="W2535" s="587">
        <f t="shared" si="417"/>
        <v>0</v>
      </c>
      <c r="Y2535" s="1163">
        <v>472</v>
      </c>
      <c r="Z2535" s="1164"/>
      <c r="AA2535" s="1165"/>
      <c r="AB2535" s="1166"/>
      <c r="AC2535" s="587">
        <f t="shared" si="418"/>
        <v>0</v>
      </c>
      <c r="AE2535" s="1163">
        <v>472</v>
      </c>
      <c r="AF2535" s="1164"/>
      <c r="AG2535" s="1165"/>
      <c r="AH2535" s="1166"/>
      <c r="AI2535" s="587">
        <f t="shared" si="419"/>
        <v>0</v>
      </c>
      <c r="AK2535" s="1163">
        <v>472</v>
      </c>
      <c r="AL2535" s="1164"/>
      <c r="AM2535" s="1165"/>
      <c r="AN2535" s="1166"/>
      <c r="AO2535" s="587">
        <f t="shared" si="420"/>
        <v>0</v>
      </c>
      <c r="AQ2535" s="1163">
        <v>472</v>
      </c>
      <c r="AR2535" s="1164"/>
      <c r="AS2535" s="1165"/>
      <c r="AT2535" s="1166"/>
      <c r="AU2535" s="587">
        <f t="shared" si="421"/>
        <v>0</v>
      </c>
      <c r="AW2535" s="1163">
        <v>472</v>
      </c>
      <c r="AX2535" s="1164"/>
      <c r="AY2535" s="1165"/>
      <c r="AZ2535" s="1166"/>
      <c r="BA2535" s="587">
        <f t="shared" si="422"/>
        <v>0</v>
      </c>
    </row>
    <row r="2536" spans="1:53" s="17" customFormat="1" ht="16.75" hidden="1" customHeight="1" outlineLevel="2">
      <c r="A2536" s="1163">
        <v>473</v>
      </c>
      <c r="B2536" s="1164"/>
      <c r="C2536" s="1165"/>
      <c r="D2536" s="1166"/>
      <c r="E2536" s="587">
        <f t="shared" si="414"/>
        <v>0</v>
      </c>
      <c r="G2536" s="1163">
        <v>473</v>
      </c>
      <c r="H2536" s="1164"/>
      <c r="I2536" s="1165"/>
      <c r="J2536" s="1166"/>
      <c r="K2536" s="587">
        <f t="shared" si="415"/>
        <v>0</v>
      </c>
      <c r="M2536" s="1163">
        <v>473</v>
      </c>
      <c r="N2536" s="1164"/>
      <c r="O2536" s="1165"/>
      <c r="P2536" s="1166"/>
      <c r="Q2536" s="587">
        <f t="shared" si="416"/>
        <v>0</v>
      </c>
      <c r="S2536" s="1163">
        <v>473</v>
      </c>
      <c r="T2536" s="1164"/>
      <c r="U2536" s="1165"/>
      <c r="V2536" s="1166"/>
      <c r="W2536" s="587">
        <f t="shared" si="417"/>
        <v>0</v>
      </c>
      <c r="Y2536" s="1163">
        <v>473</v>
      </c>
      <c r="Z2536" s="1164"/>
      <c r="AA2536" s="1165"/>
      <c r="AB2536" s="1166"/>
      <c r="AC2536" s="587">
        <f t="shared" si="418"/>
        <v>0</v>
      </c>
      <c r="AE2536" s="1163">
        <v>473</v>
      </c>
      <c r="AF2536" s="1164"/>
      <c r="AG2536" s="1165"/>
      <c r="AH2536" s="1166"/>
      <c r="AI2536" s="587">
        <f t="shared" si="419"/>
        <v>0</v>
      </c>
      <c r="AK2536" s="1163">
        <v>473</v>
      </c>
      <c r="AL2536" s="1164"/>
      <c r="AM2536" s="1165"/>
      <c r="AN2536" s="1166"/>
      <c r="AO2536" s="587">
        <f t="shared" si="420"/>
        <v>0</v>
      </c>
      <c r="AQ2536" s="1163">
        <v>473</v>
      </c>
      <c r="AR2536" s="1164"/>
      <c r="AS2536" s="1165"/>
      <c r="AT2536" s="1166"/>
      <c r="AU2536" s="587">
        <f t="shared" si="421"/>
        <v>0</v>
      </c>
      <c r="AW2536" s="1163">
        <v>473</v>
      </c>
      <c r="AX2536" s="1164"/>
      <c r="AY2536" s="1165"/>
      <c r="AZ2536" s="1166"/>
      <c r="BA2536" s="587">
        <f t="shared" si="422"/>
        <v>0</v>
      </c>
    </row>
    <row r="2537" spans="1:53" s="17" customFormat="1" ht="16.75" hidden="1" customHeight="1" outlineLevel="2">
      <c r="A2537" s="1163">
        <v>474</v>
      </c>
      <c r="B2537" s="1164"/>
      <c r="C2537" s="1165"/>
      <c r="D2537" s="1166"/>
      <c r="E2537" s="587">
        <f t="shared" si="414"/>
        <v>0</v>
      </c>
      <c r="G2537" s="1163">
        <v>474</v>
      </c>
      <c r="H2537" s="1164"/>
      <c r="I2537" s="1165"/>
      <c r="J2537" s="1166"/>
      <c r="K2537" s="587">
        <f t="shared" si="415"/>
        <v>0</v>
      </c>
      <c r="M2537" s="1163">
        <v>474</v>
      </c>
      <c r="N2537" s="1164"/>
      <c r="O2537" s="1165"/>
      <c r="P2537" s="1166"/>
      <c r="Q2537" s="587">
        <f t="shared" si="416"/>
        <v>0</v>
      </c>
      <c r="S2537" s="1163">
        <v>474</v>
      </c>
      <c r="T2537" s="1164"/>
      <c r="U2537" s="1165"/>
      <c r="V2537" s="1166"/>
      <c r="W2537" s="587">
        <f t="shared" si="417"/>
        <v>0</v>
      </c>
      <c r="Y2537" s="1163">
        <v>474</v>
      </c>
      <c r="Z2537" s="1164"/>
      <c r="AA2537" s="1165"/>
      <c r="AB2537" s="1166"/>
      <c r="AC2537" s="587">
        <f t="shared" si="418"/>
        <v>0</v>
      </c>
      <c r="AE2537" s="1163">
        <v>474</v>
      </c>
      <c r="AF2537" s="1164"/>
      <c r="AG2537" s="1165"/>
      <c r="AH2537" s="1166"/>
      <c r="AI2537" s="587">
        <f t="shared" si="419"/>
        <v>0</v>
      </c>
      <c r="AK2537" s="1163">
        <v>474</v>
      </c>
      <c r="AL2537" s="1164"/>
      <c r="AM2537" s="1165"/>
      <c r="AN2537" s="1166"/>
      <c r="AO2537" s="587">
        <f t="shared" si="420"/>
        <v>0</v>
      </c>
      <c r="AQ2537" s="1163">
        <v>474</v>
      </c>
      <c r="AR2537" s="1164"/>
      <c r="AS2537" s="1165"/>
      <c r="AT2537" s="1166"/>
      <c r="AU2537" s="587">
        <f t="shared" si="421"/>
        <v>0</v>
      </c>
      <c r="AW2537" s="1163">
        <v>474</v>
      </c>
      <c r="AX2537" s="1164"/>
      <c r="AY2537" s="1165"/>
      <c r="AZ2537" s="1166"/>
      <c r="BA2537" s="587">
        <f t="shared" si="422"/>
        <v>0</v>
      </c>
    </row>
    <row r="2538" spans="1:53" s="17" customFormat="1" ht="16.75" hidden="1" customHeight="1" outlineLevel="2">
      <c r="A2538" s="1163">
        <v>475</v>
      </c>
      <c r="B2538" s="1164"/>
      <c r="C2538" s="1165"/>
      <c r="D2538" s="1166"/>
      <c r="E2538" s="587">
        <f t="shared" si="414"/>
        <v>0</v>
      </c>
      <c r="G2538" s="1163">
        <v>475</v>
      </c>
      <c r="H2538" s="1164"/>
      <c r="I2538" s="1165"/>
      <c r="J2538" s="1166"/>
      <c r="K2538" s="587">
        <f t="shared" si="415"/>
        <v>0</v>
      </c>
      <c r="M2538" s="1163">
        <v>475</v>
      </c>
      <c r="N2538" s="1164"/>
      <c r="O2538" s="1165"/>
      <c r="P2538" s="1166"/>
      <c r="Q2538" s="587">
        <f t="shared" si="416"/>
        <v>0</v>
      </c>
      <c r="S2538" s="1163">
        <v>475</v>
      </c>
      <c r="T2538" s="1164"/>
      <c r="U2538" s="1165"/>
      <c r="V2538" s="1166"/>
      <c r="W2538" s="587">
        <f t="shared" si="417"/>
        <v>0</v>
      </c>
      <c r="Y2538" s="1163">
        <v>475</v>
      </c>
      <c r="Z2538" s="1164"/>
      <c r="AA2538" s="1165"/>
      <c r="AB2538" s="1166"/>
      <c r="AC2538" s="587">
        <f t="shared" si="418"/>
        <v>0</v>
      </c>
      <c r="AE2538" s="1163">
        <v>475</v>
      </c>
      <c r="AF2538" s="1164"/>
      <c r="AG2538" s="1165"/>
      <c r="AH2538" s="1166"/>
      <c r="AI2538" s="587">
        <f t="shared" si="419"/>
        <v>0</v>
      </c>
      <c r="AK2538" s="1163">
        <v>475</v>
      </c>
      <c r="AL2538" s="1164"/>
      <c r="AM2538" s="1165"/>
      <c r="AN2538" s="1166"/>
      <c r="AO2538" s="587">
        <f t="shared" si="420"/>
        <v>0</v>
      </c>
      <c r="AQ2538" s="1163">
        <v>475</v>
      </c>
      <c r="AR2538" s="1164"/>
      <c r="AS2538" s="1165"/>
      <c r="AT2538" s="1166"/>
      <c r="AU2538" s="587">
        <f t="shared" si="421"/>
        <v>0</v>
      </c>
      <c r="AW2538" s="1163">
        <v>475</v>
      </c>
      <c r="AX2538" s="1164"/>
      <c r="AY2538" s="1165"/>
      <c r="AZ2538" s="1166"/>
      <c r="BA2538" s="587">
        <f t="shared" si="422"/>
        <v>0</v>
      </c>
    </row>
    <row r="2539" spans="1:53" s="17" customFormat="1" ht="16.75" hidden="1" customHeight="1" outlineLevel="2">
      <c r="A2539" s="1163">
        <v>476</v>
      </c>
      <c r="B2539" s="1164"/>
      <c r="C2539" s="1165"/>
      <c r="D2539" s="1166"/>
      <c r="E2539" s="587">
        <f t="shared" si="414"/>
        <v>0</v>
      </c>
      <c r="G2539" s="1163">
        <v>476</v>
      </c>
      <c r="H2539" s="1164"/>
      <c r="I2539" s="1165"/>
      <c r="J2539" s="1166"/>
      <c r="K2539" s="587">
        <f t="shared" si="415"/>
        <v>0</v>
      </c>
      <c r="M2539" s="1163">
        <v>476</v>
      </c>
      <c r="N2539" s="1164"/>
      <c r="O2539" s="1165"/>
      <c r="P2539" s="1166"/>
      <c r="Q2539" s="587">
        <f t="shared" si="416"/>
        <v>0</v>
      </c>
      <c r="S2539" s="1163">
        <v>476</v>
      </c>
      <c r="T2539" s="1164"/>
      <c r="U2539" s="1165"/>
      <c r="V2539" s="1166"/>
      <c r="W2539" s="587">
        <f t="shared" si="417"/>
        <v>0</v>
      </c>
      <c r="Y2539" s="1163">
        <v>476</v>
      </c>
      <c r="Z2539" s="1164"/>
      <c r="AA2539" s="1165"/>
      <c r="AB2539" s="1166"/>
      <c r="AC2539" s="587">
        <f t="shared" si="418"/>
        <v>0</v>
      </c>
      <c r="AE2539" s="1163">
        <v>476</v>
      </c>
      <c r="AF2539" s="1164"/>
      <c r="AG2539" s="1165"/>
      <c r="AH2539" s="1166"/>
      <c r="AI2539" s="587">
        <f t="shared" si="419"/>
        <v>0</v>
      </c>
      <c r="AK2539" s="1163">
        <v>476</v>
      </c>
      <c r="AL2539" s="1164"/>
      <c r="AM2539" s="1165"/>
      <c r="AN2539" s="1166"/>
      <c r="AO2539" s="587">
        <f t="shared" si="420"/>
        <v>0</v>
      </c>
      <c r="AQ2539" s="1163">
        <v>476</v>
      </c>
      <c r="AR2539" s="1164"/>
      <c r="AS2539" s="1165"/>
      <c r="AT2539" s="1166"/>
      <c r="AU2539" s="587">
        <f t="shared" si="421"/>
        <v>0</v>
      </c>
      <c r="AW2539" s="1163">
        <v>476</v>
      </c>
      <c r="AX2539" s="1164"/>
      <c r="AY2539" s="1165"/>
      <c r="AZ2539" s="1166"/>
      <c r="BA2539" s="587">
        <f t="shared" si="422"/>
        <v>0</v>
      </c>
    </row>
    <row r="2540" spans="1:53" s="17" customFormat="1" ht="16.75" hidden="1" customHeight="1" outlineLevel="2">
      <c r="A2540" s="1163">
        <v>477</v>
      </c>
      <c r="B2540" s="1164"/>
      <c r="C2540" s="1165"/>
      <c r="D2540" s="1166"/>
      <c r="E2540" s="587">
        <f t="shared" si="414"/>
        <v>0</v>
      </c>
      <c r="G2540" s="1163">
        <v>477</v>
      </c>
      <c r="H2540" s="1164"/>
      <c r="I2540" s="1165"/>
      <c r="J2540" s="1166"/>
      <c r="K2540" s="587">
        <f t="shared" si="415"/>
        <v>0</v>
      </c>
      <c r="M2540" s="1163">
        <v>477</v>
      </c>
      <c r="N2540" s="1164"/>
      <c r="O2540" s="1165"/>
      <c r="P2540" s="1166"/>
      <c r="Q2540" s="587">
        <f t="shared" si="416"/>
        <v>0</v>
      </c>
      <c r="S2540" s="1163">
        <v>477</v>
      </c>
      <c r="T2540" s="1164"/>
      <c r="U2540" s="1165"/>
      <c r="V2540" s="1166"/>
      <c r="W2540" s="587">
        <f t="shared" si="417"/>
        <v>0</v>
      </c>
      <c r="Y2540" s="1163">
        <v>477</v>
      </c>
      <c r="Z2540" s="1164"/>
      <c r="AA2540" s="1165"/>
      <c r="AB2540" s="1166"/>
      <c r="AC2540" s="587">
        <f t="shared" si="418"/>
        <v>0</v>
      </c>
      <c r="AE2540" s="1163">
        <v>477</v>
      </c>
      <c r="AF2540" s="1164"/>
      <c r="AG2540" s="1165"/>
      <c r="AH2540" s="1166"/>
      <c r="AI2540" s="587">
        <f t="shared" si="419"/>
        <v>0</v>
      </c>
      <c r="AK2540" s="1163">
        <v>477</v>
      </c>
      <c r="AL2540" s="1164"/>
      <c r="AM2540" s="1165"/>
      <c r="AN2540" s="1166"/>
      <c r="AO2540" s="587">
        <f t="shared" si="420"/>
        <v>0</v>
      </c>
      <c r="AQ2540" s="1163">
        <v>477</v>
      </c>
      <c r="AR2540" s="1164"/>
      <c r="AS2540" s="1165"/>
      <c r="AT2540" s="1166"/>
      <c r="AU2540" s="587">
        <f t="shared" si="421"/>
        <v>0</v>
      </c>
      <c r="AW2540" s="1163">
        <v>477</v>
      </c>
      <c r="AX2540" s="1164"/>
      <c r="AY2540" s="1165"/>
      <c r="AZ2540" s="1166"/>
      <c r="BA2540" s="587">
        <f t="shared" si="422"/>
        <v>0</v>
      </c>
    </row>
    <row r="2541" spans="1:53" s="17" customFormat="1" ht="16.75" hidden="1" customHeight="1" outlineLevel="2">
      <c r="A2541" s="1163">
        <v>478</v>
      </c>
      <c r="B2541" s="1164"/>
      <c r="C2541" s="1165"/>
      <c r="D2541" s="1166"/>
      <c r="E2541" s="587">
        <f t="shared" si="414"/>
        <v>0</v>
      </c>
      <c r="G2541" s="1163">
        <v>478</v>
      </c>
      <c r="H2541" s="1164"/>
      <c r="I2541" s="1165"/>
      <c r="J2541" s="1166"/>
      <c r="K2541" s="587">
        <f t="shared" si="415"/>
        <v>0</v>
      </c>
      <c r="M2541" s="1163">
        <v>478</v>
      </c>
      <c r="N2541" s="1164"/>
      <c r="O2541" s="1165"/>
      <c r="P2541" s="1166"/>
      <c r="Q2541" s="587">
        <f t="shared" si="416"/>
        <v>0</v>
      </c>
      <c r="S2541" s="1163">
        <v>478</v>
      </c>
      <c r="T2541" s="1164"/>
      <c r="U2541" s="1165"/>
      <c r="V2541" s="1166"/>
      <c r="W2541" s="587">
        <f t="shared" si="417"/>
        <v>0</v>
      </c>
      <c r="Y2541" s="1163">
        <v>478</v>
      </c>
      <c r="Z2541" s="1164"/>
      <c r="AA2541" s="1165"/>
      <c r="AB2541" s="1166"/>
      <c r="AC2541" s="587">
        <f t="shared" si="418"/>
        <v>0</v>
      </c>
      <c r="AE2541" s="1163">
        <v>478</v>
      </c>
      <c r="AF2541" s="1164"/>
      <c r="AG2541" s="1165"/>
      <c r="AH2541" s="1166"/>
      <c r="AI2541" s="587">
        <f t="shared" si="419"/>
        <v>0</v>
      </c>
      <c r="AK2541" s="1163">
        <v>478</v>
      </c>
      <c r="AL2541" s="1164"/>
      <c r="AM2541" s="1165"/>
      <c r="AN2541" s="1166"/>
      <c r="AO2541" s="587">
        <f t="shared" si="420"/>
        <v>0</v>
      </c>
      <c r="AQ2541" s="1163">
        <v>478</v>
      </c>
      <c r="AR2541" s="1164"/>
      <c r="AS2541" s="1165"/>
      <c r="AT2541" s="1166"/>
      <c r="AU2541" s="587">
        <f t="shared" si="421"/>
        <v>0</v>
      </c>
      <c r="AW2541" s="1163">
        <v>478</v>
      </c>
      <c r="AX2541" s="1164"/>
      <c r="AY2541" s="1165"/>
      <c r="AZ2541" s="1166"/>
      <c r="BA2541" s="587">
        <f t="shared" si="422"/>
        <v>0</v>
      </c>
    </row>
    <row r="2542" spans="1:53" s="17" customFormat="1" ht="16.75" hidden="1" customHeight="1" outlineLevel="2">
      <c r="A2542" s="1163">
        <v>479</v>
      </c>
      <c r="B2542" s="1164"/>
      <c r="C2542" s="1165"/>
      <c r="D2542" s="1166"/>
      <c r="E2542" s="587">
        <f t="shared" si="414"/>
        <v>0</v>
      </c>
      <c r="G2542" s="1163">
        <v>479</v>
      </c>
      <c r="H2542" s="1164"/>
      <c r="I2542" s="1165"/>
      <c r="J2542" s="1166"/>
      <c r="K2542" s="587">
        <f t="shared" si="415"/>
        <v>0</v>
      </c>
      <c r="M2542" s="1163">
        <v>479</v>
      </c>
      <c r="N2542" s="1164"/>
      <c r="O2542" s="1165"/>
      <c r="P2542" s="1166"/>
      <c r="Q2542" s="587">
        <f t="shared" si="416"/>
        <v>0</v>
      </c>
      <c r="S2542" s="1163">
        <v>479</v>
      </c>
      <c r="T2542" s="1164"/>
      <c r="U2542" s="1165"/>
      <c r="V2542" s="1166"/>
      <c r="W2542" s="587">
        <f t="shared" si="417"/>
        <v>0</v>
      </c>
      <c r="Y2542" s="1163">
        <v>479</v>
      </c>
      <c r="Z2542" s="1164"/>
      <c r="AA2542" s="1165"/>
      <c r="AB2542" s="1166"/>
      <c r="AC2542" s="587">
        <f t="shared" si="418"/>
        <v>0</v>
      </c>
      <c r="AE2542" s="1163">
        <v>479</v>
      </c>
      <c r="AF2542" s="1164"/>
      <c r="AG2542" s="1165"/>
      <c r="AH2542" s="1166"/>
      <c r="AI2542" s="587">
        <f t="shared" si="419"/>
        <v>0</v>
      </c>
      <c r="AK2542" s="1163">
        <v>479</v>
      </c>
      <c r="AL2542" s="1164"/>
      <c r="AM2542" s="1165"/>
      <c r="AN2542" s="1166"/>
      <c r="AO2542" s="587">
        <f t="shared" si="420"/>
        <v>0</v>
      </c>
      <c r="AQ2542" s="1163">
        <v>479</v>
      </c>
      <c r="AR2542" s="1164"/>
      <c r="AS2542" s="1165"/>
      <c r="AT2542" s="1166"/>
      <c r="AU2542" s="587">
        <f t="shared" si="421"/>
        <v>0</v>
      </c>
      <c r="AW2542" s="1163">
        <v>479</v>
      </c>
      <c r="AX2542" s="1164"/>
      <c r="AY2542" s="1165"/>
      <c r="AZ2542" s="1166"/>
      <c r="BA2542" s="587">
        <f t="shared" si="422"/>
        <v>0</v>
      </c>
    </row>
    <row r="2543" spans="1:53" s="17" customFormat="1" ht="16.75" hidden="1" customHeight="1" outlineLevel="2">
      <c r="A2543" s="1163">
        <v>480</v>
      </c>
      <c r="B2543" s="1164"/>
      <c r="C2543" s="1165"/>
      <c r="D2543" s="1166"/>
      <c r="E2543" s="587">
        <f t="shared" si="414"/>
        <v>0</v>
      </c>
      <c r="G2543" s="1163">
        <v>480</v>
      </c>
      <c r="H2543" s="1164"/>
      <c r="I2543" s="1165"/>
      <c r="J2543" s="1166"/>
      <c r="K2543" s="587">
        <f t="shared" si="415"/>
        <v>0</v>
      </c>
      <c r="M2543" s="1163">
        <v>480</v>
      </c>
      <c r="N2543" s="1164"/>
      <c r="O2543" s="1165"/>
      <c r="P2543" s="1166"/>
      <c r="Q2543" s="587">
        <f t="shared" si="416"/>
        <v>0</v>
      </c>
      <c r="S2543" s="1163">
        <v>480</v>
      </c>
      <c r="T2543" s="1164"/>
      <c r="U2543" s="1165"/>
      <c r="V2543" s="1166"/>
      <c r="W2543" s="587">
        <f t="shared" si="417"/>
        <v>0</v>
      </c>
      <c r="Y2543" s="1163">
        <v>480</v>
      </c>
      <c r="Z2543" s="1164"/>
      <c r="AA2543" s="1165"/>
      <c r="AB2543" s="1166"/>
      <c r="AC2543" s="587">
        <f t="shared" si="418"/>
        <v>0</v>
      </c>
      <c r="AE2543" s="1163">
        <v>480</v>
      </c>
      <c r="AF2543" s="1164"/>
      <c r="AG2543" s="1165"/>
      <c r="AH2543" s="1166"/>
      <c r="AI2543" s="587">
        <f t="shared" si="419"/>
        <v>0</v>
      </c>
      <c r="AK2543" s="1163">
        <v>480</v>
      </c>
      <c r="AL2543" s="1164"/>
      <c r="AM2543" s="1165"/>
      <c r="AN2543" s="1166"/>
      <c r="AO2543" s="587">
        <f t="shared" si="420"/>
        <v>0</v>
      </c>
      <c r="AQ2543" s="1163">
        <v>480</v>
      </c>
      <c r="AR2543" s="1164"/>
      <c r="AS2543" s="1165"/>
      <c r="AT2543" s="1166"/>
      <c r="AU2543" s="587">
        <f t="shared" si="421"/>
        <v>0</v>
      </c>
      <c r="AW2543" s="1163">
        <v>480</v>
      </c>
      <c r="AX2543" s="1164"/>
      <c r="AY2543" s="1165"/>
      <c r="AZ2543" s="1166"/>
      <c r="BA2543" s="587">
        <f t="shared" si="422"/>
        <v>0</v>
      </c>
    </row>
    <row r="2544" spans="1:53" s="17" customFormat="1" ht="16.75" hidden="1" customHeight="1" outlineLevel="2">
      <c r="A2544" s="1163">
        <v>481</v>
      </c>
      <c r="B2544" s="1164"/>
      <c r="C2544" s="1165"/>
      <c r="D2544" s="1166"/>
      <c r="E2544" s="587">
        <f t="shared" si="414"/>
        <v>0</v>
      </c>
      <c r="G2544" s="1163">
        <v>481</v>
      </c>
      <c r="H2544" s="1164"/>
      <c r="I2544" s="1165"/>
      <c r="J2544" s="1166"/>
      <c r="K2544" s="587">
        <f t="shared" si="415"/>
        <v>0</v>
      </c>
      <c r="M2544" s="1163">
        <v>481</v>
      </c>
      <c r="N2544" s="1164"/>
      <c r="O2544" s="1165"/>
      <c r="P2544" s="1166"/>
      <c r="Q2544" s="587">
        <f t="shared" si="416"/>
        <v>0</v>
      </c>
      <c r="S2544" s="1163">
        <v>481</v>
      </c>
      <c r="T2544" s="1164"/>
      <c r="U2544" s="1165"/>
      <c r="V2544" s="1166"/>
      <c r="W2544" s="587">
        <f t="shared" si="417"/>
        <v>0</v>
      </c>
      <c r="Y2544" s="1163">
        <v>481</v>
      </c>
      <c r="Z2544" s="1164"/>
      <c r="AA2544" s="1165"/>
      <c r="AB2544" s="1166"/>
      <c r="AC2544" s="587">
        <f t="shared" si="418"/>
        <v>0</v>
      </c>
      <c r="AE2544" s="1163">
        <v>481</v>
      </c>
      <c r="AF2544" s="1164"/>
      <c r="AG2544" s="1165"/>
      <c r="AH2544" s="1166"/>
      <c r="AI2544" s="587">
        <f t="shared" si="419"/>
        <v>0</v>
      </c>
      <c r="AK2544" s="1163">
        <v>481</v>
      </c>
      <c r="AL2544" s="1164"/>
      <c r="AM2544" s="1165"/>
      <c r="AN2544" s="1166"/>
      <c r="AO2544" s="587">
        <f t="shared" si="420"/>
        <v>0</v>
      </c>
      <c r="AQ2544" s="1163">
        <v>481</v>
      </c>
      <c r="AR2544" s="1164"/>
      <c r="AS2544" s="1165"/>
      <c r="AT2544" s="1166"/>
      <c r="AU2544" s="587">
        <f t="shared" si="421"/>
        <v>0</v>
      </c>
      <c r="AW2544" s="1163">
        <v>481</v>
      </c>
      <c r="AX2544" s="1164"/>
      <c r="AY2544" s="1165"/>
      <c r="AZ2544" s="1166"/>
      <c r="BA2544" s="587">
        <f t="shared" si="422"/>
        <v>0</v>
      </c>
    </row>
    <row r="2545" spans="1:53" s="17" customFormat="1" ht="16.75" hidden="1" customHeight="1" outlineLevel="2">
      <c r="A2545" s="1163">
        <v>482</v>
      </c>
      <c r="B2545" s="1164"/>
      <c r="C2545" s="1165"/>
      <c r="D2545" s="1166"/>
      <c r="E2545" s="587">
        <f t="shared" si="414"/>
        <v>0</v>
      </c>
      <c r="G2545" s="1163">
        <v>482</v>
      </c>
      <c r="H2545" s="1164"/>
      <c r="I2545" s="1165"/>
      <c r="J2545" s="1166"/>
      <c r="K2545" s="587">
        <f t="shared" si="415"/>
        <v>0</v>
      </c>
      <c r="M2545" s="1163">
        <v>482</v>
      </c>
      <c r="N2545" s="1164"/>
      <c r="O2545" s="1165"/>
      <c r="P2545" s="1166"/>
      <c r="Q2545" s="587">
        <f t="shared" si="416"/>
        <v>0</v>
      </c>
      <c r="S2545" s="1163">
        <v>482</v>
      </c>
      <c r="T2545" s="1164"/>
      <c r="U2545" s="1165"/>
      <c r="V2545" s="1166"/>
      <c r="W2545" s="587">
        <f t="shared" si="417"/>
        <v>0</v>
      </c>
      <c r="Y2545" s="1163">
        <v>482</v>
      </c>
      <c r="Z2545" s="1164"/>
      <c r="AA2545" s="1165"/>
      <c r="AB2545" s="1166"/>
      <c r="AC2545" s="587">
        <f t="shared" si="418"/>
        <v>0</v>
      </c>
      <c r="AE2545" s="1163">
        <v>482</v>
      </c>
      <c r="AF2545" s="1164"/>
      <c r="AG2545" s="1165"/>
      <c r="AH2545" s="1166"/>
      <c r="AI2545" s="587">
        <f t="shared" si="419"/>
        <v>0</v>
      </c>
      <c r="AK2545" s="1163">
        <v>482</v>
      </c>
      <c r="AL2545" s="1164"/>
      <c r="AM2545" s="1165"/>
      <c r="AN2545" s="1166"/>
      <c r="AO2545" s="587">
        <f t="shared" si="420"/>
        <v>0</v>
      </c>
      <c r="AQ2545" s="1163">
        <v>482</v>
      </c>
      <c r="AR2545" s="1164"/>
      <c r="AS2545" s="1165"/>
      <c r="AT2545" s="1166"/>
      <c r="AU2545" s="587">
        <f t="shared" si="421"/>
        <v>0</v>
      </c>
      <c r="AW2545" s="1163">
        <v>482</v>
      </c>
      <c r="AX2545" s="1164"/>
      <c r="AY2545" s="1165"/>
      <c r="AZ2545" s="1166"/>
      <c r="BA2545" s="587">
        <f t="shared" si="422"/>
        <v>0</v>
      </c>
    </row>
    <row r="2546" spans="1:53" s="17" customFormat="1" ht="16.75" hidden="1" customHeight="1" outlineLevel="2">
      <c r="A2546" s="1163">
        <v>483</v>
      </c>
      <c r="B2546" s="1164"/>
      <c r="C2546" s="1165"/>
      <c r="D2546" s="1166"/>
      <c r="E2546" s="587">
        <f t="shared" si="414"/>
        <v>0</v>
      </c>
      <c r="G2546" s="1163">
        <v>483</v>
      </c>
      <c r="H2546" s="1164"/>
      <c r="I2546" s="1165"/>
      <c r="J2546" s="1166"/>
      <c r="K2546" s="587">
        <f t="shared" si="415"/>
        <v>0</v>
      </c>
      <c r="M2546" s="1163">
        <v>483</v>
      </c>
      <c r="N2546" s="1164"/>
      <c r="O2546" s="1165"/>
      <c r="P2546" s="1166"/>
      <c r="Q2546" s="587">
        <f t="shared" si="416"/>
        <v>0</v>
      </c>
      <c r="S2546" s="1163">
        <v>483</v>
      </c>
      <c r="T2546" s="1164"/>
      <c r="U2546" s="1165"/>
      <c r="V2546" s="1166"/>
      <c r="W2546" s="587">
        <f t="shared" si="417"/>
        <v>0</v>
      </c>
      <c r="Y2546" s="1163">
        <v>483</v>
      </c>
      <c r="Z2546" s="1164"/>
      <c r="AA2546" s="1165"/>
      <c r="AB2546" s="1166"/>
      <c r="AC2546" s="587">
        <f t="shared" si="418"/>
        <v>0</v>
      </c>
      <c r="AE2546" s="1163">
        <v>483</v>
      </c>
      <c r="AF2546" s="1164"/>
      <c r="AG2546" s="1165"/>
      <c r="AH2546" s="1166"/>
      <c r="AI2546" s="587">
        <f t="shared" si="419"/>
        <v>0</v>
      </c>
      <c r="AK2546" s="1163">
        <v>483</v>
      </c>
      <c r="AL2546" s="1164"/>
      <c r="AM2546" s="1165"/>
      <c r="AN2546" s="1166"/>
      <c r="AO2546" s="587">
        <f t="shared" si="420"/>
        <v>0</v>
      </c>
      <c r="AQ2546" s="1163">
        <v>483</v>
      </c>
      <c r="AR2546" s="1164"/>
      <c r="AS2546" s="1165"/>
      <c r="AT2546" s="1166"/>
      <c r="AU2546" s="587">
        <f t="shared" si="421"/>
        <v>0</v>
      </c>
      <c r="AW2546" s="1163">
        <v>483</v>
      </c>
      <c r="AX2546" s="1164"/>
      <c r="AY2546" s="1165"/>
      <c r="AZ2546" s="1166"/>
      <c r="BA2546" s="587">
        <f t="shared" si="422"/>
        <v>0</v>
      </c>
    </row>
    <row r="2547" spans="1:53" s="17" customFormat="1" ht="16.75" hidden="1" customHeight="1" outlineLevel="2">
      <c r="A2547" s="1163">
        <v>484</v>
      </c>
      <c r="B2547" s="1164"/>
      <c r="C2547" s="1165"/>
      <c r="D2547" s="1166"/>
      <c r="E2547" s="587">
        <f t="shared" si="414"/>
        <v>0</v>
      </c>
      <c r="G2547" s="1163">
        <v>484</v>
      </c>
      <c r="H2547" s="1164"/>
      <c r="I2547" s="1165"/>
      <c r="J2547" s="1166"/>
      <c r="K2547" s="587">
        <f t="shared" si="415"/>
        <v>0</v>
      </c>
      <c r="M2547" s="1163">
        <v>484</v>
      </c>
      <c r="N2547" s="1164"/>
      <c r="O2547" s="1165"/>
      <c r="P2547" s="1166"/>
      <c r="Q2547" s="587">
        <f t="shared" si="416"/>
        <v>0</v>
      </c>
      <c r="S2547" s="1163">
        <v>484</v>
      </c>
      <c r="T2547" s="1164"/>
      <c r="U2547" s="1165"/>
      <c r="V2547" s="1166"/>
      <c r="W2547" s="587">
        <f t="shared" si="417"/>
        <v>0</v>
      </c>
      <c r="Y2547" s="1163">
        <v>484</v>
      </c>
      <c r="Z2547" s="1164"/>
      <c r="AA2547" s="1165"/>
      <c r="AB2547" s="1166"/>
      <c r="AC2547" s="587">
        <f t="shared" si="418"/>
        <v>0</v>
      </c>
      <c r="AE2547" s="1163">
        <v>484</v>
      </c>
      <c r="AF2547" s="1164"/>
      <c r="AG2547" s="1165"/>
      <c r="AH2547" s="1166"/>
      <c r="AI2547" s="587">
        <f t="shared" si="419"/>
        <v>0</v>
      </c>
      <c r="AK2547" s="1163">
        <v>484</v>
      </c>
      <c r="AL2547" s="1164"/>
      <c r="AM2547" s="1165"/>
      <c r="AN2547" s="1166"/>
      <c r="AO2547" s="587">
        <f t="shared" si="420"/>
        <v>0</v>
      </c>
      <c r="AQ2547" s="1163">
        <v>484</v>
      </c>
      <c r="AR2547" s="1164"/>
      <c r="AS2547" s="1165"/>
      <c r="AT2547" s="1166"/>
      <c r="AU2547" s="587">
        <f t="shared" si="421"/>
        <v>0</v>
      </c>
      <c r="AW2547" s="1163">
        <v>484</v>
      </c>
      <c r="AX2547" s="1164"/>
      <c r="AY2547" s="1165"/>
      <c r="AZ2547" s="1166"/>
      <c r="BA2547" s="587">
        <f t="shared" si="422"/>
        <v>0</v>
      </c>
    </row>
    <row r="2548" spans="1:53" s="17" customFormat="1" ht="16.75" hidden="1" customHeight="1" outlineLevel="2">
      <c r="A2548" s="1163">
        <v>485</v>
      </c>
      <c r="B2548" s="1164"/>
      <c r="C2548" s="1165"/>
      <c r="D2548" s="1166"/>
      <c r="E2548" s="587">
        <f t="shared" si="414"/>
        <v>0</v>
      </c>
      <c r="G2548" s="1163">
        <v>485</v>
      </c>
      <c r="H2548" s="1164"/>
      <c r="I2548" s="1165"/>
      <c r="J2548" s="1166"/>
      <c r="K2548" s="587">
        <f t="shared" si="415"/>
        <v>0</v>
      </c>
      <c r="M2548" s="1163">
        <v>485</v>
      </c>
      <c r="N2548" s="1164"/>
      <c r="O2548" s="1165"/>
      <c r="P2548" s="1166"/>
      <c r="Q2548" s="587">
        <f t="shared" si="416"/>
        <v>0</v>
      </c>
      <c r="S2548" s="1163">
        <v>485</v>
      </c>
      <c r="T2548" s="1164"/>
      <c r="U2548" s="1165"/>
      <c r="V2548" s="1166"/>
      <c r="W2548" s="587">
        <f t="shared" si="417"/>
        <v>0</v>
      </c>
      <c r="Y2548" s="1163">
        <v>485</v>
      </c>
      <c r="Z2548" s="1164"/>
      <c r="AA2548" s="1165"/>
      <c r="AB2548" s="1166"/>
      <c r="AC2548" s="587">
        <f t="shared" si="418"/>
        <v>0</v>
      </c>
      <c r="AE2548" s="1163">
        <v>485</v>
      </c>
      <c r="AF2548" s="1164"/>
      <c r="AG2548" s="1165"/>
      <c r="AH2548" s="1166"/>
      <c r="AI2548" s="587">
        <f t="shared" si="419"/>
        <v>0</v>
      </c>
      <c r="AK2548" s="1163">
        <v>485</v>
      </c>
      <c r="AL2548" s="1164"/>
      <c r="AM2548" s="1165"/>
      <c r="AN2548" s="1166"/>
      <c r="AO2548" s="587">
        <f t="shared" si="420"/>
        <v>0</v>
      </c>
      <c r="AQ2548" s="1163">
        <v>485</v>
      </c>
      <c r="AR2548" s="1164"/>
      <c r="AS2548" s="1165"/>
      <c r="AT2548" s="1166"/>
      <c r="AU2548" s="587">
        <f t="shared" si="421"/>
        <v>0</v>
      </c>
      <c r="AW2548" s="1163">
        <v>485</v>
      </c>
      <c r="AX2548" s="1164"/>
      <c r="AY2548" s="1165"/>
      <c r="AZ2548" s="1166"/>
      <c r="BA2548" s="587">
        <f t="shared" si="422"/>
        <v>0</v>
      </c>
    </row>
    <row r="2549" spans="1:53" s="17" customFormat="1" ht="16.75" hidden="1" customHeight="1" outlineLevel="2">
      <c r="A2549" s="1163">
        <v>486</v>
      </c>
      <c r="B2549" s="1164"/>
      <c r="C2549" s="1165"/>
      <c r="D2549" s="1166"/>
      <c r="E2549" s="587">
        <f t="shared" si="414"/>
        <v>0</v>
      </c>
      <c r="G2549" s="1163">
        <v>486</v>
      </c>
      <c r="H2549" s="1164"/>
      <c r="I2549" s="1165"/>
      <c r="J2549" s="1166"/>
      <c r="K2549" s="587">
        <f t="shared" si="415"/>
        <v>0</v>
      </c>
      <c r="M2549" s="1163">
        <v>486</v>
      </c>
      <c r="N2549" s="1164"/>
      <c r="O2549" s="1165"/>
      <c r="P2549" s="1166"/>
      <c r="Q2549" s="587">
        <f t="shared" si="416"/>
        <v>0</v>
      </c>
      <c r="S2549" s="1163">
        <v>486</v>
      </c>
      <c r="T2549" s="1164"/>
      <c r="U2549" s="1165"/>
      <c r="V2549" s="1166"/>
      <c r="W2549" s="587">
        <f t="shared" si="417"/>
        <v>0</v>
      </c>
      <c r="Y2549" s="1163">
        <v>486</v>
      </c>
      <c r="Z2549" s="1164"/>
      <c r="AA2549" s="1165"/>
      <c r="AB2549" s="1166"/>
      <c r="AC2549" s="587">
        <f t="shared" si="418"/>
        <v>0</v>
      </c>
      <c r="AE2549" s="1163">
        <v>486</v>
      </c>
      <c r="AF2549" s="1164"/>
      <c r="AG2549" s="1165"/>
      <c r="AH2549" s="1166"/>
      <c r="AI2549" s="587">
        <f t="shared" si="419"/>
        <v>0</v>
      </c>
      <c r="AK2549" s="1163">
        <v>486</v>
      </c>
      <c r="AL2549" s="1164"/>
      <c r="AM2549" s="1165"/>
      <c r="AN2549" s="1166"/>
      <c r="AO2549" s="587">
        <f t="shared" si="420"/>
        <v>0</v>
      </c>
      <c r="AQ2549" s="1163">
        <v>486</v>
      </c>
      <c r="AR2549" s="1164"/>
      <c r="AS2549" s="1165"/>
      <c r="AT2549" s="1166"/>
      <c r="AU2549" s="587">
        <f t="shared" si="421"/>
        <v>0</v>
      </c>
      <c r="AW2549" s="1163">
        <v>486</v>
      </c>
      <c r="AX2549" s="1164"/>
      <c r="AY2549" s="1165"/>
      <c r="AZ2549" s="1166"/>
      <c r="BA2549" s="587">
        <f t="shared" si="422"/>
        <v>0</v>
      </c>
    </row>
    <row r="2550" spans="1:53" s="17" customFormat="1" ht="16.75" hidden="1" customHeight="1" outlineLevel="2">
      <c r="A2550" s="1163">
        <v>487</v>
      </c>
      <c r="B2550" s="1164"/>
      <c r="C2550" s="1165"/>
      <c r="D2550" s="1166"/>
      <c r="E2550" s="587">
        <f t="shared" si="414"/>
        <v>0</v>
      </c>
      <c r="G2550" s="1163">
        <v>487</v>
      </c>
      <c r="H2550" s="1164"/>
      <c r="I2550" s="1165"/>
      <c r="J2550" s="1166"/>
      <c r="K2550" s="587">
        <f t="shared" si="415"/>
        <v>0</v>
      </c>
      <c r="M2550" s="1163">
        <v>487</v>
      </c>
      <c r="N2550" s="1164"/>
      <c r="O2550" s="1165"/>
      <c r="P2550" s="1166"/>
      <c r="Q2550" s="587">
        <f t="shared" si="416"/>
        <v>0</v>
      </c>
      <c r="S2550" s="1163">
        <v>487</v>
      </c>
      <c r="T2550" s="1164"/>
      <c r="U2550" s="1165"/>
      <c r="V2550" s="1166"/>
      <c r="W2550" s="587">
        <f t="shared" si="417"/>
        <v>0</v>
      </c>
      <c r="Y2550" s="1163">
        <v>487</v>
      </c>
      <c r="Z2550" s="1164"/>
      <c r="AA2550" s="1165"/>
      <c r="AB2550" s="1166"/>
      <c r="AC2550" s="587">
        <f t="shared" si="418"/>
        <v>0</v>
      </c>
      <c r="AE2550" s="1163">
        <v>487</v>
      </c>
      <c r="AF2550" s="1164"/>
      <c r="AG2550" s="1165"/>
      <c r="AH2550" s="1166"/>
      <c r="AI2550" s="587">
        <f t="shared" si="419"/>
        <v>0</v>
      </c>
      <c r="AK2550" s="1163">
        <v>487</v>
      </c>
      <c r="AL2550" s="1164"/>
      <c r="AM2550" s="1165"/>
      <c r="AN2550" s="1166"/>
      <c r="AO2550" s="587">
        <f t="shared" si="420"/>
        <v>0</v>
      </c>
      <c r="AQ2550" s="1163">
        <v>487</v>
      </c>
      <c r="AR2550" s="1164"/>
      <c r="AS2550" s="1165"/>
      <c r="AT2550" s="1166"/>
      <c r="AU2550" s="587">
        <f t="shared" si="421"/>
        <v>0</v>
      </c>
      <c r="AW2550" s="1163">
        <v>487</v>
      </c>
      <c r="AX2550" s="1164"/>
      <c r="AY2550" s="1165"/>
      <c r="AZ2550" s="1166"/>
      <c r="BA2550" s="587">
        <f t="shared" si="422"/>
        <v>0</v>
      </c>
    </row>
    <row r="2551" spans="1:53" s="17" customFormat="1" ht="16.75" hidden="1" customHeight="1" outlineLevel="2">
      <c r="A2551" s="1163">
        <v>488</v>
      </c>
      <c r="B2551" s="1164"/>
      <c r="C2551" s="1165"/>
      <c r="D2551" s="1166"/>
      <c r="E2551" s="587">
        <f t="shared" si="414"/>
        <v>0</v>
      </c>
      <c r="G2551" s="1163">
        <v>488</v>
      </c>
      <c r="H2551" s="1164"/>
      <c r="I2551" s="1165"/>
      <c r="J2551" s="1166"/>
      <c r="K2551" s="587">
        <f t="shared" si="415"/>
        <v>0</v>
      </c>
      <c r="M2551" s="1163">
        <v>488</v>
      </c>
      <c r="N2551" s="1164"/>
      <c r="O2551" s="1165"/>
      <c r="P2551" s="1166"/>
      <c r="Q2551" s="587">
        <f t="shared" si="416"/>
        <v>0</v>
      </c>
      <c r="S2551" s="1163">
        <v>488</v>
      </c>
      <c r="T2551" s="1164"/>
      <c r="U2551" s="1165"/>
      <c r="V2551" s="1166"/>
      <c r="W2551" s="587">
        <f t="shared" si="417"/>
        <v>0</v>
      </c>
      <c r="Y2551" s="1163">
        <v>488</v>
      </c>
      <c r="Z2551" s="1164"/>
      <c r="AA2551" s="1165"/>
      <c r="AB2551" s="1166"/>
      <c r="AC2551" s="587">
        <f t="shared" si="418"/>
        <v>0</v>
      </c>
      <c r="AE2551" s="1163">
        <v>488</v>
      </c>
      <c r="AF2551" s="1164"/>
      <c r="AG2551" s="1165"/>
      <c r="AH2551" s="1166"/>
      <c r="AI2551" s="587">
        <f t="shared" si="419"/>
        <v>0</v>
      </c>
      <c r="AK2551" s="1163">
        <v>488</v>
      </c>
      <c r="AL2551" s="1164"/>
      <c r="AM2551" s="1165"/>
      <c r="AN2551" s="1166"/>
      <c r="AO2551" s="587">
        <f t="shared" si="420"/>
        <v>0</v>
      </c>
      <c r="AQ2551" s="1163">
        <v>488</v>
      </c>
      <c r="AR2551" s="1164"/>
      <c r="AS2551" s="1165"/>
      <c r="AT2551" s="1166"/>
      <c r="AU2551" s="587">
        <f t="shared" si="421"/>
        <v>0</v>
      </c>
      <c r="AW2551" s="1163">
        <v>488</v>
      </c>
      <c r="AX2551" s="1164"/>
      <c r="AY2551" s="1165"/>
      <c r="AZ2551" s="1166"/>
      <c r="BA2551" s="587">
        <f t="shared" si="422"/>
        <v>0</v>
      </c>
    </row>
    <row r="2552" spans="1:53" s="17" customFormat="1" ht="16.75" hidden="1" customHeight="1" outlineLevel="2">
      <c r="A2552" s="1163">
        <v>489</v>
      </c>
      <c r="B2552" s="1164"/>
      <c r="C2552" s="1165"/>
      <c r="D2552" s="1166"/>
      <c r="E2552" s="587">
        <f t="shared" si="414"/>
        <v>0</v>
      </c>
      <c r="G2552" s="1163">
        <v>489</v>
      </c>
      <c r="H2552" s="1164"/>
      <c r="I2552" s="1165"/>
      <c r="J2552" s="1166"/>
      <c r="K2552" s="587">
        <f t="shared" si="415"/>
        <v>0</v>
      </c>
      <c r="M2552" s="1163">
        <v>489</v>
      </c>
      <c r="N2552" s="1164"/>
      <c r="O2552" s="1165"/>
      <c r="P2552" s="1166"/>
      <c r="Q2552" s="587">
        <f t="shared" si="416"/>
        <v>0</v>
      </c>
      <c r="S2552" s="1163">
        <v>489</v>
      </c>
      <c r="T2552" s="1164"/>
      <c r="U2552" s="1165"/>
      <c r="V2552" s="1166"/>
      <c r="W2552" s="587">
        <f t="shared" si="417"/>
        <v>0</v>
      </c>
      <c r="Y2552" s="1163">
        <v>489</v>
      </c>
      <c r="Z2552" s="1164"/>
      <c r="AA2552" s="1165"/>
      <c r="AB2552" s="1166"/>
      <c r="AC2552" s="587">
        <f t="shared" si="418"/>
        <v>0</v>
      </c>
      <c r="AE2552" s="1163">
        <v>489</v>
      </c>
      <c r="AF2552" s="1164"/>
      <c r="AG2552" s="1165"/>
      <c r="AH2552" s="1166"/>
      <c r="AI2552" s="587">
        <f t="shared" si="419"/>
        <v>0</v>
      </c>
      <c r="AK2552" s="1163">
        <v>489</v>
      </c>
      <c r="AL2552" s="1164"/>
      <c r="AM2552" s="1165"/>
      <c r="AN2552" s="1166"/>
      <c r="AO2552" s="587">
        <f t="shared" si="420"/>
        <v>0</v>
      </c>
      <c r="AQ2552" s="1163">
        <v>489</v>
      </c>
      <c r="AR2552" s="1164"/>
      <c r="AS2552" s="1165"/>
      <c r="AT2552" s="1166"/>
      <c r="AU2552" s="587">
        <f t="shared" si="421"/>
        <v>0</v>
      </c>
      <c r="AW2552" s="1163">
        <v>489</v>
      </c>
      <c r="AX2552" s="1164"/>
      <c r="AY2552" s="1165"/>
      <c r="AZ2552" s="1166"/>
      <c r="BA2552" s="587">
        <f t="shared" si="422"/>
        <v>0</v>
      </c>
    </row>
    <row r="2553" spans="1:53" s="17" customFormat="1" ht="16.75" hidden="1" customHeight="1" outlineLevel="2">
      <c r="A2553" s="1163">
        <v>490</v>
      </c>
      <c r="B2553" s="1164"/>
      <c r="C2553" s="1165"/>
      <c r="D2553" s="1166"/>
      <c r="E2553" s="587">
        <f t="shared" si="414"/>
        <v>0</v>
      </c>
      <c r="G2553" s="1163">
        <v>490</v>
      </c>
      <c r="H2553" s="1164"/>
      <c r="I2553" s="1165"/>
      <c r="J2553" s="1166"/>
      <c r="K2553" s="587">
        <f t="shared" si="415"/>
        <v>0</v>
      </c>
      <c r="M2553" s="1163">
        <v>490</v>
      </c>
      <c r="N2553" s="1164"/>
      <c r="O2553" s="1165"/>
      <c r="P2553" s="1166"/>
      <c r="Q2553" s="587">
        <f t="shared" si="416"/>
        <v>0</v>
      </c>
      <c r="S2553" s="1163">
        <v>490</v>
      </c>
      <c r="T2553" s="1164"/>
      <c r="U2553" s="1165"/>
      <c r="V2553" s="1166"/>
      <c r="W2553" s="587">
        <f t="shared" si="417"/>
        <v>0</v>
      </c>
      <c r="Y2553" s="1163">
        <v>490</v>
      </c>
      <c r="Z2553" s="1164"/>
      <c r="AA2553" s="1165"/>
      <c r="AB2553" s="1166"/>
      <c r="AC2553" s="587">
        <f t="shared" si="418"/>
        <v>0</v>
      </c>
      <c r="AE2553" s="1163">
        <v>490</v>
      </c>
      <c r="AF2553" s="1164"/>
      <c r="AG2553" s="1165"/>
      <c r="AH2553" s="1166"/>
      <c r="AI2553" s="587">
        <f t="shared" si="419"/>
        <v>0</v>
      </c>
      <c r="AK2553" s="1163">
        <v>490</v>
      </c>
      <c r="AL2553" s="1164"/>
      <c r="AM2553" s="1165"/>
      <c r="AN2553" s="1166"/>
      <c r="AO2553" s="587">
        <f t="shared" si="420"/>
        <v>0</v>
      </c>
      <c r="AQ2553" s="1163">
        <v>490</v>
      </c>
      <c r="AR2553" s="1164"/>
      <c r="AS2553" s="1165"/>
      <c r="AT2553" s="1166"/>
      <c r="AU2553" s="587">
        <f t="shared" si="421"/>
        <v>0</v>
      </c>
      <c r="AW2553" s="1163">
        <v>490</v>
      </c>
      <c r="AX2553" s="1164"/>
      <c r="AY2553" s="1165"/>
      <c r="AZ2553" s="1166"/>
      <c r="BA2553" s="587">
        <f t="shared" si="422"/>
        <v>0</v>
      </c>
    </row>
    <row r="2554" spans="1:53" s="17" customFormat="1" ht="16.75" hidden="1" customHeight="1" outlineLevel="2">
      <c r="A2554" s="1163">
        <v>491</v>
      </c>
      <c r="B2554" s="1164"/>
      <c r="C2554" s="1165"/>
      <c r="D2554" s="1166"/>
      <c r="E2554" s="587">
        <f t="shared" si="414"/>
        <v>0</v>
      </c>
      <c r="G2554" s="1163">
        <v>491</v>
      </c>
      <c r="H2554" s="1164"/>
      <c r="I2554" s="1165"/>
      <c r="J2554" s="1166"/>
      <c r="K2554" s="587">
        <f t="shared" si="415"/>
        <v>0</v>
      </c>
      <c r="M2554" s="1163">
        <v>491</v>
      </c>
      <c r="N2554" s="1164"/>
      <c r="O2554" s="1165"/>
      <c r="P2554" s="1166"/>
      <c r="Q2554" s="587">
        <f t="shared" si="416"/>
        <v>0</v>
      </c>
      <c r="S2554" s="1163">
        <v>491</v>
      </c>
      <c r="T2554" s="1164"/>
      <c r="U2554" s="1165"/>
      <c r="V2554" s="1166"/>
      <c r="W2554" s="587">
        <f t="shared" si="417"/>
        <v>0</v>
      </c>
      <c r="Y2554" s="1163">
        <v>491</v>
      </c>
      <c r="Z2554" s="1164"/>
      <c r="AA2554" s="1165"/>
      <c r="AB2554" s="1166"/>
      <c r="AC2554" s="587">
        <f t="shared" si="418"/>
        <v>0</v>
      </c>
      <c r="AE2554" s="1163">
        <v>491</v>
      </c>
      <c r="AF2554" s="1164"/>
      <c r="AG2554" s="1165"/>
      <c r="AH2554" s="1166"/>
      <c r="AI2554" s="587">
        <f t="shared" si="419"/>
        <v>0</v>
      </c>
      <c r="AK2554" s="1163">
        <v>491</v>
      </c>
      <c r="AL2554" s="1164"/>
      <c r="AM2554" s="1165"/>
      <c r="AN2554" s="1166"/>
      <c r="AO2554" s="587">
        <f t="shared" si="420"/>
        <v>0</v>
      </c>
      <c r="AQ2554" s="1163">
        <v>491</v>
      </c>
      <c r="AR2554" s="1164"/>
      <c r="AS2554" s="1165"/>
      <c r="AT2554" s="1166"/>
      <c r="AU2554" s="587">
        <f t="shared" si="421"/>
        <v>0</v>
      </c>
      <c r="AW2554" s="1163">
        <v>491</v>
      </c>
      <c r="AX2554" s="1164"/>
      <c r="AY2554" s="1165"/>
      <c r="AZ2554" s="1166"/>
      <c r="BA2554" s="587">
        <f t="shared" si="422"/>
        <v>0</v>
      </c>
    </row>
    <row r="2555" spans="1:53" s="17" customFormat="1" ht="16.75" hidden="1" customHeight="1" outlineLevel="2">
      <c r="A2555" s="1163">
        <v>492</v>
      </c>
      <c r="B2555" s="1164"/>
      <c r="C2555" s="1165"/>
      <c r="D2555" s="1166"/>
      <c r="E2555" s="587">
        <f t="shared" si="414"/>
        <v>0</v>
      </c>
      <c r="G2555" s="1163">
        <v>492</v>
      </c>
      <c r="H2555" s="1164"/>
      <c r="I2555" s="1165"/>
      <c r="J2555" s="1166"/>
      <c r="K2555" s="587">
        <f t="shared" si="415"/>
        <v>0</v>
      </c>
      <c r="M2555" s="1163">
        <v>492</v>
      </c>
      <c r="N2555" s="1164"/>
      <c r="O2555" s="1165"/>
      <c r="P2555" s="1166"/>
      <c r="Q2555" s="587">
        <f t="shared" si="416"/>
        <v>0</v>
      </c>
      <c r="S2555" s="1163">
        <v>492</v>
      </c>
      <c r="T2555" s="1164"/>
      <c r="U2555" s="1165"/>
      <c r="V2555" s="1166"/>
      <c r="W2555" s="587">
        <f t="shared" si="417"/>
        <v>0</v>
      </c>
      <c r="Y2555" s="1163">
        <v>492</v>
      </c>
      <c r="Z2555" s="1164"/>
      <c r="AA2555" s="1165"/>
      <c r="AB2555" s="1166"/>
      <c r="AC2555" s="587">
        <f t="shared" si="418"/>
        <v>0</v>
      </c>
      <c r="AE2555" s="1163">
        <v>492</v>
      </c>
      <c r="AF2555" s="1164"/>
      <c r="AG2555" s="1165"/>
      <c r="AH2555" s="1166"/>
      <c r="AI2555" s="587">
        <f t="shared" si="419"/>
        <v>0</v>
      </c>
      <c r="AK2555" s="1163">
        <v>492</v>
      </c>
      <c r="AL2555" s="1164"/>
      <c r="AM2555" s="1165"/>
      <c r="AN2555" s="1166"/>
      <c r="AO2555" s="587">
        <f t="shared" si="420"/>
        <v>0</v>
      </c>
      <c r="AQ2555" s="1163">
        <v>492</v>
      </c>
      <c r="AR2555" s="1164"/>
      <c r="AS2555" s="1165"/>
      <c r="AT2555" s="1166"/>
      <c r="AU2555" s="587">
        <f t="shared" si="421"/>
        <v>0</v>
      </c>
      <c r="AW2555" s="1163">
        <v>492</v>
      </c>
      <c r="AX2555" s="1164"/>
      <c r="AY2555" s="1165"/>
      <c r="AZ2555" s="1166"/>
      <c r="BA2555" s="587">
        <f t="shared" si="422"/>
        <v>0</v>
      </c>
    </row>
    <row r="2556" spans="1:53" s="17" customFormat="1" ht="16.75" hidden="1" customHeight="1" outlineLevel="2">
      <c r="A2556" s="1163">
        <v>493</v>
      </c>
      <c r="B2556" s="1164"/>
      <c r="C2556" s="1165"/>
      <c r="D2556" s="1166"/>
      <c r="E2556" s="587">
        <f t="shared" si="414"/>
        <v>0</v>
      </c>
      <c r="G2556" s="1163">
        <v>493</v>
      </c>
      <c r="H2556" s="1164"/>
      <c r="I2556" s="1165"/>
      <c r="J2556" s="1166"/>
      <c r="K2556" s="587">
        <f t="shared" si="415"/>
        <v>0</v>
      </c>
      <c r="M2556" s="1163">
        <v>493</v>
      </c>
      <c r="N2556" s="1164"/>
      <c r="O2556" s="1165"/>
      <c r="P2556" s="1166"/>
      <c r="Q2556" s="587">
        <f t="shared" si="416"/>
        <v>0</v>
      </c>
      <c r="S2556" s="1163">
        <v>493</v>
      </c>
      <c r="T2556" s="1164"/>
      <c r="U2556" s="1165"/>
      <c r="V2556" s="1166"/>
      <c r="W2556" s="587">
        <f t="shared" si="417"/>
        <v>0</v>
      </c>
      <c r="Y2556" s="1163">
        <v>493</v>
      </c>
      <c r="Z2556" s="1164"/>
      <c r="AA2556" s="1165"/>
      <c r="AB2556" s="1166"/>
      <c r="AC2556" s="587">
        <f t="shared" si="418"/>
        <v>0</v>
      </c>
      <c r="AE2556" s="1163">
        <v>493</v>
      </c>
      <c r="AF2556" s="1164"/>
      <c r="AG2556" s="1165"/>
      <c r="AH2556" s="1166"/>
      <c r="AI2556" s="587">
        <f t="shared" si="419"/>
        <v>0</v>
      </c>
      <c r="AK2556" s="1163">
        <v>493</v>
      </c>
      <c r="AL2556" s="1164"/>
      <c r="AM2556" s="1165"/>
      <c r="AN2556" s="1166"/>
      <c r="AO2556" s="587">
        <f t="shared" si="420"/>
        <v>0</v>
      </c>
      <c r="AQ2556" s="1163">
        <v>493</v>
      </c>
      <c r="AR2556" s="1164"/>
      <c r="AS2556" s="1165"/>
      <c r="AT2556" s="1166"/>
      <c r="AU2556" s="587">
        <f t="shared" si="421"/>
        <v>0</v>
      </c>
      <c r="AW2556" s="1163">
        <v>493</v>
      </c>
      <c r="AX2556" s="1164"/>
      <c r="AY2556" s="1165"/>
      <c r="AZ2556" s="1166"/>
      <c r="BA2556" s="587">
        <f t="shared" si="422"/>
        <v>0</v>
      </c>
    </row>
    <row r="2557" spans="1:53" s="17" customFormat="1" ht="16.75" hidden="1" customHeight="1" outlineLevel="2">
      <c r="A2557" s="1163">
        <v>494</v>
      </c>
      <c r="B2557" s="1164"/>
      <c r="C2557" s="1165"/>
      <c r="D2557" s="1166"/>
      <c r="E2557" s="587">
        <f t="shared" si="414"/>
        <v>0</v>
      </c>
      <c r="G2557" s="1163">
        <v>494</v>
      </c>
      <c r="H2557" s="1164"/>
      <c r="I2557" s="1165"/>
      <c r="J2557" s="1166"/>
      <c r="K2557" s="587">
        <f t="shared" si="415"/>
        <v>0</v>
      </c>
      <c r="M2557" s="1163">
        <v>494</v>
      </c>
      <c r="N2557" s="1164"/>
      <c r="O2557" s="1165"/>
      <c r="P2557" s="1166"/>
      <c r="Q2557" s="587">
        <f t="shared" si="416"/>
        <v>0</v>
      </c>
      <c r="S2557" s="1163">
        <v>494</v>
      </c>
      <c r="T2557" s="1164"/>
      <c r="U2557" s="1165"/>
      <c r="V2557" s="1166"/>
      <c r="W2557" s="587">
        <f t="shared" si="417"/>
        <v>0</v>
      </c>
      <c r="Y2557" s="1163">
        <v>494</v>
      </c>
      <c r="Z2557" s="1164"/>
      <c r="AA2557" s="1165"/>
      <c r="AB2557" s="1166"/>
      <c r="AC2557" s="587">
        <f t="shared" si="418"/>
        <v>0</v>
      </c>
      <c r="AE2557" s="1163">
        <v>494</v>
      </c>
      <c r="AF2557" s="1164"/>
      <c r="AG2557" s="1165"/>
      <c r="AH2557" s="1166"/>
      <c r="AI2557" s="587">
        <f t="shared" si="419"/>
        <v>0</v>
      </c>
      <c r="AK2557" s="1163">
        <v>494</v>
      </c>
      <c r="AL2557" s="1164"/>
      <c r="AM2557" s="1165"/>
      <c r="AN2557" s="1166"/>
      <c r="AO2557" s="587">
        <f t="shared" si="420"/>
        <v>0</v>
      </c>
      <c r="AQ2557" s="1163">
        <v>494</v>
      </c>
      <c r="AR2557" s="1164"/>
      <c r="AS2557" s="1165"/>
      <c r="AT2557" s="1166"/>
      <c r="AU2557" s="587">
        <f t="shared" si="421"/>
        <v>0</v>
      </c>
      <c r="AW2557" s="1163">
        <v>494</v>
      </c>
      <c r="AX2557" s="1164"/>
      <c r="AY2557" s="1165"/>
      <c r="AZ2557" s="1166"/>
      <c r="BA2557" s="587">
        <f t="shared" si="422"/>
        <v>0</v>
      </c>
    </row>
    <row r="2558" spans="1:53" s="17" customFormat="1" ht="16.75" hidden="1" customHeight="1" outlineLevel="2">
      <c r="A2558" s="1163">
        <v>495</v>
      </c>
      <c r="B2558" s="1164"/>
      <c r="C2558" s="1165"/>
      <c r="D2558" s="1166"/>
      <c r="E2558" s="587">
        <f t="shared" si="414"/>
        <v>0</v>
      </c>
      <c r="G2558" s="1163">
        <v>495</v>
      </c>
      <c r="H2558" s="1164"/>
      <c r="I2558" s="1165"/>
      <c r="J2558" s="1166"/>
      <c r="K2558" s="587">
        <f t="shared" si="415"/>
        <v>0</v>
      </c>
      <c r="M2558" s="1163">
        <v>495</v>
      </c>
      <c r="N2558" s="1164"/>
      <c r="O2558" s="1165"/>
      <c r="P2558" s="1166"/>
      <c r="Q2558" s="587">
        <f t="shared" si="416"/>
        <v>0</v>
      </c>
      <c r="S2558" s="1163">
        <v>495</v>
      </c>
      <c r="T2558" s="1164"/>
      <c r="U2558" s="1165"/>
      <c r="V2558" s="1166"/>
      <c r="W2558" s="587">
        <f t="shared" si="417"/>
        <v>0</v>
      </c>
      <c r="Y2558" s="1163">
        <v>495</v>
      </c>
      <c r="Z2558" s="1164"/>
      <c r="AA2558" s="1165"/>
      <c r="AB2558" s="1166"/>
      <c r="AC2558" s="587">
        <f t="shared" si="418"/>
        <v>0</v>
      </c>
      <c r="AE2558" s="1163">
        <v>495</v>
      </c>
      <c r="AF2558" s="1164"/>
      <c r="AG2558" s="1165"/>
      <c r="AH2558" s="1166"/>
      <c r="AI2558" s="587">
        <f t="shared" si="419"/>
        <v>0</v>
      </c>
      <c r="AK2558" s="1163">
        <v>495</v>
      </c>
      <c r="AL2558" s="1164"/>
      <c r="AM2558" s="1165"/>
      <c r="AN2558" s="1166"/>
      <c r="AO2558" s="587">
        <f t="shared" si="420"/>
        <v>0</v>
      </c>
      <c r="AQ2558" s="1163">
        <v>495</v>
      </c>
      <c r="AR2558" s="1164"/>
      <c r="AS2558" s="1165"/>
      <c r="AT2558" s="1166"/>
      <c r="AU2558" s="587">
        <f t="shared" si="421"/>
        <v>0</v>
      </c>
      <c r="AW2558" s="1163">
        <v>495</v>
      </c>
      <c r="AX2558" s="1164"/>
      <c r="AY2558" s="1165"/>
      <c r="AZ2558" s="1166"/>
      <c r="BA2558" s="587">
        <f t="shared" si="422"/>
        <v>0</v>
      </c>
    </row>
    <row r="2559" spans="1:53" s="17" customFormat="1" ht="16.75" hidden="1" customHeight="1" outlineLevel="2">
      <c r="A2559" s="1163">
        <v>496</v>
      </c>
      <c r="B2559" s="1164"/>
      <c r="C2559" s="1165"/>
      <c r="D2559" s="1166"/>
      <c r="E2559" s="587">
        <f t="shared" si="414"/>
        <v>0</v>
      </c>
      <c r="G2559" s="1163">
        <v>496</v>
      </c>
      <c r="H2559" s="1164"/>
      <c r="I2559" s="1165"/>
      <c r="J2559" s="1166"/>
      <c r="K2559" s="587">
        <f t="shared" si="415"/>
        <v>0</v>
      </c>
      <c r="M2559" s="1163">
        <v>496</v>
      </c>
      <c r="N2559" s="1164"/>
      <c r="O2559" s="1165"/>
      <c r="P2559" s="1166"/>
      <c r="Q2559" s="587">
        <f t="shared" si="416"/>
        <v>0</v>
      </c>
      <c r="S2559" s="1163">
        <v>496</v>
      </c>
      <c r="T2559" s="1164"/>
      <c r="U2559" s="1165"/>
      <c r="V2559" s="1166"/>
      <c r="W2559" s="587">
        <f t="shared" si="417"/>
        <v>0</v>
      </c>
      <c r="Y2559" s="1163">
        <v>496</v>
      </c>
      <c r="Z2559" s="1164"/>
      <c r="AA2559" s="1165"/>
      <c r="AB2559" s="1166"/>
      <c r="AC2559" s="587">
        <f t="shared" si="418"/>
        <v>0</v>
      </c>
      <c r="AE2559" s="1163">
        <v>496</v>
      </c>
      <c r="AF2559" s="1164"/>
      <c r="AG2559" s="1165"/>
      <c r="AH2559" s="1166"/>
      <c r="AI2559" s="587">
        <f t="shared" si="419"/>
        <v>0</v>
      </c>
      <c r="AK2559" s="1163">
        <v>496</v>
      </c>
      <c r="AL2559" s="1164"/>
      <c r="AM2559" s="1165"/>
      <c r="AN2559" s="1166"/>
      <c r="AO2559" s="587">
        <f t="shared" si="420"/>
        <v>0</v>
      </c>
      <c r="AQ2559" s="1163">
        <v>496</v>
      </c>
      <c r="AR2559" s="1164"/>
      <c r="AS2559" s="1165"/>
      <c r="AT2559" s="1166"/>
      <c r="AU2559" s="587">
        <f t="shared" si="421"/>
        <v>0</v>
      </c>
      <c r="AW2559" s="1163">
        <v>496</v>
      </c>
      <c r="AX2559" s="1164"/>
      <c r="AY2559" s="1165"/>
      <c r="AZ2559" s="1166"/>
      <c r="BA2559" s="587">
        <f t="shared" si="422"/>
        <v>0</v>
      </c>
    </row>
    <row r="2560" spans="1:53" s="17" customFormat="1" ht="16.75" hidden="1" customHeight="1" outlineLevel="2">
      <c r="A2560" s="1163">
        <v>497</v>
      </c>
      <c r="B2560" s="1164"/>
      <c r="C2560" s="1165"/>
      <c r="D2560" s="1166"/>
      <c r="E2560" s="587">
        <f t="shared" si="414"/>
        <v>0</v>
      </c>
      <c r="G2560" s="1163">
        <v>497</v>
      </c>
      <c r="H2560" s="1164"/>
      <c r="I2560" s="1165"/>
      <c r="J2560" s="1166"/>
      <c r="K2560" s="587">
        <f t="shared" si="415"/>
        <v>0</v>
      </c>
      <c r="M2560" s="1163">
        <v>497</v>
      </c>
      <c r="N2560" s="1164"/>
      <c r="O2560" s="1165"/>
      <c r="P2560" s="1166"/>
      <c r="Q2560" s="587">
        <f t="shared" si="416"/>
        <v>0</v>
      </c>
      <c r="S2560" s="1163">
        <v>497</v>
      </c>
      <c r="T2560" s="1164"/>
      <c r="U2560" s="1165"/>
      <c r="V2560" s="1166"/>
      <c r="W2560" s="587">
        <f t="shared" si="417"/>
        <v>0</v>
      </c>
      <c r="Y2560" s="1163">
        <v>497</v>
      </c>
      <c r="Z2560" s="1164"/>
      <c r="AA2560" s="1165"/>
      <c r="AB2560" s="1166"/>
      <c r="AC2560" s="587">
        <f t="shared" si="418"/>
        <v>0</v>
      </c>
      <c r="AE2560" s="1163">
        <v>497</v>
      </c>
      <c r="AF2560" s="1164"/>
      <c r="AG2560" s="1165"/>
      <c r="AH2560" s="1166"/>
      <c r="AI2560" s="587">
        <f t="shared" si="419"/>
        <v>0</v>
      </c>
      <c r="AK2560" s="1163">
        <v>497</v>
      </c>
      <c r="AL2560" s="1164"/>
      <c r="AM2560" s="1165"/>
      <c r="AN2560" s="1166"/>
      <c r="AO2560" s="587">
        <f t="shared" si="420"/>
        <v>0</v>
      </c>
      <c r="AQ2560" s="1163">
        <v>497</v>
      </c>
      <c r="AR2560" s="1164"/>
      <c r="AS2560" s="1165"/>
      <c r="AT2560" s="1166"/>
      <c r="AU2560" s="587">
        <f t="shared" si="421"/>
        <v>0</v>
      </c>
      <c r="AW2560" s="1163">
        <v>497</v>
      </c>
      <c r="AX2560" s="1164"/>
      <c r="AY2560" s="1165"/>
      <c r="AZ2560" s="1166"/>
      <c r="BA2560" s="587">
        <f t="shared" si="422"/>
        <v>0</v>
      </c>
    </row>
    <row r="2561" spans="1:53" s="17" customFormat="1" ht="16.75" hidden="1" customHeight="1" outlineLevel="2">
      <c r="A2561" s="1163">
        <v>498</v>
      </c>
      <c r="B2561" s="1164"/>
      <c r="C2561" s="1165"/>
      <c r="D2561" s="1166"/>
      <c r="E2561" s="587">
        <f t="shared" si="414"/>
        <v>0</v>
      </c>
      <c r="G2561" s="1163">
        <v>498</v>
      </c>
      <c r="H2561" s="1164"/>
      <c r="I2561" s="1165"/>
      <c r="J2561" s="1166"/>
      <c r="K2561" s="587">
        <f t="shared" si="415"/>
        <v>0</v>
      </c>
      <c r="M2561" s="1163">
        <v>498</v>
      </c>
      <c r="N2561" s="1164"/>
      <c r="O2561" s="1165"/>
      <c r="P2561" s="1166"/>
      <c r="Q2561" s="587">
        <f t="shared" si="416"/>
        <v>0</v>
      </c>
      <c r="S2561" s="1163">
        <v>498</v>
      </c>
      <c r="T2561" s="1164"/>
      <c r="U2561" s="1165"/>
      <c r="V2561" s="1166"/>
      <c r="W2561" s="587">
        <f t="shared" si="417"/>
        <v>0</v>
      </c>
      <c r="Y2561" s="1163">
        <v>498</v>
      </c>
      <c r="Z2561" s="1164"/>
      <c r="AA2561" s="1165"/>
      <c r="AB2561" s="1166"/>
      <c r="AC2561" s="587">
        <f t="shared" si="418"/>
        <v>0</v>
      </c>
      <c r="AE2561" s="1163">
        <v>498</v>
      </c>
      <c r="AF2561" s="1164"/>
      <c r="AG2561" s="1165"/>
      <c r="AH2561" s="1166"/>
      <c r="AI2561" s="587">
        <f t="shared" si="419"/>
        <v>0</v>
      </c>
      <c r="AK2561" s="1163">
        <v>498</v>
      </c>
      <c r="AL2561" s="1164"/>
      <c r="AM2561" s="1165"/>
      <c r="AN2561" s="1166"/>
      <c r="AO2561" s="587">
        <f t="shared" si="420"/>
        <v>0</v>
      </c>
      <c r="AQ2561" s="1163">
        <v>498</v>
      </c>
      <c r="AR2561" s="1164"/>
      <c r="AS2561" s="1165"/>
      <c r="AT2561" s="1166"/>
      <c r="AU2561" s="587">
        <f t="shared" si="421"/>
        <v>0</v>
      </c>
      <c r="AW2561" s="1163">
        <v>498</v>
      </c>
      <c r="AX2561" s="1164"/>
      <c r="AY2561" s="1165"/>
      <c r="AZ2561" s="1166"/>
      <c r="BA2561" s="587">
        <f t="shared" si="422"/>
        <v>0</v>
      </c>
    </row>
    <row r="2562" spans="1:53" s="17" customFormat="1" ht="16.75" hidden="1" customHeight="1" outlineLevel="2">
      <c r="A2562" s="1163">
        <v>499</v>
      </c>
      <c r="B2562" s="1164"/>
      <c r="C2562" s="1165"/>
      <c r="D2562" s="1166"/>
      <c r="E2562" s="587">
        <f t="shared" si="414"/>
        <v>0</v>
      </c>
      <c r="G2562" s="1163">
        <v>499</v>
      </c>
      <c r="H2562" s="1164"/>
      <c r="I2562" s="1165"/>
      <c r="J2562" s="1166"/>
      <c r="K2562" s="587">
        <f t="shared" si="415"/>
        <v>0</v>
      </c>
      <c r="M2562" s="1163">
        <v>499</v>
      </c>
      <c r="N2562" s="1164"/>
      <c r="O2562" s="1165"/>
      <c r="P2562" s="1166"/>
      <c r="Q2562" s="587">
        <f t="shared" si="416"/>
        <v>0</v>
      </c>
      <c r="S2562" s="1163">
        <v>499</v>
      </c>
      <c r="T2562" s="1164"/>
      <c r="U2562" s="1165"/>
      <c r="V2562" s="1166"/>
      <c r="W2562" s="587">
        <f t="shared" si="417"/>
        <v>0</v>
      </c>
      <c r="Y2562" s="1163">
        <v>499</v>
      </c>
      <c r="Z2562" s="1164"/>
      <c r="AA2562" s="1165"/>
      <c r="AB2562" s="1166"/>
      <c r="AC2562" s="587">
        <f t="shared" si="418"/>
        <v>0</v>
      </c>
      <c r="AE2562" s="1163">
        <v>499</v>
      </c>
      <c r="AF2562" s="1164"/>
      <c r="AG2562" s="1165"/>
      <c r="AH2562" s="1166"/>
      <c r="AI2562" s="587">
        <f t="shared" si="419"/>
        <v>0</v>
      </c>
      <c r="AK2562" s="1163">
        <v>499</v>
      </c>
      <c r="AL2562" s="1164"/>
      <c r="AM2562" s="1165"/>
      <c r="AN2562" s="1166"/>
      <c r="AO2562" s="587">
        <f t="shared" si="420"/>
        <v>0</v>
      </c>
      <c r="AQ2562" s="1163">
        <v>499</v>
      </c>
      <c r="AR2562" s="1164"/>
      <c r="AS2562" s="1165"/>
      <c r="AT2562" s="1166"/>
      <c r="AU2562" s="587">
        <f t="shared" si="421"/>
        <v>0</v>
      </c>
      <c r="AW2562" s="1163">
        <v>499</v>
      </c>
      <c r="AX2562" s="1164"/>
      <c r="AY2562" s="1165"/>
      <c r="AZ2562" s="1166"/>
      <c r="BA2562" s="587">
        <f t="shared" si="422"/>
        <v>0</v>
      </c>
    </row>
    <row r="2563" spans="1:53" s="17" customFormat="1" ht="16.75" hidden="1" customHeight="1" outlineLevel="2" thickBot="1">
      <c r="A2563" s="1182">
        <v>500</v>
      </c>
      <c r="B2563" s="1183"/>
      <c r="C2563" s="1184"/>
      <c r="D2563" s="1185"/>
      <c r="E2563" s="587">
        <f t="shared" si="414"/>
        <v>0</v>
      </c>
      <c r="G2563" s="1182">
        <v>500</v>
      </c>
      <c r="H2563" s="1183"/>
      <c r="I2563" s="1184"/>
      <c r="J2563" s="1185"/>
      <c r="K2563" s="587">
        <f t="shared" si="415"/>
        <v>0</v>
      </c>
      <c r="M2563" s="1182">
        <v>500</v>
      </c>
      <c r="N2563" s="1183"/>
      <c r="O2563" s="1184"/>
      <c r="P2563" s="1185"/>
      <c r="Q2563" s="587">
        <f t="shared" si="416"/>
        <v>0</v>
      </c>
      <c r="S2563" s="1182">
        <v>500</v>
      </c>
      <c r="T2563" s="1183"/>
      <c r="U2563" s="1184"/>
      <c r="V2563" s="1185"/>
      <c r="W2563" s="587">
        <f t="shared" si="417"/>
        <v>0</v>
      </c>
      <c r="Y2563" s="1182">
        <v>500</v>
      </c>
      <c r="Z2563" s="1183"/>
      <c r="AA2563" s="1184"/>
      <c r="AB2563" s="1185"/>
      <c r="AC2563" s="587">
        <f t="shared" si="418"/>
        <v>0</v>
      </c>
      <c r="AE2563" s="1182">
        <v>500</v>
      </c>
      <c r="AF2563" s="1183"/>
      <c r="AG2563" s="1184"/>
      <c r="AH2563" s="1185"/>
      <c r="AI2563" s="587">
        <f t="shared" si="419"/>
        <v>0</v>
      </c>
      <c r="AK2563" s="1182">
        <v>500</v>
      </c>
      <c r="AL2563" s="1183"/>
      <c r="AM2563" s="1184"/>
      <c r="AN2563" s="1185"/>
      <c r="AO2563" s="587">
        <f t="shared" si="420"/>
        <v>0</v>
      </c>
      <c r="AQ2563" s="1182">
        <v>500</v>
      </c>
      <c r="AR2563" s="1183"/>
      <c r="AS2563" s="1184"/>
      <c r="AT2563" s="1185"/>
      <c r="AU2563" s="587">
        <f t="shared" si="421"/>
        <v>0</v>
      </c>
      <c r="AW2563" s="1182">
        <v>500</v>
      </c>
      <c r="AX2563" s="1183"/>
      <c r="AY2563" s="1184"/>
      <c r="AZ2563" s="1185"/>
      <c r="BA2563" s="587">
        <f t="shared" si="422"/>
        <v>0</v>
      </c>
    </row>
    <row r="2564" spans="1:53" s="20" customFormat="1" ht="32.25" customHeight="1" collapsed="1" thickBot="1">
      <c r="A2564" s="1177" t="s">
        <v>31</v>
      </c>
      <c r="B2564" s="1177"/>
      <c r="C2564" s="1177"/>
      <c r="D2564" s="1177"/>
      <c r="G2564" s="1177" t="s">
        <v>31</v>
      </c>
      <c r="H2564" s="1177"/>
      <c r="I2564" s="1177"/>
      <c r="J2564" s="1177"/>
      <c r="M2564" s="1177" t="s">
        <v>31</v>
      </c>
      <c r="N2564" s="1177"/>
      <c r="O2564" s="1177"/>
      <c r="P2564" s="1177"/>
      <c r="S2564" s="1177" t="s">
        <v>31</v>
      </c>
      <c r="T2564" s="1177"/>
      <c r="U2564" s="1177"/>
      <c r="V2564" s="1177"/>
      <c r="Y2564" s="1177" t="s">
        <v>31</v>
      </c>
      <c r="Z2564" s="1177"/>
      <c r="AA2564" s="1177"/>
      <c r="AB2564" s="1177"/>
      <c r="AE2564" s="1177" t="s">
        <v>31</v>
      </c>
      <c r="AF2564" s="1177"/>
      <c r="AG2564" s="1177"/>
      <c r="AH2564" s="1177"/>
      <c r="AK2564" s="1177" t="s">
        <v>31</v>
      </c>
      <c r="AL2564" s="1177"/>
      <c r="AM2564" s="1177"/>
      <c r="AN2564" s="1177"/>
      <c r="AQ2564" s="1177" t="s">
        <v>31</v>
      </c>
      <c r="AR2564" s="1177"/>
      <c r="AS2564" s="1177"/>
      <c r="AT2564" s="1177"/>
      <c r="AW2564" s="1177" t="s">
        <v>31</v>
      </c>
      <c r="AX2564" s="1177"/>
      <c r="AY2564" s="1177"/>
      <c r="AZ2564" s="1177"/>
    </row>
    <row r="2565" spans="1:53" s="17" customFormat="1" ht="16.75" customHeight="1" outlineLevel="1">
      <c r="A2565" s="1180" t="s">
        <v>20</v>
      </c>
      <c r="B2565" s="1181"/>
      <c r="C2565" s="1181"/>
      <c r="D2565" s="27">
        <f>MIN(C2576:D3075)</f>
        <v>2031</v>
      </c>
      <c r="G2565" s="1180" t="s">
        <v>20</v>
      </c>
      <c r="H2565" s="1181"/>
      <c r="I2565" s="1181"/>
      <c r="J2565" s="27">
        <f>MIN(I2576:J3075)</f>
        <v>2092</v>
      </c>
      <c r="M2565" s="1180" t="s">
        <v>20</v>
      </c>
      <c r="N2565" s="1181"/>
      <c r="O2565" s="1181"/>
      <c r="P2565" s="27">
        <f>MIN(O2576:P3075)</f>
        <v>2250</v>
      </c>
      <c r="S2565" s="1180" t="s">
        <v>20</v>
      </c>
      <c r="T2565" s="1181"/>
      <c r="U2565" s="1181"/>
      <c r="V2565" s="27">
        <f>MIN(U2576:V3075)</f>
        <v>2261</v>
      </c>
      <c r="Y2565" s="1180" t="s">
        <v>20</v>
      </c>
      <c r="Z2565" s="1181"/>
      <c r="AA2565" s="1181"/>
      <c r="AB2565" s="27">
        <f>MIN(AA2576:AB3075)</f>
        <v>2222</v>
      </c>
      <c r="AE2565" s="1180" t="s">
        <v>20</v>
      </c>
      <c r="AF2565" s="1181"/>
      <c r="AG2565" s="1181"/>
      <c r="AH2565" s="27">
        <f>MIN(AG2576:AH3075)</f>
        <v>2032</v>
      </c>
      <c r="AK2565" s="1180" t="s">
        <v>20</v>
      </c>
      <c r="AL2565" s="1181"/>
      <c r="AM2565" s="1181"/>
      <c r="AN2565" s="27">
        <f>MIN(AM2576:AN3075)</f>
        <v>1741</v>
      </c>
      <c r="AQ2565" s="1180" t="s">
        <v>20</v>
      </c>
      <c r="AR2565" s="1181"/>
      <c r="AS2565" s="1181"/>
      <c r="AT2565" s="27">
        <f>MIN(AS2576:AT3075)</f>
        <v>2077</v>
      </c>
      <c r="AW2565" s="1180" t="s">
        <v>20</v>
      </c>
      <c r="AX2565" s="1181"/>
      <c r="AY2565" s="1181"/>
      <c r="AZ2565" s="27">
        <f>MIN(AY2576:AZ3075)</f>
        <v>1993</v>
      </c>
    </row>
    <row r="2566" spans="1:53" s="17" customFormat="1" ht="16.75" customHeight="1" outlineLevel="1">
      <c r="A2566" s="1173" t="s">
        <v>21</v>
      </c>
      <c r="B2566" s="1174"/>
      <c r="C2566" s="1174"/>
      <c r="D2566" s="22">
        <f>MAX(C2576:D3075)</f>
        <v>2031</v>
      </c>
      <c r="G2566" s="1173" t="s">
        <v>21</v>
      </c>
      <c r="H2566" s="1174"/>
      <c r="I2566" s="1174"/>
      <c r="J2566" s="22">
        <f>MAX(I2576:J3075)</f>
        <v>2092</v>
      </c>
      <c r="M2566" s="1173" t="s">
        <v>21</v>
      </c>
      <c r="N2566" s="1174"/>
      <c r="O2566" s="1174"/>
      <c r="P2566" s="22">
        <f>MAX(O2576:P3075)</f>
        <v>2250</v>
      </c>
      <c r="S2566" s="1173" t="s">
        <v>21</v>
      </c>
      <c r="T2566" s="1174"/>
      <c r="U2566" s="1174"/>
      <c r="V2566" s="22">
        <f>MAX(U2576:V3075)</f>
        <v>2261</v>
      </c>
      <c r="Y2566" s="1173" t="s">
        <v>21</v>
      </c>
      <c r="Z2566" s="1174"/>
      <c r="AA2566" s="1174"/>
      <c r="AB2566" s="22">
        <f>MAX(AA2576:AB3075)</f>
        <v>2222</v>
      </c>
      <c r="AE2566" s="1173" t="s">
        <v>21</v>
      </c>
      <c r="AF2566" s="1174"/>
      <c r="AG2566" s="1174"/>
      <c r="AH2566" s="22">
        <f>MAX(AG2576:AH3075)</f>
        <v>2032</v>
      </c>
      <c r="AK2566" s="1173" t="s">
        <v>21</v>
      </c>
      <c r="AL2566" s="1174"/>
      <c r="AM2566" s="1174"/>
      <c r="AN2566" s="22">
        <f>MAX(AM2576:AN3075)</f>
        <v>1741</v>
      </c>
      <c r="AQ2566" s="1173" t="s">
        <v>21</v>
      </c>
      <c r="AR2566" s="1174"/>
      <c r="AS2566" s="1174"/>
      <c r="AT2566" s="22">
        <f>MAX(AS2576:AT3075)</f>
        <v>2077</v>
      </c>
      <c r="AW2566" s="1173" t="s">
        <v>21</v>
      </c>
      <c r="AX2566" s="1174"/>
      <c r="AY2566" s="1174"/>
      <c r="AZ2566" s="22">
        <f>MAX(AY2576:AZ3075)</f>
        <v>1993</v>
      </c>
    </row>
    <row r="2567" spans="1:53" s="17" customFormat="1" ht="16.75" customHeight="1" outlineLevel="1">
      <c r="A2567" s="1173" t="s">
        <v>22</v>
      </c>
      <c r="B2567" s="1174"/>
      <c r="C2567" s="1174"/>
      <c r="D2567" s="22">
        <f>AVERAGE(C2576:D3075)</f>
        <v>2031</v>
      </c>
      <c r="G2567" s="1173" t="s">
        <v>22</v>
      </c>
      <c r="H2567" s="1174"/>
      <c r="I2567" s="1174"/>
      <c r="J2567" s="22">
        <f>AVERAGE(I2576:J3075)</f>
        <v>2092</v>
      </c>
      <c r="M2567" s="1173" t="s">
        <v>22</v>
      </c>
      <c r="N2567" s="1174"/>
      <c r="O2567" s="1174"/>
      <c r="P2567" s="22">
        <f>AVERAGE(O2576:P3075)</f>
        <v>2250</v>
      </c>
      <c r="S2567" s="1173" t="s">
        <v>22</v>
      </c>
      <c r="T2567" s="1174"/>
      <c r="U2567" s="1174"/>
      <c r="V2567" s="22">
        <f>AVERAGE(U2576:V3075)</f>
        <v>2261</v>
      </c>
      <c r="Y2567" s="1173" t="s">
        <v>22</v>
      </c>
      <c r="Z2567" s="1174"/>
      <c r="AA2567" s="1174"/>
      <c r="AB2567" s="22">
        <f>AVERAGE(AA2576:AB3075)</f>
        <v>2222</v>
      </c>
      <c r="AE2567" s="1173" t="s">
        <v>22</v>
      </c>
      <c r="AF2567" s="1174"/>
      <c r="AG2567" s="1174"/>
      <c r="AH2567" s="22">
        <f>AVERAGE(AG2576:AH3075)</f>
        <v>2032</v>
      </c>
      <c r="AK2567" s="1173" t="s">
        <v>22</v>
      </c>
      <c r="AL2567" s="1174"/>
      <c r="AM2567" s="1174"/>
      <c r="AN2567" s="22">
        <f>AVERAGE(AM2576:AN3075)</f>
        <v>1741</v>
      </c>
      <c r="AQ2567" s="1173" t="s">
        <v>22</v>
      </c>
      <c r="AR2567" s="1174"/>
      <c r="AS2567" s="1174"/>
      <c r="AT2567" s="22">
        <f>AVERAGE(AS2576:AT3075)</f>
        <v>2077</v>
      </c>
      <c r="AW2567" s="1173" t="s">
        <v>22</v>
      </c>
      <c r="AX2567" s="1174"/>
      <c r="AY2567" s="1174"/>
      <c r="AZ2567" s="22">
        <f>AVERAGE(AY2576:AZ3075)</f>
        <v>1993</v>
      </c>
    </row>
    <row r="2568" spans="1:53" s="17" customFormat="1" ht="33.75" customHeight="1" outlineLevel="1">
      <c r="A2568" s="1175" t="s">
        <v>23</v>
      </c>
      <c r="B2568" s="1174"/>
      <c r="C2568" s="1174"/>
      <c r="D2568" s="22">
        <f>D2567*1.1</f>
        <v>2234.1000000000004</v>
      </c>
      <c r="G2568" s="1175" t="s">
        <v>23</v>
      </c>
      <c r="H2568" s="1174"/>
      <c r="I2568" s="1174"/>
      <c r="J2568" s="22">
        <f>J2567*1.1</f>
        <v>2301.2000000000003</v>
      </c>
      <c r="M2568" s="1175" t="s">
        <v>23</v>
      </c>
      <c r="N2568" s="1174"/>
      <c r="O2568" s="1174"/>
      <c r="P2568" s="22">
        <f>P2567*1.1</f>
        <v>2475</v>
      </c>
      <c r="S2568" s="1175" t="s">
        <v>23</v>
      </c>
      <c r="T2568" s="1174"/>
      <c r="U2568" s="1174"/>
      <c r="V2568" s="22">
        <f>V2567*1.1</f>
        <v>2487.1000000000004</v>
      </c>
      <c r="Y2568" s="1175" t="s">
        <v>23</v>
      </c>
      <c r="Z2568" s="1174"/>
      <c r="AA2568" s="1174"/>
      <c r="AB2568" s="22">
        <f>AB2567*1.1</f>
        <v>2444.2000000000003</v>
      </c>
      <c r="AE2568" s="1175" t="s">
        <v>23</v>
      </c>
      <c r="AF2568" s="1174"/>
      <c r="AG2568" s="1174"/>
      <c r="AH2568" s="22">
        <f>AH2567*1.1</f>
        <v>2235.2000000000003</v>
      </c>
      <c r="AK2568" s="1175" t="s">
        <v>23</v>
      </c>
      <c r="AL2568" s="1174"/>
      <c r="AM2568" s="1174"/>
      <c r="AN2568" s="22">
        <f>AN2567*1.1</f>
        <v>1915.1000000000001</v>
      </c>
      <c r="AQ2568" s="1175" t="s">
        <v>23</v>
      </c>
      <c r="AR2568" s="1174"/>
      <c r="AS2568" s="1174"/>
      <c r="AT2568" s="22">
        <f>AT2567*1.1</f>
        <v>2284.7000000000003</v>
      </c>
      <c r="AW2568" s="1175" t="s">
        <v>23</v>
      </c>
      <c r="AX2568" s="1174"/>
      <c r="AY2568" s="1174"/>
      <c r="AZ2568" s="22">
        <f>AZ2567*1.1</f>
        <v>2192.3000000000002</v>
      </c>
    </row>
    <row r="2569" spans="1:53" s="17" customFormat="1" ht="33.75" customHeight="1" outlineLevel="1">
      <c r="A2569" s="1175" t="s">
        <v>24</v>
      </c>
      <c r="B2569" s="1174"/>
      <c r="C2569" s="1174"/>
      <c r="D2569" s="22">
        <f>D2567*0.9</f>
        <v>1827.9</v>
      </c>
      <c r="G2569" s="1175" t="s">
        <v>24</v>
      </c>
      <c r="H2569" s="1174"/>
      <c r="I2569" s="1174"/>
      <c r="J2569" s="22">
        <f>J2567*0.9</f>
        <v>1882.8</v>
      </c>
      <c r="M2569" s="1175" t="s">
        <v>24</v>
      </c>
      <c r="N2569" s="1174"/>
      <c r="O2569" s="1174"/>
      <c r="P2569" s="22">
        <f>P2567*0.9</f>
        <v>2025</v>
      </c>
      <c r="S2569" s="1175" t="s">
        <v>24</v>
      </c>
      <c r="T2569" s="1174"/>
      <c r="U2569" s="1174"/>
      <c r="V2569" s="22">
        <f>V2567*0.9</f>
        <v>2034.9</v>
      </c>
      <c r="Y2569" s="1175" t="s">
        <v>24</v>
      </c>
      <c r="Z2569" s="1174"/>
      <c r="AA2569" s="1174"/>
      <c r="AB2569" s="22">
        <f>AB2567*0.9</f>
        <v>1999.8</v>
      </c>
      <c r="AE2569" s="1175" t="s">
        <v>24</v>
      </c>
      <c r="AF2569" s="1174"/>
      <c r="AG2569" s="1174"/>
      <c r="AH2569" s="22">
        <f>AH2567*0.9</f>
        <v>1828.8</v>
      </c>
      <c r="AK2569" s="1175" t="s">
        <v>24</v>
      </c>
      <c r="AL2569" s="1174"/>
      <c r="AM2569" s="1174"/>
      <c r="AN2569" s="22">
        <f>AN2567*0.9</f>
        <v>1566.9</v>
      </c>
      <c r="AQ2569" s="1175" t="s">
        <v>24</v>
      </c>
      <c r="AR2569" s="1174"/>
      <c r="AS2569" s="1174"/>
      <c r="AT2569" s="22">
        <f>AT2567*0.9</f>
        <v>1869.3</v>
      </c>
      <c r="AW2569" s="1175" t="s">
        <v>24</v>
      </c>
      <c r="AX2569" s="1174"/>
      <c r="AY2569" s="1174"/>
      <c r="AZ2569" s="22">
        <f>AZ2567*0.9</f>
        <v>1793.7</v>
      </c>
    </row>
    <row r="2570" spans="1:53" s="17" customFormat="1" ht="31.5" customHeight="1" outlineLevel="1">
      <c r="A2570" s="1175" t="s">
        <v>25</v>
      </c>
      <c r="B2570" s="1174"/>
      <c r="C2570" s="1174"/>
      <c r="D2570" s="23">
        <f>SUM(E2576:E3075)</f>
        <v>1</v>
      </c>
      <c r="G2570" s="1175" t="s">
        <v>25</v>
      </c>
      <c r="H2570" s="1174"/>
      <c r="I2570" s="1174"/>
      <c r="J2570" s="23">
        <f>SUM(K2576:K3075)</f>
        <v>1</v>
      </c>
      <c r="M2570" s="1175" t="s">
        <v>25</v>
      </c>
      <c r="N2570" s="1174"/>
      <c r="O2570" s="1174"/>
      <c r="P2570" s="23">
        <f>SUM(Q2576:Q3075)</f>
        <v>1</v>
      </c>
      <c r="S2570" s="1175" t="s">
        <v>25</v>
      </c>
      <c r="T2570" s="1174"/>
      <c r="U2570" s="1174"/>
      <c r="V2570" s="23">
        <f>SUM(W2576:W3075)</f>
        <v>1</v>
      </c>
      <c r="Y2570" s="1175" t="s">
        <v>25</v>
      </c>
      <c r="Z2570" s="1174"/>
      <c r="AA2570" s="1174"/>
      <c r="AB2570" s="23">
        <f>SUM(AC2576:AC3075)</f>
        <v>1</v>
      </c>
      <c r="AE2570" s="1175" t="s">
        <v>25</v>
      </c>
      <c r="AF2570" s="1174"/>
      <c r="AG2570" s="1174"/>
      <c r="AH2570" s="23">
        <f>SUM(AI2576:AI3075)</f>
        <v>1</v>
      </c>
      <c r="AK2570" s="1175" t="s">
        <v>25</v>
      </c>
      <c r="AL2570" s="1174"/>
      <c r="AM2570" s="1174"/>
      <c r="AN2570" s="23">
        <f>SUM(AO2576:AO3075)</f>
        <v>1</v>
      </c>
      <c r="AQ2570" s="1175" t="s">
        <v>25</v>
      </c>
      <c r="AR2570" s="1174"/>
      <c r="AS2570" s="1174"/>
      <c r="AT2570" s="23">
        <f>SUM(AU2576:AU3075)</f>
        <v>1</v>
      </c>
      <c r="AW2570" s="1175" t="s">
        <v>25</v>
      </c>
      <c r="AX2570" s="1174"/>
      <c r="AY2570" s="1174"/>
      <c r="AZ2570" s="23">
        <f>SUM(BA2576:BA3075)</f>
        <v>1</v>
      </c>
    </row>
    <row r="2571" spans="1:53" s="17" customFormat="1" ht="16.75" customHeight="1" outlineLevel="1">
      <c r="A2571" s="1173" t="s">
        <v>26</v>
      </c>
      <c r="B2571" s="1174"/>
      <c r="C2571" s="1174"/>
      <c r="D2571" s="88">
        <f>D2570/COUNTA(C2576:D3075)</f>
        <v>1</v>
      </c>
      <c r="G2571" s="1173" t="s">
        <v>26</v>
      </c>
      <c r="H2571" s="1174"/>
      <c r="I2571" s="1174"/>
      <c r="J2571" s="88">
        <f>J2570/COUNTA(I2576:J3075)</f>
        <v>1</v>
      </c>
      <c r="M2571" s="1173" t="s">
        <v>26</v>
      </c>
      <c r="N2571" s="1174"/>
      <c r="O2571" s="1174"/>
      <c r="P2571" s="88">
        <f>P2570/COUNTA(O2576:P3075)</f>
        <v>1</v>
      </c>
      <c r="S2571" s="1173" t="s">
        <v>26</v>
      </c>
      <c r="T2571" s="1174"/>
      <c r="U2571" s="1174"/>
      <c r="V2571" s="88">
        <f>V2570/COUNTA(U2576:V3075)</f>
        <v>1</v>
      </c>
      <c r="Y2571" s="1173" t="s">
        <v>26</v>
      </c>
      <c r="Z2571" s="1174"/>
      <c r="AA2571" s="1174"/>
      <c r="AB2571" s="88">
        <f>AB2570/COUNTA(AA2576:AB3075)</f>
        <v>1</v>
      </c>
      <c r="AE2571" s="1173" t="s">
        <v>26</v>
      </c>
      <c r="AF2571" s="1174"/>
      <c r="AG2571" s="1174"/>
      <c r="AH2571" s="88">
        <f>AH2570/COUNTA(AG2576:AH3075)</f>
        <v>1</v>
      </c>
      <c r="AK2571" s="1173" t="s">
        <v>26</v>
      </c>
      <c r="AL2571" s="1174"/>
      <c r="AM2571" s="1174"/>
      <c r="AN2571" s="88">
        <f>AN2570/COUNTA(AM2576:AN3075)</f>
        <v>1</v>
      </c>
      <c r="AQ2571" s="1173" t="s">
        <v>26</v>
      </c>
      <c r="AR2571" s="1174"/>
      <c r="AS2571" s="1174"/>
      <c r="AT2571" s="88">
        <f>AT2570/COUNTA(AS2576:AT3075)</f>
        <v>1</v>
      </c>
      <c r="AW2571" s="1173" t="s">
        <v>26</v>
      </c>
      <c r="AX2571" s="1174"/>
      <c r="AY2571" s="1174"/>
      <c r="AZ2571" s="88">
        <f>AZ2570/COUNTA(AY2576:AZ3075)</f>
        <v>1</v>
      </c>
    </row>
    <row r="2572" spans="1:53" s="17" customFormat="1" ht="16.75" customHeight="1" outlineLevel="1">
      <c r="A2572" s="1173" t="s">
        <v>466</v>
      </c>
      <c r="B2572" s="1174"/>
      <c r="C2572" s="1174"/>
      <c r="D2572" s="722"/>
      <c r="G2572" s="1173" t="s">
        <v>466</v>
      </c>
      <c r="H2572" s="1174"/>
      <c r="I2572" s="1174"/>
      <c r="J2572" s="722"/>
      <c r="M2572" s="1173" t="s">
        <v>466</v>
      </c>
      <c r="N2572" s="1174"/>
      <c r="O2572" s="1174"/>
      <c r="P2572" s="722"/>
      <c r="S2572" s="1173" t="s">
        <v>466</v>
      </c>
      <c r="T2572" s="1174"/>
      <c r="U2572" s="1174"/>
      <c r="V2572" s="722"/>
      <c r="Y2572" s="1173" t="s">
        <v>466</v>
      </c>
      <c r="Z2572" s="1174"/>
      <c r="AA2572" s="1174"/>
      <c r="AB2572" s="722"/>
      <c r="AE2572" s="1173" t="s">
        <v>466</v>
      </c>
      <c r="AF2572" s="1174"/>
      <c r="AG2572" s="1174"/>
      <c r="AH2572" s="722"/>
      <c r="AK2572" s="1173" t="s">
        <v>466</v>
      </c>
      <c r="AL2572" s="1174"/>
      <c r="AM2572" s="1174"/>
      <c r="AN2572" s="722"/>
      <c r="AQ2572" s="1173" t="s">
        <v>466</v>
      </c>
      <c r="AR2572" s="1174"/>
      <c r="AS2572" s="1174"/>
      <c r="AT2572" s="722"/>
      <c r="AW2572" s="1173" t="s">
        <v>466</v>
      </c>
      <c r="AX2572" s="1174"/>
      <c r="AY2572" s="1174"/>
      <c r="AZ2572" s="722"/>
    </row>
    <row r="2573" spans="1:53" s="17" customFormat="1" ht="17.25" customHeight="1" outlineLevel="1" thickBot="1">
      <c r="A2573" s="1167" t="s">
        <v>407</v>
      </c>
      <c r="B2573" s="1168"/>
      <c r="C2573" s="1168"/>
      <c r="D2573" s="586" t="e">
        <f>STDEV(C2576:C3075)/D2567</f>
        <v>#DIV/0!</v>
      </c>
      <c r="G2573" s="1167" t="s">
        <v>407</v>
      </c>
      <c r="H2573" s="1168"/>
      <c r="I2573" s="1168"/>
      <c r="J2573" s="586" t="e">
        <f>STDEV(I2576:I3075)/J2567</f>
        <v>#DIV/0!</v>
      </c>
      <c r="M2573" s="1167" t="s">
        <v>407</v>
      </c>
      <c r="N2573" s="1168"/>
      <c r="O2573" s="1168"/>
      <c r="P2573" s="586" t="e">
        <f>STDEV(O2576:O3075)/P2567</f>
        <v>#DIV/0!</v>
      </c>
      <c r="S2573" s="1167" t="s">
        <v>407</v>
      </c>
      <c r="T2573" s="1168"/>
      <c r="U2573" s="1168"/>
      <c r="V2573" s="586" t="e">
        <f>STDEV(U2576:U3075)/V2567</f>
        <v>#DIV/0!</v>
      </c>
      <c r="Y2573" s="1167" t="s">
        <v>407</v>
      </c>
      <c r="Z2573" s="1168"/>
      <c r="AA2573" s="1168"/>
      <c r="AB2573" s="586" t="e">
        <f>STDEV(AA2576:AA3075)/AB2567</f>
        <v>#DIV/0!</v>
      </c>
      <c r="AE2573" s="1167" t="s">
        <v>407</v>
      </c>
      <c r="AF2573" s="1168"/>
      <c r="AG2573" s="1168"/>
      <c r="AH2573" s="586" t="e">
        <f>STDEV(AG2576:AG3075)/AH2567</f>
        <v>#DIV/0!</v>
      </c>
      <c r="AK2573" s="1167" t="s">
        <v>407</v>
      </c>
      <c r="AL2573" s="1168"/>
      <c r="AM2573" s="1168"/>
      <c r="AN2573" s="586" t="e">
        <f>STDEV(AM2576:AM3075)/AN2567</f>
        <v>#DIV/0!</v>
      </c>
      <c r="AQ2573" s="1167" t="s">
        <v>407</v>
      </c>
      <c r="AR2573" s="1168"/>
      <c r="AS2573" s="1168"/>
      <c r="AT2573" s="586" t="e">
        <f>STDEV(AS2576:AS3075)/AT2567</f>
        <v>#DIV/0!</v>
      </c>
      <c r="AW2573" s="1167" t="s">
        <v>407</v>
      </c>
      <c r="AX2573" s="1168"/>
      <c r="AY2573" s="1168"/>
      <c r="AZ2573" s="586" t="e">
        <f>STDEV(AY2576:AY3075)/AZ2567</f>
        <v>#DIV/0!</v>
      </c>
    </row>
    <row r="2574" spans="1:53" s="17" customFormat="1" ht="6.75" customHeight="1" outlineLevel="1" thickBot="1">
      <c r="B2574" s="25"/>
      <c r="C2574" s="25"/>
      <c r="D2574" s="26"/>
      <c r="H2574" s="25"/>
      <c r="I2574" s="25"/>
      <c r="J2574" s="26"/>
      <c r="N2574" s="25"/>
      <c r="O2574" s="25"/>
      <c r="P2574" s="26"/>
      <c r="T2574" s="25"/>
      <c r="U2574" s="25"/>
      <c r="V2574" s="26"/>
      <c r="Z2574" s="25"/>
      <c r="AA2574" s="25"/>
      <c r="AB2574" s="26"/>
      <c r="AF2574" s="25"/>
      <c r="AG2574" s="25"/>
      <c r="AH2574" s="26"/>
      <c r="AL2574" s="25"/>
      <c r="AM2574" s="25"/>
      <c r="AN2574" s="26"/>
      <c r="AR2574" s="25"/>
      <c r="AS2574" s="25"/>
      <c r="AT2574" s="26"/>
      <c r="AX2574" s="25"/>
      <c r="AY2574" s="25"/>
      <c r="AZ2574" s="26"/>
    </row>
    <row r="2575" spans="1:53" s="17" customFormat="1" ht="16.75" customHeight="1" outlineLevel="2">
      <c r="A2575" s="1169" t="s">
        <v>27</v>
      </c>
      <c r="B2575" s="1170"/>
      <c r="C2575" s="1171" t="s">
        <v>28</v>
      </c>
      <c r="D2575" s="1172"/>
      <c r="G2575" s="1169" t="s">
        <v>27</v>
      </c>
      <c r="H2575" s="1170"/>
      <c r="I2575" s="1171" t="s">
        <v>28</v>
      </c>
      <c r="J2575" s="1172"/>
      <c r="M2575" s="1169" t="s">
        <v>27</v>
      </c>
      <c r="N2575" s="1170"/>
      <c r="O2575" s="1171" t="s">
        <v>28</v>
      </c>
      <c r="P2575" s="1172"/>
      <c r="S2575" s="1169" t="s">
        <v>27</v>
      </c>
      <c r="T2575" s="1170"/>
      <c r="U2575" s="1171" t="s">
        <v>28</v>
      </c>
      <c r="V2575" s="1172"/>
      <c r="Y2575" s="1169" t="s">
        <v>27</v>
      </c>
      <c r="Z2575" s="1170"/>
      <c r="AA2575" s="1171" t="s">
        <v>28</v>
      </c>
      <c r="AB2575" s="1172"/>
      <c r="AE2575" s="1169" t="s">
        <v>27</v>
      </c>
      <c r="AF2575" s="1170"/>
      <c r="AG2575" s="1171" t="s">
        <v>28</v>
      </c>
      <c r="AH2575" s="1172"/>
      <c r="AK2575" s="1169" t="s">
        <v>27</v>
      </c>
      <c r="AL2575" s="1170"/>
      <c r="AM2575" s="1171" t="s">
        <v>28</v>
      </c>
      <c r="AN2575" s="1172"/>
      <c r="AQ2575" s="1169" t="s">
        <v>27</v>
      </c>
      <c r="AR2575" s="1170"/>
      <c r="AS2575" s="1171" t="s">
        <v>28</v>
      </c>
      <c r="AT2575" s="1172"/>
      <c r="AW2575" s="1169" t="s">
        <v>27</v>
      </c>
      <c r="AX2575" s="1170"/>
      <c r="AY2575" s="1171" t="s">
        <v>28</v>
      </c>
      <c r="AZ2575" s="1172"/>
    </row>
    <row r="2576" spans="1:53" s="17" customFormat="1" ht="16.75" customHeight="1" outlineLevel="2">
      <c r="A2576" s="1163">
        <v>1</v>
      </c>
      <c r="B2576" s="1164"/>
      <c r="C2576" s="1165">
        <v>2031</v>
      </c>
      <c r="D2576" s="1166"/>
      <c r="E2576" s="587">
        <f>IF(AND(C2576&gt;=D$2569,C2576&lt;=D$2568),1,0)</f>
        <v>1</v>
      </c>
      <c r="G2576" s="1163">
        <v>1</v>
      </c>
      <c r="H2576" s="1164"/>
      <c r="I2576" s="1165">
        <v>2092</v>
      </c>
      <c r="J2576" s="1166"/>
      <c r="K2576" s="587">
        <f>IF(AND(I2576&gt;=J$2569,I2576&lt;=J$2568),1,0)</f>
        <v>1</v>
      </c>
      <c r="M2576" s="1163">
        <v>1</v>
      </c>
      <c r="N2576" s="1164"/>
      <c r="O2576" s="1165">
        <v>2250</v>
      </c>
      <c r="P2576" s="1166"/>
      <c r="Q2576" s="587">
        <f>IF(AND(O2576&gt;=P$2569,O2576&lt;=P$2568),1,0)</f>
        <v>1</v>
      </c>
      <c r="S2576" s="1163">
        <v>1</v>
      </c>
      <c r="T2576" s="1164"/>
      <c r="U2576" s="1165">
        <v>2261</v>
      </c>
      <c r="V2576" s="1166"/>
      <c r="W2576" s="587">
        <f>IF(AND(U2576&gt;=V$2569,U2576&lt;=V$2568),1,0)</f>
        <v>1</v>
      </c>
      <c r="Y2576" s="1163">
        <v>1</v>
      </c>
      <c r="Z2576" s="1164"/>
      <c r="AA2576" s="1165">
        <v>2222</v>
      </c>
      <c r="AB2576" s="1166"/>
      <c r="AC2576" s="587">
        <f>IF(AND(AA2576&gt;=AB$2569,AA2576&lt;=AB$2568),1,0)</f>
        <v>1</v>
      </c>
      <c r="AE2576" s="1163">
        <v>1</v>
      </c>
      <c r="AF2576" s="1164"/>
      <c r="AG2576" s="1165">
        <v>2032</v>
      </c>
      <c r="AH2576" s="1166"/>
      <c r="AI2576" s="587">
        <f>IF(AND(AG2576&gt;=AH$2569,AG2576&lt;=AH$2568),1,0)</f>
        <v>1</v>
      </c>
      <c r="AK2576" s="1163">
        <v>1</v>
      </c>
      <c r="AL2576" s="1164"/>
      <c r="AM2576" s="1165">
        <v>1741</v>
      </c>
      <c r="AN2576" s="1166"/>
      <c r="AO2576" s="587">
        <f>IF(AND(AM2576&gt;=AN$2569,AM2576&lt;=AN$2568),1,0)</f>
        <v>1</v>
      </c>
      <c r="AQ2576" s="1163">
        <v>1</v>
      </c>
      <c r="AR2576" s="1164"/>
      <c r="AS2576" s="1165">
        <v>2077</v>
      </c>
      <c r="AT2576" s="1166"/>
      <c r="AU2576" s="587">
        <f>IF(AND(AS2576&gt;=AT$2569,AS2576&lt;=AT$2568),1,0)</f>
        <v>1</v>
      </c>
      <c r="AW2576" s="1163">
        <v>1</v>
      </c>
      <c r="AX2576" s="1164"/>
      <c r="AY2576" s="1165">
        <v>1993</v>
      </c>
      <c r="AZ2576" s="1166"/>
      <c r="BA2576" s="587">
        <f>IF(AND(AY2576&gt;=AZ$2569,AY2576&lt;=AZ$2568),1,0)</f>
        <v>1</v>
      </c>
    </row>
    <row r="2577" spans="1:53" s="17" customFormat="1" ht="16.75" customHeight="1" outlineLevel="2">
      <c r="A2577" s="1163">
        <v>2</v>
      </c>
      <c r="B2577" s="1164"/>
      <c r="C2577" s="1165"/>
      <c r="D2577" s="1166"/>
      <c r="E2577" s="587">
        <f t="shared" ref="E2577:E2640" si="423">IF(AND(C2577&gt;=D$2569,C2577&lt;=D$2568),1,0)</f>
        <v>0</v>
      </c>
      <c r="G2577" s="1163">
        <v>2</v>
      </c>
      <c r="H2577" s="1164"/>
      <c r="I2577" s="1165"/>
      <c r="J2577" s="1166"/>
      <c r="K2577" s="587">
        <f t="shared" ref="K2577:K2640" si="424">IF(AND(I2577&gt;=J$2569,I2577&lt;=J$2568),1,0)</f>
        <v>0</v>
      </c>
      <c r="M2577" s="1163">
        <v>2</v>
      </c>
      <c r="N2577" s="1164"/>
      <c r="O2577" s="1165"/>
      <c r="P2577" s="1166"/>
      <c r="Q2577" s="587">
        <f t="shared" ref="Q2577:Q2640" si="425">IF(AND(O2577&gt;=P$2569,O2577&lt;=P$2568),1,0)</f>
        <v>0</v>
      </c>
      <c r="S2577" s="1163">
        <v>2</v>
      </c>
      <c r="T2577" s="1164"/>
      <c r="U2577" s="1165"/>
      <c r="V2577" s="1166"/>
      <c r="W2577" s="587">
        <f t="shared" ref="W2577:W2640" si="426">IF(AND(U2577&gt;=V$2569,U2577&lt;=V$2568),1,0)</f>
        <v>0</v>
      </c>
      <c r="Y2577" s="1163">
        <v>2</v>
      </c>
      <c r="Z2577" s="1164"/>
      <c r="AA2577" s="1165"/>
      <c r="AB2577" s="1166"/>
      <c r="AC2577" s="587">
        <f t="shared" ref="AC2577:AC2640" si="427">IF(AND(AA2577&gt;=AB$2569,AA2577&lt;=AB$2568),1,0)</f>
        <v>0</v>
      </c>
      <c r="AE2577" s="1163">
        <v>2</v>
      </c>
      <c r="AF2577" s="1164"/>
      <c r="AG2577" s="1165"/>
      <c r="AH2577" s="1166"/>
      <c r="AI2577" s="587">
        <f t="shared" ref="AI2577:AI2640" si="428">IF(AND(AG2577&gt;=AH$2569,AG2577&lt;=AH$2568),1,0)</f>
        <v>0</v>
      </c>
      <c r="AK2577" s="1163">
        <v>2</v>
      </c>
      <c r="AL2577" s="1164"/>
      <c r="AM2577" s="1165"/>
      <c r="AN2577" s="1166"/>
      <c r="AO2577" s="587">
        <f t="shared" ref="AO2577:AO2640" si="429">IF(AND(AM2577&gt;=AN$2569,AM2577&lt;=AN$2568),1,0)</f>
        <v>0</v>
      </c>
      <c r="AQ2577" s="1163">
        <v>2</v>
      </c>
      <c r="AR2577" s="1164"/>
      <c r="AS2577" s="1165"/>
      <c r="AT2577" s="1166"/>
      <c r="AU2577" s="587">
        <f t="shared" ref="AU2577:AU2640" si="430">IF(AND(AS2577&gt;=AT$2569,AS2577&lt;=AT$2568),1,0)</f>
        <v>0</v>
      </c>
      <c r="AW2577" s="1163">
        <v>2</v>
      </c>
      <c r="AX2577" s="1164"/>
      <c r="AY2577" s="1165"/>
      <c r="AZ2577" s="1166"/>
      <c r="BA2577" s="587">
        <f t="shared" ref="BA2577:BA2640" si="431">IF(AND(AY2577&gt;=AZ$2569,AY2577&lt;=AZ$2568),1,0)</f>
        <v>0</v>
      </c>
    </row>
    <row r="2578" spans="1:53" s="17" customFormat="1" ht="16.75" customHeight="1" outlineLevel="2">
      <c r="A2578" s="1163">
        <v>3</v>
      </c>
      <c r="B2578" s="1164"/>
      <c r="C2578" s="1165"/>
      <c r="D2578" s="1166"/>
      <c r="E2578" s="587">
        <f t="shared" si="423"/>
        <v>0</v>
      </c>
      <c r="G2578" s="1163">
        <v>3</v>
      </c>
      <c r="H2578" s="1164"/>
      <c r="I2578" s="1165"/>
      <c r="J2578" s="1166"/>
      <c r="K2578" s="587">
        <f t="shared" si="424"/>
        <v>0</v>
      </c>
      <c r="M2578" s="1163">
        <v>3</v>
      </c>
      <c r="N2578" s="1164"/>
      <c r="O2578" s="1165"/>
      <c r="P2578" s="1166"/>
      <c r="Q2578" s="587">
        <f t="shared" si="425"/>
        <v>0</v>
      </c>
      <c r="S2578" s="1163">
        <v>3</v>
      </c>
      <c r="T2578" s="1164"/>
      <c r="U2578" s="1165"/>
      <c r="V2578" s="1166"/>
      <c r="W2578" s="587">
        <f t="shared" si="426"/>
        <v>0</v>
      </c>
      <c r="Y2578" s="1163">
        <v>3</v>
      </c>
      <c r="Z2578" s="1164"/>
      <c r="AA2578" s="1165"/>
      <c r="AB2578" s="1166"/>
      <c r="AC2578" s="587">
        <f t="shared" si="427"/>
        <v>0</v>
      </c>
      <c r="AE2578" s="1163">
        <v>3</v>
      </c>
      <c r="AF2578" s="1164"/>
      <c r="AG2578" s="1165"/>
      <c r="AH2578" s="1166"/>
      <c r="AI2578" s="587">
        <f t="shared" si="428"/>
        <v>0</v>
      </c>
      <c r="AK2578" s="1163">
        <v>3</v>
      </c>
      <c r="AL2578" s="1164"/>
      <c r="AM2578" s="1165"/>
      <c r="AN2578" s="1166"/>
      <c r="AO2578" s="587">
        <f t="shared" si="429"/>
        <v>0</v>
      </c>
      <c r="AQ2578" s="1163">
        <v>3</v>
      </c>
      <c r="AR2578" s="1164"/>
      <c r="AS2578" s="1165"/>
      <c r="AT2578" s="1166"/>
      <c r="AU2578" s="587">
        <f t="shared" si="430"/>
        <v>0</v>
      </c>
      <c r="AW2578" s="1163">
        <v>3</v>
      </c>
      <c r="AX2578" s="1164"/>
      <c r="AY2578" s="1165"/>
      <c r="AZ2578" s="1166"/>
      <c r="BA2578" s="587">
        <f t="shared" si="431"/>
        <v>0</v>
      </c>
    </row>
    <row r="2579" spans="1:53" s="17" customFormat="1" ht="16.75" customHeight="1" outlineLevel="2">
      <c r="A2579" s="1163">
        <v>4</v>
      </c>
      <c r="B2579" s="1164"/>
      <c r="C2579" s="1165"/>
      <c r="D2579" s="1166"/>
      <c r="E2579" s="587">
        <f t="shared" si="423"/>
        <v>0</v>
      </c>
      <c r="G2579" s="1163">
        <v>4</v>
      </c>
      <c r="H2579" s="1164"/>
      <c r="I2579" s="1165"/>
      <c r="J2579" s="1166"/>
      <c r="K2579" s="587">
        <f t="shared" si="424"/>
        <v>0</v>
      </c>
      <c r="M2579" s="1163">
        <v>4</v>
      </c>
      <c r="N2579" s="1164"/>
      <c r="O2579" s="1165"/>
      <c r="P2579" s="1166"/>
      <c r="Q2579" s="587">
        <f t="shared" si="425"/>
        <v>0</v>
      </c>
      <c r="S2579" s="1163">
        <v>4</v>
      </c>
      <c r="T2579" s="1164"/>
      <c r="U2579" s="1165"/>
      <c r="V2579" s="1166"/>
      <c r="W2579" s="587">
        <f t="shared" si="426"/>
        <v>0</v>
      </c>
      <c r="Y2579" s="1163">
        <v>4</v>
      </c>
      <c r="Z2579" s="1164"/>
      <c r="AA2579" s="1165"/>
      <c r="AB2579" s="1166"/>
      <c r="AC2579" s="587">
        <f t="shared" si="427"/>
        <v>0</v>
      </c>
      <c r="AE2579" s="1163">
        <v>4</v>
      </c>
      <c r="AF2579" s="1164"/>
      <c r="AG2579" s="1165"/>
      <c r="AH2579" s="1166"/>
      <c r="AI2579" s="587">
        <f t="shared" si="428"/>
        <v>0</v>
      </c>
      <c r="AK2579" s="1163">
        <v>4</v>
      </c>
      <c r="AL2579" s="1164"/>
      <c r="AM2579" s="1165"/>
      <c r="AN2579" s="1166"/>
      <c r="AO2579" s="587">
        <f t="shared" si="429"/>
        <v>0</v>
      </c>
      <c r="AQ2579" s="1163">
        <v>4</v>
      </c>
      <c r="AR2579" s="1164"/>
      <c r="AS2579" s="1165"/>
      <c r="AT2579" s="1166"/>
      <c r="AU2579" s="587">
        <f t="shared" si="430"/>
        <v>0</v>
      </c>
      <c r="AW2579" s="1163">
        <v>4</v>
      </c>
      <c r="AX2579" s="1164"/>
      <c r="AY2579" s="1165"/>
      <c r="AZ2579" s="1166"/>
      <c r="BA2579" s="587">
        <f t="shared" si="431"/>
        <v>0</v>
      </c>
    </row>
    <row r="2580" spans="1:53" s="17" customFormat="1" ht="16.75" customHeight="1" outlineLevel="2">
      <c r="A2580" s="1163">
        <v>5</v>
      </c>
      <c r="B2580" s="1164"/>
      <c r="C2580" s="1165"/>
      <c r="D2580" s="1166"/>
      <c r="E2580" s="587">
        <f t="shared" si="423"/>
        <v>0</v>
      </c>
      <c r="G2580" s="1163">
        <v>5</v>
      </c>
      <c r="H2580" s="1164"/>
      <c r="I2580" s="1165"/>
      <c r="J2580" s="1166"/>
      <c r="K2580" s="587">
        <f t="shared" si="424"/>
        <v>0</v>
      </c>
      <c r="M2580" s="1163">
        <v>5</v>
      </c>
      <c r="N2580" s="1164"/>
      <c r="O2580" s="1165"/>
      <c r="P2580" s="1166"/>
      <c r="Q2580" s="587">
        <f t="shared" si="425"/>
        <v>0</v>
      </c>
      <c r="S2580" s="1163">
        <v>5</v>
      </c>
      <c r="T2580" s="1164"/>
      <c r="U2580" s="1165"/>
      <c r="V2580" s="1166"/>
      <c r="W2580" s="587">
        <f t="shared" si="426"/>
        <v>0</v>
      </c>
      <c r="Y2580" s="1163">
        <v>5</v>
      </c>
      <c r="Z2580" s="1164"/>
      <c r="AA2580" s="1165"/>
      <c r="AB2580" s="1166"/>
      <c r="AC2580" s="587">
        <f t="shared" si="427"/>
        <v>0</v>
      </c>
      <c r="AE2580" s="1163">
        <v>5</v>
      </c>
      <c r="AF2580" s="1164"/>
      <c r="AG2580" s="1165"/>
      <c r="AH2580" s="1166"/>
      <c r="AI2580" s="587">
        <f t="shared" si="428"/>
        <v>0</v>
      </c>
      <c r="AK2580" s="1163">
        <v>5</v>
      </c>
      <c r="AL2580" s="1164"/>
      <c r="AM2580" s="1165"/>
      <c r="AN2580" s="1166"/>
      <c r="AO2580" s="587">
        <f t="shared" si="429"/>
        <v>0</v>
      </c>
      <c r="AQ2580" s="1163">
        <v>5</v>
      </c>
      <c r="AR2580" s="1164"/>
      <c r="AS2580" s="1165"/>
      <c r="AT2580" s="1166"/>
      <c r="AU2580" s="587">
        <f t="shared" si="430"/>
        <v>0</v>
      </c>
      <c r="AW2580" s="1163">
        <v>5</v>
      </c>
      <c r="AX2580" s="1164"/>
      <c r="AY2580" s="1165"/>
      <c r="AZ2580" s="1166"/>
      <c r="BA2580" s="587">
        <f t="shared" si="431"/>
        <v>0</v>
      </c>
    </row>
    <row r="2581" spans="1:53" s="17" customFormat="1" ht="16.75" customHeight="1" outlineLevel="2">
      <c r="A2581" s="1163">
        <v>6</v>
      </c>
      <c r="B2581" s="1164"/>
      <c r="C2581" s="1165"/>
      <c r="D2581" s="1166"/>
      <c r="E2581" s="587">
        <f t="shared" si="423"/>
        <v>0</v>
      </c>
      <c r="G2581" s="1163">
        <v>6</v>
      </c>
      <c r="H2581" s="1164"/>
      <c r="I2581" s="1165"/>
      <c r="J2581" s="1166"/>
      <c r="K2581" s="587">
        <f t="shared" si="424"/>
        <v>0</v>
      </c>
      <c r="M2581" s="1163">
        <v>6</v>
      </c>
      <c r="N2581" s="1164"/>
      <c r="O2581" s="1165"/>
      <c r="P2581" s="1166"/>
      <c r="Q2581" s="587">
        <f t="shared" si="425"/>
        <v>0</v>
      </c>
      <c r="S2581" s="1163">
        <v>6</v>
      </c>
      <c r="T2581" s="1164"/>
      <c r="U2581" s="1165"/>
      <c r="V2581" s="1166"/>
      <c r="W2581" s="587">
        <f t="shared" si="426"/>
        <v>0</v>
      </c>
      <c r="Y2581" s="1163">
        <v>6</v>
      </c>
      <c r="Z2581" s="1164"/>
      <c r="AA2581" s="1165"/>
      <c r="AB2581" s="1166"/>
      <c r="AC2581" s="587">
        <f t="shared" si="427"/>
        <v>0</v>
      </c>
      <c r="AE2581" s="1163">
        <v>6</v>
      </c>
      <c r="AF2581" s="1164"/>
      <c r="AG2581" s="1165"/>
      <c r="AH2581" s="1166"/>
      <c r="AI2581" s="587">
        <f t="shared" si="428"/>
        <v>0</v>
      </c>
      <c r="AK2581" s="1163">
        <v>6</v>
      </c>
      <c r="AL2581" s="1164"/>
      <c r="AM2581" s="1165"/>
      <c r="AN2581" s="1166"/>
      <c r="AO2581" s="587">
        <f t="shared" si="429"/>
        <v>0</v>
      </c>
      <c r="AQ2581" s="1163">
        <v>6</v>
      </c>
      <c r="AR2581" s="1164"/>
      <c r="AS2581" s="1165"/>
      <c r="AT2581" s="1166"/>
      <c r="AU2581" s="587">
        <f t="shared" si="430"/>
        <v>0</v>
      </c>
      <c r="AW2581" s="1163">
        <v>6</v>
      </c>
      <c r="AX2581" s="1164"/>
      <c r="AY2581" s="1165"/>
      <c r="AZ2581" s="1166"/>
      <c r="BA2581" s="587">
        <f t="shared" si="431"/>
        <v>0</v>
      </c>
    </row>
    <row r="2582" spans="1:53" s="17" customFormat="1" ht="16.75" customHeight="1" outlineLevel="2">
      <c r="A2582" s="1163">
        <v>7</v>
      </c>
      <c r="B2582" s="1164"/>
      <c r="C2582" s="1165"/>
      <c r="D2582" s="1166"/>
      <c r="E2582" s="587">
        <f t="shared" si="423"/>
        <v>0</v>
      </c>
      <c r="G2582" s="1163">
        <v>7</v>
      </c>
      <c r="H2582" s="1164"/>
      <c r="I2582" s="1165"/>
      <c r="J2582" s="1166"/>
      <c r="K2582" s="587">
        <f t="shared" si="424"/>
        <v>0</v>
      </c>
      <c r="M2582" s="1163">
        <v>7</v>
      </c>
      <c r="N2582" s="1164"/>
      <c r="O2582" s="1165"/>
      <c r="P2582" s="1166"/>
      <c r="Q2582" s="587">
        <f t="shared" si="425"/>
        <v>0</v>
      </c>
      <c r="S2582" s="1163">
        <v>7</v>
      </c>
      <c r="T2582" s="1164"/>
      <c r="U2582" s="1165"/>
      <c r="V2582" s="1166"/>
      <c r="W2582" s="587">
        <f t="shared" si="426"/>
        <v>0</v>
      </c>
      <c r="Y2582" s="1163">
        <v>7</v>
      </c>
      <c r="Z2582" s="1164"/>
      <c r="AA2582" s="1165"/>
      <c r="AB2582" s="1166"/>
      <c r="AC2582" s="587">
        <f t="shared" si="427"/>
        <v>0</v>
      </c>
      <c r="AE2582" s="1163">
        <v>7</v>
      </c>
      <c r="AF2582" s="1164"/>
      <c r="AG2582" s="1165"/>
      <c r="AH2582" s="1166"/>
      <c r="AI2582" s="587">
        <f t="shared" si="428"/>
        <v>0</v>
      </c>
      <c r="AK2582" s="1163">
        <v>7</v>
      </c>
      <c r="AL2582" s="1164"/>
      <c r="AM2582" s="1165"/>
      <c r="AN2582" s="1166"/>
      <c r="AO2582" s="587">
        <f t="shared" si="429"/>
        <v>0</v>
      </c>
      <c r="AQ2582" s="1163">
        <v>7</v>
      </c>
      <c r="AR2582" s="1164"/>
      <c r="AS2582" s="1165"/>
      <c r="AT2582" s="1166"/>
      <c r="AU2582" s="587">
        <f t="shared" si="430"/>
        <v>0</v>
      </c>
      <c r="AW2582" s="1163">
        <v>7</v>
      </c>
      <c r="AX2582" s="1164"/>
      <c r="AY2582" s="1165"/>
      <c r="AZ2582" s="1166"/>
      <c r="BA2582" s="587">
        <f t="shared" si="431"/>
        <v>0</v>
      </c>
    </row>
    <row r="2583" spans="1:53" s="17" customFormat="1" ht="16.75" customHeight="1" outlineLevel="2">
      <c r="A2583" s="1163">
        <v>8</v>
      </c>
      <c r="B2583" s="1164"/>
      <c r="C2583" s="1165"/>
      <c r="D2583" s="1166"/>
      <c r="E2583" s="587">
        <f t="shared" si="423"/>
        <v>0</v>
      </c>
      <c r="G2583" s="1163">
        <v>8</v>
      </c>
      <c r="H2583" s="1164"/>
      <c r="I2583" s="1165"/>
      <c r="J2583" s="1166"/>
      <c r="K2583" s="587">
        <f t="shared" si="424"/>
        <v>0</v>
      </c>
      <c r="M2583" s="1163">
        <v>8</v>
      </c>
      <c r="N2583" s="1164"/>
      <c r="O2583" s="1165"/>
      <c r="P2583" s="1166"/>
      <c r="Q2583" s="587">
        <f t="shared" si="425"/>
        <v>0</v>
      </c>
      <c r="S2583" s="1163">
        <v>8</v>
      </c>
      <c r="T2583" s="1164"/>
      <c r="U2583" s="1165"/>
      <c r="V2583" s="1166"/>
      <c r="W2583" s="587">
        <f t="shared" si="426"/>
        <v>0</v>
      </c>
      <c r="Y2583" s="1163">
        <v>8</v>
      </c>
      <c r="Z2583" s="1164"/>
      <c r="AA2583" s="1165"/>
      <c r="AB2583" s="1166"/>
      <c r="AC2583" s="587">
        <f t="shared" si="427"/>
        <v>0</v>
      </c>
      <c r="AE2583" s="1163">
        <v>8</v>
      </c>
      <c r="AF2583" s="1164"/>
      <c r="AG2583" s="1165"/>
      <c r="AH2583" s="1166"/>
      <c r="AI2583" s="587">
        <f t="shared" si="428"/>
        <v>0</v>
      </c>
      <c r="AK2583" s="1163">
        <v>8</v>
      </c>
      <c r="AL2583" s="1164"/>
      <c r="AM2583" s="1165"/>
      <c r="AN2583" s="1166"/>
      <c r="AO2583" s="587">
        <f t="shared" si="429"/>
        <v>0</v>
      </c>
      <c r="AQ2583" s="1163">
        <v>8</v>
      </c>
      <c r="AR2583" s="1164"/>
      <c r="AS2583" s="1165"/>
      <c r="AT2583" s="1166"/>
      <c r="AU2583" s="587">
        <f t="shared" si="430"/>
        <v>0</v>
      </c>
      <c r="AW2583" s="1163">
        <v>8</v>
      </c>
      <c r="AX2583" s="1164"/>
      <c r="AY2583" s="1165"/>
      <c r="AZ2583" s="1166"/>
      <c r="BA2583" s="587">
        <f t="shared" si="431"/>
        <v>0</v>
      </c>
    </row>
    <row r="2584" spans="1:53" s="17" customFormat="1" ht="16.75" customHeight="1" outlineLevel="2">
      <c r="A2584" s="1163">
        <v>9</v>
      </c>
      <c r="B2584" s="1164"/>
      <c r="C2584" s="1165"/>
      <c r="D2584" s="1166"/>
      <c r="E2584" s="587">
        <f t="shared" si="423"/>
        <v>0</v>
      </c>
      <c r="G2584" s="1163">
        <v>9</v>
      </c>
      <c r="H2584" s="1164"/>
      <c r="I2584" s="1165"/>
      <c r="J2584" s="1166"/>
      <c r="K2584" s="587">
        <f t="shared" si="424"/>
        <v>0</v>
      </c>
      <c r="M2584" s="1163">
        <v>9</v>
      </c>
      <c r="N2584" s="1164"/>
      <c r="O2584" s="1165"/>
      <c r="P2584" s="1166"/>
      <c r="Q2584" s="587">
        <f t="shared" si="425"/>
        <v>0</v>
      </c>
      <c r="S2584" s="1163">
        <v>9</v>
      </c>
      <c r="T2584" s="1164"/>
      <c r="U2584" s="1165"/>
      <c r="V2584" s="1166"/>
      <c r="W2584" s="587">
        <f t="shared" si="426"/>
        <v>0</v>
      </c>
      <c r="Y2584" s="1163">
        <v>9</v>
      </c>
      <c r="Z2584" s="1164"/>
      <c r="AA2584" s="1165"/>
      <c r="AB2584" s="1166"/>
      <c r="AC2584" s="587">
        <f t="shared" si="427"/>
        <v>0</v>
      </c>
      <c r="AE2584" s="1163">
        <v>9</v>
      </c>
      <c r="AF2584" s="1164"/>
      <c r="AG2584" s="1165"/>
      <c r="AH2584" s="1166"/>
      <c r="AI2584" s="587">
        <f t="shared" si="428"/>
        <v>0</v>
      </c>
      <c r="AK2584" s="1163">
        <v>9</v>
      </c>
      <c r="AL2584" s="1164"/>
      <c r="AM2584" s="1165"/>
      <c r="AN2584" s="1166"/>
      <c r="AO2584" s="587">
        <f t="shared" si="429"/>
        <v>0</v>
      </c>
      <c r="AQ2584" s="1163">
        <v>9</v>
      </c>
      <c r="AR2584" s="1164"/>
      <c r="AS2584" s="1165"/>
      <c r="AT2584" s="1166"/>
      <c r="AU2584" s="587">
        <f t="shared" si="430"/>
        <v>0</v>
      </c>
      <c r="AW2584" s="1163">
        <v>9</v>
      </c>
      <c r="AX2584" s="1164"/>
      <c r="AY2584" s="1165"/>
      <c r="AZ2584" s="1166"/>
      <c r="BA2584" s="587">
        <f t="shared" si="431"/>
        <v>0</v>
      </c>
    </row>
    <row r="2585" spans="1:53" s="17" customFormat="1" ht="16.75" customHeight="1" outlineLevel="2">
      <c r="A2585" s="1163">
        <v>10</v>
      </c>
      <c r="B2585" s="1164"/>
      <c r="C2585" s="1165"/>
      <c r="D2585" s="1166"/>
      <c r="E2585" s="587">
        <f t="shared" si="423"/>
        <v>0</v>
      </c>
      <c r="G2585" s="1163">
        <v>10</v>
      </c>
      <c r="H2585" s="1164"/>
      <c r="I2585" s="1165"/>
      <c r="J2585" s="1166"/>
      <c r="K2585" s="587">
        <f t="shared" si="424"/>
        <v>0</v>
      </c>
      <c r="M2585" s="1163">
        <v>10</v>
      </c>
      <c r="N2585" s="1164"/>
      <c r="O2585" s="1165"/>
      <c r="P2585" s="1166"/>
      <c r="Q2585" s="587">
        <f t="shared" si="425"/>
        <v>0</v>
      </c>
      <c r="S2585" s="1163">
        <v>10</v>
      </c>
      <c r="T2585" s="1164"/>
      <c r="U2585" s="1165"/>
      <c r="V2585" s="1166"/>
      <c r="W2585" s="587">
        <f t="shared" si="426"/>
        <v>0</v>
      </c>
      <c r="Y2585" s="1163">
        <v>10</v>
      </c>
      <c r="Z2585" s="1164"/>
      <c r="AA2585" s="1165"/>
      <c r="AB2585" s="1166"/>
      <c r="AC2585" s="587">
        <f t="shared" si="427"/>
        <v>0</v>
      </c>
      <c r="AE2585" s="1163">
        <v>10</v>
      </c>
      <c r="AF2585" s="1164"/>
      <c r="AG2585" s="1165"/>
      <c r="AH2585" s="1166"/>
      <c r="AI2585" s="587">
        <f t="shared" si="428"/>
        <v>0</v>
      </c>
      <c r="AK2585" s="1163">
        <v>10</v>
      </c>
      <c r="AL2585" s="1164"/>
      <c r="AM2585" s="1165"/>
      <c r="AN2585" s="1166"/>
      <c r="AO2585" s="587">
        <f t="shared" si="429"/>
        <v>0</v>
      </c>
      <c r="AQ2585" s="1163">
        <v>10</v>
      </c>
      <c r="AR2585" s="1164"/>
      <c r="AS2585" s="1165"/>
      <c r="AT2585" s="1166"/>
      <c r="AU2585" s="587">
        <f t="shared" si="430"/>
        <v>0</v>
      </c>
      <c r="AW2585" s="1163">
        <v>10</v>
      </c>
      <c r="AX2585" s="1164"/>
      <c r="AY2585" s="1165"/>
      <c r="AZ2585" s="1166"/>
      <c r="BA2585" s="587">
        <f t="shared" si="431"/>
        <v>0</v>
      </c>
    </row>
    <row r="2586" spans="1:53" s="17" customFormat="1" ht="16.75" customHeight="1" outlineLevel="2">
      <c r="A2586" s="1163">
        <v>11</v>
      </c>
      <c r="B2586" s="1164"/>
      <c r="C2586" s="1165"/>
      <c r="D2586" s="1166"/>
      <c r="E2586" s="587">
        <f t="shared" si="423"/>
        <v>0</v>
      </c>
      <c r="G2586" s="1163">
        <v>11</v>
      </c>
      <c r="H2586" s="1164"/>
      <c r="I2586" s="1165"/>
      <c r="J2586" s="1166"/>
      <c r="K2586" s="587">
        <f t="shared" si="424"/>
        <v>0</v>
      </c>
      <c r="M2586" s="1163">
        <v>11</v>
      </c>
      <c r="N2586" s="1164"/>
      <c r="O2586" s="1165"/>
      <c r="P2586" s="1166"/>
      <c r="Q2586" s="587">
        <f t="shared" si="425"/>
        <v>0</v>
      </c>
      <c r="S2586" s="1163">
        <v>11</v>
      </c>
      <c r="T2586" s="1164"/>
      <c r="U2586" s="1165"/>
      <c r="V2586" s="1166"/>
      <c r="W2586" s="587">
        <f t="shared" si="426"/>
        <v>0</v>
      </c>
      <c r="Y2586" s="1163">
        <v>11</v>
      </c>
      <c r="Z2586" s="1164"/>
      <c r="AA2586" s="1165"/>
      <c r="AB2586" s="1166"/>
      <c r="AC2586" s="587">
        <f t="shared" si="427"/>
        <v>0</v>
      </c>
      <c r="AE2586" s="1163">
        <v>11</v>
      </c>
      <c r="AF2586" s="1164"/>
      <c r="AG2586" s="1165"/>
      <c r="AH2586" s="1166"/>
      <c r="AI2586" s="587">
        <f t="shared" si="428"/>
        <v>0</v>
      </c>
      <c r="AK2586" s="1163">
        <v>11</v>
      </c>
      <c r="AL2586" s="1164"/>
      <c r="AM2586" s="1165"/>
      <c r="AN2586" s="1166"/>
      <c r="AO2586" s="587">
        <f t="shared" si="429"/>
        <v>0</v>
      </c>
      <c r="AQ2586" s="1163">
        <v>11</v>
      </c>
      <c r="AR2586" s="1164"/>
      <c r="AS2586" s="1165"/>
      <c r="AT2586" s="1166"/>
      <c r="AU2586" s="587">
        <f t="shared" si="430"/>
        <v>0</v>
      </c>
      <c r="AW2586" s="1163">
        <v>11</v>
      </c>
      <c r="AX2586" s="1164"/>
      <c r="AY2586" s="1165"/>
      <c r="AZ2586" s="1166"/>
      <c r="BA2586" s="587">
        <f t="shared" si="431"/>
        <v>0</v>
      </c>
    </row>
    <row r="2587" spans="1:53" s="17" customFormat="1" ht="16.75" customHeight="1" outlineLevel="2">
      <c r="A2587" s="1163">
        <v>12</v>
      </c>
      <c r="B2587" s="1164"/>
      <c r="C2587" s="1165"/>
      <c r="D2587" s="1166"/>
      <c r="E2587" s="587">
        <f t="shared" si="423"/>
        <v>0</v>
      </c>
      <c r="G2587" s="1163">
        <v>12</v>
      </c>
      <c r="H2587" s="1164"/>
      <c r="I2587" s="1165"/>
      <c r="J2587" s="1166"/>
      <c r="K2587" s="587">
        <f t="shared" si="424"/>
        <v>0</v>
      </c>
      <c r="M2587" s="1163">
        <v>12</v>
      </c>
      <c r="N2587" s="1164"/>
      <c r="O2587" s="1165"/>
      <c r="P2587" s="1166"/>
      <c r="Q2587" s="587">
        <f t="shared" si="425"/>
        <v>0</v>
      </c>
      <c r="S2587" s="1163">
        <v>12</v>
      </c>
      <c r="T2587" s="1164"/>
      <c r="U2587" s="1165"/>
      <c r="V2587" s="1166"/>
      <c r="W2587" s="587">
        <f t="shared" si="426"/>
        <v>0</v>
      </c>
      <c r="Y2587" s="1163">
        <v>12</v>
      </c>
      <c r="Z2587" s="1164"/>
      <c r="AA2587" s="1165"/>
      <c r="AB2587" s="1166"/>
      <c r="AC2587" s="587">
        <f t="shared" si="427"/>
        <v>0</v>
      </c>
      <c r="AE2587" s="1163">
        <v>12</v>
      </c>
      <c r="AF2587" s="1164"/>
      <c r="AG2587" s="1165"/>
      <c r="AH2587" s="1166"/>
      <c r="AI2587" s="587">
        <f t="shared" si="428"/>
        <v>0</v>
      </c>
      <c r="AK2587" s="1163">
        <v>12</v>
      </c>
      <c r="AL2587" s="1164"/>
      <c r="AM2587" s="1165"/>
      <c r="AN2587" s="1166"/>
      <c r="AO2587" s="587">
        <f t="shared" si="429"/>
        <v>0</v>
      </c>
      <c r="AQ2587" s="1163">
        <v>12</v>
      </c>
      <c r="AR2587" s="1164"/>
      <c r="AS2587" s="1165"/>
      <c r="AT2587" s="1166"/>
      <c r="AU2587" s="587">
        <f t="shared" si="430"/>
        <v>0</v>
      </c>
      <c r="AW2587" s="1163">
        <v>12</v>
      </c>
      <c r="AX2587" s="1164"/>
      <c r="AY2587" s="1165"/>
      <c r="AZ2587" s="1166"/>
      <c r="BA2587" s="587">
        <f t="shared" si="431"/>
        <v>0</v>
      </c>
    </row>
    <row r="2588" spans="1:53" s="17" customFormat="1" ht="16.75" customHeight="1" outlineLevel="2">
      <c r="A2588" s="1163">
        <v>13</v>
      </c>
      <c r="B2588" s="1164"/>
      <c r="C2588" s="1165"/>
      <c r="D2588" s="1166"/>
      <c r="E2588" s="587">
        <f t="shared" si="423"/>
        <v>0</v>
      </c>
      <c r="G2588" s="1163">
        <v>13</v>
      </c>
      <c r="H2588" s="1164"/>
      <c r="I2588" s="1165"/>
      <c r="J2588" s="1166"/>
      <c r="K2588" s="587">
        <f t="shared" si="424"/>
        <v>0</v>
      </c>
      <c r="M2588" s="1163">
        <v>13</v>
      </c>
      <c r="N2588" s="1164"/>
      <c r="O2588" s="1165"/>
      <c r="P2588" s="1166"/>
      <c r="Q2588" s="587">
        <f t="shared" si="425"/>
        <v>0</v>
      </c>
      <c r="S2588" s="1163">
        <v>13</v>
      </c>
      <c r="T2588" s="1164"/>
      <c r="U2588" s="1165"/>
      <c r="V2588" s="1166"/>
      <c r="W2588" s="587">
        <f t="shared" si="426"/>
        <v>0</v>
      </c>
      <c r="Y2588" s="1163">
        <v>13</v>
      </c>
      <c r="Z2588" s="1164"/>
      <c r="AA2588" s="1165"/>
      <c r="AB2588" s="1166"/>
      <c r="AC2588" s="587">
        <f t="shared" si="427"/>
        <v>0</v>
      </c>
      <c r="AE2588" s="1163">
        <v>13</v>
      </c>
      <c r="AF2588" s="1164"/>
      <c r="AG2588" s="1165"/>
      <c r="AH2588" s="1166"/>
      <c r="AI2588" s="587">
        <f t="shared" si="428"/>
        <v>0</v>
      </c>
      <c r="AK2588" s="1163">
        <v>13</v>
      </c>
      <c r="AL2588" s="1164"/>
      <c r="AM2588" s="1165"/>
      <c r="AN2588" s="1166"/>
      <c r="AO2588" s="587">
        <f t="shared" si="429"/>
        <v>0</v>
      </c>
      <c r="AQ2588" s="1163">
        <v>13</v>
      </c>
      <c r="AR2588" s="1164"/>
      <c r="AS2588" s="1165"/>
      <c r="AT2588" s="1166"/>
      <c r="AU2588" s="587">
        <f t="shared" si="430"/>
        <v>0</v>
      </c>
      <c r="AW2588" s="1163">
        <v>13</v>
      </c>
      <c r="AX2588" s="1164"/>
      <c r="AY2588" s="1165"/>
      <c r="AZ2588" s="1166"/>
      <c r="BA2588" s="587">
        <f t="shared" si="431"/>
        <v>0</v>
      </c>
    </row>
    <row r="2589" spans="1:53" s="17" customFormat="1" ht="16.75" customHeight="1" outlineLevel="2">
      <c r="A2589" s="1163">
        <v>14</v>
      </c>
      <c r="B2589" s="1164"/>
      <c r="C2589" s="1165"/>
      <c r="D2589" s="1166"/>
      <c r="E2589" s="587">
        <f t="shared" si="423"/>
        <v>0</v>
      </c>
      <c r="G2589" s="1163">
        <v>14</v>
      </c>
      <c r="H2589" s="1164"/>
      <c r="I2589" s="1165"/>
      <c r="J2589" s="1166"/>
      <c r="K2589" s="587">
        <f t="shared" si="424"/>
        <v>0</v>
      </c>
      <c r="M2589" s="1163">
        <v>14</v>
      </c>
      <c r="N2589" s="1164"/>
      <c r="O2589" s="1165"/>
      <c r="P2589" s="1166"/>
      <c r="Q2589" s="587">
        <f t="shared" si="425"/>
        <v>0</v>
      </c>
      <c r="S2589" s="1163">
        <v>14</v>
      </c>
      <c r="T2589" s="1164"/>
      <c r="U2589" s="1165"/>
      <c r="V2589" s="1166"/>
      <c r="W2589" s="587">
        <f t="shared" si="426"/>
        <v>0</v>
      </c>
      <c r="Y2589" s="1163">
        <v>14</v>
      </c>
      <c r="Z2589" s="1164"/>
      <c r="AA2589" s="1165"/>
      <c r="AB2589" s="1166"/>
      <c r="AC2589" s="587">
        <f t="shared" si="427"/>
        <v>0</v>
      </c>
      <c r="AE2589" s="1163">
        <v>14</v>
      </c>
      <c r="AF2589" s="1164"/>
      <c r="AG2589" s="1165"/>
      <c r="AH2589" s="1166"/>
      <c r="AI2589" s="587">
        <f t="shared" si="428"/>
        <v>0</v>
      </c>
      <c r="AK2589" s="1163">
        <v>14</v>
      </c>
      <c r="AL2589" s="1164"/>
      <c r="AM2589" s="1165"/>
      <c r="AN2589" s="1166"/>
      <c r="AO2589" s="587">
        <f t="shared" si="429"/>
        <v>0</v>
      </c>
      <c r="AQ2589" s="1163">
        <v>14</v>
      </c>
      <c r="AR2589" s="1164"/>
      <c r="AS2589" s="1165"/>
      <c r="AT2589" s="1166"/>
      <c r="AU2589" s="587">
        <f t="shared" si="430"/>
        <v>0</v>
      </c>
      <c r="AW2589" s="1163">
        <v>14</v>
      </c>
      <c r="AX2589" s="1164"/>
      <c r="AY2589" s="1165"/>
      <c r="AZ2589" s="1166"/>
      <c r="BA2589" s="587">
        <f t="shared" si="431"/>
        <v>0</v>
      </c>
    </row>
    <row r="2590" spans="1:53" s="17" customFormat="1" ht="16.75" customHeight="1" outlineLevel="2">
      <c r="A2590" s="1163">
        <v>15</v>
      </c>
      <c r="B2590" s="1164"/>
      <c r="C2590" s="1165"/>
      <c r="D2590" s="1166"/>
      <c r="E2590" s="587">
        <f t="shared" si="423"/>
        <v>0</v>
      </c>
      <c r="G2590" s="1163">
        <v>15</v>
      </c>
      <c r="H2590" s="1164"/>
      <c r="I2590" s="1165"/>
      <c r="J2590" s="1166"/>
      <c r="K2590" s="587">
        <f t="shared" si="424"/>
        <v>0</v>
      </c>
      <c r="M2590" s="1163">
        <v>15</v>
      </c>
      <c r="N2590" s="1164"/>
      <c r="O2590" s="1165"/>
      <c r="P2590" s="1166"/>
      <c r="Q2590" s="587">
        <f t="shared" si="425"/>
        <v>0</v>
      </c>
      <c r="S2590" s="1163">
        <v>15</v>
      </c>
      <c r="T2590" s="1164"/>
      <c r="U2590" s="1165"/>
      <c r="V2590" s="1166"/>
      <c r="W2590" s="587">
        <f t="shared" si="426"/>
        <v>0</v>
      </c>
      <c r="Y2590" s="1163">
        <v>15</v>
      </c>
      <c r="Z2590" s="1164"/>
      <c r="AA2590" s="1165"/>
      <c r="AB2590" s="1166"/>
      <c r="AC2590" s="587">
        <f t="shared" si="427"/>
        <v>0</v>
      </c>
      <c r="AE2590" s="1163">
        <v>15</v>
      </c>
      <c r="AF2590" s="1164"/>
      <c r="AG2590" s="1165"/>
      <c r="AH2590" s="1166"/>
      <c r="AI2590" s="587">
        <f t="shared" si="428"/>
        <v>0</v>
      </c>
      <c r="AK2590" s="1163">
        <v>15</v>
      </c>
      <c r="AL2590" s="1164"/>
      <c r="AM2590" s="1165"/>
      <c r="AN2590" s="1166"/>
      <c r="AO2590" s="587">
        <f t="shared" si="429"/>
        <v>0</v>
      </c>
      <c r="AQ2590" s="1163">
        <v>15</v>
      </c>
      <c r="AR2590" s="1164"/>
      <c r="AS2590" s="1165"/>
      <c r="AT2590" s="1166"/>
      <c r="AU2590" s="587">
        <f t="shared" si="430"/>
        <v>0</v>
      </c>
      <c r="AW2590" s="1163">
        <v>15</v>
      </c>
      <c r="AX2590" s="1164"/>
      <c r="AY2590" s="1165"/>
      <c r="AZ2590" s="1166"/>
      <c r="BA2590" s="587">
        <f t="shared" si="431"/>
        <v>0</v>
      </c>
    </row>
    <row r="2591" spans="1:53" s="17" customFormat="1" ht="16.75" customHeight="1" outlineLevel="2">
      <c r="A2591" s="1163">
        <v>16</v>
      </c>
      <c r="B2591" s="1164"/>
      <c r="C2591" s="1165"/>
      <c r="D2591" s="1166"/>
      <c r="E2591" s="587">
        <f t="shared" si="423"/>
        <v>0</v>
      </c>
      <c r="G2591" s="1163">
        <v>16</v>
      </c>
      <c r="H2591" s="1164"/>
      <c r="I2591" s="1165"/>
      <c r="J2591" s="1166"/>
      <c r="K2591" s="587">
        <f t="shared" si="424"/>
        <v>0</v>
      </c>
      <c r="M2591" s="1163">
        <v>16</v>
      </c>
      <c r="N2591" s="1164"/>
      <c r="O2591" s="1165"/>
      <c r="P2591" s="1166"/>
      <c r="Q2591" s="587">
        <f t="shared" si="425"/>
        <v>0</v>
      </c>
      <c r="S2591" s="1163">
        <v>16</v>
      </c>
      <c r="T2591" s="1164"/>
      <c r="U2591" s="1165"/>
      <c r="V2591" s="1166"/>
      <c r="W2591" s="587">
        <f t="shared" si="426"/>
        <v>0</v>
      </c>
      <c r="Y2591" s="1163">
        <v>16</v>
      </c>
      <c r="Z2591" s="1164"/>
      <c r="AA2591" s="1165"/>
      <c r="AB2591" s="1166"/>
      <c r="AC2591" s="587">
        <f t="shared" si="427"/>
        <v>0</v>
      </c>
      <c r="AE2591" s="1163">
        <v>16</v>
      </c>
      <c r="AF2591" s="1164"/>
      <c r="AG2591" s="1165"/>
      <c r="AH2591" s="1166"/>
      <c r="AI2591" s="587">
        <f t="shared" si="428"/>
        <v>0</v>
      </c>
      <c r="AK2591" s="1163">
        <v>16</v>
      </c>
      <c r="AL2591" s="1164"/>
      <c r="AM2591" s="1165"/>
      <c r="AN2591" s="1166"/>
      <c r="AO2591" s="587">
        <f t="shared" si="429"/>
        <v>0</v>
      </c>
      <c r="AQ2591" s="1163">
        <v>16</v>
      </c>
      <c r="AR2591" s="1164"/>
      <c r="AS2591" s="1165"/>
      <c r="AT2591" s="1166"/>
      <c r="AU2591" s="587">
        <f t="shared" si="430"/>
        <v>0</v>
      </c>
      <c r="AW2591" s="1163">
        <v>16</v>
      </c>
      <c r="AX2591" s="1164"/>
      <c r="AY2591" s="1165"/>
      <c r="AZ2591" s="1166"/>
      <c r="BA2591" s="587">
        <f t="shared" si="431"/>
        <v>0</v>
      </c>
    </row>
    <row r="2592" spans="1:53" s="17" customFormat="1" ht="16.75" customHeight="1" outlineLevel="2">
      <c r="A2592" s="1163">
        <v>17</v>
      </c>
      <c r="B2592" s="1164"/>
      <c r="C2592" s="1165"/>
      <c r="D2592" s="1166"/>
      <c r="E2592" s="587">
        <f t="shared" si="423"/>
        <v>0</v>
      </c>
      <c r="G2592" s="1163">
        <v>17</v>
      </c>
      <c r="H2592" s="1164"/>
      <c r="I2592" s="1165"/>
      <c r="J2592" s="1166"/>
      <c r="K2592" s="587">
        <f t="shared" si="424"/>
        <v>0</v>
      </c>
      <c r="M2592" s="1163">
        <v>17</v>
      </c>
      <c r="N2592" s="1164"/>
      <c r="O2592" s="1165"/>
      <c r="P2592" s="1166"/>
      <c r="Q2592" s="587">
        <f t="shared" si="425"/>
        <v>0</v>
      </c>
      <c r="S2592" s="1163">
        <v>17</v>
      </c>
      <c r="T2592" s="1164"/>
      <c r="U2592" s="1165"/>
      <c r="V2592" s="1166"/>
      <c r="W2592" s="587">
        <f t="shared" si="426"/>
        <v>0</v>
      </c>
      <c r="Y2592" s="1163">
        <v>17</v>
      </c>
      <c r="Z2592" s="1164"/>
      <c r="AA2592" s="1165"/>
      <c r="AB2592" s="1166"/>
      <c r="AC2592" s="587">
        <f t="shared" si="427"/>
        <v>0</v>
      </c>
      <c r="AE2592" s="1163">
        <v>17</v>
      </c>
      <c r="AF2592" s="1164"/>
      <c r="AG2592" s="1165"/>
      <c r="AH2592" s="1166"/>
      <c r="AI2592" s="587">
        <f t="shared" si="428"/>
        <v>0</v>
      </c>
      <c r="AK2592" s="1163">
        <v>17</v>
      </c>
      <c r="AL2592" s="1164"/>
      <c r="AM2592" s="1165"/>
      <c r="AN2592" s="1166"/>
      <c r="AO2592" s="587">
        <f t="shared" si="429"/>
        <v>0</v>
      </c>
      <c r="AQ2592" s="1163">
        <v>17</v>
      </c>
      <c r="AR2592" s="1164"/>
      <c r="AS2592" s="1165"/>
      <c r="AT2592" s="1166"/>
      <c r="AU2592" s="587">
        <f t="shared" si="430"/>
        <v>0</v>
      </c>
      <c r="AW2592" s="1163">
        <v>17</v>
      </c>
      <c r="AX2592" s="1164"/>
      <c r="AY2592" s="1165"/>
      <c r="AZ2592" s="1166"/>
      <c r="BA2592" s="587">
        <f t="shared" si="431"/>
        <v>0</v>
      </c>
    </row>
    <row r="2593" spans="1:53" s="17" customFormat="1" ht="16.75" customHeight="1" outlineLevel="2">
      <c r="A2593" s="1163">
        <v>18</v>
      </c>
      <c r="B2593" s="1164"/>
      <c r="C2593" s="1165"/>
      <c r="D2593" s="1166"/>
      <c r="E2593" s="587">
        <f t="shared" si="423"/>
        <v>0</v>
      </c>
      <c r="G2593" s="1163">
        <v>18</v>
      </c>
      <c r="H2593" s="1164"/>
      <c r="I2593" s="1165"/>
      <c r="J2593" s="1166"/>
      <c r="K2593" s="587">
        <f t="shared" si="424"/>
        <v>0</v>
      </c>
      <c r="M2593" s="1163">
        <v>18</v>
      </c>
      <c r="N2593" s="1164"/>
      <c r="O2593" s="1165"/>
      <c r="P2593" s="1166"/>
      <c r="Q2593" s="587">
        <f t="shared" si="425"/>
        <v>0</v>
      </c>
      <c r="S2593" s="1163">
        <v>18</v>
      </c>
      <c r="T2593" s="1164"/>
      <c r="U2593" s="1165"/>
      <c r="V2593" s="1166"/>
      <c r="W2593" s="587">
        <f t="shared" si="426"/>
        <v>0</v>
      </c>
      <c r="Y2593" s="1163">
        <v>18</v>
      </c>
      <c r="Z2593" s="1164"/>
      <c r="AA2593" s="1165"/>
      <c r="AB2593" s="1166"/>
      <c r="AC2593" s="587">
        <f t="shared" si="427"/>
        <v>0</v>
      </c>
      <c r="AE2593" s="1163">
        <v>18</v>
      </c>
      <c r="AF2593" s="1164"/>
      <c r="AG2593" s="1165"/>
      <c r="AH2593" s="1166"/>
      <c r="AI2593" s="587">
        <f t="shared" si="428"/>
        <v>0</v>
      </c>
      <c r="AK2593" s="1163">
        <v>18</v>
      </c>
      <c r="AL2593" s="1164"/>
      <c r="AM2593" s="1165"/>
      <c r="AN2593" s="1166"/>
      <c r="AO2593" s="587">
        <f t="shared" si="429"/>
        <v>0</v>
      </c>
      <c r="AQ2593" s="1163">
        <v>18</v>
      </c>
      <c r="AR2593" s="1164"/>
      <c r="AS2593" s="1165"/>
      <c r="AT2593" s="1166"/>
      <c r="AU2593" s="587">
        <f t="shared" si="430"/>
        <v>0</v>
      </c>
      <c r="AW2593" s="1163">
        <v>18</v>
      </c>
      <c r="AX2593" s="1164"/>
      <c r="AY2593" s="1165"/>
      <c r="AZ2593" s="1166"/>
      <c r="BA2593" s="587">
        <f t="shared" si="431"/>
        <v>0</v>
      </c>
    </row>
    <row r="2594" spans="1:53" s="17" customFormat="1" ht="16.75" customHeight="1" outlineLevel="2">
      <c r="A2594" s="1163">
        <v>19</v>
      </c>
      <c r="B2594" s="1164"/>
      <c r="C2594" s="1165"/>
      <c r="D2594" s="1166"/>
      <c r="E2594" s="587">
        <f t="shared" si="423"/>
        <v>0</v>
      </c>
      <c r="G2594" s="1163">
        <v>19</v>
      </c>
      <c r="H2594" s="1164"/>
      <c r="I2594" s="1165"/>
      <c r="J2594" s="1166"/>
      <c r="K2594" s="587">
        <f t="shared" si="424"/>
        <v>0</v>
      </c>
      <c r="M2594" s="1163">
        <v>19</v>
      </c>
      <c r="N2594" s="1164"/>
      <c r="O2594" s="1165"/>
      <c r="P2594" s="1166"/>
      <c r="Q2594" s="587">
        <f t="shared" si="425"/>
        <v>0</v>
      </c>
      <c r="S2594" s="1163">
        <v>19</v>
      </c>
      <c r="T2594" s="1164"/>
      <c r="U2594" s="1165"/>
      <c r="V2594" s="1166"/>
      <c r="W2594" s="587">
        <f t="shared" si="426"/>
        <v>0</v>
      </c>
      <c r="Y2594" s="1163">
        <v>19</v>
      </c>
      <c r="Z2594" s="1164"/>
      <c r="AA2594" s="1165"/>
      <c r="AB2594" s="1166"/>
      <c r="AC2594" s="587">
        <f t="shared" si="427"/>
        <v>0</v>
      </c>
      <c r="AE2594" s="1163">
        <v>19</v>
      </c>
      <c r="AF2594" s="1164"/>
      <c r="AG2594" s="1165"/>
      <c r="AH2594" s="1166"/>
      <c r="AI2594" s="587">
        <f t="shared" si="428"/>
        <v>0</v>
      </c>
      <c r="AK2594" s="1163">
        <v>19</v>
      </c>
      <c r="AL2594" s="1164"/>
      <c r="AM2594" s="1165"/>
      <c r="AN2594" s="1166"/>
      <c r="AO2594" s="587">
        <f t="shared" si="429"/>
        <v>0</v>
      </c>
      <c r="AQ2594" s="1163">
        <v>19</v>
      </c>
      <c r="AR2594" s="1164"/>
      <c r="AS2594" s="1165"/>
      <c r="AT2594" s="1166"/>
      <c r="AU2594" s="587">
        <f t="shared" si="430"/>
        <v>0</v>
      </c>
      <c r="AW2594" s="1163">
        <v>19</v>
      </c>
      <c r="AX2594" s="1164"/>
      <c r="AY2594" s="1165"/>
      <c r="AZ2594" s="1166"/>
      <c r="BA2594" s="587">
        <f t="shared" si="431"/>
        <v>0</v>
      </c>
    </row>
    <row r="2595" spans="1:53" s="17" customFormat="1" ht="16.75" customHeight="1" outlineLevel="2">
      <c r="A2595" s="1163">
        <v>20</v>
      </c>
      <c r="B2595" s="1164"/>
      <c r="C2595" s="1165"/>
      <c r="D2595" s="1166"/>
      <c r="E2595" s="587">
        <f t="shared" si="423"/>
        <v>0</v>
      </c>
      <c r="G2595" s="1163">
        <v>20</v>
      </c>
      <c r="H2595" s="1164"/>
      <c r="I2595" s="1165"/>
      <c r="J2595" s="1166"/>
      <c r="K2595" s="587">
        <f t="shared" si="424"/>
        <v>0</v>
      </c>
      <c r="M2595" s="1163">
        <v>20</v>
      </c>
      <c r="N2595" s="1164"/>
      <c r="O2595" s="1165"/>
      <c r="P2595" s="1166"/>
      <c r="Q2595" s="587">
        <f t="shared" si="425"/>
        <v>0</v>
      </c>
      <c r="S2595" s="1163">
        <v>20</v>
      </c>
      <c r="T2595" s="1164"/>
      <c r="U2595" s="1165"/>
      <c r="V2595" s="1166"/>
      <c r="W2595" s="587">
        <f t="shared" si="426"/>
        <v>0</v>
      </c>
      <c r="Y2595" s="1163">
        <v>20</v>
      </c>
      <c r="Z2595" s="1164"/>
      <c r="AA2595" s="1165"/>
      <c r="AB2595" s="1166"/>
      <c r="AC2595" s="587">
        <f t="shared" si="427"/>
        <v>0</v>
      </c>
      <c r="AE2595" s="1163">
        <v>20</v>
      </c>
      <c r="AF2595" s="1164"/>
      <c r="AG2595" s="1165"/>
      <c r="AH2595" s="1166"/>
      <c r="AI2595" s="587">
        <f t="shared" si="428"/>
        <v>0</v>
      </c>
      <c r="AK2595" s="1163">
        <v>20</v>
      </c>
      <c r="AL2595" s="1164"/>
      <c r="AM2595" s="1165"/>
      <c r="AN2595" s="1166"/>
      <c r="AO2595" s="587">
        <f t="shared" si="429"/>
        <v>0</v>
      </c>
      <c r="AQ2595" s="1163">
        <v>20</v>
      </c>
      <c r="AR2595" s="1164"/>
      <c r="AS2595" s="1165"/>
      <c r="AT2595" s="1166"/>
      <c r="AU2595" s="587">
        <f t="shared" si="430"/>
        <v>0</v>
      </c>
      <c r="AW2595" s="1163">
        <v>20</v>
      </c>
      <c r="AX2595" s="1164"/>
      <c r="AY2595" s="1165"/>
      <c r="AZ2595" s="1166"/>
      <c r="BA2595" s="587">
        <f t="shared" si="431"/>
        <v>0</v>
      </c>
    </row>
    <row r="2596" spans="1:53" s="17" customFormat="1" ht="16.75" customHeight="1" outlineLevel="2">
      <c r="A2596" s="1163">
        <v>21</v>
      </c>
      <c r="B2596" s="1164"/>
      <c r="C2596" s="1165"/>
      <c r="D2596" s="1166"/>
      <c r="E2596" s="587">
        <f t="shared" si="423"/>
        <v>0</v>
      </c>
      <c r="G2596" s="1163">
        <v>21</v>
      </c>
      <c r="H2596" s="1164"/>
      <c r="I2596" s="1165"/>
      <c r="J2596" s="1166"/>
      <c r="K2596" s="587">
        <f t="shared" si="424"/>
        <v>0</v>
      </c>
      <c r="M2596" s="1163">
        <v>21</v>
      </c>
      <c r="N2596" s="1164"/>
      <c r="O2596" s="1165"/>
      <c r="P2596" s="1166"/>
      <c r="Q2596" s="587">
        <f t="shared" si="425"/>
        <v>0</v>
      </c>
      <c r="S2596" s="1163">
        <v>21</v>
      </c>
      <c r="T2596" s="1164"/>
      <c r="U2596" s="1165"/>
      <c r="V2596" s="1166"/>
      <c r="W2596" s="587">
        <f t="shared" si="426"/>
        <v>0</v>
      </c>
      <c r="Y2596" s="1163">
        <v>21</v>
      </c>
      <c r="Z2596" s="1164"/>
      <c r="AA2596" s="1165"/>
      <c r="AB2596" s="1166"/>
      <c r="AC2596" s="587">
        <f t="shared" si="427"/>
        <v>0</v>
      </c>
      <c r="AE2596" s="1163">
        <v>21</v>
      </c>
      <c r="AF2596" s="1164"/>
      <c r="AG2596" s="1165"/>
      <c r="AH2596" s="1166"/>
      <c r="AI2596" s="587">
        <f t="shared" si="428"/>
        <v>0</v>
      </c>
      <c r="AK2596" s="1163">
        <v>21</v>
      </c>
      <c r="AL2596" s="1164"/>
      <c r="AM2596" s="1165"/>
      <c r="AN2596" s="1166"/>
      <c r="AO2596" s="587">
        <f t="shared" si="429"/>
        <v>0</v>
      </c>
      <c r="AQ2596" s="1163">
        <v>21</v>
      </c>
      <c r="AR2596" s="1164"/>
      <c r="AS2596" s="1165"/>
      <c r="AT2596" s="1166"/>
      <c r="AU2596" s="587">
        <f t="shared" si="430"/>
        <v>0</v>
      </c>
      <c r="AW2596" s="1163">
        <v>21</v>
      </c>
      <c r="AX2596" s="1164"/>
      <c r="AY2596" s="1165"/>
      <c r="AZ2596" s="1166"/>
      <c r="BA2596" s="587">
        <f t="shared" si="431"/>
        <v>0</v>
      </c>
    </row>
    <row r="2597" spans="1:53" s="17" customFormat="1" ht="16.75" customHeight="1" outlineLevel="2">
      <c r="A2597" s="1163">
        <v>22</v>
      </c>
      <c r="B2597" s="1164"/>
      <c r="C2597" s="1165"/>
      <c r="D2597" s="1166"/>
      <c r="E2597" s="587">
        <f t="shared" si="423"/>
        <v>0</v>
      </c>
      <c r="G2597" s="1163">
        <v>22</v>
      </c>
      <c r="H2597" s="1164"/>
      <c r="I2597" s="1165"/>
      <c r="J2597" s="1166"/>
      <c r="K2597" s="587">
        <f t="shared" si="424"/>
        <v>0</v>
      </c>
      <c r="M2597" s="1163">
        <v>22</v>
      </c>
      <c r="N2597" s="1164"/>
      <c r="O2597" s="1165"/>
      <c r="P2597" s="1166"/>
      <c r="Q2597" s="587">
        <f t="shared" si="425"/>
        <v>0</v>
      </c>
      <c r="S2597" s="1163">
        <v>22</v>
      </c>
      <c r="T2597" s="1164"/>
      <c r="U2597" s="1165"/>
      <c r="V2597" s="1166"/>
      <c r="W2597" s="587">
        <f t="shared" si="426"/>
        <v>0</v>
      </c>
      <c r="Y2597" s="1163">
        <v>22</v>
      </c>
      <c r="Z2597" s="1164"/>
      <c r="AA2597" s="1165"/>
      <c r="AB2597" s="1166"/>
      <c r="AC2597" s="587">
        <f t="shared" si="427"/>
        <v>0</v>
      </c>
      <c r="AE2597" s="1163">
        <v>22</v>
      </c>
      <c r="AF2597" s="1164"/>
      <c r="AG2597" s="1165"/>
      <c r="AH2597" s="1166"/>
      <c r="AI2597" s="587">
        <f t="shared" si="428"/>
        <v>0</v>
      </c>
      <c r="AK2597" s="1163">
        <v>22</v>
      </c>
      <c r="AL2597" s="1164"/>
      <c r="AM2597" s="1165"/>
      <c r="AN2597" s="1166"/>
      <c r="AO2597" s="587">
        <f t="shared" si="429"/>
        <v>0</v>
      </c>
      <c r="AQ2597" s="1163">
        <v>22</v>
      </c>
      <c r="AR2597" s="1164"/>
      <c r="AS2597" s="1165"/>
      <c r="AT2597" s="1166"/>
      <c r="AU2597" s="587">
        <f t="shared" si="430"/>
        <v>0</v>
      </c>
      <c r="AW2597" s="1163">
        <v>22</v>
      </c>
      <c r="AX2597" s="1164"/>
      <c r="AY2597" s="1165"/>
      <c r="AZ2597" s="1166"/>
      <c r="BA2597" s="587">
        <f t="shared" si="431"/>
        <v>0</v>
      </c>
    </row>
    <row r="2598" spans="1:53" s="17" customFormat="1" ht="16.75" customHeight="1" outlineLevel="2">
      <c r="A2598" s="1163">
        <v>23</v>
      </c>
      <c r="B2598" s="1164"/>
      <c r="C2598" s="1165"/>
      <c r="D2598" s="1166"/>
      <c r="E2598" s="587">
        <f t="shared" si="423"/>
        <v>0</v>
      </c>
      <c r="G2598" s="1163">
        <v>23</v>
      </c>
      <c r="H2598" s="1164"/>
      <c r="I2598" s="1165"/>
      <c r="J2598" s="1166"/>
      <c r="K2598" s="587">
        <f t="shared" si="424"/>
        <v>0</v>
      </c>
      <c r="M2598" s="1163">
        <v>23</v>
      </c>
      <c r="N2598" s="1164"/>
      <c r="O2598" s="1165"/>
      <c r="P2598" s="1166"/>
      <c r="Q2598" s="587">
        <f t="shared" si="425"/>
        <v>0</v>
      </c>
      <c r="S2598" s="1163">
        <v>23</v>
      </c>
      <c r="T2598" s="1164"/>
      <c r="U2598" s="1165"/>
      <c r="V2598" s="1166"/>
      <c r="W2598" s="587">
        <f t="shared" si="426"/>
        <v>0</v>
      </c>
      <c r="Y2598" s="1163">
        <v>23</v>
      </c>
      <c r="Z2598" s="1164"/>
      <c r="AA2598" s="1165"/>
      <c r="AB2598" s="1166"/>
      <c r="AC2598" s="587">
        <f t="shared" si="427"/>
        <v>0</v>
      </c>
      <c r="AE2598" s="1163">
        <v>23</v>
      </c>
      <c r="AF2598" s="1164"/>
      <c r="AG2598" s="1165"/>
      <c r="AH2598" s="1166"/>
      <c r="AI2598" s="587">
        <f t="shared" si="428"/>
        <v>0</v>
      </c>
      <c r="AK2598" s="1163">
        <v>23</v>
      </c>
      <c r="AL2598" s="1164"/>
      <c r="AM2598" s="1165"/>
      <c r="AN2598" s="1166"/>
      <c r="AO2598" s="587">
        <f t="shared" si="429"/>
        <v>0</v>
      </c>
      <c r="AQ2598" s="1163">
        <v>23</v>
      </c>
      <c r="AR2598" s="1164"/>
      <c r="AS2598" s="1165"/>
      <c r="AT2598" s="1166"/>
      <c r="AU2598" s="587">
        <f t="shared" si="430"/>
        <v>0</v>
      </c>
      <c r="AW2598" s="1163">
        <v>23</v>
      </c>
      <c r="AX2598" s="1164"/>
      <c r="AY2598" s="1165"/>
      <c r="AZ2598" s="1166"/>
      <c r="BA2598" s="587">
        <f t="shared" si="431"/>
        <v>0</v>
      </c>
    </row>
    <row r="2599" spans="1:53" s="17" customFormat="1" ht="16.75" customHeight="1" outlineLevel="2">
      <c r="A2599" s="1163">
        <v>24</v>
      </c>
      <c r="B2599" s="1164"/>
      <c r="C2599" s="1165"/>
      <c r="D2599" s="1166"/>
      <c r="E2599" s="587">
        <f t="shared" si="423"/>
        <v>0</v>
      </c>
      <c r="G2599" s="1163">
        <v>24</v>
      </c>
      <c r="H2599" s="1164"/>
      <c r="I2599" s="1165"/>
      <c r="J2599" s="1166"/>
      <c r="K2599" s="587">
        <f t="shared" si="424"/>
        <v>0</v>
      </c>
      <c r="M2599" s="1163">
        <v>24</v>
      </c>
      <c r="N2599" s="1164"/>
      <c r="O2599" s="1165"/>
      <c r="P2599" s="1166"/>
      <c r="Q2599" s="587">
        <f t="shared" si="425"/>
        <v>0</v>
      </c>
      <c r="S2599" s="1163">
        <v>24</v>
      </c>
      <c r="T2599" s="1164"/>
      <c r="U2599" s="1165"/>
      <c r="V2599" s="1166"/>
      <c r="W2599" s="587">
        <f t="shared" si="426"/>
        <v>0</v>
      </c>
      <c r="Y2599" s="1163">
        <v>24</v>
      </c>
      <c r="Z2599" s="1164"/>
      <c r="AA2599" s="1165"/>
      <c r="AB2599" s="1166"/>
      <c r="AC2599" s="587">
        <f t="shared" si="427"/>
        <v>0</v>
      </c>
      <c r="AE2599" s="1163">
        <v>24</v>
      </c>
      <c r="AF2599" s="1164"/>
      <c r="AG2599" s="1165"/>
      <c r="AH2599" s="1166"/>
      <c r="AI2599" s="587">
        <f t="shared" si="428"/>
        <v>0</v>
      </c>
      <c r="AK2599" s="1163">
        <v>24</v>
      </c>
      <c r="AL2599" s="1164"/>
      <c r="AM2599" s="1165"/>
      <c r="AN2599" s="1166"/>
      <c r="AO2599" s="587">
        <f t="shared" si="429"/>
        <v>0</v>
      </c>
      <c r="AQ2599" s="1163">
        <v>24</v>
      </c>
      <c r="AR2599" s="1164"/>
      <c r="AS2599" s="1165"/>
      <c r="AT2599" s="1166"/>
      <c r="AU2599" s="587">
        <f t="shared" si="430"/>
        <v>0</v>
      </c>
      <c r="AW2599" s="1163">
        <v>24</v>
      </c>
      <c r="AX2599" s="1164"/>
      <c r="AY2599" s="1165"/>
      <c r="AZ2599" s="1166"/>
      <c r="BA2599" s="587">
        <f t="shared" si="431"/>
        <v>0</v>
      </c>
    </row>
    <row r="2600" spans="1:53" s="17" customFormat="1" ht="16.75" customHeight="1" outlineLevel="2">
      <c r="A2600" s="1163">
        <v>25</v>
      </c>
      <c r="B2600" s="1164"/>
      <c r="C2600" s="1165"/>
      <c r="D2600" s="1166"/>
      <c r="E2600" s="587">
        <f t="shared" si="423"/>
        <v>0</v>
      </c>
      <c r="G2600" s="1163">
        <v>25</v>
      </c>
      <c r="H2600" s="1164"/>
      <c r="I2600" s="1165"/>
      <c r="J2600" s="1166"/>
      <c r="K2600" s="587">
        <f t="shared" si="424"/>
        <v>0</v>
      </c>
      <c r="M2600" s="1163">
        <v>25</v>
      </c>
      <c r="N2600" s="1164"/>
      <c r="O2600" s="1165"/>
      <c r="P2600" s="1166"/>
      <c r="Q2600" s="587">
        <f t="shared" si="425"/>
        <v>0</v>
      </c>
      <c r="S2600" s="1163">
        <v>25</v>
      </c>
      <c r="T2600" s="1164"/>
      <c r="U2600" s="1165"/>
      <c r="V2600" s="1166"/>
      <c r="W2600" s="587">
        <f t="shared" si="426"/>
        <v>0</v>
      </c>
      <c r="Y2600" s="1163">
        <v>25</v>
      </c>
      <c r="Z2600" s="1164"/>
      <c r="AA2600" s="1165"/>
      <c r="AB2600" s="1166"/>
      <c r="AC2600" s="587">
        <f t="shared" si="427"/>
        <v>0</v>
      </c>
      <c r="AE2600" s="1163">
        <v>25</v>
      </c>
      <c r="AF2600" s="1164"/>
      <c r="AG2600" s="1165"/>
      <c r="AH2600" s="1166"/>
      <c r="AI2600" s="587">
        <f t="shared" si="428"/>
        <v>0</v>
      </c>
      <c r="AK2600" s="1163">
        <v>25</v>
      </c>
      <c r="AL2600" s="1164"/>
      <c r="AM2600" s="1165"/>
      <c r="AN2600" s="1166"/>
      <c r="AO2600" s="587">
        <f t="shared" si="429"/>
        <v>0</v>
      </c>
      <c r="AQ2600" s="1163">
        <v>25</v>
      </c>
      <c r="AR2600" s="1164"/>
      <c r="AS2600" s="1165"/>
      <c r="AT2600" s="1166"/>
      <c r="AU2600" s="587">
        <f t="shared" si="430"/>
        <v>0</v>
      </c>
      <c r="AW2600" s="1163">
        <v>25</v>
      </c>
      <c r="AX2600" s="1164"/>
      <c r="AY2600" s="1165"/>
      <c r="AZ2600" s="1166"/>
      <c r="BA2600" s="587">
        <f t="shared" si="431"/>
        <v>0</v>
      </c>
    </row>
    <row r="2601" spans="1:53" s="17" customFormat="1" ht="16.75" customHeight="1" outlineLevel="2">
      <c r="A2601" s="1163">
        <v>26</v>
      </c>
      <c r="B2601" s="1164"/>
      <c r="C2601" s="1165"/>
      <c r="D2601" s="1166"/>
      <c r="E2601" s="587">
        <f t="shared" si="423"/>
        <v>0</v>
      </c>
      <c r="G2601" s="1163">
        <v>26</v>
      </c>
      <c r="H2601" s="1164"/>
      <c r="I2601" s="1165"/>
      <c r="J2601" s="1166"/>
      <c r="K2601" s="587">
        <f t="shared" si="424"/>
        <v>0</v>
      </c>
      <c r="M2601" s="1163">
        <v>26</v>
      </c>
      <c r="N2601" s="1164"/>
      <c r="O2601" s="1165"/>
      <c r="P2601" s="1166"/>
      <c r="Q2601" s="587">
        <f t="shared" si="425"/>
        <v>0</v>
      </c>
      <c r="S2601" s="1163">
        <v>26</v>
      </c>
      <c r="T2601" s="1164"/>
      <c r="U2601" s="1165"/>
      <c r="V2601" s="1166"/>
      <c r="W2601" s="587">
        <f t="shared" si="426"/>
        <v>0</v>
      </c>
      <c r="Y2601" s="1163">
        <v>26</v>
      </c>
      <c r="Z2601" s="1164"/>
      <c r="AA2601" s="1165"/>
      <c r="AB2601" s="1166"/>
      <c r="AC2601" s="587">
        <f t="shared" si="427"/>
        <v>0</v>
      </c>
      <c r="AE2601" s="1163">
        <v>26</v>
      </c>
      <c r="AF2601" s="1164"/>
      <c r="AG2601" s="1165"/>
      <c r="AH2601" s="1166"/>
      <c r="AI2601" s="587">
        <f t="shared" si="428"/>
        <v>0</v>
      </c>
      <c r="AK2601" s="1163">
        <v>26</v>
      </c>
      <c r="AL2601" s="1164"/>
      <c r="AM2601" s="1165"/>
      <c r="AN2601" s="1166"/>
      <c r="AO2601" s="587">
        <f t="shared" si="429"/>
        <v>0</v>
      </c>
      <c r="AQ2601" s="1163">
        <v>26</v>
      </c>
      <c r="AR2601" s="1164"/>
      <c r="AS2601" s="1165"/>
      <c r="AT2601" s="1166"/>
      <c r="AU2601" s="587">
        <f t="shared" si="430"/>
        <v>0</v>
      </c>
      <c r="AW2601" s="1163">
        <v>26</v>
      </c>
      <c r="AX2601" s="1164"/>
      <c r="AY2601" s="1165"/>
      <c r="AZ2601" s="1166"/>
      <c r="BA2601" s="587">
        <f t="shared" si="431"/>
        <v>0</v>
      </c>
    </row>
    <row r="2602" spans="1:53" s="17" customFormat="1" ht="16.75" customHeight="1" outlineLevel="2">
      <c r="A2602" s="1163">
        <v>27</v>
      </c>
      <c r="B2602" s="1164"/>
      <c r="C2602" s="1165"/>
      <c r="D2602" s="1166"/>
      <c r="E2602" s="587">
        <f t="shared" si="423"/>
        <v>0</v>
      </c>
      <c r="G2602" s="1163">
        <v>27</v>
      </c>
      <c r="H2602" s="1164"/>
      <c r="I2602" s="1165"/>
      <c r="J2602" s="1166"/>
      <c r="K2602" s="587">
        <f t="shared" si="424"/>
        <v>0</v>
      </c>
      <c r="M2602" s="1163">
        <v>27</v>
      </c>
      <c r="N2602" s="1164"/>
      <c r="O2602" s="1165"/>
      <c r="P2602" s="1166"/>
      <c r="Q2602" s="587">
        <f t="shared" si="425"/>
        <v>0</v>
      </c>
      <c r="S2602" s="1163">
        <v>27</v>
      </c>
      <c r="T2602" s="1164"/>
      <c r="U2602" s="1165"/>
      <c r="V2602" s="1166"/>
      <c r="W2602" s="587">
        <f t="shared" si="426"/>
        <v>0</v>
      </c>
      <c r="Y2602" s="1163">
        <v>27</v>
      </c>
      <c r="Z2602" s="1164"/>
      <c r="AA2602" s="1165"/>
      <c r="AB2602" s="1166"/>
      <c r="AC2602" s="587">
        <f t="shared" si="427"/>
        <v>0</v>
      </c>
      <c r="AE2602" s="1163">
        <v>27</v>
      </c>
      <c r="AF2602" s="1164"/>
      <c r="AG2602" s="1165"/>
      <c r="AH2602" s="1166"/>
      <c r="AI2602" s="587">
        <f t="shared" si="428"/>
        <v>0</v>
      </c>
      <c r="AK2602" s="1163">
        <v>27</v>
      </c>
      <c r="AL2602" s="1164"/>
      <c r="AM2602" s="1165"/>
      <c r="AN2602" s="1166"/>
      <c r="AO2602" s="587">
        <f t="shared" si="429"/>
        <v>0</v>
      </c>
      <c r="AQ2602" s="1163">
        <v>27</v>
      </c>
      <c r="AR2602" s="1164"/>
      <c r="AS2602" s="1165"/>
      <c r="AT2602" s="1166"/>
      <c r="AU2602" s="587">
        <f t="shared" si="430"/>
        <v>0</v>
      </c>
      <c r="AW2602" s="1163">
        <v>27</v>
      </c>
      <c r="AX2602" s="1164"/>
      <c r="AY2602" s="1165"/>
      <c r="AZ2602" s="1166"/>
      <c r="BA2602" s="587">
        <f t="shared" si="431"/>
        <v>0</v>
      </c>
    </row>
    <row r="2603" spans="1:53" s="17" customFormat="1" ht="16.75" customHeight="1" outlineLevel="2">
      <c r="A2603" s="1163">
        <v>28</v>
      </c>
      <c r="B2603" s="1164"/>
      <c r="C2603" s="1165"/>
      <c r="D2603" s="1166"/>
      <c r="E2603" s="587">
        <f t="shared" si="423"/>
        <v>0</v>
      </c>
      <c r="G2603" s="1163">
        <v>28</v>
      </c>
      <c r="H2603" s="1164"/>
      <c r="I2603" s="1165"/>
      <c r="J2603" s="1166"/>
      <c r="K2603" s="587">
        <f t="shared" si="424"/>
        <v>0</v>
      </c>
      <c r="M2603" s="1163">
        <v>28</v>
      </c>
      <c r="N2603" s="1164"/>
      <c r="O2603" s="1165"/>
      <c r="P2603" s="1166"/>
      <c r="Q2603" s="587">
        <f t="shared" si="425"/>
        <v>0</v>
      </c>
      <c r="S2603" s="1163">
        <v>28</v>
      </c>
      <c r="T2603" s="1164"/>
      <c r="U2603" s="1165"/>
      <c r="V2603" s="1166"/>
      <c r="W2603" s="587">
        <f t="shared" si="426"/>
        <v>0</v>
      </c>
      <c r="Y2603" s="1163">
        <v>28</v>
      </c>
      <c r="Z2603" s="1164"/>
      <c r="AA2603" s="1165"/>
      <c r="AB2603" s="1166"/>
      <c r="AC2603" s="587">
        <f t="shared" si="427"/>
        <v>0</v>
      </c>
      <c r="AE2603" s="1163">
        <v>28</v>
      </c>
      <c r="AF2603" s="1164"/>
      <c r="AG2603" s="1165"/>
      <c r="AH2603" s="1166"/>
      <c r="AI2603" s="587">
        <f t="shared" si="428"/>
        <v>0</v>
      </c>
      <c r="AK2603" s="1163">
        <v>28</v>
      </c>
      <c r="AL2603" s="1164"/>
      <c r="AM2603" s="1165"/>
      <c r="AN2603" s="1166"/>
      <c r="AO2603" s="587">
        <f t="shared" si="429"/>
        <v>0</v>
      </c>
      <c r="AQ2603" s="1163">
        <v>28</v>
      </c>
      <c r="AR2603" s="1164"/>
      <c r="AS2603" s="1165"/>
      <c r="AT2603" s="1166"/>
      <c r="AU2603" s="587">
        <f t="shared" si="430"/>
        <v>0</v>
      </c>
      <c r="AW2603" s="1163">
        <v>28</v>
      </c>
      <c r="AX2603" s="1164"/>
      <c r="AY2603" s="1165"/>
      <c r="AZ2603" s="1166"/>
      <c r="BA2603" s="587">
        <f t="shared" si="431"/>
        <v>0</v>
      </c>
    </row>
    <row r="2604" spans="1:53" s="17" customFormat="1" ht="16.75" customHeight="1" outlineLevel="2">
      <c r="A2604" s="1163">
        <v>29</v>
      </c>
      <c r="B2604" s="1164"/>
      <c r="C2604" s="1165"/>
      <c r="D2604" s="1166"/>
      <c r="E2604" s="587">
        <f t="shared" si="423"/>
        <v>0</v>
      </c>
      <c r="G2604" s="1163">
        <v>29</v>
      </c>
      <c r="H2604" s="1164"/>
      <c r="I2604" s="1165"/>
      <c r="J2604" s="1166"/>
      <c r="K2604" s="587">
        <f t="shared" si="424"/>
        <v>0</v>
      </c>
      <c r="M2604" s="1163">
        <v>29</v>
      </c>
      <c r="N2604" s="1164"/>
      <c r="O2604" s="1165"/>
      <c r="P2604" s="1166"/>
      <c r="Q2604" s="587">
        <f t="shared" si="425"/>
        <v>0</v>
      </c>
      <c r="S2604" s="1163">
        <v>29</v>
      </c>
      <c r="T2604" s="1164"/>
      <c r="U2604" s="1165"/>
      <c r="V2604" s="1166"/>
      <c r="W2604" s="587">
        <f t="shared" si="426"/>
        <v>0</v>
      </c>
      <c r="Y2604" s="1163">
        <v>29</v>
      </c>
      <c r="Z2604" s="1164"/>
      <c r="AA2604" s="1165"/>
      <c r="AB2604" s="1166"/>
      <c r="AC2604" s="587">
        <f t="shared" si="427"/>
        <v>0</v>
      </c>
      <c r="AE2604" s="1163">
        <v>29</v>
      </c>
      <c r="AF2604" s="1164"/>
      <c r="AG2604" s="1165"/>
      <c r="AH2604" s="1166"/>
      <c r="AI2604" s="587">
        <f t="shared" si="428"/>
        <v>0</v>
      </c>
      <c r="AK2604" s="1163">
        <v>29</v>
      </c>
      <c r="AL2604" s="1164"/>
      <c r="AM2604" s="1165"/>
      <c r="AN2604" s="1166"/>
      <c r="AO2604" s="587">
        <f t="shared" si="429"/>
        <v>0</v>
      </c>
      <c r="AQ2604" s="1163">
        <v>29</v>
      </c>
      <c r="AR2604" s="1164"/>
      <c r="AS2604" s="1165"/>
      <c r="AT2604" s="1166"/>
      <c r="AU2604" s="587">
        <f t="shared" si="430"/>
        <v>0</v>
      </c>
      <c r="AW2604" s="1163">
        <v>29</v>
      </c>
      <c r="AX2604" s="1164"/>
      <c r="AY2604" s="1165"/>
      <c r="AZ2604" s="1166"/>
      <c r="BA2604" s="587">
        <f t="shared" si="431"/>
        <v>0</v>
      </c>
    </row>
    <row r="2605" spans="1:53" s="17" customFormat="1" ht="16.75" customHeight="1" outlineLevel="2">
      <c r="A2605" s="1163">
        <v>30</v>
      </c>
      <c r="B2605" s="1164"/>
      <c r="C2605" s="1165"/>
      <c r="D2605" s="1166"/>
      <c r="E2605" s="587">
        <f t="shared" si="423"/>
        <v>0</v>
      </c>
      <c r="G2605" s="1163">
        <v>30</v>
      </c>
      <c r="H2605" s="1164"/>
      <c r="I2605" s="1165"/>
      <c r="J2605" s="1166"/>
      <c r="K2605" s="587">
        <f t="shared" si="424"/>
        <v>0</v>
      </c>
      <c r="M2605" s="1163">
        <v>30</v>
      </c>
      <c r="N2605" s="1164"/>
      <c r="O2605" s="1165"/>
      <c r="P2605" s="1166"/>
      <c r="Q2605" s="587">
        <f t="shared" si="425"/>
        <v>0</v>
      </c>
      <c r="S2605" s="1163">
        <v>30</v>
      </c>
      <c r="T2605" s="1164"/>
      <c r="U2605" s="1165"/>
      <c r="V2605" s="1166"/>
      <c r="W2605" s="587">
        <f t="shared" si="426"/>
        <v>0</v>
      </c>
      <c r="Y2605" s="1163">
        <v>30</v>
      </c>
      <c r="Z2605" s="1164"/>
      <c r="AA2605" s="1165"/>
      <c r="AB2605" s="1166"/>
      <c r="AC2605" s="587">
        <f t="shared" si="427"/>
        <v>0</v>
      </c>
      <c r="AE2605" s="1163">
        <v>30</v>
      </c>
      <c r="AF2605" s="1164"/>
      <c r="AG2605" s="1165"/>
      <c r="AH2605" s="1166"/>
      <c r="AI2605" s="587">
        <f t="shared" si="428"/>
        <v>0</v>
      </c>
      <c r="AK2605" s="1163">
        <v>30</v>
      </c>
      <c r="AL2605" s="1164"/>
      <c r="AM2605" s="1165"/>
      <c r="AN2605" s="1166"/>
      <c r="AO2605" s="587">
        <f t="shared" si="429"/>
        <v>0</v>
      </c>
      <c r="AQ2605" s="1163">
        <v>30</v>
      </c>
      <c r="AR2605" s="1164"/>
      <c r="AS2605" s="1165"/>
      <c r="AT2605" s="1166"/>
      <c r="AU2605" s="587">
        <f t="shared" si="430"/>
        <v>0</v>
      </c>
      <c r="AW2605" s="1163">
        <v>30</v>
      </c>
      <c r="AX2605" s="1164"/>
      <c r="AY2605" s="1165"/>
      <c r="AZ2605" s="1166"/>
      <c r="BA2605" s="587">
        <f t="shared" si="431"/>
        <v>0</v>
      </c>
    </row>
    <row r="2606" spans="1:53" s="17" customFormat="1" ht="16.75" customHeight="1" outlineLevel="2">
      <c r="A2606" s="1163">
        <v>31</v>
      </c>
      <c r="B2606" s="1164"/>
      <c r="C2606" s="1165"/>
      <c r="D2606" s="1166"/>
      <c r="E2606" s="587">
        <f t="shared" si="423"/>
        <v>0</v>
      </c>
      <c r="G2606" s="1163">
        <v>31</v>
      </c>
      <c r="H2606" s="1164"/>
      <c r="I2606" s="1165"/>
      <c r="J2606" s="1166"/>
      <c r="K2606" s="587">
        <f t="shared" si="424"/>
        <v>0</v>
      </c>
      <c r="M2606" s="1163">
        <v>31</v>
      </c>
      <c r="N2606" s="1164"/>
      <c r="O2606" s="1165"/>
      <c r="P2606" s="1166"/>
      <c r="Q2606" s="587">
        <f t="shared" si="425"/>
        <v>0</v>
      </c>
      <c r="S2606" s="1163">
        <v>31</v>
      </c>
      <c r="T2606" s="1164"/>
      <c r="U2606" s="1165"/>
      <c r="V2606" s="1166"/>
      <c r="W2606" s="587">
        <f t="shared" si="426"/>
        <v>0</v>
      </c>
      <c r="Y2606" s="1163">
        <v>31</v>
      </c>
      <c r="Z2606" s="1164"/>
      <c r="AA2606" s="1165"/>
      <c r="AB2606" s="1166"/>
      <c r="AC2606" s="587">
        <f t="shared" si="427"/>
        <v>0</v>
      </c>
      <c r="AE2606" s="1163">
        <v>31</v>
      </c>
      <c r="AF2606" s="1164"/>
      <c r="AG2606" s="1165"/>
      <c r="AH2606" s="1166"/>
      <c r="AI2606" s="587">
        <f t="shared" si="428"/>
        <v>0</v>
      </c>
      <c r="AK2606" s="1163">
        <v>31</v>
      </c>
      <c r="AL2606" s="1164"/>
      <c r="AM2606" s="1165"/>
      <c r="AN2606" s="1166"/>
      <c r="AO2606" s="587">
        <f t="shared" si="429"/>
        <v>0</v>
      </c>
      <c r="AQ2606" s="1163">
        <v>31</v>
      </c>
      <c r="AR2606" s="1164"/>
      <c r="AS2606" s="1165"/>
      <c r="AT2606" s="1166"/>
      <c r="AU2606" s="587">
        <f t="shared" si="430"/>
        <v>0</v>
      </c>
      <c r="AW2606" s="1163">
        <v>31</v>
      </c>
      <c r="AX2606" s="1164"/>
      <c r="AY2606" s="1165"/>
      <c r="AZ2606" s="1166"/>
      <c r="BA2606" s="587">
        <f t="shared" si="431"/>
        <v>0</v>
      </c>
    </row>
    <row r="2607" spans="1:53" s="17" customFormat="1" ht="16.75" customHeight="1" outlineLevel="2">
      <c r="A2607" s="1163">
        <v>32</v>
      </c>
      <c r="B2607" s="1164"/>
      <c r="C2607" s="1165"/>
      <c r="D2607" s="1166"/>
      <c r="E2607" s="587">
        <f t="shared" si="423"/>
        <v>0</v>
      </c>
      <c r="G2607" s="1163">
        <v>32</v>
      </c>
      <c r="H2607" s="1164"/>
      <c r="I2607" s="1165"/>
      <c r="J2607" s="1166"/>
      <c r="K2607" s="587">
        <f t="shared" si="424"/>
        <v>0</v>
      </c>
      <c r="M2607" s="1163">
        <v>32</v>
      </c>
      <c r="N2607" s="1164"/>
      <c r="O2607" s="1165"/>
      <c r="P2607" s="1166"/>
      <c r="Q2607" s="587">
        <f t="shared" si="425"/>
        <v>0</v>
      </c>
      <c r="S2607" s="1163">
        <v>32</v>
      </c>
      <c r="T2607" s="1164"/>
      <c r="U2607" s="1165"/>
      <c r="V2607" s="1166"/>
      <c r="W2607" s="587">
        <f t="shared" si="426"/>
        <v>0</v>
      </c>
      <c r="Y2607" s="1163">
        <v>32</v>
      </c>
      <c r="Z2607" s="1164"/>
      <c r="AA2607" s="1165"/>
      <c r="AB2607" s="1166"/>
      <c r="AC2607" s="587">
        <f t="shared" si="427"/>
        <v>0</v>
      </c>
      <c r="AE2607" s="1163">
        <v>32</v>
      </c>
      <c r="AF2607" s="1164"/>
      <c r="AG2607" s="1165"/>
      <c r="AH2607" s="1166"/>
      <c r="AI2607" s="587">
        <f t="shared" si="428"/>
        <v>0</v>
      </c>
      <c r="AK2607" s="1163">
        <v>32</v>
      </c>
      <c r="AL2607" s="1164"/>
      <c r="AM2607" s="1165"/>
      <c r="AN2607" s="1166"/>
      <c r="AO2607" s="587">
        <f t="shared" si="429"/>
        <v>0</v>
      </c>
      <c r="AQ2607" s="1163">
        <v>32</v>
      </c>
      <c r="AR2607" s="1164"/>
      <c r="AS2607" s="1165"/>
      <c r="AT2607" s="1166"/>
      <c r="AU2607" s="587">
        <f t="shared" si="430"/>
        <v>0</v>
      </c>
      <c r="AW2607" s="1163">
        <v>32</v>
      </c>
      <c r="AX2607" s="1164"/>
      <c r="AY2607" s="1165"/>
      <c r="AZ2607" s="1166"/>
      <c r="BA2607" s="587">
        <f t="shared" si="431"/>
        <v>0</v>
      </c>
    </row>
    <row r="2608" spans="1:53" s="17" customFormat="1" ht="16.75" customHeight="1" outlineLevel="2">
      <c r="A2608" s="1163">
        <v>33</v>
      </c>
      <c r="B2608" s="1164"/>
      <c r="C2608" s="1165"/>
      <c r="D2608" s="1166"/>
      <c r="E2608" s="587">
        <f t="shared" si="423"/>
        <v>0</v>
      </c>
      <c r="G2608" s="1163">
        <v>33</v>
      </c>
      <c r="H2608" s="1164"/>
      <c r="I2608" s="1165"/>
      <c r="J2608" s="1166"/>
      <c r="K2608" s="587">
        <f t="shared" si="424"/>
        <v>0</v>
      </c>
      <c r="M2608" s="1163">
        <v>33</v>
      </c>
      <c r="N2608" s="1164"/>
      <c r="O2608" s="1165"/>
      <c r="P2608" s="1166"/>
      <c r="Q2608" s="587">
        <f t="shared" si="425"/>
        <v>0</v>
      </c>
      <c r="S2608" s="1163">
        <v>33</v>
      </c>
      <c r="T2608" s="1164"/>
      <c r="U2608" s="1165"/>
      <c r="V2608" s="1166"/>
      <c r="W2608" s="587">
        <f t="shared" si="426"/>
        <v>0</v>
      </c>
      <c r="Y2608" s="1163">
        <v>33</v>
      </c>
      <c r="Z2608" s="1164"/>
      <c r="AA2608" s="1165"/>
      <c r="AB2608" s="1166"/>
      <c r="AC2608" s="587">
        <f t="shared" si="427"/>
        <v>0</v>
      </c>
      <c r="AE2608" s="1163">
        <v>33</v>
      </c>
      <c r="AF2608" s="1164"/>
      <c r="AG2608" s="1165"/>
      <c r="AH2608" s="1166"/>
      <c r="AI2608" s="587">
        <f t="shared" si="428"/>
        <v>0</v>
      </c>
      <c r="AK2608" s="1163">
        <v>33</v>
      </c>
      <c r="AL2608" s="1164"/>
      <c r="AM2608" s="1165"/>
      <c r="AN2608" s="1166"/>
      <c r="AO2608" s="587">
        <f t="shared" si="429"/>
        <v>0</v>
      </c>
      <c r="AQ2608" s="1163">
        <v>33</v>
      </c>
      <c r="AR2608" s="1164"/>
      <c r="AS2608" s="1165"/>
      <c r="AT2608" s="1166"/>
      <c r="AU2608" s="587">
        <f t="shared" si="430"/>
        <v>0</v>
      </c>
      <c r="AW2608" s="1163">
        <v>33</v>
      </c>
      <c r="AX2608" s="1164"/>
      <c r="AY2608" s="1165"/>
      <c r="AZ2608" s="1166"/>
      <c r="BA2608" s="587">
        <f t="shared" si="431"/>
        <v>0</v>
      </c>
    </row>
    <row r="2609" spans="1:53" s="17" customFormat="1" ht="16.75" customHeight="1" outlineLevel="2">
      <c r="A2609" s="1163">
        <v>34</v>
      </c>
      <c r="B2609" s="1164"/>
      <c r="C2609" s="1165"/>
      <c r="D2609" s="1166"/>
      <c r="E2609" s="587">
        <f t="shared" si="423"/>
        <v>0</v>
      </c>
      <c r="G2609" s="1163">
        <v>34</v>
      </c>
      <c r="H2609" s="1164"/>
      <c r="I2609" s="1165"/>
      <c r="J2609" s="1166"/>
      <c r="K2609" s="587">
        <f t="shared" si="424"/>
        <v>0</v>
      </c>
      <c r="M2609" s="1163">
        <v>34</v>
      </c>
      <c r="N2609" s="1164"/>
      <c r="O2609" s="1165"/>
      <c r="P2609" s="1166"/>
      <c r="Q2609" s="587">
        <f t="shared" si="425"/>
        <v>0</v>
      </c>
      <c r="S2609" s="1163">
        <v>34</v>
      </c>
      <c r="T2609" s="1164"/>
      <c r="U2609" s="1165"/>
      <c r="V2609" s="1166"/>
      <c r="W2609" s="587">
        <f t="shared" si="426"/>
        <v>0</v>
      </c>
      <c r="Y2609" s="1163">
        <v>34</v>
      </c>
      <c r="Z2609" s="1164"/>
      <c r="AA2609" s="1165"/>
      <c r="AB2609" s="1166"/>
      <c r="AC2609" s="587">
        <f t="shared" si="427"/>
        <v>0</v>
      </c>
      <c r="AE2609" s="1163">
        <v>34</v>
      </c>
      <c r="AF2609" s="1164"/>
      <c r="AG2609" s="1165"/>
      <c r="AH2609" s="1166"/>
      <c r="AI2609" s="587">
        <f t="shared" si="428"/>
        <v>0</v>
      </c>
      <c r="AK2609" s="1163">
        <v>34</v>
      </c>
      <c r="AL2609" s="1164"/>
      <c r="AM2609" s="1165"/>
      <c r="AN2609" s="1166"/>
      <c r="AO2609" s="587">
        <f t="shared" si="429"/>
        <v>0</v>
      </c>
      <c r="AQ2609" s="1163">
        <v>34</v>
      </c>
      <c r="AR2609" s="1164"/>
      <c r="AS2609" s="1165"/>
      <c r="AT2609" s="1166"/>
      <c r="AU2609" s="587">
        <f t="shared" si="430"/>
        <v>0</v>
      </c>
      <c r="AW2609" s="1163">
        <v>34</v>
      </c>
      <c r="AX2609" s="1164"/>
      <c r="AY2609" s="1165"/>
      <c r="AZ2609" s="1166"/>
      <c r="BA2609" s="587">
        <f t="shared" si="431"/>
        <v>0</v>
      </c>
    </row>
    <row r="2610" spans="1:53" s="17" customFormat="1" ht="16.75" customHeight="1" outlineLevel="2">
      <c r="A2610" s="1163">
        <v>35</v>
      </c>
      <c r="B2610" s="1164"/>
      <c r="C2610" s="1165"/>
      <c r="D2610" s="1166"/>
      <c r="E2610" s="587">
        <f t="shared" si="423"/>
        <v>0</v>
      </c>
      <c r="G2610" s="1163">
        <v>35</v>
      </c>
      <c r="H2610" s="1164"/>
      <c r="I2610" s="1165"/>
      <c r="J2610" s="1166"/>
      <c r="K2610" s="587">
        <f t="shared" si="424"/>
        <v>0</v>
      </c>
      <c r="M2610" s="1163">
        <v>35</v>
      </c>
      <c r="N2610" s="1164"/>
      <c r="O2610" s="1165"/>
      <c r="P2610" s="1166"/>
      <c r="Q2610" s="587">
        <f t="shared" si="425"/>
        <v>0</v>
      </c>
      <c r="S2610" s="1163">
        <v>35</v>
      </c>
      <c r="T2610" s="1164"/>
      <c r="U2610" s="1165"/>
      <c r="V2610" s="1166"/>
      <c r="W2610" s="587">
        <f t="shared" si="426"/>
        <v>0</v>
      </c>
      <c r="Y2610" s="1163">
        <v>35</v>
      </c>
      <c r="Z2610" s="1164"/>
      <c r="AA2610" s="1165"/>
      <c r="AB2610" s="1166"/>
      <c r="AC2610" s="587">
        <f t="shared" si="427"/>
        <v>0</v>
      </c>
      <c r="AE2610" s="1163">
        <v>35</v>
      </c>
      <c r="AF2610" s="1164"/>
      <c r="AG2610" s="1165"/>
      <c r="AH2610" s="1166"/>
      <c r="AI2610" s="587">
        <f t="shared" si="428"/>
        <v>0</v>
      </c>
      <c r="AK2610" s="1163">
        <v>35</v>
      </c>
      <c r="AL2610" s="1164"/>
      <c r="AM2610" s="1165"/>
      <c r="AN2610" s="1166"/>
      <c r="AO2610" s="587">
        <f t="shared" si="429"/>
        <v>0</v>
      </c>
      <c r="AQ2610" s="1163">
        <v>35</v>
      </c>
      <c r="AR2610" s="1164"/>
      <c r="AS2610" s="1165"/>
      <c r="AT2610" s="1166"/>
      <c r="AU2610" s="587">
        <f t="shared" si="430"/>
        <v>0</v>
      </c>
      <c r="AW2610" s="1163">
        <v>35</v>
      </c>
      <c r="AX2610" s="1164"/>
      <c r="AY2610" s="1165"/>
      <c r="AZ2610" s="1166"/>
      <c r="BA2610" s="587">
        <f t="shared" si="431"/>
        <v>0</v>
      </c>
    </row>
    <row r="2611" spans="1:53" s="17" customFormat="1" ht="16.75" customHeight="1" outlineLevel="2">
      <c r="A2611" s="1163">
        <v>36</v>
      </c>
      <c r="B2611" s="1164"/>
      <c r="C2611" s="1165"/>
      <c r="D2611" s="1166"/>
      <c r="E2611" s="587">
        <f t="shared" si="423"/>
        <v>0</v>
      </c>
      <c r="G2611" s="1163">
        <v>36</v>
      </c>
      <c r="H2611" s="1164"/>
      <c r="I2611" s="1165"/>
      <c r="J2611" s="1166"/>
      <c r="K2611" s="587">
        <f t="shared" si="424"/>
        <v>0</v>
      </c>
      <c r="M2611" s="1163">
        <v>36</v>
      </c>
      <c r="N2611" s="1164"/>
      <c r="O2611" s="1165"/>
      <c r="P2611" s="1166"/>
      <c r="Q2611" s="587">
        <f t="shared" si="425"/>
        <v>0</v>
      </c>
      <c r="S2611" s="1163">
        <v>36</v>
      </c>
      <c r="T2611" s="1164"/>
      <c r="U2611" s="1165"/>
      <c r="V2611" s="1166"/>
      <c r="W2611" s="587">
        <f t="shared" si="426"/>
        <v>0</v>
      </c>
      <c r="Y2611" s="1163">
        <v>36</v>
      </c>
      <c r="Z2611" s="1164"/>
      <c r="AA2611" s="1165"/>
      <c r="AB2611" s="1166"/>
      <c r="AC2611" s="587">
        <f t="shared" si="427"/>
        <v>0</v>
      </c>
      <c r="AE2611" s="1163">
        <v>36</v>
      </c>
      <c r="AF2611" s="1164"/>
      <c r="AG2611" s="1165"/>
      <c r="AH2611" s="1166"/>
      <c r="AI2611" s="587">
        <f t="shared" si="428"/>
        <v>0</v>
      </c>
      <c r="AK2611" s="1163">
        <v>36</v>
      </c>
      <c r="AL2611" s="1164"/>
      <c r="AM2611" s="1165"/>
      <c r="AN2611" s="1166"/>
      <c r="AO2611" s="587">
        <f t="shared" si="429"/>
        <v>0</v>
      </c>
      <c r="AQ2611" s="1163">
        <v>36</v>
      </c>
      <c r="AR2611" s="1164"/>
      <c r="AS2611" s="1165"/>
      <c r="AT2611" s="1166"/>
      <c r="AU2611" s="587">
        <f t="shared" si="430"/>
        <v>0</v>
      </c>
      <c r="AW2611" s="1163">
        <v>36</v>
      </c>
      <c r="AX2611" s="1164"/>
      <c r="AY2611" s="1165"/>
      <c r="AZ2611" s="1166"/>
      <c r="BA2611" s="587">
        <f t="shared" si="431"/>
        <v>0</v>
      </c>
    </row>
    <row r="2612" spans="1:53" s="17" customFormat="1" ht="16.75" customHeight="1" outlineLevel="2">
      <c r="A2612" s="1163">
        <v>37</v>
      </c>
      <c r="B2612" s="1164"/>
      <c r="C2612" s="1165"/>
      <c r="D2612" s="1166"/>
      <c r="E2612" s="587">
        <f t="shared" si="423"/>
        <v>0</v>
      </c>
      <c r="G2612" s="1163">
        <v>37</v>
      </c>
      <c r="H2612" s="1164"/>
      <c r="I2612" s="1165"/>
      <c r="J2612" s="1166"/>
      <c r="K2612" s="587">
        <f t="shared" si="424"/>
        <v>0</v>
      </c>
      <c r="M2612" s="1163">
        <v>37</v>
      </c>
      <c r="N2612" s="1164"/>
      <c r="O2612" s="1165"/>
      <c r="P2612" s="1166"/>
      <c r="Q2612" s="587">
        <f t="shared" si="425"/>
        <v>0</v>
      </c>
      <c r="S2612" s="1163">
        <v>37</v>
      </c>
      <c r="T2612" s="1164"/>
      <c r="U2612" s="1165"/>
      <c r="V2612" s="1166"/>
      <c r="W2612" s="587">
        <f t="shared" si="426"/>
        <v>0</v>
      </c>
      <c r="Y2612" s="1163">
        <v>37</v>
      </c>
      <c r="Z2612" s="1164"/>
      <c r="AA2612" s="1165"/>
      <c r="AB2612" s="1166"/>
      <c r="AC2612" s="587">
        <f t="shared" si="427"/>
        <v>0</v>
      </c>
      <c r="AE2612" s="1163">
        <v>37</v>
      </c>
      <c r="AF2612" s="1164"/>
      <c r="AG2612" s="1165"/>
      <c r="AH2612" s="1166"/>
      <c r="AI2612" s="587">
        <f t="shared" si="428"/>
        <v>0</v>
      </c>
      <c r="AK2612" s="1163">
        <v>37</v>
      </c>
      <c r="AL2612" s="1164"/>
      <c r="AM2612" s="1165"/>
      <c r="AN2612" s="1166"/>
      <c r="AO2612" s="587">
        <f t="shared" si="429"/>
        <v>0</v>
      </c>
      <c r="AQ2612" s="1163">
        <v>37</v>
      </c>
      <c r="AR2612" s="1164"/>
      <c r="AS2612" s="1165"/>
      <c r="AT2612" s="1166"/>
      <c r="AU2612" s="587">
        <f t="shared" si="430"/>
        <v>0</v>
      </c>
      <c r="AW2612" s="1163">
        <v>37</v>
      </c>
      <c r="AX2612" s="1164"/>
      <c r="AY2612" s="1165"/>
      <c r="AZ2612" s="1166"/>
      <c r="BA2612" s="587">
        <f t="shared" si="431"/>
        <v>0</v>
      </c>
    </row>
    <row r="2613" spans="1:53" s="17" customFormat="1" ht="16.75" customHeight="1" outlineLevel="2">
      <c r="A2613" s="1163">
        <v>38</v>
      </c>
      <c r="B2613" s="1164"/>
      <c r="C2613" s="1165"/>
      <c r="D2613" s="1166"/>
      <c r="E2613" s="587">
        <f t="shared" si="423"/>
        <v>0</v>
      </c>
      <c r="G2613" s="1163">
        <v>38</v>
      </c>
      <c r="H2613" s="1164"/>
      <c r="I2613" s="1165"/>
      <c r="J2613" s="1166"/>
      <c r="K2613" s="587">
        <f t="shared" si="424"/>
        <v>0</v>
      </c>
      <c r="M2613" s="1163">
        <v>38</v>
      </c>
      <c r="N2613" s="1164"/>
      <c r="O2613" s="1165"/>
      <c r="P2613" s="1166"/>
      <c r="Q2613" s="587">
        <f t="shared" si="425"/>
        <v>0</v>
      </c>
      <c r="S2613" s="1163">
        <v>38</v>
      </c>
      <c r="T2613" s="1164"/>
      <c r="U2613" s="1165"/>
      <c r="V2613" s="1166"/>
      <c r="W2613" s="587">
        <f t="shared" si="426"/>
        <v>0</v>
      </c>
      <c r="Y2613" s="1163">
        <v>38</v>
      </c>
      <c r="Z2613" s="1164"/>
      <c r="AA2613" s="1165"/>
      <c r="AB2613" s="1166"/>
      <c r="AC2613" s="587">
        <f t="shared" si="427"/>
        <v>0</v>
      </c>
      <c r="AE2613" s="1163">
        <v>38</v>
      </c>
      <c r="AF2613" s="1164"/>
      <c r="AG2613" s="1165"/>
      <c r="AH2613" s="1166"/>
      <c r="AI2613" s="587">
        <f t="shared" si="428"/>
        <v>0</v>
      </c>
      <c r="AK2613" s="1163">
        <v>38</v>
      </c>
      <c r="AL2613" s="1164"/>
      <c r="AM2613" s="1165"/>
      <c r="AN2613" s="1166"/>
      <c r="AO2613" s="587">
        <f t="shared" si="429"/>
        <v>0</v>
      </c>
      <c r="AQ2613" s="1163">
        <v>38</v>
      </c>
      <c r="AR2613" s="1164"/>
      <c r="AS2613" s="1165"/>
      <c r="AT2613" s="1166"/>
      <c r="AU2613" s="587">
        <f t="shared" si="430"/>
        <v>0</v>
      </c>
      <c r="AW2613" s="1163">
        <v>38</v>
      </c>
      <c r="AX2613" s="1164"/>
      <c r="AY2613" s="1165"/>
      <c r="AZ2613" s="1166"/>
      <c r="BA2613" s="587">
        <f t="shared" si="431"/>
        <v>0</v>
      </c>
    </row>
    <row r="2614" spans="1:53" s="17" customFormat="1" ht="16.75" customHeight="1" outlineLevel="2">
      <c r="A2614" s="1163">
        <v>39</v>
      </c>
      <c r="B2614" s="1164"/>
      <c r="C2614" s="1165"/>
      <c r="D2614" s="1166"/>
      <c r="E2614" s="587">
        <f t="shared" si="423"/>
        <v>0</v>
      </c>
      <c r="G2614" s="1163">
        <v>39</v>
      </c>
      <c r="H2614" s="1164"/>
      <c r="I2614" s="1165"/>
      <c r="J2614" s="1166"/>
      <c r="K2614" s="587">
        <f t="shared" si="424"/>
        <v>0</v>
      </c>
      <c r="M2614" s="1163">
        <v>39</v>
      </c>
      <c r="N2614" s="1164"/>
      <c r="O2614" s="1165"/>
      <c r="P2614" s="1166"/>
      <c r="Q2614" s="587">
        <f t="shared" si="425"/>
        <v>0</v>
      </c>
      <c r="S2614" s="1163">
        <v>39</v>
      </c>
      <c r="T2614" s="1164"/>
      <c r="U2614" s="1165"/>
      <c r="V2614" s="1166"/>
      <c r="W2614" s="587">
        <f t="shared" si="426"/>
        <v>0</v>
      </c>
      <c r="Y2614" s="1163">
        <v>39</v>
      </c>
      <c r="Z2614" s="1164"/>
      <c r="AA2614" s="1165"/>
      <c r="AB2614" s="1166"/>
      <c r="AC2614" s="587">
        <f t="shared" si="427"/>
        <v>0</v>
      </c>
      <c r="AE2614" s="1163">
        <v>39</v>
      </c>
      <c r="AF2614" s="1164"/>
      <c r="AG2614" s="1165"/>
      <c r="AH2614" s="1166"/>
      <c r="AI2614" s="587">
        <f t="shared" si="428"/>
        <v>0</v>
      </c>
      <c r="AK2614" s="1163">
        <v>39</v>
      </c>
      <c r="AL2614" s="1164"/>
      <c r="AM2614" s="1165"/>
      <c r="AN2614" s="1166"/>
      <c r="AO2614" s="587">
        <f t="shared" si="429"/>
        <v>0</v>
      </c>
      <c r="AQ2614" s="1163">
        <v>39</v>
      </c>
      <c r="AR2614" s="1164"/>
      <c r="AS2614" s="1165"/>
      <c r="AT2614" s="1166"/>
      <c r="AU2614" s="587">
        <f t="shared" si="430"/>
        <v>0</v>
      </c>
      <c r="AW2614" s="1163">
        <v>39</v>
      </c>
      <c r="AX2614" s="1164"/>
      <c r="AY2614" s="1165"/>
      <c r="AZ2614" s="1166"/>
      <c r="BA2614" s="587">
        <f t="shared" si="431"/>
        <v>0</v>
      </c>
    </row>
    <row r="2615" spans="1:53" s="17" customFormat="1" ht="16.75" customHeight="1" outlineLevel="2">
      <c r="A2615" s="1163">
        <v>40</v>
      </c>
      <c r="B2615" s="1164"/>
      <c r="C2615" s="1165"/>
      <c r="D2615" s="1166"/>
      <c r="E2615" s="587">
        <f t="shared" si="423"/>
        <v>0</v>
      </c>
      <c r="G2615" s="1163">
        <v>40</v>
      </c>
      <c r="H2615" s="1164"/>
      <c r="I2615" s="1165"/>
      <c r="J2615" s="1166"/>
      <c r="K2615" s="587">
        <f t="shared" si="424"/>
        <v>0</v>
      </c>
      <c r="M2615" s="1163">
        <v>40</v>
      </c>
      <c r="N2615" s="1164"/>
      <c r="O2615" s="1165"/>
      <c r="P2615" s="1166"/>
      <c r="Q2615" s="587">
        <f t="shared" si="425"/>
        <v>0</v>
      </c>
      <c r="S2615" s="1163">
        <v>40</v>
      </c>
      <c r="T2615" s="1164"/>
      <c r="U2615" s="1165"/>
      <c r="V2615" s="1166"/>
      <c r="W2615" s="587">
        <f t="shared" si="426"/>
        <v>0</v>
      </c>
      <c r="Y2615" s="1163">
        <v>40</v>
      </c>
      <c r="Z2615" s="1164"/>
      <c r="AA2615" s="1165"/>
      <c r="AB2615" s="1166"/>
      <c r="AC2615" s="587">
        <f t="shared" si="427"/>
        <v>0</v>
      </c>
      <c r="AE2615" s="1163">
        <v>40</v>
      </c>
      <c r="AF2615" s="1164"/>
      <c r="AG2615" s="1165"/>
      <c r="AH2615" s="1166"/>
      <c r="AI2615" s="587">
        <f t="shared" si="428"/>
        <v>0</v>
      </c>
      <c r="AK2615" s="1163">
        <v>40</v>
      </c>
      <c r="AL2615" s="1164"/>
      <c r="AM2615" s="1165"/>
      <c r="AN2615" s="1166"/>
      <c r="AO2615" s="587">
        <f t="shared" si="429"/>
        <v>0</v>
      </c>
      <c r="AQ2615" s="1163">
        <v>40</v>
      </c>
      <c r="AR2615" s="1164"/>
      <c r="AS2615" s="1165"/>
      <c r="AT2615" s="1166"/>
      <c r="AU2615" s="587">
        <f t="shared" si="430"/>
        <v>0</v>
      </c>
      <c r="AW2615" s="1163">
        <v>40</v>
      </c>
      <c r="AX2615" s="1164"/>
      <c r="AY2615" s="1165"/>
      <c r="AZ2615" s="1166"/>
      <c r="BA2615" s="587">
        <f t="shared" si="431"/>
        <v>0</v>
      </c>
    </row>
    <row r="2616" spans="1:53" s="17" customFormat="1" ht="16.75" customHeight="1" outlineLevel="2">
      <c r="A2616" s="1163">
        <v>41</v>
      </c>
      <c r="B2616" s="1164"/>
      <c r="C2616" s="1165"/>
      <c r="D2616" s="1166"/>
      <c r="E2616" s="587">
        <f t="shared" si="423"/>
        <v>0</v>
      </c>
      <c r="G2616" s="1163">
        <v>41</v>
      </c>
      <c r="H2616" s="1164"/>
      <c r="I2616" s="1165"/>
      <c r="J2616" s="1166"/>
      <c r="K2616" s="587">
        <f t="shared" si="424"/>
        <v>0</v>
      </c>
      <c r="M2616" s="1163">
        <v>41</v>
      </c>
      <c r="N2616" s="1164"/>
      <c r="O2616" s="1165"/>
      <c r="P2616" s="1166"/>
      <c r="Q2616" s="587">
        <f t="shared" si="425"/>
        <v>0</v>
      </c>
      <c r="S2616" s="1163">
        <v>41</v>
      </c>
      <c r="T2616" s="1164"/>
      <c r="U2616" s="1165"/>
      <c r="V2616" s="1166"/>
      <c r="W2616" s="587">
        <f t="shared" si="426"/>
        <v>0</v>
      </c>
      <c r="Y2616" s="1163">
        <v>41</v>
      </c>
      <c r="Z2616" s="1164"/>
      <c r="AA2616" s="1165"/>
      <c r="AB2616" s="1166"/>
      <c r="AC2616" s="587">
        <f t="shared" si="427"/>
        <v>0</v>
      </c>
      <c r="AE2616" s="1163">
        <v>41</v>
      </c>
      <c r="AF2616" s="1164"/>
      <c r="AG2616" s="1165"/>
      <c r="AH2616" s="1166"/>
      <c r="AI2616" s="587">
        <f t="shared" si="428"/>
        <v>0</v>
      </c>
      <c r="AK2616" s="1163">
        <v>41</v>
      </c>
      <c r="AL2616" s="1164"/>
      <c r="AM2616" s="1165"/>
      <c r="AN2616" s="1166"/>
      <c r="AO2616" s="587">
        <f t="shared" si="429"/>
        <v>0</v>
      </c>
      <c r="AQ2616" s="1163">
        <v>41</v>
      </c>
      <c r="AR2616" s="1164"/>
      <c r="AS2616" s="1165"/>
      <c r="AT2616" s="1166"/>
      <c r="AU2616" s="587">
        <f t="shared" si="430"/>
        <v>0</v>
      </c>
      <c r="AW2616" s="1163">
        <v>41</v>
      </c>
      <c r="AX2616" s="1164"/>
      <c r="AY2616" s="1165"/>
      <c r="AZ2616" s="1166"/>
      <c r="BA2616" s="587">
        <f t="shared" si="431"/>
        <v>0</v>
      </c>
    </row>
    <row r="2617" spans="1:53" s="17" customFormat="1" ht="16.75" customHeight="1" outlineLevel="2">
      <c r="A2617" s="1163">
        <v>42</v>
      </c>
      <c r="B2617" s="1164"/>
      <c r="C2617" s="1165"/>
      <c r="D2617" s="1166"/>
      <c r="E2617" s="587">
        <f t="shared" si="423"/>
        <v>0</v>
      </c>
      <c r="G2617" s="1163">
        <v>42</v>
      </c>
      <c r="H2617" s="1164"/>
      <c r="I2617" s="1165"/>
      <c r="J2617" s="1166"/>
      <c r="K2617" s="587">
        <f t="shared" si="424"/>
        <v>0</v>
      </c>
      <c r="M2617" s="1163">
        <v>42</v>
      </c>
      <c r="N2617" s="1164"/>
      <c r="O2617" s="1165"/>
      <c r="P2617" s="1166"/>
      <c r="Q2617" s="587">
        <f t="shared" si="425"/>
        <v>0</v>
      </c>
      <c r="S2617" s="1163">
        <v>42</v>
      </c>
      <c r="T2617" s="1164"/>
      <c r="U2617" s="1165"/>
      <c r="V2617" s="1166"/>
      <c r="W2617" s="587">
        <f t="shared" si="426"/>
        <v>0</v>
      </c>
      <c r="Y2617" s="1163">
        <v>42</v>
      </c>
      <c r="Z2617" s="1164"/>
      <c r="AA2617" s="1165"/>
      <c r="AB2617" s="1166"/>
      <c r="AC2617" s="587">
        <f t="shared" si="427"/>
        <v>0</v>
      </c>
      <c r="AE2617" s="1163">
        <v>42</v>
      </c>
      <c r="AF2617" s="1164"/>
      <c r="AG2617" s="1165"/>
      <c r="AH2617" s="1166"/>
      <c r="AI2617" s="587">
        <f t="shared" si="428"/>
        <v>0</v>
      </c>
      <c r="AK2617" s="1163">
        <v>42</v>
      </c>
      <c r="AL2617" s="1164"/>
      <c r="AM2617" s="1165"/>
      <c r="AN2617" s="1166"/>
      <c r="AO2617" s="587">
        <f t="shared" si="429"/>
        <v>0</v>
      </c>
      <c r="AQ2617" s="1163">
        <v>42</v>
      </c>
      <c r="AR2617" s="1164"/>
      <c r="AS2617" s="1165"/>
      <c r="AT2617" s="1166"/>
      <c r="AU2617" s="587">
        <f t="shared" si="430"/>
        <v>0</v>
      </c>
      <c r="AW2617" s="1163">
        <v>42</v>
      </c>
      <c r="AX2617" s="1164"/>
      <c r="AY2617" s="1165"/>
      <c r="AZ2617" s="1166"/>
      <c r="BA2617" s="587">
        <f t="shared" si="431"/>
        <v>0</v>
      </c>
    </row>
    <row r="2618" spans="1:53" s="17" customFormat="1" ht="16.75" customHeight="1" outlineLevel="2">
      <c r="A2618" s="1163">
        <v>43</v>
      </c>
      <c r="B2618" s="1164"/>
      <c r="C2618" s="1165"/>
      <c r="D2618" s="1166"/>
      <c r="E2618" s="587">
        <f t="shared" si="423"/>
        <v>0</v>
      </c>
      <c r="G2618" s="1163">
        <v>43</v>
      </c>
      <c r="H2618" s="1164"/>
      <c r="I2618" s="1165"/>
      <c r="J2618" s="1166"/>
      <c r="K2618" s="587">
        <f t="shared" si="424"/>
        <v>0</v>
      </c>
      <c r="M2618" s="1163">
        <v>43</v>
      </c>
      <c r="N2618" s="1164"/>
      <c r="O2618" s="1165"/>
      <c r="P2618" s="1166"/>
      <c r="Q2618" s="587">
        <f t="shared" si="425"/>
        <v>0</v>
      </c>
      <c r="S2618" s="1163">
        <v>43</v>
      </c>
      <c r="T2618" s="1164"/>
      <c r="U2618" s="1165"/>
      <c r="V2618" s="1166"/>
      <c r="W2618" s="587">
        <f t="shared" si="426"/>
        <v>0</v>
      </c>
      <c r="Y2618" s="1163">
        <v>43</v>
      </c>
      <c r="Z2618" s="1164"/>
      <c r="AA2618" s="1165"/>
      <c r="AB2618" s="1166"/>
      <c r="AC2618" s="587">
        <f t="shared" si="427"/>
        <v>0</v>
      </c>
      <c r="AE2618" s="1163">
        <v>43</v>
      </c>
      <c r="AF2618" s="1164"/>
      <c r="AG2618" s="1165"/>
      <c r="AH2618" s="1166"/>
      <c r="AI2618" s="587">
        <f t="shared" si="428"/>
        <v>0</v>
      </c>
      <c r="AK2618" s="1163">
        <v>43</v>
      </c>
      <c r="AL2618" s="1164"/>
      <c r="AM2618" s="1165"/>
      <c r="AN2618" s="1166"/>
      <c r="AO2618" s="587">
        <f t="shared" si="429"/>
        <v>0</v>
      </c>
      <c r="AQ2618" s="1163">
        <v>43</v>
      </c>
      <c r="AR2618" s="1164"/>
      <c r="AS2618" s="1165"/>
      <c r="AT2618" s="1166"/>
      <c r="AU2618" s="587">
        <f t="shared" si="430"/>
        <v>0</v>
      </c>
      <c r="AW2618" s="1163">
        <v>43</v>
      </c>
      <c r="AX2618" s="1164"/>
      <c r="AY2618" s="1165"/>
      <c r="AZ2618" s="1166"/>
      <c r="BA2618" s="587">
        <f t="shared" si="431"/>
        <v>0</v>
      </c>
    </row>
    <row r="2619" spans="1:53" s="17" customFormat="1" ht="16.75" customHeight="1" outlineLevel="2">
      <c r="A2619" s="1163">
        <v>44</v>
      </c>
      <c r="B2619" s="1164"/>
      <c r="C2619" s="1165"/>
      <c r="D2619" s="1166"/>
      <c r="E2619" s="587">
        <f t="shared" si="423"/>
        <v>0</v>
      </c>
      <c r="G2619" s="1163">
        <v>44</v>
      </c>
      <c r="H2619" s="1164"/>
      <c r="I2619" s="1165"/>
      <c r="J2619" s="1166"/>
      <c r="K2619" s="587">
        <f t="shared" si="424"/>
        <v>0</v>
      </c>
      <c r="M2619" s="1163">
        <v>44</v>
      </c>
      <c r="N2619" s="1164"/>
      <c r="O2619" s="1165"/>
      <c r="P2619" s="1166"/>
      <c r="Q2619" s="587">
        <f t="shared" si="425"/>
        <v>0</v>
      </c>
      <c r="S2619" s="1163">
        <v>44</v>
      </c>
      <c r="T2619" s="1164"/>
      <c r="U2619" s="1165"/>
      <c r="V2619" s="1166"/>
      <c r="W2619" s="587">
        <f t="shared" si="426"/>
        <v>0</v>
      </c>
      <c r="Y2619" s="1163">
        <v>44</v>
      </c>
      <c r="Z2619" s="1164"/>
      <c r="AA2619" s="1165"/>
      <c r="AB2619" s="1166"/>
      <c r="AC2619" s="587">
        <f t="shared" si="427"/>
        <v>0</v>
      </c>
      <c r="AE2619" s="1163">
        <v>44</v>
      </c>
      <c r="AF2619" s="1164"/>
      <c r="AG2619" s="1165"/>
      <c r="AH2619" s="1166"/>
      <c r="AI2619" s="587">
        <f t="shared" si="428"/>
        <v>0</v>
      </c>
      <c r="AK2619" s="1163">
        <v>44</v>
      </c>
      <c r="AL2619" s="1164"/>
      <c r="AM2619" s="1165"/>
      <c r="AN2619" s="1166"/>
      <c r="AO2619" s="587">
        <f t="shared" si="429"/>
        <v>0</v>
      </c>
      <c r="AQ2619" s="1163">
        <v>44</v>
      </c>
      <c r="AR2619" s="1164"/>
      <c r="AS2619" s="1165"/>
      <c r="AT2619" s="1166"/>
      <c r="AU2619" s="587">
        <f t="shared" si="430"/>
        <v>0</v>
      </c>
      <c r="AW2619" s="1163">
        <v>44</v>
      </c>
      <c r="AX2619" s="1164"/>
      <c r="AY2619" s="1165"/>
      <c r="AZ2619" s="1166"/>
      <c r="BA2619" s="587">
        <f t="shared" si="431"/>
        <v>0</v>
      </c>
    </row>
    <row r="2620" spans="1:53" s="17" customFormat="1" ht="16.75" customHeight="1" outlineLevel="2">
      <c r="A2620" s="1163">
        <v>45</v>
      </c>
      <c r="B2620" s="1164"/>
      <c r="C2620" s="1165"/>
      <c r="D2620" s="1166"/>
      <c r="E2620" s="587">
        <f t="shared" si="423"/>
        <v>0</v>
      </c>
      <c r="G2620" s="1163">
        <v>45</v>
      </c>
      <c r="H2620" s="1164"/>
      <c r="I2620" s="1165"/>
      <c r="J2620" s="1166"/>
      <c r="K2620" s="587">
        <f t="shared" si="424"/>
        <v>0</v>
      </c>
      <c r="M2620" s="1163">
        <v>45</v>
      </c>
      <c r="N2620" s="1164"/>
      <c r="O2620" s="1165"/>
      <c r="P2620" s="1166"/>
      <c r="Q2620" s="587">
        <f t="shared" si="425"/>
        <v>0</v>
      </c>
      <c r="S2620" s="1163">
        <v>45</v>
      </c>
      <c r="T2620" s="1164"/>
      <c r="U2620" s="1165"/>
      <c r="V2620" s="1166"/>
      <c r="W2620" s="587">
        <f t="shared" si="426"/>
        <v>0</v>
      </c>
      <c r="Y2620" s="1163">
        <v>45</v>
      </c>
      <c r="Z2620" s="1164"/>
      <c r="AA2620" s="1165"/>
      <c r="AB2620" s="1166"/>
      <c r="AC2620" s="587">
        <f t="shared" si="427"/>
        <v>0</v>
      </c>
      <c r="AE2620" s="1163">
        <v>45</v>
      </c>
      <c r="AF2620" s="1164"/>
      <c r="AG2620" s="1165"/>
      <c r="AH2620" s="1166"/>
      <c r="AI2620" s="587">
        <f t="shared" si="428"/>
        <v>0</v>
      </c>
      <c r="AK2620" s="1163">
        <v>45</v>
      </c>
      <c r="AL2620" s="1164"/>
      <c r="AM2620" s="1165"/>
      <c r="AN2620" s="1166"/>
      <c r="AO2620" s="587">
        <f t="shared" si="429"/>
        <v>0</v>
      </c>
      <c r="AQ2620" s="1163">
        <v>45</v>
      </c>
      <c r="AR2620" s="1164"/>
      <c r="AS2620" s="1165"/>
      <c r="AT2620" s="1166"/>
      <c r="AU2620" s="587">
        <f t="shared" si="430"/>
        <v>0</v>
      </c>
      <c r="AW2620" s="1163">
        <v>45</v>
      </c>
      <c r="AX2620" s="1164"/>
      <c r="AY2620" s="1165"/>
      <c r="AZ2620" s="1166"/>
      <c r="BA2620" s="587">
        <f t="shared" si="431"/>
        <v>0</v>
      </c>
    </row>
    <row r="2621" spans="1:53" s="17" customFormat="1" ht="16.75" customHeight="1" outlineLevel="2">
      <c r="A2621" s="1163">
        <v>46</v>
      </c>
      <c r="B2621" s="1164"/>
      <c r="C2621" s="1165"/>
      <c r="D2621" s="1166"/>
      <c r="E2621" s="587">
        <f t="shared" si="423"/>
        <v>0</v>
      </c>
      <c r="G2621" s="1163">
        <v>46</v>
      </c>
      <c r="H2621" s="1164"/>
      <c r="I2621" s="1165"/>
      <c r="J2621" s="1166"/>
      <c r="K2621" s="587">
        <f t="shared" si="424"/>
        <v>0</v>
      </c>
      <c r="M2621" s="1163">
        <v>46</v>
      </c>
      <c r="N2621" s="1164"/>
      <c r="O2621" s="1165"/>
      <c r="P2621" s="1166"/>
      <c r="Q2621" s="587">
        <f t="shared" si="425"/>
        <v>0</v>
      </c>
      <c r="S2621" s="1163">
        <v>46</v>
      </c>
      <c r="T2621" s="1164"/>
      <c r="U2621" s="1165"/>
      <c r="V2621" s="1166"/>
      <c r="W2621" s="587">
        <f t="shared" si="426"/>
        <v>0</v>
      </c>
      <c r="Y2621" s="1163">
        <v>46</v>
      </c>
      <c r="Z2621" s="1164"/>
      <c r="AA2621" s="1165"/>
      <c r="AB2621" s="1166"/>
      <c r="AC2621" s="587">
        <f t="shared" si="427"/>
        <v>0</v>
      </c>
      <c r="AE2621" s="1163">
        <v>46</v>
      </c>
      <c r="AF2621" s="1164"/>
      <c r="AG2621" s="1165"/>
      <c r="AH2621" s="1166"/>
      <c r="AI2621" s="587">
        <f t="shared" si="428"/>
        <v>0</v>
      </c>
      <c r="AK2621" s="1163">
        <v>46</v>
      </c>
      <c r="AL2621" s="1164"/>
      <c r="AM2621" s="1165"/>
      <c r="AN2621" s="1166"/>
      <c r="AO2621" s="587">
        <f t="shared" si="429"/>
        <v>0</v>
      </c>
      <c r="AQ2621" s="1163">
        <v>46</v>
      </c>
      <c r="AR2621" s="1164"/>
      <c r="AS2621" s="1165"/>
      <c r="AT2621" s="1166"/>
      <c r="AU2621" s="587">
        <f t="shared" si="430"/>
        <v>0</v>
      </c>
      <c r="AW2621" s="1163">
        <v>46</v>
      </c>
      <c r="AX2621" s="1164"/>
      <c r="AY2621" s="1165"/>
      <c r="AZ2621" s="1166"/>
      <c r="BA2621" s="587">
        <f t="shared" si="431"/>
        <v>0</v>
      </c>
    </row>
    <row r="2622" spans="1:53" s="17" customFormat="1" ht="16.75" customHeight="1" outlineLevel="2">
      <c r="A2622" s="1163">
        <v>47</v>
      </c>
      <c r="B2622" s="1164"/>
      <c r="C2622" s="1165"/>
      <c r="D2622" s="1166"/>
      <c r="E2622" s="587">
        <f t="shared" si="423"/>
        <v>0</v>
      </c>
      <c r="G2622" s="1163">
        <v>47</v>
      </c>
      <c r="H2622" s="1164"/>
      <c r="I2622" s="1165"/>
      <c r="J2622" s="1166"/>
      <c r="K2622" s="587">
        <f t="shared" si="424"/>
        <v>0</v>
      </c>
      <c r="M2622" s="1163">
        <v>47</v>
      </c>
      <c r="N2622" s="1164"/>
      <c r="O2622" s="1165"/>
      <c r="P2622" s="1166"/>
      <c r="Q2622" s="587">
        <f t="shared" si="425"/>
        <v>0</v>
      </c>
      <c r="S2622" s="1163">
        <v>47</v>
      </c>
      <c r="T2622" s="1164"/>
      <c r="U2622" s="1165"/>
      <c r="V2622" s="1166"/>
      <c r="W2622" s="587">
        <f t="shared" si="426"/>
        <v>0</v>
      </c>
      <c r="Y2622" s="1163">
        <v>47</v>
      </c>
      <c r="Z2622" s="1164"/>
      <c r="AA2622" s="1165"/>
      <c r="AB2622" s="1166"/>
      <c r="AC2622" s="587">
        <f t="shared" si="427"/>
        <v>0</v>
      </c>
      <c r="AE2622" s="1163">
        <v>47</v>
      </c>
      <c r="AF2622" s="1164"/>
      <c r="AG2622" s="1165"/>
      <c r="AH2622" s="1166"/>
      <c r="AI2622" s="587">
        <f t="shared" si="428"/>
        <v>0</v>
      </c>
      <c r="AK2622" s="1163">
        <v>47</v>
      </c>
      <c r="AL2622" s="1164"/>
      <c r="AM2622" s="1165"/>
      <c r="AN2622" s="1166"/>
      <c r="AO2622" s="587">
        <f t="shared" si="429"/>
        <v>0</v>
      </c>
      <c r="AQ2622" s="1163">
        <v>47</v>
      </c>
      <c r="AR2622" s="1164"/>
      <c r="AS2622" s="1165"/>
      <c r="AT2622" s="1166"/>
      <c r="AU2622" s="587">
        <f t="shared" si="430"/>
        <v>0</v>
      </c>
      <c r="AW2622" s="1163">
        <v>47</v>
      </c>
      <c r="AX2622" s="1164"/>
      <c r="AY2622" s="1165"/>
      <c r="AZ2622" s="1166"/>
      <c r="BA2622" s="587">
        <f t="shared" si="431"/>
        <v>0</v>
      </c>
    </row>
    <row r="2623" spans="1:53" s="17" customFormat="1" ht="16.75" customHeight="1" outlineLevel="2">
      <c r="A2623" s="1163">
        <v>48</v>
      </c>
      <c r="B2623" s="1164"/>
      <c r="C2623" s="1165"/>
      <c r="D2623" s="1166"/>
      <c r="E2623" s="587">
        <f t="shared" si="423"/>
        <v>0</v>
      </c>
      <c r="G2623" s="1163">
        <v>48</v>
      </c>
      <c r="H2623" s="1164"/>
      <c r="I2623" s="1165"/>
      <c r="J2623" s="1166"/>
      <c r="K2623" s="587">
        <f t="shared" si="424"/>
        <v>0</v>
      </c>
      <c r="M2623" s="1163">
        <v>48</v>
      </c>
      <c r="N2623" s="1164"/>
      <c r="O2623" s="1165"/>
      <c r="P2623" s="1166"/>
      <c r="Q2623" s="587">
        <f t="shared" si="425"/>
        <v>0</v>
      </c>
      <c r="S2623" s="1163">
        <v>48</v>
      </c>
      <c r="T2623" s="1164"/>
      <c r="U2623" s="1165"/>
      <c r="V2623" s="1166"/>
      <c r="W2623" s="587">
        <f t="shared" si="426"/>
        <v>0</v>
      </c>
      <c r="Y2623" s="1163">
        <v>48</v>
      </c>
      <c r="Z2623" s="1164"/>
      <c r="AA2623" s="1165"/>
      <c r="AB2623" s="1166"/>
      <c r="AC2623" s="587">
        <f t="shared" si="427"/>
        <v>0</v>
      </c>
      <c r="AE2623" s="1163">
        <v>48</v>
      </c>
      <c r="AF2623" s="1164"/>
      <c r="AG2623" s="1165"/>
      <c r="AH2623" s="1166"/>
      <c r="AI2623" s="587">
        <f t="shared" si="428"/>
        <v>0</v>
      </c>
      <c r="AK2623" s="1163">
        <v>48</v>
      </c>
      <c r="AL2623" s="1164"/>
      <c r="AM2623" s="1165"/>
      <c r="AN2623" s="1166"/>
      <c r="AO2623" s="587">
        <f t="shared" si="429"/>
        <v>0</v>
      </c>
      <c r="AQ2623" s="1163">
        <v>48</v>
      </c>
      <c r="AR2623" s="1164"/>
      <c r="AS2623" s="1165"/>
      <c r="AT2623" s="1166"/>
      <c r="AU2623" s="587">
        <f t="shared" si="430"/>
        <v>0</v>
      </c>
      <c r="AW2623" s="1163">
        <v>48</v>
      </c>
      <c r="AX2623" s="1164"/>
      <c r="AY2623" s="1165"/>
      <c r="AZ2623" s="1166"/>
      <c r="BA2623" s="587">
        <f t="shared" si="431"/>
        <v>0</v>
      </c>
    </row>
    <row r="2624" spans="1:53" s="17" customFormat="1" ht="16.75" customHeight="1" outlineLevel="2">
      <c r="A2624" s="1163">
        <v>49</v>
      </c>
      <c r="B2624" s="1164"/>
      <c r="C2624" s="1165"/>
      <c r="D2624" s="1166"/>
      <c r="E2624" s="587">
        <f t="shared" si="423"/>
        <v>0</v>
      </c>
      <c r="G2624" s="1163">
        <v>49</v>
      </c>
      <c r="H2624" s="1164"/>
      <c r="I2624" s="1165"/>
      <c r="J2624" s="1166"/>
      <c r="K2624" s="587">
        <f t="shared" si="424"/>
        <v>0</v>
      </c>
      <c r="M2624" s="1163">
        <v>49</v>
      </c>
      <c r="N2624" s="1164"/>
      <c r="O2624" s="1165"/>
      <c r="P2624" s="1166"/>
      <c r="Q2624" s="587">
        <f t="shared" si="425"/>
        <v>0</v>
      </c>
      <c r="S2624" s="1163">
        <v>49</v>
      </c>
      <c r="T2624" s="1164"/>
      <c r="U2624" s="1165"/>
      <c r="V2624" s="1166"/>
      <c r="W2624" s="587">
        <f t="shared" si="426"/>
        <v>0</v>
      </c>
      <c r="Y2624" s="1163">
        <v>49</v>
      </c>
      <c r="Z2624" s="1164"/>
      <c r="AA2624" s="1165"/>
      <c r="AB2624" s="1166"/>
      <c r="AC2624" s="587">
        <f t="shared" si="427"/>
        <v>0</v>
      </c>
      <c r="AE2624" s="1163">
        <v>49</v>
      </c>
      <c r="AF2624" s="1164"/>
      <c r="AG2624" s="1165"/>
      <c r="AH2624" s="1166"/>
      <c r="AI2624" s="587">
        <f t="shared" si="428"/>
        <v>0</v>
      </c>
      <c r="AK2624" s="1163">
        <v>49</v>
      </c>
      <c r="AL2624" s="1164"/>
      <c r="AM2624" s="1165"/>
      <c r="AN2624" s="1166"/>
      <c r="AO2624" s="587">
        <f t="shared" si="429"/>
        <v>0</v>
      </c>
      <c r="AQ2624" s="1163">
        <v>49</v>
      </c>
      <c r="AR2624" s="1164"/>
      <c r="AS2624" s="1165"/>
      <c r="AT2624" s="1166"/>
      <c r="AU2624" s="587">
        <f t="shared" si="430"/>
        <v>0</v>
      </c>
      <c r="AW2624" s="1163">
        <v>49</v>
      </c>
      <c r="AX2624" s="1164"/>
      <c r="AY2624" s="1165"/>
      <c r="AZ2624" s="1166"/>
      <c r="BA2624" s="587">
        <f t="shared" si="431"/>
        <v>0</v>
      </c>
    </row>
    <row r="2625" spans="1:53" s="17" customFormat="1" ht="16.75" customHeight="1" outlineLevel="2">
      <c r="A2625" s="1163">
        <v>50</v>
      </c>
      <c r="B2625" s="1164"/>
      <c r="C2625" s="1165"/>
      <c r="D2625" s="1166"/>
      <c r="E2625" s="587">
        <f t="shared" si="423"/>
        <v>0</v>
      </c>
      <c r="G2625" s="1163">
        <v>50</v>
      </c>
      <c r="H2625" s="1164"/>
      <c r="I2625" s="1165"/>
      <c r="J2625" s="1166"/>
      <c r="K2625" s="587">
        <f t="shared" si="424"/>
        <v>0</v>
      </c>
      <c r="M2625" s="1163">
        <v>50</v>
      </c>
      <c r="N2625" s="1164"/>
      <c r="O2625" s="1165"/>
      <c r="P2625" s="1166"/>
      <c r="Q2625" s="587">
        <f t="shared" si="425"/>
        <v>0</v>
      </c>
      <c r="S2625" s="1163">
        <v>50</v>
      </c>
      <c r="T2625" s="1164"/>
      <c r="U2625" s="1165"/>
      <c r="V2625" s="1166"/>
      <c r="W2625" s="587">
        <f t="shared" si="426"/>
        <v>0</v>
      </c>
      <c r="Y2625" s="1163">
        <v>50</v>
      </c>
      <c r="Z2625" s="1164"/>
      <c r="AA2625" s="1165"/>
      <c r="AB2625" s="1166"/>
      <c r="AC2625" s="587">
        <f t="shared" si="427"/>
        <v>0</v>
      </c>
      <c r="AE2625" s="1163">
        <v>50</v>
      </c>
      <c r="AF2625" s="1164"/>
      <c r="AG2625" s="1165"/>
      <c r="AH2625" s="1166"/>
      <c r="AI2625" s="587">
        <f t="shared" si="428"/>
        <v>0</v>
      </c>
      <c r="AK2625" s="1163">
        <v>50</v>
      </c>
      <c r="AL2625" s="1164"/>
      <c r="AM2625" s="1165"/>
      <c r="AN2625" s="1166"/>
      <c r="AO2625" s="587">
        <f t="shared" si="429"/>
        <v>0</v>
      </c>
      <c r="AQ2625" s="1163">
        <v>50</v>
      </c>
      <c r="AR2625" s="1164"/>
      <c r="AS2625" s="1165"/>
      <c r="AT2625" s="1166"/>
      <c r="AU2625" s="587">
        <f t="shared" si="430"/>
        <v>0</v>
      </c>
      <c r="AW2625" s="1163">
        <v>50</v>
      </c>
      <c r="AX2625" s="1164"/>
      <c r="AY2625" s="1165"/>
      <c r="AZ2625" s="1166"/>
      <c r="BA2625" s="587">
        <f t="shared" si="431"/>
        <v>0</v>
      </c>
    </row>
    <row r="2626" spans="1:53" s="17" customFormat="1" ht="16.75" customHeight="1" outlineLevel="2">
      <c r="A2626" s="1163">
        <v>51</v>
      </c>
      <c r="B2626" s="1164"/>
      <c r="C2626" s="1165"/>
      <c r="D2626" s="1166"/>
      <c r="E2626" s="587">
        <f t="shared" si="423"/>
        <v>0</v>
      </c>
      <c r="G2626" s="1163">
        <v>51</v>
      </c>
      <c r="H2626" s="1164"/>
      <c r="I2626" s="1165"/>
      <c r="J2626" s="1166"/>
      <c r="K2626" s="587">
        <f t="shared" si="424"/>
        <v>0</v>
      </c>
      <c r="M2626" s="1163">
        <v>51</v>
      </c>
      <c r="N2626" s="1164"/>
      <c r="O2626" s="1165"/>
      <c r="P2626" s="1166"/>
      <c r="Q2626" s="587">
        <f t="shared" si="425"/>
        <v>0</v>
      </c>
      <c r="S2626" s="1163">
        <v>51</v>
      </c>
      <c r="T2626" s="1164"/>
      <c r="U2626" s="1165"/>
      <c r="V2626" s="1166"/>
      <c r="W2626" s="587">
        <f t="shared" si="426"/>
        <v>0</v>
      </c>
      <c r="Y2626" s="1163">
        <v>51</v>
      </c>
      <c r="Z2626" s="1164"/>
      <c r="AA2626" s="1165"/>
      <c r="AB2626" s="1166"/>
      <c r="AC2626" s="587">
        <f t="shared" si="427"/>
        <v>0</v>
      </c>
      <c r="AE2626" s="1163">
        <v>51</v>
      </c>
      <c r="AF2626" s="1164"/>
      <c r="AG2626" s="1165"/>
      <c r="AH2626" s="1166"/>
      <c r="AI2626" s="587">
        <f t="shared" si="428"/>
        <v>0</v>
      </c>
      <c r="AK2626" s="1163">
        <v>51</v>
      </c>
      <c r="AL2626" s="1164"/>
      <c r="AM2626" s="1165"/>
      <c r="AN2626" s="1166"/>
      <c r="AO2626" s="587">
        <f t="shared" si="429"/>
        <v>0</v>
      </c>
      <c r="AQ2626" s="1163">
        <v>51</v>
      </c>
      <c r="AR2626" s="1164"/>
      <c r="AS2626" s="1165"/>
      <c r="AT2626" s="1166"/>
      <c r="AU2626" s="587">
        <f t="shared" si="430"/>
        <v>0</v>
      </c>
      <c r="AW2626" s="1163">
        <v>51</v>
      </c>
      <c r="AX2626" s="1164"/>
      <c r="AY2626" s="1165"/>
      <c r="AZ2626" s="1166"/>
      <c r="BA2626" s="587">
        <f t="shared" si="431"/>
        <v>0</v>
      </c>
    </row>
    <row r="2627" spans="1:53" s="17" customFormat="1" ht="16.75" customHeight="1" outlineLevel="2">
      <c r="A2627" s="1163">
        <v>52</v>
      </c>
      <c r="B2627" s="1164"/>
      <c r="C2627" s="1165"/>
      <c r="D2627" s="1166"/>
      <c r="E2627" s="587">
        <f t="shared" si="423"/>
        <v>0</v>
      </c>
      <c r="G2627" s="1163">
        <v>52</v>
      </c>
      <c r="H2627" s="1164"/>
      <c r="I2627" s="1165"/>
      <c r="J2627" s="1166"/>
      <c r="K2627" s="587">
        <f t="shared" si="424"/>
        <v>0</v>
      </c>
      <c r="M2627" s="1163">
        <v>52</v>
      </c>
      <c r="N2627" s="1164"/>
      <c r="O2627" s="1165"/>
      <c r="P2627" s="1166"/>
      <c r="Q2627" s="587">
        <f t="shared" si="425"/>
        <v>0</v>
      </c>
      <c r="S2627" s="1163">
        <v>52</v>
      </c>
      <c r="T2627" s="1164"/>
      <c r="U2627" s="1165"/>
      <c r="V2627" s="1166"/>
      <c r="W2627" s="587">
        <f t="shared" si="426"/>
        <v>0</v>
      </c>
      <c r="Y2627" s="1163">
        <v>52</v>
      </c>
      <c r="Z2627" s="1164"/>
      <c r="AA2627" s="1165"/>
      <c r="AB2627" s="1166"/>
      <c r="AC2627" s="587">
        <f t="shared" si="427"/>
        <v>0</v>
      </c>
      <c r="AE2627" s="1163">
        <v>52</v>
      </c>
      <c r="AF2627" s="1164"/>
      <c r="AG2627" s="1165"/>
      <c r="AH2627" s="1166"/>
      <c r="AI2627" s="587">
        <f t="shared" si="428"/>
        <v>0</v>
      </c>
      <c r="AK2627" s="1163">
        <v>52</v>
      </c>
      <c r="AL2627" s="1164"/>
      <c r="AM2627" s="1165"/>
      <c r="AN2627" s="1166"/>
      <c r="AO2627" s="587">
        <f t="shared" si="429"/>
        <v>0</v>
      </c>
      <c r="AQ2627" s="1163">
        <v>52</v>
      </c>
      <c r="AR2627" s="1164"/>
      <c r="AS2627" s="1165"/>
      <c r="AT2627" s="1166"/>
      <c r="AU2627" s="587">
        <f t="shared" si="430"/>
        <v>0</v>
      </c>
      <c r="AW2627" s="1163">
        <v>52</v>
      </c>
      <c r="AX2627" s="1164"/>
      <c r="AY2627" s="1165"/>
      <c r="AZ2627" s="1166"/>
      <c r="BA2627" s="587">
        <f t="shared" si="431"/>
        <v>0</v>
      </c>
    </row>
    <row r="2628" spans="1:53" s="17" customFormat="1" ht="16.75" customHeight="1" outlineLevel="2">
      <c r="A2628" s="1163">
        <v>53</v>
      </c>
      <c r="B2628" s="1164"/>
      <c r="C2628" s="1165"/>
      <c r="D2628" s="1166"/>
      <c r="E2628" s="587">
        <f t="shared" si="423"/>
        <v>0</v>
      </c>
      <c r="G2628" s="1163">
        <v>53</v>
      </c>
      <c r="H2628" s="1164"/>
      <c r="I2628" s="1165"/>
      <c r="J2628" s="1166"/>
      <c r="K2628" s="587">
        <f t="shared" si="424"/>
        <v>0</v>
      </c>
      <c r="M2628" s="1163">
        <v>53</v>
      </c>
      <c r="N2628" s="1164"/>
      <c r="O2628" s="1165"/>
      <c r="P2628" s="1166"/>
      <c r="Q2628" s="587">
        <f t="shared" si="425"/>
        <v>0</v>
      </c>
      <c r="S2628" s="1163">
        <v>53</v>
      </c>
      <c r="T2628" s="1164"/>
      <c r="U2628" s="1165"/>
      <c r="V2628" s="1166"/>
      <c r="W2628" s="587">
        <f t="shared" si="426"/>
        <v>0</v>
      </c>
      <c r="Y2628" s="1163">
        <v>53</v>
      </c>
      <c r="Z2628" s="1164"/>
      <c r="AA2628" s="1165"/>
      <c r="AB2628" s="1166"/>
      <c r="AC2628" s="587">
        <f t="shared" si="427"/>
        <v>0</v>
      </c>
      <c r="AE2628" s="1163">
        <v>53</v>
      </c>
      <c r="AF2628" s="1164"/>
      <c r="AG2628" s="1165"/>
      <c r="AH2628" s="1166"/>
      <c r="AI2628" s="587">
        <f t="shared" si="428"/>
        <v>0</v>
      </c>
      <c r="AK2628" s="1163">
        <v>53</v>
      </c>
      <c r="AL2628" s="1164"/>
      <c r="AM2628" s="1165"/>
      <c r="AN2628" s="1166"/>
      <c r="AO2628" s="587">
        <f t="shared" si="429"/>
        <v>0</v>
      </c>
      <c r="AQ2628" s="1163">
        <v>53</v>
      </c>
      <c r="AR2628" s="1164"/>
      <c r="AS2628" s="1165"/>
      <c r="AT2628" s="1166"/>
      <c r="AU2628" s="587">
        <f t="shared" si="430"/>
        <v>0</v>
      </c>
      <c r="AW2628" s="1163">
        <v>53</v>
      </c>
      <c r="AX2628" s="1164"/>
      <c r="AY2628" s="1165"/>
      <c r="AZ2628" s="1166"/>
      <c r="BA2628" s="587">
        <f t="shared" si="431"/>
        <v>0</v>
      </c>
    </row>
    <row r="2629" spans="1:53" s="17" customFormat="1" ht="16.75" customHeight="1" outlineLevel="2">
      <c r="A2629" s="1163">
        <v>54</v>
      </c>
      <c r="B2629" s="1164"/>
      <c r="C2629" s="1165"/>
      <c r="D2629" s="1166"/>
      <c r="E2629" s="587">
        <f t="shared" si="423"/>
        <v>0</v>
      </c>
      <c r="G2629" s="1163">
        <v>54</v>
      </c>
      <c r="H2629" s="1164"/>
      <c r="I2629" s="1165"/>
      <c r="J2629" s="1166"/>
      <c r="K2629" s="587">
        <f t="shared" si="424"/>
        <v>0</v>
      </c>
      <c r="M2629" s="1163">
        <v>54</v>
      </c>
      <c r="N2629" s="1164"/>
      <c r="O2629" s="1165"/>
      <c r="P2629" s="1166"/>
      <c r="Q2629" s="587">
        <f t="shared" si="425"/>
        <v>0</v>
      </c>
      <c r="S2629" s="1163">
        <v>54</v>
      </c>
      <c r="T2629" s="1164"/>
      <c r="U2629" s="1165"/>
      <c r="V2629" s="1166"/>
      <c r="W2629" s="587">
        <f t="shared" si="426"/>
        <v>0</v>
      </c>
      <c r="Y2629" s="1163">
        <v>54</v>
      </c>
      <c r="Z2629" s="1164"/>
      <c r="AA2629" s="1165"/>
      <c r="AB2629" s="1166"/>
      <c r="AC2629" s="587">
        <f t="shared" si="427"/>
        <v>0</v>
      </c>
      <c r="AE2629" s="1163">
        <v>54</v>
      </c>
      <c r="AF2629" s="1164"/>
      <c r="AG2629" s="1165"/>
      <c r="AH2629" s="1166"/>
      <c r="AI2629" s="587">
        <f t="shared" si="428"/>
        <v>0</v>
      </c>
      <c r="AK2629" s="1163">
        <v>54</v>
      </c>
      <c r="AL2629" s="1164"/>
      <c r="AM2629" s="1165"/>
      <c r="AN2629" s="1166"/>
      <c r="AO2629" s="587">
        <f t="shared" si="429"/>
        <v>0</v>
      </c>
      <c r="AQ2629" s="1163">
        <v>54</v>
      </c>
      <c r="AR2629" s="1164"/>
      <c r="AS2629" s="1165"/>
      <c r="AT2629" s="1166"/>
      <c r="AU2629" s="587">
        <f t="shared" si="430"/>
        <v>0</v>
      </c>
      <c r="AW2629" s="1163">
        <v>54</v>
      </c>
      <c r="AX2629" s="1164"/>
      <c r="AY2629" s="1165"/>
      <c r="AZ2629" s="1166"/>
      <c r="BA2629" s="587">
        <f t="shared" si="431"/>
        <v>0</v>
      </c>
    </row>
    <row r="2630" spans="1:53" s="17" customFormat="1" ht="16.75" customHeight="1" outlineLevel="2">
      <c r="A2630" s="1163">
        <v>55</v>
      </c>
      <c r="B2630" s="1164"/>
      <c r="C2630" s="1165"/>
      <c r="D2630" s="1166"/>
      <c r="E2630" s="587">
        <f t="shared" si="423"/>
        <v>0</v>
      </c>
      <c r="G2630" s="1163">
        <v>55</v>
      </c>
      <c r="H2630" s="1164"/>
      <c r="I2630" s="1165"/>
      <c r="J2630" s="1166"/>
      <c r="K2630" s="587">
        <f t="shared" si="424"/>
        <v>0</v>
      </c>
      <c r="M2630" s="1163">
        <v>55</v>
      </c>
      <c r="N2630" s="1164"/>
      <c r="O2630" s="1165"/>
      <c r="P2630" s="1166"/>
      <c r="Q2630" s="587">
        <f t="shared" si="425"/>
        <v>0</v>
      </c>
      <c r="S2630" s="1163">
        <v>55</v>
      </c>
      <c r="T2630" s="1164"/>
      <c r="U2630" s="1165"/>
      <c r="V2630" s="1166"/>
      <c r="W2630" s="587">
        <f t="shared" si="426"/>
        <v>0</v>
      </c>
      <c r="Y2630" s="1163">
        <v>55</v>
      </c>
      <c r="Z2630" s="1164"/>
      <c r="AA2630" s="1165"/>
      <c r="AB2630" s="1166"/>
      <c r="AC2630" s="587">
        <f t="shared" si="427"/>
        <v>0</v>
      </c>
      <c r="AE2630" s="1163">
        <v>55</v>
      </c>
      <c r="AF2630" s="1164"/>
      <c r="AG2630" s="1165"/>
      <c r="AH2630" s="1166"/>
      <c r="AI2630" s="587">
        <f t="shared" si="428"/>
        <v>0</v>
      </c>
      <c r="AK2630" s="1163">
        <v>55</v>
      </c>
      <c r="AL2630" s="1164"/>
      <c r="AM2630" s="1165"/>
      <c r="AN2630" s="1166"/>
      <c r="AO2630" s="587">
        <f t="shared" si="429"/>
        <v>0</v>
      </c>
      <c r="AQ2630" s="1163">
        <v>55</v>
      </c>
      <c r="AR2630" s="1164"/>
      <c r="AS2630" s="1165"/>
      <c r="AT2630" s="1166"/>
      <c r="AU2630" s="587">
        <f t="shared" si="430"/>
        <v>0</v>
      </c>
      <c r="AW2630" s="1163">
        <v>55</v>
      </c>
      <c r="AX2630" s="1164"/>
      <c r="AY2630" s="1165"/>
      <c r="AZ2630" s="1166"/>
      <c r="BA2630" s="587">
        <f t="shared" si="431"/>
        <v>0</v>
      </c>
    </row>
    <row r="2631" spans="1:53" s="17" customFormat="1" ht="16.75" customHeight="1" outlineLevel="2">
      <c r="A2631" s="1163">
        <v>56</v>
      </c>
      <c r="B2631" s="1164"/>
      <c r="C2631" s="1165"/>
      <c r="D2631" s="1166"/>
      <c r="E2631" s="587">
        <f t="shared" si="423"/>
        <v>0</v>
      </c>
      <c r="G2631" s="1163">
        <v>56</v>
      </c>
      <c r="H2631" s="1164"/>
      <c r="I2631" s="1165"/>
      <c r="J2631" s="1166"/>
      <c r="K2631" s="587">
        <f t="shared" si="424"/>
        <v>0</v>
      </c>
      <c r="M2631" s="1163">
        <v>56</v>
      </c>
      <c r="N2631" s="1164"/>
      <c r="O2631" s="1165"/>
      <c r="P2631" s="1166"/>
      <c r="Q2631" s="587">
        <f t="shared" si="425"/>
        <v>0</v>
      </c>
      <c r="S2631" s="1163">
        <v>56</v>
      </c>
      <c r="T2631" s="1164"/>
      <c r="U2631" s="1165"/>
      <c r="V2631" s="1166"/>
      <c r="W2631" s="587">
        <f t="shared" si="426"/>
        <v>0</v>
      </c>
      <c r="Y2631" s="1163">
        <v>56</v>
      </c>
      <c r="Z2631" s="1164"/>
      <c r="AA2631" s="1165"/>
      <c r="AB2631" s="1166"/>
      <c r="AC2631" s="587">
        <f t="shared" si="427"/>
        <v>0</v>
      </c>
      <c r="AE2631" s="1163">
        <v>56</v>
      </c>
      <c r="AF2631" s="1164"/>
      <c r="AG2631" s="1165"/>
      <c r="AH2631" s="1166"/>
      <c r="AI2631" s="587">
        <f t="shared" si="428"/>
        <v>0</v>
      </c>
      <c r="AK2631" s="1163">
        <v>56</v>
      </c>
      <c r="AL2631" s="1164"/>
      <c r="AM2631" s="1165"/>
      <c r="AN2631" s="1166"/>
      <c r="AO2631" s="587">
        <f t="shared" si="429"/>
        <v>0</v>
      </c>
      <c r="AQ2631" s="1163">
        <v>56</v>
      </c>
      <c r="AR2631" s="1164"/>
      <c r="AS2631" s="1165"/>
      <c r="AT2631" s="1166"/>
      <c r="AU2631" s="587">
        <f t="shared" si="430"/>
        <v>0</v>
      </c>
      <c r="AW2631" s="1163">
        <v>56</v>
      </c>
      <c r="AX2631" s="1164"/>
      <c r="AY2631" s="1165"/>
      <c r="AZ2631" s="1166"/>
      <c r="BA2631" s="587">
        <f t="shared" si="431"/>
        <v>0</v>
      </c>
    </row>
    <row r="2632" spans="1:53" s="17" customFormat="1" ht="16.75" customHeight="1" outlineLevel="2">
      <c r="A2632" s="1163">
        <v>57</v>
      </c>
      <c r="B2632" s="1164"/>
      <c r="C2632" s="1165"/>
      <c r="D2632" s="1166"/>
      <c r="E2632" s="587">
        <f t="shared" si="423"/>
        <v>0</v>
      </c>
      <c r="G2632" s="1163">
        <v>57</v>
      </c>
      <c r="H2632" s="1164"/>
      <c r="I2632" s="1165"/>
      <c r="J2632" s="1166"/>
      <c r="K2632" s="587">
        <f t="shared" si="424"/>
        <v>0</v>
      </c>
      <c r="M2632" s="1163">
        <v>57</v>
      </c>
      <c r="N2632" s="1164"/>
      <c r="O2632" s="1165"/>
      <c r="P2632" s="1166"/>
      <c r="Q2632" s="587">
        <f t="shared" si="425"/>
        <v>0</v>
      </c>
      <c r="S2632" s="1163">
        <v>57</v>
      </c>
      <c r="T2632" s="1164"/>
      <c r="U2632" s="1165"/>
      <c r="V2632" s="1166"/>
      <c r="W2632" s="587">
        <f t="shared" si="426"/>
        <v>0</v>
      </c>
      <c r="Y2632" s="1163">
        <v>57</v>
      </c>
      <c r="Z2632" s="1164"/>
      <c r="AA2632" s="1165"/>
      <c r="AB2632" s="1166"/>
      <c r="AC2632" s="587">
        <f t="shared" si="427"/>
        <v>0</v>
      </c>
      <c r="AE2632" s="1163">
        <v>57</v>
      </c>
      <c r="AF2632" s="1164"/>
      <c r="AG2632" s="1165"/>
      <c r="AH2632" s="1166"/>
      <c r="AI2632" s="587">
        <f t="shared" si="428"/>
        <v>0</v>
      </c>
      <c r="AK2632" s="1163">
        <v>57</v>
      </c>
      <c r="AL2632" s="1164"/>
      <c r="AM2632" s="1165"/>
      <c r="AN2632" s="1166"/>
      <c r="AO2632" s="587">
        <f t="shared" si="429"/>
        <v>0</v>
      </c>
      <c r="AQ2632" s="1163">
        <v>57</v>
      </c>
      <c r="AR2632" s="1164"/>
      <c r="AS2632" s="1165"/>
      <c r="AT2632" s="1166"/>
      <c r="AU2632" s="587">
        <f t="shared" si="430"/>
        <v>0</v>
      </c>
      <c r="AW2632" s="1163">
        <v>57</v>
      </c>
      <c r="AX2632" s="1164"/>
      <c r="AY2632" s="1165"/>
      <c r="AZ2632" s="1166"/>
      <c r="BA2632" s="587">
        <f t="shared" si="431"/>
        <v>0</v>
      </c>
    </row>
    <row r="2633" spans="1:53" s="17" customFormat="1" ht="16.75" customHeight="1" outlineLevel="2">
      <c r="A2633" s="1163">
        <v>58</v>
      </c>
      <c r="B2633" s="1164"/>
      <c r="C2633" s="1165"/>
      <c r="D2633" s="1166"/>
      <c r="E2633" s="587">
        <f t="shared" si="423"/>
        <v>0</v>
      </c>
      <c r="G2633" s="1163">
        <v>58</v>
      </c>
      <c r="H2633" s="1164"/>
      <c r="I2633" s="1165"/>
      <c r="J2633" s="1166"/>
      <c r="K2633" s="587">
        <f t="shared" si="424"/>
        <v>0</v>
      </c>
      <c r="M2633" s="1163">
        <v>58</v>
      </c>
      <c r="N2633" s="1164"/>
      <c r="O2633" s="1165"/>
      <c r="P2633" s="1166"/>
      <c r="Q2633" s="587">
        <f t="shared" si="425"/>
        <v>0</v>
      </c>
      <c r="S2633" s="1163">
        <v>58</v>
      </c>
      <c r="T2633" s="1164"/>
      <c r="U2633" s="1165"/>
      <c r="V2633" s="1166"/>
      <c r="W2633" s="587">
        <f t="shared" si="426"/>
        <v>0</v>
      </c>
      <c r="Y2633" s="1163">
        <v>58</v>
      </c>
      <c r="Z2633" s="1164"/>
      <c r="AA2633" s="1165"/>
      <c r="AB2633" s="1166"/>
      <c r="AC2633" s="587">
        <f t="shared" si="427"/>
        <v>0</v>
      </c>
      <c r="AE2633" s="1163">
        <v>58</v>
      </c>
      <c r="AF2633" s="1164"/>
      <c r="AG2633" s="1165"/>
      <c r="AH2633" s="1166"/>
      <c r="AI2633" s="587">
        <f t="shared" si="428"/>
        <v>0</v>
      </c>
      <c r="AK2633" s="1163">
        <v>58</v>
      </c>
      <c r="AL2633" s="1164"/>
      <c r="AM2633" s="1165"/>
      <c r="AN2633" s="1166"/>
      <c r="AO2633" s="587">
        <f t="shared" si="429"/>
        <v>0</v>
      </c>
      <c r="AQ2633" s="1163">
        <v>58</v>
      </c>
      <c r="AR2633" s="1164"/>
      <c r="AS2633" s="1165"/>
      <c r="AT2633" s="1166"/>
      <c r="AU2633" s="587">
        <f t="shared" si="430"/>
        <v>0</v>
      </c>
      <c r="AW2633" s="1163">
        <v>58</v>
      </c>
      <c r="AX2633" s="1164"/>
      <c r="AY2633" s="1165"/>
      <c r="AZ2633" s="1166"/>
      <c r="BA2633" s="587">
        <f t="shared" si="431"/>
        <v>0</v>
      </c>
    </row>
    <row r="2634" spans="1:53" s="17" customFormat="1" ht="16.75" customHeight="1" outlineLevel="2">
      <c r="A2634" s="1163">
        <v>59</v>
      </c>
      <c r="B2634" s="1164"/>
      <c r="C2634" s="1165"/>
      <c r="D2634" s="1166"/>
      <c r="E2634" s="587">
        <f t="shared" si="423"/>
        <v>0</v>
      </c>
      <c r="G2634" s="1163">
        <v>59</v>
      </c>
      <c r="H2634" s="1164"/>
      <c r="I2634" s="1165"/>
      <c r="J2634" s="1166"/>
      <c r="K2634" s="587">
        <f t="shared" si="424"/>
        <v>0</v>
      </c>
      <c r="M2634" s="1163">
        <v>59</v>
      </c>
      <c r="N2634" s="1164"/>
      <c r="O2634" s="1165"/>
      <c r="P2634" s="1166"/>
      <c r="Q2634" s="587">
        <f t="shared" si="425"/>
        <v>0</v>
      </c>
      <c r="S2634" s="1163">
        <v>59</v>
      </c>
      <c r="T2634" s="1164"/>
      <c r="U2634" s="1165"/>
      <c r="V2634" s="1166"/>
      <c r="W2634" s="587">
        <f t="shared" si="426"/>
        <v>0</v>
      </c>
      <c r="Y2634" s="1163">
        <v>59</v>
      </c>
      <c r="Z2634" s="1164"/>
      <c r="AA2634" s="1165"/>
      <c r="AB2634" s="1166"/>
      <c r="AC2634" s="587">
        <f t="shared" si="427"/>
        <v>0</v>
      </c>
      <c r="AE2634" s="1163">
        <v>59</v>
      </c>
      <c r="AF2634" s="1164"/>
      <c r="AG2634" s="1165"/>
      <c r="AH2634" s="1166"/>
      <c r="AI2634" s="587">
        <f t="shared" si="428"/>
        <v>0</v>
      </c>
      <c r="AK2634" s="1163">
        <v>59</v>
      </c>
      <c r="AL2634" s="1164"/>
      <c r="AM2634" s="1165"/>
      <c r="AN2634" s="1166"/>
      <c r="AO2634" s="587">
        <f t="shared" si="429"/>
        <v>0</v>
      </c>
      <c r="AQ2634" s="1163">
        <v>59</v>
      </c>
      <c r="AR2634" s="1164"/>
      <c r="AS2634" s="1165"/>
      <c r="AT2634" s="1166"/>
      <c r="AU2634" s="587">
        <f t="shared" si="430"/>
        <v>0</v>
      </c>
      <c r="AW2634" s="1163">
        <v>59</v>
      </c>
      <c r="AX2634" s="1164"/>
      <c r="AY2634" s="1165"/>
      <c r="AZ2634" s="1166"/>
      <c r="BA2634" s="587">
        <f t="shared" si="431"/>
        <v>0</v>
      </c>
    </row>
    <row r="2635" spans="1:53" s="17" customFormat="1" ht="16.75" customHeight="1" outlineLevel="2">
      <c r="A2635" s="1163">
        <v>60</v>
      </c>
      <c r="B2635" s="1164"/>
      <c r="C2635" s="1165"/>
      <c r="D2635" s="1166"/>
      <c r="E2635" s="587">
        <f t="shared" si="423"/>
        <v>0</v>
      </c>
      <c r="G2635" s="1163">
        <v>60</v>
      </c>
      <c r="H2635" s="1164"/>
      <c r="I2635" s="1165"/>
      <c r="J2635" s="1166"/>
      <c r="K2635" s="587">
        <f t="shared" si="424"/>
        <v>0</v>
      </c>
      <c r="M2635" s="1163">
        <v>60</v>
      </c>
      <c r="N2635" s="1164"/>
      <c r="O2635" s="1165"/>
      <c r="P2635" s="1166"/>
      <c r="Q2635" s="587">
        <f t="shared" si="425"/>
        <v>0</v>
      </c>
      <c r="S2635" s="1163">
        <v>60</v>
      </c>
      <c r="T2635" s="1164"/>
      <c r="U2635" s="1165"/>
      <c r="V2635" s="1166"/>
      <c r="W2635" s="587">
        <f t="shared" si="426"/>
        <v>0</v>
      </c>
      <c r="Y2635" s="1163">
        <v>60</v>
      </c>
      <c r="Z2635" s="1164"/>
      <c r="AA2635" s="1165"/>
      <c r="AB2635" s="1166"/>
      <c r="AC2635" s="587">
        <f t="shared" si="427"/>
        <v>0</v>
      </c>
      <c r="AE2635" s="1163">
        <v>60</v>
      </c>
      <c r="AF2635" s="1164"/>
      <c r="AG2635" s="1165"/>
      <c r="AH2635" s="1166"/>
      <c r="AI2635" s="587">
        <f t="shared" si="428"/>
        <v>0</v>
      </c>
      <c r="AK2635" s="1163">
        <v>60</v>
      </c>
      <c r="AL2635" s="1164"/>
      <c r="AM2635" s="1165"/>
      <c r="AN2635" s="1166"/>
      <c r="AO2635" s="587">
        <f t="shared" si="429"/>
        <v>0</v>
      </c>
      <c r="AQ2635" s="1163">
        <v>60</v>
      </c>
      <c r="AR2635" s="1164"/>
      <c r="AS2635" s="1165"/>
      <c r="AT2635" s="1166"/>
      <c r="AU2635" s="587">
        <f t="shared" si="430"/>
        <v>0</v>
      </c>
      <c r="AW2635" s="1163">
        <v>60</v>
      </c>
      <c r="AX2635" s="1164"/>
      <c r="AY2635" s="1165"/>
      <c r="AZ2635" s="1166"/>
      <c r="BA2635" s="587">
        <f t="shared" si="431"/>
        <v>0</v>
      </c>
    </row>
    <row r="2636" spans="1:53" s="17" customFormat="1" ht="16.75" customHeight="1" outlineLevel="2">
      <c r="A2636" s="1163">
        <v>61</v>
      </c>
      <c r="B2636" s="1164"/>
      <c r="C2636" s="1165"/>
      <c r="D2636" s="1166"/>
      <c r="E2636" s="587">
        <f t="shared" si="423"/>
        <v>0</v>
      </c>
      <c r="G2636" s="1163">
        <v>61</v>
      </c>
      <c r="H2636" s="1164"/>
      <c r="I2636" s="1165"/>
      <c r="J2636" s="1166"/>
      <c r="K2636" s="587">
        <f t="shared" si="424"/>
        <v>0</v>
      </c>
      <c r="M2636" s="1163">
        <v>61</v>
      </c>
      <c r="N2636" s="1164"/>
      <c r="O2636" s="1165"/>
      <c r="P2636" s="1166"/>
      <c r="Q2636" s="587">
        <f t="shared" si="425"/>
        <v>0</v>
      </c>
      <c r="S2636" s="1163">
        <v>61</v>
      </c>
      <c r="T2636" s="1164"/>
      <c r="U2636" s="1165"/>
      <c r="V2636" s="1166"/>
      <c r="W2636" s="587">
        <f t="shared" si="426"/>
        <v>0</v>
      </c>
      <c r="Y2636" s="1163">
        <v>61</v>
      </c>
      <c r="Z2636" s="1164"/>
      <c r="AA2636" s="1165"/>
      <c r="AB2636" s="1166"/>
      <c r="AC2636" s="587">
        <f t="shared" si="427"/>
        <v>0</v>
      </c>
      <c r="AE2636" s="1163">
        <v>61</v>
      </c>
      <c r="AF2636" s="1164"/>
      <c r="AG2636" s="1165"/>
      <c r="AH2636" s="1166"/>
      <c r="AI2636" s="587">
        <f t="shared" si="428"/>
        <v>0</v>
      </c>
      <c r="AK2636" s="1163">
        <v>61</v>
      </c>
      <c r="AL2636" s="1164"/>
      <c r="AM2636" s="1165"/>
      <c r="AN2636" s="1166"/>
      <c r="AO2636" s="587">
        <f t="shared" si="429"/>
        <v>0</v>
      </c>
      <c r="AQ2636" s="1163">
        <v>61</v>
      </c>
      <c r="AR2636" s="1164"/>
      <c r="AS2636" s="1165"/>
      <c r="AT2636" s="1166"/>
      <c r="AU2636" s="587">
        <f t="shared" si="430"/>
        <v>0</v>
      </c>
      <c r="AW2636" s="1163">
        <v>61</v>
      </c>
      <c r="AX2636" s="1164"/>
      <c r="AY2636" s="1165"/>
      <c r="AZ2636" s="1166"/>
      <c r="BA2636" s="587">
        <f t="shared" si="431"/>
        <v>0</v>
      </c>
    </row>
    <row r="2637" spans="1:53" s="17" customFormat="1" ht="16.75" customHeight="1" outlineLevel="2">
      <c r="A2637" s="1163">
        <v>62</v>
      </c>
      <c r="B2637" s="1164"/>
      <c r="C2637" s="1165"/>
      <c r="D2637" s="1166"/>
      <c r="E2637" s="587">
        <f t="shared" si="423"/>
        <v>0</v>
      </c>
      <c r="G2637" s="1163">
        <v>62</v>
      </c>
      <c r="H2637" s="1164"/>
      <c r="I2637" s="1165"/>
      <c r="J2637" s="1166"/>
      <c r="K2637" s="587">
        <f t="shared" si="424"/>
        <v>0</v>
      </c>
      <c r="M2637" s="1163">
        <v>62</v>
      </c>
      <c r="N2637" s="1164"/>
      <c r="O2637" s="1165"/>
      <c r="P2637" s="1166"/>
      <c r="Q2637" s="587">
        <f t="shared" si="425"/>
        <v>0</v>
      </c>
      <c r="S2637" s="1163">
        <v>62</v>
      </c>
      <c r="T2637" s="1164"/>
      <c r="U2637" s="1165"/>
      <c r="V2637" s="1166"/>
      <c r="W2637" s="587">
        <f t="shared" si="426"/>
        <v>0</v>
      </c>
      <c r="Y2637" s="1163">
        <v>62</v>
      </c>
      <c r="Z2637" s="1164"/>
      <c r="AA2637" s="1165"/>
      <c r="AB2637" s="1166"/>
      <c r="AC2637" s="587">
        <f t="shared" si="427"/>
        <v>0</v>
      </c>
      <c r="AE2637" s="1163">
        <v>62</v>
      </c>
      <c r="AF2637" s="1164"/>
      <c r="AG2637" s="1165"/>
      <c r="AH2637" s="1166"/>
      <c r="AI2637" s="587">
        <f t="shared" si="428"/>
        <v>0</v>
      </c>
      <c r="AK2637" s="1163">
        <v>62</v>
      </c>
      <c r="AL2637" s="1164"/>
      <c r="AM2637" s="1165"/>
      <c r="AN2637" s="1166"/>
      <c r="AO2637" s="587">
        <f t="shared" si="429"/>
        <v>0</v>
      </c>
      <c r="AQ2637" s="1163">
        <v>62</v>
      </c>
      <c r="AR2637" s="1164"/>
      <c r="AS2637" s="1165"/>
      <c r="AT2637" s="1166"/>
      <c r="AU2637" s="587">
        <f t="shared" si="430"/>
        <v>0</v>
      </c>
      <c r="AW2637" s="1163">
        <v>62</v>
      </c>
      <c r="AX2637" s="1164"/>
      <c r="AY2637" s="1165"/>
      <c r="AZ2637" s="1166"/>
      <c r="BA2637" s="587">
        <f t="shared" si="431"/>
        <v>0</v>
      </c>
    </row>
    <row r="2638" spans="1:53" s="17" customFormat="1" ht="16.75" customHeight="1" outlineLevel="2">
      <c r="A2638" s="1163">
        <v>63</v>
      </c>
      <c r="B2638" s="1164"/>
      <c r="C2638" s="1165"/>
      <c r="D2638" s="1166"/>
      <c r="E2638" s="587">
        <f t="shared" si="423"/>
        <v>0</v>
      </c>
      <c r="G2638" s="1163">
        <v>63</v>
      </c>
      <c r="H2638" s="1164"/>
      <c r="I2638" s="1165"/>
      <c r="J2638" s="1166"/>
      <c r="K2638" s="587">
        <f t="shared" si="424"/>
        <v>0</v>
      </c>
      <c r="M2638" s="1163">
        <v>63</v>
      </c>
      <c r="N2638" s="1164"/>
      <c r="O2638" s="1165"/>
      <c r="P2638" s="1166"/>
      <c r="Q2638" s="587">
        <f t="shared" si="425"/>
        <v>0</v>
      </c>
      <c r="S2638" s="1163">
        <v>63</v>
      </c>
      <c r="T2638" s="1164"/>
      <c r="U2638" s="1165"/>
      <c r="V2638" s="1166"/>
      <c r="W2638" s="587">
        <f t="shared" si="426"/>
        <v>0</v>
      </c>
      <c r="Y2638" s="1163">
        <v>63</v>
      </c>
      <c r="Z2638" s="1164"/>
      <c r="AA2638" s="1165"/>
      <c r="AB2638" s="1166"/>
      <c r="AC2638" s="587">
        <f t="shared" si="427"/>
        <v>0</v>
      </c>
      <c r="AE2638" s="1163">
        <v>63</v>
      </c>
      <c r="AF2638" s="1164"/>
      <c r="AG2638" s="1165"/>
      <c r="AH2638" s="1166"/>
      <c r="AI2638" s="587">
        <f t="shared" si="428"/>
        <v>0</v>
      </c>
      <c r="AK2638" s="1163">
        <v>63</v>
      </c>
      <c r="AL2638" s="1164"/>
      <c r="AM2638" s="1165"/>
      <c r="AN2638" s="1166"/>
      <c r="AO2638" s="587">
        <f t="shared" si="429"/>
        <v>0</v>
      </c>
      <c r="AQ2638" s="1163">
        <v>63</v>
      </c>
      <c r="AR2638" s="1164"/>
      <c r="AS2638" s="1165"/>
      <c r="AT2638" s="1166"/>
      <c r="AU2638" s="587">
        <f t="shared" si="430"/>
        <v>0</v>
      </c>
      <c r="AW2638" s="1163">
        <v>63</v>
      </c>
      <c r="AX2638" s="1164"/>
      <c r="AY2638" s="1165"/>
      <c r="AZ2638" s="1166"/>
      <c r="BA2638" s="587">
        <f t="shared" si="431"/>
        <v>0</v>
      </c>
    </row>
    <row r="2639" spans="1:53" s="17" customFormat="1" ht="16.75" customHeight="1" outlineLevel="2">
      <c r="A2639" s="1163">
        <v>64</v>
      </c>
      <c r="B2639" s="1164"/>
      <c r="C2639" s="1165"/>
      <c r="D2639" s="1166"/>
      <c r="E2639" s="587">
        <f t="shared" si="423"/>
        <v>0</v>
      </c>
      <c r="G2639" s="1163">
        <v>64</v>
      </c>
      <c r="H2639" s="1164"/>
      <c r="I2639" s="1165"/>
      <c r="J2639" s="1166"/>
      <c r="K2639" s="587">
        <f t="shared" si="424"/>
        <v>0</v>
      </c>
      <c r="M2639" s="1163">
        <v>64</v>
      </c>
      <c r="N2639" s="1164"/>
      <c r="O2639" s="1165"/>
      <c r="P2639" s="1166"/>
      <c r="Q2639" s="587">
        <f t="shared" si="425"/>
        <v>0</v>
      </c>
      <c r="S2639" s="1163">
        <v>64</v>
      </c>
      <c r="T2639" s="1164"/>
      <c r="U2639" s="1165"/>
      <c r="V2639" s="1166"/>
      <c r="W2639" s="587">
        <f t="shared" si="426"/>
        <v>0</v>
      </c>
      <c r="Y2639" s="1163">
        <v>64</v>
      </c>
      <c r="Z2639" s="1164"/>
      <c r="AA2639" s="1165"/>
      <c r="AB2639" s="1166"/>
      <c r="AC2639" s="587">
        <f t="shared" si="427"/>
        <v>0</v>
      </c>
      <c r="AE2639" s="1163">
        <v>64</v>
      </c>
      <c r="AF2639" s="1164"/>
      <c r="AG2639" s="1165"/>
      <c r="AH2639" s="1166"/>
      <c r="AI2639" s="587">
        <f t="shared" si="428"/>
        <v>0</v>
      </c>
      <c r="AK2639" s="1163">
        <v>64</v>
      </c>
      <c r="AL2639" s="1164"/>
      <c r="AM2639" s="1165"/>
      <c r="AN2639" s="1166"/>
      <c r="AO2639" s="587">
        <f t="shared" si="429"/>
        <v>0</v>
      </c>
      <c r="AQ2639" s="1163">
        <v>64</v>
      </c>
      <c r="AR2639" s="1164"/>
      <c r="AS2639" s="1165"/>
      <c r="AT2639" s="1166"/>
      <c r="AU2639" s="587">
        <f t="shared" si="430"/>
        <v>0</v>
      </c>
      <c r="AW2639" s="1163">
        <v>64</v>
      </c>
      <c r="AX2639" s="1164"/>
      <c r="AY2639" s="1165"/>
      <c r="AZ2639" s="1166"/>
      <c r="BA2639" s="587">
        <f t="shared" si="431"/>
        <v>0</v>
      </c>
    </row>
    <row r="2640" spans="1:53" s="17" customFormat="1" ht="16.75" customHeight="1" outlineLevel="2">
      <c r="A2640" s="1163">
        <v>65</v>
      </c>
      <c r="B2640" s="1164"/>
      <c r="C2640" s="1165"/>
      <c r="D2640" s="1166"/>
      <c r="E2640" s="587">
        <f t="shared" si="423"/>
        <v>0</v>
      </c>
      <c r="G2640" s="1163">
        <v>65</v>
      </c>
      <c r="H2640" s="1164"/>
      <c r="I2640" s="1165"/>
      <c r="J2640" s="1166"/>
      <c r="K2640" s="587">
        <f t="shared" si="424"/>
        <v>0</v>
      </c>
      <c r="M2640" s="1163">
        <v>65</v>
      </c>
      <c r="N2640" s="1164"/>
      <c r="O2640" s="1165"/>
      <c r="P2640" s="1166"/>
      <c r="Q2640" s="587">
        <f t="shared" si="425"/>
        <v>0</v>
      </c>
      <c r="S2640" s="1163">
        <v>65</v>
      </c>
      <c r="T2640" s="1164"/>
      <c r="U2640" s="1165"/>
      <c r="V2640" s="1166"/>
      <c r="W2640" s="587">
        <f t="shared" si="426"/>
        <v>0</v>
      </c>
      <c r="Y2640" s="1163">
        <v>65</v>
      </c>
      <c r="Z2640" s="1164"/>
      <c r="AA2640" s="1165"/>
      <c r="AB2640" s="1166"/>
      <c r="AC2640" s="587">
        <f t="shared" si="427"/>
        <v>0</v>
      </c>
      <c r="AE2640" s="1163">
        <v>65</v>
      </c>
      <c r="AF2640" s="1164"/>
      <c r="AG2640" s="1165"/>
      <c r="AH2640" s="1166"/>
      <c r="AI2640" s="587">
        <f t="shared" si="428"/>
        <v>0</v>
      </c>
      <c r="AK2640" s="1163">
        <v>65</v>
      </c>
      <c r="AL2640" s="1164"/>
      <c r="AM2640" s="1165"/>
      <c r="AN2640" s="1166"/>
      <c r="AO2640" s="587">
        <f t="shared" si="429"/>
        <v>0</v>
      </c>
      <c r="AQ2640" s="1163">
        <v>65</v>
      </c>
      <c r="AR2640" s="1164"/>
      <c r="AS2640" s="1165"/>
      <c r="AT2640" s="1166"/>
      <c r="AU2640" s="587">
        <f t="shared" si="430"/>
        <v>0</v>
      </c>
      <c r="AW2640" s="1163">
        <v>65</v>
      </c>
      <c r="AX2640" s="1164"/>
      <c r="AY2640" s="1165"/>
      <c r="AZ2640" s="1166"/>
      <c r="BA2640" s="587">
        <f t="shared" si="431"/>
        <v>0</v>
      </c>
    </row>
    <row r="2641" spans="1:53" s="17" customFormat="1" ht="16.75" customHeight="1" outlineLevel="2">
      <c r="A2641" s="1163">
        <v>66</v>
      </c>
      <c r="B2641" s="1164"/>
      <c r="C2641" s="1165"/>
      <c r="D2641" s="1166"/>
      <c r="E2641" s="587">
        <f t="shared" ref="E2641:E2704" si="432">IF(AND(C2641&gt;=D$2569,C2641&lt;=D$2568),1,0)</f>
        <v>0</v>
      </c>
      <c r="G2641" s="1163">
        <v>66</v>
      </c>
      <c r="H2641" s="1164"/>
      <c r="I2641" s="1165"/>
      <c r="J2641" s="1166"/>
      <c r="K2641" s="587">
        <f t="shared" ref="K2641:K2704" si="433">IF(AND(I2641&gt;=J$2569,I2641&lt;=J$2568),1,0)</f>
        <v>0</v>
      </c>
      <c r="M2641" s="1163">
        <v>66</v>
      </c>
      <c r="N2641" s="1164"/>
      <c r="O2641" s="1165"/>
      <c r="P2641" s="1166"/>
      <c r="Q2641" s="587">
        <f t="shared" ref="Q2641:Q2704" si="434">IF(AND(O2641&gt;=P$2569,O2641&lt;=P$2568),1,0)</f>
        <v>0</v>
      </c>
      <c r="S2641" s="1163">
        <v>66</v>
      </c>
      <c r="T2641" s="1164"/>
      <c r="U2641" s="1165"/>
      <c r="V2641" s="1166"/>
      <c r="W2641" s="587">
        <f t="shared" ref="W2641:W2704" si="435">IF(AND(U2641&gt;=V$2569,U2641&lt;=V$2568),1,0)</f>
        <v>0</v>
      </c>
      <c r="Y2641" s="1163">
        <v>66</v>
      </c>
      <c r="Z2641" s="1164"/>
      <c r="AA2641" s="1165"/>
      <c r="AB2641" s="1166"/>
      <c r="AC2641" s="587">
        <f t="shared" ref="AC2641:AC2704" si="436">IF(AND(AA2641&gt;=AB$2569,AA2641&lt;=AB$2568),1,0)</f>
        <v>0</v>
      </c>
      <c r="AE2641" s="1163">
        <v>66</v>
      </c>
      <c r="AF2641" s="1164"/>
      <c r="AG2641" s="1165"/>
      <c r="AH2641" s="1166"/>
      <c r="AI2641" s="587">
        <f t="shared" ref="AI2641:AI2704" si="437">IF(AND(AG2641&gt;=AH$2569,AG2641&lt;=AH$2568),1,0)</f>
        <v>0</v>
      </c>
      <c r="AK2641" s="1163">
        <v>66</v>
      </c>
      <c r="AL2641" s="1164"/>
      <c r="AM2641" s="1165"/>
      <c r="AN2641" s="1166"/>
      <c r="AO2641" s="587">
        <f t="shared" ref="AO2641:AO2704" si="438">IF(AND(AM2641&gt;=AN$2569,AM2641&lt;=AN$2568),1,0)</f>
        <v>0</v>
      </c>
      <c r="AQ2641" s="1163">
        <v>66</v>
      </c>
      <c r="AR2641" s="1164"/>
      <c r="AS2641" s="1165"/>
      <c r="AT2641" s="1166"/>
      <c r="AU2641" s="587">
        <f t="shared" ref="AU2641:AU2704" si="439">IF(AND(AS2641&gt;=AT$2569,AS2641&lt;=AT$2568),1,0)</f>
        <v>0</v>
      </c>
      <c r="AW2641" s="1163">
        <v>66</v>
      </c>
      <c r="AX2641" s="1164"/>
      <c r="AY2641" s="1165"/>
      <c r="AZ2641" s="1166"/>
      <c r="BA2641" s="587">
        <f t="shared" ref="BA2641:BA2704" si="440">IF(AND(AY2641&gt;=AZ$2569,AY2641&lt;=AZ$2568),1,0)</f>
        <v>0</v>
      </c>
    </row>
    <row r="2642" spans="1:53" s="17" customFormat="1" ht="16.75" customHeight="1" outlineLevel="2">
      <c r="A2642" s="1163">
        <v>67</v>
      </c>
      <c r="B2642" s="1164"/>
      <c r="C2642" s="1165"/>
      <c r="D2642" s="1166"/>
      <c r="E2642" s="587">
        <f t="shared" si="432"/>
        <v>0</v>
      </c>
      <c r="G2642" s="1163">
        <v>67</v>
      </c>
      <c r="H2642" s="1164"/>
      <c r="I2642" s="1165"/>
      <c r="J2642" s="1166"/>
      <c r="K2642" s="587">
        <f t="shared" si="433"/>
        <v>0</v>
      </c>
      <c r="M2642" s="1163">
        <v>67</v>
      </c>
      <c r="N2642" s="1164"/>
      <c r="O2642" s="1165"/>
      <c r="P2642" s="1166"/>
      <c r="Q2642" s="587">
        <f t="shared" si="434"/>
        <v>0</v>
      </c>
      <c r="S2642" s="1163">
        <v>67</v>
      </c>
      <c r="T2642" s="1164"/>
      <c r="U2642" s="1165"/>
      <c r="V2642" s="1166"/>
      <c r="W2642" s="587">
        <f t="shared" si="435"/>
        <v>0</v>
      </c>
      <c r="Y2642" s="1163">
        <v>67</v>
      </c>
      <c r="Z2642" s="1164"/>
      <c r="AA2642" s="1165"/>
      <c r="AB2642" s="1166"/>
      <c r="AC2642" s="587">
        <f t="shared" si="436"/>
        <v>0</v>
      </c>
      <c r="AE2642" s="1163">
        <v>67</v>
      </c>
      <c r="AF2642" s="1164"/>
      <c r="AG2642" s="1165"/>
      <c r="AH2642" s="1166"/>
      <c r="AI2642" s="587">
        <f t="shared" si="437"/>
        <v>0</v>
      </c>
      <c r="AK2642" s="1163">
        <v>67</v>
      </c>
      <c r="AL2642" s="1164"/>
      <c r="AM2642" s="1165"/>
      <c r="AN2642" s="1166"/>
      <c r="AO2642" s="587">
        <f t="shared" si="438"/>
        <v>0</v>
      </c>
      <c r="AQ2642" s="1163">
        <v>67</v>
      </c>
      <c r="AR2642" s="1164"/>
      <c r="AS2642" s="1165"/>
      <c r="AT2642" s="1166"/>
      <c r="AU2642" s="587">
        <f t="shared" si="439"/>
        <v>0</v>
      </c>
      <c r="AW2642" s="1163">
        <v>67</v>
      </c>
      <c r="AX2642" s="1164"/>
      <c r="AY2642" s="1165"/>
      <c r="AZ2642" s="1166"/>
      <c r="BA2642" s="587">
        <f t="shared" si="440"/>
        <v>0</v>
      </c>
    </row>
    <row r="2643" spans="1:53" s="17" customFormat="1" ht="16.75" customHeight="1" outlineLevel="2">
      <c r="A2643" s="1163">
        <v>68</v>
      </c>
      <c r="B2643" s="1164"/>
      <c r="C2643" s="1165"/>
      <c r="D2643" s="1166"/>
      <c r="E2643" s="587">
        <f t="shared" si="432"/>
        <v>0</v>
      </c>
      <c r="G2643" s="1163">
        <v>68</v>
      </c>
      <c r="H2643" s="1164"/>
      <c r="I2643" s="1165"/>
      <c r="J2643" s="1166"/>
      <c r="K2643" s="587">
        <f t="shared" si="433"/>
        <v>0</v>
      </c>
      <c r="M2643" s="1163">
        <v>68</v>
      </c>
      <c r="N2643" s="1164"/>
      <c r="O2643" s="1165"/>
      <c r="P2643" s="1166"/>
      <c r="Q2643" s="587">
        <f t="shared" si="434"/>
        <v>0</v>
      </c>
      <c r="S2643" s="1163">
        <v>68</v>
      </c>
      <c r="T2643" s="1164"/>
      <c r="U2643" s="1165"/>
      <c r="V2643" s="1166"/>
      <c r="W2643" s="587">
        <f t="shared" si="435"/>
        <v>0</v>
      </c>
      <c r="Y2643" s="1163">
        <v>68</v>
      </c>
      <c r="Z2643" s="1164"/>
      <c r="AA2643" s="1165"/>
      <c r="AB2643" s="1166"/>
      <c r="AC2643" s="587">
        <f t="shared" si="436"/>
        <v>0</v>
      </c>
      <c r="AE2643" s="1163">
        <v>68</v>
      </c>
      <c r="AF2643" s="1164"/>
      <c r="AG2643" s="1165"/>
      <c r="AH2643" s="1166"/>
      <c r="AI2643" s="587">
        <f t="shared" si="437"/>
        <v>0</v>
      </c>
      <c r="AK2643" s="1163">
        <v>68</v>
      </c>
      <c r="AL2643" s="1164"/>
      <c r="AM2643" s="1165"/>
      <c r="AN2643" s="1166"/>
      <c r="AO2643" s="587">
        <f t="shared" si="438"/>
        <v>0</v>
      </c>
      <c r="AQ2643" s="1163">
        <v>68</v>
      </c>
      <c r="AR2643" s="1164"/>
      <c r="AS2643" s="1165"/>
      <c r="AT2643" s="1166"/>
      <c r="AU2643" s="587">
        <f t="shared" si="439"/>
        <v>0</v>
      </c>
      <c r="AW2643" s="1163">
        <v>68</v>
      </c>
      <c r="AX2643" s="1164"/>
      <c r="AY2643" s="1165"/>
      <c r="AZ2643" s="1166"/>
      <c r="BA2643" s="587">
        <f t="shared" si="440"/>
        <v>0</v>
      </c>
    </row>
    <row r="2644" spans="1:53" s="17" customFormat="1" ht="16.75" customHeight="1" outlineLevel="2">
      <c r="A2644" s="1163">
        <v>69</v>
      </c>
      <c r="B2644" s="1164"/>
      <c r="C2644" s="1165"/>
      <c r="D2644" s="1166"/>
      <c r="E2644" s="587">
        <f t="shared" si="432"/>
        <v>0</v>
      </c>
      <c r="G2644" s="1163">
        <v>69</v>
      </c>
      <c r="H2644" s="1164"/>
      <c r="I2644" s="1165"/>
      <c r="J2644" s="1166"/>
      <c r="K2644" s="587">
        <f t="shared" si="433"/>
        <v>0</v>
      </c>
      <c r="M2644" s="1163">
        <v>69</v>
      </c>
      <c r="N2644" s="1164"/>
      <c r="O2644" s="1165"/>
      <c r="P2644" s="1166"/>
      <c r="Q2644" s="587">
        <f t="shared" si="434"/>
        <v>0</v>
      </c>
      <c r="S2644" s="1163">
        <v>69</v>
      </c>
      <c r="T2644" s="1164"/>
      <c r="U2644" s="1165"/>
      <c r="V2644" s="1166"/>
      <c r="W2644" s="587">
        <f t="shared" si="435"/>
        <v>0</v>
      </c>
      <c r="Y2644" s="1163">
        <v>69</v>
      </c>
      <c r="Z2644" s="1164"/>
      <c r="AA2644" s="1165"/>
      <c r="AB2644" s="1166"/>
      <c r="AC2644" s="587">
        <f t="shared" si="436"/>
        <v>0</v>
      </c>
      <c r="AE2644" s="1163">
        <v>69</v>
      </c>
      <c r="AF2644" s="1164"/>
      <c r="AG2644" s="1165"/>
      <c r="AH2644" s="1166"/>
      <c r="AI2644" s="587">
        <f t="shared" si="437"/>
        <v>0</v>
      </c>
      <c r="AK2644" s="1163">
        <v>69</v>
      </c>
      <c r="AL2644" s="1164"/>
      <c r="AM2644" s="1165"/>
      <c r="AN2644" s="1166"/>
      <c r="AO2644" s="587">
        <f t="shared" si="438"/>
        <v>0</v>
      </c>
      <c r="AQ2644" s="1163">
        <v>69</v>
      </c>
      <c r="AR2644" s="1164"/>
      <c r="AS2644" s="1165"/>
      <c r="AT2644" s="1166"/>
      <c r="AU2644" s="587">
        <f t="shared" si="439"/>
        <v>0</v>
      </c>
      <c r="AW2644" s="1163">
        <v>69</v>
      </c>
      <c r="AX2644" s="1164"/>
      <c r="AY2644" s="1165"/>
      <c r="AZ2644" s="1166"/>
      <c r="BA2644" s="587">
        <f t="shared" si="440"/>
        <v>0</v>
      </c>
    </row>
    <row r="2645" spans="1:53" s="17" customFormat="1" ht="16.75" customHeight="1" outlineLevel="2">
      <c r="A2645" s="1163">
        <v>70</v>
      </c>
      <c r="B2645" s="1164"/>
      <c r="C2645" s="1165"/>
      <c r="D2645" s="1166"/>
      <c r="E2645" s="587">
        <f t="shared" si="432"/>
        <v>0</v>
      </c>
      <c r="G2645" s="1163">
        <v>70</v>
      </c>
      <c r="H2645" s="1164"/>
      <c r="I2645" s="1165"/>
      <c r="J2645" s="1166"/>
      <c r="K2645" s="587">
        <f t="shared" si="433"/>
        <v>0</v>
      </c>
      <c r="M2645" s="1163">
        <v>70</v>
      </c>
      <c r="N2645" s="1164"/>
      <c r="O2645" s="1165"/>
      <c r="P2645" s="1166"/>
      <c r="Q2645" s="587">
        <f t="shared" si="434"/>
        <v>0</v>
      </c>
      <c r="S2645" s="1163">
        <v>70</v>
      </c>
      <c r="T2645" s="1164"/>
      <c r="U2645" s="1165"/>
      <c r="V2645" s="1166"/>
      <c r="W2645" s="587">
        <f t="shared" si="435"/>
        <v>0</v>
      </c>
      <c r="Y2645" s="1163">
        <v>70</v>
      </c>
      <c r="Z2645" s="1164"/>
      <c r="AA2645" s="1165"/>
      <c r="AB2645" s="1166"/>
      <c r="AC2645" s="587">
        <f t="shared" si="436"/>
        <v>0</v>
      </c>
      <c r="AE2645" s="1163">
        <v>70</v>
      </c>
      <c r="AF2645" s="1164"/>
      <c r="AG2645" s="1165"/>
      <c r="AH2645" s="1166"/>
      <c r="AI2645" s="587">
        <f t="shared" si="437"/>
        <v>0</v>
      </c>
      <c r="AK2645" s="1163">
        <v>70</v>
      </c>
      <c r="AL2645" s="1164"/>
      <c r="AM2645" s="1165"/>
      <c r="AN2645" s="1166"/>
      <c r="AO2645" s="587">
        <f t="shared" si="438"/>
        <v>0</v>
      </c>
      <c r="AQ2645" s="1163">
        <v>70</v>
      </c>
      <c r="AR2645" s="1164"/>
      <c r="AS2645" s="1165"/>
      <c r="AT2645" s="1166"/>
      <c r="AU2645" s="587">
        <f t="shared" si="439"/>
        <v>0</v>
      </c>
      <c r="AW2645" s="1163">
        <v>70</v>
      </c>
      <c r="AX2645" s="1164"/>
      <c r="AY2645" s="1165"/>
      <c r="AZ2645" s="1166"/>
      <c r="BA2645" s="587">
        <f t="shared" si="440"/>
        <v>0</v>
      </c>
    </row>
    <row r="2646" spans="1:53" s="17" customFormat="1" ht="16.75" customHeight="1" outlineLevel="2">
      <c r="A2646" s="1163">
        <v>71</v>
      </c>
      <c r="B2646" s="1164"/>
      <c r="C2646" s="1165"/>
      <c r="D2646" s="1166"/>
      <c r="E2646" s="587">
        <f t="shared" si="432"/>
        <v>0</v>
      </c>
      <c r="G2646" s="1163">
        <v>71</v>
      </c>
      <c r="H2646" s="1164"/>
      <c r="I2646" s="1165"/>
      <c r="J2646" s="1166"/>
      <c r="K2646" s="587">
        <f t="shared" si="433"/>
        <v>0</v>
      </c>
      <c r="M2646" s="1163">
        <v>71</v>
      </c>
      <c r="N2646" s="1164"/>
      <c r="O2646" s="1165"/>
      <c r="P2646" s="1166"/>
      <c r="Q2646" s="587">
        <f t="shared" si="434"/>
        <v>0</v>
      </c>
      <c r="S2646" s="1163">
        <v>71</v>
      </c>
      <c r="T2646" s="1164"/>
      <c r="U2646" s="1165"/>
      <c r="V2646" s="1166"/>
      <c r="W2646" s="587">
        <f t="shared" si="435"/>
        <v>0</v>
      </c>
      <c r="Y2646" s="1163">
        <v>71</v>
      </c>
      <c r="Z2646" s="1164"/>
      <c r="AA2646" s="1165"/>
      <c r="AB2646" s="1166"/>
      <c r="AC2646" s="587">
        <f t="shared" si="436"/>
        <v>0</v>
      </c>
      <c r="AE2646" s="1163">
        <v>71</v>
      </c>
      <c r="AF2646" s="1164"/>
      <c r="AG2646" s="1165"/>
      <c r="AH2646" s="1166"/>
      <c r="AI2646" s="587">
        <f t="shared" si="437"/>
        <v>0</v>
      </c>
      <c r="AK2646" s="1163">
        <v>71</v>
      </c>
      <c r="AL2646" s="1164"/>
      <c r="AM2646" s="1165"/>
      <c r="AN2646" s="1166"/>
      <c r="AO2646" s="587">
        <f t="shared" si="438"/>
        <v>0</v>
      </c>
      <c r="AQ2646" s="1163">
        <v>71</v>
      </c>
      <c r="AR2646" s="1164"/>
      <c r="AS2646" s="1165"/>
      <c r="AT2646" s="1166"/>
      <c r="AU2646" s="587">
        <f t="shared" si="439"/>
        <v>0</v>
      </c>
      <c r="AW2646" s="1163">
        <v>71</v>
      </c>
      <c r="AX2646" s="1164"/>
      <c r="AY2646" s="1165"/>
      <c r="AZ2646" s="1166"/>
      <c r="BA2646" s="587">
        <f t="shared" si="440"/>
        <v>0</v>
      </c>
    </row>
    <row r="2647" spans="1:53" s="17" customFormat="1" ht="16.75" customHeight="1" outlineLevel="2">
      <c r="A2647" s="1163">
        <v>72</v>
      </c>
      <c r="B2647" s="1164"/>
      <c r="C2647" s="1165"/>
      <c r="D2647" s="1166"/>
      <c r="E2647" s="587">
        <f t="shared" si="432"/>
        <v>0</v>
      </c>
      <c r="G2647" s="1163">
        <v>72</v>
      </c>
      <c r="H2647" s="1164"/>
      <c r="I2647" s="1165"/>
      <c r="J2647" s="1166"/>
      <c r="K2647" s="587">
        <f t="shared" si="433"/>
        <v>0</v>
      </c>
      <c r="M2647" s="1163">
        <v>72</v>
      </c>
      <c r="N2647" s="1164"/>
      <c r="O2647" s="1165"/>
      <c r="P2647" s="1166"/>
      <c r="Q2647" s="587">
        <f t="shared" si="434"/>
        <v>0</v>
      </c>
      <c r="S2647" s="1163">
        <v>72</v>
      </c>
      <c r="T2647" s="1164"/>
      <c r="U2647" s="1165"/>
      <c r="V2647" s="1166"/>
      <c r="W2647" s="587">
        <f t="shared" si="435"/>
        <v>0</v>
      </c>
      <c r="Y2647" s="1163">
        <v>72</v>
      </c>
      <c r="Z2647" s="1164"/>
      <c r="AA2647" s="1165"/>
      <c r="AB2647" s="1166"/>
      <c r="AC2647" s="587">
        <f t="shared" si="436"/>
        <v>0</v>
      </c>
      <c r="AE2647" s="1163">
        <v>72</v>
      </c>
      <c r="AF2647" s="1164"/>
      <c r="AG2647" s="1165"/>
      <c r="AH2647" s="1166"/>
      <c r="AI2647" s="587">
        <f t="shared" si="437"/>
        <v>0</v>
      </c>
      <c r="AK2647" s="1163">
        <v>72</v>
      </c>
      <c r="AL2647" s="1164"/>
      <c r="AM2647" s="1165"/>
      <c r="AN2647" s="1166"/>
      <c r="AO2647" s="587">
        <f t="shared" si="438"/>
        <v>0</v>
      </c>
      <c r="AQ2647" s="1163">
        <v>72</v>
      </c>
      <c r="AR2647" s="1164"/>
      <c r="AS2647" s="1165"/>
      <c r="AT2647" s="1166"/>
      <c r="AU2647" s="587">
        <f t="shared" si="439"/>
        <v>0</v>
      </c>
      <c r="AW2647" s="1163">
        <v>72</v>
      </c>
      <c r="AX2647" s="1164"/>
      <c r="AY2647" s="1165"/>
      <c r="AZ2647" s="1166"/>
      <c r="BA2647" s="587">
        <f t="shared" si="440"/>
        <v>0</v>
      </c>
    </row>
    <row r="2648" spans="1:53" s="17" customFormat="1" ht="16.75" customHeight="1" outlineLevel="2">
      <c r="A2648" s="1163">
        <v>73</v>
      </c>
      <c r="B2648" s="1164"/>
      <c r="C2648" s="1165"/>
      <c r="D2648" s="1166"/>
      <c r="E2648" s="587">
        <f t="shared" si="432"/>
        <v>0</v>
      </c>
      <c r="G2648" s="1163">
        <v>73</v>
      </c>
      <c r="H2648" s="1164"/>
      <c r="I2648" s="1165"/>
      <c r="J2648" s="1166"/>
      <c r="K2648" s="587">
        <f t="shared" si="433"/>
        <v>0</v>
      </c>
      <c r="M2648" s="1163">
        <v>73</v>
      </c>
      <c r="N2648" s="1164"/>
      <c r="O2648" s="1165"/>
      <c r="P2648" s="1166"/>
      <c r="Q2648" s="587">
        <f t="shared" si="434"/>
        <v>0</v>
      </c>
      <c r="S2648" s="1163">
        <v>73</v>
      </c>
      <c r="T2648" s="1164"/>
      <c r="U2648" s="1165"/>
      <c r="V2648" s="1166"/>
      <c r="W2648" s="587">
        <f t="shared" si="435"/>
        <v>0</v>
      </c>
      <c r="Y2648" s="1163">
        <v>73</v>
      </c>
      <c r="Z2648" s="1164"/>
      <c r="AA2648" s="1165"/>
      <c r="AB2648" s="1166"/>
      <c r="AC2648" s="587">
        <f t="shared" si="436"/>
        <v>0</v>
      </c>
      <c r="AE2648" s="1163">
        <v>73</v>
      </c>
      <c r="AF2648" s="1164"/>
      <c r="AG2648" s="1165"/>
      <c r="AH2648" s="1166"/>
      <c r="AI2648" s="587">
        <f t="shared" si="437"/>
        <v>0</v>
      </c>
      <c r="AK2648" s="1163">
        <v>73</v>
      </c>
      <c r="AL2648" s="1164"/>
      <c r="AM2648" s="1165"/>
      <c r="AN2648" s="1166"/>
      <c r="AO2648" s="587">
        <f t="shared" si="438"/>
        <v>0</v>
      </c>
      <c r="AQ2648" s="1163">
        <v>73</v>
      </c>
      <c r="AR2648" s="1164"/>
      <c r="AS2648" s="1165"/>
      <c r="AT2648" s="1166"/>
      <c r="AU2648" s="587">
        <f t="shared" si="439"/>
        <v>0</v>
      </c>
      <c r="AW2648" s="1163">
        <v>73</v>
      </c>
      <c r="AX2648" s="1164"/>
      <c r="AY2648" s="1165"/>
      <c r="AZ2648" s="1166"/>
      <c r="BA2648" s="587">
        <f t="shared" si="440"/>
        <v>0</v>
      </c>
    </row>
    <row r="2649" spans="1:53" s="17" customFormat="1" ht="16.75" customHeight="1" outlineLevel="2">
      <c r="A2649" s="1163">
        <v>74</v>
      </c>
      <c r="B2649" s="1164"/>
      <c r="C2649" s="1165"/>
      <c r="D2649" s="1166"/>
      <c r="E2649" s="587">
        <f t="shared" si="432"/>
        <v>0</v>
      </c>
      <c r="G2649" s="1163">
        <v>74</v>
      </c>
      <c r="H2649" s="1164"/>
      <c r="I2649" s="1165"/>
      <c r="J2649" s="1166"/>
      <c r="K2649" s="587">
        <f t="shared" si="433"/>
        <v>0</v>
      </c>
      <c r="M2649" s="1163">
        <v>74</v>
      </c>
      <c r="N2649" s="1164"/>
      <c r="O2649" s="1165"/>
      <c r="P2649" s="1166"/>
      <c r="Q2649" s="587">
        <f t="shared" si="434"/>
        <v>0</v>
      </c>
      <c r="S2649" s="1163">
        <v>74</v>
      </c>
      <c r="T2649" s="1164"/>
      <c r="U2649" s="1165"/>
      <c r="V2649" s="1166"/>
      <c r="W2649" s="587">
        <f t="shared" si="435"/>
        <v>0</v>
      </c>
      <c r="Y2649" s="1163">
        <v>74</v>
      </c>
      <c r="Z2649" s="1164"/>
      <c r="AA2649" s="1165"/>
      <c r="AB2649" s="1166"/>
      <c r="AC2649" s="587">
        <f t="shared" si="436"/>
        <v>0</v>
      </c>
      <c r="AE2649" s="1163">
        <v>74</v>
      </c>
      <c r="AF2649" s="1164"/>
      <c r="AG2649" s="1165"/>
      <c r="AH2649" s="1166"/>
      <c r="AI2649" s="587">
        <f t="shared" si="437"/>
        <v>0</v>
      </c>
      <c r="AK2649" s="1163">
        <v>74</v>
      </c>
      <c r="AL2649" s="1164"/>
      <c r="AM2649" s="1165"/>
      <c r="AN2649" s="1166"/>
      <c r="AO2649" s="587">
        <f t="shared" si="438"/>
        <v>0</v>
      </c>
      <c r="AQ2649" s="1163">
        <v>74</v>
      </c>
      <c r="AR2649" s="1164"/>
      <c r="AS2649" s="1165"/>
      <c r="AT2649" s="1166"/>
      <c r="AU2649" s="587">
        <f t="shared" si="439"/>
        <v>0</v>
      </c>
      <c r="AW2649" s="1163">
        <v>74</v>
      </c>
      <c r="AX2649" s="1164"/>
      <c r="AY2649" s="1165"/>
      <c r="AZ2649" s="1166"/>
      <c r="BA2649" s="587">
        <f t="shared" si="440"/>
        <v>0</v>
      </c>
    </row>
    <row r="2650" spans="1:53" s="17" customFormat="1" ht="16.75" customHeight="1" outlineLevel="2">
      <c r="A2650" s="1163">
        <v>75</v>
      </c>
      <c r="B2650" s="1164"/>
      <c r="C2650" s="1165"/>
      <c r="D2650" s="1166"/>
      <c r="E2650" s="587">
        <f t="shared" si="432"/>
        <v>0</v>
      </c>
      <c r="G2650" s="1163">
        <v>75</v>
      </c>
      <c r="H2650" s="1164"/>
      <c r="I2650" s="1165"/>
      <c r="J2650" s="1166"/>
      <c r="K2650" s="587">
        <f t="shared" si="433"/>
        <v>0</v>
      </c>
      <c r="M2650" s="1163">
        <v>75</v>
      </c>
      <c r="N2650" s="1164"/>
      <c r="O2650" s="1165"/>
      <c r="P2650" s="1166"/>
      <c r="Q2650" s="587">
        <f t="shared" si="434"/>
        <v>0</v>
      </c>
      <c r="S2650" s="1163">
        <v>75</v>
      </c>
      <c r="T2650" s="1164"/>
      <c r="U2650" s="1165"/>
      <c r="V2650" s="1166"/>
      <c r="W2650" s="587">
        <f t="shared" si="435"/>
        <v>0</v>
      </c>
      <c r="Y2650" s="1163">
        <v>75</v>
      </c>
      <c r="Z2650" s="1164"/>
      <c r="AA2650" s="1165"/>
      <c r="AB2650" s="1166"/>
      <c r="AC2650" s="587">
        <f t="shared" si="436"/>
        <v>0</v>
      </c>
      <c r="AE2650" s="1163">
        <v>75</v>
      </c>
      <c r="AF2650" s="1164"/>
      <c r="AG2650" s="1165"/>
      <c r="AH2650" s="1166"/>
      <c r="AI2650" s="587">
        <f t="shared" si="437"/>
        <v>0</v>
      </c>
      <c r="AK2650" s="1163">
        <v>75</v>
      </c>
      <c r="AL2650" s="1164"/>
      <c r="AM2650" s="1165"/>
      <c r="AN2650" s="1166"/>
      <c r="AO2650" s="587">
        <f t="shared" si="438"/>
        <v>0</v>
      </c>
      <c r="AQ2650" s="1163">
        <v>75</v>
      </c>
      <c r="AR2650" s="1164"/>
      <c r="AS2650" s="1165"/>
      <c r="AT2650" s="1166"/>
      <c r="AU2650" s="587">
        <f t="shared" si="439"/>
        <v>0</v>
      </c>
      <c r="AW2650" s="1163">
        <v>75</v>
      </c>
      <c r="AX2650" s="1164"/>
      <c r="AY2650" s="1165"/>
      <c r="AZ2650" s="1166"/>
      <c r="BA2650" s="587">
        <f t="shared" si="440"/>
        <v>0</v>
      </c>
    </row>
    <row r="2651" spans="1:53" s="17" customFormat="1" ht="16.75" customHeight="1" outlineLevel="2">
      <c r="A2651" s="1163">
        <v>76</v>
      </c>
      <c r="B2651" s="1164"/>
      <c r="C2651" s="1165"/>
      <c r="D2651" s="1166"/>
      <c r="E2651" s="587">
        <f t="shared" si="432"/>
        <v>0</v>
      </c>
      <c r="G2651" s="1163">
        <v>76</v>
      </c>
      <c r="H2651" s="1164"/>
      <c r="I2651" s="1165"/>
      <c r="J2651" s="1166"/>
      <c r="K2651" s="587">
        <f t="shared" si="433"/>
        <v>0</v>
      </c>
      <c r="M2651" s="1163">
        <v>76</v>
      </c>
      <c r="N2651" s="1164"/>
      <c r="O2651" s="1165"/>
      <c r="P2651" s="1166"/>
      <c r="Q2651" s="587">
        <f t="shared" si="434"/>
        <v>0</v>
      </c>
      <c r="S2651" s="1163">
        <v>76</v>
      </c>
      <c r="T2651" s="1164"/>
      <c r="U2651" s="1165"/>
      <c r="V2651" s="1166"/>
      <c r="W2651" s="587">
        <f t="shared" si="435"/>
        <v>0</v>
      </c>
      <c r="Y2651" s="1163">
        <v>76</v>
      </c>
      <c r="Z2651" s="1164"/>
      <c r="AA2651" s="1165"/>
      <c r="AB2651" s="1166"/>
      <c r="AC2651" s="587">
        <f t="shared" si="436"/>
        <v>0</v>
      </c>
      <c r="AE2651" s="1163">
        <v>76</v>
      </c>
      <c r="AF2651" s="1164"/>
      <c r="AG2651" s="1165"/>
      <c r="AH2651" s="1166"/>
      <c r="AI2651" s="587">
        <f t="shared" si="437"/>
        <v>0</v>
      </c>
      <c r="AK2651" s="1163">
        <v>76</v>
      </c>
      <c r="AL2651" s="1164"/>
      <c r="AM2651" s="1165"/>
      <c r="AN2651" s="1166"/>
      <c r="AO2651" s="587">
        <f t="shared" si="438"/>
        <v>0</v>
      </c>
      <c r="AQ2651" s="1163">
        <v>76</v>
      </c>
      <c r="AR2651" s="1164"/>
      <c r="AS2651" s="1165"/>
      <c r="AT2651" s="1166"/>
      <c r="AU2651" s="587">
        <f t="shared" si="439"/>
        <v>0</v>
      </c>
      <c r="AW2651" s="1163">
        <v>76</v>
      </c>
      <c r="AX2651" s="1164"/>
      <c r="AY2651" s="1165"/>
      <c r="AZ2651" s="1166"/>
      <c r="BA2651" s="587">
        <f t="shared" si="440"/>
        <v>0</v>
      </c>
    </row>
    <row r="2652" spans="1:53" s="17" customFormat="1" ht="16.75" customHeight="1" outlineLevel="2">
      <c r="A2652" s="1163">
        <v>77</v>
      </c>
      <c r="B2652" s="1164"/>
      <c r="C2652" s="1165"/>
      <c r="D2652" s="1166"/>
      <c r="E2652" s="587">
        <f t="shared" si="432"/>
        <v>0</v>
      </c>
      <c r="G2652" s="1163">
        <v>77</v>
      </c>
      <c r="H2652" s="1164"/>
      <c r="I2652" s="1165"/>
      <c r="J2652" s="1166"/>
      <c r="K2652" s="587">
        <f t="shared" si="433"/>
        <v>0</v>
      </c>
      <c r="M2652" s="1163">
        <v>77</v>
      </c>
      <c r="N2652" s="1164"/>
      <c r="O2652" s="1165"/>
      <c r="P2652" s="1166"/>
      <c r="Q2652" s="587">
        <f t="shared" si="434"/>
        <v>0</v>
      </c>
      <c r="S2652" s="1163">
        <v>77</v>
      </c>
      <c r="T2652" s="1164"/>
      <c r="U2652" s="1165"/>
      <c r="V2652" s="1166"/>
      <c r="W2652" s="587">
        <f t="shared" si="435"/>
        <v>0</v>
      </c>
      <c r="Y2652" s="1163">
        <v>77</v>
      </c>
      <c r="Z2652" s="1164"/>
      <c r="AA2652" s="1165"/>
      <c r="AB2652" s="1166"/>
      <c r="AC2652" s="587">
        <f t="shared" si="436"/>
        <v>0</v>
      </c>
      <c r="AE2652" s="1163">
        <v>77</v>
      </c>
      <c r="AF2652" s="1164"/>
      <c r="AG2652" s="1165"/>
      <c r="AH2652" s="1166"/>
      <c r="AI2652" s="587">
        <f t="shared" si="437"/>
        <v>0</v>
      </c>
      <c r="AK2652" s="1163">
        <v>77</v>
      </c>
      <c r="AL2652" s="1164"/>
      <c r="AM2652" s="1165"/>
      <c r="AN2652" s="1166"/>
      <c r="AO2652" s="587">
        <f t="shared" si="438"/>
        <v>0</v>
      </c>
      <c r="AQ2652" s="1163">
        <v>77</v>
      </c>
      <c r="AR2652" s="1164"/>
      <c r="AS2652" s="1165"/>
      <c r="AT2652" s="1166"/>
      <c r="AU2652" s="587">
        <f t="shared" si="439"/>
        <v>0</v>
      </c>
      <c r="AW2652" s="1163">
        <v>77</v>
      </c>
      <c r="AX2652" s="1164"/>
      <c r="AY2652" s="1165"/>
      <c r="AZ2652" s="1166"/>
      <c r="BA2652" s="587">
        <f t="shared" si="440"/>
        <v>0</v>
      </c>
    </row>
    <row r="2653" spans="1:53" s="17" customFormat="1" ht="16.75" customHeight="1" outlineLevel="2">
      <c r="A2653" s="1163">
        <v>78</v>
      </c>
      <c r="B2653" s="1164"/>
      <c r="C2653" s="1165"/>
      <c r="D2653" s="1166"/>
      <c r="E2653" s="587">
        <f t="shared" si="432"/>
        <v>0</v>
      </c>
      <c r="G2653" s="1163">
        <v>78</v>
      </c>
      <c r="H2653" s="1164"/>
      <c r="I2653" s="1165"/>
      <c r="J2653" s="1166"/>
      <c r="K2653" s="587">
        <f t="shared" si="433"/>
        <v>0</v>
      </c>
      <c r="M2653" s="1163">
        <v>78</v>
      </c>
      <c r="N2653" s="1164"/>
      <c r="O2653" s="1165"/>
      <c r="P2653" s="1166"/>
      <c r="Q2653" s="587">
        <f t="shared" si="434"/>
        <v>0</v>
      </c>
      <c r="S2653" s="1163">
        <v>78</v>
      </c>
      <c r="T2653" s="1164"/>
      <c r="U2653" s="1165"/>
      <c r="V2653" s="1166"/>
      <c r="W2653" s="587">
        <f t="shared" si="435"/>
        <v>0</v>
      </c>
      <c r="Y2653" s="1163">
        <v>78</v>
      </c>
      <c r="Z2653" s="1164"/>
      <c r="AA2653" s="1165"/>
      <c r="AB2653" s="1166"/>
      <c r="AC2653" s="587">
        <f t="shared" si="436"/>
        <v>0</v>
      </c>
      <c r="AE2653" s="1163">
        <v>78</v>
      </c>
      <c r="AF2653" s="1164"/>
      <c r="AG2653" s="1165"/>
      <c r="AH2653" s="1166"/>
      <c r="AI2653" s="587">
        <f t="shared" si="437"/>
        <v>0</v>
      </c>
      <c r="AK2653" s="1163">
        <v>78</v>
      </c>
      <c r="AL2653" s="1164"/>
      <c r="AM2653" s="1165"/>
      <c r="AN2653" s="1166"/>
      <c r="AO2653" s="587">
        <f t="shared" si="438"/>
        <v>0</v>
      </c>
      <c r="AQ2653" s="1163">
        <v>78</v>
      </c>
      <c r="AR2653" s="1164"/>
      <c r="AS2653" s="1165"/>
      <c r="AT2653" s="1166"/>
      <c r="AU2653" s="587">
        <f t="shared" si="439"/>
        <v>0</v>
      </c>
      <c r="AW2653" s="1163">
        <v>78</v>
      </c>
      <c r="AX2653" s="1164"/>
      <c r="AY2653" s="1165"/>
      <c r="AZ2653" s="1166"/>
      <c r="BA2653" s="587">
        <f t="shared" si="440"/>
        <v>0</v>
      </c>
    </row>
    <row r="2654" spans="1:53" s="17" customFormat="1" ht="16.75" customHeight="1" outlineLevel="2">
      <c r="A2654" s="1163">
        <v>79</v>
      </c>
      <c r="B2654" s="1164"/>
      <c r="C2654" s="1165"/>
      <c r="D2654" s="1166"/>
      <c r="E2654" s="587">
        <f t="shared" si="432"/>
        <v>0</v>
      </c>
      <c r="G2654" s="1163">
        <v>79</v>
      </c>
      <c r="H2654" s="1164"/>
      <c r="I2654" s="1165"/>
      <c r="J2654" s="1166"/>
      <c r="K2654" s="587">
        <f t="shared" si="433"/>
        <v>0</v>
      </c>
      <c r="M2654" s="1163">
        <v>79</v>
      </c>
      <c r="N2654" s="1164"/>
      <c r="O2654" s="1165"/>
      <c r="P2654" s="1166"/>
      <c r="Q2654" s="587">
        <f t="shared" si="434"/>
        <v>0</v>
      </c>
      <c r="S2654" s="1163">
        <v>79</v>
      </c>
      <c r="T2654" s="1164"/>
      <c r="U2654" s="1165"/>
      <c r="V2654" s="1166"/>
      <c r="W2654" s="587">
        <f t="shared" si="435"/>
        <v>0</v>
      </c>
      <c r="Y2654" s="1163">
        <v>79</v>
      </c>
      <c r="Z2654" s="1164"/>
      <c r="AA2654" s="1165"/>
      <c r="AB2654" s="1166"/>
      <c r="AC2654" s="587">
        <f t="shared" si="436"/>
        <v>0</v>
      </c>
      <c r="AE2654" s="1163">
        <v>79</v>
      </c>
      <c r="AF2654" s="1164"/>
      <c r="AG2654" s="1165"/>
      <c r="AH2654" s="1166"/>
      <c r="AI2654" s="587">
        <f t="shared" si="437"/>
        <v>0</v>
      </c>
      <c r="AK2654" s="1163">
        <v>79</v>
      </c>
      <c r="AL2654" s="1164"/>
      <c r="AM2654" s="1165"/>
      <c r="AN2654" s="1166"/>
      <c r="AO2654" s="587">
        <f t="shared" si="438"/>
        <v>0</v>
      </c>
      <c r="AQ2654" s="1163">
        <v>79</v>
      </c>
      <c r="AR2654" s="1164"/>
      <c r="AS2654" s="1165"/>
      <c r="AT2654" s="1166"/>
      <c r="AU2654" s="587">
        <f t="shared" si="439"/>
        <v>0</v>
      </c>
      <c r="AW2654" s="1163">
        <v>79</v>
      </c>
      <c r="AX2654" s="1164"/>
      <c r="AY2654" s="1165"/>
      <c r="AZ2654" s="1166"/>
      <c r="BA2654" s="587">
        <f t="shared" si="440"/>
        <v>0</v>
      </c>
    </row>
    <row r="2655" spans="1:53" s="17" customFormat="1" ht="16.75" customHeight="1" outlineLevel="2">
      <c r="A2655" s="1163">
        <v>80</v>
      </c>
      <c r="B2655" s="1164"/>
      <c r="C2655" s="1165"/>
      <c r="D2655" s="1166"/>
      <c r="E2655" s="587">
        <f t="shared" si="432"/>
        <v>0</v>
      </c>
      <c r="G2655" s="1163">
        <v>80</v>
      </c>
      <c r="H2655" s="1164"/>
      <c r="I2655" s="1165"/>
      <c r="J2655" s="1166"/>
      <c r="K2655" s="587">
        <f t="shared" si="433"/>
        <v>0</v>
      </c>
      <c r="M2655" s="1163">
        <v>80</v>
      </c>
      <c r="N2655" s="1164"/>
      <c r="O2655" s="1165"/>
      <c r="P2655" s="1166"/>
      <c r="Q2655" s="587">
        <f t="shared" si="434"/>
        <v>0</v>
      </c>
      <c r="S2655" s="1163">
        <v>80</v>
      </c>
      <c r="T2655" s="1164"/>
      <c r="U2655" s="1165"/>
      <c r="V2655" s="1166"/>
      <c r="W2655" s="587">
        <f t="shared" si="435"/>
        <v>0</v>
      </c>
      <c r="Y2655" s="1163">
        <v>80</v>
      </c>
      <c r="Z2655" s="1164"/>
      <c r="AA2655" s="1165"/>
      <c r="AB2655" s="1166"/>
      <c r="AC2655" s="587">
        <f t="shared" si="436"/>
        <v>0</v>
      </c>
      <c r="AE2655" s="1163">
        <v>80</v>
      </c>
      <c r="AF2655" s="1164"/>
      <c r="AG2655" s="1165"/>
      <c r="AH2655" s="1166"/>
      <c r="AI2655" s="587">
        <f t="shared" si="437"/>
        <v>0</v>
      </c>
      <c r="AK2655" s="1163">
        <v>80</v>
      </c>
      <c r="AL2655" s="1164"/>
      <c r="AM2655" s="1165"/>
      <c r="AN2655" s="1166"/>
      <c r="AO2655" s="587">
        <f t="shared" si="438"/>
        <v>0</v>
      </c>
      <c r="AQ2655" s="1163">
        <v>80</v>
      </c>
      <c r="AR2655" s="1164"/>
      <c r="AS2655" s="1165"/>
      <c r="AT2655" s="1166"/>
      <c r="AU2655" s="587">
        <f t="shared" si="439"/>
        <v>0</v>
      </c>
      <c r="AW2655" s="1163">
        <v>80</v>
      </c>
      <c r="AX2655" s="1164"/>
      <c r="AY2655" s="1165"/>
      <c r="AZ2655" s="1166"/>
      <c r="BA2655" s="587">
        <f t="shared" si="440"/>
        <v>0</v>
      </c>
    </row>
    <row r="2656" spans="1:53" s="17" customFormat="1" ht="16.75" customHeight="1" outlineLevel="2">
      <c r="A2656" s="1163">
        <v>81</v>
      </c>
      <c r="B2656" s="1164"/>
      <c r="C2656" s="1165"/>
      <c r="D2656" s="1166"/>
      <c r="E2656" s="587">
        <f t="shared" si="432"/>
        <v>0</v>
      </c>
      <c r="G2656" s="1163">
        <v>81</v>
      </c>
      <c r="H2656" s="1164"/>
      <c r="I2656" s="1165"/>
      <c r="J2656" s="1166"/>
      <c r="K2656" s="587">
        <f t="shared" si="433"/>
        <v>0</v>
      </c>
      <c r="M2656" s="1163">
        <v>81</v>
      </c>
      <c r="N2656" s="1164"/>
      <c r="O2656" s="1165"/>
      <c r="P2656" s="1166"/>
      <c r="Q2656" s="587">
        <f t="shared" si="434"/>
        <v>0</v>
      </c>
      <c r="S2656" s="1163">
        <v>81</v>
      </c>
      <c r="T2656" s="1164"/>
      <c r="U2656" s="1165"/>
      <c r="V2656" s="1166"/>
      <c r="W2656" s="587">
        <f t="shared" si="435"/>
        <v>0</v>
      </c>
      <c r="Y2656" s="1163">
        <v>81</v>
      </c>
      <c r="Z2656" s="1164"/>
      <c r="AA2656" s="1165"/>
      <c r="AB2656" s="1166"/>
      <c r="AC2656" s="587">
        <f t="shared" si="436"/>
        <v>0</v>
      </c>
      <c r="AE2656" s="1163">
        <v>81</v>
      </c>
      <c r="AF2656" s="1164"/>
      <c r="AG2656" s="1165"/>
      <c r="AH2656" s="1166"/>
      <c r="AI2656" s="587">
        <f t="shared" si="437"/>
        <v>0</v>
      </c>
      <c r="AK2656" s="1163">
        <v>81</v>
      </c>
      <c r="AL2656" s="1164"/>
      <c r="AM2656" s="1165"/>
      <c r="AN2656" s="1166"/>
      <c r="AO2656" s="587">
        <f t="shared" si="438"/>
        <v>0</v>
      </c>
      <c r="AQ2656" s="1163">
        <v>81</v>
      </c>
      <c r="AR2656" s="1164"/>
      <c r="AS2656" s="1165"/>
      <c r="AT2656" s="1166"/>
      <c r="AU2656" s="587">
        <f t="shared" si="439"/>
        <v>0</v>
      </c>
      <c r="AW2656" s="1163">
        <v>81</v>
      </c>
      <c r="AX2656" s="1164"/>
      <c r="AY2656" s="1165"/>
      <c r="AZ2656" s="1166"/>
      <c r="BA2656" s="587">
        <f t="shared" si="440"/>
        <v>0</v>
      </c>
    </row>
    <row r="2657" spans="1:53" s="17" customFormat="1" ht="16.75" customHeight="1" outlineLevel="2">
      <c r="A2657" s="1163">
        <v>82</v>
      </c>
      <c r="B2657" s="1164"/>
      <c r="C2657" s="1165"/>
      <c r="D2657" s="1166"/>
      <c r="E2657" s="587">
        <f t="shared" si="432"/>
        <v>0</v>
      </c>
      <c r="G2657" s="1163">
        <v>82</v>
      </c>
      <c r="H2657" s="1164"/>
      <c r="I2657" s="1165"/>
      <c r="J2657" s="1166"/>
      <c r="K2657" s="587">
        <f t="shared" si="433"/>
        <v>0</v>
      </c>
      <c r="M2657" s="1163">
        <v>82</v>
      </c>
      <c r="N2657" s="1164"/>
      <c r="O2657" s="1165"/>
      <c r="P2657" s="1166"/>
      <c r="Q2657" s="587">
        <f t="shared" si="434"/>
        <v>0</v>
      </c>
      <c r="S2657" s="1163">
        <v>82</v>
      </c>
      <c r="T2657" s="1164"/>
      <c r="U2657" s="1165"/>
      <c r="V2657" s="1166"/>
      <c r="W2657" s="587">
        <f t="shared" si="435"/>
        <v>0</v>
      </c>
      <c r="Y2657" s="1163">
        <v>82</v>
      </c>
      <c r="Z2657" s="1164"/>
      <c r="AA2657" s="1165"/>
      <c r="AB2657" s="1166"/>
      <c r="AC2657" s="587">
        <f t="shared" si="436"/>
        <v>0</v>
      </c>
      <c r="AE2657" s="1163">
        <v>82</v>
      </c>
      <c r="AF2657" s="1164"/>
      <c r="AG2657" s="1165"/>
      <c r="AH2657" s="1166"/>
      <c r="AI2657" s="587">
        <f t="shared" si="437"/>
        <v>0</v>
      </c>
      <c r="AK2657" s="1163">
        <v>82</v>
      </c>
      <c r="AL2657" s="1164"/>
      <c r="AM2657" s="1165"/>
      <c r="AN2657" s="1166"/>
      <c r="AO2657" s="587">
        <f t="shared" si="438"/>
        <v>0</v>
      </c>
      <c r="AQ2657" s="1163">
        <v>82</v>
      </c>
      <c r="AR2657" s="1164"/>
      <c r="AS2657" s="1165"/>
      <c r="AT2657" s="1166"/>
      <c r="AU2657" s="587">
        <f t="shared" si="439"/>
        <v>0</v>
      </c>
      <c r="AW2657" s="1163">
        <v>82</v>
      </c>
      <c r="AX2657" s="1164"/>
      <c r="AY2657" s="1165"/>
      <c r="AZ2657" s="1166"/>
      <c r="BA2657" s="587">
        <f t="shared" si="440"/>
        <v>0</v>
      </c>
    </row>
    <row r="2658" spans="1:53" s="17" customFormat="1" ht="16.75" customHeight="1" outlineLevel="2">
      <c r="A2658" s="1163">
        <v>83</v>
      </c>
      <c r="B2658" s="1164"/>
      <c r="C2658" s="1165"/>
      <c r="D2658" s="1166"/>
      <c r="E2658" s="587">
        <f t="shared" si="432"/>
        <v>0</v>
      </c>
      <c r="G2658" s="1163">
        <v>83</v>
      </c>
      <c r="H2658" s="1164"/>
      <c r="I2658" s="1165"/>
      <c r="J2658" s="1166"/>
      <c r="K2658" s="587">
        <f t="shared" si="433"/>
        <v>0</v>
      </c>
      <c r="M2658" s="1163">
        <v>83</v>
      </c>
      <c r="N2658" s="1164"/>
      <c r="O2658" s="1165"/>
      <c r="P2658" s="1166"/>
      <c r="Q2658" s="587">
        <f t="shared" si="434"/>
        <v>0</v>
      </c>
      <c r="S2658" s="1163">
        <v>83</v>
      </c>
      <c r="T2658" s="1164"/>
      <c r="U2658" s="1165"/>
      <c r="V2658" s="1166"/>
      <c r="W2658" s="587">
        <f t="shared" si="435"/>
        <v>0</v>
      </c>
      <c r="Y2658" s="1163">
        <v>83</v>
      </c>
      <c r="Z2658" s="1164"/>
      <c r="AA2658" s="1165"/>
      <c r="AB2658" s="1166"/>
      <c r="AC2658" s="587">
        <f t="shared" si="436"/>
        <v>0</v>
      </c>
      <c r="AE2658" s="1163">
        <v>83</v>
      </c>
      <c r="AF2658" s="1164"/>
      <c r="AG2658" s="1165"/>
      <c r="AH2658" s="1166"/>
      <c r="AI2658" s="587">
        <f t="shared" si="437"/>
        <v>0</v>
      </c>
      <c r="AK2658" s="1163">
        <v>83</v>
      </c>
      <c r="AL2658" s="1164"/>
      <c r="AM2658" s="1165"/>
      <c r="AN2658" s="1166"/>
      <c r="AO2658" s="587">
        <f t="shared" si="438"/>
        <v>0</v>
      </c>
      <c r="AQ2658" s="1163">
        <v>83</v>
      </c>
      <c r="AR2658" s="1164"/>
      <c r="AS2658" s="1165"/>
      <c r="AT2658" s="1166"/>
      <c r="AU2658" s="587">
        <f t="shared" si="439"/>
        <v>0</v>
      </c>
      <c r="AW2658" s="1163">
        <v>83</v>
      </c>
      <c r="AX2658" s="1164"/>
      <c r="AY2658" s="1165"/>
      <c r="AZ2658" s="1166"/>
      <c r="BA2658" s="587">
        <f t="shared" si="440"/>
        <v>0</v>
      </c>
    </row>
    <row r="2659" spans="1:53" s="17" customFormat="1" ht="16.75" customHeight="1" outlineLevel="2">
      <c r="A2659" s="1163">
        <v>84</v>
      </c>
      <c r="B2659" s="1164"/>
      <c r="C2659" s="1165"/>
      <c r="D2659" s="1166"/>
      <c r="E2659" s="587">
        <f t="shared" si="432"/>
        <v>0</v>
      </c>
      <c r="G2659" s="1163">
        <v>84</v>
      </c>
      <c r="H2659" s="1164"/>
      <c r="I2659" s="1165"/>
      <c r="J2659" s="1166"/>
      <c r="K2659" s="587">
        <f t="shared" si="433"/>
        <v>0</v>
      </c>
      <c r="M2659" s="1163">
        <v>84</v>
      </c>
      <c r="N2659" s="1164"/>
      <c r="O2659" s="1165"/>
      <c r="P2659" s="1166"/>
      <c r="Q2659" s="587">
        <f t="shared" si="434"/>
        <v>0</v>
      </c>
      <c r="S2659" s="1163">
        <v>84</v>
      </c>
      <c r="T2659" s="1164"/>
      <c r="U2659" s="1165"/>
      <c r="V2659" s="1166"/>
      <c r="W2659" s="587">
        <f t="shared" si="435"/>
        <v>0</v>
      </c>
      <c r="Y2659" s="1163">
        <v>84</v>
      </c>
      <c r="Z2659" s="1164"/>
      <c r="AA2659" s="1165"/>
      <c r="AB2659" s="1166"/>
      <c r="AC2659" s="587">
        <f t="shared" si="436"/>
        <v>0</v>
      </c>
      <c r="AE2659" s="1163">
        <v>84</v>
      </c>
      <c r="AF2659" s="1164"/>
      <c r="AG2659" s="1165"/>
      <c r="AH2659" s="1166"/>
      <c r="AI2659" s="587">
        <f t="shared" si="437"/>
        <v>0</v>
      </c>
      <c r="AK2659" s="1163">
        <v>84</v>
      </c>
      <c r="AL2659" s="1164"/>
      <c r="AM2659" s="1165"/>
      <c r="AN2659" s="1166"/>
      <c r="AO2659" s="587">
        <f t="shared" si="438"/>
        <v>0</v>
      </c>
      <c r="AQ2659" s="1163">
        <v>84</v>
      </c>
      <c r="AR2659" s="1164"/>
      <c r="AS2659" s="1165"/>
      <c r="AT2659" s="1166"/>
      <c r="AU2659" s="587">
        <f t="shared" si="439"/>
        <v>0</v>
      </c>
      <c r="AW2659" s="1163">
        <v>84</v>
      </c>
      <c r="AX2659" s="1164"/>
      <c r="AY2659" s="1165"/>
      <c r="AZ2659" s="1166"/>
      <c r="BA2659" s="587">
        <f t="shared" si="440"/>
        <v>0</v>
      </c>
    </row>
    <row r="2660" spans="1:53" s="17" customFormat="1" ht="16.75" customHeight="1" outlineLevel="2">
      <c r="A2660" s="1163">
        <v>85</v>
      </c>
      <c r="B2660" s="1164"/>
      <c r="C2660" s="1165"/>
      <c r="D2660" s="1166"/>
      <c r="E2660" s="587">
        <f t="shared" si="432"/>
        <v>0</v>
      </c>
      <c r="G2660" s="1163">
        <v>85</v>
      </c>
      <c r="H2660" s="1164"/>
      <c r="I2660" s="1165"/>
      <c r="J2660" s="1166"/>
      <c r="K2660" s="587">
        <f t="shared" si="433"/>
        <v>0</v>
      </c>
      <c r="M2660" s="1163">
        <v>85</v>
      </c>
      <c r="N2660" s="1164"/>
      <c r="O2660" s="1165"/>
      <c r="P2660" s="1166"/>
      <c r="Q2660" s="587">
        <f t="shared" si="434"/>
        <v>0</v>
      </c>
      <c r="S2660" s="1163">
        <v>85</v>
      </c>
      <c r="T2660" s="1164"/>
      <c r="U2660" s="1165"/>
      <c r="V2660" s="1166"/>
      <c r="W2660" s="587">
        <f t="shared" si="435"/>
        <v>0</v>
      </c>
      <c r="Y2660" s="1163">
        <v>85</v>
      </c>
      <c r="Z2660" s="1164"/>
      <c r="AA2660" s="1165"/>
      <c r="AB2660" s="1166"/>
      <c r="AC2660" s="587">
        <f t="shared" si="436"/>
        <v>0</v>
      </c>
      <c r="AE2660" s="1163">
        <v>85</v>
      </c>
      <c r="AF2660" s="1164"/>
      <c r="AG2660" s="1165"/>
      <c r="AH2660" s="1166"/>
      <c r="AI2660" s="587">
        <f t="shared" si="437"/>
        <v>0</v>
      </c>
      <c r="AK2660" s="1163">
        <v>85</v>
      </c>
      <c r="AL2660" s="1164"/>
      <c r="AM2660" s="1165"/>
      <c r="AN2660" s="1166"/>
      <c r="AO2660" s="587">
        <f t="shared" si="438"/>
        <v>0</v>
      </c>
      <c r="AQ2660" s="1163">
        <v>85</v>
      </c>
      <c r="AR2660" s="1164"/>
      <c r="AS2660" s="1165"/>
      <c r="AT2660" s="1166"/>
      <c r="AU2660" s="587">
        <f t="shared" si="439"/>
        <v>0</v>
      </c>
      <c r="AW2660" s="1163">
        <v>85</v>
      </c>
      <c r="AX2660" s="1164"/>
      <c r="AY2660" s="1165"/>
      <c r="AZ2660" s="1166"/>
      <c r="BA2660" s="587">
        <f t="shared" si="440"/>
        <v>0</v>
      </c>
    </row>
    <row r="2661" spans="1:53" s="17" customFormat="1" ht="16.75" customHeight="1" outlineLevel="2">
      <c r="A2661" s="1163">
        <v>86</v>
      </c>
      <c r="B2661" s="1164"/>
      <c r="C2661" s="1165"/>
      <c r="D2661" s="1166"/>
      <c r="E2661" s="587">
        <f t="shared" si="432"/>
        <v>0</v>
      </c>
      <c r="G2661" s="1163">
        <v>86</v>
      </c>
      <c r="H2661" s="1164"/>
      <c r="I2661" s="1165"/>
      <c r="J2661" s="1166"/>
      <c r="K2661" s="587">
        <f t="shared" si="433"/>
        <v>0</v>
      </c>
      <c r="M2661" s="1163">
        <v>86</v>
      </c>
      <c r="N2661" s="1164"/>
      <c r="O2661" s="1165"/>
      <c r="P2661" s="1166"/>
      <c r="Q2661" s="587">
        <f t="shared" si="434"/>
        <v>0</v>
      </c>
      <c r="S2661" s="1163">
        <v>86</v>
      </c>
      <c r="T2661" s="1164"/>
      <c r="U2661" s="1165"/>
      <c r="V2661" s="1166"/>
      <c r="W2661" s="587">
        <f t="shared" si="435"/>
        <v>0</v>
      </c>
      <c r="Y2661" s="1163">
        <v>86</v>
      </c>
      <c r="Z2661" s="1164"/>
      <c r="AA2661" s="1165"/>
      <c r="AB2661" s="1166"/>
      <c r="AC2661" s="587">
        <f t="shared" si="436"/>
        <v>0</v>
      </c>
      <c r="AE2661" s="1163">
        <v>86</v>
      </c>
      <c r="AF2661" s="1164"/>
      <c r="AG2661" s="1165"/>
      <c r="AH2661" s="1166"/>
      <c r="AI2661" s="587">
        <f t="shared" si="437"/>
        <v>0</v>
      </c>
      <c r="AK2661" s="1163">
        <v>86</v>
      </c>
      <c r="AL2661" s="1164"/>
      <c r="AM2661" s="1165"/>
      <c r="AN2661" s="1166"/>
      <c r="AO2661" s="587">
        <f t="shared" si="438"/>
        <v>0</v>
      </c>
      <c r="AQ2661" s="1163">
        <v>86</v>
      </c>
      <c r="AR2661" s="1164"/>
      <c r="AS2661" s="1165"/>
      <c r="AT2661" s="1166"/>
      <c r="AU2661" s="587">
        <f t="shared" si="439"/>
        <v>0</v>
      </c>
      <c r="AW2661" s="1163">
        <v>86</v>
      </c>
      <c r="AX2661" s="1164"/>
      <c r="AY2661" s="1165"/>
      <c r="AZ2661" s="1166"/>
      <c r="BA2661" s="587">
        <f t="shared" si="440"/>
        <v>0</v>
      </c>
    </row>
    <row r="2662" spans="1:53" s="17" customFormat="1" ht="16.75" customHeight="1" outlineLevel="2">
      <c r="A2662" s="1163">
        <v>87</v>
      </c>
      <c r="B2662" s="1164"/>
      <c r="C2662" s="1165"/>
      <c r="D2662" s="1166"/>
      <c r="E2662" s="587">
        <f t="shared" si="432"/>
        <v>0</v>
      </c>
      <c r="G2662" s="1163">
        <v>87</v>
      </c>
      <c r="H2662" s="1164"/>
      <c r="I2662" s="1165"/>
      <c r="J2662" s="1166"/>
      <c r="K2662" s="587">
        <f t="shared" si="433"/>
        <v>0</v>
      </c>
      <c r="M2662" s="1163">
        <v>87</v>
      </c>
      <c r="N2662" s="1164"/>
      <c r="O2662" s="1165"/>
      <c r="P2662" s="1166"/>
      <c r="Q2662" s="587">
        <f t="shared" si="434"/>
        <v>0</v>
      </c>
      <c r="S2662" s="1163">
        <v>87</v>
      </c>
      <c r="T2662" s="1164"/>
      <c r="U2662" s="1165"/>
      <c r="V2662" s="1166"/>
      <c r="W2662" s="587">
        <f t="shared" si="435"/>
        <v>0</v>
      </c>
      <c r="Y2662" s="1163">
        <v>87</v>
      </c>
      <c r="Z2662" s="1164"/>
      <c r="AA2662" s="1165"/>
      <c r="AB2662" s="1166"/>
      <c r="AC2662" s="587">
        <f t="shared" si="436"/>
        <v>0</v>
      </c>
      <c r="AE2662" s="1163">
        <v>87</v>
      </c>
      <c r="AF2662" s="1164"/>
      <c r="AG2662" s="1165"/>
      <c r="AH2662" s="1166"/>
      <c r="AI2662" s="587">
        <f t="shared" si="437"/>
        <v>0</v>
      </c>
      <c r="AK2662" s="1163">
        <v>87</v>
      </c>
      <c r="AL2662" s="1164"/>
      <c r="AM2662" s="1165"/>
      <c r="AN2662" s="1166"/>
      <c r="AO2662" s="587">
        <f t="shared" si="438"/>
        <v>0</v>
      </c>
      <c r="AQ2662" s="1163">
        <v>87</v>
      </c>
      <c r="AR2662" s="1164"/>
      <c r="AS2662" s="1165"/>
      <c r="AT2662" s="1166"/>
      <c r="AU2662" s="587">
        <f t="shared" si="439"/>
        <v>0</v>
      </c>
      <c r="AW2662" s="1163">
        <v>87</v>
      </c>
      <c r="AX2662" s="1164"/>
      <c r="AY2662" s="1165"/>
      <c r="AZ2662" s="1166"/>
      <c r="BA2662" s="587">
        <f t="shared" si="440"/>
        <v>0</v>
      </c>
    </row>
    <row r="2663" spans="1:53" s="17" customFormat="1" ht="16.75" customHeight="1" outlineLevel="2">
      <c r="A2663" s="1163">
        <v>88</v>
      </c>
      <c r="B2663" s="1164"/>
      <c r="C2663" s="1165"/>
      <c r="D2663" s="1166"/>
      <c r="E2663" s="587">
        <f t="shared" si="432"/>
        <v>0</v>
      </c>
      <c r="G2663" s="1163">
        <v>88</v>
      </c>
      <c r="H2663" s="1164"/>
      <c r="I2663" s="1165"/>
      <c r="J2663" s="1166"/>
      <c r="K2663" s="587">
        <f t="shared" si="433"/>
        <v>0</v>
      </c>
      <c r="M2663" s="1163">
        <v>88</v>
      </c>
      <c r="N2663" s="1164"/>
      <c r="O2663" s="1165"/>
      <c r="P2663" s="1166"/>
      <c r="Q2663" s="587">
        <f t="shared" si="434"/>
        <v>0</v>
      </c>
      <c r="S2663" s="1163">
        <v>88</v>
      </c>
      <c r="T2663" s="1164"/>
      <c r="U2663" s="1165"/>
      <c r="V2663" s="1166"/>
      <c r="W2663" s="587">
        <f t="shared" si="435"/>
        <v>0</v>
      </c>
      <c r="Y2663" s="1163">
        <v>88</v>
      </c>
      <c r="Z2663" s="1164"/>
      <c r="AA2663" s="1165"/>
      <c r="AB2663" s="1166"/>
      <c r="AC2663" s="587">
        <f t="shared" si="436"/>
        <v>0</v>
      </c>
      <c r="AE2663" s="1163">
        <v>88</v>
      </c>
      <c r="AF2663" s="1164"/>
      <c r="AG2663" s="1165"/>
      <c r="AH2663" s="1166"/>
      <c r="AI2663" s="587">
        <f t="shared" si="437"/>
        <v>0</v>
      </c>
      <c r="AK2663" s="1163">
        <v>88</v>
      </c>
      <c r="AL2663" s="1164"/>
      <c r="AM2663" s="1165"/>
      <c r="AN2663" s="1166"/>
      <c r="AO2663" s="587">
        <f t="shared" si="438"/>
        <v>0</v>
      </c>
      <c r="AQ2663" s="1163">
        <v>88</v>
      </c>
      <c r="AR2663" s="1164"/>
      <c r="AS2663" s="1165"/>
      <c r="AT2663" s="1166"/>
      <c r="AU2663" s="587">
        <f t="shared" si="439"/>
        <v>0</v>
      </c>
      <c r="AW2663" s="1163">
        <v>88</v>
      </c>
      <c r="AX2663" s="1164"/>
      <c r="AY2663" s="1165"/>
      <c r="AZ2663" s="1166"/>
      <c r="BA2663" s="587">
        <f t="shared" si="440"/>
        <v>0</v>
      </c>
    </row>
    <row r="2664" spans="1:53" s="17" customFormat="1" ht="16.75" customHeight="1" outlineLevel="2">
      <c r="A2664" s="1163">
        <v>89</v>
      </c>
      <c r="B2664" s="1164"/>
      <c r="C2664" s="1165"/>
      <c r="D2664" s="1166"/>
      <c r="E2664" s="587">
        <f t="shared" si="432"/>
        <v>0</v>
      </c>
      <c r="G2664" s="1163">
        <v>89</v>
      </c>
      <c r="H2664" s="1164"/>
      <c r="I2664" s="1165"/>
      <c r="J2664" s="1166"/>
      <c r="K2664" s="587">
        <f t="shared" si="433"/>
        <v>0</v>
      </c>
      <c r="M2664" s="1163">
        <v>89</v>
      </c>
      <c r="N2664" s="1164"/>
      <c r="O2664" s="1165"/>
      <c r="P2664" s="1166"/>
      <c r="Q2664" s="587">
        <f t="shared" si="434"/>
        <v>0</v>
      </c>
      <c r="S2664" s="1163">
        <v>89</v>
      </c>
      <c r="T2664" s="1164"/>
      <c r="U2664" s="1165"/>
      <c r="V2664" s="1166"/>
      <c r="W2664" s="587">
        <f t="shared" si="435"/>
        <v>0</v>
      </c>
      <c r="Y2664" s="1163">
        <v>89</v>
      </c>
      <c r="Z2664" s="1164"/>
      <c r="AA2664" s="1165"/>
      <c r="AB2664" s="1166"/>
      <c r="AC2664" s="587">
        <f t="shared" si="436"/>
        <v>0</v>
      </c>
      <c r="AE2664" s="1163">
        <v>89</v>
      </c>
      <c r="AF2664" s="1164"/>
      <c r="AG2664" s="1165"/>
      <c r="AH2664" s="1166"/>
      <c r="AI2664" s="587">
        <f t="shared" si="437"/>
        <v>0</v>
      </c>
      <c r="AK2664" s="1163">
        <v>89</v>
      </c>
      <c r="AL2664" s="1164"/>
      <c r="AM2664" s="1165"/>
      <c r="AN2664" s="1166"/>
      <c r="AO2664" s="587">
        <f t="shared" si="438"/>
        <v>0</v>
      </c>
      <c r="AQ2664" s="1163">
        <v>89</v>
      </c>
      <c r="AR2664" s="1164"/>
      <c r="AS2664" s="1165"/>
      <c r="AT2664" s="1166"/>
      <c r="AU2664" s="587">
        <f t="shared" si="439"/>
        <v>0</v>
      </c>
      <c r="AW2664" s="1163">
        <v>89</v>
      </c>
      <c r="AX2664" s="1164"/>
      <c r="AY2664" s="1165"/>
      <c r="AZ2664" s="1166"/>
      <c r="BA2664" s="587">
        <f t="shared" si="440"/>
        <v>0</v>
      </c>
    </row>
    <row r="2665" spans="1:53" s="17" customFormat="1" ht="16.75" customHeight="1" outlineLevel="2">
      <c r="A2665" s="1163">
        <v>90</v>
      </c>
      <c r="B2665" s="1164"/>
      <c r="C2665" s="1165"/>
      <c r="D2665" s="1166"/>
      <c r="E2665" s="587">
        <f t="shared" si="432"/>
        <v>0</v>
      </c>
      <c r="G2665" s="1163">
        <v>90</v>
      </c>
      <c r="H2665" s="1164"/>
      <c r="I2665" s="1165"/>
      <c r="J2665" s="1166"/>
      <c r="K2665" s="587">
        <f t="shared" si="433"/>
        <v>0</v>
      </c>
      <c r="M2665" s="1163">
        <v>90</v>
      </c>
      <c r="N2665" s="1164"/>
      <c r="O2665" s="1165"/>
      <c r="P2665" s="1166"/>
      <c r="Q2665" s="587">
        <f t="shared" si="434"/>
        <v>0</v>
      </c>
      <c r="S2665" s="1163">
        <v>90</v>
      </c>
      <c r="T2665" s="1164"/>
      <c r="U2665" s="1165"/>
      <c r="V2665" s="1166"/>
      <c r="W2665" s="587">
        <f t="shared" si="435"/>
        <v>0</v>
      </c>
      <c r="Y2665" s="1163">
        <v>90</v>
      </c>
      <c r="Z2665" s="1164"/>
      <c r="AA2665" s="1165"/>
      <c r="AB2665" s="1166"/>
      <c r="AC2665" s="587">
        <f t="shared" si="436"/>
        <v>0</v>
      </c>
      <c r="AE2665" s="1163">
        <v>90</v>
      </c>
      <c r="AF2665" s="1164"/>
      <c r="AG2665" s="1165"/>
      <c r="AH2665" s="1166"/>
      <c r="AI2665" s="587">
        <f t="shared" si="437"/>
        <v>0</v>
      </c>
      <c r="AK2665" s="1163">
        <v>90</v>
      </c>
      <c r="AL2665" s="1164"/>
      <c r="AM2665" s="1165"/>
      <c r="AN2665" s="1166"/>
      <c r="AO2665" s="587">
        <f t="shared" si="438"/>
        <v>0</v>
      </c>
      <c r="AQ2665" s="1163">
        <v>90</v>
      </c>
      <c r="AR2665" s="1164"/>
      <c r="AS2665" s="1165"/>
      <c r="AT2665" s="1166"/>
      <c r="AU2665" s="587">
        <f t="shared" si="439"/>
        <v>0</v>
      </c>
      <c r="AW2665" s="1163">
        <v>90</v>
      </c>
      <c r="AX2665" s="1164"/>
      <c r="AY2665" s="1165"/>
      <c r="AZ2665" s="1166"/>
      <c r="BA2665" s="587">
        <f t="shared" si="440"/>
        <v>0</v>
      </c>
    </row>
    <row r="2666" spans="1:53" s="17" customFormat="1" ht="16.75" customHeight="1" outlineLevel="2">
      <c r="A2666" s="1163">
        <v>91</v>
      </c>
      <c r="B2666" s="1164"/>
      <c r="C2666" s="1165"/>
      <c r="D2666" s="1166"/>
      <c r="E2666" s="587">
        <f t="shared" si="432"/>
        <v>0</v>
      </c>
      <c r="G2666" s="1163">
        <v>91</v>
      </c>
      <c r="H2666" s="1164"/>
      <c r="I2666" s="1165"/>
      <c r="J2666" s="1166"/>
      <c r="K2666" s="587">
        <f t="shared" si="433"/>
        <v>0</v>
      </c>
      <c r="M2666" s="1163">
        <v>91</v>
      </c>
      <c r="N2666" s="1164"/>
      <c r="O2666" s="1165"/>
      <c r="P2666" s="1166"/>
      <c r="Q2666" s="587">
        <f t="shared" si="434"/>
        <v>0</v>
      </c>
      <c r="S2666" s="1163">
        <v>91</v>
      </c>
      <c r="T2666" s="1164"/>
      <c r="U2666" s="1165"/>
      <c r="V2666" s="1166"/>
      <c r="W2666" s="587">
        <f t="shared" si="435"/>
        <v>0</v>
      </c>
      <c r="Y2666" s="1163">
        <v>91</v>
      </c>
      <c r="Z2666" s="1164"/>
      <c r="AA2666" s="1165"/>
      <c r="AB2666" s="1166"/>
      <c r="AC2666" s="587">
        <f t="shared" si="436"/>
        <v>0</v>
      </c>
      <c r="AE2666" s="1163">
        <v>91</v>
      </c>
      <c r="AF2666" s="1164"/>
      <c r="AG2666" s="1165"/>
      <c r="AH2666" s="1166"/>
      <c r="AI2666" s="587">
        <f t="shared" si="437"/>
        <v>0</v>
      </c>
      <c r="AK2666" s="1163">
        <v>91</v>
      </c>
      <c r="AL2666" s="1164"/>
      <c r="AM2666" s="1165"/>
      <c r="AN2666" s="1166"/>
      <c r="AO2666" s="587">
        <f t="shared" si="438"/>
        <v>0</v>
      </c>
      <c r="AQ2666" s="1163">
        <v>91</v>
      </c>
      <c r="AR2666" s="1164"/>
      <c r="AS2666" s="1165"/>
      <c r="AT2666" s="1166"/>
      <c r="AU2666" s="587">
        <f t="shared" si="439"/>
        <v>0</v>
      </c>
      <c r="AW2666" s="1163">
        <v>91</v>
      </c>
      <c r="AX2666" s="1164"/>
      <c r="AY2666" s="1165"/>
      <c r="AZ2666" s="1166"/>
      <c r="BA2666" s="587">
        <f t="shared" si="440"/>
        <v>0</v>
      </c>
    </row>
    <row r="2667" spans="1:53" s="17" customFormat="1" ht="16.75" customHeight="1" outlineLevel="2">
      <c r="A2667" s="1163">
        <v>92</v>
      </c>
      <c r="B2667" s="1164"/>
      <c r="C2667" s="1165"/>
      <c r="D2667" s="1166"/>
      <c r="E2667" s="587">
        <f t="shared" si="432"/>
        <v>0</v>
      </c>
      <c r="G2667" s="1163">
        <v>92</v>
      </c>
      <c r="H2667" s="1164"/>
      <c r="I2667" s="1165"/>
      <c r="J2667" s="1166"/>
      <c r="K2667" s="587">
        <f t="shared" si="433"/>
        <v>0</v>
      </c>
      <c r="M2667" s="1163">
        <v>92</v>
      </c>
      <c r="N2667" s="1164"/>
      <c r="O2667" s="1165"/>
      <c r="P2667" s="1166"/>
      <c r="Q2667" s="587">
        <f t="shared" si="434"/>
        <v>0</v>
      </c>
      <c r="S2667" s="1163">
        <v>92</v>
      </c>
      <c r="T2667" s="1164"/>
      <c r="U2667" s="1165"/>
      <c r="V2667" s="1166"/>
      <c r="W2667" s="587">
        <f t="shared" si="435"/>
        <v>0</v>
      </c>
      <c r="Y2667" s="1163">
        <v>92</v>
      </c>
      <c r="Z2667" s="1164"/>
      <c r="AA2667" s="1165"/>
      <c r="AB2667" s="1166"/>
      <c r="AC2667" s="587">
        <f t="shared" si="436"/>
        <v>0</v>
      </c>
      <c r="AE2667" s="1163">
        <v>92</v>
      </c>
      <c r="AF2667" s="1164"/>
      <c r="AG2667" s="1165"/>
      <c r="AH2667" s="1166"/>
      <c r="AI2667" s="587">
        <f t="shared" si="437"/>
        <v>0</v>
      </c>
      <c r="AK2667" s="1163">
        <v>92</v>
      </c>
      <c r="AL2667" s="1164"/>
      <c r="AM2667" s="1165"/>
      <c r="AN2667" s="1166"/>
      <c r="AO2667" s="587">
        <f t="shared" si="438"/>
        <v>0</v>
      </c>
      <c r="AQ2667" s="1163">
        <v>92</v>
      </c>
      <c r="AR2667" s="1164"/>
      <c r="AS2667" s="1165"/>
      <c r="AT2667" s="1166"/>
      <c r="AU2667" s="587">
        <f t="shared" si="439"/>
        <v>0</v>
      </c>
      <c r="AW2667" s="1163">
        <v>92</v>
      </c>
      <c r="AX2667" s="1164"/>
      <c r="AY2667" s="1165"/>
      <c r="AZ2667" s="1166"/>
      <c r="BA2667" s="587">
        <f t="shared" si="440"/>
        <v>0</v>
      </c>
    </row>
    <row r="2668" spans="1:53" s="17" customFormat="1" ht="16.75" customHeight="1" outlineLevel="2">
      <c r="A2668" s="1163">
        <v>93</v>
      </c>
      <c r="B2668" s="1164"/>
      <c r="C2668" s="1165"/>
      <c r="D2668" s="1166"/>
      <c r="E2668" s="587">
        <f t="shared" si="432"/>
        <v>0</v>
      </c>
      <c r="G2668" s="1163">
        <v>93</v>
      </c>
      <c r="H2668" s="1164"/>
      <c r="I2668" s="1165"/>
      <c r="J2668" s="1166"/>
      <c r="K2668" s="587">
        <f t="shared" si="433"/>
        <v>0</v>
      </c>
      <c r="M2668" s="1163">
        <v>93</v>
      </c>
      <c r="N2668" s="1164"/>
      <c r="O2668" s="1165"/>
      <c r="P2668" s="1166"/>
      <c r="Q2668" s="587">
        <f t="shared" si="434"/>
        <v>0</v>
      </c>
      <c r="S2668" s="1163">
        <v>93</v>
      </c>
      <c r="T2668" s="1164"/>
      <c r="U2668" s="1165"/>
      <c r="V2668" s="1166"/>
      <c r="W2668" s="587">
        <f t="shared" si="435"/>
        <v>0</v>
      </c>
      <c r="Y2668" s="1163">
        <v>93</v>
      </c>
      <c r="Z2668" s="1164"/>
      <c r="AA2668" s="1165"/>
      <c r="AB2668" s="1166"/>
      <c r="AC2668" s="587">
        <f t="shared" si="436"/>
        <v>0</v>
      </c>
      <c r="AE2668" s="1163">
        <v>93</v>
      </c>
      <c r="AF2668" s="1164"/>
      <c r="AG2668" s="1165"/>
      <c r="AH2668" s="1166"/>
      <c r="AI2668" s="587">
        <f t="shared" si="437"/>
        <v>0</v>
      </c>
      <c r="AK2668" s="1163">
        <v>93</v>
      </c>
      <c r="AL2668" s="1164"/>
      <c r="AM2668" s="1165"/>
      <c r="AN2668" s="1166"/>
      <c r="AO2668" s="587">
        <f t="shared" si="438"/>
        <v>0</v>
      </c>
      <c r="AQ2668" s="1163">
        <v>93</v>
      </c>
      <c r="AR2668" s="1164"/>
      <c r="AS2668" s="1165"/>
      <c r="AT2668" s="1166"/>
      <c r="AU2668" s="587">
        <f t="shared" si="439"/>
        <v>0</v>
      </c>
      <c r="AW2668" s="1163">
        <v>93</v>
      </c>
      <c r="AX2668" s="1164"/>
      <c r="AY2668" s="1165"/>
      <c r="AZ2668" s="1166"/>
      <c r="BA2668" s="587">
        <f t="shared" si="440"/>
        <v>0</v>
      </c>
    </row>
    <row r="2669" spans="1:53" s="17" customFormat="1" ht="16.75" customHeight="1" outlineLevel="2">
      <c r="A2669" s="1163">
        <v>94</v>
      </c>
      <c r="B2669" s="1164"/>
      <c r="C2669" s="1165"/>
      <c r="D2669" s="1166"/>
      <c r="E2669" s="587">
        <f t="shared" si="432"/>
        <v>0</v>
      </c>
      <c r="G2669" s="1163">
        <v>94</v>
      </c>
      <c r="H2669" s="1164"/>
      <c r="I2669" s="1165"/>
      <c r="J2669" s="1166"/>
      <c r="K2669" s="587">
        <f t="shared" si="433"/>
        <v>0</v>
      </c>
      <c r="M2669" s="1163">
        <v>94</v>
      </c>
      <c r="N2669" s="1164"/>
      <c r="O2669" s="1165"/>
      <c r="P2669" s="1166"/>
      <c r="Q2669" s="587">
        <f t="shared" si="434"/>
        <v>0</v>
      </c>
      <c r="S2669" s="1163">
        <v>94</v>
      </c>
      <c r="T2669" s="1164"/>
      <c r="U2669" s="1165"/>
      <c r="V2669" s="1166"/>
      <c r="W2669" s="587">
        <f t="shared" si="435"/>
        <v>0</v>
      </c>
      <c r="Y2669" s="1163">
        <v>94</v>
      </c>
      <c r="Z2669" s="1164"/>
      <c r="AA2669" s="1165"/>
      <c r="AB2669" s="1166"/>
      <c r="AC2669" s="587">
        <f t="shared" si="436"/>
        <v>0</v>
      </c>
      <c r="AE2669" s="1163">
        <v>94</v>
      </c>
      <c r="AF2669" s="1164"/>
      <c r="AG2669" s="1165"/>
      <c r="AH2669" s="1166"/>
      <c r="AI2669" s="587">
        <f t="shared" si="437"/>
        <v>0</v>
      </c>
      <c r="AK2669" s="1163">
        <v>94</v>
      </c>
      <c r="AL2669" s="1164"/>
      <c r="AM2669" s="1165"/>
      <c r="AN2669" s="1166"/>
      <c r="AO2669" s="587">
        <f t="shared" si="438"/>
        <v>0</v>
      </c>
      <c r="AQ2669" s="1163">
        <v>94</v>
      </c>
      <c r="AR2669" s="1164"/>
      <c r="AS2669" s="1165"/>
      <c r="AT2669" s="1166"/>
      <c r="AU2669" s="587">
        <f t="shared" si="439"/>
        <v>0</v>
      </c>
      <c r="AW2669" s="1163">
        <v>94</v>
      </c>
      <c r="AX2669" s="1164"/>
      <c r="AY2669" s="1165"/>
      <c r="AZ2669" s="1166"/>
      <c r="BA2669" s="587">
        <f t="shared" si="440"/>
        <v>0</v>
      </c>
    </row>
    <row r="2670" spans="1:53" s="17" customFormat="1" ht="16.75" customHeight="1" outlineLevel="2">
      <c r="A2670" s="1163">
        <v>95</v>
      </c>
      <c r="B2670" s="1164"/>
      <c r="C2670" s="1165"/>
      <c r="D2670" s="1166"/>
      <c r="E2670" s="587">
        <f t="shared" si="432"/>
        <v>0</v>
      </c>
      <c r="G2670" s="1163">
        <v>95</v>
      </c>
      <c r="H2670" s="1164"/>
      <c r="I2670" s="1165"/>
      <c r="J2670" s="1166"/>
      <c r="K2670" s="587">
        <f t="shared" si="433"/>
        <v>0</v>
      </c>
      <c r="M2670" s="1163">
        <v>95</v>
      </c>
      <c r="N2670" s="1164"/>
      <c r="O2670" s="1165"/>
      <c r="P2670" s="1166"/>
      <c r="Q2670" s="587">
        <f t="shared" si="434"/>
        <v>0</v>
      </c>
      <c r="S2670" s="1163">
        <v>95</v>
      </c>
      <c r="T2670" s="1164"/>
      <c r="U2670" s="1165"/>
      <c r="V2670" s="1166"/>
      <c r="W2670" s="587">
        <f t="shared" si="435"/>
        <v>0</v>
      </c>
      <c r="Y2670" s="1163">
        <v>95</v>
      </c>
      <c r="Z2670" s="1164"/>
      <c r="AA2670" s="1165"/>
      <c r="AB2670" s="1166"/>
      <c r="AC2670" s="587">
        <f t="shared" si="436"/>
        <v>0</v>
      </c>
      <c r="AE2670" s="1163">
        <v>95</v>
      </c>
      <c r="AF2670" s="1164"/>
      <c r="AG2670" s="1165"/>
      <c r="AH2670" s="1166"/>
      <c r="AI2670" s="587">
        <f t="shared" si="437"/>
        <v>0</v>
      </c>
      <c r="AK2670" s="1163">
        <v>95</v>
      </c>
      <c r="AL2670" s="1164"/>
      <c r="AM2670" s="1165"/>
      <c r="AN2670" s="1166"/>
      <c r="AO2670" s="587">
        <f t="shared" si="438"/>
        <v>0</v>
      </c>
      <c r="AQ2670" s="1163">
        <v>95</v>
      </c>
      <c r="AR2670" s="1164"/>
      <c r="AS2670" s="1165"/>
      <c r="AT2670" s="1166"/>
      <c r="AU2670" s="587">
        <f t="shared" si="439"/>
        <v>0</v>
      </c>
      <c r="AW2670" s="1163">
        <v>95</v>
      </c>
      <c r="AX2670" s="1164"/>
      <c r="AY2670" s="1165"/>
      <c r="AZ2670" s="1166"/>
      <c r="BA2670" s="587">
        <f t="shared" si="440"/>
        <v>0</v>
      </c>
    </row>
    <row r="2671" spans="1:53" s="17" customFormat="1" ht="16.75" customHeight="1" outlineLevel="2">
      <c r="A2671" s="1163">
        <v>96</v>
      </c>
      <c r="B2671" s="1164"/>
      <c r="C2671" s="1165"/>
      <c r="D2671" s="1166"/>
      <c r="E2671" s="587">
        <f t="shared" si="432"/>
        <v>0</v>
      </c>
      <c r="G2671" s="1163">
        <v>96</v>
      </c>
      <c r="H2671" s="1164"/>
      <c r="I2671" s="1165"/>
      <c r="J2671" s="1166"/>
      <c r="K2671" s="587">
        <f t="shared" si="433"/>
        <v>0</v>
      </c>
      <c r="M2671" s="1163">
        <v>96</v>
      </c>
      <c r="N2671" s="1164"/>
      <c r="O2671" s="1165"/>
      <c r="P2671" s="1166"/>
      <c r="Q2671" s="587">
        <f t="shared" si="434"/>
        <v>0</v>
      </c>
      <c r="S2671" s="1163">
        <v>96</v>
      </c>
      <c r="T2671" s="1164"/>
      <c r="U2671" s="1165"/>
      <c r="V2671" s="1166"/>
      <c r="W2671" s="587">
        <f t="shared" si="435"/>
        <v>0</v>
      </c>
      <c r="Y2671" s="1163">
        <v>96</v>
      </c>
      <c r="Z2671" s="1164"/>
      <c r="AA2671" s="1165"/>
      <c r="AB2671" s="1166"/>
      <c r="AC2671" s="587">
        <f t="shared" si="436"/>
        <v>0</v>
      </c>
      <c r="AE2671" s="1163">
        <v>96</v>
      </c>
      <c r="AF2671" s="1164"/>
      <c r="AG2671" s="1165"/>
      <c r="AH2671" s="1166"/>
      <c r="AI2671" s="587">
        <f t="shared" si="437"/>
        <v>0</v>
      </c>
      <c r="AK2671" s="1163">
        <v>96</v>
      </c>
      <c r="AL2671" s="1164"/>
      <c r="AM2671" s="1165"/>
      <c r="AN2671" s="1166"/>
      <c r="AO2671" s="587">
        <f t="shared" si="438"/>
        <v>0</v>
      </c>
      <c r="AQ2671" s="1163">
        <v>96</v>
      </c>
      <c r="AR2671" s="1164"/>
      <c r="AS2671" s="1165"/>
      <c r="AT2671" s="1166"/>
      <c r="AU2671" s="587">
        <f t="shared" si="439"/>
        <v>0</v>
      </c>
      <c r="AW2671" s="1163">
        <v>96</v>
      </c>
      <c r="AX2671" s="1164"/>
      <c r="AY2671" s="1165"/>
      <c r="AZ2671" s="1166"/>
      <c r="BA2671" s="587">
        <f t="shared" si="440"/>
        <v>0</v>
      </c>
    </row>
    <row r="2672" spans="1:53" s="17" customFormat="1" ht="16.75" customHeight="1" outlineLevel="2">
      <c r="A2672" s="1163">
        <v>97</v>
      </c>
      <c r="B2672" s="1164"/>
      <c r="C2672" s="1165"/>
      <c r="D2672" s="1166"/>
      <c r="E2672" s="587">
        <f t="shared" si="432"/>
        <v>0</v>
      </c>
      <c r="G2672" s="1163">
        <v>97</v>
      </c>
      <c r="H2672" s="1164"/>
      <c r="I2672" s="1165"/>
      <c r="J2672" s="1166"/>
      <c r="K2672" s="587">
        <f t="shared" si="433"/>
        <v>0</v>
      </c>
      <c r="M2672" s="1163">
        <v>97</v>
      </c>
      <c r="N2672" s="1164"/>
      <c r="O2672" s="1165"/>
      <c r="P2672" s="1166"/>
      <c r="Q2672" s="587">
        <f t="shared" si="434"/>
        <v>0</v>
      </c>
      <c r="S2672" s="1163">
        <v>97</v>
      </c>
      <c r="T2672" s="1164"/>
      <c r="U2672" s="1165"/>
      <c r="V2672" s="1166"/>
      <c r="W2672" s="587">
        <f t="shared" si="435"/>
        <v>0</v>
      </c>
      <c r="Y2672" s="1163">
        <v>97</v>
      </c>
      <c r="Z2672" s="1164"/>
      <c r="AA2672" s="1165"/>
      <c r="AB2672" s="1166"/>
      <c r="AC2672" s="587">
        <f t="shared" si="436"/>
        <v>0</v>
      </c>
      <c r="AE2672" s="1163">
        <v>97</v>
      </c>
      <c r="AF2672" s="1164"/>
      <c r="AG2672" s="1165"/>
      <c r="AH2672" s="1166"/>
      <c r="AI2672" s="587">
        <f t="shared" si="437"/>
        <v>0</v>
      </c>
      <c r="AK2672" s="1163">
        <v>97</v>
      </c>
      <c r="AL2672" s="1164"/>
      <c r="AM2672" s="1165"/>
      <c r="AN2672" s="1166"/>
      <c r="AO2672" s="587">
        <f t="shared" si="438"/>
        <v>0</v>
      </c>
      <c r="AQ2672" s="1163">
        <v>97</v>
      </c>
      <c r="AR2672" s="1164"/>
      <c r="AS2672" s="1165"/>
      <c r="AT2672" s="1166"/>
      <c r="AU2672" s="587">
        <f t="shared" si="439"/>
        <v>0</v>
      </c>
      <c r="AW2672" s="1163">
        <v>97</v>
      </c>
      <c r="AX2672" s="1164"/>
      <c r="AY2672" s="1165"/>
      <c r="AZ2672" s="1166"/>
      <c r="BA2672" s="587">
        <f t="shared" si="440"/>
        <v>0</v>
      </c>
    </row>
    <row r="2673" spans="1:53" s="17" customFormat="1" ht="16.75" customHeight="1" outlineLevel="2">
      <c r="A2673" s="1163">
        <v>98</v>
      </c>
      <c r="B2673" s="1164"/>
      <c r="C2673" s="1165"/>
      <c r="D2673" s="1166"/>
      <c r="E2673" s="587">
        <f t="shared" si="432"/>
        <v>0</v>
      </c>
      <c r="G2673" s="1163">
        <v>98</v>
      </c>
      <c r="H2673" s="1164"/>
      <c r="I2673" s="1165"/>
      <c r="J2673" s="1166"/>
      <c r="K2673" s="587">
        <f t="shared" si="433"/>
        <v>0</v>
      </c>
      <c r="M2673" s="1163">
        <v>98</v>
      </c>
      <c r="N2673" s="1164"/>
      <c r="O2673" s="1165"/>
      <c r="P2673" s="1166"/>
      <c r="Q2673" s="587">
        <f t="shared" si="434"/>
        <v>0</v>
      </c>
      <c r="S2673" s="1163">
        <v>98</v>
      </c>
      <c r="T2673" s="1164"/>
      <c r="U2673" s="1165"/>
      <c r="V2673" s="1166"/>
      <c r="W2673" s="587">
        <f t="shared" si="435"/>
        <v>0</v>
      </c>
      <c r="Y2673" s="1163">
        <v>98</v>
      </c>
      <c r="Z2673" s="1164"/>
      <c r="AA2673" s="1165"/>
      <c r="AB2673" s="1166"/>
      <c r="AC2673" s="587">
        <f t="shared" si="436"/>
        <v>0</v>
      </c>
      <c r="AE2673" s="1163">
        <v>98</v>
      </c>
      <c r="AF2673" s="1164"/>
      <c r="AG2673" s="1165"/>
      <c r="AH2673" s="1166"/>
      <c r="AI2673" s="587">
        <f t="shared" si="437"/>
        <v>0</v>
      </c>
      <c r="AK2673" s="1163">
        <v>98</v>
      </c>
      <c r="AL2673" s="1164"/>
      <c r="AM2673" s="1165"/>
      <c r="AN2673" s="1166"/>
      <c r="AO2673" s="587">
        <f t="shared" si="438"/>
        <v>0</v>
      </c>
      <c r="AQ2673" s="1163">
        <v>98</v>
      </c>
      <c r="AR2673" s="1164"/>
      <c r="AS2673" s="1165"/>
      <c r="AT2673" s="1166"/>
      <c r="AU2673" s="587">
        <f t="shared" si="439"/>
        <v>0</v>
      </c>
      <c r="AW2673" s="1163">
        <v>98</v>
      </c>
      <c r="AX2673" s="1164"/>
      <c r="AY2673" s="1165"/>
      <c r="AZ2673" s="1166"/>
      <c r="BA2673" s="587">
        <f t="shared" si="440"/>
        <v>0</v>
      </c>
    </row>
    <row r="2674" spans="1:53" s="17" customFormat="1" ht="16.75" customHeight="1" outlineLevel="2">
      <c r="A2674" s="1163">
        <v>99</v>
      </c>
      <c r="B2674" s="1164"/>
      <c r="C2674" s="1165"/>
      <c r="D2674" s="1166"/>
      <c r="E2674" s="587">
        <f t="shared" si="432"/>
        <v>0</v>
      </c>
      <c r="G2674" s="1163">
        <v>99</v>
      </c>
      <c r="H2674" s="1164"/>
      <c r="I2674" s="1165"/>
      <c r="J2674" s="1166"/>
      <c r="K2674" s="587">
        <f t="shared" si="433"/>
        <v>0</v>
      </c>
      <c r="M2674" s="1163">
        <v>99</v>
      </c>
      <c r="N2674" s="1164"/>
      <c r="O2674" s="1165"/>
      <c r="P2674" s="1166"/>
      <c r="Q2674" s="587">
        <f t="shared" si="434"/>
        <v>0</v>
      </c>
      <c r="S2674" s="1163">
        <v>99</v>
      </c>
      <c r="T2674" s="1164"/>
      <c r="U2674" s="1165"/>
      <c r="V2674" s="1166"/>
      <c r="W2674" s="587">
        <f t="shared" si="435"/>
        <v>0</v>
      </c>
      <c r="Y2674" s="1163">
        <v>99</v>
      </c>
      <c r="Z2674" s="1164"/>
      <c r="AA2674" s="1165"/>
      <c r="AB2674" s="1166"/>
      <c r="AC2674" s="587">
        <f t="shared" si="436"/>
        <v>0</v>
      </c>
      <c r="AE2674" s="1163">
        <v>99</v>
      </c>
      <c r="AF2674" s="1164"/>
      <c r="AG2674" s="1165"/>
      <c r="AH2674" s="1166"/>
      <c r="AI2674" s="587">
        <f t="shared" si="437"/>
        <v>0</v>
      </c>
      <c r="AK2674" s="1163">
        <v>99</v>
      </c>
      <c r="AL2674" s="1164"/>
      <c r="AM2674" s="1165"/>
      <c r="AN2674" s="1166"/>
      <c r="AO2674" s="587">
        <f t="shared" si="438"/>
        <v>0</v>
      </c>
      <c r="AQ2674" s="1163">
        <v>99</v>
      </c>
      <c r="AR2674" s="1164"/>
      <c r="AS2674" s="1165"/>
      <c r="AT2674" s="1166"/>
      <c r="AU2674" s="587">
        <f t="shared" si="439"/>
        <v>0</v>
      </c>
      <c r="AW2674" s="1163">
        <v>99</v>
      </c>
      <c r="AX2674" s="1164"/>
      <c r="AY2674" s="1165"/>
      <c r="AZ2674" s="1166"/>
      <c r="BA2674" s="587">
        <f t="shared" si="440"/>
        <v>0</v>
      </c>
    </row>
    <row r="2675" spans="1:53" s="17" customFormat="1" ht="16.75" customHeight="1" outlineLevel="2">
      <c r="A2675" s="1163">
        <v>100</v>
      </c>
      <c r="B2675" s="1164"/>
      <c r="C2675" s="1165"/>
      <c r="D2675" s="1166"/>
      <c r="E2675" s="587">
        <f t="shared" si="432"/>
        <v>0</v>
      </c>
      <c r="G2675" s="1163">
        <v>100</v>
      </c>
      <c r="H2675" s="1164"/>
      <c r="I2675" s="1165"/>
      <c r="J2675" s="1166"/>
      <c r="K2675" s="587">
        <f t="shared" si="433"/>
        <v>0</v>
      </c>
      <c r="M2675" s="1163">
        <v>100</v>
      </c>
      <c r="N2675" s="1164"/>
      <c r="O2675" s="1165"/>
      <c r="P2675" s="1166"/>
      <c r="Q2675" s="587">
        <f t="shared" si="434"/>
        <v>0</v>
      </c>
      <c r="S2675" s="1163">
        <v>100</v>
      </c>
      <c r="T2675" s="1164"/>
      <c r="U2675" s="1165"/>
      <c r="V2675" s="1166"/>
      <c r="W2675" s="587">
        <f t="shared" si="435"/>
        <v>0</v>
      </c>
      <c r="Y2675" s="1163">
        <v>100</v>
      </c>
      <c r="Z2675" s="1164"/>
      <c r="AA2675" s="1165"/>
      <c r="AB2675" s="1166"/>
      <c r="AC2675" s="587">
        <f t="shared" si="436"/>
        <v>0</v>
      </c>
      <c r="AE2675" s="1163">
        <v>100</v>
      </c>
      <c r="AF2675" s="1164"/>
      <c r="AG2675" s="1165"/>
      <c r="AH2675" s="1166"/>
      <c r="AI2675" s="587">
        <f t="shared" si="437"/>
        <v>0</v>
      </c>
      <c r="AK2675" s="1163">
        <v>100</v>
      </c>
      <c r="AL2675" s="1164"/>
      <c r="AM2675" s="1165"/>
      <c r="AN2675" s="1166"/>
      <c r="AO2675" s="587">
        <f t="shared" si="438"/>
        <v>0</v>
      </c>
      <c r="AQ2675" s="1163">
        <v>100</v>
      </c>
      <c r="AR2675" s="1164"/>
      <c r="AS2675" s="1165"/>
      <c r="AT2675" s="1166"/>
      <c r="AU2675" s="587">
        <f t="shared" si="439"/>
        <v>0</v>
      </c>
      <c r="AW2675" s="1163">
        <v>100</v>
      </c>
      <c r="AX2675" s="1164"/>
      <c r="AY2675" s="1165"/>
      <c r="AZ2675" s="1166"/>
      <c r="BA2675" s="587">
        <f t="shared" si="440"/>
        <v>0</v>
      </c>
    </row>
    <row r="2676" spans="1:53" s="17" customFormat="1" ht="16.75" customHeight="1" outlineLevel="2">
      <c r="A2676" s="1163">
        <v>101</v>
      </c>
      <c r="B2676" s="1164"/>
      <c r="C2676" s="1165"/>
      <c r="D2676" s="1166"/>
      <c r="E2676" s="587">
        <f t="shared" si="432"/>
        <v>0</v>
      </c>
      <c r="G2676" s="1163">
        <v>101</v>
      </c>
      <c r="H2676" s="1164"/>
      <c r="I2676" s="1165"/>
      <c r="J2676" s="1166"/>
      <c r="K2676" s="587">
        <f t="shared" si="433"/>
        <v>0</v>
      </c>
      <c r="M2676" s="1163">
        <v>101</v>
      </c>
      <c r="N2676" s="1164"/>
      <c r="O2676" s="1165"/>
      <c r="P2676" s="1166"/>
      <c r="Q2676" s="587">
        <f t="shared" si="434"/>
        <v>0</v>
      </c>
      <c r="S2676" s="1163">
        <v>101</v>
      </c>
      <c r="T2676" s="1164"/>
      <c r="U2676" s="1165"/>
      <c r="V2676" s="1166"/>
      <c r="W2676" s="587">
        <f t="shared" si="435"/>
        <v>0</v>
      </c>
      <c r="Y2676" s="1163">
        <v>101</v>
      </c>
      <c r="Z2676" s="1164"/>
      <c r="AA2676" s="1165"/>
      <c r="AB2676" s="1166"/>
      <c r="AC2676" s="587">
        <f t="shared" si="436"/>
        <v>0</v>
      </c>
      <c r="AE2676" s="1163">
        <v>101</v>
      </c>
      <c r="AF2676" s="1164"/>
      <c r="AG2676" s="1165"/>
      <c r="AH2676" s="1166"/>
      <c r="AI2676" s="587">
        <f t="shared" si="437"/>
        <v>0</v>
      </c>
      <c r="AK2676" s="1163">
        <v>101</v>
      </c>
      <c r="AL2676" s="1164"/>
      <c r="AM2676" s="1165"/>
      <c r="AN2676" s="1166"/>
      <c r="AO2676" s="587">
        <f t="shared" si="438"/>
        <v>0</v>
      </c>
      <c r="AQ2676" s="1163">
        <v>101</v>
      </c>
      <c r="AR2676" s="1164"/>
      <c r="AS2676" s="1165"/>
      <c r="AT2676" s="1166"/>
      <c r="AU2676" s="587">
        <f t="shared" si="439"/>
        <v>0</v>
      </c>
      <c r="AW2676" s="1163">
        <v>101</v>
      </c>
      <c r="AX2676" s="1164"/>
      <c r="AY2676" s="1165"/>
      <c r="AZ2676" s="1166"/>
      <c r="BA2676" s="587">
        <f t="shared" si="440"/>
        <v>0</v>
      </c>
    </row>
    <row r="2677" spans="1:53" s="17" customFormat="1" ht="16.75" customHeight="1" outlineLevel="2">
      <c r="A2677" s="1163">
        <v>102</v>
      </c>
      <c r="B2677" s="1164"/>
      <c r="C2677" s="1165"/>
      <c r="D2677" s="1166"/>
      <c r="E2677" s="587">
        <f t="shared" si="432"/>
        <v>0</v>
      </c>
      <c r="G2677" s="1163">
        <v>102</v>
      </c>
      <c r="H2677" s="1164"/>
      <c r="I2677" s="1165"/>
      <c r="J2677" s="1166"/>
      <c r="K2677" s="587">
        <f t="shared" si="433"/>
        <v>0</v>
      </c>
      <c r="M2677" s="1163">
        <v>102</v>
      </c>
      <c r="N2677" s="1164"/>
      <c r="O2677" s="1165"/>
      <c r="P2677" s="1166"/>
      <c r="Q2677" s="587">
        <f t="shared" si="434"/>
        <v>0</v>
      </c>
      <c r="S2677" s="1163">
        <v>102</v>
      </c>
      <c r="T2677" s="1164"/>
      <c r="U2677" s="1165"/>
      <c r="V2677" s="1166"/>
      <c r="W2677" s="587">
        <f t="shared" si="435"/>
        <v>0</v>
      </c>
      <c r="Y2677" s="1163">
        <v>102</v>
      </c>
      <c r="Z2677" s="1164"/>
      <c r="AA2677" s="1165"/>
      <c r="AB2677" s="1166"/>
      <c r="AC2677" s="587">
        <f t="shared" si="436"/>
        <v>0</v>
      </c>
      <c r="AE2677" s="1163">
        <v>102</v>
      </c>
      <c r="AF2677" s="1164"/>
      <c r="AG2677" s="1165"/>
      <c r="AH2677" s="1166"/>
      <c r="AI2677" s="587">
        <f t="shared" si="437"/>
        <v>0</v>
      </c>
      <c r="AK2677" s="1163">
        <v>102</v>
      </c>
      <c r="AL2677" s="1164"/>
      <c r="AM2677" s="1165"/>
      <c r="AN2677" s="1166"/>
      <c r="AO2677" s="587">
        <f t="shared" si="438"/>
        <v>0</v>
      </c>
      <c r="AQ2677" s="1163">
        <v>102</v>
      </c>
      <c r="AR2677" s="1164"/>
      <c r="AS2677" s="1165"/>
      <c r="AT2677" s="1166"/>
      <c r="AU2677" s="587">
        <f t="shared" si="439"/>
        <v>0</v>
      </c>
      <c r="AW2677" s="1163">
        <v>102</v>
      </c>
      <c r="AX2677" s="1164"/>
      <c r="AY2677" s="1165"/>
      <c r="AZ2677" s="1166"/>
      <c r="BA2677" s="587">
        <f t="shared" si="440"/>
        <v>0</v>
      </c>
    </row>
    <row r="2678" spans="1:53" s="17" customFormat="1" ht="16.75" customHeight="1" outlineLevel="2">
      <c r="A2678" s="1163">
        <v>103</v>
      </c>
      <c r="B2678" s="1164"/>
      <c r="C2678" s="1165"/>
      <c r="D2678" s="1166"/>
      <c r="E2678" s="587">
        <f t="shared" si="432"/>
        <v>0</v>
      </c>
      <c r="G2678" s="1163">
        <v>103</v>
      </c>
      <c r="H2678" s="1164"/>
      <c r="I2678" s="1165"/>
      <c r="J2678" s="1166"/>
      <c r="K2678" s="587">
        <f t="shared" si="433"/>
        <v>0</v>
      </c>
      <c r="M2678" s="1163">
        <v>103</v>
      </c>
      <c r="N2678" s="1164"/>
      <c r="O2678" s="1165"/>
      <c r="P2678" s="1166"/>
      <c r="Q2678" s="587">
        <f t="shared" si="434"/>
        <v>0</v>
      </c>
      <c r="S2678" s="1163">
        <v>103</v>
      </c>
      <c r="T2678" s="1164"/>
      <c r="U2678" s="1165"/>
      <c r="V2678" s="1166"/>
      <c r="W2678" s="587">
        <f t="shared" si="435"/>
        <v>0</v>
      </c>
      <c r="Y2678" s="1163">
        <v>103</v>
      </c>
      <c r="Z2678" s="1164"/>
      <c r="AA2678" s="1165"/>
      <c r="AB2678" s="1166"/>
      <c r="AC2678" s="587">
        <f t="shared" si="436"/>
        <v>0</v>
      </c>
      <c r="AE2678" s="1163">
        <v>103</v>
      </c>
      <c r="AF2678" s="1164"/>
      <c r="AG2678" s="1165"/>
      <c r="AH2678" s="1166"/>
      <c r="AI2678" s="587">
        <f t="shared" si="437"/>
        <v>0</v>
      </c>
      <c r="AK2678" s="1163">
        <v>103</v>
      </c>
      <c r="AL2678" s="1164"/>
      <c r="AM2678" s="1165"/>
      <c r="AN2678" s="1166"/>
      <c r="AO2678" s="587">
        <f t="shared" si="438"/>
        <v>0</v>
      </c>
      <c r="AQ2678" s="1163">
        <v>103</v>
      </c>
      <c r="AR2678" s="1164"/>
      <c r="AS2678" s="1165"/>
      <c r="AT2678" s="1166"/>
      <c r="AU2678" s="587">
        <f t="shared" si="439"/>
        <v>0</v>
      </c>
      <c r="AW2678" s="1163">
        <v>103</v>
      </c>
      <c r="AX2678" s="1164"/>
      <c r="AY2678" s="1165"/>
      <c r="AZ2678" s="1166"/>
      <c r="BA2678" s="587">
        <f t="shared" si="440"/>
        <v>0</v>
      </c>
    </row>
    <row r="2679" spans="1:53" s="17" customFormat="1" ht="16.75" customHeight="1" outlineLevel="2">
      <c r="A2679" s="1163">
        <v>104</v>
      </c>
      <c r="B2679" s="1164"/>
      <c r="C2679" s="1165"/>
      <c r="D2679" s="1166"/>
      <c r="E2679" s="587">
        <f t="shared" si="432"/>
        <v>0</v>
      </c>
      <c r="G2679" s="1163">
        <v>104</v>
      </c>
      <c r="H2679" s="1164"/>
      <c r="I2679" s="1165"/>
      <c r="J2679" s="1166"/>
      <c r="K2679" s="587">
        <f t="shared" si="433"/>
        <v>0</v>
      </c>
      <c r="M2679" s="1163">
        <v>104</v>
      </c>
      <c r="N2679" s="1164"/>
      <c r="O2679" s="1165"/>
      <c r="P2679" s="1166"/>
      <c r="Q2679" s="587">
        <f t="shared" si="434"/>
        <v>0</v>
      </c>
      <c r="S2679" s="1163">
        <v>104</v>
      </c>
      <c r="T2679" s="1164"/>
      <c r="U2679" s="1165"/>
      <c r="V2679" s="1166"/>
      <c r="W2679" s="587">
        <f t="shared" si="435"/>
        <v>0</v>
      </c>
      <c r="Y2679" s="1163">
        <v>104</v>
      </c>
      <c r="Z2679" s="1164"/>
      <c r="AA2679" s="1165"/>
      <c r="AB2679" s="1166"/>
      <c r="AC2679" s="587">
        <f t="shared" si="436"/>
        <v>0</v>
      </c>
      <c r="AE2679" s="1163">
        <v>104</v>
      </c>
      <c r="AF2679" s="1164"/>
      <c r="AG2679" s="1165"/>
      <c r="AH2679" s="1166"/>
      <c r="AI2679" s="587">
        <f t="shared" si="437"/>
        <v>0</v>
      </c>
      <c r="AK2679" s="1163">
        <v>104</v>
      </c>
      <c r="AL2679" s="1164"/>
      <c r="AM2679" s="1165"/>
      <c r="AN2679" s="1166"/>
      <c r="AO2679" s="587">
        <f t="shared" si="438"/>
        <v>0</v>
      </c>
      <c r="AQ2679" s="1163">
        <v>104</v>
      </c>
      <c r="AR2679" s="1164"/>
      <c r="AS2679" s="1165"/>
      <c r="AT2679" s="1166"/>
      <c r="AU2679" s="587">
        <f t="shared" si="439"/>
        <v>0</v>
      </c>
      <c r="AW2679" s="1163">
        <v>104</v>
      </c>
      <c r="AX2679" s="1164"/>
      <c r="AY2679" s="1165"/>
      <c r="AZ2679" s="1166"/>
      <c r="BA2679" s="587">
        <f t="shared" si="440"/>
        <v>0</v>
      </c>
    </row>
    <row r="2680" spans="1:53" s="17" customFormat="1" ht="16.75" customHeight="1" outlineLevel="2">
      <c r="A2680" s="1163">
        <v>105</v>
      </c>
      <c r="B2680" s="1164"/>
      <c r="C2680" s="1165"/>
      <c r="D2680" s="1166"/>
      <c r="E2680" s="587">
        <f t="shared" si="432"/>
        <v>0</v>
      </c>
      <c r="G2680" s="1163">
        <v>105</v>
      </c>
      <c r="H2680" s="1164"/>
      <c r="I2680" s="1165"/>
      <c r="J2680" s="1166"/>
      <c r="K2680" s="587">
        <f t="shared" si="433"/>
        <v>0</v>
      </c>
      <c r="M2680" s="1163">
        <v>105</v>
      </c>
      <c r="N2680" s="1164"/>
      <c r="O2680" s="1165"/>
      <c r="P2680" s="1166"/>
      <c r="Q2680" s="587">
        <f t="shared" si="434"/>
        <v>0</v>
      </c>
      <c r="S2680" s="1163">
        <v>105</v>
      </c>
      <c r="T2680" s="1164"/>
      <c r="U2680" s="1165"/>
      <c r="V2680" s="1166"/>
      <c r="W2680" s="587">
        <f t="shared" si="435"/>
        <v>0</v>
      </c>
      <c r="Y2680" s="1163">
        <v>105</v>
      </c>
      <c r="Z2680" s="1164"/>
      <c r="AA2680" s="1165"/>
      <c r="AB2680" s="1166"/>
      <c r="AC2680" s="587">
        <f t="shared" si="436"/>
        <v>0</v>
      </c>
      <c r="AE2680" s="1163">
        <v>105</v>
      </c>
      <c r="AF2680" s="1164"/>
      <c r="AG2680" s="1165"/>
      <c r="AH2680" s="1166"/>
      <c r="AI2680" s="587">
        <f t="shared" si="437"/>
        <v>0</v>
      </c>
      <c r="AK2680" s="1163">
        <v>105</v>
      </c>
      <c r="AL2680" s="1164"/>
      <c r="AM2680" s="1165"/>
      <c r="AN2680" s="1166"/>
      <c r="AO2680" s="587">
        <f t="shared" si="438"/>
        <v>0</v>
      </c>
      <c r="AQ2680" s="1163">
        <v>105</v>
      </c>
      <c r="AR2680" s="1164"/>
      <c r="AS2680" s="1165"/>
      <c r="AT2680" s="1166"/>
      <c r="AU2680" s="587">
        <f t="shared" si="439"/>
        <v>0</v>
      </c>
      <c r="AW2680" s="1163">
        <v>105</v>
      </c>
      <c r="AX2680" s="1164"/>
      <c r="AY2680" s="1165"/>
      <c r="AZ2680" s="1166"/>
      <c r="BA2680" s="587">
        <f t="shared" si="440"/>
        <v>0</v>
      </c>
    </row>
    <row r="2681" spans="1:53" s="17" customFormat="1" ht="16.75" customHeight="1" outlineLevel="2">
      <c r="A2681" s="1163">
        <v>106</v>
      </c>
      <c r="B2681" s="1164"/>
      <c r="C2681" s="1165"/>
      <c r="D2681" s="1166"/>
      <c r="E2681" s="587">
        <f t="shared" si="432"/>
        <v>0</v>
      </c>
      <c r="G2681" s="1163">
        <v>106</v>
      </c>
      <c r="H2681" s="1164"/>
      <c r="I2681" s="1165"/>
      <c r="J2681" s="1166"/>
      <c r="K2681" s="587">
        <f t="shared" si="433"/>
        <v>0</v>
      </c>
      <c r="M2681" s="1163">
        <v>106</v>
      </c>
      <c r="N2681" s="1164"/>
      <c r="O2681" s="1165"/>
      <c r="P2681" s="1166"/>
      <c r="Q2681" s="587">
        <f t="shared" si="434"/>
        <v>0</v>
      </c>
      <c r="S2681" s="1163">
        <v>106</v>
      </c>
      <c r="T2681" s="1164"/>
      <c r="U2681" s="1165"/>
      <c r="V2681" s="1166"/>
      <c r="W2681" s="587">
        <f t="shared" si="435"/>
        <v>0</v>
      </c>
      <c r="Y2681" s="1163">
        <v>106</v>
      </c>
      <c r="Z2681" s="1164"/>
      <c r="AA2681" s="1165"/>
      <c r="AB2681" s="1166"/>
      <c r="AC2681" s="587">
        <f t="shared" si="436"/>
        <v>0</v>
      </c>
      <c r="AE2681" s="1163">
        <v>106</v>
      </c>
      <c r="AF2681" s="1164"/>
      <c r="AG2681" s="1165"/>
      <c r="AH2681" s="1166"/>
      <c r="AI2681" s="587">
        <f t="shared" si="437"/>
        <v>0</v>
      </c>
      <c r="AK2681" s="1163">
        <v>106</v>
      </c>
      <c r="AL2681" s="1164"/>
      <c r="AM2681" s="1165"/>
      <c r="AN2681" s="1166"/>
      <c r="AO2681" s="587">
        <f t="shared" si="438"/>
        <v>0</v>
      </c>
      <c r="AQ2681" s="1163">
        <v>106</v>
      </c>
      <c r="AR2681" s="1164"/>
      <c r="AS2681" s="1165"/>
      <c r="AT2681" s="1166"/>
      <c r="AU2681" s="587">
        <f t="shared" si="439"/>
        <v>0</v>
      </c>
      <c r="AW2681" s="1163">
        <v>106</v>
      </c>
      <c r="AX2681" s="1164"/>
      <c r="AY2681" s="1165"/>
      <c r="AZ2681" s="1166"/>
      <c r="BA2681" s="587">
        <f t="shared" si="440"/>
        <v>0</v>
      </c>
    </row>
    <row r="2682" spans="1:53" s="17" customFormat="1" ht="16.75" customHeight="1" outlineLevel="2">
      <c r="A2682" s="1163">
        <v>107</v>
      </c>
      <c r="B2682" s="1164"/>
      <c r="C2682" s="1165"/>
      <c r="D2682" s="1166"/>
      <c r="E2682" s="587">
        <f t="shared" si="432"/>
        <v>0</v>
      </c>
      <c r="G2682" s="1163">
        <v>107</v>
      </c>
      <c r="H2682" s="1164"/>
      <c r="I2682" s="1165"/>
      <c r="J2682" s="1166"/>
      <c r="K2682" s="587">
        <f t="shared" si="433"/>
        <v>0</v>
      </c>
      <c r="M2682" s="1163">
        <v>107</v>
      </c>
      <c r="N2682" s="1164"/>
      <c r="O2682" s="1165"/>
      <c r="P2682" s="1166"/>
      <c r="Q2682" s="587">
        <f t="shared" si="434"/>
        <v>0</v>
      </c>
      <c r="S2682" s="1163">
        <v>107</v>
      </c>
      <c r="T2682" s="1164"/>
      <c r="U2682" s="1165"/>
      <c r="V2682" s="1166"/>
      <c r="W2682" s="587">
        <f t="shared" si="435"/>
        <v>0</v>
      </c>
      <c r="Y2682" s="1163">
        <v>107</v>
      </c>
      <c r="Z2682" s="1164"/>
      <c r="AA2682" s="1165"/>
      <c r="AB2682" s="1166"/>
      <c r="AC2682" s="587">
        <f t="shared" si="436"/>
        <v>0</v>
      </c>
      <c r="AE2682" s="1163">
        <v>107</v>
      </c>
      <c r="AF2682" s="1164"/>
      <c r="AG2682" s="1165"/>
      <c r="AH2682" s="1166"/>
      <c r="AI2682" s="587">
        <f t="shared" si="437"/>
        <v>0</v>
      </c>
      <c r="AK2682" s="1163">
        <v>107</v>
      </c>
      <c r="AL2682" s="1164"/>
      <c r="AM2682" s="1165"/>
      <c r="AN2682" s="1166"/>
      <c r="AO2682" s="587">
        <f t="shared" si="438"/>
        <v>0</v>
      </c>
      <c r="AQ2682" s="1163">
        <v>107</v>
      </c>
      <c r="AR2682" s="1164"/>
      <c r="AS2682" s="1165"/>
      <c r="AT2682" s="1166"/>
      <c r="AU2682" s="587">
        <f t="shared" si="439"/>
        <v>0</v>
      </c>
      <c r="AW2682" s="1163">
        <v>107</v>
      </c>
      <c r="AX2682" s="1164"/>
      <c r="AY2682" s="1165"/>
      <c r="AZ2682" s="1166"/>
      <c r="BA2682" s="587">
        <f t="shared" si="440"/>
        <v>0</v>
      </c>
    </row>
    <row r="2683" spans="1:53" s="17" customFormat="1" ht="16.75" customHeight="1" outlineLevel="2">
      <c r="A2683" s="1163">
        <v>108</v>
      </c>
      <c r="B2683" s="1164"/>
      <c r="C2683" s="1165"/>
      <c r="D2683" s="1166"/>
      <c r="E2683" s="587">
        <f t="shared" si="432"/>
        <v>0</v>
      </c>
      <c r="G2683" s="1163">
        <v>108</v>
      </c>
      <c r="H2683" s="1164"/>
      <c r="I2683" s="1165"/>
      <c r="J2683" s="1166"/>
      <c r="K2683" s="587">
        <f t="shared" si="433"/>
        <v>0</v>
      </c>
      <c r="M2683" s="1163">
        <v>108</v>
      </c>
      <c r="N2683" s="1164"/>
      <c r="O2683" s="1165"/>
      <c r="P2683" s="1166"/>
      <c r="Q2683" s="587">
        <f t="shared" si="434"/>
        <v>0</v>
      </c>
      <c r="S2683" s="1163">
        <v>108</v>
      </c>
      <c r="T2683" s="1164"/>
      <c r="U2683" s="1165"/>
      <c r="V2683" s="1166"/>
      <c r="W2683" s="587">
        <f t="shared" si="435"/>
        <v>0</v>
      </c>
      <c r="Y2683" s="1163">
        <v>108</v>
      </c>
      <c r="Z2683" s="1164"/>
      <c r="AA2683" s="1165"/>
      <c r="AB2683" s="1166"/>
      <c r="AC2683" s="587">
        <f t="shared" si="436"/>
        <v>0</v>
      </c>
      <c r="AE2683" s="1163">
        <v>108</v>
      </c>
      <c r="AF2683" s="1164"/>
      <c r="AG2683" s="1165"/>
      <c r="AH2683" s="1166"/>
      <c r="AI2683" s="587">
        <f t="shared" si="437"/>
        <v>0</v>
      </c>
      <c r="AK2683" s="1163">
        <v>108</v>
      </c>
      <c r="AL2683" s="1164"/>
      <c r="AM2683" s="1165"/>
      <c r="AN2683" s="1166"/>
      <c r="AO2683" s="587">
        <f t="shared" si="438"/>
        <v>0</v>
      </c>
      <c r="AQ2683" s="1163">
        <v>108</v>
      </c>
      <c r="AR2683" s="1164"/>
      <c r="AS2683" s="1165"/>
      <c r="AT2683" s="1166"/>
      <c r="AU2683" s="587">
        <f t="shared" si="439"/>
        <v>0</v>
      </c>
      <c r="AW2683" s="1163">
        <v>108</v>
      </c>
      <c r="AX2683" s="1164"/>
      <c r="AY2683" s="1165"/>
      <c r="AZ2683" s="1166"/>
      <c r="BA2683" s="587">
        <f t="shared" si="440"/>
        <v>0</v>
      </c>
    </row>
    <row r="2684" spans="1:53" s="17" customFormat="1" ht="16.75" customHeight="1" outlineLevel="2">
      <c r="A2684" s="1163">
        <v>109</v>
      </c>
      <c r="B2684" s="1164"/>
      <c r="C2684" s="1165"/>
      <c r="D2684" s="1166"/>
      <c r="E2684" s="587">
        <f t="shared" si="432"/>
        <v>0</v>
      </c>
      <c r="G2684" s="1163">
        <v>109</v>
      </c>
      <c r="H2684" s="1164"/>
      <c r="I2684" s="1165"/>
      <c r="J2684" s="1166"/>
      <c r="K2684" s="587">
        <f t="shared" si="433"/>
        <v>0</v>
      </c>
      <c r="M2684" s="1163">
        <v>109</v>
      </c>
      <c r="N2684" s="1164"/>
      <c r="O2684" s="1165"/>
      <c r="P2684" s="1166"/>
      <c r="Q2684" s="587">
        <f t="shared" si="434"/>
        <v>0</v>
      </c>
      <c r="S2684" s="1163">
        <v>109</v>
      </c>
      <c r="T2684" s="1164"/>
      <c r="U2684" s="1165"/>
      <c r="V2684" s="1166"/>
      <c r="W2684" s="587">
        <f t="shared" si="435"/>
        <v>0</v>
      </c>
      <c r="Y2684" s="1163">
        <v>109</v>
      </c>
      <c r="Z2684" s="1164"/>
      <c r="AA2684" s="1165"/>
      <c r="AB2684" s="1166"/>
      <c r="AC2684" s="587">
        <f t="shared" si="436"/>
        <v>0</v>
      </c>
      <c r="AE2684" s="1163">
        <v>109</v>
      </c>
      <c r="AF2684" s="1164"/>
      <c r="AG2684" s="1165"/>
      <c r="AH2684" s="1166"/>
      <c r="AI2684" s="587">
        <f t="shared" si="437"/>
        <v>0</v>
      </c>
      <c r="AK2684" s="1163">
        <v>109</v>
      </c>
      <c r="AL2684" s="1164"/>
      <c r="AM2684" s="1165"/>
      <c r="AN2684" s="1166"/>
      <c r="AO2684" s="587">
        <f t="shared" si="438"/>
        <v>0</v>
      </c>
      <c r="AQ2684" s="1163">
        <v>109</v>
      </c>
      <c r="AR2684" s="1164"/>
      <c r="AS2684" s="1165"/>
      <c r="AT2684" s="1166"/>
      <c r="AU2684" s="587">
        <f t="shared" si="439"/>
        <v>0</v>
      </c>
      <c r="AW2684" s="1163">
        <v>109</v>
      </c>
      <c r="AX2684" s="1164"/>
      <c r="AY2684" s="1165"/>
      <c r="AZ2684" s="1166"/>
      <c r="BA2684" s="587">
        <f t="shared" si="440"/>
        <v>0</v>
      </c>
    </row>
    <row r="2685" spans="1:53" s="17" customFormat="1" ht="16.75" customHeight="1" outlineLevel="2">
      <c r="A2685" s="1163">
        <v>110</v>
      </c>
      <c r="B2685" s="1164"/>
      <c r="C2685" s="1165"/>
      <c r="D2685" s="1166"/>
      <c r="E2685" s="587">
        <f t="shared" si="432"/>
        <v>0</v>
      </c>
      <c r="G2685" s="1163">
        <v>110</v>
      </c>
      <c r="H2685" s="1164"/>
      <c r="I2685" s="1165"/>
      <c r="J2685" s="1166"/>
      <c r="K2685" s="587">
        <f t="shared" si="433"/>
        <v>0</v>
      </c>
      <c r="M2685" s="1163">
        <v>110</v>
      </c>
      <c r="N2685" s="1164"/>
      <c r="O2685" s="1165"/>
      <c r="P2685" s="1166"/>
      <c r="Q2685" s="587">
        <f t="shared" si="434"/>
        <v>0</v>
      </c>
      <c r="S2685" s="1163">
        <v>110</v>
      </c>
      <c r="T2685" s="1164"/>
      <c r="U2685" s="1165"/>
      <c r="V2685" s="1166"/>
      <c r="W2685" s="587">
        <f t="shared" si="435"/>
        <v>0</v>
      </c>
      <c r="Y2685" s="1163">
        <v>110</v>
      </c>
      <c r="Z2685" s="1164"/>
      <c r="AA2685" s="1165"/>
      <c r="AB2685" s="1166"/>
      <c r="AC2685" s="587">
        <f t="shared" si="436"/>
        <v>0</v>
      </c>
      <c r="AE2685" s="1163">
        <v>110</v>
      </c>
      <c r="AF2685" s="1164"/>
      <c r="AG2685" s="1165"/>
      <c r="AH2685" s="1166"/>
      <c r="AI2685" s="587">
        <f t="shared" si="437"/>
        <v>0</v>
      </c>
      <c r="AK2685" s="1163">
        <v>110</v>
      </c>
      <c r="AL2685" s="1164"/>
      <c r="AM2685" s="1165"/>
      <c r="AN2685" s="1166"/>
      <c r="AO2685" s="587">
        <f t="shared" si="438"/>
        <v>0</v>
      </c>
      <c r="AQ2685" s="1163">
        <v>110</v>
      </c>
      <c r="AR2685" s="1164"/>
      <c r="AS2685" s="1165"/>
      <c r="AT2685" s="1166"/>
      <c r="AU2685" s="587">
        <f t="shared" si="439"/>
        <v>0</v>
      </c>
      <c r="AW2685" s="1163">
        <v>110</v>
      </c>
      <c r="AX2685" s="1164"/>
      <c r="AY2685" s="1165"/>
      <c r="AZ2685" s="1166"/>
      <c r="BA2685" s="587">
        <f t="shared" si="440"/>
        <v>0</v>
      </c>
    </row>
    <row r="2686" spans="1:53" s="17" customFormat="1" ht="16.75" customHeight="1" outlineLevel="2">
      <c r="A2686" s="1163">
        <v>111</v>
      </c>
      <c r="B2686" s="1164"/>
      <c r="C2686" s="1165"/>
      <c r="D2686" s="1166"/>
      <c r="E2686" s="587">
        <f t="shared" si="432"/>
        <v>0</v>
      </c>
      <c r="G2686" s="1163">
        <v>111</v>
      </c>
      <c r="H2686" s="1164"/>
      <c r="I2686" s="1165"/>
      <c r="J2686" s="1166"/>
      <c r="K2686" s="587">
        <f t="shared" si="433"/>
        <v>0</v>
      </c>
      <c r="M2686" s="1163">
        <v>111</v>
      </c>
      <c r="N2686" s="1164"/>
      <c r="O2686" s="1165"/>
      <c r="P2686" s="1166"/>
      <c r="Q2686" s="587">
        <f t="shared" si="434"/>
        <v>0</v>
      </c>
      <c r="S2686" s="1163">
        <v>111</v>
      </c>
      <c r="T2686" s="1164"/>
      <c r="U2686" s="1165"/>
      <c r="V2686" s="1166"/>
      <c r="W2686" s="587">
        <f t="shared" si="435"/>
        <v>0</v>
      </c>
      <c r="Y2686" s="1163">
        <v>111</v>
      </c>
      <c r="Z2686" s="1164"/>
      <c r="AA2686" s="1165"/>
      <c r="AB2686" s="1166"/>
      <c r="AC2686" s="587">
        <f t="shared" si="436"/>
        <v>0</v>
      </c>
      <c r="AE2686" s="1163">
        <v>111</v>
      </c>
      <c r="AF2686" s="1164"/>
      <c r="AG2686" s="1165"/>
      <c r="AH2686" s="1166"/>
      <c r="AI2686" s="587">
        <f t="shared" si="437"/>
        <v>0</v>
      </c>
      <c r="AK2686" s="1163">
        <v>111</v>
      </c>
      <c r="AL2686" s="1164"/>
      <c r="AM2686" s="1165"/>
      <c r="AN2686" s="1166"/>
      <c r="AO2686" s="587">
        <f t="shared" si="438"/>
        <v>0</v>
      </c>
      <c r="AQ2686" s="1163">
        <v>111</v>
      </c>
      <c r="AR2686" s="1164"/>
      <c r="AS2686" s="1165"/>
      <c r="AT2686" s="1166"/>
      <c r="AU2686" s="587">
        <f t="shared" si="439"/>
        <v>0</v>
      </c>
      <c r="AW2686" s="1163">
        <v>111</v>
      </c>
      <c r="AX2686" s="1164"/>
      <c r="AY2686" s="1165"/>
      <c r="AZ2686" s="1166"/>
      <c r="BA2686" s="587">
        <f t="shared" si="440"/>
        <v>0</v>
      </c>
    </row>
    <row r="2687" spans="1:53" s="17" customFormat="1" ht="16.75" customHeight="1" outlineLevel="2">
      <c r="A2687" s="1163">
        <v>112</v>
      </c>
      <c r="B2687" s="1164"/>
      <c r="C2687" s="1165"/>
      <c r="D2687" s="1166"/>
      <c r="E2687" s="587">
        <f t="shared" si="432"/>
        <v>0</v>
      </c>
      <c r="G2687" s="1163">
        <v>112</v>
      </c>
      <c r="H2687" s="1164"/>
      <c r="I2687" s="1165"/>
      <c r="J2687" s="1166"/>
      <c r="K2687" s="587">
        <f t="shared" si="433"/>
        <v>0</v>
      </c>
      <c r="M2687" s="1163">
        <v>112</v>
      </c>
      <c r="N2687" s="1164"/>
      <c r="O2687" s="1165"/>
      <c r="P2687" s="1166"/>
      <c r="Q2687" s="587">
        <f t="shared" si="434"/>
        <v>0</v>
      </c>
      <c r="S2687" s="1163">
        <v>112</v>
      </c>
      <c r="T2687" s="1164"/>
      <c r="U2687" s="1165"/>
      <c r="V2687" s="1166"/>
      <c r="W2687" s="587">
        <f t="shared" si="435"/>
        <v>0</v>
      </c>
      <c r="Y2687" s="1163">
        <v>112</v>
      </c>
      <c r="Z2687" s="1164"/>
      <c r="AA2687" s="1165"/>
      <c r="AB2687" s="1166"/>
      <c r="AC2687" s="587">
        <f t="shared" si="436"/>
        <v>0</v>
      </c>
      <c r="AE2687" s="1163">
        <v>112</v>
      </c>
      <c r="AF2687" s="1164"/>
      <c r="AG2687" s="1165"/>
      <c r="AH2687" s="1166"/>
      <c r="AI2687" s="587">
        <f t="shared" si="437"/>
        <v>0</v>
      </c>
      <c r="AK2687" s="1163">
        <v>112</v>
      </c>
      <c r="AL2687" s="1164"/>
      <c r="AM2687" s="1165"/>
      <c r="AN2687" s="1166"/>
      <c r="AO2687" s="587">
        <f t="shared" si="438"/>
        <v>0</v>
      </c>
      <c r="AQ2687" s="1163">
        <v>112</v>
      </c>
      <c r="AR2687" s="1164"/>
      <c r="AS2687" s="1165"/>
      <c r="AT2687" s="1166"/>
      <c r="AU2687" s="587">
        <f t="shared" si="439"/>
        <v>0</v>
      </c>
      <c r="AW2687" s="1163">
        <v>112</v>
      </c>
      <c r="AX2687" s="1164"/>
      <c r="AY2687" s="1165"/>
      <c r="AZ2687" s="1166"/>
      <c r="BA2687" s="587">
        <f t="shared" si="440"/>
        <v>0</v>
      </c>
    </row>
    <row r="2688" spans="1:53" s="17" customFormat="1" ht="16.75" customHeight="1" outlineLevel="2">
      <c r="A2688" s="1163">
        <v>113</v>
      </c>
      <c r="B2688" s="1164"/>
      <c r="C2688" s="1165"/>
      <c r="D2688" s="1166"/>
      <c r="E2688" s="587">
        <f t="shared" si="432"/>
        <v>0</v>
      </c>
      <c r="G2688" s="1163">
        <v>113</v>
      </c>
      <c r="H2688" s="1164"/>
      <c r="I2688" s="1165"/>
      <c r="J2688" s="1166"/>
      <c r="K2688" s="587">
        <f t="shared" si="433"/>
        <v>0</v>
      </c>
      <c r="M2688" s="1163">
        <v>113</v>
      </c>
      <c r="N2688" s="1164"/>
      <c r="O2688" s="1165"/>
      <c r="P2688" s="1166"/>
      <c r="Q2688" s="587">
        <f t="shared" si="434"/>
        <v>0</v>
      </c>
      <c r="S2688" s="1163">
        <v>113</v>
      </c>
      <c r="T2688" s="1164"/>
      <c r="U2688" s="1165"/>
      <c r="V2688" s="1166"/>
      <c r="W2688" s="587">
        <f t="shared" si="435"/>
        <v>0</v>
      </c>
      <c r="Y2688" s="1163">
        <v>113</v>
      </c>
      <c r="Z2688" s="1164"/>
      <c r="AA2688" s="1165"/>
      <c r="AB2688" s="1166"/>
      <c r="AC2688" s="587">
        <f t="shared" si="436"/>
        <v>0</v>
      </c>
      <c r="AE2688" s="1163">
        <v>113</v>
      </c>
      <c r="AF2688" s="1164"/>
      <c r="AG2688" s="1165"/>
      <c r="AH2688" s="1166"/>
      <c r="AI2688" s="587">
        <f t="shared" si="437"/>
        <v>0</v>
      </c>
      <c r="AK2688" s="1163">
        <v>113</v>
      </c>
      <c r="AL2688" s="1164"/>
      <c r="AM2688" s="1165"/>
      <c r="AN2688" s="1166"/>
      <c r="AO2688" s="587">
        <f t="shared" si="438"/>
        <v>0</v>
      </c>
      <c r="AQ2688" s="1163">
        <v>113</v>
      </c>
      <c r="AR2688" s="1164"/>
      <c r="AS2688" s="1165"/>
      <c r="AT2688" s="1166"/>
      <c r="AU2688" s="587">
        <f t="shared" si="439"/>
        <v>0</v>
      </c>
      <c r="AW2688" s="1163">
        <v>113</v>
      </c>
      <c r="AX2688" s="1164"/>
      <c r="AY2688" s="1165"/>
      <c r="AZ2688" s="1166"/>
      <c r="BA2688" s="587">
        <f t="shared" si="440"/>
        <v>0</v>
      </c>
    </row>
    <row r="2689" spans="1:53" s="17" customFormat="1" ht="16.75" customHeight="1" outlineLevel="2">
      <c r="A2689" s="1163">
        <v>114</v>
      </c>
      <c r="B2689" s="1164"/>
      <c r="C2689" s="1165"/>
      <c r="D2689" s="1166"/>
      <c r="E2689" s="587">
        <f t="shared" si="432"/>
        <v>0</v>
      </c>
      <c r="G2689" s="1163">
        <v>114</v>
      </c>
      <c r="H2689" s="1164"/>
      <c r="I2689" s="1165"/>
      <c r="J2689" s="1166"/>
      <c r="K2689" s="587">
        <f t="shared" si="433"/>
        <v>0</v>
      </c>
      <c r="M2689" s="1163">
        <v>114</v>
      </c>
      <c r="N2689" s="1164"/>
      <c r="O2689" s="1165"/>
      <c r="P2689" s="1166"/>
      <c r="Q2689" s="587">
        <f t="shared" si="434"/>
        <v>0</v>
      </c>
      <c r="S2689" s="1163">
        <v>114</v>
      </c>
      <c r="T2689" s="1164"/>
      <c r="U2689" s="1165"/>
      <c r="V2689" s="1166"/>
      <c r="W2689" s="587">
        <f t="shared" si="435"/>
        <v>0</v>
      </c>
      <c r="Y2689" s="1163">
        <v>114</v>
      </c>
      <c r="Z2689" s="1164"/>
      <c r="AA2689" s="1165"/>
      <c r="AB2689" s="1166"/>
      <c r="AC2689" s="587">
        <f t="shared" si="436"/>
        <v>0</v>
      </c>
      <c r="AE2689" s="1163">
        <v>114</v>
      </c>
      <c r="AF2689" s="1164"/>
      <c r="AG2689" s="1165"/>
      <c r="AH2689" s="1166"/>
      <c r="AI2689" s="587">
        <f t="shared" si="437"/>
        <v>0</v>
      </c>
      <c r="AK2689" s="1163">
        <v>114</v>
      </c>
      <c r="AL2689" s="1164"/>
      <c r="AM2689" s="1165"/>
      <c r="AN2689" s="1166"/>
      <c r="AO2689" s="587">
        <f t="shared" si="438"/>
        <v>0</v>
      </c>
      <c r="AQ2689" s="1163">
        <v>114</v>
      </c>
      <c r="AR2689" s="1164"/>
      <c r="AS2689" s="1165"/>
      <c r="AT2689" s="1166"/>
      <c r="AU2689" s="587">
        <f t="shared" si="439"/>
        <v>0</v>
      </c>
      <c r="AW2689" s="1163">
        <v>114</v>
      </c>
      <c r="AX2689" s="1164"/>
      <c r="AY2689" s="1165"/>
      <c r="AZ2689" s="1166"/>
      <c r="BA2689" s="587">
        <f t="shared" si="440"/>
        <v>0</v>
      </c>
    </row>
    <row r="2690" spans="1:53" s="17" customFormat="1" ht="16.75" customHeight="1" outlineLevel="2">
      <c r="A2690" s="1163">
        <v>115</v>
      </c>
      <c r="B2690" s="1164"/>
      <c r="C2690" s="1165"/>
      <c r="D2690" s="1166"/>
      <c r="E2690" s="587">
        <f t="shared" si="432"/>
        <v>0</v>
      </c>
      <c r="G2690" s="1163">
        <v>115</v>
      </c>
      <c r="H2690" s="1164"/>
      <c r="I2690" s="1165"/>
      <c r="J2690" s="1166"/>
      <c r="K2690" s="587">
        <f t="shared" si="433"/>
        <v>0</v>
      </c>
      <c r="M2690" s="1163">
        <v>115</v>
      </c>
      <c r="N2690" s="1164"/>
      <c r="O2690" s="1165"/>
      <c r="P2690" s="1166"/>
      <c r="Q2690" s="587">
        <f t="shared" si="434"/>
        <v>0</v>
      </c>
      <c r="S2690" s="1163">
        <v>115</v>
      </c>
      <c r="T2690" s="1164"/>
      <c r="U2690" s="1165"/>
      <c r="V2690" s="1166"/>
      <c r="W2690" s="587">
        <f t="shared" si="435"/>
        <v>0</v>
      </c>
      <c r="Y2690" s="1163">
        <v>115</v>
      </c>
      <c r="Z2690" s="1164"/>
      <c r="AA2690" s="1165"/>
      <c r="AB2690" s="1166"/>
      <c r="AC2690" s="587">
        <f t="shared" si="436"/>
        <v>0</v>
      </c>
      <c r="AE2690" s="1163">
        <v>115</v>
      </c>
      <c r="AF2690" s="1164"/>
      <c r="AG2690" s="1165"/>
      <c r="AH2690" s="1166"/>
      <c r="AI2690" s="587">
        <f t="shared" si="437"/>
        <v>0</v>
      </c>
      <c r="AK2690" s="1163">
        <v>115</v>
      </c>
      <c r="AL2690" s="1164"/>
      <c r="AM2690" s="1165"/>
      <c r="AN2690" s="1166"/>
      <c r="AO2690" s="587">
        <f t="shared" si="438"/>
        <v>0</v>
      </c>
      <c r="AQ2690" s="1163">
        <v>115</v>
      </c>
      <c r="AR2690" s="1164"/>
      <c r="AS2690" s="1165"/>
      <c r="AT2690" s="1166"/>
      <c r="AU2690" s="587">
        <f t="shared" si="439"/>
        <v>0</v>
      </c>
      <c r="AW2690" s="1163">
        <v>115</v>
      </c>
      <c r="AX2690" s="1164"/>
      <c r="AY2690" s="1165"/>
      <c r="AZ2690" s="1166"/>
      <c r="BA2690" s="587">
        <f t="shared" si="440"/>
        <v>0</v>
      </c>
    </row>
    <row r="2691" spans="1:53" s="17" customFormat="1" ht="16.75" customHeight="1" outlineLevel="2">
      <c r="A2691" s="1163">
        <v>116</v>
      </c>
      <c r="B2691" s="1164"/>
      <c r="C2691" s="1165"/>
      <c r="D2691" s="1166"/>
      <c r="E2691" s="587">
        <f t="shared" si="432"/>
        <v>0</v>
      </c>
      <c r="G2691" s="1163">
        <v>116</v>
      </c>
      <c r="H2691" s="1164"/>
      <c r="I2691" s="1165"/>
      <c r="J2691" s="1166"/>
      <c r="K2691" s="587">
        <f t="shared" si="433"/>
        <v>0</v>
      </c>
      <c r="M2691" s="1163">
        <v>116</v>
      </c>
      <c r="N2691" s="1164"/>
      <c r="O2691" s="1165"/>
      <c r="P2691" s="1166"/>
      <c r="Q2691" s="587">
        <f t="shared" si="434"/>
        <v>0</v>
      </c>
      <c r="S2691" s="1163">
        <v>116</v>
      </c>
      <c r="T2691" s="1164"/>
      <c r="U2691" s="1165"/>
      <c r="V2691" s="1166"/>
      <c r="W2691" s="587">
        <f t="shared" si="435"/>
        <v>0</v>
      </c>
      <c r="Y2691" s="1163">
        <v>116</v>
      </c>
      <c r="Z2691" s="1164"/>
      <c r="AA2691" s="1165"/>
      <c r="AB2691" s="1166"/>
      <c r="AC2691" s="587">
        <f t="shared" si="436"/>
        <v>0</v>
      </c>
      <c r="AE2691" s="1163">
        <v>116</v>
      </c>
      <c r="AF2691" s="1164"/>
      <c r="AG2691" s="1165"/>
      <c r="AH2691" s="1166"/>
      <c r="AI2691" s="587">
        <f t="shared" si="437"/>
        <v>0</v>
      </c>
      <c r="AK2691" s="1163">
        <v>116</v>
      </c>
      <c r="AL2691" s="1164"/>
      <c r="AM2691" s="1165"/>
      <c r="AN2691" s="1166"/>
      <c r="AO2691" s="587">
        <f t="shared" si="438"/>
        <v>0</v>
      </c>
      <c r="AQ2691" s="1163">
        <v>116</v>
      </c>
      <c r="AR2691" s="1164"/>
      <c r="AS2691" s="1165"/>
      <c r="AT2691" s="1166"/>
      <c r="AU2691" s="587">
        <f t="shared" si="439"/>
        <v>0</v>
      </c>
      <c r="AW2691" s="1163">
        <v>116</v>
      </c>
      <c r="AX2691" s="1164"/>
      <c r="AY2691" s="1165"/>
      <c r="AZ2691" s="1166"/>
      <c r="BA2691" s="587">
        <f t="shared" si="440"/>
        <v>0</v>
      </c>
    </row>
    <row r="2692" spans="1:53" s="17" customFormat="1" ht="16.75" customHeight="1" outlineLevel="2">
      <c r="A2692" s="1163">
        <v>117</v>
      </c>
      <c r="B2692" s="1164"/>
      <c r="C2692" s="1165"/>
      <c r="D2692" s="1166"/>
      <c r="E2692" s="587">
        <f t="shared" si="432"/>
        <v>0</v>
      </c>
      <c r="G2692" s="1163">
        <v>117</v>
      </c>
      <c r="H2692" s="1164"/>
      <c r="I2692" s="1165"/>
      <c r="J2692" s="1166"/>
      <c r="K2692" s="587">
        <f t="shared" si="433"/>
        <v>0</v>
      </c>
      <c r="M2692" s="1163">
        <v>117</v>
      </c>
      <c r="N2692" s="1164"/>
      <c r="O2692" s="1165"/>
      <c r="P2692" s="1166"/>
      <c r="Q2692" s="587">
        <f t="shared" si="434"/>
        <v>0</v>
      </c>
      <c r="S2692" s="1163">
        <v>117</v>
      </c>
      <c r="T2692" s="1164"/>
      <c r="U2692" s="1165"/>
      <c r="V2692" s="1166"/>
      <c r="W2692" s="587">
        <f t="shared" si="435"/>
        <v>0</v>
      </c>
      <c r="Y2692" s="1163">
        <v>117</v>
      </c>
      <c r="Z2692" s="1164"/>
      <c r="AA2692" s="1165"/>
      <c r="AB2692" s="1166"/>
      <c r="AC2692" s="587">
        <f t="shared" si="436"/>
        <v>0</v>
      </c>
      <c r="AE2692" s="1163">
        <v>117</v>
      </c>
      <c r="AF2692" s="1164"/>
      <c r="AG2692" s="1165"/>
      <c r="AH2692" s="1166"/>
      <c r="AI2692" s="587">
        <f t="shared" si="437"/>
        <v>0</v>
      </c>
      <c r="AK2692" s="1163">
        <v>117</v>
      </c>
      <c r="AL2692" s="1164"/>
      <c r="AM2692" s="1165"/>
      <c r="AN2692" s="1166"/>
      <c r="AO2692" s="587">
        <f t="shared" si="438"/>
        <v>0</v>
      </c>
      <c r="AQ2692" s="1163">
        <v>117</v>
      </c>
      <c r="AR2692" s="1164"/>
      <c r="AS2692" s="1165"/>
      <c r="AT2692" s="1166"/>
      <c r="AU2692" s="587">
        <f t="shared" si="439"/>
        <v>0</v>
      </c>
      <c r="AW2692" s="1163">
        <v>117</v>
      </c>
      <c r="AX2692" s="1164"/>
      <c r="AY2692" s="1165"/>
      <c r="AZ2692" s="1166"/>
      <c r="BA2692" s="587">
        <f t="shared" si="440"/>
        <v>0</v>
      </c>
    </row>
    <row r="2693" spans="1:53" s="17" customFormat="1" ht="16.75" customHeight="1" outlineLevel="2">
      <c r="A2693" s="1163">
        <v>118</v>
      </c>
      <c r="B2693" s="1164"/>
      <c r="C2693" s="1165"/>
      <c r="D2693" s="1166"/>
      <c r="E2693" s="587">
        <f t="shared" si="432"/>
        <v>0</v>
      </c>
      <c r="G2693" s="1163">
        <v>118</v>
      </c>
      <c r="H2693" s="1164"/>
      <c r="I2693" s="1165"/>
      <c r="J2693" s="1166"/>
      <c r="K2693" s="587">
        <f t="shared" si="433"/>
        <v>0</v>
      </c>
      <c r="M2693" s="1163">
        <v>118</v>
      </c>
      <c r="N2693" s="1164"/>
      <c r="O2693" s="1165"/>
      <c r="P2693" s="1166"/>
      <c r="Q2693" s="587">
        <f t="shared" si="434"/>
        <v>0</v>
      </c>
      <c r="S2693" s="1163">
        <v>118</v>
      </c>
      <c r="T2693" s="1164"/>
      <c r="U2693" s="1165"/>
      <c r="V2693" s="1166"/>
      <c r="W2693" s="587">
        <f t="shared" si="435"/>
        <v>0</v>
      </c>
      <c r="Y2693" s="1163">
        <v>118</v>
      </c>
      <c r="Z2693" s="1164"/>
      <c r="AA2693" s="1165"/>
      <c r="AB2693" s="1166"/>
      <c r="AC2693" s="587">
        <f t="shared" si="436"/>
        <v>0</v>
      </c>
      <c r="AE2693" s="1163">
        <v>118</v>
      </c>
      <c r="AF2693" s="1164"/>
      <c r="AG2693" s="1165"/>
      <c r="AH2693" s="1166"/>
      <c r="AI2693" s="587">
        <f t="shared" si="437"/>
        <v>0</v>
      </c>
      <c r="AK2693" s="1163">
        <v>118</v>
      </c>
      <c r="AL2693" s="1164"/>
      <c r="AM2693" s="1165"/>
      <c r="AN2693" s="1166"/>
      <c r="AO2693" s="587">
        <f t="shared" si="438"/>
        <v>0</v>
      </c>
      <c r="AQ2693" s="1163">
        <v>118</v>
      </c>
      <c r="AR2693" s="1164"/>
      <c r="AS2693" s="1165"/>
      <c r="AT2693" s="1166"/>
      <c r="AU2693" s="587">
        <f t="shared" si="439"/>
        <v>0</v>
      </c>
      <c r="AW2693" s="1163">
        <v>118</v>
      </c>
      <c r="AX2693" s="1164"/>
      <c r="AY2693" s="1165"/>
      <c r="AZ2693" s="1166"/>
      <c r="BA2693" s="587">
        <f t="shared" si="440"/>
        <v>0</v>
      </c>
    </row>
    <row r="2694" spans="1:53" s="17" customFormat="1" ht="16.75" customHeight="1" outlineLevel="2">
      <c r="A2694" s="1163">
        <v>119</v>
      </c>
      <c r="B2694" s="1164"/>
      <c r="C2694" s="1165"/>
      <c r="D2694" s="1166"/>
      <c r="E2694" s="587">
        <f t="shared" si="432"/>
        <v>0</v>
      </c>
      <c r="G2694" s="1163">
        <v>119</v>
      </c>
      <c r="H2694" s="1164"/>
      <c r="I2694" s="1165"/>
      <c r="J2694" s="1166"/>
      <c r="K2694" s="587">
        <f t="shared" si="433"/>
        <v>0</v>
      </c>
      <c r="M2694" s="1163">
        <v>119</v>
      </c>
      <c r="N2694" s="1164"/>
      <c r="O2694" s="1165"/>
      <c r="P2694" s="1166"/>
      <c r="Q2694" s="587">
        <f t="shared" si="434"/>
        <v>0</v>
      </c>
      <c r="S2694" s="1163">
        <v>119</v>
      </c>
      <c r="T2694" s="1164"/>
      <c r="U2694" s="1165"/>
      <c r="V2694" s="1166"/>
      <c r="W2694" s="587">
        <f t="shared" si="435"/>
        <v>0</v>
      </c>
      <c r="Y2694" s="1163">
        <v>119</v>
      </c>
      <c r="Z2694" s="1164"/>
      <c r="AA2694" s="1165"/>
      <c r="AB2694" s="1166"/>
      <c r="AC2694" s="587">
        <f t="shared" si="436"/>
        <v>0</v>
      </c>
      <c r="AE2694" s="1163">
        <v>119</v>
      </c>
      <c r="AF2694" s="1164"/>
      <c r="AG2694" s="1165"/>
      <c r="AH2694" s="1166"/>
      <c r="AI2694" s="587">
        <f t="shared" si="437"/>
        <v>0</v>
      </c>
      <c r="AK2694" s="1163">
        <v>119</v>
      </c>
      <c r="AL2694" s="1164"/>
      <c r="AM2694" s="1165"/>
      <c r="AN2694" s="1166"/>
      <c r="AO2694" s="587">
        <f t="shared" si="438"/>
        <v>0</v>
      </c>
      <c r="AQ2694" s="1163">
        <v>119</v>
      </c>
      <c r="AR2694" s="1164"/>
      <c r="AS2694" s="1165"/>
      <c r="AT2694" s="1166"/>
      <c r="AU2694" s="587">
        <f t="shared" si="439"/>
        <v>0</v>
      </c>
      <c r="AW2694" s="1163">
        <v>119</v>
      </c>
      <c r="AX2694" s="1164"/>
      <c r="AY2694" s="1165"/>
      <c r="AZ2694" s="1166"/>
      <c r="BA2694" s="587">
        <f t="shared" si="440"/>
        <v>0</v>
      </c>
    </row>
    <row r="2695" spans="1:53" s="17" customFormat="1" ht="16.75" customHeight="1" outlineLevel="2">
      <c r="A2695" s="1163">
        <v>120</v>
      </c>
      <c r="B2695" s="1164"/>
      <c r="C2695" s="1165"/>
      <c r="D2695" s="1166"/>
      <c r="E2695" s="587">
        <f t="shared" si="432"/>
        <v>0</v>
      </c>
      <c r="G2695" s="1163">
        <v>120</v>
      </c>
      <c r="H2695" s="1164"/>
      <c r="I2695" s="1165"/>
      <c r="J2695" s="1166"/>
      <c r="K2695" s="587">
        <f t="shared" si="433"/>
        <v>0</v>
      </c>
      <c r="M2695" s="1163">
        <v>120</v>
      </c>
      <c r="N2695" s="1164"/>
      <c r="O2695" s="1165"/>
      <c r="P2695" s="1166"/>
      <c r="Q2695" s="587">
        <f t="shared" si="434"/>
        <v>0</v>
      </c>
      <c r="S2695" s="1163">
        <v>120</v>
      </c>
      <c r="T2695" s="1164"/>
      <c r="U2695" s="1165"/>
      <c r="V2695" s="1166"/>
      <c r="W2695" s="587">
        <f t="shared" si="435"/>
        <v>0</v>
      </c>
      <c r="Y2695" s="1163">
        <v>120</v>
      </c>
      <c r="Z2695" s="1164"/>
      <c r="AA2695" s="1165"/>
      <c r="AB2695" s="1166"/>
      <c r="AC2695" s="587">
        <f t="shared" si="436"/>
        <v>0</v>
      </c>
      <c r="AE2695" s="1163">
        <v>120</v>
      </c>
      <c r="AF2695" s="1164"/>
      <c r="AG2695" s="1165"/>
      <c r="AH2695" s="1166"/>
      <c r="AI2695" s="587">
        <f t="shared" si="437"/>
        <v>0</v>
      </c>
      <c r="AK2695" s="1163">
        <v>120</v>
      </c>
      <c r="AL2695" s="1164"/>
      <c r="AM2695" s="1165"/>
      <c r="AN2695" s="1166"/>
      <c r="AO2695" s="587">
        <f t="shared" si="438"/>
        <v>0</v>
      </c>
      <c r="AQ2695" s="1163">
        <v>120</v>
      </c>
      <c r="AR2695" s="1164"/>
      <c r="AS2695" s="1165"/>
      <c r="AT2695" s="1166"/>
      <c r="AU2695" s="587">
        <f t="shared" si="439"/>
        <v>0</v>
      </c>
      <c r="AW2695" s="1163">
        <v>120</v>
      </c>
      <c r="AX2695" s="1164"/>
      <c r="AY2695" s="1165"/>
      <c r="AZ2695" s="1166"/>
      <c r="BA2695" s="587">
        <f t="shared" si="440"/>
        <v>0</v>
      </c>
    </row>
    <row r="2696" spans="1:53" s="17" customFormat="1" ht="16.75" customHeight="1" outlineLevel="2">
      <c r="A2696" s="1163">
        <v>121</v>
      </c>
      <c r="B2696" s="1164"/>
      <c r="C2696" s="1165"/>
      <c r="D2696" s="1166"/>
      <c r="E2696" s="587">
        <f t="shared" si="432"/>
        <v>0</v>
      </c>
      <c r="G2696" s="1163">
        <v>121</v>
      </c>
      <c r="H2696" s="1164"/>
      <c r="I2696" s="1165"/>
      <c r="J2696" s="1166"/>
      <c r="K2696" s="587">
        <f t="shared" si="433"/>
        <v>0</v>
      </c>
      <c r="M2696" s="1163">
        <v>121</v>
      </c>
      <c r="N2696" s="1164"/>
      <c r="O2696" s="1165"/>
      <c r="P2696" s="1166"/>
      <c r="Q2696" s="587">
        <f t="shared" si="434"/>
        <v>0</v>
      </c>
      <c r="S2696" s="1163">
        <v>121</v>
      </c>
      <c r="T2696" s="1164"/>
      <c r="U2696" s="1165"/>
      <c r="V2696" s="1166"/>
      <c r="W2696" s="587">
        <f t="shared" si="435"/>
        <v>0</v>
      </c>
      <c r="Y2696" s="1163">
        <v>121</v>
      </c>
      <c r="Z2696" s="1164"/>
      <c r="AA2696" s="1165"/>
      <c r="AB2696" s="1166"/>
      <c r="AC2696" s="587">
        <f t="shared" si="436"/>
        <v>0</v>
      </c>
      <c r="AE2696" s="1163">
        <v>121</v>
      </c>
      <c r="AF2696" s="1164"/>
      <c r="AG2696" s="1165"/>
      <c r="AH2696" s="1166"/>
      <c r="AI2696" s="587">
        <f t="shared" si="437"/>
        <v>0</v>
      </c>
      <c r="AK2696" s="1163">
        <v>121</v>
      </c>
      <c r="AL2696" s="1164"/>
      <c r="AM2696" s="1165"/>
      <c r="AN2696" s="1166"/>
      <c r="AO2696" s="587">
        <f t="shared" si="438"/>
        <v>0</v>
      </c>
      <c r="AQ2696" s="1163">
        <v>121</v>
      </c>
      <c r="AR2696" s="1164"/>
      <c r="AS2696" s="1165"/>
      <c r="AT2696" s="1166"/>
      <c r="AU2696" s="587">
        <f t="shared" si="439"/>
        <v>0</v>
      </c>
      <c r="AW2696" s="1163">
        <v>121</v>
      </c>
      <c r="AX2696" s="1164"/>
      <c r="AY2696" s="1165"/>
      <c r="AZ2696" s="1166"/>
      <c r="BA2696" s="587">
        <f t="shared" si="440"/>
        <v>0</v>
      </c>
    </row>
    <row r="2697" spans="1:53" s="17" customFormat="1" ht="16.75" customHeight="1" outlineLevel="2">
      <c r="A2697" s="1163">
        <v>122</v>
      </c>
      <c r="B2697" s="1164"/>
      <c r="C2697" s="1165"/>
      <c r="D2697" s="1166"/>
      <c r="E2697" s="587">
        <f t="shared" si="432"/>
        <v>0</v>
      </c>
      <c r="G2697" s="1163">
        <v>122</v>
      </c>
      <c r="H2697" s="1164"/>
      <c r="I2697" s="1165"/>
      <c r="J2697" s="1166"/>
      <c r="K2697" s="587">
        <f t="shared" si="433"/>
        <v>0</v>
      </c>
      <c r="M2697" s="1163">
        <v>122</v>
      </c>
      <c r="N2697" s="1164"/>
      <c r="O2697" s="1165"/>
      <c r="P2697" s="1166"/>
      <c r="Q2697" s="587">
        <f t="shared" si="434"/>
        <v>0</v>
      </c>
      <c r="S2697" s="1163">
        <v>122</v>
      </c>
      <c r="T2697" s="1164"/>
      <c r="U2697" s="1165"/>
      <c r="V2697" s="1166"/>
      <c r="W2697" s="587">
        <f t="shared" si="435"/>
        <v>0</v>
      </c>
      <c r="Y2697" s="1163">
        <v>122</v>
      </c>
      <c r="Z2697" s="1164"/>
      <c r="AA2697" s="1165"/>
      <c r="AB2697" s="1166"/>
      <c r="AC2697" s="587">
        <f t="shared" si="436"/>
        <v>0</v>
      </c>
      <c r="AE2697" s="1163">
        <v>122</v>
      </c>
      <c r="AF2697" s="1164"/>
      <c r="AG2697" s="1165"/>
      <c r="AH2697" s="1166"/>
      <c r="AI2697" s="587">
        <f t="shared" si="437"/>
        <v>0</v>
      </c>
      <c r="AK2697" s="1163">
        <v>122</v>
      </c>
      <c r="AL2697" s="1164"/>
      <c r="AM2697" s="1165"/>
      <c r="AN2697" s="1166"/>
      <c r="AO2697" s="587">
        <f t="shared" si="438"/>
        <v>0</v>
      </c>
      <c r="AQ2697" s="1163">
        <v>122</v>
      </c>
      <c r="AR2697" s="1164"/>
      <c r="AS2697" s="1165"/>
      <c r="AT2697" s="1166"/>
      <c r="AU2697" s="587">
        <f t="shared" si="439"/>
        <v>0</v>
      </c>
      <c r="AW2697" s="1163">
        <v>122</v>
      </c>
      <c r="AX2697" s="1164"/>
      <c r="AY2697" s="1165"/>
      <c r="AZ2697" s="1166"/>
      <c r="BA2697" s="587">
        <f t="shared" si="440"/>
        <v>0</v>
      </c>
    </row>
    <row r="2698" spans="1:53" s="17" customFormat="1" ht="16.75" customHeight="1" outlineLevel="2">
      <c r="A2698" s="1163">
        <v>123</v>
      </c>
      <c r="B2698" s="1164"/>
      <c r="C2698" s="1165"/>
      <c r="D2698" s="1166"/>
      <c r="E2698" s="587">
        <f t="shared" si="432"/>
        <v>0</v>
      </c>
      <c r="G2698" s="1163">
        <v>123</v>
      </c>
      <c r="H2698" s="1164"/>
      <c r="I2698" s="1165"/>
      <c r="J2698" s="1166"/>
      <c r="K2698" s="587">
        <f t="shared" si="433"/>
        <v>0</v>
      </c>
      <c r="M2698" s="1163">
        <v>123</v>
      </c>
      <c r="N2698" s="1164"/>
      <c r="O2698" s="1165"/>
      <c r="P2698" s="1166"/>
      <c r="Q2698" s="587">
        <f t="shared" si="434"/>
        <v>0</v>
      </c>
      <c r="S2698" s="1163">
        <v>123</v>
      </c>
      <c r="T2698" s="1164"/>
      <c r="U2698" s="1165"/>
      <c r="V2698" s="1166"/>
      <c r="W2698" s="587">
        <f t="shared" si="435"/>
        <v>0</v>
      </c>
      <c r="Y2698" s="1163">
        <v>123</v>
      </c>
      <c r="Z2698" s="1164"/>
      <c r="AA2698" s="1165"/>
      <c r="AB2698" s="1166"/>
      <c r="AC2698" s="587">
        <f t="shared" si="436"/>
        <v>0</v>
      </c>
      <c r="AE2698" s="1163">
        <v>123</v>
      </c>
      <c r="AF2698" s="1164"/>
      <c r="AG2698" s="1165"/>
      <c r="AH2698" s="1166"/>
      <c r="AI2698" s="587">
        <f t="shared" si="437"/>
        <v>0</v>
      </c>
      <c r="AK2698" s="1163">
        <v>123</v>
      </c>
      <c r="AL2698" s="1164"/>
      <c r="AM2698" s="1165"/>
      <c r="AN2698" s="1166"/>
      <c r="AO2698" s="587">
        <f t="shared" si="438"/>
        <v>0</v>
      </c>
      <c r="AQ2698" s="1163">
        <v>123</v>
      </c>
      <c r="AR2698" s="1164"/>
      <c r="AS2698" s="1165"/>
      <c r="AT2698" s="1166"/>
      <c r="AU2698" s="587">
        <f t="shared" si="439"/>
        <v>0</v>
      </c>
      <c r="AW2698" s="1163">
        <v>123</v>
      </c>
      <c r="AX2698" s="1164"/>
      <c r="AY2698" s="1165"/>
      <c r="AZ2698" s="1166"/>
      <c r="BA2698" s="587">
        <f t="shared" si="440"/>
        <v>0</v>
      </c>
    </row>
    <row r="2699" spans="1:53" s="17" customFormat="1" ht="16.75" customHeight="1" outlineLevel="2">
      <c r="A2699" s="1163">
        <v>124</v>
      </c>
      <c r="B2699" s="1164"/>
      <c r="C2699" s="1165"/>
      <c r="D2699" s="1166"/>
      <c r="E2699" s="587">
        <f t="shared" si="432"/>
        <v>0</v>
      </c>
      <c r="G2699" s="1163">
        <v>124</v>
      </c>
      <c r="H2699" s="1164"/>
      <c r="I2699" s="1165"/>
      <c r="J2699" s="1166"/>
      <c r="K2699" s="587">
        <f t="shared" si="433"/>
        <v>0</v>
      </c>
      <c r="M2699" s="1163">
        <v>124</v>
      </c>
      <c r="N2699" s="1164"/>
      <c r="O2699" s="1165"/>
      <c r="P2699" s="1166"/>
      <c r="Q2699" s="587">
        <f t="shared" si="434"/>
        <v>0</v>
      </c>
      <c r="S2699" s="1163">
        <v>124</v>
      </c>
      <c r="T2699" s="1164"/>
      <c r="U2699" s="1165"/>
      <c r="V2699" s="1166"/>
      <c r="W2699" s="587">
        <f t="shared" si="435"/>
        <v>0</v>
      </c>
      <c r="Y2699" s="1163">
        <v>124</v>
      </c>
      <c r="Z2699" s="1164"/>
      <c r="AA2699" s="1165"/>
      <c r="AB2699" s="1166"/>
      <c r="AC2699" s="587">
        <f t="shared" si="436"/>
        <v>0</v>
      </c>
      <c r="AE2699" s="1163">
        <v>124</v>
      </c>
      <c r="AF2699" s="1164"/>
      <c r="AG2699" s="1165"/>
      <c r="AH2699" s="1166"/>
      <c r="AI2699" s="587">
        <f t="shared" si="437"/>
        <v>0</v>
      </c>
      <c r="AK2699" s="1163">
        <v>124</v>
      </c>
      <c r="AL2699" s="1164"/>
      <c r="AM2699" s="1165"/>
      <c r="AN2699" s="1166"/>
      <c r="AO2699" s="587">
        <f t="shared" si="438"/>
        <v>0</v>
      </c>
      <c r="AQ2699" s="1163">
        <v>124</v>
      </c>
      <c r="AR2699" s="1164"/>
      <c r="AS2699" s="1165"/>
      <c r="AT2699" s="1166"/>
      <c r="AU2699" s="587">
        <f t="shared" si="439"/>
        <v>0</v>
      </c>
      <c r="AW2699" s="1163">
        <v>124</v>
      </c>
      <c r="AX2699" s="1164"/>
      <c r="AY2699" s="1165"/>
      <c r="AZ2699" s="1166"/>
      <c r="BA2699" s="587">
        <f t="shared" si="440"/>
        <v>0</v>
      </c>
    </row>
    <row r="2700" spans="1:53" s="17" customFormat="1" ht="16.75" customHeight="1" outlineLevel="2">
      <c r="A2700" s="1163">
        <v>125</v>
      </c>
      <c r="B2700" s="1164"/>
      <c r="C2700" s="1165"/>
      <c r="D2700" s="1166"/>
      <c r="E2700" s="587">
        <f t="shared" si="432"/>
        <v>0</v>
      </c>
      <c r="G2700" s="1163">
        <v>125</v>
      </c>
      <c r="H2700" s="1164"/>
      <c r="I2700" s="1165"/>
      <c r="J2700" s="1166"/>
      <c r="K2700" s="587">
        <f t="shared" si="433"/>
        <v>0</v>
      </c>
      <c r="M2700" s="1163">
        <v>125</v>
      </c>
      <c r="N2700" s="1164"/>
      <c r="O2700" s="1165"/>
      <c r="P2700" s="1166"/>
      <c r="Q2700" s="587">
        <f t="shared" si="434"/>
        <v>0</v>
      </c>
      <c r="S2700" s="1163">
        <v>125</v>
      </c>
      <c r="T2700" s="1164"/>
      <c r="U2700" s="1165"/>
      <c r="V2700" s="1166"/>
      <c r="W2700" s="587">
        <f t="shared" si="435"/>
        <v>0</v>
      </c>
      <c r="Y2700" s="1163">
        <v>125</v>
      </c>
      <c r="Z2700" s="1164"/>
      <c r="AA2700" s="1165"/>
      <c r="AB2700" s="1166"/>
      <c r="AC2700" s="587">
        <f t="shared" si="436"/>
        <v>0</v>
      </c>
      <c r="AE2700" s="1163">
        <v>125</v>
      </c>
      <c r="AF2700" s="1164"/>
      <c r="AG2700" s="1165"/>
      <c r="AH2700" s="1166"/>
      <c r="AI2700" s="587">
        <f t="shared" si="437"/>
        <v>0</v>
      </c>
      <c r="AK2700" s="1163">
        <v>125</v>
      </c>
      <c r="AL2700" s="1164"/>
      <c r="AM2700" s="1165"/>
      <c r="AN2700" s="1166"/>
      <c r="AO2700" s="587">
        <f t="shared" si="438"/>
        <v>0</v>
      </c>
      <c r="AQ2700" s="1163">
        <v>125</v>
      </c>
      <c r="AR2700" s="1164"/>
      <c r="AS2700" s="1165"/>
      <c r="AT2700" s="1166"/>
      <c r="AU2700" s="587">
        <f t="shared" si="439"/>
        <v>0</v>
      </c>
      <c r="AW2700" s="1163">
        <v>125</v>
      </c>
      <c r="AX2700" s="1164"/>
      <c r="AY2700" s="1165"/>
      <c r="AZ2700" s="1166"/>
      <c r="BA2700" s="587">
        <f t="shared" si="440"/>
        <v>0</v>
      </c>
    </row>
    <row r="2701" spans="1:53" s="17" customFormat="1" ht="16.75" customHeight="1" outlineLevel="2">
      <c r="A2701" s="1163">
        <v>126</v>
      </c>
      <c r="B2701" s="1164"/>
      <c r="C2701" s="1165"/>
      <c r="D2701" s="1166"/>
      <c r="E2701" s="587">
        <f t="shared" si="432"/>
        <v>0</v>
      </c>
      <c r="G2701" s="1163">
        <v>126</v>
      </c>
      <c r="H2701" s="1164"/>
      <c r="I2701" s="1165"/>
      <c r="J2701" s="1166"/>
      <c r="K2701" s="587">
        <f t="shared" si="433"/>
        <v>0</v>
      </c>
      <c r="M2701" s="1163">
        <v>126</v>
      </c>
      <c r="N2701" s="1164"/>
      <c r="O2701" s="1165"/>
      <c r="P2701" s="1166"/>
      <c r="Q2701" s="587">
        <f t="shared" si="434"/>
        <v>0</v>
      </c>
      <c r="S2701" s="1163">
        <v>126</v>
      </c>
      <c r="T2701" s="1164"/>
      <c r="U2701" s="1165"/>
      <c r="V2701" s="1166"/>
      <c r="W2701" s="587">
        <f t="shared" si="435"/>
        <v>0</v>
      </c>
      <c r="Y2701" s="1163">
        <v>126</v>
      </c>
      <c r="Z2701" s="1164"/>
      <c r="AA2701" s="1165"/>
      <c r="AB2701" s="1166"/>
      <c r="AC2701" s="587">
        <f t="shared" si="436"/>
        <v>0</v>
      </c>
      <c r="AE2701" s="1163">
        <v>126</v>
      </c>
      <c r="AF2701" s="1164"/>
      <c r="AG2701" s="1165"/>
      <c r="AH2701" s="1166"/>
      <c r="AI2701" s="587">
        <f t="shared" si="437"/>
        <v>0</v>
      </c>
      <c r="AK2701" s="1163">
        <v>126</v>
      </c>
      <c r="AL2701" s="1164"/>
      <c r="AM2701" s="1165"/>
      <c r="AN2701" s="1166"/>
      <c r="AO2701" s="587">
        <f t="shared" si="438"/>
        <v>0</v>
      </c>
      <c r="AQ2701" s="1163">
        <v>126</v>
      </c>
      <c r="AR2701" s="1164"/>
      <c r="AS2701" s="1165"/>
      <c r="AT2701" s="1166"/>
      <c r="AU2701" s="587">
        <f t="shared" si="439"/>
        <v>0</v>
      </c>
      <c r="AW2701" s="1163">
        <v>126</v>
      </c>
      <c r="AX2701" s="1164"/>
      <c r="AY2701" s="1165"/>
      <c r="AZ2701" s="1166"/>
      <c r="BA2701" s="587">
        <f t="shared" si="440"/>
        <v>0</v>
      </c>
    </row>
    <row r="2702" spans="1:53" s="17" customFormat="1" ht="16.75" customHeight="1" outlineLevel="2">
      <c r="A2702" s="1163">
        <v>127</v>
      </c>
      <c r="B2702" s="1164"/>
      <c r="C2702" s="1165"/>
      <c r="D2702" s="1166"/>
      <c r="E2702" s="587">
        <f t="shared" si="432"/>
        <v>0</v>
      </c>
      <c r="G2702" s="1163">
        <v>127</v>
      </c>
      <c r="H2702" s="1164"/>
      <c r="I2702" s="1165"/>
      <c r="J2702" s="1166"/>
      <c r="K2702" s="587">
        <f t="shared" si="433"/>
        <v>0</v>
      </c>
      <c r="M2702" s="1163">
        <v>127</v>
      </c>
      <c r="N2702" s="1164"/>
      <c r="O2702" s="1165"/>
      <c r="P2702" s="1166"/>
      <c r="Q2702" s="587">
        <f t="shared" si="434"/>
        <v>0</v>
      </c>
      <c r="S2702" s="1163">
        <v>127</v>
      </c>
      <c r="T2702" s="1164"/>
      <c r="U2702" s="1165"/>
      <c r="V2702" s="1166"/>
      <c r="W2702" s="587">
        <f t="shared" si="435"/>
        <v>0</v>
      </c>
      <c r="Y2702" s="1163">
        <v>127</v>
      </c>
      <c r="Z2702" s="1164"/>
      <c r="AA2702" s="1165"/>
      <c r="AB2702" s="1166"/>
      <c r="AC2702" s="587">
        <f t="shared" si="436"/>
        <v>0</v>
      </c>
      <c r="AE2702" s="1163">
        <v>127</v>
      </c>
      <c r="AF2702" s="1164"/>
      <c r="AG2702" s="1165"/>
      <c r="AH2702" s="1166"/>
      <c r="AI2702" s="587">
        <f t="shared" si="437"/>
        <v>0</v>
      </c>
      <c r="AK2702" s="1163">
        <v>127</v>
      </c>
      <c r="AL2702" s="1164"/>
      <c r="AM2702" s="1165"/>
      <c r="AN2702" s="1166"/>
      <c r="AO2702" s="587">
        <f t="shared" si="438"/>
        <v>0</v>
      </c>
      <c r="AQ2702" s="1163">
        <v>127</v>
      </c>
      <c r="AR2702" s="1164"/>
      <c r="AS2702" s="1165"/>
      <c r="AT2702" s="1166"/>
      <c r="AU2702" s="587">
        <f t="shared" si="439"/>
        <v>0</v>
      </c>
      <c r="AW2702" s="1163">
        <v>127</v>
      </c>
      <c r="AX2702" s="1164"/>
      <c r="AY2702" s="1165"/>
      <c r="AZ2702" s="1166"/>
      <c r="BA2702" s="587">
        <f t="shared" si="440"/>
        <v>0</v>
      </c>
    </row>
    <row r="2703" spans="1:53" s="17" customFormat="1" ht="16.75" customHeight="1" outlineLevel="2">
      <c r="A2703" s="1163">
        <v>128</v>
      </c>
      <c r="B2703" s="1164"/>
      <c r="C2703" s="1165"/>
      <c r="D2703" s="1166"/>
      <c r="E2703" s="587">
        <f t="shared" si="432"/>
        <v>0</v>
      </c>
      <c r="G2703" s="1163">
        <v>128</v>
      </c>
      <c r="H2703" s="1164"/>
      <c r="I2703" s="1165"/>
      <c r="J2703" s="1166"/>
      <c r="K2703" s="587">
        <f t="shared" si="433"/>
        <v>0</v>
      </c>
      <c r="M2703" s="1163">
        <v>128</v>
      </c>
      <c r="N2703" s="1164"/>
      <c r="O2703" s="1165"/>
      <c r="P2703" s="1166"/>
      <c r="Q2703" s="587">
        <f t="shared" si="434"/>
        <v>0</v>
      </c>
      <c r="S2703" s="1163">
        <v>128</v>
      </c>
      <c r="T2703" s="1164"/>
      <c r="U2703" s="1165"/>
      <c r="V2703" s="1166"/>
      <c r="W2703" s="587">
        <f t="shared" si="435"/>
        <v>0</v>
      </c>
      <c r="Y2703" s="1163">
        <v>128</v>
      </c>
      <c r="Z2703" s="1164"/>
      <c r="AA2703" s="1165"/>
      <c r="AB2703" s="1166"/>
      <c r="AC2703" s="587">
        <f t="shared" si="436"/>
        <v>0</v>
      </c>
      <c r="AE2703" s="1163">
        <v>128</v>
      </c>
      <c r="AF2703" s="1164"/>
      <c r="AG2703" s="1165"/>
      <c r="AH2703" s="1166"/>
      <c r="AI2703" s="587">
        <f t="shared" si="437"/>
        <v>0</v>
      </c>
      <c r="AK2703" s="1163">
        <v>128</v>
      </c>
      <c r="AL2703" s="1164"/>
      <c r="AM2703" s="1165"/>
      <c r="AN2703" s="1166"/>
      <c r="AO2703" s="587">
        <f t="shared" si="438"/>
        <v>0</v>
      </c>
      <c r="AQ2703" s="1163">
        <v>128</v>
      </c>
      <c r="AR2703" s="1164"/>
      <c r="AS2703" s="1165"/>
      <c r="AT2703" s="1166"/>
      <c r="AU2703" s="587">
        <f t="shared" si="439"/>
        <v>0</v>
      </c>
      <c r="AW2703" s="1163">
        <v>128</v>
      </c>
      <c r="AX2703" s="1164"/>
      <c r="AY2703" s="1165"/>
      <c r="AZ2703" s="1166"/>
      <c r="BA2703" s="587">
        <f t="shared" si="440"/>
        <v>0</v>
      </c>
    </row>
    <row r="2704" spans="1:53" s="17" customFormat="1" ht="16.75" customHeight="1" outlineLevel="2">
      <c r="A2704" s="1163">
        <v>129</v>
      </c>
      <c r="B2704" s="1164"/>
      <c r="C2704" s="1165"/>
      <c r="D2704" s="1166"/>
      <c r="E2704" s="587">
        <f t="shared" si="432"/>
        <v>0</v>
      </c>
      <c r="G2704" s="1163">
        <v>129</v>
      </c>
      <c r="H2704" s="1164"/>
      <c r="I2704" s="1165"/>
      <c r="J2704" s="1166"/>
      <c r="K2704" s="587">
        <f t="shared" si="433"/>
        <v>0</v>
      </c>
      <c r="M2704" s="1163">
        <v>129</v>
      </c>
      <c r="N2704" s="1164"/>
      <c r="O2704" s="1165"/>
      <c r="P2704" s="1166"/>
      <c r="Q2704" s="587">
        <f t="shared" si="434"/>
        <v>0</v>
      </c>
      <c r="S2704" s="1163">
        <v>129</v>
      </c>
      <c r="T2704" s="1164"/>
      <c r="U2704" s="1165"/>
      <c r="V2704" s="1166"/>
      <c r="W2704" s="587">
        <f t="shared" si="435"/>
        <v>0</v>
      </c>
      <c r="Y2704" s="1163">
        <v>129</v>
      </c>
      <c r="Z2704" s="1164"/>
      <c r="AA2704" s="1165"/>
      <c r="AB2704" s="1166"/>
      <c r="AC2704" s="587">
        <f t="shared" si="436"/>
        <v>0</v>
      </c>
      <c r="AE2704" s="1163">
        <v>129</v>
      </c>
      <c r="AF2704" s="1164"/>
      <c r="AG2704" s="1165"/>
      <c r="AH2704" s="1166"/>
      <c r="AI2704" s="587">
        <f t="shared" si="437"/>
        <v>0</v>
      </c>
      <c r="AK2704" s="1163">
        <v>129</v>
      </c>
      <c r="AL2704" s="1164"/>
      <c r="AM2704" s="1165"/>
      <c r="AN2704" s="1166"/>
      <c r="AO2704" s="587">
        <f t="shared" si="438"/>
        <v>0</v>
      </c>
      <c r="AQ2704" s="1163">
        <v>129</v>
      </c>
      <c r="AR2704" s="1164"/>
      <c r="AS2704" s="1165"/>
      <c r="AT2704" s="1166"/>
      <c r="AU2704" s="587">
        <f t="shared" si="439"/>
        <v>0</v>
      </c>
      <c r="AW2704" s="1163">
        <v>129</v>
      </c>
      <c r="AX2704" s="1164"/>
      <c r="AY2704" s="1165"/>
      <c r="AZ2704" s="1166"/>
      <c r="BA2704" s="587">
        <f t="shared" si="440"/>
        <v>0</v>
      </c>
    </row>
    <row r="2705" spans="1:53" s="17" customFormat="1" ht="16.75" customHeight="1" outlineLevel="2">
      <c r="A2705" s="1163">
        <v>130</v>
      </c>
      <c r="B2705" s="1164"/>
      <c r="C2705" s="1165"/>
      <c r="D2705" s="1166"/>
      <c r="E2705" s="587">
        <f t="shared" ref="E2705:E2729" si="441">IF(AND(C2705&gt;=D$2569,C2705&lt;=D$2568),1,0)</f>
        <v>0</v>
      </c>
      <c r="G2705" s="1163">
        <v>130</v>
      </c>
      <c r="H2705" s="1164"/>
      <c r="I2705" s="1165"/>
      <c r="J2705" s="1166"/>
      <c r="K2705" s="587">
        <f t="shared" ref="K2705:K2729" si="442">IF(AND(I2705&gt;=J$2569,I2705&lt;=J$2568),1,0)</f>
        <v>0</v>
      </c>
      <c r="M2705" s="1163">
        <v>130</v>
      </c>
      <c r="N2705" s="1164"/>
      <c r="O2705" s="1165"/>
      <c r="P2705" s="1166"/>
      <c r="Q2705" s="587">
        <f t="shared" ref="Q2705:Q2729" si="443">IF(AND(O2705&gt;=P$2569,O2705&lt;=P$2568),1,0)</f>
        <v>0</v>
      </c>
      <c r="S2705" s="1163">
        <v>130</v>
      </c>
      <c r="T2705" s="1164"/>
      <c r="U2705" s="1165"/>
      <c r="V2705" s="1166"/>
      <c r="W2705" s="587">
        <f t="shared" ref="W2705:W2729" si="444">IF(AND(U2705&gt;=V$2569,U2705&lt;=V$2568),1,0)</f>
        <v>0</v>
      </c>
      <c r="Y2705" s="1163">
        <v>130</v>
      </c>
      <c r="Z2705" s="1164"/>
      <c r="AA2705" s="1165"/>
      <c r="AB2705" s="1166"/>
      <c r="AC2705" s="587">
        <f t="shared" ref="AC2705:AC2729" si="445">IF(AND(AA2705&gt;=AB$2569,AA2705&lt;=AB$2568),1,0)</f>
        <v>0</v>
      </c>
      <c r="AE2705" s="1163">
        <v>130</v>
      </c>
      <c r="AF2705" s="1164"/>
      <c r="AG2705" s="1165"/>
      <c r="AH2705" s="1166"/>
      <c r="AI2705" s="587">
        <f t="shared" ref="AI2705:AI2729" si="446">IF(AND(AG2705&gt;=AH$2569,AG2705&lt;=AH$2568),1,0)</f>
        <v>0</v>
      </c>
      <c r="AK2705" s="1163">
        <v>130</v>
      </c>
      <c r="AL2705" s="1164"/>
      <c r="AM2705" s="1165"/>
      <c r="AN2705" s="1166"/>
      <c r="AO2705" s="587">
        <f t="shared" ref="AO2705:AO2729" si="447">IF(AND(AM2705&gt;=AN$2569,AM2705&lt;=AN$2568),1,0)</f>
        <v>0</v>
      </c>
      <c r="AQ2705" s="1163">
        <v>130</v>
      </c>
      <c r="AR2705" s="1164"/>
      <c r="AS2705" s="1165"/>
      <c r="AT2705" s="1166"/>
      <c r="AU2705" s="587">
        <f t="shared" ref="AU2705:AU2729" si="448">IF(AND(AS2705&gt;=AT$2569,AS2705&lt;=AT$2568),1,0)</f>
        <v>0</v>
      </c>
      <c r="AW2705" s="1163">
        <v>130</v>
      </c>
      <c r="AX2705" s="1164"/>
      <c r="AY2705" s="1165"/>
      <c r="AZ2705" s="1166"/>
      <c r="BA2705" s="587">
        <f t="shared" ref="BA2705:BA2729" si="449">IF(AND(AY2705&gt;=AZ$2569,AY2705&lt;=AZ$2568),1,0)</f>
        <v>0</v>
      </c>
    </row>
    <row r="2706" spans="1:53" s="17" customFormat="1" ht="16.75" customHeight="1" outlineLevel="2">
      <c r="A2706" s="1163">
        <v>131</v>
      </c>
      <c r="B2706" s="1164"/>
      <c r="C2706" s="1165"/>
      <c r="D2706" s="1166"/>
      <c r="E2706" s="587">
        <f t="shared" si="441"/>
        <v>0</v>
      </c>
      <c r="G2706" s="1163">
        <v>131</v>
      </c>
      <c r="H2706" s="1164"/>
      <c r="I2706" s="1165"/>
      <c r="J2706" s="1166"/>
      <c r="K2706" s="587">
        <f t="shared" si="442"/>
        <v>0</v>
      </c>
      <c r="M2706" s="1163">
        <v>131</v>
      </c>
      <c r="N2706" s="1164"/>
      <c r="O2706" s="1165"/>
      <c r="P2706" s="1166"/>
      <c r="Q2706" s="587">
        <f t="shared" si="443"/>
        <v>0</v>
      </c>
      <c r="S2706" s="1163">
        <v>131</v>
      </c>
      <c r="T2706" s="1164"/>
      <c r="U2706" s="1165"/>
      <c r="V2706" s="1166"/>
      <c r="W2706" s="587">
        <f t="shared" si="444"/>
        <v>0</v>
      </c>
      <c r="Y2706" s="1163">
        <v>131</v>
      </c>
      <c r="Z2706" s="1164"/>
      <c r="AA2706" s="1165"/>
      <c r="AB2706" s="1166"/>
      <c r="AC2706" s="587">
        <f t="shared" si="445"/>
        <v>0</v>
      </c>
      <c r="AE2706" s="1163">
        <v>131</v>
      </c>
      <c r="AF2706" s="1164"/>
      <c r="AG2706" s="1165"/>
      <c r="AH2706" s="1166"/>
      <c r="AI2706" s="587">
        <f t="shared" si="446"/>
        <v>0</v>
      </c>
      <c r="AK2706" s="1163">
        <v>131</v>
      </c>
      <c r="AL2706" s="1164"/>
      <c r="AM2706" s="1165"/>
      <c r="AN2706" s="1166"/>
      <c r="AO2706" s="587">
        <f t="shared" si="447"/>
        <v>0</v>
      </c>
      <c r="AQ2706" s="1163">
        <v>131</v>
      </c>
      <c r="AR2706" s="1164"/>
      <c r="AS2706" s="1165"/>
      <c r="AT2706" s="1166"/>
      <c r="AU2706" s="587">
        <f t="shared" si="448"/>
        <v>0</v>
      </c>
      <c r="AW2706" s="1163">
        <v>131</v>
      </c>
      <c r="AX2706" s="1164"/>
      <c r="AY2706" s="1165"/>
      <c r="AZ2706" s="1166"/>
      <c r="BA2706" s="587">
        <f t="shared" si="449"/>
        <v>0</v>
      </c>
    </row>
    <row r="2707" spans="1:53" s="17" customFormat="1" ht="16.75" customHeight="1" outlineLevel="2">
      <c r="A2707" s="1163">
        <v>132</v>
      </c>
      <c r="B2707" s="1164"/>
      <c r="C2707" s="1165"/>
      <c r="D2707" s="1166"/>
      <c r="E2707" s="587">
        <f t="shared" si="441"/>
        <v>0</v>
      </c>
      <c r="G2707" s="1163">
        <v>132</v>
      </c>
      <c r="H2707" s="1164"/>
      <c r="I2707" s="1165"/>
      <c r="J2707" s="1166"/>
      <c r="K2707" s="587">
        <f t="shared" si="442"/>
        <v>0</v>
      </c>
      <c r="M2707" s="1163">
        <v>132</v>
      </c>
      <c r="N2707" s="1164"/>
      <c r="O2707" s="1165"/>
      <c r="P2707" s="1166"/>
      <c r="Q2707" s="587">
        <f t="shared" si="443"/>
        <v>0</v>
      </c>
      <c r="S2707" s="1163">
        <v>132</v>
      </c>
      <c r="T2707" s="1164"/>
      <c r="U2707" s="1165"/>
      <c r="V2707" s="1166"/>
      <c r="W2707" s="587">
        <f t="shared" si="444"/>
        <v>0</v>
      </c>
      <c r="Y2707" s="1163">
        <v>132</v>
      </c>
      <c r="Z2707" s="1164"/>
      <c r="AA2707" s="1165"/>
      <c r="AB2707" s="1166"/>
      <c r="AC2707" s="587">
        <f t="shared" si="445"/>
        <v>0</v>
      </c>
      <c r="AE2707" s="1163">
        <v>132</v>
      </c>
      <c r="AF2707" s="1164"/>
      <c r="AG2707" s="1165"/>
      <c r="AH2707" s="1166"/>
      <c r="AI2707" s="587">
        <f t="shared" si="446"/>
        <v>0</v>
      </c>
      <c r="AK2707" s="1163">
        <v>132</v>
      </c>
      <c r="AL2707" s="1164"/>
      <c r="AM2707" s="1165"/>
      <c r="AN2707" s="1166"/>
      <c r="AO2707" s="587">
        <f t="shared" si="447"/>
        <v>0</v>
      </c>
      <c r="AQ2707" s="1163">
        <v>132</v>
      </c>
      <c r="AR2707" s="1164"/>
      <c r="AS2707" s="1165"/>
      <c r="AT2707" s="1166"/>
      <c r="AU2707" s="587">
        <f t="shared" si="448"/>
        <v>0</v>
      </c>
      <c r="AW2707" s="1163">
        <v>132</v>
      </c>
      <c r="AX2707" s="1164"/>
      <c r="AY2707" s="1165"/>
      <c r="AZ2707" s="1166"/>
      <c r="BA2707" s="587">
        <f t="shared" si="449"/>
        <v>0</v>
      </c>
    </row>
    <row r="2708" spans="1:53" s="17" customFormat="1" ht="16.75" customHeight="1" outlineLevel="2">
      <c r="A2708" s="1163">
        <v>133</v>
      </c>
      <c r="B2708" s="1164"/>
      <c r="C2708" s="1165"/>
      <c r="D2708" s="1166"/>
      <c r="E2708" s="587">
        <f t="shared" si="441"/>
        <v>0</v>
      </c>
      <c r="G2708" s="1163">
        <v>133</v>
      </c>
      <c r="H2708" s="1164"/>
      <c r="I2708" s="1165"/>
      <c r="J2708" s="1166"/>
      <c r="K2708" s="587">
        <f t="shared" si="442"/>
        <v>0</v>
      </c>
      <c r="M2708" s="1163">
        <v>133</v>
      </c>
      <c r="N2708" s="1164"/>
      <c r="O2708" s="1165"/>
      <c r="P2708" s="1166"/>
      <c r="Q2708" s="587">
        <f t="shared" si="443"/>
        <v>0</v>
      </c>
      <c r="S2708" s="1163">
        <v>133</v>
      </c>
      <c r="T2708" s="1164"/>
      <c r="U2708" s="1165"/>
      <c r="V2708" s="1166"/>
      <c r="W2708" s="587">
        <f t="shared" si="444"/>
        <v>0</v>
      </c>
      <c r="Y2708" s="1163">
        <v>133</v>
      </c>
      <c r="Z2708" s="1164"/>
      <c r="AA2708" s="1165"/>
      <c r="AB2708" s="1166"/>
      <c r="AC2708" s="587">
        <f t="shared" si="445"/>
        <v>0</v>
      </c>
      <c r="AE2708" s="1163">
        <v>133</v>
      </c>
      <c r="AF2708" s="1164"/>
      <c r="AG2708" s="1165"/>
      <c r="AH2708" s="1166"/>
      <c r="AI2708" s="587">
        <f t="shared" si="446"/>
        <v>0</v>
      </c>
      <c r="AK2708" s="1163">
        <v>133</v>
      </c>
      <c r="AL2708" s="1164"/>
      <c r="AM2708" s="1165"/>
      <c r="AN2708" s="1166"/>
      <c r="AO2708" s="587">
        <f t="shared" si="447"/>
        <v>0</v>
      </c>
      <c r="AQ2708" s="1163">
        <v>133</v>
      </c>
      <c r="AR2708" s="1164"/>
      <c r="AS2708" s="1165"/>
      <c r="AT2708" s="1166"/>
      <c r="AU2708" s="587">
        <f t="shared" si="448"/>
        <v>0</v>
      </c>
      <c r="AW2708" s="1163">
        <v>133</v>
      </c>
      <c r="AX2708" s="1164"/>
      <c r="AY2708" s="1165"/>
      <c r="AZ2708" s="1166"/>
      <c r="BA2708" s="587">
        <f t="shared" si="449"/>
        <v>0</v>
      </c>
    </row>
    <row r="2709" spans="1:53" s="17" customFormat="1" ht="16.75" customHeight="1" outlineLevel="2">
      <c r="A2709" s="1163">
        <v>134</v>
      </c>
      <c r="B2709" s="1164"/>
      <c r="C2709" s="1165"/>
      <c r="D2709" s="1166"/>
      <c r="E2709" s="587">
        <f t="shared" si="441"/>
        <v>0</v>
      </c>
      <c r="G2709" s="1163">
        <v>134</v>
      </c>
      <c r="H2709" s="1164"/>
      <c r="I2709" s="1165"/>
      <c r="J2709" s="1166"/>
      <c r="K2709" s="587">
        <f t="shared" si="442"/>
        <v>0</v>
      </c>
      <c r="M2709" s="1163">
        <v>134</v>
      </c>
      <c r="N2709" s="1164"/>
      <c r="O2709" s="1165"/>
      <c r="P2709" s="1166"/>
      <c r="Q2709" s="587">
        <f t="shared" si="443"/>
        <v>0</v>
      </c>
      <c r="S2709" s="1163">
        <v>134</v>
      </c>
      <c r="T2709" s="1164"/>
      <c r="U2709" s="1165"/>
      <c r="V2709" s="1166"/>
      <c r="W2709" s="587">
        <f t="shared" si="444"/>
        <v>0</v>
      </c>
      <c r="Y2709" s="1163">
        <v>134</v>
      </c>
      <c r="Z2709" s="1164"/>
      <c r="AA2709" s="1165"/>
      <c r="AB2709" s="1166"/>
      <c r="AC2709" s="587">
        <f t="shared" si="445"/>
        <v>0</v>
      </c>
      <c r="AE2709" s="1163">
        <v>134</v>
      </c>
      <c r="AF2709" s="1164"/>
      <c r="AG2709" s="1165"/>
      <c r="AH2709" s="1166"/>
      <c r="AI2709" s="587">
        <f t="shared" si="446"/>
        <v>0</v>
      </c>
      <c r="AK2709" s="1163">
        <v>134</v>
      </c>
      <c r="AL2709" s="1164"/>
      <c r="AM2709" s="1165"/>
      <c r="AN2709" s="1166"/>
      <c r="AO2709" s="587">
        <f t="shared" si="447"/>
        <v>0</v>
      </c>
      <c r="AQ2709" s="1163">
        <v>134</v>
      </c>
      <c r="AR2709" s="1164"/>
      <c r="AS2709" s="1165"/>
      <c r="AT2709" s="1166"/>
      <c r="AU2709" s="587">
        <f t="shared" si="448"/>
        <v>0</v>
      </c>
      <c r="AW2709" s="1163">
        <v>134</v>
      </c>
      <c r="AX2709" s="1164"/>
      <c r="AY2709" s="1165"/>
      <c r="AZ2709" s="1166"/>
      <c r="BA2709" s="587">
        <f t="shared" si="449"/>
        <v>0</v>
      </c>
    </row>
    <row r="2710" spans="1:53" s="17" customFormat="1" ht="16.75" customHeight="1" outlineLevel="2">
      <c r="A2710" s="1163">
        <v>135</v>
      </c>
      <c r="B2710" s="1164"/>
      <c r="C2710" s="1165"/>
      <c r="D2710" s="1166"/>
      <c r="E2710" s="587">
        <f t="shared" si="441"/>
        <v>0</v>
      </c>
      <c r="G2710" s="1163">
        <v>135</v>
      </c>
      <c r="H2710" s="1164"/>
      <c r="I2710" s="1165"/>
      <c r="J2710" s="1166"/>
      <c r="K2710" s="587">
        <f t="shared" si="442"/>
        <v>0</v>
      </c>
      <c r="M2710" s="1163">
        <v>135</v>
      </c>
      <c r="N2710" s="1164"/>
      <c r="O2710" s="1165"/>
      <c r="P2710" s="1166"/>
      <c r="Q2710" s="587">
        <f t="shared" si="443"/>
        <v>0</v>
      </c>
      <c r="S2710" s="1163">
        <v>135</v>
      </c>
      <c r="T2710" s="1164"/>
      <c r="U2710" s="1165"/>
      <c r="V2710" s="1166"/>
      <c r="W2710" s="587">
        <f t="shared" si="444"/>
        <v>0</v>
      </c>
      <c r="Y2710" s="1163">
        <v>135</v>
      </c>
      <c r="Z2710" s="1164"/>
      <c r="AA2710" s="1165"/>
      <c r="AB2710" s="1166"/>
      <c r="AC2710" s="587">
        <f t="shared" si="445"/>
        <v>0</v>
      </c>
      <c r="AE2710" s="1163">
        <v>135</v>
      </c>
      <c r="AF2710" s="1164"/>
      <c r="AG2710" s="1165"/>
      <c r="AH2710" s="1166"/>
      <c r="AI2710" s="587">
        <f t="shared" si="446"/>
        <v>0</v>
      </c>
      <c r="AK2710" s="1163">
        <v>135</v>
      </c>
      <c r="AL2710" s="1164"/>
      <c r="AM2710" s="1165"/>
      <c r="AN2710" s="1166"/>
      <c r="AO2710" s="587">
        <f t="shared" si="447"/>
        <v>0</v>
      </c>
      <c r="AQ2710" s="1163">
        <v>135</v>
      </c>
      <c r="AR2710" s="1164"/>
      <c r="AS2710" s="1165"/>
      <c r="AT2710" s="1166"/>
      <c r="AU2710" s="587">
        <f t="shared" si="448"/>
        <v>0</v>
      </c>
      <c r="AW2710" s="1163">
        <v>135</v>
      </c>
      <c r="AX2710" s="1164"/>
      <c r="AY2710" s="1165"/>
      <c r="AZ2710" s="1166"/>
      <c r="BA2710" s="587">
        <f t="shared" si="449"/>
        <v>0</v>
      </c>
    </row>
    <row r="2711" spans="1:53" s="17" customFormat="1" ht="16.75" customHeight="1" outlineLevel="2">
      <c r="A2711" s="1163">
        <v>136</v>
      </c>
      <c r="B2711" s="1164"/>
      <c r="C2711" s="1165"/>
      <c r="D2711" s="1166"/>
      <c r="E2711" s="587">
        <f t="shared" si="441"/>
        <v>0</v>
      </c>
      <c r="G2711" s="1163">
        <v>136</v>
      </c>
      <c r="H2711" s="1164"/>
      <c r="I2711" s="1165"/>
      <c r="J2711" s="1166"/>
      <c r="K2711" s="587">
        <f t="shared" si="442"/>
        <v>0</v>
      </c>
      <c r="M2711" s="1163">
        <v>136</v>
      </c>
      <c r="N2711" s="1164"/>
      <c r="O2711" s="1165"/>
      <c r="P2711" s="1166"/>
      <c r="Q2711" s="587">
        <f t="shared" si="443"/>
        <v>0</v>
      </c>
      <c r="S2711" s="1163">
        <v>136</v>
      </c>
      <c r="T2711" s="1164"/>
      <c r="U2711" s="1165"/>
      <c r="V2711" s="1166"/>
      <c r="W2711" s="587">
        <f t="shared" si="444"/>
        <v>0</v>
      </c>
      <c r="Y2711" s="1163">
        <v>136</v>
      </c>
      <c r="Z2711" s="1164"/>
      <c r="AA2711" s="1165"/>
      <c r="AB2711" s="1166"/>
      <c r="AC2711" s="587">
        <f t="shared" si="445"/>
        <v>0</v>
      </c>
      <c r="AE2711" s="1163">
        <v>136</v>
      </c>
      <c r="AF2711" s="1164"/>
      <c r="AG2711" s="1165"/>
      <c r="AH2711" s="1166"/>
      <c r="AI2711" s="587">
        <f t="shared" si="446"/>
        <v>0</v>
      </c>
      <c r="AK2711" s="1163">
        <v>136</v>
      </c>
      <c r="AL2711" s="1164"/>
      <c r="AM2711" s="1165"/>
      <c r="AN2711" s="1166"/>
      <c r="AO2711" s="587">
        <f t="shared" si="447"/>
        <v>0</v>
      </c>
      <c r="AQ2711" s="1163">
        <v>136</v>
      </c>
      <c r="AR2711" s="1164"/>
      <c r="AS2711" s="1165"/>
      <c r="AT2711" s="1166"/>
      <c r="AU2711" s="587">
        <f t="shared" si="448"/>
        <v>0</v>
      </c>
      <c r="AW2711" s="1163">
        <v>136</v>
      </c>
      <c r="AX2711" s="1164"/>
      <c r="AY2711" s="1165"/>
      <c r="AZ2711" s="1166"/>
      <c r="BA2711" s="587">
        <f t="shared" si="449"/>
        <v>0</v>
      </c>
    </row>
    <row r="2712" spans="1:53" s="17" customFormat="1" ht="16.75" customHeight="1" outlineLevel="2">
      <c r="A2712" s="1163">
        <v>137</v>
      </c>
      <c r="B2712" s="1164"/>
      <c r="C2712" s="1165"/>
      <c r="D2712" s="1166"/>
      <c r="E2712" s="587">
        <f t="shared" si="441"/>
        <v>0</v>
      </c>
      <c r="G2712" s="1163">
        <v>137</v>
      </c>
      <c r="H2712" s="1164"/>
      <c r="I2712" s="1165"/>
      <c r="J2712" s="1166"/>
      <c r="K2712" s="587">
        <f t="shared" si="442"/>
        <v>0</v>
      </c>
      <c r="M2712" s="1163">
        <v>137</v>
      </c>
      <c r="N2712" s="1164"/>
      <c r="O2712" s="1165"/>
      <c r="P2712" s="1166"/>
      <c r="Q2712" s="587">
        <f t="shared" si="443"/>
        <v>0</v>
      </c>
      <c r="S2712" s="1163">
        <v>137</v>
      </c>
      <c r="T2712" s="1164"/>
      <c r="U2712" s="1165"/>
      <c r="V2712" s="1166"/>
      <c r="W2712" s="587">
        <f t="shared" si="444"/>
        <v>0</v>
      </c>
      <c r="Y2712" s="1163">
        <v>137</v>
      </c>
      <c r="Z2712" s="1164"/>
      <c r="AA2712" s="1165"/>
      <c r="AB2712" s="1166"/>
      <c r="AC2712" s="587">
        <f t="shared" si="445"/>
        <v>0</v>
      </c>
      <c r="AE2712" s="1163">
        <v>137</v>
      </c>
      <c r="AF2712" s="1164"/>
      <c r="AG2712" s="1165"/>
      <c r="AH2712" s="1166"/>
      <c r="AI2712" s="587">
        <f t="shared" si="446"/>
        <v>0</v>
      </c>
      <c r="AK2712" s="1163">
        <v>137</v>
      </c>
      <c r="AL2712" s="1164"/>
      <c r="AM2712" s="1165"/>
      <c r="AN2712" s="1166"/>
      <c r="AO2712" s="587">
        <f t="shared" si="447"/>
        <v>0</v>
      </c>
      <c r="AQ2712" s="1163">
        <v>137</v>
      </c>
      <c r="AR2712" s="1164"/>
      <c r="AS2712" s="1165"/>
      <c r="AT2712" s="1166"/>
      <c r="AU2712" s="587">
        <f t="shared" si="448"/>
        <v>0</v>
      </c>
      <c r="AW2712" s="1163">
        <v>137</v>
      </c>
      <c r="AX2712" s="1164"/>
      <c r="AY2712" s="1165"/>
      <c r="AZ2712" s="1166"/>
      <c r="BA2712" s="587">
        <f t="shared" si="449"/>
        <v>0</v>
      </c>
    </row>
    <row r="2713" spans="1:53" s="17" customFormat="1" ht="16.75" customHeight="1" outlineLevel="2">
      <c r="A2713" s="1163">
        <v>138</v>
      </c>
      <c r="B2713" s="1164"/>
      <c r="C2713" s="1165"/>
      <c r="D2713" s="1166"/>
      <c r="E2713" s="587">
        <f t="shared" si="441"/>
        <v>0</v>
      </c>
      <c r="G2713" s="1163">
        <v>138</v>
      </c>
      <c r="H2713" s="1164"/>
      <c r="I2713" s="1165"/>
      <c r="J2713" s="1166"/>
      <c r="K2713" s="587">
        <f t="shared" si="442"/>
        <v>0</v>
      </c>
      <c r="M2713" s="1163">
        <v>138</v>
      </c>
      <c r="N2713" s="1164"/>
      <c r="O2713" s="1165"/>
      <c r="P2713" s="1166"/>
      <c r="Q2713" s="587">
        <f t="shared" si="443"/>
        <v>0</v>
      </c>
      <c r="S2713" s="1163">
        <v>138</v>
      </c>
      <c r="T2713" s="1164"/>
      <c r="U2713" s="1165"/>
      <c r="V2713" s="1166"/>
      <c r="W2713" s="587">
        <f t="shared" si="444"/>
        <v>0</v>
      </c>
      <c r="Y2713" s="1163">
        <v>138</v>
      </c>
      <c r="Z2713" s="1164"/>
      <c r="AA2713" s="1165"/>
      <c r="AB2713" s="1166"/>
      <c r="AC2713" s="587">
        <f t="shared" si="445"/>
        <v>0</v>
      </c>
      <c r="AE2713" s="1163">
        <v>138</v>
      </c>
      <c r="AF2713" s="1164"/>
      <c r="AG2713" s="1165"/>
      <c r="AH2713" s="1166"/>
      <c r="AI2713" s="587">
        <f t="shared" si="446"/>
        <v>0</v>
      </c>
      <c r="AK2713" s="1163">
        <v>138</v>
      </c>
      <c r="AL2713" s="1164"/>
      <c r="AM2713" s="1165"/>
      <c r="AN2713" s="1166"/>
      <c r="AO2713" s="587">
        <f t="shared" si="447"/>
        <v>0</v>
      </c>
      <c r="AQ2713" s="1163">
        <v>138</v>
      </c>
      <c r="AR2713" s="1164"/>
      <c r="AS2713" s="1165"/>
      <c r="AT2713" s="1166"/>
      <c r="AU2713" s="587">
        <f t="shared" si="448"/>
        <v>0</v>
      </c>
      <c r="AW2713" s="1163">
        <v>138</v>
      </c>
      <c r="AX2713" s="1164"/>
      <c r="AY2713" s="1165"/>
      <c r="AZ2713" s="1166"/>
      <c r="BA2713" s="587">
        <f t="shared" si="449"/>
        <v>0</v>
      </c>
    </row>
    <row r="2714" spans="1:53" s="17" customFormat="1" ht="16.75" customHeight="1" outlineLevel="2">
      <c r="A2714" s="1163">
        <v>139</v>
      </c>
      <c r="B2714" s="1164"/>
      <c r="C2714" s="1165"/>
      <c r="D2714" s="1166"/>
      <c r="E2714" s="587">
        <f t="shared" si="441"/>
        <v>0</v>
      </c>
      <c r="G2714" s="1163">
        <v>139</v>
      </c>
      <c r="H2714" s="1164"/>
      <c r="I2714" s="1165"/>
      <c r="J2714" s="1166"/>
      <c r="K2714" s="587">
        <f t="shared" si="442"/>
        <v>0</v>
      </c>
      <c r="M2714" s="1163">
        <v>139</v>
      </c>
      <c r="N2714" s="1164"/>
      <c r="O2714" s="1165"/>
      <c r="P2714" s="1166"/>
      <c r="Q2714" s="587">
        <f t="shared" si="443"/>
        <v>0</v>
      </c>
      <c r="S2714" s="1163">
        <v>139</v>
      </c>
      <c r="T2714" s="1164"/>
      <c r="U2714" s="1165"/>
      <c r="V2714" s="1166"/>
      <c r="W2714" s="587">
        <f t="shared" si="444"/>
        <v>0</v>
      </c>
      <c r="Y2714" s="1163">
        <v>139</v>
      </c>
      <c r="Z2714" s="1164"/>
      <c r="AA2714" s="1165"/>
      <c r="AB2714" s="1166"/>
      <c r="AC2714" s="587">
        <f t="shared" si="445"/>
        <v>0</v>
      </c>
      <c r="AE2714" s="1163">
        <v>139</v>
      </c>
      <c r="AF2714" s="1164"/>
      <c r="AG2714" s="1165"/>
      <c r="AH2714" s="1166"/>
      <c r="AI2714" s="587">
        <f t="shared" si="446"/>
        <v>0</v>
      </c>
      <c r="AK2714" s="1163">
        <v>139</v>
      </c>
      <c r="AL2714" s="1164"/>
      <c r="AM2714" s="1165"/>
      <c r="AN2714" s="1166"/>
      <c r="AO2714" s="587">
        <f t="shared" si="447"/>
        <v>0</v>
      </c>
      <c r="AQ2714" s="1163">
        <v>139</v>
      </c>
      <c r="AR2714" s="1164"/>
      <c r="AS2714" s="1165"/>
      <c r="AT2714" s="1166"/>
      <c r="AU2714" s="587">
        <f t="shared" si="448"/>
        <v>0</v>
      </c>
      <c r="AW2714" s="1163">
        <v>139</v>
      </c>
      <c r="AX2714" s="1164"/>
      <c r="AY2714" s="1165"/>
      <c r="AZ2714" s="1166"/>
      <c r="BA2714" s="587">
        <f t="shared" si="449"/>
        <v>0</v>
      </c>
    </row>
    <row r="2715" spans="1:53" s="17" customFormat="1" ht="16.75" customHeight="1" outlineLevel="2">
      <c r="A2715" s="1163">
        <v>140</v>
      </c>
      <c r="B2715" s="1164"/>
      <c r="C2715" s="1165"/>
      <c r="D2715" s="1166"/>
      <c r="E2715" s="587">
        <f t="shared" si="441"/>
        <v>0</v>
      </c>
      <c r="G2715" s="1163">
        <v>140</v>
      </c>
      <c r="H2715" s="1164"/>
      <c r="I2715" s="1165"/>
      <c r="J2715" s="1166"/>
      <c r="K2715" s="587">
        <f t="shared" si="442"/>
        <v>0</v>
      </c>
      <c r="M2715" s="1163">
        <v>140</v>
      </c>
      <c r="N2715" s="1164"/>
      <c r="O2715" s="1165"/>
      <c r="P2715" s="1166"/>
      <c r="Q2715" s="587">
        <f t="shared" si="443"/>
        <v>0</v>
      </c>
      <c r="S2715" s="1163">
        <v>140</v>
      </c>
      <c r="T2715" s="1164"/>
      <c r="U2715" s="1165"/>
      <c r="V2715" s="1166"/>
      <c r="W2715" s="587">
        <f t="shared" si="444"/>
        <v>0</v>
      </c>
      <c r="Y2715" s="1163">
        <v>140</v>
      </c>
      <c r="Z2715" s="1164"/>
      <c r="AA2715" s="1165"/>
      <c r="AB2715" s="1166"/>
      <c r="AC2715" s="587">
        <f t="shared" si="445"/>
        <v>0</v>
      </c>
      <c r="AE2715" s="1163">
        <v>140</v>
      </c>
      <c r="AF2715" s="1164"/>
      <c r="AG2715" s="1165"/>
      <c r="AH2715" s="1166"/>
      <c r="AI2715" s="587">
        <f t="shared" si="446"/>
        <v>0</v>
      </c>
      <c r="AK2715" s="1163">
        <v>140</v>
      </c>
      <c r="AL2715" s="1164"/>
      <c r="AM2715" s="1165"/>
      <c r="AN2715" s="1166"/>
      <c r="AO2715" s="587">
        <f t="shared" si="447"/>
        <v>0</v>
      </c>
      <c r="AQ2715" s="1163">
        <v>140</v>
      </c>
      <c r="AR2715" s="1164"/>
      <c r="AS2715" s="1165"/>
      <c r="AT2715" s="1166"/>
      <c r="AU2715" s="587">
        <f t="shared" si="448"/>
        <v>0</v>
      </c>
      <c r="AW2715" s="1163">
        <v>140</v>
      </c>
      <c r="AX2715" s="1164"/>
      <c r="AY2715" s="1165"/>
      <c r="AZ2715" s="1166"/>
      <c r="BA2715" s="587">
        <f t="shared" si="449"/>
        <v>0</v>
      </c>
    </row>
    <row r="2716" spans="1:53" s="17" customFormat="1" ht="16.75" customHeight="1" outlineLevel="2">
      <c r="A2716" s="1163">
        <v>141</v>
      </c>
      <c r="B2716" s="1164"/>
      <c r="C2716" s="1165"/>
      <c r="D2716" s="1166"/>
      <c r="E2716" s="587">
        <f t="shared" si="441"/>
        <v>0</v>
      </c>
      <c r="G2716" s="1163">
        <v>141</v>
      </c>
      <c r="H2716" s="1164"/>
      <c r="I2716" s="1165"/>
      <c r="J2716" s="1166"/>
      <c r="K2716" s="587">
        <f t="shared" si="442"/>
        <v>0</v>
      </c>
      <c r="M2716" s="1163">
        <v>141</v>
      </c>
      <c r="N2716" s="1164"/>
      <c r="O2716" s="1165"/>
      <c r="P2716" s="1166"/>
      <c r="Q2716" s="587">
        <f t="shared" si="443"/>
        <v>0</v>
      </c>
      <c r="S2716" s="1163">
        <v>141</v>
      </c>
      <c r="T2716" s="1164"/>
      <c r="U2716" s="1165"/>
      <c r="V2716" s="1166"/>
      <c r="W2716" s="587">
        <f t="shared" si="444"/>
        <v>0</v>
      </c>
      <c r="Y2716" s="1163">
        <v>141</v>
      </c>
      <c r="Z2716" s="1164"/>
      <c r="AA2716" s="1165"/>
      <c r="AB2716" s="1166"/>
      <c r="AC2716" s="587">
        <f t="shared" si="445"/>
        <v>0</v>
      </c>
      <c r="AE2716" s="1163">
        <v>141</v>
      </c>
      <c r="AF2716" s="1164"/>
      <c r="AG2716" s="1165"/>
      <c r="AH2716" s="1166"/>
      <c r="AI2716" s="587">
        <f t="shared" si="446"/>
        <v>0</v>
      </c>
      <c r="AK2716" s="1163">
        <v>141</v>
      </c>
      <c r="AL2716" s="1164"/>
      <c r="AM2716" s="1165"/>
      <c r="AN2716" s="1166"/>
      <c r="AO2716" s="587">
        <f t="shared" si="447"/>
        <v>0</v>
      </c>
      <c r="AQ2716" s="1163">
        <v>141</v>
      </c>
      <c r="AR2716" s="1164"/>
      <c r="AS2716" s="1165"/>
      <c r="AT2716" s="1166"/>
      <c r="AU2716" s="587">
        <f t="shared" si="448"/>
        <v>0</v>
      </c>
      <c r="AW2716" s="1163">
        <v>141</v>
      </c>
      <c r="AX2716" s="1164"/>
      <c r="AY2716" s="1165"/>
      <c r="AZ2716" s="1166"/>
      <c r="BA2716" s="587">
        <f t="shared" si="449"/>
        <v>0</v>
      </c>
    </row>
    <row r="2717" spans="1:53" s="17" customFormat="1" ht="16.75" customHeight="1" outlineLevel="2">
      <c r="A2717" s="1163">
        <v>142</v>
      </c>
      <c r="B2717" s="1164"/>
      <c r="C2717" s="1165"/>
      <c r="D2717" s="1166"/>
      <c r="E2717" s="587">
        <f t="shared" si="441"/>
        <v>0</v>
      </c>
      <c r="G2717" s="1163">
        <v>142</v>
      </c>
      <c r="H2717" s="1164"/>
      <c r="I2717" s="1165"/>
      <c r="J2717" s="1166"/>
      <c r="K2717" s="587">
        <f t="shared" si="442"/>
        <v>0</v>
      </c>
      <c r="M2717" s="1163">
        <v>142</v>
      </c>
      <c r="N2717" s="1164"/>
      <c r="O2717" s="1165"/>
      <c r="P2717" s="1166"/>
      <c r="Q2717" s="587">
        <f t="shared" si="443"/>
        <v>0</v>
      </c>
      <c r="S2717" s="1163">
        <v>142</v>
      </c>
      <c r="T2717" s="1164"/>
      <c r="U2717" s="1165"/>
      <c r="V2717" s="1166"/>
      <c r="W2717" s="587">
        <f t="shared" si="444"/>
        <v>0</v>
      </c>
      <c r="Y2717" s="1163">
        <v>142</v>
      </c>
      <c r="Z2717" s="1164"/>
      <c r="AA2717" s="1165"/>
      <c r="AB2717" s="1166"/>
      <c r="AC2717" s="587">
        <f t="shared" si="445"/>
        <v>0</v>
      </c>
      <c r="AE2717" s="1163">
        <v>142</v>
      </c>
      <c r="AF2717" s="1164"/>
      <c r="AG2717" s="1165"/>
      <c r="AH2717" s="1166"/>
      <c r="AI2717" s="587">
        <f t="shared" si="446"/>
        <v>0</v>
      </c>
      <c r="AK2717" s="1163">
        <v>142</v>
      </c>
      <c r="AL2717" s="1164"/>
      <c r="AM2717" s="1165"/>
      <c r="AN2717" s="1166"/>
      <c r="AO2717" s="587">
        <f t="shared" si="447"/>
        <v>0</v>
      </c>
      <c r="AQ2717" s="1163">
        <v>142</v>
      </c>
      <c r="AR2717" s="1164"/>
      <c r="AS2717" s="1165"/>
      <c r="AT2717" s="1166"/>
      <c r="AU2717" s="587">
        <f t="shared" si="448"/>
        <v>0</v>
      </c>
      <c r="AW2717" s="1163">
        <v>142</v>
      </c>
      <c r="AX2717" s="1164"/>
      <c r="AY2717" s="1165"/>
      <c r="AZ2717" s="1166"/>
      <c r="BA2717" s="587">
        <f t="shared" si="449"/>
        <v>0</v>
      </c>
    </row>
    <row r="2718" spans="1:53" s="17" customFormat="1" ht="16.75" customHeight="1" outlineLevel="2">
      <c r="A2718" s="1163">
        <v>143</v>
      </c>
      <c r="B2718" s="1164"/>
      <c r="C2718" s="1165"/>
      <c r="D2718" s="1166"/>
      <c r="E2718" s="587">
        <f t="shared" si="441"/>
        <v>0</v>
      </c>
      <c r="G2718" s="1163">
        <v>143</v>
      </c>
      <c r="H2718" s="1164"/>
      <c r="I2718" s="1165"/>
      <c r="J2718" s="1166"/>
      <c r="K2718" s="587">
        <f t="shared" si="442"/>
        <v>0</v>
      </c>
      <c r="M2718" s="1163">
        <v>143</v>
      </c>
      <c r="N2718" s="1164"/>
      <c r="O2718" s="1165"/>
      <c r="P2718" s="1166"/>
      <c r="Q2718" s="587">
        <f t="shared" si="443"/>
        <v>0</v>
      </c>
      <c r="S2718" s="1163">
        <v>143</v>
      </c>
      <c r="T2718" s="1164"/>
      <c r="U2718" s="1165"/>
      <c r="V2718" s="1166"/>
      <c r="W2718" s="587">
        <f t="shared" si="444"/>
        <v>0</v>
      </c>
      <c r="Y2718" s="1163">
        <v>143</v>
      </c>
      <c r="Z2718" s="1164"/>
      <c r="AA2718" s="1165"/>
      <c r="AB2718" s="1166"/>
      <c r="AC2718" s="587">
        <f t="shared" si="445"/>
        <v>0</v>
      </c>
      <c r="AE2718" s="1163">
        <v>143</v>
      </c>
      <c r="AF2718" s="1164"/>
      <c r="AG2718" s="1165"/>
      <c r="AH2718" s="1166"/>
      <c r="AI2718" s="587">
        <f t="shared" si="446"/>
        <v>0</v>
      </c>
      <c r="AK2718" s="1163">
        <v>143</v>
      </c>
      <c r="AL2718" s="1164"/>
      <c r="AM2718" s="1165"/>
      <c r="AN2718" s="1166"/>
      <c r="AO2718" s="587">
        <f t="shared" si="447"/>
        <v>0</v>
      </c>
      <c r="AQ2718" s="1163">
        <v>143</v>
      </c>
      <c r="AR2718" s="1164"/>
      <c r="AS2718" s="1165"/>
      <c r="AT2718" s="1166"/>
      <c r="AU2718" s="587">
        <f t="shared" si="448"/>
        <v>0</v>
      </c>
      <c r="AW2718" s="1163">
        <v>143</v>
      </c>
      <c r="AX2718" s="1164"/>
      <c r="AY2718" s="1165"/>
      <c r="AZ2718" s="1166"/>
      <c r="BA2718" s="587">
        <f t="shared" si="449"/>
        <v>0</v>
      </c>
    </row>
    <row r="2719" spans="1:53" s="17" customFormat="1" ht="16.75" customHeight="1" outlineLevel="2">
      <c r="A2719" s="1163">
        <v>144</v>
      </c>
      <c r="B2719" s="1164"/>
      <c r="C2719" s="1165"/>
      <c r="D2719" s="1166"/>
      <c r="E2719" s="587">
        <f t="shared" si="441"/>
        <v>0</v>
      </c>
      <c r="G2719" s="1163">
        <v>144</v>
      </c>
      <c r="H2719" s="1164"/>
      <c r="I2719" s="1165"/>
      <c r="J2719" s="1166"/>
      <c r="K2719" s="587">
        <f t="shared" si="442"/>
        <v>0</v>
      </c>
      <c r="M2719" s="1163">
        <v>144</v>
      </c>
      <c r="N2719" s="1164"/>
      <c r="O2719" s="1165"/>
      <c r="P2719" s="1166"/>
      <c r="Q2719" s="587">
        <f t="shared" si="443"/>
        <v>0</v>
      </c>
      <c r="S2719" s="1163">
        <v>144</v>
      </c>
      <c r="T2719" s="1164"/>
      <c r="U2719" s="1165"/>
      <c r="V2719" s="1166"/>
      <c r="W2719" s="587">
        <f t="shared" si="444"/>
        <v>0</v>
      </c>
      <c r="Y2719" s="1163">
        <v>144</v>
      </c>
      <c r="Z2719" s="1164"/>
      <c r="AA2719" s="1165"/>
      <c r="AB2719" s="1166"/>
      <c r="AC2719" s="587">
        <f t="shared" si="445"/>
        <v>0</v>
      </c>
      <c r="AE2719" s="1163">
        <v>144</v>
      </c>
      <c r="AF2719" s="1164"/>
      <c r="AG2719" s="1165"/>
      <c r="AH2719" s="1166"/>
      <c r="AI2719" s="587">
        <f t="shared" si="446"/>
        <v>0</v>
      </c>
      <c r="AK2719" s="1163">
        <v>144</v>
      </c>
      <c r="AL2719" s="1164"/>
      <c r="AM2719" s="1165"/>
      <c r="AN2719" s="1166"/>
      <c r="AO2719" s="587">
        <f t="shared" si="447"/>
        <v>0</v>
      </c>
      <c r="AQ2719" s="1163">
        <v>144</v>
      </c>
      <c r="AR2719" s="1164"/>
      <c r="AS2719" s="1165"/>
      <c r="AT2719" s="1166"/>
      <c r="AU2719" s="587">
        <f t="shared" si="448"/>
        <v>0</v>
      </c>
      <c r="AW2719" s="1163">
        <v>144</v>
      </c>
      <c r="AX2719" s="1164"/>
      <c r="AY2719" s="1165"/>
      <c r="AZ2719" s="1166"/>
      <c r="BA2719" s="587">
        <f t="shared" si="449"/>
        <v>0</v>
      </c>
    </row>
    <row r="2720" spans="1:53" s="17" customFormat="1" ht="16.75" customHeight="1" outlineLevel="2">
      <c r="A2720" s="1163">
        <v>145</v>
      </c>
      <c r="B2720" s="1164"/>
      <c r="C2720" s="1165"/>
      <c r="D2720" s="1166"/>
      <c r="E2720" s="587">
        <f t="shared" si="441"/>
        <v>0</v>
      </c>
      <c r="G2720" s="1163">
        <v>145</v>
      </c>
      <c r="H2720" s="1164"/>
      <c r="I2720" s="1165"/>
      <c r="J2720" s="1166"/>
      <c r="K2720" s="587">
        <f t="shared" si="442"/>
        <v>0</v>
      </c>
      <c r="M2720" s="1163">
        <v>145</v>
      </c>
      <c r="N2720" s="1164"/>
      <c r="O2720" s="1165"/>
      <c r="P2720" s="1166"/>
      <c r="Q2720" s="587">
        <f t="shared" si="443"/>
        <v>0</v>
      </c>
      <c r="S2720" s="1163">
        <v>145</v>
      </c>
      <c r="T2720" s="1164"/>
      <c r="U2720" s="1165"/>
      <c r="V2720" s="1166"/>
      <c r="W2720" s="587">
        <f t="shared" si="444"/>
        <v>0</v>
      </c>
      <c r="Y2720" s="1163">
        <v>145</v>
      </c>
      <c r="Z2720" s="1164"/>
      <c r="AA2720" s="1165"/>
      <c r="AB2720" s="1166"/>
      <c r="AC2720" s="587">
        <f t="shared" si="445"/>
        <v>0</v>
      </c>
      <c r="AE2720" s="1163">
        <v>145</v>
      </c>
      <c r="AF2720" s="1164"/>
      <c r="AG2720" s="1165"/>
      <c r="AH2720" s="1166"/>
      <c r="AI2720" s="587">
        <f t="shared" si="446"/>
        <v>0</v>
      </c>
      <c r="AK2720" s="1163">
        <v>145</v>
      </c>
      <c r="AL2720" s="1164"/>
      <c r="AM2720" s="1165"/>
      <c r="AN2720" s="1166"/>
      <c r="AO2720" s="587">
        <f t="shared" si="447"/>
        <v>0</v>
      </c>
      <c r="AQ2720" s="1163">
        <v>145</v>
      </c>
      <c r="AR2720" s="1164"/>
      <c r="AS2720" s="1165"/>
      <c r="AT2720" s="1166"/>
      <c r="AU2720" s="587">
        <f t="shared" si="448"/>
        <v>0</v>
      </c>
      <c r="AW2720" s="1163">
        <v>145</v>
      </c>
      <c r="AX2720" s="1164"/>
      <c r="AY2720" s="1165"/>
      <c r="AZ2720" s="1166"/>
      <c r="BA2720" s="587">
        <f t="shared" si="449"/>
        <v>0</v>
      </c>
    </row>
    <row r="2721" spans="1:53" s="17" customFormat="1" ht="16.75" customHeight="1" outlineLevel="2">
      <c r="A2721" s="1163">
        <v>146</v>
      </c>
      <c r="B2721" s="1164"/>
      <c r="C2721" s="1165"/>
      <c r="D2721" s="1166"/>
      <c r="E2721" s="587">
        <f t="shared" si="441"/>
        <v>0</v>
      </c>
      <c r="G2721" s="1163">
        <v>146</v>
      </c>
      <c r="H2721" s="1164"/>
      <c r="I2721" s="1165"/>
      <c r="J2721" s="1166"/>
      <c r="K2721" s="587">
        <f t="shared" si="442"/>
        <v>0</v>
      </c>
      <c r="M2721" s="1163">
        <v>146</v>
      </c>
      <c r="N2721" s="1164"/>
      <c r="O2721" s="1165"/>
      <c r="P2721" s="1166"/>
      <c r="Q2721" s="587">
        <f t="shared" si="443"/>
        <v>0</v>
      </c>
      <c r="S2721" s="1163">
        <v>146</v>
      </c>
      <c r="T2721" s="1164"/>
      <c r="U2721" s="1165"/>
      <c r="V2721" s="1166"/>
      <c r="W2721" s="587">
        <f t="shared" si="444"/>
        <v>0</v>
      </c>
      <c r="Y2721" s="1163">
        <v>146</v>
      </c>
      <c r="Z2721" s="1164"/>
      <c r="AA2721" s="1165"/>
      <c r="AB2721" s="1166"/>
      <c r="AC2721" s="587">
        <f t="shared" si="445"/>
        <v>0</v>
      </c>
      <c r="AE2721" s="1163">
        <v>146</v>
      </c>
      <c r="AF2721" s="1164"/>
      <c r="AG2721" s="1165"/>
      <c r="AH2721" s="1166"/>
      <c r="AI2721" s="587">
        <f t="shared" si="446"/>
        <v>0</v>
      </c>
      <c r="AK2721" s="1163">
        <v>146</v>
      </c>
      <c r="AL2721" s="1164"/>
      <c r="AM2721" s="1165"/>
      <c r="AN2721" s="1166"/>
      <c r="AO2721" s="587">
        <f t="shared" si="447"/>
        <v>0</v>
      </c>
      <c r="AQ2721" s="1163">
        <v>146</v>
      </c>
      <c r="AR2721" s="1164"/>
      <c r="AS2721" s="1165"/>
      <c r="AT2721" s="1166"/>
      <c r="AU2721" s="587">
        <f t="shared" si="448"/>
        <v>0</v>
      </c>
      <c r="AW2721" s="1163">
        <v>146</v>
      </c>
      <c r="AX2721" s="1164"/>
      <c r="AY2721" s="1165"/>
      <c r="AZ2721" s="1166"/>
      <c r="BA2721" s="587">
        <f t="shared" si="449"/>
        <v>0</v>
      </c>
    </row>
    <row r="2722" spans="1:53" s="17" customFormat="1" ht="16.75" customHeight="1" outlineLevel="2">
      <c r="A2722" s="1163">
        <v>147</v>
      </c>
      <c r="B2722" s="1164"/>
      <c r="C2722" s="1165"/>
      <c r="D2722" s="1166"/>
      <c r="E2722" s="587">
        <f t="shared" si="441"/>
        <v>0</v>
      </c>
      <c r="G2722" s="1163">
        <v>147</v>
      </c>
      <c r="H2722" s="1164"/>
      <c r="I2722" s="1165"/>
      <c r="J2722" s="1166"/>
      <c r="K2722" s="587">
        <f t="shared" si="442"/>
        <v>0</v>
      </c>
      <c r="M2722" s="1163">
        <v>147</v>
      </c>
      <c r="N2722" s="1164"/>
      <c r="O2722" s="1165"/>
      <c r="P2722" s="1166"/>
      <c r="Q2722" s="587">
        <f t="shared" si="443"/>
        <v>0</v>
      </c>
      <c r="S2722" s="1163">
        <v>147</v>
      </c>
      <c r="T2722" s="1164"/>
      <c r="U2722" s="1165"/>
      <c r="V2722" s="1166"/>
      <c r="W2722" s="587">
        <f t="shared" si="444"/>
        <v>0</v>
      </c>
      <c r="Y2722" s="1163">
        <v>147</v>
      </c>
      <c r="Z2722" s="1164"/>
      <c r="AA2722" s="1165"/>
      <c r="AB2722" s="1166"/>
      <c r="AC2722" s="587">
        <f t="shared" si="445"/>
        <v>0</v>
      </c>
      <c r="AE2722" s="1163">
        <v>147</v>
      </c>
      <c r="AF2722" s="1164"/>
      <c r="AG2722" s="1165"/>
      <c r="AH2722" s="1166"/>
      <c r="AI2722" s="587">
        <f t="shared" si="446"/>
        <v>0</v>
      </c>
      <c r="AK2722" s="1163">
        <v>147</v>
      </c>
      <c r="AL2722" s="1164"/>
      <c r="AM2722" s="1165"/>
      <c r="AN2722" s="1166"/>
      <c r="AO2722" s="587">
        <f t="shared" si="447"/>
        <v>0</v>
      </c>
      <c r="AQ2722" s="1163">
        <v>147</v>
      </c>
      <c r="AR2722" s="1164"/>
      <c r="AS2722" s="1165"/>
      <c r="AT2722" s="1166"/>
      <c r="AU2722" s="587">
        <f t="shared" si="448"/>
        <v>0</v>
      </c>
      <c r="AW2722" s="1163">
        <v>147</v>
      </c>
      <c r="AX2722" s="1164"/>
      <c r="AY2722" s="1165"/>
      <c r="AZ2722" s="1166"/>
      <c r="BA2722" s="587">
        <f t="shared" si="449"/>
        <v>0</v>
      </c>
    </row>
    <row r="2723" spans="1:53" s="17" customFormat="1" ht="16.75" customHeight="1" outlineLevel="2">
      <c r="A2723" s="1163">
        <v>148</v>
      </c>
      <c r="B2723" s="1164"/>
      <c r="C2723" s="1165"/>
      <c r="D2723" s="1166"/>
      <c r="E2723" s="587">
        <f t="shared" si="441"/>
        <v>0</v>
      </c>
      <c r="G2723" s="1163">
        <v>148</v>
      </c>
      <c r="H2723" s="1164"/>
      <c r="I2723" s="1165"/>
      <c r="J2723" s="1166"/>
      <c r="K2723" s="587">
        <f t="shared" si="442"/>
        <v>0</v>
      </c>
      <c r="M2723" s="1163">
        <v>148</v>
      </c>
      <c r="N2723" s="1164"/>
      <c r="O2723" s="1165"/>
      <c r="P2723" s="1166"/>
      <c r="Q2723" s="587">
        <f t="shared" si="443"/>
        <v>0</v>
      </c>
      <c r="S2723" s="1163">
        <v>148</v>
      </c>
      <c r="T2723" s="1164"/>
      <c r="U2723" s="1165"/>
      <c r="V2723" s="1166"/>
      <c r="W2723" s="587">
        <f t="shared" si="444"/>
        <v>0</v>
      </c>
      <c r="Y2723" s="1163">
        <v>148</v>
      </c>
      <c r="Z2723" s="1164"/>
      <c r="AA2723" s="1165"/>
      <c r="AB2723" s="1166"/>
      <c r="AC2723" s="587">
        <f t="shared" si="445"/>
        <v>0</v>
      </c>
      <c r="AE2723" s="1163">
        <v>148</v>
      </c>
      <c r="AF2723" s="1164"/>
      <c r="AG2723" s="1165"/>
      <c r="AH2723" s="1166"/>
      <c r="AI2723" s="587">
        <f t="shared" si="446"/>
        <v>0</v>
      </c>
      <c r="AK2723" s="1163">
        <v>148</v>
      </c>
      <c r="AL2723" s="1164"/>
      <c r="AM2723" s="1165"/>
      <c r="AN2723" s="1166"/>
      <c r="AO2723" s="587">
        <f t="shared" si="447"/>
        <v>0</v>
      </c>
      <c r="AQ2723" s="1163">
        <v>148</v>
      </c>
      <c r="AR2723" s="1164"/>
      <c r="AS2723" s="1165"/>
      <c r="AT2723" s="1166"/>
      <c r="AU2723" s="587">
        <f t="shared" si="448"/>
        <v>0</v>
      </c>
      <c r="AW2723" s="1163">
        <v>148</v>
      </c>
      <c r="AX2723" s="1164"/>
      <c r="AY2723" s="1165"/>
      <c r="AZ2723" s="1166"/>
      <c r="BA2723" s="587">
        <f t="shared" si="449"/>
        <v>0</v>
      </c>
    </row>
    <row r="2724" spans="1:53" s="17" customFormat="1" ht="16.75" customHeight="1" outlineLevel="2">
      <c r="A2724" s="1163">
        <v>149</v>
      </c>
      <c r="B2724" s="1164"/>
      <c r="C2724" s="1165"/>
      <c r="D2724" s="1166"/>
      <c r="E2724" s="587">
        <f t="shared" si="441"/>
        <v>0</v>
      </c>
      <c r="G2724" s="1163">
        <v>149</v>
      </c>
      <c r="H2724" s="1164"/>
      <c r="I2724" s="1165"/>
      <c r="J2724" s="1166"/>
      <c r="K2724" s="587">
        <f t="shared" si="442"/>
        <v>0</v>
      </c>
      <c r="M2724" s="1163">
        <v>149</v>
      </c>
      <c r="N2724" s="1164"/>
      <c r="O2724" s="1165"/>
      <c r="P2724" s="1166"/>
      <c r="Q2724" s="587">
        <f t="shared" si="443"/>
        <v>0</v>
      </c>
      <c r="S2724" s="1163">
        <v>149</v>
      </c>
      <c r="T2724" s="1164"/>
      <c r="U2724" s="1165"/>
      <c r="V2724" s="1166"/>
      <c r="W2724" s="587">
        <f t="shared" si="444"/>
        <v>0</v>
      </c>
      <c r="Y2724" s="1163">
        <v>149</v>
      </c>
      <c r="Z2724" s="1164"/>
      <c r="AA2724" s="1165"/>
      <c r="AB2724" s="1166"/>
      <c r="AC2724" s="587">
        <f t="shared" si="445"/>
        <v>0</v>
      </c>
      <c r="AE2724" s="1163">
        <v>149</v>
      </c>
      <c r="AF2724" s="1164"/>
      <c r="AG2724" s="1165"/>
      <c r="AH2724" s="1166"/>
      <c r="AI2724" s="587">
        <f t="shared" si="446"/>
        <v>0</v>
      </c>
      <c r="AK2724" s="1163">
        <v>149</v>
      </c>
      <c r="AL2724" s="1164"/>
      <c r="AM2724" s="1165"/>
      <c r="AN2724" s="1166"/>
      <c r="AO2724" s="587">
        <f t="shared" si="447"/>
        <v>0</v>
      </c>
      <c r="AQ2724" s="1163">
        <v>149</v>
      </c>
      <c r="AR2724" s="1164"/>
      <c r="AS2724" s="1165"/>
      <c r="AT2724" s="1166"/>
      <c r="AU2724" s="587">
        <f t="shared" si="448"/>
        <v>0</v>
      </c>
      <c r="AW2724" s="1163">
        <v>149</v>
      </c>
      <c r="AX2724" s="1164"/>
      <c r="AY2724" s="1165"/>
      <c r="AZ2724" s="1166"/>
      <c r="BA2724" s="587">
        <f t="shared" si="449"/>
        <v>0</v>
      </c>
    </row>
    <row r="2725" spans="1:53" s="17" customFormat="1" ht="16.75" customHeight="1" outlineLevel="2">
      <c r="A2725" s="1163">
        <v>150</v>
      </c>
      <c r="B2725" s="1164"/>
      <c r="C2725" s="1165"/>
      <c r="D2725" s="1166"/>
      <c r="E2725" s="587">
        <f t="shared" si="441"/>
        <v>0</v>
      </c>
      <c r="G2725" s="1163">
        <v>150</v>
      </c>
      <c r="H2725" s="1164"/>
      <c r="I2725" s="1165"/>
      <c r="J2725" s="1166"/>
      <c r="K2725" s="587">
        <f t="shared" si="442"/>
        <v>0</v>
      </c>
      <c r="M2725" s="1163">
        <v>150</v>
      </c>
      <c r="N2725" s="1164"/>
      <c r="O2725" s="1165"/>
      <c r="P2725" s="1166"/>
      <c r="Q2725" s="587">
        <f t="shared" si="443"/>
        <v>0</v>
      </c>
      <c r="S2725" s="1163">
        <v>150</v>
      </c>
      <c r="T2725" s="1164"/>
      <c r="U2725" s="1165"/>
      <c r="V2725" s="1166"/>
      <c r="W2725" s="587">
        <f t="shared" si="444"/>
        <v>0</v>
      </c>
      <c r="Y2725" s="1163">
        <v>150</v>
      </c>
      <c r="Z2725" s="1164"/>
      <c r="AA2725" s="1165"/>
      <c r="AB2725" s="1166"/>
      <c r="AC2725" s="587">
        <f t="shared" si="445"/>
        <v>0</v>
      </c>
      <c r="AE2725" s="1163">
        <v>150</v>
      </c>
      <c r="AF2725" s="1164"/>
      <c r="AG2725" s="1165"/>
      <c r="AH2725" s="1166"/>
      <c r="AI2725" s="587">
        <f t="shared" si="446"/>
        <v>0</v>
      </c>
      <c r="AK2725" s="1163">
        <v>150</v>
      </c>
      <c r="AL2725" s="1164"/>
      <c r="AM2725" s="1165"/>
      <c r="AN2725" s="1166"/>
      <c r="AO2725" s="587">
        <f t="shared" si="447"/>
        <v>0</v>
      </c>
      <c r="AQ2725" s="1163">
        <v>150</v>
      </c>
      <c r="AR2725" s="1164"/>
      <c r="AS2725" s="1165"/>
      <c r="AT2725" s="1166"/>
      <c r="AU2725" s="587">
        <f t="shared" si="448"/>
        <v>0</v>
      </c>
      <c r="AW2725" s="1163">
        <v>150</v>
      </c>
      <c r="AX2725" s="1164"/>
      <c r="AY2725" s="1165"/>
      <c r="AZ2725" s="1166"/>
      <c r="BA2725" s="587">
        <f t="shared" si="449"/>
        <v>0</v>
      </c>
    </row>
    <row r="2726" spans="1:53" s="17" customFormat="1" ht="16.75" customHeight="1" outlineLevel="2">
      <c r="A2726" s="1163">
        <v>151</v>
      </c>
      <c r="B2726" s="1164"/>
      <c r="C2726" s="1165"/>
      <c r="D2726" s="1166"/>
      <c r="E2726" s="587">
        <f t="shared" si="441"/>
        <v>0</v>
      </c>
      <c r="G2726" s="1163">
        <v>151</v>
      </c>
      <c r="H2726" s="1164"/>
      <c r="I2726" s="1165"/>
      <c r="J2726" s="1166"/>
      <c r="K2726" s="587">
        <f t="shared" si="442"/>
        <v>0</v>
      </c>
      <c r="M2726" s="1163">
        <v>151</v>
      </c>
      <c r="N2726" s="1164"/>
      <c r="O2726" s="1165"/>
      <c r="P2726" s="1166"/>
      <c r="Q2726" s="587">
        <f t="shared" si="443"/>
        <v>0</v>
      </c>
      <c r="S2726" s="1163">
        <v>151</v>
      </c>
      <c r="T2726" s="1164"/>
      <c r="U2726" s="1165"/>
      <c r="V2726" s="1166"/>
      <c r="W2726" s="587">
        <f t="shared" si="444"/>
        <v>0</v>
      </c>
      <c r="Y2726" s="1163">
        <v>151</v>
      </c>
      <c r="Z2726" s="1164"/>
      <c r="AA2726" s="1165"/>
      <c r="AB2726" s="1166"/>
      <c r="AC2726" s="587">
        <f t="shared" si="445"/>
        <v>0</v>
      </c>
      <c r="AE2726" s="1163">
        <v>151</v>
      </c>
      <c r="AF2726" s="1164"/>
      <c r="AG2726" s="1165"/>
      <c r="AH2726" s="1166"/>
      <c r="AI2726" s="587">
        <f t="shared" si="446"/>
        <v>0</v>
      </c>
      <c r="AK2726" s="1163">
        <v>151</v>
      </c>
      <c r="AL2726" s="1164"/>
      <c r="AM2726" s="1165"/>
      <c r="AN2726" s="1166"/>
      <c r="AO2726" s="587">
        <f t="shared" si="447"/>
        <v>0</v>
      </c>
      <c r="AQ2726" s="1163">
        <v>151</v>
      </c>
      <c r="AR2726" s="1164"/>
      <c r="AS2726" s="1165"/>
      <c r="AT2726" s="1166"/>
      <c r="AU2726" s="587">
        <f t="shared" si="448"/>
        <v>0</v>
      </c>
      <c r="AW2726" s="1163">
        <v>151</v>
      </c>
      <c r="AX2726" s="1164"/>
      <c r="AY2726" s="1165"/>
      <c r="AZ2726" s="1166"/>
      <c r="BA2726" s="587">
        <f t="shared" si="449"/>
        <v>0</v>
      </c>
    </row>
    <row r="2727" spans="1:53" s="17" customFormat="1" ht="16.75" customHeight="1" outlineLevel="2">
      <c r="A2727" s="1163">
        <v>152</v>
      </c>
      <c r="B2727" s="1164"/>
      <c r="C2727" s="1165"/>
      <c r="D2727" s="1166"/>
      <c r="E2727" s="587">
        <f t="shared" si="441"/>
        <v>0</v>
      </c>
      <c r="G2727" s="1163">
        <v>152</v>
      </c>
      <c r="H2727" s="1164"/>
      <c r="I2727" s="1165"/>
      <c r="J2727" s="1166"/>
      <c r="K2727" s="587">
        <f t="shared" si="442"/>
        <v>0</v>
      </c>
      <c r="M2727" s="1163">
        <v>152</v>
      </c>
      <c r="N2727" s="1164"/>
      <c r="O2727" s="1165"/>
      <c r="P2727" s="1166"/>
      <c r="Q2727" s="587">
        <f t="shared" si="443"/>
        <v>0</v>
      </c>
      <c r="S2727" s="1163">
        <v>152</v>
      </c>
      <c r="T2727" s="1164"/>
      <c r="U2727" s="1165"/>
      <c r="V2727" s="1166"/>
      <c r="W2727" s="587">
        <f t="shared" si="444"/>
        <v>0</v>
      </c>
      <c r="Y2727" s="1163">
        <v>152</v>
      </c>
      <c r="Z2727" s="1164"/>
      <c r="AA2727" s="1165"/>
      <c r="AB2727" s="1166"/>
      <c r="AC2727" s="587">
        <f t="shared" si="445"/>
        <v>0</v>
      </c>
      <c r="AE2727" s="1163">
        <v>152</v>
      </c>
      <c r="AF2727" s="1164"/>
      <c r="AG2727" s="1165"/>
      <c r="AH2727" s="1166"/>
      <c r="AI2727" s="587">
        <f t="shared" si="446"/>
        <v>0</v>
      </c>
      <c r="AK2727" s="1163">
        <v>152</v>
      </c>
      <c r="AL2727" s="1164"/>
      <c r="AM2727" s="1165"/>
      <c r="AN2727" s="1166"/>
      <c r="AO2727" s="587">
        <f t="shared" si="447"/>
        <v>0</v>
      </c>
      <c r="AQ2727" s="1163">
        <v>152</v>
      </c>
      <c r="AR2727" s="1164"/>
      <c r="AS2727" s="1165"/>
      <c r="AT2727" s="1166"/>
      <c r="AU2727" s="587">
        <f t="shared" si="448"/>
        <v>0</v>
      </c>
      <c r="AW2727" s="1163">
        <v>152</v>
      </c>
      <c r="AX2727" s="1164"/>
      <c r="AY2727" s="1165"/>
      <c r="AZ2727" s="1166"/>
      <c r="BA2727" s="587">
        <f t="shared" si="449"/>
        <v>0</v>
      </c>
    </row>
    <row r="2728" spans="1:53" s="17" customFormat="1" ht="16.75" customHeight="1" outlineLevel="2">
      <c r="A2728" s="1163">
        <v>153</v>
      </c>
      <c r="B2728" s="1164"/>
      <c r="C2728" s="1165"/>
      <c r="D2728" s="1166"/>
      <c r="E2728" s="587">
        <f t="shared" si="441"/>
        <v>0</v>
      </c>
      <c r="G2728" s="1163">
        <v>153</v>
      </c>
      <c r="H2728" s="1164"/>
      <c r="I2728" s="1165"/>
      <c r="J2728" s="1166"/>
      <c r="K2728" s="587">
        <f t="shared" si="442"/>
        <v>0</v>
      </c>
      <c r="M2728" s="1163">
        <v>153</v>
      </c>
      <c r="N2728" s="1164"/>
      <c r="O2728" s="1165"/>
      <c r="P2728" s="1166"/>
      <c r="Q2728" s="587">
        <f t="shared" si="443"/>
        <v>0</v>
      </c>
      <c r="S2728" s="1163">
        <v>153</v>
      </c>
      <c r="T2728" s="1164"/>
      <c r="U2728" s="1165"/>
      <c r="V2728" s="1166"/>
      <c r="W2728" s="587">
        <f t="shared" si="444"/>
        <v>0</v>
      </c>
      <c r="Y2728" s="1163">
        <v>153</v>
      </c>
      <c r="Z2728" s="1164"/>
      <c r="AA2728" s="1165"/>
      <c r="AB2728" s="1166"/>
      <c r="AC2728" s="587">
        <f t="shared" si="445"/>
        <v>0</v>
      </c>
      <c r="AE2728" s="1163">
        <v>153</v>
      </c>
      <c r="AF2728" s="1164"/>
      <c r="AG2728" s="1165"/>
      <c r="AH2728" s="1166"/>
      <c r="AI2728" s="587">
        <f t="shared" si="446"/>
        <v>0</v>
      </c>
      <c r="AK2728" s="1163">
        <v>153</v>
      </c>
      <c r="AL2728" s="1164"/>
      <c r="AM2728" s="1165"/>
      <c r="AN2728" s="1166"/>
      <c r="AO2728" s="587">
        <f t="shared" si="447"/>
        <v>0</v>
      </c>
      <c r="AQ2728" s="1163">
        <v>153</v>
      </c>
      <c r="AR2728" s="1164"/>
      <c r="AS2728" s="1165"/>
      <c r="AT2728" s="1166"/>
      <c r="AU2728" s="587">
        <f t="shared" si="448"/>
        <v>0</v>
      </c>
      <c r="AW2728" s="1163">
        <v>153</v>
      </c>
      <c r="AX2728" s="1164"/>
      <c r="AY2728" s="1165"/>
      <c r="AZ2728" s="1166"/>
      <c r="BA2728" s="587">
        <f t="shared" si="449"/>
        <v>0</v>
      </c>
    </row>
    <row r="2729" spans="1:53" s="17" customFormat="1" ht="16.75" customHeight="1" outlineLevel="2">
      <c r="A2729" s="1163">
        <v>154</v>
      </c>
      <c r="B2729" s="1164"/>
      <c r="C2729" s="1165"/>
      <c r="D2729" s="1166"/>
      <c r="E2729" s="587">
        <f t="shared" si="441"/>
        <v>0</v>
      </c>
      <c r="G2729" s="1163">
        <v>154</v>
      </c>
      <c r="H2729" s="1164"/>
      <c r="I2729" s="1165"/>
      <c r="J2729" s="1166"/>
      <c r="K2729" s="587">
        <f t="shared" si="442"/>
        <v>0</v>
      </c>
      <c r="M2729" s="1163">
        <v>154</v>
      </c>
      <c r="N2729" s="1164"/>
      <c r="O2729" s="1165"/>
      <c r="P2729" s="1166"/>
      <c r="Q2729" s="587">
        <f t="shared" si="443"/>
        <v>0</v>
      </c>
      <c r="S2729" s="1163">
        <v>154</v>
      </c>
      <c r="T2729" s="1164"/>
      <c r="U2729" s="1165"/>
      <c r="V2729" s="1166"/>
      <c r="W2729" s="587">
        <f t="shared" si="444"/>
        <v>0</v>
      </c>
      <c r="Y2729" s="1163">
        <v>154</v>
      </c>
      <c r="Z2729" s="1164"/>
      <c r="AA2729" s="1165"/>
      <c r="AB2729" s="1166"/>
      <c r="AC2729" s="587">
        <f t="shared" si="445"/>
        <v>0</v>
      </c>
      <c r="AE2729" s="1163">
        <v>154</v>
      </c>
      <c r="AF2729" s="1164"/>
      <c r="AG2729" s="1165"/>
      <c r="AH2729" s="1166"/>
      <c r="AI2729" s="587">
        <f t="shared" si="446"/>
        <v>0</v>
      </c>
      <c r="AK2729" s="1163">
        <v>154</v>
      </c>
      <c r="AL2729" s="1164"/>
      <c r="AM2729" s="1165"/>
      <c r="AN2729" s="1166"/>
      <c r="AO2729" s="587">
        <f t="shared" si="447"/>
        <v>0</v>
      </c>
      <c r="AQ2729" s="1163">
        <v>154</v>
      </c>
      <c r="AR2729" s="1164"/>
      <c r="AS2729" s="1165"/>
      <c r="AT2729" s="1166"/>
      <c r="AU2729" s="587">
        <f t="shared" si="448"/>
        <v>0</v>
      </c>
      <c r="AW2729" s="1163">
        <v>154</v>
      </c>
      <c r="AX2729" s="1164"/>
      <c r="AY2729" s="1165"/>
      <c r="AZ2729" s="1166"/>
      <c r="BA2729" s="587">
        <f t="shared" si="449"/>
        <v>0</v>
      </c>
    </row>
    <row r="2730" spans="1:53" s="17" customFormat="1" ht="16.75" customHeight="1" outlineLevel="2">
      <c r="A2730" s="1163">
        <v>155</v>
      </c>
      <c r="B2730" s="1164"/>
      <c r="C2730" s="1165"/>
      <c r="D2730" s="1166"/>
      <c r="E2730" s="587">
        <f>IF(AND(C2730&gt;=D$2569,C2730&lt;=D$2568),1,0)</f>
        <v>0</v>
      </c>
      <c r="G2730" s="1163">
        <v>155</v>
      </c>
      <c r="H2730" s="1164"/>
      <c r="I2730" s="1165"/>
      <c r="J2730" s="1166"/>
      <c r="K2730" s="587">
        <f>IF(AND(I2730&gt;=J$2569,I2730&lt;=J$2568),1,0)</f>
        <v>0</v>
      </c>
      <c r="M2730" s="1163">
        <v>155</v>
      </c>
      <c r="N2730" s="1164"/>
      <c r="O2730" s="1165"/>
      <c r="P2730" s="1166"/>
      <c r="Q2730" s="587">
        <f>IF(AND(O2730&gt;=P$2569,O2730&lt;=P$2568),1,0)</f>
        <v>0</v>
      </c>
      <c r="S2730" s="1163">
        <v>155</v>
      </c>
      <c r="T2730" s="1164"/>
      <c r="U2730" s="1165"/>
      <c r="V2730" s="1166"/>
      <c r="W2730" s="587">
        <f>IF(AND(U2730&gt;=V$2569,U2730&lt;=V$2568),1,0)</f>
        <v>0</v>
      </c>
      <c r="Y2730" s="1163">
        <v>155</v>
      </c>
      <c r="Z2730" s="1164"/>
      <c r="AA2730" s="1165"/>
      <c r="AB2730" s="1166"/>
      <c r="AC2730" s="587">
        <f>IF(AND(AA2730&gt;=AB$2569,AA2730&lt;=AB$2568),1,0)</f>
        <v>0</v>
      </c>
      <c r="AE2730" s="1163">
        <v>155</v>
      </c>
      <c r="AF2730" s="1164"/>
      <c r="AG2730" s="1165"/>
      <c r="AH2730" s="1166"/>
      <c r="AI2730" s="587">
        <f>IF(AND(AG2730&gt;=AH$2569,AG2730&lt;=AH$2568),1,0)</f>
        <v>0</v>
      </c>
      <c r="AK2730" s="1163">
        <v>155</v>
      </c>
      <c r="AL2730" s="1164"/>
      <c r="AM2730" s="1165"/>
      <c r="AN2730" s="1166"/>
      <c r="AO2730" s="587">
        <f>IF(AND(AM2730&gt;=AN$2569,AM2730&lt;=AN$2568),1,0)</f>
        <v>0</v>
      </c>
      <c r="AQ2730" s="1163">
        <v>155</v>
      </c>
      <c r="AR2730" s="1164"/>
      <c r="AS2730" s="1165"/>
      <c r="AT2730" s="1166"/>
      <c r="AU2730" s="587">
        <f>IF(AND(AS2730&gt;=AT$2569,AS2730&lt;=AT$2568),1,0)</f>
        <v>0</v>
      </c>
      <c r="AW2730" s="1163">
        <v>155</v>
      </c>
      <c r="AX2730" s="1164"/>
      <c r="AY2730" s="1165"/>
      <c r="AZ2730" s="1166"/>
      <c r="BA2730" s="587">
        <f>IF(AND(AY2730&gt;=AZ$2569,AY2730&lt;=AZ$2568),1,0)</f>
        <v>0</v>
      </c>
    </row>
    <row r="2731" spans="1:53" s="17" customFormat="1" ht="16.75" customHeight="1" outlineLevel="2">
      <c r="A2731" s="1163">
        <v>156</v>
      </c>
      <c r="B2731" s="1164"/>
      <c r="C2731" s="1165"/>
      <c r="D2731" s="1166"/>
      <c r="E2731" s="587">
        <f t="shared" ref="E2731:E2794" si="450">IF(AND(C2731&gt;=D$2569,C2731&lt;=D$2568),1,0)</f>
        <v>0</v>
      </c>
      <c r="G2731" s="1163">
        <v>156</v>
      </c>
      <c r="H2731" s="1164"/>
      <c r="I2731" s="1165"/>
      <c r="J2731" s="1166"/>
      <c r="K2731" s="587">
        <f t="shared" ref="K2731:K2794" si="451">IF(AND(I2731&gt;=J$2569,I2731&lt;=J$2568),1,0)</f>
        <v>0</v>
      </c>
      <c r="M2731" s="1163">
        <v>156</v>
      </c>
      <c r="N2731" s="1164"/>
      <c r="O2731" s="1165"/>
      <c r="P2731" s="1166"/>
      <c r="Q2731" s="587">
        <f t="shared" ref="Q2731:Q2794" si="452">IF(AND(O2731&gt;=P$2569,O2731&lt;=P$2568),1,0)</f>
        <v>0</v>
      </c>
      <c r="S2731" s="1163">
        <v>156</v>
      </c>
      <c r="T2731" s="1164"/>
      <c r="U2731" s="1165"/>
      <c r="V2731" s="1166"/>
      <c r="W2731" s="587">
        <f t="shared" ref="W2731:W2794" si="453">IF(AND(U2731&gt;=V$2569,U2731&lt;=V$2568),1,0)</f>
        <v>0</v>
      </c>
      <c r="Y2731" s="1163">
        <v>156</v>
      </c>
      <c r="Z2731" s="1164"/>
      <c r="AA2731" s="1165"/>
      <c r="AB2731" s="1166"/>
      <c r="AC2731" s="587">
        <f t="shared" ref="AC2731:AC2794" si="454">IF(AND(AA2731&gt;=AB$2569,AA2731&lt;=AB$2568),1,0)</f>
        <v>0</v>
      </c>
      <c r="AE2731" s="1163">
        <v>156</v>
      </c>
      <c r="AF2731" s="1164"/>
      <c r="AG2731" s="1165"/>
      <c r="AH2731" s="1166"/>
      <c r="AI2731" s="587">
        <f t="shared" ref="AI2731:AI2794" si="455">IF(AND(AG2731&gt;=AH$2569,AG2731&lt;=AH$2568),1,0)</f>
        <v>0</v>
      </c>
      <c r="AK2731" s="1163">
        <v>156</v>
      </c>
      <c r="AL2731" s="1164"/>
      <c r="AM2731" s="1165"/>
      <c r="AN2731" s="1166"/>
      <c r="AO2731" s="587">
        <f t="shared" ref="AO2731:AO2794" si="456">IF(AND(AM2731&gt;=AN$2569,AM2731&lt;=AN$2568),1,0)</f>
        <v>0</v>
      </c>
      <c r="AQ2731" s="1163">
        <v>156</v>
      </c>
      <c r="AR2731" s="1164"/>
      <c r="AS2731" s="1165"/>
      <c r="AT2731" s="1166"/>
      <c r="AU2731" s="587">
        <f t="shared" ref="AU2731:AU2794" si="457">IF(AND(AS2731&gt;=AT$2569,AS2731&lt;=AT$2568),1,0)</f>
        <v>0</v>
      </c>
      <c r="AW2731" s="1163">
        <v>156</v>
      </c>
      <c r="AX2731" s="1164"/>
      <c r="AY2731" s="1165"/>
      <c r="AZ2731" s="1166"/>
      <c r="BA2731" s="587">
        <f t="shared" ref="BA2731:BA2794" si="458">IF(AND(AY2731&gt;=AZ$2569,AY2731&lt;=AZ$2568),1,0)</f>
        <v>0</v>
      </c>
    </row>
    <row r="2732" spans="1:53" s="17" customFormat="1" ht="16.75" customHeight="1" outlineLevel="2">
      <c r="A2732" s="1163">
        <v>157</v>
      </c>
      <c r="B2732" s="1164"/>
      <c r="C2732" s="1165"/>
      <c r="D2732" s="1166"/>
      <c r="E2732" s="587">
        <f t="shared" si="450"/>
        <v>0</v>
      </c>
      <c r="G2732" s="1163">
        <v>157</v>
      </c>
      <c r="H2732" s="1164"/>
      <c r="I2732" s="1165"/>
      <c r="J2732" s="1166"/>
      <c r="K2732" s="587">
        <f t="shared" si="451"/>
        <v>0</v>
      </c>
      <c r="M2732" s="1163">
        <v>157</v>
      </c>
      <c r="N2732" s="1164"/>
      <c r="O2732" s="1165"/>
      <c r="P2732" s="1166"/>
      <c r="Q2732" s="587">
        <f t="shared" si="452"/>
        <v>0</v>
      </c>
      <c r="S2732" s="1163">
        <v>157</v>
      </c>
      <c r="T2732" s="1164"/>
      <c r="U2732" s="1165"/>
      <c r="V2732" s="1166"/>
      <c r="W2732" s="587">
        <f t="shared" si="453"/>
        <v>0</v>
      </c>
      <c r="Y2732" s="1163">
        <v>157</v>
      </c>
      <c r="Z2732" s="1164"/>
      <c r="AA2732" s="1165"/>
      <c r="AB2732" s="1166"/>
      <c r="AC2732" s="587">
        <f t="shared" si="454"/>
        <v>0</v>
      </c>
      <c r="AE2732" s="1163">
        <v>157</v>
      </c>
      <c r="AF2732" s="1164"/>
      <c r="AG2732" s="1165"/>
      <c r="AH2732" s="1166"/>
      <c r="AI2732" s="587">
        <f t="shared" si="455"/>
        <v>0</v>
      </c>
      <c r="AK2732" s="1163">
        <v>157</v>
      </c>
      <c r="AL2732" s="1164"/>
      <c r="AM2732" s="1165"/>
      <c r="AN2732" s="1166"/>
      <c r="AO2732" s="587">
        <f t="shared" si="456"/>
        <v>0</v>
      </c>
      <c r="AQ2732" s="1163">
        <v>157</v>
      </c>
      <c r="AR2732" s="1164"/>
      <c r="AS2732" s="1165"/>
      <c r="AT2732" s="1166"/>
      <c r="AU2732" s="587">
        <f t="shared" si="457"/>
        <v>0</v>
      </c>
      <c r="AW2732" s="1163">
        <v>157</v>
      </c>
      <c r="AX2732" s="1164"/>
      <c r="AY2732" s="1165"/>
      <c r="AZ2732" s="1166"/>
      <c r="BA2732" s="587">
        <f t="shared" si="458"/>
        <v>0</v>
      </c>
    </row>
    <row r="2733" spans="1:53" s="17" customFormat="1" ht="16.75" customHeight="1" outlineLevel="2">
      <c r="A2733" s="1163">
        <v>158</v>
      </c>
      <c r="B2733" s="1164"/>
      <c r="C2733" s="1165"/>
      <c r="D2733" s="1166"/>
      <c r="E2733" s="587">
        <f t="shared" si="450"/>
        <v>0</v>
      </c>
      <c r="G2733" s="1163">
        <v>158</v>
      </c>
      <c r="H2733" s="1164"/>
      <c r="I2733" s="1165"/>
      <c r="J2733" s="1166"/>
      <c r="K2733" s="587">
        <f t="shared" si="451"/>
        <v>0</v>
      </c>
      <c r="M2733" s="1163">
        <v>158</v>
      </c>
      <c r="N2733" s="1164"/>
      <c r="O2733" s="1165"/>
      <c r="P2733" s="1166"/>
      <c r="Q2733" s="587">
        <f t="shared" si="452"/>
        <v>0</v>
      </c>
      <c r="S2733" s="1163">
        <v>158</v>
      </c>
      <c r="T2733" s="1164"/>
      <c r="U2733" s="1165"/>
      <c r="V2733" s="1166"/>
      <c r="W2733" s="587">
        <f t="shared" si="453"/>
        <v>0</v>
      </c>
      <c r="Y2733" s="1163">
        <v>158</v>
      </c>
      <c r="Z2733" s="1164"/>
      <c r="AA2733" s="1165"/>
      <c r="AB2733" s="1166"/>
      <c r="AC2733" s="587">
        <f t="shared" si="454"/>
        <v>0</v>
      </c>
      <c r="AE2733" s="1163">
        <v>158</v>
      </c>
      <c r="AF2733" s="1164"/>
      <c r="AG2733" s="1165"/>
      <c r="AH2733" s="1166"/>
      <c r="AI2733" s="587">
        <f t="shared" si="455"/>
        <v>0</v>
      </c>
      <c r="AK2733" s="1163">
        <v>158</v>
      </c>
      <c r="AL2733" s="1164"/>
      <c r="AM2733" s="1165"/>
      <c r="AN2733" s="1166"/>
      <c r="AO2733" s="587">
        <f t="shared" si="456"/>
        <v>0</v>
      </c>
      <c r="AQ2733" s="1163">
        <v>158</v>
      </c>
      <c r="AR2733" s="1164"/>
      <c r="AS2733" s="1165"/>
      <c r="AT2733" s="1166"/>
      <c r="AU2733" s="587">
        <f t="shared" si="457"/>
        <v>0</v>
      </c>
      <c r="AW2733" s="1163">
        <v>158</v>
      </c>
      <c r="AX2733" s="1164"/>
      <c r="AY2733" s="1165"/>
      <c r="AZ2733" s="1166"/>
      <c r="BA2733" s="587">
        <f t="shared" si="458"/>
        <v>0</v>
      </c>
    </row>
    <row r="2734" spans="1:53" s="17" customFormat="1" ht="16.75" customHeight="1" outlineLevel="2">
      <c r="A2734" s="1163">
        <v>159</v>
      </c>
      <c r="B2734" s="1164"/>
      <c r="C2734" s="1165"/>
      <c r="D2734" s="1166"/>
      <c r="E2734" s="587">
        <f t="shared" si="450"/>
        <v>0</v>
      </c>
      <c r="G2734" s="1163">
        <v>159</v>
      </c>
      <c r="H2734" s="1164"/>
      <c r="I2734" s="1165"/>
      <c r="J2734" s="1166"/>
      <c r="K2734" s="587">
        <f t="shared" si="451"/>
        <v>0</v>
      </c>
      <c r="M2734" s="1163">
        <v>159</v>
      </c>
      <c r="N2734" s="1164"/>
      <c r="O2734" s="1165"/>
      <c r="P2734" s="1166"/>
      <c r="Q2734" s="587">
        <f t="shared" si="452"/>
        <v>0</v>
      </c>
      <c r="S2734" s="1163">
        <v>159</v>
      </c>
      <c r="T2734" s="1164"/>
      <c r="U2734" s="1165"/>
      <c r="V2734" s="1166"/>
      <c r="W2734" s="587">
        <f t="shared" si="453"/>
        <v>0</v>
      </c>
      <c r="Y2734" s="1163">
        <v>159</v>
      </c>
      <c r="Z2734" s="1164"/>
      <c r="AA2734" s="1165"/>
      <c r="AB2734" s="1166"/>
      <c r="AC2734" s="587">
        <f t="shared" si="454"/>
        <v>0</v>
      </c>
      <c r="AE2734" s="1163">
        <v>159</v>
      </c>
      <c r="AF2734" s="1164"/>
      <c r="AG2734" s="1165"/>
      <c r="AH2734" s="1166"/>
      <c r="AI2734" s="587">
        <f t="shared" si="455"/>
        <v>0</v>
      </c>
      <c r="AK2734" s="1163">
        <v>159</v>
      </c>
      <c r="AL2734" s="1164"/>
      <c r="AM2734" s="1165"/>
      <c r="AN2734" s="1166"/>
      <c r="AO2734" s="587">
        <f t="shared" si="456"/>
        <v>0</v>
      </c>
      <c r="AQ2734" s="1163">
        <v>159</v>
      </c>
      <c r="AR2734" s="1164"/>
      <c r="AS2734" s="1165"/>
      <c r="AT2734" s="1166"/>
      <c r="AU2734" s="587">
        <f t="shared" si="457"/>
        <v>0</v>
      </c>
      <c r="AW2734" s="1163">
        <v>159</v>
      </c>
      <c r="AX2734" s="1164"/>
      <c r="AY2734" s="1165"/>
      <c r="AZ2734" s="1166"/>
      <c r="BA2734" s="587">
        <f t="shared" si="458"/>
        <v>0</v>
      </c>
    </row>
    <row r="2735" spans="1:53" s="17" customFormat="1" ht="16.75" customHeight="1" outlineLevel="2">
      <c r="A2735" s="1163">
        <v>160</v>
      </c>
      <c r="B2735" s="1164"/>
      <c r="C2735" s="1165"/>
      <c r="D2735" s="1166"/>
      <c r="E2735" s="587">
        <f t="shared" si="450"/>
        <v>0</v>
      </c>
      <c r="G2735" s="1163">
        <v>160</v>
      </c>
      <c r="H2735" s="1164"/>
      <c r="I2735" s="1165"/>
      <c r="J2735" s="1166"/>
      <c r="K2735" s="587">
        <f t="shared" si="451"/>
        <v>0</v>
      </c>
      <c r="M2735" s="1163">
        <v>160</v>
      </c>
      <c r="N2735" s="1164"/>
      <c r="O2735" s="1165"/>
      <c r="P2735" s="1166"/>
      <c r="Q2735" s="587">
        <f t="shared" si="452"/>
        <v>0</v>
      </c>
      <c r="S2735" s="1163">
        <v>160</v>
      </c>
      <c r="T2735" s="1164"/>
      <c r="U2735" s="1165"/>
      <c r="V2735" s="1166"/>
      <c r="W2735" s="587">
        <f t="shared" si="453"/>
        <v>0</v>
      </c>
      <c r="Y2735" s="1163">
        <v>160</v>
      </c>
      <c r="Z2735" s="1164"/>
      <c r="AA2735" s="1165"/>
      <c r="AB2735" s="1166"/>
      <c r="AC2735" s="587">
        <f t="shared" si="454"/>
        <v>0</v>
      </c>
      <c r="AE2735" s="1163">
        <v>160</v>
      </c>
      <c r="AF2735" s="1164"/>
      <c r="AG2735" s="1165"/>
      <c r="AH2735" s="1166"/>
      <c r="AI2735" s="587">
        <f t="shared" si="455"/>
        <v>0</v>
      </c>
      <c r="AK2735" s="1163">
        <v>160</v>
      </c>
      <c r="AL2735" s="1164"/>
      <c r="AM2735" s="1165"/>
      <c r="AN2735" s="1166"/>
      <c r="AO2735" s="587">
        <f t="shared" si="456"/>
        <v>0</v>
      </c>
      <c r="AQ2735" s="1163">
        <v>160</v>
      </c>
      <c r="AR2735" s="1164"/>
      <c r="AS2735" s="1165"/>
      <c r="AT2735" s="1166"/>
      <c r="AU2735" s="587">
        <f t="shared" si="457"/>
        <v>0</v>
      </c>
      <c r="AW2735" s="1163">
        <v>160</v>
      </c>
      <c r="AX2735" s="1164"/>
      <c r="AY2735" s="1165"/>
      <c r="AZ2735" s="1166"/>
      <c r="BA2735" s="587">
        <f t="shared" si="458"/>
        <v>0</v>
      </c>
    </row>
    <row r="2736" spans="1:53" s="17" customFormat="1" ht="16.75" customHeight="1" outlineLevel="2">
      <c r="A2736" s="1163">
        <v>161</v>
      </c>
      <c r="B2736" s="1164"/>
      <c r="C2736" s="1165"/>
      <c r="D2736" s="1166"/>
      <c r="E2736" s="587">
        <f t="shared" si="450"/>
        <v>0</v>
      </c>
      <c r="G2736" s="1163">
        <v>161</v>
      </c>
      <c r="H2736" s="1164"/>
      <c r="I2736" s="1165"/>
      <c r="J2736" s="1166"/>
      <c r="K2736" s="587">
        <f t="shared" si="451"/>
        <v>0</v>
      </c>
      <c r="M2736" s="1163">
        <v>161</v>
      </c>
      <c r="N2736" s="1164"/>
      <c r="O2736" s="1165"/>
      <c r="P2736" s="1166"/>
      <c r="Q2736" s="587">
        <f t="shared" si="452"/>
        <v>0</v>
      </c>
      <c r="S2736" s="1163">
        <v>161</v>
      </c>
      <c r="T2736" s="1164"/>
      <c r="U2736" s="1165"/>
      <c r="V2736" s="1166"/>
      <c r="W2736" s="587">
        <f t="shared" si="453"/>
        <v>0</v>
      </c>
      <c r="Y2736" s="1163">
        <v>161</v>
      </c>
      <c r="Z2736" s="1164"/>
      <c r="AA2736" s="1165"/>
      <c r="AB2736" s="1166"/>
      <c r="AC2736" s="587">
        <f t="shared" si="454"/>
        <v>0</v>
      </c>
      <c r="AE2736" s="1163">
        <v>161</v>
      </c>
      <c r="AF2736" s="1164"/>
      <c r="AG2736" s="1165"/>
      <c r="AH2736" s="1166"/>
      <c r="AI2736" s="587">
        <f t="shared" si="455"/>
        <v>0</v>
      </c>
      <c r="AK2736" s="1163">
        <v>161</v>
      </c>
      <c r="AL2736" s="1164"/>
      <c r="AM2736" s="1165"/>
      <c r="AN2736" s="1166"/>
      <c r="AO2736" s="587">
        <f t="shared" si="456"/>
        <v>0</v>
      </c>
      <c r="AQ2736" s="1163">
        <v>161</v>
      </c>
      <c r="AR2736" s="1164"/>
      <c r="AS2736" s="1165"/>
      <c r="AT2736" s="1166"/>
      <c r="AU2736" s="587">
        <f t="shared" si="457"/>
        <v>0</v>
      </c>
      <c r="AW2736" s="1163">
        <v>161</v>
      </c>
      <c r="AX2736" s="1164"/>
      <c r="AY2736" s="1165"/>
      <c r="AZ2736" s="1166"/>
      <c r="BA2736" s="587">
        <f t="shared" si="458"/>
        <v>0</v>
      </c>
    </row>
    <row r="2737" spans="1:53" s="17" customFormat="1" ht="16.75" customHeight="1" outlineLevel="2">
      <c r="A2737" s="1163">
        <v>162</v>
      </c>
      <c r="B2737" s="1164"/>
      <c r="C2737" s="1165"/>
      <c r="D2737" s="1166"/>
      <c r="E2737" s="587">
        <f t="shared" si="450"/>
        <v>0</v>
      </c>
      <c r="G2737" s="1163">
        <v>162</v>
      </c>
      <c r="H2737" s="1164"/>
      <c r="I2737" s="1165"/>
      <c r="J2737" s="1166"/>
      <c r="K2737" s="587">
        <f t="shared" si="451"/>
        <v>0</v>
      </c>
      <c r="M2737" s="1163">
        <v>162</v>
      </c>
      <c r="N2737" s="1164"/>
      <c r="O2737" s="1165"/>
      <c r="P2737" s="1166"/>
      <c r="Q2737" s="587">
        <f t="shared" si="452"/>
        <v>0</v>
      </c>
      <c r="S2737" s="1163">
        <v>162</v>
      </c>
      <c r="T2737" s="1164"/>
      <c r="U2737" s="1165"/>
      <c r="V2737" s="1166"/>
      <c r="W2737" s="587">
        <f t="shared" si="453"/>
        <v>0</v>
      </c>
      <c r="Y2737" s="1163">
        <v>162</v>
      </c>
      <c r="Z2737" s="1164"/>
      <c r="AA2737" s="1165"/>
      <c r="AB2737" s="1166"/>
      <c r="AC2737" s="587">
        <f t="shared" si="454"/>
        <v>0</v>
      </c>
      <c r="AE2737" s="1163">
        <v>162</v>
      </c>
      <c r="AF2737" s="1164"/>
      <c r="AG2737" s="1165"/>
      <c r="AH2737" s="1166"/>
      <c r="AI2737" s="587">
        <f t="shared" si="455"/>
        <v>0</v>
      </c>
      <c r="AK2737" s="1163">
        <v>162</v>
      </c>
      <c r="AL2737" s="1164"/>
      <c r="AM2737" s="1165"/>
      <c r="AN2737" s="1166"/>
      <c r="AO2737" s="587">
        <f t="shared" si="456"/>
        <v>0</v>
      </c>
      <c r="AQ2737" s="1163">
        <v>162</v>
      </c>
      <c r="AR2737" s="1164"/>
      <c r="AS2737" s="1165"/>
      <c r="AT2737" s="1166"/>
      <c r="AU2737" s="587">
        <f t="shared" si="457"/>
        <v>0</v>
      </c>
      <c r="AW2737" s="1163">
        <v>162</v>
      </c>
      <c r="AX2737" s="1164"/>
      <c r="AY2737" s="1165"/>
      <c r="AZ2737" s="1166"/>
      <c r="BA2737" s="587">
        <f t="shared" si="458"/>
        <v>0</v>
      </c>
    </row>
    <row r="2738" spans="1:53" s="17" customFormat="1" ht="16.75" customHeight="1" outlineLevel="2">
      <c r="A2738" s="1163">
        <v>163</v>
      </c>
      <c r="B2738" s="1164"/>
      <c r="C2738" s="1165"/>
      <c r="D2738" s="1166"/>
      <c r="E2738" s="587">
        <f t="shared" si="450"/>
        <v>0</v>
      </c>
      <c r="G2738" s="1163">
        <v>163</v>
      </c>
      <c r="H2738" s="1164"/>
      <c r="I2738" s="1165"/>
      <c r="J2738" s="1166"/>
      <c r="K2738" s="587">
        <f t="shared" si="451"/>
        <v>0</v>
      </c>
      <c r="M2738" s="1163">
        <v>163</v>
      </c>
      <c r="N2738" s="1164"/>
      <c r="O2738" s="1165"/>
      <c r="P2738" s="1166"/>
      <c r="Q2738" s="587">
        <f t="shared" si="452"/>
        <v>0</v>
      </c>
      <c r="S2738" s="1163">
        <v>163</v>
      </c>
      <c r="T2738" s="1164"/>
      <c r="U2738" s="1165"/>
      <c r="V2738" s="1166"/>
      <c r="W2738" s="587">
        <f t="shared" si="453"/>
        <v>0</v>
      </c>
      <c r="Y2738" s="1163">
        <v>163</v>
      </c>
      <c r="Z2738" s="1164"/>
      <c r="AA2738" s="1165"/>
      <c r="AB2738" s="1166"/>
      <c r="AC2738" s="587">
        <f t="shared" si="454"/>
        <v>0</v>
      </c>
      <c r="AE2738" s="1163">
        <v>163</v>
      </c>
      <c r="AF2738" s="1164"/>
      <c r="AG2738" s="1165"/>
      <c r="AH2738" s="1166"/>
      <c r="AI2738" s="587">
        <f t="shared" si="455"/>
        <v>0</v>
      </c>
      <c r="AK2738" s="1163">
        <v>163</v>
      </c>
      <c r="AL2738" s="1164"/>
      <c r="AM2738" s="1165"/>
      <c r="AN2738" s="1166"/>
      <c r="AO2738" s="587">
        <f t="shared" si="456"/>
        <v>0</v>
      </c>
      <c r="AQ2738" s="1163">
        <v>163</v>
      </c>
      <c r="AR2738" s="1164"/>
      <c r="AS2738" s="1165"/>
      <c r="AT2738" s="1166"/>
      <c r="AU2738" s="587">
        <f t="shared" si="457"/>
        <v>0</v>
      </c>
      <c r="AW2738" s="1163">
        <v>163</v>
      </c>
      <c r="AX2738" s="1164"/>
      <c r="AY2738" s="1165"/>
      <c r="AZ2738" s="1166"/>
      <c r="BA2738" s="587">
        <f t="shared" si="458"/>
        <v>0</v>
      </c>
    </row>
    <row r="2739" spans="1:53" s="17" customFormat="1" ht="16.75" customHeight="1" outlineLevel="2">
      <c r="A2739" s="1163">
        <v>164</v>
      </c>
      <c r="B2739" s="1164"/>
      <c r="C2739" s="1165"/>
      <c r="D2739" s="1166"/>
      <c r="E2739" s="587">
        <f t="shared" si="450"/>
        <v>0</v>
      </c>
      <c r="G2739" s="1163">
        <v>164</v>
      </c>
      <c r="H2739" s="1164"/>
      <c r="I2739" s="1165"/>
      <c r="J2739" s="1166"/>
      <c r="K2739" s="587">
        <f t="shared" si="451"/>
        <v>0</v>
      </c>
      <c r="M2739" s="1163">
        <v>164</v>
      </c>
      <c r="N2739" s="1164"/>
      <c r="O2739" s="1165"/>
      <c r="P2739" s="1166"/>
      <c r="Q2739" s="587">
        <f t="shared" si="452"/>
        <v>0</v>
      </c>
      <c r="S2739" s="1163">
        <v>164</v>
      </c>
      <c r="T2739" s="1164"/>
      <c r="U2739" s="1165"/>
      <c r="V2739" s="1166"/>
      <c r="W2739" s="587">
        <f t="shared" si="453"/>
        <v>0</v>
      </c>
      <c r="Y2739" s="1163">
        <v>164</v>
      </c>
      <c r="Z2739" s="1164"/>
      <c r="AA2739" s="1165"/>
      <c r="AB2739" s="1166"/>
      <c r="AC2739" s="587">
        <f t="shared" si="454"/>
        <v>0</v>
      </c>
      <c r="AE2739" s="1163">
        <v>164</v>
      </c>
      <c r="AF2739" s="1164"/>
      <c r="AG2739" s="1165"/>
      <c r="AH2739" s="1166"/>
      <c r="AI2739" s="587">
        <f t="shared" si="455"/>
        <v>0</v>
      </c>
      <c r="AK2739" s="1163">
        <v>164</v>
      </c>
      <c r="AL2739" s="1164"/>
      <c r="AM2739" s="1165"/>
      <c r="AN2739" s="1166"/>
      <c r="AO2739" s="587">
        <f t="shared" si="456"/>
        <v>0</v>
      </c>
      <c r="AQ2739" s="1163">
        <v>164</v>
      </c>
      <c r="AR2739" s="1164"/>
      <c r="AS2739" s="1165"/>
      <c r="AT2739" s="1166"/>
      <c r="AU2739" s="587">
        <f t="shared" si="457"/>
        <v>0</v>
      </c>
      <c r="AW2739" s="1163">
        <v>164</v>
      </c>
      <c r="AX2739" s="1164"/>
      <c r="AY2739" s="1165"/>
      <c r="AZ2739" s="1166"/>
      <c r="BA2739" s="587">
        <f t="shared" si="458"/>
        <v>0</v>
      </c>
    </row>
    <row r="2740" spans="1:53" s="17" customFormat="1" ht="16.75" customHeight="1" outlineLevel="2">
      <c r="A2740" s="1163">
        <v>165</v>
      </c>
      <c r="B2740" s="1164"/>
      <c r="C2740" s="1165"/>
      <c r="D2740" s="1166"/>
      <c r="E2740" s="587">
        <f t="shared" si="450"/>
        <v>0</v>
      </c>
      <c r="G2740" s="1163">
        <v>165</v>
      </c>
      <c r="H2740" s="1164"/>
      <c r="I2740" s="1165"/>
      <c r="J2740" s="1166"/>
      <c r="K2740" s="587">
        <f t="shared" si="451"/>
        <v>0</v>
      </c>
      <c r="M2740" s="1163">
        <v>165</v>
      </c>
      <c r="N2740" s="1164"/>
      <c r="O2740" s="1165"/>
      <c r="P2740" s="1166"/>
      <c r="Q2740" s="587">
        <f t="shared" si="452"/>
        <v>0</v>
      </c>
      <c r="S2740" s="1163">
        <v>165</v>
      </c>
      <c r="T2740" s="1164"/>
      <c r="U2740" s="1165"/>
      <c r="V2740" s="1166"/>
      <c r="W2740" s="587">
        <f t="shared" si="453"/>
        <v>0</v>
      </c>
      <c r="Y2740" s="1163">
        <v>165</v>
      </c>
      <c r="Z2740" s="1164"/>
      <c r="AA2740" s="1165"/>
      <c r="AB2740" s="1166"/>
      <c r="AC2740" s="587">
        <f t="shared" si="454"/>
        <v>0</v>
      </c>
      <c r="AE2740" s="1163">
        <v>165</v>
      </c>
      <c r="AF2740" s="1164"/>
      <c r="AG2740" s="1165"/>
      <c r="AH2740" s="1166"/>
      <c r="AI2740" s="587">
        <f t="shared" si="455"/>
        <v>0</v>
      </c>
      <c r="AK2740" s="1163">
        <v>165</v>
      </c>
      <c r="AL2740" s="1164"/>
      <c r="AM2740" s="1165"/>
      <c r="AN2740" s="1166"/>
      <c r="AO2740" s="587">
        <f t="shared" si="456"/>
        <v>0</v>
      </c>
      <c r="AQ2740" s="1163">
        <v>165</v>
      </c>
      <c r="AR2740" s="1164"/>
      <c r="AS2740" s="1165"/>
      <c r="AT2740" s="1166"/>
      <c r="AU2740" s="587">
        <f t="shared" si="457"/>
        <v>0</v>
      </c>
      <c r="AW2740" s="1163">
        <v>165</v>
      </c>
      <c r="AX2740" s="1164"/>
      <c r="AY2740" s="1165"/>
      <c r="AZ2740" s="1166"/>
      <c r="BA2740" s="587">
        <f t="shared" si="458"/>
        <v>0</v>
      </c>
    </row>
    <row r="2741" spans="1:53" s="17" customFormat="1" ht="16.75" customHeight="1" outlineLevel="2">
      <c r="A2741" s="1163">
        <v>166</v>
      </c>
      <c r="B2741" s="1164"/>
      <c r="C2741" s="1165"/>
      <c r="D2741" s="1166"/>
      <c r="E2741" s="587">
        <f t="shared" si="450"/>
        <v>0</v>
      </c>
      <c r="G2741" s="1163">
        <v>166</v>
      </c>
      <c r="H2741" s="1164"/>
      <c r="I2741" s="1165"/>
      <c r="J2741" s="1166"/>
      <c r="K2741" s="587">
        <f t="shared" si="451"/>
        <v>0</v>
      </c>
      <c r="M2741" s="1163">
        <v>166</v>
      </c>
      <c r="N2741" s="1164"/>
      <c r="O2741" s="1165"/>
      <c r="P2741" s="1166"/>
      <c r="Q2741" s="587">
        <f t="shared" si="452"/>
        <v>0</v>
      </c>
      <c r="S2741" s="1163">
        <v>166</v>
      </c>
      <c r="T2741" s="1164"/>
      <c r="U2741" s="1165"/>
      <c r="V2741" s="1166"/>
      <c r="W2741" s="587">
        <f t="shared" si="453"/>
        <v>0</v>
      </c>
      <c r="Y2741" s="1163">
        <v>166</v>
      </c>
      <c r="Z2741" s="1164"/>
      <c r="AA2741" s="1165"/>
      <c r="AB2741" s="1166"/>
      <c r="AC2741" s="587">
        <f t="shared" si="454"/>
        <v>0</v>
      </c>
      <c r="AE2741" s="1163">
        <v>166</v>
      </c>
      <c r="AF2741" s="1164"/>
      <c r="AG2741" s="1165"/>
      <c r="AH2741" s="1166"/>
      <c r="AI2741" s="587">
        <f t="shared" si="455"/>
        <v>0</v>
      </c>
      <c r="AK2741" s="1163">
        <v>166</v>
      </c>
      <c r="AL2741" s="1164"/>
      <c r="AM2741" s="1165"/>
      <c r="AN2741" s="1166"/>
      <c r="AO2741" s="587">
        <f t="shared" si="456"/>
        <v>0</v>
      </c>
      <c r="AQ2741" s="1163">
        <v>166</v>
      </c>
      <c r="AR2741" s="1164"/>
      <c r="AS2741" s="1165"/>
      <c r="AT2741" s="1166"/>
      <c r="AU2741" s="587">
        <f t="shared" si="457"/>
        <v>0</v>
      </c>
      <c r="AW2741" s="1163">
        <v>166</v>
      </c>
      <c r="AX2741" s="1164"/>
      <c r="AY2741" s="1165"/>
      <c r="AZ2741" s="1166"/>
      <c r="BA2741" s="587">
        <f t="shared" si="458"/>
        <v>0</v>
      </c>
    </row>
    <row r="2742" spans="1:53" s="17" customFormat="1" ht="16.75" customHeight="1" outlineLevel="2">
      <c r="A2742" s="1163">
        <v>167</v>
      </c>
      <c r="B2742" s="1164"/>
      <c r="C2742" s="1165"/>
      <c r="D2742" s="1166"/>
      <c r="E2742" s="587">
        <f t="shared" si="450"/>
        <v>0</v>
      </c>
      <c r="G2742" s="1163">
        <v>167</v>
      </c>
      <c r="H2742" s="1164"/>
      <c r="I2742" s="1165"/>
      <c r="J2742" s="1166"/>
      <c r="K2742" s="587">
        <f t="shared" si="451"/>
        <v>0</v>
      </c>
      <c r="M2742" s="1163">
        <v>167</v>
      </c>
      <c r="N2742" s="1164"/>
      <c r="O2742" s="1165"/>
      <c r="P2742" s="1166"/>
      <c r="Q2742" s="587">
        <f t="shared" si="452"/>
        <v>0</v>
      </c>
      <c r="S2742" s="1163">
        <v>167</v>
      </c>
      <c r="T2742" s="1164"/>
      <c r="U2742" s="1165"/>
      <c r="V2742" s="1166"/>
      <c r="W2742" s="587">
        <f t="shared" si="453"/>
        <v>0</v>
      </c>
      <c r="Y2742" s="1163">
        <v>167</v>
      </c>
      <c r="Z2742" s="1164"/>
      <c r="AA2742" s="1165"/>
      <c r="AB2742" s="1166"/>
      <c r="AC2742" s="587">
        <f t="shared" si="454"/>
        <v>0</v>
      </c>
      <c r="AE2742" s="1163">
        <v>167</v>
      </c>
      <c r="AF2742" s="1164"/>
      <c r="AG2742" s="1165"/>
      <c r="AH2742" s="1166"/>
      <c r="AI2742" s="587">
        <f t="shared" si="455"/>
        <v>0</v>
      </c>
      <c r="AK2742" s="1163">
        <v>167</v>
      </c>
      <c r="AL2742" s="1164"/>
      <c r="AM2742" s="1165"/>
      <c r="AN2742" s="1166"/>
      <c r="AO2742" s="587">
        <f t="shared" si="456"/>
        <v>0</v>
      </c>
      <c r="AQ2742" s="1163">
        <v>167</v>
      </c>
      <c r="AR2742" s="1164"/>
      <c r="AS2742" s="1165"/>
      <c r="AT2742" s="1166"/>
      <c r="AU2742" s="587">
        <f t="shared" si="457"/>
        <v>0</v>
      </c>
      <c r="AW2742" s="1163">
        <v>167</v>
      </c>
      <c r="AX2742" s="1164"/>
      <c r="AY2742" s="1165"/>
      <c r="AZ2742" s="1166"/>
      <c r="BA2742" s="587">
        <f t="shared" si="458"/>
        <v>0</v>
      </c>
    </row>
    <row r="2743" spans="1:53" s="17" customFormat="1" ht="16.75" customHeight="1" outlineLevel="2">
      <c r="A2743" s="1163">
        <v>168</v>
      </c>
      <c r="B2743" s="1164"/>
      <c r="C2743" s="1165"/>
      <c r="D2743" s="1166"/>
      <c r="E2743" s="587">
        <f t="shared" si="450"/>
        <v>0</v>
      </c>
      <c r="G2743" s="1163">
        <v>168</v>
      </c>
      <c r="H2743" s="1164"/>
      <c r="I2743" s="1165"/>
      <c r="J2743" s="1166"/>
      <c r="K2743" s="587">
        <f t="shared" si="451"/>
        <v>0</v>
      </c>
      <c r="M2743" s="1163">
        <v>168</v>
      </c>
      <c r="N2743" s="1164"/>
      <c r="O2743" s="1165"/>
      <c r="P2743" s="1166"/>
      <c r="Q2743" s="587">
        <f t="shared" si="452"/>
        <v>0</v>
      </c>
      <c r="S2743" s="1163">
        <v>168</v>
      </c>
      <c r="T2743" s="1164"/>
      <c r="U2743" s="1165"/>
      <c r="V2743" s="1166"/>
      <c r="W2743" s="587">
        <f t="shared" si="453"/>
        <v>0</v>
      </c>
      <c r="Y2743" s="1163">
        <v>168</v>
      </c>
      <c r="Z2743" s="1164"/>
      <c r="AA2743" s="1165"/>
      <c r="AB2743" s="1166"/>
      <c r="AC2743" s="587">
        <f t="shared" si="454"/>
        <v>0</v>
      </c>
      <c r="AE2743" s="1163">
        <v>168</v>
      </c>
      <c r="AF2743" s="1164"/>
      <c r="AG2743" s="1165"/>
      <c r="AH2743" s="1166"/>
      <c r="AI2743" s="587">
        <f t="shared" si="455"/>
        <v>0</v>
      </c>
      <c r="AK2743" s="1163">
        <v>168</v>
      </c>
      <c r="AL2743" s="1164"/>
      <c r="AM2743" s="1165"/>
      <c r="AN2743" s="1166"/>
      <c r="AO2743" s="587">
        <f t="shared" si="456"/>
        <v>0</v>
      </c>
      <c r="AQ2743" s="1163">
        <v>168</v>
      </c>
      <c r="AR2743" s="1164"/>
      <c r="AS2743" s="1165"/>
      <c r="AT2743" s="1166"/>
      <c r="AU2743" s="587">
        <f t="shared" si="457"/>
        <v>0</v>
      </c>
      <c r="AW2743" s="1163">
        <v>168</v>
      </c>
      <c r="AX2743" s="1164"/>
      <c r="AY2743" s="1165"/>
      <c r="AZ2743" s="1166"/>
      <c r="BA2743" s="587">
        <f t="shared" si="458"/>
        <v>0</v>
      </c>
    </row>
    <row r="2744" spans="1:53" s="17" customFormat="1" ht="16.75" customHeight="1" outlineLevel="2">
      <c r="A2744" s="1163">
        <v>169</v>
      </c>
      <c r="B2744" s="1164"/>
      <c r="C2744" s="1165"/>
      <c r="D2744" s="1166"/>
      <c r="E2744" s="587">
        <f t="shared" si="450"/>
        <v>0</v>
      </c>
      <c r="G2744" s="1163">
        <v>169</v>
      </c>
      <c r="H2744" s="1164"/>
      <c r="I2744" s="1165"/>
      <c r="J2744" s="1166"/>
      <c r="K2744" s="587">
        <f t="shared" si="451"/>
        <v>0</v>
      </c>
      <c r="M2744" s="1163">
        <v>169</v>
      </c>
      <c r="N2744" s="1164"/>
      <c r="O2744" s="1165"/>
      <c r="P2744" s="1166"/>
      <c r="Q2744" s="587">
        <f t="shared" si="452"/>
        <v>0</v>
      </c>
      <c r="S2744" s="1163">
        <v>169</v>
      </c>
      <c r="T2744" s="1164"/>
      <c r="U2744" s="1165"/>
      <c r="V2744" s="1166"/>
      <c r="W2744" s="587">
        <f t="shared" si="453"/>
        <v>0</v>
      </c>
      <c r="Y2744" s="1163">
        <v>169</v>
      </c>
      <c r="Z2744" s="1164"/>
      <c r="AA2744" s="1165"/>
      <c r="AB2744" s="1166"/>
      <c r="AC2744" s="587">
        <f t="shared" si="454"/>
        <v>0</v>
      </c>
      <c r="AE2744" s="1163">
        <v>169</v>
      </c>
      <c r="AF2744" s="1164"/>
      <c r="AG2744" s="1165"/>
      <c r="AH2744" s="1166"/>
      <c r="AI2744" s="587">
        <f t="shared" si="455"/>
        <v>0</v>
      </c>
      <c r="AK2744" s="1163">
        <v>169</v>
      </c>
      <c r="AL2744" s="1164"/>
      <c r="AM2744" s="1165"/>
      <c r="AN2744" s="1166"/>
      <c r="AO2744" s="587">
        <f t="shared" si="456"/>
        <v>0</v>
      </c>
      <c r="AQ2744" s="1163">
        <v>169</v>
      </c>
      <c r="AR2744" s="1164"/>
      <c r="AS2744" s="1165"/>
      <c r="AT2744" s="1166"/>
      <c r="AU2744" s="587">
        <f t="shared" si="457"/>
        <v>0</v>
      </c>
      <c r="AW2744" s="1163">
        <v>169</v>
      </c>
      <c r="AX2744" s="1164"/>
      <c r="AY2744" s="1165"/>
      <c r="AZ2744" s="1166"/>
      <c r="BA2744" s="587">
        <f t="shared" si="458"/>
        <v>0</v>
      </c>
    </row>
    <row r="2745" spans="1:53" s="17" customFormat="1" ht="16.75" customHeight="1" outlineLevel="2">
      <c r="A2745" s="1163">
        <v>170</v>
      </c>
      <c r="B2745" s="1164"/>
      <c r="C2745" s="1165"/>
      <c r="D2745" s="1166"/>
      <c r="E2745" s="587">
        <f t="shared" si="450"/>
        <v>0</v>
      </c>
      <c r="G2745" s="1163">
        <v>170</v>
      </c>
      <c r="H2745" s="1164"/>
      <c r="I2745" s="1165"/>
      <c r="J2745" s="1166"/>
      <c r="K2745" s="587">
        <f t="shared" si="451"/>
        <v>0</v>
      </c>
      <c r="M2745" s="1163">
        <v>170</v>
      </c>
      <c r="N2745" s="1164"/>
      <c r="O2745" s="1165"/>
      <c r="P2745" s="1166"/>
      <c r="Q2745" s="587">
        <f t="shared" si="452"/>
        <v>0</v>
      </c>
      <c r="S2745" s="1163">
        <v>170</v>
      </c>
      <c r="T2745" s="1164"/>
      <c r="U2745" s="1165"/>
      <c r="V2745" s="1166"/>
      <c r="W2745" s="587">
        <f t="shared" si="453"/>
        <v>0</v>
      </c>
      <c r="Y2745" s="1163">
        <v>170</v>
      </c>
      <c r="Z2745" s="1164"/>
      <c r="AA2745" s="1165"/>
      <c r="AB2745" s="1166"/>
      <c r="AC2745" s="587">
        <f t="shared" si="454"/>
        <v>0</v>
      </c>
      <c r="AE2745" s="1163">
        <v>170</v>
      </c>
      <c r="AF2745" s="1164"/>
      <c r="AG2745" s="1165"/>
      <c r="AH2745" s="1166"/>
      <c r="AI2745" s="587">
        <f t="shared" si="455"/>
        <v>0</v>
      </c>
      <c r="AK2745" s="1163">
        <v>170</v>
      </c>
      <c r="AL2745" s="1164"/>
      <c r="AM2745" s="1165"/>
      <c r="AN2745" s="1166"/>
      <c r="AO2745" s="587">
        <f t="shared" si="456"/>
        <v>0</v>
      </c>
      <c r="AQ2745" s="1163">
        <v>170</v>
      </c>
      <c r="AR2745" s="1164"/>
      <c r="AS2745" s="1165"/>
      <c r="AT2745" s="1166"/>
      <c r="AU2745" s="587">
        <f t="shared" si="457"/>
        <v>0</v>
      </c>
      <c r="AW2745" s="1163">
        <v>170</v>
      </c>
      <c r="AX2745" s="1164"/>
      <c r="AY2745" s="1165"/>
      <c r="AZ2745" s="1166"/>
      <c r="BA2745" s="587">
        <f t="shared" si="458"/>
        <v>0</v>
      </c>
    </row>
    <row r="2746" spans="1:53" s="17" customFormat="1" ht="16.75" customHeight="1" outlineLevel="2">
      <c r="A2746" s="1163">
        <v>171</v>
      </c>
      <c r="B2746" s="1164"/>
      <c r="C2746" s="1165"/>
      <c r="D2746" s="1166"/>
      <c r="E2746" s="587">
        <f t="shared" si="450"/>
        <v>0</v>
      </c>
      <c r="G2746" s="1163">
        <v>171</v>
      </c>
      <c r="H2746" s="1164"/>
      <c r="I2746" s="1165"/>
      <c r="J2746" s="1166"/>
      <c r="K2746" s="587">
        <f t="shared" si="451"/>
        <v>0</v>
      </c>
      <c r="M2746" s="1163">
        <v>171</v>
      </c>
      <c r="N2746" s="1164"/>
      <c r="O2746" s="1165"/>
      <c r="P2746" s="1166"/>
      <c r="Q2746" s="587">
        <f t="shared" si="452"/>
        <v>0</v>
      </c>
      <c r="S2746" s="1163">
        <v>171</v>
      </c>
      <c r="T2746" s="1164"/>
      <c r="U2746" s="1165"/>
      <c r="V2746" s="1166"/>
      <c r="W2746" s="587">
        <f t="shared" si="453"/>
        <v>0</v>
      </c>
      <c r="Y2746" s="1163">
        <v>171</v>
      </c>
      <c r="Z2746" s="1164"/>
      <c r="AA2746" s="1165"/>
      <c r="AB2746" s="1166"/>
      <c r="AC2746" s="587">
        <f t="shared" si="454"/>
        <v>0</v>
      </c>
      <c r="AE2746" s="1163">
        <v>171</v>
      </c>
      <c r="AF2746" s="1164"/>
      <c r="AG2746" s="1165"/>
      <c r="AH2746" s="1166"/>
      <c r="AI2746" s="587">
        <f t="shared" si="455"/>
        <v>0</v>
      </c>
      <c r="AK2746" s="1163">
        <v>171</v>
      </c>
      <c r="AL2746" s="1164"/>
      <c r="AM2746" s="1165"/>
      <c r="AN2746" s="1166"/>
      <c r="AO2746" s="587">
        <f t="shared" si="456"/>
        <v>0</v>
      </c>
      <c r="AQ2746" s="1163">
        <v>171</v>
      </c>
      <c r="AR2746" s="1164"/>
      <c r="AS2746" s="1165"/>
      <c r="AT2746" s="1166"/>
      <c r="AU2746" s="587">
        <f t="shared" si="457"/>
        <v>0</v>
      </c>
      <c r="AW2746" s="1163">
        <v>171</v>
      </c>
      <c r="AX2746" s="1164"/>
      <c r="AY2746" s="1165"/>
      <c r="AZ2746" s="1166"/>
      <c r="BA2746" s="587">
        <f t="shared" si="458"/>
        <v>0</v>
      </c>
    </row>
    <row r="2747" spans="1:53" s="17" customFormat="1" ht="16.75" customHeight="1" outlineLevel="2">
      <c r="A2747" s="1163">
        <v>172</v>
      </c>
      <c r="B2747" s="1164"/>
      <c r="C2747" s="1165"/>
      <c r="D2747" s="1166"/>
      <c r="E2747" s="587">
        <f t="shared" si="450"/>
        <v>0</v>
      </c>
      <c r="G2747" s="1163">
        <v>172</v>
      </c>
      <c r="H2747" s="1164"/>
      <c r="I2747" s="1165"/>
      <c r="J2747" s="1166"/>
      <c r="K2747" s="587">
        <f t="shared" si="451"/>
        <v>0</v>
      </c>
      <c r="M2747" s="1163">
        <v>172</v>
      </c>
      <c r="N2747" s="1164"/>
      <c r="O2747" s="1165"/>
      <c r="P2747" s="1166"/>
      <c r="Q2747" s="587">
        <f t="shared" si="452"/>
        <v>0</v>
      </c>
      <c r="S2747" s="1163">
        <v>172</v>
      </c>
      <c r="T2747" s="1164"/>
      <c r="U2747" s="1165"/>
      <c r="V2747" s="1166"/>
      <c r="W2747" s="587">
        <f t="shared" si="453"/>
        <v>0</v>
      </c>
      <c r="Y2747" s="1163">
        <v>172</v>
      </c>
      <c r="Z2747" s="1164"/>
      <c r="AA2747" s="1165"/>
      <c r="AB2747" s="1166"/>
      <c r="AC2747" s="587">
        <f t="shared" si="454"/>
        <v>0</v>
      </c>
      <c r="AE2747" s="1163">
        <v>172</v>
      </c>
      <c r="AF2747" s="1164"/>
      <c r="AG2747" s="1165"/>
      <c r="AH2747" s="1166"/>
      <c r="AI2747" s="587">
        <f t="shared" si="455"/>
        <v>0</v>
      </c>
      <c r="AK2747" s="1163">
        <v>172</v>
      </c>
      <c r="AL2747" s="1164"/>
      <c r="AM2747" s="1165"/>
      <c r="AN2747" s="1166"/>
      <c r="AO2747" s="587">
        <f t="shared" si="456"/>
        <v>0</v>
      </c>
      <c r="AQ2747" s="1163">
        <v>172</v>
      </c>
      <c r="AR2747" s="1164"/>
      <c r="AS2747" s="1165"/>
      <c r="AT2747" s="1166"/>
      <c r="AU2747" s="587">
        <f t="shared" si="457"/>
        <v>0</v>
      </c>
      <c r="AW2747" s="1163">
        <v>172</v>
      </c>
      <c r="AX2747" s="1164"/>
      <c r="AY2747" s="1165"/>
      <c r="AZ2747" s="1166"/>
      <c r="BA2747" s="587">
        <f t="shared" si="458"/>
        <v>0</v>
      </c>
    </row>
    <row r="2748" spans="1:53" s="17" customFormat="1" ht="16.75" customHeight="1" outlineLevel="2">
      <c r="A2748" s="1163">
        <v>173</v>
      </c>
      <c r="B2748" s="1164"/>
      <c r="C2748" s="1165"/>
      <c r="D2748" s="1166"/>
      <c r="E2748" s="587">
        <f t="shared" si="450"/>
        <v>0</v>
      </c>
      <c r="G2748" s="1163">
        <v>173</v>
      </c>
      <c r="H2748" s="1164"/>
      <c r="I2748" s="1165"/>
      <c r="J2748" s="1166"/>
      <c r="K2748" s="587">
        <f t="shared" si="451"/>
        <v>0</v>
      </c>
      <c r="M2748" s="1163">
        <v>173</v>
      </c>
      <c r="N2748" s="1164"/>
      <c r="O2748" s="1165"/>
      <c r="P2748" s="1166"/>
      <c r="Q2748" s="587">
        <f t="shared" si="452"/>
        <v>0</v>
      </c>
      <c r="S2748" s="1163">
        <v>173</v>
      </c>
      <c r="T2748" s="1164"/>
      <c r="U2748" s="1165"/>
      <c r="V2748" s="1166"/>
      <c r="W2748" s="587">
        <f t="shared" si="453"/>
        <v>0</v>
      </c>
      <c r="Y2748" s="1163">
        <v>173</v>
      </c>
      <c r="Z2748" s="1164"/>
      <c r="AA2748" s="1165"/>
      <c r="AB2748" s="1166"/>
      <c r="AC2748" s="587">
        <f t="shared" si="454"/>
        <v>0</v>
      </c>
      <c r="AE2748" s="1163">
        <v>173</v>
      </c>
      <c r="AF2748" s="1164"/>
      <c r="AG2748" s="1165"/>
      <c r="AH2748" s="1166"/>
      <c r="AI2748" s="587">
        <f t="shared" si="455"/>
        <v>0</v>
      </c>
      <c r="AK2748" s="1163">
        <v>173</v>
      </c>
      <c r="AL2748" s="1164"/>
      <c r="AM2748" s="1165"/>
      <c r="AN2748" s="1166"/>
      <c r="AO2748" s="587">
        <f t="shared" si="456"/>
        <v>0</v>
      </c>
      <c r="AQ2748" s="1163">
        <v>173</v>
      </c>
      <c r="AR2748" s="1164"/>
      <c r="AS2748" s="1165"/>
      <c r="AT2748" s="1166"/>
      <c r="AU2748" s="587">
        <f t="shared" si="457"/>
        <v>0</v>
      </c>
      <c r="AW2748" s="1163">
        <v>173</v>
      </c>
      <c r="AX2748" s="1164"/>
      <c r="AY2748" s="1165"/>
      <c r="AZ2748" s="1166"/>
      <c r="BA2748" s="587">
        <f t="shared" si="458"/>
        <v>0</v>
      </c>
    </row>
    <row r="2749" spans="1:53" s="17" customFormat="1" ht="16.75" customHeight="1" outlineLevel="2">
      <c r="A2749" s="1163">
        <v>174</v>
      </c>
      <c r="B2749" s="1164"/>
      <c r="C2749" s="1165"/>
      <c r="D2749" s="1166"/>
      <c r="E2749" s="587">
        <f t="shared" si="450"/>
        <v>0</v>
      </c>
      <c r="G2749" s="1163">
        <v>174</v>
      </c>
      <c r="H2749" s="1164"/>
      <c r="I2749" s="1165"/>
      <c r="J2749" s="1166"/>
      <c r="K2749" s="587">
        <f t="shared" si="451"/>
        <v>0</v>
      </c>
      <c r="M2749" s="1163">
        <v>174</v>
      </c>
      <c r="N2749" s="1164"/>
      <c r="O2749" s="1165"/>
      <c r="P2749" s="1166"/>
      <c r="Q2749" s="587">
        <f t="shared" si="452"/>
        <v>0</v>
      </c>
      <c r="S2749" s="1163">
        <v>174</v>
      </c>
      <c r="T2749" s="1164"/>
      <c r="U2749" s="1165"/>
      <c r="V2749" s="1166"/>
      <c r="W2749" s="587">
        <f t="shared" si="453"/>
        <v>0</v>
      </c>
      <c r="Y2749" s="1163">
        <v>174</v>
      </c>
      <c r="Z2749" s="1164"/>
      <c r="AA2749" s="1165"/>
      <c r="AB2749" s="1166"/>
      <c r="AC2749" s="587">
        <f t="shared" si="454"/>
        <v>0</v>
      </c>
      <c r="AE2749" s="1163">
        <v>174</v>
      </c>
      <c r="AF2749" s="1164"/>
      <c r="AG2749" s="1165"/>
      <c r="AH2749" s="1166"/>
      <c r="AI2749" s="587">
        <f t="shared" si="455"/>
        <v>0</v>
      </c>
      <c r="AK2749" s="1163">
        <v>174</v>
      </c>
      <c r="AL2749" s="1164"/>
      <c r="AM2749" s="1165"/>
      <c r="AN2749" s="1166"/>
      <c r="AO2749" s="587">
        <f t="shared" si="456"/>
        <v>0</v>
      </c>
      <c r="AQ2749" s="1163">
        <v>174</v>
      </c>
      <c r="AR2749" s="1164"/>
      <c r="AS2749" s="1165"/>
      <c r="AT2749" s="1166"/>
      <c r="AU2749" s="587">
        <f t="shared" si="457"/>
        <v>0</v>
      </c>
      <c r="AW2749" s="1163">
        <v>174</v>
      </c>
      <c r="AX2749" s="1164"/>
      <c r="AY2749" s="1165"/>
      <c r="AZ2749" s="1166"/>
      <c r="BA2749" s="587">
        <f t="shared" si="458"/>
        <v>0</v>
      </c>
    </row>
    <row r="2750" spans="1:53" s="17" customFormat="1" ht="16.75" customHeight="1" outlineLevel="2">
      <c r="A2750" s="1163">
        <v>175</v>
      </c>
      <c r="B2750" s="1164"/>
      <c r="C2750" s="1165"/>
      <c r="D2750" s="1166"/>
      <c r="E2750" s="587">
        <f t="shared" si="450"/>
        <v>0</v>
      </c>
      <c r="G2750" s="1163">
        <v>175</v>
      </c>
      <c r="H2750" s="1164"/>
      <c r="I2750" s="1165"/>
      <c r="J2750" s="1166"/>
      <c r="K2750" s="587">
        <f t="shared" si="451"/>
        <v>0</v>
      </c>
      <c r="M2750" s="1163">
        <v>175</v>
      </c>
      <c r="N2750" s="1164"/>
      <c r="O2750" s="1165"/>
      <c r="P2750" s="1166"/>
      <c r="Q2750" s="587">
        <f t="shared" si="452"/>
        <v>0</v>
      </c>
      <c r="S2750" s="1163">
        <v>175</v>
      </c>
      <c r="T2750" s="1164"/>
      <c r="U2750" s="1165"/>
      <c r="V2750" s="1166"/>
      <c r="W2750" s="587">
        <f t="shared" si="453"/>
        <v>0</v>
      </c>
      <c r="Y2750" s="1163">
        <v>175</v>
      </c>
      <c r="Z2750" s="1164"/>
      <c r="AA2750" s="1165"/>
      <c r="AB2750" s="1166"/>
      <c r="AC2750" s="587">
        <f t="shared" si="454"/>
        <v>0</v>
      </c>
      <c r="AE2750" s="1163">
        <v>175</v>
      </c>
      <c r="AF2750" s="1164"/>
      <c r="AG2750" s="1165"/>
      <c r="AH2750" s="1166"/>
      <c r="AI2750" s="587">
        <f t="shared" si="455"/>
        <v>0</v>
      </c>
      <c r="AK2750" s="1163">
        <v>175</v>
      </c>
      <c r="AL2750" s="1164"/>
      <c r="AM2750" s="1165"/>
      <c r="AN2750" s="1166"/>
      <c r="AO2750" s="587">
        <f t="shared" si="456"/>
        <v>0</v>
      </c>
      <c r="AQ2750" s="1163">
        <v>175</v>
      </c>
      <c r="AR2750" s="1164"/>
      <c r="AS2750" s="1165"/>
      <c r="AT2750" s="1166"/>
      <c r="AU2750" s="587">
        <f t="shared" si="457"/>
        <v>0</v>
      </c>
      <c r="AW2750" s="1163">
        <v>175</v>
      </c>
      <c r="AX2750" s="1164"/>
      <c r="AY2750" s="1165"/>
      <c r="AZ2750" s="1166"/>
      <c r="BA2750" s="587">
        <f t="shared" si="458"/>
        <v>0</v>
      </c>
    </row>
    <row r="2751" spans="1:53" s="17" customFormat="1" ht="16.75" customHeight="1" outlineLevel="2">
      <c r="A2751" s="1163">
        <v>176</v>
      </c>
      <c r="B2751" s="1164"/>
      <c r="C2751" s="1165"/>
      <c r="D2751" s="1166"/>
      <c r="E2751" s="587">
        <f t="shared" si="450"/>
        <v>0</v>
      </c>
      <c r="G2751" s="1163">
        <v>176</v>
      </c>
      <c r="H2751" s="1164"/>
      <c r="I2751" s="1165"/>
      <c r="J2751" s="1166"/>
      <c r="K2751" s="587">
        <f t="shared" si="451"/>
        <v>0</v>
      </c>
      <c r="M2751" s="1163">
        <v>176</v>
      </c>
      <c r="N2751" s="1164"/>
      <c r="O2751" s="1165"/>
      <c r="P2751" s="1166"/>
      <c r="Q2751" s="587">
        <f t="shared" si="452"/>
        <v>0</v>
      </c>
      <c r="S2751" s="1163">
        <v>176</v>
      </c>
      <c r="T2751" s="1164"/>
      <c r="U2751" s="1165"/>
      <c r="V2751" s="1166"/>
      <c r="W2751" s="587">
        <f t="shared" si="453"/>
        <v>0</v>
      </c>
      <c r="Y2751" s="1163">
        <v>176</v>
      </c>
      <c r="Z2751" s="1164"/>
      <c r="AA2751" s="1165"/>
      <c r="AB2751" s="1166"/>
      <c r="AC2751" s="587">
        <f t="shared" si="454"/>
        <v>0</v>
      </c>
      <c r="AE2751" s="1163">
        <v>176</v>
      </c>
      <c r="AF2751" s="1164"/>
      <c r="AG2751" s="1165"/>
      <c r="AH2751" s="1166"/>
      <c r="AI2751" s="587">
        <f t="shared" si="455"/>
        <v>0</v>
      </c>
      <c r="AK2751" s="1163">
        <v>176</v>
      </c>
      <c r="AL2751" s="1164"/>
      <c r="AM2751" s="1165"/>
      <c r="AN2751" s="1166"/>
      <c r="AO2751" s="587">
        <f t="shared" si="456"/>
        <v>0</v>
      </c>
      <c r="AQ2751" s="1163">
        <v>176</v>
      </c>
      <c r="AR2751" s="1164"/>
      <c r="AS2751" s="1165"/>
      <c r="AT2751" s="1166"/>
      <c r="AU2751" s="587">
        <f t="shared" si="457"/>
        <v>0</v>
      </c>
      <c r="AW2751" s="1163">
        <v>176</v>
      </c>
      <c r="AX2751" s="1164"/>
      <c r="AY2751" s="1165"/>
      <c r="AZ2751" s="1166"/>
      <c r="BA2751" s="587">
        <f t="shared" si="458"/>
        <v>0</v>
      </c>
    </row>
    <row r="2752" spans="1:53" s="17" customFormat="1" ht="16.75" customHeight="1" outlineLevel="2">
      <c r="A2752" s="1163">
        <v>177</v>
      </c>
      <c r="B2752" s="1164"/>
      <c r="C2752" s="1165"/>
      <c r="D2752" s="1166"/>
      <c r="E2752" s="587">
        <f t="shared" si="450"/>
        <v>0</v>
      </c>
      <c r="G2752" s="1163">
        <v>177</v>
      </c>
      <c r="H2752" s="1164"/>
      <c r="I2752" s="1165"/>
      <c r="J2752" s="1166"/>
      <c r="K2752" s="587">
        <f t="shared" si="451"/>
        <v>0</v>
      </c>
      <c r="M2752" s="1163">
        <v>177</v>
      </c>
      <c r="N2752" s="1164"/>
      <c r="O2752" s="1165"/>
      <c r="P2752" s="1166"/>
      <c r="Q2752" s="587">
        <f t="shared" si="452"/>
        <v>0</v>
      </c>
      <c r="S2752" s="1163">
        <v>177</v>
      </c>
      <c r="T2752" s="1164"/>
      <c r="U2752" s="1165"/>
      <c r="V2752" s="1166"/>
      <c r="W2752" s="587">
        <f t="shared" si="453"/>
        <v>0</v>
      </c>
      <c r="Y2752" s="1163">
        <v>177</v>
      </c>
      <c r="Z2752" s="1164"/>
      <c r="AA2752" s="1165"/>
      <c r="AB2752" s="1166"/>
      <c r="AC2752" s="587">
        <f t="shared" si="454"/>
        <v>0</v>
      </c>
      <c r="AE2752" s="1163">
        <v>177</v>
      </c>
      <c r="AF2752" s="1164"/>
      <c r="AG2752" s="1165"/>
      <c r="AH2752" s="1166"/>
      <c r="AI2752" s="587">
        <f t="shared" si="455"/>
        <v>0</v>
      </c>
      <c r="AK2752" s="1163">
        <v>177</v>
      </c>
      <c r="AL2752" s="1164"/>
      <c r="AM2752" s="1165"/>
      <c r="AN2752" s="1166"/>
      <c r="AO2752" s="587">
        <f t="shared" si="456"/>
        <v>0</v>
      </c>
      <c r="AQ2752" s="1163">
        <v>177</v>
      </c>
      <c r="AR2752" s="1164"/>
      <c r="AS2752" s="1165"/>
      <c r="AT2752" s="1166"/>
      <c r="AU2752" s="587">
        <f t="shared" si="457"/>
        <v>0</v>
      </c>
      <c r="AW2752" s="1163">
        <v>177</v>
      </c>
      <c r="AX2752" s="1164"/>
      <c r="AY2752" s="1165"/>
      <c r="AZ2752" s="1166"/>
      <c r="BA2752" s="587">
        <f t="shared" si="458"/>
        <v>0</v>
      </c>
    </row>
    <row r="2753" spans="1:53" s="17" customFormat="1" ht="16.75" customHeight="1" outlineLevel="2">
      <c r="A2753" s="1163">
        <v>178</v>
      </c>
      <c r="B2753" s="1164"/>
      <c r="C2753" s="1165"/>
      <c r="D2753" s="1166"/>
      <c r="E2753" s="587">
        <f t="shared" si="450"/>
        <v>0</v>
      </c>
      <c r="G2753" s="1163">
        <v>178</v>
      </c>
      <c r="H2753" s="1164"/>
      <c r="I2753" s="1165"/>
      <c r="J2753" s="1166"/>
      <c r="K2753" s="587">
        <f t="shared" si="451"/>
        <v>0</v>
      </c>
      <c r="M2753" s="1163">
        <v>178</v>
      </c>
      <c r="N2753" s="1164"/>
      <c r="O2753" s="1165"/>
      <c r="P2753" s="1166"/>
      <c r="Q2753" s="587">
        <f t="shared" si="452"/>
        <v>0</v>
      </c>
      <c r="S2753" s="1163">
        <v>178</v>
      </c>
      <c r="T2753" s="1164"/>
      <c r="U2753" s="1165"/>
      <c r="V2753" s="1166"/>
      <c r="W2753" s="587">
        <f t="shared" si="453"/>
        <v>0</v>
      </c>
      <c r="Y2753" s="1163">
        <v>178</v>
      </c>
      <c r="Z2753" s="1164"/>
      <c r="AA2753" s="1165"/>
      <c r="AB2753" s="1166"/>
      <c r="AC2753" s="587">
        <f t="shared" si="454"/>
        <v>0</v>
      </c>
      <c r="AE2753" s="1163">
        <v>178</v>
      </c>
      <c r="AF2753" s="1164"/>
      <c r="AG2753" s="1165"/>
      <c r="AH2753" s="1166"/>
      <c r="AI2753" s="587">
        <f t="shared" si="455"/>
        <v>0</v>
      </c>
      <c r="AK2753" s="1163">
        <v>178</v>
      </c>
      <c r="AL2753" s="1164"/>
      <c r="AM2753" s="1165"/>
      <c r="AN2753" s="1166"/>
      <c r="AO2753" s="587">
        <f t="shared" si="456"/>
        <v>0</v>
      </c>
      <c r="AQ2753" s="1163">
        <v>178</v>
      </c>
      <c r="AR2753" s="1164"/>
      <c r="AS2753" s="1165"/>
      <c r="AT2753" s="1166"/>
      <c r="AU2753" s="587">
        <f t="shared" si="457"/>
        <v>0</v>
      </c>
      <c r="AW2753" s="1163">
        <v>178</v>
      </c>
      <c r="AX2753" s="1164"/>
      <c r="AY2753" s="1165"/>
      <c r="AZ2753" s="1166"/>
      <c r="BA2753" s="587">
        <f t="shared" si="458"/>
        <v>0</v>
      </c>
    </row>
    <row r="2754" spans="1:53" s="17" customFormat="1" ht="16.75" customHeight="1" outlineLevel="2">
      <c r="A2754" s="1163">
        <v>179</v>
      </c>
      <c r="B2754" s="1164"/>
      <c r="C2754" s="1165"/>
      <c r="D2754" s="1166"/>
      <c r="E2754" s="587">
        <f t="shared" si="450"/>
        <v>0</v>
      </c>
      <c r="G2754" s="1163">
        <v>179</v>
      </c>
      <c r="H2754" s="1164"/>
      <c r="I2754" s="1165"/>
      <c r="J2754" s="1166"/>
      <c r="K2754" s="587">
        <f t="shared" si="451"/>
        <v>0</v>
      </c>
      <c r="M2754" s="1163">
        <v>179</v>
      </c>
      <c r="N2754" s="1164"/>
      <c r="O2754" s="1165"/>
      <c r="P2754" s="1166"/>
      <c r="Q2754" s="587">
        <f t="shared" si="452"/>
        <v>0</v>
      </c>
      <c r="S2754" s="1163">
        <v>179</v>
      </c>
      <c r="T2754" s="1164"/>
      <c r="U2754" s="1165"/>
      <c r="V2754" s="1166"/>
      <c r="W2754" s="587">
        <f t="shared" si="453"/>
        <v>0</v>
      </c>
      <c r="Y2754" s="1163">
        <v>179</v>
      </c>
      <c r="Z2754" s="1164"/>
      <c r="AA2754" s="1165"/>
      <c r="AB2754" s="1166"/>
      <c r="AC2754" s="587">
        <f t="shared" si="454"/>
        <v>0</v>
      </c>
      <c r="AE2754" s="1163">
        <v>179</v>
      </c>
      <c r="AF2754" s="1164"/>
      <c r="AG2754" s="1165"/>
      <c r="AH2754" s="1166"/>
      <c r="AI2754" s="587">
        <f t="shared" si="455"/>
        <v>0</v>
      </c>
      <c r="AK2754" s="1163">
        <v>179</v>
      </c>
      <c r="AL2754" s="1164"/>
      <c r="AM2754" s="1165"/>
      <c r="AN2754" s="1166"/>
      <c r="AO2754" s="587">
        <f t="shared" si="456"/>
        <v>0</v>
      </c>
      <c r="AQ2754" s="1163">
        <v>179</v>
      </c>
      <c r="AR2754" s="1164"/>
      <c r="AS2754" s="1165"/>
      <c r="AT2754" s="1166"/>
      <c r="AU2754" s="587">
        <f t="shared" si="457"/>
        <v>0</v>
      </c>
      <c r="AW2754" s="1163">
        <v>179</v>
      </c>
      <c r="AX2754" s="1164"/>
      <c r="AY2754" s="1165"/>
      <c r="AZ2754" s="1166"/>
      <c r="BA2754" s="587">
        <f t="shared" si="458"/>
        <v>0</v>
      </c>
    </row>
    <row r="2755" spans="1:53" s="17" customFormat="1" ht="16.75" customHeight="1" outlineLevel="2">
      <c r="A2755" s="1163">
        <v>180</v>
      </c>
      <c r="B2755" s="1164"/>
      <c r="C2755" s="1165"/>
      <c r="D2755" s="1166"/>
      <c r="E2755" s="587">
        <f t="shared" si="450"/>
        <v>0</v>
      </c>
      <c r="G2755" s="1163">
        <v>180</v>
      </c>
      <c r="H2755" s="1164"/>
      <c r="I2755" s="1165"/>
      <c r="J2755" s="1166"/>
      <c r="K2755" s="587">
        <f t="shared" si="451"/>
        <v>0</v>
      </c>
      <c r="M2755" s="1163">
        <v>180</v>
      </c>
      <c r="N2755" s="1164"/>
      <c r="O2755" s="1165"/>
      <c r="P2755" s="1166"/>
      <c r="Q2755" s="587">
        <f t="shared" si="452"/>
        <v>0</v>
      </c>
      <c r="S2755" s="1163">
        <v>180</v>
      </c>
      <c r="T2755" s="1164"/>
      <c r="U2755" s="1165"/>
      <c r="V2755" s="1166"/>
      <c r="W2755" s="587">
        <f t="shared" si="453"/>
        <v>0</v>
      </c>
      <c r="Y2755" s="1163">
        <v>180</v>
      </c>
      <c r="Z2755" s="1164"/>
      <c r="AA2755" s="1165"/>
      <c r="AB2755" s="1166"/>
      <c r="AC2755" s="587">
        <f t="shared" si="454"/>
        <v>0</v>
      </c>
      <c r="AE2755" s="1163">
        <v>180</v>
      </c>
      <c r="AF2755" s="1164"/>
      <c r="AG2755" s="1165"/>
      <c r="AH2755" s="1166"/>
      <c r="AI2755" s="587">
        <f t="shared" si="455"/>
        <v>0</v>
      </c>
      <c r="AK2755" s="1163">
        <v>180</v>
      </c>
      <c r="AL2755" s="1164"/>
      <c r="AM2755" s="1165"/>
      <c r="AN2755" s="1166"/>
      <c r="AO2755" s="587">
        <f t="shared" si="456"/>
        <v>0</v>
      </c>
      <c r="AQ2755" s="1163">
        <v>180</v>
      </c>
      <c r="AR2755" s="1164"/>
      <c r="AS2755" s="1165"/>
      <c r="AT2755" s="1166"/>
      <c r="AU2755" s="587">
        <f t="shared" si="457"/>
        <v>0</v>
      </c>
      <c r="AW2755" s="1163">
        <v>180</v>
      </c>
      <c r="AX2755" s="1164"/>
      <c r="AY2755" s="1165"/>
      <c r="AZ2755" s="1166"/>
      <c r="BA2755" s="587">
        <f t="shared" si="458"/>
        <v>0</v>
      </c>
    </row>
    <row r="2756" spans="1:53" s="17" customFormat="1" ht="16.75" customHeight="1" outlineLevel="2">
      <c r="A2756" s="1163">
        <v>181</v>
      </c>
      <c r="B2756" s="1164"/>
      <c r="C2756" s="1165"/>
      <c r="D2756" s="1166"/>
      <c r="E2756" s="587">
        <f t="shared" si="450"/>
        <v>0</v>
      </c>
      <c r="G2756" s="1163">
        <v>181</v>
      </c>
      <c r="H2756" s="1164"/>
      <c r="I2756" s="1165"/>
      <c r="J2756" s="1166"/>
      <c r="K2756" s="587">
        <f t="shared" si="451"/>
        <v>0</v>
      </c>
      <c r="M2756" s="1163">
        <v>181</v>
      </c>
      <c r="N2756" s="1164"/>
      <c r="O2756" s="1165"/>
      <c r="P2756" s="1166"/>
      <c r="Q2756" s="587">
        <f t="shared" si="452"/>
        <v>0</v>
      </c>
      <c r="S2756" s="1163">
        <v>181</v>
      </c>
      <c r="T2756" s="1164"/>
      <c r="U2756" s="1165"/>
      <c r="V2756" s="1166"/>
      <c r="W2756" s="587">
        <f t="shared" si="453"/>
        <v>0</v>
      </c>
      <c r="Y2756" s="1163">
        <v>181</v>
      </c>
      <c r="Z2756" s="1164"/>
      <c r="AA2756" s="1165"/>
      <c r="AB2756" s="1166"/>
      <c r="AC2756" s="587">
        <f t="shared" si="454"/>
        <v>0</v>
      </c>
      <c r="AE2756" s="1163">
        <v>181</v>
      </c>
      <c r="AF2756" s="1164"/>
      <c r="AG2756" s="1165"/>
      <c r="AH2756" s="1166"/>
      <c r="AI2756" s="587">
        <f t="shared" si="455"/>
        <v>0</v>
      </c>
      <c r="AK2756" s="1163">
        <v>181</v>
      </c>
      <c r="AL2756" s="1164"/>
      <c r="AM2756" s="1165"/>
      <c r="AN2756" s="1166"/>
      <c r="AO2756" s="587">
        <f t="shared" si="456"/>
        <v>0</v>
      </c>
      <c r="AQ2756" s="1163">
        <v>181</v>
      </c>
      <c r="AR2756" s="1164"/>
      <c r="AS2756" s="1165"/>
      <c r="AT2756" s="1166"/>
      <c r="AU2756" s="587">
        <f t="shared" si="457"/>
        <v>0</v>
      </c>
      <c r="AW2756" s="1163">
        <v>181</v>
      </c>
      <c r="AX2756" s="1164"/>
      <c r="AY2756" s="1165"/>
      <c r="AZ2756" s="1166"/>
      <c r="BA2756" s="587">
        <f t="shared" si="458"/>
        <v>0</v>
      </c>
    </row>
    <row r="2757" spans="1:53" s="17" customFormat="1" ht="16.75" customHeight="1" outlineLevel="2">
      <c r="A2757" s="1163">
        <v>182</v>
      </c>
      <c r="B2757" s="1164"/>
      <c r="C2757" s="1165"/>
      <c r="D2757" s="1166"/>
      <c r="E2757" s="587">
        <f t="shared" si="450"/>
        <v>0</v>
      </c>
      <c r="G2757" s="1163">
        <v>182</v>
      </c>
      <c r="H2757" s="1164"/>
      <c r="I2757" s="1165"/>
      <c r="J2757" s="1166"/>
      <c r="K2757" s="587">
        <f t="shared" si="451"/>
        <v>0</v>
      </c>
      <c r="M2757" s="1163">
        <v>182</v>
      </c>
      <c r="N2757" s="1164"/>
      <c r="O2757" s="1165"/>
      <c r="P2757" s="1166"/>
      <c r="Q2757" s="587">
        <f t="shared" si="452"/>
        <v>0</v>
      </c>
      <c r="S2757" s="1163">
        <v>182</v>
      </c>
      <c r="T2757" s="1164"/>
      <c r="U2757" s="1165"/>
      <c r="V2757" s="1166"/>
      <c r="W2757" s="587">
        <f t="shared" si="453"/>
        <v>0</v>
      </c>
      <c r="Y2757" s="1163">
        <v>182</v>
      </c>
      <c r="Z2757" s="1164"/>
      <c r="AA2757" s="1165"/>
      <c r="AB2757" s="1166"/>
      <c r="AC2757" s="587">
        <f t="shared" si="454"/>
        <v>0</v>
      </c>
      <c r="AE2757" s="1163">
        <v>182</v>
      </c>
      <c r="AF2757" s="1164"/>
      <c r="AG2757" s="1165"/>
      <c r="AH2757" s="1166"/>
      <c r="AI2757" s="587">
        <f t="shared" si="455"/>
        <v>0</v>
      </c>
      <c r="AK2757" s="1163">
        <v>182</v>
      </c>
      <c r="AL2757" s="1164"/>
      <c r="AM2757" s="1165"/>
      <c r="AN2757" s="1166"/>
      <c r="AO2757" s="587">
        <f t="shared" si="456"/>
        <v>0</v>
      </c>
      <c r="AQ2757" s="1163">
        <v>182</v>
      </c>
      <c r="AR2757" s="1164"/>
      <c r="AS2757" s="1165"/>
      <c r="AT2757" s="1166"/>
      <c r="AU2757" s="587">
        <f t="shared" si="457"/>
        <v>0</v>
      </c>
      <c r="AW2757" s="1163">
        <v>182</v>
      </c>
      <c r="AX2757" s="1164"/>
      <c r="AY2757" s="1165"/>
      <c r="AZ2757" s="1166"/>
      <c r="BA2757" s="587">
        <f t="shared" si="458"/>
        <v>0</v>
      </c>
    </row>
    <row r="2758" spans="1:53" s="17" customFormat="1" ht="16.75" customHeight="1" outlineLevel="2">
      <c r="A2758" s="1163">
        <v>183</v>
      </c>
      <c r="B2758" s="1164"/>
      <c r="C2758" s="1165"/>
      <c r="D2758" s="1166"/>
      <c r="E2758" s="587">
        <f t="shared" si="450"/>
        <v>0</v>
      </c>
      <c r="G2758" s="1163">
        <v>183</v>
      </c>
      <c r="H2758" s="1164"/>
      <c r="I2758" s="1165"/>
      <c r="J2758" s="1166"/>
      <c r="K2758" s="587">
        <f t="shared" si="451"/>
        <v>0</v>
      </c>
      <c r="M2758" s="1163">
        <v>183</v>
      </c>
      <c r="N2758" s="1164"/>
      <c r="O2758" s="1165"/>
      <c r="P2758" s="1166"/>
      <c r="Q2758" s="587">
        <f t="shared" si="452"/>
        <v>0</v>
      </c>
      <c r="S2758" s="1163">
        <v>183</v>
      </c>
      <c r="T2758" s="1164"/>
      <c r="U2758" s="1165"/>
      <c r="V2758" s="1166"/>
      <c r="W2758" s="587">
        <f t="shared" si="453"/>
        <v>0</v>
      </c>
      <c r="Y2758" s="1163">
        <v>183</v>
      </c>
      <c r="Z2758" s="1164"/>
      <c r="AA2758" s="1165"/>
      <c r="AB2758" s="1166"/>
      <c r="AC2758" s="587">
        <f t="shared" si="454"/>
        <v>0</v>
      </c>
      <c r="AE2758" s="1163">
        <v>183</v>
      </c>
      <c r="AF2758" s="1164"/>
      <c r="AG2758" s="1165"/>
      <c r="AH2758" s="1166"/>
      <c r="AI2758" s="587">
        <f t="shared" si="455"/>
        <v>0</v>
      </c>
      <c r="AK2758" s="1163">
        <v>183</v>
      </c>
      <c r="AL2758" s="1164"/>
      <c r="AM2758" s="1165"/>
      <c r="AN2758" s="1166"/>
      <c r="AO2758" s="587">
        <f t="shared" si="456"/>
        <v>0</v>
      </c>
      <c r="AQ2758" s="1163">
        <v>183</v>
      </c>
      <c r="AR2758" s="1164"/>
      <c r="AS2758" s="1165"/>
      <c r="AT2758" s="1166"/>
      <c r="AU2758" s="587">
        <f t="shared" si="457"/>
        <v>0</v>
      </c>
      <c r="AW2758" s="1163">
        <v>183</v>
      </c>
      <c r="AX2758" s="1164"/>
      <c r="AY2758" s="1165"/>
      <c r="AZ2758" s="1166"/>
      <c r="BA2758" s="587">
        <f t="shared" si="458"/>
        <v>0</v>
      </c>
    </row>
    <row r="2759" spans="1:53" s="17" customFormat="1" ht="16.75" customHeight="1" outlineLevel="2">
      <c r="A2759" s="1163">
        <v>184</v>
      </c>
      <c r="B2759" s="1164"/>
      <c r="C2759" s="1165"/>
      <c r="D2759" s="1166"/>
      <c r="E2759" s="587">
        <f t="shared" si="450"/>
        <v>0</v>
      </c>
      <c r="G2759" s="1163">
        <v>184</v>
      </c>
      <c r="H2759" s="1164"/>
      <c r="I2759" s="1165"/>
      <c r="J2759" s="1166"/>
      <c r="K2759" s="587">
        <f t="shared" si="451"/>
        <v>0</v>
      </c>
      <c r="M2759" s="1163">
        <v>184</v>
      </c>
      <c r="N2759" s="1164"/>
      <c r="O2759" s="1165"/>
      <c r="P2759" s="1166"/>
      <c r="Q2759" s="587">
        <f t="shared" si="452"/>
        <v>0</v>
      </c>
      <c r="S2759" s="1163">
        <v>184</v>
      </c>
      <c r="T2759" s="1164"/>
      <c r="U2759" s="1165"/>
      <c r="V2759" s="1166"/>
      <c r="W2759" s="587">
        <f t="shared" si="453"/>
        <v>0</v>
      </c>
      <c r="Y2759" s="1163">
        <v>184</v>
      </c>
      <c r="Z2759" s="1164"/>
      <c r="AA2759" s="1165"/>
      <c r="AB2759" s="1166"/>
      <c r="AC2759" s="587">
        <f t="shared" si="454"/>
        <v>0</v>
      </c>
      <c r="AE2759" s="1163">
        <v>184</v>
      </c>
      <c r="AF2759" s="1164"/>
      <c r="AG2759" s="1165"/>
      <c r="AH2759" s="1166"/>
      <c r="AI2759" s="587">
        <f t="shared" si="455"/>
        <v>0</v>
      </c>
      <c r="AK2759" s="1163">
        <v>184</v>
      </c>
      <c r="AL2759" s="1164"/>
      <c r="AM2759" s="1165"/>
      <c r="AN2759" s="1166"/>
      <c r="AO2759" s="587">
        <f t="shared" si="456"/>
        <v>0</v>
      </c>
      <c r="AQ2759" s="1163">
        <v>184</v>
      </c>
      <c r="AR2759" s="1164"/>
      <c r="AS2759" s="1165"/>
      <c r="AT2759" s="1166"/>
      <c r="AU2759" s="587">
        <f t="shared" si="457"/>
        <v>0</v>
      </c>
      <c r="AW2759" s="1163">
        <v>184</v>
      </c>
      <c r="AX2759" s="1164"/>
      <c r="AY2759" s="1165"/>
      <c r="AZ2759" s="1166"/>
      <c r="BA2759" s="587">
        <f t="shared" si="458"/>
        <v>0</v>
      </c>
    </row>
    <row r="2760" spans="1:53" s="17" customFormat="1" ht="16.75" customHeight="1" outlineLevel="2">
      <c r="A2760" s="1163">
        <v>185</v>
      </c>
      <c r="B2760" s="1164"/>
      <c r="C2760" s="1165"/>
      <c r="D2760" s="1166"/>
      <c r="E2760" s="587">
        <f t="shared" si="450"/>
        <v>0</v>
      </c>
      <c r="G2760" s="1163">
        <v>185</v>
      </c>
      <c r="H2760" s="1164"/>
      <c r="I2760" s="1165"/>
      <c r="J2760" s="1166"/>
      <c r="K2760" s="587">
        <f t="shared" si="451"/>
        <v>0</v>
      </c>
      <c r="M2760" s="1163">
        <v>185</v>
      </c>
      <c r="N2760" s="1164"/>
      <c r="O2760" s="1165"/>
      <c r="P2760" s="1166"/>
      <c r="Q2760" s="587">
        <f t="shared" si="452"/>
        <v>0</v>
      </c>
      <c r="S2760" s="1163">
        <v>185</v>
      </c>
      <c r="T2760" s="1164"/>
      <c r="U2760" s="1165"/>
      <c r="V2760" s="1166"/>
      <c r="W2760" s="587">
        <f t="shared" si="453"/>
        <v>0</v>
      </c>
      <c r="Y2760" s="1163">
        <v>185</v>
      </c>
      <c r="Z2760" s="1164"/>
      <c r="AA2760" s="1165"/>
      <c r="AB2760" s="1166"/>
      <c r="AC2760" s="587">
        <f t="shared" si="454"/>
        <v>0</v>
      </c>
      <c r="AE2760" s="1163">
        <v>185</v>
      </c>
      <c r="AF2760" s="1164"/>
      <c r="AG2760" s="1165"/>
      <c r="AH2760" s="1166"/>
      <c r="AI2760" s="587">
        <f t="shared" si="455"/>
        <v>0</v>
      </c>
      <c r="AK2760" s="1163">
        <v>185</v>
      </c>
      <c r="AL2760" s="1164"/>
      <c r="AM2760" s="1165"/>
      <c r="AN2760" s="1166"/>
      <c r="AO2760" s="587">
        <f t="shared" si="456"/>
        <v>0</v>
      </c>
      <c r="AQ2760" s="1163">
        <v>185</v>
      </c>
      <c r="AR2760" s="1164"/>
      <c r="AS2760" s="1165"/>
      <c r="AT2760" s="1166"/>
      <c r="AU2760" s="587">
        <f t="shared" si="457"/>
        <v>0</v>
      </c>
      <c r="AW2760" s="1163">
        <v>185</v>
      </c>
      <c r="AX2760" s="1164"/>
      <c r="AY2760" s="1165"/>
      <c r="AZ2760" s="1166"/>
      <c r="BA2760" s="587">
        <f t="shared" si="458"/>
        <v>0</v>
      </c>
    </row>
    <row r="2761" spans="1:53" s="17" customFormat="1" ht="16.75" customHeight="1" outlineLevel="2">
      <c r="A2761" s="1163">
        <v>186</v>
      </c>
      <c r="B2761" s="1164"/>
      <c r="C2761" s="1165"/>
      <c r="D2761" s="1166"/>
      <c r="E2761" s="587">
        <f t="shared" si="450"/>
        <v>0</v>
      </c>
      <c r="G2761" s="1163">
        <v>186</v>
      </c>
      <c r="H2761" s="1164"/>
      <c r="I2761" s="1165"/>
      <c r="J2761" s="1166"/>
      <c r="K2761" s="587">
        <f t="shared" si="451"/>
        <v>0</v>
      </c>
      <c r="M2761" s="1163">
        <v>186</v>
      </c>
      <c r="N2761" s="1164"/>
      <c r="O2761" s="1165"/>
      <c r="P2761" s="1166"/>
      <c r="Q2761" s="587">
        <f t="shared" si="452"/>
        <v>0</v>
      </c>
      <c r="S2761" s="1163">
        <v>186</v>
      </c>
      <c r="T2761" s="1164"/>
      <c r="U2761" s="1165"/>
      <c r="V2761" s="1166"/>
      <c r="W2761" s="587">
        <f t="shared" si="453"/>
        <v>0</v>
      </c>
      <c r="Y2761" s="1163">
        <v>186</v>
      </c>
      <c r="Z2761" s="1164"/>
      <c r="AA2761" s="1165"/>
      <c r="AB2761" s="1166"/>
      <c r="AC2761" s="587">
        <f t="shared" si="454"/>
        <v>0</v>
      </c>
      <c r="AE2761" s="1163">
        <v>186</v>
      </c>
      <c r="AF2761" s="1164"/>
      <c r="AG2761" s="1165"/>
      <c r="AH2761" s="1166"/>
      <c r="AI2761" s="587">
        <f t="shared" si="455"/>
        <v>0</v>
      </c>
      <c r="AK2761" s="1163">
        <v>186</v>
      </c>
      <c r="AL2761" s="1164"/>
      <c r="AM2761" s="1165"/>
      <c r="AN2761" s="1166"/>
      <c r="AO2761" s="587">
        <f t="shared" si="456"/>
        <v>0</v>
      </c>
      <c r="AQ2761" s="1163">
        <v>186</v>
      </c>
      <c r="AR2761" s="1164"/>
      <c r="AS2761" s="1165"/>
      <c r="AT2761" s="1166"/>
      <c r="AU2761" s="587">
        <f t="shared" si="457"/>
        <v>0</v>
      </c>
      <c r="AW2761" s="1163">
        <v>186</v>
      </c>
      <c r="AX2761" s="1164"/>
      <c r="AY2761" s="1165"/>
      <c r="AZ2761" s="1166"/>
      <c r="BA2761" s="587">
        <f t="shared" si="458"/>
        <v>0</v>
      </c>
    </row>
    <row r="2762" spans="1:53" s="17" customFormat="1" ht="16.75" customHeight="1" outlineLevel="2">
      <c r="A2762" s="1163">
        <v>187</v>
      </c>
      <c r="B2762" s="1164"/>
      <c r="C2762" s="1165"/>
      <c r="D2762" s="1166"/>
      <c r="E2762" s="587">
        <f t="shared" si="450"/>
        <v>0</v>
      </c>
      <c r="G2762" s="1163">
        <v>187</v>
      </c>
      <c r="H2762" s="1164"/>
      <c r="I2762" s="1165"/>
      <c r="J2762" s="1166"/>
      <c r="K2762" s="587">
        <f t="shared" si="451"/>
        <v>0</v>
      </c>
      <c r="M2762" s="1163">
        <v>187</v>
      </c>
      <c r="N2762" s="1164"/>
      <c r="O2762" s="1165"/>
      <c r="P2762" s="1166"/>
      <c r="Q2762" s="587">
        <f t="shared" si="452"/>
        <v>0</v>
      </c>
      <c r="S2762" s="1163">
        <v>187</v>
      </c>
      <c r="T2762" s="1164"/>
      <c r="U2762" s="1165"/>
      <c r="V2762" s="1166"/>
      <c r="W2762" s="587">
        <f t="shared" si="453"/>
        <v>0</v>
      </c>
      <c r="Y2762" s="1163">
        <v>187</v>
      </c>
      <c r="Z2762" s="1164"/>
      <c r="AA2762" s="1165"/>
      <c r="AB2762" s="1166"/>
      <c r="AC2762" s="587">
        <f t="shared" si="454"/>
        <v>0</v>
      </c>
      <c r="AE2762" s="1163">
        <v>187</v>
      </c>
      <c r="AF2762" s="1164"/>
      <c r="AG2762" s="1165"/>
      <c r="AH2762" s="1166"/>
      <c r="AI2762" s="587">
        <f t="shared" si="455"/>
        <v>0</v>
      </c>
      <c r="AK2762" s="1163">
        <v>187</v>
      </c>
      <c r="AL2762" s="1164"/>
      <c r="AM2762" s="1165"/>
      <c r="AN2762" s="1166"/>
      <c r="AO2762" s="587">
        <f t="shared" si="456"/>
        <v>0</v>
      </c>
      <c r="AQ2762" s="1163">
        <v>187</v>
      </c>
      <c r="AR2762" s="1164"/>
      <c r="AS2762" s="1165"/>
      <c r="AT2762" s="1166"/>
      <c r="AU2762" s="587">
        <f t="shared" si="457"/>
        <v>0</v>
      </c>
      <c r="AW2762" s="1163">
        <v>187</v>
      </c>
      <c r="AX2762" s="1164"/>
      <c r="AY2762" s="1165"/>
      <c r="AZ2762" s="1166"/>
      <c r="BA2762" s="587">
        <f t="shared" si="458"/>
        <v>0</v>
      </c>
    </row>
    <row r="2763" spans="1:53" s="17" customFormat="1" ht="16.75" customHeight="1" outlineLevel="2">
      <c r="A2763" s="1163">
        <v>188</v>
      </c>
      <c r="B2763" s="1164"/>
      <c r="C2763" s="1165"/>
      <c r="D2763" s="1166"/>
      <c r="E2763" s="587">
        <f t="shared" si="450"/>
        <v>0</v>
      </c>
      <c r="G2763" s="1163">
        <v>188</v>
      </c>
      <c r="H2763" s="1164"/>
      <c r="I2763" s="1165"/>
      <c r="J2763" s="1166"/>
      <c r="K2763" s="587">
        <f t="shared" si="451"/>
        <v>0</v>
      </c>
      <c r="M2763" s="1163">
        <v>188</v>
      </c>
      <c r="N2763" s="1164"/>
      <c r="O2763" s="1165"/>
      <c r="P2763" s="1166"/>
      <c r="Q2763" s="587">
        <f t="shared" si="452"/>
        <v>0</v>
      </c>
      <c r="S2763" s="1163">
        <v>188</v>
      </c>
      <c r="T2763" s="1164"/>
      <c r="U2763" s="1165"/>
      <c r="V2763" s="1166"/>
      <c r="W2763" s="587">
        <f t="shared" si="453"/>
        <v>0</v>
      </c>
      <c r="Y2763" s="1163">
        <v>188</v>
      </c>
      <c r="Z2763" s="1164"/>
      <c r="AA2763" s="1165"/>
      <c r="AB2763" s="1166"/>
      <c r="AC2763" s="587">
        <f t="shared" si="454"/>
        <v>0</v>
      </c>
      <c r="AE2763" s="1163">
        <v>188</v>
      </c>
      <c r="AF2763" s="1164"/>
      <c r="AG2763" s="1165"/>
      <c r="AH2763" s="1166"/>
      <c r="AI2763" s="587">
        <f t="shared" si="455"/>
        <v>0</v>
      </c>
      <c r="AK2763" s="1163">
        <v>188</v>
      </c>
      <c r="AL2763" s="1164"/>
      <c r="AM2763" s="1165"/>
      <c r="AN2763" s="1166"/>
      <c r="AO2763" s="587">
        <f t="shared" si="456"/>
        <v>0</v>
      </c>
      <c r="AQ2763" s="1163">
        <v>188</v>
      </c>
      <c r="AR2763" s="1164"/>
      <c r="AS2763" s="1165"/>
      <c r="AT2763" s="1166"/>
      <c r="AU2763" s="587">
        <f t="shared" si="457"/>
        <v>0</v>
      </c>
      <c r="AW2763" s="1163">
        <v>188</v>
      </c>
      <c r="AX2763" s="1164"/>
      <c r="AY2763" s="1165"/>
      <c r="AZ2763" s="1166"/>
      <c r="BA2763" s="587">
        <f t="shared" si="458"/>
        <v>0</v>
      </c>
    </row>
    <row r="2764" spans="1:53" s="17" customFormat="1" ht="16.75" customHeight="1" outlineLevel="2">
      <c r="A2764" s="1163">
        <v>189</v>
      </c>
      <c r="B2764" s="1164"/>
      <c r="C2764" s="1165"/>
      <c r="D2764" s="1166"/>
      <c r="E2764" s="587">
        <f t="shared" si="450"/>
        <v>0</v>
      </c>
      <c r="G2764" s="1163">
        <v>189</v>
      </c>
      <c r="H2764" s="1164"/>
      <c r="I2764" s="1165"/>
      <c r="J2764" s="1166"/>
      <c r="K2764" s="587">
        <f t="shared" si="451"/>
        <v>0</v>
      </c>
      <c r="M2764" s="1163">
        <v>189</v>
      </c>
      <c r="N2764" s="1164"/>
      <c r="O2764" s="1165"/>
      <c r="P2764" s="1166"/>
      <c r="Q2764" s="587">
        <f t="shared" si="452"/>
        <v>0</v>
      </c>
      <c r="S2764" s="1163">
        <v>189</v>
      </c>
      <c r="T2764" s="1164"/>
      <c r="U2764" s="1165"/>
      <c r="V2764" s="1166"/>
      <c r="W2764" s="587">
        <f t="shared" si="453"/>
        <v>0</v>
      </c>
      <c r="Y2764" s="1163">
        <v>189</v>
      </c>
      <c r="Z2764" s="1164"/>
      <c r="AA2764" s="1165"/>
      <c r="AB2764" s="1166"/>
      <c r="AC2764" s="587">
        <f t="shared" si="454"/>
        <v>0</v>
      </c>
      <c r="AE2764" s="1163">
        <v>189</v>
      </c>
      <c r="AF2764" s="1164"/>
      <c r="AG2764" s="1165"/>
      <c r="AH2764" s="1166"/>
      <c r="AI2764" s="587">
        <f t="shared" si="455"/>
        <v>0</v>
      </c>
      <c r="AK2764" s="1163">
        <v>189</v>
      </c>
      <c r="AL2764" s="1164"/>
      <c r="AM2764" s="1165"/>
      <c r="AN2764" s="1166"/>
      <c r="AO2764" s="587">
        <f t="shared" si="456"/>
        <v>0</v>
      </c>
      <c r="AQ2764" s="1163">
        <v>189</v>
      </c>
      <c r="AR2764" s="1164"/>
      <c r="AS2764" s="1165"/>
      <c r="AT2764" s="1166"/>
      <c r="AU2764" s="587">
        <f t="shared" si="457"/>
        <v>0</v>
      </c>
      <c r="AW2764" s="1163">
        <v>189</v>
      </c>
      <c r="AX2764" s="1164"/>
      <c r="AY2764" s="1165"/>
      <c r="AZ2764" s="1166"/>
      <c r="BA2764" s="587">
        <f t="shared" si="458"/>
        <v>0</v>
      </c>
    </row>
    <row r="2765" spans="1:53" s="17" customFormat="1" ht="16.75" customHeight="1" outlineLevel="2">
      <c r="A2765" s="1163">
        <v>190</v>
      </c>
      <c r="B2765" s="1164"/>
      <c r="C2765" s="1165"/>
      <c r="D2765" s="1166"/>
      <c r="E2765" s="587">
        <f t="shared" si="450"/>
        <v>0</v>
      </c>
      <c r="G2765" s="1163">
        <v>190</v>
      </c>
      <c r="H2765" s="1164"/>
      <c r="I2765" s="1165"/>
      <c r="J2765" s="1166"/>
      <c r="K2765" s="587">
        <f t="shared" si="451"/>
        <v>0</v>
      </c>
      <c r="M2765" s="1163">
        <v>190</v>
      </c>
      <c r="N2765" s="1164"/>
      <c r="O2765" s="1165"/>
      <c r="P2765" s="1166"/>
      <c r="Q2765" s="587">
        <f t="shared" si="452"/>
        <v>0</v>
      </c>
      <c r="S2765" s="1163">
        <v>190</v>
      </c>
      <c r="T2765" s="1164"/>
      <c r="U2765" s="1165"/>
      <c r="V2765" s="1166"/>
      <c r="W2765" s="587">
        <f t="shared" si="453"/>
        <v>0</v>
      </c>
      <c r="Y2765" s="1163">
        <v>190</v>
      </c>
      <c r="Z2765" s="1164"/>
      <c r="AA2765" s="1165"/>
      <c r="AB2765" s="1166"/>
      <c r="AC2765" s="587">
        <f t="shared" si="454"/>
        <v>0</v>
      </c>
      <c r="AE2765" s="1163">
        <v>190</v>
      </c>
      <c r="AF2765" s="1164"/>
      <c r="AG2765" s="1165"/>
      <c r="AH2765" s="1166"/>
      <c r="AI2765" s="587">
        <f t="shared" si="455"/>
        <v>0</v>
      </c>
      <c r="AK2765" s="1163">
        <v>190</v>
      </c>
      <c r="AL2765" s="1164"/>
      <c r="AM2765" s="1165"/>
      <c r="AN2765" s="1166"/>
      <c r="AO2765" s="587">
        <f t="shared" si="456"/>
        <v>0</v>
      </c>
      <c r="AQ2765" s="1163">
        <v>190</v>
      </c>
      <c r="AR2765" s="1164"/>
      <c r="AS2765" s="1165"/>
      <c r="AT2765" s="1166"/>
      <c r="AU2765" s="587">
        <f t="shared" si="457"/>
        <v>0</v>
      </c>
      <c r="AW2765" s="1163">
        <v>190</v>
      </c>
      <c r="AX2765" s="1164"/>
      <c r="AY2765" s="1165"/>
      <c r="AZ2765" s="1166"/>
      <c r="BA2765" s="587">
        <f t="shared" si="458"/>
        <v>0</v>
      </c>
    </row>
    <row r="2766" spans="1:53" s="17" customFormat="1" ht="16.75" customHeight="1" outlineLevel="2">
      <c r="A2766" s="1163">
        <v>191</v>
      </c>
      <c r="B2766" s="1164"/>
      <c r="C2766" s="1165"/>
      <c r="D2766" s="1166"/>
      <c r="E2766" s="587">
        <f t="shared" si="450"/>
        <v>0</v>
      </c>
      <c r="G2766" s="1163">
        <v>191</v>
      </c>
      <c r="H2766" s="1164"/>
      <c r="I2766" s="1165"/>
      <c r="J2766" s="1166"/>
      <c r="K2766" s="587">
        <f t="shared" si="451"/>
        <v>0</v>
      </c>
      <c r="M2766" s="1163">
        <v>191</v>
      </c>
      <c r="N2766" s="1164"/>
      <c r="O2766" s="1165"/>
      <c r="P2766" s="1166"/>
      <c r="Q2766" s="587">
        <f t="shared" si="452"/>
        <v>0</v>
      </c>
      <c r="S2766" s="1163">
        <v>191</v>
      </c>
      <c r="T2766" s="1164"/>
      <c r="U2766" s="1165"/>
      <c r="V2766" s="1166"/>
      <c r="W2766" s="587">
        <f t="shared" si="453"/>
        <v>0</v>
      </c>
      <c r="Y2766" s="1163">
        <v>191</v>
      </c>
      <c r="Z2766" s="1164"/>
      <c r="AA2766" s="1165"/>
      <c r="AB2766" s="1166"/>
      <c r="AC2766" s="587">
        <f t="shared" si="454"/>
        <v>0</v>
      </c>
      <c r="AE2766" s="1163">
        <v>191</v>
      </c>
      <c r="AF2766" s="1164"/>
      <c r="AG2766" s="1165"/>
      <c r="AH2766" s="1166"/>
      <c r="AI2766" s="587">
        <f t="shared" si="455"/>
        <v>0</v>
      </c>
      <c r="AK2766" s="1163">
        <v>191</v>
      </c>
      <c r="AL2766" s="1164"/>
      <c r="AM2766" s="1165"/>
      <c r="AN2766" s="1166"/>
      <c r="AO2766" s="587">
        <f t="shared" si="456"/>
        <v>0</v>
      </c>
      <c r="AQ2766" s="1163">
        <v>191</v>
      </c>
      <c r="AR2766" s="1164"/>
      <c r="AS2766" s="1165"/>
      <c r="AT2766" s="1166"/>
      <c r="AU2766" s="587">
        <f t="shared" si="457"/>
        <v>0</v>
      </c>
      <c r="AW2766" s="1163">
        <v>191</v>
      </c>
      <c r="AX2766" s="1164"/>
      <c r="AY2766" s="1165"/>
      <c r="AZ2766" s="1166"/>
      <c r="BA2766" s="587">
        <f t="shared" si="458"/>
        <v>0</v>
      </c>
    </row>
    <row r="2767" spans="1:53" s="17" customFormat="1" ht="16.75" customHeight="1" outlineLevel="2">
      <c r="A2767" s="1163">
        <v>192</v>
      </c>
      <c r="B2767" s="1164"/>
      <c r="C2767" s="1165"/>
      <c r="D2767" s="1166"/>
      <c r="E2767" s="587">
        <f t="shared" si="450"/>
        <v>0</v>
      </c>
      <c r="G2767" s="1163">
        <v>192</v>
      </c>
      <c r="H2767" s="1164"/>
      <c r="I2767" s="1165"/>
      <c r="J2767" s="1166"/>
      <c r="K2767" s="587">
        <f t="shared" si="451"/>
        <v>0</v>
      </c>
      <c r="M2767" s="1163">
        <v>192</v>
      </c>
      <c r="N2767" s="1164"/>
      <c r="O2767" s="1165"/>
      <c r="P2767" s="1166"/>
      <c r="Q2767" s="587">
        <f t="shared" si="452"/>
        <v>0</v>
      </c>
      <c r="S2767" s="1163">
        <v>192</v>
      </c>
      <c r="T2767" s="1164"/>
      <c r="U2767" s="1165"/>
      <c r="V2767" s="1166"/>
      <c r="W2767" s="587">
        <f t="shared" si="453"/>
        <v>0</v>
      </c>
      <c r="Y2767" s="1163">
        <v>192</v>
      </c>
      <c r="Z2767" s="1164"/>
      <c r="AA2767" s="1165"/>
      <c r="AB2767" s="1166"/>
      <c r="AC2767" s="587">
        <f t="shared" si="454"/>
        <v>0</v>
      </c>
      <c r="AE2767" s="1163">
        <v>192</v>
      </c>
      <c r="AF2767" s="1164"/>
      <c r="AG2767" s="1165"/>
      <c r="AH2767" s="1166"/>
      <c r="AI2767" s="587">
        <f t="shared" si="455"/>
        <v>0</v>
      </c>
      <c r="AK2767" s="1163">
        <v>192</v>
      </c>
      <c r="AL2767" s="1164"/>
      <c r="AM2767" s="1165"/>
      <c r="AN2767" s="1166"/>
      <c r="AO2767" s="587">
        <f t="shared" si="456"/>
        <v>0</v>
      </c>
      <c r="AQ2767" s="1163">
        <v>192</v>
      </c>
      <c r="AR2767" s="1164"/>
      <c r="AS2767" s="1165"/>
      <c r="AT2767" s="1166"/>
      <c r="AU2767" s="587">
        <f t="shared" si="457"/>
        <v>0</v>
      </c>
      <c r="AW2767" s="1163">
        <v>192</v>
      </c>
      <c r="AX2767" s="1164"/>
      <c r="AY2767" s="1165"/>
      <c r="AZ2767" s="1166"/>
      <c r="BA2767" s="587">
        <f t="shared" si="458"/>
        <v>0</v>
      </c>
    </row>
    <row r="2768" spans="1:53" s="17" customFormat="1" ht="16.75" customHeight="1" outlineLevel="2">
      <c r="A2768" s="1163">
        <v>193</v>
      </c>
      <c r="B2768" s="1164"/>
      <c r="C2768" s="1165"/>
      <c r="D2768" s="1166"/>
      <c r="E2768" s="587">
        <f t="shared" si="450"/>
        <v>0</v>
      </c>
      <c r="G2768" s="1163">
        <v>193</v>
      </c>
      <c r="H2768" s="1164"/>
      <c r="I2768" s="1165"/>
      <c r="J2768" s="1166"/>
      <c r="K2768" s="587">
        <f t="shared" si="451"/>
        <v>0</v>
      </c>
      <c r="M2768" s="1163">
        <v>193</v>
      </c>
      <c r="N2768" s="1164"/>
      <c r="O2768" s="1165"/>
      <c r="P2768" s="1166"/>
      <c r="Q2768" s="587">
        <f t="shared" si="452"/>
        <v>0</v>
      </c>
      <c r="S2768" s="1163">
        <v>193</v>
      </c>
      <c r="T2768" s="1164"/>
      <c r="U2768" s="1165"/>
      <c r="V2768" s="1166"/>
      <c r="W2768" s="587">
        <f t="shared" si="453"/>
        <v>0</v>
      </c>
      <c r="Y2768" s="1163">
        <v>193</v>
      </c>
      <c r="Z2768" s="1164"/>
      <c r="AA2768" s="1165"/>
      <c r="AB2768" s="1166"/>
      <c r="AC2768" s="587">
        <f t="shared" si="454"/>
        <v>0</v>
      </c>
      <c r="AE2768" s="1163">
        <v>193</v>
      </c>
      <c r="AF2768" s="1164"/>
      <c r="AG2768" s="1165"/>
      <c r="AH2768" s="1166"/>
      <c r="AI2768" s="587">
        <f t="shared" si="455"/>
        <v>0</v>
      </c>
      <c r="AK2768" s="1163">
        <v>193</v>
      </c>
      <c r="AL2768" s="1164"/>
      <c r="AM2768" s="1165"/>
      <c r="AN2768" s="1166"/>
      <c r="AO2768" s="587">
        <f t="shared" si="456"/>
        <v>0</v>
      </c>
      <c r="AQ2768" s="1163">
        <v>193</v>
      </c>
      <c r="AR2768" s="1164"/>
      <c r="AS2768" s="1165"/>
      <c r="AT2768" s="1166"/>
      <c r="AU2768" s="587">
        <f t="shared" si="457"/>
        <v>0</v>
      </c>
      <c r="AW2768" s="1163">
        <v>193</v>
      </c>
      <c r="AX2768" s="1164"/>
      <c r="AY2768" s="1165"/>
      <c r="AZ2768" s="1166"/>
      <c r="BA2768" s="587">
        <f t="shared" si="458"/>
        <v>0</v>
      </c>
    </row>
    <row r="2769" spans="1:53" s="17" customFormat="1" ht="16.75" customHeight="1" outlineLevel="2">
      <c r="A2769" s="1163">
        <v>194</v>
      </c>
      <c r="B2769" s="1164"/>
      <c r="C2769" s="1165"/>
      <c r="D2769" s="1166"/>
      <c r="E2769" s="587">
        <f t="shared" si="450"/>
        <v>0</v>
      </c>
      <c r="G2769" s="1163">
        <v>194</v>
      </c>
      <c r="H2769" s="1164"/>
      <c r="I2769" s="1165"/>
      <c r="J2769" s="1166"/>
      <c r="K2769" s="587">
        <f t="shared" si="451"/>
        <v>0</v>
      </c>
      <c r="M2769" s="1163">
        <v>194</v>
      </c>
      <c r="N2769" s="1164"/>
      <c r="O2769" s="1165"/>
      <c r="P2769" s="1166"/>
      <c r="Q2769" s="587">
        <f t="shared" si="452"/>
        <v>0</v>
      </c>
      <c r="S2769" s="1163">
        <v>194</v>
      </c>
      <c r="T2769" s="1164"/>
      <c r="U2769" s="1165"/>
      <c r="V2769" s="1166"/>
      <c r="W2769" s="587">
        <f t="shared" si="453"/>
        <v>0</v>
      </c>
      <c r="Y2769" s="1163">
        <v>194</v>
      </c>
      <c r="Z2769" s="1164"/>
      <c r="AA2769" s="1165"/>
      <c r="AB2769" s="1166"/>
      <c r="AC2769" s="587">
        <f t="shared" si="454"/>
        <v>0</v>
      </c>
      <c r="AE2769" s="1163">
        <v>194</v>
      </c>
      <c r="AF2769" s="1164"/>
      <c r="AG2769" s="1165"/>
      <c r="AH2769" s="1166"/>
      <c r="AI2769" s="587">
        <f t="shared" si="455"/>
        <v>0</v>
      </c>
      <c r="AK2769" s="1163">
        <v>194</v>
      </c>
      <c r="AL2769" s="1164"/>
      <c r="AM2769" s="1165"/>
      <c r="AN2769" s="1166"/>
      <c r="AO2769" s="587">
        <f t="shared" si="456"/>
        <v>0</v>
      </c>
      <c r="AQ2769" s="1163">
        <v>194</v>
      </c>
      <c r="AR2769" s="1164"/>
      <c r="AS2769" s="1165"/>
      <c r="AT2769" s="1166"/>
      <c r="AU2769" s="587">
        <f t="shared" si="457"/>
        <v>0</v>
      </c>
      <c r="AW2769" s="1163">
        <v>194</v>
      </c>
      <c r="AX2769" s="1164"/>
      <c r="AY2769" s="1165"/>
      <c r="AZ2769" s="1166"/>
      <c r="BA2769" s="587">
        <f t="shared" si="458"/>
        <v>0</v>
      </c>
    </row>
    <row r="2770" spans="1:53" s="17" customFormat="1" ht="16.75" customHeight="1" outlineLevel="2">
      <c r="A2770" s="1163">
        <v>195</v>
      </c>
      <c r="B2770" s="1164"/>
      <c r="C2770" s="1165"/>
      <c r="D2770" s="1166"/>
      <c r="E2770" s="587">
        <f t="shared" si="450"/>
        <v>0</v>
      </c>
      <c r="G2770" s="1163">
        <v>195</v>
      </c>
      <c r="H2770" s="1164"/>
      <c r="I2770" s="1165"/>
      <c r="J2770" s="1166"/>
      <c r="K2770" s="587">
        <f t="shared" si="451"/>
        <v>0</v>
      </c>
      <c r="M2770" s="1163">
        <v>195</v>
      </c>
      <c r="N2770" s="1164"/>
      <c r="O2770" s="1165"/>
      <c r="P2770" s="1166"/>
      <c r="Q2770" s="587">
        <f t="shared" si="452"/>
        <v>0</v>
      </c>
      <c r="S2770" s="1163">
        <v>195</v>
      </c>
      <c r="T2770" s="1164"/>
      <c r="U2770" s="1165"/>
      <c r="V2770" s="1166"/>
      <c r="W2770" s="587">
        <f t="shared" si="453"/>
        <v>0</v>
      </c>
      <c r="Y2770" s="1163">
        <v>195</v>
      </c>
      <c r="Z2770" s="1164"/>
      <c r="AA2770" s="1165"/>
      <c r="AB2770" s="1166"/>
      <c r="AC2770" s="587">
        <f t="shared" si="454"/>
        <v>0</v>
      </c>
      <c r="AE2770" s="1163">
        <v>195</v>
      </c>
      <c r="AF2770" s="1164"/>
      <c r="AG2770" s="1165"/>
      <c r="AH2770" s="1166"/>
      <c r="AI2770" s="587">
        <f t="shared" si="455"/>
        <v>0</v>
      </c>
      <c r="AK2770" s="1163">
        <v>195</v>
      </c>
      <c r="AL2770" s="1164"/>
      <c r="AM2770" s="1165"/>
      <c r="AN2770" s="1166"/>
      <c r="AO2770" s="587">
        <f t="shared" si="456"/>
        <v>0</v>
      </c>
      <c r="AQ2770" s="1163">
        <v>195</v>
      </c>
      <c r="AR2770" s="1164"/>
      <c r="AS2770" s="1165"/>
      <c r="AT2770" s="1166"/>
      <c r="AU2770" s="587">
        <f t="shared" si="457"/>
        <v>0</v>
      </c>
      <c r="AW2770" s="1163">
        <v>195</v>
      </c>
      <c r="AX2770" s="1164"/>
      <c r="AY2770" s="1165"/>
      <c r="AZ2770" s="1166"/>
      <c r="BA2770" s="587">
        <f t="shared" si="458"/>
        <v>0</v>
      </c>
    </row>
    <row r="2771" spans="1:53" s="17" customFormat="1" ht="16.75" customHeight="1" outlineLevel="2">
      <c r="A2771" s="1163">
        <v>196</v>
      </c>
      <c r="B2771" s="1164"/>
      <c r="C2771" s="1165"/>
      <c r="D2771" s="1166"/>
      <c r="E2771" s="587">
        <f t="shared" si="450"/>
        <v>0</v>
      </c>
      <c r="G2771" s="1163">
        <v>196</v>
      </c>
      <c r="H2771" s="1164"/>
      <c r="I2771" s="1165"/>
      <c r="J2771" s="1166"/>
      <c r="K2771" s="587">
        <f t="shared" si="451"/>
        <v>0</v>
      </c>
      <c r="M2771" s="1163">
        <v>196</v>
      </c>
      <c r="N2771" s="1164"/>
      <c r="O2771" s="1165"/>
      <c r="P2771" s="1166"/>
      <c r="Q2771" s="587">
        <f t="shared" si="452"/>
        <v>0</v>
      </c>
      <c r="S2771" s="1163">
        <v>196</v>
      </c>
      <c r="T2771" s="1164"/>
      <c r="U2771" s="1165"/>
      <c r="V2771" s="1166"/>
      <c r="W2771" s="587">
        <f t="shared" si="453"/>
        <v>0</v>
      </c>
      <c r="Y2771" s="1163">
        <v>196</v>
      </c>
      <c r="Z2771" s="1164"/>
      <c r="AA2771" s="1165"/>
      <c r="AB2771" s="1166"/>
      <c r="AC2771" s="587">
        <f t="shared" si="454"/>
        <v>0</v>
      </c>
      <c r="AE2771" s="1163">
        <v>196</v>
      </c>
      <c r="AF2771" s="1164"/>
      <c r="AG2771" s="1165"/>
      <c r="AH2771" s="1166"/>
      <c r="AI2771" s="587">
        <f t="shared" si="455"/>
        <v>0</v>
      </c>
      <c r="AK2771" s="1163">
        <v>196</v>
      </c>
      <c r="AL2771" s="1164"/>
      <c r="AM2771" s="1165"/>
      <c r="AN2771" s="1166"/>
      <c r="AO2771" s="587">
        <f t="shared" si="456"/>
        <v>0</v>
      </c>
      <c r="AQ2771" s="1163">
        <v>196</v>
      </c>
      <c r="AR2771" s="1164"/>
      <c r="AS2771" s="1165"/>
      <c r="AT2771" s="1166"/>
      <c r="AU2771" s="587">
        <f t="shared" si="457"/>
        <v>0</v>
      </c>
      <c r="AW2771" s="1163">
        <v>196</v>
      </c>
      <c r="AX2771" s="1164"/>
      <c r="AY2771" s="1165"/>
      <c r="AZ2771" s="1166"/>
      <c r="BA2771" s="587">
        <f t="shared" si="458"/>
        <v>0</v>
      </c>
    </row>
    <row r="2772" spans="1:53" s="17" customFormat="1" ht="16.75" customHeight="1" outlineLevel="2">
      <c r="A2772" s="1163">
        <v>197</v>
      </c>
      <c r="B2772" s="1164"/>
      <c r="C2772" s="1165"/>
      <c r="D2772" s="1166"/>
      <c r="E2772" s="587">
        <f t="shared" si="450"/>
        <v>0</v>
      </c>
      <c r="G2772" s="1163">
        <v>197</v>
      </c>
      <c r="H2772" s="1164"/>
      <c r="I2772" s="1165"/>
      <c r="J2772" s="1166"/>
      <c r="K2772" s="587">
        <f t="shared" si="451"/>
        <v>0</v>
      </c>
      <c r="M2772" s="1163">
        <v>197</v>
      </c>
      <c r="N2772" s="1164"/>
      <c r="O2772" s="1165"/>
      <c r="P2772" s="1166"/>
      <c r="Q2772" s="587">
        <f t="shared" si="452"/>
        <v>0</v>
      </c>
      <c r="S2772" s="1163">
        <v>197</v>
      </c>
      <c r="T2772" s="1164"/>
      <c r="U2772" s="1165"/>
      <c r="V2772" s="1166"/>
      <c r="W2772" s="587">
        <f t="shared" si="453"/>
        <v>0</v>
      </c>
      <c r="Y2772" s="1163">
        <v>197</v>
      </c>
      <c r="Z2772" s="1164"/>
      <c r="AA2772" s="1165"/>
      <c r="AB2772" s="1166"/>
      <c r="AC2772" s="587">
        <f t="shared" si="454"/>
        <v>0</v>
      </c>
      <c r="AE2772" s="1163">
        <v>197</v>
      </c>
      <c r="AF2772" s="1164"/>
      <c r="AG2772" s="1165"/>
      <c r="AH2772" s="1166"/>
      <c r="AI2772" s="587">
        <f t="shared" si="455"/>
        <v>0</v>
      </c>
      <c r="AK2772" s="1163">
        <v>197</v>
      </c>
      <c r="AL2772" s="1164"/>
      <c r="AM2772" s="1165"/>
      <c r="AN2772" s="1166"/>
      <c r="AO2772" s="587">
        <f t="shared" si="456"/>
        <v>0</v>
      </c>
      <c r="AQ2772" s="1163">
        <v>197</v>
      </c>
      <c r="AR2772" s="1164"/>
      <c r="AS2772" s="1165"/>
      <c r="AT2772" s="1166"/>
      <c r="AU2772" s="587">
        <f t="shared" si="457"/>
        <v>0</v>
      </c>
      <c r="AW2772" s="1163">
        <v>197</v>
      </c>
      <c r="AX2772" s="1164"/>
      <c r="AY2772" s="1165"/>
      <c r="AZ2772" s="1166"/>
      <c r="BA2772" s="587">
        <f t="shared" si="458"/>
        <v>0</v>
      </c>
    </row>
    <row r="2773" spans="1:53" s="17" customFormat="1" ht="16.75" customHeight="1" outlineLevel="2">
      <c r="A2773" s="1163">
        <v>198</v>
      </c>
      <c r="B2773" s="1164"/>
      <c r="C2773" s="1165"/>
      <c r="D2773" s="1166"/>
      <c r="E2773" s="587">
        <f t="shared" si="450"/>
        <v>0</v>
      </c>
      <c r="G2773" s="1163">
        <v>198</v>
      </c>
      <c r="H2773" s="1164"/>
      <c r="I2773" s="1165"/>
      <c r="J2773" s="1166"/>
      <c r="K2773" s="587">
        <f t="shared" si="451"/>
        <v>0</v>
      </c>
      <c r="M2773" s="1163">
        <v>198</v>
      </c>
      <c r="N2773" s="1164"/>
      <c r="O2773" s="1165"/>
      <c r="P2773" s="1166"/>
      <c r="Q2773" s="587">
        <f t="shared" si="452"/>
        <v>0</v>
      </c>
      <c r="S2773" s="1163">
        <v>198</v>
      </c>
      <c r="T2773" s="1164"/>
      <c r="U2773" s="1165"/>
      <c r="V2773" s="1166"/>
      <c r="W2773" s="587">
        <f t="shared" si="453"/>
        <v>0</v>
      </c>
      <c r="Y2773" s="1163">
        <v>198</v>
      </c>
      <c r="Z2773" s="1164"/>
      <c r="AA2773" s="1165"/>
      <c r="AB2773" s="1166"/>
      <c r="AC2773" s="587">
        <f t="shared" si="454"/>
        <v>0</v>
      </c>
      <c r="AE2773" s="1163">
        <v>198</v>
      </c>
      <c r="AF2773" s="1164"/>
      <c r="AG2773" s="1165"/>
      <c r="AH2773" s="1166"/>
      <c r="AI2773" s="587">
        <f t="shared" si="455"/>
        <v>0</v>
      </c>
      <c r="AK2773" s="1163">
        <v>198</v>
      </c>
      <c r="AL2773" s="1164"/>
      <c r="AM2773" s="1165"/>
      <c r="AN2773" s="1166"/>
      <c r="AO2773" s="587">
        <f t="shared" si="456"/>
        <v>0</v>
      </c>
      <c r="AQ2773" s="1163">
        <v>198</v>
      </c>
      <c r="AR2773" s="1164"/>
      <c r="AS2773" s="1165"/>
      <c r="AT2773" s="1166"/>
      <c r="AU2773" s="587">
        <f t="shared" si="457"/>
        <v>0</v>
      </c>
      <c r="AW2773" s="1163">
        <v>198</v>
      </c>
      <c r="AX2773" s="1164"/>
      <c r="AY2773" s="1165"/>
      <c r="AZ2773" s="1166"/>
      <c r="BA2773" s="587">
        <f t="shared" si="458"/>
        <v>0</v>
      </c>
    </row>
    <row r="2774" spans="1:53" s="17" customFormat="1" ht="16.75" customHeight="1" outlineLevel="2">
      <c r="A2774" s="1163">
        <v>199</v>
      </c>
      <c r="B2774" s="1164"/>
      <c r="C2774" s="1165"/>
      <c r="D2774" s="1166"/>
      <c r="E2774" s="587">
        <f t="shared" si="450"/>
        <v>0</v>
      </c>
      <c r="G2774" s="1163">
        <v>199</v>
      </c>
      <c r="H2774" s="1164"/>
      <c r="I2774" s="1165"/>
      <c r="J2774" s="1166"/>
      <c r="K2774" s="587">
        <f t="shared" si="451"/>
        <v>0</v>
      </c>
      <c r="M2774" s="1163">
        <v>199</v>
      </c>
      <c r="N2774" s="1164"/>
      <c r="O2774" s="1165"/>
      <c r="P2774" s="1166"/>
      <c r="Q2774" s="587">
        <f t="shared" si="452"/>
        <v>0</v>
      </c>
      <c r="S2774" s="1163">
        <v>199</v>
      </c>
      <c r="T2774" s="1164"/>
      <c r="U2774" s="1165"/>
      <c r="V2774" s="1166"/>
      <c r="W2774" s="587">
        <f t="shared" si="453"/>
        <v>0</v>
      </c>
      <c r="Y2774" s="1163">
        <v>199</v>
      </c>
      <c r="Z2774" s="1164"/>
      <c r="AA2774" s="1165"/>
      <c r="AB2774" s="1166"/>
      <c r="AC2774" s="587">
        <f t="shared" si="454"/>
        <v>0</v>
      </c>
      <c r="AE2774" s="1163">
        <v>199</v>
      </c>
      <c r="AF2774" s="1164"/>
      <c r="AG2774" s="1165"/>
      <c r="AH2774" s="1166"/>
      <c r="AI2774" s="587">
        <f t="shared" si="455"/>
        <v>0</v>
      </c>
      <c r="AK2774" s="1163">
        <v>199</v>
      </c>
      <c r="AL2774" s="1164"/>
      <c r="AM2774" s="1165"/>
      <c r="AN2774" s="1166"/>
      <c r="AO2774" s="587">
        <f t="shared" si="456"/>
        <v>0</v>
      </c>
      <c r="AQ2774" s="1163">
        <v>199</v>
      </c>
      <c r="AR2774" s="1164"/>
      <c r="AS2774" s="1165"/>
      <c r="AT2774" s="1166"/>
      <c r="AU2774" s="587">
        <f t="shared" si="457"/>
        <v>0</v>
      </c>
      <c r="AW2774" s="1163">
        <v>199</v>
      </c>
      <c r="AX2774" s="1164"/>
      <c r="AY2774" s="1165"/>
      <c r="AZ2774" s="1166"/>
      <c r="BA2774" s="587">
        <f t="shared" si="458"/>
        <v>0</v>
      </c>
    </row>
    <row r="2775" spans="1:53" s="17" customFormat="1" ht="16.75" customHeight="1" outlineLevel="2">
      <c r="A2775" s="1163">
        <v>200</v>
      </c>
      <c r="B2775" s="1164"/>
      <c r="C2775" s="1165"/>
      <c r="D2775" s="1166"/>
      <c r="E2775" s="587">
        <f t="shared" si="450"/>
        <v>0</v>
      </c>
      <c r="G2775" s="1163">
        <v>200</v>
      </c>
      <c r="H2775" s="1164"/>
      <c r="I2775" s="1165"/>
      <c r="J2775" s="1166"/>
      <c r="K2775" s="587">
        <f t="shared" si="451"/>
        <v>0</v>
      </c>
      <c r="M2775" s="1163">
        <v>200</v>
      </c>
      <c r="N2775" s="1164"/>
      <c r="O2775" s="1165"/>
      <c r="P2775" s="1166"/>
      <c r="Q2775" s="587">
        <f t="shared" si="452"/>
        <v>0</v>
      </c>
      <c r="S2775" s="1163">
        <v>200</v>
      </c>
      <c r="T2775" s="1164"/>
      <c r="U2775" s="1165"/>
      <c r="V2775" s="1166"/>
      <c r="W2775" s="587">
        <f t="shared" si="453"/>
        <v>0</v>
      </c>
      <c r="Y2775" s="1163">
        <v>200</v>
      </c>
      <c r="Z2775" s="1164"/>
      <c r="AA2775" s="1165"/>
      <c r="AB2775" s="1166"/>
      <c r="AC2775" s="587">
        <f t="shared" si="454"/>
        <v>0</v>
      </c>
      <c r="AE2775" s="1163">
        <v>200</v>
      </c>
      <c r="AF2775" s="1164"/>
      <c r="AG2775" s="1165"/>
      <c r="AH2775" s="1166"/>
      <c r="AI2775" s="587">
        <f t="shared" si="455"/>
        <v>0</v>
      </c>
      <c r="AK2775" s="1163">
        <v>200</v>
      </c>
      <c r="AL2775" s="1164"/>
      <c r="AM2775" s="1165"/>
      <c r="AN2775" s="1166"/>
      <c r="AO2775" s="587">
        <f t="shared" si="456"/>
        <v>0</v>
      </c>
      <c r="AQ2775" s="1163">
        <v>200</v>
      </c>
      <c r="AR2775" s="1164"/>
      <c r="AS2775" s="1165"/>
      <c r="AT2775" s="1166"/>
      <c r="AU2775" s="587">
        <f t="shared" si="457"/>
        <v>0</v>
      </c>
      <c r="AW2775" s="1163">
        <v>200</v>
      </c>
      <c r="AX2775" s="1164"/>
      <c r="AY2775" s="1165"/>
      <c r="AZ2775" s="1166"/>
      <c r="BA2775" s="587">
        <f t="shared" si="458"/>
        <v>0</v>
      </c>
    </row>
    <row r="2776" spans="1:53" s="17" customFormat="1" ht="16.75" customHeight="1" outlineLevel="2">
      <c r="A2776" s="1163">
        <v>201</v>
      </c>
      <c r="B2776" s="1164"/>
      <c r="C2776" s="1165"/>
      <c r="D2776" s="1166"/>
      <c r="E2776" s="587">
        <f t="shared" si="450"/>
        <v>0</v>
      </c>
      <c r="G2776" s="1163">
        <v>201</v>
      </c>
      <c r="H2776" s="1164"/>
      <c r="I2776" s="1165"/>
      <c r="J2776" s="1166"/>
      <c r="K2776" s="587">
        <f t="shared" si="451"/>
        <v>0</v>
      </c>
      <c r="M2776" s="1163">
        <v>201</v>
      </c>
      <c r="N2776" s="1164"/>
      <c r="O2776" s="1165"/>
      <c r="P2776" s="1166"/>
      <c r="Q2776" s="587">
        <f t="shared" si="452"/>
        <v>0</v>
      </c>
      <c r="S2776" s="1163">
        <v>201</v>
      </c>
      <c r="T2776" s="1164"/>
      <c r="U2776" s="1165"/>
      <c r="V2776" s="1166"/>
      <c r="W2776" s="587">
        <f t="shared" si="453"/>
        <v>0</v>
      </c>
      <c r="Y2776" s="1163">
        <v>201</v>
      </c>
      <c r="Z2776" s="1164"/>
      <c r="AA2776" s="1165"/>
      <c r="AB2776" s="1166"/>
      <c r="AC2776" s="587">
        <f t="shared" si="454"/>
        <v>0</v>
      </c>
      <c r="AE2776" s="1163">
        <v>201</v>
      </c>
      <c r="AF2776" s="1164"/>
      <c r="AG2776" s="1165"/>
      <c r="AH2776" s="1166"/>
      <c r="AI2776" s="587">
        <f t="shared" si="455"/>
        <v>0</v>
      </c>
      <c r="AK2776" s="1163">
        <v>201</v>
      </c>
      <c r="AL2776" s="1164"/>
      <c r="AM2776" s="1165"/>
      <c r="AN2776" s="1166"/>
      <c r="AO2776" s="587">
        <f t="shared" si="456"/>
        <v>0</v>
      </c>
      <c r="AQ2776" s="1163">
        <v>201</v>
      </c>
      <c r="AR2776" s="1164"/>
      <c r="AS2776" s="1165"/>
      <c r="AT2776" s="1166"/>
      <c r="AU2776" s="587">
        <f t="shared" si="457"/>
        <v>0</v>
      </c>
      <c r="AW2776" s="1163">
        <v>201</v>
      </c>
      <c r="AX2776" s="1164"/>
      <c r="AY2776" s="1165"/>
      <c r="AZ2776" s="1166"/>
      <c r="BA2776" s="587">
        <f t="shared" si="458"/>
        <v>0</v>
      </c>
    </row>
    <row r="2777" spans="1:53" s="17" customFormat="1" ht="16.75" customHeight="1" outlineLevel="2">
      <c r="A2777" s="1163">
        <v>202</v>
      </c>
      <c r="B2777" s="1164"/>
      <c r="C2777" s="1165"/>
      <c r="D2777" s="1166"/>
      <c r="E2777" s="587">
        <f t="shared" si="450"/>
        <v>0</v>
      </c>
      <c r="G2777" s="1163">
        <v>202</v>
      </c>
      <c r="H2777" s="1164"/>
      <c r="I2777" s="1165"/>
      <c r="J2777" s="1166"/>
      <c r="K2777" s="587">
        <f t="shared" si="451"/>
        <v>0</v>
      </c>
      <c r="M2777" s="1163">
        <v>202</v>
      </c>
      <c r="N2777" s="1164"/>
      <c r="O2777" s="1165"/>
      <c r="P2777" s="1166"/>
      <c r="Q2777" s="587">
        <f t="shared" si="452"/>
        <v>0</v>
      </c>
      <c r="S2777" s="1163">
        <v>202</v>
      </c>
      <c r="T2777" s="1164"/>
      <c r="U2777" s="1165"/>
      <c r="V2777" s="1166"/>
      <c r="W2777" s="587">
        <f t="shared" si="453"/>
        <v>0</v>
      </c>
      <c r="Y2777" s="1163">
        <v>202</v>
      </c>
      <c r="Z2777" s="1164"/>
      <c r="AA2777" s="1165"/>
      <c r="AB2777" s="1166"/>
      <c r="AC2777" s="587">
        <f t="shared" si="454"/>
        <v>0</v>
      </c>
      <c r="AE2777" s="1163">
        <v>202</v>
      </c>
      <c r="AF2777" s="1164"/>
      <c r="AG2777" s="1165"/>
      <c r="AH2777" s="1166"/>
      <c r="AI2777" s="587">
        <f t="shared" si="455"/>
        <v>0</v>
      </c>
      <c r="AK2777" s="1163">
        <v>202</v>
      </c>
      <c r="AL2777" s="1164"/>
      <c r="AM2777" s="1165"/>
      <c r="AN2777" s="1166"/>
      <c r="AO2777" s="587">
        <f t="shared" si="456"/>
        <v>0</v>
      </c>
      <c r="AQ2777" s="1163">
        <v>202</v>
      </c>
      <c r="AR2777" s="1164"/>
      <c r="AS2777" s="1165"/>
      <c r="AT2777" s="1166"/>
      <c r="AU2777" s="587">
        <f t="shared" si="457"/>
        <v>0</v>
      </c>
      <c r="AW2777" s="1163">
        <v>202</v>
      </c>
      <c r="AX2777" s="1164"/>
      <c r="AY2777" s="1165"/>
      <c r="AZ2777" s="1166"/>
      <c r="BA2777" s="587">
        <f t="shared" si="458"/>
        <v>0</v>
      </c>
    </row>
    <row r="2778" spans="1:53" s="17" customFormat="1" ht="16.75" customHeight="1" outlineLevel="2">
      <c r="A2778" s="1163">
        <v>203</v>
      </c>
      <c r="B2778" s="1164"/>
      <c r="C2778" s="1165"/>
      <c r="D2778" s="1166"/>
      <c r="E2778" s="587">
        <f t="shared" si="450"/>
        <v>0</v>
      </c>
      <c r="G2778" s="1163">
        <v>203</v>
      </c>
      <c r="H2778" s="1164"/>
      <c r="I2778" s="1165"/>
      <c r="J2778" s="1166"/>
      <c r="K2778" s="587">
        <f t="shared" si="451"/>
        <v>0</v>
      </c>
      <c r="M2778" s="1163">
        <v>203</v>
      </c>
      <c r="N2778" s="1164"/>
      <c r="O2778" s="1165"/>
      <c r="P2778" s="1166"/>
      <c r="Q2778" s="587">
        <f t="shared" si="452"/>
        <v>0</v>
      </c>
      <c r="S2778" s="1163">
        <v>203</v>
      </c>
      <c r="T2778" s="1164"/>
      <c r="U2778" s="1165"/>
      <c r="V2778" s="1166"/>
      <c r="W2778" s="587">
        <f t="shared" si="453"/>
        <v>0</v>
      </c>
      <c r="Y2778" s="1163">
        <v>203</v>
      </c>
      <c r="Z2778" s="1164"/>
      <c r="AA2778" s="1165"/>
      <c r="AB2778" s="1166"/>
      <c r="AC2778" s="587">
        <f t="shared" si="454"/>
        <v>0</v>
      </c>
      <c r="AE2778" s="1163">
        <v>203</v>
      </c>
      <c r="AF2778" s="1164"/>
      <c r="AG2778" s="1165"/>
      <c r="AH2778" s="1166"/>
      <c r="AI2778" s="587">
        <f t="shared" si="455"/>
        <v>0</v>
      </c>
      <c r="AK2778" s="1163">
        <v>203</v>
      </c>
      <c r="AL2778" s="1164"/>
      <c r="AM2778" s="1165"/>
      <c r="AN2778" s="1166"/>
      <c r="AO2778" s="587">
        <f t="shared" si="456"/>
        <v>0</v>
      </c>
      <c r="AQ2778" s="1163">
        <v>203</v>
      </c>
      <c r="AR2778" s="1164"/>
      <c r="AS2778" s="1165"/>
      <c r="AT2778" s="1166"/>
      <c r="AU2778" s="587">
        <f t="shared" si="457"/>
        <v>0</v>
      </c>
      <c r="AW2778" s="1163">
        <v>203</v>
      </c>
      <c r="AX2778" s="1164"/>
      <c r="AY2778" s="1165"/>
      <c r="AZ2778" s="1166"/>
      <c r="BA2778" s="587">
        <f t="shared" si="458"/>
        <v>0</v>
      </c>
    </row>
    <row r="2779" spans="1:53" s="17" customFormat="1" ht="16.75" customHeight="1" outlineLevel="2">
      <c r="A2779" s="1163">
        <v>204</v>
      </c>
      <c r="B2779" s="1164"/>
      <c r="C2779" s="1165"/>
      <c r="D2779" s="1166"/>
      <c r="E2779" s="587">
        <f t="shared" si="450"/>
        <v>0</v>
      </c>
      <c r="G2779" s="1163">
        <v>204</v>
      </c>
      <c r="H2779" s="1164"/>
      <c r="I2779" s="1165"/>
      <c r="J2779" s="1166"/>
      <c r="K2779" s="587">
        <f t="shared" si="451"/>
        <v>0</v>
      </c>
      <c r="M2779" s="1163">
        <v>204</v>
      </c>
      <c r="N2779" s="1164"/>
      <c r="O2779" s="1165"/>
      <c r="P2779" s="1166"/>
      <c r="Q2779" s="587">
        <f t="shared" si="452"/>
        <v>0</v>
      </c>
      <c r="S2779" s="1163">
        <v>204</v>
      </c>
      <c r="T2779" s="1164"/>
      <c r="U2779" s="1165"/>
      <c r="V2779" s="1166"/>
      <c r="W2779" s="587">
        <f t="shared" si="453"/>
        <v>0</v>
      </c>
      <c r="Y2779" s="1163">
        <v>204</v>
      </c>
      <c r="Z2779" s="1164"/>
      <c r="AA2779" s="1165"/>
      <c r="AB2779" s="1166"/>
      <c r="AC2779" s="587">
        <f t="shared" si="454"/>
        <v>0</v>
      </c>
      <c r="AE2779" s="1163">
        <v>204</v>
      </c>
      <c r="AF2779" s="1164"/>
      <c r="AG2779" s="1165"/>
      <c r="AH2779" s="1166"/>
      <c r="AI2779" s="587">
        <f t="shared" si="455"/>
        <v>0</v>
      </c>
      <c r="AK2779" s="1163">
        <v>204</v>
      </c>
      <c r="AL2779" s="1164"/>
      <c r="AM2779" s="1165"/>
      <c r="AN2779" s="1166"/>
      <c r="AO2779" s="587">
        <f t="shared" si="456"/>
        <v>0</v>
      </c>
      <c r="AQ2779" s="1163">
        <v>204</v>
      </c>
      <c r="AR2779" s="1164"/>
      <c r="AS2779" s="1165"/>
      <c r="AT2779" s="1166"/>
      <c r="AU2779" s="587">
        <f t="shared" si="457"/>
        <v>0</v>
      </c>
      <c r="AW2779" s="1163">
        <v>204</v>
      </c>
      <c r="AX2779" s="1164"/>
      <c r="AY2779" s="1165"/>
      <c r="AZ2779" s="1166"/>
      <c r="BA2779" s="587">
        <f t="shared" si="458"/>
        <v>0</v>
      </c>
    </row>
    <row r="2780" spans="1:53" s="17" customFormat="1" ht="16.75" customHeight="1" outlineLevel="2">
      <c r="A2780" s="1163">
        <v>205</v>
      </c>
      <c r="B2780" s="1164"/>
      <c r="C2780" s="1165"/>
      <c r="D2780" s="1166"/>
      <c r="E2780" s="587">
        <f t="shared" si="450"/>
        <v>0</v>
      </c>
      <c r="G2780" s="1163">
        <v>205</v>
      </c>
      <c r="H2780" s="1164"/>
      <c r="I2780" s="1165"/>
      <c r="J2780" s="1166"/>
      <c r="K2780" s="587">
        <f t="shared" si="451"/>
        <v>0</v>
      </c>
      <c r="M2780" s="1163">
        <v>205</v>
      </c>
      <c r="N2780" s="1164"/>
      <c r="O2780" s="1165"/>
      <c r="P2780" s="1166"/>
      <c r="Q2780" s="587">
        <f t="shared" si="452"/>
        <v>0</v>
      </c>
      <c r="S2780" s="1163">
        <v>205</v>
      </c>
      <c r="T2780" s="1164"/>
      <c r="U2780" s="1165"/>
      <c r="V2780" s="1166"/>
      <c r="W2780" s="587">
        <f t="shared" si="453"/>
        <v>0</v>
      </c>
      <c r="Y2780" s="1163">
        <v>205</v>
      </c>
      <c r="Z2780" s="1164"/>
      <c r="AA2780" s="1165"/>
      <c r="AB2780" s="1166"/>
      <c r="AC2780" s="587">
        <f t="shared" si="454"/>
        <v>0</v>
      </c>
      <c r="AE2780" s="1163">
        <v>205</v>
      </c>
      <c r="AF2780" s="1164"/>
      <c r="AG2780" s="1165"/>
      <c r="AH2780" s="1166"/>
      <c r="AI2780" s="587">
        <f t="shared" si="455"/>
        <v>0</v>
      </c>
      <c r="AK2780" s="1163">
        <v>205</v>
      </c>
      <c r="AL2780" s="1164"/>
      <c r="AM2780" s="1165"/>
      <c r="AN2780" s="1166"/>
      <c r="AO2780" s="587">
        <f t="shared" si="456"/>
        <v>0</v>
      </c>
      <c r="AQ2780" s="1163">
        <v>205</v>
      </c>
      <c r="AR2780" s="1164"/>
      <c r="AS2780" s="1165"/>
      <c r="AT2780" s="1166"/>
      <c r="AU2780" s="587">
        <f t="shared" si="457"/>
        <v>0</v>
      </c>
      <c r="AW2780" s="1163">
        <v>205</v>
      </c>
      <c r="AX2780" s="1164"/>
      <c r="AY2780" s="1165"/>
      <c r="AZ2780" s="1166"/>
      <c r="BA2780" s="587">
        <f t="shared" si="458"/>
        <v>0</v>
      </c>
    </row>
    <row r="2781" spans="1:53" s="17" customFormat="1" ht="16.75" customHeight="1" outlineLevel="2">
      <c r="A2781" s="1163">
        <v>206</v>
      </c>
      <c r="B2781" s="1164"/>
      <c r="C2781" s="1165"/>
      <c r="D2781" s="1166"/>
      <c r="E2781" s="587">
        <f t="shared" si="450"/>
        <v>0</v>
      </c>
      <c r="G2781" s="1163">
        <v>206</v>
      </c>
      <c r="H2781" s="1164"/>
      <c r="I2781" s="1165"/>
      <c r="J2781" s="1166"/>
      <c r="K2781" s="587">
        <f t="shared" si="451"/>
        <v>0</v>
      </c>
      <c r="M2781" s="1163">
        <v>206</v>
      </c>
      <c r="N2781" s="1164"/>
      <c r="O2781" s="1165"/>
      <c r="P2781" s="1166"/>
      <c r="Q2781" s="587">
        <f t="shared" si="452"/>
        <v>0</v>
      </c>
      <c r="S2781" s="1163">
        <v>206</v>
      </c>
      <c r="T2781" s="1164"/>
      <c r="U2781" s="1165"/>
      <c r="V2781" s="1166"/>
      <c r="W2781" s="587">
        <f t="shared" si="453"/>
        <v>0</v>
      </c>
      <c r="Y2781" s="1163">
        <v>206</v>
      </c>
      <c r="Z2781" s="1164"/>
      <c r="AA2781" s="1165"/>
      <c r="AB2781" s="1166"/>
      <c r="AC2781" s="587">
        <f t="shared" si="454"/>
        <v>0</v>
      </c>
      <c r="AE2781" s="1163">
        <v>206</v>
      </c>
      <c r="AF2781" s="1164"/>
      <c r="AG2781" s="1165"/>
      <c r="AH2781" s="1166"/>
      <c r="AI2781" s="587">
        <f t="shared" si="455"/>
        <v>0</v>
      </c>
      <c r="AK2781" s="1163">
        <v>206</v>
      </c>
      <c r="AL2781" s="1164"/>
      <c r="AM2781" s="1165"/>
      <c r="AN2781" s="1166"/>
      <c r="AO2781" s="587">
        <f t="shared" si="456"/>
        <v>0</v>
      </c>
      <c r="AQ2781" s="1163">
        <v>206</v>
      </c>
      <c r="AR2781" s="1164"/>
      <c r="AS2781" s="1165"/>
      <c r="AT2781" s="1166"/>
      <c r="AU2781" s="587">
        <f t="shared" si="457"/>
        <v>0</v>
      </c>
      <c r="AW2781" s="1163">
        <v>206</v>
      </c>
      <c r="AX2781" s="1164"/>
      <c r="AY2781" s="1165"/>
      <c r="AZ2781" s="1166"/>
      <c r="BA2781" s="587">
        <f t="shared" si="458"/>
        <v>0</v>
      </c>
    </row>
    <row r="2782" spans="1:53" s="17" customFormat="1" ht="16.75" customHeight="1" outlineLevel="2">
      <c r="A2782" s="1163">
        <v>207</v>
      </c>
      <c r="B2782" s="1164"/>
      <c r="C2782" s="1165"/>
      <c r="D2782" s="1166"/>
      <c r="E2782" s="587">
        <f t="shared" si="450"/>
        <v>0</v>
      </c>
      <c r="G2782" s="1163">
        <v>207</v>
      </c>
      <c r="H2782" s="1164"/>
      <c r="I2782" s="1165"/>
      <c r="J2782" s="1166"/>
      <c r="K2782" s="587">
        <f t="shared" si="451"/>
        <v>0</v>
      </c>
      <c r="M2782" s="1163">
        <v>207</v>
      </c>
      <c r="N2782" s="1164"/>
      <c r="O2782" s="1165"/>
      <c r="P2782" s="1166"/>
      <c r="Q2782" s="587">
        <f t="shared" si="452"/>
        <v>0</v>
      </c>
      <c r="S2782" s="1163">
        <v>207</v>
      </c>
      <c r="T2782" s="1164"/>
      <c r="U2782" s="1165"/>
      <c r="V2782" s="1166"/>
      <c r="W2782" s="587">
        <f t="shared" si="453"/>
        <v>0</v>
      </c>
      <c r="Y2782" s="1163">
        <v>207</v>
      </c>
      <c r="Z2782" s="1164"/>
      <c r="AA2782" s="1165"/>
      <c r="AB2782" s="1166"/>
      <c r="AC2782" s="587">
        <f t="shared" si="454"/>
        <v>0</v>
      </c>
      <c r="AE2782" s="1163">
        <v>207</v>
      </c>
      <c r="AF2782" s="1164"/>
      <c r="AG2782" s="1165"/>
      <c r="AH2782" s="1166"/>
      <c r="AI2782" s="587">
        <f t="shared" si="455"/>
        <v>0</v>
      </c>
      <c r="AK2782" s="1163">
        <v>207</v>
      </c>
      <c r="AL2782" s="1164"/>
      <c r="AM2782" s="1165"/>
      <c r="AN2782" s="1166"/>
      <c r="AO2782" s="587">
        <f t="shared" si="456"/>
        <v>0</v>
      </c>
      <c r="AQ2782" s="1163">
        <v>207</v>
      </c>
      <c r="AR2782" s="1164"/>
      <c r="AS2782" s="1165"/>
      <c r="AT2782" s="1166"/>
      <c r="AU2782" s="587">
        <f t="shared" si="457"/>
        <v>0</v>
      </c>
      <c r="AW2782" s="1163">
        <v>207</v>
      </c>
      <c r="AX2782" s="1164"/>
      <c r="AY2782" s="1165"/>
      <c r="AZ2782" s="1166"/>
      <c r="BA2782" s="587">
        <f t="shared" si="458"/>
        <v>0</v>
      </c>
    </row>
    <row r="2783" spans="1:53" s="17" customFormat="1" ht="16.75" customHeight="1" outlineLevel="2">
      <c r="A2783" s="1163">
        <v>208</v>
      </c>
      <c r="B2783" s="1164"/>
      <c r="C2783" s="1165"/>
      <c r="D2783" s="1166"/>
      <c r="E2783" s="587">
        <f t="shared" si="450"/>
        <v>0</v>
      </c>
      <c r="G2783" s="1163">
        <v>208</v>
      </c>
      <c r="H2783" s="1164"/>
      <c r="I2783" s="1165"/>
      <c r="J2783" s="1166"/>
      <c r="K2783" s="587">
        <f t="shared" si="451"/>
        <v>0</v>
      </c>
      <c r="M2783" s="1163">
        <v>208</v>
      </c>
      <c r="N2783" s="1164"/>
      <c r="O2783" s="1165"/>
      <c r="P2783" s="1166"/>
      <c r="Q2783" s="587">
        <f t="shared" si="452"/>
        <v>0</v>
      </c>
      <c r="S2783" s="1163">
        <v>208</v>
      </c>
      <c r="T2783" s="1164"/>
      <c r="U2783" s="1165"/>
      <c r="V2783" s="1166"/>
      <c r="W2783" s="587">
        <f t="shared" si="453"/>
        <v>0</v>
      </c>
      <c r="Y2783" s="1163">
        <v>208</v>
      </c>
      <c r="Z2783" s="1164"/>
      <c r="AA2783" s="1165"/>
      <c r="AB2783" s="1166"/>
      <c r="AC2783" s="587">
        <f t="shared" si="454"/>
        <v>0</v>
      </c>
      <c r="AE2783" s="1163">
        <v>208</v>
      </c>
      <c r="AF2783" s="1164"/>
      <c r="AG2783" s="1165"/>
      <c r="AH2783" s="1166"/>
      <c r="AI2783" s="587">
        <f t="shared" si="455"/>
        <v>0</v>
      </c>
      <c r="AK2783" s="1163">
        <v>208</v>
      </c>
      <c r="AL2783" s="1164"/>
      <c r="AM2783" s="1165"/>
      <c r="AN2783" s="1166"/>
      <c r="AO2783" s="587">
        <f t="shared" si="456"/>
        <v>0</v>
      </c>
      <c r="AQ2783" s="1163">
        <v>208</v>
      </c>
      <c r="AR2783" s="1164"/>
      <c r="AS2783" s="1165"/>
      <c r="AT2783" s="1166"/>
      <c r="AU2783" s="587">
        <f t="shared" si="457"/>
        <v>0</v>
      </c>
      <c r="AW2783" s="1163">
        <v>208</v>
      </c>
      <c r="AX2783" s="1164"/>
      <c r="AY2783" s="1165"/>
      <c r="AZ2783" s="1166"/>
      <c r="BA2783" s="587">
        <f t="shared" si="458"/>
        <v>0</v>
      </c>
    </row>
    <row r="2784" spans="1:53" s="17" customFormat="1" ht="16.75" customHeight="1" outlineLevel="2">
      <c r="A2784" s="1163">
        <v>209</v>
      </c>
      <c r="B2784" s="1164"/>
      <c r="C2784" s="1165"/>
      <c r="D2784" s="1166"/>
      <c r="E2784" s="587">
        <f t="shared" si="450"/>
        <v>0</v>
      </c>
      <c r="G2784" s="1163">
        <v>209</v>
      </c>
      <c r="H2784" s="1164"/>
      <c r="I2784" s="1165"/>
      <c r="J2784" s="1166"/>
      <c r="K2784" s="587">
        <f t="shared" si="451"/>
        <v>0</v>
      </c>
      <c r="M2784" s="1163">
        <v>209</v>
      </c>
      <c r="N2784" s="1164"/>
      <c r="O2784" s="1165"/>
      <c r="P2784" s="1166"/>
      <c r="Q2784" s="587">
        <f t="shared" si="452"/>
        <v>0</v>
      </c>
      <c r="S2784" s="1163">
        <v>209</v>
      </c>
      <c r="T2784" s="1164"/>
      <c r="U2784" s="1165"/>
      <c r="V2784" s="1166"/>
      <c r="W2784" s="587">
        <f t="shared" si="453"/>
        <v>0</v>
      </c>
      <c r="Y2784" s="1163">
        <v>209</v>
      </c>
      <c r="Z2784" s="1164"/>
      <c r="AA2784" s="1165"/>
      <c r="AB2784" s="1166"/>
      <c r="AC2784" s="587">
        <f t="shared" si="454"/>
        <v>0</v>
      </c>
      <c r="AE2784" s="1163">
        <v>209</v>
      </c>
      <c r="AF2784" s="1164"/>
      <c r="AG2784" s="1165"/>
      <c r="AH2784" s="1166"/>
      <c r="AI2784" s="587">
        <f t="shared" si="455"/>
        <v>0</v>
      </c>
      <c r="AK2784" s="1163">
        <v>209</v>
      </c>
      <c r="AL2784" s="1164"/>
      <c r="AM2784" s="1165"/>
      <c r="AN2784" s="1166"/>
      <c r="AO2784" s="587">
        <f t="shared" si="456"/>
        <v>0</v>
      </c>
      <c r="AQ2784" s="1163">
        <v>209</v>
      </c>
      <c r="AR2784" s="1164"/>
      <c r="AS2784" s="1165"/>
      <c r="AT2784" s="1166"/>
      <c r="AU2784" s="587">
        <f t="shared" si="457"/>
        <v>0</v>
      </c>
      <c r="AW2784" s="1163">
        <v>209</v>
      </c>
      <c r="AX2784" s="1164"/>
      <c r="AY2784" s="1165"/>
      <c r="AZ2784" s="1166"/>
      <c r="BA2784" s="587">
        <f t="shared" si="458"/>
        <v>0</v>
      </c>
    </row>
    <row r="2785" spans="1:53" s="17" customFormat="1" ht="16.75" customHeight="1" outlineLevel="2">
      <c r="A2785" s="1163">
        <v>210</v>
      </c>
      <c r="B2785" s="1164"/>
      <c r="C2785" s="1165"/>
      <c r="D2785" s="1166"/>
      <c r="E2785" s="587">
        <f t="shared" si="450"/>
        <v>0</v>
      </c>
      <c r="G2785" s="1163">
        <v>210</v>
      </c>
      <c r="H2785" s="1164"/>
      <c r="I2785" s="1165"/>
      <c r="J2785" s="1166"/>
      <c r="K2785" s="587">
        <f t="shared" si="451"/>
        <v>0</v>
      </c>
      <c r="M2785" s="1163">
        <v>210</v>
      </c>
      <c r="N2785" s="1164"/>
      <c r="O2785" s="1165"/>
      <c r="P2785" s="1166"/>
      <c r="Q2785" s="587">
        <f t="shared" si="452"/>
        <v>0</v>
      </c>
      <c r="S2785" s="1163">
        <v>210</v>
      </c>
      <c r="T2785" s="1164"/>
      <c r="U2785" s="1165"/>
      <c r="V2785" s="1166"/>
      <c r="W2785" s="587">
        <f t="shared" si="453"/>
        <v>0</v>
      </c>
      <c r="Y2785" s="1163">
        <v>210</v>
      </c>
      <c r="Z2785" s="1164"/>
      <c r="AA2785" s="1165"/>
      <c r="AB2785" s="1166"/>
      <c r="AC2785" s="587">
        <f t="shared" si="454"/>
        <v>0</v>
      </c>
      <c r="AE2785" s="1163">
        <v>210</v>
      </c>
      <c r="AF2785" s="1164"/>
      <c r="AG2785" s="1165"/>
      <c r="AH2785" s="1166"/>
      <c r="AI2785" s="587">
        <f t="shared" si="455"/>
        <v>0</v>
      </c>
      <c r="AK2785" s="1163">
        <v>210</v>
      </c>
      <c r="AL2785" s="1164"/>
      <c r="AM2785" s="1165"/>
      <c r="AN2785" s="1166"/>
      <c r="AO2785" s="587">
        <f t="shared" si="456"/>
        <v>0</v>
      </c>
      <c r="AQ2785" s="1163">
        <v>210</v>
      </c>
      <c r="AR2785" s="1164"/>
      <c r="AS2785" s="1165"/>
      <c r="AT2785" s="1166"/>
      <c r="AU2785" s="587">
        <f t="shared" si="457"/>
        <v>0</v>
      </c>
      <c r="AW2785" s="1163">
        <v>210</v>
      </c>
      <c r="AX2785" s="1164"/>
      <c r="AY2785" s="1165"/>
      <c r="AZ2785" s="1166"/>
      <c r="BA2785" s="587">
        <f t="shared" si="458"/>
        <v>0</v>
      </c>
    </row>
    <row r="2786" spans="1:53" s="17" customFormat="1" ht="16.75" customHeight="1" outlineLevel="2">
      <c r="A2786" s="1163">
        <v>211</v>
      </c>
      <c r="B2786" s="1164"/>
      <c r="C2786" s="1165"/>
      <c r="D2786" s="1166"/>
      <c r="E2786" s="587">
        <f t="shared" si="450"/>
        <v>0</v>
      </c>
      <c r="G2786" s="1163">
        <v>211</v>
      </c>
      <c r="H2786" s="1164"/>
      <c r="I2786" s="1165"/>
      <c r="J2786" s="1166"/>
      <c r="K2786" s="587">
        <f t="shared" si="451"/>
        <v>0</v>
      </c>
      <c r="M2786" s="1163">
        <v>211</v>
      </c>
      <c r="N2786" s="1164"/>
      <c r="O2786" s="1165"/>
      <c r="P2786" s="1166"/>
      <c r="Q2786" s="587">
        <f t="shared" si="452"/>
        <v>0</v>
      </c>
      <c r="S2786" s="1163">
        <v>211</v>
      </c>
      <c r="T2786" s="1164"/>
      <c r="U2786" s="1165"/>
      <c r="V2786" s="1166"/>
      <c r="W2786" s="587">
        <f t="shared" si="453"/>
        <v>0</v>
      </c>
      <c r="Y2786" s="1163">
        <v>211</v>
      </c>
      <c r="Z2786" s="1164"/>
      <c r="AA2786" s="1165"/>
      <c r="AB2786" s="1166"/>
      <c r="AC2786" s="587">
        <f t="shared" si="454"/>
        <v>0</v>
      </c>
      <c r="AE2786" s="1163">
        <v>211</v>
      </c>
      <c r="AF2786" s="1164"/>
      <c r="AG2786" s="1165"/>
      <c r="AH2786" s="1166"/>
      <c r="AI2786" s="587">
        <f t="shared" si="455"/>
        <v>0</v>
      </c>
      <c r="AK2786" s="1163">
        <v>211</v>
      </c>
      <c r="AL2786" s="1164"/>
      <c r="AM2786" s="1165"/>
      <c r="AN2786" s="1166"/>
      <c r="AO2786" s="587">
        <f t="shared" si="456"/>
        <v>0</v>
      </c>
      <c r="AQ2786" s="1163">
        <v>211</v>
      </c>
      <c r="AR2786" s="1164"/>
      <c r="AS2786" s="1165"/>
      <c r="AT2786" s="1166"/>
      <c r="AU2786" s="587">
        <f t="shared" si="457"/>
        <v>0</v>
      </c>
      <c r="AW2786" s="1163">
        <v>211</v>
      </c>
      <c r="AX2786" s="1164"/>
      <c r="AY2786" s="1165"/>
      <c r="AZ2786" s="1166"/>
      <c r="BA2786" s="587">
        <f t="shared" si="458"/>
        <v>0</v>
      </c>
    </row>
    <row r="2787" spans="1:53" s="17" customFormat="1" ht="16.75" customHeight="1" outlineLevel="2">
      <c r="A2787" s="1163">
        <v>212</v>
      </c>
      <c r="B2787" s="1164"/>
      <c r="C2787" s="1165"/>
      <c r="D2787" s="1166"/>
      <c r="E2787" s="587">
        <f t="shared" si="450"/>
        <v>0</v>
      </c>
      <c r="G2787" s="1163">
        <v>212</v>
      </c>
      <c r="H2787" s="1164"/>
      <c r="I2787" s="1165"/>
      <c r="J2787" s="1166"/>
      <c r="K2787" s="587">
        <f t="shared" si="451"/>
        <v>0</v>
      </c>
      <c r="M2787" s="1163">
        <v>212</v>
      </c>
      <c r="N2787" s="1164"/>
      <c r="O2787" s="1165"/>
      <c r="P2787" s="1166"/>
      <c r="Q2787" s="587">
        <f t="shared" si="452"/>
        <v>0</v>
      </c>
      <c r="S2787" s="1163">
        <v>212</v>
      </c>
      <c r="T2787" s="1164"/>
      <c r="U2787" s="1165"/>
      <c r="V2787" s="1166"/>
      <c r="W2787" s="587">
        <f t="shared" si="453"/>
        <v>0</v>
      </c>
      <c r="Y2787" s="1163">
        <v>212</v>
      </c>
      <c r="Z2787" s="1164"/>
      <c r="AA2787" s="1165"/>
      <c r="AB2787" s="1166"/>
      <c r="AC2787" s="587">
        <f t="shared" si="454"/>
        <v>0</v>
      </c>
      <c r="AE2787" s="1163">
        <v>212</v>
      </c>
      <c r="AF2787" s="1164"/>
      <c r="AG2787" s="1165"/>
      <c r="AH2787" s="1166"/>
      <c r="AI2787" s="587">
        <f t="shared" si="455"/>
        <v>0</v>
      </c>
      <c r="AK2787" s="1163">
        <v>212</v>
      </c>
      <c r="AL2787" s="1164"/>
      <c r="AM2787" s="1165"/>
      <c r="AN2787" s="1166"/>
      <c r="AO2787" s="587">
        <f t="shared" si="456"/>
        <v>0</v>
      </c>
      <c r="AQ2787" s="1163">
        <v>212</v>
      </c>
      <c r="AR2787" s="1164"/>
      <c r="AS2787" s="1165"/>
      <c r="AT2787" s="1166"/>
      <c r="AU2787" s="587">
        <f t="shared" si="457"/>
        <v>0</v>
      </c>
      <c r="AW2787" s="1163">
        <v>212</v>
      </c>
      <c r="AX2787" s="1164"/>
      <c r="AY2787" s="1165"/>
      <c r="AZ2787" s="1166"/>
      <c r="BA2787" s="587">
        <f t="shared" si="458"/>
        <v>0</v>
      </c>
    </row>
    <row r="2788" spans="1:53" s="17" customFormat="1" ht="16.75" customHeight="1" outlineLevel="2">
      <c r="A2788" s="1163">
        <v>213</v>
      </c>
      <c r="B2788" s="1164"/>
      <c r="C2788" s="1165"/>
      <c r="D2788" s="1166"/>
      <c r="E2788" s="587">
        <f t="shared" si="450"/>
        <v>0</v>
      </c>
      <c r="G2788" s="1163">
        <v>213</v>
      </c>
      <c r="H2788" s="1164"/>
      <c r="I2788" s="1165"/>
      <c r="J2788" s="1166"/>
      <c r="K2788" s="587">
        <f t="shared" si="451"/>
        <v>0</v>
      </c>
      <c r="M2788" s="1163">
        <v>213</v>
      </c>
      <c r="N2788" s="1164"/>
      <c r="O2788" s="1165"/>
      <c r="P2788" s="1166"/>
      <c r="Q2788" s="587">
        <f t="shared" si="452"/>
        <v>0</v>
      </c>
      <c r="S2788" s="1163">
        <v>213</v>
      </c>
      <c r="T2788" s="1164"/>
      <c r="U2788" s="1165"/>
      <c r="V2788" s="1166"/>
      <c r="W2788" s="587">
        <f t="shared" si="453"/>
        <v>0</v>
      </c>
      <c r="Y2788" s="1163">
        <v>213</v>
      </c>
      <c r="Z2788" s="1164"/>
      <c r="AA2788" s="1165"/>
      <c r="AB2788" s="1166"/>
      <c r="AC2788" s="587">
        <f t="shared" si="454"/>
        <v>0</v>
      </c>
      <c r="AE2788" s="1163">
        <v>213</v>
      </c>
      <c r="AF2788" s="1164"/>
      <c r="AG2788" s="1165"/>
      <c r="AH2788" s="1166"/>
      <c r="AI2788" s="587">
        <f t="shared" si="455"/>
        <v>0</v>
      </c>
      <c r="AK2788" s="1163">
        <v>213</v>
      </c>
      <c r="AL2788" s="1164"/>
      <c r="AM2788" s="1165"/>
      <c r="AN2788" s="1166"/>
      <c r="AO2788" s="587">
        <f t="shared" si="456"/>
        <v>0</v>
      </c>
      <c r="AQ2788" s="1163">
        <v>213</v>
      </c>
      <c r="AR2788" s="1164"/>
      <c r="AS2788" s="1165"/>
      <c r="AT2788" s="1166"/>
      <c r="AU2788" s="587">
        <f t="shared" si="457"/>
        <v>0</v>
      </c>
      <c r="AW2788" s="1163">
        <v>213</v>
      </c>
      <c r="AX2788" s="1164"/>
      <c r="AY2788" s="1165"/>
      <c r="AZ2788" s="1166"/>
      <c r="BA2788" s="587">
        <f t="shared" si="458"/>
        <v>0</v>
      </c>
    </row>
    <row r="2789" spans="1:53" s="17" customFormat="1" ht="16.75" customHeight="1" outlineLevel="2">
      <c r="A2789" s="1163">
        <v>214</v>
      </c>
      <c r="B2789" s="1164"/>
      <c r="C2789" s="1165"/>
      <c r="D2789" s="1166"/>
      <c r="E2789" s="587">
        <f t="shared" si="450"/>
        <v>0</v>
      </c>
      <c r="G2789" s="1163">
        <v>214</v>
      </c>
      <c r="H2789" s="1164"/>
      <c r="I2789" s="1165"/>
      <c r="J2789" s="1166"/>
      <c r="K2789" s="587">
        <f t="shared" si="451"/>
        <v>0</v>
      </c>
      <c r="M2789" s="1163">
        <v>214</v>
      </c>
      <c r="N2789" s="1164"/>
      <c r="O2789" s="1165"/>
      <c r="P2789" s="1166"/>
      <c r="Q2789" s="587">
        <f t="shared" si="452"/>
        <v>0</v>
      </c>
      <c r="S2789" s="1163">
        <v>214</v>
      </c>
      <c r="T2789" s="1164"/>
      <c r="U2789" s="1165"/>
      <c r="V2789" s="1166"/>
      <c r="W2789" s="587">
        <f t="shared" si="453"/>
        <v>0</v>
      </c>
      <c r="Y2789" s="1163">
        <v>214</v>
      </c>
      <c r="Z2789" s="1164"/>
      <c r="AA2789" s="1165"/>
      <c r="AB2789" s="1166"/>
      <c r="AC2789" s="587">
        <f t="shared" si="454"/>
        <v>0</v>
      </c>
      <c r="AE2789" s="1163">
        <v>214</v>
      </c>
      <c r="AF2789" s="1164"/>
      <c r="AG2789" s="1165"/>
      <c r="AH2789" s="1166"/>
      <c r="AI2789" s="587">
        <f t="shared" si="455"/>
        <v>0</v>
      </c>
      <c r="AK2789" s="1163">
        <v>214</v>
      </c>
      <c r="AL2789" s="1164"/>
      <c r="AM2789" s="1165"/>
      <c r="AN2789" s="1166"/>
      <c r="AO2789" s="587">
        <f t="shared" si="456"/>
        <v>0</v>
      </c>
      <c r="AQ2789" s="1163">
        <v>214</v>
      </c>
      <c r="AR2789" s="1164"/>
      <c r="AS2789" s="1165"/>
      <c r="AT2789" s="1166"/>
      <c r="AU2789" s="587">
        <f t="shared" si="457"/>
        <v>0</v>
      </c>
      <c r="AW2789" s="1163">
        <v>214</v>
      </c>
      <c r="AX2789" s="1164"/>
      <c r="AY2789" s="1165"/>
      <c r="AZ2789" s="1166"/>
      <c r="BA2789" s="587">
        <f t="shared" si="458"/>
        <v>0</v>
      </c>
    </row>
    <row r="2790" spans="1:53" s="17" customFormat="1" ht="16.75" customHeight="1" outlineLevel="2">
      <c r="A2790" s="1163">
        <v>215</v>
      </c>
      <c r="B2790" s="1164"/>
      <c r="C2790" s="1165"/>
      <c r="D2790" s="1166"/>
      <c r="E2790" s="587">
        <f t="shared" si="450"/>
        <v>0</v>
      </c>
      <c r="G2790" s="1163">
        <v>215</v>
      </c>
      <c r="H2790" s="1164"/>
      <c r="I2790" s="1165"/>
      <c r="J2790" s="1166"/>
      <c r="K2790" s="587">
        <f t="shared" si="451"/>
        <v>0</v>
      </c>
      <c r="M2790" s="1163">
        <v>215</v>
      </c>
      <c r="N2790" s="1164"/>
      <c r="O2790" s="1165"/>
      <c r="P2790" s="1166"/>
      <c r="Q2790" s="587">
        <f t="shared" si="452"/>
        <v>0</v>
      </c>
      <c r="S2790" s="1163">
        <v>215</v>
      </c>
      <c r="T2790" s="1164"/>
      <c r="U2790" s="1165"/>
      <c r="V2790" s="1166"/>
      <c r="W2790" s="587">
        <f t="shared" si="453"/>
        <v>0</v>
      </c>
      <c r="Y2790" s="1163">
        <v>215</v>
      </c>
      <c r="Z2790" s="1164"/>
      <c r="AA2790" s="1165"/>
      <c r="AB2790" s="1166"/>
      <c r="AC2790" s="587">
        <f t="shared" si="454"/>
        <v>0</v>
      </c>
      <c r="AE2790" s="1163">
        <v>215</v>
      </c>
      <c r="AF2790" s="1164"/>
      <c r="AG2790" s="1165"/>
      <c r="AH2790" s="1166"/>
      <c r="AI2790" s="587">
        <f t="shared" si="455"/>
        <v>0</v>
      </c>
      <c r="AK2790" s="1163">
        <v>215</v>
      </c>
      <c r="AL2790" s="1164"/>
      <c r="AM2790" s="1165"/>
      <c r="AN2790" s="1166"/>
      <c r="AO2790" s="587">
        <f t="shared" si="456"/>
        <v>0</v>
      </c>
      <c r="AQ2790" s="1163">
        <v>215</v>
      </c>
      <c r="AR2790" s="1164"/>
      <c r="AS2790" s="1165"/>
      <c r="AT2790" s="1166"/>
      <c r="AU2790" s="587">
        <f t="shared" si="457"/>
        <v>0</v>
      </c>
      <c r="AW2790" s="1163">
        <v>215</v>
      </c>
      <c r="AX2790" s="1164"/>
      <c r="AY2790" s="1165"/>
      <c r="AZ2790" s="1166"/>
      <c r="BA2790" s="587">
        <f t="shared" si="458"/>
        <v>0</v>
      </c>
    </row>
    <row r="2791" spans="1:53" s="17" customFormat="1" ht="16.75" customHeight="1" outlineLevel="2">
      <c r="A2791" s="1163">
        <v>216</v>
      </c>
      <c r="B2791" s="1164"/>
      <c r="C2791" s="1165"/>
      <c r="D2791" s="1166"/>
      <c r="E2791" s="587">
        <f t="shared" si="450"/>
        <v>0</v>
      </c>
      <c r="G2791" s="1163">
        <v>216</v>
      </c>
      <c r="H2791" s="1164"/>
      <c r="I2791" s="1165"/>
      <c r="J2791" s="1166"/>
      <c r="K2791" s="587">
        <f t="shared" si="451"/>
        <v>0</v>
      </c>
      <c r="M2791" s="1163">
        <v>216</v>
      </c>
      <c r="N2791" s="1164"/>
      <c r="O2791" s="1165"/>
      <c r="P2791" s="1166"/>
      <c r="Q2791" s="587">
        <f t="shared" si="452"/>
        <v>0</v>
      </c>
      <c r="S2791" s="1163">
        <v>216</v>
      </c>
      <c r="T2791" s="1164"/>
      <c r="U2791" s="1165"/>
      <c r="V2791" s="1166"/>
      <c r="W2791" s="587">
        <f t="shared" si="453"/>
        <v>0</v>
      </c>
      <c r="Y2791" s="1163">
        <v>216</v>
      </c>
      <c r="Z2791" s="1164"/>
      <c r="AA2791" s="1165"/>
      <c r="AB2791" s="1166"/>
      <c r="AC2791" s="587">
        <f t="shared" si="454"/>
        <v>0</v>
      </c>
      <c r="AE2791" s="1163">
        <v>216</v>
      </c>
      <c r="AF2791" s="1164"/>
      <c r="AG2791" s="1165"/>
      <c r="AH2791" s="1166"/>
      <c r="AI2791" s="587">
        <f t="shared" si="455"/>
        <v>0</v>
      </c>
      <c r="AK2791" s="1163">
        <v>216</v>
      </c>
      <c r="AL2791" s="1164"/>
      <c r="AM2791" s="1165"/>
      <c r="AN2791" s="1166"/>
      <c r="AO2791" s="587">
        <f t="shared" si="456"/>
        <v>0</v>
      </c>
      <c r="AQ2791" s="1163">
        <v>216</v>
      </c>
      <c r="AR2791" s="1164"/>
      <c r="AS2791" s="1165"/>
      <c r="AT2791" s="1166"/>
      <c r="AU2791" s="587">
        <f t="shared" si="457"/>
        <v>0</v>
      </c>
      <c r="AW2791" s="1163">
        <v>216</v>
      </c>
      <c r="AX2791" s="1164"/>
      <c r="AY2791" s="1165"/>
      <c r="AZ2791" s="1166"/>
      <c r="BA2791" s="587">
        <f t="shared" si="458"/>
        <v>0</v>
      </c>
    </row>
    <row r="2792" spans="1:53" s="17" customFormat="1" ht="16.75" customHeight="1" outlineLevel="2">
      <c r="A2792" s="1163">
        <v>217</v>
      </c>
      <c r="B2792" s="1164"/>
      <c r="C2792" s="1165"/>
      <c r="D2792" s="1166"/>
      <c r="E2792" s="587">
        <f t="shared" si="450"/>
        <v>0</v>
      </c>
      <c r="G2792" s="1163">
        <v>217</v>
      </c>
      <c r="H2792" s="1164"/>
      <c r="I2792" s="1165"/>
      <c r="J2792" s="1166"/>
      <c r="K2792" s="587">
        <f t="shared" si="451"/>
        <v>0</v>
      </c>
      <c r="M2792" s="1163">
        <v>217</v>
      </c>
      <c r="N2792" s="1164"/>
      <c r="O2792" s="1165"/>
      <c r="P2792" s="1166"/>
      <c r="Q2792" s="587">
        <f t="shared" si="452"/>
        <v>0</v>
      </c>
      <c r="S2792" s="1163">
        <v>217</v>
      </c>
      <c r="T2792" s="1164"/>
      <c r="U2792" s="1165"/>
      <c r="V2792" s="1166"/>
      <c r="W2792" s="587">
        <f t="shared" si="453"/>
        <v>0</v>
      </c>
      <c r="Y2792" s="1163">
        <v>217</v>
      </c>
      <c r="Z2792" s="1164"/>
      <c r="AA2792" s="1165"/>
      <c r="AB2792" s="1166"/>
      <c r="AC2792" s="587">
        <f t="shared" si="454"/>
        <v>0</v>
      </c>
      <c r="AE2792" s="1163">
        <v>217</v>
      </c>
      <c r="AF2792" s="1164"/>
      <c r="AG2792" s="1165"/>
      <c r="AH2792" s="1166"/>
      <c r="AI2792" s="587">
        <f t="shared" si="455"/>
        <v>0</v>
      </c>
      <c r="AK2792" s="1163">
        <v>217</v>
      </c>
      <c r="AL2792" s="1164"/>
      <c r="AM2792" s="1165"/>
      <c r="AN2792" s="1166"/>
      <c r="AO2792" s="587">
        <f t="shared" si="456"/>
        <v>0</v>
      </c>
      <c r="AQ2792" s="1163">
        <v>217</v>
      </c>
      <c r="AR2792" s="1164"/>
      <c r="AS2792" s="1165"/>
      <c r="AT2792" s="1166"/>
      <c r="AU2792" s="587">
        <f t="shared" si="457"/>
        <v>0</v>
      </c>
      <c r="AW2792" s="1163">
        <v>217</v>
      </c>
      <c r="AX2792" s="1164"/>
      <c r="AY2792" s="1165"/>
      <c r="AZ2792" s="1166"/>
      <c r="BA2792" s="587">
        <f t="shared" si="458"/>
        <v>0</v>
      </c>
    </row>
    <row r="2793" spans="1:53" s="17" customFormat="1" ht="16.75" customHeight="1" outlineLevel="2">
      <c r="A2793" s="1163">
        <v>218</v>
      </c>
      <c r="B2793" s="1164"/>
      <c r="C2793" s="1165"/>
      <c r="D2793" s="1166"/>
      <c r="E2793" s="587">
        <f t="shared" si="450"/>
        <v>0</v>
      </c>
      <c r="G2793" s="1163">
        <v>218</v>
      </c>
      <c r="H2793" s="1164"/>
      <c r="I2793" s="1165"/>
      <c r="J2793" s="1166"/>
      <c r="K2793" s="587">
        <f t="shared" si="451"/>
        <v>0</v>
      </c>
      <c r="M2793" s="1163">
        <v>218</v>
      </c>
      <c r="N2793" s="1164"/>
      <c r="O2793" s="1165"/>
      <c r="P2793" s="1166"/>
      <c r="Q2793" s="587">
        <f t="shared" si="452"/>
        <v>0</v>
      </c>
      <c r="S2793" s="1163">
        <v>218</v>
      </c>
      <c r="T2793" s="1164"/>
      <c r="U2793" s="1165"/>
      <c r="V2793" s="1166"/>
      <c r="W2793" s="587">
        <f t="shared" si="453"/>
        <v>0</v>
      </c>
      <c r="Y2793" s="1163">
        <v>218</v>
      </c>
      <c r="Z2793" s="1164"/>
      <c r="AA2793" s="1165"/>
      <c r="AB2793" s="1166"/>
      <c r="AC2793" s="587">
        <f t="shared" si="454"/>
        <v>0</v>
      </c>
      <c r="AE2793" s="1163">
        <v>218</v>
      </c>
      <c r="AF2793" s="1164"/>
      <c r="AG2793" s="1165"/>
      <c r="AH2793" s="1166"/>
      <c r="AI2793" s="587">
        <f t="shared" si="455"/>
        <v>0</v>
      </c>
      <c r="AK2793" s="1163">
        <v>218</v>
      </c>
      <c r="AL2793" s="1164"/>
      <c r="AM2793" s="1165"/>
      <c r="AN2793" s="1166"/>
      <c r="AO2793" s="587">
        <f t="shared" si="456"/>
        <v>0</v>
      </c>
      <c r="AQ2793" s="1163">
        <v>218</v>
      </c>
      <c r="AR2793" s="1164"/>
      <c r="AS2793" s="1165"/>
      <c r="AT2793" s="1166"/>
      <c r="AU2793" s="587">
        <f t="shared" si="457"/>
        <v>0</v>
      </c>
      <c r="AW2793" s="1163">
        <v>218</v>
      </c>
      <c r="AX2793" s="1164"/>
      <c r="AY2793" s="1165"/>
      <c r="AZ2793" s="1166"/>
      <c r="BA2793" s="587">
        <f t="shared" si="458"/>
        <v>0</v>
      </c>
    </row>
    <row r="2794" spans="1:53" s="17" customFormat="1" ht="16.75" customHeight="1" outlineLevel="2">
      <c r="A2794" s="1163">
        <v>219</v>
      </c>
      <c r="B2794" s="1164"/>
      <c r="C2794" s="1165"/>
      <c r="D2794" s="1166"/>
      <c r="E2794" s="587">
        <f t="shared" si="450"/>
        <v>0</v>
      </c>
      <c r="G2794" s="1163">
        <v>219</v>
      </c>
      <c r="H2794" s="1164"/>
      <c r="I2794" s="1165"/>
      <c r="J2794" s="1166"/>
      <c r="K2794" s="587">
        <f t="shared" si="451"/>
        <v>0</v>
      </c>
      <c r="M2794" s="1163">
        <v>219</v>
      </c>
      <c r="N2794" s="1164"/>
      <c r="O2794" s="1165"/>
      <c r="P2794" s="1166"/>
      <c r="Q2794" s="587">
        <f t="shared" si="452"/>
        <v>0</v>
      </c>
      <c r="S2794" s="1163">
        <v>219</v>
      </c>
      <c r="T2794" s="1164"/>
      <c r="U2794" s="1165"/>
      <c r="V2794" s="1166"/>
      <c r="W2794" s="587">
        <f t="shared" si="453"/>
        <v>0</v>
      </c>
      <c r="Y2794" s="1163">
        <v>219</v>
      </c>
      <c r="Z2794" s="1164"/>
      <c r="AA2794" s="1165"/>
      <c r="AB2794" s="1166"/>
      <c r="AC2794" s="587">
        <f t="shared" si="454"/>
        <v>0</v>
      </c>
      <c r="AE2794" s="1163">
        <v>219</v>
      </c>
      <c r="AF2794" s="1164"/>
      <c r="AG2794" s="1165"/>
      <c r="AH2794" s="1166"/>
      <c r="AI2794" s="587">
        <f t="shared" si="455"/>
        <v>0</v>
      </c>
      <c r="AK2794" s="1163">
        <v>219</v>
      </c>
      <c r="AL2794" s="1164"/>
      <c r="AM2794" s="1165"/>
      <c r="AN2794" s="1166"/>
      <c r="AO2794" s="587">
        <f t="shared" si="456"/>
        <v>0</v>
      </c>
      <c r="AQ2794" s="1163">
        <v>219</v>
      </c>
      <c r="AR2794" s="1164"/>
      <c r="AS2794" s="1165"/>
      <c r="AT2794" s="1166"/>
      <c r="AU2794" s="587">
        <f t="shared" si="457"/>
        <v>0</v>
      </c>
      <c r="AW2794" s="1163">
        <v>219</v>
      </c>
      <c r="AX2794" s="1164"/>
      <c r="AY2794" s="1165"/>
      <c r="AZ2794" s="1166"/>
      <c r="BA2794" s="587">
        <f t="shared" si="458"/>
        <v>0</v>
      </c>
    </row>
    <row r="2795" spans="1:53" s="17" customFormat="1" ht="16.75" customHeight="1" outlineLevel="2">
      <c r="A2795" s="1163">
        <v>220</v>
      </c>
      <c r="B2795" s="1164"/>
      <c r="C2795" s="1165"/>
      <c r="D2795" s="1166"/>
      <c r="E2795" s="587">
        <f t="shared" ref="E2795:E2858" si="459">IF(AND(C2795&gt;=D$2569,C2795&lt;=D$2568),1,0)</f>
        <v>0</v>
      </c>
      <c r="G2795" s="1163">
        <v>220</v>
      </c>
      <c r="H2795" s="1164"/>
      <c r="I2795" s="1165"/>
      <c r="J2795" s="1166"/>
      <c r="K2795" s="587">
        <f t="shared" ref="K2795:K2858" si="460">IF(AND(I2795&gt;=J$2569,I2795&lt;=J$2568),1,0)</f>
        <v>0</v>
      </c>
      <c r="M2795" s="1163">
        <v>220</v>
      </c>
      <c r="N2795" s="1164"/>
      <c r="O2795" s="1165"/>
      <c r="P2795" s="1166"/>
      <c r="Q2795" s="587">
        <f t="shared" ref="Q2795:Q2858" si="461">IF(AND(O2795&gt;=P$2569,O2795&lt;=P$2568),1,0)</f>
        <v>0</v>
      </c>
      <c r="S2795" s="1163">
        <v>220</v>
      </c>
      <c r="T2795" s="1164"/>
      <c r="U2795" s="1165"/>
      <c r="V2795" s="1166"/>
      <c r="W2795" s="587">
        <f t="shared" ref="W2795:W2858" si="462">IF(AND(U2795&gt;=V$2569,U2795&lt;=V$2568),1,0)</f>
        <v>0</v>
      </c>
      <c r="Y2795" s="1163">
        <v>220</v>
      </c>
      <c r="Z2795" s="1164"/>
      <c r="AA2795" s="1165"/>
      <c r="AB2795" s="1166"/>
      <c r="AC2795" s="587">
        <f t="shared" ref="AC2795:AC2858" si="463">IF(AND(AA2795&gt;=AB$2569,AA2795&lt;=AB$2568),1,0)</f>
        <v>0</v>
      </c>
      <c r="AE2795" s="1163">
        <v>220</v>
      </c>
      <c r="AF2795" s="1164"/>
      <c r="AG2795" s="1165"/>
      <c r="AH2795" s="1166"/>
      <c r="AI2795" s="587">
        <f t="shared" ref="AI2795:AI2858" si="464">IF(AND(AG2795&gt;=AH$2569,AG2795&lt;=AH$2568),1,0)</f>
        <v>0</v>
      </c>
      <c r="AK2795" s="1163">
        <v>220</v>
      </c>
      <c r="AL2795" s="1164"/>
      <c r="AM2795" s="1165"/>
      <c r="AN2795" s="1166"/>
      <c r="AO2795" s="587">
        <f t="shared" ref="AO2795:AO2858" si="465">IF(AND(AM2795&gt;=AN$2569,AM2795&lt;=AN$2568),1,0)</f>
        <v>0</v>
      </c>
      <c r="AQ2795" s="1163">
        <v>220</v>
      </c>
      <c r="AR2795" s="1164"/>
      <c r="AS2795" s="1165"/>
      <c r="AT2795" s="1166"/>
      <c r="AU2795" s="587">
        <f t="shared" ref="AU2795:AU2858" si="466">IF(AND(AS2795&gt;=AT$2569,AS2795&lt;=AT$2568),1,0)</f>
        <v>0</v>
      </c>
      <c r="AW2795" s="1163">
        <v>220</v>
      </c>
      <c r="AX2795" s="1164"/>
      <c r="AY2795" s="1165"/>
      <c r="AZ2795" s="1166"/>
      <c r="BA2795" s="587">
        <f t="shared" ref="BA2795:BA2858" si="467">IF(AND(AY2795&gt;=AZ$2569,AY2795&lt;=AZ$2568),1,0)</f>
        <v>0</v>
      </c>
    </row>
    <row r="2796" spans="1:53" s="17" customFormat="1" ht="16.75" customHeight="1" outlineLevel="2">
      <c r="A2796" s="1163">
        <v>221</v>
      </c>
      <c r="B2796" s="1164"/>
      <c r="C2796" s="1165"/>
      <c r="D2796" s="1166"/>
      <c r="E2796" s="587">
        <f t="shared" si="459"/>
        <v>0</v>
      </c>
      <c r="G2796" s="1163">
        <v>221</v>
      </c>
      <c r="H2796" s="1164"/>
      <c r="I2796" s="1165"/>
      <c r="J2796" s="1166"/>
      <c r="K2796" s="587">
        <f t="shared" si="460"/>
        <v>0</v>
      </c>
      <c r="M2796" s="1163">
        <v>221</v>
      </c>
      <c r="N2796" s="1164"/>
      <c r="O2796" s="1165"/>
      <c r="P2796" s="1166"/>
      <c r="Q2796" s="587">
        <f t="shared" si="461"/>
        <v>0</v>
      </c>
      <c r="S2796" s="1163">
        <v>221</v>
      </c>
      <c r="T2796" s="1164"/>
      <c r="U2796" s="1165"/>
      <c r="V2796" s="1166"/>
      <c r="W2796" s="587">
        <f t="shared" si="462"/>
        <v>0</v>
      </c>
      <c r="Y2796" s="1163">
        <v>221</v>
      </c>
      <c r="Z2796" s="1164"/>
      <c r="AA2796" s="1165"/>
      <c r="AB2796" s="1166"/>
      <c r="AC2796" s="587">
        <f t="shared" si="463"/>
        <v>0</v>
      </c>
      <c r="AE2796" s="1163">
        <v>221</v>
      </c>
      <c r="AF2796" s="1164"/>
      <c r="AG2796" s="1165"/>
      <c r="AH2796" s="1166"/>
      <c r="AI2796" s="587">
        <f t="shared" si="464"/>
        <v>0</v>
      </c>
      <c r="AK2796" s="1163">
        <v>221</v>
      </c>
      <c r="AL2796" s="1164"/>
      <c r="AM2796" s="1165"/>
      <c r="AN2796" s="1166"/>
      <c r="AO2796" s="587">
        <f t="shared" si="465"/>
        <v>0</v>
      </c>
      <c r="AQ2796" s="1163">
        <v>221</v>
      </c>
      <c r="AR2796" s="1164"/>
      <c r="AS2796" s="1165"/>
      <c r="AT2796" s="1166"/>
      <c r="AU2796" s="587">
        <f t="shared" si="466"/>
        <v>0</v>
      </c>
      <c r="AW2796" s="1163">
        <v>221</v>
      </c>
      <c r="AX2796" s="1164"/>
      <c r="AY2796" s="1165"/>
      <c r="AZ2796" s="1166"/>
      <c r="BA2796" s="587">
        <f t="shared" si="467"/>
        <v>0</v>
      </c>
    </row>
    <row r="2797" spans="1:53" s="17" customFormat="1" ht="16.75" customHeight="1" outlineLevel="2">
      <c r="A2797" s="1163">
        <v>222</v>
      </c>
      <c r="B2797" s="1164"/>
      <c r="C2797" s="1165"/>
      <c r="D2797" s="1166"/>
      <c r="E2797" s="587">
        <f t="shared" si="459"/>
        <v>0</v>
      </c>
      <c r="G2797" s="1163">
        <v>222</v>
      </c>
      <c r="H2797" s="1164"/>
      <c r="I2797" s="1165"/>
      <c r="J2797" s="1166"/>
      <c r="K2797" s="587">
        <f t="shared" si="460"/>
        <v>0</v>
      </c>
      <c r="M2797" s="1163">
        <v>222</v>
      </c>
      <c r="N2797" s="1164"/>
      <c r="O2797" s="1165"/>
      <c r="P2797" s="1166"/>
      <c r="Q2797" s="587">
        <f t="shared" si="461"/>
        <v>0</v>
      </c>
      <c r="S2797" s="1163">
        <v>222</v>
      </c>
      <c r="T2797" s="1164"/>
      <c r="U2797" s="1165"/>
      <c r="V2797" s="1166"/>
      <c r="W2797" s="587">
        <f t="shared" si="462"/>
        <v>0</v>
      </c>
      <c r="Y2797" s="1163">
        <v>222</v>
      </c>
      <c r="Z2797" s="1164"/>
      <c r="AA2797" s="1165"/>
      <c r="AB2797" s="1166"/>
      <c r="AC2797" s="587">
        <f t="shared" si="463"/>
        <v>0</v>
      </c>
      <c r="AE2797" s="1163">
        <v>222</v>
      </c>
      <c r="AF2797" s="1164"/>
      <c r="AG2797" s="1165"/>
      <c r="AH2797" s="1166"/>
      <c r="AI2797" s="587">
        <f t="shared" si="464"/>
        <v>0</v>
      </c>
      <c r="AK2797" s="1163">
        <v>222</v>
      </c>
      <c r="AL2797" s="1164"/>
      <c r="AM2797" s="1165"/>
      <c r="AN2797" s="1166"/>
      <c r="AO2797" s="587">
        <f t="shared" si="465"/>
        <v>0</v>
      </c>
      <c r="AQ2797" s="1163">
        <v>222</v>
      </c>
      <c r="AR2797" s="1164"/>
      <c r="AS2797" s="1165"/>
      <c r="AT2797" s="1166"/>
      <c r="AU2797" s="587">
        <f t="shared" si="466"/>
        <v>0</v>
      </c>
      <c r="AW2797" s="1163">
        <v>222</v>
      </c>
      <c r="AX2797" s="1164"/>
      <c r="AY2797" s="1165"/>
      <c r="AZ2797" s="1166"/>
      <c r="BA2797" s="587">
        <f t="shared" si="467"/>
        <v>0</v>
      </c>
    </row>
    <row r="2798" spans="1:53" s="17" customFormat="1" ht="16.75" customHeight="1" outlineLevel="2">
      <c r="A2798" s="1163">
        <v>223</v>
      </c>
      <c r="B2798" s="1164"/>
      <c r="C2798" s="1165"/>
      <c r="D2798" s="1166"/>
      <c r="E2798" s="587">
        <f t="shared" si="459"/>
        <v>0</v>
      </c>
      <c r="G2798" s="1163">
        <v>223</v>
      </c>
      <c r="H2798" s="1164"/>
      <c r="I2798" s="1165"/>
      <c r="J2798" s="1166"/>
      <c r="K2798" s="587">
        <f t="shared" si="460"/>
        <v>0</v>
      </c>
      <c r="M2798" s="1163">
        <v>223</v>
      </c>
      <c r="N2798" s="1164"/>
      <c r="O2798" s="1165"/>
      <c r="P2798" s="1166"/>
      <c r="Q2798" s="587">
        <f t="shared" si="461"/>
        <v>0</v>
      </c>
      <c r="S2798" s="1163">
        <v>223</v>
      </c>
      <c r="T2798" s="1164"/>
      <c r="U2798" s="1165"/>
      <c r="V2798" s="1166"/>
      <c r="W2798" s="587">
        <f t="shared" si="462"/>
        <v>0</v>
      </c>
      <c r="Y2798" s="1163">
        <v>223</v>
      </c>
      <c r="Z2798" s="1164"/>
      <c r="AA2798" s="1165"/>
      <c r="AB2798" s="1166"/>
      <c r="AC2798" s="587">
        <f t="shared" si="463"/>
        <v>0</v>
      </c>
      <c r="AE2798" s="1163">
        <v>223</v>
      </c>
      <c r="AF2798" s="1164"/>
      <c r="AG2798" s="1165"/>
      <c r="AH2798" s="1166"/>
      <c r="AI2798" s="587">
        <f t="shared" si="464"/>
        <v>0</v>
      </c>
      <c r="AK2798" s="1163">
        <v>223</v>
      </c>
      <c r="AL2798" s="1164"/>
      <c r="AM2798" s="1165"/>
      <c r="AN2798" s="1166"/>
      <c r="AO2798" s="587">
        <f t="shared" si="465"/>
        <v>0</v>
      </c>
      <c r="AQ2798" s="1163">
        <v>223</v>
      </c>
      <c r="AR2798" s="1164"/>
      <c r="AS2798" s="1165"/>
      <c r="AT2798" s="1166"/>
      <c r="AU2798" s="587">
        <f t="shared" si="466"/>
        <v>0</v>
      </c>
      <c r="AW2798" s="1163">
        <v>223</v>
      </c>
      <c r="AX2798" s="1164"/>
      <c r="AY2798" s="1165"/>
      <c r="AZ2798" s="1166"/>
      <c r="BA2798" s="587">
        <f t="shared" si="467"/>
        <v>0</v>
      </c>
    </row>
    <row r="2799" spans="1:53" s="17" customFormat="1" ht="16.75" customHeight="1" outlineLevel="2">
      <c r="A2799" s="1163">
        <v>224</v>
      </c>
      <c r="B2799" s="1164"/>
      <c r="C2799" s="1165"/>
      <c r="D2799" s="1166"/>
      <c r="E2799" s="587">
        <f t="shared" si="459"/>
        <v>0</v>
      </c>
      <c r="G2799" s="1163">
        <v>224</v>
      </c>
      <c r="H2799" s="1164"/>
      <c r="I2799" s="1165"/>
      <c r="J2799" s="1166"/>
      <c r="K2799" s="587">
        <f t="shared" si="460"/>
        <v>0</v>
      </c>
      <c r="M2799" s="1163">
        <v>224</v>
      </c>
      <c r="N2799" s="1164"/>
      <c r="O2799" s="1165"/>
      <c r="P2799" s="1166"/>
      <c r="Q2799" s="587">
        <f t="shared" si="461"/>
        <v>0</v>
      </c>
      <c r="S2799" s="1163">
        <v>224</v>
      </c>
      <c r="T2799" s="1164"/>
      <c r="U2799" s="1165"/>
      <c r="V2799" s="1166"/>
      <c r="W2799" s="587">
        <f t="shared" si="462"/>
        <v>0</v>
      </c>
      <c r="Y2799" s="1163">
        <v>224</v>
      </c>
      <c r="Z2799" s="1164"/>
      <c r="AA2799" s="1165"/>
      <c r="AB2799" s="1166"/>
      <c r="AC2799" s="587">
        <f t="shared" si="463"/>
        <v>0</v>
      </c>
      <c r="AE2799" s="1163">
        <v>224</v>
      </c>
      <c r="AF2799" s="1164"/>
      <c r="AG2799" s="1165"/>
      <c r="AH2799" s="1166"/>
      <c r="AI2799" s="587">
        <f t="shared" si="464"/>
        <v>0</v>
      </c>
      <c r="AK2799" s="1163">
        <v>224</v>
      </c>
      <c r="AL2799" s="1164"/>
      <c r="AM2799" s="1165"/>
      <c r="AN2799" s="1166"/>
      <c r="AO2799" s="587">
        <f t="shared" si="465"/>
        <v>0</v>
      </c>
      <c r="AQ2799" s="1163">
        <v>224</v>
      </c>
      <c r="AR2799" s="1164"/>
      <c r="AS2799" s="1165"/>
      <c r="AT2799" s="1166"/>
      <c r="AU2799" s="587">
        <f t="shared" si="466"/>
        <v>0</v>
      </c>
      <c r="AW2799" s="1163">
        <v>224</v>
      </c>
      <c r="AX2799" s="1164"/>
      <c r="AY2799" s="1165"/>
      <c r="AZ2799" s="1166"/>
      <c r="BA2799" s="587">
        <f t="shared" si="467"/>
        <v>0</v>
      </c>
    </row>
    <row r="2800" spans="1:53" s="17" customFormat="1" ht="16.75" customHeight="1" outlineLevel="2">
      <c r="A2800" s="1163">
        <v>225</v>
      </c>
      <c r="B2800" s="1164"/>
      <c r="C2800" s="1165"/>
      <c r="D2800" s="1166"/>
      <c r="E2800" s="587">
        <f t="shared" si="459"/>
        <v>0</v>
      </c>
      <c r="G2800" s="1163">
        <v>225</v>
      </c>
      <c r="H2800" s="1164"/>
      <c r="I2800" s="1165"/>
      <c r="J2800" s="1166"/>
      <c r="K2800" s="587">
        <f t="shared" si="460"/>
        <v>0</v>
      </c>
      <c r="M2800" s="1163">
        <v>225</v>
      </c>
      <c r="N2800" s="1164"/>
      <c r="O2800" s="1165"/>
      <c r="P2800" s="1166"/>
      <c r="Q2800" s="587">
        <f t="shared" si="461"/>
        <v>0</v>
      </c>
      <c r="S2800" s="1163">
        <v>225</v>
      </c>
      <c r="T2800" s="1164"/>
      <c r="U2800" s="1165"/>
      <c r="V2800" s="1166"/>
      <c r="W2800" s="587">
        <f t="shared" si="462"/>
        <v>0</v>
      </c>
      <c r="Y2800" s="1163">
        <v>225</v>
      </c>
      <c r="Z2800" s="1164"/>
      <c r="AA2800" s="1165"/>
      <c r="AB2800" s="1166"/>
      <c r="AC2800" s="587">
        <f t="shared" si="463"/>
        <v>0</v>
      </c>
      <c r="AE2800" s="1163">
        <v>225</v>
      </c>
      <c r="AF2800" s="1164"/>
      <c r="AG2800" s="1165"/>
      <c r="AH2800" s="1166"/>
      <c r="AI2800" s="587">
        <f t="shared" si="464"/>
        <v>0</v>
      </c>
      <c r="AK2800" s="1163">
        <v>225</v>
      </c>
      <c r="AL2800" s="1164"/>
      <c r="AM2800" s="1165"/>
      <c r="AN2800" s="1166"/>
      <c r="AO2800" s="587">
        <f t="shared" si="465"/>
        <v>0</v>
      </c>
      <c r="AQ2800" s="1163">
        <v>225</v>
      </c>
      <c r="AR2800" s="1164"/>
      <c r="AS2800" s="1165"/>
      <c r="AT2800" s="1166"/>
      <c r="AU2800" s="587">
        <f t="shared" si="466"/>
        <v>0</v>
      </c>
      <c r="AW2800" s="1163">
        <v>225</v>
      </c>
      <c r="AX2800" s="1164"/>
      <c r="AY2800" s="1165"/>
      <c r="AZ2800" s="1166"/>
      <c r="BA2800" s="587">
        <f t="shared" si="467"/>
        <v>0</v>
      </c>
    </row>
    <row r="2801" spans="1:53" s="17" customFormat="1" ht="16.75" customHeight="1" outlineLevel="2">
      <c r="A2801" s="1163">
        <v>226</v>
      </c>
      <c r="B2801" s="1164"/>
      <c r="C2801" s="1165"/>
      <c r="D2801" s="1166"/>
      <c r="E2801" s="587">
        <f t="shared" si="459"/>
        <v>0</v>
      </c>
      <c r="G2801" s="1163">
        <v>226</v>
      </c>
      <c r="H2801" s="1164"/>
      <c r="I2801" s="1165"/>
      <c r="J2801" s="1166"/>
      <c r="K2801" s="587">
        <f t="shared" si="460"/>
        <v>0</v>
      </c>
      <c r="M2801" s="1163">
        <v>226</v>
      </c>
      <c r="N2801" s="1164"/>
      <c r="O2801" s="1165"/>
      <c r="P2801" s="1166"/>
      <c r="Q2801" s="587">
        <f t="shared" si="461"/>
        <v>0</v>
      </c>
      <c r="S2801" s="1163">
        <v>226</v>
      </c>
      <c r="T2801" s="1164"/>
      <c r="U2801" s="1165"/>
      <c r="V2801" s="1166"/>
      <c r="W2801" s="587">
        <f t="shared" si="462"/>
        <v>0</v>
      </c>
      <c r="Y2801" s="1163">
        <v>226</v>
      </c>
      <c r="Z2801" s="1164"/>
      <c r="AA2801" s="1165"/>
      <c r="AB2801" s="1166"/>
      <c r="AC2801" s="587">
        <f t="shared" si="463"/>
        <v>0</v>
      </c>
      <c r="AE2801" s="1163">
        <v>226</v>
      </c>
      <c r="AF2801" s="1164"/>
      <c r="AG2801" s="1165"/>
      <c r="AH2801" s="1166"/>
      <c r="AI2801" s="587">
        <f t="shared" si="464"/>
        <v>0</v>
      </c>
      <c r="AK2801" s="1163">
        <v>226</v>
      </c>
      <c r="AL2801" s="1164"/>
      <c r="AM2801" s="1165"/>
      <c r="AN2801" s="1166"/>
      <c r="AO2801" s="587">
        <f t="shared" si="465"/>
        <v>0</v>
      </c>
      <c r="AQ2801" s="1163">
        <v>226</v>
      </c>
      <c r="AR2801" s="1164"/>
      <c r="AS2801" s="1165"/>
      <c r="AT2801" s="1166"/>
      <c r="AU2801" s="587">
        <f t="shared" si="466"/>
        <v>0</v>
      </c>
      <c r="AW2801" s="1163">
        <v>226</v>
      </c>
      <c r="AX2801" s="1164"/>
      <c r="AY2801" s="1165"/>
      <c r="AZ2801" s="1166"/>
      <c r="BA2801" s="587">
        <f t="shared" si="467"/>
        <v>0</v>
      </c>
    </row>
    <row r="2802" spans="1:53" s="17" customFormat="1" ht="16.75" customHeight="1" outlineLevel="2">
      <c r="A2802" s="1163">
        <v>227</v>
      </c>
      <c r="B2802" s="1164"/>
      <c r="C2802" s="1165"/>
      <c r="D2802" s="1166"/>
      <c r="E2802" s="587">
        <f t="shared" si="459"/>
        <v>0</v>
      </c>
      <c r="G2802" s="1163">
        <v>227</v>
      </c>
      <c r="H2802" s="1164"/>
      <c r="I2802" s="1165"/>
      <c r="J2802" s="1166"/>
      <c r="K2802" s="587">
        <f t="shared" si="460"/>
        <v>0</v>
      </c>
      <c r="M2802" s="1163">
        <v>227</v>
      </c>
      <c r="N2802" s="1164"/>
      <c r="O2802" s="1165"/>
      <c r="P2802" s="1166"/>
      <c r="Q2802" s="587">
        <f t="shared" si="461"/>
        <v>0</v>
      </c>
      <c r="S2802" s="1163">
        <v>227</v>
      </c>
      <c r="T2802" s="1164"/>
      <c r="U2802" s="1165"/>
      <c r="V2802" s="1166"/>
      <c r="W2802" s="587">
        <f t="shared" si="462"/>
        <v>0</v>
      </c>
      <c r="Y2802" s="1163">
        <v>227</v>
      </c>
      <c r="Z2802" s="1164"/>
      <c r="AA2802" s="1165"/>
      <c r="AB2802" s="1166"/>
      <c r="AC2802" s="587">
        <f t="shared" si="463"/>
        <v>0</v>
      </c>
      <c r="AE2802" s="1163">
        <v>227</v>
      </c>
      <c r="AF2802" s="1164"/>
      <c r="AG2802" s="1165"/>
      <c r="AH2802" s="1166"/>
      <c r="AI2802" s="587">
        <f t="shared" si="464"/>
        <v>0</v>
      </c>
      <c r="AK2802" s="1163">
        <v>227</v>
      </c>
      <c r="AL2802" s="1164"/>
      <c r="AM2802" s="1165"/>
      <c r="AN2802" s="1166"/>
      <c r="AO2802" s="587">
        <f t="shared" si="465"/>
        <v>0</v>
      </c>
      <c r="AQ2802" s="1163">
        <v>227</v>
      </c>
      <c r="AR2802" s="1164"/>
      <c r="AS2802" s="1165"/>
      <c r="AT2802" s="1166"/>
      <c r="AU2802" s="587">
        <f t="shared" si="466"/>
        <v>0</v>
      </c>
      <c r="AW2802" s="1163">
        <v>227</v>
      </c>
      <c r="AX2802" s="1164"/>
      <c r="AY2802" s="1165"/>
      <c r="AZ2802" s="1166"/>
      <c r="BA2802" s="587">
        <f t="shared" si="467"/>
        <v>0</v>
      </c>
    </row>
    <row r="2803" spans="1:53" s="17" customFormat="1" ht="16.75" customHeight="1" outlineLevel="2">
      <c r="A2803" s="1163">
        <v>228</v>
      </c>
      <c r="B2803" s="1164"/>
      <c r="C2803" s="1165"/>
      <c r="D2803" s="1166"/>
      <c r="E2803" s="587">
        <f t="shared" si="459"/>
        <v>0</v>
      </c>
      <c r="G2803" s="1163">
        <v>228</v>
      </c>
      <c r="H2803" s="1164"/>
      <c r="I2803" s="1165"/>
      <c r="J2803" s="1166"/>
      <c r="K2803" s="587">
        <f t="shared" si="460"/>
        <v>0</v>
      </c>
      <c r="M2803" s="1163">
        <v>228</v>
      </c>
      <c r="N2803" s="1164"/>
      <c r="O2803" s="1165"/>
      <c r="P2803" s="1166"/>
      <c r="Q2803" s="587">
        <f t="shared" si="461"/>
        <v>0</v>
      </c>
      <c r="S2803" s="1163">
        <v>228</v>
      </c>
      <c r="T2803" s="1164"/>
      <c r="U2803" s="1165"/>
      <c r="V2803" s="1166"/>
      <c r="W2803" s="587">
        <f t="shared" si="462"/>
        <v>0</v>
      </c>
      <c r="Y2803" s="1163">
        <v>228</v>
      </c>
      <c r="Z2803" s="1164"/>
      <c r="AA2803" s="1165"/>
      <c r="AB2803" s="1166"/>
      <c r="AC2803" s="587">
        <f t="shared" si="463"/>
        <v>0</v>
      </c>
      <c r="AE2803" s="1163">
        <v>228</v>
      </c>
      <c r="AF2803" s="1164"/>
      <c r="AG2803" s="1165"/>
      <c r="AH2803" s="1166"/>
      <c r="AI2803" s="587">
        <f t="shared" si="464"/>
        <v>0</v>
      </c>
      <c r="AK2803" s="1163">
        <v>228</v>
      </c>
      <c r="AL2803" s="1164"/>
      <c r="AM2803" s="1165"/>
      <c r="AN2803" s="1166"/>
      <c r="AO2803" s="587">
        <f t="shared" si="465"/>
        <v>0</v>
      </c>
      <c r="AQ2803" s="1163">
        <v>228</v>
      </c>
      <c r="AR2803" s="1164"/>
      <c r="AS2803" s="1165"/>
      <c r="AT2803" s="1166"/>
      <c r="AU2803" s="587">
        <f t="shared" si="466"/>
        <v>0</v>
      </c>
      <c r="AW2803" s="1163">
        <v>228</v>
      </c>
      <c r="AX2803" s="1164"/>
      <c r="AY2803" s="1165"/>
      <c r="AZ2803" s="1166"/>
      <c r="BA2803" s="587">
        <f t="shared" si="467"/>
        <v>0</v>
      </c>
    </row>
    <row r="2804" spans="1:53" s="17" customFormat="1" ht="16.75" customHeight="1" outlineLevel="2">
      <c r="A2804" s="1163">
        <v>229</v>
      </c>
      <c r="B2804" s="1164"/>
      <c r="C2804" s="1165"/>
      <c r="D2804" s="1166"/>
      <c r="E2804" s="587">
        <f t="shared" si="459"/>
        <v>0</v>
      </c>
      <c r="G2804" s="1163">
        <v>229</v>
      </c>
      <c r="H2804" s="1164"/>
      <c r="I2804" s="1165"/>
      <c r="J2804" s="1166"/>
      <c r="K2804" s="587">
        <f t="shared" si="460"/>
        <v>0</v>
      </c>
      <c r="M2804" s="1163">
        <v>229</v>
      </c>
      <c r="N2804" s="1164"/>
      <c r="O2804" s="1165"/>
      <c r="P2804" s="1166"/>
      <c r="Q2804" s="587">
        <f t="shared" si="461"/>
        <v>0</v>
      </c>
      <c r="S2804" s="1163">
        <v>229</v>
      </c>
      <c r="T2804" s="1164"/>
      <c r="U2804" s="1165"/>
      <c r="V2804" s="1166"/>
      <c r="W2804" s="587">
        <f t="shared" si="462"/>
        <v>0</v>
      </c>
      <c r="Y2804" s="1163">
        <v>229</v>
      </c>
      <c r="Z2804" s="1164"/>
      <c r="AA2804" s="1165"/>
      <c r="AB2804" s="1166"/>
      <c r="AC2804" s="587">
        <f t="shared" si="463"/>
        <v>0</v>
      </c>
      <c r="AE2804" s="1163">
        <v>229</v>
      </c>
      <c r="AF2804" s="1164"/>
      <c r="AG2804" s="1165"/>
      <c r="AH2804" s="1166"/>
      <c r="AI2804" s="587">
        <f t="shared" si="464"/>
        <v>0</v>
      </c>
      <c r="AK2804" s="1163">
        <v>229</v>
      </c>
      <c r="AL2804" s="1164"/>
      <c r="AM2804" s="1165"/>
      <c r="AN2804" s="1166"/>
      <c r="AO2804" s="587">
        <f t="shared" si="465"/>
        <v>0</v>
      </c>
      <c r="AQ2804" s="1163">
        <v>229</v>
      </c>
      <c r="AR2804" s="1164"/>
      <c r="AS2804" s="1165"/>
      <c r="AT2804" s="1166"/>
      <c r="AU2804" s="587">
        <f t="shared" si="466"/>
        <v>0</v>
      </c>
      <c r="AW2804" s="1163">
        <v>229</v>
      </c>
      <c r="AX2804" s="1164"/>
      <c r="AY2804" s="1165"/>
      <c r="AZ2804" s="1166"/>
      <c r="BA2804" s="587">
        <f t="shared" si="467"/>
        <v>0</v>
      </c>
    </row>
    <row r="2805" spans="1:53" s="17" customFormat="1" ht="16.75" customHeight="1" outlineLevel="2">
      <c r="A2805" s="1163">
        <v>230</v>
      </c>
      <c r="B2805" s="1164"/>
      <c r="C2805" s="1165"/>
      <c r="D2805" s="1166"/>
      <c r="E2805" s="587">
        <f t="shared" si="459"/>
        <v>0</v>
      </c>
      <c r="G2805" s="1163">
        <v>230</v>
      </c>
      <c r="H2805" s="1164"/>
      <c r="I2805" s="1165"/>
      <c r="J2805" s="1166"/>
      <c r="K2805" s="587">
        <f t="shared" si="460"/>
        <v>0</v>
      </c>
      <c r="M2805" s="1163">
        <v>230</v>
      </c>
      <c r="N2805" s="1164"/>
      <c r="O2805" s="1165"/>
      <c r="P2805" s="1166"/>
      <c r="Q2805" s="587">
        <f t="shared" si="461"/>
        <v>0</v>
      </c>
      <c r="S2805" s="1163">
        <v>230</v>
      </c>
      <c r="T2805" s="1164"/>
      <c r="U2805" s="1165"/>
      <c r="V2805" s="1166"/>
      <c r="W2805" s="587">
        <f t="shared" si="462"/>
        <v>0</v>
      </c>
      <c r="Y2805" s="1163">
        <v>230</v>
      </c>
      <c r="Z2805" s="1164"/>
      <c r="AA2805" s="1165"/>
      <c r="AB2805" s="1166"/>
      <c r="AC2805" s="587">
        <f t="shared" si="463"/>
        <v>0</v>
      </c>
      <c r="AE2805" s="1163">
        <v>230</v>
      </c>
      <c r="AF2805" s="1164"/>
      <c r="AG2805" s="1165"/>
      <c r="AH2805" s="1166"/>
      <c r="AI2805" s="587">
        <f t="shared" si="464"/>
        <v>0</v>
      </c>
      <c r="AK2805" s="1163">
        <v>230</v>
      </c>
      <c r="AL2805" s="1164"/>
      <c r="AM2805" s="1165"/>
      <c r="AN2805" s="1166"/>
      <c r="AO2805" s="587">
        <f t="shared" si="465"/>
        <v>0</v>
      </c>
      <c r="AQ2805" s="1163">
        <v>230</v>
      </c>
      <c r="AR2805" s="1164"/>
      <c r="AS2805" s="1165"/>
      <c r="AT2805" s="1166"/>
      <c r="AU2805" s="587">
        <f t="shared" si="466"/>
        <v>0</v>
      </c>
      <c r="AW2805" s="1163">
        <v>230</v>
      </c>
      <c r="AX2805" s="1164"/>
      <c r="AY2805" s="1165"/>
      <c r="AZ2805" s="1166"/>
      <c r="BA2805" s="587">
        <f t="shared" si="467"/>
        <v>0</v>
      </c>
    </row>
    <row r="2806" spans="1:53" s="17" customFormat="1" ht="16.75" customHeight="1" outlineLevel="2">
      <c r="A2806" s="1163">
        <v>231</v>
      </c>
      <c r="B2806" s="1164"/>
      <c r="C2806" s="1165"/>
      <c r="D2806" s="1166"/>
      <c r="E2806" s="587">
        <f t="shared" si="459"/>
        <v>0</v>
      </c>
      <c r="G2806" s="1163">
        <v>231</v>
      </c>
      <c r="H2806" s="1164"/>
      <c r="I2806" s="1165"/>
      <c r="J2806" s="1166"/>
      <c r="K2806" s="587">
        <f t="shared" si="460"/>
        <v>0</v>
      </c>
      <c r="M2806" s="1163">
        <v>231</v>
      </c>
      <c r="N2806" s="1164"/>
      <c r="O2806" s="1165"/>
      <c r="P2806" s="1166"/>
      <c r="Q2806" s="587">
        <f t="shared" si="461"/>
        <v>0</v>
      </c>
      <c r="S2806" s="1163">
        <v>231</v>
      </c>
      <c r="T2806" s="1164"/>
      <c r="U2806" s="1165"/>
      <c r="V2806" s="1166"/>
      <c r="W2806" s="587">
        <f t="shared" si="462"/>
        <v>0</v>
      </c>
      <c r="Y2806" s="1163">
        <v>231</v>
      </c>
      <c r="Z2806" s="1164"/>
      <c r="AA2806" s="1165"/>
      <c r="AB2806" s="1166"/>
      <c r="AC2806" s="587">
        <f t="shared" si="463"/>
        <v>0</v>
      </c>
      <c r="AE2806" s="1163">
        <v>231</v>
      </c>
      <c r="AF2806" s="1164"/>
      <c r="AG2806" s="1165"/>
      <c r="AH2806" s="1166"/>
      <c r="AI2806" s="587">
        <f t="shared" si="464"/>
        <v>0</v>
      </c>
      <c r="AK2806" s="1163">
        <v>231</v>
      </c>
      <c r="AL2806" s="1164"/>
      <c r="AM2806" s="1165"/>
      <c r="AN2806" s="1166"/>
      <c r="AO2806" s="587">
        <f t="shared" si="465"/>
        <v>0</v>
      </c>
      <c r="AQ2806" s="1163">
        <v>231</v>
      </c>
      <c r="AR2806" s="1164"/>
      <c r="AS2806" s="1165"/>
      <c r="AT2806" s="1166"/>
      <c r="AU2806" s="587">
        <f t="shared" si="466"/>
        <v>0</v>
      </c>
      <c r="AW2806" s="1163">
        <v>231</v>
      </c>
      <c r="AX2806" s="1164"/>
      <c r="AY2806" s="1165"/>
      <c r="AZ2806" s="1166"/>
      <c r="BA2806" s="587">
        <f t="shared" si="467"/>
        <v>0</v>
      </c>
    </row>
    <row r="2807" spans="1:53" s="17" customFormat="1" ht="16.75" customHeight="1" outlineLevel="2">
      <c r="A2807" s="1163">
        <v>232</v>
      </c>
      <c r="B2807" s="1164"/>
      <c r="C2807" s="1165"/>
      <c r="D2807" s="1166"/>
      <c r="E2807" s="587">
        <f t="shared" si="459"/>
        <v>0</v>
      </c>
      <c r="G2807" s="1163">
        <v>232</v>
      </c>
      <c r="H2807" s="1164"/>
      <c r="I2807" s="1165"/>
      <c r="J2807" s="1166"/>
      <c r="K2807" s="587">
        <f t="shared" si="460"/>
        <v>0</v>
      </c>
      <c r="M2807" s="1163">
        <v>232</v>
      </c>
      <c r="N2807" s="1164"/>
      <c r="O2807" s="1165"/>
      <c r="P2807" s="1166"/>
      <c r="Q2807" s="587">
        <f t="shared" si="461"/>
        <v>0</v>
      </c>
      <c r="S2807" s="1163">
        <v>232</v>
      </c>
      <c r="T2807" s="1164"/>
      <c r="U2807" s="1165"/>
      <c r="V2807" s="1166"/>
      <c r="W2807" s="587">
        <f t="shared" si="462"/>
        <v>0</v>
      </c>
      <c r="Y2807" s="1163">
        <v>232</v>
      </c>
      <c r="Z2807" s="1164"/>
      <c r="AA2807" s="1165"/>
      <c r="AB2807" s="1166"/>
      <c r="AC2807" s="587">
        <f t="shared" si="463"/>
        <v>0</v>
      </c>
      <c r="AE2807" s="1163">
        <v>232</v>
      </c>
      <c r="AF2807" s="1164"/>
      <c r="AG2807" s="1165"/>
      <c r="AH2807" s="1166"/>
      <c r="AI2807" s="587">
        <f t="shared" si="464"/>
        <v>0</v>
      </c>
      <c r="AK2807" s="1163">
        <v>232</v>
      </c>
      <c r="AL2807" s="1164"/>
      <c r="AM2807" s="1165"/>
      <c r="AN2807" s="1166"/>
      <c r="AO2807" s="587">
        <f t="shared" si="465"/>
        <v>0</v>
      </c>
      <c r="AQ2807" s="1163">
        <v>232</v>
      </c>
      <c r="AR2807" s="1164"/>
      <c r="AS2807" s="1165"/>
      <c r="AT2807" s="1166"/>
      <c r="AU2807" s="587">
        <f t="shared" si="466"/>
        <v>0</v>
      </c>
      <c r="AW2807" s="1163">
        <v>232</v>
      </c>
      <c r="AX2807" s="1164"/>
      <c r="AY2807" s="1165"/>
      <c r="AZ2807" s="1166"/>
      <c r="BA2807" s="587">
        <f t="shared" si="467"/>
        <v>0</v>
      </c>
    </row>
    <row r="2808" spans="1:53" s="17" customFormat="1" ht="16.75" customHeight="1" outlineLevel="2">
      <c r="A2808" s="1163">
        <v>233</v>
      </c>
      <c r="B2808" s="1164"/>
      <c r="C2808" s="1165"/>
      <c r="D2808" s="1166"/>
      <c r="E2808" s="587">
        <f t="shared" si="459"/>
        <v>0</v>
      </c>
      <c r="G2808" s="1163">
        <v>233</v>
      </c>
      <c r="H2808" s="1164"/>
      <c r="I2808" s="1165"/>
      <c r="J2808" s="1166"/>
      <c r="K2808" s="587">
        <f t="shared" si="460"/>
        <v>0</v>
      </c>
      <c r="M2808" s="1163">
        <v>233</v>
      </c>
      <c r="N2808" s="1164"/>
      <c r="O2808" s="1165"/>
      <c r="P2808" s="1166"/>
      <c r="Q2808" s="587">
        <f t="shared" si="461"/>
        <v>0</v>
      </c>
      <c r="S2808" s="1163">
        <v>233</v>
      </c>
      <c r="T2808" s="1164"/>
      <c r="U2808" s="1165"/>
      <c r="V2808" s="1166"/>
      <c r="W2808" s="587">
        <f t="shared" si="462"/>
        <v>0</v>
      </c>
      <c r="Y2808" s="1163">
        <v>233</v>
      </c>
      <c r="Z2808" s="1164"/>
      <c r="AA2808" s="1165"/>
      <c r="AB2808" s="1166"/>
      <c r="AC2808" s="587">
        <f t="shared" si="463"/>
        <v>0</v>
      </c>
      <c r="AE2808" s="1163">
        <v>233</v>
      </c>
      <c r="AF2808" s="1164"/>
      <c r="AG2808" s="1165"/>
      <c r="AH2808" s="1166"/>
      <c r="AI2808" s="587">
        <f t="shared" si="464"/>
        <v>0</v>
      </c>
      <c r="AK2808" s="1163">
        <v>233</v>
      </c>
      <c r="AL2808" s="1164"/>
      <c r="AM2808" s="1165"/>
      <c r="AN2808" s="1166"/>
      <c r="AO2808" s="587">
        <f t="shared" si="465"/>
        <v>0</v>
      </c>
      <c r="AQ2808" s="1163">
        <v>233</v>
      </c>
      <c r="AR2808" s="1164"/>
      <c r="AS2808" s="1165"/>
      <c r="AT2808" s="1166"/>
      <c r="AU2808" s="587">
        <f t="shared" si="466"/>
        <v>0</v>
      </c>
      <c r="AW2808" s="1163">
        <v>233</v>
      </c>
      <c r="AX2808" s="1164"/>
      <c r="AY2808" s="1165"/>
      <c r="AZ2808" s="1166"/>
      <c r="BA2808" s="587">
        <f t="shared" si="467"/>
        <v>0</v>
      </c>
    </row>
    <row r="2809" spans="1:53" s="17" customFormat="1" ht="16.75" customHeight="1" outlineLevel="2">
      <c r="A2809" s="1163">
        <v>234</v>
      </c>
      <c r="B2809" s="1164"/>
      <c r="C2809" s="1165"/>
      <c r="D2809" s="1166"/>
      <c r="E2809" s="587">
        <f t="shared" si="459"/>
        <v>0</v>
      </c>
      <c r="G2809" s="1163">
        <v>234</v>
      </c>
      <c r="H2809" s="1164"/>
      <c r="I2809" s="1165"/>
      <c r="J2809" s="1166"/>
      <c r="K2809" s="587">
        <f t="shared" si="460"/>
        <v>0</v>
      </c>
      <c r="M2809" s="1163">
        <v>234</v>
      </c>
      <c r="N2809" s="1164"/>
      <c r="O2809" s="1165"/>
      <c r="P2809" s="1166"/>
      <c r="Q2809" s="587">
        <f t="shared" si="461"/>
        <v>0</v>
      </c>
      <c r="S2809" s="1163">
        <v>234</v>
      </c>
      <c r="T2809" s="1164"/>
      <c r="U2809" s="1165"/>
      <c r="V2809" s="1166"/>
      <c r="W2809" s="587">
        <f t="shared" si="462"/>
        <v>0</v>
      </c>
      <c r="Y2809" s="1163">
        <v>234</v>
      </c>
      <c r="Z2809" s="1164"/>
      <c r="AA2809" s="1165"/>
      <c r="AB2809" s="1166"/>
      <c r="AC2809" s="587">
        <f t="shared" si="463"/>
        <v>0</v>
      </c>
      <c r="AE2809" s="1163">
        <v>234</v>
      </c>
      <c r="AF2809" s="1164"/>
      <c r="AG2809" s="1165"/>
      <c r="AH2809" s="1166"/>
      <c r="AI2809" s="587">
        <f t="shared" si="464"/>
        <v>0</v>
      </c>
      <c r="AK2809" s="1163">
        <v>234</v>
      </c>
      <c r="AL2809" s="1164"/>
      <c r="AM2809" s="1165"/>
      <c r="AN2809" s="1166"/>
      <c r="AO2809" s="587">
        <f t="shared" si="465"/>
        <v>0</v>
      </c>
      <c r="AQ2809" s="1163">
        <v>234</v>
      </c>
      <c r="AR2809" s="1164"/>
      <c r="AS2809" s="1165"/>
      <c r="AT2809" s="1166"/>
      <c r="AU2809" s="587">
        <f t="shared" si="466"/>
        <v>0</v>
      </c>
      <c r="AW2809" s="1163">
        <v>234</v>
      </c>
      <c r="AX2809" s="1164"/>
      <c r="AY2809" s="1165"/>
      <c r="AZ2809" s="1166"/>
      <c r="BA2809" s="587">
        <f t="shared" si="467"/>
        <v>0</v>
      </c>
    </row>
    <row r="2810" spans="1:53" s="17" customFormat="1" ht="16.75" customHeight="1" outlineLevel="2">
      <c r="A2810" s="1163">
        <v>235</v>
      </c>
      <c r="B2810" s="1164"/>
      <c r="C2810" s="1165"/>
      <c r="D2810" s="1166"/>
      <c r="E2810" s="587">
        <f t="shared" si="459"/>
        <v>0</v>
      </c>
      <c r="G2810" s="1163">
        <v>235</v>
      </c>
      <c r="H2810" s="1164"/>
      <c r="I2810" s="1165"/>
      <c r="J2810" s="1166"/>
      <c r="K2810" s="587">
        <f t="shared" si="460"/>
        <v>0</v>
      </c>
      <c r="M2810" s="1163">
        <v>235</v>
      </c>
      <c r="N2810" s="1164"/>
      <c r="O2810" s="1165"/>
      <c r="P2810" s="1166"/>
      <c r="Q2810" s="587">
        <f t="shared" si="461"/>
        <v>0</v>
      </c>
      <c r="S2810" s="1163">
        <v>235</v>
      </c>
      <c r="T2810" s="1164"/>
      <c r="U2810" s="1165"/>
      <c r="V2810" s="1166"/>
      <c r="W2810" s="587">
        <f t="shared" si="462"/>
        <v>0</v>
      </c>
      <c r="Y2810" s="1163">
        <v>235</v>
      </c>
      <c r="Z2810" s="1164"/>
      <c r="AA2810" s="1165"/>
      <c r="AB2810" s="1166"/>
      <c r="AC2810" s="587">
        <f t="shared" si="463"/>
        <v>0</v>
      </c>
      <c r="AE2810" s="1163">
        <v>235</v>
      </c>
      <c r="AF2810" s="1164"/>
      <c r="AG2810" s="1165"/>
      <c r="AH2810" s="1166"/>
      <c r="AI2810" s="587">
        <f t="shared" si="464"/>
        <v>0</v>
      </c>
      <c r="AK2810" s="1163">
        <v>235</v>
      </c>
      <c r="AL2810" s="1164"/>
      <c r="AM2810" s="1165"/>
      <c r="AN2810" s="1166"/>
      <c r="AO2810" s="587">
        <f t="shared" si="465"/>
        <v>0</v>
      </c>
      <c r="AQ2810" s="1163">
        <v>235</v>
      </c>
      <c r="AR2810" s="1164"/>
      <c r="AS2810" s="1165"/>
      <c r="AT2810" s="1166"/>
      <c r="AU2810" s="587">
        <f t="shared" si="466"/>
        <v>0</v>
      </c>
      <c r="AW2810" s="1163">
        <v>235</v>
      </c>
      <c r="AX2810" s="1164"/>
      <c r="AY2810" s="1165"/>
      <c r="AZ2810" s="1166"/>
      <c r="BA2810" s="587">
        <f t="shared" si="467"/>
        <v>0</v>
      </c>
    </row>
    <row r="2811" spans="1:53" s="17" customFormat="1" ht="16.75" customHeight="1" outlineLevel="2">
      <c r="A2811" s="1163">
        <v>236</v>
      </c>
      <c r="B2811" s="1164"/>
      <c r="C2811" s="1165"/>
      <c r="D2811" s="1166"/>
      <c r="E2811" s="587">
        <f t="shared" si="459"/>
        <v>0</v>
      </c>
      <c r="G2811" s="1163">
        <v>236</v>
      </c>
      <c r="H2811" s="1164"/>
      <c r="I2811" s="1165"/>
      <c r="J2811" s="1166"/>
      <c r="K2811" s="587">
        <f t="shared" si="460"/>
        <v>0</v>
      </c>
      <c r="M2811" s="1163">
        <v>236</v>
      </c>
      <c r="N2811" s="1164"/>
      <c r="O2811" s="1165"/>
      <c r="P2811" s="1166"/>
      <c r="Q2811" s="587">
        <f t="shared" si="461"/>
        <v>0</v>
      </c>
      <c r="S2811" s="1163">
        <v>236</v>
      </c>
      <c r="T2811" s="1164"/>
      <c r="U2811" s="1165"/>
      <c r="V2811" s="1166"/>
      <c r="W2811" s="587">
        <f t="shared" si="462"/>
        <v>0</v>
      </c>
      <c r="Y2811" s="1163">
        <v>236</v>
      </c>
      <c r="Z2811" s="1164"/>
      <c r="AA2811" s="1165"/>
      <c r="AB2811" s="1166"/>
      <c r="AC2811" s="587">
        <f t="shared" si="463"/>
        <v>0</v>
      </c>
      <c r="AE2811" s="1163">
        <v>236</v>
      </c>
      <c r="AF2811" s="1164"/>
      <c r="AG2811" s="1165"/>
      <c r="AH2811" s="1166"/>
      <c r="AI2811" s="587">
        <f t="shared" si="464"/>
        <v>0</v>
      </c>
      <c r="AK2811" s="1163">
        <v>236</v>
      </c>
      <c r="AL2811" s="1164"/>
      <c r="AM2811" s="1165"/>
      <c r="AN2811" s="1166"/>
      <c r="AO2811" s="587">
        <f t="shared" si="465"/>
        <v>0</v>
      </c>
      <c r="AQ2811" s="1163">
        <v>236</v>
      </c>
      <c r="AR2811" s="1164"/>
      <c r="AS2811" s="1165"/>
      <c r="AT2811" s="1166"/>
      <c r="AU2811" s="587">
        <f t="shared" si="466"/>
        <v>0</v>
      </c>
      <c r="AW2811" s="1163">
        <v>236</v>
      </c>
      <c r="AX2811" s="1164"/>
      <c r="AY2811" s="1165"/>
      <c r="AZ2811" s="1166"/>
      <c r="BA2811" s="587">
        <f t="shared" si="467"/>
        <v>0</v>
      </c>
    </row>
    <row r="2812" spans="1:53" s="17" customFormat="1" ht="16.75" customHeight="1" outlineLevel="2">
      <c r="A2812" s="1163">
        <v>237</v>
      </c>
      <c r="B2812" s="1164"/>
      <c r="C2812" s="1165"/>
      <c r="D2812" s="1166"/>
      <c r="E2812" s="587">
        <f t="shared" si="459"/>
        <v>0</v>
      </c>
      <c r="G2812" s="1163">
        <v>237</v>
      </c>
      <c r="H2812" s="1164"/>
      <c r="I2812" s="1165"/>
      <c r="J2812" s="1166"/>
      <c r="K2812" s="587">
        <f t="shared" si="460"/>
        <v>0</v>
      </c>
      <c r="M2812" s="1163">
        <v>237</v>
      </c>
      <c r="N2812" s="1164"/>
      <c r="O2812" s="1165"/>
      <c r="P2812" s="1166"/>
      <c r="Q2812" s="587">
        <f t="shared" si="461"/>
        <v>0</v>
      </c>
      <c r="S2812" s="1163">
        <v>237</v>
      </c>
      <c r="T2812" s="1164"/>
      <c r="U2812" s="1165"/>
      <c r="V2812" s="1166"/>
      <c r="W2812" s="587">
        <f t="shared" si="462"/>
        <v>0</v>
      </c>
      <c r="Y2812" s="1163">
        <v>237</v>
      </c>
      <c r="Z2812" s="1164"/>
      <c r="AA2812" s="1165"/>
      <c r="AB2812" s="1166"/>
      <c r="AC2812" s="587">
        <f t="shared" si="463"/>
        <v>0</v>
      </c>
      <c r="AE2812" s="1163">
        <v>237</v>
      </c>
      <c r="AF2812" s="1164"/>
      <c r="AG2812" s="1165"/>
      <c r="AH2812" s="1166"/>
      <c r="AI2812" s="587">
        <f t="shared" si="464"/>
        <v>0</v>
      </c>
      <c r="AK2812" s="1163">
        <v>237</v>
      </c>
      <c r="AL2812" s="1164"/>
      <c r="AM2812" s="1165"/>
      <c r="AN2812" s="1166"/>
      <c r="AO2812" s="587">
        <f t="shared" si="465"/>
        <v>0</v>
      </c>
      <c r="AQ2812" s="1163">
        <v>237</v>
      </c>
      <c r="AR2812" s="1164"/>
      <c r="AS2812" s="1165"/>
      <c r="AT2812" s="1166"/>
      <c r="AU2812" s="587">
        <f t="shared" si="466"/>
        <v>0</v>
      </c>
      <c r="AW2812" s="1163">
        <v>237</v>
      </c>
      <c r="AX2812" s="1164"/>
      <c r="AY2812" s="1165"/>
      <c r="AZ2812" s="1166"/>
      <c r="BA2812" s="587">
        <f t="shared" si="467"/>
        <v>0</v>
      </c>
    </row>
    <row r="2813" spans="1:53" s="17" customFormat="1" ht="16.75" customHeight="1" outlineLevel="2">
      <c r="A2813" s="1163">
        <v>238</v>
      </c>
      <c r="B2813" s="1164"/>
      <c r="C2813" s="1165"/>
      <c r="D2813" s="1166"/>
      <c r="E2813" s="587">
        <f t="shared" si="459"/>
        <v>0</v>
      </c>
      <c r="G2813" s="1163">
        <v>238</v>
      </c>
      <c r="H2813" s="1164"/>
      <c r="I2813" s="1165"/>
      <c r="J2813" s="1166"/>
      <c r="K2813" s="587">
        <f t="shared" si="460"/>
        <v>0</v>
      </c>
      <c r="M2813" s="1163">
        <v>238</v>
      </c>
      <c r="N2813" s="1164"/>
      <c r="O2813" s="1165"/>
      <c r="P2813" s="1166"/>
      <c r="Q2813" s="587">
        <f t="shared" si="461"/>
        <v>0</v>
      </c>
      <c r="S2813" s="1163">
        <v>238</v>
      </c>
      <c r="T2813" s="1164"/>
      <c r="U2813" s="1165"/>
      <c r="V2813" s="1166"/>
      <c r="W2813" s="587">
        <f t="shared" si="462"/>
        <v>0</v>
      </c>
      <c r="Y2813" s="1163">
        <v>238</v>
      </c>
      <c r="Z2813" s="1164"/>
      <c r="AA2813" s="1165"/>
      <c r="AB2813" s="1166"/>
      <c r="AC2813" s="587">
        <f t="shared" si="463"/>
        <v>0</v>
      </c>
      <c r="AE2813" s="1163">
        <v>238</v>
      </c>
      <c r="AF2813" s="1164"/>
      <c r="AG2813" s="1165"/>
      <c r="AH2813" s="1166"/>
      <c r="AI2813" s="587">
        <f t="shared" si="464"/>
        <v>0</v>
      </c>
      <c r="AK2813" s="1163">
        <v>238</v>
      </c>
      <c r="AL2813" s="1164"/>
      <c r="AM2813" s="1165"/>
      <c r="AN2813" s="1166"/>
      <c r="AO2813" s="587">
        <f t="shared" si="465"/>
        <v>0</v>
      </c>
      <c r="AQ2813" s="1163">
        <v>238</v>
      </c>
      <c r="AR2813" s="1164"/>
      <c r="AS2813" s="1165"/>
      <c r="AT2813" s="1166"/>
      <c r="AU2813" s="587">
        <f t="shared" si="466"/>
        <v>0</v>
      </c>
      <c r="AW2813" s="1163">
        <v>238</v>
      </c>
      <c r="AX2813" s="1164"/>
      <c r="AY2813" s="1165"/>
      <c r="AZ2813" s="1166"/>
      <c r="BA2813" s="587">
        <f t="shared" si="467"/>
        <v>0</v>
      </c>
    </row>
    <row r="2814" spans="1:53" s="17" customFormat="1" ht="16.75" customHeight="1" outlineLevel="2">
      <c r="A2814" s="1163">
        <v>239</v>
      </c>
      <c r="B2814" s="1164"/>
      <c r="C2814" s="1165"/>
      <c r="D2814" s="1166"/>
      <c r="E2814" s="587">
        <f t="shared" si="459"/>
        <v>0</v>
      </c>
      <c r="G2814" s="1163">
        <v>239</v>
      </c>
      <c r="H2814" s="1164"/>
      <c r="I2814" s="1165"/>
      <c r="J2814" s="1166"/>
      <c r="K2814" s="587">
        <f t="shared" si="460"/>
        <v>0</v>
      </c>
      <c r="M2814" s="1163">
        <v>239</v>
      </c>
      <c r="N2814" s="1164"/>
      <c r="O2814" s="1165"/>
      <c r="P2814" s="1166"/>
      <c r="Q2814" s="587">
        <f t="shared" si="461"/>
        <v>0</v>
      </c>
      <c r="S2814" s="1163">
        <v>239</v>
      </c>
      <c r="T2814" s="1164"/>
      <c r="U2814" s="1165"/>
      <c r="V2814" s="1166"/>
      <c r="W2814" s="587">
        <f t="shared" si="462"/>
        <v>0</v>
      </c>
      <c r="Y2814" s="1163">
        <v>239</v>
      </c>
      <c r="Z2814" s="1164"/>
      <c r="AA2814" s="1165"/>
      <c r="AB2814" s="1166"/>
      <c r="AC2814" s="587">
        <f t="shared" si="463"/>
        <v>0</v>
      </c>
      <c r="AE2814" s="1163">
        <v>239</v>
      </c>
      <c r="AF2814" s="1164"/>
      <c r="AG2814" s="1165"/>
      <c r="AH2814" s="1166"/>
      <c r="AI2814" s="587">
        <f t="shared" si="464"/>
        <v>0</v>
      </c>
      <c r="AK2814" s="1163">
        <v>239</v>
      </c>
      <c r="AL2814" s="1164"/>
      <c r="AM2814" s="1165"/>
      <c r="AN2814" s="1166"/>
      <c r="AO2814" s="587">
        <f t="shared" si="465"/>
        <v>0</v>
      </c>
      <c r="AQ2814" s="1163">
        <v>239</v>
      </c>
      <c r="AR2814" s="1164"/>
      <c r="AS2814" s="1165"/>
      <c r="AT2814" s="1166"/>
      <c r="AU2814" s="587">
        <f t="shared" si="466"/>
        <v>0</v>
      </c>
      <c r="AW2814" s="1163">
        <v>239</v>
      </c>
      <c r="AX2814" s="1164"/>
      <c r="AY2814" s="1165"/>
      <c r="AZ2814" s="1166"/>
      <c r="BA2814" s="587">
        <f t="shared" si="467"/>
        <v>0</v>
      </c>
    </row>
    <row r="2815" spans="1:53" s="17" customFormat="1" ht="16.75" customHeight="1" outlineLevel="2">
      <c r="A2815" s="1163">
        <v>240</v>
      </c>
      <c r="B2815" s="1164"/>
      <c r="C2815" s="1165"/>
      <c r="D2815" s="1166"/>
      <c r="E2815" s="587">
        <f t="shared" si="459"/>
        <v>0</v>
      </c>
      <c r="G2815" s="1163">
        <v>240</v>
      </c>
      <c r="H2815" s="1164"/>
      <c r="I2815" s="1165"/>
      <c r="J2815" s="1166"/>
      <c r="K2815" s="587">
        <f t="shared" si="460"/>
        <v>0</v>
      </c>
      <c r="M2815" s="1163">
        <v>240</v>
      </c>
      <c r="N2815" s="1164"/>
      <c r="O2815" s="1165"/>
      <c r="P2815" s="1166"/>
      <c r="Q2815" s="587">
        <f t="shared" si="461"/>
        <v>0</v>
      </c>
      <c r="S2815" s="1163">
        <v>240</v>
      </c>
      <c r="T2815" s="1164"/>
      <c r="U2815" s="1165"/>
      <c r="V2815" s="1166"/>
      <c r="W2815" s="587">
        <f t="shared" si="462"/>
        <v>0</v>
      </c>
      <c r="Y2815" s="1163">
        <v>240</v>
      </c>
      <c r="Z2815" s="1164"/>
      <c r="AA2815" s="1165"/>
      <c r="AB2815" s="1166"/>
      <c r="AC2815" s="587">
        <f t="shared" si="463"/>
        <v>0</v>
      </c>
      <c r="AE2815" s="1163">
        <v>240</v>
      </c>
      <c r="AF2815" s="1164"/>
      <c r="AG2815" s="1165"/>
      <c r="AH2815" s="1166"/>
      <c r="AI2815" s="587">
        <f t="shared" si="464"/>
        <v>0</v>
      </c>
      <c r="AK2815" s="1163">
        <v>240</v>
      </c>
      <c r="AL2815" s="1164"/>
      <c r="AM2815" s="1165"/>
      <c r="AN2815" s="1166"/>
      <c r="AO2815" s="587">
        <f t="shared" si="465"/>
        <v>0</v>
      </c>
      <c r="AQ2815" s="1163">
        <v>240</v>
      </c>
      <c r="AR2815" s="1164"/>
      <c r="AS2815" s="1165"/>
      <c r="AT2815" s="1166"/>
      <c r="AU2815" s="587">
        <f t="shared" si="466"/>
        <v>0</v>
      </c>
      <c r="AW2815" s="1163">
        <v>240</v>
      </c>
      <c r="AX2815" s="1164"/>
      <c r="AY2815" s="1165"/>
      <c r="AZ2815" s="1166"/>
      <c r="BA2815" s="587">
        <f t="shared" si="467"/>
        <v>0</v>
      </c>
    </row>
    <row r="2816" spans="1:53" s="17" customFormat="1" ht="16.75" customHeight="1" outlineLevel="2">
      <c r="A2816" s="1163">
        <v>241</v>
      </c>
      <c r="B2816" s="1164"/>
      <c r="C2816" s="1165"/>
      <c r="D2816" s="1166"/>
      <c r="E2816" s="587">
        <f t="shared" si="459"/>
        <v>0</v>
      </c>
      <c r="G2816" s="1163">
        <v>241</v>
      </c>
      <c r="H2816" s="1164"/>
      <c r="I2816" s="1165"/>
      <c r="J2816" s="1166"/>
      <c r="K2816" s="587">
        <f t="shared" si="460"/>
        <v>0</v>
      </c>
      <c r="M2816" s="1163">
        <v>241</v>
      </c>
      <c r="N2816" s="1164"/>
      <c r="O2816" s="1165"/>
      <c r="P2816" s="1166"/>
      <c r="Q2816" s="587">
        <f t="shared" si="461"/>
        <v>0</v>
      </c>
      <c r="S2816" s="1163">
        <v>241</v>
      </c>
      <c r="T2816" s="1164"/>
      <c r="U2816" s="1165"/>
      <c r="V2816" s="1166"/>
      <c r="W2816" s="587">
        <f t="shared" si="462"/>
        <v>0</v>
      </c>
      <c r="Y2816" s="1163">
        <v>241</v>
      </c>
      <c r="Z2816" s="1164"/>
      <c r="AA2816" s="1165"/>
      <c r="AB2816" s="1166"/>
      <c r="AC2816" s="587">
        <f t="shared" si="463"/>
        <v>0</v>
      </c>
      <c r="AE2816" s="1163">
        <v>241</v>
      </c>
      <c r="AF2816" s="1164"/>
      <c r="AG2816" s="1165"/>
      <c r="AH2816" s="1166"/>
      <c r="AI2816" s="587">
        <f t="shared" si="464"/>
        <v>0</v>
      </c>
      <c r="AK2816" s="1163">
        <v>241</v>
      </c>
      <c r="AL2816" s="1164"/>
      <c r="AM2816" s="1165"/>
      <c r="AN2816" s="1166"/>
      <c r="AO2816" s="587">
        <f t="shared" si="465"/>
        <v>0</v>
      </c>
      <c r="AQ2816" s="1163">
        <v>241</v>
      </c>
      <c r="AR2816" s="1164"/>
      <c r="AS2816" s="1165"/>
      <c r="AT2816" s="1166"/>
      <c r="AU2816" s="587">
        <f t="shared" si="466"/>
        <v>0</v>
      </c>
      <c r="AW2816" s="1163">
        <v>241</v>
      </c>
      <c r="AX2816" s="1164"/>
      <c r="AY2816" s="1165"/>
      <c r="AZ2816" s="1166"/>
      <c r="BA2816" s="587">
        <f t="shared" si="467"/>
        <v>0</v>
      </c>
    </row>
    <row r="2817" spans="1:53" s="17" customFormat="1" ht="16.75" customHeight="1" outlineLevel="2">
      <c r="A2817" s="1163">
        <v>242</v>
      </c>
      <c r="B2817" s="1164"/>
      <c r="C2817" s="1165"/>
      <c r="D2817" s="1166"/>
      <c r="E2817" s="587">
        <f t="shared" si="459"/>
        <v>0</v>
      </c>
      <c r="G2817" s="1163">
        <v>242</v>
      </c>
      <c r="H2817" s="1164"/>
      <c r="I2817" s="1165"/>
      <c r="J2817" s="1166"/>
      <c r="K2817" s="587">
        <f t="shared" si="460"/>
        <v>0</v>
      </c>
      <c r="M2817" s="1163">
        <v>242</v>
      </c>
      <c r="N2817" s="1164"/>
      <c r="O2817" s="1165"/>
      <c r="P2817" s="1166"/>
      <c r="Q2817" s="587">
        <f t="shared" si="461"/>
        <v>0</v>
      </c>
      <c r="S2817" s="1163">
        <v>242</v>
      </c>
      <c r="T2817" s="1164"/>
      <c r="U2817" s="1165"/>
      <c r="V2817" s="1166"/>
      <c r="W2817" s="587">
        <f t="shared" si="462"/>
        <v>0</v>
      </c>
      <c r="Y2817" s="1163">
        <v>242</v>
      </c>
      <c r="Z2817" s="1164"/>
      <c r="AA2817" s="1165"/>
      <c r="AB2817" s="1166"/>
      <c r="AC2817" s="587">
        <f t="shared" si="463"/>
        <v>0</v>
      </c>
      <c r="AE2817" s="1163">
        <v>242</v>
      </c>
      <c r="AF2817" s="1164"/>
      <c r="AG2817" s="1165"/>
      <c r="AH2817" s="1166"/>
      <c r="AI2817" s="587">
        <f t="shared" si="464"/>
        <v>0</v>
      </c>
      <c r="AK2817" s="1163">
        <v>242</v>
      </c>
      <c r="AL2817" s="1164"/>
      <c r="AM2817" s="1165"/>
      <c r="AN2817" s="1166"/>
      <c r="AO2817" s="587">
        <f t="shared" si="465"/>
        <v>0</v>
      </c>
      <c r="AQ2817" s="1163">
        <v>242</v>
      </c>
      <c r="AR2817" s="1164"/>
      <c r="AS2817" s="1165"/>
      <c r="AT2817" s="1166"/>
      <c r="AU2817" s="587">
        <f t="shared" si="466"/>
        <v>0</v>
      </c>
      <c r="AW2817" s="1163">
        <v>242</v>
      </c>
      <c r="AX2817" s="1164"/>
      <c r="AY2817" s="1165"/>
      <c r="AZ2817" s="1166"/>
      <c r="BA2817" s="587">
        <f t="shared" si="467"/>
        <v>0</v>
      </c>
    </row>
    <row r="2818" spans="1:53" s="17" customFormat="1" ht="16.75" customHeight="1" outlineLevel="2">
      <c r="A2818" s="1163">
        <v>243</v>
      </c>
      <c r="B2818" s="1164"/>
      <c r="C2818" s="1165"/>
      <c r="D2818" s="1166"/>
      <c r="E2818" s="587">
        <f t="shared" si="459"/>
        <v>0</v>
      </c>
      <c r="G2818" s="1163">
        <v>243</v>
      </c>
      <c r="H2818" s="1164"/>
      <c r="I2818" s="1165"/>
      <c r="J2818" s="1166"/>
      <c r="K2818" s="587">
        <f t="shared" si="460"/>
        <v>0</v>
      </c>
      <c r="M2818" s="1163">
        <v>243</v>
      </c>
      <c r="N2818" s="1164"/>
      <c r="O2818" s="1165"/>
      <c r="P2818" s="1166"/>
      <c r="Q2818" s="587">
        <f t="shared" si="461"/>
        <v>0</v>
      </c>
      <c r="S2818" s="1163">
        <v>243</v>
      </c>
      <c r="T2818" s="1164"/>
      <c r="U2818" s="1165"/>
      <c r="V2818" s="1166"/>
      <c r="W2818" s="587">
        <f t="shared" si="462"/>
        <v>0</v>
      </c>
      <c r="Y2818" s="1163">
        <v>243</v>
      </c>
      <c r="Z2818" s="1164"/>
      <c r="AA2818" s="1165"/>
      <c r="AB2818" s="1166"/>
      <c r="AC2818" s="587">
        <f t="shared" si="463"/>
        <v>0</v>
      </c>
      <c r="AE2818" s="1163">
        <v>243</v>
      </c>
      <c r="AF2818" s="1164"/>
      <c r="AG2818" s="1165"/>
      <c r="AH2818" s="1166"/>
      <c r="AI2818" s="587">
        <f t="shared" si="464"/>
        <v>0</v>
      </c>
      <c r="AK2818" s="1163">
        <v>243</v>
      </c>
      <c r="AL2818" s="1164"/>
      <c r="AM2818" s="1165"/>
      <c r="AN2818" s="1166"/>
      <c r="AO2818" s="587">
        <f t="shared" si="465"/>
        <v>0</v>
      </c>
      <c r="AQ2818" s="1163">
        <v>243</v>
      </c>
      <c r="AR2818" s="1164"/>
      <c r="AS2818" s="1165"/>
      <c r="AT2818" s="1166"/>
      <c r="AU2818" s="587">
        <f t="shared" si="466"/>
        <v>0</v>
      </c>
      <c r="AW2818" s="1163">
        <v>243</v>
      </c>
      <c r="AX2818" s="1164"/>
      <c r="AY2818" s="1165"/>
      <c r="AZ2818" s="1166"/>
      <c r="BA2818" s="587">
        <f t="shared" si="467"/>
        <v>0</v>
      </c>
    </row>
    <row r="2819" spans="1:53" s="17" customFormat="1" ht="16.75" customHeight="1" outlineLevel="2">
      <c r="A2819" s="1163">
        <v>244</v>
      </c>
      <c r="B2819" s="1164"/>
      <c r="C2819" s="1165"/>
      <c r="D2819" s="1166"/>
      <c r="E2819" s="587">
        <f t="shared" si="459"/>
        <v>0</v>
      </c>
      <c r="G2819" s="1163">
        <v>244</v>
      </c>
      <c r="H2819" s="1164"/>
      <c r="I2819" s="1165"/>
      <c r="J2819" s="1166"/>
      <c r="K2819" s="587">
        <f t="shared" si="460"/>
        <v>0</v>
      </c>
      <c r="M2819" s="1163">
        <v>244</v>
      </c>
      <c r="N2819" s="1164"/>
      <c r="O2819" s="1165"/>
      <c r="P2819" s="1166"/>
      <c r="Q2819" s="587">
        <f t="shared" si="461"/>
        <v>0</v>
      </c>
      <c r="S2819" s="1163">
        <v>244</v>
      </c>
      <c r="T2819" s="1164"/>
      <c r="U2819" s="1165"/>
      <c r="V2819" s="1166"/>
      <c r="W2819" s="587">
        <f t="shared" si="462"/>
        <v>0</v>
      </c>
      <c r="Y2819" s="1163">
        <v>244</v>
      </c>
      <c r="Z2819" s="1164"/>
      <c r="AA2819" s="1165"/>
      <c r="AB2819" s="1166"/>
      <c r="AC2819" s="587">
        <f t="shared" si="463"/>
        <v>0</v>
      </c>
      <c r="AE2819" s="1163">
        <v>244</v>
      </c>
      <c r="AF2819" s="1164"/>
      <c r="AG2819" s="1165"/>
      <c r="AH2819" s="1166"/>
      <c r="AI2819" s="587">
        <f t="shared" si="464"/>
        <v>0</v>
      </c>
      <c r="AK2819" s="1163">
        <v>244</v>
      </c>
      <c r="AL2819" s="1164"/>
      <c r="AM2819" s="1165"/>
      <c r="AN2819" s="1166"/>
      <c r="AO2819" s="587">
        <f t="shared" si="465"/>
        <v>0</v>
      </c>
      <c r="AQ2819" s="1163">
        <v>244</v>
      </c>
      <c r="AR2819" s="1164"/>
      <c r="AS2819" s="1165"/>
      <c r="AT2819" s="1166"/>
      <c r="AU2819" s="587">
        <f t="shared" si="466"/>
        <v>0</v>
      </c>
      <c r="AW2819" s="1163">
        <v>244</v>
      </c>
      <c r="AX2819" s="1164"/>
      <c r="AY2819" s="1165"/>
      <c r="AZ2819" s="1166"/>
      <c r="BA2819" s="587">
        <f t="shared" si="467"/>
        <v>0</v>
      </c>
    </row>
    <row r="2820" spans="1:53" s="17" customFormat="1" ht="16.75" customHeight="1" outlineLevel="2">
      <c r="A2820" s="1163">
        <v>245</v>
      </c>
      <c r="B2820" s="1164"/>
      <c r="C2820" s="1165"/>
      <c r="D2820" s="1166"/>
      <c r="E2820" s="587">
        <f t="shared" si="459"/>
        <v>0</v>
      </c>
      <c r="G2820" s="1163">
        <v>245</v>
      </c>
      <c r="H2820" s="1164"/>
      <c r="I2820" s="1165"/>
      <c r="J2820" s="1166"/>
      <c r="K2820" s="587">
        <f t="shared" si="460"/>
        <v>0</v>
      </c>
      <c r="M2820" s="1163">
        <v>245</v>
      </c>
      <c r="N2820" s="1164"/>
      <c r="O2820" s="1165"/>
      <c r="P2820" s="1166"/>
      <c r="Q2820" s="587">
        <f t="shared" si="461"/>
        <v>0</v>
      </c>
      <c r="S2820" s="1163">
        <v>245</v>
      </c>
      <c r="T2820" s="1164"/>
      <c r="U2820" s="1165"/>
      <c r="V2820" s="1166"/>
      <c r="W2820" s="587">
        <f t="shared" si="462"/>
        <v>0</v>
      </c>
      <c r="Y2820" s="1163">
        <v>245</v>
      </c>
      <c r="Z2820" s="1164"/>
      <c r="AA2820" s="1165"/>
      <c r="AB2820" s="1166"/>
      <c r="AC2820" s="587">
        <f t="shared" si="463"/>
        <v>0</v>
      </c>
      <c r="AE2820" s="1163">
        <v>245</v>
      </c>
      <c r="AF2820" s="1164"/>
      <c r="AG2820" s="1165"/>
      <c r="AH2820" s="1166"/>
      <c r="AI2820" s="587">
        <f t="shared" si="464"/>
        <v>0</v>
      </c>
      <c r="AK2820" s="1163">
        <v>245</v>
      </c>
      <c r="AL2820" s="1164"/>
      <c r="AM2820" s="1165"/>
      <c r="AN2820" s="1166"/>
      <c r="AO2820" s="587">
        <f t="shared" si="465"/>
        <v>0</v>
      </c>
      <c r="AQ2820" s="1163">
        <v>245</v>
      </c>
      <c r="AR2820" s="1164"/>
      <c r="AS2820" s="1165"/>
      <c r="AT2820" s="1166"/>
      <c r="AU2820" s="587">
        <f t="shared" si="466"/>
        <v>0</v>
      </c>
      <c r="AW2820" s="1163">
        <v>245</v>
      </c>
      <c r="AX2820" s="1164"/>
      <c r="AY2820" s="1165"/>
      <c r="AZ2820" s="1166"/>
      <c r="BA2820" s="587">
        <f t="shared" si="467"/>
        <v>0</v>
      </c>
    </row>
    <row r="2821" spans="1:53" s="17" customFormat="1" ht="16.75" customHeight="1" outlineLevel="2">
      <c r="A2821" s="1163">
        <v>246</v>
      </c>
      <c r="B2821" s="1164"/>
      <c r="C2821" s="1165"/>
      <c r="D2821" s="1166"/>
      <c r="E2821" s="587">
        <f t="shared" si="459"/>
        <v>0</v>
      </c>
      <c r="G2821" s="1163">
        <v>246</v>
      </c>
      <c r="H2821" s="1164"/>
      <c r="I2821" s="1165"/>
      <c r="J2821" s="1166"/>
      <c r="K2821" s="587">
        <f t="shared" si="460"/>
        <v>0</v>
      </c>
      <c r="M2821" s="1163">
        <v>246</v>
      </c>
      <c r="N2821" s="1164"/>
      <c r="O2821" s="1165"/>
      <c r="P2821" s="1166"/>
      <c r="Q2821" s="587">
        <f t="shared" si="461"/>
        <v>0</v>
      </c>
      <c r="S2821" s="1163">
        <v>246</v>
      </c>
      <c r="T2821" s="1164"/>
      <c r="U2821" s="1165"/>
      <c r="V2821" s="1166"/>
      <c r="W2821" s="587">
        <f t="shared" si="462"/>
        <v>0</v>
      </c>
      <c r="Y2821" s="1163">
        <v>246</v>
      </c>
      <c r="Z2821" s="1164"/>
      <c r="AA2821" s="1165"/>
      <c r="AB2821" s="1166"/>
      <c r="AC2821" s="587">
        <f t="shared" si="463"/>
        <v>0</v>
      </c>
      <c r="AE2821" s="1163">
        <v>246</v>
      </c>
      <c r="AF2821" s="1164"/>
      <c r="AG2821" s="1165"/>
      <c r="AH2821" s="1166"/>
      <c r="AI2821" s="587">
        <f t="shared" si="464"/>
        <v>0</v>
      </c>
      <c r="AK2821" s="1163">
        <v>246</v>
      </c>
      <c r="AL2821" s="1164"/>
      <c r="AM2821" s="1165"/>
      <c r="AN2821" s="1166"/>
      <c r="AO2821" s="587">
        <f t="shared" si="465"/>
        <v>0</v>
      </c>
      <c r="AQ2821" s="1163">
        <v>246</v>
      </c>
      <c r="AR2821" s="1164"/>
      <c r="AS2821" s="1165"/>
      <c r="AT2821" s="1166"/>
      <c r="AU2821" s="587">
        <f t="shared" si="466"/>
        <v>0</v>
      </c>
      <c r="AW2821" s="1163">
        <v>246</v>
      </c>
      <c r="AX2821" s="1164"/>
      <c r="AY2821" s="1165"/>
      <c r="AZ2821" s="1166"/>
      <c r="BA2821" s="587">
        <f t="shared" si="467"/>
        <v>0</v>
      </c>
    </row>
    <row r="2822" spans="1:53" s="17" customFormat="1" ht="16.75" customHeight="1" outlineLevel="2">
      <c r="A2822" s="1163">
        <v>247</v>
      </c>
      <c r="B2822" s="1164"/>
      <c r="C2822" s="1165"/>
      <c r="D2822" s="1166"/>
      <c r="E2822" s="587">
        <f t="shared" si="459"/>
        <v>0</v>
      </c>
      <c r="G2822" s="1163">
        <v>247</v>
      </c>
      <c r="H2822" s="1164"/>
      <c r="I2822" s="1165"/>
      <c r="J2822" s="1166"/>
      <c r="K2822" s="587">
        <f t="shared" si="460"/>
        <v>0</v>
      </c>
      <c r="M2822" s="1163">
        <v>247</v>
      </c>
      <c r="N2822" s="1164"/>
      <c r="O2822" s="1165"/>
      <c r="P2822" s="1166"/>
      <c r="Q2822" s="587">
        <f t="shared" si="461"/>
        <v>0</v>
      </c>
      <c r="S2822" s="1163">
        <v>247</v>
      </c>
      <c r="T2822" s="1164"/>
      <c r="U2822" s="1165"/>
      <c r="V2822" s="1166"/>
      <c r="W2822" s="587">
        <f t="shared" si="462"/>
        <v>0</v>
      </c>
      <c r="Y2822" s="1163">
        <v>247</v>
      </c>
      <c r="Z2822" s="1164"/>
      <c r="AA2822" s="1165"/>
      <c r="AB2822" s="1166"/>
      <c r="AC2822" s="587">
        <f t="shared" si="463"/>
        <v>0</v>
      </c>
      <c r="AE2822" s="1163">
        <v>247</v>
      </c>
      <c r="AF2822" s="1164"/>
      <c r="AG2822" s="1165"/>
      <c r="AH2822" s="1166"/>
      <c r="AI2822" s="587">
        <f t="shared" si="464"/>
        <v>0</v>
      </c>
      <c r="AK2822" s="1163">
        <v>247</v>
      </c>
      <c r="AL2822" s="1164"/>
      <c r="AM2822" s="1165"/>
      <c r="AN2822" s="1166"/>
      <c r="AO2822" s="587">
        <f t="shared" si="465"/>
        <v>0</v>
      </c>
      <c r="AQ2822" s="1163">
        <v>247</v>
      </c>
      <c r="AR2822" s="1164"/>
      <c r="AS2822" s="1165"/>
      <c r="AT2822" s="1166"/>
      <c r="AU2822" s="587">
        <f t="shared" si="466"/>
        <v>0</v>
      </c>
      <c r="AW2822" s="1163">
        <v>247</v>
      </c>
      <c r="AX2822" s="1164"/>
      <c r="AY2822" s="1165"/>
      <c r="AZ2822" s="1166"/>
      <c r="BA2822" s="587">
        <f t="shared" si="467"/>
        <v>0</v>
      </c>
    </row>
    <row r="2823" spans="1:53" s="17" customFormat="1" ht="16.75" customHeight="1" outlineLevel="2">
      <c r="A2823" s="1163">
        <v>248</v>
      </c>
      <c r="B2823" s="1164"/>
      <c r="C2823" s="1165"/>
      <c r="D2823" s="1166"/>
      <c r="E2823" s="587">
        <f t="shared" si="459"/>
        <v>0</v>
      </c>
      <c r="G2823" s="1163">
        <v>248</v>
      </c>
      <c r="H2823" s="1164"/>
      <c r="I2823" s="1165"/>
      <c r="J2823" s="1166"/>
      <c r="K2823" s="587">
        <f t="shared" si="460"/>
        <v>0</v>
      </c>
      <c r="M2823" s="1163">
        <v>248</v>
      </c>
      <c r="N2823" s="1164"/>
      <c r="O2823" s="1165"/>
      <c r="P2823" s="1166"/>
      <c r="Q2823" s="587">
        <f t="shared" si="461"/>
        <v>0</v>
      </c>
      <c r="S2823" s="1163">
        <v>248</v>
      </c>
      <c r="T2823" s="1164"/>
      <c r="U2823" s="1165"/>
      <c r="V2823" s="1166"/>
      <c r="W2823" s="587">
        <f t="shared" si="462"/>
        <v>0</v>
      </c>
      <c r="Y2823" s="1163">
        <v>248</v>
      </c>
      <c r="Z2823" s="1164"/>
      <c r="AA2823" s="1165"/>
      <c r="AB2823" s="1166"/>
      <c r="AC2823" s="587">
        <f t="shared" si="463"/>
        <v>0</v>
      </c>
      <c r="AE2823" s="1163">
        <v>248</v>
      </c>
      <c r="AF2823" s="1164"/>
      <c r="AG2823" s="1165"/>
      <c r="AH2823" s="1166"/>
      <c r="AI2823" s="587">
        <f t="shared" si="464"/>
        <v>0</v>
      </c>
      <c r="AK2823" s="1163">
        <v>248</v>
      </c>
      <c r="AL2823" s="1164"/>
      <c r="AM2823" s="1165"/>
      <c r="AN2823" s="1166"/>
      <c r="AO2823" s="587">
        <f t="shared" si="465"/>
        <v>0</v>
      </c>
      <c r="AQ2823" s="1163">
        <v>248</v>
      </c>
      <c r="AR2823" s="1164"/>
      <c r="AS2823" s="1165"/>
      <c r="AT2823" s="1166"/>
      <c r="AU2823" s="587">
        <f t="shared" si="466"/>
        <v>0</v>
      </c>
      <c r="AW2823" s="1163">
        <v>248</v>
      </c>
      <c r="AX2823" s="1164"/>
      <c r="AY2823" s="1165"/>
      <c r="AZ2823" s="1166"/>
      <c r="BA2823" s="587">
        <f t="shared" si="467"/>
        <v>0</v>
      </c>
    </row>
    <row r="2824" spans="1:53" s="17" customFormat="1" ht="16.75" customHeight="1" outlineLevel="2">
      <c r="A2824" s="1163">
        <v>249</v>
      </c>
      <c r="B2824" s="1164"/>
      <c r="C2824" s="1165"/>
      <c r="D2824" s="1166"/>
      <c r="E2824" s="587">
        <f t="shared" si="459"/>
        <v>0</v>
      </c>
      <c r="G2824" s="1163">
        <v>249</v>
      </c>
      <c r="H2824" s="1164"/>
      <c r="I2824" s="1165"/>
      <c r="J2824" s="1166"/>
      <c r="K2824" s="587">
        <f t="shared" si="460"/>
        <v>0</v>
      </c>
      <c r="M2824" s="1163">
        <v>249</v>
      </c>
      <c r="N2824" s="1164"/>
      <c r="O2824" s="1165"/>
      <c r="P2824" s="1166"/>
      <c r="Q2824" s="587">
        <f t="shared" si="461"/>
        <v>0</v>
      </c>
      <c r="S2824" s="1163">
        <v>249</v>
      </c>
      <c r="T2824" s="1164"/>
      <c r="U2824" s="1165"/>
      <c r="V2824" s="1166"/>
      <c r="W2824" s="587">
        <f t="shared" si="462"/>
        <v>0</v>
      </c>
      <c r="Y2824" s="1163">
        <v>249</v>
      </c>
      <c r="Z2824" s="1164"/>
      <c r="AA2824" s="1165"/>
      <c r="AB2824" s="1166"/>
      <c r="AC2824" s="587">
        <f t="shared" si="463"/>
        <v>0</v>
      </c>
      <c r="AE2824" s="1163">
        <v>249</v>
      </c>
      <c r="AF2824" s="1164"/>
      <c r="AG2824" s="1165"/>
      <c r="AH2824" s="1166"/>
      <c r="AI2824" s="587">
        <f t="shared" si="464"/>
        <v>0</v>
      </c>
      <c r="AK2824" s="1163">
        <v>249</v>
      </c>
      <c r="AL2824" s="1164"/>
      <c r="AM2824" s="1165"/>
      <c r="AN2824" s="1166"/>
      <c r="AO2824" s="587">
        <f t="shared" si="465"/>
        <v>0</v>
      </c>
      <c r="AQ2824" s="1163">
        <v>249</v>
      </c>
      <c r="AR2824" s="1164"/>
      <c r="AS2824" s="1165"/>
      <c r="AT2824" s="1166"/>
      <c r="AU2824" s="587">
        <f t="shared" si="466"/>
        <v>0</v>
      </c>
      <c r="AW2824" s="1163">
        <v>249</v>
      </c>
      <c r="AX2824" s="1164"/>
      <c r="AY2824" s="1165"/>
      <c r="AZ2824" s="1166"/>
      <c r="BA2824" s="587">
        <f t="shared" si="467"/>
        <v>0</v>
      </c>
    </row>
    <row r="2825" spans="1:53" s="17" customFormat="1" ht="16.75" customHeight="1" outlineLevel="2">
      <c r="A2825" s="1163">
        <v>250</v>
      </c>
      <c r="B2825" s="1164"/>
      <c r="C2825" s="1165"/>
      <c r="D2825" s="1166"/>
      <c r="E2825" s="587">
        <f t="shared" si="459"/>
        <v>0</v>
      </c>
      <c r="G2825" s="1163">
        <v>250</v>
      </c>
      <c r="H2825" s="1164"/>
      <c r="I2825" s="1165"/>
      <c r="J2825" s="1166"/>
      <c r="K2825" s="587">
        <f t="shared" si="460"/>
        <v>0</v>
      </c>
      <c r="M2825" s="1163">
        <v>250</v>
      </c>
      <c r="N2825" s="1164"/>
      <c r="O2825" s="1165"/>
      <c r="P2825" s="1166"/>
      <c r="Q2825" s="587">
        <f t="shared" si="461"/>
        <v>0</v>
      </c>
      <c r="S2825" s="1163">
        <v>250</v>
      </c>
      <c r="T2825" s="1164"/>
      <c r="U2825" s="1165"/>
      <c r="V2825" s="1166"/>
      <c r="W2825" s="587">
        <f t="shared" si="462"/>
        <v>0</v>
      </c>
      <c r="Y2825" s="1163">
        <v>250</v>
      </c>
      <c r="Z2825" s="1164"/>
      <c r="AA2825" s="1165"/>
      <c r="AB2825" s="1166"/>
      <c r="AC2825" s="587">
        <f t="shared" si="463"/>
        <v>0</v>
      </c>
      <c r="AE2825" s="1163">
        <v>250</v>
      </c>
      <c r="AF2825" s="1164"/>
      <c r="AG2825" s="1165"/>
      <c r="AH2825" s="1166"/>
      <c r="AI2825" s="587">
        <f t="shared" si="464"/>
        <v>0</v>
      </c>
      <c r="AK2825" s="1163">
        <v>250</v>
      </c>
      <c r="AL2825" s="1164"/>
      <c r="AM2825" s="1165"/>
      <c r="AN2825" s="1166"/>
      <c r="AO2825" s="587">
        <f t="shared" si="465"/>
        <v>0</v>
      </c>
      <c r="AQ2825" s="1163">
        <v>250</v>
      </c>
      <c r="AR2825" s="1164"/>
      <c r="AS2825" s="1165"/>
      <c r="AT2825" s="1166"/>
      <c r="AU2825" s="587">
        <f t="shared" si="466"/>
        <v>0</v>
      </c>
      <c r="AW2825" s="1163">
        <v>250</v>
      </c>
      <c r="AX2825" s="1164"/>
      <c r="AY2825" s="1165"/>
      <c r="AZ2825" s="1166"/>
      <c r="BA2825" s="587">
        <f t="shared" si="467"/>
        <v>0</v>
      </c>
    </row>
    <row r="2826" spans="1:53" s="17" customFormat="1" ht="16.75" customHeight="1" outlineLevel="2">
      <c r="A2826" s="1163">
        <v>251</v>
      </c>
      <c r="B2826" s="1164"/>
      <c r="C2826" s="1165"/>
      <c r="D2826" s="1166"/>
      <c r="E2826" s="587">
        <f t="shared" si="459"/>
        <v>0</v>
      </c>
      <c r="G2826" s="1163">
        <v>251</v>
      </c>
      <c r="H2826" s="1164"/>
      <c r="I2826" s="1165"/>
      <c r="J2826" s="1166"/>
      <c r="K2826" s="587">
        <f t="shared" si="460"/>
        <v>0</v>
      </c>
      <c r="M2826" s="1163">
        <v>251</v>
      </c>
      <c r="N2826" s="1164"/>
      <c r="O2826" s="1165"/>
      <c r="P2826" s="1166"/>
      <c r="Q2826" s="587">
        <f t="shared" si="461"/>
        <v>0</v>
      </c>
      <c r="S2826" s="1163">
        <v>251</v>
      </c>
      <c r="T2826" s="1164"/>
      <c r="U2826" s="1165"/>
      <c r="V2826" s="1166"/>
      <c r="W2826" s="587">
        <f t="shared" si="462"/>
        <v>0</v>
      </c>
      <c r="Y2826" s="1163">
        <v>251</v>
      </c>
      <c r="Z2826" s="1164"/>
      <c r="AA2826" s="1165"/>
      <c r="AB2826" s="1166"/>
      <c r="AC2826" s="587">
        <f t="shared" si="463"/>
        <v>0</v>
      </c>
      <c r="AE2826" s="1163">
        <v>251</v>
      </c>
      <c r="AF2826" s="1164"/>
      <c r="AG2826" s="1165"/>
      <c r="AH2826" s="1166"/>
      <c r="AI2826" s="587">
        <f t="shared" si="464"/>
        <v>0</v>
      </c>
      <c r="AK2826" s="1163">
        <v>251</v>
      </c>
      <c r="AL2826" s="1164"/>
      <c r="AM2826" s="1165"/>
      <c r="AN2826" s="1166"/>
      <c r="AO2826" s="587">
        <f t="shared" si="465"/>
        <v>0</v>
      </c>
      <c r="AQ2826" s="1163">
        <v>251</v>
      </c>
      <c r="AR2826" s="1164"/>
      <c r="AS2826" s="1165"/>
      <c r="AT2826" s="1166"/>
      <c r="AU2826" s="587">
        <f t="shared" si="466"/>
        <v>0</v>
      </c>
      <c r="AW2826" s="1163">
        <v>251</v>
      </c>
      <c r="AX2826" s="1164"/>
      <c r="AY2826" s="1165"/>
      <c r="AZ2826" s="1166"/>
      <c r="BA2826" s="587">
        <f t="shared" si="467"/>
        <v>0</v>
      </c>
    </row>
    <row r="2827" spans="1:53" s="17" customFormat="1" ht="16.75" customHeight="1" outlineLevel="2">
      <c r="A2827" s="1163">
        <v>252</v>
      </c>
      <c r="B2827" s="1164"/>
      <c r="C2827" s="1165"/>
      <c r="D2827" s="1166"/>
      <c r="E2827" s="587">
        <f t="shared" si="459"/>
        <v>0</v>
      </c>
      <c r="G2827" s="1163">
        <v>252</v>
      </c>
      <c r="H2827" s="1164"/>
      <c r="I2827" s="1165"/>
      <c r="J2827" s="1166"/>
      <c r="K2827" s="587">
        <f t="shared" si="460"/>
        <v>0</v>
      </c>
      <c r="M2827" s="1163">
        <v>252</v>
      </c>
      <c r="N2827" s="1164"/>
      <c r="O2827" s="1165"/>
      <c r="P2827" s="1166"/>
      <c r="Q2827" s="587">
        <f t="shared" si="461"/>
        <v>0</v>
      </c>
      <c r="S2827" s="1163">
        <v>252</v>
      </c>
      <c r="T2827" s="1164"/>
      <c r="U2827" s="1165"/>
      <c r="V2827" s="1166"/>
      <c r="W2827" s="587">
        <f t="shared" si="462"/>
        <v>0</v>
      </c>
      <c r="Y2827" s="1163">
        <v>252</v>
      </c>
      <c r="Z2827" s="1164"/>
      <c r="AA2827" s="1165"/>
      <c r="AB2827" s="1166"/>
      <c r="AC2827" s="587">
        <f t="shared" si="463"/>
        <v>0</v>
      </c>
      <c r="AE2827" s="1163">
        <v>252</v>
      </c>
      <c r="AF2827" s="1164"/>
      <c r="AG2827" s="1165"/>
      <c r="AH2827" s="1166"/>
      <c r="AI2827" s="587">
        <f t="shared" si="464"/>
        <v>0</v>
      </c>
      <c r="AK2827" s="1163">
        <v>252</v>
      </c>
      <c r="AL2827" s="1164"/>
      <c r="AM2827" s="1165"/>
      <c r="AN2827" s="1166"/>
      <c r="AO2827" s="587">
        <f t="shared" si="465"/>
        <v>0</v>
      </c>
      <c r="AQ2827" s="1163">
        <v>252</v>
      </c>
      <c r="AR2827" s="1164"/>
      <c r="AS2827" s="1165"/>
      <c r="AT2827" s="1166"/>
      <c r="AU2827" s="587">
        <f t="shared" si="466"/>
        <v>0</v>
      </c>
      <c r="AW2827" s="1163">
        <v>252</v>
      </c>
      <c r="AX2827" s="1164"/>
      <c r="AY2827" s="1165"/>
      <c r="AZ2827" s="1166"/>
      <c r="BA2827" s="587">
        <f t="shared" si="467"/>
        <v>0</v>
      </c>
    </row>
    <row r="2828" spans="1:53" s="17" customFormat="1" ht="16.75" customHeight="1" outlineLevel="2">
      <c r="A2828" s="1163">
        <v>253</v>
      </c>
      <c r="B2828" s="1164"/>
      <c r="C2828" s="1165"/>
      <c r="D2828" s="1166"/>
      <c r="E2828" s="587">
        <f t="shared" si="459"/>
        <v>0</v>
      </c>
      <c r="G2828" s="1163">
        <v>253</v>
      </c>
      <c r="H2828" s="1164"/>
      <c r="I2828" s="1165"/>
      <c r="J2828" s="1166"/>
      <c r="K2828" s="587">
        <f t="shared" si="460"/>
        <v>0</v>
      </c>
      <c r="M2828" s="1163">
        <v>253</v>
      </c>
      <c r="N2828" s="1164"/>
      <c r="O2828" s="1165"/>
      <c r="P2828" s="1166"/>
      <c r="Q2828" s="587">
        <f t="shared" si="461"/>
        <v>0</v>
      </c>
      <c r="S2828" s="1163">
        <v>253</v>
      </c>
      <c r="T2828" s="1164"/>
      <c r="U2828" s="1165"/>
      <c r="V2828" s="1166"/>
      <c r="W2828" s="587">
        <f t="shared" si="462"/>
        <v>0</v>
      </c>
      <c r="Y2828" s="1163">
        <v>253</v>
      </c>
      <c r="Z2828" s="1164"/>
      <c r="AA2828" s="1165"/>
      <c r="AB2828" s="1166"/>
      <c r="AC2828" s="587">
        <f t="shared" si="463"/>
        <v>0</v>
      </c>
      <c r="AE2828" s="1163">
        <v>253</v>
      </c>
      <c r="AF2828" s="1164"/>
      <c r="AG2828" s="1165"/>
      <c r="AH2828" s="1166"/>
      <c r="AI2828" s="587">
        <f t="shared" si="464"/>
        <v>0</v>
      </c>
      <c r="AK2828" s="1163">
        <v>253</v>
      </c>
      <c r="AL2828" s="1164"/>
      <c r="AM2828" s="1165"/>
      <c r="AN2828" s="1166"/>
      <c r="AO2828" s="587">
        <f t="shared" si="465"/>
        <v>0</v>
      </c>
      <c r="AQ2828" s="1163">
        <v>253</v>
      </c>
      <c r="AR2828" s="1164"/>
      <c r="AS2828" s="1165"/>
      <c r="AT2828" s="1166"/>
      <c r="AU2828" s="587">
        <f t="shared" si="466"/>
        <v>0</v>
      </c>
      <c r="AW2828" s="1163">
        <v>253</v>
      </c>
      <c r="AX2828" s="1164"/>
      <c r="AY2828" s="1165"/>
      <c r="AZ2828" s="1166"/>
      <c r="BA2828" s="587">
        <f t="shared" si="467"/>
        <v>0</v>
      </c>
    </row>
    <row r="2829" spans="1:53" s="17" customFormat="1" ht="16.75" customHeight="1" outlineLevel="2">
      <c r="A2829" s="1163">
        <v>254</v>
      </c>
      <c r="B2829" s="1164"/>
      <c r="C2829" s="1165"/>
      <c r="D2829" s="1166"/>
      <c r="E2829" s="587">
        <f t="shared" si="459"/>
        <v>0</v>
      </c>
      <c r="G2829" s="1163">
        <v>254</v>
      </c>
      <c r="H2829" s="1164"/>
      <c r="I2829" s="1165"/>
      <c r="J2829" s="1166"/>
      <c r="K2829" s="587">
        <f t="shared" si="460"/>
        <v>0</v>
      </c>
      <c r="M2829" s="1163">
        <v>254</v>
      </c>
      <c r="N2829" s="1164"/>
      <c r="O2829" s="1165"/>
      <c r="P2829" s="1166"/>
      <c r="Q2829" s="587">
        <f t="shared" si="461"/>
        <v>0</v>
      </c>
      <c r="S2829" s="1163">
        <v>254</v>
      </c>
      <c r="T2829" s="1164"/>
      <c r="U2829" s="1165"/>
      <c r="V2829" s="1166"/>
      <c r="W2829" s="587">
        <f t="shared" si="462"/>
        <v>0</v>
      </c>
      <c r="Y2829" s="1163">
        <v>254</v>
      </c>
      <c r="Z2829" s="1164"/>
      <c r="AA2829" s="1165"/>
      <c r="AB2829" s="1166"/>
      <c r="AC2829" s="587">
        <f t="shared" si="463"/>
        <v>0</v>
      </c>
      <c r="AE2829" s="1163">
        <v>254</v>
      </c>
      <c r="AF2829" s="1164"/>
      <c r="AG2829" s="1165"/>
      <c r="AH2829" s="1166"/>
      <c r="AI2829" s="587">
        <f t="shared" si="464"/>
        <v>0</v>
      </c>
      <c r="AK2829" s="1163">
        <v>254</v>
      </c>
      <c r="AL2829" s="1164"/>
      <c r="AM2829" s="1165"/>
      <c r="AN2829" s="1166"/>
      <c r="AO2829" s="587">
        <f t="shared" si="465"/>
        <v>0</v>
      </c>
      <c r="AQ2829" s="1163">
        <v>254</v>
      </c>
      <c r="AR2829" s="1164"/>
      <c r="AS2829" s="1165"/>
      <c r="AT2829" s="1166"/>
      <c r="AU2829" s="587">
        <f t="shared" si="466"/>
        <v>0</v>
      </c>
      <c r="AW2829" s="1163">
        <v>254</v>
      </c>
      <c r="AX2829" s="1164"/>
      <c r="AY2829" s="1165"/>
      <c r="AZ2829" s="1166"/>
      <c r="BA2829" s="587">
        <f t="shared" si="467"/>
        <v>0</v>
      </c>
    </row>
    <row r="2830" spans="1:53" s="17" customFormat="1" ht="16.75" customHeight="1" outlineLevel="2">
      <c r="A2830" s="1163">
        <v>255</v>
      </c>
      <c r="B2830" s="1164"/>
      <c r="C2830" s="1165"/>
      <c r="D2830" s="1166"/>
      <c r="E2830" s="587">
        <f t="shared" si="459"/>
        <v>0</v>
      </c>
      <c r="G2830" s="1163">
        <v>255</v>
      </c>
      <c r="H2830" s="1164"/>
      <c r="I2830" s="1165"/>
      <c r="J2830" s="1166"/>
      <c r="K2830" s="587">
        <f t="shared" si="460"/>
        <v>0</v>
      </c>
      <c r="M2830" s="1163">
        <v>255</v>
      </c>
      <c r="N2830" s="1164"/>
      <c r="O2830" s="1165"/>
      <c r="P2830" s="1166"/>
      <c r="Q2830" s="587">
        <f t="shared" si="461"/>
        <v>0</v>
      </c>
      <c r="S2830" s="1163">
        <v>255</v>
      </c>
      <c r="T2830" s="1164"/>
      <c r="U2830" s="1165"/>
      <c r="V2830" s="1166"/>
      <c r="W2830" s="587">
        <f t="shared" si="462"/>
        <v>0</v>
      </c>
      <c r="Y2830" s="1163">
        <v>255</v>
      </c>
      <c r="Z2830" s="1164"/>
      <c r="AA2830" s="1165"/>
      <c r="AB2830" s="1166"/>
      <c r="AC2830" s="587">
        <f t="shared" si="463"/>
        <v>0</v>
      </c>
      <c r="AE2830" s="1163">
        <v>255</v>
      </c>
      <c r="AF2830" s="1164"/>
      <c r="AG2830" s="1165"/>
      <c r="AH2830" s="1166"/>
      <c r="AI2830" s="587">
        <f t="shared" si="464"/>
        <v>0</v>
      </c>
      <c r="AK2830" s="1163">
        <v>255</v>
      </c>
      <c r="AL2830" s="1164"/>
      <c r="AM2830" s="1165"/>
      <c r="AN2830" s="1166"/>
      <c r="AO2830" s="587">
        <f t="shared" si="465"/>
        <v>0</v>
      </c>
      <c r="AQ2830" s="1163">
        <v>255</v>
      </c>
      <c r="AR2830" s="1164"/>
      <c r="AS2830" s="1165"/>
      <c r="AT2830" s="1166"/>
      <c r="AU2830" s="587">
        <f t="shared" si="466"/>
        <v>0</v>
      </c>
      <c r="AW2830" s="1163">
        <v>255</v>
      </c>
      <c r="AX2830" s="1164"/>
      <c r="AY2830" s="1165"/>
      <c r="AZ2830" s="1166"/>
      <c r="BA2830" s="587">
        <f t="shared" si="467"/>
        <v>0</v>
      </c>
    </row>
    <row r="2831" spans="1:53" s="17" customFormat="1" ht="16.75" customHeight="1" outlineLevel="2">
      <c r="A2831" s="1163">
        <v>256</v>
      </c>
      <c r="B2831" s="1164"/>
      <c r="C2831" s="1165"/>
      <c r="D2831" s="1166"/>
      <c r="E2831" s="587">
        <f t="shared" si="459"/>
        <v>0</v>
      </c>
      <c r="G2831" s="1163">
        <v>256</v>
      </c>
      <c r="H2831" s="1164"/>
      <c r="I2831" s="1165"/>
      <c r="J2831" s="1166"/>
      <c r="K2831" s="587">
        <f t="shared" si="460"/>
        <v>0</v>
      </c>
      <c r="M2831" s="1163">
        <v>256</v>
      </c>
      <c r="N2831" s="1164"/>
      <c r="O2831" s="1165"/>
      <c r="P2831" s="1166"/>
      <c r="Q2831" s="587">
        <f t="shared" si="461"/>
        <v>0</v>
      </c>
      <c r="S2831" s="1163">
        <v>256</v>
      </c>
      <c r="T2831" s="1164"/>
      <c r="U2831" s="1165"/>
      <c r="V2831" s="1166"/>
      <c r="W2831" s="587">
        <f t="shared" si="462"/>
        <v>0</v>
      </c>
      <c r="Y2831" s="1163">
        <v>256</v>
      </c>
      <c r="Z2831" s="1164"/>
      <c r="AA2831" s="1165"/>
      <c r="AB2831" s="1166"/>
      <c r="AC2831" s="587">
        <f t="shared" si="463"/>
        <v>0</v>
      </c>
      <c r="AE2831" s="1163">
        <v>256</v>
      </c>
      <c r="AF2831" s="1164"/>
      <c r="AG2831" s="1165"/>
      <c r="AH2831" s="1166"/>
      <c r="AI2831" s="587">
        <f t="shared" si="464"/>
        <v>0</v>
      </c>
      <c r="AK2831" s="1163">
        <v>256</v>
      </c>
      <c r="AL2831" s="1164"/>
      <c r="AM2831" s="1165"/>
      <c r="AN2831" s="1166"/>
      <c r="AO2831" s="587">
        <f t="shared" si="465"/>
        <v>0</v>
      </c>
      <c r="AQ2831" s="1163">
        <v>256</v>
      </c>
      <c r="AR2831" s="1164"/>
      <c r="AS2831" s="1165"/>
      <c r="AT2831" s="1166"/>
      <c r="AU2831" s="587">
        <f t="shared" si="466"/>
        <v>0</v>
      </c>
      <c r="AW2831" s="1163">
        <v>256</v>
      </c>
      <c r="AX2831" s="1164"/>
      <c r="AY2831" s="1165"/>
      <c r="AZ2831" s="1166"/>
      <c r="BA2831" s="587">
        <f t="shared" si="467"/>
        <v>0</v>
      </c>
    </row>
    <row r="2832" spans="1:53" s="17" customFormat="1" ht="16.75" customHeight="1" outlineLevel="2">
      <c r="A2832" s="1163">
        <v>257</v>
      </c>
      <c r="B2832" s="1164"/>
      <c r="C2832" s="1165"/>
      <c r="D2832" s="1166"/>
      <c r="E2832" s="587">
        <f t="shared" si="459"/>
        <v>0</v>
      </c>
      <c r="G2832" s="1163">
        <v>257</v>
      </c>
      <c r="H2832" s="1164"/>
      <c r="I2832" s="1165"/>
      <c r="J2832" s="1166"/>
      <c r="K2832" s="587">
        <f t="shared" si="460"/>
        <v>0</v>
      </c>
      <c r="M2832" s="1163">
        <v>257</v>
      </c>
      <c r="N2832" s="1164"/>
      <c r="O2832" s="1165"/>
      <c r="P2832" s="1166"/>
      <c r="Q2832" s="587">
        <f t="shared" si="461"/>
        <v>0</v>
      </c>
      <c r="S2832" s="1163">
        <v>257</v>
      </c>
      <c r="T2832" s="1164"/>
      <c r="U2832" s="1165"/>
      <c r="V2832" s="1166"/>
      <c r="W2832" s="587">
        <f t="shared" si="462"/>
        <v>0</v>
      </c>
      <c r="Y2832" s="1163">
        <v>257</v>
      </c>
      <c r="Z2832" s="1164"/>
      <c r="AA2832" s="1165"/>
      <c r="AB2832" s="1166"/>
      <c r="AC2832" s="587">
        <f t="shared" si="463"/>
        <v>0</v>
      </c>
      <c r="AE2832" s="1163">
        <v>257</v>
      </c>
      <c r="AF2832" s="1164"/>
      <c r="AG2832" s="1165"/>
      <c r="AH2832" s="1166"/>
      <c r="AI2832" s="587">
        <f t="shared" si="464"/>
        <v>0</v>
      </c>
      <c r="AK2832" s="1163">
        <v>257</v>
      </c>
      <c r="AL2832" s="1164"/>
      <c r="AM2832" s="1165"/>
      <c r="AN2832" s="1166"/>
      <c r="AO2832" s="587">
        <f t="shared" si="465"/>
        <v>0</v>
      </c>
      <c r="AQ2832" s="1163">
        <v>257</v>
      </c>
      <c r="AR2832" s="1164"/>
      <c r="AS2832" s="1165"/>
      <c r="AT2832" s="1166"/>
      <c r="AU2832" s="587">
        <f t="shared" si="466"/>
        <v>0</v>
      </c>
      <c r="AW2832" s="1163">
        <v>257</v>
      </c>
      <c r="AX2832" s="1164"/>
      <c r="AY2832" s="1165"/>
      <c r="AZ2832" s="1166"/>
      <c r="BA2832" s="587">
        <f t="shared" si="467"/>
        <v>0</v>
      </c>
    </row>
    <row r="2833" spans="1:53" s="17" customFormat="1" ht="16.75" customHeight="1" outlineLevel="2">
      <c r="A2833" s="1163">
        <v>258</v>
      </c>
      <c r="B2833" s="1164"/>
      <c r="C2833" s="1165"/>
      <c r="D2833" s="1166"/>
      <c r="E2833" s="587">
        <f t="shared" si="459"/>
        <v>0</v>
      </c>
      <c r="G2833" s="1163">
        <v>258</v>
      </c>
      <c r="H2833" s="1164"/>
      <c r="I2833" s="1165"/>
      <c r="J2833" s="1166"/>
      <c r="K2833" s="587">
        <f t="shared" si="460"/>
        <v>0</v>
      </c>
      <c r="M2833" s="1163">
        <v>258</v>
      </c>
      <c r="N2833" s="1164"/>
      <c r="O2833" s="1165"/>
      <c r="P2833" s="1166"/>
      <c r="Q2833" s="587">
        <f t="shared" si="461"/>
        <v>0</v>
      </c>
      <c r="S2833" s="1163">
        <v>258</v>
      </c>
      <c r="T2833" s="1164"/>
      <c r="U2833" s="1165"/>
      <c r="V2833" s="1166"/>
      <c r="W2833" s="587">
        <f t="shared" si="462"/>
        <v>0</v>
      </c>
      <c r="Y2833" s="1163">
        <v>258</v>
      </c>
      <c r="Z2833" s="1164"/>
      <c r="AA2833" s="1165"/>
      <c r="AB2833" s="1166"/>
      <c r="AC2833" s="587">
        <f t="shared" si="463"/>
        <v>0</v>
      </c>
      <c r="AE2833" s="1163">
        <v>258</v>
      </c>
      <c r="AF2833" s="1164"/>
      <c r="AG2833" s="1165"/>
      <c r="AH2833" s="1166"/>
      <c r="AI2833" s="587">
        <f t="shared" si="464"/>
        <v>0</v>
      </c>
      <c r="AK2833" s="1163">
        <v>258</v>
      </c>
      <c r="AL2833" s="1164"/>
      <c r="AM2833" s="1165"/>
      <c r="AN2833" s="1166"/>
      <c r="AO2833" s="587">
        <f t="shared" si="465"/>
        <v>0</v>
      </c>
      <c r="AQ2833" s="1163">
        <v>258</v>
      </c>
      <c r="AR2833" s="1164"/>
      <c r="AS2833" s="1165"/>
      <c r="AT2833" s="1166"/>
      <c r="AU2833" s="587">
        <f t="shared" si="466"/>
        <v>0</v>
      </c>
      <c r="AW2833" s="1163">
        <v>258</v>
      </c>
      <c r="AX2833" s="1164"/>
      <c r="AY2833" s="1165"/>
      <c r="AZ2833" s="1166"/>
      <c r="BA2833" s="587">
        <f t="shared" si="467"/>
        <v>0</v>
      </c>
    </row>
    <row r="2834" spans="1:53" s="17" customFormat="1" ht="16.75" customHeight="1" outlineLevel="2">
      <c r="A2834" s="1163">
        <v>259</v>
      </c>
      <c r="B2834" s="1164"/>
      <c r="C2834" s="1165"/>
      <c r="D2834" s="1166"/>
      <c r="E2834" s="587">
        <f t="shared" si="459"/>
        <v>0</v>
      </c>
      <c r="G2834" s="1163">
        <v>259</v>
      </c>
      <c r="H2834" s="1164"/>
      <c r="I2834" s="1165"/>
      <c r="J2834" s="1166"/>
      <c r="K2834" s="587">
        <f t="shared" si="460"/>
        <v>0</v>
      </c>
      <c r="M2834" s="1163">
        <v>259</v>
      </c>
      <c r="N2834" s="1164"/>
      <c r="O2834" s="1165"/>
      <c r="P2834" s="1166"/>
      <c r="Q2834" s="587">
        <f t="shared" si="461"/>
        <v>0</v>
      </c>
      <c r="S2834" s="1163">
        <v>259</v>
      </c>
      <c r="T2834" s="1164"/>
      <c r="U2834" s="1165"/>
      <c r="V2834" s="1166"/>
      <c r="W2834" s="587">
        <f t="shared" si="462"/>
        <v>0</v>
      </c>
      <c r="Y2834" s="1163">
        <v>259</v>
      </c>
      <c r="Z2834" s="1164"/>
      <c r="AA2834" s="1165"/>
      <c r="AB2834" s="1166"/>
      <c r="AC2834" s="587">
        <f t="shared" si="463"/>
        <v>0</v>
      </c>
      <c r="AE2834" s="1163">
        <v>259</v>
      </c>
      <c r="AF2834" s="1164"/>
      <c r="AG2834" s="1165"/>
      <c r="AH2834" s="1166"/>
      <c r="AI2834" s="587">
        <f t="shared" si="464"/>
        <v>0</v>
      </c>
      <c r="AK2834" s="1163">
        <v>259</v>
      </c>
      <c r="AL2834" s="1164"/>
      <c r="AM2834" s="1165"/>
      <c r="AN2834" s="1166"/>
      <c r="AO2834" s="587">
        <f t="shared" si="465"/>
        <v>0</v>
      </c>
      <c r="AQ2834" s="1163">
        <v>259</v>
      </c>
      <c r="AR2834" s="1164"/>
      <c r="AS2834" s="1165"/>
      <c r="AT2834" s="1166"/>
      <c r="AU2834" s="587">
        <f t="shared" si="466"/>
        <v>0</v>
      </c>
      <c r="AW2834" s="1163">
        <v>259</v>
      </c>
      <c r="AX2834" s="1164"/>
      <c r="AY2834" s="1165"/>
      <c r="AZ2834" s="1166"/>
      <c r="BA2834" s="587">
        <f t="shared" si="467"/>
        <v>0</v>
      </c>
    </row>
    <row r="2835" spans="1:53" s="17" customFormat="1" ht="16.75" customHeight="1" outlineLevel="2">
      <c r="A2835" s="1163">
        <v>260</v>
      </c>
      <c r="B2835" s="1164"/>
      <c r="C2835" s="1165"/>
      <c r="D2835" s="1166"/>
      <c r="E2835" s="587">
        <f t="shared" si="459"/>
        <v>0</v>
      </c>
      <c r="G2835" s="1163">
        <v>260</v>
      </c>
      <c r="H2835" s="1164"/>
      <c r="I2835" s="1165"/>
      <c r="J2835" s="1166"/>
      <c r="K2835" s="587">
        <f t="shared" si="460"/>
        <v>0</v>
      </c>
      <c r="M2835" s="1163">
        <v>260</v>
      </c>
      <c r="N2835" s="1164"/>
      <c r="O2835" s="1165"/>
      <c r="P2835" s="1166"/>
      <c r="Q2835" s="587">
        <f t="shared" si="461"/>
        <v>0</v>
      </c>
      <c r="S2835" s="1163">
        <v>260</v>
      </c>
      <c r="T2835" s="1164"/>
      <c r="U2835" s="1165"/>
      <c r="V2835" s="1166"/>
      <c r="W2835" s="587">
        <f t="shared" si="462"/>
        <v>0</v>
      </c>
      <c r="Y2835" s="1163">
        <v>260</v>
      </c>
      <c r="Z2835" s="1164"/>
      <c r="AA2835" s="1165"/>
      <c r="AB2835" s="1166"/>
      <c r="AC2835" s="587">
        <f t="shared" si="463"/>
        <v>0</v>
      </c>
      <c r="AE2835" s="1163">
        <v>260</v>
      </c>
      <c r="AF2835" s="1164"/>
      <c r="AG2835" s="1165"/>
      <c r="AH2835" s="1166"/>
      <c r="AI2835" s="587">
        <f t="shared" si="464"/>
        <v>0</v>
      </c>
      <c r="AK2835" s="1163">
        <v>260</v>
      </c>
      <c r="AL2835" s="1164"/>
      <c r="AM2835" s="1165"/>
      <c r="AN2835" s="1166"/>
      <c r="AO2835" s="587">
        <f t="shared" si="465"/>
        <v>0</v>
      </c>
      <c r="AQ2835" s="1163">
        <v>260</v>
      </c>
      <c r="AR2835" s="1164"/>
      <c r="AS2835" s="1165"/>
      <c r="AT2835" s="1166"/>
      <c r="AU2835" s="587">
        <f t="shared" si="466"/>
        <v>0</v>
      </c>
      <c r="AW2835" s="1163">
        <v>260</v>
      </c>
      <c r="AX2835" s="1164"/>
      <c r="AY2835" s="1165"/>
      <c r="AZ2835" s="1166"/>
      <c r="BA2835" s="587">
        <f t="shared" si="467"/>
        <v>0</v>
      </c>
    </row>
    <row r="2836" spans="1:53" s="17" customFormat="1" ht="16.75" customHeight="1" outlineLevel="2">
      <c r="A2836" s="1163">
        <v>261</v>
      </c>
      <c r="B2836" s="1164"/>
      <c r="C2836" s="1165"/>
      <c r="D2836" s="1166"/>
      <c r="E2836" s="587">
        <f t="shared" si="459"/>
        <v>0</v>
      </c>
      <c r="G2836" s="1163">
        <v>261</v>
      </c>
      <c r="H2836" s="1164"/>
      <c r="I2836" s="1165"/>
      <c r="J2836" s="1166"/>
      <c r="K2836" s="587">
        <f t="shared" si="460"/>
        <v>0</v>
      </c>
      <c r="M2836" s="1163">
        <v>261</v>
      </c>
      <c r="N2836" s="1164"/>
      <c r="O2836" s="1165"/>
      <c r="P2836" s="1166"/>
      <c r="Q2836" s="587">
        <f t="shared" si="461"/>
        <v>0</v>
      </c>
      <c r="S2836" s="1163">
        <v>261</v>
      </c>
      <c r="T2836" s="1164"/>
      <c r="U2836" s="1165"/>
      <c r="V2836" s="1166"/>
      <c r="W2836" s="587">
        <f t="shared" si="462"/>
        <v>0</v>
      </c>
      <c r="Y2836" s="1163">
        <v>261</v>
      </c>
      <c r="Z2836" s="1164"/>
      <c r="AA2836" s="1165"/>
      <c r="AB2836" s="1166"/>
      <c r="AC2836" s="587">
        <f t="shared" si="463"/>
        <v>0</v>
      </c>
      <c r="AE2836" s="1163">
        <v>261</v>
      </c>
      <c r="AF2836" s="1164"/>
      <c r="AG2836" s="1165"/>
      <c r="AH2836" s="1166"/>
      <c r="AI2836" s="587">
        <f t="shared" si="464"/>
        <v>0</v>
      </c>
      <c r="AK2836" s="1163">
        <v>261</v>
      </c>
      <c r="AL2836" s="1164"/>
      <c r="AM2836" s="1165"/>
      <c r="AN2836" s="1166"/>
      <c r="AO2836" s="587">
        <f t="shared" si="465"/>
        <v>0</v>
      </c>
      <c r="AQ2836" s="1163">
        <v>261</v>
      </c>
      <c r="AR2836" s="1164"/>
      <c r="AS2836" s="1165"/>
      <c r="AT2836" s="1166"/>
      <c r="AU2836" s="587">
        <f t="shared" si="466"/>
        <v>0</v>
      </c>
      <c r="AW2836" s="1163">
        <v>261</v>
      </c>
      <c r="AX2836" s="1164"/>
      <c r="AY2836" s="1165"/>
      <c r="AZ2836" s="1166"/>
      <c r="BA2836" s="587">
        <f t="shared" si="467"/>
        <v>0</v>
      </c>
    </row>
    <row r="2837" spans="1:53" s="17" customFormat="1" ht="16.75" customHeight="1" outlineLevel="2">
      <c r="A2837" s="1163">
        <v>262</v>
      </c>
      <c r="B2837" s="1164"/>
      <c r="C2837" s="1165"/>
      <c r="D2837" s="1166"/>
      <c r="E2837" s="587">
        <f t="shared" si="459"/>
        <v>0</v>
      </c>
      <c r="G2837" s="1163">
        <v>262</v>
      </c>
      <c r="H2837" s="1164"/>
      <c r="I2837" s="1165"/>
      <c r="J2837" s="1166"/>
      <c r="K2837" s="587">
        <f t="shared" si="460"/>
        <v>0</v>
      </c>
      <c r="M2837" s="1163">
        <v>262</v>
      </c>
      <c r="N2837" s="1164"/>
      <c r="O2837" s="1165"/>
      <c r="P2837" s="1166"/>
      <c r="Q2837" s="587">
        <f t="shared" si="461"/>
        <v>0</v>
      </c>
      <c r="S2837" s="1163">
        <v>262</v>
      </c>
      <c r="T2837" s="1164"/>
      <c r="U2837" s="1165"/>
      <c r="V2837" s="1166"/>
      <c r="W2837" s="587">
        <f t="shared" si="462"/>
        <v>0</v>
      </c>
      <c r="Y2837" s="1163">
        <v>262</v>
      </c>
      <c r="Z2837" s="1164"/>
      <c r="AA2837" s="1165"/>
      <c r="AB2837" s="1166"/>
      <c r="AC2837" s="587">
        <f t="shared" si="463"/>
        <v>0</v>
      </c>
      <c r="AE2837" s="1163">
        <v>262</v>
      </c>
      <c r="AF2837" s="1164"/>
      <c r="AG2837" s="1165"/>
      <c r="AH2837" s="1166"/>
      <c r="AI2837" s="587">
        <f t="shared" si="464"/>
        <v>0</v>
      </c>
      <c r="AK2837" s="1163">
        <v>262</v>
      </c>
      <c r="AL2837" s="1164"/>
      <c r="AM2837" s="1165"/>
      <c r="AN2837" s="1166"/>
      <c r="AO2837" s="587">
        <f t="shared" si="465"/>
        <v>0</v>
      </c>
      <c r="AQ2837" s="1163">
        <v>262</v>
      </c>
      <c r="AR2837" s="1164"/>
      <c r="AS2837" s="1165"/>
      <c r="AT2837" s="1166"/>
      <c r="AU2837" s="587">
        <f t="shared" si="466"/>
        <v>0</v>
      </c>
      <c r="AW2837" s="1163">
        <v>262</v>
      </c>
      <c r="AX2837" s="1164"/>
      <c r="AY2837" s="1165"/>
      <c r="AZ2837" s="1166"/>
      <c r="BA2837" s="587">
        <f t="shared" si="467"/>
        <v>0</v>
      </c>
    </row>
    <row r="2838" spans="1:53" s="17" customFormat="1" ht="16.75" customHeight="1" outlineLevel="2">
      <c r="A2838" s="1163">
        <v>263</v>
      </c>
      <c r="B2838" s="1164"/>
      <c r="C2838" s="1165"/>
      <c r="D2838" s="1166"/>
      <c r="E2838" s="587">
        <f t="shared" si="459"/>
        <v>0</v>
      </c>
      <c r="G2838" s="1163">
        <v>263</v>
      </c>
      <c r="H2838" s="1164"/>
      <c r="I2838" s="1165"/>
      <c r="J2838" s="1166"/>
      <c r="K2838" s="587">
        <f t="shared" si="460"/>
        <v>0</v>
      </c>
      <c r="M2838" s="1163">
        <v>263</v>
      </c>
      <c r="N2838" s="1164"/>
      <c r="O2838" s="1165"/>
      <c r="P2838" s="1166"/>
      <c r="Q2838" s="587">
        <f t="shared" si="461"/>
        <v>0</v>
      </c>
      <c r="S2838" s="1163">
        <v>263</v>
      </c>
      <c r="T2838" s="1164"/>
      <c r="U2838" s="1165"/>
      <c r="V2838" s="1166"/>
      <c r="W2838" s="587">
        <f t="shared" si="462"/>
        <v>0</v>
      </c>
      <c r="Y2838" s="1163">
        <v>263</v>
      </c>
      <c r="Z2838" s="1164"/>
      <c r="AA2838" s="1165"/>
      <c r="AB2838" s="1166"/>
      <c r="AC2838" s="587">
        <f t="shared" si="463"/>
        <v>0</v>
      </c>
      <c r="AE2838" s="1163">
        <v>263</v>
      </c>
      <c r="AF2838" s="1164"/>
      <c r="AG2838" s="1165"/>
      <c r="AH2838" s="1166"/>
      <c r="AI2838" s="587">
        <f t="shared" si="464"/>
        <v>0</v>
      </c>
      <c r="AK2838" s="1163">
        <v>263</v>
      </c>
      <c r="AL2838" s="1164"/>
      <c r="AM2838" s="1165"/>
      <c r="AN2838" s="1166"/>
      <c r="AO2838" s="587">
        <f t="shared" si="465"/>
        <v>0</v>
      </c>
      <c r="AQ2838" s="1163">
        <v>263</v>
      </c>
      <c r="AR2838" s="1164"/>
      <c r="AS2838" s="1165"/>
      <c r="AT2838" s="1166"/>
      <c r="AU2838" s="587">
        <f t="shared" si="466"/>
        <v>0</v>
      </c>
      <c r="AW2838" s="1163">
        <v>263</v>
      </c>
      <c r="AX2838" s="1164"/>
      <c r="AY2838" s="1165"/>
      <c r="AZ2838" s="1166"/>
      <c r="BA2838" s="587">
        <f t="shared" si="467"/>
        <v>0</v>
      </c>
    </row>
    <row r="2839" spans="1:53" s="17" customFormat="1" ht="16.75" customHeight="1" outlineLevel="2">
      <c r="A2839" s="1163">
        <v>264</v>
      </c>
      <c r="B2839" s="1164"/>
      <c r="C2839" s="1165"/>
      <c r="D2839" s="1166"/>
      <c r="E2839" s="587">
        <f t="shared" si="459"/>
        <v>0</v>
      </c>
      <c r="G2839" s="1163">
        <v>264</v>
      </c>
      <c r="H2839" s="1164"/>
      <c r="I2839" s="1165"/>
      <c r="J2839" s="1166"/>
      <c r="K2839" s="587">
        <f t="shared" si="460"/>
        <v>0</v>
      </c>
      <c r="M2839" s="1163">
        <v>264</v>
      </c>
      <c r="N2839" s="1164"/>
      <c r="O2839" s="1165"/>
      <c r="P2839" s="1166"/>
      <c r="Q2839" s="587">
        <f t="shared" si="461"/>
        <v>0</v>
      </c>
      <c r="S2839" s="1163">
        <v>264</v>
      </c>
      <c r="T2839" s="1164"/>
      <c r="U2839" s="1165"/>
      <c r="V2839" s="1166"/>
      <c r="W2839" s="587">
        <f t="shared" si="462"/>
        <v>0</v>
      </c>
      <c r="Y2839" s="1163">
        <v>264</v>
      </c>
      <c r="Z2839" s="1164"/>
      <c r="AA2839" s="1165"/>
      <c r="AB2839" s="1166"/>
      <c r="AC2839" s="587">
        <f t="shared" si="463"/>
        <v>0</v>
      </c>
      <c r="AE2839" s="1163">
        <v>264</v>
      </c>
      <c r="AF2839" s="1164"/>
      <c r="AG2839" s="1165"/>
      <c r="AH2839" s="1166"/>
      <c r="AI2839" s="587">
        <f t="shared" si="464"/>
        <v>0</v>
      </c>
      <c r="AK2839" s="1163">
        <v>264</v>
      </c>
      <c r="AL2839" s="1164"/>
      <c r="AM2839" s="1165"/>
      <c r="AN2839" s="1166"/>
      <c r="AO2839" s="587">
        <f t="shared" si="465"/>
        <v>0</v>
      </c>
      <c r="AQ2839" s="1163">
        <v>264</v>
      </c>
      <c r="AR2839" s="1164"/>
      <c r="AS2839" s="1165"/>
      <c r="AT2839" s="1166"/>
      <c r="AU2839" s="587">
        <f t="shared" si="466"/>
        <v>0</v>
      </c>
      <c r="AW2839" s="1163">
        <v>264</v>
      </c>
      <c r="AX2839" s="1164"/>
      <c r="AY2839" s="1165"/>
      <c r="AZ2839" s="1166"/>
      <c r="BA2839" s="587">
        <f t="shared" si="467"/>
        <v>0</v>
      </c>
    </row>
    <row r="2840" spans="1:53" s="17" customFormat="1" ht="16.75" customHeight="1" outlineLevel="2">
      <c r="A2840" s="1163">
        <v>265</v>
      </c>
      <c r="B2840" s="1164"/>
      <c r="C2840" s="1165"/>
      <c r="D2840" s="1166"/>
      <c r="E2840" s="587">
        <f t="shared" si="459"/>
        <v>0</v>
      </c>
      <c r="G2840" s="1163">
        <v>265</v>
      </c>
      <c r="H2840" s="1164"/>
      <c r="I2840" s="1165"/>
      <c r="J2840" s="1166"/>
      <c r="K2840" s="587">
        <f t="shared" si="460"/>
        <v>0</v>
      </c>
      <c r="M2840" s="1163">
        <v>265</v>
      </c>
      <c r="N2840" s="1164"/>
      <c r="O2840" s="1165"/>
      <c r="P2840" s="1166"/>
      <c r="Q2840" s="587">
        <f t="shared" si="461"/>
        <v>0</v>
      </c>
      <c r="S2840" s="1163">
        <v>265</v>
      </c>
      <c r="T2840" s="1164"/>
      <c r="U2840" s="1165"/>
      <c r="V2840" s="1166"/>
      <c r="W2840" s="587">
        <f t="shared" si="462"/>
        <v>0</v>
      </c>
      <c r="Y2840" s="1163">
        <v>265</v>
      </c>
      <c r="Z2840" s="1164"/>
      <c r="AA2840" s="1165"/>
      <c r="AB2840" s="1166"/>
      <c r="AC2840" s="587">
        <f t="shared" si="463"/>
        <v>0</v>
      </c>
      <c r="AE2840" s="1163">
        <v>265</v>
      </c>
      <c r="AF2840" s="1164"/>
      <c r="AG2840" s="1165"/>
      <c r="AH2840" s="1166"/>
      <c r="AI2840" s="587">
        <f t="shared" si="464"/>
        <v>0</v>
      </c>
      <c r="AK2840" s="1163">
        <v>265</v>
      </c>
      <c r="AL2840" s="1164"/>
      <c r="AM2840" s="1165"/>
      <c r="AN2840" s="1166"/>
      <c r="AO2840" s="587">
        <f t="shared" si="465"/>
        <v>0</v>
      </c>
      <c r="AQ2840" s="1163">
        <v>265</v>
      </c>
      <c r="AR2840" s="1164"/>
      <c r="AS2840" s="1165"/>
      <c r="AT2840" s="1166"/>
      <c r="AU2840" s="587">
        <f t="shared" si="466"/>
        <v>0</v>
      </c>
      <c r="AW2840" s="1163">
        <v>265</v>
      </c>
      <c r="AX2840" s="1164"/>
      <c r="AY2840" s="1165"/>
      <c r="AZ2840" s="1166"/>
      <c r="BA2840" s="587">
        <f t="shared" si="467"/>
        <v>0</v>
      </c>
    </row>
    <row r="2841" spans="1:53" s="17" customFormat="1" ht="16.75" customHeight="1" outlineLevel="2">
      <c r="A2841" s="1163">
        <v>266</v>
      </c>
      <c r="B2841" s="1164"/>
      <c r="C2841" s="1165"/>
      <c r="D2841" s="1166"/>
      <c r="E2841" s="587">
        <f t="shared" si="459"/>
        <v>0</v>
      </c>
      <c r="G2841" s="1163">
        <v>266</v>
      </c>
      <c r="H2841" s="1164"/>
      <c r="I2841" s="1165"/>
      <c r="J2841" s="1166"/>
      <c r="K2841" s="587">
        <f t="shared" si="460"/>
        <v>0</v>
      </c>
      <c r="M2841" s="1163">
        <v>266</v>
      </c>
      <c r="N2841" s="1164"/>
      <c r="O2841" s="1165"/>
      <c r="P2841" s="1166"/>
      <c r="Q2841" s="587">
        <f t="shared" si="461"/>
        <v>0</v>
      </c>
      <c r="S2841" s="1163">
        <v>266</v>
      </c>
      <c r="T2841" s="1164"/>
      <c r="U2841" s="1165"/>
      <c r="V2841" s="1166"/>
      <c r="W2841" s="587">
        <f t="shared" si="462"/>
        <v>0</v>
      </c>
      <c r="Y2841" s="1163">
        <v>266</v>
      </c>
      <c r="Z2841" s="1164"/>
      <c r="AA2841" s="1165"/>
      <c r="AB2841" s="1166"/>
      <c r="AC2841" s="587">
        <f t="shared" si="463"/>
        <v>0</v>
      </c>
      <c r="AE2841" s="1163">
        <v>266</v>
      </c>
      <c r="AF2841" s="1164"/>
      <c r="AG2841" s="1165"/>
      <c r="AH2841" s="1166"/>
      <c r="AI2841" s="587">
        <f t="shared" si="464"/>
        <v>0</v>
      </c>
      <c r="AK2841" s="1163">
        <v>266</v>
      </c>
      <c r="AL2841" s="1164"/>
      <c r="AM2841" s="1165"/>
      <c r="AN2841" s="1166"/>
      <c r="AO2841" s="587">
        <f t="shared" si="465"/>
        <v>0</v>
      </c>
      <c r="AQ2841" s="1163">
        <v>266</v>
      </c>
      <c r="AR2841" s="1164"/>
      <c r="AS2841" s="1165"/>
      <c r="AT2841" s="1166"/>
      <c r="AU2841" s="587">
        <f t="shared" si="466"/>
        <v>0</v>
      </c>
      <c r="AW2841" s="1163">
        <v>266</v>
      </c>
      <c r="AX2841" s="1164"/>
      <c r="AY2841" s="1165"/>
      <c r="AZ2841" s="1166"/>
      <c r="BA2841" s="587">
        <f t="shared" si="467"/>
        <v>0</v>
      </c>
    </row>
    <row r="2842" spans="1:53" s="17" customFormat="1" ht="16.75" customHeight="1" outlineLevel="2">
      <c r="A2842" s="1163">
        <v>267</v>
      </c>
      <c r="B2842" s="1164"/>
      <c r="C2842" s="1165"/>
      <c r="D2842" s="1166"/>
      <c r="E2842" s="587">
        <f t="shared" si="459"/>
        <v>0</v>
      </c>
      <c r="G2842" s="1163">
        <v>267</v>
      </c>
      <c r="H2842" s="1164"/>
      <c r="I2842" s="1165"/>
      <c r="J2842" s="1166"/>
      <c r="K2842" s="587">
        <f t="shared" si="460"/>
        <v>0</v>
      </c>
      <c r="M2842" s="1163">
        <v>267</v>
      </c>
      <c r="N2842" s="1164"/>
      <c r="O2842" s="1165"/>
      <c r="P2842" s="1166"/>
      <c r="Q2842" s="587">
        <f t="shared" si="461"/>
        <v>0</v>
      </c>
      <c r="S2842" s="1163">
        <v>267</v>
      </c>
      <c r="T2842" s="1164"/>
      <c r="U2842" s="1165"/>
      <c r="V2842" s="1166"/>
      <c r="W2842" s="587">
        <f t="shared" si="462"/>
        <v>0</v>
      </c>
      <c r="Y2842" s="1163">
        <v>267</v>
      </c>
      <c r="Z2842" s="1164"/>
      <c r="AA2842" s="1165"/>
      <c r="AB2842" s="1166"/>
      <c r="AC2842" s="587">
        <f t="shared" si="463"/>
        <v>0</v>
      </c>
      <c r="AE2842" s="1163">
        <v>267</v>
      </c>
      <c r="AF2842" s="1164"/>
      <c r="AG2842" s="1165"/>
      <c r="AH2842" s="1166"/>
      <c r="AI2842" s="587">
        <f t="shared" si="464"/>
        <v>0</v>
      </c>
      <c r="AK2842" s="1163">
        <v>267</v>
      </c>
      <c r="AL2842" s="1164"/>
      <c r="AM2842" s="1165"/>
      <c r="AN2842" s="1166"/>
      <c r="AO2842" s="587">
        <f t="shared" si="465"/>
        <v>0</v>
      </c>
      <c r="AQ2842" s="1163">
        <v>267</v>
      </c>
      <c r="AR2842" s="1164"/>
      <c r="AS2842" s="1165"/>
      <c r="AT2842" s="1166"/>
      <c r="AU2842" s="587">
        <f t="shared" si="466"/>
        <v>0</v>
      </c>
      <c r="AW2842" s="1163">
        <v>267</v>
      </c>
      <c r="AX2842" s="1164"/>
      <c r="AY2842" s="1165"/>
      <c r="AZ2842" s="1166"/>
      <c r="BA2842" s="587">
        <f t="shared" si="467"/>
        <v>0</v>
      </c>
    </row>
    <row r="2843" spans="1:53" s="17" customFormat="1" ht="16.75" customHeight="1" outlineLevel="2">
      <c r="A2843" s="1163">
        <v>268</v>
      </c>
      <c r="B2843" s="1164"/>
      <c r="C2843" s="1165"/>
      <c r="D2843" s="1166"/>
      <c r="E2843" s="587">
        <f t="shared" si="459"/>
        <v>0</v>
      </c>
      <c r="G2843" s="1163">
        <v>268</v>
      </c>
      <c r="H2843" s="1164"/>
      <c r="I2843" s="1165"/>
      <c r="J2843" s="1166"/>
      <c r="K2843" s="587">
        <f t="shared" si="460"/>
        <v>0</v>
      </c>
      <c r="M2843" s="1163">
        <v>268</v>
      </c>
      <c r="N2843" s="1164"/>
      <c r="O2843" s="1165"/>
      <c r="P2843" s="1166"/>
      <c r="Q2843" s="587">
        <f t="shared" si="461"/>
        <v>0</v>
      </c>
      <c r="S2843" s="1163">
        <v>268</v>
      </c>
      <c r="T2843" s="1164"/>
      <c r="U2843" s="1165"/>
      <c r="V2843" s="1166"/>
      <c r="W2843" s="587">
        <f t="shared" si="462"/>
        <v>0</v>
      </c>
      <c r="Y2843" s="1163">
        <v>268</v>
      </c>
      <c r="Z2843" s="1164"/>
      <c r="AA2843" s="1165"/>
      <c r="AB2843" s="1166"/>
      <c r="AC2843" s="587">
        <f t="shared" si="463"/>
        <v>0</v>
      </c>
      <c r="AE2843" s="1163">
        <v>268</v>
      </c>
      <c r="AF2843" s="1164"/>
      <c r="AG2843" s="1165"/>
      <c r="AH2843" s="1166"/>
      <c r="AI2843" s="587">
        <f t="shared" si="464"/>
        <v>0</v>
      </c>
      <c r="AK2843" s="1163">
        <v>268</v>
      </c>
      <c r="AL2843" s="1164"/>
      <c r="AM2843" s="1165"/>
      <c r="AN2843" s="1166"/>
      <c r="AO2843" s="587">
        <f t="shared" si="465"/>
        <v>0</v>
      </c>
      <c r="AQ2843" s="1163">
        <v>268</v>
      </c>
      <c r="AR2843" s="1164"/>
      <c r="AS2843" s="1165"/>
      <c r="AT2843" s="1166"/>
      <c r="AU2843" s="587">
        <f t="shared" si="466"/>
        <v>0</v>
      </c>
      <c r="AW2843" s="1163">
        <v>268</v>
      </c>
      <c r="AX2843" s="1164"/>
      <c r="AY2843" s="1165"/>
      <c r="AZ2843" s="1166"/>
      <c r="BA2843" s="587">
        <f t="shared" si="467"/>
        <v>0</v>
      </c>
    </row>
    <row r="2844" spans="1:53" s="17" customFormat="1" ht="16.75" customHeight="1" outlineLevel="2">
      <c r="A2844" s="1163">
        <v>269</v>
      </c>
      <c r="B2844" s="1164"/>
      <c r="C2844" s="1165"/>
      <c r="D2844" s="1166"/>
      <c r="E2844" s="587">
        <f t="shared" si="459"/>
        <v>0</v>
      </c>
      <c r="G2844" s="1163">
        <v>269</v>
      </c>
      <c r="H2844" s="1164"/>
      <c r="I2844" s="1165"/>
      <c r="J2844" s="1166"/>
      <c r="K2844" s="587">
        <f t="shared" si="460"/>
        <v>0</v>
      </c>
      <c r="M2844" s="1163">
        <v>269</v>
      </c>
      <c r="N2844" s="1164"/>
      <c r="O2844" s="1165"/>
      <c r="P2844" s="1166"/>
      <c r="Q2844" s="587">
        <f t="shared" si="461"/>
        <v>0</v>
      </c>
      <c r="S2844" s="1163">
        <v>269</v>
      </c>
      <c r="T2844" s="1164"/>
      <c r="U2844" s="1165"/>
      <c r="V2844" s="1166"/>
      <c r="W2844" s="587">
        <f t="shared" si="462"/>
        <v>0</v>
      </c>
      <c r="Y2844" s="1163">
        <v>269</v>
      </c>
      <c r="Z2844" s="1164"/>
      <c r="AA2844" s="1165"/>
      <c r="AB2844" s="1166"/>
      <c r="AC2844" s="587">
        <f t="shared" si="463"/>
        <v>0</v>
      </c>
      <c r="AE2844" s="1163">
        <v>269</v>
      </c>
      <c r="AF2844" s="1164"/>
      <c r="AG2844" s="1165"/>
      <c r="AH2844" s="1166"/>
      <c r="AI2844" s="587">
        <f t="shared" si="464"/>
        <v>0</v>
      </c>
      <c r="AK2844" s="1163">
        <v>269</v>
      </c>
      <c r="AL2844" s="1164"/>
      <c r="AM2844" s="1165"/>
      <c r="AN2844" s="1166"/>
      <c r="AO2844" s="587">
        <f t="shared" si="465"/>
        <v>0</v>
      </c>
      <c r="AQ2844" s="1163">
        <v>269</v>
      </c>
      <c r="AR2844" s="1164"/>
      <c r="AS2844" s="1165"/>
      <c r="AT2844" s="1166"/>
      <c r="AU2844" s="587">
        <f t="shared" si="466"/>
        <v>0</v>
      </c>
      <c r="AW2844" s="1163">
        <v>269</v>
      </c>
      <c r="AX2844" s="1164"/>
      <c r="AY2844" s="1165"/>
      <c r="AZ2844" s="1166"/>
      <c r="BA2844" s="587">
        <f t="shared" si="467"/>
        <v>0</v>
      </c>
    </row>
    <row r="2845" spans="1:53" s="17" customFormat="1" ht="16.75" customHeight="1" outlineLevel="2">
      <c r="A2845" s="1163">
        <v>270</v>
      </c>
      <c r="B2845" s="1164"/>
      <c r="C2845" s="1165"/>
      <c r="D2845" s="1166"/>
      <c r="E2845" s="587">
        <f t="shared" si="459"/>
        <v>0</v>
      </c>
      <c r="G2845" s="1163">
        <v>270</v>
      </c>
      <c r="H2845" s="1164"/>
      <c r="I2845" s="1165"/>
      <c r="J2845" s="1166"/>
      <c r="K2845" s="587">
        <f t="shared" si="460"/>
        <v>0</v>
      </c>
      <c r="M2845" s="1163">
        <v>270</v>
      </c>
      <c r="N2845" s="1164"/>
      <c r="O2845" s="1165"/>
      <c r="P2845" s="1166"/>
      <c r="Q2845" s="587">
        <f t="shared" si="461"/>
        <v>0</v>
      </c>
      <c r="S2845" s="1163">
        <v>270</v>
      </c>
      <c r="T2845" s="1164"/>
      <c r="U2845" s="1165"/>
      <c r="V2845" s="1166"/>
      <c r="W2845" s="587">
        <f t="shared" si="462"/>
        <v>0</v>
      </c>
      <c r="Y2845" s="1163">
        <v>270</v>
      </c>
      <c r="Z2845" s="1164"/>
      <c r="AA2845" s="1165"/>
      <c r="AB2845" s="1166"/>
      <c r="AC2845" s="587">
        <f t="shared" si="463"/>
        <v>0</v>
      </c>
      <c r="AE2845" s="1163">
        <v>270</v>
      </c>
      <c r="AF2845" s="1164"/>
      <c r="AG2845" s="1165"/>
      <c r="AH2845" s="1166"/>
      <c r="AI2845" s="587">
        <f t="shared" si="464"/>
        <v>0</v>
      </c>
      <c r="AK2845" s="1163">
        <v>270</v>
      </c>
      <c r="AL2845" s="1164"/>
      <c r="AM2845" s="1165"/>
      <c r="AN2845" s="1166"/>
      <c r="AO2845" s="587">
        <f t="shared" si="465"/>
        <v>0</v>
      </c>
      <c r="AQ2845" s="1163">
        <v>270</v>
      </c>
      <c r="AR2845" s="1164"/>
      <c r="AS2845" s="1165"/>
      <c r="AT2845" s="1166"/>
      <c r="AU2845" s="587">
        <f t="shared" si="466"/>
        <v>0</v>
      </c>
      <c r="AW2845" s="1163">
        <v>270</v>
      </c>
      <c r="AX2845" s="1164"/>
      <c r="AY2845" s="1165"/>
      <c r="AZ2845" s="1166"/>
      <c r="BA2845" s="587">
        <f t="shared" si="467"/>
        <v>0</v>
      </c>
    </row>
    <row r="2846" spans="1:53" s="17" customFormat="1" ht="16.75" customHeight="1" outlineLevel="2">
      <c r="A2846" s="1163">
        <v>271</v>
      </c>
      <c r="B2846" s="1164"/>
      <c r="C2846" s="1165"/>
      <c r="D2846" s="1166"/>
      <c r="E2846" s="587">
        <f t="shared" si="459"/>
        <v>0</v>
      </c>
      <c r="G2846" s="1163">
        <v>271</v>
      </c>
      <c r="H2846" s="1164"/>
      <c r="I2846" s="1165"/>
      <c r="J2846" s="1166"/>
      <c r="K2846" s="587">
        <f t="shared" si="460"/>
        <v>0</v>
      </c>
      <c r="M2846" s="1163">
        <v>271</v>
      </c>
      <c r="N2846" s="1164"/>
      <c r="O2846" s="1165"/>
      <c r="P2846" s="1166"/>
      <c r="Q2846" s="587">
        <f t="shared" si="461"/>
        <v>0</v>
      </c>
      <c r="S2846" s="1163">
        <v>271</v>
      </c>
      <c r="T2846" s="1164"/>
      <c r="U2846" s="1165"/>
      <c r="V2846" s="1166"/>
      <c r="W2846" s="587">
        <f t="shared" si="462"/>
        <v>0</v>
      </c>
      <c r="Y2846" s="1163">
        <v>271</v>
      </c>
      <c r="Z2846" s="1164"/>
      <c r="AA2846" s="1165"/>
      <c r="AB2846" s="1166"/>
      <c r="AC2846" s="587">
        <f t="shared" si="463"/>
        <v>0</v>
      </c>
      <c r="AE2846" s="1163">
        <v>271</v>
      </c>
      <c r="AF2846" s="1164"/>
      <c r="AG2846" s="1165"/>
      <c r="AH2846" s="1166"/>
      <c r="AI2846" s="587">
        <f t="shared" si="464"/>
        <v>0</v>
      </c>
      <c r="AK2846" s="1163">
        <v>271</v>
      </c>
      <c r="AL2846" s="1164"/>
      <c r="AM2846" s="1165"/>
      <c r="AN2846" s="1166"/>
      <c r="AO2846" s="587">
        <f t="shared" si="465"/>
        <v>0</v>
      </c>
      <c r="AQ2846" s="1163">
        <v>271</v>
      </c>
      <c r="AR2846" s="1164"/>
      <c r="AS2846" s="1165"/>
      <c r="AT2846" s="1166"/>
      <c r="AU2846" s="587">
        <f t="shared" si="466"/>
        <v>0</v>
      </c>
      <c r="AW2846" s="1163">
        <v>271</v>
      </c>
      <c r="AX2846" s="1164"/>
      <c r="AY2846" s="1165"/>
      <c r="AZ2846" s="1166"/>
      <c r="BA2846" s="587">
        <f t="shared" si="467"/>
        <v>0</v>
      </c>
    </row>
    <row r="2847" spans="1:53" s="17" customFormat="1" ht="16.75" customHeight="1" outlineLevel="2">
      <c r="A2847" s="1163">
        <v>272</v>
      </c>
      <c r="B2847" s="1164"/>
      <c r="C2847" s="1165"/>
      <c r="D2847" s="1166"/>
      <c r="E2847" s="587">
        <f t="shared" si="459"/>
        <v>0</v>
      </c>
      <c r="G2847" s="1163">
        <v>272</v>
      </c>
      <c r="H2847" s="1164"/>
      <c r="I2847" s="1165"/>
      <c r="J2847" s="1166"/>
      <c r="K2847" s="587">
        <f t="shared" si="460"/>
        <v>0</v>
      </c>
      <c r="M2847" s="1163">
        <v>272</v>
      </c>
      <c r="N2847" s="1164"/>
      <c r="O2847" s="1165"/>
      <c r="P2847" s="1166"/>
      <c r="Q2847" s="587">
        <f t="shared" si="461"/>
        <v>0</v>
      </c>
      <c r="S2847" s="1163">
        <v>272</v>
      </c>
      <c r="T2847" s="1164"/>
      <c r="U2847" s="1165"/>
      <c r="V2847" s="1166"/>
      <c r="W2847" s="587">
        <f t="shared" si="462"/>
        <v>0</v>
      </c>
      <c r="Y2847" s="1163">
        <v>272</v>
      </c>
      <c r="Z2847" s="1164"/>
      <c r="AA2847" s="1165"/>
      <c r="AB2847" s="1166"/>
      <c r="AC2847" s="587">
        <f t="shared" si="463"/>
        <v>0</v>
      </c>
      <c r="AE2847" s="1163">
        <v>272</v>
      </c>
      <c r="AF2847" s="1164"/>
      <c r="AG2847" s="1165"/>
      <c r="AH2847" s="1166"/>
      <c r="AI2847" s="587">
        <f t="shared" si="464"/>
        <v>0</v>
      </c>
      <c r="AK2847" s="1163">
        <v>272</v>
      </c>
      <c r="AL2847" s="1164"/>
      <c r="AM2847" s="1165"/>
      <c r="AN2847" s="1166"/>
      <c r="AO2847" s="587">
        <f t="shared" si="465"/>
        <v>0</v>
      </c>
      <c r="AQ2847" s="1163">
        <v>272</v>
      </c>
      <c r="AR2847" s="1164"/>
      <c r="AS2847" s="1165"/>
      <c r="AT2847" s="1166"/>
      <c r="AU2847" s="587">
        <f t="shared" si="466"/>
        <v>0</v>
      </c>
      <c r="AW2847" s="1163">
        <v>272</v>
      </c>
      <c r="AX2847" s="1164"/>
      <c r="AY2847" s="1165"/>
      <c r="AZ2847" s="1166"/>
      <c r="BA2847" s="587">
        <f t="shared" si="467"/>
        <v>0</v>
      </c>
    </row>
    <row r="2848" spans="1:53" s="17" customFormat="1" ht="16.75" customHeight="1" outlineLevel="2">
      <c r="A2848" s="1163">
        <v>273</v>
      </c>
      <c r="B2848" s="1164"/>
      <c r="C2848" s="1165"/>
      <c r="D2848" s="1166"/>
      <c r="E2848" s="587">
        <f t="shared" si="459"/>
        <v>0</v>
      </c>
      <c r="G2848" s="1163">
        <v>273</v>
      </c>
      <c r="H2848" s="1164"/>
      <c r="I2848" s="1165"/>
      <c r="J2848" s="1166"/>
      <c r="K2848" s="587">
        <f t="shared" si="460"/>
        <v>0</v>
      </c>
      <c r="M2848" s="1163">
        <v>273</v>
      </c>
      <c r="N2848" s="1164"/>
      <c r="O2848" s="1165"/>
      <c r="P2848" s="1166"/>
      <c r="Q2848" s="587">
        <f t="shared" si="461"/>
        <v>0</v>
      </c>
      <c r="S2848" s="1163">
        <v>273</v>
      </c>
      <c r="T2848" s="1164"/>
      <c r="U2848" s="1165"/>
      <c r="V2848" s="1166"/>
      <c r="W2848" s="587">
        <f t="shared" si="462"/>
        <v>0</v>
      </c>
      <c r="Y2848" s="1163">
        <v>273</v>
      </c>
      <c r="Z2848" s="1164"/>
      <c r="AA2848" s="1165"/>
      <c r="AB2848" s="1166"/>
      <c r="AC2848" s="587">
        <f t="shared" si="463"/>
        <v>0</v>
      </c>
      <c r="AE2848" s="1163">
        <v>273</v>
      </c>
      <c r="AF2848" s="1164"/>
      <c r="AG2848" s="1165"/>
      <c r="AH2848" s="1166"/>
      <c r="AI2848" s="587">
        <f t="shared" si="464"/>
        <v>0</v>
      </c>
      <c r="AK2848" s="1163">
        <v>273</v>
      </c>
      <c r="AL2848" s="1164"/>
      <c r="AM2848" s="1165"/>
      <c r="AN2848" s="1166"/>
      <c r="AO2848" s="587">
        <f t="shared" si="465"/>
        <v>0</v>
      </c>
      <c r="AQ2848" s="1163">
        <v>273</v>
      </c>
      <c r="AR2848" s="1164"/>
      <c r="AS2848" s="1165"/>
      <c r="AT2848" s="1166"/>
      <c r="AU2848" s="587">
        <f t="shared" si="466"/>
        <v>0</v>
      </c>
      <c r="AW2848" s="1163">
        <v>273</v>
      </c>
      <c r="AX2848" s="1164"/>
      <c r="AY2848" s="1165"/>
      <c r="AZ2848" s="1166"/>
      <c r="BA2848" s="587">
        <f t="shared" si="467"/>
        <v>0</v>
      </c>
    </row>
    <row r="2849" spans="1:53" s="17" customFormat="1" ht="16.75" customHeight="1" outlineLevel="2">
      <c r="A2849" s="1163">
        <v>274</v>
      </c>
      <c r="B2849" s="1164"/>
      <c r="C2849" s="1165"/>
      <c r="D2849" s="1166"/>
      <c r="E2849" s="587">
        <f t="shared" si="459"/>
        <v>0</v>
      </c>
      <c r="G2849" s="1163">
        <v>274</v>
      </c>
      <c r="H2849" s="1164"/>
      <c r="I2849" s="1165"/>
      <c r="J2849" s="1166"/>
      <c r="K2849" s="587">
        <f t="shared" si="460"/>
        <v>0</v>
      </c>
      <c r="M2849" s="1163">
        <v>274</v>
      </c>
      <c r="N2849" s="1164"/>
      <c r="O2849" s="1165"/>
      <c r="P2849" s="1166"/>
      <c r="Q2849" s="587">
        <f t="shared" si="461"/>
        <v>0</v>
      </c>
      <c r="S2849" s="1163">
        <v>274</v>
      </c>
      <c r="T2849" s="1164"/>
      <c r="U2849" s="1165"/>
      <c r="V2849" s="1166"/>
      <c r="W2849" s="587">
        <f t="shared" si="462"/>
        <v>0</v>
      </c>
      <c r="Y2849" s="1163">
        <v>274</v>
      </c>
      <c r="Z2849" s="1164"/>
      <c r="AA2849" s="1165"/>
      <c r="AB2849" s="1166"/>
      <c r="AC2849" s="587">
        <f t="shared" si="463"/>
        <v>0</v>
      </c>
      <c r="AE2849" s="1163">
        <v>274</v>
      </c>
      <c r="AF2849" s="1164"/>
      <c r="AG2849" s="1165"/>
      <c r="AH2849" s="1166"/>
      <c r="AI2849" s="587">
        <f t="shared" si="464"/>
        <v>0</v>
      </c>
      <c r="AK2849" s="1163">
        <v>274</v>
      </c>
      <c r="AL2849" s="1164"/>
      <c r="AM2849" s="1165"/>
      <c r="AN2849" s="1166"/>
      <c r="AO2849" s="587">
        <f t="shared" si="465"/>
        <v>0</v>
      </c>
      <c r="AQ2849" s="1163">
        <v>274</v>
      </c>
      <c r="AR2849" s="1164"/>
      <c r="AS2849" s="1165"/>
      <c r="AT2849" s="1166"/>
      <c r="AU2849" s="587">
        <f t="shared" si="466"/>
        <v>0</v>
      </c>
      <c r="AW2849" s="1163">
        <v>274</v>
      </c>
      <c r="AX2849" s="1164"/>
      <c r="AY2849" s="1165"/>
      <c r="AZ2849" s="1166"/>
      <c r="BA2849" s="587">
        <f t="shared" si="467"/>
        <v>0</v>
      </c>
    </row>
    <row r="2850" spans="1:53" s="17" customFormat="1" ht="16.75" customHeight="1" outlineLevel="2">
      <c r="A2850" s="1163">
        <v>275</v>
      </c>
      <c r="B2850" s="1164"/>
      <c r="C2850" s="1165"/>
      <c r="D2850" s="1166"/>
      <c r="E2850" s="587">
        <f t="shared" si="459"/>
        <v>0</v>
      </c>
      <c r="G2850" s="1163">
        <v>275</v>
      </c>
      <c r="H2850" s="1164"/>
      <c r="I2850" s="1165"/>
      <c r="J2850" s="1166"/>
      <c r="K2850" s="587">
        <f t="shared" si="460"/>
        <v>0</v>
      </c>
      <c r="M2850" s="1163">
        <v>275</v>
      </c>
      <c r="N2850" s="1164"/>
      <c r="O2850" s="1165"/>
      <c r="P2850" s="1166"/>
      <c r="Q2850" s="587">
        <f t="shared" si="461"/>
        <v>0</v>
      </c>
      <c r="S2850" s="1163">
        <v>275</v>
      </c>
      <c r="T2850" s="1164"/>
      <c r="U2850" s="1165"/>
      <c r="V2850" s="1166"/>
      <c r="W2850" s="587">
        <f t="shared" si="462"/>
        <v>0</v>
      </c>
      <c r="Y2850" s="1163">
        <v>275</v>
      </c>
      <c r="Z2850" s="1164"/>
      <c r="AA2850" s="1165"/>
      <c r="AB2850" s="1166"/>
      <c r="AC2850" s="587">
        <f t="shared" si="463"/>
        <v>0</v>
      </c>
      <c r="AE2850" s="1163">
        <v>275</v>
      </c>
      <c r="AF2850" s="1164"/>
      <c r="AG2850" s="1165"/>
      <c r="AH2850" s="1166"/>
      <c r="AI2850" s="587">
        <f t="shared" si="464"/>
        <v>0</v>
      </c>
      <c r="AK2850" s="1163">
        <v>275</v>
      </c>
      <c r="AL2850" s="1164"/>
      <c r="AM2850" s="1165"/>
      <c r="AN2850" s="1166"/>
      <c r="AO2850" s="587">
        <f t="shared" si="465"/>
        <v>0</v>
      </c>
      <c r="AQ2850" s="1163">
        <v>275</v>
      </c>
      <c r="AR2850" s="1164"/>
      <c r="AS2850" s="1165"/>
      <c r="AT2850" s="1166"/>
      <c r="AU2850" s="587">
        <f t="shared" si="466"/>
        <v>0</v>
      </c>
      <c r="AW2850" s="1163">
        <v>275</v>
      </c>
      <c r="AX2850" s="1164"/>
      <c r="AY2850" s="1165"/>
      <c r="AZ2850" s="1166"/>
      <c r="BA2850" s="587">
        <f t="shared" si="467"/>
        <v>0</v>
      </c>
    </row>
    <row r="2851" spans="1:53" s="17" customFormat="1" ht="16.75" customHeight="1" outlineLevel="2">
      <c r="A2851" s="1163">
        <v>276</v>
      </c>
      <c r="B2851" s="1164"/>
      <c r="C2851" s="1165"/>
      <c r="D2851" s="1166"/>
      <c r="E2851" s="587">
        <f t="shared" si="459"/>
        <v>0</v>
      </c>
      <c r="G2851" s="1163">
        <v>276</v>
      </c>
      <c r="H2851" s="1164"/>
      <c r="I2851" s="1165"/>
      <c r="J2851" s="1166"/>
      <c r="K2851" s="587">
        <f t="shared" si="460"/>
        <v>0</v>
      </c>
      <c r="M2851" s="1163">
        <v>276</v>
      </c>
      <c r="N2851" s="1164"/>
      <c r="O2851" s="1165"/>
      <c r="P2851" s="1166"/>
      <c r="Q2851" s="587">
        <f t="shared" si="461"/>
        <v>0</v>
      </c>
      <c r="S2851" s="1163">
        <v>276</v>
      </c>
      <c r="T2851" s="1164"/>
      <c r="U2851" s="1165"/>
      <c r="V2851" s="1166"/>
      <c r="W2851" s="587">
        <f t="shared" si="462"/>
        <v>0</v>
      </c>
      <c r="Y2851" s="1163">
        <v>276</v>
      </c>
      <c r="Z2851" s="1164"/>
      <c r="AA2851" s="1165"/>
      <c r="AB2851" s="1166"/>
      <c r="AC2851" s="587">
        <f t="shared" si="463"/>
        <v>0</v>
      </c>
      <c r="AE2851" s="1163">
        <v>276</v>
      </c>
      <c r="AF2851" s="1164"/>
      <c r="AG2851" s="1165"/>
      <c r="AH2851" s="1166"/>
      <c r="AI2851" s="587">
        <f t="shared" si="464"/>
        <v>0</v>
      </c>
      <c r="AK2851" s="1163">
        <v>276</v>
      </c>
      <c r="AL2851" s="1164"/>
      <c r="AM2851" s="1165"/>
      <c r="AN2851" s="1166"/>
      <c r="AO2851" s="587">
        <f t="shared" si="465"/>
        <v>0</v>
      </c>
      <c r="AQ2851" s="1163">
        <v>276</v>
      </c>
      <c r="AR2851" s="1164"/>
      <c r="AS2851" s="1165"/>
      <c r="AT2851" s="1166"/>
      <c r="AU2851" s="587">
        <f t="shared" si="466"/>
        <v>0</v>
      </c>
      <c r="AW2851" s="1163">
        <v>276</v>
      </c>
      <c r="AX2851" s="1164"/>
      <c r="AY2851" s="1165"/>
      <c r="AZ2851" s="1166"/>
      <c r="BA2851" s="587">
        <f t="shared" si="467"/>
        <v>0</v>
      </c>
    </row>
    <row r="2852" spans="1:53" s="17" customFormat="1" ht="16.75" customHeight="1" outlineLevel="2">
      <c r="A2852" s="1163">
        <v>277</v>
      </c>
      <c r="B2852" s="1164"/>
      <c r="C2852" s="1165"/>
      <c r="D2852" s="1166"/>
      <c r="E2852" s="587">
        <f t="shared" si="459"/>
        <v>0</v>
      </c>
      <c r="G2852" s="1163">
        <v>277</v>
      </c>
      <c r="H2852" s="1164"/>
      <c r="I2852" s="1165"/>
      <c r="J2852" s="1166"/>
      <c r="K2852" s="587">
        <f t="shared" si="460"/>
        <v>0</v>
      </c>
      <c r="M2852" s="1163">
        <v>277</v>
      </c>
      <c r="N2852" s="1164"/>
      <c r="O2852" s="1165"/>
      <c r="P2852" s="1166"/>
      <c r="Q2852" s="587">
        <f t="shared" si="461"/>
        <v>0</v>
      </c>
      <c r="S2852" s="1163">
        <v>277</v>
      </c>
      <c r="T2852" s="1164"/>
      <c r="U2852" s="1165"/>
      <c r="V2852" s="1166"/>
      <c r="W2852" s="587">
        <f t="shared" si="462"/>
        <v>0</v>
      </c>
      <c r="Y2852" s="1163">
        <v>277</v>
      </c>
      <c r="Z2852" s="1164"/>
      <c r="AA2852" s="1165"/>
      <c r="AB2852" s="1166"/>
      <c r="AC2852" s="587">
        <f t="shared" si="463"/>
        <v>0</v>
      </c>
      <c r="AE2852" s="1163">
        <v>277</v>
      </c>
      <c r="AF2852" s="1164"/>
      <c r="AG2852" s="1165"/>
      <c r="AH2852" s="1166"/>
      <c r="AI2852" s="587">
        <f t="shared" si="464"/>
        <v>0</v>
      </c>
      <c r="AK2852" s="1163">
        <v>277</v>
      </c>
      <c r="AL2852" s="1164"/>
      <c r="AM2852" s="1165"/>
      <c r="AN2852" s="1166"/>
      <c r="AO2852" s="587">
        <f t="shared" si="465"/>
        <v>0</v>
      </c>
      <c r="AQ2852" s="1163">
        <v>277</v>
      </c>
      <c r="AR2852" s="1164"/>
      <c r="AS2852" s="1165"/>
      <c r="AT2852" s="1166"/>
      <c r="AU2852" s="587">
        <f t="shared" si="466"/>
        <v>0</v>
      </c>
      <c r="AW2852" s="1163">
        <v>277</v>
      </c>
      <c r="AX2852" s="1164"/>
      <c r="AY2852" s="1165"/>
      <c r="AZ2852" s="1166"/>
      <c r="BA2852" s="587">
        <f t="shared" si="467"/>
        <v>0</v>
      </c>
    </row>
    <row r="2853" spans="1:53" s="17" customFormat="1" ht="16.75" customHeight="1" outlineLevel="2">
      <c r="A2853" s="1163">
        <v>278</v>
      </c>
      <c r="B2853" s="1164"/>
      <c r="C2853" s="1165"/>
      <c r="D2853" s="1166"/>
      <c r="E2853" s="587">
        <f t="shared" si="459"/>
        <v>0</v>
      </c>
      <c r="G2853" s="1163">
        <v>278</v>
      </c>
      <c r="H2853" s="1164"/>
      <c r="I2853" s="1165"/>
      <c r="J2853" s="1166"/>
      <c r="K2853" s="587">
        <f t="shared" si="460"/>
        <v>0</v>
      </c>
      <c r="M2853" s="1163">
        <v>278</v>
      </c>
      <c r="N2853" s="1164"/>
      <c r="O2853" s="1165"/>
      <c r="P2853" s="1166"/>
      <c r="Q2853" s="587">
        <f t="shared" si="461"/>
        <v>0</v>
      </c>
      <c r="S2853" s="1163">
        <v>278</v>
      </c>
      <c r="T2853" s="1164"/>
      <c r="U2853" s="1165"/>
      <c r="V2853" s="1166"/>
      <c r="W2853" s="587">
        <f t="shared" si="462"/>
        <v>0</v>
      </c>
      <c r="Y2853" s="1163">
        <v>278</v>
      </c>
      <c r="Z2853" s="1164"/>
      <c r="AA2853" s="1165"/>
      <c r="AB2853" s="1166"/>
      <c r="AC2853" s="587">
        <f t="shared" si="463"/>
        <v>0</v>
      </c>
      <c r="AE2853" s="1163">
        <v>278</v>
      </c>
      <c r="AF2853" s="1164"/>
      <c r="AG2853" s="1165"/>
      <c r="AH2853" s="1166"/>
      <c r="AI2853" s="587">
        <f t="shared" si="464"/>
        <v>0</v>
      </c>
      <c r="AK2853" s="1163">
        <v>278</v>
      </c>
      <c r="AL2853" s="1164"/>
      <c r="AM2853" s="1165"/>
      <c r="AN2853" s="1166"/>
      <c r="AO2853" s="587">
        <f t="shared" si="465"/>
        <v>0</v>
      </c>
      <c r="AQ2853" s="1163">
        <v>278</v>
      </c>
      <c r="AR2853" s="1164"/>
      <c r="AS2853" s="1165"/>
      <c r="AT2853" s="1166"/>
      <c r="AU2853" s="587">
        <f t="shared" si="466"/>
        <v>0</v>
      </c>
      <c r="AW2853" s="1163">
        <v>278</v>
      </c>
      <c r="AX2853" s="1164"/>
      <c r="AY2853" s="1165"/>
      <c r="AZ2853" s="1166"/>
      <c r="BA2853" s="587">
        <f t="shared" si="467"/>
        <v>0</v>
      </c>
    </row>
    <row r="2854" spans="1:53" s="17" customFormat="1" ht="16.75" customHeight="1" outlineLevel="2">
      <c r="A2854" s="1163">
        <v>279</v>
      </c>
      <c r="B2854" s="1164"/>
      <c r="C2854" s="1165"/>
      <c r="D2854" s="1166"/>
      <c r="E2854" s="587">
        <f t="shared" si="459"/>
        <v>0</v>
      </c>
      <c r="G2854" s="1163">
        <v>279</v>
      </c>
      <c r="H2854" s="1164"/>
      <c r="I2854" s="1165"/>
      <c r="J2854" s="1166"/>
      <c r="K2854" s="587">
        <f t="shared" si="460"/>
        <v>0</v>
      </c>
      <c r="M2854" s="1163">
        <v>279</v>
      </c>
      <c r="N2854" s="1164"/>
      <c r="O2854" s="1165"/>
      <c r="P2854" s="1166"/>
      <c r="Q2854" s="587">
        <f t="shared" si="461"/>
        <v>0</v>
      </c>
      <c r="S2854" s="1163">
        <v>279</v>
      </c>
      <c r="T2854" s="1164"/>
      <c r="U2854" s="1165"/>
      <c r="V2854" s="1166"/>
      <c r="W2854" s="587">
        <f t="shared" si="462"/>
        <v>0</v>
      </c>
      <c r="Y2854" s="1163">
        <v>279</v>
      </c>
      <c r="Z2854" s="1164"/>
      <c r="AA2854" s="1165"/>
      <c r="AB2854" s="1166"/>
      <c r="AC2854" s="587">
        <f t="shared" si="463"/>
        <v>0</v>
      </c>
      <c r="AE2854" s="1163">
        <v>279</v>
      </c>
      <c r="AF2854" s="1164"/>
      <c r="AG2854" s="1165"/>
      <c r="AH2854" s="1166"/>
      <c r="AI2854" s="587">
        <f t="shared" si="464"/>
        <v>0</v>
      </c>
      <c r="AK2854" s="1163">
        <v>279</v>
      </c>
      <c r="AL2854" s="1164"/>
      <c r="AM2854" s="1165"/>
      <c r="AN2854" s="1166"/>
      <c r="AO2854" s="587">
        <f t="shared" si="465"/>
        <v>0</v>
      </c>
      <c r="AQ2854" s="1163">
        <v>279</v>
      </c>
      <c r="AR2854" s="1164"/>
      <c r="AS2854" s="1165"/>
      <c r="AT2854" s="1166"/>
      <c r="AU2854" s="587">
        <f t="shared" si="466"/>
        <v>0</v>
      </c>
      <c r="AW2854" s="1163">
        <v>279</v>
      </c>
      <c r="AX2854" s="1164"/>
      <c r="AY2854" s="1165"/>
      <c r="AZ2854" s="1166"/>
      <c r="BA2854" s="587">
        <f t="shared" si="467"/>
        <v>0</v>
      </c>
    </row>
    <row r="2855" spans="1:53" s="17" customFormat="1" ht="16.75" customHeight="1" outlineLevel="2">
      <c r="A2855" s="1163">
        <v>280</v>
      </c>
      <c r="B2855" s="1164"/>
      <c r="C2855" s="1165"/>
      <c r="D2855" s="1166"/>
      <c r="E2855" s="587">
        <f t="shared" si="459"/>
        <v>0</v>
      </c>
      <c r="G2855" s="1163">
        <v>280</v>
      </c>
      <c r="H2855" s="1164"/>
      <c r="I2855" s="1165"/>
      <c r="J2855" s="1166"/>
      <c r="K2855" s="587">
        <f t="shared" si="460"/>
        <v>0</v>
      </c>
      <c r="M2855" s="1163">
        <v>280</v>
      </c>
      <c r="N2855" s="1164"/>
      <c r="O2855" s="1165"/>
      <c r="P2855" s="1166"/>
      <c r="Q2855" s="587">
        <f t="shared" si="461"/>
        <v>0</v>
      </c>
      <c r="S2855" s="1163">
        <v>280</v>
      </c>
      <c r="T2855" s="1164"/>
      <c r="U2855" s="1165"/>
      <c r="V2855" s="1166"/>
      <c r="W2855" s="587">
        <f t="shared" si="462"/>
        <v>0</v>
      </c>
      <c r="Y2855" s="1163">
        <v>280</v>
      </c>
      <c r="Z2855" s="1164"/>
      <c r="AA2855" s="1165"/>
      <c r="AB2855" s="1166"/>
      <c r="AC2855" s="587">
        <f t="shared" si="463"/>
        <v>0</v>
      </c>
      <c r="AE2855" s="1163">
        <v>280</v>
      </c>
      <c r="AF2855" s="1164"/>
      <c r="AG2855" s="1165"/>
      <c r="AH2855" s="1166"/>
      <c r="AI2855" s="587">
        <f t="shared" si="464"/>
        <v>0</v>
      </c>
      <c r="AK2855" s="1163">
        <v>280</v>
      </c>
      <c r="AL2855" s="1164"/>
      <c r="AM2855" s="1165"/>
      <c r="AN2855" s="1166"/>
      <c r="AO2855" s="587">
        <f t="shared" si="465"/>
        <v>0</v>
      </c>
      <c r="AQ2855" s="1163">
        <v>280</v>
      </c>
      <c r="AR2855" s="1164"/>
      <c r="AS2855" s="1165"/>
      <c r="AT2855" s="1166"/>
      <c r="AU2855" s="587">
        <f t="shared" si="466"/>
        <v>0</v>
      </c>
      <c r="AW2855" s="1163">
        <v>280</v>
      </c>
      <c r="AX2855" s="1164"/>
      <c r="AY2855" s="1165"/>
      <c r="AZ2855" s="1166"/>
      <c r="BA2855" s="587">
        <f t="shared" si="467"/>
        <v>0</v>
      </c>
    </row>
    <row r="2856" spans="1:53" s="17" customFormat="1" ht="16.75" customHeight="1" outlineLevel="2">
      <c r="A2856" s="1163">
        <v>281</v>
      </c>
      <c r="B2856" s="1164"/>
      <c r="C2856" s="1165"/>
      <c r="D2856" s="1166"/>
      <c r="E2856" s="587">
        <f t="shared" si="459"/>
        <v>0</v>
      </c>
      <c r="G2856" s="1163">
        <v>281</v>
      </c>
      <c r="H2856" s="1164"/>
      <c r="I2856" s="1165"/>
      <c r="J2856" s="1166"/>
      <c r="K2856" s="587">
        <f t="shared" si="460"/>
        <v>0</v>
      </c>
      <c r="M2856" s="1163">
        <v>281</v>
      </c>
      <c r="N2856" s="1164"/>
      <c r="O2856" s="1165"/>
      <c r="P2856" s="1166"/>
      <c r="Q2856" s="587">
        <f t="shared" si="461"/>
        <v>0</v>
      </c>
      <c r="S2856" s="1163">
        <v>281</v>
      </c>
      <c r="T2856" s="1164"/>
      <c r="U2856" s="1165"/>
      <c r="V2856" s="1166"/>
      <c r="W2856" s="587">
        <f t="shared" si="462"/>
        <v>0</v>
      </c>
      <c r="Y2856" s="1163">
        <v>281</v>
      </c>
      <c r="Z2856" s="1164"/>
      <c r="AA2856" s="1165"/>
      <c r="AB2856" s="1166"/>
      <c r="AC2856" s="587">
        <f t="shared" si="463"/>
        <v>0</v>
      </c>
      <c r="AE2856" s="1163">
        <v>281</v>
      </c>
      <c r="AF2856" s="1164"/>
      <c r="AG2856" s="1165"/>
      <c r="AH2856" s="1166"/>
      <c r="AI2856" s="587">
        <f t="shared" si="464"/>
        <v>0</v>
      </c>
      <c r="AK2856" s="1163">
        <v>281</v>
      </c>
      <c r="AL2856" s="1164"/>
      <c r="AM2856" s="1165"/>
      <c r="AN2856" s="1166"/>
      <c r="AO2856" s="587">
        <f t="shared" si="465"/>
        <v>0</v>
      </c>
      <c r="AQ2856" s="1163">
        <v>281</v>
      </c>
      <c r="AR2856" s="1164"/>
      <c r="AS2856" s="1165"/>
      <c r="AT2856" s="1166"/>
      <c r="AU2856" s="587">
        <f t="shared" si="466"/>
        <v>0</v>
      </c>
      <c r="AW2856" s="1163">
        <v>281</v>
      </c>
      <c r="AX2856" s="1164"/>
      <c r="AY2856" s="1165"/>
      <c r="AZ2856" s="1166"/>
      <c r="BA2856" s="587">
        <f t="shared" si="467"/>
        <v>0</v>
      </c>
    </row>
    <row r="2857" spans="1:53" s="17" customFormat="1" ht="16.75" customHeight="1" outlineLevel="2">
      <c r="A2857" s="1163">
        <v>282</v>
      </c>
      <c r="B2857" s="1164"/>
      <c r="C2857" s="1165"/>
      <c r="D2857" s="1166"/>
      <c r="E2857" s="587">
        <f t="shared" si="459"/>
        <v>0</v>
      </c>
      <c r="G2857" s="1163">
        <v>282</v>
      </c>
      <c r="H2857" s="1164"/>
      <c r="I2857" s="1165"/>
      <c r="J2857" s="1166"/>
      <c r="K2857" s="587">
        <f t="shared" si="460"/>
        <v>0</v>
      </c>
      <c r="M2857" s="1163">
        <v>282</v>
      </c>
      <c r="N2857" s="1164"/>
      <c r="O2857" s="1165"/>
      <c r="P2857" s="1166"/>
      <c r="Q2857" s="587">
        <f t="shared" si="461"/>
        <v>0</v>
      </c>
      <c r="S2857" s="1163">
        <v>282</v>
      </c>
      <c r="T2857" s="1164"/>
      <c r="U2857" s="1165"/>
      <c r="V2857" s="1166"/>
      <c r="W2857" s="587">
        <f t="shared" si="462"/>
        <v>0</v>
      </c>
      <c r="Y2857" s="1163">
        <v>282</v>
      </c>
      <c r="Z2857" s="1164"/>
      <c r="AA2857" s="1165"/>
      <c r="AB2857" s="1166"/>
      <c r="AC2857" s="587">
        <f t="shared" si="463"/>
        <v>0</v>
      </c>
      <c r="AE2857" s="1163">
        <v>282</v>
      </c>
      <c r="AF2857" s="1164"/>
      <c r="AG2857" s="1165"/>
      <c r="AH2857" s="1166"/>
      <c r="AI2857" s="587">
        <f t="shared" si="464"/>
        <v>0</v>
      </c>
      <c r="AK2857" s="1163">
        <v>282</v>
      </c>
      <c r="AL2857" s="1164"/>
      <c r="AM2857" s="1165"/>
      <c r="AN2857" s="1166"/>
      <c r="AO2857" s="587">
        <f t="shared" si="465"/>
        <v>0</v>
      </c>
      <c r="AQ2857" s="1163">
        <v>282</v>
      </c>
      <c r="AR2857" s="1164"/>
      <c r="AS2857" s="1165"/>
      <c r="AT2857" s="1166"/>
      <c r="AU2857" s="587">
        <f t="shared" si="466"/>
        <v>0</v>
      </c>
      <c r="AW2857" s="1163">
        <v>282</v>
      </c>
      <c r="AX2857" s="1164"/>
      <c r="AY2857" s="1165"/>
      <c r="AZ2857" s="1166"/>
      <c r="BA2857" s="587">
        <f t="shared" si="467"/>
        <v>0</v>
      </c>
    </row>
    <row r="2858" spans="1:53" s="17" customFormat="1" ht="16.75" customHeight="1" outlineLevel="2">
      <c r="A2858" s="1163">
        <v>283</v>
      </c>
      <c r="B2858" s="1164"/>
      <c r="C2858" s="1165"/>
      <c r="D2858" s="1166"/>
      <c r="E2858" s="587">
        <f t="shared" si="459"/>
        <v>0</v>
      </c>
      <c r="G2858" s="1163">
        <v>283</v>
      </c>
      <c r="H2858" s="1164"/>
      <c r="I2858" s="1165"/>
      <c r="J2858" s="1166"/>
      <c r="K2858" s="587">
        <f t="shared" si="460"/>
        <v>0</v>
      </c>
      <c r="M2858" s="1163">
        <v>283</v>
      </c>
      <c r="N2858" s="1164"/>
      <c r="O2858" s="1165"/>
      <c r="P2858" s="1166"/>
      <c r="Q2858" s="587">
        <f t="shared" si="461"/>
        <v>0</v>
      </c>
      <c r="S2858" s="1163">
        <v>283</v>
      </c>
      <c r="T2858" s="1164"/>
      <c r="U2858" s="1165"/>
      <c r="V2858" s="1166"/>
      <c r="W2858" s="587">
        <f t="shared" si="462"/>
        <v>0</v>
      </c>
      <c r="Y2858" s="1163">
        <v>283</v>
      </c>
      <c r="Z2858" s="1164"/>
      <c r="AA2858" s="1165"/>
      <c r="AB2858" s="1166"/>
      <c r="AC2858" s="587">
        <f t="shared" si="463"/>
        <v>0</v>
      </c>
      <c r="AE2858" s="1163">
        <v>283</v>
      </c>
      <c r="AF2858" s="1164"/>
      <c r="AG2858" s="1165"/>
      <c r="AH2858" s="1166"/>
      <c r="AI2858" s="587">
        <f t="shared" si="464"/>
        <v>0</v>
      </c>
      <c r="AK2858" s="1163">
        <v>283</v>
      </c>
      <c r="AL2858" s="1164"/>
      <c r="AM2858" s="1165"/>
      <c r="AN2858" s="1166"/>
      <c r="AO2858" s="587">
        <f t="shared" si="465"/>
        <v>0</v>
      </c>
      <c r="AQ2858" s="1163">
        <v>283</v>
      </c>
      <c r="AR2858" s="1164"/>
      <c r="AS2858" s="1165"/>
      <c r="AT2858" s="1166"/>
      <c r="AU2858" s="587">
        <f t="shared" si="466"/>
        <v>0</v>
      </c>
      <c r="AW2858" s="1163">
        <v>283</v>
      </c>
      <c r="AX2858" s="1164"/>
      <c r="AY2858" s="1165"/>
      <c r="AZ2858" s="1166"/>
      <c r="BA2858" s="587">
        <f t="shared" si="467"/>
        <v>0</v>
      </c>
    </row>
    <row r="2859" spans="1:53" s="17" customFormat="1" ht="16.75" customHeight="1" outlineLevel="2">
      <c r="A2859" s="1163">
        <v>284</v>
      </c>
      <c r="B2859" s="1164"/>
      <c r="C2859" s="1165"/>
      <c r="D2859" s="1166"/>
      <c r="E2859" s="587">
        <f t="shared" ref="E2859:E2883" si="468">IF(AND(C2859&gt;=D$2569,C2859&lt;=D$2568),1,0)</f>
        <v>0</v>
      </c>
      <c r="G2859" s="1163">
        <v>284</v>
      </c>
      <c r="H2859" s="1164"/>
      <c r="I2859" s="1165"/>
      <c r="J2859" s="1166"/>
      <c r="K2859" s="587">
        <f t="shared" ref="K2859:K2883" si="469">IF(AND(I2859&gt;=J$2569,I2859&lt;=J$2568),1,0)</f>
        <v>0</v>
      </c>
      <c r="M2859" s="1163">
        <v>284</v>
      </c>
      <c r="N2859" s="1164"/>
      <c r="O2859" s="1165"/>
      <c r="P2859" s="1166"/>
      <c r="Q2859" s="587">
        <f t="shared" ref="Q2859:Q2883" si="470">IF(AND(O2859&gt;=P$2569,O2859&lt;=P$2568),1,0)</f>
        <v>0</v>
      </c>
      <c r="S2859" s="1163">
        <v>284</v>
      </c>
      <c r="T2859" s="1164"/>
      <c r="U2859" s="1165"/>
      <c r="V2859" s="1166"/>
      <c r="W2859" s="587">
        <f t="shared" ref="W2859:W2883" si="471">IF(AND(U2859&gt;=V$2569,U2859&lt;=V$2568),1,0)</f>
        <v>0</v>
      </c>
      <c r="Y2859" s="1163">
        <v>284</v>
      </c>
      <c r="Z2859" s="1164"/>
      <c r="AA2859" s="1165"/>
      <c r="AB2859" s="1166"/>
      <c r="AC2859" s="587">
        <f t="shared" ref="AC2859:AC2883" si="472">IF(AND(AA2859&gt;=AB$2569,AA2859&lt;=AB$2568),1,0)</f>
        <v>0</v>
      </c>
      <c r="AE2859" s="1163">
        <v>284</v>
      </c>
      <c r="AF2859" s="1164"/>
      <c r="AG2859" s="1165"/>
      <c r="AH2859" s="1166"/>
      <c r="AI2859" s="587">
        <f t="shared" ref="AI2859:AI2883" si="473">IF(AND(AG2859&gt;=AH$2569,AG2859&lt;=AH$2568),1,0)</f>
        <v>0</v>
      </c>
      <c r="AK2859" s="1163">
        <v>284</v>
      </c>
      <c r="AL2859" s="1164"/>
      <c r="AM2859" s="1165"/>
      <c r="AN2859" s="1166"/>
      <c r="AO2859" s="587">
        <f t="shared" ref="AO2859:AO2883" si="474">IF(AND(AM2859&gt;=AN$2569,AM2859&lt;=AN$2568),1,0)</f>
        <v>0</v>
      </c>
      <c r="AQ2859" s="1163">
        <v>284</v>
      </c>
      <c r="AR2859" s="1164"/>
      <c r="AS2859" s="1165"/>
      <c r="AT2859" s="1166"/>
      <c r="AU2859" s="587">
        <f t="shared" ref="AU2859:AU2883" si="475">IF(AND(AS2859&gt;=AT$2569,AS2859&lt;=AT$2568),1,0)</f>
        <v>0</v>
      </c>
      <c r="AW2859" s="1163">
        <v>284</v>
      </c>
      <c r="AX2859" s="1164"/>
      <c r="AY2859" s="1165"/>
      <c r="AZ2859" s="1166"/>
      <c r="BA2859" s="587">
        <f t="shared" ref="BA2859:BA2883" si="476">IF(AND(AY2859&gt;=AZ$2569,AY2859&lt;=AZ$2568),1,0)</f>
        <v>0</v>
      </c>
    </row>
    <row r="2860" spans="1:53" s="17" customFormat="1" ht="16.75" customHeight="1" outlineLevel="2">
      <c r="A2860" s="1163">
        <v>285</v>
      </c>
      <c r="B2860" s="1164"/>
      <c r="C2860" s="1165"/>
      <c r="D2860" s="1166"/>
      <c r="E2860" s="587">
        <f t="shared" si="468"/>
        <v>0</v>
      </c>
      <c r="G2860" s="1163">
        <v>285</v>
      </c>
      <c r="H2860" s="1164"/>
      <c r="I2860" s="1165"/>
      <c r="J2860" s="1166"/>
      <c r="K2860" s="587">
        <f t="shared" si="469"/>
        <v>0</v>
      </c>
      <c r="M2860" s="1163">
        <v>285</v>
      </c>
      <c r="N2860" s="1164"/>
      <c r="O2860" s="1165"/>
      <c r="P2860" s="1166"/>
      <c r="Q2860" s="587">
        <f t="shared" si="470"/>
        <v>0</v>
      </c>
      <c r="S2860" s="1163">
        <v>285</v>
      </c>
      <c r="T2860" s="1164"/>
      <c r="U2860" s="1165"/>
      <c r="V2860" s="1166"/>
      <c r="W2860" s="587">
        <f t="shared" si="471"/>
        <v>0</v>
      </c>
      <c r="Y2860" s="1163">
        <v>285</v>
      </c>
      <c r="Z2860" s="1164"/>
      <c r="AA2860" s="1165"/>
      <c r="AB2860" s="1166"/>
      <c r="AC2860" s="587">
        <f t="shared" si="472"/>
        <v>0</v>
      </c>
      <c r="AE2860" s="1163">
        <v>285</v>
      </c>
      <c r="AF2860" s="1164"/>
      <c r="AG2860" s="1165"/>
      <c r="AH2860" s="1166"/>
      <c r="AI2860" s="587">
        <f t="shared" si="473"/>
        <v>0</v>
      </c>
      <c r="AK2860" s="1163">
        <v>285</v>
      </c>
      <c r="AL2860" s="1164"/>
      <c r="AM2860" s="1165"/>
      <c r="AN2860" s="1166"/>
      <c r="AO2860" s="587">
        <f t="shared" si="474"/>
        <v>0</v>
      </c>
      <c r="AQ2860" s="1163">
        <v>285</v>
      </c>
      <c r="AR2860" s="1164"/>
      <c r="AS2860" s="1165"/>
      <c r="AT2860" s="1166"/>
      <c r="AU2860" s="587">
        <f t="shared" si="475"/>
        <v>0</v>
      </c>
      <c r="AW2860" s="1163">
        <v>285</v>
      </c>
      <c r="AX2860" s="1164"/>
      <c r="AY2860" s="1165"/>
      <c r="AZ2860" s="1166"/>
      <c r="BA2860" s="587">
        <f t="shared" si="476"/>
        <v>0</v>
      </c>
    </row>
    <row r="2861" spans="1:53" s="17" customFormat="1" ht="16.75" customHeight="1" outlineLevel="2">
      <c r="A2861" s="1163">
        <v>286</v>
      </c>
      <c r="B2861" s="1164"/>
      <c r="C2861" s="1165"/>
      <c r="D2861" s="1166"/>
      <c r="E2861" s="587">
        <f t="shared" si="468"/>
        <v>0</v>
      </c>
      <c r="G2861" s="1163">
        <v>286</v>
      </c>
      <c r="H2861" s="1164"/>
      <c r="I2861" s="1165"/>
      <c r="J2861" s="1166"/>
      <c r="K2861" s="587">
        <f t="shared" si="469"/>
        <v>0</v>
      </c>
      <c r="M2861" s="1163">
        <v>286</v>
      </c>
      <c r="N2861" s="1164"/>
      <c r="O2861" s="1165"/>
      <c r="P2861" s="1166"/>
      <c r="Q2861" s="587">
        <f t="shared" si="470"/>
        <v>0</v>
      </c>
      <c r="S2861" s="1163">
        <v>286</v>
      </c>
      <c r="T2861" s="1164"/>
      <c r="U2861" s="1165"/>
      <c r="V2861" s="1166"/>
      <c r="W2861" s="587">
        <f t="shared" si="471"/>
        <v>0</v>
      </c>
      <c r="Y2861" s="1163">
        <v>286</v>
      </c>
      <c r="Z2861" s="1164"/>
      <c r="AA2861" s="1165"/>
      <c r="AB2861" s="1166"/>
      <c r="AC2861" s="587">
        <f t="shared" si="472"/>
        <v>0</v>
      </c>
      <c r="AE2861" s="1163">
        <v>286</v>
      </c>
      <c r="AF2861" s="1164"/>
      <c r="AG2861" s="1165"/>
      <c r="AH2861" s="1166"/>
      <c r="AI2861" s="587">
        <f t="shared" si="473"/>
        <v>0</v>
      </c>
      <c r="AK2861" s="1163">
        <v>286</v>
      </c>
      <c r="AL2861" s="1164"/>
      <c r="AM2861" s="1165"/>
      <c r="AN2861" s="1166"/>
      <c r="AO2861" s="587">
        <f t="shared" si="474"/>
        <v>0</v>
      </c>
      <c r="AQ2861" s="1163">
        <v>286</v>
      </c>
      <c r="AR2861" s="1164"/>
      <c r="AS2861" s="1165"/>
      <c r="AT2861" s="1166"/>
      <c r="AU2861" s="587">
        <f t="shared" si="475"/>
        <v>0</v>
      </c>
      <c r="AW2861" s="1163">
        <v>286</v>
      </c>
      <c r="AX2861" s="1164"/>
      <c r="AY2861" s="1165"/>
      <c r="AZ2861" s="1166"/>
      <c r="BA2861" s="587">
        <f t="shared" si="476"/>
        <v>0</v>
      </c>
    </row>
    <row r="2862" spans="1:53" s="17" customFormat="1" ht="16.75" customHeight="1" outlineLevel="2">
      <c r="A2862" s="1163">
        <v>287</v>
      </c>
      <c r="B2862" s="1164"/>
      <c r="C2862" s="1165"/>
      <c r="D2862" s="1166"/>
      <c r="E2862" s="587">
        <f t="shared" si="468"/>
        <v>0</v>
      </c>
      <c r="G2862" s="1163">
        <v>287</v>
      </c>
      <c r="H2862" s="1164"/>
      <c r="I2862" s="1165"/>
      <c r="J2862" s="1166"/>
      <c r="K2862" s="587">
        <f t="shared" si="469"/>
        <v>0</v>
      </c>
      <c r="M2862" s="1163">
        <v>287</v>
      </c>
      <c r="N2862" s="1164"/>
      <c r="O2862" s="1165"/>
      <c r="P2862" s="1166"/>
      <c r="Q2862" s="587">
        <f t="shared" si="470"/>
        <v>0</v>
      </c>
      <c r="S2862" s="1163">
        <v>287</v>
      </c>
      <c r="T2862" s="1164"/>
      <c r="U2862" s="1165"/>
      <c r="V2862" s="1166"/>
      <c r="W2862" s="587">
        <f t="shared" si="471"/>
        <v>0</v>
      </c>
      <c r="Y2862" s="1163">
        <v>287</v>
      </c>
      <c r="Z2862" s="1164"/>
      <c r="AA2862" s="1165"/>
      <c r="AB2862" s="1166"/>
      <c r="AC2862" s="587">
        <f t="shared" si="472"/>
        <v>0</v>
      </c>
      <c r="AE2862" s="1163">
        <v>287</v>
      </c>
      <c r="AF2862" s="1164"/>
      <c r="AG2862" s="1165"/>
      <c r="AH2862" s="1166"/>
      <c r="AI2862" s="587">
        <f t="shared" si="473"/>
        <v>0</v>
      </c>
      <c r="AK2862" s="1163">
        <v>287</v>
      </c>
      <c r="AL2862" s="1164"/>
      <c r="AM2862" s="1165"/>
      <c r="AN2862" s="1166"/>
      <c r="AO2862" s="587">
        <f t="shared" si="474"/>
        <v>0</v>
      </c>
      <c r="AQ2862" s="1163">
        <v>287</v>
      </c>
      <c r="AR2862" s="1164"/>
      <c r="AS2862" s="1165"/>
      <c r="AT2862" s="1166"/>
      <c r="AU2862" s="587">
        <f t="shared" si="475"/>
        <v>0</v>
      </c>
      <c r="AW2862" s="1163">
        <v>287</v>
      </c>
      <c r="AX2862" s="1164"/>
      <c r="AY2862" s="1165"/>
      <c r="AZ2862" s="1166"/>
      <c r="BA2862" s="587">
        <f t="shared" si="476"/>
        <v>0</v>
      </c>
    </row>
    <row r="2863" spans="1:53" s="17" customFormat="1" ht="16.75" customHeight="1" outlineLevel="2">
      <c r="A2863" s="1163">
        <v>288</v>
      </c>
      <c r="B2863" s="1164"/>
      <c r="C2863" s="1165"/>
      <c r="D2863" s="1166"/>
      <c r="E2863" s="587">
        <f t="shared" si="468"/>
        <v>0</v>
      </c>
      <c r="G2863" s="1163">
        <v>288</v>
      </c>
      <c r="H2863" s="1164"/>
      <c r="I2863" s="1165"/>
      <c r="J2863" s="1166"/>
      <c r="K2863" s="587">
        <f t="shared" si="469"/>
        <v>0</v>
      </c>
      <c r="M2863" s="1163">
        <v>288</v>
      </c>
      <c r="N2863" s="1164"/>
      <c r="O2863" s="1165"/>
      <c r="P2863" s="1166"/>
      <c r="Q2863" s="587">
        <f t="shared" si="470"/>
        <v>0</v>
      </c>
      <c r="S2863" s="1163">
        <v>288</v>
      </c>
      <c r="T2863" s="1164"/>
      <c r="U2863" s="1165"/>
      <c r="V2863" s="1166"/>
      <c r="W2863" s="587">
        <f t="shared" si="471"/>
        <v>0</v>
      </c>
      <c r="Y2863" s="1163">
        <v>288</v>
      </c>
      <c r="Z2863" s="1164"/>
      <c r="AA2863" s="1165"/>
      <c r="AB2863" s="1166"/>
      <c r="AC2863" s="587">
        <f t="shared" si="472"/>
        <v>0</v>
      </c>
      <c r="AE2863" s="1163">
        <v>288</v>
      </c>
      <c r="AF2863" s="1164"/>
      <c r="AG2863" s="1165"/>
      <c r="AH2863" s="1166"/>
      <c r="AI2863" s="587">
        <f t="shared" si="473"/>
        <v>0</v>
      </c>
      <c r="AK2863" s="1163">
        <v>288</v>
      </c>
      <c r="AL2863" s="1164"/>
      <c r="AM2863" s="1165"/>
      <c r="AN2863" s="1166"/>
      <c r="AO2863" s="587">
        <f t="shared" si="474"/>
        <v>0</v>
      </c>
      <c r="AQ2863" s="1163">
        <v>288</v>
      </c>
      <c r="AR2863" s="1164"/>
      <c r="AS2863" s="1165"/>
      <c r="AT2863" s="1166"/>
      <c r="AU2863" s="587">
        <f t="shared" si="475"/>
        <v>0</v>
      </c>
      <c r="AW2863" s="1163">
        <v>288</v>
      </c>
      <c r="AX2863" s="1164"/>
      <c r="AY2863" s="1165"/>
      <c r="AZ2863" s="1166"/>
      <c r="BA2863" s="587">
        <f t="shared" si="476"/>
        <v>0</v>
      </c>
    </row>
    <row r="2864" spans="1:53" s="17" customFormat="1" ht="16.75" customHeight="1" outlineLevel="2">
      <c r="A2864" s="1163">
        <v>289</v>
      </c>
      <c r="B2864" s="1164"/>
      <c r="C2864" s="1165"/>
      <c r="D2864" s="1166"/>
      <c r="E2864" s="587">
        <f t="shared" si="468"/>
        <v>0</v>
      </c>
      <c r="G2864" s="1163">
        <v>289</v>
      </c>
      <c r="H2864" s="1164"/>
      <c r="I2864" s="1165"/>
      <c r="J2864" s="1166"/>
      <c r="K2864" s="587">
        <f t="shared" si="469"/>
        <v>0</v>
      </c>
      <c r="M2864" s="1163">
        <v>289</v>
      </c>
      <c r="N2864" s="1164"/>
      <c r="O2864" s="1165"/>
      <c r="P2864" s="1166"/>
      <c r="Q2864" s="587">
        <f t="shared" si="470"/>
        <v>0</v>
      </c>
      <c r="S2864" s="1163">
        <v>289</v>
      </c>
      <c r="T2864" s="1164"/>
      <c r="U2864" s="1165"/>
      <c r="V2864" s="1166"/>
      <c r="W2864" s="587">
        <f t="shared" si="471"/>
        <v>0</v>
      </c>
      <c r="Y2864" s="1163">
        <v>289</v>
      </c>
      <c r="Z2864" s="1164"/>
      <c r="AA2864" s="1165"/>
      <c r="AB2864" s="1166"/>
      <c r="AC2864" s="587">
        <f t="shared" si="472"/>
        <v>0</v>
      </c>
      <c r="AE2864" s="1163">
        <v>289</v>
      </c>
      <c r="AF2864" s="1164"/>
      <c r="AG2864" s="1165"/>
      <c r="AH2864" s="1166"/>
      <c r="AI2864" s="587">
        <f t="shared" si="473"/>
        <v>0</v>
      </c>
      <c r="AK2864" s="1163">
        <v>289</v>
      </c>
      <c r="AL2864" s="1164"/>
      <c r="AM2864" s="1165"/>
      <c r="AN2864" s="1166"/>
      <c r="AO2864" s="587">
        <f t="shared" si="474"/>
        <v>0</v>
      </c>
      <c r="AQ2864" s="1163">
        <v>289</v>
      </c>
      <c r="AR2864" s="1164"/>
      <c r="AS2864" s="1165"/>
      <c r="AT2864" s="1166"/>
      <c r="AU2864" s="587">
        <f t="shared" si="475"/>
        <v>0</v>
      </c>
      <c r="AW2864" s="1163">
        <v>289</v>
      </c>
      <c r="AX2864" s="1164"/>
      <c r="AY2864" s="1165"/>
      <c r="AZ2864" s="1166"/>
      <c r="BA2864" s="587">
        <f t="shared" si="476"/>
        <v>0</v>
      </c>
    </row>
    <row r="2865" spans="1:53" s="17" customFormat="1" ht="16.75" customHeight="1" outlineLevel="2">
      <c r="A2865" s="1163">
        <v>290</v>
      </c>
      <c r="B2865" s="1164"/>
      <c r="C2865" s="1165"/>
      <c r="D2865" s="1166"/>
      <c r="E2865" s="587">
        <f t="shared" si="468"/>
        <v>0</v>
      </c>
      <c r="G2865" s="1163">
        <v>290</v>
      </c>
      <c r="H2865" s="1164"/>
      <c r="I2865" s="1165"/>
      <c r="J2865" s="1166"/>
      <c r="K2865" s="587">
        <f t="shared" si="469"/>
        <v>0</v>
      </c>
      <c r="M2865" s="1163">
        <v>290</v>
      </c>
      <c r="N2865" s="1164"/>
      <c r="O2865" s="1165"/>
      <c r="P2865" s="1166"/>
      <c r="Q2865" s="587">
        <f t="shared" si="470"/>
        <v>0</v>
      </c>
      <c r="S2865" s="1163">
        <v>290</v>
      </c>
      <c r="T2865" s="1164"/>
      <c r="U2865" s="1165"/>
      <c r="V2865" s="1166"/>
      <c r="W2865" s="587">
        <f t="shared" si="471"/>
        <v>0</v>
      </c>
      <c r="Y2865" s="1163">
        <v>290</v>
      </c>
      <c r="Z2865" s="1164"/>
      <c r="AA2865" s="1165"/>
      <c r="AB2865" s="1166"/>
      <c r="AC2865" s="587">
        <f t="shared" si="472"/>
        <v>0</v>
      </c>
      <c r="AE2865" s="1163">
        <v>290</v>
      </c>
      <c r="AF2865" s="1164"/>
      <c r="AG2865" s="1165"/>
      <c r="AH2865" s="1166"/>
      <c r="AI2865" s="587">
        <f t="shared" si="473"/>
        <v>0</v>
      </c>
      <c r="AK2865" s="1163">
        <v>290</v>
      </c>
      <c r="AL2865" s="1164"/>
      <c r="AM2865" s="1165"/>
      <c r="AN2865" s="1166"/>
      <c r="AO2865" s="587">
        <f t="shared" si="474"/>
        <v>0</v>
      </c>
      <c r="AQ2865" s="1163">
        <v>290</v>
      </c>
      <c r="AR2865" s="1164"/>
      <c r="AS2865" s="1165"/>
      <c r="AT2865" s="1166"/>
      <c r="AU2865" s="587">
        <f t="shared" si="475"/>
        <v>0</v>
      </c>
      <c r="AW2865" s="1163">
        <v>290</v>
      </c>
      <c r="AX2865" s="1164"/>
      <c r="AY2865" s="1165"/>
      <c r="AZ2865" s="1166"/>
      <c r="BA2865" s="587">
        <f t="shared" si="476"/>
        <v>0</v>
      </c>
    </row>
    <row r="2866" spans="1:53" s="17" customFormat="1" ht="16.75" customHeight="1" outlineLevel="2">
      <c r="A2866" s="1163">
        <v>291</v>
      </c>
      <c r="B2866" s="1164"/>
      <c r="C2866" s="1165"/>
      <c r="D2866" s="1166"/>
      <c r="E2866" s="587">
        <f t="shared" si="468"/>
        <v>0</v>
      </c>
      <c r="G2866" s="1163">
        <v>291</v>
      </c>
      <c r="H2866" s="1164"/>
      <c r="I2866" s="1165"/>
      <c r="J2866" s="1166"/>
      <c r="K2866" s="587">
        <f t="shared" si="469"/>
        <v>0</v>
      </c>
      <c r="M2866" s="1163">
        <v>291</v>
      </c>
      <c r="N2866" s="1164"/>
      <c r="O2866" s="1165"/>
      <c r="P2866" s="1166"/>
      <c r="Q2866" s="587">
        <f t="shared" si="470"/>
        <v>0</v>
      </c>
      <c r="S2866" s="1163">
        <v>291</v>
      </c>
      <c r="T2866" s="1164"/>
      <c r="U2866" s="1165"/>
      <c r="V2866" s="1166"/>
      <c r="W2866" s="587">
        <f t="shared" si="471"/>
        <v>0</v>
      </c>
      <c r="Y2866" s="1163">
        <v>291</v>
      </c>
      <c r="Z2866" s="1164"/>
      <c r="AA2866" s="1165"/>
      <c r="AB2866" s="1166"/>
      <c r="AC2866" s="587">
        <f t="shared" si="472"/>
        <v>0</v>
      </c>
      <c r="AE2866" s="1163">
        <v>291</v>
      </c>
      <c r="AF2866" s="1164"/>
      <c r="AG2866" s="1165"/>
      <c r="AH2866" s="1166"/>
      <c r="AI2866" s="587">
        <f t="shared" si="473"/>
        <v>0</v>
      </c>
      <c r="AK2866" s="1163">
        <v>291</v>
      </c>
      <c r="AL2866" s="1164"/>
      <c r="AM2866" s="1165"/>
      <c r="AN2866" s="1166"/>
      <c r="AO2866" s="587">
        <f t="shared" si="474"/>
        <v>0</v>
      </c>
      <c r="AQ2866" s="1163">
        <v>291</v>
      </c>
      <c r="AR2866" s="1164"/>
      <c r="AS2866" s="1165"/>
      <c r="AT2866" s="1166"/>
      <c r="AU2866" s="587">
        <f t="shared" si="475"/>
        <v>0</v>
      </c>
      <c r="AW2866" s="1163">
        <v>291</v>
      </c>
      <c r="AX2866" s="1164"/>
      <c r="AY2866" s="1165"/>
      <c r="AZ2866" s="1166"/>
      <c r="BA2866" s="587">
        <f t="shared" si="476"/>
        <v>0</v>
      </c>
    </row>
    <row r="2867" spans="1:53" s="17" customFormat="1" ht="16.75" customHeight="1" outlineLevel="2">
      <c r="A2867" s="1163">
        <v>292</v>
      </c>
      <c r="B2867" s="1164"/>
      <c r="C2867" s="1165"/>
      <c r="D2867" s="1166"/>
      <c r="E2867" s="587">
        <f t="shared" si="468"/>
        <v>0</v>
      </c>
      <c r="G2867" s="1163">
        <v>292</v>
      </c>
      <c r="H2867" s="1164"/>
      <c r="I2867" s="1165"/>
      <c r="J2867" s="1166"/>
      <c r="K2867" s="587">
        <f t="shared" si="469"/>
        <v>0</v>
      </c>
      <c r="M2867" s="1163">
        <v>292</v>
      </c>
      <c r="N2867" s="1164"/>
      <c r="O2867" s="1165"/>
      <c r="P2867" s="1166"/>
      <c r="Q2867" s="587">
        <f t="shared" si="470"/>
        <v>0</v>
      </c>
      <c r="S2867" s="1163">
        <v>292</v>
      </c>
      <c r="T2867" s="1164"/>
      <c r="U2867" s="1165"/>
      <c r="V2867" s="1166"/>
      <c r="W2867" s="587">
        <f t="shared" si="471"/>
        <v>0</v>
      </c>
      <c r="Y2867" s="1163">
        <v>292</v>
      </c>
      <c r="Z2867" s="1164"/>
      <c r="AA2867" s="1165"/>
      <c r="AB2867" s="1166"/>
      <c r="AC2867" s="587">
        <f t="shared" si="472"/>
        <v>0</v>
      </c>
      <c r="AE2867" s="1163">
        <v>292</v>
      </c>
      <c r="AF2867" s="1164"/>
      <c r="AG2867" s="1165"/>
      <c r="AH2867" s="1166"/>
      <c r="AI2867" s="587">
        <f t="shared" si="473"/>
        <v>0</v>
      </c>
      <c r="AK2867" s="1163">
        <v>292</v>
      </c>
      <c r="AL2867" s="1164"/>
      <c r="AM2867" s="1165"/>
      <c r="AN2867" s="1166"/>
      <c r="AO2867" s="587">
        <f t="shared" si="474"/>
        <v>0</v>
      </c>
      <c r="AQ2867" s="1163">
        <v>292</v>
      </c>
      <c r="AR2867" s="1164"/>
      <c r="AS2867" s="1165"/>
      <c r="AT2867" s="1166"/>
      <c r="AU2867" s="587">
        <f t="shared" si="475"/>
        <v>0</v>
      </c>
      <c r="AW2867" s="1163">
        <v>292</v>
      </c>
      <c r="AX2867" s="1164"/>
      <c r="AY2867" s="1165"/>
      <c r="AZ2867" s="1166"/>
      <c r="BA2867" s="587">
        <f t="shared" si="476"/>
        <v>0</v>
      </c>
    </row>
    <row r="2868" spans="1:53" s="17" customFormat="1" ht="16.75" customHeight="1" outlineLevel="2">
      <c r="A2868" s="1163">
        <v>293</v>
      </c>
      <c r="B2868" s="1164"/>
      <c r="C2868" s="1165"/>
      <c r="D2868" s="1166"/>
      <c r="E2868" s="587">
        <f t="shared" si="468"/>
        <v>0</v>
      </c>
      <c r="G2868" s="1163">
        <v>293</v>
      </c>
      <c r="H2868" s="1164"/>
      <c r="I2868" s="1165"/>
      <c r="J2868" s="1166"/>
      <c r="K2868" s="587">
        <f t="shared" si="469"/>
        <v>0</v>
      </c>
      <c r="M2868" s="1163">
        <v>293</v>
      </c>
      <c r="N2868" s="1164"/>
      <c r="O2868" s="1165"/>
      <c r="P2868" s="1166"/>
      <c r="Q2868" s="587">
        <f t="shared" si="470"/>
        <v>0</v>
      </c>
      <c r="S2868" s="1163">
        <v>293</v>
      </c>
      <c r="T2868" s="1164"/>
      <c r="U2868" s="1165"/>
      <c r="V2868" s="1166"/>
      <c r="W2868" s="587">
        <f t="shared" si="471"/>
        <v>0</v>
      </c>
      <c r="Y2868" s="1163">
        <v>293</v>
      </c>
      <c r="Z2868" s="1164"/>
      <c r="AA2868" s="1165"/>
      <c r="AB2868" s="1166"/>
      <c r="AC2868" s="587">
        <f t="shared" si="472"/>
        <v>0</v>
      </c>
      <c r="AE2868" s="1163">
        <v>293</v>
      </c>
      <c r="AF2868" s="1164"/>
      <c r="AG2868" s="1165"/>
      <c r="AH2868" s="1166"/>
      <c r="AI2868" s="587">
        <f t="shared" si="473"/>
        <v>0</v>
      </c>
      <c r="AK2868" s="1163">
        <v>293</v>
      </c>
      <c r="AL2868" s="1164"/>
      <c r="AM2868" s="1165"/>
      <c r="AN2868" s="1166"/>
      <c r="AO2868" s="587">
        <f t="shared" si="474"/>
        <v>0</v>
      </c>
      <c r="AQ2868" s="1163">
        <v>293</v>
      </c>
      <c r="AR2868" s="1164"/>
      <c r="AS2868" s="1165"/>
      <c r="AT2868" s="1166"/>
      <c r="AU2868" s="587">
        <f t="shared" si="475"/>
        <v>0</v>
      </c>
      <c r="AW2868" s="1163">
        <v>293</v>
      </c>
      <c r="AX2868" s="1164"/>
      <c r="AY2868" s="1165"/>
      <c r="AZ2868" s="1166"/>
      <c r="BA2868" s="587">
        <f t="shared" si="476"/>
        <v>0</v>
      </c>
    </row>
    <row r="2869" spans="1:53" s="17" customFormat="1" ht="16.75" customHeight="1" outlineLevel="2">
      <c r="A2869" s="1163">
        <v>294</v>
      </c>
      <c r="B2869" s="1164"/>
      <c r="C2869" s="1165"/>
      <c r="D2869" s="1166"/>
      <c r="E2869" s="587">
        <f t="shared" si="468"/>
        <v>0</v>
      </c>
      <c r="G2869" s="1163">
        <v>294</v>
      </c>
      <c r="H2869" s="1164"/>
      <c r="I2869" s="1165"/>
      <c r="J2869" s="1166"/>
      <c r="K2869" s="587">
        <f t="shared" si="469"/>
        <v>0</v>
      </c>
      <c r="M2869" s="1163">
        <v>294</v>
      </c>
      <c r="N2869" s="1164"/>
      <c r="O2869" s="1165"/>
      <c r="P2869" s="1166"/>
      <c r="Q2869" s="587">
        <f t="shared" si="470"/>
        <v>0</v>
      </c>
      <c r="S2869" s="1163">
        <v>294</v>
      </c>
      <c r="T2869" s="1164"/>
      <c r="U2869" s="1165"/>
      <c r="V2869" s="1166"/>
      <c r="W2869" s="587">
        <f t="shared" si="471"/>
        <v>0</v>
      </c>
      <c r="Y2869" s="1163">
        <v>294</v>
      </c>
      <c r="Z2869" s="1164"/>
      <c r="AA2869" s="1165"/>
      <c r="AB2869" s="1166"/>
      <c r="AC2869" s="587">
        <f t="shared" si="472"/>
        <v>0</v>
      </c>
      <c r="AE2869" s="1163">
        <v>294</v>
      </c>
      <c r="AF2869" s="1164"/>
      <c r="AG2869" s="1165"/>
      <c r="AH2869" s="1166"/>
      <c r="AI2869" s="587">
        <f t="shared" si="473"/>
        <v>0</v>
      </c>
      <c r="AK2869" s="1163">
        <v>294</v>
      </c>
      <c r="AL2869" s="1164"/>
      <c r="AM2869" s="1165"/>
      <c r="AN2869" s="1166"/>
      <c r="AO2869" s="587">
        <f t="shared" si="474"/>
        <v>0</v>
      </c>
      <c r="AQ2869" s="1163">
        <v>294</v>
      </c>
      <c r="AR2869" s="1164"/>
      <c r="AS2869" s="1165"/>
      <c r="AT2869" s="1166"/>
      <c r="AU2869" s="587">
        <f t="shared" si="475"/>
        <v>0</v>
      </c>
      <c r="AW2869" s="1163">
        <v>294</v>
      </c>
      <c r="AX2869" s="1164"/>
      <c r="AY2869" s="1165"/>
      <c r="AZ2869" s="1166"/>
      <c r="BA2869" s="587">
        <f t="shared" si="476"/>
        <v>0</v>
      </c>
    </row>
    <row r="2870" spans="1:53" s="17" customFormat="1" ht="16.75" customHeight="1" outlineLevel="2">
      <c r="A2870" s="1163">
        <v>295</v>
      </c>
      <c r="B2870" s="1164"/>
      <c r="C2870" s="1165"/>
      <c r="D2870" s="1166"/>
      <c r="E2870" s="587">
        <f t="shared" si="468"/>
        <v>0</v>
      </c>
      <c r="G2870" s="1163">
        <v>295</v>
      </c>
      <c r="H2870" s="1164"/>
      <c r="I2870" s="1165"/>
      <c r="J2870" s="1166"/>
      <c r="K2870" s="587">
        <f t="shared" si="469"/>
        <v>0</v>
      </c>
      <c r="M2870" s="1163">
        <v>295</v>
      </c>
      <c r="N2870" s="1164"/>
      <c r="O2870" s="1165"/>
      <c r="P2870" s="1166"/>
      <c r="Q2870" s="587">
        <f t="shared" si="470"/>
        <v>0</v>
      </c>
      <c r="S2870" s="1163">
        <v>295</v>
      </c>
      <c r="T2870" s="1164"/>
      <c r="U2870" s="1165"/>
      <c r="V2870" s="1166"/>
      <c r="W2870" s="587">
        <f t="shared" si="471"/>
        <v>0</v>
      </c>
      <c r="Y2870" s="1163">
        <v>295</v>
      </c>
      <c r="Z2870" s="1164"/>
      <c r="AA2870" s="1165"/>
      <c r="AB2870" s="1166"/>
      <c r="AC2870" s="587">
        <f t="shared" si="472"/>
        <v>0</v>
      </c>
      <c r="AE2870" s="1163">
        <v>295</v>
      </c>
      <c r="AF2870" s="1164"/>
      <c r="AG2870" s="1165"/>
      <c r="AH2870" s="1166"/>
      <c r="AI2870" s="587">
        <f t="shared" si="473"/>
        <v>0</v>
      </c>
      <c r="AK2870" s="1163">
        <v>295</v>
      </c>
      <c r="AL2870" s="1164"/>
      <c r="AM2870" s="1165"/>
      <c r="AN2870" s="1166"/>
      <c r="AO2870" s="587">
        <f t="shared" si="474"/>
        <v>0</v>
      </c>
      <c r="AQ2870" s="1163">
        <v>295</v>
      </c>
      <c r="AR2870" s="1164"/>
      <c r="AS2870" s="1165"/>
      <c r="AT2870" s="1166"/>
      <c r="AU2870" s="587">
        <f t="shared" si="475"/>
        <v>0</v>
      </c>
      <c r="AW2870" s="1163">
        <v>295</v>
      </c>
      <c r="AX2870" s="1164"/>
      <c r="AY2870" s="1165"/>
      <c r="AZ2870" s="1166"/>
      <c r="BA2870" s="587">
        <f t="shared" si="476"/>
        <v>0</v>
      </c>
    </row>
    <row r="2871" spans="1:53" s="17" customFormat="1" ht="16.75" customHeight="1" outlineLevel="2">
      <c r="A2871" s="1163">
        <v>296</v>
      </c>
      <c r="B2871" s="1164"/>
      <c r="C2871" s="1165"/>
      <c r="D2871" s="1166"/>
      <c r="E2871" s="587">
        <f t="shared" si="468"/>
        <v>0</v>
      </c>
      <c r="G2871" s="1163">
        <v>296</v>
      </c>
      <c r="H2871" s="1164"/>
      <c r="I2871" s="1165"/>
      <c r="J2871" s="1166"/>
      <c r="K2871" s="587">
        <f t="shared" si="469"/>
        <v>0</v>
      </c>
      <c r="M2871" s="1163">
        <v>296</v>
      </c>
      <c r="N2871" s="1164"/>
      <c r="O2871" s="1165"/>
      <c r="P2871" s="1166"/>
      <c r="Q2871" s="587">
        <f t="shared" si="470"/>
        <v>0</v>
      </c>
      <c r="S2871" s="1163">
        <v>296</v>
      </c>
      <c r="T2871" s="1164"/>
      <c r="U2871" s="1165"/>
      <c r="V2871" s="1166"/>
      <c r="W2871" s="587">
        <f t="shared" si="471"/>
        <v>0</v>
      </c>
      <c r="Y2871" s="1163">
        <v>296</v>
      </c>
      <c r="Z2871" s="1164"/>
      <c r="AA2871" s="1165"/>
      <c r="AB2871" s="1166"/>
      <c r="AC2871" s="587">
        <f t="shared" si="472"/>
        <v>0</v>
      </c>
      <c r="AE2871" s="1163">
        <v>296</v>
      </c>
      <c r="AF2871" s="1164"/>
      <c r="AG2871" s="1165"/>
      <c r="AH2871" s="1166"/>
      <c r="AI2871" s="587">
        <f t="shared" si="473"/>
        <v>0</v>
      </c>
      <c r="AK2871" s="1163">
        <v>296</v>
      </c>
      <c r="AL2871" s="1164"/>
      <c r="AM2871" s="1165"/>
      <c r="AN2871" s="1166"/>
      <c r="AO2871" s="587">
        <f t="shared" si="474"/>
        <v>0</v>
      </c>
      <c r="AQ2871" s="1163">
        <v>296</v>
      </c>
      <c r="AR2871" s="1164"/>
      <c r="AS2871" s="1165"/>
      <c r="AT2871" s="1166"/>
      <c r="AU2871" s="587">
        <f t="shared" si="475"/>
        <v>0</v>
      </c>
      <c r="AW2871" s="1163">
        <v>296</v>
      </c>
      <c r="AX2871" s="1164"/>
      <c r="AY2871" s="1165"/>
      <c r="AZ2871" s="1166"/>
      <c r="BA2871" s="587">
        <f t="shared" si="476"/>
        <v>0</v>
      </c>
    </row>
    <row r="2872" spans="1:53" s="17" customFormat="1" ht="16.75" customHeight="1" outlineLevel="2">
      <c r="A2872" s="1163">
        <v>297</v>
      </c>
      <c r="B2872" s="1164"/>
      <c r="C2872" s="1165"/>
      <c r="D2872" s="1166"/>
      <c r="E2872" s="587">
        <f t="shared" si="468"/>
        <v>0</v>
      </c>
      <c r="G2872" s="1163">
        <v>297</v>
      </c>
      <c r="H2872" s="1164"/>
      <c r="I2872" s="1165"/>
      <c r="J2872" s="1166"/>
      <c r="K2872" s="587">
        <f t="shared" si="469"/>
        <v>0</v>
      </c>
      <c r="M2872" s="1163">
        <v>297</v>
      </c>
      <c r="N2872" s="1164"/>
      <c r="O2872" s="1165"/>
      <c r="P2872" s="1166"/>
      <c r="Q2872" s="587">
        <f t="shared" si="470"/>
        <v>0</v>
      </c>
      <c r="S2872" s="1163">
        <v>297</v>
      </c>
      <c r="T2872" s="1164"/>
      <c r="U2872" s="1165"/>
      <c r="V2872" s="1166"/>
      <c r="W2872" s="587">
        <f t="shared" si="471"/>
        <v>0</v>
      </c>
      <c r="Y2872" s="1163">
        <v>297</v>
      </c>
      <c r="Z2872" s="1164"/>
      <c r="AA2872" s="1165"/>
      <c r="AB2872" s="1166"/>
      <c r="AC2872" s="587">
        <f t="shared" si="472"/>
        <v>0</v>
      </c>
      <c r="AE2872" s="1163">
        <v>297</v>
      </c>
      <c r="AF2872" s="1164"/>
      <c r="AG2872" s="1165"/>
      <c r="AH2872" s="1166"/>
      <c r="AI2872" s="587">
        <f t="shared" si="473"/>
        <v>0</v>
      </c>
      <c r="AK2872" s="1163">
        <v>297</v>
      </c>
      <c r="AL2872" s="1164"/>
      <c r="AM2872" s="1165"/>
      <c r="AN2872" s="1166"/>
      <c r="AO2872" s="587">
        <f t="shared" si="474"/>
        <v>0</v>
      </c>
      <c r="AQ2872" s="1163">
        <v>297</v>
      </c>
      <c r="AR2872" s="1164"/>
      <c r="AS2872" s="1165"/>
      <c r="AT2872" s="1166"/>
      <c r="AU2872" s="587">
        <f t="shared" si="475"/>
        <v>0</v>
      </c>
      <c r="AW2872" s="1163">
        <v>297</v>
      </c>
      <c r="AX2872" s="1164"/>
      <c r="AY2872" s="1165"/>
      <c r="AZ2872" s="1166"/>
      <c r="BA2872" s="587">
        <f t="shared" si="476"/>
        <v>0</v>
      </c>
    </row>
    <row r="2873" spans="1:53" s="17" customFormat="1" ht="16.75" customHeight="1" outlineLevel="2">
      <c r="A2873" s="1163">
        <v>298</v>
      </c>
      <c r="B2873" s="1164"/>
      <c r="C2873" s="1165"/>
      <c r="D2873" s="1166"/>
      <c r="E2873" s="587">
        <f t="shared" si="468"/>
        <v>0</v>
      </c>
      <c r="G2873" s="1163">
        <v>298</v>
      </c>
      <c r="H2873" s="1164"/>
      <c r="I2873" s="1165"/>
      <c r="J2873" s="1166"/>
      <c r="K2873" s="587">
        <f t="shared" si="469"/>
        <v>0</v>
      </c>
      <c r="M2873" s="1163">
        <v>298</v>
      </c>
      <c r="N2873" s="1164"/>
      <c r="O2873" s="1165"/>
      <c r="P2873" s="1166"/>
      <c r="Q2873" s="587">
        <f t="shared" si="470"/>
        <v>0</v>
      </c>
      <c r="S2873" s="1163">
        <v>298</v>
      </c>
      <c r="T2873" s="1164"/>
      <c r="U2873" s="1165"/>
      <c r="V2873" s="1166"/>
      <c r="W2873" s="587">
        <f t="shared" si="471"/>
        <v>0</v>
      </c>
      <c r="Y2873" s="1163">
        <v>298</v>
      </c>
      <c r="Z2873" s="1164"/>
      <c r="AA2873" s="1165"/>
      <c r="AB2873" s="1166"/>
      <c r="AC2873" s="587">
        <f t="shared" si="472"/>
        <v>0</v>
      </c>
      <c r="AE2873" s="1163">
        <v>298</v>
      </c>
      <c r="AF2873" s="1164"/>
      <c r="AG2873" s="1165"/>
      <c r="AH2873" s="1166"/>
      <c r="AI2873" s="587">
        <f t="shared" si="473"/>
        <v>0</v>
      </c>
      <c r="AK2873" s="1163">
        <v>298</v>
      </c>
      <c r="AL2873" s="1164"/>
      <c r="AM2873" s="1165"/>
      <c r="AN2873" s="1166"/>
      <c r="AO2873" s="587">
        <f t="shared" si="474"/>
        <v>0</v>
      </c>
      <c r="AQ2873" s="1163">
        <v>298</v>
      </c>
      <c r="AR2873" s="1164"/>
      <c r="AS2873" s="1165"/>
      <c r="AT2873" s="1166"/>
      <c r="AU2873" s="587">
        <f t="shared" si="475"/>
        <v>0</v>
      </c>
      <c r="AW2873" s="1163">
        <v>298</v>
      </c>
      <c r="AX2873" s="1164"/>
      <c r="AY2873" s="1165"/>
      <c r="AZ2873" s="1166"/>
      <c r="BA2873" s="587">
        <f t="shared" si="476"/>
        <v>0</v>
      </c>
    </row>
    <row r="2874" spans="1:53" s="17" customFormat="1" ht="16.75" customHeight="1" outlineLevel="2">
      <c r="A2874" s="1163">
        <v>299</v>
      </c>
      <c r="B2874" s="1164"/>
      <c r="C2874" s="1165"/>
      <c r="D2874" s="1166"/>
      <c r="E2874" s="587">
        <f t="shared" si="468"/>
        <v>0</v>
      </c>
      <c r="G2874" s="1163">
        <v>299</v>
      </c>
      <c r="H2874" s="1164"/>
      <c r="I2874" s="1165"/>
      <c r="J2874" s="1166"/>
      <c r="K2874" s="587">
        <f t="shared" si="469"/>
        <v>0</v>
      </c>
      <c r="M2874" s="1163">
        <v>299</v>
      </c>
      <c r="N2874" s="1164"/>
      <c r="O2874" s="1165"/>
      <c r="P2874" s="1166"/>
      <c r="Q2874" s="587">
        <f t="shared" si="470"/>
        <v>0</v>
      </c>
      <c r="S2874" s="1163">
        <v>299</v>
      </c>
      <c r="T2874" s="1164"/>
      <c r="U2874" s="1165"/>
      <c r="V2874" s="1166"/>
      <c r="W2874" s="587">
        <f t="shared" si="471"/>
        <v>0</v>
      </c>
      <c r="Y2874" s="1163">
        <v>299</v>
      </c>
      <c r="Z2874" s="1164"/>
      <c r="AA2874" s="1165"/>
      <c r="AB2874" s="1166"/>
      <c r="AC2874" s="587">
        <f t="shared" si="472"/>
        <v>0</v>
      </c>
      <c r="AE2874" s="1163">
        <v>299</v>
      </c>
      <c r="AF2874" s="1164"/>
      <c r="AG2874" s="1165"/>
      <c r="AH2874" s="1166"/>
      <c r="AI2874" s="587">
        <f t="shared" si="473"/>
        <v>0</v>
      </c>
      <c r="AK2874" s="1163">
        <v>299</v>
      </c>
      <c r="AL2874" s="1164"/>
      <c r="AM2874" s="1165"/>
      <c r="AN2874" s="1166"/>
      <c r="AO2874" s="587">
        <f t="shared" si="474"/>
        <v>0</v>
      </c>
      <c r="AQ2874" s="1163">
        <v>299</v>
      </c>
      <c r="AR2874" s="1164"/>
      <c r="AS2874" s="1165"/>
      <c r="AT2874" s="1166"/>
      <c r="AU2874" s="587">
        <f t="shared" si="475"/>
        <v>0</v>
      </c>
      <c r="AW2874" s="1163">
        <v>299</v>
      </c>
      <c r="AX2874" s="1164"/>
      <c r="AY2874" s="1165"/>
      <c r="AZ2874" s="1166"/>
      <c r="BA2874" s="587">
        <f t="shared" si="476"/>
        <v>0</v>
      </c>
    </row>
    <row r="2875" spans="1:53" s="17" customFormat="1" ht="16.75" customHeight="1" outlineLevel="2">
      <c r="A2875" s="1163">
        <v>300</v>
      </c>
      <c r="B2875" s="1164"/>
      <c r="C2875" s="1165"/>
      <c r="D2875" s="1166"/>
      <c r="E2875" s="587">
        <f t="shared" si="468"/>
        <v>0</v>
      </c>
      <c r="G2875" s="1163">
        <v>300</v>
      </c>
      <c r="H2875" s="1164"/>
      <c r="I2875" s="1165"/>
      <c r="J2875" s="1166"/>
      <c r="K2875" s="587">
        <f t="shared" si="469"/>
        <v>0</v>
      </c>
      <c r="M2875" s="1163">
        <v>300</v>
      </c>
      <c r="N2875" s="1164"/>
      <c r="O2875" s="1165"/>
      <c r="P2875" s="1166"/>
      <c r="Q2875" s="587">
        <f t="shared" si="470"/>
        <v>0</v>
      </c>
      <c r="S2875" s="1163">
        <v>300</v>
      </c>
      <c r="T2875" s="1164"/>
      <c r="U2875" s="1165"/>
      <c r="V2875" s="1166"/>
      <c r="W2875" s="587">
        <f t="shared" si="471"/>
        <v>0</v>
      </c>
      <c r="Y2875" s="1163">
        <v>300</v>
      </c>
      <c r="Z2875" s="1164"/>
      <c r="AA2875" s="1165"/>
      <c r="AB2875" s="1166"/>
      <c r="AC2875" s="587">
        <f t="shared" si="472"/>
        <v>0</v>
      </c>
      <c r="AE2875" s="1163">
        <v>300</v>
      </c>
      <c r="AF2875" s="1164"/>
      <c r="AG2875" s="1165"/>
      <c r="AH2875" s="1166"/>
      <c r="AI2875" s="587">
        <f t="shared" si="473"/>
        <v>0</v>
      </c>
      <c r="AK2875" s="1163">
        <v>300</v>
      </c>
      <c r="AL2875" s="1164"/>
      <c r="AM2875" s="1165"/>
      <c r="AN2875" s="1166"/>
      <c r="AO2875" s="587">
        <f t="shared" si="474"/>
        <v>0</v>
      </c>
      <c r="AQ2875" s="1163">
        <v>300</v>
      </c>
      <c r="AR2875" s="1164"/>
      <c r="AS2875" s="1165"/>
      <c r="AT2875" s="1166"/>
      <c r="AU2875" s="587">
        <f t="shared" si="475"/>
        <v>0</v>
      </c>
      <c r="AW2875" s="1163">
        <v>300</v>
      </c>
      <c r="AX2875" s="1164"/>
      <c r="AY2875" s="1165"/>
      <c r="AZ2875" s="1166"/>
      <c r="BA2875" s="587">
        <f t="shared" si="476"/>
        <v>0</v>
      </c>
    </row>
    <row r="2876" spans="1:53" s="17" customFormat="1" ht="16.75" customHeight="1" outlineLevel="2">
      <c r="A2876" s="1163">
        <v>301</v>
      </c>
      <c r="B2876" s="1164"/>
      <c r="C2876" s="1165"/>
      <c r="D2876" s="1166"/>
      <c r="E2876" s="587">
        <f t="shared" si="468"/>
        <v>0</v>
      </c>
      <c r="G2876" s="1163">
        <v>301</v>
      </c>
      <c r="H2876" s="1164"/>
      <c r="I2876" s="1165"/>
      <c r="J2876" s="1166"/>
      <c r="K2876" s="587">
        <f t="shared" si="469"/>
        <v>0</v>
      </c>
      <c r="M2876" s="1163">
        <v>301</v>
      </c>
      <c r="N2876" s="1164"/>
      <c r="O2876" s="1165"/>
      <c r="P2876" s="1166"/>
      <c r="Q2876" s="587">
        <f t="shared" si="470"/>
        <v>0</v>
      </c>
      <c r="S2876" s="1163">
        <v>301</v>
      </c>
      <c r="T2876" s="1164"/>
      <c r="U2876" s="1165"/>
      <c r="V2876" s="1166"/>
      <c r="W2876" s="587">
        <f t="shared" si="471"/>
        <v>0</v>
      </c>
      <c r="Y2876" s="1163">
        <v>301</v>
      </c>
      <c r="Z2876" s="1164"/>
      <c r="AA2876" s="1165"/>
      <c r="AB2876" s="1166"/>
      <c r="AC2876" s="587">
        <f t="shared" si="472"/>
        <v>0</v>
      </c>
      <c r="AE2876" s="1163">
        <v>301</v>
      </c>
      <c r="AF2876" s="1164"/>
      <c r="AG2876" s="1165"/>
      <c r="AH2876" s="1166"/>
      <c r="AI2876" s="587">
        <f t="shared" si="473"/>
        <v>0</v>
      </c>
      <c r="AK2876" s="1163">
        <v>301</v>
      </c>
      <c r="AL2876" s="1164"/>
      <c r="AM2876" s="1165"/>
      <c r="AN2876" s="1166"/>
      <c r="AO2876" s="587">
        <f t="shared" si="474"/>
        <v>0</v>
      </c>
      <c r="AQ2876" s="1163">
        <v>301</v>
      </c>
      <c r="AR2876" s="1164"/>
      <c r="AS2876" s="1165"/>
      <c r="AT2876" s="1166"/>
      <c r="AU2876" s="587">
        <f t="shared" si="475"/>
        <v>0</v>
      </c>
      <c r="AW2876" s="1163">
        <v>301</v>
      </c>
      <c r="AX2876" s="1164"/>
      <c r="AY2876" s="1165"/>
      <c r="AZ2876" s="1166"/>
      <c r="BA2876" s="587">
        <f t="shared" si="476"/>
        <v>0</v>
      </c>
    </row>
    <row r="2877" spans="1:53" s="17" customFormat="1" ht="16.75" customHeight="1" outlineLevel="2">
      <c r="A2877" s="1163">
        <v>302</v>
      </c>
      <c r="B2877" s="1164"/>
      <c r="C2877" s="1165"/>
      <c r="D2877" s="1166"/>
      <c r="E2877" s="587">
        <f t="shared" si="468"/>
        <v>0</v>
      </c>
      <c r="G2877" s="1163">
        <v>302</v>
      </c>
      <c r="H2877" s="1164"/>
      <c r="I2877" s="1165"/>
      <c r="J2877" s="1166"/>
      <c r="K2877" s="587">
        <f t="shared" si="469"/>
        <v>0</v>
      </c>
      <c r="M2877" s="1163">
        <v>302</v>
      </c>
      <c r="N2877" s="1164"/>
      <c r="O2877" s="1165"/>
      <c r="P2877" s="1166"/>
      <c r="Q2877" s="587">
        <f t="shared" si="470"/>
        <v>0</v>
      </c>
      <c r="S2877" s="1163">
        <v>302</v>
      </c>
      <c r="T2877" s="1164"/>
      <c r="U2877" s="1165"/>
      <c r="V2877" s="1166"/>
      <c r="W2877" s="587">
        <f t="shared" si="471"/>
        <v>0</v>
      </c>
      <c r="Y2877" s="1163">
        <v>302</v>
      </c>
      <c r="Z2877" s="1164"/>
      <c r="AA2877" s="1165"/>
      <c r="AB2877" s="1166"/>
      <c r="AC2877" s="587">
        <f t="shared" si="472"/>
        <v>0</v>
      </c>
      <c r="AE2877" s="1163">
        <v>302</v>
      </c>
      <c r="AF2877" s="1164"/>
      <c r="AG2877" s="1165"/>
      <c r="AH2877" s="1166"/>
      <c r="AI2877" s="587">
        <f t="shared" si="473"/>
        <v>0</v>
      </c>
      <c r="AK2877" s="1163">
        <v>302</v>
      </c>
      <c r="AL2877" s="1164"/>
      <c r="AM2877" s="1165"/>
      <c r="AN2877" s="1166"/>
      <c r="AO2877" s="587">
        <f t="shared" si="474"/>
        <v>0</v>
      </c>
      <c r="AQ2877" s="1163">
        <v>302</v>
      </c>
      <c r="AR2877" s="1164"/>
      <c r="AS2877" s="1165"/>
      <c r="AT2877" s="1166"/>
      <c r="AU2877" s="587">
        <f t="shared" si="475"/>
        <v>0</v>
      </c>
      <c r="AW2877" s="1163">
        <v>302</v>
      </c>
      <c r="AX2877" s="1164"/>
      <c r="AY2877" s="1165"/>
      <c r="AZ2877" s="1166"/>
      <c r="BA2877" s="587">
        <f t="shared" si="476"/>
        <v>0</v>
      </c>
    </row>
    <row r="2878" spans="1:53" s="17" customFormat="1" ht="16.75" customHeight="1" outlineLevel="2">
      <c r="A2878" s="1163">
        <v>303</v>
      </c>
      <c r="B2878" s="1164"/>
      <c r="C2878" s="1165"/>
      <c r="D2878" s="1166"/>
      <c r="E2878" s="587">
        <f t="shared" si="468"/>
        <v>0</v>
      </c>
      <c r="G2878" s="1163">
        <v>303</v>
      </c>
      <c r="H2878" s="1164"/>
      <c r="I2878" s="1165"/>
      <c r="J2878" s="1166"/>
      <c r="K2878" s="587">
        <f t="shared" si="469"/>
        <v>0</v>
      </c>
      <c r="M2878" s="1163">
        <v>303</v>
      </c>
      <c r="N2878" s="1164"/>
      <c r="O2878" s="1165"/>
      <c r="P2878" s="1166"/>
      <c r="Q2878" s="587">
        <f t="shared" si="470"/>
        <v>0</v>
      </c>
      <c r="S2878" s="1163">
        <v>303</v>
      </c>
      <c r="T2878" s="1164"/>
      <c r="U2878" s="1165"/>
      <c r="V2878" s="1166"/>
      <c r="W2878" s="587">
        <f t="shared" si="471"/>
        <v>0</v>
      </c>
      <c r="Y2878" s="1163">
        <v>303</v>
      </c>
      <c r="Z2878" s="1164"/>
      <c r="AA2878" s="1165"/>
      <c r="AB2878" s="1166"/>
      <c r="AC2878" s="587">
        <f t="shared" si="472"/>
        <v>0</v>
      </c>
      <c r="AE2878" s="1163">
        <v>303</v>
      </c>
      <c r="AF2878" s="1164"/>
      <c r="AG2878" s="1165"/>
      <c r="AH2878" s="1166"/>
      <c r="AI2878" s="587">
        <f t="shared" si="473"/>
        <v>0</v>
      </c>
      <c r="AK2878" s="1163">
        <v>303</v>
      </c>
      <c r="AL2878" s="1164"/>
      <c r="AM2878" s="1165"/>
      <c r="AN2878" s="1166"/>
      <c r="AO2878" s="587">
        <f t="shared" si="474"/>
        <v>0</v>
      </c>
      <c r="AQ2878" s="1163">
        <v>303</v>
      </c>
      <c r="AR2878" s="1164"/>
      <c r="AS2878" s="1165"/>
      <c r="AT2878" s="1166"/>
      <c r="AU2878" s="587">
        <f t="shared" si="475"/>
        <v>0</v>
      </c>
      <c r="AW2878" s="1163">
        <v>303</v>
      </c>
      <c r="AX2878" s="1164"/>
      <c r="AY2878" s="1165"/>
      <c r="AZ2878" s="1166"/>
      <c r="BA2878" s="587">
        <f t="shared" si="476"/>
        <v>0</v>
      </c>
    </row>
    <row r="2879" spans="1:53" s="17" customFormat="1" ht="16.75" customHeight="1" outlineLevel="2">
      <c r="A2879" s="1163">
        <v>304</v>
      </c>
      <c r="B2879" s="1164"/>
      <c r="C2879" s="1165"/>
      <c r="D2879" s="1166"/>
      <c r="E2879" s="587">
        <f t="shared" si="468"/>
        <v>0</v>
      </c>
      <c r="G2879" s="1163">
        <v>304</v>
      </c>
      <c r="H2879" s="1164"/>
      <c r="I2879" s="1165"/>
      <c r="J2879" s="1166"/>
      <c r="K2879" s="587">
        <f t="shared" si="469"/>
        <v>0</v>
      </c>
      <c r="M2879" s="1163">
        <v>304</v>
      </c>
      <c r="N2879" s="1164"/>
      <c r="O2879" s="1165"/>
      <c r="P2879" s="1166"/>
      <c r="Q2879" s="587">
        <f t="shared" si="470"/>
        <v>0</v>
      </c>
      <c r="S2879" s="1163">
        <v>304</v>
      </c>
      <c r="T2879" s="1164"/>
      <c r="U2879" s="1165"/>
      <c r="V2879" s="1166"/>
      <c r="W2879" s="587">
        <f t="shared" si="471"/>
        <v>0</v>
      </c>
      <c r="Y2879" s="1163">
        <v>304</v>
      </c>
      <c r="Z2879" s="1164"/>
      <c r="AA2879" s="1165"/>
      <c r="AB2879" s="1166"/>
      <c r="AC2879" s="587">
        <f t="shared" si="472"/>
        <v>0</v>
      </c>
      <c r="AE2879" s="1163">
        <v>304</v>
      </c>
      <c r="AF2879" s="1164"/>
      <c r="AG2879" s="1165"/>
      <c r="AH2879" s="1166"/>
      <c r="AI2879" s="587">
        <f t="shared" si="473"/>
        <v>0</v>
      </c>
      <c r="AK2879" s="1163">
        <v>304</v>
      </c>
      <c r="AL2879" s="1164"/>
      <c r="AM2879" s="1165"/>
      <c r="AN2879" s="1166"/>
      <c r="AO2879" s="587">
        <f t="shared" si="474"/>
        <v>0</v>
      </c>
      <c r="AQ2879" s="1163">
        <v>304</v>
      </c>
      <c r="AR2879" s="1164"/>
      <c r="AS2879" s="1165"/>
      <c r="AT2879" s="1166"/>
      <c r="AU2879" s="587">
        <f t="shared" si="475"/>
        <v>0</v>
      </c>
      <c r="AW2879" s="1163">
        <v>304</v>
      </c>
      <c r="AX2879" s="1164"/>
      <c r="AY2879" s="1165"/>
      <c r="AZ2879" s="1166"/>
      <c r="BA2879" s="587">
        <f t="shared" si="476"/>
        <v>0</v>
      </c>
    </row>
    <row r="2880" spans="1:53" s="17" customFormat="1" ht="16.75" customHeight="1" outlineLevel="2">
      <c r="A2880" s="1163">
        <v>305</v>
      </c>
      <c r="B2880" s="1164"/>
      <c r="C2880" s="1165"/>
      <c r="D2880" s="1166"/>
      <c r="E2880" s="587">
        <f t="shared" si="468"/>
        <v>0</v>
      </c>
      <c r="G2880" s="1163">
        <v>305</v>
      </c>
      <c r="H2880" s="1164"/>
      <c r="I2880" s="1165"/>
      <c r="J2880" s="1166"/>
      <c r="K2880" s="587">
        <f t="shared" si="469"/>
        <v>0</v>
      </c>
      <c r="M2880" s="1163">
        <v>305</v>
      </c>
      <c r="N2880" s="1164"/>
      <c r="O2880" s="1165"/>
      <c r="P2880" s="1166"/>
      <c r="Q2880" s="587">
        <f t="shared" si="470"/>
        <v>0</v>
      </c>
      <c r="S2880" s="1163">
        <v>305</v>
      </c>
      <c r="T2880" s="1164"/>
      <c r="U2880" s="1165"/>
      <c r="V2880" s="1166"/>
      <c r="W2880" s="587">
        <f t="shared" si="471"/>
        <v>0</v>
      </c>
      <c r="Y2880" s="1163">
        <v>305</v>
      </c>
      <c r="Z2880" s="1164"/>
      <c r="AA2880" s="1165"/>
      <c r="AB2880" s="1166"/>
      <c r="AC2880" s="587">
        <f t="shared" si="472"/>
        <v>0</v>
      </c>
      <c r="AE2880" s="1163">
        <v>305</v>
      </c>
      <c r="AF2880" s="1164"/>
      <c r="AG2880" s="1165"/>
      <c r="AH2880" s="1166"/>
      <c r="AI2880" s="587">
        <f t="shared" si="473"/>
        <v>0</v>
      </c>
      <c r="AK2880" s="1163">
        <v>305</v>
      </c>
      <c r="AL2880" s="1164"/>
      <c r="AM2880" s="1165"/>
      <c r="AN2880" s="1166"/>
      <c r="AO2880" s="587">
        <f t="shared" si="474"/>
        <v>0</v>
      </c>
      <c r="AQ2880" s="1163">
        <v>305</v>
      </c>
      <c r="AR2880" s="1164"/>
      <c r="AS2880" s="1165"/>
      <c r="AT2880" s="1166"/>
      <c r="AU2880" s="587">
        <f t="shared" si="475"/>
        <v>0</v>
      </c>
      <c r="AW2880" s="1163">
        <v>305</v>
      </c>
      <c r="AX2880" s="1164"/>
      <c r="AY2880" s="1165"/>
      <c r="AZ2880" s="1166"/>
      <c r="BA2880" s="587">
        <f t="shared" si="476"/>
        <v>0</v>
      </c>
    </row>
    <row r="2881" spans="1:53" s="17" customFormat="1" ht="16.75" customHeight="1" outlineLevel="2">
      <c r="A2881" s="1163">
        <v>306</v>
      </c>
      <c r="B2881" s="1164"/>
      <c r="C2881" s="1165"/>
      <c r="D2881" s="1166"/>
      <c r="E2881" s="587">
        <f t="shared" si="468"/>
        <v>0</v>
      </c>
      <c r="G2881" s="1163">
        <v>306</v>
      </c>
      <c r="H2881" s="1164"/>
      <c r="I2881" s="1165"/>
      <c r="J2881" s="1166"/>
      <c r="K2881" s="587">
        <f t="shared" si="469"/>
        <v>0</v>
      </c>
      <c r="M2881" s="1163">
        <v>306</v>
      </c>
      <c r="N2881" s="1164"/>
      <c r="O2881" s="1165"/>
      <c r="P2881" s="1166"/>
      <c r="Q2881" s="587">
        <f t="shared" si="470"/>
        <v>0</v>
      </c>
      <c r="S2881" s="1163">
        <v>306</v>
      </c>
      <c r="T2881" s="1164"/>
      <c r="U2881" s="1165"/>
      <c r="V2881" s="1166"/>
      <c r="W2881" s="587">
        <f t="shared" si="471"/>
        <v>0</v>
      </c>
      <c r="Y2881" s="1163">
        <v>306</v>
      </c>
      <c r="Z2881" s="1164"/>
      <c r="AA2881" s="1165"/>
      <c r="AB2881" s="1166"/>
      <c r="AC2881" s="587">
        <f t="shared" si="472"/>
        <v>0</v>
      </c>
      <c r="AE2881" s="1163">
        <v>306</v>
      </c>
      <c r="AF2881" s="1164"/>
      <c r="AG2881" s="1165"/>
      <c r="AH2881" s="1166"/>
      <c r="AI2881" s="587">
        <f t="shared" si="473"/>
        <v>0</v>
      </c>
      <c r="AK2881" s="1163">
        <v>306</v>
      </c>
      <c r="AL2881" s="1164"/>
      <c r="AM2881" s="1165"/>
      <c r="AN2881" s="1166"/>
      <c r="AO2881" s="587">
        <f t="shared" si="474"/>
        <v>0</v>
      </c>
      <c r="AQ2881" s="1163">
        <v>306</v>
      </c>
      <c r="AR2881" s="1164"/>
      <c r="AS2881" s="1165"/>
      <c r="AT2881" s="1166"/>
      <c r="AU2881" s="587">
        <f t="shared" si="475"/>
        <v>0</v>
      </c>
      <c r="AW2881" s="1163">
        <v>306</v>
      </c>
      <c r="AX2881" s="1164"/>
      <c r="AY2881" s="1165"/>
      <c r="AZ2881" s="1166"/>
      <c r="BA2881" s="587">
        <f t="shared" si="476"/>
        <v>0</v>
      </c>
    </row>
    <row r="2882" spans="1:53" s="17" customFormat="1" ht="16.75" customHeight="1" outlineLevel="2">
      <c r="A2882" s="1163">
        <v>307</v>
      </c>
      <c r="B2882" s="1164"/>
      <c r="C2882" s="1165"/>
      <c r="D2882" s="1166"/>
      <c r="E2882" s="587">
        <f t="shared" si="468"/>
        <v>0</v>
      </c>
      <c r="G2882" s="1163">
        <v>307</v>
      </c>
      <c r="H2882" s="1164"/>
      <c r="I2882" s="1165"/>
      <c r="J2882" s="1166"/>
      <c r="K2882" s="587">
        <f t="shared" si="469"/>
        <v>0</v>
      </c>
      <c r="M2882" s="1163">
        <v>307</v>
      </c>
      <c r="N2882" s="1164"/>
      <c r="O2882" s="1165"/>
      <c r="P2882" s="1166"/>
      <c r="Q2882" s="587">
        <f t="shared" si="470"/>
        <v>0</v>
      </c>
      <c r="S2882" s="1163">
        <v>307</v>
      </c>
      <c r="T2882" s="1164"/>
      <c r="U2882" s="1165"/>
      <c r="V2882" s="1166"/>
      <c r="W2882" s="587">
        <f t="shared" si="471"/>
        <v>0</v>
      </c>
      <c r="Y2882" s="1163">
        <v>307</v>
      </c>
      <c r="Z2882" s="1164"/>
      <c r="AA2882" s="1165"/>
      <c r="AB2882" s="1166"/>
      <c r="AC2882" s="587">
        <f t="shared" si="472"/>
        <v>0</v>
      </c>
      <c r="AE2882" s="1163">
        <v>307</v>
      </c>
      <c r="AF2882" s="1164"/>
      <c r="AG2882" s="1165"/>
      <c r="AH2882" s="1166"/>
      <c r="AI2882" s="587">
        <f t="shared" si="473"/>
        <v>0</v>
      </c>
      <c r="AK2882" s="1163">
        <v>307</v>
      </c>
      <c r="AL2882" s="1164"/>
      <c r="AM2882" s="1165"/>
      <c r="AN2882" s="1166"/>
      <c r="AO2882" s="587">
        <f t="shared" si="474"/>
        <v>0</v>
      </c>
      <c r="AQ2882" s="1163">
        <v>307</v>
      </c>
      <c r="AR2882" s="1164"/>
      <c r="AS2882" s="1165"/>
      <c r="AT2882" s="1166"/>
      <c r="AU2882" s="587">
        <f t="shared" si="475"/>
        <v>0</v>
      </c>
      <c r="AW2882" s="1163">
        <v>307</v>
      </c>
      <c r="AX2882" s="1164"/>
      <c r="AY2882" s="1165"/>
      <c r="AZ2882" s="1166"/>
      <c r="BA2882" s="587">
        <f t="shared" si="476"/>
        <v>0</v>
      </c>
    </row>
    <row r="2883" spans="1:53" s="17" customFormat="1" ht="16.75" customHeight="1" outlineLevel="2">
      <c r="A2883" s="1163">
        <v>308</v>
      </c>
      <c r="B2883" s="1164"/>
      <c r="C2883" s="1165"/>
      <c r="D2883" s="1166"/>
      <c r="E2883" s="587">
        <f t="shared" si="468"/>
        <v>0</v>
      </c>
      <c r="G2883" s="1163">
        <v>308</v>
      </c>
      <c r="H2883" s="1164"/>
      <c r="I2883" s="1165"/>
      <c r="J2883" s="1166"/>
      <c r="K2883" s="587">
        <f t="shared" si="469"/>
        <v>0</v>
      </c>
      <c r="M2883" s="1163">
        <v>308</v>
      </c>
      <c r="N2883" s="1164"/>
      <c r="O2883" s="1165"/>
      <c r="P2883" s="1166"/>
      <c r="Q2883" s="587">
        <f t="shared" si="470"/>
        <v>0</v>
      </c>
      <c r="S2883" s="1163">
        <v>308</v>
      </c>
      <c r="T2883" s="1164"/>
      <c r="U2883" s="1165"/>
      <c r="V2883" s="1166"/>
      <c r="W2883" s="587">
        <f t="shared" si="471"/>
        <v>0</v>
      </c>
      <c r="Y2883" s="1163">
        <v>308</v>
      </c>
      <c r="Z2883" s="1164"/>
      <c r="AA2883" s="1165"/>
      <c r="AB2883" s="1166"/>
      <c r="AC2883" s="587">
        <f t="shared" si="472"/>
        <v>0</v>
      </c>
      <c r="AE2883" s="1163">
        <v>308</v>
      </c>
      <c r="AF2883" s="1164"/>
      <c r="AG2883" s="1165"/>
      <c r="AH2883" s="1166"/>
      <c r="AI2883" s="587">
        <f t="shared" si="473"/>
        <v>0</v>
      </c>
      <c r="AK2883" s="1163">
        <v>308</v>
      </c>
      <c r="AL2883" s="1164"/>
      <c r="AM2883" s="1165"/>
      <c r="AN2883" s="1166"/>
      <c r="AO2883" s="587">
        <f t="shared" si="474"/>
        <v>0</v>
      </c>
      <c r="AQ2883" s="1163">
        <v>308</v>
      </c>
      <c r="AR2883" s="1164"/>
      <c r="AS2883" s="1165"/>
      <c r="AT2883" s="1166"/>
      <c r="AU2883" s="587">
        <f t="shared" si="475"/>
        <v>0</v>
      </c>
      <c r="AW2883" s="1163">
        <v>308</v>
      </c>
      <c r="AX2883" s="1164"/>
      <c r="AY2883" s="1165"/>
      <c r="AZ2883" s="1166"/>
      <c r="BA2883" s="587">
        <f t="shared" si="476"/>
        <v>0</v>
      </c>
    </row>
    <row r="2884" spans="1:53" s="17" customFormat="1" ht="16.75" customHeight="1" outlineLevel="2">
      <c r="A2884" s="1163">
        <v>309</v>
      </c>
      <c r="B2884" s="1164"/>
      <c r="C2884" s="1165"/>
      <c r="D2884" s="1166"/>
      <c r="E2884" s="587">
        <f>IF(AND(C2884&gt;=D$2569,C2884&lt;=D$2568),1,0)</f>
        <v>0</v>
      </c>
      <c r="G2884" s="1163">
        <v>309</v>
      </c>
      <c r="H2884" s="1164"/>
      <c r="I2884" s="1165"/>
      <c r="J2884" s="1166"/>
      <c r="K2884" s="587">
        <f>IF(AND(I2884&gt;=J$2569,I2884&lt;=J$2568),1,0)</f>
        <v>0</v>
      </c>
      <c r="M2884" s="1163">
        <v>309</v>
      </c>
      <c r="N2884" s="1164"/>
      <c r="O2884" s="1165"/>
      <c r="P2884" s="1166"/>
      <c r="Q2884" s="587">
        <f>IF(AND(O2884&gt;=P$2569,O2884&lt;=P$2568),1,0)</f>
        <v>0</v>
      </c>
      <c r="S2884" s="1163">
        <v>309</v>
      </c>
      <c r="T2884" s="1164"/>
      <c r="U2884" s="1165"/>
      <c r="V2884" s="1166"/>
      <c r="W2884" s="587">
        <f>IF(AND(U2884&gt;=V$2569,U2884&lt;=V$2568),1,0)</f>
        <v>0</v>
      </c>
      <c r="Y2884" s="1163">
        <v>309</v>
      </c>
      <c r="Z2884" s="1164"/>
      <c r="AA2884" s="1165"/>
      <c r="AB2884" s="1166"/>
      <c r="AC2884" s="587">
        <f>IF(AND(AA2884&gt;=AB$2569,AA2884&lt;=AB$2568),1,0)</f>
        <v>0</v>
      </c>
      <c r="AE2884" s="1163">
        <v>309</v>
      </c>
      <c r="AF2884" s="1164"/>
      <c r="AG2884" s="1165"/>
      <c r="AH2884" s="1166"/>
      <c r="AI2884" s="587">
        <f>IF(AND(AG2884&gt;=AH$2569,AG2884&lt;=AH$2568),1,0)</f>
        <v>0</v>
      </c>
      <c r="AK2884" s="1163">
        <v>309</v>
      </c>
      <c r="AL2884" s="1164"/>
      <c r="AM2884" s="1165"/>
      <c r="AN2884" s="1166"/>
      <c r="AO2884" s="587">
        <f>IF(AND(AM2884&gt;=AN$2569,AM2884&lt;=AN$2568),1,0)</f>
        <v>0</v>
      </c>
      <c r="AQ2884" s="1163">
        <v>309</v>
      </c>
      <c r="AR2884" s="1164"/>
      <c r="AS2884" s="1165"/>
      <c r="AT2884" s="1166"/>
      <c r="AU2884" s="587">
        <f>IF(AND(AS2884&gt;=AT$2569,AS2884&lt;=AT$2568),1,0)</f>
        <v>0</v>
      </c>
      <c r="AW2884" s="1163">
        <v>309</v>
      </c>
      <c r="AX2884" s="1164"/>
      <c r="AY2884" s="1165"/>
      <c r="AZ2884" s="1166"/>
      <c r="BA2884" s="587">
        <f>IF(AND(AY2884&gt;=AZ$2569,AY2884&lt;=AZ$2568),1,0)</f>
        <v>0</v>
      </c>
    </row>
    <row r="2885" spans="1:53" s="17" customFormat="1" ht="16.75" customHeight="1" outlineLevel="2">
      <c r="A2885" s="1163">
        <v>310</v>
      </c>
      <c r="B2885" s="1164"/>
      <c r="C2885" s="1165"/>
      <c r="D2885" s="1166"/>
      <c r="E2885" s="587">
        <f t="shared" ref="E2885:E2948" si="477">IF(AND(C2885&gt;=D$2569,C2885&lt;=D$2568),1,0)</f>
        <v>0</v>
      </c>
      <c r="G2885" s="1163">
        <v>310</v>
      </c>
      <c r="H2885" s="1164"/>
      <c r="I2885" s="1165"/>
      <c r="J2885" s="1166"/>
      <c r="K2885" s="587">
        <f t="shared" ref="K2885:K2948" si="478">IF(AND(I2885&gt;=J$2569,I2885&lt;=J$2568),1,0)</f>
        <v>0</v>
      </c>
      <c r="M2885" s="1163">
        <v>310</v>
      </c>
      <c r="N2885" s="1164"/>
      <c r="O2885" s="1165"/>
      <c r="P2885" s="1166"/>
      <c r="Q2885" s="587">
        <f t="shared" ref="Q2885:Q2948" si="479">IF(AND(O2885&gt;=P$2569,O2885&lt;=P$2568),1,0)</f>
        <v>0</v>
      </c>
      <c r="S2885" s="1163">
        <v>310</v>
      </c>
      <c r="T2885" s="1164"/>
      <c r="U2885" s="1165"/>
      <c r="V2885" s="1166"/>
      <c r="W2885" s="587">
        <f t="shared" ref="W2885:W2948" si="480">IF(AND(U2885&gt;=V$2569,U2885&lt;=V$2568),1,0)</f>
        <v>0</v>
      </c>
      <c r="Y2885" s="1163">
        <v>310</v>
      </c>
      <c r="Z2885" s="1164"/>
      <c r="AA2885" s="1165"/>
      <c r="AB2885" s="1166"/>
      <c r="AC2885" s="587">
        <f t="shared" ref="AC2885:AC2948" si="481">IF(AND(AA2885&gt;=AB$2569,AA2885&lt;=AB$2568),1,0)</f>
        <v>0</v>
      </c>
      <c r="AE2885" s="1163">
        <v>310</v>
      </c>
      <c r="AF2885" s="1164"/>
      <c r="AG2885" s="1165"/>
      <c r="AH2885" s="1166"/>
      <c r="AI2885" s="587">
        <f t="shared" ref="AI2885:AI2948" si="482">IF(AND(AG2885&gt;=AH$2569,AG2885&lt;=AH$2568),1,0)</f>
        <v>0</v>
      </c>
      <c r="AK2885" s="1163">
        <v>310</v>
      </c>
      <c r="AL2885" s="1164"/>
      <c r="AM2885" s="1165"/>
      <c r="AN2885" s="1166"/>
      <c r="AO2885" s="587">
        <f t="shared" ref="AO2885:AO2948" si="483">IF(AND(AM2885&gt;=AN$2569,AM2885&lt;=AN$2568),1,0)</f>
        <v>0</v>
      </c>
      <c r="AQ2885" s="1163">
        <v>310</v>
      </c>
      <c r="AR2885" s="1164"/>
      <c r="AS2885" s="1165"/>
      <c r="AT2885" s="1166"/>
      <c r="AU2885" s="587">
        <f t="shared" ref="AU2885:AU2948" si="484">IF(AND(AS2885&gt;=AT$2569,AS2885&lt;=AT$2568),1,0)</f>
        <v>0</v>
      </c>
      <c r="AW2885" s="1163">
        <v>310</v>
      </c>
      <c r="AX2885" s="1164"/>
      <c r="AY2885" s="1165"/>
      <c r="AZ2885" s="1166"/>
      <c r="BA2885" s="587">
        <f t="shared" ref="BA2885:BA2948" si="485">IF(AND(AY2885&gt;=AZ$2569,AY2885&lt;=AZ$2568),1,0)</f>
        <v>0</v>
      </c>
    </row>
    <row r="2886" spans="1:53" s="17" customFormat="1" ht="16.75" customHeight="1" outlineLevel="2">
      <c r="A2886" s="1163">
        <v>311</v>
      </c>
      <c r="B2886" s="1164"/>
      <c r="C2886" s="1165"/>
      <c r="D2886" s="1166"/>
      <c r="E2886" s="587">
        <f t="shared" si="477"/>
        <v>0</v>
      </c>
      <c r="G2886" s="1163">
        <v>311</v>
      </c>
      <c r="H2886" s="1164"/>
      <c r="I2886" s="1165"/>
      <c r="J2886" s="1166"/>
      <c r="K2886" s="587">
        <f t="shared" si="478"/>
        <v>0</v>
      </c>
      <c r="M2886" s="1163">
        <v>311</v>
      </c>
      <c r="N2886" s="1164"/>
      <c r="O2886" s="1165"/>
      <c r="P2886" s="1166"/>
      <c r="Q2886" s="587">
        <f t="shared" si="479"/>
        <v>0</v>
      </c>
      <c r="S2886" s="1163">
        <v>311</v>
      </c>
      <c r="T2886" s="1164"/>
      <c r="U2886" s="1165"/>
      <c r="V2886" s="1166"/>
      <c r="W2886" s="587">
        <f t="shared" si="480"/>
        <v>0</v>
      </c>
      <c r="Y2886" s="1163">
        <v>311</v>
      </c>
      <c r="Z2886" s="1164"/>
      <c r="AA2886" s="1165"/>
      <c r="AB2886" s="1166"/>
      <c r="AC2886" s="587">
        <f t="shared" si="481"/>
        <v>0</v>
      </c>
      <c r="AE2886" s="1163">
        <v>311</v>
      </c>
      <c r="AF2886" s="1164"/>
      <c r="AG2886" s="1165"/>
      <c r="AH2886" s="1166"/>
      <c r="AI2886" s="587">
        <f t="shared" si="482"/>
        <v>0</v>
      </c>
      <c r="AK2886" s="1163">
        <v>311</v>
      </c>
      <c r="AL2886" s="1164"/>
      <c r="AM2886" s="1165"/>
      <c r="AN2886" s="1166"/>
      <c r="AO2886" s="587">
        <f t="shared" si="483"/>
        <v>0</v>
      </c>
      <c r="AQ2886" s="1163">
        <v>311</v>
      </c>
      <c r="AR2886" s="1164"/>
      <c r="AS2886" s="1165"/>
      <c r="AT2886" s="1166"/>
      <c r="AU2886" s="587">
        <f t="shared" si="484"/>
        <v>0</v>
      </c>
      <c r="AW2886" s="1163">
        <v>311</v>
      </c>
      <c r="AX2886" s="1164"/>
      <c r="AY2886" s="1165"/>
      <c r="AZ2886" s="1166"/>
      <c r="BA2886" s="587">
        <f t="shared" si="485"/>
        <v>0</v>
      </c>
    </row>
    <row r="2887" spans="1:53" s="17" customFormat="1" ht="16.75" customHeight="1" outlineLevel="2">
      <c r="A2887" s="1163">
        <v>312</v>
      </c>
      <c r="B2887" s="1164"/>
      <c r="C2887" s="1165"/>
      <c r="D2887" s="1166"/>
      <c r="E2887" s="587">
        <f t="shared" si="477"/>
        <v>0</v>
      </c>
      <c r="G2887" s="1163">
        <v>312</v>
      </c>
      <c r="H2887" s="1164"/>
      <c r="I2887" s="1165"/>
      <c r="J2887" s="1166"/>
      <c r="K2887" s="587">
        <f t="shared" si="478"/>
        <v>0</v>
      </c>
      <c r="M2887" s="1163">
        <v>312</v>
      </c>
      <c r="N2887" s="1164"/>
      <c r="O2887" s="1165"/>
      <c r="P2887" s="1166"/>
      <c r="Q2887" s="587">
        <f t="shared" si="479"/>
        <v>0</v>
      </c>
      <c r="S2887" s="1163">
        <v>312</v>
      </c>
      <c r="T2887" s="1164"/>
      <c r="U2887" s="1165"/>
      <c r="V2887" s="1166"/>
      <c r="W2887" s="587">
        <f t="shared" si="480"/>
        <v>0</v>
      </c>
      <c r="Y2887" s="1163">
        <v>312</v>
      </c>
      <c r="Z2887" s="1164"/>
      <c r="AA2887" s="1165"/>
      <c r="AB2887" s="1166"/>
      <c r="AC2887" s="587">
        <f t="shared" si="481"/>
        <v>0</v>
      </c>
      <c r="AE2887" s="1163">
        <v>312</v>
      </c>
      <c r="AF2887" s="1164"/>
      <c r="AG2887" s="1165"/>
      <c r="AH2887" s="1166"/>
      <c r="AI2887" s="587">
        <f t="shared" si="482"/>
        <v>0</v>
      </c>
      <c r="AK2887" s="1163">
        <v>312</v>
      </c>
      <c r="AL2887" s="1164"/>
      <c r="AM2887" s="1165"/>
      <c r="AN2887" s="1166"/>
      <c r="AO2887" s="587">
        <f t="shared" si="483"/>
        <v>0</v>
      </c>
      <c r="AQ2887" s="1163">
        <v>312</v>
      </c>
      <c r="AR2887" s="1164"/>
      <c r="AS2887" s="1165"/>
      <c r="AT2887" s="1166"/>
      <c r="AU2887" s="587">
        <f t="shared" si="484"/>
        <v>0</v>
      </c>
      <c r="AW2887" s="1163">
        <v>312</v>
      </c>
      <c r="AX2887" s="1164"/>
      <c r="AY2887" s="1165"/>
      <c r="AZ2887" s="1166"/>
      <c r="BA2887" s="587">
        <f t="shared" si="485"/>
        <v>0</v>
      </c>
    </row>
    <row r="2888" spans="1:53" s="17" customFormat="1" ht="16.75" customHeight="1" outlineLevel="2">
      <c r="A2888" s="1163">
        <v>313</v>
      </c>
      <c r="B2888" s="1164"/>
      <c r="C2888" s="1165"/>
      <c r="D2888" s="1166"/>
      <c r="E2888" s="587">
        <f t="shared" si="477"/>
        <v>0</v>
      </c>
      <c r="G2888" s="1163">
        <v>313</v>
      </c>
      <c r="H2888" s="1164"/>
      <c r="I2888" s="1165"/>
      <c r="J2888" s="1166"/>
      <c r="K2888" s="587">
        <f t="shared" si="478"/>
        <v>0</v>
      </c>
      <c r="M2888" s="1163">
        <v>313</v>
      </c>
      <c r="N2888" s="1164"/>
      <c r="O2888" s="1165"/>
      <c r="P2888" s="1166"/>
      <c r="Q2888" s="587">
        <f t="shared" si="479"/>
        <v>0</v>
      </c>
      <c r="S2888" s="1163">
        <v>313</v>
      </c>
      <c r="T2888" s="1164"/>
      <c r="U2888" s="1165"/>
      <c r="V2888" s="1166"/>
      <c r="W2888" s="587">
        <f t="shared" si="480"/>
        <v>0</v>
      </c>
      <c r="Y2888" s="1163">
        <v>313</v>
      </c>
      <c r="Z2888" s="1164"/>
      <c r="AA2888" s="1165"/>
      <c r="AB2888" s="1166"/>
      <c r="AC2888" s="587">
        <f t="shared" si="481"/>
        <v>0</v>
      </c>
      <c r="AE2888" s="1163">
        <v>313</v>
      </c>
      <c r="AF2888" s="1164"/>
      <c r="AG2888" s="1165"/>
      <c r="AH2888" s="1166"/>
      <c r="AI2888" s="587">
        <f t="shared" si="482"/>
        <v>0</v>
      </c>
      <c r="AK2888" s="1163">
        <v>313</v>
      </c>
      <c r="AL2888" s="1164"/>
      <c r="AM2888" s="1165"/>
      <c r="AN2888" s="1166"/>
      <c r="AO2888" s="587">
        <f t="shared" si="483"/>
        <v>0</v>
      </c>
      <c r="AQ2888" s="1163">
        <v>313</v>
      </c>
      <c r="AR2888" s="1164"/>
      <c r="AS2888" s="1165"/>
      <c r="AT2888" s="1166"/>
      <c r="AU2888" s="587">
        <f t="shared" si="484"/>
        <v>0</v>
      </c>
      <c r="AW2888" s="1163">
        <v>313</v>
      </c>
      <c r="AX2888" s="1164"/>
      <c r="AY2888" s="1165"/>
      <c r="AZ2888" s="1166"/>
      <c r="BA2888" s="587">
        <f t="shared" si="485"/>
        <v>0</v>
      </c>
    </row>
    <row r="2889" spans="1:53" s="17" customFormat="1" ht="16.75" customHeight="1" outlineLevel="2">
      <c r="A2889" s="1163">
        <v>314</v>
      </c>
      <c r="B2889" s="1164"/>
      <c r="C2889" s="1165"/>
      <c r="D2889" s="1166"/>
      <c r="E2889" s="587">
        <f t="shared" si="477"/>
        <v>0</v>
      </c>
      <c r="G2889" s="1163">
        <v>314</v>
      </c>
      <c r="H2889" s="1164"/>
      <c r="I2889" s="1165"/>
      <c r="J2889" s="1166"/>
      <c r="K2889" s="587">
        <f t="shared" si="478"/>
        <v>0</v>
      </c>
      <c r="M2889" s="1163">
        <v>314</v>
      </c>
      <c r="N2889" s="1164"/>
      <c r="O2889" s="1165"/>
      <c r="P2889" s="1166"/>
      <c r="Q2889" s="587">
        <f t="shared" si="479"/>
        <v>0</v>
      </c>
      <c r="S2889" s="1163">
        <v>314</v>
      </c>
      <c r="T2889" s="1164"/>
      <c r="U2889" s="1165"/>
      <c r="V2889" s="1166"/>
      <c r="W2889" s="587">
        <f t="shared" si="480"/>
        <v>0</v>
      </c>
      <c r="Y2889" s="1163">
        <v>314</v>
      </c>
      <c r="Z2889" s="1164"/>
      <c r="AA2889" s="1165"/>
      <c r="AB2889" s="1166"/>
      <c r="AC2889" s="587">
        <f t="shared" si="481"/>
        <v>0</v>
      </c>
      <c r="AE2889" s="1163">
        <v>314</v>
      </c>
      <c r="AF2889" s="1164"/>
      <c r="AG2889" s="1165"/>
      <c r="AH2889" s="1166"/>
      <c r="AI2889" s="587">
        <f t="shared" si="482"/>
        <v>0</v>
      </c>
      <c r="AK2889" s="1163">
        <v>314</v>
      </c>
      <c r="AL2889" s="1164"/>
      <c r="AM2889" s="1165"/>
      <c r="AN2889" s="1166"/>
      <c r="AO2889" s="587">
        <f t="shared" si="483"/>
        <v>0</v>
      </c>
      <c r="AQ2889" s="1163">
        <v>314</v>
      </c>
      <c r="AR2889" s="1164"/>
      <c r="AS2889" s="1165"/>
      <c r="AT2889" s="1166"/>
      <c r="AU2889" s="587">
        <f t="shared" si="484"/>
        <v>0</v>
      </c>
      <c r="AW2889" s="1163">
        <v>314</v>
      </c>
      <c r="AX2889" s="1164"/>
      <c r="AY2889" s="1165"/>
      <c r="AZ2889" s="1166"/>
      <c r="BA2889" s="587">
        <f t="shared" si="485"/>
        <v>0</v>
      </c>
    </row>
    <row r="2890" spans="1:53" s="17" customFormat="1" ht="16.75" customHeight="1" outlineLevel="2">
      <c r="A2890" s="1163">
        <v>315</v>
      </c>
      <c r="B2890" s="1164"/>
      <c r="C2890" s="1165"/>
      <c r="D2890" s="1166"/>
      <c r="E2890" s="587">
        <f t="shared" si="477"/>
        <v>0</v>
      </c>
      <c r="G2890" s="1163">
        <v>315</v>
      </c>
      <c r="H2890" s="1164"/>
      <c r="I2890" s="1165"/>
      <c r="J2890" s="1166"/>
      <c r="K2890" s="587">
        <f t="shared" si="478"/>
        <v>0</v>
      </c>
      <c r="M2890" s="1163">
        <v>315</v>
      </c>
      <c r="N2890" s="1164"/>
      <c r="O2890" s="1165"/>
      <c r="P2890" s="1166"/>
      <c r="Q2890" s="587">
        <f t="shared" si="479"/>
        <v>0</v>
      </c>
      <c r="S2890" s="1163">
        <v>315</v>
      </c>
      <c r="T2890" s="1164"/>
      <c r="U2890" s="1165"/>
      <c r="V2890" s="1166"/>
      <c r="W2890" s="587">
        <f t="shared" si="480"/>
        <v>0</v>
      </c>
      <c r="Y2890" s="1163">
        <v>315</v>
      </c>
      <c r="Z2890" s="1164"/>
      <c r="AA2890" s="1165"/>
      <c r="AB2890" s="1166"/>
      <c r="AC2890" s="587">
        <f t="shared" si="481"/>
        <v>0</v>
      </c>
      <c r="AE2890" s="1163">
        <v>315</v>
      </c>
      <c r="AF2890" s="1164"/>
      <c r="AG2890" s="1165"/>
      <c r="AH2890" s="1166"/>
      <c r="AI2890" s="587">
        <f t="shared" si="482"/>
        <v>0</v>
      </c>
      <c r="AK2890" s="1163">
        <v>315</v>
      </c>
      <c r="AL2890" s="1164"/>
      <c r="AM2890" s="1165"/>
      <c r="AN2890" s="1166"/>
      <c r="AO2890" s="587">
        <f t="shared" si="483"/>
        <v>0</v>
      </c>
      <c r="AQ2890" s="1163">
        <v>315</v>
      </c>
      <c r="AR2890" s="1164"/>
      <c r="AS2890" s="1165"/>
      <c r="AT2890" s="1166"/>
      <c r="AU2890" s="587">
        <f t="shared" si="484"/>
        <v>0</v>
      </c>
      <c r="AW2890" s="1163">
        <v>315</v>
      </c>
      <c r="AX2890" s="1164"/>
      <c r="AY2890" s="1165"/>
      <c r="AZ2890" s="1166"/>
      <c r="BA2890" s="587">
        <f t="shared" si="485"/>
        <v>0</v>
      </c>
    </row>
    <row r="2891" spans="1:53" s="17" customFormat="1" ht="16.75" customHeight="1" outlineLevel="2">
      <c r="A2891" s="1163">
        <v>316</v>
      </c>
      <c r="B2891" s="1164"/>
      <c r="C2891" s="1165"/>
      <c r="D2891" s="1166"/>
      <c r="E2891" s="587">
        <f t="shared" si="477"/>
        <v>0</v>
      </c>
      <c r="G2891" s="1163">
        <v>316</v>
      </c>
      <c r="H2891" s="1164"/>
      <c r="I2891" s="1165"/>
      <c r="J2891" s="1166"/>
      <c r="K2891" s="587">
        <f t="shared" si="478"/>
        <v>0</v>
      </c>
      <c r="M2891" s="1163">
        <v>316</v>
      </c>
      <c r="N2891" s="1164"/>
      <c r="O2891" s="1165"/>
      <c r="P2891" s="1166"/>
      <c r="Q2891" s="587">
        <f t="shared" si="479"/>
        <v>0</v>
      </c>
      <c r="S2891" s="1163">
        <v>316</v>
      </c>
      <c r="T2891" s="1164"/>
      <c r="U2891" s="1165"/>
      <c r="V2891" s="1166"/>
      <c r="W2891" s="587">
        <f t="shared" si="480"/>
        <v>0</v>
      </c>
      <c r="Y2891" s="1163">
        <v>316</v>
      </c>
      <c r="Z2891" s="1164"/>
      <c r="AA2891" s="1165"/>
      <c r="AB2891" s="1166"/>
      <c r="AC2891" s="587">
        <f t="shared" si="481"/>
        <v>0</v>
      </c>
      <c r="AE2891" s="1163">
        <v>316</v>
      </c>
      <c r="AF2891" s="1164"/>
      <c r="AG2891" s="1165"/>
      <c r="AH2891" s="1166"/>
      <c r="AI2891" s="587">
        <f t="shared" si="482"/>
        <v>0</v>
      </c>
      <c r="AK2891" s="1163">
        <v>316</v>
      </c>
      <c r="AL2891" s="1164"/>
      <c r="AM2891" s="1165"/>
      <c r="AN2891" s="1166"/>
      <c r="AO2891" s="587">
        <f t="shared" si="483"/>
        <v>0</v>
      </c>
      <c r="AQ2891" s="1163">
        <v>316</v>
      </c>
      <c r="AR2891" s="1164"/>
      <c r="AS2891" s="1165"/>
      <c r="AT2891" s="1166"/>
      <c r="AU2891" s="587">
        <f t="shared" si="484"/>
        <v>0</v>
      </c>
      <c r="AW2891" s="1163">
        <v>316</v>
      </c>
      <c r="AX2891" s="1164"/>
      <c r="AY2891" s="1165"/>
      <c r="AZ2891" s="1166"/>
      <c r="BA2891" s="587">
        <f t="shared" si="485"/>
        <v>0</v>
      </c>
    </row>
    <row r="2892" spans="1:53" s="17" customFormat="1" ht="16.75" customHeight="1" outlineLevel="2">
      <c r="A2892" s="1163">
        <v>317</v>
      </c>
      <c r="B2892" s="1164"/>
      <c r="C2892" s="1165"/>
      <c r="D2892" s="1166"/>
      <c r="E2892" s="587">
        <f t="shared" si="477"/>
        <v>0</v>
      </c>
      <c r="G2892" s="1163">
        <v>317</v>
      </c>
      <c r="H2892" s="1164"/>
      <c r="I2892" s="1165"/>
      <c r="J2892" s="1166"/>
      <c r="K2892" s="587">
        <f t="shared" si="478"/>
        <v>0</v>
      </c>
      <c r="M2892" s="1163">
        <v>317</v>
      </c>
      <c r="N2892" s="1164"/>
      <c r="O2892" s="1165"/>
      <c r="P2892" s="1166"/>
      <c r="Q2892" s="587">
        <f t="shared" si="479"/>
        <v>0</v>
      </c>
      <c r="S2892" s="1163">
        <v>317</v>
      </c>
      <c r="T2892" s="1164"/>
      <c r="U2892" s="1165"/>
      <c r="V2892" s="1166"/>
      <c r="W2892" s="587">
        <f t="shared" si="480"/>
        <v>0</v>
      </c>
      <c r="Y2892" s="1163">
        <v>317</v>
      </c>
      <c r="Z2892" s="1164"/>
      <c r="AA2892" s="1165"/>
      <c r="AB2892" s="1166"/>
      <c r="AC2892" s="587">
        <f t="shared" si="481"/>
        <v>0</v>
      </c>
      <c r="AE2892" s="1163">
        <v>317</v>
      </c>
      <c r="AF2892" s="1164"/>
      <c r="AG2892" s="1165"/>
      <c r="AH2892" s="1166"/>
      <c r="AI2892" s="587">
        <f t="shared" si="482"/>
        <v>0</v>
      </c>
      <c r="AK2892" s="1163">
        <v>317</v>
      </c>
      <c r="AL2892" s="1164"/>
      <c r="AM2892" s="1165"/>
      <c r="AN2892" s="1166"/>
      <c r="AO2892" s="587">
        <f t="shared" si="483"/>
        <v>0</v>
      </c>
      <c r="AQ2892" s="1163">
        <v>317</v>
      </c>
      <c r="AR2892" s="1164"/>
      <c r="AS2892" s="1165"/>
      <c r="AT2892" s="1166"/>
      <c r="AU2892" s="587">
        <f t="shared" si="484"/>
        <v>0</v>
      </c>
      <c r="AW2892" s="1163">
        <v>317</v>
      </c>
      <c r="AX2892" s="1164"/>
      <c r="AY2892" s="1165"/>
      <c r="AZ2892" s="1166"/>
      <c r="BA2892" s="587">
        <f t="shared" si="485"/>
        <v>0</v>
      </c>
    </row>
    <row r="2893" spans="1:53" s="17" customFormat="1" ht="16.75" customHeight="1" outlineLevel="2">
      <c r="A2893" s="1163">
        <v>318</v>
      </c>
      <c r="B2893" s="1164"/>
      <c r="C2893" s="1165"/>
      <c r="D2893" s="1166"/>
      <c r="E2893" s="587">
        <f t="shared" si="477"/>
        <v>0</v>
      </c>
      <c r="G2893" s="1163">
        <v>318</v>
      </c>
      <c r="H2893" s="1164"/>
      <c r="I2893" s="1165"/>
      <c r="J2893" s="1166"/>
      <c r="K2893" s="587">
        <f t="shared" si="478"/>
        <v>0</v>
      </c>
      <c r="M2893" s="1163">
        <v>318</v>
      </c>
      <c r="N2893" s="1164"/>
      <c r="O2893" s="1165"/>
      <c r="P2893" s="1166"/>
      <c r="Q2893" s="587">
        <f t="shared" si="479"/>
        <v>0</v>
      </c>
      <c r="S2893" s="1163">
        <v>318</v>
      </c>
      <c r="T2893" s="1164"/>
      <c r="U2893" s="1165"/>
      <c r="V2893" s="1166"/>
      <c r="W2893" s="587">
        <f t="shared" si="480"/>
        <v>0</v>
      </c>
      <c r="Y2893" s="1163">
        <v>318</v>
      </c>
      <c r="Z2893" s="1164"/>
      <c r="AA2893" s="1165"/>
      <c r="AB2893" s="1166"/>
      <c r="AC2893" s="587">
        <f t="shared" si="481"/>
        <v>0</v>
      </c>
      <c r="AE2893" s="1163">
        <v>318</v>
      </c>
      <c r="AF2893" s="1164"/>
      <c r="AG2893" s="1165"/>
      <c r="AH2893" s="1166"/>
      <c r="AI2893" s="587">
        <f t="shared" si="482"/>
        <v>0</v>
      </c>
      <c r="AK2893" s="1163">
        <v>318</v>
      </c>
      <c r="AL2893" s="1164"/>
      <c r="AM2893" s="1165"/>
      <c r="AN2893" s="1166"/>
      <c r="AO2893" s="587">
        <f t="shared" si="483"/>
        <v>0</v>
      </c>
      <c r="AQ2893" s="1163">
        <v>318</v>
      </c>
      <c r="AR2893" s="1164"/>
      <c r="AS2893" s="1165"/>
      <c r="AT2893" s="1166"/>
      <c r="AU2893" s="587">
        <f t="shared" si="484"/>
        <v>0</v>
      </c>
      <c r="AW2893" s="1163">
        <v>318</v>
      </c>
      <c r="AX2893" s="1164"/>
      <c r="AY2893" s="1165"/>
      <c r="AZ2893" s="1166"/>
      <c r="BA2893" s="587">
        <f t="shared" si="485"/>
        <v>0</v>
      </c>
    </row>
    <row r="2894" spans="1:53" s="17" customFormat="1" ht="16.75" customHeight="1" outlineLevel="2">
      <c r="A2894" s="1163">
        <v>319</v>
      </c>
      <c r="B2894" s="1164"/>
      <c r="C2894" s="1165"/>
      <c r="D2894" s="1166"/>
      <c r="E2894" s="587">
        <f t="shared" si="477"/>
        <v>0</v>
      </c>
      <c r="G2894" s="1163">
        <v>319</v>
      </c>
      <c r="H2894" s="1164"/>
      <c r="I2894" s="1165"/>
      <c r="J2894" s="1166"/>
      <c r="K2894" s="587">
        <f t="shared" si="478"/>
        <v>0</v>
      </c>
      <c r="M2894" s="1163">
        <v>319</v>
      </c>
      <c r="N2894" s="1164"/>
      <c r="O2894" s="1165"/>
      <c r="P2894" s="1166"/>
      <c r="Q2894" s="587">
        <f t="shared" si="479"/>
        <v>0</v>
      </c>
      <c r="S2894" s="1163">
        <v>319</v>
      </c>
      <c r="T2894" s="1164"/>
      <c r="U2894" s="1165"/>
      <c r="V2894" s="1166"/>
      <c r="W2894" s="587">
        <f t="shared" si="480"/>
        <v>0</v>
      </c>
      <c r="Y2894" s="1163">
        <v>319</v>
      </c>
      <c r="Z2894" s="1164"/>
      <c r="AA2894" s="1165"/>
      <c r="AB2894" s="1166"/>
      <c r="AC2894" s="587">
        <f t="shared" si="481"/>
        <v>0</v>
      </c>
      <c r="AE2894" s="1163">
        <v>319</v>
      </c>
      <c r="AF2894" s="1164"/>
      <c r="AG2894" s="1165"/>
      <c r="AH2894" s="1166"/>
      <c r="AI2894" s="587">
        <f t="shared" si="482"/>
        <v>0</v>
      </c>
      <c r="AK2894" s="1163">
        <v>319</v>
      </c>
      <c r="AL2894" s="1164"/>
      <c r="AM2894" s="1165"/>
      <c r="AN2894" s="1166"/>
      <c r="AO2894" s="587">
        <f t="shared" si="483"/>
        <v>0</v>
      </c>
      <c r="AQ2894" s="1163">
        <v>319</v>
      </c>
      <c r="AR2894" s="1164"/>
      <c r="AS2894" s="1165"/>
      <c r="AT2894" s="1166"/>
      <c r="AU2894" s="587">
        <f t="shared" si="484"/>
        <v>0</v>
      </c>
      <c r="AW2894" s="1163">
        <v>319</v>
      </c>
      <c r="AX2894" s="1164"/>
      <c r="AY2894" s="1165"/>
      <c r="AZ2894" s="1166"/>
      <c r="BA2894" s="587">
        <f t="shared" si="485"/>
        <v>0</v>
      </c>
    </row>
    <row r="2895" spans="1:53" s="17" customFormat="1" ht="16.75" customHeight="1" outlineLevel="2">
      <c r="A2895" s="1163">
        <v>320</v>
      </c>
      <c r="B2895" s="1164"/>
      <c r="C2895" s="1165"/>
      <c r="D2895" s="1166"/>
      <c r="E2895" s="587">
        <f t="shared" si="477"/>
        <v>0</v>
      </c>
      <c r="G2895" s="1163">
        <v>320</v>
      </c>
      <c r="H2895" s="1164"/>
      <c r="I2895" s="1165"/>
      <c r="J2895" s="1166"/>
      <c r="K2895" s="587">
        <f t="shared" si="478"/>
        <v>0</v>
      </c>
      <c r="M2895" s="1163">
        <v>320</v>
      </c>
      <c r="N2895" s="1164"/>
      <c r="O2895" s="1165"/>
      <c r="P2895" s="1166"/>
      <c r="Q2895" s="587">
        <f t="shared" si="479"/>
        <v>0</v>
      </c>
      <c r="S2895" s="1163">
        <v>320</v>
      </c>
      <c r="T2895" s="1164"/>
      <c r="U2895" s="1165"/>
      <c r="V2895" s="1166"/>
      <c r="W2895" s="587">
        <f t="shared" si="480"/>
        <v>0</v>
      </c>
      <c r="Y2895" s="1163">
        <v>320</v>
      </c>
      <c r="Z2895" s="1164"/>
      <c r="AA2895" s="1165"/>
      <c r="AB2895" s="1166"/>
      <c r="AC2895" s="587">
        <f t="shared" si="481"/>
        <v>0</v>
      </c>
      <c r="AE2895" s="1163">
        <v>320</v>
      </c>
      <c r="AF2895" s="1164"/>
      <c r="AG2895" s="1165"/>
      <c r="AH2895" s="1166"/>
      <c r="AI2895" s="587">
        <f t="shared" si="482"/>
        <v>0</v>
      </c>
      <c r="AK2895" s="1163">
        <v>320</v>
      </c>
      <c r="AL2895" s="1164"/>
      <c r="AM2895" s="1165"/>
      <c r="AN2895" s="1166"/>
      <c r="AO2895" s="587">
        <f t="shared" si="483"/>
        <v>0</v>
      </c>
      <c r="AQ2895" s="1163">
        <v>320</v>
      </c>
      <c r="AR2895" s="1164"/>
      <c r="AS2895" s="1165"/>
      <c r="AT2895" s="1166"/>
      <c r="AU2895" s="587">
        <f t="shared" si="484"/>
        <v>0</v>
      </c>
      <c r="AW2895" s="1163">
        <v>320</v>
      </c>
      <c r="AX2895" s="1164"/>
      <c r="AY2895" s="1165"/>
      <c r="AZ2895" s="1166"/>
      <c r="BA2895" s="587">
        <f t="shared" si="485"/>
        <v>0</v>
      </c>
    </row>
    <row r="2896" spans="1:53" s="17" customFormat="1" ht="16.75" customHeight="1" outlineLevel="2">
      <c r="A2896" s="1163">
        <v>321</v>
      </c>
      <c r="B2896" s="1164"/>
      <c r="C2896" s="1165"/>
      <c r="D2896" s="1166"/>
      <c r="E2896" s="587">
        <f t="shared" si="477"/>
        <v>0</v>
      </c>
      <c r="G2896" s="1163">
        <v>321</v>
      </c>
      <c r="H2896" s="1164"/>
      <c r="I2896" s="1165"/>
      <c r="J2896" s="1166"/>
      <c r="K2896" s="587">
        <f t="shared" si="478"/>
        <v>0</v>
      </c>
      <c r="M2896" s="1163">
        <v>321</v>
      </c>
      <c r="N2896" s="1164"/>
      <c r="O2896" s="1165"/>
      <c r="P2896" s="1166"/>
      <c r="Q2896" s="587">
        <f t="shared" si="479"/>
        <v>0</v>
      </c>
      <c r="S2896" s="1163">
        <v>321</v>
      </c>
      <c r="T2896" s="1164"/>
      <c r="U2896" s="1165"/>
      <c r="V2896" s="1166"/>
      <c r="W2896" s="587">
        <f t="shared" si="480"/>
        <v>0</v>
      </c>
      <c r="Y2896" s="1163">
        <v>321</v>
      </c>
      <c r="Z2896" s="1164"/>
      <c r="AA2896" s="1165"/>
      <c r="AB2896" s="1166"/>
      <c r="AC2896" s="587">
        <f t="shared" si="481"/>
        <v>0</v>
      </c>
      <c r="AE2896" s="1163">
        <v>321</v>
      </c>
      <c r="AF2896" s="1164"/>
      <c r="AG2896" s="1165"/>
      <c r="AH2896" s="1166"/>
      <c r="AI2896" s="587">
        <f t="shared" si="482"/>
        <v>0</v>
      </c>
      <c r="AK2896" s="1163">
        <v>321</v>
      </c>
      <c r="AL2896" s="1164"/>
      <c r="AM2896" s="1165"/>
      <c r="AN2896" s="1166"/>
      <c r="AO2896" s="587">
        <f t="shared" si="483"/>
        <v>0</v>
      </c>
      <c r="AQ2896" s="1163">
        <v>321</v>
      </c>
      <c r="AR2896" s="1164"/>
      <c r="AS2896" s="1165"/>
      <c r="AT2896" s="1166"/>
      <c r="AU2896" s="587">
        <f t="shared" si="484"/>
        <v>0</v>
      </c>
      <c r="AW2896" s="1163">
        <v>321</v>
      </c>
      <c r="AX2896" s="1164"/>
      <c r="AY2896" s="1165"/>
      <c r="AZ2896" s="1166"/>
      <c r="BA2896" s="587">
        <f t="shared" si="485"/>
        <v>0</v>
      </c>
    </row>
    <row r="2897" spans="1:53" s="17" customFormat="1" ht="16.75" customHeight="1" outlineLevel="2">
      <c r="A2897" s="1163">
        <v>322</v>
      </c>
      <c r="B2897" s="1164"/>
      <c r="C2897" s="1165"/>
      <c r="D2897" s="1166"/>
      <c r="E2897" s="587">
        <f t="shared" si="477"/>
        <v>0</v>
      </c>
      <c r="G2897" s="1163">
        <v>322</v>
      </c>
      <c r="H2897" s="1164"/>
      <c r="I2897" s="1165"/>
      <c r="J2897" s="1166"/>
      <c r="K2897" s="587">
        <f t="shared" si="478"/>
        <v>0</v>
      </c>
      <c r="M2897" s="1163">
        <v>322</v>
      </c>
      <c r="N2897" s="1164"/>
      <c r="O2897" s="1165"/>
      <c r="P2897" s="1166"/>
      <c r="Q2897" s="587">
        <f t="shared" si="479"/>
        <v>0</v>
      </c>
      <c r="S2897" s="1163">
        <v>322</v>
      </c>
      <c r="T2897" s="1164"/>
      <c r="U2897" s="1165"/>
      <c r="V2897" s="1166"/>
      <c r="W2897" s="587">
        <f t="shared" si="480"/>
        <v>0</v>
      </c>
      <c r="Y2897" s="1163">
        <v>322</v>
      </c>
      <c r="Z2897" s="1164"/>
      <c r="AA2897" s="1165"/>
      <c r="AB2897" s="1166"/>
      <c r="AC2897" s="587">
        <f t="shared" si="481"/>
        <v>0</v>
      </c>
      <c r="AE2897" s="1163">
        <v>322</v>
      </c>
      <c r="AF2897" s="1164"/>
      <c r="AG2897" s="1165"/>
      <c r="AH2897" s="1166"/>
      <c r="AI2897" s="587">
        <f t="shared" si="482"/>
        <v>0</v>
      </c>
      <c r="AK2897" s="1163">
        <v>322</v>
      </c>
      <c r="AL2897" s="1164"/>
      <c r="AM2897" s="1165"/>
      <c r="AN2897" s="1166"/>
      <c r="AO2897" s="587">
        <f t="shared" si="483"/>
        <v>0</v>
      </c>
      <c r="AQ2897" s="1163">
        <v>322</v>
      </c>
      <c r="AR2897" s="1164"/>
      <c r="AS2897" s="1165"/>
      <c r="AT2897" s="1166"/>
      <c r="AU2897" s="587">
        <f t="shared" si="484"/>
        <v>0</v>
      </c>
      <c r="AW2897" s="1163">
        <v>322</v>
      </c>
      <c r="AX2897" s="1164"/>
      <c r="AY2897" s="1165"/>
      <c r="AZ2897" s="1166"/>
      <c r="BA2897" s="587">
        <f t="shared" si="485"/>
        <v>0</v>
      </c>
    </row>
    <row r="2898" spans="1:53" s="17" customFormat="1" ht="16.75" customHeight="1" outlineLevel="2">
      <c r="A2898" s="1163">
        <v>323</v>
      </c>
      <c r="B2898" s="1164"/>
      <c r="C2898" s="1165"/>
      <c r="D2898" s="1166"/>
      <c r="E2898" s="587">
        <f t="shared" si="477"/>
        <v>0</v>
      </c>
      <c r="G2898" s="1163">
        <v>323</v>
      </c>
      <c r="H2898" s="1164"/>
      <c r="I2898" s="1165"/>
      <c r="J2898" s="1166"/>
      <c r="K2898" s="587">
        <f t="shared" si="478"/>
        <v>0</v>
      </c>
      <c r="M2898" s="1163">
        <v>323</v>
      </c>
      <c r="N2898" s="1164"/>
      <c r="O2898" s="1165"/>
      <c r="P2898" s="1166"/>
      <c r="Q2898" s="587">
        <f t="shared" si="479"/>
        <v>0</v>
      </c>
      <c r="S2898" s="1163">
        <v>323</v>
      </c>
      <c r="T2898" s="1164"/>
      <c r="U2898" s="1165"/>
      <c r="V2898" s="1166"/>
      <c r="W2898" s="587">
        <f t="shared" si="480"/>
        <v>0</v>
      </c>
      <c r="Y2898" s="1163">
        <v>323</v>
      </c>
      <c r="Z2898" s="1164"/>
      <c r="AA2898" s="1165"/>
      <c r="AB2898" s="1166"/>
      <c r="AC2898" s="587">
        <f t="shared" si="481"/>
        <v>0</v>
      </c>
      <c r="AE2898" s="1163">
        <v>323</v>
      </c>
      <c r="AF2898" s="1164"/>
      <c r="AG2898" s="1165"/>
      <c r="AH2898" s="1166"/>
      <c r="AI2898" s="587">
        <f t="shared" si="482"/>
        <v>0</v>
      </c>
      <c r="AK2898" s="1163">
        <v>323</v>
      </c>
      <c r="AL2898" s="1164"/>
      <c r="AM2898" s="1165"/>
      <c r="AN2898" s="1166"/>
      <c r="AO2898" s="587">
        <f t="shared" si="483"/>
        <v>0</v>
      </c>
      <c r="AQ2898" s="1163">
        <v>323</v>
      </c>
      <c r="AR2898" s="1164"/>
      <c r="AS2898" s="1165"/>
      <c r="AT2898" s="1166"/>
      <c r="AU2898" s="587">
        <f t="shared" si="484"/>
        <v>0</v>
      </c>
      <c r="AW2898" s="1163">
        <v>323</v>
      </c>
      <c r="AX2898" s="1164"/>
      <c r="AY2898" s="1165"/>
      <c r="AZ2898" s="1166"/>
      <c r="BA2898" s="587">
        <f t="shared" si="485"/>
        <v>0</v>
      </c>
    </row>
    <row r="2899" spans="1:53" s="17" customFormat="1" ht="16.75" customHeight="1" outlineLevel="2">
      <c r="A2899" s="1163">
        <v>324</v>
      </c>
      <c r="B2899" s="1164"/>
      <c r="C2899" s="1165"/>
      <c r="D2899" s="1166"/>
      <c r="E2899" s="587">
        <f t="shared" si="477"/>
        <v>0</v>
      </c>
      <c r="G2899" s="1163">
        <v>324</v>
      </c>
      <c r="H2899" s="1164"/>
      <c r="I2899" s="1165"/>
      <c r="J2899" s="1166"/>
      <c r="K2899" s="587">
        <f t="shared" si="478"/>
        <v>0</v>
      </c>
      <c r="M2899" s="1163">
        <v>324</v>
      </c>
      <c r="N2899" s="1164"/>
      <c r="O2899" s="1165"/>
      <c r="P2899" s="1166"/>
      <c r="Q2899" s="587">
        <f t="shared" si="479"/>
        <v>0</v>
      </c>
      <c r="S2899" s="1163">
        <v>324</v>
      </c>
      <c r="T2899" s="1164"/>
      <c r="U2899" s="1165"/>
      <c r="V2899" s="1166"/>
      <c r="W2899" s="587">
        <f t="shared" si="480"/>
        <v>0</v>
      </c>
      <c r="Y2899" s="1163">
        <v>324</v>
      </c>
      <c r="Z2899" s="1164"/>
      <c r="AA2899" s="1165"/>
      <c r="AB2899" s="1166"/>
      <c r="AC2899" s="587">
        <f t="shared" si="481"/>
        <v>0</v>
      </c>
      <c r="AE2899" s="1163">
        <v>324</v>
      </c>
      <c r="AF2899" s="1164"/>
      <c r="AG2899" s="1165"/>
      <c r="AH2899" s="1166"/>
      <c r="AI2899" s="587">
        <f t="shared" si="482"/>
        <v>0</v>
      </c>
      <c r="AK2899" s="1163">
        <v>324</v>
      </c>
      <c r="AL2899" s="1164"/>
      <c r="AM2899" s="1165"/>
      <c r="AN2899" s="1166"/>
      <c r="AO2899" s="587">
        <f t="shared" si="483"/>
        <v>0</v>
      </c>
      <c r="AQ2899" s="1163">
        <v>324</v>
      </c>
      <c r="AR2899" s="1164"/>
      <c r="AS2899" s="1165"/>
      <c r="AT2899" s="1166"/>
      <c r="AU2899" s="587">
        <f t="shared" si="484"/>
        <v>0</v>
      </c>
      <c r="AW2899" s="1163">
        <v>324</v>
      </c>
      <c r="AX2899" s="1164"/>
      <c r="AY2899" s="1165"/>
      <c r="AZ2899" s="1166"/>
      <c r="BA2899" s="587">
        <f t="shared" si="485"/>
        <v>0</v>
      </c>
    </row>
    <row r="2900" spans="1:53" s="17" customFormat="1" ht="16.75" customHeight="1" outlineLevel="2">
      <c r="A2900" s="1163">
        <v>325</v>
      </c>
      <c r="B2900" s="1164"/>
      <c r="C2900" s="1165"/>
      <c r="D2900" s="1166"/>
      <c r="E2900" s="587">
        <f t="shared" si="477"/>
        <v>0</v>
      </c>
      <c r="G2900" s="1163">
        <v>325</v>
      </c>
      <c r="H2900" s="1164"/>
      <c r="I2900" s="1165"/>
      <c r="J2900" s="1166"/>
      <c r="K2900" s="587">
        <f t="shared" si="478"/>
        <v>0</v>
      </c>
      <c r="M2900" s="1163">
        <v>325</v>
      </c>
      <c r="N2900" s="1164"/>
      <c r="O2900" s="1165"/>
      <c r="P2900" s="1166"/>
      <c r="Q2900" s="587">
        <f t="shared" si="479"/>
        <v>0</v>
      </c>
      <c r="S2900" s="1163">
        <v>325</v>
      </c>
      <c r="T2900" s="1164"/>
      <c r="U2900" s="1165"/>
      <c r="V2900" s="1166"/>
      <c r="W2900" s="587">
        <f t="shared" si="480"/>
        <v>0</v>
      </c>
      <c r="Y2900" s="1163">
        <v>325</v>
      </c>
      <c r="Z2900" s="1164"/>
      <c r="AA2900" s="1165"/>
      <c r="AB2900" s="1166"/>
      <c r="AC2900" s="587">
        <f t="shared" si="481"/>
        <v>0</v>
      </c>
      <c r="AE2900" s="1163">
        <v>325</v>
      </c>
      <c r="AF2900" s="1164"/>
      <c r="AG2900" s="1165"/>
      <c r="AH2900" s="1166"/>
      <c r="AI2900" s="587">
        <f t="shared" si="482"/>
        <v>0</v>
      </c>
      <c r="AK2900" s="1163">
        <v>325</v>
      </c>
      <c r="AL2900" s="1164"/>
      <c r="AM2900" s="1165"/>
      <c r="AN2900" s="1166"/>
      <c r="AO2900" s="587">
        <f t="shared" si="483"/>
        <v>0</v>
      </c>
      <c r="AQ2900" s="1163">
        <v>325</v>
      </c>
      <c r="AR2900" s="1164"/>
      <c r="AS2900" s="1165"/>
      <c r="AT2900" s="1166"/>
      <c r="AU2900" s="587">
        <f t="shared" si="484"/>
        <v>0</v>
      </c>
      <c r="AW2900" s="1163">
        <v>325</v>
      </c>
      <c r="AX2900" s="1164"/>
      <c r="AY2900" s="1165"/>
      <c r="AZ2900" s="1166"/>
      <c r="BA2900" s="587">
        <f t="shared" si="485"/>
        <v>0</v>
      </c>
    </row>
    <row r="2901" spans="1:53" s="17" customFormat="1" ht="16.75" customHeight="1" outlineLevel="2">
      <c r="A2901" s="1163">
        <v>326</v>
      </c>
      <c r="B2901" s="1164"/>
      <c r="C2901" s="1165"/>
      <c r="D2901" s="1166"/>
      <c r="E2901" s="587">
        <f t="shared" si="477"/>
        <v>0</v>
      </c>
      <c r="G2901" s="1163">
        <v>326</v>
      </c>
      <c r="H2901" s="1164"/>
      <c r="I2901" s="1165"/>
      <c r="J2901" s="1166"/>
      <c r="K2901" s="587">
        <f t="shared" si="478"/>
        <v>0</v>
      </c>
      <c r="M2901" s="1163">
        <v>326</v>
      </c>
      <c r="N2901" s="1164"/>
      <c r="O2901" s="1165"/>
      <c r="P2901" s="1166"/>
      <c r="Q2901" s="587">
        <f t="shared" si="479"/>
        <v>0</v>
      </c>
      <c r="S2901" s="1163">
        <v>326</v>
      </c>
      <c r="T2901" s="1164"/>
      <c r="U2901" s="1165"/>
      <c r="V2901" s="1166"/>
      <c r="W2901" s="587">
        <f t="shared" si="480"/>
        <v>0</v>
      </c>
      <c r="Y2901" s="1163">
        <v>326</v>
      </c>
      <c r="Z2901" s="1164"/>
      <c r="AA2901" s="1165"/>
      <c r="AB2901" s="1166"/>
      <c r="AC2901" s="587">
        <f t="shared" si="481"/>
        <v>0</v>
      </c>
      <c r="AE2901" s="1163">
        <v>326</v>
      </c>
      <c r="AF2901" s="1164"/>
      <c r="AG2901" s="1165"/>
      <c r="AH2901" s="1166"/>
      <c r="AI2901" s="587">
        <f t="shared" si="482"/>
        <v>0</v>
      </c>
      <c r="AK2901" s="1163">
        <v>326</v>
      </c>
      <c r="AL2901" s="1164"/>
      <c r="AM2901" s="1165"/>
      <c r="AN2901" s="1166"/>
      <c r="AO2901" s="587">
        <f t="shared" si="483"/>
        <v>0</v>
      </c>
      <c r="AQ2901" s="1163">
        <v>326</v>
      </c>
      <c r="AR2901" s="1164"/>
      <c r="AS2901" s="1165"/>
      <c r="AT2901" s="1166"/>
      <c r="AU2901" s="587">
        <f t="shared" si="484"/>
        <v>0</v>
      </c>
      <c r="AW2901" s="1163">
        <v>326</v>
      </c>
      <c r="AX2901" s="1164"/>
      <c r="AY2901" s="1165"/>
      <c r="AZ2901" s="1166"/>
      <c r="BA2901" s="587">
        <f t="shared" si="485"/>
        <v>0</v>
      </c>
    </row>
    <row r="2902" spans="1:53" s="17" customFormat="1" ht="16.75" customHeight="1" outlineLevel="2">
      <c r="A2902" s="1163">
        <v>327</v>
      </c>
      <c r="B2902" s="1164"/>
      <c r="C2902" s="1165"/>
      <c r="D2902" s="1166"/>
      <c r="E2902" s="587">
        <f t="shared" si="477"/>
        <v>0</v>
      </c>
      <c r="G2902" s="1163">
        <v>327</v>
      </c>
      <c r="H2902" s="1164"/>
      <c r="I2902" s="1165"/>
      <c r="J2902" s="1166"/>
      <c r="K2902" s="587">
        <f t="shared" si="478"/>
        <v>0</v>
      </c>
      <c r="M2902" s="1163">
        <v>327</v>
      </c>
      <c r="N2902" s="1164"/>
      <c r="O2902" s="1165"/>
      <c r="P2902" s="1166"/>
      <c r="Q2902" s="587">
        <f t="shared" si="479"/>
        <v>0</v>
      </c>
      <c r="S2902" s="1163">
        <v>327</v>
      </c>
      <c r="T2902" s="1164"/>
      <c r="U2902" s="1165"/>
      <c r="V2902" s="1166"/>
      <c r="W2902" s="587">
        <f t="shared" si="480"/>
        <v>0</v>
      </c>
      <c r="Y2902" s="1163">
        <v>327</v>
      </c>
      <c r="Z2902" s="1164"/>
      <c r="AA2902" s="1165"/>
      <c r="AB2902" s="1166"/>
      <c r="AC2902" s="587">
        <f t="shared" si="481"/>
        <v>0</v>
      </c>
      <c r="AE2902" s="1163">
        <v>327</v>
      </c>
      <c r="AF2902" s="1164"/>
      <c r="AG2902" s="1165"/>
      <c r="AH2902" s="1166"/>
      <c r="AI2902" s="587">
        <f t="shared" si="482"/>
        <v>0</v>
      </c>
      <c r="AK2902" s="1163">
        <v>327</v>
      </c>
      <c r="AL2902" s="1164"/>
      <c r="AM2902" s="1165"/>
      <c r="AN2902" s="1166"/>
      <c r="AO2902" s="587">
        <f t="shared" si="483"/>
        <v>0</v>
      </c>
      <c r="AQ2902" s="1163">
        <v>327</v>
      </c>
      <c r="AR2902" s="1164"/>
      <c r="AS2902" s="1165"/>
      <c r="AT2902" s="1166"/>
      <c r="AU2902" s="587">
        <f t="shared" si="484"/>
        <v>0</v>
      </c>
      <c r="AW2902" s="1163">
        <v>327</v>
      </c>
      <c r="AX2902" s="1164"/>
      <c r="AY2902" s="1165"/>
      <c r="AZ2902" s="1166"/>
      <c r="BA2902" s="587">
        <f t="shared" si="485"/>
        <v>0</v>
      </c>
    </row>
    <row r="2903" spans="1:53" s="17" customFormat="1" ht="16.75" customHeight="1" outlineLevel="2">
      <c r="A2903" s="1163">
        <v>328</v>
      </c>
      <c r="B2903" s="1164"/>
      <c r="C2903" s="1165"/>
      <c r="D2903" s="1166"/>
      <c r="E2903" s="587">
        <f t="shared" si="477"/>
        <v>0</v>
      </c>
      <c r="G2903" s="1163">
        <v>328</v>
      </c>
      <c r="H2903" s="1164"/>
      <c r="I2903" s="1165"/>
      <c r="J2903" s="1166"/>
      <c r="K2903" s="587">
        <f t="shared" si="478"/>
        <v>0</v>
      </c>
      <c r="M2903" s="1163">
        <v>328</v>
      </c>
      <c r="N2903" s="1164"/>
      <c r="O2903" s="1165"/>
      <c r="P2903" s="1166"/>
      <c r="Q2903" s="587">
        <f t="shared" si="479"/>
        <v>0</v>
      </c>
      <c r="S2903" s="1163">
        <v>328</v>
      </c>
      <c r="T2903" s="1164"/>
      <c r="U2903" s="1165"/>
      <c r="V2903" s="1166"/>
      <c r="W2903" s="587">
        <f t="shared" si="480"/>
        <v>0</v>
      </c>
      <c r="Y2903" s="1163">
        <v>328</v>
      </c>
      <c r="Z2903" s="1164"/>
      <c r="AA2903" s="1165"/>
      <c r="AB2903" s="1166"/>
      <c r="AC2903" s="587">
        <f t="shared" si="481"/>
        <v>0</v>
      </c>
      <c r="AE2903" s="1163">
        <v>328</v>
      </c>
      <c r="AF2903" s="1164"/>
      <c r="AG2903" s="1165"/>
      <c r="AH2903" s="1166"/>
      <c r="AI2903" s="587">
        <f t="shared" si="482"/>
        <v>0</v>
      </c>
      <c r="AK2903" s="1163">
        <v>328</v>
      </c>
      <c r="AL2903" s="1164"/>
      <c r="AM2903" s="1165"/>
      <c r="AN2903" s="1166"/>
      <c r="AO2903" s="587">
        <f t="shared" si="483"/>
        <v>0</v>
      </c>
      <c r="AQ2903" s="1163">
        <v>328</v>
      </c>
      <c r="AR2903" s="1164"/>
      <c r="AS2903" s="1165"/>
      <c r="AT2903" s="1166"/>
      <c r="AU2903" s="587">
        <f t="shared" si="484"/>
        <v>0</v>
      </c>
      <c r="AW2903" s="1163">
        <v>328</v>
      </c>
      <c r="AX2903" s="1164"/>
      <c r="AY2903" s="1165"/>
      <c r="AZ2903" s="1166"/>
      <c r="BA2903" s="587">
        <f t="shared" si="485"/>
        <v>0</v>
      </c>
    </row>
    <row r="2904" spans="1:53" s="17" customFormat="1" ht="16.75" customHeight="1" outlineLevel="2">
      <c r="A2904" s="1163">
        <v>329</v>
      </c>
      <c r="B2904" s="1164"/>
      <c r="C2904" s="1165"/>
      <c r="D2904" s="1166"/>
      <c r="E2904" s="587">
        <f t="shared" si="477"/>
        <v>0</v>
      </c>
      <c r="G2904" s="1163">
        <v>329</v>
      </c>
      <c r="H2904" s="1164"/>
      <c r="I2904" s="1165"/>
      <c r="J2904" s="1166"/>
      <c r="K2904" s="587">
        <f t="shared" si="478"/>
        <v>0</v>
      </c>
      <c r="M2904" s="1163">
        <v>329</v>
      </c>
      <c r="N2904" s="1164"/>
      <c r="O2904" s="1165"/>
      <c r="P2904" s="1166"/>
      <c r="Q2904" s="587">
        <f t="shared" si="479"/>
        <v>0</v>
      </c>
      <c r="S2904" s="1163">
        <v>329</v>
      </c>
      <c r="T2904" s="1164"/>
      <c r="U2904" s="1165"/>
      <c r="V2904" s="1166"/>
      <c r="W2904" s="587">
        <f t="shared" si="480"/>
        <v>0</v>
      </c>
      <c r="Y2904" s="1163">
        <v>329</v>
      </c>
      <c r="Z2904" s="1164"/>
      <c r="AA2904" s="1165"/>
      <c r="AB2904" s="1166"/>
      <c r="AC2904" s="587">
        <f t="shared" si="481"/>
        <v>0</v>
      </c>
      <c r="AE2904" s="1163">
        <v>329</v>
      </c>
      <c r="AF2904" s="1164"/>
      <c r="AG2904" s="1165"/>
      <c r="AH2904" s="1166"/>
      <c r="AI2904" s="587">
        <f t="shared" si="482"/>
        <v>0</v>
      </c>
      <c r="AK2904" s="1163">
        <v>329</v>
      </c>
      <c r="AL2904" s="1164"/>
      <c r="AM2904" s="1165"/>
      <c r="AN2904" s="1166"/>
      <c r="AO2904" s="587">
        <f t="shared" si="483"/>
        <v>0</v>
      </c>
      <c r="AQ2904" s="1163">
        <v>329</v>
      </c>
      <c r="AR2904" s="1164"/>
      <c r="AS2904" s="1165"/>
      <c r="AT2904" s="1166"/>
      <c r="AU2904" s="587">
        <f t="shared" si="484"/>
        <v>0</v>
      </c>
      <c r="AW2904" s="1163">
        <v>329</v>
      </c>
      <c r="AX2904" s="1164"/>
      <c r="AY2904" s="1165"/>
      <c r="AZ2904" s="1166"/>
      <c r="BA2904" s="587">
        <f t="shared" si="485"/>
        <v>0</v>
      </c>
    </row>
    <row r="2905" spans="1:53" s="17" customFormat="1" ht="16.75" customHeight="1" outlineLevel="2">
      <c r="A2905" s="1163">
        <v>330</v>
      </c>
      <c r="B2905" s="1164"/>
      <c r="C2905" s="1165"/>
      <c r="D2905" s="1166"/>
      <c r="E2905" s="587">
        <f t="shared" si="477"/>
        <v>0</v>
      </c>
      <c r="G2905" s="1163">
        <v>330</v>
      </c>
      <c r="H2905" s="1164"/>
      <c r="I2905" s="1165"/>
      <c r="J2905" s="1166"/>
      <c r="K2905" s="587">
        <f t="shared" si="478"/>
        <v>0</v>
      </c>
      <c r="M2905" s="1163">
        <v>330</v>
      </c>
      <c r="N2905" s="1164"/>
      <c r="O2905" s="1165"/>
      <c r="P2905" s="1166"/>
      <c r="Q2905" s="587">
        <f t="shared" si="479"/>
        <v>0</v>
      </c>
      <c r="S2905" s="1163">
        <v>330</v>
      </c>
      <c r="T2905" s="1164"/>
      <c r="U2905" s="1165"/>
      <c r="V2905" s="1166"/>
      <c r="W2905" s="587">
        <f t="shared" si="480"/>
        <v>0</v>
      </c>
      <c r="Y2905" s="1163">
        <v>330</v>
      </c>
      <c r="Z2905" s="1164"/>
      <c r="AA2905" s="1165"/>
      <c r="AB2905" s="1166"/>
      <c r="AC2905" s="587">
        <f t="shared" si="481"/>
        <v>0</v>
      </c>
      <c r="AE2905" s="1163">
        <v>330</v>
      </c>
      <c r="AF2905" s="1164"/>
      <c r="AG2905" s="1165"/>
      <c r="AH2905" s="1166"/>
      <c r="AI2905" s="587">
        <f t="shared" si="482"/>
        <v>0</v>
      </c>
      <c r="AK2905" s="1163">
        <v>330</v>
      </c>
      <c r="AL2905" s="1164"/>
      <c r="AM2905" s="1165"/>
      <c r="AN2905" s="1166"/>
      <c r="AO2905" s="587">
        <f t="shared" si="483"/>
        <v>0</v>
      </c>
      <c r="AQ2905" s="1163">
        <v>330</v>
      </c>
      <c r="AR2905" s="1164"/>
      <c r="AS2905" s="1165"/>
      <c r="AT2905" s="1166"/>
      <c r="AU2905" s="587">
        <f t="shared" si="484"/>
        <v>0</v>
      </c>
      <c r="AW2905" s="1163">
        <v>330</v>
      </c>
      <c r="AX2905" s="1164"/>
      <c r="AY2905" s="1165"/>
      <c r="AZ2905" s="1166"/>
      <c r="BA2905" s="587">
        <f t="shared" si="485"/>
        <v>0</v>
      </c>
    </row>
    <row r="2906" spans="1:53" s="17" customFormat="1" ht="16.75" customHeight="1" outlineLevel="2">
      <c r="A2906" s="1163">
        <v>331</v>
      </c>
      <c r="B2906" s="1164"/>
      <c r="C2906" s="1165"/>
      <c r="D2906" s="1166"/>
      <c r="E2906" s="587">
        <f t="shared" si="477"/>
        <v>0</v>
      </c>
      <c r="G2906" s="1163">
        <v>331</v>
      </c>
      <c r="H2906" s="1164"/>
      <c r="I2906" s="1165"/>
      <c r="J2906" s="1166"/>
      <c r="K2906" s="587">
        <f t="shared" si="478"/>
        <v>0</v>
      </c>
      <c r="M2906" s="1163">
        <v>331</v>
      </c>
      <c r="N2906" s="1164"/>
      <c r="O2906" s="1165"/>
      <c r="P2906" s="1166"/>
      <c r="Q2906" s="587">
        <f t="shared" si="479"/>
        <v>0</v>
      </c>
      <c r="S2906" s="1163">
        <v>331</v>
      </c>
      <c r="T2906" s="1164"/>
      <c r="U2906" s="1165"/>
      <c r="V2906" s="1166"/>
      <c r="W2906" s="587">
        <f t="shared" si="480"/>
        <v>0</v>
      </c>
      <c r="Y2906" s="1163">
        <v>331</v>
      </c>
      <c r="Z2906" s="1164"/>
      <c r="AA2906" s="1165"/>
      <c r="AB2906" s="1166"/>
      <c r="AC2906" s="587">
        <f t="shared" si="481"/>
        <v>0</v>
      </c>
      <c r="AE2906" s="1163">
        <v>331</v>
      </c>
      <c r="AF2906" s="1164"/>
      <c r="AG2906" s="1165"/>
      <c r="AH2906" s="1166"/>
      <c r="AI2906" s="587">
        <f t="shared" si="482"/>
        <v>0</v>
      </c>
      <c r="AK2906" s="1163">
        <v>331</v>
      </c>
      <c r="AL2906" s="1164"/>
      <c r="AM2906" s="1165"/>
      <c r="AN2906" s="1166"/>
      <c r="AO2906" s="587">
        <f t="shared" si="483"/>
        <v>0</v>
      </c>
      <c r="AQ2906" s="1163">
        <v>331</v>
      </c>
      <c r="AR2906" s="1164"/>
      <c r="AS2906" s="1165"/>
      <c r="AT2906" s="1166"/>
      <c r="AU2906" s="587">
        <f t="shared" si="484"/>
        <v>0</v>
      </c>
      <c r="AW2906" s="1163">
        <v>331</v>
      </c>
      <c r="AX2906" s="1164"/>
      <c r="AY2906" s="1165"/>
      <c r="AZ2906" s="1166"/>
      <c r="BA2906" s="587">
        <f t="shared" si="485"/>
        <v>0</v>
      </c>
    </row>
    <row r="2907" spans="1:53" s="17" customFormat="1" ht="16.75" customHeight="1" outlineLevel="2">
      <c r="A2907" s="1163">
        <v>332</v>
      </c>
      <c r="B2907" s="1164"/>
      <c r="C2907" s="1165"/>
      <c r="D2907" s="1166"/>
      <c r="E2907" s="587">
        <f t="shared" si="477"/>
        <v>0</v>
      </c>
      <c r="G2907" s="1163">
        <v>332</v>
      </c>
      <c r="H2907" s="1164"/>
      <c r="I2907" s="1165"/>
      <c r="J2907" s="1166"/>
      <c r="K2907" s="587">
        <f t="shared" si="478"/>
        <v>0</v>
      </c>
      <c r="M2907" s="1163">
        <v>332</v>
      </c>
      <c r="N2907" s="1164"/>
      <c r="O2907" s="1165"/>
      <c r="P2907" s="1166"/>
      <c r="Q2907" s="587">
        <f t="shared" si="479"/>
        <v>0</v>
      </c>
      <c r="S2907" s="1163">
        <v>332</v>
      </c>
      <c r="T2907" s="1164"/>
      <c r="U2907" s="1165"/>
      <c r="V2907" s="1166"/>
      <c r="W2907" s="587">
        <f t="shared" si="480"/>
        <v>0</v>
      </c>
      <c r="Y2907" s="1163">
        <v>332</v>
      </c>
      <c r="Z2907" s="1164"/>
      <c r="AA2907" s="1165"/>
      <c r="AB2907" s="1166"/>
      <c r="AC2907" s="587">
        <f t="shared" si="481"/>
        <v>0</v>
      </c>
      <c r="AE2907" s="1163">
        <v>332</v>
      </c>
      <c r="AF2907" s="1164"/>
      <c r="AG2907" s="1165"/>
      <c r="AH2907" s="1166"/>
      <c r="AI2907" s="587">
        <f t="shared" si="482"/>
        <v>0</v>
      </c>
      <c r="AK2907" s="1163">
        <v>332</v>
      </c>
      <c r="AL2907" s="1164"/>
      <c r="AM2907" s="1165"/>
      <c r="AN2907" s="1166"/>
      <c r="AO2907" s="587">
        <f t="shared" si="483"/>
        <v>0</v>
      </c>
      <c r="AQ2907" s="1163">
        <v>332</v>
      </c>
      <c r="AR2907" s="1164"/>
      <c r="AS2907" s="1165"/>
      <c r="AT2907" s="1166"/>
      <c r="AU2907" s="587">
        <f t="shared" si="484"/>
        <v>0</v>
      </c>
      <c r="AW2907" s="1163">
        <v>332</v>
      </c>
      <c r="AX2907" s="1164"/>
      <c r="AY2907" s="1165"/>
      <c r="AZ2907" s="1166"/>
      <c r="BA2907" s="587">
        <f t="shared" si="485"/>
        <v>0</v>
      </c>
    </row>
    <row r="2908" spans="1:53" s="17" customFormat="1" ht="16.75" customHeight="1" outlineLevel="2">
      <c r="A2908" s="1163">
        <v>333</v>
      </c>
      <c r="B2908" s="1164"/>
      <c r="C2908" s="1165"/>
      <c r="D2908" s="1166"/>
      <c r="E2908" s="587">
        <f t="shared" si="477"/>
        <v>0</v>
      </c>
      <c r="G2908" s="1163">
        <v>333</v>
      </c>
      <c r="H2908" s="1164"/>
      <c r="I2908" s="1165"/>
      <c r="J2908" s="1166"/>
      <c r="K2908" s="587">
        <f t="shared" si="478"/>
        <v>0</v>
      </c>
      <c r="M2908" s="1163">
        <v>333</v>
      </c>
      <c r="N2908" s="1164"/>
      <c r="O2908" s="1165"/>
      <c r="P2908" s="1166"/>
      <c r="Q2908" s="587">
        <f t="shared" si="479"/>
        <v>0</v>
      </c>
      <c r="S2908" s="1163">
        <v>333</v>
      </c>
      <c r="T2908" s="1164"/>
      <c r="U2908" s="1165"/>
      <c r="V2908" s="1166"/>
      <c r="W2908" s="587">
        <f t="shared" si="480"/>
        <v>0</v>
      </c>
      <c r="Y2908" s="1163">
        <v>333</v>
      </c>
      <c r="Z2908" s="1164"/>
      <c r="AA2908" s="1165"/>
      <c r="AB2908" s="1166"/>
      <c r="AC2908" s="587">
        <f t="shared" si="481"/>
        <v>0</v>
      </c>
      <c r="AE2908" s="1163">
        <v>333</v>
      </c>
      <c r="AF2908" s="1164"/>
      <c r="AG2908" s="1165"/>
      <c r="AH2908" s="1166"/>
      <c r="AI2908" s="587">
        <f t="shared" si="482"/>
        <v>0</v>
      </c>
      <c r="AK2908" s="1163">
        <v>333</v>
      </c>
      <c r="AL2908" s="1164"/>
      <c r="AM2908" s="1165"/>
      <c r="AN2908" s="1166"/>
      <c r="AO2908" s="587">
        <f t="shared" si="483"/>
        <v>0</v>
      </c>
      <c r="AQ2908" s="1163">
        <v>333</v>
      </c>
      <c r="AR2908" s="1164"/>
      <c r="AS2908" s="1165"/>
      <c r="AT2908" s="1166"/>
      <c r="AU2908" s="587">
        <f t="shared" si="484"/>
        <v>0</v>
      </c>
      <c r="AW2908" s="1163">
        <v>333</v>
      </c>
      <c r="AX2908" s="1164"/>
      <c r="AY2908" s="1165"/>
      <c r="AZ2908" s="1166"/>
      <c r="BA2908" s="587">
        <f t="shared" si="485"/>
        <v>0</v>
      </c>
    </row>
    <row r="2909" spans="1:53" s="17" customFormat="1" ht="16.75" customHeight="1" outlineLevel="2">
      <c r="A2909" s="1163">
        <v>334</v>
      </c>
      <c r="B2909" s="1164"/>
      <c r="C2909" s="1165"/>
      <c r="D2909" s="1166"/>
      <c r="E2909" s="587">
        <f t="shared" si="477"/>
        <v>0</v>
      </c>
      <c r="G2909" s="1163">
        <v>334</v>
      </c>
      <c r="H2909" s="1164"/>
      <c r="I2909" s="1165"/>
      <c r="J2909" s="1166"/>
      <c r="K2909" s="587">
        <f t="shared" si="478"/>
        <v>0</v>
      </c>
      <c r="M2909" s="1163">
        <v>334</v>
      </c>
      <c r="N2909" s="1164"/>
      <c r="O2909" s="1165"/>
      <c r="P2909" s="1166"/>
      <c r="Q2909" s="587">
        <f t="shared" si="479"/>
        <v>0</v>
      </c>
      <c r="S2909" s="1163">
        <v>334</v>
      </c>
      <c r="T2909" s="1164"/>
      <c r="U2909" s="1165"/>
      <c r="V2909" s="1166"/>
      <c r="W2909" s="587">
        <f t="shared" si="480"/>
        <v>0</v>
      </c>
      <c r="Y2909" s="1163">
        <v>334</v>
      </c>
      <c r="Z2909" s="1164"/>
      <c r="AA2909" s="1165"/>
      <c r="AB2909" s="1166"/>
      <c r="AC2909" s="587">
        <f t="shared" si="481"/>
        <v>0</v>
      </c>
      <c r="AE2909" s="1163">
        <v>334</v>
      </c>
      <c r="AF2909" s="1164"/>
      <c r="AG2909" s="1165"/>
      <c r="AH2909" s="1166"/>
      <c r="AI2909" s="587">
        <f t="shared" si="482"/>
        <v>0</v>
      </c>
      <c r="AK2909" s="1163">
        <v>334</v>
      </c>
      <c r="AL2909" s="1164"/>
      <c r="AM2909" s="1165"/>
      <c r="AN2909" s="1166"/>
      <c r="AO2909" s="587">
        <f t="shared" si="483"/>
        <v>0</v>
      </c>
      <c r="AQ2909" s="1163">
        <v>334</v>
      </c>
      <c r="AR2909" s="1164"/>
      <c r="AS2909" s="1165"/>
      <c r="AT2909" s="1166"/>
      <c r="AU2909" s="587">
        <f t="shared" si="484"/>
        <v>0</v>
      </c>
      <c r="AW2909" s="1163">
        <v>334</v>
      </c>
      <c r="AX2909" s="1164"/>
      <c r="AY2909" s="1165"/>
      <c r="AZ2909" s="1166"/>
      <c r="BA2909" s="587">
        <f t="shared" si="485"/>
        <v>0</v>
      </c>
    </row>
    <row r="2910" spans="1:53" s="17" customFormat="1" ht="16.75" customHeight="1" outlineLevel="2">
      <c r="A2910" s="1163">
        <v>335</v>
      </c>
      <c r="B2910" s="1164"/>
      <c r="C2910" s="1165"/>
      <c r="D2910" s="1166"/>
      <c r="E2910" s="587">
        <f t="shared" si="477"/>
        <v>0</v>
      </c>
      <c r="G2910" s="1163">
        <v>335</v>
      </c>
      <c r="H2910" s="1164"/>
      <c r="I2910" s="1165"/>
      <c r="J2910" s="1166"/>
      <c r="K2910" s="587">
        <f t="shared" si="478"/>
        <v>0</v>
      </c>
      <c r="M2910" s="1163">
        <v>335</v>
      </c>
      <c r="N2910" s="1164"/>
      <c r="O2910" s="1165"/>
      <c r="P2910" s="1166"/>
      <c r="Q2910" s="587">
        <f t="shared" si="479"/>
        <v>0</v>
      </c>
      <c r="S2910" s="1163">
        <v>335</v>
      </c>
      <c r="T2910" s="1164"/>
      <c r="U2910" s="1165"/>
      <c r="V2910" s="1166"/>
      <c r="W2910" s="587">
        <f t="shared" si="480"/>
        <v>0</v>
      </c>
      <c r="Y2910" s="1163">
        <v>335</v>
      </c>
      <c r="Z2910" s="1164"/>
      <c r="AA2910" s="1165"/>
      <c r="AB2910" s="1166"/>
      <c r="AC2910" s="587">
        <f t="shared" si="481"/>
        <v>0</v>
      </c>
      <c r="AE2910" s="1163">
        <v>335</v>
      </c>
      <c r="AF2910" s="1164"/>
      <c r="AG2910" s="1165"/>
      <c r="AH2910" s="1166"/>
      <c r="AI2910" s="587">
        <f t="shared" si="482"/>
        <v>0</v>
      </c>
      <c r="AK2910" s="1163">
        <v>335</v>
      </c>
      <c r="AL2910" s="1164"/>
      <c r="AM2910" s="1165"/>
      <c r="AN2910" s="1166"/>
      <c r="AO2910" s="587">
        <f t="shared" si="483"/>
        <v>0</v>
      </c>
      <c r="AQ2910" s="1163">
        <v>335</v>
      </c>
      <c r="AR2910" s="1164"/>
      <c r="AS2910" s="1165"/>
      <c r="AT2910" s="1166"/>
      <c r="AU2910" s="587">
        <f t="shared" si="484"/>
        <v>0</v>
      </c>
      <c r="AW2910" s="1163">
        <v>335</v>
      </c>
      <c r="AX2910" s="1164"/>
      <c r="AY2910" s="1165"/>
      <c r="AZ2910" s="1166"/>
      <c r="BA2910" s="587">
        <f t="shared" si="485"/>
        <v>0</v>
      </c>
    </row>
    <row r="2911" spans="1:53" s="17" customFormat="1" ht="16.75" customHeight="1" outlineLevel="2">
      <c r="A2911" s="1163">
        <v>336</v>
      </c>
      <c r="B2911" s="1164"/>
      <c r="C2911" s="1165"/>
      <c r="D2911" s="1166"/>
      <c r="E2911" s="587">
        <f t="shared" si="477"/>
        <v>0</v>
      </c>
      <c r="G2911" s="1163">
        <v>336</v>
      </c>
      <c r="H2911" s="1164"/>
      <c r="I2911" s="1165"/>
      <c r="J2911" s="1166"/>
      <c r="K2911" s="587">
        <f t="shared" si="478"/>
        <v>0</v>
      </c>
      <c r="M2911" s="1163">
        <v>336</v>
      </c>
      <c r="N2911" s="1164"/>
      <c r="O2911" s="1165"/>
      <c r="P2911" s="1166"/>
      <c r="Q2911" s="587">
        <f t="shared" si="479"/>
        <v>0</v>
      </c>
      <c r="S2911" s="1163">
        <v>336</v>
      </c>
      <c r="T2911" s="1164"/>
      <c r="U2911" s="1165"/>
      <c r="V2911" s="1166"/>
      <c r="W2911" s="587">
        <f t="shared" si="480"/>
        <v>0</v>
      </c>
      <c r="Y2911" s="1163">
        <v>336</v>
      </c>
      <c r="Z2911" s="1164"/>
      <c r="AA2911" s="1165"/>
      <c r="AB2911" s="1166"/>
      <c r="AC2911" s="587">
        <f t="shared" si="481"/>
        <v>0</v>
      </c>
      <c r="AE2911" s="1163">
        <v>336</v>
      </c>
      <c r="AF2911" s="1164"/>
      <c r="AG2911" s="1165"/>
      <c r="AH2911" s="1166"/>
      <c r="AI2911" s="587">
        <f t="shared" si="482"/>
        <v>0</v>
      </c>
      <c r="AK2911" s="1163">
        <v>336</v>
      </c>
      <c r="AL2911" s="1164"/>
      <c r="AM2911" s="1165"/>
      <c r="AN2911" s="1166"/>
      <c r="AO2911" s="587">
        <f t="shared" si="483"/>
        <v>0</v>
      </c>
      <c r="AQ2911" s="1163">
        <v>336</v>
      </c>
      <c r="AR2911" s="1164"/>
      <c r="AS2911" s="1165"/>
      <c r="AT2911" s="1166"/>
      <c r="AU2911" s="587">
        <f t="shared" si="484"/>
        <v>0</v>
      </c>
      <c r="AW2911" s="1163">
        <v>336</v>
      </c>
      <c r="AX2911" s="1164"/>
      <c r="AY2911" s="1165"/>
      <c r="AZ2911" s="1166"/>
      <c r="BA2911" s="587">
        <f t="shared" si="485"/>
        <v>0</v>
      </c>
    </row>
    <row r="2912" spans="1:53" s="17" customFormat="1" ht="16.75" customHeight="1" outlineLevel="2">
      <c r="A2912" s="1163">
        <v>337</v>
      </c>
      <c r="B2912" s="1164"/>
      <c r="C2912" s="1165"/>
      <c r="D2912" s="1166"/>
      <c r="E2912" s="587">
        <f t="shared" si="477"/>
        <v>0</v>
      </c>
      <c r="G2912" s="1163">
        <v>337</v>
      </c>
      <c r="H2912" s="1164"/>
      <c r="I2912" s="1165"/>
      <c r="J2912" s="1166"/>
      <c r="K2912" s="587">
        <f t="shared" si="478"/>
        <v>0</v>
      </c>
      <c r="M2912" s="1163">
        <v>337</v>
      </c>
      <c r="N2912" s="1164"/>
      <c r="O2912" s="1165"/>
      <c r="P2912" s="1166"/>
      <c r="Q2912" s="587">
        <f t="shared" si="479"/>
        <v>0</v>
      </c>
      <c r="S2912" s="1163">
        <v>337</v>
      </c>
      <c r="T2912" s="1164"/>
      <c r="U2912" s="1165"/>
      <c r="V2912" s="1166"/>
      <c r="W2912" s="587">
        <f t="shared" si="480"/>
        <v>0</v>
      </c>
      <c r="Y2912" s="1163">
        <v>337</v>
      </c>
      <c r="Z2912" s="1164"/>
      <c r="AA2912" s="1165"/>
      <c r="AB2912" s="1166"/>
      <c r="AC2912" s="587">
        <f t="shared" si="481"/>
        <v>0</v>
      </c>
      <c r="AE2912" s="1163">
        <v>337</v>
      </c>
      <c r="AF2912" s="1164"/>
      <c r="AG2912" s="1165"/>
      <c r="AH2912" s="1166"/>
      <c r="AI2912" s="587">
        <f t="shared" si="482"/>
        <v>0</v>
      </c>
      <c r="AK2912" s="1163">
        <v>337</v>
      </c>
      <c r="AL2912" s="1164"/>
      <c r="AM2912" s="1165"/>
      <c r="AN2912" s="1166"/>
      <c r="AO2912" s="587">
        <f t="shared" si="483"/>
        <v>0</v>
      </c>
      <c r="AQ2912" s="1163">
        <v>337</v>
      </c>
      <c r="AR2912" s="1164"/>
      <c r="AS2912" s="1165"/>
      <c r="AT2912" s="1166"/>
      <c r="AU2912" s="587">
        <f t="shared" si="484"/>
        <v>0</v>
      </c>
      <c r="AW2912" s="1163">
        <v>337</v>
      </c>
      <c r="AX2912" s="1164"/>
      <c r="AY2912" s="1165"/>
      <c r="AZ2912" s="1166"/>
      <c r="BA2912" s="587">
        <f t="shared" si="485"/>
        <v>0</v>
      </c>
    </row>
    <row r="2913" spans="1:53" s="17" customFormat="1" ht="16.75" customHeight="1" outlineLevel="2">
      <c r="A2913" s="1163">
        <v>338</v>
      </c>
      <c r="B2913" s="1164"/>
      <c r="C2913" s="1165"/>
      <c r="D2913" s="1166"/>
      <c r="E2913" s="587">
        <f t="shared" si="477"/>
        <v>0</v>
      </c>
      <c r="G2913" s="1163">
        <v>338</v>
      </c>
      <c r="H2913" s="1164"/>
      <c r="I2913" s="1165"/>
      <c r="J2913" s="1166"/>
      <c r="K2913" s="587">
        <f t="shared" si="478"/>
        <v>0</v>
      </c>
      <c r="M2913" s="1163">
        <v>338</v>
      </c>
      <c r="N2913" s="1164"/>
      <c r="O2913" s="1165"/>
      <c r="P2913" s="1166"/>
      <c r="Q2913" s="587">
        <f t="shared" si="479"/>
        <v>0</v>
      </c>
      <c r="S2913" s="1163">
        <v>338</v>
      </c>
      <c r="T2913" s="1164"/>
      <c r="U2913" s="1165"/>
      <c r="V2913" s="1166"/>
      <c r="W2913" s="587">
        <f t="shared" si="480"/>
        <v>0</v>
      </c>
      <c r="Y2913" s="1163">
        <v>338</v>
      </c>
      <c r="Z2913" s="1164"/>
      <c r="AA2913" s="1165"/>
      <c r="AB2913" s="1166"/>
      <c r="AC2913" s="587">
        <f t="shared" si="481"/>
        <v>0</v>
      </c>
      <c r="AE2913" s="1163">
        <v>338</v>
      </c>
      <c r="AF2913" s="1164"/>
      <c r="AG2913" s="1165"/>
      <c r="AH2913" s="1166"/>
      <c r="AI2913" s="587">
        <f t="shared" si="482"/>
        <v>0</v>
      </c>
      <c r="AK2913" s="1163">
        <v>338</v>
      </c>
      <c r="AL2913" s="1164"/>
      <c r="AM2913" s="1165"/>
      <c r="AN2913" s="1166"/>
      <c r="AO2913" s="587">
        <f t="shared" si="483"/>
        <v>0</v>
      </c>
      <c r="AQ2913" s="1163">
        <v>338</v>
      </c>
      <c r="AR2913" s="1164"/>
      <c r="AS2913" s="1165"/>
      <c r="AT2913" s="1166"/>
      <c r="AU2913" s="587">
        <f t="shared" si="484"/>
        <v>0</v>
      </c>
      <c r="AW2913" s="1163">
        <v>338</v>
      </c>
      <c r="AX2913" s="1164"/>
      <c r="AY2913" s="1165"/>
      <c r="AZ2913" s="1166"/>
      <c r="BA2913" s="587">
        <f t="shared" si="485"/>
        <v>0</v>
      </c>
    </row>
    <row r="2914" spans="1:53" s="17" customFormat="1" ht="16.75" customHeight="1" outlineLevel="2">
      <c r="A2914" s="1163">
        <v>339</v>
      </c>
      <c r="B2914" s="1164"/>
      <c r="C2914" s="1165"/>
      <c r="D2914" s="1166"/>
      <c r="E2914" s="587">
        <f t="shared" si="477"/>
        <v>0</v>
      </c>
      <c r="G2914" s="1163">
        <v>339</v>
      </c>
      <c r="H2914" s="1164"/>
      <c r="I2914" s="1165"/>
      <c r="J2914" s="1166"/>
      <c r="K2914" s="587">
        <f t="shared" si="478"/>
        <v>0</v>
      </c>
      <c r="M2914" s="1163">
        <v>339</v>
      </c>
      <c r="N2914" s="1164"/>
      <c r="O2914" s="1165"/>
      <c r="P2914" s="1166"/>
      <c r="Q2914" s="587">
        <f t="shared" si="479"/>
        <v>0</v>
      </c>
      <c r="S2914" s="1163">
        <v>339</v>
      </c>
      <c r="T2914" s="1164"/>
      <c r="U2914" s="1165"/>
      <c r="V2914" s="1166"/>
      <c r="W2914" s="587">
        <f t="shared" si="480"/>
        <v>0</v>
      </c>
      <c r="Y2914" s="1163">
        <v>339</v>
      </c>
      <c r="Z2914" s="1164"/>
      <c r="AA2914" s="1165"/>
      <c r="AB2914" s="1166"/>
      <c r="AC2914" s="587">
        <f t="shared" si="481"/>
        <v>0</v>
      </c>
      <c r="AE2914" s="1163">
        <v>339</v>
      </c>
      <c r="AF2914" s="1164"/>
      <c r="AG2914" s="1165"/>
      <c r="AH2914" s="1166"/>
      <c r="AI2914" s="587">
        <f t="shared" si="482"/>
        <v>0</v>
      </c>
      <c r="AK2914" s="1163">
        <v>339</v>
      </c>
      <c r="AL2914" s="1164"/>
      <c r="AM2914" s="1165"/>
      <c r="AN2914" s="1166"/>
      <c r="AO2914" s="587">
        <f t="shared" si="483"/>
        <v>0</v>
      </c>
      <c r="AQ2914" s="1163">
        <v>339</v>
      </c>
      <c r="AR2914" s="1164"/>
      <c r="AS2914" s="1165"/>
      <c r="AT2914" s="1166"/>
      <c r="AU2914" s="587">
        <f t="shared" si="484"/>
        <v>0</v>
      </c>
      <c r="AW2914" s="1163">
        <v>339</v>
      </c>
      <c r="AX2914" s="1164"/>
      <c r="AY2914" s="1165"/>
      <c r="AZ2914" s="1166"/>
      <c r="BA2914" s="587">
        <f t="shared" si="485"/>
        <v>0</v>
      </c>
    </row>
    <row r="2915" spans="1:53" s="17" customFormat="1" ht="16.75" customHeight="1" outlineLevel="2">
      <c r="A2915" s="1163">
        <v>340</v>
      </c>
      <c r="B2915" s="1164"/>
      <c r="C2915" s="1165"/>
      <c r="D2915" s="1166"/>
      <c r="E2915" s="587">
        <f t="shared" si="477"/>
        <v>0</v>
      </c>
      <c r="G2915" s="1163">
        <v>340</v>
      </c>
      <c r="H2915" s="1164"/>
      <c r="I2915" s="1165"/>
      <c r="J2915" s="1166"/>
      <c r="K2915" s="587">
        <f t="shared" si="478"/>
        <v>0</v>
      </c>
      <c r="M2915" s="1163">
        <v>340</v>
      </c>
      <c r="N2915" s="1164"/>
      <c r="O2915" s="1165"/>
      <c r="P2915" s="1166"/>
      <c r="Q2915" s="587">
        <f t="shared" si="479"/>
        <v>0</v>
      </c>
      <c r="S2915" s="1163">
        <v>340</v>
      </c>
      <c r="T2915" s="1164"/>
      <c r="U2915" s="1165"/>
      <c r="V2915" s="1166"/>
      <c r="W2915" s="587">
        <f t="shared" si="480"/>
        <v>0</v>
      </c>
      <c r="Y2915" s="1163">
        <v>340</v>
      </c>
      <c r="Z2915" s="1164"/>
      <c r="AA2915" s="1165"/>
      <c r="AB2915" s="1166"/>
      <c r="AC2915" s="587">
        <f t="shared" si="481"/>
        <v>0</v>
      </c>
      <c r="AE2915" s="1163">
        <v>340</v>
      </c>
      <c r="AF2915" s="1164"/>
      <c r="AG2915" s="1165"/>
      <c r="AH2915" s="1166"/>
      <c r="AI2915" s="587">
        <f t="shared" si="482"/>
        <v>0</v>
      </c>
      <c r="AK2915" s="1163">
        <v>340</v>
      </c>
      <c r="AL2915" s="1164"/>
      <c r="AM2915" s="1165"/>
      <c r="AN2915" s="1166"/>
      <c r="AO2915" s="587">
        <f t="shared" si="483"/>
        <v>0</v>
      </c>
      <c r="AQ2915" s="1163">
        <v>340</v>
      </c>
      <c r="AR2915" s="1164"/>
      <c r="AS2915" s="1165"/>
      <c r="AT2915" s="1166"/>
      <c r="AU2915" s="587">
        <f t="shared" si="484"/>
        <v>0</v>
      </c>
      <c r="AW2915" s="1163">
        <v>340</v>
      </c>
      <c r="AX2915" s="1164"/>
      <c r="AY2915" s="1165"/>
      <c r="AZ2915" s="1166"/>
      <c r="BA2915" s="587">
        <f t="shared" si="485"/>
        <v>0</v>
      </c>
    </row>
    <row r="2916" spans="1:53" s="17" customFormat="1" ht="16.75" customHeight="1" outlineLevel="2">
      <c r="A2916" s="1163">
        <v>341</v>
      </c>
      <c r="B2916" s="1164"/>
      <c r="C2916" s="1165"/>
      <c r="D2916" s="1166"/>
      <c r="E2916" s="587">
        <f t="shared" si="477"/>
        <v>0</v>
      </c>
      <c r="G2916" s="1163">
        <v>341</v>
      </c>
      <c r="H2916" s="1164"/>
      <c r="I2916" s="1165"/>
      <c r="J2916" s="1166"/>
      <c r="K2916" s="587">
        <f t="shared" si="478"/>
        <v>0</v>
      </c>
      <c r="M2916" s="1163">
        <v>341</v>
      </c>
      <c r="N2916" s="1164"/>
      <c r="O2916" s="1165"/>
      <c r="P2916" s="1166"/>
      <c r="Q2916" s="587">
        <f t="shared" si="479"/>
        <v>0</v>
      </c>
      <c r="S2916" s="1163">
        <v>341</v>
      </c>
      <c r="T2916" s="1164"/>
      <c r="U2916" s="1165"/>
      <c r="V2916" s="1166"/>
      <c r="W2916" s="587">
        <f t="shared" si="480"/>
        <v>0</v>
      </c>
      <c r="Y2916" s="1163">
        <v>341</v>
      </c>
      <c r="Z2916" s="1164"/>
      <c r="AA2916" s="1165"/>
      <c r="AB2916" s="1166"/>
      <c r="AC2916" s="587">
        <f t="shared" si="481"/>
        <v>0</v>
      </c>
      <c r="AE2916" s="1163">
        <v>341</v>
      </c>
      <c r="AF2916" s="1164"/>
      <c r="AG2916" s="1165"/>
      <c r="AH2916" s="1166"/>
      <c r="AI2916" s="587">
        <f t="shared" si="482"/>
        <v>0</v>
      </c>
      <c r="AK2916" s="1163">
        <v>341</v>
      </c>
      <c r="AL2916" s="1164"/>
      <c r="AM2916" s="1165"/>
      <c r="AN2916" s="1166"/>
      <c r="AO2916" s="587">
        <f t="shared" si="483"/>
        <v>0</v>
      </c>
      <c r="AQ2916" s="1163">
        <v>341</v>
      </c>
      <c r="AR2916" s="1164"/>
      <c r="AS2916" s="1165"/>
      <c r="AT2916" s="1166"/>
      <c r="AU2916" s="587">
        <f t="shared" si="484"/>
        <v>0</v>
      </c>
      <c r="AW2916" s="1163">
        <v>341</v>
      </c>
      <c r="AX2916" s="1164"/>
      <c r="AY2916" s="1165"/>
      <c r="AZ2916" s="1166"/>
      <c r="BA2916" s="587">
        <f t="shared" si="485"/>
        <v>0</v>
      </c>
    </row>
    <row r="2917" spans="1:53" s="17" customFormat="1" ht="16.75" customHeight="1" outlineLevel="2">
      <c r="A2917" s="1163">
        <v>342</v>
      </c>
      <c r="B2917" s="1164"/>
      <c r="C2917" s="1165"/>
      <c r="D2917" s="1166"/>
      <c r="E2917" s="587">
        <f t="shared" si="477"/>
        <v>0</v>
      </c>
      <c r="G2917" s="1163">
        <v>342</v>
      </c>
      <c r="H2917" s="1164"/>
      <c r="I2917" s="1165"/>
      <c r="J2917" s="1166"/>
      <c r="K2917" s="587">
        <f t="shared" si="478"/>
        <v>0</v>
      </c>
      <c r="M2917" s="1163">
        <v>342</v>
      </c>
      <c r="N2917" s="1164"/>
      <c r="O2917" s="1165"/>
      <c r="P2917" s="1166"/>
      <c r="Q2917" s="587">
        <f t="shared" si="479"/>
        <v>0</v>
      </c>
      <c r="S2917" s="1163">
        <v>342</v>
      </c>
      <c r="T2917" s="1164"/>
      <c r="U2917" s="1165"/>
      <c r="V2917" s="1166"/>
      <c r="W2917" s="587">
        <f t="shared" si="480"/>
        <v>0</v>
      </c>
      <c r="Y2917" s="1163">
        <v>342</v>
      </c>
      <c r="Z2917" s="1164"/>
      <c r="AA2917" s="1165"/>
      <c r="AB2917" s="1166"/>
      <c r="AC2917" s="587">
        <f t="shared" si="481"/>
        <v>0</v>
      </c>
      <c r="AE2917" s="1163">
        <v>342</v>
      </c>
      <c r="AF2917" s="1164"/>
      <c r="AG2917" s="1165"/>
      <c r="AH2917" s="1166"/>
      <c r="AI2917" s="587">
        <f t="shared" si="482"/>
        <v>0</v>
      </c>
      <c r="AK2917" s="1163">
        <v>342</v>
      </c>
      <c r="AL2917" s="1164"/>
      <c r="AM2917" s="1165"/>
      <c r="AN2917" s="1166"/>
      <c r="AO2917" s="587">
        <f t="shared" si="483"/>
        <v>0</v>
      </c>
      <c r="AQ2917" s="1163">
        <v>342</v>
      </c>
      <c r="AR2917" s="1164"/>
      <c r="AS2917" s="1165"/>
      <c r="AT2917" s="1166"/>
      <c r="AU2917" s="587">
        <f t="shared" si="484"/>
        <v>0</v>
      </c>
      <c r="AW2917" s="1163">
        <v>342</v>
      </c>
      <c r="AX2917" s="1164"/>
      <c r="AY2917" s="1165"/>
      <c r="AZ2917" s="1166"/>
      <c r="BA2917" s="587">
        <f t="shared" si="485"/>
        <v>0</v>
      </c>
    </row>
    <row r="2918" spans="1:53" s="17" customFormat="1" ht="16.75" customHeight="1" outlineLevel="2">
      <c r="A2918" s="1163">
        <v>343</v>
      </c>
      <c r="B2918" s="1164"/>
      <c r="C2918" s="1165"/>
      <c r="D2918" s="1166"/>
      <c r="E2918" s="587">
        <f t="shared" si="477"/>
        <v>0</v>
      </c>
      <c r="G2918" s="1163">
        <v>343</v>
      </c>
      <c r="H2918" s="1164"/>
      <c r="I2918" s="1165"/>
      <c r="J2918" s="1166"/>
      <c r="K2918" s="587">
        <f t="shared" si="478"/>
        <v>0</v>
      </c>
      <c r="M2918" s="1163">
        <v>343</v>
      </c>
      <c r="N2918" s="1164"/>
      <c r="O2918" s="1165"/>
      <c r="P2918" s="1166"/>
      <c r="Q2918" s="587">
        <f t="shared" si="479"/>
        <v>0</v>
      </c>
      <c r="S2918" s="1163">
        <v>343</v>
      </c>
      <c r="T2918" s="1164"/>
      <c r="U2918" s="1165"/>
      <c r="V2918" s="1166"/>
      <c r="W2918" s="587">
        <f t="shared" si="480"/>
        <v>0</v>
      </c>
      <c r="Y2918" s="1163">
        <v>343</v>
      </c>
      <c r="Z2918" s="1164"/>
      <c r="AA2918" s="1165"/>
      <c r="AB2918" s="1166"/>
      <c r="AC2918" s="587">
        <f t="shared" si="481"/>
        <v>0</v>
      </c>
      <c r="AE2918" s="1163">
        <v>343</v>
      </c>
      <c r="AF2918" s="1164"/>
      <c r="AG2918" s="1165"/>
      <c r="AH2918" s="1166"/>
      <c r="AI2918" s="587">
        <f t="shared" si="482"/>
        <v>0</v>
      </c>
      <c r="AK2918" s="1163">
        <v>343</v>
      </c>
      <c r="AL2918" s="1164"/>
      <c r="AM2918" s="1165"/>
      <c r="AN2918" s="1166"/>
      <c r="AO2918" s="587">
        <f t="shared" si="483"/>
        <v>0</v>
      </c>
      <c r="AQ2918" s="1163">
        <v>343</v>
      </c>
      <c r="AR2918" s="1164"/>
      <c r="AS2918" s="1165"/>
      <c r="AT2918" s="1166"/>
      <c r="AU2918" s="587">
        <f t="shared" si="484"/>
        <v>0</v>
      </c>
      <c r="AW2918" s="1163">
        <v>343</v>
      </c>
      <c r="AX2918" s="1164"/>
      <c r="AY2918" s="1165"/>
      <c r="AZ2918" s="1166"/>
      <c r="BA2918" s="587">
        <f t="shared" si="485"/>
        <v>0</v>
      </c>
    </row>
    <row r="2919" spans="1:53" s="17" customFormat="1" ht="16.75" customHeight="1" outlineLevel="2">
      <c r="A2919" s="1163">
        <v>344</v>
      </c>
      <c r="B2919" s="1164"/>
      <c r="C2919" s="1165"/>
      <c r="D2919" s="1166"/>
      <c r="E2919" s="587">
        <f t="shared" si="477"/>
        <v>0</v>
      </c>
      <c r="G2919" s="1163">
        <v>344</v>
      </c>
      <c r="H2919" s="1164"/>
      <c r="I2919" s="1165"/>
      <c r="J2919" s="1166"/>
      <c r="K2919" s="587">
        <f t="shared" si="478"/>
        <v>0</v>
      </c>
      <c r="M2919" s="1163">
        <v>344</v>
      </c>
      <c r="N2919" s="1164"/>
      <c r="O2919" s="1165"/>
      <c r="P2919" s="1166"/>
      <c r="Q2919" s="587">
        <f t="shared" si="479"/>
        <v>0</v>
      </c>
      <c r="S2919" s="1163">
        <v>344</v>
      </c>
      <c r="T2919" s="1164"/>
      <c r="U2919" s="1165"/>
      <c r="V2919" s="1166"/>
      <c r="W2919" s="587">
        <f t="shared" si="480"/>
        <v>0</v>
      </c>
      <c r="Y2919" s="1163">
        <v>344</v>
      </c>
      <c r="Z2919" s="1164"/>
      <c r="AA2919" s="1165"/>
      <c r="AB2919" s="1166"/>
      <c r="AC2919" s="587">
        <f t="shared" si="481"/>
        <v>0</v>
      </c>
      <c r="AE2919" s="1163">
        <v>344</v>
      </c>
      <c r="AF2919" s="1164"/>
      <c r="AG2919" s="1165"/>
      <c r="AH2919" s="1166"/>
      <c r="AI2919" s="587">
        <f t="shared" si="482"/>
        <v>0</v>
      </c>
      <c r="AK2919" s="1163">
        <v>344</v>
      </c>
      <c r="AL2919" s="1164"/>
      <c r="AM2919" s="1165"/>
      <c r="AN2919" s="1166"/>
      <c r="AO2919" s="587">
        <f t="shared" si="483"/>
        <v>0</v>
      </c>
      <c r="AQ2919" s="1163">
        <v>344</v>
      </c>
      <c r="AR2919" s="1164"/>
      <c r="AS2919" s="1165"/>
      <c r="AT2919" s="1166"/>
      <c r="AU2919" s="587">
        <f t="shared" si="484"/>
        <v>0</v>
      </c>
      <c r="AW2919" s="1163">
        <v>344</v>
      </c>
      <c r="AX2919" s="1164"/>
      <c r="AY2919" s="1165"/>
      <c r="AZ2919" s="1166"/>
      <c r="BA2919" s="587">
        <f t="shared" si="485"/>
        <v>0</v>
      </c>
    </row>
    <row r="2920" spans="1:53" s="17" customFormat="1" ht="16.75" customHeight="1" outlineLevel="2">
      <c r="A2920" s="1163">
        <v>345</v>
      </c>
      <c r="B2920" s="1164"/>
      <c r="C2920" s="1165"/>
      <c r="D2920" s="1166"/>
      <c r="E2920" s="587">
        <f t="shared" si="477"/>
        <v>0</v>
      </c>
      <c r="G2920" s="1163">
        <v>345</v>
      </c>
      <c r="H2920" s="1164"/>
      <c r="I2920" s="1165"/>
      <c r="J2920" s="1166"/>
      <c r="K2920" s="587">
        <f t="shared" si="478"/>
        <v>0</v>
      </c>
      <c r="M2920" s="1163">
        <v>345</v>
      </c>
      <c r="N2920" s="1164"/>
      <c r="O2920" s="1165"/>
      <c r="P2920" s="1166"/>
      <c r="Q2920" s="587">
        <f t="shared" si="479"/>
        <v>0</v>
      </c>
      <c r="S2920" s="1163">
        <v>345</v>
      </c>
      <c r="T2920" s="1164"/>
      <c r="U2920" s="1165"/>
      <c r="V2920" s="1166"/>
      <c r="W2920" s="587">
        <f t="shared" si="480"/>
        <v>0</v>
      </c>
      <c r="Y2920" s="1163">
        <v>345</v>
      </c>
      <c r="Z2920" s="1164"/>
      <c r="AA2920" s="1165"/>
      <c r="AB2920" s="1166"/>
      <c r="AC2920" s="587">
        <f t="shared" si="481"/>
        <v>0</v>
      </c>
      <c r="AE2920" s="1163">
        <v>345</v>
      </c>
      <c r="AF2920" s="1164"/>
      <c r="AG2920" s="1165"/>
      <c r="AH2920" s="1166"/>
      <c r="AI2920" s="587">
        <f t="shared" si="482"/>
        <v>0</v>
      </c>
      <c r="AK2920" s="1163">
        <v>345</v>
      </c>
      <c r="AL2920" s="1164"/>
      <c r="AM2920" s="1165"/>
      <c r="AN2920" s="1166"/>
      <c r="AO2920" s="587">
        <f t="shared" si="483"/>
        <v>0</v>
      </c>
      <c r="AQ2920" s="1163">
        <v>345</v>
      </c>
      <c r="AR2920" s="1164"/>
      <c r="AS2920" s="1165"/>
      <c r="AT2920" s="1166"/>
      <c r="AU2920" s="587">
        <f t="shared" si="484"/>
        <v>0</v>
      </c>
      <c r="AW2920" s="1163">
        <v>345</v>
      </c>
      <c r="AX2920" s="1164"/>
      <c r="AY2920" s="1165"/>
      <c r="AZ2920" s="1166"/>
      <c r="BA2920" s="587">
        <f t="shared" si="485"/>
        <v>0</v>
      </c>
    </row>
    <row r="2921" spans="1:53" s="17" customFormat="1" ht="16.75" customHeight="1" outlineLevel="2">
      <c r="A2921" s="1163">
        <v>346</v>
      </c>
      <c r="B2921" s="1164"/>
      <c r="C2921" s="1165"/>
      <c r="D2921" s="1166"/>
      <c r="E2921" s="587">
        <f t="shared" si="477"/>
        <v>0</v>
      </c>
      <c r="G2921" s="1163">
        <v>346</v>
      </c>
      <c r="H2921" s="1164"/>
      <c r="I2921" s="1165"/>
      <c r="J2921" s="1166"/>
      <c r="K2921" s="587">
        <f t="shared" si="478"/>
        <v>0</v>
      </c>
      <c r="M2921" s="1163">
        <v>346</v>
      </c>
      <c r="N2921" s="1164"/>
      <c r="O2921" s="1165"/>
      <c r="P2921" s="1166"/>
      <c r="Q2921" s="587">
        <f t="shared" si="479"/>
        <v>0</v>
      </c>
      <c r="S2921" s="1163">
        <v>346</v>
      </c>
      <c r="T2921" s="1164"/>
      <c r="U2921" s="1165"/>
      <c r="V2921" s="1166"/>
      <c r="W2921" s="587">
        <f t="shared" si="480"/>
        <v>0</v>
      </c>
      <c r="Y2921" s="1163">
        <v>346</v>
      </c>
      <c r="Z2921" s="1164"/>
      <c r="AA2921" s="1165"/>
      <c r="AB2921" s="1166"/>
      <c r="AC2921" s="587">
        <f t="shared" si="481"/>
        <v>0</v>
      </c>
      <c r="AE2921" s="1163">
        <v>346</v>
      </c>
      <c r="AF2921" s="1164"/>
      <c r="AG2921" s="1165"/>
      <c r="AH2921" s="1166"/>
      <c r="AI2921" s="587">
        <f t="shared" si="482"/>
        <v>0</v>
      </c>
      <c r="AK2921" s="1163">
        <v>346</v>
      </c>
      <c r="AL2921" s="1164"/>
      <c r="AM2921" s="1165"/>
      <c r="AN2921" s="1166"/>
      <c r="AO2921" s="587">
        <f t="shared" si="483"/>
        <v>0</v>
      </c>
      <c r="AQ2921" s="1163">
        <v>346</v>
      </c>
      <c r="AR2921" s="1164"/>
      <c r="AS2921" s="1165"/>
      <c r="AT2921" s="1166"/>
      <c r="AU2921" s="587">
        <f t="shared" si="484"/>
        <v>0</v>
      </c>
      <c r="AW2921" s="1163">
        <v>346</v>
      </c>
      <c r="AX2921" s="1164"/>
      <c r="AY2921" s="1165"/>
      <c r="AZ2921" s="1166"/>
      <c r="BA2921" s="587">
        <f t="shared" si="485"/>
        <v>0</v>
      </c>
    </row>
    <row r="2922" spans="1:53" s="17" customFormat="1" ht="16.75" customHeight="1" outlineLevel="2">
      <c r="A2922" s="1163">
        <v>347</v>
      </c>
      <c r="B2922" s="1164"/>
      <c r="C2922" s="1165"/>
      <c r="D2922" s="1166"/>
      <c r="E2922" s="587">
        <f t="shared" si="477"/>
        <v>0</v>
      </c>
      <c r="G2922" s="1163">
        <v>347</v>
      </c>
      <c r="H2922" s="1164"/>
      <c r="I2922" s="1165"/>
      <c r="J2922" s="1166"/>
      <c r="K2922" s="587">
        <f t="shared" si="478"/>
        <v>0</v>
      </c>
      <c r="M2922" s="1163">
        <v>347</v>
      </c>
      <c r="N2922" s="1164"/>
      <c r="O2922" s="1165"/>
      <c r="P2922" s="1166"/>
      <c r="Q2922" s="587">
        <f t="shared" si="479"/>
        <v>0</v>
      </c>
      <c r="S2922" s="1163">
        <v>347</v>
      </c>
      <c r="T2922" s="1164"/>
      <c r="U2922" s="1165"/>
      <c r="V2922" s="1166"/>
      <c r="W2922" s="587">
        <f t="shared" si="480"/>
        <v>0</v>
      </c>
      <c r="Y2922" s="1163">
        <v>347</v>
      </c>
      <c r="Z2922" s="1164"/>
      <c r="AA2922" s="1165"/>
      <c r="AB2922" s="1166"/>
      <c r="AC2922" s="587">
        <f t="shared" si="481"/>
        <v>0</v>
      </c>
      <c r="AE2922" s="1163">
        <v>347</v>
      </c>
      <c r="AF2922" s="1164"/>
      <c r="AG2922" s="1165"/>
      <c r="AH2922" s="1166"/>
      <c r="AI2922" s="587">
        <f t="shared" si="482"/>
        <v>0</v>
      </c>
      <c r="AK2922" s="1163">
        <v>347</v>
      </c>
      <c r="AL2922" s="1164"/>
      <c r="AM2922" s="1165"/>
      <c r="AN2922" s="1166"/>
      <c r="AO2922" s="587">
        <f t="shared" si="483"/>
        <v>0</v>
      </c>
      <c r="AQ2922" s="1163">
        <v>347</v>
      </c>
      <c r="AR2922" s="1164"/>
      <c r="AS2922" s="1165"/>
      <c r="AT2922" s="1166"/>
      <c r="AU2922" s="587">
        <f t="shared" si="484"/>
        <v>0</v>
      </c>
      <c r="AW2922" s="1163">
        <v>347</v>
      </c>
      <c r="AX2922" s="1164"/>
      <c r="AY2922" s="1165"/>
      <c r="AZ2922" s="1166"/>
      <c r="BA2922" s="587">
        <f t="shared" si="485"/>
        <v>0</v>
      </c>
    </row>
    <row r="2923" spans="1:53" s="17" customFormat="1" ht="16.75" customHeight="1" outlineLevel="2">
      <c r="A2923" s="1163">
        <v>348</v>
      </c>
      <c r="B2923" s="1164"/>
      <c r="C2923" s="1165"/>
      <c r="D2923" s="1166"/>
      <c r="E2923" s="587">
        <f t="shared" si="477"/>
        <v>0</v>
      </c>
      <c r="G2923" s="1163">
        <v>348</v>
      </c>
      <c r="H2923" s="1164"/>
      <c r="I2923" s="1165"/>
      <c r="J2923" s="1166"/>
      <c r="K2923" s="587">
        <f t="shared" si="478"/>
        <v>0</v>
      </c>
      <c r="M2923" s="1163">
        <v>348</v>
      </c>
      <c r="N2923" s="1164"/>
      <c r="O2923" s="1165"/>
      <c r="P2923" s="1166"/>
      <c r="Q2923" s="587">
        <f t="shared" si="479"/>
        <v>0</v>
      </c>
      <c r="S2923" s="1163">
        <v>348</v>
      </c>
      <c r="T2923" s="1164"/>
      <c r="U2923" s="1165"/>
      <c r="V2923" s="1166"/>
      <c r="W2923" s="587">
        <f t="shared" si="480"/>
        <v>0</v>
      </c>
      <c r="Y2923" s="1163">
        <v>348</v>
      </c>
      <c r="Z2923" s="1164"/>
      <c r="AA2923" s="1165"/>
      <c r="AB2923" s="1166"/>
      <c r="AC2923" s="587">
        <f t="shared" si="481"/>
        <v>0</v>
      </c>
      <c r="AE2923" s="1163">
        <v>348</v>
      </c>
      <c r="AF2923" s="1164"/>
      <c r="AG2923" s="1165"/>
      <c r="AH2923" s="1166"/>
      <c r="AI2923" s="587">
        <f t="shared" si="482"/>
        <v>0</v>
      </c>
      <c r="AK2923" s="1163">
        <v>348</v>
      </c>
      <c r="AL2923" s="1164"/>
      <c r="AM2923" s="1165"/>
      <c r="AN2923" s="1166"/>
      <c r="AO2923" s="587">
        <f t="shared" si="483"/>
        <v>0</v>
      </c>
      <c r="AQ2923" s="1163">
        <v>348</v>
      </c>
      <c r="AR2923" s="1164"/>
      <c r="AS2923" s="1165"/>
      <c r="AT2923" s="1166"/>
      <c r="AU2923" s="587">
        <f t="shared" si="484"/>
        <v>0</v>
      </c>
      <c r="AW2923" s="1163">
        <v>348</v>
      </c>
      <c r="AX2923" s="1164"/>
      <c r="AY2923" s="1165"/>
      <c r="AZ2923" s="1166"/>
      <c r="BA2923" s="587">
        <f t="shared" si="485"/>
        <v>0</v>
      </c>
    </row>
    <row r="2924" spans="1:53" s="17" customFormat="1" ht="16.75" customHeight="1" outlineLevel="2">
      <c r="A2924" s="1163">
        <v>349</v>
      </c>
      <c r="B2924" s="1164"/>
      <c r="C2924" s="1165"/>
      <c r="D2924" s="1166"/>
      <c r="E2924" s="587">
        <f t="shared" si="477"/>
        <v>0</v>
      </c>
      <c r="G2924" s="1163">
        <v>349</v>
      </c>
      <c r="H2924" s="1164"/>
      <c r="I2924" s="1165"/>
      <c r="J2924" s="1166"/>
      <c r="K2924" s="587">
        <f t="shared" si="478"/>
        <v>0</v>
      </c>
      <c r="M2924" s="1163">
        <v>349</v>
      </c>
      <c r="N2924" s="1164"/>
      <c r="O2924" s="1165"/>
      <c r="P2924" s="1166"/>
      <c r="Q2924" s="587">
        <f t="shared" si="479"/>
        <v>0</v>
      </c>
      <c r="S2924" s="1163">
        <v>349</v>
      </c>
      <c r="T2924" s="1164"/>
      <c r="U2924" s="1165"/>
      <c r="V2924" s="1166"/>
      <c r="W2924" s="587">
        <f t="shared" si="480"/>
        <v>0</v>
      </c>
      <c r="Y2924" s="1163">
        <v>349</v>
      </c>
      <c r="Z2924" s="1164"/>
      <c r="AA2924" s="1165"/>
      <c r="AB2924" s="1166"/>
      <c r="AC2924" s="587">
        <f t="shared" si="481"/>
        <v>0</v>
      </c>
      <c r="AE2924" s="1163">
        <v>349</v>
      </c>
      <c r="AF2924" s="1164"/>
      <c r="AG2924" s="1165"/>
      <c r="AH2924" s="1166"/>
      <c r="AI2924" s="587">
        <f t="shared" si="482"/>
        <v>0</v>
      </c>
      <c r="AK2924" s="1163">
        <v>349</v>
      </c>
      <c r="AL2924" s="1164"/>
      <c r="AM2924" s="1165"/>
      <c r="AN2924" s="1166"/>
      <c r="AO2924" s="587">
        <f t="shared" si="483"/>
        <v>0</v>
      </c>
      <c r="AQ2924" s="1163">
        <v>349</v>
      </c>
      <c r="AR2924" s="1164"/>
      <c r="AS2924" s="1165"/>
      <c r="AT2924" s="1166"/>
      <c r="AU2924" s="587">
        <f t="shared" si="484"/>
        <v>0</v>
      </c>
      <c r="AW2924" s="1163">
        <v>349</v>
      </c>
      <c r="AX2924" s="1164"/>
      <c r="AY2924" s="1165"/>
      <c r="AZ2924" s="1166"/>
      <c r="BA2924" s="587">
        <f t="shared" si="485"/>
        <v>0</v>
      </c>
    </row>
    <row r="2925" spans="1:53" s="17" customFormat="1" ht="16.75" customHeight="1" outlineLevel="2">
      <c r="A2925" s="1163">
        <v>350</v>
      </c>
      <c r="B2925" s="1164"/>
      <c r="C2925" s="1165"/>
      <c r="D2925" s="1166"/>
      <c r="E2925" s="587">
        <f t="shared" si="477"/>
        <v>0</v>
      </c>
      <c r="G2925" s="1163">
        <v>350</v>
      </c>
      <c r="H2925" s="1164"/>
      <c r="I2925" s="1165"/>
      <c r="J2925" s="1166"/>
      <c r="K2925" s="587">
        <f t="shared" si="478"/>
        <v>0</v>
      </c>
      <c r="M2925" s="1163">
        <v>350</v>
      </c>
      <c r="N2925" s="1164"/>
      <c r="O2925" s="1165"/>
      <c r="P2925" s="1166"/>
      <c r="Q2925" s="587">
        <f t="shared" si="479"/>
        <v>0</v>
      </c>
      <c r="S2925" s="1163">
        <v>350</v>
      </c>
      <c r="T2925" s="1164"/>
      <c r="U2925" s="1165"/>
      <c r="V2925" s="1166"/>
      <c r="W2925" s="587">
        <f t="shared" si="480"/>
        <v>0</v>
      </c>
      <c r="Y2925" s="1163">
        <v>350</v>
      </c>
      <c r="Z2925" s="1164"/>
      <c r="AA2925" s="1165"/>
      <c r="AB2925" s="1166"/>
      <c r="AC2925" s="587">
        <f t="shared" si="481"/>
        <v>0</v>
      </c>
      <c r="AE2925" s="1163">
        <v>350</v>
      </c>
      <c r="AF2925" s="1164"/>
      <c r="AG2925" s="1165"/>
      <c r="AH2925" s="1166"/>
      <c r="AI2925" s="587">
        <f t="shared" si="482"/>
        <v>0</v>
      </c>
      <c r="AK2925" s="1163">
        <v>350</v>
      </c>
      <c r="AL2925" s="1164"/>
      <c r="AM2925" s="1165"/>
      <c r="AN2925" s="1166"/>
      <c r="AO2925" s="587">
        <f t="shared" si="483"/>
        <v>0</v>
      </c>
      <c r="AQ2925" s="1163">
        <v>350</v>
      </c>
      <c r="AR2925" s="1164"/>
      <c r="AS2925" s="1165"/>
      <c r="AT2925" s="1166"/>
      <c r="AU2925" s="587">
        <f t="shared" si="484"/>
        <v>0</v>
      </c>
      <c r="AW2925" s="1163">
        <v>350</v>
      </c>
      <c r="AX2925" s="1164"/>
      <c r="AY2925" s="1165"/>
      <c r="AZ2925" s="1166"/>
      <c r="BA2925" s="587">
        <f t="shared" si="485"/>
        <v>0</v>
      </c>
    </row>
    <row r="2926" spans="1:53" s="17" customFormat="1" ht="16.75" customHeight="1" outlineLevel="2">
      <c r="A2926" s="1163">
        <v>351</v>
      </c>
      <c r="B2926" s="1164"/>
      <c r="C2926" s="1165"/>
      <c r="D2926" s="1166"/>
      <c r="E2926" s="587">
        <f t="shared" si="477"/>
        <v>0</v>
      </c>
      <c r="G2926" s="1163">
        <v>351</v>
      </c>
      <c r="H2926" s="1164"/>
      <c r="I2926" s="1165"/>
      <c r="J2926" s="1166"/>
      <c r="K2926" s="587">
        <f t="shared" si="478"/>
        <v>0</v>
      </c>
      <c r="M2926" s="1163">
        <v>351</v>
      </c>
      <c r="N2926" s="1164"/>
      <c r="O2926" s="1165"/>
      <c r="P2926" s="1166"/>
      <c r="Q2926" s="587">
        <f t="shared" si="479"/>
        <v>0</v>
      </c>
      <c r="S2926" s="1163">
        <v>351</v>
      </c>
      <c r="T2926" s="1164"/>
      <c r="U2926" s="1165"/>
      <c r="V2926" s="1166"/>
      <c r="W2926" s="587">
        <f t="shared" si="480"/>
        <v>0</v>
      </c>
      <c r="Y2926" s="1163">
        <v>351</v>
      </c>
      <c r="Z2926" s="1164"/>
      <c r="AA2926" s="1165"/>
      <c r="AB2926" s="1166"/>
      <c r="AC2926" s="587">
        <f t="shared" si="481"/>
        <v>0</v>
      </c>
      <c r="AE2926" s="1163">
        <v>351</v>
      </c>
      <c r="AF2926" s="1164"/>
      <c r="AG2926" s="1165"/>
      <c r="AH2926" s="1166"/>
      <c r="AI2926" s="587">
        <f t="shared" si="482"/>
        <v>0</v>
      </c>
      <c r="AK2926" s="1163">
        <v>351</v>
      </c>
      <c r="AL2926" s="1164"/>
      <c r="AM2926" s="1165"/>
      <c r="AN2926" s="1166"/>
      <c r="AO2926" s="587">
        <f t="shared" si="483"/>
        <v>0</v>
      </c>
      <c r="AQ2926" s="1163">
        <v>351</v>
      </c>
      <c r="AR2926" s="1164"/>
      <c r="AS2926" s="1165"/>
      <c r="AT2926" s="1166"/>
      <c r="AU2926" s="587">
        <f t="shared" si="484"/>
        <v>0</v>
      </c>
      <c r="AW2926" s="1163">
        <v>351</v>
      </c>
      <c r="AX2926" s="1164"/>
      <c r="AY2926" s="1165"/>
      <c r="AZ2926" s="1166"/>
      <c r="BA2926" s="587">
        <f t="shared" si="485"/>
        <v>0</v>
      </c>
    </row>
    <row r="2927" spans="1:53" s="17" customFormat="1" ht="16.75" customHeight="1" outlineLevel="2">
      <c r="A2927" s="1163">
        <v>352</v>
      </c>
      <c r="B2927" s="1164"/>
      <c r="C2927" s="1165"/>
      <c r="D2927" s="1166"/>
      <c r="E2927" s="587">
        <f t="shared" si="477"/>
        <v>0</v>
      </c>
      <c r="G2927" s="1163">
        <v>352</v>
      </c>
      <c r="H2927" s="1164"/>
      <c r="I2927" s="1165"/>
      <c r="J2927" s="1166"/>
      <c r="K2927" s="587">
        <f t="shared" si="478"/>
        <v>0</v>
      </c>
      <c r="M2927" s="1163">
        <v>352</v>
      </c>
      <c r="N2927" s="1164"/>
      <c r="O2927" s="1165"/>
      <c r="P2927" s="1166"/>
      <c r="Q2927" s="587">
        <f t="shared" si="479"/>
        <v>0</v>
      </c>
      <c r="S2927" s="1163">
        <v>352</v>
      </c>
      <c r="T2927" s="1164"/>
      <c r="U2927" s="1165"/>
      <c r="V2927" s="1166"/>
      <c r="W2927" s="587">
        <f t="shared" si="480"/>
        <v>0</v>
      </c>
      <c r="Y2927" s="1163">
        <v>352</v>
      </c>
      <c r="Z2927" s="1164"/>
      <c r="AA2927" s="1165"/>
      <c r="AB2927" s="1166"/>
      <c r="AC2927" s="587">
        <f t="shared" si="481"/>
        <v>0</v>
      </c>
      <c r="AE2927" s="1163">
        <v>352</v>
      </c>
      <c r="AF2927" s="1164"/>
      <c r="AG2927" s="1165"/>
      <c r="AH2927" s="1166"/>
      <c r="AI2927" s="587">
        <f t="shared" si="482"/>
        <v>0</v>
      </c>
      <c r="AK2927" s="1163">
        <v>352</v>
      </c>
      <c r="AL2927" s="1164"/>
      <c r="AM2927" s="1165"/>
      <c r="AN2927" s="1166"/>
      <c r="AO2927" s="587">
        <f t="shared" si="483"/>
        <v>0</v>
      </c>
      <c r="AQ2927" s="1163">
        <v>352</v>
      </c>
      <c r="AR2927" s="1164"/>
      <c r="AS2927" s="1165"/>
      <c r="AT2927" s="1166"/>
      <c r="AU2927" s="587">
        <f t="shared" si="484"/>
        <v>0</v>
      </c>
      <c r="AW2927" s="1163">
        <v>352</v>
      </c>
      <c r="AX2927" s="1164"/>
      <c r="AY2927" s="1165"/>
      <c r="AZ2927" s="1166"/>
      <c r="BA2927" s="587">
        <f t="shared" si="485"/>
        <v>0</v>
      </c>
    </row>
    <row r="2928" spans="1:53" s="17" customFormat="1" ht="16.75" customHeight="1" outlineLevel="2">
      <c r="A2928" s="1163">
        <v>353</v>
      </c>
      <c r="B2928" s="1164"/>
      <c r="C2928" s="1165"/>
      <c r="D2928" s="1166"/>
      <c r="E2928" s="587">
        <f t="shared" si="477"/>
        <v>0</v>
      </c>
      <c r="G2928" s="1163">
        <v>353</v>
      </c>
      <c r="H2928" s="1164"/>
      <c r="I2928" s="1165"/>
      <c r="J2928" s="1166"/>
      <c r="K2928" s="587">
        <f t="shared" si="478"/>
        <v>0</v>
      </c>
      <c r="M2928" s="1163">
        <v>353</v>
      </c>
      <c r="N2928" s="1164"/>
      <c r="O2928" s="1165"/>
      <c r="P2928" s="1166"/>
      <c r="Q2928" s="587">
        <f t="shared" si="479"/>
        <v>0</v>
      </c>
      <c r="S2928" s="1163">
        <v>353</v>
      </c>
      <c r="T2928" s="1164"/>
      <c r="U2928" s="1165"/>
      <c r="V2928" s="1166"/>
      <c r="W2928" s="587">
        <f t="shared" si="480"/>
        <v>0</v>
      </c>
      <c r="Y2928" s="1163">
        <v>353</v>
      </c>
      <c r="Z2928" s="1164"/>
      <c r="AA2928" s="1165"/>
      <c r="AB2928" s="1166"/>
      <c r="AC2928" s="587">
        <f t="shared" si="481"/>
        <v>0</v>
      </c>
      <c r="AE2928" s="1163">
        <v>353</v>
      </c>
      <c r="AF2928" s="1164"/>
      <c r="AG2928" s="1165"/>
      <c r="AH2928" s="1166"/>
      <c r="AI2928" s="587">
        <f t="shared" si="482"/>
        <v>0</v>
      </c>
      <c r="AK2928" s="1163">
        <v>353</v>
      </c>
      <c r="AL2928" s="1164"/>
      <c r="AM2928" s="1165"/>
      <c r="AN2928" s="1166"/>
      <c r="AO2928" s="587">
        <f t="shared" si="483"/>
        <v>0</v>
      </c>
      <c r="AQ2928" s="1163">
        <v>353</v>
      </c>
      <c r="AR2928" s="1164"/>
      <c r="AS2928" s="1165"/>
      <c r="AT2928" s="1166"/>
      <c r="AU2928" s="587">
        <f t="shared" si="484"/>
        <v>0</v>
      </c>
      <c r="AW2928" s="1163">
        <v>353</v>
      </c>
      <c r="AX2928" s="1164"/>
      <c r="AY2928" s="1165"/>
      <c r="AZ2928" s="1166"/>
      <c r="BA2928" s="587">
        <f t="shared" si="485"/>
        <v>0</v>
      </c>
    </row>
    <row r="2929" spans="1:53" s="17" customFormat="1" ht="16.75" customHeight="1" outlineLevel="2">
      <c r="A2929" s="1163">
        <v>354</v>
      </c>
      <c r="B2929" s="1164"/>
      <c r="C2929" s="1165"/>
      <c r="D2929" s="1166"/>
      <c r="E2929" s="587">
        <f t="shared" si="477"/>
        <v>0</v>
      </c>
      <c r="G2929" s="1163">
        <v>354</v>
      </c>
      <c r="H2929" s="1164"/>
      <c r="I2929" s="1165"/>
      <c r="J2929" s="1166"/>
      <c r="K2929" s="587">
        <f t="shared" si="478"/>
        <v>0</v>
      </c>
      <c r="M2929" s="1163">
        <v>354</v>
      </c>
      <c r="N2929" s="1164"/>
      <c r="O2929" s="1165"/>
      <c r="P2929" s="1166"/>
      <c r="Q2929" s="587">
        <f t="shared" si="479"/>
        <v>0</v>
      </c>
      <c r="S2929" s="1163">
        <v>354</v>
      </c>
      <c r="T2929" s="1164"/>
      <c r="U2929" s="1165"/>
      <c r="V2929" s="1166"/>
      <c r="W2929" s="587">
        <f t="shared" si="480"/>
        <v>0</v>
      </c>
      <c r="Y2929" s="1163">
        <v>354</v>
      </c>
      <c r="Z2929" s="1164"/>
      <c r="AA2929" s="1165"/>
      <c r="AB2929" s="1166"/>
      <c r="AC2929" s="587">
        <f t="shared" si="481"/>
        <v>0</v>
      </c>
      <c r="AE2929" s="1163">
        <v>354</v>
      </c>
      <c r="AF2929" s="1164"/>
      <c r="AG2929" s="1165"/>
      <c r="AH2929" s="1166"/>
      <c r="AI2929" s="587">
        <f t="shared" si="482"/>
        <v>0</v>
      </c>
      <c r="AK2929" s="1163">
        <v>354</v>
      </c>
      <c r="AL2929" s="1164"/>
      <c r="AM2929" s="1165"/>
      <c r="AN2929" s="1166"/>
      <c r="AO2929" s="587">
        <f t="shared" si="483"/>
        <v>0</v>
      </c>
      <c r="AQ2929" s="1163">
        <v>354</v>
      </c>
      <c r="AR2929" s="1164"/>
      <c r="AS2929" s="1165"/>
      <c r="AT2929" s="1166"/>
      <c r="AU2929" s="587">
        <f t="shared" si="484"/>
        <v>0</v>
      </c>
      <c r="AW2929" s="1163">
        <v>354</v>
      </c>
      <c r="AX2929" s="1164"/>
      <c r="AY2929" s="1165"/>
      <c r="AZ2929" s="1166"/>
      <c r="BA2929" s="587">
        <f t="shared" si="485"/>
        <v>0</v>
      </c>
    </row>
    <row r="2930" spans="1:53" s="17" customFormat="1" ht="16.75" customHeight="1" outlineLevel="2">
      <c r="A2930" s="1163">
        <v>355</v>
      </c>
      <c r="B2930" s="1164"/>
      <c r="C2930" s="1165"/>
      <c r="D2930" s="1166"/>
      <c r="E2930" s="587">
        <f t="shared" si="477"/>
        <v>0</v>
      </c>
      <c r="G2930" s="1163">
        <v>355</v>
      </c>
      <c r="H2930" s="1164"/>
      <c r="I2930" s="1165"/>
      <c r="J2930" s="1166"/>
      <c r="K2930" s="587">
        <f t="shared" si="478"/>
        <v>0</v>
      </c>
      <c r="M2930" s="1163">
        <v>355</v>
      </c>
      <c r="N2930" s="1164"/>
      <c r="O2930" s="1165"/>
      <c r="P2930" s="1166"/>
      <c r="Q2930" s="587">
        <f t="shared" si="479"/>
        <v>0</v>
      </c>
      <c r="S2930" s="1163">
        <v>355</v>
      </c>
      <c r="T2930" s="1164"/>
      <c r="U2930" s="1165"/>
      <c r="V2930" s="1166"/>
      <c r="W2930" s="587">
        <f t="shared" si="480"/>
        <v>0</v>
      </c>
      <c r="Y2930" s="1163">
        <v>355</v>
      </c>
      <c r="Z2930" s="1164"/>
      <c r="AA2930" s="1165"/>
      <c r="AB2930" s="1166"/>
      <c r="AC2930" s="587">
        <f t="shared" si="481"/>
        <v>0</v>
      </c>
      <c r="AE2930" s="1163">
        <v>355</v>
      </c>
      <c r="AF2930" s="1164"/>
      <c r="AG2930" s="1165"/>
      <c r="AH2930" s="1166"/>
      <c r="AI2930" s="587">
        <f t="shared" si="482"/>
        <v>0</v>
      </c>
      <c r="AK2930" s="1163">
        <v>355</v>
      </c>
      <c r="AL2930" s="1164"/>
      <c r="AM2930" s="1165"/>
      <c r="AN2930" s="1166"/>
      <c r="AO2930" s="587">
        <f t="shared" si="483"/>
        <v>0</v>
      </c>
      <c r="AQ2930" s="1163">
        <v>355</v>
      </c>
      <c r="AR2930" s="1164"/>
      <c r="AS2930" s="1165"/>
      <c r="AT2930" s="1166"/>
      <c r="AU2930" s="587">
        <f t="shared" si="484"/>
        <v>0</v>
      </c>
      <c r="AW2930" s="1163">
        <v>355</v>
      </c>
      <c r="AX2930" s="1164"/>
      <c r="AY2930" s="1165"/>
      <c r="AZ2930" s="1166"/>
      <c r="BA2930" s="587">
        <f t="shared" si="485"/>
        <v>0</v>
      </c>
    </row>
    <row r="2931" spans="1:53" s="17" customFormat="1" ht="16.75" customHeight="1" outlineLevel="2">
      <c r="A2931" s="1163">
        <v>356</v>
      </c>
      <c r="B2931" s="1164"/>
      <c r="C2931" s="1165"/>
      <c r="D2931" s="1166"/>
      <c r="E2931" s="587">
        <f t="shared" si="477"/>
        <v>0</v>
      </c>
      <c r="G2931" s="1163">
        <v>356</v>
      </c>
      <c r="H2931" s="1164"/>
      <c r="I2931" s="1165"/>
      <c r="J2931" s="1166"/>
      <c r="K2931" s="587">
        <f t="shared" si="478"/>
        <v>0</v>
      </c>
      <c r="M2931" s="1163">
        <v>356</v>
      </c>
      <c r="N2931" s="1164"/>
      <c r="O2931" s="1165"/>
      <c r="P2931" s="1166"/>
      <c r="Q2931" s="587">
        <f t="shared" si="479"/>
        <v>0</v>
      </c>
      <c r="S2931" s="1163">
        <v>356</v>
      </c>
      <c r="T2931" s="1164"/>
      <c r="U2931" s="1165"/>
      <c r="V2931" s="1166"/>
      <c r="W2931" s="587">
        <f t="shared" si="480"/>
        <v>0</v>
      </c>
      <c r="Y2931" s="1163">
        <v>356</v>
      </c>
      <c r="Z2931" s="1164"/>
      <c r="AA2931" s="1165"/>
      <c r="AB2931" s="1166"/>
      <c r="AC2931" s="587">
        <f t="shared" si="481"/>
        <v>0</v>
      </c>
      <c r="AE2931" s="1163">
        <v>356</v>
      </c>
      <c r="AF2931" s="1164"/>
      <c r="AG2931" s="1165"/>
      <c r="AH2931" s="1166"/>
      <c r="AI2931" s="587">
        <f t="shared" si="482"/>
        <v>0</v>
      </c>
      <c r="AK2931" s="1163">
        <v>356</v>
      </c>
      <c r="AL2931" s="1164"/>
      <c r="AM2931" s="1165"/>
      <c r="AN2931" s="1166"/>
      <c r="AO2931" s="587">
        <f t="shared" si="483"/>
        <v>0</v>
      </c>
      <c r="AQ2931" s="1163">
        <v>356</v>
      </c>
      <c r="AR2931" s="1164"/>
      <c r="AS2931" s="1165"/>
      <c r="AT2931" s="1166"/>
      <c r="AU2931" s="587">
        <f t="shared" si="484"/>
        <v>0</v>
      </c>
      <c r="AW2931" s="1163">
        <v>356</v>
      </c>
      <c r="AX2931" s="1164"/>
      <c r="AY2931" s="1165"/>
      <c r="AZ2931" s="1166"/>
      <c r="BA2931" s="587">
        <f t="shared" si="485"/>
        <v>0</v>
      </c>
    </row>
    <row r="2932" spans="1:53" s="17" customFormat="1" ht="16.75" customHeight="1" outlineLevel="2">
      <c r="A2932" s="1163">
        <v>357</v>
      </c>
      <c r="B2932" s="1164"/>
      <c r="C2932" s="1165"/>
      <c r="D2932" s="1166"/>
      <c r="E2932" s="587">
        <f t="shared" si="477"/>
        <v>0</v>
      </c>
      <c r="G2932" s="1163">
        <v>357</v>
      </c>
      <c r="H2932" s="1164"/>
      <c r="I2932" s="1165"/>
      <c r="J2932" s="1166"/>
      <c r="K2932" s="587">
        <f t="shared" si="478"/>
        <v>0</v>
      </c>
      <c r="M2932" s="1163">
        <v>357</v>
      </c>
      <c r="N2932" s="1164"/>
      <c r="O2932" s="1165"/>
      <c r="P2932" s="1166"/>
      <c r="Q2932" s="587">
        <f t="shared" si="479"/>
        <v>0</v>
      </c>
      <c r="S2932" s="1163">
        <v>357</v>
      </c>
      <c r="T2932" s="1164"/>
      <c r="U2932" s="1165"/>
      <c r="V2932" s="1166"/>
      <c r="W2932" s="587">
        <f t="shared" si="480"/>
        <v>0</v>
      </c>
      <c r="Y2932" s="1163">
        <v>357</v>
      </c>
      <c r="Z2932" s="1164"/>
      <c r="AA2932" s="1165"/>
      <c r="AB2932" s="1166"/>
      <c r="AC2932" s="587">
        <f t="shared" si="481"/>
        <v>0</v>
      </c>
      <c r="AE2932" s="1163">
        <v>357</v>
      </c>
      <c r="AF2932" s="1164"/>
      <c r="AG2932" s="1165"/>
      <c r="AH2932" s="1166"/>
      <c r="AI2932" s="587">
        <f t="shared" si="482"/>
        <v>0</v>
      </c>
      <c r="AK2932" s="1163">
        <v>357</v>
      </c>
      <c r="AL2932" s="1164"/>
      <c r="AM2932" s="1165"/>
      <c r="AN2932" s="1166"/>
      <c r="AO2932" s="587">
        <f t="shared" si="483"/>
        <v>0</v>
      </c>
      <c r="AQ2932" s="1163">
        <v>357</v>
      </c>
      <c r="AR2932" s="1164"/>
      <c r="AS2932" s="1165"/>
      <c r="AT2932" s="1166"/>
      <c r="AU2932" s="587">
        <f t="shared" si="484"/>
        <v>0</v>
      </c>
      <c r="AW2932" s="1163">
        <v>357</v>
      </c>
      <c r="AX2932" s="1164"/>
      <c r="AY2932" s="1165"/>
      <c r="AZ2932" s="1166"/>
      <c r="BA2932" s="587">
        <f t="shared" si="485"/>
        <v>0</v>
      </c>
    </row>
    <row r="2933" spans="1:53" s="17" customFormat="1" ht="16.75" customHeight="1" outlineLevel="2">
      <c r="A2933" s="1163">
        <v>358</v>
      </c>
      <c r="B2933" s="1164"/>
      <c r="C2933" s="1165"/>
      <c r="D2933" s="1166"/>
      <c r="E2933" s="587">
        <f t="shared" si="477"/>
        <v>0</v>
      </c>
      <c r="G2933" s="1163">
        <v>358</v>
      </c>
      <c r="H2933" s="1164"/>
      <c r="I2933" s="1165"/>
      <c r="J2933" s="1166"/>
      <c r="K2933" s="587">
        <f t="shared" si="478"/>
        <v>0</v>
      </c>
      <c r="M2933" s="1163">
        <v>358</v>
      </c>
      <c r="N2933" s="1164"/>
      <c r="O2933" s="1165"/>
      <c r="P2933" s="1166"/>
      <c r="Q2933" s="587">
        <f t="shared" si="479"/>
        <v>0</v>
      </c>
      <c r="S2933" s="1163">
        <v>358</v>
      </c>
      <c r="T2933" s="1164"/>
      <c r="U2933" s="1165"/>
      <c r="V2933" s="1166"/>
      <c r="W2933" s="587">
        <f t="shared" si="480"/>
        <v>0</v>
      </c>
      <c r="Y2933" s="1163">
        <v>358</v>
      </c>
      <c r="Z2933" s="1164"/>
      <c r="AA2933" s="1165"/>
      <c r="AB2933" s="1166"/>
      <c r="AC2933" s="587">
        <f t="shared" si="481"/>
        <v>0</v>
      </c>
      <c r="AE2933" s="1163">
        <v>358</v>
      </c>
      <c r="AF2933" s="1164"/>
      <c r="AG2933" s="1165"/>
      <c r="AH2933" s="1166"/>
      <c r="AI2933" s="587">
        <f t="shared" si="482"/>
        <v>0</v>
      </c>
      <c r="AK2933" s="1163">
        <v>358</v>
      </c>
      <c r="AL2933" s="1164"/>
      <c r="AM2933" s="1165"/>
      <c r="AN2933" s="1166"/>
      <c r="AO2933" s="587">
        <f t="shared" si="483"/>
        <v>0</v>
      </c>
      <c r="AQ2933" s="1163">
        <v>358</v>
      </c>
      <c r="AR2933" s="1164"/>
      <c r="AS2933" s="1165"/>
      <c r="AT2933" s="1166"/>
      <c r="AU2933" s="587">
        <f t="shared" si="484"/>
        <v>0</v>
      </c>
      <c r="AW2933" s="1163">
        <v>358</v>
      </c>
      <c r="AX2933" s="1164"/>
      <c r="AY2933" s="1165"/>
      <c r="AZ2933" s="1166"/>
      <c r="BA2933" s="587">
        <f t="shared" si="485"/>
        <v>0</v>
      </c>
    </row>
    <row r="2934" spans="1:53" s="17" customFormat="1" ht="16.75" customHeight="1" outlineLevel="2">
      <c r="A2934" s="1163">
        <v>359</v>
      </c>
      <c r="B2934" s="1164"/>
      <c r="C2934" s="1165"/>
      <c r="D2934" s="1166"/>
      <c r="E2934" s="587">
        <f t="shared" si="477"/>
        <v>0</v>
      </c>
      <c r="G2934" s="1163">
        <v>359</v>
      </c>
      <c r="H2934" s="1164"/>
      <c r="I2934" s="1165"/>
      <c r="J2934" s="1166"/>
      <c r="K2934" s="587">
        <f t="shared" si="478"/>
        <v>0</v>
      </c>
      <c r="M2934" s="1163">
        <v>359</v>
      </c>
      <c r="N2934" s="1164"/>
      <c r="O2934" s="1165"/>
      <c r="P2934" s="1166"/>
      <c r="Q2934" s="587">
        <f t="shared" si="479"/>
        <v>0</v>
      </c>
      <c r="S2934" s="1163">
        <v>359</v>
      </c>
      <c r="T2934" s="1164"/>
      <c r="U2934" s="1165"/>
      <c r="V2934" s="1166"/>
      <c r="W2934" s="587">
        <f t="shared" si="480"/>
        <v>0</v>
      </c>
      <c r="Y2934" s="1163">
        <v>359</v>
      </c>
      <c r="Z2934" s="1164"/>
      <c r="AA2934" s="1165"/>
      <c r="AB2934" s="1166"/>
      <c r="AC2934" s="587">
        <f t="shared" si="481"/>
        <v>0</v>
      </c>
      <c r="AE2934" s="1163">
        <v>359</v>
      </c>
      <c r="AF2934" s="1164"/>
      <c r="AG2934" s="1165"/>
      <c r="AH2934" s="1166"/>
      <c r="AI2934" s="587">
        <f t="shared" si="482"/>
        <v>0</v>
      </c>
      <c r="AK2934" s="1163">
        <v>359</v>
      </c>
      <c r="AL2934" s="1164"/>
      <c r="AM2934" s="1165"/>
      <c r="AN2934" s="1166"/>
      <c r="AO2934" s="587">
        <f t="shared" si="483"/>
        <v>0</v>
      </c>
      <c r="AQ2934" s="1163">
        <v>359</v>
      </c>
      <c r="AR2934" s="1164"/>
      <c r="AS2934" s="1165"/>
      <c r="AT2934" s="1166"/>
      <c r="AU2934" s="587">
        <f t="shared" si="484"/>
        <v>0</v>
      </c>
      <c r="AW2934" s="1163">
        <v>359</v>
      </c>
      <c r="AX2934" s="1164"/>
      <c r="AY2934" s="1165"/>
      <c r="AZ2934" s="1166"/>
      <c r="BA2934" s="587">
        <f t="shared" si="485"/>
        <v>0</v>
      </c>
    </row>
    <row r="2935" spans="1:53" s="17" customFormat="1" ht="16.75" customHeight="1" outlineLevel="2">
      <c r="A2935" s="1163">
        <v>360</v>
      </c>
      <c r="B2935" s="1164"/>
      <c r="C2935" s="1165"/>
      <c r="D2935" s="1166"/>
      <c r="E2935" s="587">
        <f t="shared" si="477"/>
        <v>0</v>
      </c>
      <c r="G2935" s="1163">
        <v>360</v>
      </c>
      <c r="H2935" s="1164"/>
      <c r="I2935" s="1165"/>
      <c r="J2935" s="1166"/>
      <c r="K2935" s="587">
        <f t="shared" si="478"/>
        <v>0</v>
      </c>
      <c r="M2935" s="1163">
        <v>360</v>
      </c>
      <c r="N2935" s="1164"/>
      <c r="O2935" s="1165"/>
      <c r="P2935" s="1166"/>
      <c r="Q2935" s="587">
        <f t="shared" si="479"/>
        <v>0</v>
      </c>
      <c r="S2935" s="1163">
        <v>360</v>
      </c>
      <c r="T2935" s="1164"/>
      <c r="U2935" s="1165"/>
      <c r="V2935" s="1166"/>
      <c r="W2935" s="587">
        <f t="shared" si="480"/>
        <v>0</v>
      </c>
      <c r="Y2935" s="1163">
        <v>360</v>
      </c>
      <c r="Z2935" s="1164"/>
      <c r="AA2935" s="1165"/>
      <c r="AB2935" s="1166"/>
      <c r="AC2935" s="587">
        <f t="shared" si="481"/>
        <v>0</v>
      </c>
      <c r="AE2935" s="1163">
        <v>360</v>
      </c>
      <c r="AF2935" s="1164"/>
      <c r="AG2935" s="1165"/>
      <c r="AH2935" s="1166"/>
      <c r="AI2935" s="587">
        <f t="shared" si="482"/>
        <v>0</v>
      </c>
      <c r="AK2935" s="1163">
        <v>360</v>
      </c>
      <c r="AL2935" s="1164"/>
      <c r="AM2935" s="1165"/>
      <c r="AN2935" s="1166"/>
      <c r="AO2935" s="587">
        <f t="shared" si="483"/>
        <v>0</v>
      </c>
      <c r="AQ2935" s="1163">
        <v>360</v>
      </c>
      <c r="AR2935" s="1164"/>
      <c r="AS2935" s="1165"/>
      <c r="AT2935" s="1166"/>
      <c r="AU2935" s="587">
        <f t="shared" si="484"/>
        <v>0</v>
      </c>
      <c r="AW2935" s="1163">
        <v>360</v>
      </c>
      <c r="AX2935" s="1164"/>
      <c r="AY2935" s="1165"/>
      <c r="AZ2935" s="1166"/>
      <c r="BA2935" s="587">
        <f t="shared" si="485"/>
        <v>0</v>
      </c>
    </row>
    <row r="2936" spans="1:53" s="17" customFormat="1" ht="16.75" customHeight="1" outlineLevel="2">
      <c r="A2936" s="1163">
        <v>361</v>
      </c>
      <c r="B2936" s="1164"/>
      <c r="C2936" s="1165"/>
      <c r="D2936" s="1166"/>
      <c r="E2936" s="587">
        <f t="shared" si="477"/>
        <v>0</v>
      </c>
      <c r="G2936" s="1163">
        <v>361</v>
      </c>
      <c r="H2936" s="1164"/>
      <c r="I2936" s="1165"/>
      <c r="J2936" s="1166"/>
      <c r="K2936" s="587">
        <f t="shared" si="478"/>
        <v>0</v>
      </c>
      <c r="M2936" s="1163">
        <v>361</v>
      </c>
      <c r="N2936" s="1164"/>
      <c r="O2936" s="1165"/>
      <c r="P2936" s="1166"/>
      <c r="Q2936" s="587">
        <f t="shared" si="479"/>
        <v>0</v>
      </c>
      <c r="S2936" s="1163">
        <v>361</v>
      </c>
      <c r="T2936" s="1164"/>
      <c r="U2936" s="1165"/>
      <c r="V2936" s="1166"/>
      <c r="W2936" s="587">
        <f t="shared" si="480"/>
        <v>0</v>
      </c>
      <c r="Y2936" s="1163">
        <v>361</v>
      </c>
      <c r="Z2936" s="1164"/>
      <c r="AA2936" s="1165"/>
      <c r="AB2936" s="1166"/>
      <c r="AC2936" s="587">
        <f t="shared" si="481"/>
        <v>0</v>
      </c>
      <c r="AE2936" s="1163">
        <v>361</v>
      </c>
      <c r="AF2936" s="1164"/>
      <c r="AG2936" s="1165"/>
      <c r="AH2936" s="1166"/>
      <c r="AI2936" s="587">
        <f t="shared" si="482"/>
        <v>0</v>
      </c>
      <c r="AK2936" s="1163">
        <v>361</v>
      </c>
      <c r="AL2936" s="1164"/>
      <c r="AM2936" s="1165"/>
      <c r="AN2936" s="1166"/>
      <c r="AO2936" s="587">
        <f t="shared" si="483"/>
        <v>0</v>
      </c>
      <c r="AQ2936" s="1163">
        <v>361</v>
      </c>
      <c r="AR2936" s="1164"/>
      <c r="AS2936" s="1165"/>
      <c r="AT2936" s="1166"/>
      <c r="AU2936" s="587">
        <f t="shared" si="484"/>
        <v>0</v>
      </c>
      <c r="AW2936" s="1163">
        <v>361</v>
      </c>
      <c r="AX2936" s="1164"/>
      <c r="AY2936" s="1165"/>
      <c r="AZ2936" s="1166"/>
      <c r="BA2936" s="587">
        <f t="shared" si="485"/>
        <v>0</v>
      </c>
    </row>
    <row r="2937" spans="1:53" s="17" customFormat="1" ht="16.75" customHeight="1" outlineLevel="2">
      <c r="A2937" s="1163">
        <v>362</v>
      </c>
      <c r="B2937" s="1164"/>
      <c r="C2937" s="1165"/>
      <c r="D2937" s="1166"/>
      <c r="E2937" s="587">
        <f t="shared" si="477"/>
        <v>0</v>
      </c>
      <c r="G2937" s="1163">
        <v>362</v>
      </c>
      <c r="H2937" s="1164"/>
      <c r="I2937" s="1165"/>
      <c r="J2937" s="1166"/>
      <c r="K2937" s="587">
        <f t="shared" si="478"/>
        <v>0</v>
      </c>
      <c r="M2937" s="1163">
        <v>362</v>
      </c>
      <c r="N2937" s="1164"/>
      <c r="O2937" s="1165"/>
      <c r="P2937" s="1166"/>
      <c r="Q2937" s="587">
        <f t="shared" si="479"/>
        <v>0</v>
      </c>
      <c r="S2937" s="1163">
        <v>362</v>
      </c>
      <c r="T2937" s="1164"/>
      <c r="U2937" s="1165"/>
      <c r="V2937" s="1166"/>
      <c r="W2937" s="587">
        <f t="shared" si="480"/>
        <v>0</v>
      </c>
      <c r="Y2937" s="1163">
        <v>362</v>
      </c>
      <c r="Z2937" s="1164"/>
      <c r="AA2937" s="1165"/>
      <c r="AB2937" s="1166"/>
      <c r="AC2937" s="587">
        <f t="shared" si="481"/>
        <v>0</v>
      </c>
      <c r="AE2937" s="1163">
        <v>362</v>
      </c>
      <c r="AF2937" s="1164"/>
      <c r="AG2937" s="1165"/>
      <c r="AH2937" s="1166"/>
      <c r="AI2937" s="587">
        <f t="shared" si="482"/>
        <v>0</v>
      </c>
      <c r="AK2937" s="1163">
        <v>362</v>
      </c>
      <c r="AL2937" s="1164"/>
      <c r="AM2937" s="1165"/>
      <c r="AN2937" s="1166"/>
      <c r="AO2937" s="587">
        <f t="shared" si="483"/>
        <v>0</v>
      </c>
      <c r="AQ2937" s="1163">
        <v>362</v>
      </c>
      <c r="AR2937" s="1164"/>
      <c r="AS2937" s="1165"/>
      <c r="AT2937" s="1166"/>
      <c r="AU2937" s="587">
        <f t="shared" si="484"/>
        <v>0</v>
      </c>
      <c r="AW2937" s="1163">
        <v>362</v>
      </c>
      <c r="AX2937" s="1164"/>
      <c r="AY2937" s="1165"/>
      <c r="AZ2937" s="1166"/>
      <c r="BA2937" s="587">
        <f t="shared" si="485"/>
        <v>0</v>
      </c>
    </row>
    <row r="2938" spans="1:53" s="17" customFormat="1" ht="16.75" customHeight="1" outlineLevel="2">
      <c r="A2938" s="1163">
        <v>363</v>
      </c>
      <c r="B2938" s="1164"/>
      <c r="C2938" s="1165"/>
      <c r="D2938" s="1166"/>
      <c r="E2938" s="587">
        <f t="shared" si="477"/>
        <v>0</v>
      </c>
      <c r="G2938" s="1163">
        <v>363</v>
      </c>
      <c r="H2938" s="1164"/>
      <c r="I2938" s="1165"/>
      <c r="J2938" s="1166"/>
      <c r="K2938" s="587">
        <f t="shared" si="478"/>
        <v>0</v>
      </c>
      <c r="M2938" s="1163">
        <v>363</v>
      </c>
      <c r="N2938" s="1164"/>
      <c r="O2938" s="1165"/>
      <c r="P2938" s="1166"/>
      <c r="Q2938" s="587">
        <f t="shared" si="479"/>
        <v>0</v>
      </c>
      <c r="S2938" s="1163">
        <v>363</v>
      </c>
      <c r="T2938" s="1164"/>
      <c r="U2938" s="1165"/>
      <c r="V2938" s="1166"/>
      <c r="W2938" s="587">
        <f t="shared" si="480"/>
        <v>0</v>
      </c>
      <c r="Y2938" s="1163">
        <v>363</v>
      </c>
      <c r="Z2938" s="1164"/>
      <c r="AA2938" s="1165"/>
      <c r="AB2938" s="1166"/>
      <c r="AC2938" s="587">
        <f t="shared" si="481"/>
        <v>0</v>
      </c>
      <c r="AE2938" s="1163">
        <v>363</v>
      </c>
      <c r="AF2938" s="1164"/>
      <c r="AG2938" s="1165"/>
      <c r="AH2938" s="1166"/>
      <c r="AI2938" s="587">
        <f t="shared" si="482"/>
        <v>0</v>
      </c>
      <c r="AK2938" s="1163">
        <v>363</v>
      </c>
      <c r="AL2938" s="1164"/>
      <c r="AM2938" s="1165"/>
      <c r="AN2938" s="1166"/>
      <c r="AO2938" s="587">
        <f t="shared" si="483"/>
        <v>0</v>
      </c>
      <c r="AQ2938" s="1163">
        <v>363</v>
      </c>
      <c r="AR2938" s="1164"/>
      <c r="AS2938" s="1165"/>
      <c r="AT2938" s="1166"/>
      <c r="AU2938" s="587">
        <f t="shared" si="484"/>
        <v>0</v>
      </c>
      <c r="AW2938" s="1163">
        <v>363</v>
      </c>
      <c r="AX2938" s="1164"/>
      <c r="AY2938" s="1165"/>
      <c r="AZ2938" s="1166"/>
      <c r="BA2938" s="587">
        <f t="shared" si="485"/>
        <v>0</v>
      </c>
    </row>
    <row r="2939" spans="1:53" s="17" customFormat="1" ht="16.75" customHeight="1" outlineLevel="2">
      <c r="A2939" s="1163">
        <v>364</v>
      </c>
      <c r="B2939" s="1164"/>
      <c r="C2939" s="1165"/>
      <c r="D2939" s="1166"/>
      <c r="E2939" s="587">
        <f t="shared" si="477"/>
        <v>0</v>
      </c>
      <c r="G2939" s="1163">
        <v>364</v>
      </c>
      <c r="H2939" s="1164"/>
      <c r="I2939" s="1165"/>
      <c r="J2939" s="1166"/>
      <c r="K2939" s="587">
        <f t="shared" si="478"/>
        <v>0</v>
      </c>
      <c r="M2939" s="1163">
        <v>364</v>
      </c>
      <c r="N2939" s="1164"/>
      <c r="O2939" s="1165"/>
      <c r="P2939" s="1166"/>
      <c r="Q2939" s="587">
        <f t="shared" si="479"/>
        <v>0</v>
      </c>
      <c r="S2939" s="1163">
        <v>364</v>
      </c>
      <c r="T2939" s="1164"/>
      <c r="U2939" s="1165"/>
      <c r="V2939" s="1166"/>
      <c r="W2939" s="587">
        <f t="shared" si="480"/>
        <v>0</v>
      </c>
      <c r="Y2939" s="1163">
        <v>364</v>
      </c>
      <c r="Z2939" s="1164"/>
      <c r="AA2939" s="1165"/>
      <c r="AB2939" s="1166"/>
      <c r="AC2939" s="587">
        <f t="shared" si="481"/>
        <v>0</v>
      </c>
      <c r="AE2939" s="1163">
        <v>364</v>
      </c>
      <c r="AF2939" s="1164"/>
      <c r="AG2939" s="1165"/>
      <c r="AH2939" s="1166"/>
      <c r="AI2939" s="587">
        <f t="shared" si="482"/>
        <v>0</v>
      </c>
      <c r="AK2939" s="1163">
        <v>364</v>
      </c>
      <c r="AL2939" s="1164"/>
      <c r="AM2939" s="1165"/>
      <c r="AN2939" s="1166"/>
      <c r="AO2939" s="587">
        <f t="shared" si="483"/>
        <v>0</v>
      </c>
      <c r="AQ2939" s="1163">
        <v>364</v>
      </c>
      <c r="AR2939" s="1164"/>
      <c r="AS2939" s="1165"/>
      <c r="AT2939" s="1166"/>
      <c r="AU2939" s="587">
        <f t="shared" si="484"/>
        <v>0</v>
      </c>
      <c r="AW2939" s="1163">
        <v>364</v>
      </c>
      <c r="AX2939" s="1164"/>
      <c r="AY2939" s="1165"/>
      <c r="AZ2939" s="1166"/>
      <c r="BA2939" s="587">
        <f t="shared" si="485"/>
        <v>0</v>
      </c>
    </row>
    <row r="2940" spans="1:53" s="17" customFormat="1" ht="16.75" customHeight="1" outlineLevel="2">
      <c r="A2940" s="1163">
        <v>365</v>
      </c>
      <c r="B2940" s="1164"/>
      <c r="C2940" s="1165"/>
      <c r="D2940" s="1166"/>
      <c r="E2940" s="587">
        <f t="shared" si="477"/>
        <v>0</v>
      </c>
      <c r="G2940" s="1163">
        <v>365</v>
      </c>
      <c r="H2940" s="1164"/>
      <c r="I2940" s="1165"/>
      <c r="J2940" s="1166"/>
      <c r="K2940" s="587">
        <f t="shared" si="478"/>
        <v>0</v>
      </c>
      <c r="M2940" s="1163">
        <v>365</v>
      </c>
      <c r="N2940" s="1164"/>
      <c r="O2940" s="1165"/>
      <c r="P2940" s="1166"/>
      <c r="Q2940" s="587">
        <f t="shared" si="479"/>
        <v>0</v>
      </c>
      <c r="S2940" s="1163">
        <v>365</v>
      </c>
      <c r="T2940" s="1164"/>
      <c r="U2940" s="1165"/>
      <c r="V2940" s="1166"/>
      <c r="W2940" s="587">
        <f t="shared" si="480"/>
        <v>0</v>
      </c>
      <c r="Y2940" s="1163">
        <v>365</v>
      </c>
      <c r="Z2940" s="1164"/>
      <c r="AA2940" s="1165"/>
      <c r="AB2940" s="1166"/>
      <c r="AC2940" s="587">
        <f t="shared" si="481"/>
        <v>0</v>
      </c>
      <c r="AE2940" s="1163">
        <v>365</v>
      </c>
      <c r="AF2940" s="1164"/>
      <c r="AG2940" s="1165"/>
      <c r="AH2940" s="1166"/>
      <c r="AI2940" s="587">
        <f t="shared" si="482"/>
        <v>0</v>
      </c>
      <c r="AK2940" s="1163">
        <v>365</v>
      </c>
      <c r="AL2940" s="1164"/>
      <c r="AM2940" s="1165"/>
      <c r="AN2940" s="1166"/>
      <c r="AO2940" s="587">
        <f t="shared" si="483"/>
        <v>0</v>
      </c>
      <c r="AQ2940" s="1163">
        <v>365</v>
      </c>
      <c r="AR2940" s="1164"/>
      <c r="AS2940" s="1165"/>
      <c r="AT2940" s="1166"/>
      <c r="AU2940" s="587">
        <f t="shared" si="484"/>
        <v>0</v>
      </c>
      <c r="AW2940" s="1163">
        <v>365</v>
      </c>
      <c r="AX2940" s="1164"/>
      <c r="AY2940" s="1165"/>
      <c r="AZ2940" s="1166"/>
      <c r="BA2940" s="587">
        <f t="shared" si="485"/>
        <v>0</v>
      </c>
    </row>
    <row r="2941" spans="1:53" s="17" customFormat="1" ht="16.75" customHeight="1" outlineLevel="2">
      <c r="A2941" s="1163">
        <v>366</v>
      </c>
      <c r="B2941" s="1164"/>
      <c r="C2941" s="1165"/>
      <c r="D2941" s="1166"/>
      <c r="E2941" s="587">
        <f t="shared" si="477"/>
        <v>0</v>
      </c>
      <c r="G2941" s="1163">
        <v>366</v>
      </c>
      <c r="H2941" s="1164"/>
      <c r="I2941" s="1165"/>
      <c r="J2941" s="1166"/>
      <c r="K2941" s="587">
        <f t="shared" si="478"/>
        <v>0</v>
      </c>
      <c r="M2941" s="1163">
        <v>366</v>
      </c>
      <c r="N2941" s="1164"/>
      <c r="O2941" s="1165"/>
      <c r="P2941" s="1166"/>
      <c r="Q2941" s="587">
        <f t="shared" si="479"/>
        <v>0</v>
      </c>
      <c r="S2941" s="1163">
        <v>366</v>
      </c>
      <c r="T2941" s="1164"/>
      <c r="U2941" s="1165"/>
      <c r="V2941" s="1166"/>
      <c r="W2941" s="587">
        <f t="shared" si="480"/>
        <v>0</v>
      </c>
      <c r="Y2941" s="1163">
        <v>366</v>
      </c>
      <c r="Z2941" s="1164"/>
      <c r="AA2941" s="1165"/>
      <c r="AB2941" s="1166"/>
      <c r="AC2941" s="587">
        <f t="shared" si="481"/>
        <v>0</v>
      </c>
      <c r="AE2941" s="1163">
        <v>366</v>
      </c>
      <c r="AF2941" s="1164"/>
      <c r="AG2941" s="1165"/>
      <c r="AH2941" s="1166"/>
      <c r="AI2941" s="587">
        <f t="shared" si="482"/>
        <v>0</v>
      </c>
      <c r="AK2941" s="1163">
        <v>366</v>
      </c>
      <c r="AL2941" s="1164"/>
      <c r="AM2941" s="1165"/>
      <c r="AN2941" s="1166"/>
      <c r="AO2941" s="587">
        <f t="shared" si="483"/>
        <v>0</v>
      </c>
      <c r="AQ2941" s="1163">
        <v>366</v>
      </c>
      <c r="AR2941" s="1164"/>
      <c r="AS2941" s="1165"/>
      <c r="AT2941" s="1166"/>
      <c r="AU2941" s="587">
        <f t="shared" si="484"/>
        <v>0</v>
      </c>
      <c r="AW2941" s="1163">
        <v>366</v>
      </c>
      <c r="AX2941" s="1164"/>
      <c r="AY2941" s="1165"/>
      <c r="AZ2941" s="1166"/>
      <c r="BA2941" s="587">
        <f t="shared" si="485"/>
        <v>0</v>
      </c>
    </row>
    <row r="2942" spans="1:53" s="17" customFormat="1" ht="16.75" customHeight="1" outlineLevel="2">
      <c r="A2942" s="1163">
        <v>367</v>
      </c>
      <c r="B2942" s="1164"/>
      <c r="C2942" s="1165"/>
      <c r="D2942" s="1166"/>
      <c r="E2942" s="587">
        <f t="shared" si="477"/>
        <v>0</v>
      </c>
      <c r="G2942" s="1163">
        <v>367</v>
      </c>
      <c r="H2942" s="1164"/>
      <c r="I2942" s="1165"/>
      <c r="J2942" s="1166"/>
      <c r="K2942" s="587">
        <f t="shared" si="478"/>
        <v>0</v>
      </c>
      <c r="M2942" s="1163">
        <v>367</v>
      </c>
      <c r="N2942" s="1164"/>
      <c r="O2942" s="1165"/>
      <c r="P2942" s="1166"/>
      <c r="Q2942" s="587">
        <f t="shared" si="479"/>
        <v>0</v>
      </c>
      <c r="S2942" s="1163">
        <v>367</v>
      </c>
      <c r="T2942" s="1164"/>
      <c r="U2942" s="1165"/>
      <c r="V2942" s="1166"/>
      <c r="W2942" s="587">
        <f t="shared" si="480"/>
        <v>0</v>
      </c>
      <c r="Y2942" s="1163">
        <v>367</v>
      </c>
      <c r="Z2942" s="1164"/>
      <c r="AA2942" s="1165"/>
      <c r="AB2942" s="1166"/>
      <c r="AC2942" s="587">
        <f t="shared" si="481"/>
        <v>0</v>
      </c>
      <c r="AE2942" s="1163">
        <v>367</v>
      </c>
      <c r="AF2942" s="1164"/>
      <c r="AG2942" s="1165"/>
      <c r="AH2942" s="1166"/>
      <c r="AI2942" s="587">
        <f t="shared" si="482"/>
        <v>0</v>
      </c>
      <c r="AK2942" s="1163">
        <v>367</v>
      </c>
      <c r="AL2942" s="1164"/>
      <c r="AM2942" s="1165"/>
      <c r="AN2942" s="1166"/>
      <c r="AO2942" s="587">
        <f t="shared" si="483"/>
        <v>0</v>
      </c>
      <c r="AQ2942" s="1163">
        <v>367</v>
      </c>
      <c r="AR2942" s="1164"/>
      <c r="AS2942" s="1165"/>
      <c r="AT2942" s="1166"/>
      <c r="AU2942" s="587">
        <f t="shared" si="484"/>
        <v>0</v>
      </c>
      <c r="AW2942" s="1163">
        <v>367</v>
      </c>
      <c r="AX2942" s="1164"/>
      <c r="AY2942" s="1165"/>
      <c r="AZ2942" s="1166"/>
      <c r="BA2942" s="587">
        <f t="shared" si="485"/>
        <v>0</v>
      </c>
    </row>
    <row r="2943" spans="1:53" s="17" customFormat="1" ht="16.75" customHeight="1" outlineLevel="2">
      <c r="A2943" s="1163">
        <v>368</v>
      </c>
      <c r="B2943" s="1164"/>
      <c r="C2943" s="1165"/>
      <c r="D2943" s="1166"/>
      <c r="E2943" s="587">
        <f t="shared" si="477"/>
        <v>0</v>
      </c>
      <c r="G2943" s="1163">
        <v>368</v>
      </c>
      <c r="H2943" s="1164"/>
      <c r="I2943" s="1165"/>
      <c r="J2943" s="1166"/>
      <c r="K2943" s="587">
        <f t="shared" si="478"/>
        <v>0</v>
      </c>
      <c r="M2943" s="1163">
        <v>368</v>
      </c>
      <c r="N2943" s="1164"/>
      <c r="O2943" s="1165"/>
      <c r="P2943" s="1166"/>
      <c r="Q2943" s="587">
        <f t="shared" si="479"/>
        <v>0</v>
      </c>
      <c r="S2943" s="1163">
        <v>368</v>
      </c>
      <c r="T2943" s="1164"/>
      <c r="U2943" s="1165"/>
      <c r="V2943" s="1166"/>
      <c r="W2943" s="587">
        <f t="shared" si="480"/>
        <v>0</v>
      </c>
      <c r="Y2943" s="1163">
        <v>368</v>
      </c>
      <c r="Z2943" s="1164"/>
      <c r="AA2943" s="1165"/>
      <c r="AB2943" s="1166"/>
      <c r="AC2943" s="587">
        <f t="shared" si="481"/>
        <v>0</v>
      </c>
      <c r="AE2943" s="1163">
        <v>368</v>
      </c>
      <c r="AF2943" s="1164"/>
      <c r="AG2943" s="1165"/>
      <c r="AH2943" s="1166"/>
      <c r="AI2943" s="587">
        <f t="shared" si="482"/>
        <v>0</v>
      </c>
      <c r="AK2943" s="1163">
        <v>368</v>
      </c>
      <c r="AL2943" s="1164"/>
      <c r="AM2943" s="1165"/>
      <c r="AN2943" s="1166"/>
      <c r="AO2943" s="587">
        <f t="shared" si="483"/>
        <v>0</v>
      </c>
      <c r="AQ2943" s="1163">
        <v>368</v>
      </c>
      <c r="AR2943" s="1164"/>
      <c r="AS2943" s="1165"/>
      <c r="AT2943" s="1166"/>
      <c r="AU2943" s="587">
        <f t="shared" si="484"/>
        <v>0</v>
      </c>
      <c r="AW2943" s="1163">
        <v>368</v>
      </c>
      <c r="AX2943" s="1164"/>
      <c r="AY2943" s="1165"/>
      <c r="AZ2943" s="1166"/>
      <c r="BA2943" s="587">
        <f t="shared" si="485"/>
        <v>0</v>
      </c>
    </row>
    <row r="2944" spans="1:53" s="17" customFormat="1" ht="16.75" customHeight="1" outlineLevel="2">
      <c r="A2944" s="1163">
        <v>369</v>
      </c>
      <c r="B2944" s="1164"/>
      <c r="C2944" s="1165"/>
      <c r="D2944" s="1166"/>
      <c r="E2944" s="587">
        <f t="shared" si="477"/>
        <v>0</v>
      </c>
      <c r="G2944" s="1163">
        <v>369</v>
      </c>
      <c r="H2944" s="1164"/>
      <c r="I2944" s="1165"/>
      <c r="J2944" s="1166"/>
      <c r="K2944" s="587">
        <f t="shared" si="478"/>
        <v>0</v>
      </c>
      <c r="M2944" s="1163">
        <v>369</v>
      </c>
      <c r="N2944" s="1164"/>
      <c r="O2944" s="1165"/>
      <c r="P2944" s="1166"/>
      <c r="Q2944" s="587">
        <f t="shared" si="479"/>
        <v>0</v>
      </c>
      <c r="S2944" s="1163">
        <v>369</v>
      </c>
      <c r="T2944" s="1164"/>
      <c r="U2944" s="1165"/>
      <c r="V2944" s="1166"/>
      <c r="W2944" s="587">
        <f t="shared" si="480"/>
        <v>0</v>
      </c>
      <c r="Y2944" s="1163">
        <v>369</v>
      </c>
      <c r="Z2944" s="1164"/>
      <c r="AA2944" s="1165"/>
      <c r="AB2944" s="1166"/>
      <c r="AC2944" s="587">
        <f t="shared" si="481"/>
        <v>0</v>
      </c>
      <c r="AE2944" s="1163">
        <v>369</v>
      </c>
      <c r="AF2944" s="1164"/>
      <c r="AG2944" s="1165"/>
      <c r="AH2944" s="1166"/>
      <c r="AI2944" s="587">
        <f t="shared" si="482"/>
        <v>0</v>
      </c>
      <c r="AK2944" s="1163">
        <v>369</v>
      </c>
      <c r="AL2944" s="1164"/>
      <c r="AM2944" s="1165"/>
      <c r="AN2944" s="1166"/>
      <c r="AO2944" s="587">
        <f t="shared" si="483"/>
        <v>0</v>
      </c>
      <c r="AQ2944" s="1163">
        <v>369</v>
      </c>
      <c r="AR2944" s="1164"/>
      <c r="AS2944" s="1165"/>
      <c r="AT2944" s="1166"/>
      <c r="AU2944" s="587">
        <f t="shared" si="484"/>
        <v>0</v>
      </c>
      <c r="AW2944" s="1163">
        <v>369</v>
      </c>
      <c r="AX2944" s="1164"/>
      <c r="AY2944" s="1165"/>
      <c r="AZ2944" s="1166"/>
      <c r="BA2944" s="587">
        <f t="shared" si="485"/>
        <v>0</v>
      </c>
    </row>
    <row r="2945" spans="1:53" s="17" customFormat="1" ht="16.75" customHeight="1" outlineLevel="2">
      <c r="A2945" s="1163">
        <v>370</v>
      </c>
      <c r="B2945" s="1164"/>
      <c r="C2945" s="1165"/>
      <c r="D2945" s="1166"/>
      <c r="E2945" s="587">
        <f t="shared" si="477"/>
        <v>0</v>
      </c>
      <c r="G2945" s="1163">
        <v>370</v>
      </c>
      <c r="H2945" s="1164"/>
      <c r="I2945" s="1165"/>
      <c r="J2945" s="1166"/>
      <c r="K2945" s="587">
        <f t="shared" si="478"/>
        <v>0</v>
      </c>
      <c r="M2945" s="1163">
        <v>370</v>
      </c>
      <c r="N2945" s="1164"/>
      <c r="O2945" s="1165"/>
      <c r="P2945" s="1166"/>
      <c r="Q2945" s="587">
        <f t="shared" si="479"/>
        <v>0</v>
      </c>
      <c r="S2945" s="1163">
        <v>370</v>
      </c>
      <c r="T2945" s="1164"/>
      <c r="U2945" s="1165"/>
      <c r="V2945" s="1166"/>
      <c r="W2945" s="587">
        <f t="shared" si="480"/>
        <v>0</v>
      </c>
      <c r="Y2945" s="1163">
        <v>370</v>
      </c>
      <c r="Z2945" s="1164"/>
      <c r="AA2945" s="1165"/>
      <c r="AB2945" s="1166"/>
      <c r="AC2945" s="587">
        <f t="shared" si="481"/>
        <v>0</v>
      </c>
      <c r="AE2945" s="1163">
        <v>370</v>
      </c>
      <c r="AF2945" s="1164"/>
      <c r="AG2945" s="1165"/>
      <c r="AH2945" s="1166"/>
      <c r="AI2945" s="587">
        <f t="shared" si="482"/>
        <v>0</v>
      </c>
      <c r="AK2945" s="1163">
        <v>370</v>
      </c>
      <c r="AL2945" s="1164"/>
      <c r="AM2945" s="1165"/>
      <c r="AN2945" s="1166"/>
      <c r="AO2945" s="587">
        <f t="shared" si="483"/>
        <v>0</v>
      </c>
      <c r="AQ2945" s="1163">
        <v>370</v>
      </c>
      <c r="AR2945" s="1164"/>
      <c r="AS2945" s="1165"/>
      <c r="AT2945" s="1166"/>
      <c r="AU2945" s="587">
        <f t="shared" si="484"/>
        <v>0</v>
      </c>
      <c r="AW2945" s="1163">
        <v>370</v>
      </c>
      <c r="AX2945" s="1164"/>
      <c r="AY2945" s="1165"/>
      <c r="AZ2945" s="1166"/>
      <c r="BA2945" s="587">
        <f t="shared" si="485"/>
        <v>0</v>
      </c>
    </row>
    <row r="2946" spans="1:53" s="17" customFormat="1" ht="16.75" customHeight="1" outlineLevel="2">
      <c r="A2946" s="1163">
        <v>371</v>
      </c>
      <c r="B2946" s="1164"/>
      <c r="C2946" s="1165"/>
      <c r="D2946" s="1166"/>
      <c r="E2946" s="587">
        <f t="shared" si="477"/>
        <v>0</v>
      </c>
      <c r="G2946" s="1163">
        <v>371</v>
      </c>
      <c r="H2946" s="1164"/>
      <c r="I2946" s="1165"/>
      <c r="J2946" s="1166"/>
      <c r="K2946" s="587">
        <f t="shared" si="478"/>
        <v>0</v>
      </c>
      <c r="M2946" s="1163">
        <v>371</v>
      </c>
      <c r="N2946" s="1164"/>
      <c r="O2946" s="1165"/>
      <c r="P2946" s="1166"/>
      <c r="Q2946" s="587">
        <f t="shared" si="479"/>
        <v>0</v>
      </c>
      <c r="S2946" s="1163">
        <v>371</v>
      </c>
      <c r="T2946" s="1164"/>
      <c r="U2946" s="1165"/>
      <c r="V2946" s="1166"/>
      <c r="W2946" s="587">
        <f t="shared" si="480"/>
        <v>0</v>
      </c>
      <c r="Y2946" s="1163">
        <v>371</v>
      </c>
      <c r="Z2946" s="1164"/>
      <c r="AA2946" s="1165"/>
      <c r="AB2946" s="1166"/>
      <c r="AC2946" s="587">
        <f t="shared" si="481"/>
        <v>0</v>
      </c>
      <c r="AE2946" s="1163">
        <v>371</v>
      </c>
      <c r="AF2946" s="1164"/>
      <c r="AG2946" s="1165"/>
      <c r="AH2946" s="1166"/>
      <c r="AI2946" s="587">
        <f t="shared" si="482"/>
        <v>0</v>
      </c>
      <c r="AK2946" s="1163">
        <v>371</v>
      </c>
      <c r="AL2946" s="1164"/>
      <c r="AM2946" s="1165"/>
      <c r="AN2946" s="1166"/>
      <c r="AO2946" s="587">
        <f t="shared" si="483"/>
        <v>0</v>
      </c>
      <c r="AQ2946" s="1163">
        <v>371</v>
      </c>
      <c r="AR2946" s="1164"/>
      <c r="AS2946" s="1165"/>
      <c r="AT2946" s="1166"/>
      <c r="AU2946" s="587">
        <f t="shared" si="484"/>
        <v>0</v>
      </c>
      <c r="AW2946" s="1163">
        <v>371</v>
      </c>
      <c r="AX2946" s="1164"/>
      <c r="AY2946" s="1165"/>
      <c r="AZ2946" s="1166"/>
      <c r="BA2946" s="587">
        <f t="shared" si="485"/>
        <v>0</v>
      </c>
    </row>
    <row r="2947" spans="1:53" s="17" customFormat="1" ht="16.75" customHeight="1" outlineLevel="2">
      <c r="A2947" s="1163">
        <v>372</v>
      </c>
      <c r="B2947" s="1164"/>
      <c r="C2947" s="1165"/>
      <c r="D2947" s="1166"/>
      <c r="E2947" s="587">
        <f t="shared" si="477"/>
        <v>0</v>
      </c>
      <c r="G2947" s="1163">
        <v>372</v>
      </c>
      <c r="H2947" s="1164"/>
      <c r="I2947" s="1165"/>
      <c r="J2947" s="1166"/>
      <c r="K2947" s="587">
        <f t="shared" si="478"/>
        <v>0</v>
      </c>
      <c r="M2947" s="1163">
        <v>372</v>
      </c>
      <c r="N2947" s="1164"/>
      <c r="O2947" s="1165"/>
      <c r="P2947" s="1166"/>
      <c r="Q2947" s="587">
        <f t="shared" si="479"/>
        <v>0</v>
      </c>
      <c r="S2947" s="1163">
        <v>372</v>
      </c>
      <c r="T2947" s="1164"/>
      <c r="U2947" s="1165"/>
      <c r="V2947" s="1166"/>
      <c r="W2947" s="587">
        <f t="shared" si="480"/>
        <v>0</v>
      </c>
      <c r="Y2947" s="1163">
        <v>372</v>
      </c>
      <c r="Z2947" s="1164"/>
      <c r="AA2947" s="1165"/>
      <c r="AB2947" s="1166"/>
      <c r="AC2947" s="587">
        <f t="shared" si="481"/>
        <v>0</v>
      </c>
      <c r="AE2947" s="1163">
        <v>372</v>
      </c>
      <c r="AF2947" s="1164"/>
      <c r="AG2947" s="1165"/>
      <c r="AH2947" s="1166"/>
      <c r="AI2947" s="587">
        <f t="shared" si="482"/>
        <v>0</v>
      </c>
      <c r="AK2947" s="1163">
        <v>372</v>
      </c>
      <c r="AL2947" s="1164"/>
      <c r="AM2947" s="1165"/>
      <c r="AN2947" s="1166"/>
      <c r="AO2947" s="587">
        <f t="shared" si="483"/>
        <v>0</v>
      </c>
      <c r="AQ2947" s="1163">
        <v>372</v>
      </c>
      <c r="AR2947" s="1164"/>
      <c r="AS2947" s="1165"/>
      <c r="AT2947" s="1166"/>
      <c r="AU2947" s="587">
        <f t="shared" si="484"/>
        <v>0</v>
      </c>
      <c r="AW2947" s="1163">
        <v>372</v>
      </c>
      <c r="AX2947" s="1164"/>
      <c r="AY2947" s="1165"/>
      <c r="AZ2947" s="1166"/>
      <c r="BA2947" s="587">
        <f t="shared" si="485"/>
        <v>0</v>
      </c>
    </row>
    <row r="2948" spans="1:53" s="17" customFormat="1" ht="16.75" customHeight="1" outlineLevel="2">
      <c r="A2948" s="1163">
        <v>373</v>
      </c>
      <c r="B2948" s="1164"/>
      <c r="C2948" s="1165"/>
      <c r="D2948" s="1166"/>
      <c r="E2948" s="587">
        <f t="shared" si="477"/>
        <v>0</v>
      </c>
      <c r="G2948" s="1163">
        <v>373</v>
      </c>
      <c r="H2948" s="1164"/>
      <c r="I2948" s="1165"/>
      <c r="J2948" s="1166"/>
      <c r="K2948" s="587">
        <f t="shared" si="478"/>
        <v>0</v>
      </c>
      <c r="M2948" s="1163">
        <v>373</v>
      </c>
      <c r="N2948" s="1164"/>
      <c r="O2948" s="1165"/>
      <c r="P2948" s="1166"/>
      <c r="Q2948" s="587">
        <f t="shared" si="479"/>
        <v>0</v>
      </c>
      <c r="S2948" s="1163">
        <v>373</v>
      </c>
      <c r="T2948" s="1164"/>
      <c r="U2948" s="1165"/>
      <c r="V2948" s="1166"/>
      <c r="W2948" s="587">
        <f t="shared" si="480"/>
        <v>0</v>
      </c>
      <c r="Y2948" s="1163">
        <v>373</v>
      </c>
      <c r="Z2948" s="1164"/>
      <c r="AA2948" s="1165"/>
      <c r="AB2948" s="1166"/>
      <c r="AC2948" s="587">
        <f t="shared" si="481"/>
        <v>0</v>
      </c>
      <c r="AE2948" s="1163">
        <v>373</v>
      </c>
      <c r="AF2948" s="1164"/>
      <c r="AG2948" s="1165"/>
      <c r="AH2948" s="1166"/>
      <c r="AI2948" s="587">
        <f t="shared" si="482"/>
        <v>0</v>
      </c>
      <c r="AK2948" s="1163">
        <v>373</v>
      </c>
      <c r="AL2948" s="1164"/>
      <c r="AM2948" s="1165"/>
      <c r="AN2948" s="1166"/>
      <c r="AO2948" s="587">
        <f t="shared" si="483"/>
        <v>0</v>
      </c>
      <c r="AQ2948" s="1163">
        <v>373</v>
      </c>
      <c r="AR2948" s="1164"/>
      <c r="AS2948" s="1165"/>
      <c r="AT2948" s="1166"/>
      <c r="AU2948" s="587">
        <f t="shared" si="484"/>
        <v>0</v>
      </c>
      <c r="AW2948" s="1163">
        <v>373</v>
      </c>
      <c r="AX2948" s="1164"/>
      <c r="AY2948" s="1165"/>
      <c r="AZ2948" s="1166"/>
      <c r="BA2948" s="587">
        <f t="shared" si="485"/>
        <v>0</v>
      </c>
    </row>
    <row r="2949" spans="1:53" s="17" customFormat="1" ht="16.75" customHeight="1" outlineLevel="2">
      <c r="A2949" s="1163">
        <v>374</v>
      </c>
      <c r="B2949" s="1164"/>
      <c r="C2949" s="1165"/>
      <c r="D2949" s="1166"/>
      <c r="E2949" s="587">
        <f t="shared" ref="E2949:E3012" si="486">IF(AND(C2949&gt;=D$2569,C2949&lt;=D$2568),1,0)</f>
        <v>0</v>
      </c>
      <c r="G2949" s="1163">
        <v>374</v>
      </c>
      <c r="H2949" s="1164"/>
      <c r="I2949" s="1165"/>
      <c r="J2949" s="1166"/>
      <c r="K2949" s="587">
        <f t="shared" ref="K2949:K3012" si="487">IF(AND(I2949&gt;=J$2569,I2949&lt;=J$2568),1,0)</f>
        <v>0</v>
      </c>
      <c r="M2949" s="1163">
        <v>374</v>
      </c>
      <c r="N2949" s="1164"/>
      <c r="O2949" s="1165"/>
      <c r="P2949" s="1166"/>
      <c r="Q2949" s="587">
        <f t="shared" ref="Q2949:Q3012" si="488">IF(AND(O2949&gt;=P$2569,O2949&lt;=P$2568),1,0)</f>
        <v>0</v>
      </c>
      <c r="S2949" s="1163">
        <v>374</v>
      </c>
      <c r="T2949" s="1164"/>
      <c r="U2949" s="1165"/>
      <c r="V2949" s="1166"/>
      <c r="W2949" s="587">
        <f t="shared" ref="W2949:W3012" si="489">IF(AND(U2949&gt;=V$2569,U2949&lt;=V$2568),1,0)</f>
        <v>0</v>
      </c>
      <c r="Y2949" s="1163">
        <v>374</v>
      </c>
      <c r="Z2949" s="1164"/>
      <c r="AA2949" s="1165"/>
      <c r="AB2949" s="1166"/>
      <c r="AC2949" s="587">
        <f t="shared" ref="AC2949:AC3012" si="490">IF(AND(AA2949&gt;=AB$2569,AA2949&lt;=AB$2568),1,0)</f>
        <v>0</v>
      </c>
      <c r="AE2949" s="1163">
        <v>374</v>
      </c>
      <c r="AF2949" s="1164"/>
      <c r="AG2949" s="1165"/>
      <c r="AH2949" s="1166"/>
      <c r="AI2949" s="587">
        <f t="shared" ref="AI2949:AI3012" si="491">IF(AND(AG2949&gt;=AH$2569,AG2949&lt;=AH$2568),1,0)</f>
        <v>0</v>
      </c>
      <c r="AK2949" s="1163">
        <v>374</v>
      </c>
      <c r="AL2949" s="1164"/>
      <c r="AM2949" s="1165"/>
      <c r="AN2949" s="1166"/>
      <c r="AO2949" s="587">
        <f t="shared" ref="AO2949:AO3012" si="492">IF(AND(AM2949&gt;=AN$2569,AM2949&lt;=AN$2568),1,0)</f>
        <v>0</v>
      </c>
      <c r="AQ2949" s="1163">
        <v>374</v>
      </c>
      <c r="AR2949" s="1164"/>
      <c r="AS2949" s="1165"/>
      <c r="AT2949" s="1166"/>
      <c r="AU2949" s="587">
        <f t="shared" ref="AU2949:AU3012" si="493">IF(AND(AS2949&gt;=AT$2569,AS2949&lt;=AT$2568),1,0)</f>
        <v>0</v>
      </c>
      <c r="AW2949" s="1163">
        <v>374</v>
      </c>
      <c r="AX2949" s="1164"/>
      <c r="AY2949" s="1165"/>
      <c r="AZ2949" s="1166"/>
      <c r="BA2949" s="587">
        <f t="shared" ref="BA2949:BA3012" si="494">IF(AND(AY2949&gt;=AZ$2569,AY2949&lt;=AZ$2568),1,0)</f>
        <v>0</v>
      </c>
    </row>
    <row r="2950" spans="1:53" s="17" customFormat="1" ht="16.75" customHeight="1" outlineLevel="2">
      <c r="A2950" s="1163">
        <v>375</v>
      </c>
      <c r="B2950" s="1164"/>
      <c r="C2950" s="1165"/>
      <c r="D2950" s="1166"/>
      <c r="E2950" s="587">
        <f t="shared" si="486"/>
        <v>0</v>
      </c>
      <c r="G2950" s="1163">
        <v>375</v>
      </c>
      <c r="H2950" s="1164"/>
      <c r="I2950" s="1165"/>
      <c r="J2950" s="1166"/>
      <c r="K2950" s="587">
        <f t="shared" si="487"/>
        <v>0</v>
      </c>
      <c r="M2950" s="1163">
        <v>375</v>
      </c>
      <c r="N2950" s="1164"/>
      <c r="O2950" s="1165"/>
      <c r="P2950" s="1166"/>
      <c r="Q2950" s="587">
        <f t="shared" si="488"/>
        <v>0</v>
      </c>
      <c r="S2950" s="1163">
        <v>375</v>
      </c>
      <c r="T2950" s="1164"/>
      <c r="U2950" s="1165"/>
      <c r="V2950" s="1166"/>
      <c r="W2950" s="587">
        <f t="shared" si="489"/>
        <v>0</v>
      </c>
      <c r="Y2950" s="1163">
        <v>375</v>
      </c>
      <c r="Z2950" s="1164"/>
      <c r="AA2950" s="1165"/>
      <c r="AB2950" s="1166"/>
      <c r="AC2950" s="587">
        <f t="shared" si="490"/>
        <v>0</v>
      </c>
      <c r="AE2950" s="1163">
        <v>375</v>
      </c>
      <c r="AF2950" s="1164"/>
      <c r="AG2950" s="1165"/>
      <c r="AH2950" s="1166"/>
      <c r="AI2950" s="587">
        <f t="shared" si="491"/>
        <v>0</v>
      </c>
      <c r="AK2950" s="1163">
        <v>375</v>
      </c>
      <c r="AL2950" s="1164"/>
      <c r="AM2950" s="1165"/>
      <c r="AN2950" s="1166"/>
      <c r="AO2950" s="587">
        <f t="shared" si="492"/>
        <v>0</v>
      </c>
      <c r="AQ2950" s="1163">
        <v>375</v>
      </c>
      <c r="AR2950" s="1164"/>
      <c r="AS2950" s="1165"/>
      <c r="AT2950" s="1166"/>
      <c r="AU2950" s="587">
        <f t="shared" si="493"/>
        <v>0</v>
      </c>
      <c r="AW2950" s="1163">
        <v>375</v>
      </c>
      <c r="AX2950" s="1164"/>
      <c r="AY2950" s="1165"/>
      <c r="AZ2950" s="1166"/>
      <c r="BA2950" s="587">
        <f t="shared" si="494"/>
        <v>0</v>
      </c>
    </row>
    <row r="2951" spans="1:53" s="17" customFormat="1" ht="16.75" customHeight="1" outlineLevel="2">
      <c r="A2951" s="1163">
        <v>376</v>
      </c>
      <c r="B2951" s="1164"/>
      <c r="C2951" s="1165"/>
      <c r="D2951" s="1166"/>
      <c r="E2951" s="587">
        <f t="shared" si="486"/>
        <v>0</v>
      </c>
      <c r="G2951" s="1163">
        <v>376</v>
      </c>
      <c r="H2951" s="1164"/>
      <c r="I2951" s="1165"/>
      <c r="J2951" s="1166"/>
      <c r="K2951" s="587">
        <f t="shared" si="487"/>
        <v>0</v>
      </c>
      <c r="M2951" s="1163">
        <v>376</v>
      </c>
      <c r="N2951" s="1164"/>
      <c r="O2951" s="1165"/>
      <c r="P2951" s="1166"/>
      <c r="Q2951" s="587">
        <f t="shared" si="488"/>
        <v>0</v>
      </c>
      <c r="S2951" s="1163">
        <v>376</v>
      </c>
      <c r="T2951" s="1164"/>
      <c r="U2951" s="1165"/>
      <c r="V2951" s="1166"/>
      <c r="W2951" s="587">
        <f t="shared" si="489"/>
        <v>0</v>
      </c>
      <c r="Y2951" s="1163">
        <v>376</v>
      </c>
      <c r="Z2951" s="1164"/>
      <c r="AA2951" s="1165"/>
      <c r="AB2951" s="1166"/>
      <c r="AC2951" s="587">
        <f t="shared" si="490"/>
        <v>0</v>
      </c>
      <c r="AE2951" s="1163">
        <v>376</v>
      </c>
      <c r="AF2951" s="1164"/>
      <c r="AG2951" s="1165"/>
      <c r="AH2951" s="1166"/>
      <c r="AI2951" s="587">
        <f t="shared" si="491"/>
        <v>0</v>
      </c>
      <c r="AK2951" s="1163">
        <v>376</v>
      </c>
      <c r="AL2951" s="1164"/>
      <c r="AM2951" s="1165"/>
      <c r="AN2951" s="1166"/>
      <c r="AO2951" s="587">
        <f t="shared" si="492"/>
        <v>0</v>
      </c>
      <c r="AQ2951" s="1163">
        <v>376</v>
      </c>
      <c r="AR2951" s="1164"/>
      <c r="AS2951" s="1165"/>
      <c r="AT2951" s="1166"/>
      <c r="AU2951" s="587">
        <f t="shared" si="493"/>
        <v>0</v>
      </c>
      <c r="AW2951" s="1163">
        <v>376</v>
      </c>
      <c r="AX2951" s="1164"/>
      <c r="AY2951" s="1165"/>
      <c r="AZ2951" s="1166"/>
      <c r="BA2951" s="587">
        <f t="shared" si="494"/>
        <v>0</v>
      </c>
    </row>
    <row r="2952" spans="1:53" s="17" customFormat="1" ht="16.75" customHeight="1" outlineLevel="2">
      <c r="A2952" s="1163">
        <v>377</v>
      </c>
      <c r="B2952" s="1164"/>
      <c r="C2952" s="1165"/>
      <c r="D2952" s="1166"/>
      <c r="E2952" s="587">
        <f t="shared" si="486"/>
        <v>0</v>
      </c>
      <c r="G2952" s="1163">
        <v>377</v>
      </c>
      <c r="H2952" s="1164"/>
      <c r="I2952" s="1165"/>
      <c r="J2952" s="1166"/>
      <c r="K2952" s="587">
        <f t="shared" si="487"/>
        <v>0</v>
      </c>
      <c r="M2952" s="1163">
        <v>377</v>
      </c>
      <c r="N2952" s="1164"/>
      <c r="O2952" s="1165"/>
      <c r="P2952" s="1166"/>
      <c r="Q2952" s="587">
        <f t="shared" si="488"/>
        <v>0</v>
      </c>
      <c r="S2952" s="1163">
        <v>377</v>
      </c>
      <c r="T2952" s="1164"/>
      <c r="U2952" s="1165"/>
      <c r="V2952" s="1166"/>
      <c r="W2952" s="587">
        <f t="shared" si="489"/>
        <v>0</v>
      </c>
      <c r="Y2952" s="1163">
        <v>377</v>
      </c>
      <c r="Z2952" s="1164"/>
      <c r="AA2952" s="1165"/>
      <c r="AB2952" s="1166"/>
      <c r="AC2952" s="587">
        <f t="shared" si="490"/>
        <v>0</v>
      </c>
      <c r="AE2952" s="1163">
        <v>377</v>
      </c>
      <c r="AF2952" s="1164"/>
      <c r="AG2952" s="1165"/>
      <c r="AH2952" s="1166"/>
      <c r="AI2952" s="587">
        <f t="shared" si="491"/>
        <v>0</v>
      </c>
      <c r="AK2952" s="1163">
        <v>377</v>
      </c>
      <c r="AL2952" s="1164"/>
      <c r="AM2952" s="1165"/>
      <c r="AN2952" s="1166"/>
      <c r="AO2952" s="587">
        <f t="shared" si="492"/>
        <v>0</v>
      </c>
      <c r="AQ2952" s="1163">
        <v>377</v>
      </c>
      <c r="AR2952" s="1164"/>
      <c r="AS2952" s="1165"/>
      <c r="AT2952" s="1166"/>
      <c r="AU2952" s="587">
        <f t="shared" si="493"/>
        <v>0</v>
      </c>
      <c r="AW2952" s="1163">
        <v>377</v>
      </c>
      <c r="AX2952" s="1164"/>
      <c r="AY2952" s="1165"/>
      <c r="AZ2952" s="1166"/>
      <c r="BA2952" s="587">
        <f t="shared" si="494"/>
        <v>0</v>
      </c>
    </row>
    <row r="2953" spans="1:53" s="17" customFormat="1" ht="16.75" customHeight="1" outlineLevel="2">
      <c r="A2953" s="1163">
        <v>378</v>
      </c>
      <c r="B2953" s="1164"/>
      <c r="C2953" s="1165"/>
      <c r="D2953" s="1166"/>
      <c r="E2953" s="587">
        <f t="shared" si="486"/>
        <v>0</v>
      </c>
      <c r="G2953" s="1163">
        <v>378</v>
      </c>
      <c r="H2953" s="1164"/>
      <c r="I2953" s="1165"/>
      <c r="J2953" s="1166"/>
      <c r="K2953" s="587">
        <f t="shared" si="487"/>
        <v>0</v>
      </c>
      <c r="M2953" s="1163">
        <v>378</v>
      </c>
      <c r="N2953" s="1164"/>
      <c r="O2953" s="1165"/>
      <c r="P2953" s="1166"/>
      <c r="Q2953" s="587">
        <f t="shared" si="488"/>
        <v>0</v>
      </c>
      <c r="S2953" s="1163">
        <v>378</v>
      </c>
      <c r="T2953" s="1164"/>
      <c r="U2953" s="1165"/>
      <c r="V2953" s="1166"/>
      <c r="W2953" s="587">
        <f t="shared" si="489"/>
        <v>0</v>
      </c>
      <c r="Y2953" s="1163">
        <v>378</v>
      </c>
      <c r="Z2953" s="1164"/>
      <c r="AA2953" s="1165"/>
      <c r="AB2953" s="1166"/>
      <c r="AC2953" s="587">
        <f t="shared" si="490"/>
        <v>0</v>
      </c>
      <c r="AE2953" s="1163">
        <v>378</v>
      </c>
      <c r="AF2953" s="1164"/>
      <c r="AG2953" s="1165"/>
      <c r="AH2953" s="1166"/>
      <c r="AI2953" s="587">
        <f t="shared" si="491"/>
        <v>0</v>
      </c>
      <c r="AK2953" s="1163">
        <v>378</v>
      </c>
      <c r="AL2953" s="1164"/>
      <c r="AM2953" s="1165"/>
      <c r="AN2953" s="1166"/>
      <c r="AO2953" s="587">
        <f t="shared" si="492"/>
        <v>0</v>
      </c>
      <c r="AQ2953" s="1163">
        <v>378</v>
      </c>
      <c r="AR2953" s="1164"/>
      <c r="AS2953" s="1165"/>
      <c r="AT2953" s="1166"/>
      <c r="AU2953" s="587">
        <f t="shared" si="493"/>
        <v>0</v>
      </c>
      <c r="AW2953" s="1163">
        <v>378</v>
      </c>
      <c r="AX2953" s="1164"/>
      <c r="AY2953" s="1165"/>
      <c r="AZ2953" s="1166"/>
      <c r="BA2953" s="587">
        <f t="shared" si="494"/>
        <v>0</v>
      </c>
    </row>
    <row r="2954" spans="1:53" s="17" customFormat="1" ht="16.75" customHeight="1" outlineLevel="2">
      <c r="A2954" s="1163">
        <v>379</v>
      </c>
      <c r="B2954" s="1164"/>
      <c r="C2954" s="1165"/>
      <c r="D2954" s="1166"/>
      <c r="E2954" s="587">
        <f t="shared" si="486"/>
        <v>0</v>
      </c>
      <c r="G2954" s="1163">
        <v>379</v>
      </c>
      <c r="H2954" s="1164"/>
      <c r="I2954" s="1165"/>
      <c r="J2954" s="1166"/>
      <c r="K2954" s="587">
        <f t="shared" si="487"/>
        <v>0</v>
      </c>
      <c r="M2954" s="1163">
        <v>379</v>
      </c>
      <c r="N2954" s="1164"/>
      <c r="O2954" s="1165"/>
      <c r="P2954" s="1166"/>
      <c r="Q2954" s="587">
        <f t="shared" si="488"/>
        <v>0</v>
      </c>
      <c r="S2954" s="1163">
        <v>379</v>
      </c>
      <c r="T2954" s="1164"/>
      <c r="U2954" s="1165"/>
      <c r="V2954" s="1166"/>
      <c r="W2954" s="587">
        <f t="shared" si="489"/>
        <v>0</v>
      </c>
      <c r="Y2954" s="1163">
        <v>379</v>
      </c>
      <c r="Z2954" s="1164"/>
      <c r="AA2954" s="1165"/>
      <c r="AB2954" s="1166"/>
      <c r="AC2954" s="587">
        <f t="shared" si="490"/>
        <v>0</v>
      </c>
      <c r="AE2954" s="1163">
        <v>379</v>
      </c>
      <c r="AF2954" s="1164"/>
      <c r="AG2954" s="1165"/>
      <c r="AH2954" s="1166"/>
      <c r="AI2954" s="587">
        <f t="shared" si="491"/>
        <v>0</v>
      </c>
      <c r="AK2954" s="1163">
        <v>379</v>
      </c>
      <c r="AL2954" s="1164"/>
      <c r="AM2954" s="1165"/>
      <c r="AN2954" s="1166"/>
      <c r="AO2954" s="587">
        <f t="shared" si="492"/>
        <v>0</v>
      </c>
      <c r="AQ2954" s="1163">
        <v>379</v>
      </c>
      <c r="AR2954" s="1164"/>
      <c r="AS2954" s="1165"/>
      <c r="AT2954" s="1166"/>
      <c r="AU2954" s="587">
        <f t="shared" si="493"/>
        <v>0</v>
      </c>
      <c r="AW2954" s="1163">
        <v>379</v>
      </c>
      <c r="AX2954" s="1164"/>
      <c r="AY2954" s="1165"/>
      <c r="AZ2954" s="1166"/>
      <c r="BA2954" s="587">
        <f t="shared" si="494"/>
        <v>0</v>
      </c>
    </row>
    <row r="2955" spans="1:53" s="17" customFormat="1" ht="16.75" customHeight="1" outlineLevel="2">
      <c r="A2955" s="1163">
        <v>380</v>
      </c>
      <c r="B2955" s="1164"/>
      <c r="C2955" s="1165"/>
      <c r="D2955" s="1166"/>
      <c r="E2955" s="587">
        <f t="shared" si="486"/>
        <v>0</v>
      </c>
      <c r="G2955" s="1163">
        <v>380</v>
      </c>
      <c r="H2955" s="1164"/>
      <c r="I2955" s="1165"/>
      <c r="J2955" s="1166"/>
      <c r="K2955" s="587">
        <f t="shared" si="487"/>
        <v>0</v>
      </c>
      <c r="M2955" s="1163">
        <v>380</v>
      </c>
      <c r="N2955" s="1164"/>
      <c r="O2955" s="1165"/>
      <c r="P2955" s="1166"/>
      <c r="Q2955" s="587">
        <f t="shared" si="488"/>
        <v>0</v>
      </c>
      <c r="S2955" s="1163">
        <v>380</v>
      </c>
      <c r="T2955" s="1164"/>
      <c r="U2955" s="1165"/>
      <c r="V2955" s="1166"/>
      <c r="W2955" s="587">
        <f t="shared" si="489"/>
        <v>0</v>
      </c>
      <c r="Y2955" s="1163">
        <v>380</v>
      </c>
      <c r="Z2955" s="1164"/>
      <c r="AA2955" s="1165"/>
      <c r="AB2955" s="1166"/>
      <c r="AC2955" s="587">
        <f t="shared" si="490"/>
        <v>0</v>
      </c>
      <c r="AE2955" s="1163">
        <v>380</v>
      </c>
      <c r="AF2955" s="1164"/>
      <c r="AG2955" s="1165"/>
      <c r="AH2955" s="1166"/>
      <c r="AI2955" s="587">
        <f t="shared" si="491"/>
        <v>0</v>
      </c>
      <c r="AK2955" s="1163">
        <v>380</v>
      </c>
      <c r="AL2955" s="1164"/>
      <c r="AM2955" s="1165"/>
      <c r="AN2955" s="1166"/>
      <c r="AO2955" s="587">
        <f t="shared" si="492"/>
        <v>0</v>
      </c>
      <c r="AQ2955" s="1163">
        <v>380</v>
      </c>
      <c r="AR2955" s="1164"/>
      <c r="AS2955" s="1165"/>
      <c r="AT2955" s="1166"/>
      <c r="AU2955" s="587">
        <f t="shared" si="493"/>
        <v>0</v>
      </c>
      <c r="AW2955" s="1163">
        <v>380</v>
      </c>
      <c r="AX2955" s="1164"/>
      <c r="AY2955" s="1165"/>
      <c r="AZ2955" s="1166"/>
      <c r="BA2955" s="587">
        <f t="shared" si="494"/>
        <v>0</v>
      </c>
    </row>
    <row r="2956" spans="1:53" s="17" customFormat="1" ht="16.75" customHeight="1" outlineLevel="2">
      <c r="A2956" s="1163">
        <v>381</v>
      </c>
      <c r="B2956" s="1164"/>
      <c r="C2956" s="1165"/>
      <c r="D2956" s="1166"/>
      <c r="E2956" s="587">
        <f t="shared" si="486"/>
        <v>0</v>
      </c>
      <c r="G2956" s="1163">
        <v>381</v>
      </c>
      <c r="H2956" s="1164"/>
      <c r="I2956" s="1165"/>
      <c r="J2956" s="1166"/>
      <c r="K2956" s="587">
        <f t="shared" si="487"/>
        <v>0</v>
      </c>
      <c r="M2956" s="1163">
        <v>381</v>
      </c>
      <c r="N2956" s="1164"/>
      <c r="O2956" s="1165"/>
      <c r="P2956" s="1166"/>
      <c r="Q2956" s="587">
        <f t="shared" si="488"/>
        <v>0</v>
      </c>
      <c r="S2956" s="1163">
        <v>381</v>
      </c>
      <c r="T2956" s="1164"/>
      <c r="U2956" s="1165"/>
      <c r="V2956" s="1166"/>
      <c r="W2956" s="587">
        <f t="shared" si="489"/>
        <v>0</v>
      </c>
      <c r="Y2956" s="1163">
        <v>381</v>
      </c>
      <c r="Z2956" s="1164"/>
      <c r="AA2956" s="1165"/>
      <c r="AB2956" s="1166"/>
      <c r="AC2956" s="587">
        <f t="shared" si="490"/>
        <v>0</v>
      </c>
      <c r="AE2956" s="1163">
        <v>381</v>
      </c>
      <c r="AF2956" s="1164"/>
      <c r="AG2956" s="1165"/>
      <c r="AH2956" s="1166"/>
      <c r="AI2956" s="587">
        <f t="shared" si="491"/>
        <v>0</v>
      </c>
      <c r="AK2956" s="1163">
        <v>381</v>
      </c>
      <c r="AL2956" s="1164"/>
      <c r="AM2956" s="1165"/>
      <c r="AN2956" s="1166"/>
      <c r="AO2956" s="587">
        <f t="shared" si="492"/>
        <v>0</v>
      </c>
      <c r="AQ2956" s="1163">
        <v>381</v>
      </c>
      <c r="AR2956" s="1164"/>
      <c r="AS2956" s="1165"/>
      <c r="AT2956" s="1166"/>
      <c r="AU2956" s="587">
        <f t="shared" si="493"/>
        <v>0</v>
      </c>
      <c r="AW2956" s="1163">
        <v>381</v>
      </c>
      <c r="AX2956" s="1164"/>
      <c r="AY2956" s="1165"/>
      <c r="AZ2956" s="1166"/>
      <c r="BA2956" s="587">
        <f t="shared" si="494"/>
        <v>0</v>
      </c>
    </row>
    <row r="2957" spans="1:53" s="17" customFormat="1" ht="16.75" customHeight="1" outlineLevel="2">
      <c r="A2957" s="1163">
        <v>382</v>
      </c>
      <c r="B2957" s="1164"/>
      <c r="C2957" s="1165"/>
      <c r="D2957" s="1166"/>
      <c r="E2957" s="587">
        <f t="shared" si="486"/>
        <v>0</v>
      </c>
      <c r="G2957" s="1163">
        <v>382</v>
      </c>
      <c r="H2957" s="1164"/>
      <c r="I2957" s="1165"/>
      <c r="J2957" s="1166"/>
      <c r="K2957" s="587">
        <f t="shared" si="487"/>
        <v>0</v>
      </c>
      <c r="M2957" s="1163">
        <v>382</v>
      </c>
      <c r="N2957" s="1164"/>
      <c r="O2957" s="1165"/>
      <c r="P2957" s="1166"/>
      <c r="Q2957" s="587">
        <f t="shared" si="488"/>
        <v>0</v>
      </c>
      <c r="S2957" s="1163">
        <v>382</v>
      </c>
      <c r="T2957" s="1164"/>
      <c r="U2957" s="1165"/>
      <c r="V2957" s="1166"/>
      <c r="W2957" s="587">
        <f t="shared" si="489"/>
        <v>0</v>
      </c>
      <c r="Y2957" s="1163">
        <v>382</v>
      </c>
      <c r="Z2957" s="1164"/>
      <c r="AA2957" s="1165"/>
      <c r="AB2957" s="1166"/>
      <c r="AC2957" s="587">
        <f t="shared" si="490"/>
        <v>0</v>
      </c>
      <c r="AE2957" s="1163">
        <v>382</v>
      </c>
      <c r="AF2957" s="1164"/>
      <c r="AG2957" s="1165"/>
      <c r="AH2957" s="1166"/>
      <c r="AI2957" s="587">
        <f t="shared" si="491"/>
        <v>0</v>
      </c>
      <c r="AK2957" s="1163">
        <v>382</v>
      </c>
      <c r="AL2957" s="1164"/>
      <c r="AM2957" s="1165"/>
      <c r="AN2957" s="1166"/>
      <c r="AO2957" s="587">
        <f t="shared" si="492"/>
        <v>0</v>
      </c>
      <c r="AQ2957" s="1163">
        <v>382</v>
      </c>
      <c r="AR2957" s="1164"/>
      <c r="AS2957" s="1165"/>
      <c r="AT2957" s="1166"/>
      <c r="AU2957" s="587">
        <f t="shared" si="493"/>
        <v>0</v>
      </c>
      <c r="AW2957" s="1163">
        <v>382</v>
      </c>
      <c r="AX2957" s="1164"/>
      <c r="AY2957" s="1165"/>
      <c r="AZ2957" s="1166"/>
      <c r="BA2957" s="587">
        <f t="shared" si="494"/>
        <v>0</v>
      </c>
    </row>
    <row r="2958" spans="1:53" s="17" customFormat="1" ht="16.75" customHeight="1" outlineLevel="2">
      <c r="A2958" s="1163">
        <v>383</v>
      </c>
      <c r="B2958" s="1164"/>
      <c r="C2958" s="1165"/>
      <c r="D2958" s="1166"/>
      <c r="E2958" s="587">
        <f t="shared" si="486"/>
        <v>0</v>
      </c>
      <c r="G2958" s="1163">
        <v>383</v>
      </c>
      <c r="H2958" s="1164"/>
      <c r="I2958" s="1165"/>
      <c r="J2958" s="1166"/>
      <c r="K2958" s="587">
        <f t="shared" si="487"/>
        <v>0</v>
      </c>
      <c r="M2958" s="1163">
        <v>383</v>
      </c>
      <c r="N2958" s="1164"/>
      <c r="O2958" s="1165"/>
      <c r="P2958" s="1166"/>
      <c r="Q2958" s="587">
        <f t="shared" si="488"/>
        <v>0</v>
      </c>
      <c r="S2958" s="1163">
        <v>383</v>
      </c>
      <c r="T2958" s="1164"/>
      <c r="U2958" s="1165"/>
      <c r="V2958" s="1166"/>
      <c r="W2958" s="587">
        <f t="shared" si="489"/>
        <v>0</v>
      </c>
      <c r="Y2958" s="1163">
        <v>383</v>
      </c>
      <c r="Z2958" s="1164"/>
      <c r="AA2958" s="1165"/>
      <c r="AB2958" s="1166"/>
      <c r="AC2958" s="587">
        <f t="shared" si="490"/>
        <v>0</v>
      </c>
      <c r="AE2958" s="1163">
        <v>383</v>
      </c>
      <c r="AF2958" s="1164"/>
      <c r="AG2958" s="1165"/>
      <c r="AH2958" s="1166"/>
      <c r="AI2958" s="587">
        <f t="shared" si="491"/>
        <v>0</v>
      </c>
      <c r="AK2958" s="1163">
        <v>383</v>
      </c>
      <c r="AL2958" s="1164"/>
      <c r="AM2958" s="1165"/>
      <c r="AN2958" s="1166"/>
      <c r="AO2958" s="587">
        <f t="shared" si="492"/>
        <v>0</v>
      </c>
      <c r="AQ2958" s="1163">
        <v>383</v>
      </c>
      <c r="AR2958" s="1164"/>
      <c r="AS2958" s="1165"/>
      <c r="AT2958" s="1166"/>
      <c r="AU2958" s="587">
        <f t="shared" si="493"/>
        <v>0</v>
      </c>
      <c r="AW2958" s="1163">
        <v>383</v>
      </c>
      <c r="AX2958" s="1164"/>
      <c r="AY2958" s="1165"/>
      <c r="AZ2958" s="1166"/>
      <c r="BA2958" s="587">
        <f t="shared" si="494"/>
        <v>0</v>
      </c>
    </row>
    <row r="2959" spans="1:53" s="17" customFormat="1" ht="16.75" customHeight="1" outlineLevel="2">
      <c r="A2959" s="1163">
        <v>384</v>
      </c>
      <c r="B2959" s="1164"/>
      <c r="C2959" s="1165"/>
      <c r="D2959" s="1166"/>
      <c r="E2959" s="587">
        <f t="shared" si="486"/>
        <v>0</v>
      </c>
      <c r="G2959" s="1163">
        <v>384</v>
      </c>
      <c r="H2959" s="1164"/>
      <c r="I2959" s="1165"/>
      <c r="J2959" s="1166"/>
      <c r="K2959" s="587">
        <f t="shared" si="487"/>
        <v>0</v>
      </c>
      <c r="M2959" s="1163">
        <v>384</v>
      </c>
      <c r="N2959" s="1164"/>
      <c r="O2959" s="1165"/>
      <c r="P2959" s="1166"/>
      <c r="Q2959" s="587">
        <f t="shared" si="488"/>
        <v>0</v>
      </c>
      <c r="S2959" s="1163">
        <v>384</v>
      </c>
      <c r="T2959" s="1164"/>
      <c r="U2959" s="1165"/>
      <c r="V2959" s="1166"/>
      <c r="W2959" s="587">
        <f t="shared" si="489"/>
        <v>0</v>
      </c>
      <c r="Y2959" s="1163">
        <v>384</v>
      </c>
      <c r="Z2959" s="1164"/>
      <c r="AA2959" s="1165"/>
      <c r="AB2959" s="1166"/>
      <c r="AC2959" s="587">
        <f t="shared" si="490"/>
        <v>0</v>
      </c>
      <c r="AE2959" s="1163">
        <v>384</v>
      </c>
      <c r="AF2959" s="1164"/>
      <c r="AG2959" s="1165"/>
      <c r="AH2959" s="1166"/>
      <c r="AI2959" s="587">
        <f t="shared" si="491"/>
        <v>0</v>
      </c>
      <c r="AK2959" s="1163">
        <v>384</v>
      </c>
      <c r="AL2959" s="1164"/>
      <c r="AM2959" s="1165"/>
      <c r="AN2959" s="1166"/>
      <c r="AO2959" s="587">
        <f t="shared" si="492"/>
        <v>0</v>
      </c>
      <c r="AQ2959" s="1163">
        <v>384</v>
      </c>
      <c r="AR2959" s="1164"/>
      <c r="AS2959" s="1165"/>
      <c r="AT2959" s="1166"/>
      <c r="AU2959" s="587">
        <f t="shared" si="493"/>
        <v>0</v>
      </c>
      <c r="AW2959" s="1163">
        <v>384</v>
      </c>
      <c r="AX2959" s="1164"/>
      <c r="AY2959" s="1165"/>
      <c r="AZ2959" s="1166"/>
      <c r="BA2959" s="587">
        <f t="shared" si="494"/>
        <v>0</v>
      </c>
    </row>
    <row r="2960" spans="1:53" s="17" customFormat="1" ht="16.75" customHeight="1" outlineLevel="2">
      <c r="A2960" s="1163">
        <v>385</v>
      </c>
      <c r="B2960" s="1164"/>
      <c r="C2960" s="1165"/>
      <c r="D2960" s="1166"/>
      <c r="E2960" s="587">
        <f t="shared" si="486"/>
        <v>0</v>
      </c>
      <c r="G2960" s="1163">
        <v>385</v>
      </c>
      <c r="H2960" s="1164"/>
      <c r="I2960" s="1165"/>
      <c r="J2960" s="1166"/>
      <c r="K2960" s="587">
        <f t="shared" si="487"/>
        <v>0</v>
      </c>
      <c r="M2960" s="1163">
        <v>385</v>
      </c>
      <c r="N2960" s="1164"/>
      <c r="O2960" s="1165"/>
      <c r="P2960" s="1166"/>
      <c r="Q2960" s="587">
        <f t="shared" si="488"/>
        <v>0</v>
      </c>
      <c r="S2960" s="1163">
        <v>385</v>
      </c>
      <c r="T2960" s="1164"/>
      <c r="U2960" s="1165"/>
      <c r="V2960" s="1166"/>
      <c r="W2960" s="587">
        <f t="shared" si="489"/>
        <v>0</v>
      </c>
      <c r="Y2960" s="1163">
        <v>385</v>
      </c>
      <c r="Z2960" s="1164"/>
      <c r="AA2960" s="1165"/>
      <c r="AB2960" s="1166"/>
      <c r="AC2960" s="587">
        <f t="shared" si="490"/>
        <v>0</v>
      </c>
      <c r="AE2960" s="1163">
        <v>385</v>
      </c>
      <c r="AF2960" s="1164"/>
      <c r="AG2960" s="1165"/>
      <c r="AH2960" s="1166"/>
      <c r="AI2960" s="587">
        <f t="shared" si="491"/>
        <v>0</v>
      </c>
      <c r="AK2960" s="1163">
        <v>385</v>
      </c>
      <c r="AL2960" s="1164"/>
      <c r="AM2960" s="1165"/>
      <c r="AN2960" s="1166"/>
      <c r="AO2960" s="587">
        <f t="shared" si="492"/>
        <v>0</v>
      </c>
      <c r="AQ2960" s="1163">
        <v>385</v>
      </c>
      <c r="AR2960" s="1164"/>
      <c r="AS2960" s="1165"/>
      <c r="AT2960" s="1166"/>
      <c r="AU2960" s="587">
        <f t="shared" si="493"/>
        <v>0</v>
      </c>
      <c r="AW2960" s="1163">
        <v>385</v>
      </c>
      <c r="AX2960" s="1164"/>
      <c r="AY2960" s="1165"/>
      <c r="AZ2960" s="1166"/>
      <c r="BA2960" s="587">
        <f t="shared" si="494"/>
        <v>0</v>
      </c>
    </row>
    <row r="2961" spans="1:53" s="17" customFormat="1" ht="16.75" customHeight="1" outlineLevel="2">
      <c r="A2961" s="1163">
        <v>386</v>
      </c>
      <c r="B2961" s="1164"/>
      <c r="C2961" s="1165"/>
      <c r="D2961" s="1166"/>
      <c r="E2961" s="587">
        <f t="shared" si="486"/>
        <v>0</v>
      </c>
      <c r="G2961" s="1163">
        <v>386</v>
      </c>
      <c r="H2961" s="1164"/>
      <c r="I2961" s="1165"/>
      <c r="J2961" s="1166"/>
      <c r="K2961" s="587">
        <f t="shared" si="487"/>
        <v>0</v>
      </c>
      <c r="M2961" s="1163">
        <v>386</v>
      </c>
      <c r="N2961" s="1164"/>
      <c r="O2961" s="1165"/>
      <c r="P2961" s="1166"/>
      <c r="Q2961" s="587">
        <f t="shared" si="488"/>
        <v>0</v>
      </c>
      <c r="S2961" s="1163">
        <v>386</v>
      </c>
      <c r="T2961" s="1164"/>
      <c r="U2961" s="1165"/>
      <c r="V2961" s="1166"/>
      <c r="W2961" s="587">
        <f t="shared" si="489"/>
        <v>0</v>
      </c>
      <c r="Y2961" s="1163">
        <v>386</v>
      </c>
      <c r="Z2961" s="1164"/>
      <c r="AA2961" s="1165"/>
      <c r="AB2961" s="1166"/>
      <c r="AC2961" s="587">
        <f t="shared" si="490"/>
        <v>0</v>
      </c>
      <c r="AE2961" s="1163">
        <v>386</v>
      </c>
      <c r="AF2961" s="1164"/>
      <c r="AG2961" s="1165"/>
      <c r="AH2961" s="1166"/>
      <c r="AI2961" s="587">
        <f t="shared" si="491"/>
        <v>0</v>
      </c>
      <c r="AK2961" s="1163">
        <v>386</v>
      </c>
      <c r="AL2961" s="1164"/>
      <c r="AM2961" s="1165"/>
      <c r="AN2961" s="1166"/>
      <c r="AO2961" s="587">
        <f t="shared" si="492"/>
        <v>0</v>
      </c>
      <c r="AQ2961" s="1163">
        <v>386</v>
      </c>
      <c r="AR2961" s="1164"/>
      <c r="AS2961" s="1165"/>
      <c r="AT2961" s="1166"/>
      <c r="AU2961" s="587">
        <f t="shared" si="493"/>
        <v>0</v>
      </c>
      <c r="AW2961" s="1163">
        <v>386</v>
      </c>
      <c r="AX2961" s="1164"/>
      <c r="AY2961" s="1165"/>
      <c r="AZ2961" s="1166"/>
      <c r="BA2961" s="587">
        <f t="shared" si="494"/>
        <v>0</v>
      </c>
    </row>
    <row r="2962" spans="1:53" s="17" customFormat="1" ht="16.75" customHeight="1" outlineLevel="2">
      <c r="A2962" s="1163">
        <v>387</v>
      </c>
      <c r="B2962" s="1164"/>
      <c r="C2962" s="1165"/>
      <c r="D2962" s="1166"/>
      <c r="E2962" s="587">
        <f t="shared" si="486"/>
        <v>0</v>
      </c>
      <c r="G2962" s="1163">
        <v>387</v>
      </c>
      <c r="H2962" s="1164"/>
      <c r="I2962" s="1165"/>
      <c r="J2962" s="1166"/>
      <c r="K2962" s="587">
        <f t="shared" si="487"/>
        <v>0</v>
      </c>
      <c r="M2962" s="1163">
        <v>387</v>
      </c>
      <c r="N2962" s="1164"/>
      <c r="O2962" s="1165"/>
      <c r="P2962" s="1166"/>
      <c r="Q2962" s="587">
        <f t="shared" si="488"/>
        <v>0</v>
      </c>
      <c r="S2962" s="1163">
        <v>387</v>
      </c>
      <c r="T2962" s="1164"/>
      <c r="U2962" s="1165"/>
      <c r="V2962" s="1166"/>
      <c r="W2962" s="587">
        <f t="shared" si="489"/>
        <v>0</v>
      </c>
      <c r="Y2962" s="1163">
        <v>387</v>
      </c>
      <c r="Z2962" s="1164"/>
      <c r="AA2962" s="1165"/>
      <c r="AB2962" s="1166"/>
      <c r="AC2962" s="587">
        <f t="shared" si="490"/>
        <v>0</v>
      </c>
      <c r="AE2962" s="1163">
        <v>387</v>
      </c>
      <c r="AF2962" s="1164"/>
      <c r="AG2962" s="1165"/>
      <c r="AH2962" s="1166"/>
      <c r="AI2962" s="587">
        <f t="shared" si="491"/>
        <v>0</v>
      </c>
      <c r="AK2962" s="1163">
        <v>387</v>
      </c>
      <c r="AL2962" s="1164"/>
      <c r="AM2962" s="1165"/>
      <c r="AN2962" s="1166"/>
      <c r="AO2962" s="587">
        <f t="shared" si="492"/>
        <v>0</v>
      </c>
      <c r="AQ2962" s="1163">
        <v>387</v>
      </c>
      <c r="AR2962" s="1164"/>
      <c r="AS2962" s="1165"/>
      <c r="AT2962" s="1166"/>
      <c r="AU2962" s="587">
        <f t="shared" si="493"/>
        <v>0</v>
      </c>
      <c r="AW2962" s="1163">
        <v>387</v>
      </c>
      <c r="AX2962" s="1164"/>
      <c r="AY2962" s="1165"/>
      <c r="AZ2962" s="1166"/>
      <c r="BA2962" s="587">
        <f t="shared" si="494"/>
        <v>0</v>
      </c>
    </row>
    <row r="2963" spans="1:53" s="17" customFormat="1" ht="16.75" customHeight="1" outlineLevel="2">
      <c r="A2963" s="1163">
        <v>388</v>
      </c>
      <c r="B2963" s="1164"/>
      <c r="C2963" s="1165"/>
      <c r="D2963" s="1166"/>
      <c r="E2963" s="587">
        <f t="shared" si="486"/>
        <v>0</v>
      </c>
      <c r="G2963" s="1163">
        <v>388</v>
      </c>
      <c r="H2963" s="1164"/>
      <c r="I2963" s="1165"/>
      <c r="J2963" s="1166"/>
      <c r="K2963" s="587">
        <f t="shared" si="487"/>
        <v>0</v>
      </c>
      <c r="M2963" s="1163">
        <v>388</v>
      </c>
      <c r="N2963" s="1164"/>
      <c r="O2963" s="1165"/>
      <c r="P2963" s="1166"/>
      <c r="Q2963" s="587">
        <f t="shared" si="488"/>
        <v>0</v>
      </c>
      <c r="S2963" s="1163">
        <v>388</v>
      </c>
      <c r="T2963" s="1164"/>
      <c r="U2963" s="1165"/>
      <c r="V2963" s="1166"/>
      <c r="W2963" s="587">
        <f t="shared" si="489"/>
        <v>0</v>
      </c>
      <c r="Y2963" s="1163">
        <v>388</v>
      </c>
      <c r="Z2963" s="1164"/>
      <c r="AA2963" s="1165"/>
      <c r="AB2963" s="1166"/>
      <c r="AC2963" s="587">
        <f t="shared" si="490"/>
        <v>0</v>
      </c>
      <c r="AE2963" s="1163">
        <v>388</v>
      </c>
      <c r="AF2963" s="1164"/>
      <c r="AG2963" s="1165"/>
      <c r="AH2963" s="1166"/>
      <c r="AI2963" s="587">
        <f t="shared" si="491"/>
        <v>0</v>
      </c>
      <c r="AK2963" s="1163">
        <v>388</v>
      </c>
      <c r="AL2963" s="1164"/>
      <c r="AM2963" s="1165"/>
      <c r="AN2963" s="1166"/>
      <c r="AO2963" s="587">
        <f t="shared" si="492"/>
        <v>0</v>
      </c>
      <c r="AQ2963" s="1163">
        <v>388</v>
      </c>
      <c r="AR2963" s="1164"/>
      <c r="AS2963" s="1165"/>
      <c r="AT2963" s="1166"/>
      <c r="AU2963" s="587">
        <f t="shared" si="493"/>
        <v>0</v>
      </c>
      <c r="AW2963" s="1163">
        <v>388</v>
      </c>
      <c r="AX2963" s="1164"/>
      <c r="AY2963" s="1165"/>
      <c r="AZ2963" s="1166"/>
      <c r="BA2963" s="587">
        <f t="shared" si="494"/>
        <v>0</v>
      </c>
    </row>
    <row r="2964" spans="1:53" s="17" customFormat="1" ht="16.75" customHeight="1" outlineLevel="2">
      <c r="A2964" s="1163">
        <v>389</v>
      </c>
      <c r="B2964" s="1164"/>
      <c r="C2964" s="1165"/>
      <c r="D2964" s="1166"/>
      <c r="E2964" s="587">
        <f t="shared" si="486"/>
        <v>0</v>
      </c>
      <c r="G2964" s="1163">
        <v>389</v>
      </c>
      <c r="H2964" s="1164"/>
      <c r="I2964" s="1165"/>
      <c r="J2964" s="1166"/>
      <c r="K2964" s="587">
        <f t="shared" si="487"/>
        <v>0</v>
      </c>
      <c r="M2964" s="1163">
        <v>389</v>
      </c>
      <c r="N2964" s="1164"/>
      <c r="O2964" s="1165"/>
      <c r="P2964" s="1166"/>
      <c r="Q2964" s="587">
        <f t="shared" si="488"/>
        <v>0</v>
      </c>
      <c r="S2964" s="1163">
        <v>389</v>
      </c>
      <c r="T2964" s="1164"/>
      <c r="U2964" s="1165"/>
      <c r="V2964" s="1166"/>
      <c r="W2964" s="587">
        <f t="shared" si="489"/>
        <v>0</v>
      </c>
      <c r="Y2964" s="1163">
        <v>389</v>
      </c>
      <c r="Z2964" s="1164"/>
      <c r="AA2964" s="1165"/>
      <c r="AB2964" s="1166"/>
      <c r="AC2964" s="587">
        <f t="shared" si="490"/>
        <v>0</v>
      </c>
      <c r="AE2964" s="1163">
        <v>389</v>
      </c>
      <c r="AF2964" s="1164"/>
      <c r="AG2964" s="1165"/>
      <c r="AH2964" s="1166"/>
      <c r="AI2964" s="587">
        <f t="shared" si="491"/>
        <v>0</v>
      </c>
      <c r="AK2964" s="1163">
        <v>389</v>
      </c>
      <c r="AL2964" s="1164"/>
      <c r="AM2964" s="1165"/>
      <c r="AN2964" s="1166"/>
      <c r="AO2964" s="587">
        <f t="shared" si="492"/>
        <v>0</v>
      </c>
      <c r="AQ2964" s="1163">
        <v>389</v>
      </c>
      <c r="AR2964" s="1164"/>
      <c r="AS2964" s="1165"/>
      <c r="AT2964" s="1166"/>
      <c r="AU2964" s="587">
        <f t="shared" si="493"/>
        <v>0</v>
      </c>
      <c r="AW2964" s="1163">
        <v>389</v>
      </c>
      <c r="AX2964" s="1164"/>
      <c r="AY2964" s="1165"/>
      <c r="AZ2964" s="1166"/>
      <c r="BA2964" s="587">
        <f t="shared" si="494"/>
        <v>0</v>
      </c>
    </row>
    <row r="2965" spans="1:53" s="17" customFormat="1" ht="16.75" customHeight="1" outlineLevel="2">
      <c r="A2965" s="1163">
        <v>390</v>
      </c>
      <c r="B2965" s="1164"/>
      <c r="C2965" s="1165"/>
      <c r="D2965" s="1166"/>
      <c r="E2965" s="587">
        <f t="shared" si="486"/>
        <v>0</v>
      </c>
      <c r="G2965" s="1163">
        <v>390</v>
      </c>
      <c r="H2965" s="1164"/>
      <c r="I2965" s="1165"/>
      <c r="J2965" s="1166"/>
      <c r="K2965" s="587">
        <f t="shared" si="487"/>
        <v>0</v>
      </c>
      <c r="M2965" s="1163">
        <v>390</v>
      </c>
      <c r="N2965" s="1164"/>
      <c r="O2965" s="1165"/>
      <c r="P2965" s="1166"/>
      <c r="Q2965" s="587">
        <f t="shared" si="488"/>
        <v>0</v>
      </c>
      <c r="S2965" s="1163">
        <v>390</v>
      </c>
      <c r="T2965" s="1164"/>
      <c r="U2965" s="1165"/>
      <c r="V2965" s="1166"/>
      <c r="W2965" s="587">
        <f t="shared" si="489"/>
        <v>0</v>
      </c>
      <c r="Y2965" s="1163">
        <v>390</v>
      </c>
      <c r="Z2965" s="1164"/>
      <c r="AA2965" s="1165"/>
      <c r="AB2965" s="1166"/>
      <c r="AC2965" s="587">
        <f t="shared" si="490"/>
        <v>0</v>
      </c>
      <c r="AE2965" s="1163">
        <v>390</v>
      </c>
      <c r="AF2965" s="1164"/>
      <c r="AG2965" s="1165"/>
      <c r="AH2965" s="1166"/>
      <c r="AI2965" s="587">
        <f t="shared" si="491"/>
        <v>0</v>
      </c>
      <c r="AK2965" s="1163">
        <v>390</v>
      </c>
      <c r="AL2965" s="1164"/>
      <c r="AM2965" s="1165"/>
      <c r="AN2965" s="1166"/>
      <c r="AO2965" s="587">
        <f t="shared" si="492"/>
        <v>0</v>
      </c>
      <c r="AQ2965" s="1163">
        <v>390</v>
      </c>
      <c r="AR2965" s="1164"/>
      <c r="AS2965" s="1165"/>
      <c r="AT2965" s="1166"/>
      <c r="AU2965" s="587">
        <f t="shared" si="493"/>
        <v>0</v>
      </c>
      <c r="AW2965" s="1163">
        <v>390</v>
      </c>
      <c r="AX2965" s="1164"/>
      <c r="AY2965" s="1165"/>
      <c r="AZ2965" s="1166"/>
      <c r="BA2965" s="587">
        <f t="shared" si="494"/>
        <v>0</v>
      </c>
    </row>
    <row r="2966" spans="1:53" s="17" customFormat="1" ht="16.75" customHeight="1" outlineLevel="2">
      <c r="A2966" s="1163">
        <v>391</v>
      </c>
      <c r="B2966" s="1164"/>
      <c r="C2966" s="1165"/>
      <c r="D2966" s="1166"/>
      <c r="E2966" s="587">
        <f t="shared" si="486"/>
        <v>0</v>
      </c>
      <c r="G2966" s="1163">
        <v>391</v>
      </c>
      <c r="H2966" s="1164"/>
      <c r="I2966" s="1165"/>
      <c r="J2966" s="1166"/>
      <c r="K2966" s="587">
        <f t="shared" si="487"/>
        <v>0</v>
      </c>
      <c r="M2966" s="1163">
        <v>391</v>
      </c>
      <c r="N2966" s="1164"/>
      <c r="O2966" s="1165"/>
      <c r="P2966" s="1166"/>
      <c r="Q2966" s="587">
        <f t="shared" si="488"/>
        <v>0</v>
      </c>
      <c r="S2966" s="1163">
        <v>391</v>
      </c>
      <c r="T2966" s="1164"/>
      <c r="U2966" s="1165"/>
      <c r="V2966" s="1166"/>
      <c r="W2966" s="587">
        <f t="shared" si="489"/>
        <v>0</v>
      </c>
      <c r="Y2966" s="1163">
        <v>391</v>
      </c>
      <c r="Z2966" s="1164"/>
      <c r="AA2966" s="1165"/>
      <c r="AB2966" s="1166"/>
      <c r="AC2966" s="587">
        <f t="shared" si="490"/>
        <v>0</v>
      </c>
      <c r="AE2966" s="1163">
        <v>391</v>
      </c>
      <c r="AF2966" s="1164"/>
      <c r="AG2966" s="1165"/>
      <c r="AH2966" s="1166"/>
      <c r="AI2966" s="587">
        <f t="shared" si="491"/>
        <v>0</v>
      </c>
      <c r="AK2966" s="1163">
        <v>391</v>
      </c>
      <c r="AL2966" s="1164"/>
      <c r="AM2966" s="1165"/>
      <c r="AN2966" s="1166"/>
      <c r="AO2966" s="587">
        <f t="shared" si="492"/>
        <v>0</v>
      </c>
      <c r="AQ2966" s="1163">
        <v>391</v>
      </c>
      <c r="AR2966" s="1164"/>
      <c r="AS2966" s="1165"/>
      <c r="AT2966" s="1166"/>
      <c r="AU2966" s="587">
        <f t="shared" si="493"/>
        <v>0</v>
      </c>
      <c r="AW2966" s="1163">
        <v>391</v>
      </c>
      <c r="AX2966" s="1164"/>
      <c r="AY2966" s="1165"/>
      <c r="AZ2966" s="1166"/>
      <c r="BA2966" s="587">
        <f t="shared" si="494"/>
        <v>0</v>
      </c>
    </row>
    <row r="2967" spans="1:53" s="17" customFormat="1" ht="16.75" customHeight="1" outlineLevel="2">
      <c r="A2967" s="1163">
        <v>392</v>
      </c>
      <c r="B2967" s="1164"/>
      <c r="C2967" s="1165"/>
      <c r="D2967" s="1166"/>
      <c r="E2967" s="587">
        <f t="shared" si="486"/>
        <v>0</v>
      </c>
      <c r="G2967" s="1163">
        <v>392</v>
      </c>
      <c r="H2967" s="1164"/>
      <c r="I2967" s="1165"/>
      <c r="J2967" s="1166"/>
      <c r="K2967" s="587">
        <f t="shared" si="487"/>
        <v>0</v>
      </c>
      <c r="M2967" s="1163">
        <v>392</v>
      </c>
      <c r="N2967" s="1164"/>
      <c r="O2967" s="1165"/>
      <c r="P2967" s="1166"/>
      <c r="Q2967" s="587">
        <f t="shared" si="488"/>
        <v>0</v>
      </c>
      <c r="S2967" s="1163">
        <v>392</v>
      </c>
      <c r="T2967" s="1164"/>
      <c r="U2967" s="1165"/>
      <c r="V2967" s="1166"/>
      <c r="W2967" s="587">
        <f t="shared" si="489"/>
        <v>0</v>
      </c>
      <c r="Y2967" s="1163">
        <v>392</v>
      </c>
      <c r="Z2967" s="1164"/>
      <c r="AA2967" s="1165"/>
      <c r="AB2967" s="1166"/>
      <c r="AC2967" s="587">
        <f t="shared" si="490"/>
        <v>0</v>
      </c>
      <c r="AE2967" s="1163">
        <v>392</v>
      </c>
      <c r="AF2967" s="1164"/>
      <c r="AG2967" s="1165"/>
      <c r="AH2967" s="1166"/>
      <c r="AI2967" s="587">
        <f t="shared" si="491"/>
        <v>0</v>
      </c>
      <c r="AK2967" s="1163">
        <v>392</v>
      </c>
      <c r="AL2967" s="1164"/>
      <c r="AM2967" s="1165"/>
      <c r="AN2967" s="1166"/>
      <c r="AO2967" s="587">
        <f t="shared" si="492"/>
        <v>0</v>
      </c>
      <c r="AQ2967" s="1163">
        <v>392</v>
      </c>
      <c r="AR2967" s="1164"/>
      <c r="AS2967" s="1165"/>
      <c r="AT2967" s="1166"/>
      <c r="AU2967" s="587">
        <f t="shared" si="493"/>
        <v>0</v>
      </c>
      <c r="AW2967" s="1163">
        <v>392</v>
      </c>
      <c r="AX2967" s="1164"/>
      <c r="AY2967" s="1165"/>
      <c r="AZ2967" s="1166"/>
      <c r="BA2967" s="587">
        <f t="shared" si="494"/>
        <v>0</v>
      </c>
    </row>
    <row r="2968" spans="1:53" s="17" customFormat="1" ht="16.75" customHeight="1" outlineLevel="2">
      <c r="A2968" s="1163">
        <v>393</v>
      </c>
      <c r="B2968" s="1164"/>
      <c r="C2968" s="1165"/>
      <c r="D2968" s="1166"/>
      <c r="E2968" s="587">
        <f t="shared" si="486"/>
        <v>0</v>
      </c>
      <c r="G2968" s="1163">
        <v>393</v>
      </c>
      <c r="H2968" s="1164"/>
      <c r="I2968" s="1165"/>
      <c r="J2968" s="1166"/>
      <c r="K2968" s="587">
        <f t="shared" si="487"/>
        <v>0</v>
      </c>
      <c r="M2968" s="1163">
        <v>393</v>
      </c>
      <c r="N2968" s="1164"/>
      <c r="O2968" s="1165"/>
      <c r="P2968" s="1166"/>
      <c r="Q2968" s="587">
        <f t="shared" si="488"/>
        <v>0</v>
      </c>
      <c r="S2968" s="1163">
        <v>393</v>
      </c>
      <c r="T2968" s="1164"/>
      <c r="U2968" s="1165"/>
      <c r="V2968" s="1166"/>
      <c r="W2968" s="587">
        <f t="shared" si="489"/>
        <v>0</v>
      </c>
      <c r="Y2968" s="1163">
        <v>393</v>
      </c>
      <c r="Z2968" s="1164"/>
      <c r="AA2968" s="1165"/>
      <c r="AB2968" s="1166"/>
      <c r="AC2968" s="587">
        <f t="shared" si="490"/>
        <v>0</v>
      </c>
      <c r="AE2968" s="1163">
        <v>393</v>
      </c>
      <c r="AF2968" s="1164"/>
      <c r="AG2968" s="1165"/>
      <c r="AH2968" s="1166"/>
      <c r="AI2968" s="587">
        <f t="shared" si="491"/>
        <v>0</v>
      </c>
      <c r="AK2968" s="1163">
        <v>393</v>
      </c>
      <c r="AL2968" s="1164"/>
      <c r="AM2968" s="1165"/>
      <c r="AN2968" s="1166"/>
      <c r="AO2968" s="587">
        <f t="shared" si="492"/>
        <v>0</v>
      </c>
      <c r="AQ2968" s="1163">
        <v>393</v>
      </c>
      <c r="AR2968" s="1164"/>
      <c r="AS2968" s="1165"/>
      <c r="AT2968" s="1166"/>
      <c r="AU2968" s="587">
        <f t="shared" si="493"/>
        <v>0</v>
      </c>
      <c r="AW2968" s="1163">
        <v>393</v>
      </c>
      <c r="AX2968" s="1164"/>
      <c r="AY2968" s="1165"/>
      <c r="AZ2968" s="1166"/>
      <c r="BA2968" s="587">
        <f t="shared" si="494"/>
        <v>0</v>
      </c>
    </row>
    <row r="2969" spans="1:53" s="17" customFormat="1" ht="16.75" customHeight="1" outlineLevel="2">
      <c r="A2969" s="1163">
        <v>394</v>
      </c>
      <c r="B2969" s="1164"/>
      <c r="C2969" s="1165"/>
      <c r="D2969" s="1166"/>
      <c r="E2969" s="587">
        <f t="shared" si="486"/>
        <v>0</v>
      </c>
      <c r="G2969" s="1163">
        <v>394</v>
      </c>
      <c r="H2969" s="1164"/>
      <c r="I2969" s="1165"/>
      <c r="J2969" s="1166"/>
      <c r="K2969" s="587">
        <f t="shared" si="487"/>
        <v>0</v>
      </c>
      <c r="M2969" s="1163">
        <v>394</v>
      </c>
      <c r="N2969" s="1164"/>
      <c r="O2969" s="1165"/>
      <c r="P2969" s="1166"/>
      <c r="Q2969" s="587">
        <f t="shared" si="488"/>
        <v>0</v>
      </c>
      <c r="S2969" s="1163">
        <v>394</v>
      </c>
      <c r="T2969" s="1164"/>
      <c r="U2969" s="1165"/>
      <c r="V2969" s="1166"/>
      <c r="W2969" s="587">
        <f t="shared" si="489"/>
        <v>0</v>
      </c>
      <c r="Y2969" s="1163">
        <v>394</v>
      </c>
      <c r="Z2969" s="1164"/>
      <c r="AA2969" s="1165"/>
      <c r="AB2969" s="1166"/>
      <c r="AC2969" s="587">
        <f t="shared" si="490"/>
        <v>0</v>
      </c>
      <c r="AE2969" s="1163">
        <v>394</v>
      </c>
      <c r="AF2969" s="1164"/>
      <c r="AG2969" s="1165"/>
      <c r="AH2969" s="1166"/>
      <c r="AI2969" s="587">
        <f t="shared" si="491"/>
        <v>0</v>
      </c>
      <c r="AK2969" s="1163">
        <v>394</v>
      </c>
      <c r="AL2969" s="1164"/>
      <c r="AM2969" s="1165"/>
      <c r="AN2969" s="1166"/>
      <c r="AO2969" s="587">
        <f t="shared" si="492"/>
        <v>0</v>
      </c>
      <c r="AQ2969" s="1163">
        <v>394</v>
      </c>
      <c r="AR2969" s="1164"/>
      <c r="AS2969" s="1165"/>
      <c r="AT2969" s="1166"/>
      <c r="AU2969" s="587">
        <f t="shared" si="493"/>
        <v>0</v>
      </c>
      <c r="AW2969" s="1163">
        <v>394</v>
      </c>
      <c r="AX2969" s="1164"/>
      <c r="AY2969" s="1165"/>
      <c r="AZ2969" s="1166"/>
      <c r="BA2969" s="587">
        <f t="shared" si="494"/>
        <v>0</v>
      </c>
    </row>
    <row r="2970" spans="1:53" s="17" customFormat="1" ht="16.75" customHeight="1" outlineLevel="2">
      <c r="A2970" s="1163">
        <v>395</v>
      </c>
      <c r="B2970" s="1164"/>
      <c r="C2970" s="1165"/>
      <c r="D2970" s="1166"/>
      <c r="E2970" s="587">
        <f t="shared" si="486"/>
        <v>0</v>
      </c>
      <c r="G2970" s="1163">
        <v>395</v>
      </c>
      <c r="H2970" s="1164"/>
      <c r="I2970" s="1165"/>
      <c r="J2970" s="1166"/>
      <c r="K2970" s="587">
        <f t="shared" si="487"/>
        <v>0</v>
      </c>
      <c r="M2970" s="1163">
        <v>395</v>
      </c>
      <c r="N2970" s="1164"/>
      <c r="O2970" s="1165"/>
      <c r="P2970" s="1166"/>
      <c r="Q2970" s="587">
        <f t="shared" si="488"/>
        <v>0</v>
      </c>
      <c r="S2970" s="1163">
        <v>395</v>
      </c>
      <c r="T2970" s="1164"/>
      <c r="U2970" s="1165"/>
      <c r="V2970" s="1166"/>
      <c r="W2970" s="587">
        <f t="shared" si="489"/>
        <v>0</v>
      </c>
      <c r="Y2970" s="1163">
        <v>395</v>
      </c>
      <c r="Z2970" s="1164"/>
      <c r="AA2970" s="1165"/>
      <c r="AB2970" s="1166"/>
      <c r="AC2970" s="587">
        <f t="shared" si="490"/>
        <v>0</v>
      </c>
      <c r="AE2970" s="1163">
        <v>395</v>
      </c>
      <c r="AF2970" s="1164"/>
      <c r="AG2970" s="1165"/>
      <c r="AH2970" s="1166"/>
      <c r="AI2970" s="587">
        <f t="shared" si="491"/>
        <v>0</v>
      </c>
      <c r="AK2970" s="1163">
        <v>395</v>
      </c>
      <c r="AL2970" s="1164"/>
      <c r="AM2970" s="1165"/>
      <c r="AN2970" s="1166"/>
      <c r="AO2970" s="587">
        <f t="shared" si="492"/>
        <v>0</v>
      </c>
      <c r="AQ2970" s="1163">
        <v>395</v>
      </c>
      <c r="AR2970" s="1164"/>
      <c r="AS2970" s="1165"/>
      <c r="AT2970" s="1166"/>
      <c r="AU2970" s="587">
        <f t="shared" si="493"/>
        <v>0</v>
      </c>
      <c r="AW2970" s="1163">
        <v>395</v>
      </c>
      <c r="AX2970" s="1164"/>
      <c r="AY2970" s="1165"/>
      <c r="AZ2970" s="1166"/>
      <c r="BA2970" s="587">
        <f t="shared" si="494"/>
        <v>0</v>
      </c>
    </row>
    <row r="2971" spans="1:53" s="17" customFormat="1" ht="16.75" customHeight="1" outlineLevel="2">
      <c r="A2971" s="1163">
        <v>396</v>
      </c>
      <c r="B2971" s="1164"/>
      <c r="C2971" s="1165"/>
      <c r="D2971" s="1166"/>
      <c r="E2971" s="587">
        <f t="shared" si="486"/>
        <v>0</v>
      </c>
      <c r="G2971" s="1163">
        <v>396</v>
      </c>
      <c r="H2971" s="1164"/>
      <c r="I2971" s="1165"/>
      <c r="J2971" s="1166"/>
      <c r="K2971" s="587">
        <f t="shared" si="487"/>
        <v>0</v>
      </c>
      <c r="M2971" s="1163">
        <v>396</v>
      </c>
      <c r="N2971" s="1164"/>
      <c r="O2971" s="1165"/>
      <c r="P2971" s="1166"/>
      <c r="Q2971" s="587">
        <f t="shared" si="488"/>
        <v>0</v>
      </c>
      <c r="S2971" s="1163">
        <v>396</v>
      </c>
      <c r="T2971" s="1164"/>
      <c r="U2971" s="1165"/>
      <c r="V2971" s="1166"/>
      <c r="W2971" s="587">
        <f t="shared" si="489"/>
        <v>0</v>
      </c>
      <c r="Y2971" s="1163">
        <v>396</v>
      </c>
      <c r="Z2971" s="1164"/>
      <c r="AA2971" s="1165"/>
      <c r="AB2971" s="1166"/>
      <c r="AC2971" s="587">
        <f t="shared" si="490"/>
        <v>0</v>
      </c>
      <c r="AE2971" s="1163">
        <v>396</v>
      </c>
      <c r="AF2971" s="1164"/>
      <c r="AG2971" s="1165"/>
      <c r="AH2971" s="1166"/>
      <c r="AI2971" s="587">
        <f t="shared" si="491"/>
        <v>0</v>
      </c>
      <c r="AK2971" s="1163">
        <v>396</v>
      </c>
      <c r="AL2971" s="1164"/>
      <c r="AM2971" s="1165"/>
      <c r="AN2971" s="1166"/>
      <c r="AO2971" s="587">
        <f t="shared" si="492"/>
        <v>0</v>
      </c>
      <c r="AQ2971" s="1163">
        <v>396</v>
      </c>
      <c r="AR2971" s="1164"/>
      <c r="AS2971" s="1165"/>
      <c r="AT2971" s="1166"/>
      <c r="AU2971" s="587">
        <f t="shared" si="493"/>
        <v>0</v>
      </c>
      <c r="AW2971" s="1163">
        <v>396</v>
      </c>
      <c r="AX2971" s="1164"/>
      <c r="AY2971" s="1165"/>
      <c r="AZ2971" s="1166"/>
      <c r="BA2971" s="587">
        <f t="shared" si="494"/>
        <v>0</v>
      </c>
    </row>
    <row r="2972" spans="1:53" s="17" customFormat="1" ht="16.75" customHeight="1" outlineLevel="2">
      <c r="A2972" s="1163">
        <v>397</v>
      </c>
      <c r="B2972" s="1164"/>
      <c r="C2972" s="1165"/>
      <c r="D2972" s="1166"/>
      <c r="E2972" s="587">
        <f t="shared" si="486"/>
        <v>0</v>
      </c>
      <c r="G2972" s="1163">
        <v>397</v>
      </c>
      <c r="H2972" s="1164"/>
      <c r="I2972" s="1165"/>
      <c r="J2972" s="1166"/>
      <c r="K2972" s="587">
        <f t="shared" si="487"/>
        <v>0</v>
      </c>
      <c r="M2972" s="1163">
        <v>397</v>
      </c>
      <c r="N2972" s="1164"/>
      <c r="O2972" s="1165"/>
      <c r="P2972" s="1166"/>
      <c r="Q2972" s="587">
        <f t="shared" si="488"/>
        <v>0</v>
      </c>
      <c r="S2972" s="1163">
        <v>397</v>
      </c>
      <c r="T2972" s="1164"/>
      <c r="U2972" s="1165"/>
      <c r="V2972" s="1166"/>
      <c r="W2972" s="587">
        <f t="shared" si="489"/>
        <v>0</v>
      </c>
      <c r="Y2972" s="1163">
        <v>397</v>
      </c>
      <c r="Z2972" s="1164"/>
      <c r="AA2972" s="1165"/>
      <c r="AB2972" s="1166"/>
      <c r="AC2972" s="587">
        <f t="shared" si="490"/>
        <v>0</v>
      </c>
      <c r="AE2972" s="1163">
        <v>397</v>
      </c>
      <c r="AF2972" s="1164"/>
      <c r="AG2972" s="1165"/>
      <c r="AH2972" s="1166"/>
      <c r="AI2972" s="587">
        <f t="shared" si="491"/>
        <v>0</v>
      </c>
      <c r="AK2972" s="1163">
        <v>397</v>
      </c>
      <c r="AL2972" s="1164"/>
      <c r="AM2972" s="1165"/>
      <c r="AN2972" s="1166"/>
      <c r="AO2972" s="587">
        <f t="shared" si="492"/>
        <v>0</v>
      </c>
      <c r="AQ2972" s="1163">
        <v>397</v>
      </c>
      <c r="AR2972" s="1164"/>
      <c r="AS2972" s="1165"/>
      <c r="AT2972" s="1166"/>
      <c r="AU2972" s="587">
        <f t="shared" si="493"/>
        <v>0</v>
      </c>
      <c r="AW2972" s="1163">
        <v>397</v>
      </c>
      <c r="AX2972" s="1164"/>
      <c r="AY2972" s="1165"/>
      <c r="AZ2972" s="1166"/>
      <c r="BA2972" s="587">
        <f t="shared" si="494"/>
        <v>0</v>
      </c>
    </row>
    <row r="2973" spans="1:53" s="17" customFormat="1" ht="16.75" customHeight="1" outlineLevel="2">
      <c r="A2973" s="1163">
        <v>398</v>
      </c>
      <c r="B2973" s="1164"/>
      <c r="C2973" s="1165"/>
      <c r="D2973" s="1166"/>
      <c r="E2973" s="587">
        <f t="shared" si="486"/>
        <v>0</v>
      </c>
      <c r="G2973" s="1163">
        <v>398</v>
      </c>
      <c r="H2973" s="1164"/>
      <c r="I2973" s="1165"/>
      <c r="J2973" s="1166"/>
      <c r="K2973" s="587">
        <f t="shared" si="487"/>
        <v>0</v>
      </c>
      <c r="M2973" s="1163">
        <v>398</v>
      </c>
      <c r="N2973" s="1164"/>
      <c r="O2973" s="1165"/>
      <c r="P2973" s="1166"/>
      <c r="Q2973" s="587">
        <f t="shared" si="488"/>
        <v>0</v>
      </c>
      <c r="S2973" s="1163">
        <v>398</v>
      </c>
      <c r="T2973" s="1164"/>
      <c r="U2973" s="1165"/>
      <c r="V2973" s="1166"/>
      <c r="W2973" s="587">
        <f t="shared" si="489"/>
        <v>0</v>
      </c>
      <c r="Y2973" s="1163">
        <v>398</v>
      </c>
      <c r="Z2973" s="1164"/>
      <c r="AA2973" s="1165"/>
      <c r="AB2973" s="1166"/>
      <c r="AC2973" s="587">
        <f t="shared" si="490"/>
        <v>0</v>
      </c>
      <c r="AE2973" s="1163">
        <v>398</v>
      </c>
      <c r="AF2973" s="1164"/>
      <c r="AG2973" s="1165"/>
      <c r="AH2973" s="1166"/>
      <c r="AI2973" s="587">
        <f t="shared" si="491"/>
        <v>0</v>
      </c>
      <c r="AK2973" s="1163">
        <v>398</v>
      </c>
      <c r="AL2973" s="1164"/>
      <c r="AM2973" s="1165"/>
      <c r="AN2973" s="1166"/>
      <c r="AO2973" s="587">
        <f t="shared" si="492"/>
        <v>0</v>
      </c>
      <c r="AQ2973" s="1163">
        <v>398</v>
      </c>
      <c r="AR2973" s="1164"/>
      <c r="AS2973" s="1165"/>
      <c r="AT2973" s="1166"/>
      <c r="AU2973" s="587">
        <f t="shared" si="493"/>
        <v>0</v>
      </c>
      <c r="AW2973" s="1163">
        <v>398</v>
      </c>
      <c r="AX2973" s="1164"/>
      <c r="AY2973" s="1165"/>
      <c r="AZ2973" s="1166"/>
      <c r="BA2973" s="587">
        <f t="shared" si="494"/>
        <v>0</v>
      </c>
    </row>
    <row r="2974" spans="1:53" s="17" customFormat="1" ht="16.75" customHeight="1" outlineLevel="2">
      <c r="A2974" s="1163">
        <v>399</v>
      </c>
      <c r="B2974" s="1164"/>
      <c r="C2974" s="1165"/>
      <c r="D2974" s="1166"/>
      <c r="E2974" s="587">
        <f t="shared" si="486"/>
        <v>0</v>
      </c>
      <c r="G2974" s="1163">
        <v>399</v>
      </c>
      <c r="H2974" s="1164"/>
      <c r="I2974" s="1165"/>
      <c r="J2974" s="1166"/>
      <c r="K2974" s="587">
        <f t="shared" si="487"/>
        <v>0</v>
      </c>
      <c r="M2974" s="1163">
        <v>399</v>
      </c>
      <c r="N2974" s="1164"/>
      <c r="O2974" s="1165"/>
      <c r="P2974" s="1166"/>
      <c r="Q2974" s="587">
        <f t="shared" si="488"/>
        <v>0</v>
      </c>
      <c r="S2974" s="1163">
        <v>399</v>
      </c>
      <c r="T2974" s="1164"/>
      <c r="U2974" s="1165"/>
      <c r="V2974" s="1166"/>
      <c r="W2974" s="587">
        <f t="shared" si="489"/>
        <v>0</v>
      </c>
      <c r="Y2974" s="1163">
        <v>399</v>
      </c>
      <c r="Z2974" s="1164"/>
      <c r="AA2974" s="1165"/>
      <c r="AB2974" s="1166"/>
      <c r="AC2974" s="587">
        <f t="shared" si="490"/>
        <v>0</v>
      </c>
      <c r="AE2974" s="1163">
        <v>399</v>
      </c>
      <c r="AF2974" s="1164"/>
      <c r="AG2974" s="1165"/>
      <c r="AH2974" s="1166"/>
      <c r="AI2974" s="587">
        <f t="shared" si="491"/>
        <v>0</v>
      </c>
      <c r="AK2974" s="1163">
        <v>399</v>
      </c>
      <c r="AL2974" s="1164"/>
      <c r="AM2974" s="1165"/>
      <c r="AN2974" s="1166"/>
      <c r="AO2974" s="587">
        <f t="shared" si="492"/>
        <v>0</v>
      </c>
      <c r="AQ2974" s="1163">
        <v>399</v>
      </c>
      <c r="AR2974" s="1164"/>
      <c r="AS2974" s="1165"/>
      <c r="AT2974" s="1166"/>
      <c r="AU2974" s="587">
        <f t="shared" si="493"/>
        <v>0</v>
      </c>
      <c r="AW2974" s="1163">
        <v>399</v>
      </c>
      <c r="AX2974" s="1164"/>
      <c r="AY2974" s="1165"/>
      <c r="AZ2974" s="1166"/>
      <c r="BA2974" s="587">
        <f t="shared" si="494"/>
        <v>0</v>
      </c>
    </row>
    <row r="2975" spans="1:53" s="17" customFormat="1" ht="16.75" customHeight="1" outlineLevel="2">
      <c r="A2975" s="1163">
        <v>400</v>
      </c>
      <c r="B2975" s="1164"/>
      <c r="C2975" s="1165"/>
      <c r="D2975" s="1166"/>
      <c r="E2975" s="587">
        <f t="shared" si="486"/>
        <v>0</v>
      </c>
      <c r="G2975" s="1163">
        <v>400</v>
      </c>
      <c r="H2975" s="1164"/>
      <c r="I2975" s="1165"/>
      <c r="J2975" s="1166"/>
      <c r="K2975" s="587">
        <f t="shared" si="487"/>
        <v>0</v>
      </c>
      <c r="M2975" s="1163">
        <v>400</v>
      </c>
      <c r="N2975" s="1164"/>
      <c r="O2975" s="1165"/>
      <c r="P2975" s="1166"/>
      <c r="Q2975" s="587">
        <f t="shared" si="488"/>
        <v>0</v>
      </c>
      <c r="S2975" s="1163">
        <v>400</v>
      </c>
      <c r="T2975" s="1164"/>
      <c r="U2975" s="1165"/>
      <c r="V2975" s="1166"/>
      <c r="W2975" s="587">
        <f t="shared" si="489"/>
        <v>0</v>
      </c>
      <c r="Y2975" s="1163">
        <v>400</v>
      </c>
      <c r="Z2975" s="1164"/>
      <c r="AA2975" s="1165"/>
      <c r="AB2975" s="1166"/>
      <c r="AC2975" s="587">
        <f t="shared" si="490"/>
        <v>0</v>
      </c>
      <c r="AE2975" s="1163">
        <v>400</v>
      </c>
      <c r="AF2975" s="1164"/>
      <c r="AG2975" s="1165"/>
      <c r="AH2975" s="1166"/>
      <c r="AI2975" s="587">
        <f t="shared" si="491"/>
        <v>0</v>
      </c>
      <c r="AK2975" s="1163">
        <v>400</v>
      </c>
      <c r="AL2975" s="1164"/>
      <c r="AM2975" s="1165"/>
      <c r="AN2975" s="1166"/>
      <c r="AO2975" s="587">
        <f t="shared" si="492"/>
        <v>0</v>
      </c>
      <c r="AQ2975" s="1163">
        <v>400</v>
      </c>
      <c r="AR2975" s="1164"/>
      <c r="AS2975" s="1165"/>
      <c r="AT2975" s="1166"/>
      <c r="AU2975" s="587">
        <f t="shared" si="493"/>
        <v>0</v>
      </c>
      <c r="AW2975" s="1163">
        <v>400</v>
      </c>
      <c r="AX2975" s="1164"/>
      <c r="AY2975" s="1165"/>
      <c r="AZ2975" s="1166"/>
      <c r="BA2975" s="587">
        <f t="shared" si="494"/>
        <v>0</v>
      </c>
    </row>
    <row r="2976" spans="1:53" s="17" customFormat="1" ht="16.75" customHeight="1" outlineLevel="2">
      <c r="A2976" s="1163">
        <v>401</v>
      </c>
      <c r="B2976" s="1164"/>
      <c r="C2976" s="1165"/>
      <c r="D2976" s="1166"/>
      <c r="E2976" s="587">
        <f t="shared" si="486"/>
        <v>0</v>
      </c>
      <c r="G2976" s="1163">
        <v>401</v>
      </c>
      <c r="H2976" s="1164"/>
      <c r="I2976" s="1165"/>
      <c r="J2976" s="1166"/>
      <c r="K2976" s="587">
        <f t="shared" si="487"/>
        <v>0</v>
      </c>
      <c r="M2976" s="1163">
        <v>401</v>
      </c>
      <c r="N2976" s="1164"/>
      <c r="O2976" s="1165"/>
      <c r="P2976" s="1166"/>
      <c r="Q2976" s="587">
        <f t="shared" si="488"/>
        <v>0</v>
      </c>
      <c r="S2976" s="1163">
        <v>401</v>
      </c>
      <c r="T2976" s="1164"/>
      <c r="U2976" s="1165"/>
      <c r="V2976" s="1166"/>
      <c r="W2976" s="587">
        <f t="shared" si="489"/>
        <v>0</v>
      </c>
      <c r="Y2976" s="1163">
        <v>401</v>
      </c>
      <c r="Z2976" s="1164"/>
      <c r="AA2976" s="1165"/>
      <c r="AB2976" s="1166"/>
      <c r="AC2976" s="587">
        <f t="shared" si="490"/>
        <v>0</v>
      </c>
      <c r="AE2976" s="1163">
        <v>401</v>
      </c>
      <c r="AF2976" s="1164"/>
      <c r="AG2976" s="1165"/>
      <c r="AH2976" s="1166"/>
      <c r="AI2976" s="587">
        <f t="shared" si="491"/>
        <v>0</v>
      </c>
      <c r="AK2976" s="1163">
        <v>401</v>
      </c>
      <c r="AL2976" s="1164"/>
      <c r="AM2976" s="1165"/>
      <c r="AN2976" s="1166"/>
      <c r="AO2976" s="587">
        <f t="shared" si="492"/>
        <v>0</v>
      </c>
      <c r="AQ2976" s="1163">
        <v>401</v>
      </c>
      <c r="AR2976" s="1164"/>
      <c r="AS2976" s="1165"/>
      <c r="AT2976" s="1166"/>
      <c r="AU2976" s="587">
        <f t="shared" si="493"/>
        <v>0</v>
      </c>
      <c r="AW2976" s="1163">
        <v>401</v>
      </c>
      <c r="AX2976" s="1164"/>
      <c r="AY2976" s="1165"/>
      <c r="AZ2976" s="1166"/>
      <c r="BA2976" s="587">
        <f t="shared" si="494"/>
        <v>0</v>
      </c>
    </row>
    <row r="2977" spans="1:53" s="17" customFormat="1" ht="16.75" customHeight="1" outlineLevel="2">
      <c r="A2977" s="1163">
        <v>402</v>
      </c>
      <c r="B2977" s="1164"/>
      <c r="C2977" s="1165"/>
      <c r="D2977" s="1166"/>
      <c r="E2977" s="587">
        <f t="shared" si="486"/>
        <v>0</v>
      </c>
      <c r="G2977" s="1163">
        <v>402</v>
      </c>
      <c r="H2977" s="1164"/>
      <c r="I2977" s="1165"/>
      <c r="J2977" s="1166"/>
      <c r="K2977" s="587">
        <f t="shared" si="487"/>
        <v>0</v>
      </c>
      <c r="M2977" s="1163">
        <v>402</v>
      </c>
      <c r="N2977" s="1164"/>
      <c r="O2977" s="1165"/>
      <c r="P2977" s="1166"/>
      <c r="Q2977" s="587">
        <f t="shared" si="488"/>
        <v>0</v>
      </c>
      <c r="S2977" s="1163">
        <v>402</v>
      </c>
      <c r="T2977" s="1164"/>
      <c r="U2977" s="1165"/>
      <c r="V2977" s="1166"/>
      <c r="W2977" s="587">
        <f t="shared" si="489"/>
        <v>0</v>
      </c>
      <c r="Y2977" s="1163">
        <v>402</v>
      </c>
      <c r="Z2977" s="1164"/>
      <c r="AA2977" s="1165"/>
      <c r="AB2977" s="1166"/>
      <c r="AC2977" s="587">
        <f t="shared" si="490"/>
        <v>0</v>
      </c>
      <c r="AE2977" s="1163">
        <v>402</v>
      </c>
      <c r="AF2977" s="1164"/>
      <c r="AG2977" s="1165"/>
      <c r="AH2977" s="1166"/>
      <c r="AI2977" s="587">
        <f t="shared" si="491"/>
        <v>0</v>
      </c>
      <c r="AK2977" s="1163">
        <v>402</v>
      </c>
      <c r="AL2977" s="1164"/>
      <c r="AM2977" s="1165"/>
      <c r="AN2977" s="1166"/>
      <c r="AO2977" s="587">
        <f t="shared" si="492"/>
        <v>0</v>
      </c>
      <c r="AQ2977" s="1163">
        <v>402</v>
      </c>
      <c r="AR2977" s="1164"/>
      <c r="AS2977" s="1165"/>
      <c r="AT2977" s="1166"/>
      <c r="AU2977" s="587">
        <f t="shared" si="493"/>
        <v>0</v>
      </c>
      <c r="AW2977" s="1163">
        <v>402</v>
      </c>
      <c r="AX2977" s="1164"/>
      <c r="AY2977" s="1165"/>
      <c r="AZ2977" s="1166"/>
      <c r="BA2977" s="587">
        <f t="shared" si="494"/>
        <v>0</v>
      </c>
    </row>
    <row r="2978" spans="1:53" s="17" customFormat="1" ht="16.75" customHeight="1" outlineLevel="2">
      <c r="A2978" s="1163">
        <v>403</v>
      </c>
      <c r="B2978" s="1164"/>
      <c r="C2978" s="1165"/>
      <c r="D2978" s="1166"/>
      <c r="E2978" s="587">
        <f t="shared" si="486"/>
        <v>0</v>
      </c>
      <c r="G2978" s="1163">
        <v>403</v>
      </c>
      <c r="H2978" s="1164"/>
      <c r="I2978" s="1165"/>
      <c r="J2978" s="1166"/>
      <c r="K2978" s="587">
        <f t="shared" si="487"/>
        <v>0</v>
      </c>
      <c r="M2978" s="1163">
        <v>403</v>
      </c>
      <c r="N2978" s="1164"/>
      <c r="O2978" s="1165"/>
      <c r="P2978" s="1166"/>
      <c r="Q2978" s="587">
        <f t="shared" si="488"/>
        <v>0</v>
      </c>
      <c r="S2978" s="1163">
        <v>403</v>
      </c>
      <c r="T2978" s="1164"/>
      <c r="U2978" s="1165"/>
      <c r="V2978" s="1166"/>
      <c r="W2978" s="587">
        <f t="shared" si="489"/>
        <v>0</v>
      </c>
      <c r="Y2978" s="1163">
        <v>403</v>
      </c>
      <c r="Z2978" s="1164"/>
      <c r="AA2978" s="1165"/>
      <c r="AB2978" s="1166"/>
      <c r="AC2978" s="587">
        <f t="shared" si="490"/>
        <v>0</v>
      </c>
      <c r="AE2978" s="1163">
        <v>403</v>
      </c>
      <c r="AF2978" s="1164"/>
      <c r="AG2978" s="1165"/>
      <c r="AH2978" s="1166"/>
      <c r="AI2978" s="587">
        <f t="shared" si="491"/>
        <v>0</v>
      </c>
      <c r="AK2978" s="1163">
        <v>403</v>
      </c>
      <c r="AL2978" s="1164"/>
      <c r="AM2978" s="1165"/>
      <c r="AN2978" s="1166"/>
      <c r="AO2978" s="587">
        <f t="shared" si="492"/>
        <v>0</v>
      </c>
      <c r="AQ2978" s="1163">
        <v>403</v>
      </c>
      <c r="AR2978" s="1164"/>
      <c r="AS2978" s="1165"/>
      <c r="AT2978" s="1166"/>
      <c r="AU2978" s="587">
        <f t="shared" si="493"/>
        <v>0</v>
      </c>
      <c r="AW2978" s="1163">
        <v>403</v>
      </c>
      <c r="AX2978" s="1164"/>
      <c r="AY2978" s="1165"/>
      <c r="AZ2978" s="1166"/>
      <c r="BA2978" s="587">
        <f t="shared" si="494"/>
        <v>0</v>
      </c>
    </row>
    <row r="2979" spans="1:53" s="17" customFormat="1" ht="16.75" customHeight="1" outlineLevel="2">
      <c r="A2979" s="1163">
        <v>404</v>
      </c>
      <c r="B2979" s="1164"/>
      <c r="C2979" s="1165"/>
      <c r="D2979" s="1166"/>
      <c r="E2979" s="587">
        <f t="shared" si="486"/>
        <v>0</v>
      </c>
      <c r="G2979" s="1163">
        <v>404</v>
      </c>
      <c r="H2979" s="1164"/>
      <c r="I2979" s="1165"/>
      <c r="J2979" s="1166"/>
      <c r="K2979" s="587">
        <f t="shared" si="487"/>
        <v>0</v>
      </c>
      <c r="M2979" s="1163">
        <v>404</v>
      </c>
      <c r="N2979" s="1164"/>
      <c r="O2979" s="1165"/>
      <c r="P2979" s="1166"/>
      <c r="Q2979" s="587">
        <f t="shared" si="488"/>
        <v>0</v>
      </c>
      <c r="S2979" s="1163">
        <v>404</v>
      </c>
      <c r="T2979" s="1164"/>
      <c r="U2979" s="1165"/>
      <c r="V2979" s="1166"/>
      <c r="W2979" s="587">
        <f t="shared" si="489"/>
        <v>0</v>
      </c>
      <c r="Y2979" s="1163">
        <v>404</v>
      </c>
      <c r="Z2979" s="1164"/>
      <c r="AA2979" s="1165"/>
      <c r="AB2979" s="1166"/>
      <c r="AC2979" s="587">
        <f t="shared" si="490"/>
        <v>0</v>
      </c>
      <c r="AE2979" s="1163">
        <v>404</v>
      </c>
      <c r="AF2979" s="1164"/>
      <c r="AG2979" s="1165"/>
      <c r="AH2979" s="1166"/>
      <c r="AI2979" s="587">
        <f t="shared" si="491"/>
        <v>0</v>
      </c>
      <c r="AK2979" s="1163">
        <v>404</v>
      </c>
      <c r="AL2979" s="1164"/>
      <c r="AM2979" s="1165"/>
      <c r="AN2979" s="1166"/>
      <c r="AO2979" s="587">
        <f t="shared" si="492"/>
        <v>0</v>
      </c>
      <c r="AQ2979" s="1163">
        <v>404</v>
      </c>
      <c r="AR2979" s="1164"/>
      <c r="AS2979" s="1165"/>
      <c r="AT2979" s="1166"/>
      <c r="AU2979" s="587">
        <f t="shared" si="493"/>
        <v>0</v>
      </c>
      <c r="AW2979" s="1163">
        <v>404</v>
      </c>
      <c r="AX2979" s="1164"/>
      <c r="AY2979" s="1165"/>
      <c r="AZ2979" s="1166"/>
      <c r="BA2979" s="587">
        <f t="shared" si="494"/>
        <v>0</v>
      </c>
    </row>
    <row r="2980" spans="1:53" s="17" customFormat="1" ht="16.75" customHeight="1" outlineLevel="2">
      <c r="A2980" s="1163">
        <v>405</v>
      </c>
      <c r="B2980" s="1164"/>
      <c r="C2980" s="1165"/>
      <c r="D2980" s="1166"/>
      <c r="E2980" s="587">
        <f t="shared" si="486"/>
        <v>0</v>
      </c>
      <c r="G2980" s="1163">
        <v>405</v>
      </c>
      <c r="H2980" s="1164"/>
      <c r="I2980" s="1165"/>
      <c r="J2980" s="1166"/>
      <c r="K2980" s="587">
        <f t="shared" si="487"/>
        <v>0</v>
      </c>
      <c r="M2980" s="1163">
        <v>405</v>
      </c>
      <c r="N2980" s="1164"/>
      <c r="O2980" s="1165"/>
      <c r="P2980" s="1166"/>
      <c r="Q2980" s="587">
        <f t="shared" si="488"/>
        <v>0</v>
      </c>
      <c r="S2980" s="1163">
        <v>405</v>
      </c>
      <c r="T2980" s="1164"/>
      <c r="U2980" s="1165"/>
      <c r="V2980" s="1166"/>
      <c r="W2980" s="587">
        <f t="shared" si="489"/>
        <v>0</v>
      </c>
      <c r="Y2980" s="1163">
        <v>405</v>
      </c>
      <c r="Z2980" s="1164"/>
      <c r="AA2980" s="1165"/>
      <c r="AB2980" s="1166"/>
      <c r="AC2980" s="587">
        <f t="shared" si="490"/>
        <v>0</v>
      </c>
      <c r="AE2980" s="1163">
        <v>405</v>
      </c>
      <c r="AF2980" s="1164"/>
      <c r="AG2980" s="1165"/>
      <c r="AH2980" s="1166"/>
      <c r="AI2980" s="587">
        <f t="shared" si="491"/>
        <v>0</v>
      </c>
      <c r="AK2980" s="1163">
        <v>405</v>
      </c>
      <c r="AL2980" s="1164"/>
      <c r="AM2980" s="1165"/>
      <c r="AN2980" s="1166"/>
      <c r="AO2980" s="587">
        <f t="shared" si="492"/>
        <v>0</v>
      </c>
      <c r="AQ2980" s="1163">
        <v>405</v>
      </c>
      <c r="AR2980" s="1164"/>
      <c r="AS2980" s="1165"/>
      <c r="AT2980" s="1166"/>
      <c r="AU2980" s="587">
        <f t="shared" si="493"/>
        <v>0</v>
      </c>
      <c r="AW2980" s="1163">
        <v>405</v>
      </c>
      <c r="AX2980" s="1164"/>
      <c r="AY2980" s="1165"/>
      <c r="AZ2980" s="1166"/>
      <c r="BA2980" s="587">
        <f t="shared" si="494"/>
        <v>0</v>
      </c>
    </row>
    <row r="2981" spans="1:53" s="17" customFormat="1" ht="16.75" customHeight="1" outlineLevel="2">
      <c r="A2981" s="1163">
        <v>406</v>
      </c>
      <c r="B2981" s="1164"/>
      <c r="C2981" s="1165"/>
      <c r="D2981" s="1166"/>
      <c r="E2981" s="587">
        <f t="shared" si="486"/>
        <v>0</v>
      </c>
      <c r="G2981" s="1163">
        <v>406</v>
      </c>
      <c r="H2981" s="1164"/>
      <c r="I2981" s="1165"/>
      <c r="J2981" s="1166"/>
      <c r="K2981" s="587">
        <f t="shared" si="487"/>
        <v>0</v>
      </c>
      <c r="M2981" s="1163">
        <v>406</v>
      </c>
      <c r="N2981" s="1164"/>
      <c r="O2981" s="1165"/>
      <c r="P2981" s="1166"/>
      <c r="Q2981" s="587">
        <f t="shared" si="488"/>
        <v>0</v>
      </c>
      <c r="S2981" s="1163">
        <v>406</v>
      </c>
      <c r="T2981" s="1164"/>
      <c r="U2981" s="1165"/>
      <c r="V2981" s="1166"/>
      <c r="W2981" s="587">
        <f t="shared" si="489"/>
        <v>0</v>
      </c>
      <c r="Y2981" s="1163">
        <v>406</v>
      </c>
      <c r="Z2981" s="1164"/>
      <c r="AA2981" s="1165"/>
      <c r="AB2981" s="1166"/>
      <c r="AC2981" s="587">
        <f t="shared" si="490"/>
        <v>0</v>
      </c>
      <c r="AE2981" s="1163">
        <v>406</v>
      </c>
      <c r="AF2981" s="1164"/>
      <c r="AG2981" s="1165"/>
      <c r="AH2981" s="1166"/>
      <c r="AI2981" s="587">
        <f t="shared" si="491"/>
        <v>0</v>
      </c>
      <c r="AK2981" s="1163">
        <v>406</v>
      </c>
      <c r="AL2981" s="1164"/>
      <c r="AM2981" s="1165"/>
      <c r="AN2981" s="1166"/>
      <c r="AO2981" s="587">
        <f t="shared" si="492"/>
        <v>0</v>
      </c>
      <c r="AQ2981" s="1163">
        <v>406</v>
      </c>
      <c r="AR2981" s="1164"/>
      <c r="AS2981" s="1165"/>
      <c r="AT2981" s="1166"/>
      <c r="AU2981" s="587">
        <f t="shared" si="493"/>
        <v>0</v>
      </c>
      <c r="AW2981" s="1163">
        <v>406</v>
      </c>
      <c r="AX2981" s="1164"/>
      <c r="AY2981" s="1165"/>
      <c r="AZ2981" s="1166"/>
      <c r="BA2981" s="587">
        <f t="shared" si="494"/>
        <v>0</v>
      </c>
    </row>
    <row r="2982" spans="1:53" s="17" customFormat="1" ht="16.75" customHeight="1" outlineLevel="2">
      <c r="A2982" s="1163">
        <v>407</v>
      </c>
      <c r="B2982" s="1164"/>
      <c r="C2982" s="1165"/>
      <c r="D2982" s="1166"/>
      <c r="E2982" s="587">
        <f t="shared" si="486"/>
        <v>0</v>
      </c>
      <c r="G2982" s="1163">
        <v>407</v>
      </c>
      <c r="H2982" s="1164"/>
      <c r="I2982" s="1165"/>
      <c r="J2982" s="1166"/>
      <c r="K2982" s="587">
        <f t="shared" si="487"/>
        <v>0</v>
      </c>
      <c r="M2982" s="1163">
        <v>407</v>
      </c>
      <c r="N2982" s="1164"/>
      <c r="O2982" s="1165"/>
      <c r="P2982" s="1166"/>
      <c r="Q2982" s="587">
        <f t="shared" si="488"/>
        <v>0</v>
      </c>
      <c r="S2982" s="1163">
        <v>407</v>
      </c>
      <c r="T2982" s="1164"/>
      <c r="U2982" s="1165"/>
      <c r="V2982" s="1166"/>
      <c r="W2982" s="587">
        <f t="shared" si="489"/>
        <v>0</v>
      </c>
      <c r="Y2982" s="1163">
        <v>407</v>
      </c>
      <c r="Z2982" s="1164"/>
      <c r="AA2982" s="1165"/>
      <c r="AB2982" s="1166"/>
      <c r="AC2982" s="587">
        <f t="shared" si="490"/>
        <v>0</v>
      </c>
      <c r="AE2982" s="1163">
        <v>407</v>
      </c>
      <c r="AF2982" s="1164"/>
      <c r="AG2982" s="1165"/>
      <c r="AH2982" s="1166"/>
      <c r="AI2982" s="587">
        <f t="shared" si="491"/>
        <v>0</v>
      </c>
      <c r="AK2982" s="1163">
        <v>407</v>
      </c>
      <c r="AL2982" s="1164"/>
      <c r="AM2982" s="1165"/>
      <c r="AN2982" s="1166"/>
      <c r="AO2982" s="587">
        <f t="shared" si="492"/>
        <v>0</v>
      </c>
      <c r="AQ2982" s="1163">
        <v>407</v>
      </c>
      <c r="AR2982" s="1164"/>
      <c r="AS2982" s="1165"/>
      <c r="AT2982" s="1166"/>
      <c r="AU2982" s="587">
        <f t="shared" si="493"/>
        <v>0</v>
      </c>
      <c r="AW2982" s="1163">
        <v>407</v>
      </c>
      <c r="AX2982" s="1164"/>
      <c r="AY2982" s="1165"/>
      <c r="AZ2982" s="1166"/>
      <c r="BA2982" s="587">
        <f t="shared" si="494"/>
        <v>0</v>
      </c>
    </row>
    <row r="2983" spans="1:53" s="17" customFormat="1" ht="16.75" customHeight="1" outlineLevel="2">
      <c r="A2983" s="1163">
        <v>408</v>
      </c>
      <c r="B2983" s="1164"/>
      <c r="C2983" s="1165"/>
      <c r="D2983" s="1166"/>
      <c r="E2983" s="587">
        <f t="shared" si="486"/>
        <v>0</v>
      </c>
      <c r="G2983" s="1163">
        <v>408</v>
      </c>
      <c r="H2983" s="1164"/>
      <c r="I2983" s="1165"/>
      <c r="J2983" s="1166"/>
      <c r="K2983" s="587">
        <f t="shared" si="487"/>
        <v>0</v>
      </c>
      <c r="M2983" s="1163">
        <v>408</v>
      </c>
      <c r="N2983" s="1164"/>
      <c r="O2983" s="1165"/>
      <c r="P2983" s="1166"/>
      <c r="Q2983" s="587">
        <f t="shared" si="488"/>
        <v>0</v>
      </c>
      <c r="S2983" s="1163">
        <v>408</v>
      </c>
      <c r="T2983" s="1164"/>
      <c r="U2983" s="1165"/>
      <c r="V2983" s="1166"/>
      <c r="W2983" s="587">
        <f t="shared" si="489"/>
        <v>0</v>
      </c>
      <c r="Y2983" s="1163">
        <v>408</v>
      </c>
      <c r="Z2983" s="1164"/>
      <c r="AA2983" s="1165"/>
      <c r="AB2983" s="1166"/>
      <c r="AC2983" s="587">
        <f t="shared" si="490"/>
        <v>0</v>
      </c>
      <c r="AE2983" s="1163">
        <v>408</v>
      </c>
      <c r="AF2983" s="1164"/>
      <c r="AG2983" s="1165"/>
      <c r="AH2983" s="1166"/>
      <c r="AI2983" s="587">
        <f t="shared" si="491"/>
        <v>0</v>
      </c>
      <c r="AK2983" s="1163">
        <v>408</v>
      </c>
      <c r="AL2983" s="1164"/>
      <c r="AM2983" s="1165"/>
      <c r="AN2983" s="1166"/>
      <c r="AO2983" s="587">
        <f t="shared" si="492"/>
        <v>0</v>
      </c>
      <c r="AQ2983" s="1163">
        <v>408</v>
      </c>
      <c r="AR2983" s="1164"/>
      <c r="AS2983" s="1165"/>
      <c r="AT2983" s="1166"/>
      <c r="AU2983" s="587">
        <f t="shared" si="493"/>
        <v>0</v>
      </c>
      <c r="AW2983" s="1163">
        <v>408</v>
      </c>
      <c r="AX2983" s="1164"/>
      <c r="AY2983" s="1165"/>
      <c r="AZ2983" s="1166"/>
      <c r="BA2983" s="587">
        <f t="shared" si="494"/>
        <v>0</v>
      </c>
    </row>
    <row r="2984" spans="1:53" s="17" customFormat="1" ht="16.75" customHeight="1" outlineLevel="2">
      <c r="A2984" s="1163">
        <v>409</v>
      </c>
      <c r="B2984" s="1164"/>
      <c r="C2984" s="1165"/>
      <c r="D2984" s="1166"/>
      <c r="E2984" s="587">
        <f t="shared" si="486"/>
        <v>0</v>
      </c>
      <c r="G2984" s="1163">
        <v>409</v>
      </c>
      <c r="H2984" s="1164"/>
      <c r="I2984" s="1165"/>
      <c r="J2984" s="1166"/>
      <c r="K2984" s="587">
        <f t="shared" si="487"/>
        <v>0</v>
      </c>
      <c r="M2984" s="1163">
        <v>409</v>
      </c>
      <c r="N2984" s="1164"/>
      <c r="O2984" s="1165"/>
      <c r="P2984" s="1166"/>
      <c r="Q2984" s="587">
        <f t="shared" si="488"/>
        <v>0</v>
      </c>
      <c r="S2984" s="1163">
        <v>409</v>
      </c>
      <c r="T2984" s="1164"/>
      <c r="U2984" s="1165"/>
      <c r="V2984" s="1166"/>
      <c r="W2984" s="587">
        <f t="shared" si="489"/>
        <v>0</v>
      </c>
      <c r="Y2984" s="1163">
        <v>409</v>
      </c>
      <c r="Z2984" s="1164"/>
      <c r="AA2984" s="1165"/>
      <c r="AB2984" s="1166"/>
      <c r="AC2984" s="587">
        <f t="shared" si="490"/>
        <v>0</v>
      </c>
      <c r="AE2984" s="1163">
        <v>409</v>
      </c>
      <c r="AF2984" s="1164"/>
      <c r="AG2984" s="1165"/>
      <c r="AH2984" s="1166"/>
      <c r="AI2984" s="587">
        <f t="shared" si="491"/>
        <v>0</v>
      </c>
      <c r="AK2984" s="1163">
        <v>409</v>
      </c>
      <c r="AL2984" s="1164"/>
      <c r="AM2984" s="1165"/>
      <c r="AN2984" s="1166"/>
      <c r="AO2984" s="587">
        <f t="shared" si="492"/>
        <v>0</v>
      </c>
      <c r="AQ2984" s="1163">
        <v>409</v>
      </c>
      <c r="AR2984" s="1164"/>
      <c r="AS2984" s="1165"/>
      <c r="AT2984" s="1166"/>
      <c r="AU2984" s="587">
        <f t="shared" si="493"/>
        <v>0</v>
      </c>
      <c r="AW2984" s="1163">
        <v>409</v>
      </c>
      <c r="AX2984" s="1164"/>
      <c r="AY2984" s="1165"/>
      <c r="AZ2984" s="1166"/>
      <c r="BA2984" s="587">
        <f t="shared" si="494"/>
        <v>0</v>
      </c>
    </row>
    <row r="2985" spans="1:53" s="17" customFormat="1" ht="16.75" customHeight="1" outlineLevel="2">
      <c r="A2985" s="1163">
        <v>410</v>
      </c>
      <c r="B2985" s="1164"/>
      <c r="C2985" s="1165"/>
      <c r="D2985" s="1166"/>
      <c r="E2985" s="587">
        <f t="shared" si="486"/>
        <v>0</v>
      </c>
      <c r="G2985" s="1163">
        <v>410</v>
      </c>
      <c r="H2985" s="1164"/>
      <c r="I2985" s="1165"/>
      <c r="J2985" s="1166"/>
      <c r="K2985" s="587">
        <f t="shared" si="487"/>
        <v>0</v>
      </c>
      <c r="M2985" s="1163">
        <v>410</v>
      </c>
      <c r="N2985" s="1164"/>
      <c r="O2985" s="1165"/>
      <c r="P2985" s="1166"/>
      <c r="Q2985" s="587">
        <f t="shared" si="488"/>
        <v>0</v>
      </c>
      <c r="S2985" s="1163">
        <v>410</v>
      </c>
      <c r="T2985" s="1164"/>
      <c r="U2985" s="1165"/>
      <c r="V2985" s="1166"/>
      <c r="W2985" s="587">
        <f t="shared" si="489"/>
        <v>0</v>
      </c>
      <c r="Y2985" s="1163">
        <v>410</v>
      </c>
      <c r="Z2985" s="1164"/>
      <c r="AA2985" s="1165"/>
      <c r="AB2985" s="1166"/>
      <c r="AC2985" s="587">
        <f t="shared" si="490"/>
        <v>0</v>
      </c>
      <c r="AE2985" s="1163">
        <v>410</v>
      </c>
      <c r="AF2985" s="1164"/>
      <c r="AG2985" s="1165"/>
      <c r="AH2985" s="1166"/>
      <c r="AI2985" s="587">
        <f t="shared" si="491"/>
        <v>0</v>
      </c>
      <c r="AK2985" s="1163">
        <v>410</v>
      </c>
      <c r="AL2985" s="1164"/>
      <c r="AM2985" s="1165"/>
      <c r="AN2985" s="1166"/>
      <c r="AO2985" s="587">
        <f t="shared" si="492"/>
        <v>0</v>
      </c>
      <c r="AQ2985" s="1163">
        <v>410</v>
      </c>
      <c r="AR2985" s="1164"/>
      <c r="AS2985" s="1165"/>
      <c r="AT2985" s="1166"/>
      <c r="AU2985" s="587">
        <f t="shared" si="493"/>
        <v>0</v>
      </c>
      <c r="AW2985" s="1163">
        <v>410</v>
      </c>
      <c r="AX2985" s="1164"/>
      <c r="AY2985" s="1165"/>
      <c r="AZ2985" s="1166"/>
      <c r="BA2985" s="587">
        <f t="shared" si="494"/>
        <v>0</v>
      </c>
    </row>
    <row r="2986" spans="1:53" s="17" customFormat="1" ht="16.75" customHeight="1" outlineLevel="2">
      <c r="A2986" s="1163">
        <v>411</v>
      </c>
      <c r="B2986" s="1164"/>
      <c r="C2986" s="1165"/>
      <c r="D2986" s="1166"/>
      <c r="E2986" s="587">
        <f t="shared" si="486"/>
        <v>0</v>
      </c>
      <c r="G2986" s="1163">
        <v>411</v>
      </c>
      <c r="H2986" s="1164"/>
      <c r="I2986" s="1165"/>
      <c r="J2986" s="1166"/>
      <c r="K2986" s="587">
        <f t="shared" si="487"/>
        <v>0</v>
      </c>
      <c r="M2986" s="1163">
        <v>411</v>
      </c>
      <c r="N2986" s="1164"/>
      <c r="O2986" s="1165"/>
      <c r="P2986" s="1166"/>
      <c r="Q2986" s="587">
        <f t="shared" si="488"/>
        <v>0</v>
      </c>
      <c r="S2986" s="1163">
        <v>411</v>
      </c>
      <c r="T2986" s="1164"/>
      <c r="U2986" s="1165"/>
      <c r="V2986" s="1166"/>
      <c r="W2986" s="587">
        <f t="shared" si="489"/>
        <v>0</v>
      </c>
      <c r="Y2986" s="1163">
        <v>411</v>
      </c>
      <c r="Z2986" s="1164"/>
      <c r="AA2986" s="1165"/>
      <c r="AB2986" s="1166"/>
      <c r="AC2986" s="587">
        <f t="shared" si="490"/>
        <v>0</v>
      </c>
      <c r="AE2986" s="1163">
        <v>411</v>
      </c>
      <c r="AF2986" s="1164"/>
      <c r="AG2986" s="1165"/>
      <c r="AH2986" s="1166"/>
      <c r="AI2986" s="587">
        <f t="shared" si="491"/>
        <v>0</v>
      </c>
      <c r="AK2986" s="1163">
        <v>411</v>
      </c>
      <c r="AL2986" s="1164"/>
      <c r="AM2986" s="1165"/>
      <c r="AN2986" s="1166"/>
      <c r="AO2986" s="587">
        <f t="shared" si="492"/>
        <v>0</v>
      </c>
      <c r="AQ2986" s="1163">
        <v>411</v>
      </c>
      <c r="AR2986" s="1164"/>
      <c r="AS2986" s="1165"/>
      <c r="AT2986" s="1166"/>
      <c r="AU2986" s="587">
        <f t="shared" si="493"/>
        <v>0</v>
      </c>
      <c r="AW2986" s="1163">
        <v>411</v>
      </c>
      <c r="AX2986" s="1164"/>
      <c r="AY2986" s="1165"/>
      <c r="AZ2986" s="1166"/>
      <c r="BA2986" s="587">
        <f t="shared" si="494"/>
        <v>0</v>
      </c>
    </row>
    <row r="2987" spans="1:53" s="17" customFormat="1" ht="16.75" customHeight="1" outlineLevel="2">
      <c r="A2987" s="1163">
        <v>412</v>
      </c>
      <c r="B2987" s="1164"/>
      <c r="C2987" s="1165"/>
      <c r="D2987" s="1166"/>
      <c r="E2987" s="587">
        <f t="shared" si="486"/>
        <v>0</v>
      </c>
      <c r="G2987" s="1163">
        <v>412</v>
      </c>
      <c r="H2987" s="1164"/>
      <c r="I2987" s="1165"/>
      <c r="J2987" s="1166"/>
      <c r="K2987" s="587">
        <f t="shared" si="487"/>
        <v>0</v>
      </c>
      <c r="M2987" s="1163">
        <v>412</v>
      </c>
      <c r="N2987" s="1164"/>
      <c r="O2987" s="1165"/>
      <c r="P2987" s="1166"/>
      <c r="Q2987" s="587">
        <f t="shared" si="488"/>
        <v>0</v>
      </c>
      <c r="S2987" s="1163">
        <v>412</v>
      </c>
      <c r="T2987" s="1164"/>
      <c r="U2987" s="1165"/>
      <c r="V2987" s="1166"/>
      <c r="W2987" s="587">
        <f t="shared" si="489"/>
        <v>0</v>
      </c>
      <c r="Y2987" s="1163">
        <v>412</v>
      </c>
      <c r="Z2987" s="1164"/>
      <c r="AA2987" s="1165"/>
      <c r="AB2987" s="1166"/>
      <c r="AC2987" s="587">
        <f t="shared" si="490"/>
        <v>0</v>
      </c>
      <c r="AE2987" s="1163">
        <v>412</v>
      </c>
      <c r="AF2987" s="1164"/>
      <c r="AG2987" s="1165"/>
      <c r="AH2987" s="1166"/>
      <c r="AI2987" s="587">
        <f t="shared" si="491"/>
        <v>0</v>
      </c>
      <c r="AK2987" s="1163">
        <v>412</v>
      </c>
      <c r="AL2987" s="1164"/>
      <c r="AM2987" s="1165"/>
      <c r="AN2987" s="1166"/>
      <c r="AO2987" s="587">
        <f t="shared" si="492"/>
        <v>0</v>
      </c>
      <c r="AQ2987" s="1163">
        <v>412</v>
      </c>
      <c r="AR2987" s="1164"/>
      <c r="AS2987" s="1165"/>
      <c r="AT2987" s="1166"/>
      <c r="AU2987" s="587">
        <f t="shared" si="493"/>
        <v>0</v>
      </c>
      <c r="AW2987" s="1163">
        <v>412</v>
      </c>
      <c r="AX2987" s="1164"/>
      <c r="AY2987" s="1165"/>
      <c r="AZ2987" s="1166"/>
      <c r="BA2987" s="587">
        <f t="shared" si="494"/>
        <v>0</v>
      </c>
    </row>
    <row r="2988" spans="1:53" s="17" customFormat="1" ht="16.75" customHeight="1" outlineLevel="2">
      <c r="A2988" s="1163">
        <v>413</v>
      </c>
      <c r="B2988" s="1164"/>
      <c r="C2988" s="1165"/>
      <c r="D2988" s="1166"/>
      <c r="E2988" s="587">
        <f t="shared" si="486"/>
        <v>0</v>
      </c>
      <c r="G2988" s="1163">
        <v>413</v>
      </c>
      <c r="H2988" s="1164"/>
      <c r="I2988" s="1165"/>
      <c r="J2988" s="1166"/>
      <c r="K2988" s="587">
        <f t="shared" si="487"/>
        <v>0</v>
      </c>
      <c r="M2988" s="1163">
        <v>413</v>
      </c>
      <c r="N2988" s="1164"/>
      <c r="O2988" s="1165"/>
      <c r="P2988" s="1166"/>
      <c r="Q2988" s="587">
        <f t="shared" si="488"/>
        <v>0</v>
      </c>
      <c r="S2988" s="1163">
        <v>413</v>
      </c>
      <c r="T2988" s="1164"/>
      <c r="U2988" s="1165"/>
      <c r="V2988" s="1166"/>
      <c r="W2988" s="587">
        <f t="shared" si="489"/>
        <v>0</v>
      </c>
      <c r="Y2988" s="1163">
        <v>413</v>
      </c>
      <c r="Z2988" s="1164"/>
      <c r="AA2988" s="1165"/>
      <c r="AB2988" s="1166"/>
      <c r="AC2988" s="587">
        <f t="shared" si="490"/>
        <v>0</v>
      </c>
      <c r="AE2988" s="1163">
        <v>413</v>
      </c>
      <c r="AF2988" s="1164"/>
      <c r="AG2988" s="1165"/>
      <c r="AH2988" s="1166"/>
      <c r="AI2988" s="587">
        <f t="shared" si="491"/>
        <v>0</v>
      </c>
      <c r="AK2988" s="1163">
        <v>413</v>
      </c>
      <c r="AL2988" s="1164"/>
      <c r="AM2988" s="1165"/>
      <c r="AN2988" s="1166"/>
      <c r="AO2988" s="587">
        <f t="shared" si="492"/>
        <v>0</v>
      </c>
      <c r="AQ2988" s="1163">
        <v>413</v>
      </c>
      <c r="AR2988" s="1164"/>
      <c r="AS2988" s="1165"/>
      <c r="AT2988" s="1166"/>
      <c r="AU2988" s="587">
        <f t="shared" si="493"/>
        <v>0</v>
      </c>
      <c r="AW2988" s="1163">
        <v>413</v>
      </c>
      <c r="AX2988" s="1164"/>
      <c r="AY2988" s="1165"/>
      <c r="AZ2988" s="1166"/>
      <c r="BA2988" s="587">
        <f t="shared" si="494"/>
        <v>0</v>
      </c>
    </row>
    <row r="2989" spans="1:53" s="17" customFormat="1" ht="16.75" customHeight="1" outlineLevel="2">
      <c r="A2989" s="1163">
        <v>414</v>
      </c>
      <c r="B2989" s="1164"/>
      <c r="C2989" s="1165"/>
      <c r="D2989" s="1166"/>
      <c r="E2989" s="587">
        <f t="shared" si="486"/>
        <v>0</v>
      </c>
      <c r="G2989" s="1163">
        <v>414</v>
      </c>
      <c r="H2989" s="1164"/>
      <c r="I2989" s="1165"/>
      <c r="J2989" s="1166"/>
      <c r="K2989" s="587">
        <f t="shared" si="487"/>
        <v>0</v>
      </c>
      <c r="M2989" s="1163">
        <v>414</v>
      </c>
      <c r="N2989" s="1164"/>
      <c r="O2989" s="1165"/>
      <c r="P2989" s="1166"/>
      <c r="Q2989" s="587">
        <f t="shared" si="488"/>
        <v>0</v>
      </c>
      <c r="S2989" s="1163">
        <v>414</v>
      </c>
      <c r="T2989" s="1164"/>
      <c r="U2989" s="1165"/>
      <c r="V2989" s="1166"/>
      <c r="W2989" s="587">
        <f t="shared" si="489"/>
        <v>0</v>
      </c>
      <c r="Y2989" s="1163">
        <v>414</v>
      </c>
      <c r="Z2989" s="1164"/>
      <c r="AA2989" s="1165"/>
      <c r="AB2989" s="1166"/>
      <c r="AC2989" s="587">
        <f t="shared" si="490"/>
        <v>0</v>
      </c>
      <c r="AE2989" s="1163">
        <v>414</v>
      </c>
      <c r="AF2989" s="1164"/>
      <c r="AG2989" s="1165"/>
      <c r="AH2989" s="1166"/>
      <c r="AI2989" s="587">
        <f t="shared" si="491"/>
        <v>0</v>
      </c>
      <c r="AK2989" s="1163">
        <v>414</v>
      </c>
      <c r="AL2989" s="1164"/>
      <c r="AM2989" s="1165"/>
      <c r="AN2989" s="1166"/>
      <c r="AO2989" s="587">
        <f t="shared" si="492"/>
        <v>0</v>
      </c>
      <c r="AQ2989" s="1163">
        <v>414</v>
      </c>
      <c r="AR2989" s="1164"/>
      <c r="AS2989" s="1165"/>
      <c r="AT2989" s="1166"/>
      <c r="AU2989" s="587">
        <f t="shared" si="493"/>
        <v>0</v>
      </c>
      <c r="AW2989" s="1163">
        <v>414</v>
      </c>
      <c r="AX2989" s="1164"/>
      <c r="AY2989" s="1165"/>
      <c r="AZ2989" s="1166"/>
      <c r="BA2989" s="587">
        <f t="shared" si="494"/>
        <v>0</v>
      </c>
    </row>
    <row r="2990" spans="1:53" s="17" customFormat="1" ht="16.75" customHeight="1" outlineLevel="2">
      <c r="A2990" s="1163">
        <v>415</v>
      </c>
      <c r="B2990" s="1164"/>
      <c r="C2990" s="1165"/>
      <c r="D2990" s="1166"/>
      <c r="E2990" s="587">
        <f t="shared" si="486"/>
        <v>0</v>
      </c>
      <c r="G2990" s="1163">
        <v>415</v>
      </c>
      <c r="H2990" s="1164"/>
      <c r="I2990" s="1165"/>
      <c r="J2990" s="1166"/>
      <c r="K2990" s="587">
        <f t="shared" si="487"/>
        <v>0</v>
      </c>
      <c r="M2990" s="1163">
        <v>415</v>
      </c>
      <c r="N2990" s="1164"/>
      <c r="O2990" s="1165"/>
      <c r="P2990" s="1166"/>
      <c r="Q2990" s="587">
        <f t="shared" si="488"/>
        <v>0</v>
      </c>
      <c r="S2990" s="1163">
        <v>415</v>
      </c>
      <c r="T2990" s="1164"/>
      <c r="U2990" s="1165"/>
      <c r="V2990" s="1166"/>
      <c r="W2990" s="587">
        <f t="shared" si="489"/>
        <v>0</v>
      </c>
      <c r="Y2990" s="1163">
        <v>415</v>
      </c>
      <c r="Z2990" s="1164"/>
      <c r="AA2990" s="1165"/>
      <c r="AB2990" s="1166"/>
      <c r="AC2990" s="587">
        <f t="shared" si="490"/>
        <v>0</v>
      </c>
      <c r="AE2990" s="1163">
        <v>415</v>
      </c>
      <c r="AF2990" s="1164"/>
      <c r="AG2990" s="1165"/>
      <c r="AH2990" s="1166"/>
      <c r="AI2990" s="587">
        <f t="shared" si="491"/>
        <v>0</v>
      </c>
      <c r="AK2990" s="1163">
        <v>415</v>
      </c>
      <c r="AL2990" s="1164"/>
      <c r="AM2990" s="1165"/>
      <c r="AN2990" s="1166"/>
      <c r="AO2990" s="587">
        <f t="shared" si="492"/>
        <v>0</v>
      </c>
      <c r="AQ2990" s="1163">
        <v>415</v>
      </c>
      <c r="AR2990" s="1164"/>
      <c r="AS2990" s="1165"/>
      <c r="AT2990" s="1166"/>
      <c r="AU2990" s="587">
        <f t="shared" si="493"/>
        <v>0</v>
      </c>
      <c r="AW2990" s="1163">
        <v>415</v>
      </c>
      <c r="AX2990" s="1164"/>
      <c r="AY2990" s="1165"/>
      <c r="AZ2990" s="1166"/>
      <c r="BA2990" s="587">
        <f t="shared" si="494"/>
        <v>0</v>
      </c>
    </row>
    <row r="2991" spans="1:53" s="17" customFormat="1" ht="16.75" customHeight="1" outlineLevel="2">
      <c r="A2991" s="1163">
        <v>416</v>
      </c>
      <c r="B2991" s="1164"/>
      <c r="C2991" s="1165"/>
      <c r="D2991" s="1166"/>
      <c r="E2991" s="587">
        <f t="shared" si="486"/>
        <v>0</v>
      </c>
      <c r="G2991" s="1163">
        <v>416</v>
      </c>
      <c r="H2991" s="1164"/>
      <c r="I2991" s="1165"/>
      <c r="J2991" s="1166"/>
      <c r="K2991" s="587">
        <f t="shared" si="487"/>
        <v>0</v>
      </c>
      <c r="M2991" s="1163">
        <v>416</v>
      </c>
      <c r="N2991" s="1164"/>
      <c r="O2991" s="1165"/>
      <c r="P2991" s="1166"/>
      <c r="Q2991" s="587">
        <f t="shared" si="488"/>
        <v>0</v>
      </c>
      <c r="S2991" s="1163">
        <v>416</v>
      </c>
      <c r="T2991" s="1164"/>
      <c r="U2991" s="1165"/>
      <c r="V2991" s="1166"/>
      <c r="W2991" s="587">
        <f t="shared" si="489"/>
        <v>0</v>
      </c>
      <c r="Y2991" s="1163">
        <v>416</v>
      </c>
      <c r="Z2991" s="1164"/>
      <c r="AA2991" s="1165"/>
      <c r="AB2991" s="1166"/>
      <c r="AC2991" s="587">
        <f t="shared" si="490"/>
        <v>0</v>
      </c>
      <c r="AE2991" s="1163">
        <v>416</v>
      </c>
      <c r="AF2991" s="1164"/>
      <c r="AG2991" s="1165"/>
      <c r="AH2991" s="1166"/>
      <c r="AI2991" s="587">
        <f t="shared" si="491"/>
        <v>0</v>
      </c>
      <c r="AK2991" s="1163">
        <v>416</v>
      </c>
      <c r="AL2991" s="1164"/>
      <c r="AM2991" s="1165"/>
      <c r="AN2991" s="1166"/>
      <c r="AO2991" s="587">
        <f t="shared" si="492"/>
        <v>0</v>
      </c>
      <c r="AQ2991" s="1163">
        <v>416</v>
      </c>
      <c r="AR2991" s="1164"/>
      <c r="AS2991" s="1165"/>
      <c r="AT2991" s="1166"/>
      <c r="AU2991" s="587">
        <f t="shared" si="493"/>
        <v>0</v>
      </c>
      <c r="AW2991" s="1163">
        <v>416</v>
      </c>
      <c r="AX2991" s="1164"/>
      <c r="AY2991" s="1165"/>
      <c r="AZ2991" s="1166"/>
      <c r="BA2991" s="587">
        <f t="shared" si="494"/>
        <v>0</v>
      </c>
    </row>
    <row r="2992" spans="1:53" s="17" customFormat="1" ht="16.75" customHeight="1" outlineLevel="2">
      <c r="A2992" s="1163">
        <v>417</v>
      </c>
      <c r="B2992" s="1164"/>
      <c r="C2992" s="1165"/>
      <c r="D2992" s="1166"/>
      <c r="E2992" s="587">
        <f t="shared" si="486"/>
        <v>0</v>
      </c>
      <c r="G2992" s="1163">
        <v>417</v>
      </c>
      <c r="H2992" s="1164"/>
      <c r="I2992" s="1165"/>
      <c r="J2992" s="1166"/>
      <c r="K2992" s="587">
        <f t="shared" si="487"/>
        <v>0</v>
      </c>
      <c r="M2992" s="1163">
        <v>417</v>
      </c>
      <c r="N2992" s="1164"/>
      <c r="O2992" s="1165"/>
      <c r="P2992" s="1166"/>
      <c r="Q2992" s="587">
        <f t="shared" si="488"/>
        <v>0</v>
      </c>
      <c r="S2992" s="1163">
        <v>417</v>
      </c>
      <c r="T2992" s="1164"/>
      <c r="U2992" s="1165"/>
      <c r="V2992" s="1166"/>
      <c r="W2992" s="587">
        <f t="shared" si="489"/>
        <v>0</v>
      </c>
      <c r="Y2992" s="1163">
        <v>417</v>
      </c>
      <c r="Z2992" s="1164"/>
      <c r="AA2992" s="1165"/>
      <c r="AB2992" s="1166"/>
      <c r="AC2992" s="587">
        <f t="shared" si="490"/>
        <v>0</v>
      </c>
      <c r="AE2992" s="1163">
        <v>417</v>
      </c>
      <c r="AF2992" s="1164"/>
      <c r="AG2992" s="1165"/>
      <c r="AH2992" s="1166"/>
      <c r="AI2992" s="587">
        <f t="shared" si="491"/>
        <v>0</v>
      </c>
      <c r="AK2992" s="1163">
        <v>417</v>
      </c>
      <c r="AL2992" s="1164"/>
      <c r="AM2992" s="1165"/>
      <c r="AN2992" s="1166"/>
      <c r="AO2992" s="587">
        <f t="shared" si="492"/>
        <v>0</v>
      </c>
      <c r="AQ2992" s="1163">
        <v>417</v>
      </c>
      <c r="AR2992" s="1164"/>
      <c r="AS2992" s="1165"/>
      <c r="AT2992" s="1166"/>
      <c r="AU2992" s="587">
        <f t="shared" si="493"/>
        <v>0</v>
      </c>
      <c r="AW2992" s="1163">
        <v>417</v>
      </c>
      <c r="AX2992" s="1164"/>
      <c r="AY2992" s="1165"/>
      <c r="AZ2992" s="1166"/>
      <c r="BA2992" s="587">
        <f t="shared" si="494"/>
        <v>0</v>
      </c>
    </row>
    <row r="2993" spans="1:53" s="17" customFormat="1" ht="16.75" customHeight="1" outlineLevel="2">
      <c r="A2993" s="1163">
        <v>418</v>
      </c>
      <c r="B2993" s="1164"/>
      <c r="C2993" s="1165"/>
      <c r="D2993" s="1166"/>
      <c r="E2993" s="587">
        <f t="shared" si="486"/>
        <v>0</v>
      </c>
      <c r="G2993" s="1163">
        <v>418</v>
      </c>
      <c r="H2993" s="1164"/>
      <c r="I2993" s="1165"/>
      <c r="J2993" s="1166"/>
      <c r="K2993" s="587">
        <f t="shared" si="487"/>
        <v>0</v>
      </c>
      <c r="M2993" s="1163">
        <v>418</v>
      </c>
      <c r="N2993" s="1164"/>
      <c r="O2993" s="1165"/>
      <c r="P2993" s="1166"/>
      <c r="Q2993" s="587">
        <f t="shared" si="488"/>
        <v>0</v>
      </c>
      <c r="S2993" s="1163">
        <v>418</v>
      </c>
      <c r="T2993" s="1164"/>
      <c r="U2993" s="1165"/>
      <c r="V2993" s="1166"/>
      <c r="W2993" s="587">
        <f t="shared" si="489"/>
        <v>0</v>
      </c>
      <c r="Y2993" s="1163">
        <v>418</v>
      </c>
      <c r="Z2993" s="1164"/>
      <c r="AA2993" s="1165"/>
      <c r="AB2993" s="1166"/>
      <c r="AC2993" s="587">
        <f t="shared" si="490"/>
        <v>0</v>
      </c>
      <c r="AE2993" s="1163">
        <v>418</v>
      </c>
      <c r="AF2993" s="1164"/>
      <c r="AG2993" s="1165"/>
      <c r="AH2993" s="1166"/>
      <c r="AI2993" s="587">
        <f t="shared" si="491"/>
        <v>0</v>
      </c>
      <c r="AK2993" s="1163">
        <v>418</v>
      </c>
      <c r="AL2993" s="1164"/>
      <c r="AM2993" s="1165"/>
      <c r="AN2993" s="1166"/>
      <c r="AO2993" s="587">
        <f t="shared" si="492"/>
        <v>0</v>
      </c>
      <c r="AQ2993" s="1163">
        <v>418</v>
      </c>
      <c r="AR2993" s="1164"/>
      <c r="AS2993" s="1165"/>
      <c r="AT2993" s="1166"/>
      <c r="AU2993" s="587">
        <f t="shared" si="493"/>
        <v>0</v>
      </c>
      <c r="AW2993" s="1163">
        <v>418</v>
      </c>
      <c r="AX2993" s="1164"/>
      <c r="AY2993" s="1165"/>
      <c r="AZ2993" s="1166"/>
      <c r="BA2993" s="587">
        <f t="shared" si="494"/>
        <v>0</v>
      </c>
    </row>
    <row r="2994" spans="1:53" s="17" customFormat="1" ht="16.75" customHeight="1" outlineLevel="2">
      <c r="A2994" s="1163">
        <v>419</v>
      </c>
      <c r="B2994" s="1164"/>
      <c r="C2994" s="1165"/>
      <c r="D2994" s="1166"/>
      <c r="E2994" s="587">
        <f t="shared" si="486"/>
        <v>0</v>
      </c>
      <c r="G2994" s="1163">
        <v>419</v>
      </c>
      <c r="H2994" s="1164"/>
      <c r="I2994" s="1165"/>
      <c r="J2994" s="1166"/>
      <c r="K2994" s="587">
        <f t="shared" si="487"/>
        <v>0</v>
      </c>
      <c r="M2994" s="1163">
        <v>419</v>
      </c>
      <c r="N2994" s="1164"/>
      <c r="O2994" s="1165"/>
      <c r="P2994" s="1166"/>
      <c r="Q2994" s="587">
        <f t="shared" si="488"/>
        <v>0</v>
      </c>
      <c r="S2994" s="1163">
        <v>419</v>
      </c>
      <c r="T2994" s="1164"/>
      <c r="U2994" s="1165"/>
      <c r="V2994" s="1166"/>
      <c r="W2994" s="587">
        <f t="shared" si="489"/>
        <v>0</v>
      </c>
      <c r="Y2994" s="1163">
        <v>419</v>
      </c>
      <c r="Z2994" s="1164"/>
      <c r="AA2994" s="1165"/>
      <c r="AB2994" s="1166"/>
      <c r="AC2994" s="587">
        <f t="shared" si="490"/>
        <v>0</v>
      </c>
      <c r="AE2994" s="1163">
        <v>419</v>
      </c>
      <c r="AF2994" s="1164"/>
      <c r="AG2994" s="1165"/>
      <c r="AH2994" s="1166"/>
      <c r="AI2994" s="587">
        <f t="shared" si="491"/>
        <v>0</v>
      </c>
      <c r="AK2994" s="1163">
        <v>419</v>
      </c>
      <c r="AL2994" s="1164"/>
      <c r="AM2994" s="1165"/>
      <c r="AN2994" s="1166"/>
      <c r="AO2994" s="587">
        <f t="shared" si="492"/>
        <v>0</v>
      </c>
      <c r="AQ2994" s="1163">
        <v>419</v>
      </c>
      <c r="AR2994" s="1164"/>
      <c r="AS2994" s="1165"/>
      <c r="AT2994" s="1166"/>
      <c r="AU2994" s="587">
        <f t="shared" si="493"/>
        <v>0</v>
      </c>
      <c r="AW2994" s="1163">
        <v>419</v>
      </c>
      <c r="AX2994" s="1164"/>
      <c r="AY2994" s="1165"/>
      <c r="AZ2994" s="1166"/>
      <c r="BA2994" s="587">
        <f t="shared" si="494"/>
        <v>0</v>
      </c>
    </row>
    <row r="2995" spans="1:53" s="17" customFormat="1" ht="16.75" customHeight="1" outlineLevel="2">
      <c r="A2995" s="1163">
        <v>420</v>
      </c>
      <c r="B2995" s="1164"/>
      <c r="C2995" s="1165"/>
      <c r="D2995" s="1166"/>
      <c r="E2995" s="587">
        <f t="shared" si="486"/>
        <v>0</v>
      </c>
      <c r="G2995" s="1163">
        <v>420</v>
      </c>
      <c r="H2995" s="1164"/>
      <c r="I2995" s="1165"/>
      <c r="J2995" s="1166"/>
      <c r="K2995" s="587">
        <f t="shared" si="487"/>
        <v>0</v>
      </c>
      <c r="M2995" s="1163">
        <v>420</v>
      </c>
      <c r="N2995" s="1164"/>
      <c r="O2995" s="1165"/>
      <c r="P2995" s="1166"/>
      <c r="Q2995" s="587">
        <f t="shared" si="488"/>
        <v>0</v>
      </c>
      <c r="S2995" s="1163">
        <v>420</v>
      </c>
      <c r="T2995" s="1164"/>
      <c r="U2995" s="1165"/>
      <c r="V2995" s="1166"/>
      <c r="W2995" s="587">
        <f t="shared" si="489"/>
        <v>0</v>
      </c>
      <c r="Y2995" s="1163">
        <v>420</v>
      </c>
      <c r="Z2995" s="1164"/>
      <c r="AA2995" s="1165"/>
      <c r="AB2995" s="1166"/>
      <c r="AC2995" s="587">
        <f t="shared" si="490"/>
        <v>0</v>
      </c>
      <c r="AE2995" s="1163">
        <v>420</v>
      </c>
      <c r="AF2995" s="1164"/>
      <c r="AG2995" s="1165"/>
      <c r="AH2995" s="1166"/>
      <c r="AI2995" s="587">
        <f t="shared" si="491"/>
        <v>0</v>
      </c>
      <c r="AK2995" s="1163">
        <v>420</v>
      </c>
      <c r="AL2995" s="1164"/>
      <c r="AM2995" s="1165"/>
      <c r="AN2995" s="1166"/>
      <c r="AO2995" s="587">
        <f t="shared" si="492"/>
        <v>0</v>
      </c>
      <c r="AQ2995" s="1163">
        <v>420</v>
      </c>
      <c r="AR2995" s="1164"/>
      <c r="AS2995" s="1165"/>
      <c r="AT2995" s="1166"/>
      <c r="AU2995" s="587">
        <f t="shared" si="493"/>
        <v>0</v>
      </c>
      <c r="AW2995" s="1163">
        <v>420</v>
      </c>
      <c r="AX2995" s="1164"/>
      <c r="AY2995" s="1165"/>
      <c r="AZ2995" s="1166"/>
      <c r="BA2995" s="587">
        <f t="shared" si="494"/>
        <v>0</v>
      </c>
    </row>
    <row r="2996" spans="1:53" s="17" customFormat="1" ht="16.75" customHeight="1" outlineLevel="2">
      <c r="A2996" s="1163">
        <v>421</v>
      </c>
      <c r="B2996" s="1164"/>
      <c r="C2996" s="1165"/>
      <c r="D2996" s="1166"/>
      <c r="E2996" s="587">
        <f t="shared" si="486"/>
        <v>0</v>
      </c>
      <c r="G2996" s="1163">
        <v>421</v>
      </c>
      <c r="H2996" s="1164"/>
      <c r="I2996" s="1165"/>
      <c r="J2996" s="1166"/>
      <c r="K2996" s="587">
        <f t="shared" si="487"/>
        <v>0</v>
      </c>
      <c r="M2996" s="1163">
        <v>421</v>
      </c>
      <c r="N2996" s="1164"/>
      <c r="O2996" s="1165"/>
      <c r="P2996" s="1166"/>
      <c r="Q2996" s="587">
        <f t="shared" si="488"/>
        <v>0</v>
      </c>
      <c r="S2996" s="1163">
        <v>421</v>
      </c>
      <c r="T2996" s="1164"/>
      <c r="U2996" s="1165"/>
      <c r="V2996" s="1166"/>
      <c r="W2996" s="587">
        <f t="shared" si="489"/>
        <v>0</v>
      </c>
      <c r="Y2996" s="1163">
        <v>421</v>
      </c>
      <c r="Z2996" s="1164"/>
      <c r="AA2996" s="1165"/>
      <c r="AB2996" s="1166"/>
      <c r="AC2996" s="587">
        <f t="shared" si="490"/>
        <v>0</v>
      </c>
      <c r="AE2996" s="1163">
        <v>421</v>
      </c>
      <c r="AF2996" s="1164"/>
      <c r="AG2996" s="1165"/>
      <c r="AH2996" s="1166"/>
      <c r="AI2996" s="587">
        <f t="shared" si="491"/>
        <v>0</v>
      </c>
      <c r="AK2996" s="1163">
        <v>421</v>
      </c>
      <c r="AL2996" s="1164"/>
      <c r="AM2996" s="1165"/>
      <c r="AN2996" s="1166"/>
      <c r="AO2996" s="587">
        <f t="shared" si="492"/>
        <v>0</v>
      </c>
      <c r="AQ2996" s="1163">
        <v>421</v>
      </c>
      <c r="AR2996" s="1164"/>
      <c r="AS2996" s="1165"/>
      <c r="AT2996" s="1166"/>
      <c r="AU2996" s="587">
        <f t="shared" si="493"/>
        <v>0</v>
      </c>
      <c r="AW2996" s="1163">
        <v>421</v>
      </c>
      <c r="AX2996" s="1164"/>
      <c r="AY2996" s="1165"/>
      <c r="AZ2996" s="1166"/>
      <c r="BA2996" s="587">
        <f t="shared" si="494"/>
        <v>0</v>
      </c>
    </row>
    <row r="2997" spans="1:53" s="17" customFormat="1" ht="16.75" customHeight="1" outlineLevel="2">
      <c r="A2997" s="1163">
        <v>422</v>
      </c>
      <c r="B2997" s="1164"/>
      <c r="C2997" s="1165"/>
      <c r="D2997" s="1166"/>
      <c r="E2997" s="587">
        <f t="shared" si="486"/>
        <v>0</v>
      </c>
      <c r="G2997" s="1163">
        <v>422</v>
      </c>
      <c r="H2997" s="1164"/>
      <c r="I2997" s="1165"/>
      <c r="J2997" s="1166"/>
      <c r="K2997" s="587">
        <f t="shared" si="487"/>
        <v>0</v>
      </c>
      <c r="M2997" s="1163">
        <v>422</v>
      </c>
      <c r="N2997" s="1164"/>
      <c r="O2997" s="1165"/>
      <c r="P2997" s="1166"/>
      <c r="Q2997" s="587">
        <f t="shared" si="488"/>
        <v>0</v>
      </c>
      <c r="S2997" s="1163">
        <v>422</v>
      </c>
      <c r="T2997" s="1164"/>
      <c r="U2997" s="1165"/>
      <c r="V2997" s="1166"/>
      <c r="W2997" s="587">
        <f t="shared" si="489"/>
        <v>0</v>
      </c>
      <c r="Y2997" s="1163">
        <v>422</v>
      </c>
      <c r="Z2997" s="1164"/>
      <c r="AA2997" s="1165"/>
      <c r="AB2997" s="1166"/>
      <c r="AC2997" s="587">
        <f t="shared" si="490"/>
        <v>0</v>
      </c>
      <c r="AE2997" s="1163">
        <v>422</v>
      </c>
      <c r="AF2997" s="1164"/>
      <c r="AG2997" s="1165"/>
      <c r="AH2997" s="1166"/>
      <c r="AI2997" s="587">
        <f t="shared" si="491"/>
        <v>0</v>
      </c>
      <c r="AK2997" s="1163">
        <v>422</v>
      </c>
      <c r="AL2997" s="1164"/>
      <c r="AM2997" s="1165"/>
      <c r="AN2997" s="1166"/>
      <c r="AO2997" s="587">
        <f t="shared" si="492"/>
        <v>0</v>
      </c>
      <c r="AQ2997" s="1163">
        <v>422</v>
      </c>
      <c r="AR2997" s="1164"/>
      <c r="AS2997" s="1165"/>
      <c r="AT2997" s="1166"/>
      <c r="AU2997" s="587">
        <f t="shared" si="493"/>
        <v>0</v>
      </c>
      <c r="AW2997" s="1163">
        <v>422</v>
      </c>
      <c r="AX2997" s="1164"/>
      <c r="AY2997" s="1165"/>
      <c r="AZ2997" s="1166"/>
      <c r="BA2997" s="587">
        <f t="shared" si="494"/>
        <v>0</v>
      </c>
    </row>
    <row r="2998" spans="1:53" s="17" customFormat="1" ht="16.75" customHeight="1" outlineLevel="2">
      <c r="A2998" s="1163">
        <v>423</v>
      </c>
      <c r="B2998" s="1164"/>
      <c r="C2998" s="1165"/>
      <c r="D2998" s="1166"/>
      <c r="E2998" s="587">
        <f t="shared" si="486"/>
        <v>0</v>
      </c>
      <c r="G2998" s="1163">
        <v>423</v>
      </c>
      <c r="H2998" s="1164"/>
      <c r="I2998" s="1165"/>
      <c r="J2998" s="1166"/>
      <c r="K2998" s="587">
        <f t="shared" si="487"/>
        <v>0</v>
      </c>
      <c r="M2998" s="1163">
        <v>423</v>
      </c>
      <c r="N2998" s="1164"/>
      <c r="O2998" s="1165"/>
      <c r="P2998" s="1166"/>
      <c r="Q2998" s="587">
        <f t="shared" si="488"/>
        <v>0</v>
      </c>
      <c r="S2998" s="1163">
        <v>423</v>
      </c>
      <c r="T2998" s="1164"/>
      <c r="U2998" s="1165"/>
      <c r="V2998" s="1166"/>
      <c r="W2998" s="587">
        <f t="shared" si="489"/>
        <v>0</v>
      </c>
      <c r="Y2998" s="1163">
        <v>423</v>
      </c>
      <c r="Z2998" s="1164"/>
      <c r="AA2998" s="1165"/>
      <c r="AB2998" s="1166"/>
      <c r="AC2998" s="587">
        <f t="shared" si="490"/>
        <v>0</v>
      </c>
      <c r="AE2998" s="1163">
        <v>423</v>
      </c>
      <c r="AF2998" s="1164"/>
      <c r="AG2998" s="1165"/>
      <c r="AH2998" s="1166"/>
      <c r="AI2998" s="587">
        <f t="shared" si="491"/>
        <v>0</v>
      </c>
      <c r="AK2998" s="1163">
        <v>423</v>
      </c>
      <c r="AL2998" s="1164"/>
      <c r="AM2998" s="1165"/>
      <c r="AN2998" s="1166"/>
      <c r="AO2998" s="587">
        <f t="shared" si="492"/>
        <v>0</v>
      </c>
      <c r="AQ2998" s="1163">
        <v>423</v>
      </c>
      <c r="AR2998" s="1164"/>
      <c r="AS2998" s="1165"/>
      <c r="AT2998" s="1166"/>
      <c r="AU2998" s="587">
        <f t="shared" si="493"/>
        <v>0</v>
      </c>
      <c r="AW2998" s="1163">
        <v>423</v>
      </c>
      <c r="AX2998" s="1164"/>
      <c r="AY2998" s="1165"/>
      <c r="AZ2998" s="1166"/>
      <c r="BA2998" s="587">
        <f t="shared" si="494"/>
        <v>0</v>
      </c>
    </row>
    <row r="2999" spans="1:53" s="17" customFormat="1" ht="16.75" customHeight="1" outlineLevel="2">
      <c r="A2999" s="1163">
        <v>424</v>
      </c>
      <c r="B2999" s="1164"/>
      <c r="C2999" s="1165"/>
      <c r="D2999" s="1166"/>
      <c r="E2999" s="587">
        <f t="shared" si="486"/>
        <v>0</v>
      </c>
      <c r="G2999" s="1163">
        <v>424</v>
      </c>
      <c r="H2999" s="1164"/>
      <c r="I2999" s="1165"/>
      <c r="J2999" s="1166"/>
      <c r="K2999" s="587">
        <f t="shared" si="487"/>
        <v>0</v>
      </c>
      <c r="M2999" s="1163">
        <v>424</v>
      </c>
      <c r="N2999" s="1164"/>
      <c r="O2999" s="1165"/>
      <c r="P2999" s="1166"/>
      <c r="Q2999" s="587">
        <f t="shared" si="488"/>
        <v>0</v>
      </c>
      <c r="S2999" s="1163">
        <v>424</v>
      </c>
      <c r="T2999" s="1164"/>
      <c r="U2999" s="1165"/>
      <c r="V2999" s="1166"/>
      <c r="W2999" s="587">
        <f t="shared" si="489"/>
        <v>0</v>
      </c>
      <c r="Y2999" s="1163">
        <v>424</v>
      </c>
      <c r="Z2999" s="1164"/>
      <c r="AA2999" s="1165"/>
      <c r="AB2999" s="1166"/>
      <c r="AC2999" s="587">
        <f t="shared" si="490"/>
        <v>0</v>
      </c>
      <c r="AE2999" s="1163">
        <v>424</v>
      </c>
      <c r="AF2999" s="1164"/>
      <c r="AG2999" s="1165"/>
      <c r="AH2999" s="1166"/>
      <c r="AI2999" s="587">
        <f t="shared" si="491"/>
        <v>0</v>
      </c>
      <c r="AK2999" s="1163">
        <v>424</v>
      </c>
      <c r="AL2999" s="1164"/>
      <c r="AM2999" s="1165"/>
      <c r="AN2999" s="1166"/>
      <c r="AO2999" s="587">
        <f t="shared" si="492"/>
        <v>0</v>
      </c>
      <c r="AQ2999" s="1163">
        <v>424</v>
      </c>
      <c r="AR2999" s="1164"/>
      <c r="AS2999" s="1165"/>
      <c r="AT2999" s="1166"/>
      <c r="AU2999" s="587">
        <f t="shared" si="493"/>
        <v>0</v>
      </c>
      <c r="AW2999" s="1163">
        <v>424</v>
      </c>
      <c r="AX2999" s="1164"/>
      <c r="AY2999" s="1165"/>
      <c r="AZ2999" s="1166"/>
      <c r="BA2999" s="587">
        <f t="shared" si="494"/>
        <v>0</v>
      </c>
    </row>
    <row r="3000" spans="1:53" s="17" customFormat="1" ht="16.75" customHeight="1" outlineLevel="2">
      <c r="A3000" s="1163">
        <v>425</v>
      </c>
      <c r="B3000" s="1164"/>
      <c r="C3000" s="1165"/>
      <c r="D3000" s="1166"/>
      <c r="E3000" s="587">
        <f t="shared" si="486"/>
        <v>0</v>
      </c>
      <c r="G3000" s="1163">
        <v>425</v>
      </c>
      <c r="H3000" s="1164"/>
      <c r="I3000" s="1165"/>
      <c r="J3000" s="1166"/>
      <c r="K3000" s="587">
        <f t="shared" si="487"/>
        <v>0</v>
      </c>
      <c r="M3000" s="1163">
        <v>425</v>
      </c>
      <c r="N3000" s="1164"/>
      <c r="O3000" s="1165"/>
      <c r="P3000" s="1166"/>
      <c r="Q3000" s="587">
        <f t="shared" si="488"/>
        <v>0</v>
      </c>
      <c r="S3000" s="1163">
        <v>425</v>
      </c>
      <c r="T3000" s="1164"/>
      <c r="U3000" s="1165"/>
      <c r="V3000" s="1166"/>
      <c r="W3000" s="587">
        <f t="shared" si="489"/>
        <v>0</v>
      </c>
      <c r="Y3000" s="1163">
        <v>425</v>
      </c>
      <c r="Z3000" s="1164"/>
      <c r="AA3000" s="1165"/>
      <c r="AB3000" s="1166"/>
      <c r="AC3000" s="587">
        <f t="shared" si="490"/>
        <v>0</v>
      </c>
      <c r="AE3000" s="1163">
        <v>425</v>
      </c>
      <c r="AF3000" s="1164"/>
      <c r="AG3000" s="1165"/>
      <c r="AH3000" s="1166"/>
      <c r="AI3000" s="587">
        <f t="shared" si="491"/>
        <v>0</v>
      </c>
      <c r="AK3000" s="1163">
        <v>425</v>
      </c>
      <c r="AL3000" s="1164"/>
      <c r="AM3000" s="1165"/>
      <c r="AN3000" s="1166"/>
      <c r="AO3000" s="587">
        <f t="shared" si="492"/>
        <v>0</v>
      </c>
      <c r="AQ3000" s="1163">
        <v>425</v>
      </c>
      <c r="AR3000" s="1164"/>
      <c r="AS3000" s="1165"/>
      <c r="AT3000" s="1166"/>
      <c r="AU3000" s="587">
        <f t="shared" si="493"/>
        <v>0</v>
      </c>
      <c r="AW3000" s="1163">
        <v>425</v>
      </c>
      <c r="AX3000" s="1164"/>
      <c r="AY3000" s="1165"/>
      <c r="AZ3000" s="1166"/>
      <c r="BA3000" s="587">
        <f t="shared" si="494"/>
        <v>0</v>
      </c>
    </row>
    <row r="3001" spans="1:53" s="17" customFormat="1" ht="16.75" customHeight="1" outlineLevel="2">
      <c r="A3001" s="1163">
        <v>426</v>
      </c>
      <c r="B3001" s="1164"/>
      <c r="C3001" s="1165"/>
      <c r="D3001" s="1166"/>
      <c r="E3001" s="587">
        <f t="shared" si="486"/>
        <v>0</v>
      </c>
      <c r="G3001" s="1163">
        <v>426</v>
      </c>
      <c r="H3001" s="1164"/>
      <c r="I3001" s="1165"/>
      <c r="J3001" s="1166"/>
      <c r="K3001" s="587">
        <f t="shared" si="487"/>
        <v>0</v>
      </c>
      <c r="M3001" s="1163">
        <v>426</v>
      </c>
      <c r="N3001" s="1164"/>
      <c r="O3001" s="1165"/>
      <c r="P3001" s="1166"/>
      <c r="Q3001" s="587">
        <f t="shared" si="488"/>
        <v>0</v>
      </c>
      <c r="S3001" s="1163">
        <v>426</v>
      </c>
      <c r="T3001" s="1164"/>
      <c r="U3001" s="1165"/>
      <c r="V3001" s="1166"/>
      <c r="W3001" s="587">
        <f t="shared" si="489"/>
        <v>0</v>
      </c>
      <c r="Y3001" s="1163">
        <v>426</v>
      </c>
      <c r="Z3001" s="1164"/>
      <c r="AA3001" s="1165"/>
      <c r="AB3001" s="1166"/>
      <c r="AC3001" s="587">
        <f t="shared" si="490"/>
        <v>0</v>
      </c>
      <c r="AE3001" s="1163">
        <v>426</v>
      </c>
      <c r="AF3001" s="1164"/>
      <c r="AG3001" s="1165"/>
      <c r="AH3001" s="1166"/>
      <c r="AI3001" s="587">
        <f t="shared" si="491"/>
        <v>0</v>
      </c>
      <c r="AK3001" s="1163">
        <v>426</v>
      </c>
      <c r="AL3001" s="1164"/>
      <c r="AM3001" s="1165"/>
      <c r="AN3001" s="1166"/>
      <c r="AO3001" s="587">
        <f t="shared" si="492"/>
        <v>0</v>
      </c>
      <c r="AQ3001" s="1163">
        <v>426</v>
      </c>
      <c r="AR3001" s="1164"/>
      <c r="AS3001" s="1165"/>
      <c r="AT3001" s="1166"/>
      <c r="AU3001" s="587">
        <f t="shared" si="493"/>
        <v>0</v>
      </c>
      <c r="AW3001" s="1163">
        <v>426</v>
      </c>
      <c r="AX3001" s="1164"/>
      <c r="AY3001" s="1165"/>
      <c r="AZ3001" s="1166"/>
      <c r="BA3001" s="587">
        <f t="shared" si="494"/>
        <v>0</v>
      </c>
    </row>
    <row r="3002" spans="1:53" s="17" customFormat="1" ht="16.75" customHeight="1" outlineLevel="2">
      <c r="A3002" s="1163">
        <v>427</v>
      </c>
      <c r="B3002" s="1164"/>
      <c r="C3002" s="1165"/>
      <c r="D3002" s="1166"/>
      <c r="E3002" s="587">
        <f t="shared" si="486"/>
        <v>0</v>
      </c>
      <c r="G3002" s="1163">
        <v>427</v>
      </c>
      <c r="H3002" s="1164"/>
      <c r="I3002" s="1165"/>
      <c r="J3002" s="1166"/>
      <c r="K3002" s="587">
        <f t="shared" si="487"/>
        <v>0</v>
      </c>
      <c r="M3002" s="1163">
        <v>427</v>
      </c>
      <c r="N3002" s="1164"/>
      <c r="O3002" s="1165"/>
      <c r="P3002" s="1166"/>
      <c r="Q3002" s="587">
        <f t="shared" si="488"/>
        <v>0</v>
      </c>
      <c r="S3002" s="1163">
        <v>427</v>
      </c>
      <c r="T3002" s="1164"/>
      <c r="U3002" s="1165"/>
      <c r="V3002" s="1166"/>
      <c r="W3002" s="587">
        <f t="shared" si="489"/>
        <v>0</v>
      </c>
      <c r="Y3002" s="1163">
        <v>427</v>
      </c>
      <c r="Z3002" s="1164"/>
      <c r="AA3002" s="1165"/>
      <c r="AB3002" s="1166"/>
      <c r="AC3002" s="587">
        <f t="shared" si="490"/>
        <v>0</v>
      </c>
      <c r="AE3002" s="1163">
        <v>427</v>
      </c>
      <c r="AF3002" s="1164"/>
      <c r="AG3002" s="1165"/>
      <c r="AH3002" s="1166"/>
      <c r="AI3002" s="587">
        <f t="shared" si="491"/>
        <v>0</v>
      </c>
      <c r="AK3002" s="1163">
        <v>427</v>
      </c>
      <c r="AL3002" s="1164"/>
      <c r="AM3002" s="1165"/>
      <c r="AN3002" s="1166"/>
      <c r="AO3002" s="587">
        <f t="shared" si="492"/>
        <v>0</v>
      </c>
      <c r="AQ3002" s="1163">
        <v>427</v>
      </c>
      <c r="AR3002" s="1164"/>
      <c r="AS3002" s="1165"/>
      <c r="AT3002" s="1166"/>
      <c r="AU3002" s="587">
        <f t="shared" si="493"/>
        <v>0</v>
      </c>
      <c r="AW3002" s="1163">
        <v>427</v>
      </c>
      <c r="AX3002" s="1164"/>
      <c r="AY3002" s="1165"/>
      <c r="AZ3002" s="1166"/>
      <c r="BA3002" s="587">
        <f t="shared" si="494"/>
        <v>0</v>
      </c>
    </row>
    <row r="3003" spans="1:53" s="17" customFormat="1" ht="16.75" customHeight="1" outlineLevel="2">
      <c r="A3003" s="1163">
        <v>428</v>
      </c>
      <c r="B3003" s="1164"/>
      <c r="C3003" s="1165"/>
      <c r="D3003" s="1166"/>
      <c r="E3003" s="587">
        <f t="shared" si="486"/>
        <v>0</v>
      </c>
      <c r="G3003" s="1163">
        <v>428</v>
      </c>
      <c r="H3003" s="1164"/>
      <c r="I3003" s="1165"/>
      <c r="J3003" s="1166"/>
      <c r="K3003" s="587">
        <f t="shared" si="487"/>
        <v>0</v>
      </c>
      <c r="M3003" s="1163">
        <v>428</v>
      </c>
      <c r="N3003" s="1164"/>
      <c r="O3003" s="1165"/>
      <c r="P3003" s="1166"/>
      <c r="Q3003" s="587">
        <f t="shared" si="488"/>
        <v>0</v>
      </c>
      <c r="S3003" s="1163">
        <v>428</v>
      </c>
      <c r="T3003" s="1164"/>
      <c r="U3003" s="1165"/>
      <c r="V3003" s="1166"/>
      <c r="W3003" s="587">
        <f t="shared" si="489"/>
        <v>0</v>
      </c>
      <c r="Y3003" s="1163">
        <v>428</v>
      </c>
      <c r="Z3003" s="1164"/>
      <c r="AA3003" s="1165"/>
      <c r="AB3003" s="1166"/>
      <c r="AC3003" s="587">
        <f t="shared" si="490"/>
        <v>0</v>
      </c>
      <c r="AE3003" s="1163">
        <v>428</v>
      </c>
      <c r="AF3003" s="1164"/>
      <c r="AG3003" s="1165"/>
      <c r="AH3003" s="1166"/>
      <c r="AI3003" s="587">
        <f t="shared" si="491"/>
        <v>0</v>
      </c>
      <c r="AK3003" s="1163">
        <v>428</v>
      </c>
      <c r="AL3003" s="1164"/>
      <c r="AM3003" s="1165"/>
      <c r="AN3003" s="1166"/>
      <c r="AO3003" s="587">
        <f t="shared" si="492"/>
        <v>0</v>
      </c>
      <c r="AQ3003" s="1163">
        <v>428</v>
      </c>
      <c r="AR3003" s="1164"/>
      <c r="AS3003" s="1165"/>
      <c r="AT3003" s="1166"/>
      <c r="AU3003" s="587">
        <f t="shared" si="493"/>
        <v>0</v>
      </c>
      <c r="AW3003" s="1163">
        <v>428</v>
      </c>
      <c r="AX3003" s="1164"/>
      <c r="AY3003" s="1165"/>
      <c r="AZ3003" s="1166"/>
      <c r="BA3003" s="587">
        <f t="shared" si="494"/>
        <v>0</v>
      </c>
    </row>
    <row r="3004" spans="1:53" s="17" customFormat="1" ht="16.75" customHeight="1" outlineLevel="2">
      <c r="A3004" s="1163">
        <v>429</v>
      </c>
      <c r="B3004" s="1164"/>
      <c r="C3004" s="1165"/>
      <c r="D3004" s="1166"/>
      <c r="E3004" s="587">
        <f t="shared" si="486"/>
        <v>0</v>
      </c>
      <c r="G3004" s="1163">
        <v>429</v>
      </c>
      <c r="H3004" s="1164"/>
      <c r="I3004" s="1165"/>
      <c r="J3004" s="1166"/>
      <c r="K3004" s="587">
        <f t="shared" si="487"/>
        <v>0</v>
      </c>
      <c r="M3004" s="1163">
        <v>429</v>
      </c>
      <c r="N3004" s="1164"/>
      <c r="O3004" s="1165"/>
      <c r="P3004" s="1166"/>
      <c r="Q3004" s="587">
        <f t="shared" si="488"/>
        <v>0</v>
      </c>
      <c r="S3004" s="1163">
        <v>429</v>
      </c>
      <c r="T3004" s="1164"/>
      <c r="U3004" s="1165"/>
      <c r="V3004" s="1166"/>
      <c r="W3004" s="587">
        <f t="shared" si="489"/>
        <v>0</v>
      </c>
      <c r="Y3004" s="1163">
        <v>429</v>
      </c>
      <c r="Z3004" s="1164"/>
      <c r="AA3004" s="1165"/>
      <c r="AB3004" s="1166"/>
      <c r="AC3004" s="587">
        <f t="shared" si="490"/>
        <v>0</v>
      </c>
      <c r="AE3004" s="1163">
        <v>429</v>
      </c>
      <c r="AF3004" s="1164"/>
      <c r="AG3004" s="1165"/>
      <c r="AH3004" s="1166"/>
      <c r="AI3004" s="587">
        <f t="shared" si="491"/>
        <v>0</v>
      </c>
      <c r="AK3004" s="1163">
        <v>429</v>
      </c>
      <c r="AL3004" s="1164"/>
      <c r="AM3004" s="1165"/>
      <c r="AN3004" s="1166"/>
      <c r="AO3004" s="587">
        <f t="shared" si="492"/>
        <v>0</v>
      </c>
      <c r="AQ3004" s="1163">
        <v>429</v>
      </c>
      <c r="AR3004" s="1164"/>
      <c r="AS3004" s="1165"/>
      <c r="AT3004" s="1166"/>
      <c r="AU3004" s="587">
        <f t="shared" si="493"/>
        <v>0</v>
      </c>
      <c r="AW3004" s="1163">
        <v>429</v>
      </c>
      <c r="AX3004" s="1164"/>
      <c r="AY3004" s="1165"/>
      <c r="AZ3004" s="1166"/>
      <c r="BA3004" s="587">
        <f t="shared" si="494"/>
        <v>0</v>
      </c>
    </row>
    <row r="3005" spans="1:53" s="17" customFormat="1" ht="16.75" customHeight="1" outlineLevel="2">
      <c r="A3005" s="1163">
        <v>430</v>
      </c>
      <c r="B3005" s="1164"/>
      <c r="C3005" s="1165"/>
      <c r="D3005" s="1166"/>
      <c r="E3005" s="587">
        <f t="shared" si="486"/>
        <v>0</v>
      </c>
      <c r="G3005" s="1163">
        <v>430</v>
      </c>
      <c r="H3005" s="1164"/>
      <c r="I3005" s="1165"/>
      <c r="J3005" s="1166"/>
      <c r="K3005" s="587">
        <f t="shared" si="487"/>
        <v>0</v>
      </c>
      <c r="M3005" s="1163">
        <v>430</v>
      </c>
      <c r="N3005" s="1164"/>
      <c r="O3005" s="1165"/>
      <c r="P3005" s="1166"/>
      <c r="Q3005" s="587">
        <f t="shared" si="488"/>
        <v>0</v>
      </c>
      <c r="S3005" s="1163">
        <v>430</v>
      </c>
      <c r="T3005" s="1164"/>
      <c r="U3005" s="1165"/>
      <c r="V3005" s="1166"/>
      <c r="W3005" s="587">
        <f t="shared" si="489"/>
        <v>0</v>
      </c>
      <c r="Y3005" s="1163">
        <v>430</v>
      </c>
      <c r="Z3005" s="1164"/>
      <c r="AA3005" s="1165"/>
      <c r="AB3005" s="1166"/>
      <c r="AC3005" s="587">
        <f t="shared" si="490"/>
        <v>0</v>
      </c>
      <c r="AE3005" s="1163">
        <v>430</v>
      </c>
      <c r="AF3005" s="1164"/>
      <c r="AG3005" s="1165"/>
      <c r="AH3005" s="1166"/>
      <c r="AI3005" s="587">
        <f t="shared" si="491"/>
        <v>0</v>
      </c>
      <c r="AK3005" s="1163">
        <v>430</v>
      </c>
      <c r="AL3005" s="1164"/>
      <c r="AM3005" s="1165"/>
      <c r="AN3005" s="1166"/>
      <c r="AO3005" s="587">
        <f t="shared" si="492"/>
        <v>0</v>
      </c>
      <c r="AQ3005" s="1163">
        <v>430</v>
      </c>
      <c r="AR3005" s="1164"/>
      <c r="AS3005" s="1165"/>
      <c r="AT3005" s="1166"/>
      <c r="AU3005" s="587">
        <f t="shared" si="493"/>
        <v>0</v>
      </c>
      <c r="AW3005" s="1163">
        <v>430</v>
      </c>
      <c r="AX3005" s="1164"/>
      <c r="AY3005" s="1165"/>
      <c r="AZ3005" s="1166"/>
      <c r="BA3005" s="587">
        <f t="shared" si="494"/>
        <v>0</v>
      </c>
    </row>
    <row r="3006" spans="1:53" s="17" customFormat="1" ht="16.75" customHeight="1" outlineLevel="2">
      <c r="A3006" s="1163">
        <v>431</v>
      </c>
      <c r="B3006" s="1164"/>
      <c r="C3006" s="1165"/>
      <c r="D3006" s="1166"/>
      <c r="E3006" s="587">
        <f t="shared" si="486"/>
        <v>0</v>
      </c>
      <c r="G3006" s="1163">
        <v>431</v>
      </c>
      <c r="H3006" s="1164"/>
      <c r="I3006" s="1165"/>
      <c r="J3006" s="1166"/>
      <c r="K3006" s="587">
        <f t="shared" si="487"/>
        <v>0</v>
      </c>
      <c r="M3006" s="1163">
        <v>431</v>
      </c>
      <c r="N3006" s="1164"/>
      <c r="O3006" s="1165"/>
      <c r="P3006" s="1166"/>
      <c r="Q3006" s="587">
        <f t="shared" si="488"/>
        <v>0</v>
      </c>
      <c r="S3006" s="1163">
        <v>431</v>
      </c>
      <c r="T3006" s="1164"/>
      <c r="U3006" s="1165"/>
      <c r="V3006" s="1166"/>
      <c r="W3006" s="587">
        <f t="shared" si="489"/>
        <v>0</v>
      </c>
      <c r="Y3006" s="1163">
        <v>431</v>
      </c>
      <c r="Z3006" s="1164"/>
      <c r="AA3006" s="1165"/>
      <c r="AB3006" s="1166"/>
      <c r="AC3006" s="587">
        <f t="shared" si="490"/>
        <v>0</v>
      </c>
      <c r="AE3006" s="1163">
        <v>431</v>
      </c>
      <c r="AF3006" s="1164"/>
      <c r="AG3006" s="1165"/>
      <c r="AH3006" s="1166"/>
      <c r="AI3006" s="587">
        <f t="shared" si="491"/>
        <v>0</v>
      </c>
      <c r="AK3006" s="1163">
        <v>431</v>
      </c>
      <c r="AL3006" s="1164"/>
      <c r="AM3006" s="1165"/>
      <c r="AN3006" s="1166"/>
      <c r="AO3006" s="587">
        <f t="shared" si="492"/>
        <v>0</v>
      </c>
      <c r="AQ3006" s="1163">
        <v>431</v>
      </c>
      <c r="AR3006" s="1164"/>
      <c r="AS3006" s="1165"/>
      <c r="AT3006" s="1166"/>
      <c r="AU3006" s="587">
        <f t="shared" si="493"/>
        <v>0</v>
      </c>
      <c r="AW3006" s="1163">
        <v>431</v>
      </c>
      <c r="AX3006" s="1164"/>
      <c r="AY3006" s="1165"/>
      <c r="AZ3006" s="1166"/>
      <c r="BA3006" s="587">
        <f t="shared" si="494"/>
        <v>0</v>
      </c>
    </row>
    <row r="3007" spans="1:53" s="17" customFormat="1" ht="16.75" customHeight="1" outlineLevel="2">
      <c r="A3007" s="1163">
        <v>432</v>
      </c>
      <c r="B3007" s="1164"/>
      <c r="C3007" s="1165"/>
      <c r="D3007" s="1166"/>
      <c r="E3007" s="587">
        <f t="shared" si="486"/>
        <v>0</v>
      </c>
      <c r="G3007" s="1163">
        <v>432</v>
      </c>
      <c r="H3007" s="1164"/>
      <c r="I3007" s="1165"/>
      <c r="J3007" s="1166"/>
      <c r="K3007" s="587">
        <f t="shared" si="487"/>
        <v>0</v>
      </c>
      <c r="M3007" s="1163">
        <v>432</v>
      </c>
      <c r="N3007" s="1164"/>
      <c r="O3007" s="1165"/>
      <c r="P3007" s="1166"/>
      <c r="Q3007" s="587">
        <f t="shared" si="488"/>
        <v>0</v>
      </c>
      <c r="S3007" s="1163">
        <v>432</v>
      </c>
      <c r="T3007" s="1164"/>
      <c r="U3007" s="1165"/>
      <c r="V3007" s="1166"/>
      <c r="W3007" s="587">
        <f t="shared" si="489"/>
        <v>0</v>
      </c>
      <c r="Y3007" s="1163">
        <v>432</v>
      </c>
      <c r="Z3007" s="1164"/>
      <c r="AA3007" s="1165"/>
      <c r="AB3007" s="1166"/>
      <c r="AC3007" s="587">
        <f t="shared" si="490"/>
        <v>0</v>
      </c>
      <c r="AE3007" s="1163">
        <v>432</v>
      </c>
      <c r="AF3007" s="1164"/>
      <c r="AG3007" s="1165"/>
      <c r="AH3007" s="1166"/>
      <c r="AI3007" s="587">
        <f t="shared" si="491"/>
        <v>0</v>
      </c>
      <c r="AK3007" s="1163">
        <v>432</v>
      </c>
      <c r="AL3007" s="1164"/>
      <c r="AM3007" s="1165"/>
      <c r="AN3007" s="1166"/>
      <c r="AO3007" s="587">
        <f t="shared" si="492"/>
        <v>0</v>
      </c>
      <c r="AQ3007" s="1163">
        <v>432</v>
      </c>
      <c r="AR3007" s="1164"/>
      <c r="AS3007" s="1165"/>
      <c r="AT3007" s="1166"/>
      <c r="AU3007" s="587">
        <f t="shared" si="493"/>
        <v>0</v>
      </c>
      <c r="AW3007" s="1163">
        <v>432</v>
      </c>
      <c r="AX3007" s="1164"/>
      <c r="AY3007" s="1165"/>
      <c r="AZ3007" s="1166"/>
      <c r="BA3007" s="587">
        <f t="shared" si="494"/>
        <v>0</v>
      </c>
    </row>
    <row r="3008" spans="1:53" s="17" customFormat="1" ht="16.75" customHeight="1" outlineLevel="2">
      <c r="A3008" s="1163">
        <v>433</v>
      </c>
      <c r="B3008" s="1164"/>
      <c r="C3008" s="1165"/>
      <c r="D3008" s="1166"/>
      <c r="E3008" s="587">
        <f t="shared" si="486"/>
        <v>0</v>
      </c>
      <c r="G3008" s="1163">
        <v>433</v>
      </c>
      <c r="H3008" s="1164"/>
      <c r="I3008" s="1165"/>
      <c r="J3008" s="1166"/>
      <c r="K3008" s="587">
        <f t="shared" si="487"/>
        <v>0</v>
      </c>
      <c r="M3008" s="1163">
        <v>433</v>
      </c>
      <c r="N3008" s="1164"/>
      <c r="O3008" s="1165"/>
      <c r="P3008" s="1166"/>
      <c r="Q3008" s="587">
        <f t="shared" si="488"/>
        <v>0</v>
      </c>
      <c r="S3008" s="1163">
        <v>433</v>
      </c>
      <c r="T3008" s="1164"/>
      <c r="U3008" s="1165"/>
      <c r="V3008" s="1166"/>
      <c r="W3008" s="587">
        <f t="shared" si="489"/>
        <v>0</v>
      </c>
      <c r="Y3008" s="1163">
        <v>433</v>
      </c>
      <c r="Z3008" s="1164"/>
      <c r="AA3008" s="1165"/>
      <c r="AB3008" s="1166"/>
      <c r="AC3008" s="587">
        <f t="shared" si="490"/>
        <v>0</v>
      </c>
      <c r="AE3008" s="1163">
        <v>433</v>
      </c>
      <c r="AF3008" s="1164"/>
      <c r="AG3008" s="1165"/>
      <c r="AH3008" s="1166"/>
      <c r="AI3008" s="587">
        <f t="shared" si="491"/>
        <v>0</v>
      </c>
      <c r="AK3008" s="1163">
        <v>433</v>
      </c>
      <c r="AL3008" s="1164"/>
      <c r="AM3008" s="1165"/>
      <c r="AN3008" s="1166"/>
      <c r="AO3008" s="587">
        <f t="shared" si="492"/>
        <v>0</v>
      </c>
      <c r="AQ3008" s="1163">
        <v>433</v>
      </c>
      <c r="AR3008" s="1164"/>
      <c r="AS3008" s="1165"/>
      <c r="AT3008" s="1166"/>
      <c r="AU3008" s="587">
        <f t="shared" si="493"/>
        <v>0</v>
      </c>
      <c r="AW3008" s="1163">
        <v>433</v>
      </c>
      <c r="AX3008" s="1164"/>
      <c r="AY3008" s="1165"/>
      <c r="AZ3008" s="1166"/>
      <c r="BA3008" s="587">
        <f t="shared" si="494"/>
        <v>0</v>
      </c>
    </row>
    <row r="3009" spans="1:53" s="17" customFormat="1" ht="16.75" customHeight="1" outlineLevel="2">
      <c r="A3009" s="1163">
        <v>434</v>
      </c>
      <c r="B3009" s="1164"/>
      <c r="C3009" s="1165"/>
      <c r="D3009" s="1166"/>
      <c r="E3009" s="587">
        <f t="shared" si="486"/>
        <v>0</v>
      </c>
      <c r="G3009" s="1163">
        <v>434</v>
      </c>
      <c r="H3009" s="1164"/>
      <c r="I3009" s="1165"/>
      <c r="J3009" s="1166"/>
      <c r="K3009" s="587">
        <f t="shared" si="487"/>
        <v>0</v>
      </c>
      <c r="M3009" s="1163">
        <v>434</v>
      </c>
      <c r="N3009" s="1164"/>
      <c r="O3009" s="1165"/>
      <c r="P3009" s="1166"/>
      <c r="Q3009" s="587">
        <f t="shared" si="488"/>
        <v>0</v>
      </c>
      <c r="S3009" s="1163">
        <v>434</v>
      </c>
      <c r="T3009" s="1164"/>
      <c r="U3009" s="1165"/>
      <c r="V3009" s="1166"/>
      <c r="W3009" s="587">
        <f t="shared" si="489"/>
        <v>0</v>
      </c>
      <c r="Y3009" s="1163">
        <v>434</v>
      </c>
      <c r="Z3009" s="1164"/>
      <c r="AA3009" s="1165"/>
      <c r="AB3009" s="1166"/>
      <c r="AC3009" s="587">
        <f t="shared" si="490"/>
        <v>0</v>
      </c>
      <c r="AE3009" s="1163">
        <v>434</v>
      </c>
      <c r="AF3009" s="1164"/>
      <c r="AG3009" s="1165"/>
      <c r="AH3009" s="1166"/>
      <c r="AI3009" s="587">
        <f t="shared" si="491"/>
        <v>0</v>
      </c>
      <c r="AK3009" s="1163">
        <v>434</v>
      </c>
      <c r="AL3009" s="1164"/>
      <c r="AM3009" s="1165"/>
      <c r="AN3009" s="1166"/>
      <c r="AO3009" s="587">
        <f t="shared" si="492"/>
        <v>0</v>
      </c>
      <c r="AQ3009" s="1163">
        <v>434</v>
      </c>
      <c r="AR3009" s="1164"/>
      <c r="AS3009" s="1165"/>
      <c r="AT3009" s="1166"/>
      <c r="AU3009" s="587">
        <f t="shared" si="493"/>
        <v>0</v>
      </c>
      <c r="AW3009" s="1163">
        <v>434</v>
      </c>
      <c r="AX3009" s="1164"/>
      <c r="AY3009" s="1165"/>
      <c r="AZ3009" s="1166"/>
      <c r="BA3009" s="587">
        <f t="shared" si="494"/>
        <v>0</v>
      </c>
    </row>
    <row r="3010" spans="1:53" s="17" customFormat="1" ht="16.75" customHeight="1" outlineLevel="2">
      <c r="A3010" s="1163">
        <v>435</v>
      </c>
      <c r="B3010" s="1164"/>
      <c r="C3010" s="1165"/>
      <c r="D3010" s="1166"/>
      <c r="E3010" s="587">
        <f t="shared" si="486"/>
        <v>0</v>
      </c>
      <c r="G3010" s="1163">
        <v>435</v>
      </c>
      <c r="H3010" s="1164"/>
      <c r="I3010" s="1165"/>
      <c r="J3010" s="1166"/>
      <c r="K3010" s="587">
        <f t="shared" si="487"/>
        <v>0</v>
      </c>
      <c r="M3010" s="1163">
        <v>435</v>
      </c>
      <c r="N3010" s="1164"/>
      <c r="O3010" s="1165"/>
      <c r="P3010" s="1166"/>
      <c r="Q3010" s="587">
        <f t="shared" si="488"/>
        <v>0</v>
      </c>
      <c r="S3010" s="1163">
        <v>435</v>
      </c>
      <c r="T3010" s="1164"/>
      <c r="U3010" s="1165"/>
      <c r="V3010" s="1166"/>
      <c r="W3010" s="587">
        <f t="shared" si="489"/>
        <v>0</v>
      </c>
      <c r="Y3010" s="1163">
        <v>435</v>
      </c>
      <c r="Z3010" s="1164"/>
      <c r="AA3010" s="1165"/>
      <c r="AB3010" s="1166"/>
      <c r="AC3010" s="587">
        <f t="shared" si="490"/>
        <v>0</v>
      </c>
      <c r="AE3010" s="1163">
        <v>435</v>
      </c>
      <c r="AF3010" s="1164"/>
      <c r="AG3010" s="1165"/>
      <c r="AH3010" s="1166"/>
      <c r="AI3010" s="587">
        <f t="shared" si="491"/>
        <v>0</v>
      </c>
      <c r="AK3010" s="1163">
        <v>435</v>
      </c>
      <c r="AL3010" s="1164"/>
      <c r="AM3010" s="1165"/>
      <c r="AN3010" s="1166"/>
      <c r="AO3010" s="587">
        <f t="shared" si="492"/>
        <v>0</v>
      </c>
      <c r="AQ3010" s="1163">
        <v>435</v>
      </c>
      <c r="AR3010" s="1164"/>
      <c r="AS3010" s="1165"/>
      <c r="AT3010" s="1166"/>
      <c r="AU3010" s="587">
        <f t="shared" si="493"/>
        <v>0</v>
      </c>
      <c r="AW3010" s="1163">
        <v>435</v>
      </c>
      <c r="AX3010" s="1164"/>
      <c r="AY3010" s="1165"/>
      <c r="AZ3010" s="1166"/>
      <c r="BA3010" s="587">
        <f t="shared" si="494"/>
        <v>0</v>
      </c>
    </row>
    <row r="3011" spans="1:53" s="17" customFormat="1" ht="16.75" customHeight="1" outlineLevel="2">
      <c r="A3011" s="1163">
        <v>436</v>
      </c>
      <c r="B3011" s="1164"/>
      <c r="C3011" s="1165"/>
      <c r="D3011" s="1166"/>
      <c r="E3011" s="587">
        <f t="shared" si="486"/>
        <v>0</v>
      </c>
      <c r="G3011" s="1163">
        <v>436</v>
      </c>
      <c r="H3011" s="1164"/>
      <c r="I3011" s="1165"/>
      <c r="J3011" s="1166"/>
      <c r="K3011" s="587">
        <f t="shared" si="487"/>
        <v>0</v>
      </c>
      <c r="M3011" s="1163">
        <v>436</v>
      </c>
      <c r="N3011" s="1164"/>
      <c r="O3011" s="1165"/>
      <c r="P3011" s="1166"/>
      <c r="Q3011" s="587">
        <f t="shared" si="488"/>
        <v>0</v>
      </c>
      <c r="S3011" s="1163">
        <v>436</v>
      </c>
      <c r="T3011" s="1164"/>
      <c r="U3011" s="1165"/>
      <c r="V3011" s="1166"/>
      <c r="W3011" s="587">
        <f t="shared" si="489"/>
        <v>0</v>
      </c>
      <c r="Y3011" s="1163">
        <v>436</v>
      </c>
      <c r="Z3011" s="1164"/>
      <c r="AA3011" s="1165"/>
      <c r="AB3011" s="1166"/>
      <c r="AC3011" s="587">
        <f t="shared" si="490"/>
        <v>0</v>
      </c>
      <c r="AE3011" s="1163">
        <v>436</v>
      </c>
      <c r="AF3011" s="1164"/>
      <c r="AG3011" s="1165"/>
      <c r="AH3011" s="1166"/>
      <c r="AI3011" s="587">
        <f t="shared" si="491"/>
        <v>0</v>
      </c>
      <c r="AK3011" s="1163">
        <v>436</v>
      </c>
      <c r="AL3011" s="1164"/>
      <c r="AM3011" s="1165"/>
      <c r="AN3011" s="1166"/>
      <c r="AO3011" s="587">
        <f t="shared" si="492"/>
        <v>0</v>
      </c>
      <c r="AQ3011" s="1163">
        <v>436</v>
      </c>
      <c r="AR3011" s="1164"/>
      <c r="AS3011" s="1165"/>
      <c r="AT3011" s="1166"/>
      <c r="AU3011" s="587">
        <f t="shared" si="493"/>
        <v>0</v>
      </c>
      <c r="AW3011" s="1163">
        <v>436</v>
      </c>
      <c r="AX3011" s="1164"/>
      <c r="AY3011" s="1165"/>
      <c r="AZ3011" s="1166"/>
      <c r="BA3011" s="587">
        <f t="shared" si="494"/>
        <v>0</v>
      </c>
    </row>
    <row r="3012" spans="1:53" s="17" customFormat="1" ht="16.75" customHeight="1" outlineLevel="2">
      <c r="A3012" s="1163">
        <v>437</v>
      </c>
      <c r="B3012" s="1164"/>
      <c r="C3012" s="1165"/>
      <c r="D3012" s="1166"/>
      <c r="E3012" s="587">
        <f t="shared" si="486"/>
        <v>0</v>
      </c>
      <c r="G3012" s="1163">
        <v>437</v>
      </c>
      <c r="H3012" s="1164"/>
      <c r="I3012" s="1165"/>
      <c r="J3012" s="1166"/>
      <c r="K3012" s="587">
        <f t="shared" si="487"/>
        <v>0</v>
      </c>
      <c r="M3012" s="1163">
        <v>437</v>
      </c>
      <c r="N3012" s="1164"/>
      <c r="O3012" s="1165"/>
      <c r="P3012" s="1166"/>
      <c r="Q3012" s="587">
        <f t="shared" si="488"/>
        <v>0</v>
      </c>
      <c r="S3012" s="1163">
        <v>437</v>
      </c>
      <c r="T3012" s="1164"/>
      <c r="U3012" s="1165"/>
      <c r="V3012" s="1166"/>
      <c r="W3012" s="587">
        <f t="shared" si="489"/>
        <v>0</v>
      </c>
      <c r="Y3012" s="1163">
        <v>437</v>
      </c>
      <c r="Z3012" s="1164"/>
      <c r="AA3012" s="1165"/>
      <c r="AB3012" s="1166"/>
      <c r="AC3012" s="587">
        <f t="shared" si="490"/>
        <v>0</v>
      </c>
      <c r="AE3012" s="1163">
        <v>437</v>
      </c>
      <c r="AF3012" s="1164"/>
      <c r="AG3012" s="1165"/>
      <c r="AH3012" s="1166"/>
      <c r="AI3012" s="587">
        <f t="shared" si="491"/>
        <v>0</v>
      </c>
      <c r="AK3012" s="1163">
        <v>437</v>
      </c>
      <c r="AL3012" s="1164"/>
      <c r="AM3012" s="1165"/>
      <c r="AN3012" s="1166"/>
      <c r="AO3012" s="587">
        <f t="shared" si="492"/>
        <v>0</v>
      </c>
      <c r="AQ3012" s="1163">
        <v>437</v>
      </c>
      <c r="AR3012" s="1164"/>
      <c r="AS3012" s="1165"/>
      <c r="AT3012" s="1166"/>
      <c r="AU3012" s="587">
        <f t="shared" si="493"/>
        <v>0</v>
      </c>
      <c r="AW3012" s="1163">
        <v>437</v>
      </c>
      <c r="AX3012" s="1164"/>
      <c r="AY3012" s="1165"/>
      <c r="AZ3012" s="1166"/>
      <c r="BA3012" s="587">
        <f t="shared" si="494"/>
        <v>0</v>
      </c>
    </row>
    <row r="3013" spans="1:53" s="17" customFormat="1" ht="16.75" customHeight="1" outlineLevel="2">
      <c r="A3013" s="1163">
        <v>438</v>
      </c>
      <c r="B3013" s="1164"/>
      <c r="C3013" s="1165"/>
      <c r="D3013" s="1166"/>
      <c r="E3013" s="587">
        <f t="shared" ref="E3013:E3037" si="495">IF(AND(C3013&gt;=D$2569,C3013&lt;=D$2568),1,0)</f>
        <v>0</v>
      </c>
      <c r="G3013" s="1163">
        <v>438</v>
      </c>
      <c r="H3013" s="1164"/>
      <c r="I3013" s="1165"/>
      <c r="J3013" s="1166"/>
      <c r="K3013" s="587">
        <f t="shared" ref="K3013:K3037" si="496">IF(AND(I3013&gt;=J$2569,I3013&lt;=J$2568),1,0)</f>
        <v>0</v>
      </c>
      <c r="M3013" s="1163">
        <v>438</v>
      </c>
      <c r="N3013" s="1164"/>
      <c r="O3013" s="1165"/>
      <c r="P3013" s="1166"/>
      <c r="Q3013" s="587">
        <f t="shared" ref="Q3013:Q3037" si="497">IF(AND(O3013&gt;=P$2569,O3013&lt;=P$2568),1,0)</f>
        <v>0</v>
      </c>
      <c r="S3013" s="1163">
        <v>438</v>
      </c>
      <c r="T3013" s="1164"/>
      <c r="U3013" s="1165"/>
      <c r="V3013" s="1166"/>
      <c r="W3013" s="587">
        <f t="shared" ref="W3013:W3037" si="498">IF(AND(U3013&gt;=V$2569,U3013&lt;=V$2568),1,0)</f>
        <v>0</v>
      </c>
      <c r="Y3013" s="1163">
        <v>438</v>
      </c>
      <c r="Z3013" s="1164"/>
      <c r="AA3013" s="1165"/>
      <c r="AB3013" s="1166"/>
      <c r="AC3013" s="587">
        <f t="shared" ref="AC3013:AC3037" si="499">IF(AND(AA3013&gt;=AB$2569,AA3013&lt;=AB$2568),1,0)</f>
        <v>0</v>
      </c>
      <c r="AE3013" s="1163">
        <v>438</v>
      </c>
      <c r="AF3013" s="1164"/>
      <c r="AG3013" s="1165"/>
      <c r="AH3013" s="1166"/>
      <c r="AI3013" s="587">
        <f t="shared" ref="AI3013:AI3037" si="500">IF(AND(AG3013&gt;=AH$2569,AG3013&lt;=AH$2568),1,0)</f>
        <v>0</v>
      </c>
      <c r="AK3013" s="1163">
        <v>438</v>
      </c>
      <c r="AL3013" s="1164"/>
      <c r="AM3013" s="1165"/>
      <c r="AN3013" s="1166"/>
      <c r="AO3013" s="587">
        <f t="shared" ref="AO3013:AO3037" si="501">IF(AND(AM3013&gt;=AN$2569,AM3013&lt;=AN$2568),1,0)</f>
        <v>0</v>
      </c>
      <c r="AQ3013" s="1163">
        <v>438</v>
      </c>
      <c r="AR3013" s="1164"/>
      <c r="AS3013" s="1165"/>
      <c r="AT3013" s="1166"/>
      <c r="AU3013" s="587">
        <f t="shared" ref="AU3013:AU3037" si="502">IF(AND(AS3013&gt;=AT$2569,AS3013&lt;=AT$2568),1,0)</f>
        <v>0</v>
      </c>
      <c r="AW3013" s="1163">
        <v>438</v>
      </c>
      <c r="AX3013" s="1164"/>
      <c r="AY3013" s="1165"/>
      <c r="AZ3013" s="1166"/>
      <c r="BA3013" s="587">
        <f t="shared" ref="BA3013:BA3037" si="503">IF(AND(AY3013&gt;=AZ$2569,AY3013&lt;=AZ$2568),1,0)</f>
        <v>0</v>
      </c>
    </row>
    <row r="3014" spans="1:53" s="17" customFormat="1" ht="16.75" customHeight="1" outlineLevel="2">
      <c r="A3014" s="1163">
        <v>439</v>
      </c>
      <c r="B3014" s="1164"/>
      <c r="C3014" s="1165"/>
      <c r="D3014" s="1166"/>
      <c r="E3014" s="587">
        <f t="shared" si="495"/>
        <v>0</v>
      </c>
      <c r="G3014" s="1163">
        <v>439</v>
      </c>
      <c r="H3014" s="1164"/>
      <c r="I3014" s="1165"/>
      <c r="J3014" s="1166"/>
      <c r="K3014" s="587">
        <f t="shared" si="496"/>
        <v>0</v>
      </c>
      <c r="M3014" s="1163">
        <v>439</v>
      </c>
      <c r="N3014" s="1164"/>
      <c r="O3014" s="1165"/>
      <c r="P3014" s="1166"/>
      <c r="Q3014" s="587">
        <f t="shared" si="497"/>
        <v>0</v>
      </c>
      <c r="S3014" s="1163">
        <v>439</v>
      </c>
      <c r="T3014" s="1164"/>
      <c r="U3014" s="1165"/>
      <c r="V3014" s="1166"/>
      <c r="W3014" s="587">
        <f t="shared" si="498"/>
        <v>0</v>
      </c>
      <c r="Y3014" s="1163">
        <v>439</v>
      </c>
      <c r="Z3014" s="1164"/>
      <c r="AA3014" s="1165"/>
      <c r="AB3014" s="1166"/>
      <c r="AC3014" s="587">
        <f t="shared" si="499"/>
        <v>0</v>
      </c>
      <c r="AE3014" s="1163">
        <v>439</v>
      </c>
      <c r="AF3014" s="1164"/>
      <c r="AG3014" s="1165"/>
      <c r="AH3014" s="1166"/>
      <c r="AI3014" s="587">
        <f t="shared" si="500"/>
        <v>0</v>
      </c>
      <c r="AK3014" s="1163">
        <v>439</v>
      </c>
      <c r="AL3014" s="1164"/>
      <c r="AM3014" s="1165"/>
      <c r="AN3014" s="1166"/>
      <c r="AO3014" s="587">
        <f t="shared" si="501"/>
        <v>0</v>
      </c>
      <c r="AQ3014" s="1163">
        <v>439</v>
      </c>
      <c r="AR3014" s="1164"/>
      <c r="AS3014" s="1165"/>
      <c r="AT3014" s="1166"/>
      <c r="AU3014" s="587">
        <f t="shared" si="502"/>
        <v>0</v>
      </c>
      <c r="AW3014" s="1163">
        <v>439</v>
      </c>
      <c r="AX3014" s="1164"/>
      <c r="AY3014" s="1165"/>
      <c r="AZ3014" s="1166"/>
      <c r="BA3014" s="587">
        <f t="shared" si="503"/>
        <v>0</v>
      </c>
    </row>
    <row r="3015" spans="1:53" s="17" customFormat="1" ht="16.75" customHeight="1" outlineLevel="2">
      <c r="A3015" s="1163">
        <v>440</v>
      </c>
      <c r="B3015" s="1164"/>
      <c r="C3015" s="1165"/>
      <c r="D3015" s="1166"/>
      <c r="E3015" s="587">
        <f t="shared" si="495"/>
        <v>0</v>
      </c>
      <c r="G3015" s="1163">
        <v>440</v>
      </c>
      <c r="H3015" s="1164"/>
      <c r="I3015" s="1165"/>
      <c r="J3015" s="1166"/>
      <c r="K3015" s="587">
        <f t="shared" si="496"/>
        <v>0</v>
      </c>
      <c r="M3015" s="1163">
        <v>440</v>
      </c>
      <c r="N3015" s="1164"/>
      <c r="O3015" s="1165"/>
      <c r="P3015" s="1166"/>
      <c r="Q3015" s="587">
        <f t="shared" si="497"/>
        <v>0</v>
      </c>
      <c r="S3015" s="1163">
        <v>440</v>
      </c>
      <c r="T3015" s="1164"/>
      <c r="U3015" s="1165"/>
      <c r="V3015" s="1166"/>
      <c r="W3015" s="587">
        <f t="shared" si="498"/>
        <v>0</v>
      </c>
      <c r="Y3015" s="1163">
        <v>440</v>
      </c>
      <c r="Z3015" s="1164"/>
      <c r="AA3015" s="1165"/>
      <c r="AB3015" s="1166"/>
      <c r="AC3015" s="587">
        <f t="shared" si="499"/>
        <v>0</v>
      </c>
      <c r="AE3015" s="1163">
        <v>440</v>
      </c>
      <c r="AF3015" s="1164"/>
      <c r="AG3015" s="1165"/>
      <c r="AH3015" s="1166"/>
      <c r="AI3015" s="587">
        <f t="shared" si="500"/>
        <v>0</v>
      </c>
      <c r="AK3015" s="1163">
        <v>440</v>
      </c>
      <c r="AL3015" s="1164"/>
      <c r="AM3015" s="1165"/>
      <c r="AN3015" s="1166"/>
      <c r="AO3015" s="587">
        <f t="shared" si="501"/>
        <v>0</v>
      </c>
      <c r="AQ3015" s="1163">
        <v>440</v>
      </c>
      <c r="AR3015" s="1164"/>
      <c r="AS3015" s="1165"/>
      <c r="AT3015" s="1166"/>
      <c r="AU3015" s="587">
        <f t="shared" si="502"/>
        <v>0</v>
      </c>
      <c r="AW3015" s="1163">
        <v>440</v>
      </c>
      <c r="AX3015" s="1164"/>
      <c r="AY3015" s="1165"/>
      <c r="AZ3015" s="1166"/>
      <c r="BA3015" s="587">
        <f t="shared" si="503"/>
        <v>0</v>
      </c>
    </row>
    <row r="3016" spans="1:53" s="17" customFormat="1" ht="16.75" customHeight="1" outlineLevel="2">
      <c r="A3016" s="1163">
        <v>441</v>
      </c>
      <c r="B3016" s="1164"/>
      <c r="C3016" s="1165"/>
      <c r="D3016" s="1166"/>
      <c r="E3016" s="587">
        <f t="shared" si="495"/>
        <v>0</v>
      </c>
      <c r="G3016" s="1163">
        <v>441</v>
      </c>
      <c r="H3016" s="1164"/>
      <c r="I3016" s="1165"/>
      <c r="J3016" s="1166"/>
      <c r="K3016" s="587">
        <f t="shared" si="496"/>
        <v>0</v>
      </c>
      <c r="M3016" s="1163">
        <v>441</v>
      </c>
      <c r="N3016" s="1164"/>
      <c r="O3016" s="1165"/>
      <c r="P3016" s="1166"/>
      <c r="Q3016" s="587">
        <f t="shared" si="497"/>
        <v>0</v>
      </c>
      <c r="S3016" s="1163">
        <v>441</v>
      </c>
      <c r="T3016" s="1164"/>
      <c r="U3016" s="1165"/>
      <c r="V3016" s="1166"/>
      <c r="W3016" s="587">
        <f t="shared" si="498"/>
        <v>0</v>
      </c>
      <c r="Y3016" s="1163">
        <v>441</v>
      </c>
      <c r="Z3016" s="1164"/>
      <c r="AA3016" s="1165"/>
      <c r="AB3016" s="1166"/>
      <c r="AC3016" s="587">
        <f t="shared" si="499"/>
        <v>0</v>
      </c>
      <c r="AE3016" s="1163">
        <v>441</v>
      </c>
      <c r="AF3016" s="1164"/>
      <c r="AG3016" s="1165"/>
      <c r="AH3016" s="1166"/>
      <c r="AI3016" s="587">
        <f t="shared" si="500"/>
        <v>0</v>
      </c>
      <c r="AK3016" s="1163">
        <v>441</v>
      </c>
      <c r="AL3016" s="1164"/>
      <c r="AM3016" s="1165"/>
      <c r="AN3016" s="1166"/>
      <c r="AO3016" s="587">
        <f t="shared" si="501"/>
        <v>0</v>
      </c>
      <c r="AQ3016" s="1163">
        <v>441</v>
      </c>
      <c r="AR3016" s="1164"/>
      <c r="AS3016" s="1165"/>
      <c r="AT3016" s="1166"/>
      <c r="AU3016" s="587">
        <f t="shared" si="502"/>
        <v>0</v>
      </c>
      <c r="AW3016" s="1163">
        <v>441</v>
      </c>
      <c r="AX3016" s="1164"/>
      <c r="AY3016" s="1165"/>
      <c r="AZ3016" s="1166"/>
      <c r="BA3016" s="587">
        <f t="shared" si="503"/>
        <v>0</v>
      </c>
    </row>
    <row r="3017" spans="1:53" s="17" customFormat="1" ht="16.75" customHeight="1" outlineLevel="2">
      <c r="A3017" s="1163">
        <v>442</v>
      </c>
      <c r="B3017" s="1164"/>
      <c r="C3017" s="1165"/>
      <c r="D3017" s="1166"/>
      <c r="E3017" s="587">
        <f t="shared" si="495"/>
        <v>0</v>
      </c>
      <c r="G3017" s="1163">
        <v>442</v>
      </c>
      <c r="H3017" s="1164"/>
      <c r="I3017" s="1165"/>
      <c r="J3017" s="1166"/>
      <c r="K3017" s="587">
        <f t="shared" si="496"/>
        <v>0</v>
      </c>
      <c r="M3017" s="1163">
        <v>442</v>
      </c>
      <c r="N3017" s="1164"/>
      <c r="O3017" s="1165"/>
      <c r="P3017" s="1166"/>
      <c r="Q3017" s="587">
        <f t="shared" si="497"/>
        <v>0</v>
      </c>
      <c r="S3017" s="1163">
        <v>442</v>
      </c>
      <c r="T3017" s="1164"/>
      <c r="U3017" s="1165"/>
      <c r="V3017" s="1166"/>
      <c r="W3017" s="587">
        <f t="shared" si="498"/>
        <v>0</v>
      </c>
      <c r="Y3017" s="1163">
        <v>442</v>
      </c>
      <c r="Z3017" s="1164"/>
      <c r="AA3017" s="1165"/>
      <c r="AB3017" s="1166"/>
      <c r="AC3017" s="587">
        <f t="shared" si="499"/>
        <v>0</v>
      </c>
      <c r="AE3017" s="1163">
        <v>442</v>
      </c>
      <c r="AF3017" s="1164"/>
      <c r="AG3017" s="1165"/>
      <c r="AH3017" s="1166"/>
      <c r="AI3017" s="587">
        <f t="shared" si="500"/>
        <v>0</v>
      </c>
      <c r="AK3017" s="1163">
        <v>442</v>
      </c>
      <c r="AL3017" s="1164"/>
      <c r="AM3017" s="1165"/>
      <c r="AN3017" s="1166"/>
      <c r="AO3017" s="587">
        <f t="shared" si="501"/>
        <v>0</v>
      </c>
      <c r="AQ3017" s="1163">
        <v>442</v>
      </c>
      <c r="AR3017" s="1164"/>
      <c r="AS3017" s="1165"/>
      <c r="AT3017" s="1166"/>
      <c r="AU3017" s="587">
        <f t="shared" si="502"/>
        <v>0</v>
      </c>
      <c r="AW3017" s="1163">
        <v>442</v>
      </c>
      <c r="AX3017" s="1164"/>
      <c r="AY3017" s="1165"/>
      <c r="AZ3017" s="1166"/>
      <c r="BA3017" s="587">
        <f t="shared" si="503"/>
        <v>0</v>
      </c>
    </row>
    <row r="3018" spans="1:53" s="17" customFormat="1" ht="16.75" customHeight="1" outlineLevel="2">
      <c r="A3018" s="1163">
        <v>443</v>
      </c>
      <c r="B3018" s="1164"/>
      <c r="C3018" s="1165"/>
      <c r="D3018" s="1166"/>
      <c r="E3018" s="587">
        <f t="shared" si="495"/>
        <v>0</v>
      </c>
      <c r="G3018" s="1163">
        <v>443</v>
      </c>
      <c r="H3018" s="1164"/>
      <c r="I3018" s="1165"/>
      <c r="J3018" s="1166"/>
      <c r="K3018" s="587">
        <f t="shared" si="496"/>
        <v>0</v>
      </c>
      <c r="M3018" s="1163">
        <v>443</v>
      </c>
      <c r="N3018" s="1164"/>
      <c r="O3018" s="1165"/>
      <c r="P3018" s="1166"/>
      <c r="Q3018" s="587">
        <f t="shared" si="497"/>
        <v>0</v>
      </c>
      <c r="S3018" s="1163">
        <v>443</v>
      </c>
      <c r="T3018" s="1164"/>
      <c r="U3018" s="1165"/>
      <c r="V3018" s="1166"/>
      <c r="W3018" s="587">
        <f t="shared" si="498"/>
        <v>0</v>
      </c>
      <c r="Y3018" s="1163">
        <v>443</v>
      </c>
      <c r="Z3018" s="1164"/>
      <c r="AA3018" s="1165"/>
      <c r="AB3018" s="1166"/>
      <c r="AC3018" s="587">
        <f t="shared" si="499"/>
        <v>0</v>
      </c>
      <c r="AE3018" s="1163">
        <v>443</v>
      </c>
      <c r="AF3018" s="1164"/>
      <c r="AG3018" s="1165"/>
      <c r="AH3018" s="1166"/>
      <c r="AI3018" s="587">
        <f t="shared" si="500"/>
        <v>0</v>
      </c>
      <c r="AK3018" s="1163">
        <v>443</v>
      </c>
      <c r="AL3018" s="1164"/>
      <c r="AM3018" s="1165"/>
      <c r="AN3018" s="1166"/>
      <c r="AO3018" s="587">
        <f t="shared" si="501"/>
        <v>0</v>
      </c>
      <c r="AQ3018" s="1163">
        <v>443</v>
      </c>
      <c r="AR3018" s="1164"/>
      <c r="AS3018" s="1165"/>
      <c r="AT3018" s="1166"/>
      <c r="AU3018" s="587">
        <f t="shared" si="502"/>
        <v>0</v>
      </c>
      <c r="AW3018" s="1163">
        <v>443</v>
      </c>
      <c r="AX3018" s="1164"/>
      <c r="AY3018" s="1165"/>
      <c r="AZ3018" s="1166"/>
      <c r="BA3018" s="587">
        <f t="shared" si="503"/>
        <v>0</v>
      </c>
    </row>
    <row r="3019" spans="1:53" s="17" customFormat="1" ht="16.75" customHeight="1" outlineLevel="2">
      <c r="A3019" s="1163">
        <v>444</v>
      </c>
      <c r="B3019" s="1164"/>
      <c r="C3019" s="1165"/>
      <c r="D3019" s="1166"/>
      <c r="E3019" s="587">
        <f t="shared" si="495"/>
        <v>0</v>
      </c>
      <c r="G3019" s="1163">
        <v>444</v>
      </c>
      <c r="H3019" s="1164"/>
      <c r="I3019" s="1165"/>
      <c r="J3019" s="1166"/>
      <c r="K3019" s="587">
        <f t="shared" si="496"/>
        <v>0</v>
      </c>
      <c r="M3019" s="1163">
        <v>444</v>
      </c>
      <c r="N3019" s="1164"/>
      <c r="O3019" s="1165"/>
      <c r="P3019" s="1166"/>
      <c r="Q3019" s="587">
        <f t="shared" si="497"/>
        <v>0</v>
      </c>
      <c r="S3019" s="1163">
        <v>444</v>
      </c>
      <c r="T3019" s="1164"/>
      <c r="U3019" s="1165"/>
      <c r="V3019" s="1166"/>
      <c r="W3019" s="587">
        <f t="shared" si="498"/>
        <v>0</v>
      </c>
      <c r="Y3019" s="1163">
        <v>444</v>
      </c>
      <c r="Z3019" s="1164"/>
      <c r="AA3019" s="1165"/>
      <c r="AB3019" s="1166"/>
      <c r="AC3019" s="587">
        <f t="shared" si="499"/>
        <v>0</v>
      </c>
      <c r="AE3019" s="1163">
        <v>444</v>
      </c>
      <c r="AF3019" s="1164"/>
      <c r="AG3019" s="1165"/>
      <c r="AH3019" s="1166"/>
      <c r="AI3019" s="587">
        <f t="shared" si="500"/>
        <v>0</v>
      </c>
      <c r="AK3019" s="1163">
        <v>444</v>
      </c>
      <c r="AL3019" s="1164"/>
      <c r="AM3019" s="1165"/>
      <c r="AN3019" s="1166"/>
      <c r="AO3019" s="587">
        <f t="shared" si="501"/>
        <v>0</v>
      </c>
      <c r="AQ3019" s="1163">
        <v>444</v>
      </c>
      <c r="AR3019" s="1164"/>
      <c r="AS3019" s="1165"/>
      <c r="AT3019" s="1166"/>
      <c r="AU3019" s="587">
        <f t="shared" si="502"/>
        <v>0</v>
      </c>
      <c r="AW3019" s="1163">
        <v>444</v>
      </c>
      <c r="AX3019" s="1164"/>
      <c r="AY3019" s="1165"/>
      <c r="AZ3019" s="1166"/>
      <c r="BA3019" s="587">
        <f t="shared" si="503"/>
        <v>0</v>
      </c>
    </row>
    <row r="3020" spans="1:53" s="17" customFormat="1" ht="16.75" customHeight="1" outlineLevel="2">
      <c r="A3020" s="1163">
        <v>445</v>
      </c>
      <c r="B3020" s="1164"/>
      <c r="C3020" s="1165"/>
      <c r="D3020" s="1166"/>
      <c r="E3020" s="587">
        <f t="shared" si="495"/>
        <v>0</v>
      </c>
      <c r="G3020" s="1163">
        <v>445</v>
      </c>
      <c r="H3020" s="1164"/>
      <c r="I3020" s="1165"/>
      <c r="J3020" s="1166"/>
      <c r="K3020" s="587">
        <f t="shared" si="496"/>
        <v>0</v>
      </c>
      <c r="M3020" s="1163">
        <v>445</v>
      </c>
      <c r="N3020" s="1164"/>
      <c r="O3020" s="1165"/>
      <c r="P3020" s="1166"/>
      <c r="Q3020" s="587">
        <f t="shared" si="497"/>
        <v>0</v>
      </c>
      <c r="S3020" s="1163">
        <v>445</v>
      </c>
      <c r="T3020" s="1164"/>
      <c r="U3020" s="1165"/>
      <c r="V3020" s="1166"/>
      <c r="W3020" s="587">
        <f t="shared" si="498"/>
        <v>0</v>
      </c>
      <c r="Y3020" s="1163">
        <v>445</v>
      </c>
      <c r="Z3020" s="1164"/>
      <c r="AA3020" s="1165"/>
      <c r="AB3020" s="1166"/>
      <c r="AC3020" s="587">
        <f t="shared" si="499"/>
        <v>0</v>
      </c>
      <c r="AE3020" s="1163">
        <v>445</v>
      </c>
      <c r="AF3020" s="1164"/>
      <c r="AG3020" s="1165"/>
      <c r="AH3020" s="1166"/>
      <c r="AI3020" s="587">
        <f t="shared" si="500"/>
        <v>0</v>
      </c>
      <c r="AK3020" s="1163">
        <v>445</v>
      </c>
      <c r="AL3020" s="1164"/>
      <c r="AM3020" s="1165"/>
      <c r="AN3020" s="1166"/>
      <c r="AO3020" s="587">
        <f t="shared" si="501"/>
        <v>0</v>
      </c>
      <c r="AQ3020" s="1163">
        <v>445</v>
      </c>
      <c r="AR3020" s="1164"/>
      <c r="AS3020" s="1165"/>
      <c r="AT3020" s="1166"/>
      <c r="AU3020" s="587">
        <f t="shared" si="502"/>
        <v>0</v>
      </c>
      <c r="AW3020" s="1163">
        <v>445</v>
      </c>
      <c r="AX3020" s="1164"/>
      <c r="AY3020" s="1165"/>
      <c r="AZ3020" s="1166"/>
      <c r="BA3020" s="587">
        <f t="shared" si="503"/>
        <v>0</v>
      </c>
    </row>
    <row r="3021" spans="1:53" s="17" customFormat="1" ht="16.75" customHeight="1" outlineLevel="2">
      <c r="A3021" s="1163">
        <v>446</v>
      </c>
      <c r="B3021" s="1164"/>
      <c r="C3021" s="1165"/>
      <c r="D3021" s="1166"/>
      <c r="E3021" s="587">
        <f t="shared" si="495"/>
        <v>0</v>
      </c>
      <c r="G3021" s="1163">
        <v>446</v>
      </c>
      <c r="H3021" s="1164"/>
      <c r="I3021" s="1165"/>
      <c r="J3021" s="1166"/>
      <c r="K3021" s="587">
        <f t="shared" si="496"/>
        <v>0</v>
      </c>
      <c r="M3021" s="1163">
        <v>446</v>
      </c>
      <c r="N3021" s="1164"/>
      <c r="O3021" s="1165"/>
      <c r="P3021" s="1166"/>
      <c r="Q3021" s="587">
        <f t="shared" si="497"/>
        <v>0</v>
      </c>
      <c r="S3021" s="1163">
        <v>446</v>
      </c>
      <c r="T3021" s="1164"/>
      <c r="U3021" s="1165"/>
      <c r="V3021" s="1166"/>
      <c r="W3021" s="587">
        <f t="shared" si="498"/>
        <v>0</v>
      </c>
      <c r="Y3021" s="1163">
        <v>446</v>
      </c>
      <c r="Z3021" s="1164"/>
      <c r="AA3021" s="1165"/>
      <c r="AB3021" s="1166"/>
      <c r="AC3021" s="587">
        <f t="shared" si="499"/>
        <v>0</v>
      </c>
      <c r="AE3021" s="1163">
        <v>446</v>
      </c>
      <c r="AF3021" s="1164"/>
      <c r="AG3021" s="1165"/>
      <c r="AH3021" s="1166"/>
      <c r="AI3021" s="587">
        <f t="shared" si="500"/>
        <v>0</v>
      </c>
      <c r="AK3021" s="1163">
        <v>446</v>
      </c>
      <c r="AL3021" s="1164"/>
      <c r="AM3021" s="1165"/>
      <c r="AN3021" s="1166"/>
      <c r="AO3021" s="587">
        <f t="shared" si="501"/>
        <v>0</v>
      </c>
      <c r="AQ3021" s="1163">
        <v>446</v>
      </c>
      <c r="AR3021" s="1164"/>
      <c r="AS3021" s="1165"/>
      <c r="AT3021" s="1166"/>
      <c r="AU3021" s="587">
        <f t="shared" si="502"/>
        <v>0</v>
      </c>
      <c r="AW3021" s="1163">
        <v>446</v>
      </c>
      <c r="AX3021" s="1164"/>
      <c r="AY3021" s="1165"/>
      <c r="AZ3021" s="1166"/>
      <c r="BA3021" s="587">
        <f t="shared" si="503"/>
        <v>0</v>
      </c>
    </row>
    <row r="3022" spans="1:53" s="17" customFormat="1" ht="16.75" customHeight="1" outlineLevel="2">
      <c r="A3022" s="1163">
        <v>447</v>
      </c>
      <c r="B3022" s="1164"/>
      <c r="C3022" s="1165"/>
      <c r="D3022" s="1166"/>
      <c r="E3022" s="587">
        <f t="shared" si="495"/>
        <v>0</v>
      </c>
      <c r="G3022" s="1163">
        <v>447</v>
      </c>
      <c r="H3022" s="1164"/>
      <c r="I3022" s="1165"/>
      <c r="J3022" s="1166"/>
      <c r="K3022" s="587">
        <f t="shared" si="496"/>
        <v>0</v>
      </c>
      <c r="M3022" s="1163">
        <v>447</v>
      </c>
      <c r="N3022" s="1164"/>
      <c r="O3022" s="1165"/>
      <c r="P3022" s="1166"/>
      <c r="Q3022" s="587">
        <f t="shared" si="497"/>
        <v>0</v>
      </c>
      <c r="S3022" s="1163">
        <v>447</v>
      </c>
      <c r="T3022" s="1164"/>
      <c r="U3022" s="1165"/>
      <c r="V3022" s="1166"/>
      <c r="W3022" s="587">
        <f t="shared" si="498"/>
        <v>0</v>
      </c>
      <c r="Y3022" s="1163">
        <v>447</v>
      </c>
      <c r="Z3022" s="1164"/>
      <c r="AA3022" s="1165"/>
      <c r="AB3022" s="1166"/>
      <c r="AC3022" s="587">
        <f t="shared" si="499"/>
        <v>0</v>
      </c>
      <c r="AE3022" s="1163">
        <v>447</v>
      </c>
      <c r="AF3022" s="1164"/>
      <c r="AG3022" s="1165"/>
      <c r="AH3022" s="1166"/>
      <c r="AI3022" s="587">
        <f t="shared" si="500"/>
        <v>0</v>
      </c>
      <c r="AK3022" s="1163">
        <v>447</v>
      </c>
      <c r="AL3022" s="1164"/>
      <c r="AM3022" s="1165"/>
      <c r="AN3022" s="1166"/>
      <c r="AO3022" s="587">
        <f t="shared" si="501"/>
        <v>0</v>
      </c>
      <c r="AQ3022" s="1163">
        <v>447</v>
      </c>
      <c r="AR3022" s="1164"/>
      <c r="AS3022" s="1165"/>
      <c r="AT3022" s="1166"/>
      <c r="AU3022" s="587">
        <f t="shared" si="502"/>
        <v>0</v>
      </c>
      <c r="AW3022" s="1163">
        <v>447</v>
      </c>
      <c r="AX3022" s="1164"/>
      <c r="AY3022" s="1165"/>
      <c r="AZ3022" s="1166"/>
      <c r="BA3022" s="587">
        <f t="shared" si="503"/>
        <v>0</v>
      </c>
    </row>
    <row r="3023" spans="1:53" s="17" customFormat="1" ht="16.75" customHeight="1" outlineLevel="2">
      <c r="A3023" s="1163">
        <v>448</v>
      </c>
      <c r="B3023" s="1164"/>
      <c r="C3023" s="1165"/>
      <c r="D3023" s="1166"/>
      <c r="E3023" s="587">
        <f t="shared" si="495"/>
        <v>0</v>
      </c>
      <c r="G3023" s="1163">
        <v>448</v>
      </c>
      <c r="H3023" s="1164"/>
      <c r="I3023" s="1165"/>
      <c r="J3023" s="1166"/>
      <c r="K3023" s="587">
        <f t="shared" si="496"/>
        <v>0</v>
      </c>
      <c r="M3023" s="1163">
        <v>448</v>
      </c>
      <c r="N3023" s="1164"/>
      <c r="O3023" s="1165"/>
      <c r="P3023" s="1166"/>
      <c r="Q3023" s="587">
        <f t="shared" si="497"/>
        <v>0</v>
      </c>
      <c r="S3023" s="1163">
        <v>448</v>
      </c>
      <c r="T3023" s="1164"/>
      <c r="U3023" s="1165"/>
      <c r="V3023" s="1166"/>
      <c r="W3023" s="587">
        <f t="shared" si="498"/>
        <v>0</v>
      </c>
      <c r="Y3023" s="1163">
        <v>448</v>
      </c>
      <c r="Z3023" s="1164"/>
      <c r="AA3023" s="1165"/>
      <c r="AB3023" s="1166"/>
      <c r="AC3023" s="587">
        <f t="shared" si="499"/>
        <v>0</v>
      </c>
      <c r="AE3023" s="1163">
        <v>448</v>
      </c>
      <c r="AF3023" s="1164"/>
      <c r="AG3023" s="1165"/>
      <c r="AH3023" s="1166"/>
      <c r="AI3023" s="587">
        <f t="shared" si="500"/>
        <v>0</v>
      </c>
      <c r="AK3023" s="1163">
        <v>448</v>
      </c>
      <c r="AL3023" s="1164"/>
      <c r="AM3023" s="1165"/>
      <c r="AN3023" s="1166"/>
      <c r="AO3023" s="587">
        <f t="shared" si="501"/>
        <v>0</v>
      </c>
      <c r="AQ3023" s="1163">
        <v>448</v>
      </c>
      <c r="AR3023" s="1164"/>
      <c r="AS3023" s="1165"/>
      <c r="AT3023" s="1166"/>
      <c r="AU3023" s="587">
        <f t="shared" si="502"/>
        <v>0</v>
      </c>
      <c r="AW3023" s="1163">
        <v>448</v>
      </c>
      <c r="AX3023" s="1164"/>
      <c r="AY3023" s="1165"/>
      <c r="AZ3023" s="1166"/>
      <c r="BA3023" s="587">
        <f t="shared" si="503"/>
        <v>0</v>
      </c>
    </row>
    <row r="3024" spans="1:53" s="17" customFormat="1" ht="16.75" customHeight="1" outlineLevel="2">
      <c r="A3024" s="1163">
        <v>449</v>
      </c>
      <c r="B3024" s="1164"/>
      <c r="C3024" s="1165"/>
      <c r="D3024" s="1166"/>
      <c r="E3024" s="587">
        <f t="shared" si="495"/>
        <v>0</v>
      </c>
      <c r="G3024" s="1163">
        <v>449</v>
      </c>
      <c r="H3024" s="1164"/>
      <c r="I3024" s="1165"/>
      <c r="J3024" s="1166"/>
      <c r="K3024" s="587">
        <f t="shared" si="496"/>
        <v>0</v>
      </c>
      <c r="M3024" s="1163">
        <v>449</v>
      </c>
      <c r="N3024" s="1164"/>
      <c r="O3024" s="1165"/>
      <c r="P3024" s="1166"/>
      <c r="Q3024" s="587">
        <f t="shared" si="497"/>
        <v>0</v>
      </c>
      <c r="S3024" s="1163">
        <v>449</v>
      </c>
      <c r="T3024" s="1164"/>
      <c r="U3024" s="1165"/>
      <c r="V3024" s="1166"/>
      <c r="W3024" s="587">
        <f t="shared" si="498"/>
        <v>0</v>
      </c>
      <c r="Y3024" s="1163">
        <v>449</v>
      </c>
      <c r="Z3024" s="1164"/>
      <c r="AA3024" s="1165"/>
      <c r="AB3024" s="1166"/>
      <c r="AC3024" s="587">
        <f t="shared" si="499"/>
        <v>0</v>
      </c>
      <c r="AE3024" s="1163">
        <v>449</v>
      </c>
      <c r="AF3024" s="1164"/>
      <c r="AG3024" s="1165"/>
      <c r="AH3024" s="1166"/>
      <c r="AI3024" s="587">
        <f t="shared" si="500"/>
        <v>0</v>
      </c>
      <c r="AK3024" s="1163">
        <v>449</v>
      </c>
      <c r="AL3024" s="1164"/>
      <c r="AM3024" s="1165"/>
      <c r="AN3024" s="1166"/>
      <c r="AO3024" s="587">
        <f t="shared" si="501"/>
        <v>0</v>
      </c>
      <c r="AQ3024" s="1163">
        <v>449</v>
      </c>
      <c r="AR3024" s="1164"/>
      <c r="AS3024" s="1165"/>
      <c r="AT3024" s="1166"/>
      <c r="AU3024" s="587">
        <f t="shared" si="502"/>
        <v>0</v>
      </c>
      <c r="AW3024" s="1163">
        <v>449</v>
      </c>
      <c r="AX3024" s="1164"/>
      <c r="AY3024" s="1165"/>
      <c r="AZ3024" s="1166"/>
      <c r="BA3024" s="587">
        <f t="shared" si="503"/>
        <v>0</v>
      </c>
    </row>
    <row r="3025" spans="1:53" s="17" customFormat="1" ht="16.75" customHeight="1" outlineLevel="2">
      <c r="A3025" s="1163">
        <v>450</v>
      </c>
      <c r="B3025" s="1164"/>
      <c r="C3025" s="1165"/>
      <c r="D3025" s="1166"/>
      <c r="E3025" s="587">
        <f t="shared" si="495"/>
        <v>0</v>
      </c>
      <c r="G3025" s="1163">
        <v>450</v>
      </c>
      <c r="H3025" s="1164"/>
      <c r="I3025" s="1165"/>
      <c r="J3025" s="1166"/>
      <c r="K3025" s="587">
        <f t="shared" si="496"/>
        <v>0</v>
      </c>
      <c r="M3025" s="1163">
        <v>450</v>
      </c>
      <c r="N3025" s="1164"/>
      <c r="O3025" s="1165"/>
      <c r="P3025" s="1166"/>
      <c r="Q3025" s="587">
        <f t="shared" si="497"/>
        <v>0</v>
      </c>
      <c r="S3025" s="1163">
        <v>450</v>
      </c>
      <c r="T3025" s="1164"/>
      <c r="U3025" s="1165"/>
      <c r="V3025" s="1166"/>
      <c r="W3025" s="587">
        <f t="shared" si="498"/>
        <v>0</v>
      </c>
      <c r="Y3025" s="1163">
        <v>450</v>
      </c>
      <c r="Z3025" s="1164"/>
      <c r="AA3025" s="1165"/>
      <c r="AB3025" s="1166"/>
      <c r="AC3025" s="587">
        <f t="shared" si="499"/>
        <v>0</v>
      </c>
      <c r="AE3025" s="1163">
        <v>450</v>
      </c>
      <c r="AF3025" s="1164"/>
      <c r="AG3025" s="1165"/>
      <c r="AH3025" s="1166"/>
      <c r="AI3025" s="587">
        <f t="shared" si="500"/>
        <v>0</v>
      </c>
      <c r="AK3025" s="1163">
        <v>450</v>
      </c>
      <c r="AL3025" s="1164"/>
      <c r="AM3025" s="1165"/>
      <c r="AN3025" s="1166"/>
      <c r="AO3025" s="587">
        <f t="shared" si="501"/>
        <v>0</v>
      </c>
      <c r="AQ3025" s="1163">
        <v>450</v>
      </c>
      <c r="AR3025" s="1164"/>
      <c r="AS3025" s="1165"/>
      <c r="AT3025" s="1166"/>
      <c r="AU3025" s="587">
        <f t="shared" si="502"/>
        <v>0</v>
      </c>
      <c r="AW3025" s="1163">
        <v>450</v>
      </c>
      <c r="AX3025" s="1164"/>
      <c r="AY3025" s="1165"/>
      <c r="AZ3025" s="1166"/>
      <c r="BA3025" s="587">
        <f t="shared" si="503"/>
        <v>0</v>
      </c>
    </row>
    <row r="3026" spans="1:53" s="17" customFormat="1" ht="16.75" customHeight="1" outlineLevel="2">
      <c r="A3026" s="1163">
        <v>451</v>
      </c>
      <c r="B3026" s="1164"/>
      <c r="C3026" s="1165"/>
      <c r="D3026" s="1166"/>
      <c r="E3026" s="587">
        <f t="shared" si="495"/>
        <v>0</v>
      </c>
      <c r="G3026" s="1163">
        <v>451</v>
      </c>
      <c r="H3026" s="1164"/>
      <c r="I3026" s="1165"/>
      <c r="J3026" s="1166"/>
      <c r="K3026" s="587">
        <f t="shared" si="496"/>
        <v>0</v>
      </c>
      <c r="M3026" s="1163">
        <v>451</v>
      </c>
      <c r="N3026" s="1164"/>
      <c r="O3026" s="1165"/>
      <c r="P3026" s="1166"/>
      <c r="Q3026" s="587">
        <f t="shared" si="497"/>
        <v>0</v>
      </c>
      <c r="S3026" s="1163">
        <v>451</v>
      </c>
      <c r="T3026" s="1164"/>
      <c r="U3026" s="1165"/>
      <c r="V3026" s="1166"/>
      <c r="W3026" s="587">
        <f t="shared" si="498"/>
        <v>0</v>
      </c>
      <c r="Y3026" s="1163">
        <v>451</v>
      </c>
      <c r="Z3026" s="1164"/>
      <c r="AA3026" s="1165"/>
      <c r="AB3026" s="1166"/>
      <c r="AC3026" s="587">
        <f t="shared" si="499"/>
        <v>0</v>
      </c>
      <c r="AE3026" s="1163">
        <v>451</v>
      </c>
      <c r="AF3026" s="1164"/>
      <c r="AG3026" s="1165"/>
      <c r="AH3026" s="1166"/>
      <c r="AI3026" s="587">
        <f t="shared" si="500"/>
        <v>0</v>
      </c>
      <c r="AK3026" s="1163">
        <v>451</v>
      </c>
      <c r="AL3026" s="1164"/>
      <c r="AM3026" s="1165"/>
      <c r="AN3026" s="1166"/>
      <c r="AO3026" s="587">
        <f t="shared" si="501"/>
        <v>0</v>
      </c>
      <c r="AQ3026" s="1163">
        <v>451</v>
      </c>
      <c r="AR3026" s="1164"/>
      <c r="AS3026" s="1165"/>
      <c r="AT3026" s="1166"/>
      <c r="AU3026" s="587">
        <f t="shared" si="502"/>
        <v>0</v>
      </c>
      <c r="AW3026" s="1163">
        <v>451</v>
      </c>
      <c r="AX3026" s="1164"/>
      <c r="AY3026" s="1165"/>
      <c r="AZ3026" s="1166"/>
      <c r="BA3026" s="587">
        <f t="shared" si="503"/>
        <v>0</v>
      </c>
    </row>
    <row r="3027" spans="1:53" s="17" customFormat="1" ht="16.75" customHeight="1" outlineLevel="2">
      <c r="A3027" s="1163">
        <v>452</v>
      </c>
      <c r="B3027" s="1164"/>
      <c r="C3027" s="1165"/>
      <c r="D3027" s="1166"/>
      <c r="E3027" s="587">
        <f t="shared" si="495"/>
        <v>0</v>
      </c>
      <c r="G3027" s="1163">
        <v>452</v>
      </c>
      <c r="H3027" s="1164"/>
      <c r="I3027" s="1165"/>
      <c r="J3027" s="1166"/>
      <c r="K3027" s="587">
        <f t="shared" si="496"/>
        <v>0</v>
      </c>
      <c r="M3027" s="1163">
        <v>452</v>
      </c>
      <c r="N3027" s="1164"/>
      <c r="O3027" s="1165"/>
      <c r="P3027" s="1166"/>
      <c r="Q3027" s="587">
        <f t="shared" si="497"/>
        <v>0</v>
      </c>
      <c r="S3027" s="1163">
        <v>452</v>
      </c>
      <c r="T3027" s="1164"/>
      <c r="U3027" s="1165"/>
      <c r="V3027" s="1166"/>
      <c r="W3027" s="587">
        <f t="shared" si="498"/>
        <v>0</v>
      </c>
      <c r="Y3027" s="1163">
        <v>452</v>
      </c>
      <c r="Z3027" s="1164"/>
      <c r="AA3027" s="1165"/>
      <c r="AB3027" s="1166"/>
      <c r="AC3027" s="587">
        <f t="shared" si="499"/>
        <v>0</v>
      </c>
      <c r="AE3027" s="1163">
        <v>452</v>
      </c>
      <c r="AF3027" s="1164"/>
      <c r="AG3027" s="1165"/>
      <c r="AH3027" s="1166"/>
      <c r="AI3027" s="587">
        <f t="shared" si="500"/>
        <v>0</v>
      </c>
      <c r="AK3027" s="1163">
        <v>452</v>
      </c>
      <c r="AL3027" s="1164"/>
      <c r="AM3027" s="1165"/>
      <c r="AN3027" s="1166"/>
      <c r="AO3027" s="587">
        <f t="shared" si="501"/>
        <v>0</v>
      </c>
      <c r="AQ3027" s="1163">
        <v>452</v>
      </c>
      <c r="AR3027" s="1164"/>
      <c r="AS3027" s="1165"/>
      <c r="AT3027" s="1166"/>
      <c r="AU3027" s="587">
        <f t="shared" si="502"/>
        <v>0</v>
      </c>
      <c r="AW3027" s="1163">
        <v>452</v>
      </c>
      <c r="AX3027" s="1164"/>
      <c r="AY3027" s="1165"/>
      <c r="AZ3027" s="1166"/>
      <c r="BA3027" s="587">
        <f t="shared" si="503"/>
        <v>0</v>
      </c>
    </row>
    <row r="3028" spans="1:53" s="17" customFormat="1" ht="16.75" customHeight="1" outlineLevel="2">
      <c r="A3028" s="1163">
        <v>453</v>
      </c>
      <c r="B3028" s="1164"/>
      <c r="C3028" s="1165"/>
      <c r="D3028" s="1166"/>
      <c r="E3028" s="587">
        <f t="shared" si="495"/>
        <v>0</v>
      </c>
      <c r="G3028" s="1163">
        <v>453</v>
      </c>
      <c r="H3028" s="1164"/>
      <c r="I3028" s="1165"/>
      <c r="J3028" s="1166"/>
      <c r="K3028" s="587">
        <f t="shared" si="496"/>
        <v>0</v>
      </c>
      <c r="M3028" s="1163">
        <v>453</v>
      </c>
      <c r="N3028" s="1164"/>
      <c r="O3028" s="1165"/>
      <c r="P3028" s="1166"/>
      <c r="Q3028" s="587">
        <f t="shared" si="497"/>
        <v>0</v>
      </c>
      <c r="S3028" s="1163">
        <v>453</v>
      </c>
      <c r="T3028" s="1164"/>
      <c r="U3028" s="1165"/>
      <c r="V3028" s="1166"/>
      <c r="W3028" s="587">
        <f t="shared" si="498"/>
        <v>0</v>
      </c>
      <c r="Y3028" s="1163">
        <v>453</v>
      </c>
      <c r="Z3028" s="1164"/>
      <c r="AA3028" s="1165"/>
      <c r="AB3028" s="1166"/>
      <c r="AC3028" s="587">
        <f t="shared" si="499"/>
        <v>0</v>
      </c>
      <c r="AE3028" s="1163">
        <v>453</v>
      </c>
      <c r="AF3028" s="1164"/>
      <c r="AG3028" s="1165"/>
      <c r="AH3028" s="1166"/>
      <c r="AI3028" s="587">
        <f t="shared" si="500"/>
        <v>0</v>
      </c>
      <c r="AK3028" s="1163">
        <v>453</v>
      </c>
      <c r="AL3028" s="1164"/>
      <c r="AM3028" s="1165"/>
      <c r="AN3028" s="1166"/>
      <c r="AO3028" s="587">
        <f t="shared" si="501"/>
        <v>0</v>
      </c>
      <c r="AQ3028" s="1163">
        <v>453</v>
      </c>
      <c r="AR3028" s="1164"/>
      <c r="AS3028" s="1165"/>
      <c r="AT3028" s="1166"/>
      <c r="AU3028" s="587">
        <f t="shared" si="502"/>
        <v>0</v>
      </c>
      <c r="AW3028" s="1163">
        <v>453</v>
      </c>
      <c r="AX3028" s="1164"/>
      <c r="AY3028" s="1165"/>
      <c r="AZ3028" s="1166"/>
      <c r="BA3028" s="587">
        <f t="shared" si="503"/>
        <v>0</v>
      </c>
    </row>
    <row r="3029" spans="1:53" s="17" customFormat="1" ht="16.75" customHeight="1" outlineLevel="2">
      <c r="A3029" s="1163">
        <v>454</v>
      </c>
      <c r="B3029" s="1164"/>
      <c r="C3029" s="1165"/>
      <c r="D3029" s="1166"/>
      <c r="E3029" s="587">
        <f t="shared" si="495"/>
        <v>0</v>
      </c>
      <c r="G3029" s="1163">
        <v>454</v>
      </c>
      <c r="H3029" s="1164"/>
      <c r="I3029" s="1165"/>
      <c r="J3029" s="1166"/>
      <c r="K3029" s="587">
        <f t="shared" si="496"/>
        <v>0</v>
      </c>
      <c r="M3029" s="1163">
        <v>454</v>
      </c>
      <c r="N3029" s="1164"/>
      <c r="O3029" s="1165"/>
      <c r="P3029" s="1166"/>
      <c r="Q3029" s="587">
        <f t="shared" si="497"/>
        <v>0</v>
      </c>
      <c r="S3029" s="1163">
        <v>454</v>
      </c>
      <c r="T3029" s="1164"/>
      <c r="U3029" s="1165"/>
      <c r="V3029" s="1166"/>
      <c r="W3029" s="587">
        <f t="shared" si="498"/>
        <v>0</v>
      </c>
      <c r="Y3029" s="1163">
        <v>454</v>
      </c>
      <c r="Z3029" s="1164"/>
      <c r="AA3029" s="1165"/>
      <c r="AB3029" s="1166"/>
      <c r="AC3029" s="587">
        <f t="shared" si="499"/>
        <v>0</v>
      </c>
      <c r="AE3029" s="1163">
        <v>454</v>
      </c>
      <c r="AF3029" s="1164"/>
      <c r="AG3029" s="1165"/>
      <c r="AH3029" s="1166"/>
      <c r="AI3029" s="587">
        <f t="shared" si="500"/>
        <v>0</v>
      </c>
      <c r="AK3029" s="1163">
        <v>454</v>
      </c>
      <c r="AL3029" s="1164"/>
      <c r="AM3029" s="1165"/>
      <c r="AN3029" s="1166"/>
      <c r="AO3029" s="587">
        <f t="shared" si="501"/>
        <v>0</v>
      </c>
      <c r="AQ3029" s="1163">
        <v>454</v>
      </c>
      <c r="AR3029" s="1164"/>
      <c r="AS3029" s="1165"/>
      <c r="AT3029" s="1166"/>
      <c r="AU3029" s="587">
        <f t="shared" si="502"/>
        <v>0</v>
      </c>
      <c r="AW3029" s="1163">
        <v>454</v>
      </c>
      <c r="AX3029" s="1164"/>
      <c r="AY3029" s="1165"/>
      <c r="AZ3029" s="1166"/>
      <c r="BA3029" s="587">
        <f t="shared" si="503"/>
        <v>0</v>
      </c>
    </row>
    <row r="3030" spans="1:53" s="17" customFormat="1" ht="16.75" customHeight="1" outlineLevel="2">
      <c r="A3030" s="1163">
        <v>455</v>
      </c>
      <c r="B3030" s="1164"/>
      <c r="C3030" s="1165"/>
      <c r="D3030" s="1166"/>
      <c r="E3030" s="587">
        <f t="shared" si="495"/>
        <v>0</v>
      </c>
      <c r="G3030" s="1163">
        <v>455</v>
      </c>
      <c r="H3030" s="1164"/>
      <c r="I3030" s="1165"/>
      <c r="J3030" s="1166"/>
      <c r="K3030" s="587">
        <f t="shared" si="496"/>
        <v>0</v>
      </c>
      <c r="M3030" s="1163">
        <v>455</v>
      </c>
      <c r="N3030" s="1164"/>
      <c r="O3030" s="1165"/>
      <c r="P3030" s="1166"/>
      <c r="Q3030" s="587">
        <f t="shared" si="497"/>
        <v>0</v>
      </c>
      <c r="S3030" s="1163">
        <v>455</v>
      </c>
      <c r="T3030" s="1164"/>
      <c r="U3030" s="1165"/>
      <c r="V3030" s="1166"/>
      <c r="W3030" s="587">
        <f t="shared" si="498"/>
        <v>0</v>
      </c>
      <c r="Y3030" s="1163">
        <v>455</v>
      </c>
      <c r="Z3030" s="1164"/>
      <c r="AA3030" s="1165"/>
      <c r="AB3030" s="1166"/>
      <c r="AC3030" s="587">
        <f t="shared" si="499"/>
        <v>0</v>
      </c>
      <c r="AE3030" s="1163">
        <v>455</v>
      </c>
      <c r="AF3030" s="1164"/>
      <c r="AG3030" s="1165"/>
      <c r="AH3030" s="1166"/>
      <c r="AI3030" s="587">
        <f t="shared" si="500"/>
        <v>0</v>
      </c>
      <c r="AK3030" s="1163">
        <v>455</v>
      </c>
      <c r="AL3030" s="1164"/>
      <c r="AM3030" s="1165"/>
      <c r="AN3030" s="1166"/>
      <c r="AO3030" s="587">
        <f t="shared" si="501"/>
        <v>0</v>
      </c>
      <c r="AQ3030" s="1163">
        <v>455</v>
      </c>
      <c r="AR3030" s="1164"/>
      <c r="AS3030" s="1165"/>
      <c r="AT3030" s="1166"/>
      <c r="AU3030" s="587">
        <f t="shared" si="502"/>
        <v>0</v>
      </c>
      <c r="AW3030" s="1163">
        <v>455</v>
      </c>
      <c r="AX3030" s="1164"/>
      <c r="AY3030" s="1165"/>
      <c r="AZ3030" s="1166"/>
      <c r="BA3030" s="587">
        <f t="shared" si="503"/>
        <v>0</v>
      </c>
    </row>
    <row r="3031" spans="1:53" s="17" customFormat="1" ht="16.75" customHeight="1" outlineLevel="2">
      <c r="A3031" s="1163">
        <v>456</v>
      </c>
      <c r="B3031" s="1164"/>
      <c r="C3031" s="1165"/>
      <c r="D3031" s="1166"/>
      <c r="E3031" s="587">
        <f t="shared" si="495"/>
        <v>0</v>
      </c>
      <c r="G3031" s="1163">
        <v>456</v>
      </c>
      <c r="H3031" s="1164"/>
      <c r="I3031" s="1165"/>
      <c r="J3031" s="1166"/>
      <c r="K3031" s="587">
        <f t="shared" si="496"/>
        <v>0</v>
      </c>
      <c r="M3031" s="1163">
        <v>456</v>
      </c>
      <c r="N3031" s="1164"/>
      <c r="O3031" s="1165"/>
      <c r="P3031" s="1166"/>
      <c r="Q3031" s="587">
        <f t="shared" si="497"/>
        <v>0</v>
      </c>
      <c r="S3031" s="1163">
        <v>456</v>
      </c>
      <c r="T3031" s="1164"/>
      <c r="U3031" s="1165"/>
      <c r="V3031" s="1166"/>
      <c r="W3031" s="587">
        <f t="shared" si="498"/>
        <v>0</v>
      </c>
      <c r="Y3031" s="1163">
        <v>456</v>
      </c>
      <c r="Z3031" s="1164"/>
      <c r="AA3031" s="1165"/>
      <c r="AB3031" s="1166"/>
      <c r="AC3031" s="587">
        <f t="shared" si="499"/>
        <v>0</v>
      </c>
      <c r="AE3031" s="1163">
        <v>456</v>
      </c>
      <c r="AF3031" s="1164"/>
      <c r="AG3031" s="1165"/>
      <c r="AH3031" s="1166"/>
      <c r="AI3031" s="587">
        <f t="shared" si="500"/>
        <v>0</v>
      </c>
      <c r="AK3031" s="1163">
        <v>456</v>
      </c>
      <c r="AL3031" s="1164"/>
      <c r="AM3031" s="1165"/>
      <c r="AN3031" s="1166"/>
      <c r="AO3031" s="587">
        <f t="shared" si="501"/>
        <v>0</v>
      </c>
      <c r="AQ3031" s="1163">
        <v>456</v>
      </c>
      <c r="AR3031" s="1164"/>
      <c r="AS3031" s="1165"/>
      <c r="AT3031" s="1166"/>
      <c r="AU3031" s="587">
        <f t="shared" si="502"/>
        <v>0</v>
      </c>
      <c r="AW3031" s="1163">
        <v>456</v>
      </c>
      <c r="AX3031" s="1164"/>
      <c r="AY3031" s="1165"/>
      <c r="AZ3031" s="1166"/>
      <c r="BA3031" s="587">
        <f t="shared" si="503"/>
        <v>0</v>
      </c>
    </row>
    <row r="3032" spans="1:53" s="17" customFormat="1" ht="16.75" customHeight="1" outlineLevel="2">
      <c r="A3032" s="1163">
        <v>457</v>
      </c>
      <c r="B3032" s="1164"/>
      <c r="C3032" s="1165"/>
      <c r="D3032" s="1166"/>
      <c r="E3032" s="587">
        <f t="shared" si="495"/>
        <v>0</v>
      </c>
      <c r="G3032" s="1163">
        <v>457</v>
      </c>
      <c r="H3032" s="1164"/>
      <c r="I3032" s="1165"/>
      <c r="J3032" s="1166"/>
      <c r="K3032" s="587">
        <f t="shared" si="496"/>
        <v>0</v>
      </c>
      <c r="M3032" s="1163">
        <v>457</v>
      </c>
      <c r="N3032" s="1164"/>
      <c r="O3032" s="1165"/>
      <c r="P3032" s="1166"/>
      <c r="Q3032" s="587">
        <f t="shared" si="497"/>
        <v>0</v>
      </c>
      <c r="S3032" s="1163">
        <v>457</v>
      </c>
      <c r="T3032" s="1164"/>
      <c r="U3032" s="1165"/>
      <c r="V3032" s="1166"/>
      <c r="W3032" s="587">
        <f t="shared" si="498"/>
        <v>0</v>
      </c>
      <c r="Y3032" s="1163">
        <v>457</v>
      </c>
      <c r="Z3032" s="1164"/>
      <c r="AA3032" s="1165"/>
      <c r="AB3032" s="1166"/>
      <c r="AC3032" s="587">
        <f t="shared" si="499"/>
        <v>0</v>
      </c>
      <c r="AE3032" s="1163">
        <v>457</v>
      </c>
      <c r="AF3032" s="1164"/>
      <c r="AG3032" s="1165"/>
      <c r="AH3032" s="1166"/>
      <c r="AI3032" s="587">
        <f t="shared" si="500"/>
        <v>0</v>
      </c>
      <c r="AK3032" s="1163">
        <v>457</v>
      </c>
      <c r="AL3032" s="1164"/>
      <c r="AM3032" s="1165"/>
      <c r="AN3032" s="1166"/>
      <c r="AO3032" s="587">
        <f t="shared" si="501"/>
        <v>0</v>
      </c>
      <c r="AQ3032" s="1163">
        <v>457</v>
      </c>
      <c r="AR3032" s="1164"/>
      <c r="AS3032" s="1165"/>
      <c r="AT3032" s="1166"/>
      <c r="AU3032" s="587">
        <f t="shared" si="502"/>
        <v>0</v>
      </c>
      <c r="AW3032" s="1163">
        <v>457</v>
      </c>
      <c r="AX3032" s="1164"/>
      <c r="AY3032" s="1165"/>
      <c r="AZ3032" s="1166"/>
      <c r="BA3032" s="587">
        <f t="shared" si="503"/>
        <v>0</v>
      </c>
    </row>
    <row r="3033" spans="1:53" s="17" customFormat="1" ht="16.75" customHeight="1" outlineLevel="2">
      <c r="A3033" s="1163">
        <v>458</v>
      </c>
      <c r="B3033" s="1164"/>
      <c r="C3033" s="1165"/>
      <c r="D3033" s="1166"/>
      <c r="E3033" s="587">
        <f t="shared" si="495"/>
        <v>0</v>
      </c>
      <c r="G3033" s="1163">
        <v>458</v>
      </c>
      <c r="H3033" s="1164"/>
      <c r="I3033" s="1165"/>
      <c r="J3033" s="1166"/>
      <c r="K3033" s="587">
        <f t="shared" si="496"/>
        <v>0</v>
      </c>
      <c r="M3033" s="1163">
        <v>458</v>
      </c>
      <c r="N3033" s="1164"/>
      <c r="O3033" s="1165"/>
      <c r="P3033" s="1166"/>
      <c r="Q3033" s="587">
        <f t="shared" si="497"/>
        <v>0</v>
      </c>
      <c r="S3033" s="1163">
        <v>458</v>
      </c>
      <c r="T3033" s="1164"/>
      <c r="U3033" s="1165"/>
      <c r="V3033" s="1166"/>
      <c r="W3033" s="587">
        <f t="shared" si="498"/>
        <v>0</v>
      </c>
      <c r="Y3033" s="1163">
        <v>458</v>
      </c>
      <c r="Z3033" s="1164"/>
      <c r="AA3033" s="1165"/>
      <c r="AB3033" s="1166"/>
      <c r="AC3033" s="587">
        <f t="shared" si="499"/>
        <v>0</v>
      </c>
      <c r="AE3033" s="1163">
        <v>458</v>
      </c>
      <c r="AF3033" s="1164"/>
      <c r="AG3033" s="1165"/>
      <c r="AH3033" s="1166"/>
      <c r="AI3033" s="587">
        <f t="shared" si="500"/>
        <v>0</v>
      </c>
      <c r="AK3033" s="1163">
        <v>458</v>
      </c>
      <c r="AL3033" s="1164"/>
      <c r="AM3033" s="1165"/>
      <c r="AN3033" s="1166"/>
      <c r="AO3033" s="587">
        <f t="shared" si="501"/>
        <v>0</v>
      </c>
      <c r="AQ3033" s="1163">
        <v>458</v>
      </c>
      <c r="AR3033" s="1164"/>
      <c r="AS3033" s="1165"/>
      <c r="AT3033" s="1166"/>
      <c r="AU3033" s="587">
        <f t="shared" si="502"/>
        <v>0</v>
      </c>
      <c r="AW3033" s="1163">
        <v>458</v>
      </c>
      <c r="AX3033" s="1164"/>
      <c r="AY3033" s="1165"/>
      <c r="AZ3033" s="1166"/>
      <c r="BA3033" s="587">
        <f t="shared" si="503"/>
        <v>0</v>
      </c>
    </row>
    <row r="3034" spans="1:53" s="17" customFormat="1" ht="16.75" customHeight="1" outlineLevel="2">
      <c r="A3034" s="1163">
        <v>459</v>
      </c>
      <c r="B3034" s="1164"/>
      <c r="C3034" s="1165"/>
      <c r="D3034" s="1166"/>
      <c r="E3034" s="587">
        <f t="shared" si="495"/>
        <v>0</v>
      </c>
      <c r="G3034" s="1163">
        <v>459</v>
      </c>
      <c r="H3034" s="1164"/>
      <c r="I3034" s="1165"/>
      <c r="J3034" s="1166"/>
      <c r="K3034" s="587">
        <f t="shared" si="496"/>
        <v>0</v>
      </c>
      <c r="M3034" s="1163">
        <v>459</v>
      </c>
      <c r="N3034" s="1164"/>
      <c r="O3034" s="1165"/>
      <c r="P3034" s="1166"/>
      <c r="Q3034" s="587">
        <f t="shared" si="497"/>
        <v>0</v>
      </c>
      <c r="S3034" s="1163">
        <v>459</v>
      </c>
      <c r="T3034" s="1164"/>
      <c r="U3034" s="1165"/>
      <c r="V3034" s="1166"/>
      <c r="W3034" s="587">
        <f t="shared" si="498"/>
        <v>0</v>
      </c>
      <c r="Y3034" s="1163">
        <v>459</v>
      </c>
      <c r="Z3034" s="1164"/>
      <c r="AA3034" s="1165"/>
      <c r="AB3034" s="1166"/>
      <c r="AC3034" s="587">
        <f t="shared" si="499"/>
        <v>0</v>
      </c>
      <c r="AE3034" s="1163">
        <v>459</v>
      </c>
      <c r="AF3034" s="1164"/>
      <c r="AG3034" s="1165"/>
      <c r="AH3034" s="1166"/>
      <c r="AI3034" s="587">
        <f t="shared" si="500"/>
        <v>0</v>
      </c>
      <c r="AK3034" s="1163">
        <v>459</v>
      </c>
      <c r="AL3034" s="1164"/>
      <c r="AM3034" s="1165"/>
      <c r="AN3034" s="1166"/>
      <c r="AO3034" s="587">
        <f t="shared" si="501"/>
        <v>0</v>
      </c>
      <c r="AQ3034" s="1163">
        <v>459</v>
      </c>
      <c r="AR3034" s="1164"/>
      <c r="AS3034" s="1165"/>
      <c r="AT3034" s="1166"/>
      <c r="AU3034" s="587">
        <f t="shared" si="502"/>
        <v>0</v>
      </c>
      <c r="AW3034" s="1163">
        <v>459</v>
      </c>
      <c r="AX3034" s="1164"/>
      <c r="AY3034" s="1165"/>
      <c r="AZ3034" s="1166"/>
      <c r="BA3034" s="587">
        <f t="shared" si="503"/>
        <v>0</v>
      </c>
    </row>
    <row r="3035" spans="1:53" s="17" customFormat="1" ht="16.75" customHeight="1" outlineLevel="2">
      <c r="A3035" s="1163">
        <v>460</v>
      </c>
      <c r="B3035" s="1164"/>
      <c r="C3035" s="1165"/>
      <c r="D3035" s="1166"/>
      <c r="E3035" s="587">
        <f t="shared" si="495"/>
        <v>0</v>
      </c>
      <c r="G3035" s="1163">
        <v>460</v>
      </c>
      <c r="H3035" s="1164"/>
      <c r="I3035" s="1165"/>
      <c r="J3035" s="1166"/>
      <c r="K3035" s="587">
        <f t="shared" si="496"/>
        <v>0</v>
      </c>
      <c r="M3035" s="1163">
        <v>460</v>
      </c>
      <c r="N3035" s="1164"/>
      <c r="O3035" s="1165"/>
      <c r="P3035" s="1166"/>
      <c r="Q3035" s="587">
        <f t="shared" si="497"/>
        <v>0</v>
      </c>
      <c r="S3035" s="1163">
        <v>460</v>
      </c>
      <c r="T3035" s="1164"/>
      <c r="U3035" s="1165"/>
      <c r="V3035" s="1166"/>
      <c r="W3035" s="587">
        <f t="shared" si="498"/>
        <v>0</v>
      </c>
      <c r="Y3035" s="1163">
        <v>460</v>
      </c>
      <c r="Z3035" s="1164"/>
      <c r="AA3035" s="1165"/>
      <c r="AB3035" s="1166"/>
      <c r="AC3035" s="587">
        <f t="shared" si="499"/>
        <v>0</v>
      </c>
      <c r="AE3035" s="1163">
        <v>460</v>
      </c>
      <c r="AF3035" s="1164"/>
      <c r="AG3035" s="1165"/>
      <c r="AH3035" s="1166"/>
      <c r="AI3035" s="587">
        <f t="shared" si="500"/>
        <v>0</v>
      </c>
      <c r="AK3035" s="1163">
        <v>460</v>
      </c>
      <c r="AL3035" s="1164"/>
      <c r="AM3035" s="1165"/>
      <c r="AN3035" s="1166"/>
      <c r="AO3035" s="587">
        <f t="shared" si="501"/>
        <v>0</v>
      </c>
      <c r="AQ3035" s="1163">
        <v>460</v>
      </c>
      <c r="AR3035" s="1164"/>
      <c r="AS3035" s="1165"/>
      <c r="AT3035" s="1166"/>
      <c r="AU3035" s="587">
        <f t="shared" si="502"/>
        <v>0</v>
      </c>
      <c r="AW3035" s="1163">
        <v>460</v>
      </c>
      <c r="AX3035" s="1164"/>
      <c r="AY3035" s="1165"/>
      <c r="AZ3035" s="1166"/>
      <c r="BA3035" s="587">
        <f t="shared" si="503"/>
        <v>0</v>
      </c>
    </row>
    <row r="3036" spans="1:53" s="17" customFormat="1" ht="16.75" customHeight="1" outlineLevel="2">
      <c r="A3036" s="1163">
        <v>461</v>
      </c>
      <c r="B3036" s="1164"/>
      <c r="C3036" s="1165"/>
      <c r="D3036" s="1166"/>
      <c r="E3036" s="587">
        <f t="shared" si="495"/>
        <v>0</v>
      </c>
      <c r="G3036" s="1163">
        <v>461</v>
      </c>
      <c r="H3036" s="1164"/>
      <c r="I3036" s="1165"/>
      <c r="J3036" s="1166"/>
      <c r="K3036" s="587">
        <f t="shared" si="496"/>
        <v>0</v>
      </c>
      <c r="M3036" s="1163">
        <v>461</v>
      </c>
      <c r="N3036" s="1164"/>
      <c r="O3036" s="1165"/>
      <c r="P3036" s="1166"/>
      <c r="Q3036" s="587">
        <f t="shared" si="497"/>
        <v>0</v>
      </c>
      <c r="S3036" s="1163">
        <v>461</v>
      </c>
      <c r="T3036" s="1164"/>
      <c r="U3036" s="1165"/>
      <c r="V3036" s="1166"/>
      <c r="W3036" s="587">
        <f t="shared" si="498"/>
        <v>0</v>
      </c>
      <c r="Y3036" s="1163">
        <v>461</v>
      </c>
      <c r="Z3036" s="1164"/>
      <c r="AA3036" s="1165"/>
      <c r="AB3036" s="1166"/>
      <c r="AC3036" s="587">
        <f t="shared" si="499"/>
        <v>0</v>
      </c>
      <c r="AE3036" s="1163">
        <v>461</v>
      </c>
      <c r="AF3036" s="1164"/>
      <c r="AG3036" s="1165"/>
      <c r="AH3036" s="1166"/>
      <c r="AI3036" s="587">
        <f t="shared" si="500"/>
        <v>0</v>
      </c>
      <c r="AK3036" s="1163">
        <v>461</v>
      </c>
      <c r="AL3036" s="1164"/>
      <c r="AM3036" s="1165"/>
      <c r="AN3036" s="1166"/>
      <c r="AO3036" s="587">
        <f t="shared" si="501"/>
        <v>0</v>
      </c>
      <c r="AQ3036" s="1163">
        <v>461</v>
      </c>
      <c r="AR3036" s="1164"/>
      <c r="AS3036" s="1165"/>
      <c r="AT3036" s="1166"/>
      <c r="AU3036" s="587">
        <f t="shared" si="502"/>
        <v>0</v>
      </c>
      <c r="AW3036" s="1163">
        <v>461</v>
      </c>
      <c r="AX3036" s="1164"/>
      <c r="AY3036" s="1165"/>
      <c r="AZ3036" s="1166"/>
      <c r="BA3036" s="587">
        <f t="shared" si="503"/>
        <v>0</v>
      </c>
    </row>
    <row r="3037" spans="1:53" s="17" customFormat="1" ht="16.75" customHeight="1" outlineLevel="2">
      <c r="A3037" s="1163">
        <v>462</v>
      </c>
      <c r="B3037" s="1164"/>
      <c r="C3037" s="1165"/>
      <c r="D3037" s="1166"/>
      <c r="E3037" s="587">
        <f t="shared" si="495"/>
        <v>0</v>
      </c>
      <c r="G3037" s="1163">
        <v>462</v>
      </c>
      <c r="H3037" s="1164"/>
      <c r="I3037" s="1165"/>
      <c r="J3037" s="1166"/>
      <c r="K3037" s="587">
        <f t="shared" si="496"/>
        <v>0</v>
      </c>
      <c r="M3037" s="1163">
        <v>462</v>
      </c>
      <c r="N3037" s="1164"/>
      <c r="O3037" s="1165"/>
      <c r="P3037" s="1166"/>
      <c r="Q3037" s="587">
        <f t="shared" si="497"/>
        <v>0</v>
      </c>
      <c r="S3037" s="1163">
        <v>462</v>
      </c>
      <c r="T3037" s="1164"/>
      <c r="U3037" s="1165"/>
      <c r="V3037" s="1166"/>
      <c r="W3037" s="587">
        <f t="shared" si="498"/>
        <v>0</v>
      </c>
      <c r="Y3037" s="1163">
        <v>462</v>
      </c>
      <c r="Z3037" s="1164"/>
      <c r="AA3037" s="1165"/>
      <c r="AB3037" s="1166"/>
      <c r="AC3037" s="587">
        <f t="shared" si="499"/>
        <v>0</v>
      </c>
      <c r="AE3037" s="1163">
        <v>462</v>
      </c>
      <c r="AF3037" s="1164"/>
      <c r="AG3037" s="1165"/>
      <c r="AH3037" s="1166"/>
      <c r="AI3037" s="587">
        <f t="shared" si="500"/>
        <v>0</v>
      </c>
      <c r="AK3037" s="1163">
        <v>462</v>
      </c>
      <c r="AL3037" s="1164"/>
      <c r="AM3037" s="1165"/>
      <c r="AN3037" s="1166"/>
      <c r="AO3037" s="587">
        <f t="shared" si="501"/>
        <v>0</v>
      </c>
      <c r="AQ3037" s="1163">
        <v>462</v>
      </c>
      <c r="AR3037" s="1164"/>
      <c r="AS3037" s="1165"/>
      <c r="AT3037" s="1166"/>
      <c r="AU3037" s="587">
        <f t="shared" si="502"/>
        <v>0</v>
      </c>
      <c r="AW3037" s="1163">
        <v>462</v>
      </c>
      <c r="AX3037" s="1164"/>
      <c r="AY3037" s="1165"/>
      <c r="AZ3037" s="1166"/>
      <c r="BA3037" s="587">
        <f t="shared" si="503"/>
        <v>0</v>
      </c>
    </row>
    <row r="3038" spans="1:53" s="17" customFormat="1" ht="16.75" customHeight="1" outlineLevel="2">
      <c r="A3038" s="1163">
        <v>463</v>
      </c>
      <c r="B3038" s="1164"/>
      <c r="C3038" s="1165"/>
      <c r="D3038" s="1166"/>
      <c r="E3038" s="587">
        <f>IF(AND(C3038&gt;=D$2569,C3038&lt;=D$2568),1,0)</f>
        <v>0</v>
      </c>
      <c r="G3038" s="1163">
        <v>463</v>
      </c>
      <c r="H3038" s="1164"/>
      <c r="I3038" s="1165"/>
      <c r="J3038" s="1166"/>
      <c r="K3038" s="587">
        <f>IF(AND(I3038&gt;=J$2569,I3038&lt;=J$2568),1,0)</f>
        <v>0</v>
      </c>
      <c r="M3038" s="1163">
        <v>463</v>
      </c>
      <c r="N3038" s="1164"/>
      <c r="O3038" s="1165"/>
      <c r="P3038" s="1166"/>
      <c r="Q3038" s="587">
        <f>IF(AND(O3038&gt;=P$2569,O3038&lt;=P$2568),1,0)</f>
        <v>0</v>
      </c>
      <c r="S3038" s="1163">
        <v>463</v>
      </c>
      <c r="T3038" s="1164"/>
      <c r="U3038" s="1165"/>
      <c r="V3038" s="1166"/>
      <c r="W3038" s="587">
        <f>IF(AND(U3038&gt;=V$2569,U3038&lt;=V$2568),1,0)</f>
        <v>0</v>
      </c>
      <c r="Y3038" s="1163">
        <v>463</v>
      </c>
      <c r="Z3038" s="1164"/>
      <c r="AA3038" s="1165"/>
      <c r="AB3038" s="1166"/>
      <c r="AC3038" s="587">
        <f>IF(AND(AA3038&gt;=AB$2569,AA3038&lt;=AB$2568),1,0)</f>
        <v>0</v>
      </c>
      <c r="AE3038" s="1163">
        <v>463</v>
      </c>
      <c r="AF3038" s="1164"/>
      <c r="AG3038" s="1165"/>
      <c r="AH3038" s="1166"/>
      <c r="AI3038" s="587">
        <f>IF(AND(AG3038&gt;=AH$2569,AG3038&lt;=AH$2568),1,0)</f>
        <v>0</v>
      </c>
      <c r="AK3038" s="1163">
        <v>463</v>
      </c>
      <c r="AL3038" s="1164"/>
      <c r="AM3038" s="1165"/>
      <c r="AN3038" s="1166"/>
      <c r="AO3038" s="587">
        <f>IF(AND(AM3038&gt;=AN$2569,AM3038&lt;=AN$2568),1,0)</f>
        <v>0</v>
      </c>
      <c r="AQ3038" s="1163">
        <v>463</v>
      </c>
      <c r="AR3038" s="1164"/>
      <c r="AS3038" s="1165"/>
      <c r="AT3038" s="1166"/>
      <c r="AU3038" s="587">
        <f>IF(AND(AS3038&gt;=AT$2569,AS3038&lt;=AT$2568),1,0)</f>
        <v>0</v>
      </c>
      <c r="AW3038" s="1163">
        <v>463</v>
      </c>
      <c r="AX3038" s="1164"/>
      <c r="AY3038" s="1165"/>
      <c r="AZ3038" s="1166"/>
      <c r="BA3038" s="587">
        <f>IF(AND(AY3038&gt;=AZ$2569,AY3038&lt;=AZ$2568),1,0)</f>
        <v>0</v>
      </c>
    </row>
    <row r="3039" spans="1:53" s="17" customFormat="1" ht="16.75" customHeight="1" outlineLevel="2">
      <c r="A3039" s="1163">
        <v>464</v>
      </c>
      <c r="B3039" s="1164"/>
      <c r="C3039" s="1165"/>
      <c r="D3039" s="1166"/>
      <c r="E3039" s="587">
        <f t="shared" ref="E3039:E3075" si="504">IF(AND(C3039&gt;=D$2569,C3039&lt;=D$2568),1,0)</f>
        <v>0</v>
      </c>
      <c r="G3039" s="1163">
        <v>464</v>
      </c>
      <c r="H3039" s="1164"/>
      <c r="I3039" s="1165"/>
      <c r="J3039" s="1166"/>
      <c r="K3039" s="587">
        <f t="shared" ref="K3039:K3075" si="505">IF(AND(I3039&gt;=J$2569,I3039&lt;=J$2568),1,0)</f>
        <v>0</v>
      </c>
      <c r="M3039" s="1163">
        <v>464</v>
      </c>
      <c r="N3039" s="1164"/>
      <c r="O3039" s="1165"/>
      <c r="P3039" s="1166"/>
      <c r="Q3039" s="587">
        <f t="shared" ref="Q3039:Q3075" si="506">IF(AND(O3039&gt;=P$2569,O3039&lt;=P$2568),1,0)</f>
        <v>0</v>
      </c>
      <c r="S3039" s="1163">
        <v>464</v>
      </c>
      <c r="T3039" s="1164"/>
      <c r="U3039" s="1165"/>
      <c r="V3039" s="1166"/>
      <c r="W3039" s="587">
        <f t="shared" ref="W3039:W3075" si="507">IF(AND(U3039&gt;=V$2569,U3039&lt;=V$2568),1,0)</f>
        <v>0</v>
      </c>
      <c r="Y3039" s="1163">
        <v>464</v>
      </c>
      <c r="Z3039" s="1164"/>
      <c r="AA3039" s="1165"/>
      <c r="AB3039" s="1166"/>
      <c r="AC3039" s="587">
        <f t="shared" ref="AC3039:AC3075" si="508">IF(AND(AA3039&gt;=AB$2569,AA3039&lt;=AB$2568),1,0)</f>
        <v>0</v>
      </c>
      <c r="AE3039" s="1163">
        <v>464</v>
      </c>
      <c r="AF3039" s="1164"/>
      <c r="AG3039" s="1165"/>
      <c r="AH3039" s="1166"/>
      <c r="AI3039" s="587">
        <f t="shared" ref="AI3039:AI3075" si="509">IF(AND(AG3039&gt;=AH$2569,AG3039&lt;=AH$2568),1,0)</f>
        <v>0</v>
      </c>
      <c r="AK3039" s="1163">
        <v>464</v>
      </c>
      <c r="AL3039" s="1164"/>
      <c r="AM3039" s="1165"/>
      <c r="AN3039" s="1166"/>
      <c r="AO3039" s="587">
        <f t="shared" ref="AO3039:AO3075" si="510">IF(AND(AM3039&gt;=AN$2569,AM3039&lt;=AN$2568),1,0)</f>
        <v>0</v>
      </c>
      <c r="AQ3039" s="1163">
        <v>464</v>
      </c>
      <c r="AR3039" s="1164"/>
      <c r="AS3039" s="1165"/>
      <c r="AT3039" s="1166"/>
      <c r="AU3039" s="587">
        <f t="shared" ref="AU3039:AU3075" si="511">IF(AND(AS3039&gt;=AT$2569,AS3039&lt;=AT$2568),1,0)</f>
        <v>0</v>
      </c>
      <c r="AW3039" s="1163">
        <v>464</v>
      </c>
      <c r="AX3039" s="1164"/>
      <c r="AY3039" s="1165"/>
      <c r="AZ3039" s="1166"/>
      <c r="BA3039" s="587">
        <f t="shared" ref="BA3039:BA3075" si="512">IF(AND(AY3039&gt;=AZ$2569,AY3039&lt;=AZ$2568),1,0)</f>
        <v>0</v>
      </c>
    </row>
    <row r="3040" spans="1:53" s="17" customFormat="1" ht="16.75" customHeight="1" outlineLevel="2">
      <c r="A3040" s="1163">
        <v>465</v>
      </c>
      <c r="B3040" s="1164"/>
      <c r="C3040" s="1165"/>
      <c r="D3040" s="1166"/>
      <c r="E3040" s="587">
        <f t="shared" si="504"/>
        <v>0</v>
      </c>
      <c r="G3040" s="1163">
        <v>465</v>
      </c>
      <c r="H3040" s="1164"/>
      <c r="I3040" s="1165"/>
      <c r="J3040" s="1166"/>
      <c r="K3040" s="587">
        <f t="shared" si="505"/>
        <v>0</v>
      </c>
      <c r="M3040" s="1163">
        <v>465</v>
      </c>
      <c r="N3040" s="1164"/>
      <c r="O3040" s="1165"/>
      <c r="P3040" s="1166"/>
      <c r="Q3040" s="587">
        <f t="shared" si="506"/>
        <v>0</v>
      </c>
      <c r="S3040" s="1163">
        <v>465</v>
      </c>
      <c r="T3040" s="1164"/>
      <c r="U3040" s="1165"/>
      <c r="V3040" s="1166"/>
      <c r="W3040" s="587">
        <f t="shared" si="507"/>
        <v>0</v>
      </c>
      <c r="Y3040" s="1163">
        <v>465</v>
      </c>
      <c r="Z3040" s="1164"/>
      <c r="AA3040" s="1165"/>
      <c r="AB3040" s="1166"/>
      <c r="AC3040" s="587">
        <f t="shared" si="508"/>
        <v>0</v>
      </c>
      <c r="AE3040" s="1163">
        <v>465</v>
      </c>
      <c r="AF3040" s="1164"/>
      <c r="AG3040" s="1165"/>
      <c r="AH3040" s="1166"/>
      <c r="AI3040" s="587">
        <f t="shared" si="509"/>
        <v>0</v>
      </c>
      <c r="AK3040" s="1163">
        <v>465</v>
      </c>
      <c r="AL3040" s="1164"/>
      <c r="AM3040" s="1165"/>
      <c r="AN3040" s="1166"/>
      <c r="AO3040" s="587">
        <f t="shared" si="510"/>
        <v>0</v>
      </c>
      <c r="AQ3040" s="1163">
        <v>465</v>
      </c>
      <c r="AR3040" s="1164"/>
      <c r="AS3040" s="1165"/>
      <c r="AT3040" s="1166"/>
      <c r="AU3040" s="587">
        <f t="shared" si="511"/>
        <v>0</v>
      </c>
      <c r="AW3040" s="1163">
        <v>465</v>
      </c>
      <c r="AX3040" s="1164"/>
      <c r="AY3040" s="1165"/>
      <c r="AZ3040" s="1166"/>
      <c r="BA3040" s="587">
        <f t="shared" si="512"/>
        <v>0</v>
      </c>
    </row>
    <row r="3041" spans="1:53" s="17" customFormat="1" ht="16.75" customHeight="1" outlineLevel="2">
      <c r="A3041" s="1163">
        <v>466</v>
      </c>
      <c r="B3041" s="1164"/>
      <c r="C3041" s="1165"/>
      <c r="D3041" s="1166"/>
      <c r="E3041" s="587">
        <f t="shared" si="504"/>
        <v>0</v>
      </c>
      <c r="G3041" s="1163">
        <v>466</v>
      </c>
      <c r="H3041" s="1164"/>
      <c r="I3041" s="1165"/>
      <c r="J3041" s="1166"/>
      <c r="K3041" s="587">
        <f t="shared" si="505"/>
        <v>0</v>
      </c>
      <c r="M3041" s="1163">
        <v>466</v>
      </c>
      <c r="N3041" s="1164"/>
      <c r="O3041" s="1165"/>
      <c r="P3041" s="1166"/>
      <c r="Q3041" s="587">
        <f t="shared" si="506"/>
        <v>0</v>
      </c>
      <c r="S3041" s="1163">
        <v>466</v>
      </c>
      <c r="T3041" s="1164"/>
      <c r="U3041" s="1165"/>
      <c r="V3041" s="1166"/>
      <c r="W3041" s="587">
        <f t="shared" si="507"/>
        <v>0</v>
      </c>
      <c r="Y3041" s="1163">
        <v>466</v>
      </c>
      <c r="Z3041" s="1164"/>
      <c r="AA3041" s="1165"/>
      <c r="AB3041" s="1166"/>
      <c r="AC3041" s="587">
        <f t="shared" si="508"/>
        <v>0</v>
      </c>
      <c r="AE3041" s="1163">
        <v>466</v>
      </c>
      <c r="AF3041" s="1164"/>
      <c r="AG3041" s="1165"/>
      <c r="AH3041" s="1166"/>
      <c r="AI3041" s="587">
        <f t="shared" si="509"/>
        <v>0</v>
      </c>
      <c r="AK3041" s="1163">
        <v>466</v>
      </c>
      <c r="AL3041" s="1164"/>
      <c r="AM3041" s="1165"/>
      <c r="AN3041" s="1166"/>
      <c r="AO3041" s="587">
        <f t="shared" si="510"/>
        <v>0</v>
      </c>
      <c r="AQ3041" s="1163">
        <v>466</v>
      </c>
      <c r="AR3041" s="1164"/>
      <c r="AS3041" s="1165"/>
      <c r="AT3041" s="1166"/>
      <c r="AU3041" s="587">
        <f t="shared" si="511"/>
        <v>0</v>
      </c>
      <c r="AW3041" s="1163">
        <v>466</v>
      </c>
      <c r="AX3041" s="1164"/>
      <c r="AY3041" s="1165"/>
      <c r="AZ3041" s="1166"/>
      <c r="BA3041" s="587">
        <f t="shared" si="512"/>
        <v>0</v>
      </c>
    </row>
    <row r="3042" spans="1:53" s="17" customFormat="1" ht="16.75" customHeight="1" outlineLevel="2">
      <c r="A3042" s="1163">
        <v>467</v>
      </c>
      <c r="B3042" s="1164"/>
      <c r="C3042" s="1165"/>
      <c r="D3042" s="1166"/>
      <c r="E3042" s="587">
        <f t="shared" si="504"/>
        <v>0</v>
      </c>
      <c r="G3042" s="1163">
        <v>467</v>
      </c>
      <c r="H3042" s="1164"/>
      <c r="I3042" s="1165"/>
      <c r="J3042" s="1166"/>
      <c r="K3042" s="587">
        <f t="shared" si="505"/>
        <v>0</v>
      </c>
      <c r="M3042" s="1163">
        <v>467</v>
      </c>
      <c r="N3042" s="1164"/>
      <c r="O3042" s="1165"/>
      <c r="P3042" s="1166"/>
      <c r="Q3042" s="587">
        <f t="shared" si="506"/>
        <v>0</v>
      </c>
      <c r="S3042" s="1163">
        <v>467</v>
      </c>
      <c r="T3042" s="1164"/>
      <c r="U3042" s="1165"/>
      <c r="V3042" s="1166"/>
      <c r="W3042" s="587">
        <f t="shared" si="507"/>
        <v>0</v>
      </c>
      <c r="Y3042" s="1163">
        <v>467</v>
      </c>
      <c r="Z3042" s="1164"/>
      <c r="AA3042" s="1165"/>
      <c r="AB3042" s="1166"/>
      <c r="AC3042" s="587">
        <f t="shared" si="508"/>
        <v>0</v>
      </c>
      <c r="AE3042" s="1163">
        <v>467</v>
      </c>
      <c r="AF3042" s="1164"/>
      <c r="AG3042" s="1165"/>
      <c r="AH3042" s="1166"/>
      <c r="AI3042" s="587">
        <f t="shared" si="509"/>
        <v>0</v>
      </c>
      <c r="AK3042" s="1163">
        <v>467</v>
      </c>
      <c r="AL3042" s="1164"/>
      <c r="AM3042" s="1165"/>
      <c r="AN3042" s="1166"/>
      <c r="AO3042" s="587">
        <f t="shared" si="510"/>
        <v>0</v>
      </c>
      <c r="AQ3042" s="1163">
        <v>467</v>
      </c>
      <c r="AR3042" s="1164"/>
      <c r="AS3042" s="1165"/>
      <c r="AT3042" s="1166"/>
      <c r="AU3042" s="587">
        <f t="shared" si="511"/>
        <v>0</v>
      </c>
      <c r="AW3042" s="1163">
        <v>467</v>
      </c>
      <c r="AX3042" s="1164"/>
      <c r="AY3042" s="1165"/>
      <c r="AZ3042" s="1166"/>
      <c r="BA3042" s="587">
        <f t="shared" si="512"/>
        <v>0</v>
      </c>
    </row>
    <row r="3043" spans="1:53" s="17" customFormat="1" ht="16.75" customHeight="1" outlineLevel="2">
      <c r="A3043" s="1163">
        <v>468</v>
      </c>
      <c r="B3043" s="1164"/>
      <c r="C3043" s="1165"/>
      <c r="D3043" s="1166"/>
      <c r="E3043" s="587">
        <f t="shared" si="504"/>
        <v>0</v>
      </c>
      <c r="G3043" s="1163">
        <v>468</v>
      </c>
      <c r="H3043" s="1164"/>
      <c r="I3043" s="1165"/>
      <c r="J3043" s="1166"/>
      <c r="K3043" s="587">
        <f t="shared" si="505"/>
        <v>0</v>
      </c>
      <c r="M3043" s="1163">
        <v>468</v>
      </c>
      <c r="N3043" s="1164"/>
      <c r="O3043" s="1165"/>
      <c r="P3043" s="1166"/>
      <c r="Q3043" s="587">
        <f t="shared" si="506"/>
        <v>0</v>
      </c>
      <c r="S3043" s="1163">
        <v>468</v>
      </c>
      <c r="T3043" s="1164"/>
      <c r="U3043" s="1165"/>
      <c r="V3043" s="1166"/>
      <c r="W3043" s="587">
        <f t="shared" si="507"/>
        <v>0</v>
      </c>
      <c r="Y3043" s="1163">
        <v>468</v>
      </c>
      <c r="Z3043" s="1164"/>
      <c r="AA3043" s="1165"/>
      <c r="AB3043" s="1166"/>
      <c r="AC3043" s="587">
        <f t="shared" si="508"/>
        <v>0</v>
      </c>
      <c r="AE3043" s="1163">
        <v>468</v>
      </c>
      <c r="AF3043" s="1164"/>
      <c r="AG3043" s="1165"/>
      <c r="AH3043" s="1166"/>
      <c r="AI3043" s="587">
        <f t="shared" si="509"/>
        <v>0</v>
      </c>
      <c r="AK3043" s="1163">
        <v>468</v>
      </c>
      <c r="AL3043" s="1164"/>
      <c r="AM3043" s="1165"/>
      <c r="AN3043" s="1166"/>
      <c r="AO3043" s="587">
        <f t="shared" si="510"/>
        <v>0</v>
      </c>
      <c r="AQ3043" s="1163">
        <v>468</v>
      </c>
      <c r="AR3043" s="1164"/>
      <c r="AS3043" s="1165"/>
      <c r="AT3043" s="1166"/>
      <c r="AU3043" s="587">
        <f t="shared" si="511"/>
        <v>0</v>
      </c>
      <c r="AW3043" s="1163">
        <v>468</v>
      </c>
      <c r="AX3043" s="1164"/>
      <c r="AY3043" s="1165"/>
      <c r="AZ3043" s="1166"/>
      <c r="BA3043" s="587">
        <f t="shared" si="512"/>
        <v>0</v>
      </c>
    </row>
    <row r="3044" spans="1:53" s="17" customFormat="1" ht="16.75" customHeight="1" outlineLevel="2">
      <c r="A3044" s="1163">
        <v>469</v>
      </c>
      <c r="B3044" s="1164"/>
      <c r="C3044" s="1165"/>
      <c r="D3044" s="1166"/>
      <c r="E3044" s="587">
        <f t="shared" si="504"/>
        <v>0</v>
      </c>
      <c r="G3044" s="1163">
        <v>469</v>
      </c>
      <c r="H3044" s="1164"/>
      <c r="I3044" s="1165"/>
      <c r="J3044" s="1166"/>
      <c r="K3044" s="587">
        <f t="shared" si="505"/>
        <v>0</v>
      </c>
      <c r="M3044" s="1163">
        <v>469</v>
      </c>
      <c r="N3044" s="1164"/>
      <c r="O3044" s="1165"/>
      <c r="P3044" s="1166"/>
      <c r="Q3044" s="587">
        <f t="shared" si="506"/>
        <v>0</v>
      </c>
      <c r="S3044" s="1163">
        <v>469</v>
      </c>
      <c r="T3044" s="1164"/>
      <c r="U3044" s="1165"/>
      <c r="V3044" s="1166"/>
      <c r="W3044" s="587">
        <f t="shared" si="507"/>
        <v>0</v>
      </c>
      <c r="Y3044" s="1163">
        <v>469</v>
      </c>
      <c r="Z3044" s="1164"/>
      <c r="AA3044" s="1165"/>
      <c r="AB3044" s="1166"/>
      <c r="AC3044" s="587">
        <f t="shared" si="508"/>
        <v>0</v>
      </c>
      <c r="AE3044" s="1163">
        <v>469</v>
      </c>
      <c r="AF3044" s="1164"/>
      <c r="AG3044" s="1165"/>
      <c r="AH3044" s="1166"/>
      <c r="AI3044" s="587">
        <f t="shared" si="509"/>
        <v>0</v>
      </c>
      <c r="AK3044" s="1163">
        <v>469</v>
      </c>
      <c r="AL3044" s="1164"/>
      <c r="AM3044" s="1165"/>
      <c r="AN3044" s="1166"/>
      <c r="AO3044" s="587">
        <f t="shared" si="510"/>
        <v>0</v>
      </c>
      <c r="AQ3044" s="1163">
        <v>469</v>
      </c>
      <c r="AR3044" s="1164"/>
      <c r="AS3044" s="1165"/>
      <c r="AT3044" s="1166"/>
      <c r="AU3044" s="587">
        <f t="shared" si="511"/>
        <v>0</v>
      </c>
      <c r="AW3044" s="1163">
        <v>469</v>
      </c>
      <c r="AX3044" s="1164"/>
      <c r="AY3044" s="1165"/>
      <c r="AZ3044" s="1166"/>
      <c r="BA3044" s="587">
        <f t="shared" si="512"/>
        <v>0</v>
      </c>
    </row>
    <row r="3045" spans="1:53" s="17" customFormat="1" ht="16.75" customHeight="1" outlineLevel="2">
      <c r="A3045" s="1163">
        <v>470</v>
      </c>
      <c r="B3045" s="1164"/>
      <c r="C3045" s="1165"/>
      <c r="D3045" s="1166"/>
      <c r="E3045" s="587">
        <f t="shared" si="504"/>
        <v>0</v>
      </c>
      <c r="G3045" s="1163">
        <v>470</v>
      </c>
      <c r="H3045" s="1164"/>
      <c r="I3045" s="1165"/>
      <c r="J3045" s="1166"/>
      <c r="K3045" s="587">
        <f t="shared" si="505"/>
        <v>0</v>
      </c>
      <c r="M3045" s="1163">
        <v>470</v>
      </c>
      <c r="N3045" s="1164"/>
      <c r="O3045" s="1165"/>
      <c r="P3045" s="1166"/>
      <c r="Q3045" s="587">
        <f t="shared" si="506"/>
        <v>0</v>
      </c>
      <c r="S3045" s="1163">
        <v>470</v>
      </c>
      <c r="T3045" s="1164"/>
      <c r="U3045" s="1165"/>
      <c r="V3045" s="1166"/>
      <c r="W3045" s="587">
        <f t="shared" si="507"/>
        <v>0</v>
      </c>
      <c r="Y3045" s="1163">
        <v>470</v>
      </c>
      <c r="Z3045" s="1164"/>
      <c r="AA3045" s="1165"/>
      <c r="AB3045" s="1166"/>
      <c r="AC3045" s="587">
        <f t="shared" si="508"/>
        <v>0</v>
      </c>
      <c r="AE3045" s="1163">
        <v>470</v>
      </c>
      <c r="AF3045" s="1164"/>
      <c r="AG3045" s="1165"/>
      <c r="AH3045" s="1166"/>
      <c r="AI3045" s="587">
        <f t="shared" si="509"/>
        <v>0</v>
      </c>
      <c r="AK3045" s="1163">
        <v>470</v>
      </c>
      <c r="AL3045" s="1164"/>
      <c r="AM3045" s="1165"/>
      <c r="AN3045" s="1166"/>
      <c r="AO3045" s="587">
        <f t="shared" si="510"/>
        <v>0</v>
      </c>
      <c r="AQ3045" s="1163">
        <v>470</v>
      </c>
      <c r="AR3045" s="1164"/>
      <c r="AS3045" s="1165"/>
      <c r="AT3045" s="1166"/>
      <c r="AU3045" s="587">
        <f t="shared" si="511"/>
        <v>0</v>
      </c>
      <c r="AW3045" s="1163">
        <v>470</v>
      </c>
      <c r="AX3045" s="1164"/>
      <c r="AY3045" s="1165"/>
      <c r="AZ3045" s="1166"/>
      <c r="BA3045" s="587">
        <f t="shared" si="512"/>
        <v>0</v>
      </c>
    </row>
    <row r="3046" spans="1:53" s="17" customFormat="1" ht="16.75" customHeight="1" outlineLevel="2">
      <c r="A3046" s="1163">
        <v>471</v>
      </c>
      <c r="B3046" s="1164"/>
      <c r="C3046" s="1165"/>
      <c r="D3046" s="1166"/>
      <c r="E3046" s="587">
        <f t="shared" si="504"/>
        <v>0</v>
      </c>
      <c r="G3046" s="1163">
        <v>471</v>
      </c>
      <c r="H3046" s="1164"/>
      <c r="I3046" s="1165"/>
      <c r="J3046" s="1166"/>
      <c r="K3046" s="587">
        <f t="shared" si="505"/>
        <v>0</v>
      </c>
      <c r="M3046" s="1163">
        <v>471</v>
      </c>
      <c r="N3046" s="1164"/>
      <c r="O3046" s="1165"/>
      <c r="P3046" s="1166"/>
      <c r="Q3046" s="587">
        <f t="shared" si="506"/>
        <v>0</v>
      </c>
      <c r="S3046" s="1163">
        <v>471</v>
      </c>
      <c r="T3046" s="1164"/>
      <c r="U3046" s="1165"/>
      <c r="V3046" s="1166"/>
      <c r="W3046" s="587">
        <f t="shared" si="507"/>
        <v>0</v>
      </c>
      <c r="Y3046" s="1163">
        <v>471</v>
      </c>
      <c r="Z3046" s="1164"/>
      <c r="AA3046" s="1165"/>
      <c r="AB3046" s="1166"/>
      <c r="AC3046" s="587">
        <f t="shared" si="508"/>
        <v>0</v>
      </c>
      <c r="AE3046" s="1163">
        <v>471</v>
      </c>
      <c r="AF3046" s="1164"/>
      <c r="AG3046" s="1165"/>
      <c r="AH3046" s="1166"/>
      <c r="AI3046" s="587">
        <f t="shared" si="509"/>
        <v>0</v>
      </c>
      <c r="AK3046" s="1163">
        <v>471</v>
      </c>
      <c r="AL3046" s="1164"/>
      <c r="AM3046" s="1165"/>
      <c r="AN3046" s="1166"/>
      <c r="AO3046" s="587">
        <f t="shared" si="510"/>
        <v>0</v>
      </c>
      <c r="AQ3046" s="1163">
        <v>471</v>
      </c>
      <c r="AR3046" s="1164"/>
      <c r="AS3046" s="1165"/>
      <c r="AT3046" s="1166"/>
      <c r="AU3046" s="587">
        <f t="shared" si="511"/>
        <v>0</v>
      </c>
      <c r="AW3046" s="1163">
        <v>471</v>
      </c>
      <c r="AX3046" s="1164"/>
      <c r="AY3046" s="1165"/>
      <c r="AZ3046" s="1166"/>
      <c r="BA3046" s="587">
        <f t="shared" si="512"/>
        <v>0</v>
      </c>
    </row>
    <row r="3047" spans="1:53" s="17" customFormat="1" ht="16.75" customHeight="1" outlineLevel="2">
      <c r="A3047" s="1163">
        <v>472</v>
      </c>
      <c r="B3047" s="1164"/>
      <c r="C3047" s="1165"/>
      <c r="D3047" s="1166"/>
      <c r="E3047" s="587">
        <f t="shared" si="504"/>
        <v>0</v>
      </c>
      <c r="G3047" s="1163">
        <v>472</v>
      </c>
      <c r="H3047" s="1164"/>
      <c r="I3047" s="1165"/>
      <c r="J3047" s="1166"/>
      <c r="K3047" s="587">
        <f t="shared" si="505"/>
        <v>0</v>
      </c>
      <c r="M3047" s="1163">
        <v>472</v>
      </c>
      <c r="N3047" s="1164"/>
      <c r="O3047" s="1165"/>
      <c r="P3047" s="1166"/>
      <c r="Q3047" s="587">
        <f t="shared" si="506"/>
        <v>0</v>
      </c>
      <c r="S3047" s="1163">
        <v>472</v>
      </c>
      <c r="T3047" s="1164"/>
      <c r="U3047" s="1165"/>
      <c r="V3047" s="1166"/>
      <c r="W3047" s="587">
        <f t="shared" si="507"/>
        <v>0</v>
      </c>
      <c r="Y3047" s="1163">
        <v>472</v>
      </c>
      <c r="Z3047" s="1164"/>
      <c r="AA3047" s="1165"/>
      <c r="AB3047" s="1166"/>
      <c r="AC3047" s="587">
        <f t="shared" si="508"/>
        <v>0</v>
      </c>
      <c r="AE3047" s="1163">
        <v>472</v>
      </c>
      <c r="AF3047" s="1164"/>
      <c r="AG3047" s="1165"/>
      <c r="AH3047" s="1166"/>
      <c r="AI3047" s="587">
        <f t="shared" si="509"/>
        <v>0</v>
      </c>
      <c r="AK3047" s="1163">
        <v>472</v>
      </c>
      <c r="AL3047" s="1164"/>
      <c r="AM3047" s="1165"/>
      <c r="AN3047" s="1166"/>
      <c r="AO3047" s="587">
        <f t="shared" si="510"/>
        <v>0</v>
      </c>
      <c r="AQ3047" s="1163">
        <v>472</v>
      </c>
      <c r="AR3047" s="1164"/>
      <c r="AS3047" s="1165"/>
      <c r="AT3047" s="1166"/>
      <c r="AU3047" s="587">
        <f t="shared" si="511"/>
        <v>0</v>
      </c>
      <c r="AW3047" s="1163">
        <v>472</v>
      </c>
      <c r="AX3047" s="1164"/>
      <c r="AY3047" s="1165"/>
      <c r="AZ3047" s="1166"/>
      <c r="BA3047" s="587">
        <f t="shared" si="512"/>
        <v>0</v>
      </c>
    </row>
    <row r="3048" spans="1:53" s="17" customFormat="1" ht="16.75" customHeight="1" outlineLevel="2">
      <c r="A3048" s="1163">
        <v>473</v>
      </c>
      <c r="B3048" s="1164"/>
      <c r="C3048" s="1165"/>
      <c r="D3048" s="1166"/>
      <c r="E3048" s="587">
        <f t="shared" si="504"/>
        <v>0</v>
      </c>
      <c r="G3048" s="1163">
        <v>473</v>
      </c>
      <c r="H3048" s="1164"/>
      <c r="I3048" s="1165"/>
      <c r="J3048" s="1166"/>
      <c r="K3048" s="587">
        <f t="shared" si="505"/>
        <v>0</v>
      </c>
      <c r="M3048" s="1163">
        <v>473</v>
      </c>
      <c r="N3048" s="1164"/>
      <c r="O3048" s="1165"/>
      <c r="P3048" s="1166"/>
      <c r="Q3048" s="587">
        <f t="shared" si="506"/>
        <v>0</v>
      </c>
      <c r="S3048" s="1163">
        <v>473</v>
      </c>
      <c r="T3048" s="1164"/>
      <c r="U3048" s="1165"/>
      <c r="V3048" s="1166"/>
      <c r="W3048" s="587">
        <f t="shared" si="507"/>
        <v>0</v>
      </c>
      <c r="Y3048" s="1163">
        <v>473</v>
      </c>
      <c r="Z3048" s="1164"/>
      <c r="AA3048" s="1165"/>
      <c r="AB3048" s="1166"/>
      <c r="AC3048" s="587">
        <f t="shared" si="508"/>
        <v>0</v>
      </c>
      <c r="AE3048" s="1163">
        <v>473</v>
      </c>
      <c r="AF3048" s="1164"/>
      <c r="AG3048" s="1165"/>
      <c r="AH3048" s="1166"/>
      <c r="AI3048" s="587">
        <f t="shared" si="509"/>
        <v>0</v>
      </c>
      <c r="AK3048" s="1163">
        <v>473</v>
      </c>
      <c r="AL3048" s="1164"/>
      <c r="AM3048" s="1165"/>
      <c r="AN3048" s="1166"/>
      <c r="AO3048" s="587">
        <f t="shared" si="510"/>
        <v>0</v>
      </c>
      <c r="AQ3048" s="1163">
        <v>473</v>
      </c>
      <c r="AR3048" s="1164"/>
      <c r="AS3048" s="1165"/>
      <c r="AT3048" s="1166"/>
      <c r="AU3048" s="587">
        <f t="shared" si="511"/>
        <v>0</v>
      </c>
      <c r="AW3048" s="1163">
        <v>473</v>
      </c>
      <c r="AX3048" s="1164"/>
      <c r="AY3048" s="1165"/>
      <c r="AZ3048" s="1166"/>
      <c r="BA3048" s="587">
        <f t="shared" si="512"/>
        <v>0</v>
      </c>
    </row>
    <row r="3049" spans="1:53" s="17" customFormat="1" ht="16.75" customHeight="1" outlineLevel="2">
      <c r="A3049" s="1163">
        <v>474</v>
      </c>
      <c r="B3049" s="1164"/>
      <c r="C3049" s="1165"/>
      <c r="D3049" s="1166"/>
      <c r="E3049" s="587">
        <f t="shared" si="504"/>
        <v>0</v>
      </c>
      <c r="G3049" s="1163">
        <v>474</v>
      </c>
      <c r="H3049" s="1164"/>
      <c r="I3049" s="1165"/>
      <c r="J3049" s="1166"/>
      <c r="K3049" s="587">
        <f t="shared" si="505"/>
        <v>0</v>
      </c>
      <c r="M3049" s="1163">
        <v>474</v>
      </c>
      <c r="N3049" s="1164"/>
      <c r="O3049" s="1165"/>
      <c r="P3049" s="1166"/>
      <c r="Q3049" s="587">
        <f t="shared" si="506"/>
        <v>0</v>
      </c>
      <c r="S3049" s="1163">
        <v>474</v>
      </c>
      <c r="T3049" s="1164"/>
      <c r="U3049" s="1165"/>
      <c r="V3049" s="1166"/>
      <c r="W3049" s="587">
        <f t="shared" si="507"/>
        <v>0</v>
      </c>
      <c r="Y3049" s="1163">
        <v>474</v>
      </c>
      <c r="Z3049" s="1164"/>
      <c r="AA3049" s="1165"/>
      <c r="AB3049" s="1166"/>
      <c r="AC3049" s="587">
        <f t="shared" si="508"/>
        <v>0</v>
      </c>
      <c r="AE3049" s="1163">
        <v>474</v>
      </c>
      <c r="AF3049" s="1164"/>
      <c r="AG3049" s="1165"/>
      <c r="AH3049" s="1166"/>
      <c r="AI3049" s="587">
        <f t="shared" si="509"/>
        <v>0</v>
      </c>
      <c r="AK3049" s="1163">
        <v>474</v>
      </c>
      <c r="AL3049" s="1164"/>
      <c r="AM3049" s="1165"/>
      <c r="AN3049" s="1166"/>
      <c r="AO3049" s="587">
        <f t="shared" si="510"/>
        <v>0</v>
      </c>
      <c r="AQ3049" s="1163">
        <v>474</v>
      </c>
      <c r="AR3049" s="1164"/>
      <c r="AS3049" s="1165"/>
      <c r="AT3049" s="1166"/>
      <c r="AU3049" s="587">
        <f t="shared" si="511"/>
        <v>0</v>
      </c>
      <c r="AW3049" s="1163">
        <v>474</v>
      </c>
      <c r="AX3049" s="1164"/>
      <c r="AY3049" s="1165"/>
      <c r="AZ3049" s="1166"/>
      <c r="BA3049" s="587">
        <f t="shared" si="512"/>
        <v>0</v>
      </c>
    </row>
    <row r="3050" spans="1:53" s="17" customFormat="1" ht="16.75" customHeight="1" outlineLevel="2">
      <c r="A3050" s="1163">
        <v>475</v>
      </c>
      <c r="B3050" s="1164"/>
      <c r="C3050" s="1165"/>
      <c r="D3050" s="1166"/>
      <c r="E3050" s="587">
        <f t="shared" si="504"/>
        <v>0</v>
      </c>
      <c r="G3050" s="1163">
        <v>475</v>
      </c>
      <c r="H3050" s="1164"/>
      <c r="I3050" s="1165"/>
      <c r="J3050" s="1166"/>
      <c r="K3050" s="587">
        <f t="shared" si="505"/>
        <v>0</v>
      </c>
      <c r="M3050" s="1163">
        <v>475</v>
      </c>
      <c r="N3050" s="1164"/>
      <c r="O3050" s="1165"/>
      <c r="P3050" s="1166"/>
      <c r="Q3050" s="587">
        <f t="shared" si="506"/>
        <v>0</v>
      </c>
      <c r="S3050" s="1163">
        <v>475</v>
      </c>
      <c r="T3050" s="1164"/>
      <c r="U3050" s="1165"/>
      <c r="V3050" s="1166"/>
      <c r="W3050" s="587">
        <f t="shared" si="507"/>
        <v>0</v>
      </c>
      <c r="Y3050" s="1163">
        <v>475</v>
      </c>
      <c r="Z3050" s="1164"/>
      <c r="AA3050" s="1165"/>
      <c r="AB3050" s="1166"/>
      <c r="AC3050" s="587">
        <f t="shared" si="508"/>
        <v>0</v>
      </c>
      <c r="AE3050" s="1163">
        <v>475</v>
      </c>
      <c r="AF3050" s="1164"/>
      <c r="AG3050" s="1165"/>
      <c r="AH3050" s="1166"/>
      <c r="AI3050" s="587">
        <f t="shared" si="509"/>
        <v>0</v>
      </c>
      <c r="AK3050" s="1163">
        <v>475</v>
      </c>
      <c r="AL3050" s="1164"/>
      <c r="AM3050" s="1165"/>
      <c r="AN3050" s="1166"/>
      <c r="AO3050" s="587">
        <f t="shared" si="510"/>
        <v>0</v>
      </c>
      <c r="AQ3050" s="1163">
        <v>475</v>
      </c>
      <c r="AR3050" s="1164"/>
      <c r="AS3050" s="1165"/>
      <c r="AT3050" s="1166"/>
      <c r="AU3050" s="587">
        <f t="shared" si="511"/>
        <v>0</v>
      </c>
      <c r="AW3050" s="1163">
        <v>475</v>
      </c>
      <c r="AX3050" s="1164"/>
      <c r="AY3050" s="1165"/>
      <c r="AZ3050" s="1166"/>
      <c r="BA3050" s="587">
        <f t="shared" si="512"/>
        <v>0</v>
      </c>
    </row>
    <row r="3051" spans="1:53" s="17" customFormat="1" ht="16.75" customHeight="1" outlineLevel="2">
      <c r="A3051" s="1163">
        <v>476</v>
      </c>
      <c r="B3051" s="1164"/>
      <c r="C3051" s="1165"/>
      <c r="D3051" s="1166"/>
      <c r="E3051" s="587">
        <f t="shared" si="504"/>
        <v>0</v>
      </c>
      <c r="G3051" s="1163">
        <v>476</v>
      </c>
      <c r="H3051" s="1164"/>
      <c r="I3051" s="1165"/>
      <c r="J3051" s="1166"/>
      <c r="K3051" s="587">
        <f t="shared" si="505"/>
        <v>0</v>
      </c>
      <c r="M3051" s="1163">
        <v>476</v>
      </c>
      <c r="N3051" s="1164"/>
      <c r="O3051" s="1165"/>
      <c r="P3051" s="1166"/>
      <c r="Q3051" s="587">
        <f t="shared" si="506"/>
        <v>0</v>
      </c>
      <c r="S3051" s="1163">
        <v>476</v>
      </c>
      <c r="T3051" s="1164"/>
      <c r="U3051" s="1165"/>
      <c r="V3051" s="1166"/>
      <c r="W3051" s="587">
        <f t="shared" si="507"/>
        <v>0</v>
      </c>
      <c r="Y3051" s="1163">
        <v>476</v>
      </c>
      <c r="Z3051" s="1164"/>
      <c r="AA3051" s="1165"/>
      <c r="AB3051" s="1166"/>
      <c r="AC3051" s="587">
        <f t="shared" si="508"/>
        <v>0</v>
      </c>
      <c r="AE3051" s="1163">
        <v>476</v>
      </c>
      <c r="AF3051" s="1164"/>
      <c r="AG3051" s="1165"/>
      <c r="AH3051" s="1166"/>
      <c r="AI3051" s="587">
        <f t="shared" si="509"/>
        <v>0</v>
      </c>
      <c r="AK3051" s="1163">
        <v>476</v>
      </c>
      <c r="AL3051" s="1164"/>
      <c r="AM3051" s="1165"/>
      <c r="AN3051" s="1166"/>
      <c r="AO3051" s="587">
        <f t="shared" si="510"/>
        <v>0</v>
      </c>
      <c r="AQ3051" s="1163">
        <v>476</v>
      </c>
      <c r="AR3051" s="1164"/>
      <c r="AS3051" s="1165"/>
      <c r="AT3051" s="1166"/>
      <c r="AU3051" s="587">
        <f t="shared" si="511"/>
        <v>0</v>
      </c>
      <c r="AW3051" s="1163">
        <v>476</v>
      </c>
      <c r="AX3051" s="1164"/>
      <c r="AY3051" s="1165"/>
      <c r="AZ3051" s="1166"/>
      <c r="BA3051" s="587">
        <f t="shared" si="512"/>
        <v>0</v>
      </c>
    </row>
    <row r="3052" spans="1:53" s="17" customFormat="1" ht="16.75" customHeight="1" outlineLevel="2">
      <c r="A3052" s="1163">
        <v>477</v>
      </c>
      <c r="B3052" s="1164"/>
      <c r="C3052" s="1165"/>
      <c r="D3052" s="1166"/>
      <c r="E3052" s="587">
        <f t="shared" si="504"/>
        <v>0</v>
      </c>
      <c r="G3052" s="1163">
        <v>477</v>
      </c>
      <c r="H3052" s="1164"/>
      <c r="I3052" s="1165"/>
      <c r="J3052" s="1166"/>
      <c r="K3052" s="587">
        <f t="shared" si="505"/>
        <v>0</v>
      </c>
      <c r="M3052" s="1163">
        <v>477</v>
      </c>
      <c r="N3052" s="1164"/>
      <c r="O3052" s="1165"/>
      <c r="P3052" s="1166"/>
      <c r="Q3052" s="587">
        <f t="shared" si="506"/>
        <v>0</v>
      </c>
      <c r="S3052" s="1163">
        <v>477</v>
      </c>
      <c r="T3052" s="1164"/>
      <c r="U3052" s="1165"/>
      <c r="V3052" s="1166"/>
      <c r="W3052" s="587">
        <f t="shared" si="507"/>
        <v>0</v>
      </c>
      <c r="Y3052" s="1163">
        <v>477</v>
      </c>
      <c r="Z3052" s="1164"/>
      <c r="AA3052" s="1165"/>
      <c r="AB3052" s="1166"/>
      <c r="AC3052" s="587">
        <f t="shared" si="508"/>
        <v>0</v>
      </c>
      <c r="AE3052" s="1163">
        <v>477</v>
      </c>
      <c r="AF3052" s="1164"/>
      <c r="AG3052" s="1165"/>
      <c r="AH3052" s="1166"/>
      <c r="AI3052" s="587">
        <f t="shared" si="509"/>
        <v>0</v>
      </c>
      <c r="AK3052" s="1163">
        <v>477</v>
      </c>
      <c r="AL3052" s="1164"/>
      <c r="AM3052" s="1165"/>
      <c r="AN3052" s="1166"/>
      <c r="AO3052" s="587">
        <f t="shared" si="510"/>
        <v>0</v>
      </c>
      <c r="AQ3052" s="1163">
        <v>477</v>
      </c>
      <c r="AR3052" s="1164"/>
      <c r="AS3052" s="1165"/>
      <c r="AT3052" s="1166"/>
      <c r="AU3052" s="587">
        <f t="shared" si="511"/>
        <v>0</v>
      </c>
      <c r="AW3052" s="1163">
        <v>477</v>
      </c>
      <c r="AX3052" s="1164"/>
      <c r="AY3052" s="1165"/>
      <c r="AZ3052" s="1166"/>
      <c r="BA3052" s="587">
        <f t="shared" si="512"/>
        <v>0</v>
      </c>
    </row>
    <row r="3053" spans="1:53" s="17" customFormat="1" ht="16.75" customHeight="1" outlineLevel="2">
      <c r="A3053" s="1163">
        <v>478</v>
      </c>
      <c r="B3053" s="1164"/>
      <c r="C3053" s="1165"/>
      <c r="D3053" s="1166"/>
      <c r="E3053" s="587">
        <f t="shared" si="504"/>
        <v>0</v>
      </c>
      <c r="G3053" s="1163">
        <v>478</v>
      </c>
      <c r="H3053" s="1164"/>
      <c r="I3053" s="1165"/>
      <c r="J3053" s="1166"/>
      <c r="K3053" s="587">
        <f t="shared" si="505"/>
        <v>0</v>
      </c>
      <c r="M3053" s="1163">
        <v>478</v>
      </c>
      <c r="N3053" s="1164"/>
      <c r="O3053" s="1165"/>
      <c r="P3053" s="1166"/>
      <c r="Q3053" s="587">
        <f t="shared" si="506"/>
        <v>0</v>
      </c>
      <c r="S3053" s="1163">
        <v>478</v>
      </c>
      <c r="T3053" s="1164"/>
      <c r="U3053" s="1165"/>
      <c r="V3053" s="1166"/>
      <c r="W3053" s="587">
        <f t="shared" si="507"/>
        <v>0</v>
      </c>
      <c r="Y3053" s="1163">
        <v>478</v>
      </c>
      <c r="Z3053" s="1164"/>
      <c r="AA3053" s="1165"/>
      <c r="AB3053" s="1166"/>
      <c r="AC3053" s="587">
        <f t="shared" si="508"/>
        <v>0</v>
      </c>
      <c r="AE3053" s="1163">
        <v>478</v>
      </c>
      <c r="AF3053" s="1164"/>
      <c r="AG3053" s="1165"/>
      <c r="AH3053" s="1166"/>
      <c r="AI3053" s="587">
        <f t="shared" si="509"/>
        <v>0</v>
      </c>
      <c r="AK3053" s="1163">
        <v>478</v>
      </c>
      <c r="AL3053" s="1164"/>
      <c r="AM3053" s="1165"/>
      <c r="AN3053" s="1166"/>
      <c r="AO3053" s="587">
        <f t="shared" si="510"/>
        <v>0</v>
      </c>
      <c r="AQ3053" s="1163">
        <v>478</v>
      </c>
      <c r="AR3053" s="1164"/>
      <c r="AS3053" s="1165"/>
      <c r="AT3053" s="1166"/>
      <c r="AU3053" s="587">
        <f t="shared" si="511"/>
        <v>0</v>
      </c>
      <c r="AW3053" s="1163">
        <v>478</v>
      </c>
      <c r="AX3053" s="1164"/>
      <c r="AY3053" s="1165"/>
      <c r="AZ3053" s="1166"/>
      <c r="BA3053" s="587">
        <f t="shared" si="512"/>
        <v>0</v>
      </c>
    </row>
    <row r="3054" spans="1:53" s="17" customFormat="1" ht="16.75" customHeight="1" outlineLevel="2">
      <c r="A3054" s="1163">
        <v>479</v>
      </c>
      <c r="B3054" s="1164"/>
      <c r="C3054" s="1165"/>
      <c r="D3054" s="1166"/>
      <c r="E3054" s="587">
        <f t="shared" si="504"/>
        <v>0</v>
      </c>
      <c r="G3054" s="1163">
        <v>479</v>
      </c>
      <c r="H3054" s="1164"/>
      <c r="I3054" s="1165"/>
      <c r="J3054" s="1166"/>
      <c r="K3054" s="587">
        <f t="shared" si="505"/>
        <v>0</v>
      </c>
      <c r="M3054" s="1163">
        <v>479</v>
      </c>
      <c r="N3054" s="1164"/>
      <c r="O3054" s="1165"/>
      <c r="P3054" s="1166"/>
      <c r="Q3054" s="587">
        <f t="shared" si="506"/>
        <v>0</v>
      </c>
      <c r="S3054" s="1163">
        <v>479</v>
      </c>
      <c r="T3054" s="1164"/>
      <c r="U3054" s="1165"/>
      <c r="V3054" s="1166"/>
      <c r="W3054" s="587">
        <f t="shared" si="507"/>
        <v>0</v>
      </c>
      <c r="Y3054" s="1163">
        <v>479</v>
      </c>
      <c r="Z3054" s="1164"/>
      <c r="AA3054" s="1165"/>
      <c r="AB3054" s="1166"/>
      <c r="AC3054" s="587">
        <f t="shared" si="508"/>
        <v>0</v>
      </c>
      <c r="AE3054" s="1163">
        <v>479</v>
      </c>
      <c r="AF3054" s="1164"/>
      <c r="AG3054" s="1165"/>
      <c r="AH3054" s="1166"/>
      <c r="AI3054" s="587">
        <f t="shared" si="509"/>
        <v>0</v>
      </c>
      <c r="AK3054" s="1163">
        <v>479</v>
      </c>
      <c r="AL3054" s="1164"/>
      <c r="AM3054" s="1165"/>
      <c r="AN3054" s="1166"/>
      <c r="AO3054" s="587">
        <f t="shared" si="510"/>
        <v>0</v>
      </c>
      <c r="AQ3054" s="1163">
        <v>479</v>
      </c>
      <c r="AR3054" s="1164"/>
      <c r="AS3054" s="1165"/>
      <c r="AT3054" s="1166"/>
      <c r="AU3054" s="587">
        <f t="shared" si="511"/>
        <v>0</v>
      </c>
      <c r="AW3054" s="1163">
        <v>479</v>
      </c>
      <c r="AX3054" s="1164"/>
      <c r="AY3054" s="1165"/>
      <c r="AZ3054" s="1166"/>
      <c r="BA3054" s="587">
        <f t="shared" si="512"/>
        <v>0</v>
      </c>
    </row>
    <row r="3055" spans="1:53" s="17" customFormat="1" ht="16.75" customHeight="1" outlineLevel="2">
      <c r="A3055" s="1163">
        <v>480</v>
      </c>
      <c r="B3055" s="1164"/>
      <c r="C3055" s="1165"/>
      <c r="D3055" s="1166"/>
      <c r="E3055" s="587">
        <f t="shared" si="504"/>
        <v>0</v>
      </c>
      <c r="G3055" s="1163">
        <v>480</v>
      </c>
      <c r="H3055" s="1164"/>
      <c r="I3055" s="1165"/>
      <c r="J3055" s="1166"/>
      <c r="K3055" s="587">
        <f t="shared" si="505"/>
        <v>0</v>
      </c>
      <c r="M3055" s="1163">
        <v>480</v>
      </c>
      <c r="N3055" s="1164"/>
      <c r="O3055" s="1165"/>
      <c r="P3055" s="1166"/>
      <c r="Q3055" s="587">
        <f t="shared" si="506"/>
        <v>0</v>
      </c>
      <c r="S3055" s="1163">
        <v>480</v>
      </c>
      <c r="T3055" s="1164"/>
      <c r="U3055" s="1165"/>
      <c r="V3055" s="1166"/>
      <c r="W3055" s="587">
        <f t="shared" si="507"/>
        <v>0</v>
      </c>
      <c r="Y3055" s="1163">
        <v>480</v>
      </c>
      <c r="Z3055" s="1164"/>
      <c r="AA3055" s="1165"/>
      <c r="AB3055" s="1166"/>
      <c r="AC3055" s="587">
        <f t="shared" si="508"/>
        <v>0</v>
      </c>
      <c r="AE3055" s="1163">
        <v>480</v>
      </c>
      <c r="AF3055" s="1164"/>
      <c r="AG3055" s="1165"/>
      <c r="AH3055" s="1166"/>
      <c r="AI3055" s="587">
        <f t="shared" si="509"/>
        <v>0</v>
      </c>
      <c r="AK3055" s="1163">
        <v>480</v>
      </c>
      <c r="AL3055" s="1164"/>
      <c r="AM3055" s="1165"/>
      <c r="AN3055" s="1166"/>
      <c r="AO3055" s="587">
        <f t="shared" si="510"/>
        <v>0</v>
      </c>
      <c r="AQ3055" s="1163">
        <v>480</v>
      </c>
      <c r="AR3055" s="1164"/>
      <c r="AS3055" s="1165"/>
      <c r="AT3055" s="1166"/>
      <c r="AU3055" s="587">
        <f t="shared" si="511"/>
        <v>0</v>
      </c>
      <c r="AW3055" s="1163">
        <v>480</v>
      </c>
      <c r="AX3055" s="1164"/>
      <c r="AY3055" s="1165"/>
      <c r="AZ3055" s="1166"/>
      <c r="BA3055" s="587">
        <f t="shared" si="512"/>
        <v>0</v>
      </c>
    </row>
    <row r="3056" spans="1:53" s="17" customFormat="1" ht="16.75" customHeight="1" outlineLevel="2">
      <c r="A3056" s="1163">
        <v>481</v>
      </c>
      <c r="B3056" s="1164"/>
      <c r="C3056" s="1165"/>
      <c r="D3056" s="1166"/>
      <c r="E3056" s="587">
        <f t="shared" si="504"/>
        <v>0</v>
      </c>
      <c r="G3056" s="1163">
        <v>481</v>
      </c>
      <c r="H3056" s="1164"/>
      <c r="I3056" s="1165"/>
      <c r="J3056" s="1166"/>
      <c r="K3056" s="587">
        <f t="shared" si="505"/>
        <v>0</v>
      </c>
      <c r="M3056" s="1163">
        <v>481</v>
      </c>
      <c r="N3056" s="1164"/>
      <c r="O3056" s="1165"/>
      <c r="P3056" s="1166"/>
      <c r="Q3056" s="587">
        <f t="shared" si="506"/>
        <v>0</v>
      </c>
      <c r="S3056" s="1163">
        <v>481</v>
      </c>
      <c r="T3056" s="1164"/>
      <c r="U3056" s="1165"/>
      <c r="V3056" s="1166"/>
      <c r="W3056" s="587">
        <f t="shared" si="507"/>
        <v>0</v>
      </c>
      <c r="Y3056" s="1163">
        <v>481</v>
      </c>
      <c r="Z3056" s="1164"/>
      <c r="AA3056" s="1165"/>
      <c r="AB3056" s="1166"/>
      <c r="AC3056" s="587">
        <f t="shared" si="508"/>
        <v>0</v>
      </c>
      <c r="AE3056" s="1163">
        <v>481</v>
      </c>
      <c r="AF3056" s="1164"/>
      <c r="AG3056" s="1165"/>
      <c r="AH3056" s="1166"/>
      <c r="AI3056" s="587">
        <f t="shared" si="509"/>
        <v>0</v>
      </c>
      <c r="AK3056" s="1163">
        <v>481</v>
      </c>
      <c r="AL3056" s="1164"/>
      <c r="AM3056" s="1165"/>
      <c r="AN3056" s="1166"/>
      <c r="AO3056" s="587">
        <f t="shared" si="510"/>
        <v>0</v>
      </c>
      <c r="AQ3056" s="1163">
        <v>481</v>
      </c>
      <c r="AR3056" s="1164"/>
      <c r="AS3056" s="1165"/>
      <c r="AT3056" s="1166"/>
      <c r="AU3056" s="587">
        <f t="shared" si="511"/>
        <v>0</v>
      </c>
      <c r="AW3056" s="1163">
        <v>481</v>
      </c>
      <c r="AX3056" s="1164"/>
      <c r="AY3056" s="1165"/>
      <c r="AZ3056" s="1166"/>
      <c r="BA3056" s="587">
        <f t="shared" si="512"/>
        <v>0</v>
      </c>
    </row>
    <row r="3057" spans="1:53" s="17" customFormat="1" ht="16.75" customHeight="1" outlineLevel="2">
      <c r="A3057" s="1163">
        <v>482</v>
      </c>
      <c r="B3057" s="1164"/>
      <c r="C3057" s="1165"/>
      <c r="D3057" s="1166"/>
      <c r="E3057" s="587">
        <f t="shared" si="504"/>
        <v>0</v>
      </c>
      <c r="G3057" s="1163">
        <v>482</v>
      </c>
      <c r="H3057" s="1164"/>
      <c r="I3057" s="1165"/>
      <c r="J3057" s="1166"/>
      <c r="K3057" s="587">
        <f t="shared" si="505"/>
        <v>0</v>
      </c>
      <c r="M3057" s="1163">
        <v>482</v>
      </c>
      <c r="N3057" s="1164"/>
      <c r="O3057" s="1165"/>
      <c r="P3057" s="1166"/>
      <c r="Q3057" s="587">
        <f t="shared" si="506"/>
        <v>0</v>
      </c>
      <c r="S3057" s="1163">
        <v>482</v>
      </c>
      <c r="T3057" s="1164"/>
      <c r="U3057" s="1165"/>
      <c r="V3057" s="1166"/>
      <c r="W3057" s="587">
        <f t="shared" si="507"/>
        <v>0</v>
      </c>
      <c r="Y3057" s="1163">
        <v>482</v>
      </c>
      <c r="Z3057" s="1164"/>
      <c r="AA3057" s="1165"/>
      <c r="AB3057" s="1166"/>
      <c r="AC3057" s="587">
        <f t="shared" si="508"/>
        <v>0</v>
      </c>
      <c r="AE3057" s="1163">
        <v>482</v>
      </c>
      <c r="AF3057" s="1164"/>
      <c r="AG3057" s="1165"/>
      <c r="AH3057" s="1166"/>
      <c r="AI3057" s="587">
        <f t="shared" si="509"/>
        <v>0</v>
      </c>
      <c r="AK3057" s="1163">
        <v>482</v>
      </c>
      <c r="AL3057" s="1164"/>
      <c r="AM3057" s="1165"/>
      <c r="AN3057" s="1166"/>
      <c r="AO3057" s="587">
        <f t="shared" si="510"/>
        <v>0</v>
      </c>
      <c r="AQ3057" s="1163">
        <v>482</v>
      </c>
      <c r="AR3057" s="1164"/>
      <c r="AS3057" s="1165"/>
      <c r="AT3057" s="1166"/>
      <c r="AU3057" s="587">
        <f t="shared" si="511"/>
        <v>0</v>
      </c>
      <c r="AW3057" s="1163">
        <v>482</v>
      </c>
      <c r="AX3057" s="1164"/>
      <c r="AY3057" s="1165"/>
      <c r="AZ3057" s="1166"/>
      <c r="BA3057" s="587">
        <f t="shared" si="512"/>
        <v>0</v>
      </c>
    </row>
    <row r="3058" spans="1:53" s="17" customFormat="1" ht="16.75" customHeight="1" outlineLevel="2">
      <c r="A3058" s="1163">
        <v>483</v>
      </c>
      <c r="B3058" s="1164"/>
      <c r="C3058" s="1165"/>
      <c r="D3058" s="1166"/>
      <c r="E3058" s="587">
        <f t="shared" si="504"/>
        <v>0</v>
      </c>
      <c r="G3058" s="1163">
        <v>483</v>
      </c>
      <c r="H3058" s="1164"/>
      <c r="I3058" s="1165"/>
      <c r="J3058" s="1166"/>
      <c r="K3058" s="587">
        <f t="shared" si="505"/>
        <v>0</v>
      </c>
      <c r="M3058" s="1163">
        <v>483</v>
      </c>
      <c r="N3058" s="1164"/>
      <c r="O3058" s="1165"/>
      <c r="P3058" s="1166"/>
      <c r="Q3058" s="587">
        <f t="shared" si="506"/>
        <v>0</v>
      </c>
      <c r="S3058" s="1163">
        <v>483</v>
      </c>
      <c r="T3058" s="1164"/>
      <c r="U3058" s="1165"/>
      <c r="V3058" s="1166"/>
      <c r="W3058" s="587">
        <f t="shared" si="507"/>
        <v>0</v>
      </c>
      <c r="Y3058" s="1163">
        <v>483</v>
      </c>
      <c r="Z3058" s="1164"/>
      <c r="AA3058" s="1165"/>
      <c r="AB3058" s="1166"/>
      <c r="AC3058" s="587">
        <f t="shared" si="508"/>
        <v>0</v>
      </c>
      <c r="AE3058" s="1163">
        <v>483</v>
      </c>
      <c r="AF3058" s="1164"/>
      <c r="AG3058" s="1165"/>
      <c r="AH3058" s="1166"/>
      <c r="AI3058" s="587">
        <f t="shared" si="509"/>
        <v>0</v>
      </c>
      <c r="AK3058" s="1163">
        <v>483</v>
      </c>
      <c r="AL3058" s="1164"/>
      <c r="AM3058" s="1165"/>
      <c r="AN3058" s="1166"/>
      <c r="AO3058" s="587">
        <f t="shared" si="510"/>
        <v>0</v>
      </c>
      <c r="AQ3058" s="1163">
        <v>483</v>
      </c>
      <c r="AR3058" s="1164"/>
      <c r="AS3058" s="1165"/>
      <c r="AT3058" s="1166"/>
      <c r="AU3058" s="587">
        <f t="shared" si="511"/>
        <v>0</v>
      </c>
      <c r="AW3058" s="1163">
        <v>483</v>
      </c>
      <c r="AX3058" s="1164"/>
      <c r="AY3058" s="1165"/>
      <c r="AZ3058" s="1166"/>
      <c r="BA3058" s="587">
        <f t="shared" si="512"/>
        <v>0</v>
      </c>
    </row>
    <row r="3059" spans="1:53" s="17" customFormat="1" ht="16.75" customHeight="1" outlineLevel="2">
      <c r="A3059" s="1163">
        <v>484</v>
      </c>
      <c r="B3059" s="1164"/>
      <c r="C3059" s="1165"/>
      <c r="D3059" s="1166"/>
      <c r="E3059" s="587">
        <f t="shared" si="504"/>
        <v>0</v>
      </c>
      <c r="G3059" s="1163">
        <v>484</v>
      </c>
      <c r="H3059" s="1164"/>
      <c r="I3059" s="1165"/>
      <c r="J3059" s="1166"/>
      <c r="K3059" s="587">
        <f t="shared" si="505"/>
        <v>0</v>
      </c>
      <c r="M3059" s="1163">
        <v>484</v>
      </c>
      <c r="N3059" s="1164"/>
      <c r="O3059" s="1165"/>
      <c r="P3059" s="1166"/>
      <c r="Q3059" s="587">
        <f t="shared" si="506"/>
        <v>0</v>
      </c>
      <c r="S3059" s="1163">
        <v>484</v>
      </c>
      <c r="T3059" s="1164"/>
      <c r="U3059" s="1165"/>
      <c r="V3059" s="1166"/>
      <c r="W3059" s="587">
        <f t="shared" si="507"/>
        <v>0</v>
      </c>
      <c r="Y3059" s="1163">
        <v>484</v>
      </c>
      <c r="Z3059" s="1164"/>
      <c r="AA3059" s="1165"/>
      <c r="AB3059" s="1166"/>
      <c r="AC3059" s="587">
        <f t="shared" si="508"/>
        <v>0</v>
      </c>
      <c r="AE3059" s="1163">
        <v>484</v>
      </c>
      <c r="AF3059" s="1164"/>
      <c r="AG3059" s="1165"/>
      <c r="AH3059" s="1166"/>
      <c r="AI3059" s="587">
        <f t="shared" si="509"/>
        <v>0</v>
      </c>
      <c r="AK3059" s="1163">
        <v>484</v>
      </c>
      <c r="AL3059" s="1164"/>
      <c r="AM3059" s="1165"/>
      <c r="AN3059" s="1166"/>
      <c r="AO3059" s="587">
        <f t="shared" si="510"/>
        <v>0</v>
      </c>
      <c r="AQ3059" s="1163">
        <v>484</v>
      </c>
      <c r="AR3059" s="1164"/>
      <c r="AS3059" s="1165"/>
      <c r="AT3059" s="1166"/>
      <c r="AU3059" s="587">
        <f t="shared" si="511"/>
        <v>0</v>
      </c>
      <c r="AW3059" s="1163">
        <v>484</v>
      </c>
      <c r="AX3059" s="1164"/>
      <c r="AY3059" s="1165"/>
      <c r="AZ3059" s="1166"/>
      <c r="BA3059" s="587">
        <f t="shared" si="512"/>
        <v>0</v>
      </c>
    </row>
    <row r="3060" spans="1:53" s="17" customFormat="1" ht="16.75" customHeight="1" outlineLevel="2">
      <c r="A3060" s="1163">
        <v>485</v>
      </c>
      <c r="B3060" s="1164"/>
      <c r="C3060" s="1165"/>
      <c r="D3060" s="1166"/>
      <c r="E3060" s="587">
        <f t="shared" si="504"/>
        <v>0</v>
      </c>
      <c r="G3060" s="1163">
        <v>485</v>
      </c>
      <c r="H3060" s="1164"/>
      <c r="I3060" s="1165"/>
      <c r="J3060" s="1166"/>
      <c r="K3060" s="587">
        <f t="shared" si="505"/>
        <v>0</v>
      </c>
      <c r="M3060" s="1163">
        <v>485</v>
      </c>
      <c r="N3060" s="1164"/>
      <c r="O3060" s="1165"/>
      <c r="P3060" s="1166"/>
      <c r="Q3060" s="587">
        <f t="shared" si="506"/>
        <v>0</v>
      </c>
      <c r="S3060" s="1163">
        <v>485</v>
      </c>
      <c r="T3060" s="1164"/>
      <c r="U3060" s="1165"/>
      <c r="V3060" s="1166"/>
      <c r="W3060" s="587">
        <f t="shared" si="507"/>
        <v>0</v>
      </c>
      <c r="Y3060" s="1163">
        <v>485</v>
      </c>
      <c r="Z3060" s="1164"/>
      <c r="AA3060" s="1165"/>
      <c r="AB3060" s="1166"/>
      <c r="AC3060" s="587">
        <f t="shared" si="508"/>
        <v>0</v>
      </c>
      <c r="AE3060" s="1163">
        <v>485</v>
      </c>
      <c r="AF3060" s="1164"/>
      <c r="AG3060" s="1165"/>
      <c r="AH3060" s="1166"/>
      <c r="AI3060" s="587">
        <f t="shared" si="509"/>
        <v>0</v>
      </c>
      <c r="AK3060" s="1163">
        <v>485</v>
      </c>
      <c r="AL3060" s="1164"/>
      <c r="AM3060" s="1165"/>
      <c r="AN3060" s="1166"/>
      <c r="AO3060" s="587">
        <f t="shared" si="510"/>
        <v>0</v>
      </c>
      <c r="AQ3060" s="1163">
        <v>485</v>
      </c>
      <c r="AR3060" s="1164"/>
      <c r="AS3060" s="1165"/>
      <c r="AT3060" s="1166"/>
      <c r="AU3060" s="587">
        <f t="shared" si="511"/>
        <v>0</v>
      </c>
      <c r="AW3060" s="1163">
        <v>485</v>
      </c>
      <c r="AX3060" s="1164"/>
      <c r="AY3060" s="1165"/>
      <c r="AZ3060" s="1166"/>
      <c r="BA3060" s="587">
        <f t="shared" si="512"/>
        <v>0</v>
      </c>
    </row>
    <row r="3061" spans="1:53" s="17" customFormat="1" ht="16.75" customHeight="1" outlineLevel="2">
      <c r="A3061" s="1163">
        <v>486</v>
      </c>
      <c r="B3061" s="1164"/>
      <c r="C3061" s="1165"/>
      <c r="D3061" s="1166"/>
      <c r="E3061" s="587">
        <f t="shared" si="504"/>
        <v>0</v>
      </c>
      <c r="G3061" s="1163">
        <v>486</v>
      </c>
      <c r="H3061" s="1164"/>
      <c r="I3061" s="1165"/>
      <c r="J3061" s="1166"/>
      <c r="K3061" s="587">
        <f t="shared" si="505"/>
        <v>0</v>
      </c>
      <c r="M3061" s="1163">
        <v>486</v>
      </c>
      <c r="N3061" s="1164"/>
      <c r="O3061" s="1165"/>
      <c r="P3061" s="1166"/>
      <c r="Q3061" s="587">
        <f t="shared" si="506"/>
        <v>0</v>
      </c>
      <c r="S3061" s="1163">
        <v>486</v>
      </c>
      <c r="T3061" s="1164"/>
      <c r="U3061" s="1165"/>
      <c r="V3061" s="1166"/>
      <c r="W3061" s="587">
        <f t="shared" si="507"/>
        <v>0</v>
      </c>
      <c r="Y3061" s="1163">
        <v>486</v>
      </c>
      <c r="Z3061" s="1164"/>
      <c r="AA3061" s="1165"/>
      <c r="AB3061" s="1166"/>
      <c r="AC3061" s="587">
        <f t="shared" si="508"/>
        <v>0</v>
      </c>
      <c r="AE3061" s="1163">
        <v>486</v>
      </c>
      <c r="AF3061" s="1164"/>
      <c r="AG3061" s="1165"/>
      <c r="AH3061" s="1166"/>
      <c r="AI3061" s="587">
        <f t="shared" si="509"/>
        <v>0</v>
      </c>
      <c r="AK3061" s="1163">
        <v>486</v>
      </c>
      <c r="AL3061" s="1164"/>
      <c r="AM3061" s="1165"/>
      <c r="AN3061" s="1166"/>
      <c r="AO3061" s="587">
        <f t="shared" si="510"/>
        <v>0</v>
      </c>
      <c r="AQ3061" s="1163">
        <v>486</v>
      </c>
      <c r="AR3061" s="1164"/>
      <c r="AS3061" s="1165"/>
      <c r="AT3061" s="1166"/>
      <c r="AU3061" s="587">
        <f t="shared" si="511"/>
        <v>0</v>
      </c>
      <c r="AW3061" s="1163">
        <v>486</v>
      </c>
      <c r="AX3061" s="1164"/>
      <c r="AY3061" s="1165"/>
      <c r="AZ3061" s="1166"/>
      <c r="BA3061" s="587">
        <f t="shared" si="512"/>
        <v>0</v>
      </c>
    </row>
    <row r="3062" spans="1:53" s="17" customFormat="1" ht="16.75" customHeight="1" outlineLevel="2">
      <c r="A3062" s="1163">
        <v>487</v>
      </c>
      <c r="B3062" s="1164"/>
      <c r="C3062" s="1165"/>
      <c r="D3062" s="1166"/>
      <c r="E3062" s="587">
        <f t="shared" si="504"/>
        <v>0</v>
      </c>
      <c r="G3062" s="1163">
        <v>487</v>
      </c>
      <c r="H3062" s="1164"/>
      <c r="I3062" s="1165"/>
      <c r="J3062" s="1166"/>
      <c r="K3062" s="587">
        <f t="shared" si="505"/>
        <v>0</v>
      </c>
      <c r="M3062" s="1163">
        <v>487</v>
      </c>
      <c r="N3062" s="1164"/>
      <c r="O3062" s="1165"/>
      <c r="P3062" s="1166"/>
      <c r="Q3062" s="587">
        <f t="shared" si="506"/>
        <v>0</v>
      </c>
      <c r="S3062" s="1163">
        <v>487</v>
      </c>
      <c r="T3062" s="1164"/>
      <c r="U3062" s="1165"/>
      <c r="V3062" s="1166"/>
      <c r="W3062" s="587">
        <f t="shared" si="507"/>
        <v>0</v>
      </c>
      <c r="Y3062" s="1163">
        <v>487</v>
      </c>
      <c r="Z3062" s="1164"/>
      <c r="AA3062" s="1165"/>
      <c r="AB3062" s="1166"/>
      <c r="AC3062" s="587">
        <f t="shared" si="508"/>
        <v>0</v>
      </c>
      <c r="AE3062" s="1163">
        <v>487</v>
      </c>
      <c r="AF3062" s="1164"/>
      <c r="AG3062" s="1165"/>
      <c r="AH3062" s="1166"/>
      <c r="AI3062" s="587">
        <f t="shared" si="509"/>
        <v>0</v>
      </c>
      <c r="AK3062" s="1163">
        <v>487</v>
      </c>
      <c r="AL3062" s="1164"/>
      <c r="AM3062" s="1165"/>
      <c r="AN3062" s="1166"/>
      <c r="AO3062" s="587">
        <f t="shared" si="510"/>
        <v>0</v>
      </c>
      <c r="AQ3062" s="1163">
        <v>487</v>
      </c>
      <c r="AR3062" s="1164"/>
      <c r="AS3062" s="1165"/>
      <c r="AT3062" s="1166"/>
      <c r="AU3062" s="587">
        <f t="shared" si="511"/>
        <v>0</v>
      </c>
      <c r="AW3062" s="1163">
        <v>487</v>
      </c>
      <c r="AX3062" s="1164"/>
      <c r="AY3062" s="1165"/>
      <c r="AZ3062" s="1166"/>
      <c r="BA3062" s="587">
        <f t="shared" si="512"/>
        <v>0</v>
      </c>
    </row>
    <row r="3063" spans="1:53" s="17" customFormat="1" ht="16.75" customHeight="1" outlineLevel="2">
      <c r="A3063" s="1163">
        <v>488</v>
      </c>
      <c r="B3063" s="1164"/>
      <c r="C3063" s="1165"/>
      <c r="D3063" s="1166"/>
      <c r="E3063" s="587">
        <f t="shared" si="504"/>
        <v>0</v>
      </c>
      <c r="G3063" s="1163">
        <v>488</v>
      </c>
      <c r="H3063" s="1164"/>
      <c r="I3063" s="1165"/>
      <c r="J3063" s="1166"/>
      <c r="K3063" s="587">
        <f t="shared" si="505"/>
        <v>0</v>
      </c>
      <c r="M3063" s="1163">
        <v>488</v>
      </c>
      <c r="N3063" s="1164"/>
      <c r="O3063" s="1165"/>
      <c r="P3063" s="1166"/>
      <c r="Q3063" s="587">
        <f t="shared" si="506"/>
        <v>0</v>
      </c>
      <c r="S3063" s="1163">
        <v>488</v>
      </c>
      <c r="T3063" s="1164"/>
      <c r="U3063" s="1165"/>
      <c r="V3063" s="1166"/>
      <c r="W3063" s="587">
        <f t="shared" si="507"/>
        <v>0</v>
      </c>
      <c r="Y3063" s="1163">
        <v>488</v>
      </c>
      <c r="Z3063" s="1164"/>
      <c r="AA3063" s="1165"/>
      <c r="AB3063" s="1166"/>
      <c r="AC3063" s="587">
        <f t="shared" si="508"/>
        <v>0</v>
      </c>
      <c r="AE3063" s="1163">
        <v>488</v>
      </c>
      <c r="AF3063" s="1164"/>
      <c r="AG3063" s="1165"/>
      <c r="AH3063" s="1166"/>
      <c r="AI3063" s="587">
        <f t="shared" si="509"/>
        <v>0</v>
      </c>
      <c r="AK3063" s="1163">
        <v>488</v>
      </c>
      <c r="AL3063" s="1164"/>
      <c r="AM3063" s="1165"/>
      <c r="AN3063" s="1166"/>
      <c r="AO3063" s="587">
        <f t="shared" si="510"/>
        <v>0</v>
      </c>
      <c r="AQ3063" s="1163">
        <v>488</v>
      </c>
      <c r="AR3063" s="1164"/>
      <c r="AS3063" s="1165"/>
      <c r="AT3063" s="1166"/>
      <c r="AU3063" s="587">
        <f t="shared" si="511"/>
        <v>0</v>
      </c>
      <c r="AW3063" s="1163">
        <v>488</v>
      </c>
      <c r="AX3063" s="1164"/>
      <c r="AY3063" s="1165"/>
      <c r="AZ3063" s="1166"/>
      <c r="BA3063" s="587">
        <f t="shared" si="512"/>
        <v>0</v>
      </c>
    </row>
    <row r="3064" spans="1:53" s="17" customFormat="1" ht="16.75" customHeight="1" outlineLevel="2">
      <c r="A3064" s="1163">
        <v>489</v>
      </c>
      <c r="B3064" s="1164"/>
      <c r="C3064" s="1165"/>
      <c r="D3064" s="1166"/>
      <c r="E3064" s="587">
        <f t="shared" si="504"/>
        <v>0</v>
      </c>
      <c r="G3064" s="1163">
        <v>489</v>
      </c>
      <c r="H3064" s="1164"/>
      <c r="I3064" s="1165"/>
      <c r="J3064" s="1166"/>
      <c r="K3064" s="587">
        <f t="shared" si="505"/>
        <v>0</v>
      </c>
      <c r="M3064" s="1163">
        <v>489</v>
      </c>
      <c r="N3064" s="1164"/>
      <c r="O3064" s="1165"/>
      <c r="P3064" s="1166"/>
      <c r="Q3064" s="587">
        <f t="shared" si="506"/>
        <v>0</v>
      </c>
      <c r="S3064" s="1163">
        <v>489</v>
      </c>
      <c r="T3064" s="1164"/>
      <c r="U3064" s="1165"/>
      <c r="V3064" s="1166"/>
      <c r="W3064" s="587">
        <f t="shared" si="507"/>
        <v>0</v>
      </c>
      <c r="Y3064" s="1163">
        <v>489</v>
      </c>
      <c r="Z3064" s="1164"/>
      <c r="AA3064" s="1165"/>
      <c r="AB3064" s="1166"/>
      <c r="AC3064" s="587">
        <f t="shared" si="508"/>
        <v>0</v>
      </c>
      <c r="AE3064" s="1163">
        <v>489</v>
      </c>
      <c r="AF3064" s="1164"/>
      <c r="AG3064" s="1165"/>
      <c r="AH3064" s="1166"/>
      <c r="AI3064" s="587">
        <f t="shared" si="509"/>
        <v>0</v>
      </c>
      <c r="AK3064" s="1163">
        <v>489</v>
      </c>
      <c r="AL3064" s="1164"/>
      <c r="AM3064" s="1165"/>
      <c r="AN3064" s="1166"/>
      <c r="AO3064" s="587">
        <f t="shared" si="510"/>
        <v>0</v>
      </c>
      <c r="AQ3064" s="1163">
        <v>489</v>
      </c>
      <c r="AR3064" s="1164"/>
      <c r="AS3064" s="1165"/>
      <c r="AT3064" s="1166"/>
      <c r="AU3064" s="587">
        <f t="shared" si="511"/>
        <v>0</v>
      </c>
      <c r="AW3064" s="1163">
        <v>489</v>
      </c>
      <c r="AX3064" s="1164"/>
      <c r="AY3064" s="1165"/>
      <c r="AZ3064" s="1166"/>
      <c r="BA3064" s="587">
        <f t="shared" si="512"/>
        <v>0</v>
      </c>
    </row>
    <row r="3065" spans="1:53" s="17" customFormat="1" ht="16.75" customHeight="1" outlineLevel="2">
      <c r="A3065" s="1163">
        <v>490</v>
      </c>
      <c r="B3065" s="1164"/>
      <c r="C3065" s="1165"/>
      <c r="D3065" s="1166"/>
      <c r="E3065" s="587">
        <f t="shared" si="504"/>
        <v>0</v>
      </c>
      <c r="G3065" s="1163">
        <v>490</v>
      </c>
      <c r="H3065" s="1164"/>
      <c r="I3065" s="1165"/>
      <c r="J3065" s="1166"/>
      <c r="K3065" s="587">
        <f t="shared" si="505"/>
        <v>0</v>
      </c>
      <c r="M3065" s="1163">
        <v>490</v>
      </c>
      <c r="N3065" s="1164"/>
      <c r="O3065" s="1165"/>
      <c r="P3065" s="1166"/>
      <c r="Q3065" s="587">
        <f t="shared" si="506"/>
        <v>0</v>
      </c>
      <c r="S3065" s="1163">
        <v>490</v>
      </c>
      <c r="T3065" s="1164"/>
      <c r="U3065" s="1165"/>
      <c r="V3065" s="1166"/>
      <c r="W3065" s="587">
        <f t="shared" si="507"/>
        <v>0</v>
      </c>
      <c r="Y3065" s="1163">
        <v>490</v>
      </c>
      <c r="Z3065" s="1164"/>
      <c r="AA3065" s="1165"/>
      <c r="AB3065" s="1166"/>
      <c r="AC3065" s="587">
        <f t="shared" si="508"/>
        <v>0</v>
      </c>
      <c r="AE3065" s="1163">
        <v>490</v>
      </c>
      <c r="AF3065" s="1164"/>
      <c r="AG3065" s="1165"/>
      <c r="AH3065" s="1166"/>
      <c r="AI3065" s="587">
        <f t="shared" si="509"/>
        <v>0</v>
      </c>
      <c r="AK3065" s="1163">
        <v>490</v>
      </c>
      <c r="AL3065" s="1164"/>
      <c r="AM3065" s="1165"/>
      <c r="AN3065" s="1166"/>
      <c r="AO3065" s="587">
        <f t="shared" si="510"/>
        <v>0</v>
      </c>
      <c r="AQ3065" s="1163">
        <v>490</v>
      </c>
      <c r="AR3065" s="1164"/>
      <c r="AS3065" s="1165"/>
      <c r="AT3065" s="1166"/>
      <c r="AU3065" s="587">
        <f t="shared" si="511"/>
        <v>0</v>
      </c>
      <c r="AW3065" s="1163">
        <v>490</v>
      </c>
      <c r="AX3065" s="1164"/>
      <c r="AY3065" s="1165"/>
      <c r="AZ3065" s="1166"/>
      <c r="BA3065" s="587">
        <f t="shared" si="512"/>
        <v>0</v>
      </c>
    </row>
    <row r="3066" spans="1:53" s="17" customFormat="1" ht="16.75" customHeight="1" outlineLevel="2">
      <c r="A3066" s="1163">
        <v>491</v>
      </c>
      <c r="B3066" s="1164"/>
      <c r="C3066" s="1165"/>
      <c r="D3066" s="1166"/>
      <c r="E3066" s="587">
        <f t="shared" si="504"/>
        <v>0</v>
      </c>
      <c r="G3066" s="1163">
        <v>491</v>
      </c>
      <c r="H3066" s="1164"/>
      <c r="I3066" s="1165"/>
      <c r="J3066" s="1166"/>
      <c r="K3066" s="587">
        <f t="shared" si="505"/>
        <v>0</v>
      </c>
      <c r="M3066" s="1163">
        <v>491</v>
      </c>
      <c r="N3066" s="1164"/>
      <c r="O3066" s="1165"/>
      <c r="P3066" s="1166"/>
      <c r="Q3066" s="587">
        <f t="shared" si="506"/>
        <v>0</v>
      </c>
      <c r="S3066" s="1163">
        <v>491</v>
      </c>
      <c r="T3066" s="1164"/>
      <c r="U3066" s="1165"/>
      <c r="V3066" s="1166"/>
      <c r="W3066" s="587">
        <f t="shared" si="507"/>
        <v>0</v>
      </c>
      <c r="Y3066" s="1163">
        <v>491</v>
      </c>
      <c r="Z3066" s="1164"/>
      <c r="AA3066" s="1165"/>
      <c r="AB3066" s="1166"/>
      <c r="AC3066" s="587">
        <f t="shared" si="508"/>
        <v>0</v>
      </c>
      <c r="AE3066" s="1163">
        <v>491</v>
      </c>
      <c r="AF3066" s="1164"/>
      <c r="AG3066" s="1165"/>
      <c r="AH3066" s="1166"/>
      <c r="AI3066" s="587">
        <f t="shared" si="509"/>
        <v>0</v>
      </c>
      <c r="AK3066" s="1163">
        <v>491</v>
      </c>
      <c r="AL3066" s="1164"/>
      <c r="AM3066" s="1165"/>
      <c r="AN3066" s="1166"/>
      <c r="AO3066" s="587">
        <f t="shared" si="510"/>
        <v>0</v>
      </c>
      <c r="AQ3066" s="1163">
        <v>491</v>
      </c>
      <c r="AR3066" s="1164"/>
      <c r="AS3066" s="1165"/>
      <c r="AT3066" s="1166"/>
      <c r="AU3066" s="587">
        <f t="shared" si="511"/>
        <v>0</v>
      </c>
      <c r="AW3066" s="1163">
        <v>491</v>
      </c>
      <c r="AX3066" s="1164"/>
      <c r="AY3066" s="1165"/>
      <c r="AZ3066" s="1166"/>
      <c r="BA3066" s="587">
        <f t="shared" si="512"/>
        <v>0</v>
      </c>
    </row>
    <row r="3067" spans="1:53" s="17" customFormat="1" ht="16.75" customHeight="1" outlineLevel="2">
      <c r="A3067" s="1163">
        <v>492</v>
      </c>
      <c r="B3067" s="1164"/>
      <c r="C3067" s="1165"/>
      <c r="D3067" s="1166"/>
      <c r="E3067" s="587">
        <f t="shared" si="504"/>
        <v>0</v>
      </c>
      <c r="G3067" s="1163">
        <v>492</v>
      </c>
      <c r="H3067" s="1164"/>
      <c r="I3067" s="1165"/>
      <c r="J3067" s="1166"/>
      <c r="K3067" s="587">
        <f t="shared" si="505"/>
        <v>0</v>
      </c>
      <c r="M3067" s="1163">
        <v>492</v>
      </c>
      <c r="N3067" s="1164"/>
      <c r="O3067" s="1165"/>
      <c r="P3067" s="1166"/>
      <c r="Q3067" s="587">
        <f t="shared" si="506"/>
        <v>0</v>
      </c>
      <c r="S3067" s="1163">
        <v>492</v>
      </c>
      <c r="T3067" s="1164"/>
      <c r="U3067" s="1165"/>
      <c r="V3067" s="1166"/>
      <c r="W3067" s="587">
        <f t="shared" si="507"/>
        <v>0</v>
      </c>
      <c r="Y3067" s="1163">
        <v>492</v>
      </c>
      <c r="Z3067" s="1164"/>
      <c r="AA3067" s="1165"/>
      <c r="AB3067" s="1166"/>
      <c r="AC3067" s="587">
        <f t="shared" si="508"/>
        <v>0</v>
      </c>
      <c r="AE3067" s="1163">
        <v>492</v>
      </c>
      <c r="AF3067" s="1164"/>
      <c r="AG3067" s="1165"/>
      <c r="AH3067" s="1166"/>
      <c r="AI3067" s="587">
        <f t="shared" si="509"/>
        <v>0</v>
      </c>
      <c r="AK3067" s="1163">
        <v>492</v>
      </c>
      <c r="AL3067" s="1164"/>
      <c r="AM3067" s="1165"/>
      <c r="AN3067" s="1166"/>
      <c r="AO3067" s="587">
        <f t="shared" si="510"/>
        <v>0</v>
      </c>
      <c r="AQ3067" s="1163">
        <v>492</v>
      </c>
      <c r="AR3067" s="1164"/>
      <c r="AS3067" s="1165"/>
      <c r="AT3067" s="1166"/>
      <c r="AU3067" s="587">
        <f t="shared" si="511"/>
        <v>0</v>
      </c>
      <c r="AW3067" s="1163">
        <v>492</v>
      </c>
      <c r="AX3067" s="1164"/>
      <c r="AY3067" s="1165"/>
      <c r="AZ3067" s="1166"/>
      <c r="BA3067" s="587">
        <f t="shared" si="512"/>
        <v>0</v>
      </c>
    </row>
    <row r="3068" spans="1:53" s="17" customFormat="1" ht="16.75" customHeight="1" outlineLevel="2">
      <c r="A3068" s="1163">
        <v>493</v>
      </c>
      <c r="B3068" s="1164"/>
      <c r="C3068" s="1165"/>
      <c r="D3068" s="1166"/>
      <c r="E3068" s="587">
        <f t="shared" si="504"/>
        <v>0</v>
      </c>
      <c r="G3068" s="1163">
        <v>493</v>
      </c>
      <c r="H3068" s="1164"/>
      <c r="I3068" s="1165"/>
      <c r="J3068" s="1166"/>
      <c r="K3068" s="587">
        <f t="shared" si="505"/>
        <v>0</v>
      </c>
      <c r="M3068" s="1163">
        <v>493</v>
      </c>
      <c r="N3068" s="1164"/>
      <c r="O3068" s="1165"/>
      <c r="P3068" s="1166"/>
      <c r="Q3068" s="587">
        <f t="shared" si="506"/>
        <v>0</v>
      </c>
      <c r="S3068" s="1163">
        <v>493</v>
      </c>
      <c r="T3068" s="1164"/>
      <c r="U3068" s="1165"/>
      <c r="V3068" s="1166"/>
      <c r="W3068" s="587">
        <f t="shared" si="507"/>
        <v>0</v>
      </c>
      <c r="Y3068" s="1163">
        <v>493</v>
      </c>
      <c r="Z3068" s="1164"/>
      <c r="AA3068" s="1165"/>
      <c r="AB3068" s="1166"/>
      <c r="AC3068" s="587">
        <f t="shared" si="508"/>
        <v>0</v>
      </c>
      <c r="AE3068" s="1163">
        <v>493</v>
      </c>
      <c r="AF3068" s="1164"/>
      <c r="AG3068" s="1165"/>
      <c r="AH3068" s="1166"/>
      <c r="AI3068" s="587">
        <f t="shared" si="509"/>
        <v>0</v>
      </c>
      <c r="AK3068" s="1163">
        <v>493</v>
      </c>
      <c r="AL3068" s="1164"/>
      <c r="AM3068" s="1165"/>
      <c r="AN3068" s="1166"/>
      <c r="AO3068" s="587">
        <f t="shared" si="510"/>
        <v>0</v>
      </c>
      <c r="AQ3068" s="1163">
        <v>493</v>
      </c>
      <c r="AR3068" s="1164"/>
      <c r="AS3068" s="1165"/>
      <c r="AT3068" s="1166"/>
      <c r="AU3068" s="587">
        <f t="shared" si="511"/>
        <v>0</v>
      </c>
      <c r="AW3068" s="1163">
        <v>493</v>
      </c>
      <c r="AX3068" s="1164"/>
      <c r="AY3068" s="1165"/>
      <c r="AZ3068" s="1166"/>
      <c r="BA3068" s="587">
        <f t="shared" si="512"/>
        <v>0</v>
      </c>
    </row>
    <row r="3069" spans="1:53" s="17" customFormat="1" ht="16.75" customHeight="1" outlineLevel="2">
      <c r="A3069" s="1163">
        <v>494</v>
      </c>
      <c r="B3069" s="1164"/>
      <c r="C3069" s="1165"/>
      <c r="D3069" s="1166"/>
      <c r="E3069" s="587">
        <f t="shared" si="504"/>
        <v>0</v>
      </c>
      <c r="G3069" s="1163">
        <v>494</v>
      </c>
      <c r="H3069" s="1164"/>
      <c r="I3069" s="1165"/>
      <c r="J3069" s="1166"/>
      <c r="K3069" s="587">
        <f t="shared" si="505"/>
        <v>0</v>
      </c>
      <c r="M3069" s="1163">
        <v>494</v>
      </c>
      <c r="N3069" s="1164"/>
      <c r="O3069" s="1165"/>
      <c r="P3069" s="1166"/>
      <c r="Q3069" s="587">
        <f t="shared" si="506"/>
        <v>0</v>
      </c>
      <c r="S3069" s="1163">
        <v>494</v>
      </c>
      <c r="T3069" s="1164"/>
      <c r="U3069" s="1165"/>
      <c r="V3069" s="1166"/>
      <c r="W3069" s="587">
        <f t="shared" si="507"/>
        <v>0</v>
      </c>
      <c r="Y3069" s="1163">
        <v>494</v>
      </c>
      <c r="Z3069" s="1164"/>
      <c r="AA3069" s="1165"/>
      <c r="AB3069" s="1166"/>
      <c r="AC3069" s="587">
        <f t="shared" si="508"/>
        <v>0</v>
      </c>
      <c r="AE3069" s="1163">
        <v>494</v>
      </c>
      <c r="AF3069" s="1164"/>
      <c r="AG3069" s="1165"/>
      <c r="AH3069" s="1166"/>
      <c r="AI3069" s="587">
        <f t="shared" si="509"/>
        <v>0</v>
      </c>
      <c r="AK3069" s="1163">
        <v>494</v>
      </c>
      <c r="AL3069" s="1164"/>
      <c r="AM3069" s="1165"/>
      <c r="AN3069" s="1166"/>
      <c r="AO3069" s="587">
        <f t="shared" si="510"/>
        <v>0</v>
      </c>
      <c r="AQ3069" s="1163">
        <v>494</v>
      </c>
      <c r="AR3069" s="1164"/>
      <c r="AS3069" s="1165"/>
      <c r="AT3069" s="1166"/>
      <c r="AU3069" s="587">
        <f t="shared" si="511"/>
        <v>0</v>
      </c>
      <c r="AW3069" s="1163">
        <v>494</v>
      </c>
      <c r="AX3069" s="1164"/>
      <c r="AY3069" s="1165"/>
      <c r="AZ3069" s="1166"/>
      <c r="BA3069" s="587">
        <f t="shared" si="512"/>
        <v>0</v>
      </c>
    </row>
    <row r="3070" spans="1:53" s="17" customFormat="1" ht="16.75" customHeight="1" outlineLevel="2">
      <c r="A3070" s="1163">
        <v>495</v>
      </c>
      <c r="B3070" s="1164"/>
      <c r="C3070" s="1165"/>
      <c r="D3070" s="1166"/>
      <c r="E3070" s="587">
        <f t="shared" si="504"/>
        <v>0</v>
      </c>
      <c r="G3070" s="1163">
        <v>495</v>
      </c>
      <c r="H3070" s="1164"/>
      <c r="I3070" s="1165"/>
      <c r="J3070" s="1166"/>
      <c r="K3070" s="587">
        <f t="shared" si="505"/>
        <v>0</v>
      </c>
      <c r="M3070" s="1163">
        <v>495</v>
      </c>
      <c r="N3070" s="1164"/>
      <c r="O3070" s="1165"/>
      <c r="P3070" s="1166"/>
      <c r="Q3070" s="587">
        <f t="shared" si="506"/>
        <v>0</v>
      </c>
      <c r="S3070" s="1163">
        <v>495</v>
      </c>
      <c r="T3070" s="1164"/>
      <c r="U3070" s="1165"/>
      <c r="V3070" s="1166"/>
      <c r="W3070" s="587">
        <f t="shared" si="507"/>
        <v>0</v>
      </c>
      <c r="Y3070" s="1163">
        <v>495</v>
      </c>
      <c r="Z3070" s="1164"/>
      <c r="AA3070" s="1165"/>
      <c r="AB3070" s="1166"/>
      <c r="AC3070" s="587">
        <f t="shared" si="508"/>
        <v>0</v>
      </c>
      <c r="AE3070" s="1163">
        <v>495</v>
      </c>
      <c r="AF3070" s="1164"/>
      <c r="AG3070" s="1165"/>
      <c r="AH3070" s="1166"/>
      <c r="AI3070" s="587">
        <f t="shared" si="509"/>
        <v>0</v>
      </c>
      <c r="AK3070" s="1163">
        <v>495</v>
      </c>
      <c r="AL3070" s="1164"/>
      <c r="AM3070" s="1165"/>
      <c r="AN3070" s="1166"/>
      <c r="AO3070" s="587">
        <f t="shared" si="510"/>
        <v>0</v>
      </c>
      <c r="AQ3070" s="1163">
        <v>495</v>
      </c>
      <c r="AR3070" s="1164"/>
      <c r="AS3070" s="1165"/>
      <c r="AT3070" s="1166"/>
      <c r="AU3070" s="587">
        <f t="shared" si="511"/>
        <v>0</v>
      </c>
      <c r="AW3070" s="1163">
        <v>495</v>
      </c>
      <c r="AX3070" s="1164"/>
      <c r="AY3070" s="1165"/>
      <c r="AZ3070" s="1166"/>
      <c r="BA3070" s="587">
        <f t="shared" si="512"/>
        <v>0</v>
      </c>
    </row>
    <row r="3071" spans="1:53" s="17" customFormat="1" ht="16.75" customHeight="1" outlineLevel="2">
      <c r="A3071" s="1163">
        <v>496</v>
      </c>
      <c r="B3071" s="1164"/>
      <c r="C3071" s="1165"/>
      <c r="D3071" s="1166"/>
      <c r="E3071" s="587">
        <f t="shared" si="504"/>
        <v>0</v>
      </c>
      <c r="G3071" s="1163">
        <v>496</v>
      </c>
      <c r="H3071" s="1164"/>
      <c r="I3071" s="1165"/>
      <c r="J3071" s="1166"/>
      <c r="K3071" s="587">
        <f t="shared" si="505"/>
        <v>0</v>
      </c>
      <c r="M3071" s="1163">
        <v>496</v>
      </c>
      <c r="N3071" s="1164"/>
      <c r="O3071" s="1165"/>
      <c r="P3071" s="1166"/>
      <c r="Q3071" s="587">
        <f t="shared" si="506"/>
        <v>0</v>
      </c>
      <c r="S3071" s="1163">
        <v>496</v>
      </c>
      <c r="T3071" s="1164"/>
      <c r="U3071" s="1165"/>
      <c r="V3071" s="1166"/>
      <c r="W3071" s="587">
        <f t="shared" si="507"/>
        <v>0</v>
      </c>
      <c r="Y3071" s="1163">
        <v>496</v>
      </c>
      <c r="Z3071" s="1164"/>
      <c r="AA3071" s="1165"/>
      <c r="AB3071" s="1166"/>
      <c r="AC3071" s="587">
        <f t="shared" si="508"/>
        <v>0</v>
      </c>
      <c r="AE3071" s="1163">
        <v>496</v>
      </c>
      <c r="AF3071" s="1164"/>
      <c r="AG3071" s="1165"/>
      <c r="AH3071" s="1166"/>
      <c r="AI3071" s="587">
        <f t="shared" si="509"/>
        <v>0</v>
      </c>
      <c r="AK3071" s="1163">
        <v>496</v>
      </c>
      <c r="AL3071" s="1164"/>
      <c r="AM3071" s="1165"/>
      <c r="AN3071" s="1166"/>
      <c r="AO3071" s="587">
        <f t="shared" si="510"/>
        <v>0</v>
      </c>
      <c r="AQ3071" s="1163">
        <v>496</v>
      </c>
      <c r="AR3071" s="1164"/>
      <c r="AS3071" s="1165"/>
      <c r="AT3071" s="1166"/>
      <c r="AU3071" s="587">
        <f t="shared" si="511"/>
        <v>0</v>
      </c>
      <c r="AW3071" s="1163">
        <v>496</v>
      </c>
      <c r="AX3071" s="1164"/>
      <c r="AY3071" s="1165"/>
      <c r="AZ3071" s="1166"/>
      <c r="BA3071" s="587">
        <f t="shared" si="512"/>
        <v>0</v>
      </c>
    </row>
    <row r="3072" spans="1:53" s="17" customFormat="1" ht="16.75" customHeight="1" outlineLevel="2">
      <c r="A3072" s="1163">
        <v>497</v>
      </c>
      <c r="B3072" s="1164"/>
      <c r="C3072" s="1165"/>
      <c r="D3072" s="1166"/>
      <c r="E3072" s="587">
        <f t="shared" si="504"/>
        <v>0</v>
      </c>
      <c r="G3072" s="1163">
        <v>497</v>
      </c>
      <c r="H3072" s="1164"/>
      <c r="I3072" s="1165"/>
      <c r="J3072" s="1166"/>
      <c r="K3072" s="587">
        <f t="shared" si="505"/>
        <v>0</v>
      </c>
      <c r="M3072" s="1163">
        <v>497</v>
      </c>
      <c r="N3072" s="1164"/>
      <c r="O3072" s="1165"/>
      <c r="P3072" s="1166"/>
      <c r="Q3072" s="587">
        <f t="shared" si="506"/>
        <v>0</v>
      </c>
      <c r="S3072" s="1163">
        <v>497</v>
      </c>
      <c r="T3072" s="1164"/>
      <c r="U3072" s="1165"/>
      <c r="V3072" s="1166"/>
      <c r="W3072" s="587">
        <f t="shared" si="507"/>
        <v>0</v>
      </c>
      <c r="Y3072" s="1163">
        <v>497</v>
      </c>
      <c r="Z3072" s="1164"/>
      <c r="AA3072" s="1165"/>
      <c r="AB3072" s="1166"/>
      <c r="AC3072" s="587">
        <f t="shared" si="508"/>
        <v>0</v>
      </c>
      <c r="AE3072" s="1163">
        <v>497</v>
      </c>
      <c r="AF3072" s="1164"/>
      <c r="AG3072" s="1165"/>
      <c r="AH3072" s="1166"/>
      <c r="AI3072" s="587">
        <f t="shared" si="509"/>
        <v>0</v>
      </c>
      <c r="AK3072" s="1163">
        <v>497</v>
      </c>
      <c r="AL3072" s="1164"/>
      <c r="AM3072" s="1165"/>
      <c r="AN3072" s="1166"/>
      <c r="AO3072" s="587">
        <f t="shared" si="510"/>
        <v>0</v>
      </c>
      <c r="AQ3072" s="1163">
        <v>497</v>
      </c>
      <c r="AR3072" s="1164"/>
      <c r="AS3072" s="1165"/>
      <c r="AT3072" s="1166"/>
      <c r="AU3072" s="587">
        <f t="shared" si="511"/>
        <v>0</v>
      </c>
      <c r="AW3072" s="1163">
        <v>497</v>
      </c>
      <c r="AX3072" s="1164"/>
      <c r="AY3072" s="1165"/>
      <c r="AZ3072" s="1166"/>
      <c r="BA3072" s="587">
        <f t="shared" si="512"/>
        <v>0</v>
      </c>
    </row>
    <row r="3073" spans="1:53" s="17" customFormat="1" ht="16.75" customHeight="1" outlineLevel="2">
      <c r="A3073" s="1163">
        <v>498</v>
      </c>
      <c r="B3073" s="1164"/>
      <c r="C3073" s="1165"/>
      <c r="D3073" s="1166"/>
      <c r="E3073" s="587">
        <f t="shared" si="504"/>
        <v>0</v>
      </c>
      <c r="G3073" s="1163">
        <v>498</v>
      </c>
      <c r="H3073" s="1164"/>
      <c r="I3073" s="1165"/>
      <c r="J3073" s="1166"/>
      <c r="K3073" s="587">
        <f t="shared" si="505"/>
        <v>0</v>
      </c>
      <c r="M3073" s="1163">
        <v>498</v>
      </c>
      <c r="N3073" s="1164"/>
      <c r="O3073" s="1165"/>
      <c r="P3073" s="1166"/>
      <c r="Q3073" s="587">
        <f t="shared" si="506"/>
        <v>0</v>
      </c>
      <c r="S3073" s="1163">
        <v>498</v>
      </c>
      <c r="T3073" s="1164"/>
      <c r="U3073" s="1165"/>
      <c r="V3073" s="1166"/>
      <c r="W3073" s="587">
        <f t="shared" si="507"/>
        <v>0</v>
      </c>
      <c r="Y3073" s="1163">
        <v>498</v>
      </c>
      <c r="Z3073" s="1164"/>
      <c r="AA3073" s="1165"/>
      <c r="AB3073" s="1166"/>
      <c r="AC3073" s="587">
        <f t="shared" si="508"/>
        <v>0</v>
      </c>
      <c r="AE3073" s="1163">
        <v>498</v>
      </c>
      <c r="AF3073" s="1164"/>
      <c r="AG3073" s="1165"/>
      <c r="AH3073" s="1166"/>
      <c r="AI3073" s="587">
        <f t="shared" si="509"/>
        <v>0</v>
      </c>
      <c r="AK3073" s="1163">
        <v>498</v>
      </c>
      <c r="AL3073" s="1164"/>
      <c r="AM3073" s="1165"/>
      <c r="AN3073" s="1166"/>
      <c r="AO3073" s="587">
        <f t="shared" si="510"/>
        <v>0</v>
      </c>
      <c r="AQ3073" s="1163">
        <v>498</v>
      </c>
      <c r="AR3073" s="1164"/>
      <c r="AS3073" s="1165"/>
      <c r="AT3073" s="1166"/>
      <c r="AU3073" s="587">
        <f t="shared" si="511"/>
        <v>0</v>
      </c>
      <c r="AW3073" s="1163">
        <v>498</v>
      </c>
      <c r="AX3073" s="1164"/>
      <c r="AY3073" s="1165"/>
      <c r="AZ3073" s="1166"/>
      <c r="BA3073" s="587">
        <f t="shared" si="512"/>
        <v>0</v>
      </c>
    </row>
    <row r="3074" spans="1:53" s="17" customFormat="1" ht="16.75" customHeight="1" outlineLevel="2">
      <c r="A3074" s="1163">
        <v>499</v>
      </c>
      <c r="B3074" s="1164"/>
      <c r="C3074" s="1165"/>
      <c r="D3074" s="1166"/>
      <c r="E3074" s="587">
        <f t="shared" si="504"/>
        <v>0</v>
      </c>
      <c r="G3074" s="1163">
        <v>499</v>
      </c>
      <c r="H3074" s="1164"/>
      <c r="I3074" s="1165"/>
      <c r="J3074" s="1166"/>
      <c r="K3074" s="587">
        <f t="shared" si="505"/>
        <v>0</v>
      </c>
      <c r="M3074" s="1163">
        <v>499</v>
      </c>
      <c r="N3074" s="1164"/>
      <c r="O3074" s="1165"/>
      <c r="P3074" s="1166"/>
      <c r="Q3074" s="587">
        <f t="shared" si="506"/>
        <v>0</v>
      </c>
      <c r="S3074" s="1163">
        <v>499</v>
      </c>
      <c r="T3074" s="1164"/>
      <c r="U3074" s="1165"/>
      <c r="V3074" s="1166"/>
      <c r="W3074" s="587">
        <f t="shared" si="507"/>
        <v>0</v>
      </c>
      <c r="Y3074" s="1163">
        <v>499</v>
      </c>
      <c r="Z3074" s="1164"/>
      <c r="AA3074" s="1165"/>
      <c r="AB3074" s="1166"/>
      <c r="AC3074" s="587">
        <f t="shared" si="508"/>
        <v>0</v>
      </c>
      <c r="AE3074" s="1163">
        <v>499</v>
      </c>
      <c r="AF3074" s="1164"/>
      <c r="AG3074" s="1165"/>
      <c r="AH3074" s="1166"/>
      <c r="AI3074" s="587">
        <f t="shared" si="509"/>
        <v>0</v>
      </c>
      <c r="AK3074" s="1163">
        <v>499</v>
      </c>
      <c r="AL3074" s="1164"/>
      <c r="AM3074" s="1165"/>
      <c r="AN3074" s="1166"/>
      <c r="AO3074" s="587">
        <f t="shared" si="510"/>
        <v>0</v>
      </c>
      <c r="AQ3074" s="1163">
        <v>499</v>
      </c>
      <c r="AR3074" s="1164"/>
      <c r="AS3074" s="1165"/>
      <c r="AT3074" s="1166"/>
      <c r="AU3074" s="587">
        <f t="shared" si="511"/>
        <v>0</v>
      </c>
      <c r="AW3074" s="1163">
        <v>499</v>
      </c>
      <c r="AX3074" s="1164"/>
      <c r="AY3074" s="1165"/>
      <c r="AZ3074" s="1166"/>
      <c r="BA3074" s="587">
        <f t="shared" si="512"/>
        <v>0</v>
      </c>
    </row>
    <row r="3075" spans="1:53" s="17" customFormat="1" ht="16.75" customHeight="1" outlineLevel="2" thickBot="1">
      <c r="A3075" s="1182">
        <v>500</v>
      </c>
      <c r="B3075" s="1183"/>
      <c r="C3075" s="1184"/>
      <c r="D3075" s="1185"/>
      <c r="E3075" s="587">
        <f t="shared" si="504"/>
        <v>0</v>
      </c>
      <c r="G3075" s="1182">
        <v>500</v>
      </c>
      <c r="H3075" s="1183"/>
      <c r="I3075" s="1184"/>
      <c r="J3075" s="1185"/>
      <c r="K3075" s="587">
        <f t="shared" si="505"/>
        <v>0</v>
      </c>
      <c r="M3075" s="1182">
        <v>500</v>
      </c>
      <c r="N3075" s="1183"/>
      <c r="O3075" s="1184"/>
      <c r="P3075" s="1185"/>
      <c r="Q3075" s="587">
        <f t="shared" si="506"/>
        <v>0</v>
      </c>
      <c r="S3075" s="1182">
        <v>500</v>
      </c>
      <c r="T3075" s="1183"/>
      <c r="U3075" s="1184"/>
      <c r="V3075" s="1185"/>
      <c r="W3075" s="587">
        <f t="shared" si="507"/>
        <v>0</v>
      </c>
      <c r="Y3075" s="1182">
        <v>500</v>
      </c>
      <c r="Z3075" s="1183"/>
      <c r="AA3075" s="1184"/>
      <c r="AB3075" s="1185"/>
      <c r="AC3075" s="587">
        <f t="shared" si="508"/>
        <v>0</v>
      </c>
      <c r="AE3075" s="1182">
        <v>500</v>
      </c>
      <c r="AF3075" s="1183"/>
      <c r="AG3075" s="1184"/>
      <c r="AH3075" s="1185"/>
      <c r="AI3075" s="587">
        <f t="shared" si="509"/>
        <v>0</v>
      </c>
      <c r="AK3075" s="1182">
        <v>500</v>
      </c>
      <c r="AL3075" s="1183"/>
      <c r="AM3075" s="1184"/>
      <c r="AN3075" s="1185"/>
      <c r="AO3075" s="587">
        <f t="shared" si="510"/>
        <v>0</v>
      </c>
      <c r="AQ3075" s="1182">
        <v>500</v>
      </c>
      <c r="AR3075" s="1183"/>
      <c r="AS3075" s="1184"/>
      <c r="AT3075" s="1185"/>
      <c r="AU3075" s="587">
        <f t="shared" si="511"/>
        <v>0</v>
      </c>
      <c r="AW3075" s="1182">
        <v>500</v>
      </c>
      <c r="AX3075" s="1183"/>
      <c r="AY3075" s="1184"/>
      <c r="AZ3075" s="1185"/>
      <c r="BA3075" s="587">
        <f t="shared" si="512"/>
        <v>0</v>
      </c>
    </row>
    <row r="3076" spans="1:53" s="20" customFormat="1" ht="32.25" customHeight="1" thickBot="1">
      <c r="A3076" s="1177" t="s">
        <v>32</v>
      </c>
      <c r="B3076" s="1177"/>
      <c r="C3076" s="1177"/>
      <c r="D3076" s="1177"/>
      <c r="G3076" s="1177" t="s">
        <v>32</v>
      </c>
      <c r="H3076" s="1177"/>
      <c r="I3076" s="1177"/>
      <c r="J3076" s="1177"/>
      <c r="M3076" s="1177" t="s">
        <v>32</v>
      </c>
      <c r="N3076" s="1177"/>
      <c r="O3076" s="1177"/>
      <c r="P3076" s="1177"/>
      <c r="S3076" s="1177" t="s">
        <v>32</v>
      </c>
      <c r="T3076" s="1177"/>
      <c r="U3076" s="1177"/>
      <c r="V3076" s="1177"/>
      <c r="Y3076" s="1177" t="s">
        <v>32</v>
      </c>
      <c r="Z3076" s="1177"/>
      <c r="AA3076" s="1177"/>
      <c r="AB3076" s="1177"/>
      <c r="AE3076" s="1177" t="s">
        <v>32</v>
      </c>
      <c r="AF3076" s="1177"/>
      <c r="AG3076" s="1177"/>
      <c r="AH3076" s="1177"/>
      <c r="AK3076" s="1177" t="s">
        <v>32</v>
      </c>
      <c r="AL3076" s="1177"/>
      <c r="AM3076" s="1177"/>
      <c r="AN3076" s="1177"/>
      <c r="AQ3076" s="1177" t="s">
        <v>32</v>
      </c>
      <c r="AR3076" s="1177"/>
      <c r="AS3076" s="1177"/>
      <c r="AT3076" s="1177"/>
      <c r="AW3076" s="1177" t="s">
        <v>32</v>
      </c>
      <c r="AX3076" s="1177"/>
      <c r="AY3076" s="1177"/>
      <c r="AZ3076" s="1177"/>
    </row>
    <row r="3077" spans="1:53" s="17" customFormat="1" ht="16.75" customHeight="1" outlineLevel="1">
      <c r="A3077" s="1180" t="s">
        <v>20</v>
      </c>
      <c r="B3077" s="1181"/>
      <c r="C3077" s="1181"/>
      <c r="D3077" s="27">
        <f>MIN(C3088:D3587)</f>
        <v>0</v>
      </c>
      <c r="G3077" s="1180" t="s">
        <v>20</v>
      </c>
      <c r="H3077" s="1181"/>
      <c r="I3077" s="1181"/>
      <c r="J3077" s="27">
        <f>MIN(I3088:J3587)</f>
        <v>0</v>
      </c>
      <c r="M3077" s="1180" t="s">
        <v>20</v>
      </c>
      <c r="N3077" s="1181"/>
      <c r="O3077" s="1181"/>
      <c r="P3077" s="27">
        <f>MIN(O3088:P3587)</f>
        <v>0</v>
      </c>
      <c r="S3077" s="1180" t="s">
        <v>20</v>
      </c>
      <c r="T3077" s="1181"/>
      <c r="U3077" s="1181"/>
      <c r="V3077" s="27">
        <f>MIN(U3088:V3587)</f>
        <v>0</v>
      </c>
      <c r="Y3077" s="1180" t="s">
        <v>20</v>
      </c>
      <c r="Z3077" s="1181"/>
      <c r="AA3077" s="1181"/>
      <c r="AB3077" s="27">
        <f>MIN(AA3088:AB3587)</f>
        <v>0</v>
      </c>
      <c r="AE3077" s="1180" t="s">
        <v>20</v>
      </c>
      <c r="AF3077" s="1181"/>
      <c r="AG3077" s="1181"/>
      <c r="AH3077" s="27">
        <f>MIN(AG3088:AH3587)</f>
        <v>0</v>
      </c>
      <c r="AK3077" s="1180" t="s">
        <v>20</v>
      </c>
      <c r="AL3077" s="1181"/>
      <c r="AM3077" s="1181"/>
      <c r="AN3077" s="27">
        <f>MIN(AM3088:AN3587)</f>
        <v>0</v>
      </c>
      <c r="AQ3077" s="1180" t="s">
        <v>20</v>
      </c>
      <c r="AR3077" s="1181"/>
      <c r="AS3077" s="1181"/>
      <c r="AT3077" s="27">
        <f>MIN(AS3088:AT3587)</f>
        <v>0</v>
      </c>
      <c r="AW3077" s="1180" t="s">
        <v>20</v>
      </c>
      <c r="AX3077" s="1181"/>
      <c r="AY3077" s="1181"/>
      <c r="AZ3077" s="27">
        <f>MIN(AY3088:AZ3587)</f>
        <v>0</v>
      </c>
    </row>
    <row r="3078" spans="1:53" s="17" customFormat="1" ht="16.75" customHeight="1" outlineLevel="1">
      <c r="A3078" s="1173" t="s">
        <v>21</v>
      </c>
      <c r="B3078" s="1174"/>
      <c r="C3078" s="1174"/>
      <c r="D3078" s="22">
        <f>MAX(C3088:D3587)</f>
        <v>0</v>
      </c>
      <c r="G3078" s="1173" t="s">
        <v>21</v>
      </c>
      <c r="H3078" s="1174"/>
      <c r="I3078" s="1174"/>
      <c r="J3078" s="22">
        <f>MAX(I3088:J3587)</f>
        <v>0</v>
      </c>
      <c r="M3078" s="1173" t="s">
        <v>21</v>
      </c>
      <c r="N3078" s="1174"/>
      <c r="O3078" s="1174"/>
      <c r="P3078" s="22">
        <f>MAX(O3088:P3587)</f>
        <v>0</v>
      </c>
      <c r="S3078" s="1173" t="s">
        <v>21</v>
      </c>
      <c r="T3078" s="1174"/>
      <c r="U3078" s="1174"/>
      <c r="V3078" s="22">
        <f>MAX(U3088:V3587)</f>
        <v>0</v>
      </c>
      <c r="Y3078" s="1173" t="s">
        <v>21</v>
      </c>
      <c r="Z3078" s="1174"/>
      <c r="AA3078" s="1174"/>
      <c r="AB3078" s="22">
        <f>MAX(AA3088:AB3587)</f>
        <v>0</v>
      </c>
      <c r="AE3078" s="1173" t="s">
        <v>21</v>
      </c>
      <c r="AF3078" s="1174"/>
      <c r="AG3078" s="1174"/>
      <c r="AH3078" s="22">
        <f>MAX(AG3088:AH3587)</f>
        <v>0</v>
      </c>
      <c r="AK3078" s="1173" t="s">
        <v>21</v>
      </c>
      <c r="AL3078" s="1174"/>
      <c r="AM3078" s="1174"/>
      <c r="AN3078" s="22">
        <f>MAX(AM3088:AN3587)</f>
        <v>0</v>
      </c>
      <c r="AQ3078" s="1173" t="s">
        <v>21</v>
      </c>
      <c r="AR3078" s="1174"/>
      <c r="AS3078" s="1174"/>
      <c r="AT3078" s="22">
        <f>MAX(AS3088:AT3587)</f>
        <v>0</v>
      </c>
      <c r="AW3078" s="1173" t="s">
        <v>21</v>
      </c>
      <c r="AX3078" s="1174"/>
      <c r="AY3078" s="1174"/>
      <c r="AZ3078" s="22">
        <f>MAX(AY3088:AZ3587)</f>
        <v>0</v>
      </c>
    </row>
    <row r="3079" spans="1:53" s="17" customFormat="1" ht="16.75" customHeight="1" outlineLevel="1">
      <c r="A3079" s="1173" t="s">
        <v>22</v>
      </c>
      <c r="B3079" s="1174"/>
      <c r="C3079" s="1174"/>
      <c r="D3079" s="22" t="e">
        <f>AVERAGE(C3088:D3587)</f>
        <v>#DIV/0!</v>
      </c>
      <c r="G3079" s="1173" t="s">
        <v>22</v>
      </c>
      <c r="H3079" s="1174"/>
      <c r="I3079" s="1174"/>
      <c r="J3079" s="22" t="e">
        <f>AVERAGE(I3088:J3587)</f>
        <v>#DIV/0!</v>
      </c>
      <c r="M3079" s="1173" t="s">
        <v>22</v>
      </c>
      <c r="N3079" s="1174"/>
      <c r="O3079" s="1174"/>
      <c r="P3079" s="22" t="e">
        <f>AVERAGE(O3088:P3587)</f>
        <v>#DIV/0!</v>
      </c>
      <c r="S3079" s="1173" t="s">
        <v>22</v>
      </c>
      <c r="T3079" s="1174"/>
      <c r="U3079" s="1174"/>
      <c r="V3079" s="22" t="e">
        <f>AVERAGE(U3088:V3587)</f>
        <v>#DIV/0!</v>
      </c>
      <c r="Y3079" s="1173" t="s">
        <v>22</v>
      </c>
      <c r="Z3079" s="1174"/>
      <c r="AA3079" s="1174"/>
      <c r="AB3079" s="22" t="e">
        <f>AVERAGE(AA3088:AB3587)</f>
        <v>#DIV/0!</v>
      </c>
      <c r="AE3079" s="1173" t="s">
        <v>22</v>
      </c>
      <c r="AF3079" s="1174"/>
      <c r="AG3079" s="1174"/>
      <c r="AH3079" s="22" t="e">
        <f>AVERAGE(AG3088:AH3587)</f>
        <v>#DIV/0!</v>
      </c>
      <c r="AK3079" s="1173" t="s">
        <v>22</v>
      </c>
      <c r="AL3079" s="1174"/>
      <c r="AM3079" s="1174"/>
      <c r="AN3079" s="22" t="e">
        <f>AVERAGE(AM3088:AN3587)</f>
        <v>#DIV/0!</v>
      </c>
      <c r="AQ3079" s="1173" t="s">
        <v>22</v>
      </c>
      <c r="AR3079" s="1174"/>
      <c r="AS3079" s="1174"/>
      <c r="AT3079" s="22" t="e">
        <f>AVERAGE(AS3088:AT3587)</f>
        <v>#DIV/0!</v>
      </c>
      <c r="AW3079" s="1173" t="s">
        <v>22</v>
      </c>
      <c r="AX3079" s="1174"/>
      <c r="AY3079" s="1174"/>
      <c r="AZ3079" s="22" t="e">
        <f>AVERAGE(AY3088:AZ3587)</f>
        <v>#DIV/0!</v>
      </c>
    </row>
    <row r="3080" spans="1:53" s="17" customFormat="1" ht="33.75" customHeight="1" outlineLevel="1">
      <c r="A3080" s="1175" t="s">
        <v>23</v>
      </c>
      <c r="B3080" s="1174"/>
      <c r="C3080" s="1174"/>
      <c r="D3080" s="22" t="e">
        <f>D3079*1.1</f>
        <v>#DIV/0!</v>
      </c>
      <c r="G3080" s="1175" t="s">
        <v>23</v>
      </c>
      <c r="H3080" s="1174"/>
      <c r="I3080" s="1174"/>
      <c r="J3080" s="22" t="e">
        <f>J3079*1.1</f>
        <v>#DIV/0!</v>
      </c>
      <c r="M3080" s="1175" t="s">
        <v>23</v>
      </c>
      <c r="N3080" s="1174"/>
      <c r="O3080" s="1174"/>
      <c r="P3080" s="22" t="e">
        <f>P3079*1.1</f>
        <v>#DIV/0!</v>
      </c>
      <c r="S3080" s="1175" t="s">
        <v>23</v>
      </c>
      <c r="T3080" s="1174"/>
      <c r="U3080" s="1174"/>
      <c r="V3080" s="22" t="e">
        <f>V3079*1.1</f>
        <v>#DIV/0!</v>
      </c>
      <c r="Y3080" s="1175" t="s">
        <v>23</v>
      </c>
      <c r="Z3080" s="1174"/>
      <c r="AA3080" s="1174"/>
      <c r="AB3080" s="22" t="e">
        <f>AB3079*1.1</f>
        <v>#DIV/0!</v>
      </c>
      <c r="AE3080" s="1175" t="s">
        <v>23</v>
      </c>
      <c r="AF3080" s="1174"/>
      <c r="AG3080" s="1174"/>
      <c r="AH3080" s="22" t="e">
        <f>AH3079*1.1</f>
        <v>#DIV/0!</v>
      </c>
      <c r="AK3080" s="1175" t="s">
        <v>23</v>
      </c>
      <c r="AL3080" s="1174"/>
      <c r="AM3080" s="1174"/>
      <c r="AN3080" s="22" t="e">
        <f>AN3079*1.1</f>
        <v>#DIV/0!</v>
      </c>
      <c r="AQ3080" s="1175" t="s">
        <v>23</v>
      </c>
      <c r="AR3080" s="1174"/>
      <c r="AS3080" s="1174"/>
      <c r="AT3080" s="22" t="e">
        <f>AT3079*1.1</f>
        <v>#DIV/0!</v>
      </c>
      <c r="AW3080" s="1175" t="s">
        <v>23</v>
      </c>
      <c r="AX3080" s="1174"/>
      <c r="AY3080" s="1174"/>
      <c r="AZ3080" s="22" t="e">
        <f>AZ3079*1.1</f>
        <v>#DIV/0!</v>
      </c>
    </row>
    <row r="3081" spans="1:53" s="17" customFormat="1" ht="33.75" customHeight="1" outlineLevel="1">
      <c r="A3081" s="1175" t="s">
        <v>24</v>
      </c>
      <c r="B3081" s="1174"/>
      <c r="C3081" s="1174"/>
      <c r="D3081" s="22" t="e">
        <f>D3079*0.9</f>
        <v>#DIV/0!</v>
      </c>
      <c r="G3081" s="1175" t="s">
        <v>24</v>
      </c>
      <c r="H3081" s="1174"/>
      <c r="I3081" s="1174"/>
      <c r="J3081" s="22" t="e">
        <f>J3079*0.9</f>
        <v>#DIV/0!</v>
      </c>
      <c r="M3081" s="1175" t="s">
        <v>24</v>
      </c>
      <c r="N3081" s="1174"/>
      <c r="O3081" s="1174"/>
      <c r="P3081" s="22" t="e">
        <f>P3079*0.9</f>
        <v>#DIV/0!</v>
      </c>
      <c r="S3081" s="1175" t="s">
        <v>24</v>
      </c>
      <c r="T3081" s="1174"/>
      <c r="U3081" s="1174"/>
      <c r="V3081" s="22" t="e">
        <f>V3079*0.9</f>
        <v>#DIV/0!</v>
      </c>
      <c r="Y3081" s="1175" t="s">
        <v>24</v>
      </c>
      <c r="Z3081" s="1174"/>
      <c r="AA3081" s="1174"/>
      <c r="AB3081" s="22" t="e">
        <f>AB3079*0.9</f>
        <v>#DIV/0!</v>
      </c>
      <c r="AE3081" s="1175" t="s">
        <v>24</v>
      </c>
      <c r="AF3081" s="1174"/>
      <c r="AG3081" s="1174"/>
      <c r="AH3081" s="22" t="e">
        <f>AH3079*0.9</f>
        <v>#DIV/0!</v>
      </c>
      <c r="AK3081" s="1175" t="s">
        <v>24</v>
      </c>
      <c r="AL3081" s="1174"/>
      <c r="AM3081" s="1174"/>
      <c r="AN3081" s="22" t="e">
        <f>AN3079*0.9</f>
        <v>#DIV/0!</v>
      </c>
      <c r="AQ3081" s="1175" t="s">
        <v>24</v>
      </c>
      <c r="AR3081" s="1174"/>
      <c r="AS3081" s="1174"/>
      <c r="AT3081" s="22" t="e">
        <f>AT3079*0.9</f>
        <v>#DIV/0!</v>
      </c>
      <c r="AW3081" s="1175" t="s">
        <v>24</v>
      </c>
      <c r="AX3081" s="1174"/>
      <c r="AY3081" s="1174"/>
      <c r="AZ3081" s="22" t="e">
        <f>AZ3079*0.9</f>
        <v>#DIV/0!</v>
      </c>
    </row>
    <row r="3082" spans="1:53" s="17" customFormat="1" ht="31.5" customHeight="1" outlineLevel="1">
      <c r="A3082" s="1175" t="s">
        <v>25</v>
      </c>
      <c r="B3082" s="1174"/>
      <c r="C3082" s="1174"/>
      <c r="D3082" s="23" t="e">
        <f>SUM(E3088:E3587)</f>
        <v>#DIV/0!</v>
      </c>
      <c r="G3082" s="1175" t="s">
        <v>25</v>
      </c>
      <c r="H3082" s="1174"/>
      <c r="I3082" s="1174"/>
      <c r="J3082" s="23" t="e">
        <f>SUM(K3088:K3587)</f>
        <v>#DIV/0!</v>
      </c>
      <c r="M3082" s="1175" t="s">
        <v>25</v>
      </c>
      <c r="N3082" s="1174"/>
      <c r="O3082" s="1174"/>
      <c r="P3082" s="23" t="e">
        <f>SUM(Q3088:Q3587)</f>
        <v>#DIV/0!</v>
      </c>
      <c r="S3082" s="1175" t="s">
        <v>25</v>
      </c>
      <c r="T3082" s="1174"/>
      <c r="U3082" s="1174"/>
      <c r="V3082" s="23" t="e">
        <f>SUM(W3088:W3587)</f>
        <v>#DIV/0!</v>
      </c>
      <c r="Y3082" s="1175" t="s">
        <v>25</v>
      </c>
      <c r="Z3082" s="1174"/>
      <c r="AA3082" s="1174"/>
      <c r="AB3082" s="23" t="e">
        <f>SUM(AC3088:AC3587)</f>
        <v>#DIV/0!</v>
      </c>
      <c r="AE3082" s="1175" t="s">
        <v>25</v>
      </c>
      <c r="AF3082" s="1174"/>
      <c r="AG3082" s="1174"/>
      <c r="AH3082" s="23" t="e">
        <f>SUM(AI3088:AI3587)</f>
        <v>#DIV/0!</v>
      </c>
      <c r="AK3082" s="1175" t="s">
        <v>25</v>
      </c>
      <c r="AL3082" s="1174"/>
      <c r="AM3082" s="1174"/>
      <c r="AN3082" s="23" t="e">
        <f>SUM(AO3088:AO3587)</f>
        <v>#DIV/0!</v>
      </c>
      <c r="AQ3082" s="1175" t="s">
        <v>25</v>
      </c>
      <c r="AR3082" s="1174"/>
      <c r="AS3082" s="1174"/>
      <c r="AT3082" s="23" t="e">
        <f>SUM(AU3088:AU3587)</f>
        <v>#DIV/0!</v>
      </c>
      <c r="AW3082" s="1175" t="s">
        <v>25</v>
      </c>
      <c r="AX3082" s="1174"/>
      <c r="AY3082" s="1174"/>
      <c r="AZ3082" s="23" t="e">
        <f>SUM(BA3088:BA3587)</f>
        <v>#DIV/0!</v>
      </c>
    </row>
    <row r="3083" spans="1:53" s="17" customFormat="1" ht="16.75" customHeight="1" outlineLevel="1">
      <c r="A3083" s="1173" t="s">
        <v>26</v>
      </c>
      <c r="B3083" s="1174"/>
      <c r="C3083" s="1174"/>
      <c r="D3083" s="88" t="e">
        <f>D3082/COUNTA(C3088:D3587)</f>
        <v>#DIV/0!</v>
      </c>
      <c r="G3083" s="1173" t="s">
        <v>26</v>
      </c>
      <c r="H3083" s="1174"/>
      <c r="I3083" s="1174"/>
      <c r="J3083" s="88" t="e">
        <f>J3082/COUNTA(I3088:J3587)</f>
        <v>#DIV/0!</v>
      </c>
      <c r="M3083" s="1173" t="s">
        <v>26</v>
      </c>
      <c r="N3083" s="1174"/>
      <c r="O3083" s="1174"/>
      <c r="P3083" s="88" t="e">
        <f>P3082/COUNTA(O3088:P3587)</f>
        <v>#DIV/0!</v>
      </c>
      <c r="S3083" s="1173" t="s">
        <v>26</v>
      </c>
      <c r="T3083" s="1174"/>
      <c r="U3083" s="1174"/>
      <c r="V3083" s="88" t="e">
        <f>V3082/COUNTA(U3088:V3587)</f>
        <v>#DIV/0!</v>
      </c>
      <c r="Y3083" s="1173" t="s">
        <v>26</v>
      </c>
      <c r="Z3083" s="1174"/>
      <c r="AA3083" s="1174"/>
      <c r="AB3083" s="88" t="e">
        <f>AB3082/COUNTA(AA3088:AB3587)</f>
        <v>#DIV/0!</v>
      </c>
      <c r="AE3083" s="1173" t="s">
        <v>26</v>
      </c>
      <c r="AF3083" s="1174"/>
      <c r="AG3083" s="1174"/>
      <c r="AH3083" s="88" t="e">
        <f>AH3082/COUNTA(AG3088:AH3587)</f>
        <v>#DIV/0!</v>
      </c>
      <c r="AK3083" s="1173" t="s">
        <v>26</v>
      </c>
      <c r="AL3083" s="1174"/>
      <c r="AM3083" s="1174"/>
      <c r="AN3083" s="88" t="e">
        <f>AN3082/COUNTA(AM3088:AN3587)</f>
        <v>#DIV/0!</v>
      </c>
      <c r="AQ3083" s="1173" t="s">
        <v>26</v>
      </c>
      <c r="AR3083" s="1174"/>
      <c r="AS3083" s="1174"/>
      <c r="AT3083" s="88" t="e">
        <f>AT3082/COUNTA(AS3088:AT3587)</f>
        <v>#DIV/0!</v>
      </c>
      <c r="AW3083" s="1173" t="s">
        <v>26</v>
      </c>
      <c r="AX3083" s="1174"/>
      <c r="AY3083" s="1174"/>
      <c r="AZ3083" s="88" t="e">
        <f>AZ3082/COUNTA(AY3088:AZ3587)</f>
        <v>#DIV/0!</v>
      </c>
    </row>
    <row r="3084" spans="1:53" s="17" customFormat="1" ht="16.75" customHeight="1" outlineLevel="1">
      <c r="A3084" s="1173" t="s">
        <v>466</v>
      </c>
      <c r="B3084" s="1174"/>
      <c r="C3084" s="1174"/>
      <c r="D3084" s="722"/>
      <c r="G3084" s="1173" t="s">
        <v>466</v>
      </c>
      <c r="H3084" s="1174"/>
      <c r="I3084" s="1174"/>
      <c r="J3084" s="722"/>
      <c r="M3084" s="1173" t="s">
        <v>466</v>
      </c>
      <c r="N3084" s="1174"/>
      <c r="O3084" s="1174"/>
      <c r="P3084" s="722"/>
      <c r="S3084" s="1173" t="s">
        <v>466</v>
      </c>
      <c r="T3084" s="1174"/>
      <c r="U3084" s="1174"/>
      <c r="V3084" s="722"/>
      <c r="Y3084" s="1173" t="s">
        <v>466</v>
      </c>
      <c r="Z3084" s="1174"/>
      <c r="AA3084" s="1174"/>
      <c r="AB3084" s="722"/>
      <c r="AE3084" s="1173" t="s">
        <v>466</v>
      </c>
      <c r="AF3084" s="1174"/>
      <c r="AG3084" s="1174"/>
      <c r="AH3084" s="722"/>
      <c r="AK3084" s="1173" t="s">
        <v>466</v>
      </c>
      <c r="AL3084" s="1174"/>
      <c r="AM3084" s="1174"/>
      <c r="AN3084" s="722"/>
      <c r="AQ3084" s="1173" t="s">
        <v>466</v>
      </c>
      <c r="AR3084" s="1174"/>
      <c r="AS3084" s="1174"/>
      <c r="AT3084" s="722"/>
      <c r="AW3084" s="1173" t="s">
        <v>466</v>
      </c>
      <c r="AX3084" s="1174"/>
      <c r="AY3084" s="1174"/>
      <c r="AZ3084" s="722"/>
    </row>
    <row r="3085" spans="1:53" s="17" customFormat="1" ht="17.25" customHeight="1" outlineLevel="1" thickBot="1">
      <c r="A3085" s="1167" t="s">
        <v>407</v>
      </c>
      <c r="B3085" s="1168"/>
      <c r="C3085" s="1168"/>
      <c r="D3085" s="586" t="e">
        <f>STDEV(C3088:C3587)/D3079</f>
        <v>#DIV/0!</v>
      </c>
      <c r="G3085" s="1167" t="s">
        <v>407</v>
      </c>
      <c r="H3085" s="1168"/>
      <c r="I3085" s="1168"/>
      <c r="J3085" s="586" t="e">
        <f>STDEV(I3088:I3587)/J3079</f>
        <v>#DIV/0!</v>
      </c>
      <c r="M3085" s="1167" t="s">
        <v>407</v>
      </c>
      <c r="N3085" s="1168"/>
      <c r="O3085" s="1168"/>
      <c r="P3085" s="586" t="e">
        <f>STDEV(O3088:O3587)/P3079</f>
        <v>#DIV/0!</v>
      </c>
      <c r="S3085" s="1167" t="s">
        <v>407</v>
      </c>
      <c r="T3085" s="1168"/>
      <c r="U3085" s="1168"/>
      <c r="V3085" s="586" t="e">
        <f>STDEV(U3088:U3587)/V3079</f>
        <v>#DIV/0!</v>
      </c>
      <c r="Y3085" s="1167" t="s">
        <v>407</v>
      </c>
      <c r="Z3085" s="1168"/>
      <c r="AA3085" s="1168"/>
      <c r="AB3085" s="586" t="e">
        <f>STDEV(AA3088:AA3587)/AB3079</f>
        <v>#DIV/0!</v>
      </c>
      <c r="AE3085" s="1167" t="s">
        <v>407</v>
      </c>
      <c r="AF3085" s="1168"/>
      <c r="AG3085" s="1168"/>
      <c r="AH3085" s="586" t="e">
        <f>STDEV(AG3088:AG3587)/AH3079</f>
        <v>#DIV/0!</v>
      </c>
      <c r="AK3085" s="1167" t="s">
        <v>407</v>
      </c>
      <c r="AL3085" s="1168"/>
      <c r="AM3085" s="1168"/>
      <c r="AN3085" s="586" t="e">
        <f>STDEV(AM3088:AM3587)/AN3079</f>
        <v>#DIV/0!</v>
      </c>
      <c r="AQ3085" s="1167" t="s">
        <v>407</v>
      </c>
      <c r="AR3085" s="1168"/>
      <c r="AS3085" s="1168"/>
      <c r="AT3085" s="586" t="e">
        <f>STDEV(AS3088:AS3587)/AT3079</f>
        <v>#DIV/0!</v>
      </c>
      <c r="AW3085" s="1167" t="s">
        <v>407</v>
      </c>
      <c r="AX3085" s="1168"/>
      <c r="AY3085" s="1168"/>
      <c r="AZ3085" s="586" t="e">
        <f>STDEV(AY3088:AY3587)/AZ3079</f>
        <v>#DIV/0!</v>
      </c>
    </row>
    <row r="3086" spans="1:53" s="17" customFormat="1" ht="6.75" customHeight="1" outlineLevel="1" thickBot="1">
      <c r="B3086" s="25"/>
      <c r="C3086" s="25"/>
      <c r="D3086" s="26"/>
      <c r="H3086" s="25"/>
      <c r="I3086" s="25"/>
      <c r="J3086" s="26"/>
      <c r="N3086" s="25"/>
      <c r="O3086" s="25"/>
      <c r="P3086" s="26"/>
      <c r="T3086" s="25"/>
      <c r="U3086" s="25"/>
      <c r="V3086" s="26"/>
      <c r="Z3086" s="25"/>
      <c r="AA3086" s="25"/>
      <c r="AB3086" s="26"/>
      <c r="AF3086" s="25"/>
      <c r="AG3086" s="25"/>
      <c r="AH3086" s="26"/>
      <c r="AL3086" s="25"/>
      <c r="AM3086" s="25"/>
      <c r="AN3086" s="26"/>
      <c r="AR3086" s="25"/>
      <c r="AS3086" s="25"/>
      <c r="AT3086" s="26"/>
      <c r="AX3086" s="25"/>
      <c r="AY3086" s="25"/>
      <c r="AZ3086" s="26"/>
    </row>
    <row r="3087" spans="1:53" s="17" customFormat="1" ht="16.75" customHeight="1" outlineLevel="2">
      <c r="A3087" s="1169" t="s">
        <v>27</v>
      </c>
      <c r="B3087" s="1170"/>
      <c r="C3087" s="1171" t="s">
        <v>28</v>
      </c>
      <c r="D3087" s="1172"/>
      <c r="G3087" s="1169" t="s">
        <v>27</v>
      </c>
      <c r="H3087" s="1170"/>
      <c r="I3087" s="1171" t="s">
        <v>28</v>
      </c>
      <c r="J3087" s="1172"/>
      <c r="M3087" s="1169" t="s">
        <v>27</v>
      </c>
      <c r="N3087" s="1170"/>
      <c r="O3087" s="1171" t="s">
        <v>28</v>
      </c>
      <c r="P3087" s="1172"/>
      <c r="S3087" s="1169" t="s">
        <v>27</v>
      </c>
      <c r="T3087" s="1170"/>
      <c r="U3087" s="1171" t="s">
        <v>28</v>
      </c>
      <c r="V3087" s="1172"/>
      <c r="Y3087" s="1169" t="s">
        <v>27</v>
      </c>
      <c r="Z3087" s="1170"/>
      <c r="AA3087" s="1171" t="s">
        <v>28</v>
      </c>
      <c r="AB3087" s="1172"/>
      <c r="AE3087" s="1169" t="s">
        <v>27</v>
      </c>
      <c r="AF3087" s="1170"/>
      <c r="AG3087" s="1171" t="s">
        <v>28</v>
      </c>
      <c r="AH3087" s="1172"/>
      <c r="AK3087" s="1169" t="s">
        <v>27</v>
      </c>
      <c r="AL3087" s="1170"/>
      <c r="AM3087" s="1171" t="s">
        <v>28</v>
      </c>
      <c r="AN3087" s="1172"/>
      <c r="AQ3087" s="1169" t="s">
        <v>27</v>
      </c>
      <c r="AR3087" s="1170"/>
      <c r="AS3087" s="1171" t="s">
        <v>28</v>
      </c>
      <c r="AT3087" s="1172"/>
      <c r="AW3087" s="1169" t="s">
        <v>27</v>
      </c>
      <c r="AX3087" s="1170"/>
      <c r="AY3087" s="1171" t="s">
        <v>28</v>
      </c>
      <c r="AZ3087" s="1172"/>
    </row>
    <row r="3088" spans="1:53" s="17" customFormat="1" ht="16.75" customHeight="1" outlineLevel="2">
      <c r="A3088" s="1163">
        <v>1</v>
      </c>
      <c r="B3088" s="1164"/>
      <c r="C3088" s="1165"/>
      <c r="D3088" s="1166"/>
      <c r="E3088" s="587" t="e">
        <f>IF(AND(C3088&gt;=D$3081,C3088&lt;=D$3080),1,0)</f>
        <v>#DIV/0!</v>
      </c>
      <c r="G3088" s="1163">
        <v>1</v>
      </c>
      <c r="H3088" s="1164"/>
      <c r="I3088" s="1165"/>
      <c r="J3088" s="1166"/>
      <c r="K3088" s="587" t="e">
        <f>IF(AND(I3088&gt;=J$3081,I3088&lt;=J$3080),1,0)</f>
        <v>#DIV/0!</v>
      </c>
      <c r="M3088" s="1163">
        <v>1</v>
      </c>
      <c r="N3088" s="1164"/>
      <c r="O3088" s="1165"/>
      <c r="P3088" s="1166"/>
      <c r="Q3088" s="587" t="e">
        <f>IF(AND(O3088&gt;=P$3081,O3088&lt;=P$3080),1,0)</f>
        <v>#DIV/0!</v>
      </c>
      <c r="S3088" s="1163">
        <v>1</v>
      </c>
      <c r="T3088" s="1164"/>
      <c r="U3088" s="1165"/>
      <c r="V3088" s="1166"/>
      <c r="W3088" s="587" t="e">
        <f>IF(AND(U3088&gt;=V$3081,U3088&lt;=V$3080),1,0)</f>
        <v>#DIV/0!</v>
      </c>
      <c r="Y3088" s="1163">
        <v>1</v>
      </c>
      <c r="Z3088" s="1164"/>
      <c r="AA3088" s="1165"/>
      <c r="AB3088" s="1166"/>
      <c r="AC3088" s="587" t="e">
        <f>IF(AND(AA3088&gt;=AB$3081,AA3088&lt;=AB$3080),1,0)</f>
        <v>#DIV/0!</v>
      </c>
      <c r="AE3088" s="1163">
        <v>1</v>
      </c>
      <c r="AF3088" s="1164"/>
      <c r="AG3088" s="1165"/>
      <c r="AH3088" s="1166"/>
      <c r="AI3088" s="587" t="e">
        <f>IF(AND(AG3088&gt;=AH$3081,AG3088&lt;=AH$3080),1,0)</f>
        <v>#DIV/0!</v>
      </c>
      <c r="AK3088" s="1163">
        <v>1</v>
      </c>
      <c r="AL3088" s="1164"/>
      <c r="AM3088" s="1165"/>
      <c r="AN3088" s="1166"/>
      <c r="AO3088" s="587" t="e">
        <f>IF(AND(AM3088&gt;=AN$3081,AM3088&lt;=AN$3080),1,0)</f>
        <v>#DIV/0!</v>
      </c>
      <c r="AQ3088" s="1163">
        <v>1</v>
      </c>
      <c r="AR3088" s="1164"/>
      <c r="AS3088" s="1165"/>
      <c r="AT3088" s="1166"/>
      <c r="AU3088" s="587" t="e">
        <f>IF(AND(AS3088&gt;=AT$3081,AS3088&lt;=AT$3080),1,0)</f>
        <v>#DIV/0!</v>
      </c>
      <c r="AW3088" s="1163">
        <v>1</v>
      </c>
      <c r="AX3088" s="1164"/>
      <c r="AY3088" s="1165"/>
      <c r="AZ3088" s="1166"/>
      <c r="BA3088" s="587" t="e">
        <f>IF(AND(AY3088&gt;=AZ$3081,AY3088&lt;=AZ$3080),1,0)</f>
        <v>#DIV/0!</v>
      </c>
    </row>
    <row r="3089" spans="1:53" s="17" customFormat="1" ht="16.75" customHeight="1" outlineLevel="2">
      <c r="A3089" s="1163">
        <v>2</v>
      </c>
      <c r="B3089" s="1164"/>
      <c r="C3089" s="1165"/>
      <c r="D3089" s="1166"/>
      <c r="E3089" s="587" t="e">
        <f t="shared" ref="E3089:E3152" si="513">IF(AND(C3089&gt;=D$3081,C3089&lt;=D$3080),1,0)</f>
        <v>#DIV/0!</v>
      </c>
      <c r="G3089" s="1163">
        <v>2</v>
      </c>
      <c r="H3089" s="1164"/>
      <c r="I3089" s="1165"/>
      <c r="J3089" s="1166"/>
      <c r="K3089" s="587" t="e">
        <f t="shared" ref="K3089:K3152" si="514">IF(AND(I3089&gt;=J$3081,I3089&lt;=J$3080),1,0)</f>
        <v>#DIV/0!</v>
      </c>
      <c r="M3089" s="1163">
        <v>2</v>
      </c>
      <c r="N3089" s="1164"/>
      <c r="O3089" s="1165"/>
      <c r="P3089" s="1166"/>
      <c r="Q3089" s="587" t="e">
        <f t="shared" ref="Q3089:Q3152" si="515">IF(AND(O3089&gt;=P$3081,O3089&lt;=P$3080),1,0)</f>
        <v>#DIV/0!</v>
      </c>
      <c r="S3089" s="1163">
        <v>2</v>
      </c>
      <c r="T3089" s="1164"/>
      <c r="U3089" s="1165"/>
      <c r="V3089" s="1166"/>
      <c r="W3089" s="587" t="e">
        <f t="shared" ref="W3089:W3152" si="516">IF(AND(U3089&gt;=V$3081,U3089&lt;=V$3080),1,0)</f>
        <v>#DIV/0!</v>
      </c>
      <c r="Y3089" s="1163">
        <v>2</v>
      </c>
      <c r="Z3089" s="1164"/>
      <c r="AA3089" s="1165"/>
      <c r="AB3089" s="1166"/>
      <c r="AC3089" s="587" t="e">
        <f t="shared" ref="AC3089:AC3152" si="517">IF(AND(AA3089&gt;=AB$3081,AA3089&lt;=AB$3080),1,0)</f>
        <v>#DIV/0!</v>
      </c>
      <c r="AE3089" s="1163">
        <v>2</v>
      </c>
      <c r="AF3089" s="1164"/>
      <c r="AG3089" s="1165"/>
      <c r="AH3089" s="1166"/>
      <c r="AI3089" s="587" t="e">
        <f t="shared" ref="AI3089:AI3152" si="518">IF(AND(AG3089&gt;=AH$3081,AG3089&lt;=AH$3080),1,0)</f>
        <v>#DIV/0!</v>
      </c>
      <c r="AK3089" s="1163">
        <v>2</v>
      </c>
      <c r="AL3089" s="1164"/>
      <c r="AM3089" s="1165"/>
      <c r="AN3089" s="1166"/>
      <c r="AO3089" s="587" t="e">
        <f t="shared" ref="AO3089:AO3152" si="519">IF(AND(AM3089&gt;=AN$3081,AM3089&lt;=AN$3080),1,0)</f>
        <v>#DIV/0!</v>
      </c>
      <c r="AQ3089" s="1163">
        <v>2</v>
      </c>
      <c r="AR3089" s="1164"/>
      <c r="AS3089" s="1165"/>
      <c r="AT3089" s="1166"/>
      <c r="AU3089" s="587" t="e">
        <f t="shared" ref="AU3089:AU3152" si="520">IF(AND(AS3089&gt;=AT$3081,AS3089&lt;=AT$3080),1,0)</f>
        <v>#DIV/0!</v>
      </c>
      <c r="AW3089" s="1163">
        <v>2</v>
      </c>
      <c r="AX3089" s="1164"/>
      <c r="AY3089" s="1165"/>
      <c r="AZ3089" s="1166"/>
      <c r="BA3089" s="587" t="e">
        <f t="shared" ref="BA3089:BA3152" si="521">IF(AND(AY3089&gt;=AZ$3081,AY3089&lt;=AZ$3080),1,0)</f>
        <v>#DIV/0!</v>
      </c>
    </row>
    <row r="3090" spans="1:53" s="17" customFormat="1" ht="16.75" customHeight="1" outlineLevel="2">
      <c r="A3090" s="1163">
        <v>3</v>
      </c>
      <c r="B3090" s="1164"/>
      <c r="C3090" s="1165"/>
      <c r="D3090" s="1166"/>
      <c r="E3090" s="587" t="e">
        <f t="shared" si="513"/>
        <v>#DIV/0!</v>
      </c>
      <c r="G3090" s="1163">
        <v>3</v>
      </c>
      <c r="H3090" s="1164"/>
      <c r="I3090" s="1165"/>
      <c r="J3090" s="1166"/>
      <c r="K3090" s="587" t="e">
        <f t="shared" si="514"/>
        <v>#DIV/0!</v>
      </c>
      <c r="M3090" s="1163">
        <v>3</v>
      </c>
      <c r="N3090" s="1164"/>
      <c r="O3090" s="1165"/>
      <c r="P3090" s="1166"/>
      <c r="Q3090" s="587" t="e">
        <f t="shared" si="515"/>
        <v>#DIV/0!</v>
      </c>
      <c r="S3090" s="1163">
        <v>3</v>
      </c>
      <c r="T3090" s="1164"/>
      <c r="U3090" s="1165"/>
      <c r="V3090" s="1166"/>
      <c r="W3090" s="587" t="e">
        <f t="shared" si="516"/>
        <v>#DIV/0!</v>
      </c>
      <c r="Y3090" s="1163">
        <v>3</v>
      </c>
      <c r="Z3090" s="1164"/>
      <c r="AA3090" s="1165"/>
      <c r="AB3090" s="1166"/>
      <c r="AC3090" s="587" t="e">
        <f t="shared" si="517"/>
        <v>#DIV/0!</v>
      </c>
      <c r="AE3090" s="1163">
        <v>3</v>
      </c>
      <c r="AF3090" s="1164"/>
      <c r="AG3090" s="1165"/>
      <c r="AH3090" s="1166"/>
      <c r="AI3090" s="587" t="e">
        <f t="shared" si="518"/>
        <v>#DIV/0!</v>
      </c>
      <c r="AK3090" s="1163">
        <v>3</v>
      </c>
      <c r="AL3090" s="1164"/>
      <c r="AM3090" s="1165"/>
      <c r="AN3090" s="1166"/>
      <c r="AO3090" s="587" t="e">
        <f t="shared" si="519"/>
        <v>#DIV/0!</v>
      </c>
      <c r="AQ3090" s="1163">
        <v>3</v>
      </c>
      <c r="AR3090" s="1164"/>
      <c r="AS3090" s="1165"/>
      <c r="AT3090" s="1166"/>
      <c r="AU3090" s="587" t="e">
        <f t="shared" si="520"/>
        <v>#DIV/0!</v>
      </c>
      <c r="AW3090" s="1163">
        <v>3</v>
      </c>
      <c r="AX3090" s="1164"/>
      <c r="AY3090" s="1165"/>
      <c r="AZ3090" s="1166"/>
      <c r="BA3090" s="587" t="e">
        <f t="shared" si="521"/>
        <v>#DIV/0!</v>
      </c>
    </row>
    <row r="3091" spans="1:53" s="17" customFormat="1" ht="16.75" customHeight="1" outlineLevel="2">
      <c r="A3091" s="1163">
        <v>4</v>
      </c>
      <c r="B3091" s="1164"/>
      <c r="C3091" s="1165"/>
      <c r="D3091" s="1166"/>
      <c r="E3091" s="587" t="e">
        <f t="shared" si="513"/>
        <v>#DIV/0!</v>
      </c>
      <c r="G3091" s="1163">
        <v>4</v>
      </c>
      <c r="H3091" s="1164"/>
      <c r="I3091" s="1165"/>
      <c r="J3091" s="1166"/>
      <c r="K3091" s="587" t="e">
        <f t="shared" si="514"/>
        <v>#DIV/0!</v>
      </c>
      <c r="M3091" s="1163">
        <v>4</v>
      </c>
      <c r="N3091" s="1164"/>
      <c r="O3091" s="1165"/>
      <c r="P3091" s="1166"/>
      <c r="Q3091" s="587" t="e">
        <f t="shared" si="515"/>
        <v>#DIV/0!</v>
      </c>
      <c r="S3091" s="1163">
        <v>4</v>
      </c>
      <c r="T3091" s="1164"/>
      <c r="U3091" s="1165"/>
      <c r="V3091" s="1166"/>
      <c r="W3091" s="587" t="e">
        <f t="shared" si="516"/>
        <v>#DIV/0!</v>
      </c>
      <c r="Y3091" s="1163">
        <v>4</v>
      </c>
      <c r="Z3091" s="1164"/>
      <c r="AA3091" s="1165"/>
      <c r="AB3091" s="1166"/>
      <c r="AC3091" s="587" t="e">
        <f t="shared" si="517"/>
        <v>#DIV/0!</v>
      </c>
      <c r="AE3091" s="1163">
        <v>4</v>
      </c>
      <c r="AF3091" s="1164"/>
      <c r="AG3091" s="1165"/>
      <c r="AH3091" s="1166"/>
      <c r="AI3091" s="587" t="e">
        <f t="shared" si="518"/>
        <v>#DIV/0!</v>
      </c>
      <c r="AK3091" s="1163">
        <v>4</v>
      </c>
      <c r="AL3091" s="1164"/>
      <c r="AM3091" s="1165"/>
      <c r="AN3091" s="1166"/>
      <c r="AO3091" s="587" t="e">
        <f t="shared" si="519"/>
        <v>#DIV/0!</v>
      </c>
      <c r="AQ3091" s="1163">
        <v>4</v>
      </c>
      <c r="AR3091" s="1164"/>
      <c r="AS3091" s="1165"/>
      <c r="AT3091" s="1166"/>
      <c r="AU3091" s="587" t="e">
        <f t="shared" si="520"/>
        <v>#DIV/0!</v>
      </c>
      <c r="AW3091" s="1163">
        <v>4</v>
      </c>
      <c r="AX3091" s="1164"/>
      <c r="AY3091" s="1165"/>
      <c r="AZ3091" s="1166"/>
      <c r="BA3091" s="587" t="e">
        <f t="shared" si="521"/>
        <v>#DIV/0!</v>
      </c>
    </row>
    <row r="3092" spans="1:53" s="17" customFormat="1" ht="16.75" customHeight="1" outlineLevel="2">
      <c r="A3092" s="1163">
        <v>5</v>
      </c>
      <c r="B3092" s="1164"/>
      <c r="C3092" s="1165"/>
      <c r="D3092" s="1166"/>
      <c r="E3092" s="587" t="e">
        <f t="shared" si="513"/>
        <v>#DIV/0!</v>
      </c>
      <c r="G3092" s="1163">
        <v>5</v>
      </c>
      <c r="H3092" s="1164"/>
      <c r="I3092" s="1165"/>
      <c r="J3092" s="1166"/>
      <c r="K3092" s="587" t="e">
        <f t="shared" si="514"/>
        <v>#DIV/0!</v>
      </c>
      <c r="M3092" s="1163">
        <v>5</v>
      </c>
      <c r="N3092" s="1164"/>
      <c r="O3092" s="1165"/>
      <c r="P3092" s="1166"/>
      <c r="Q3092" s="587" t="e">
        <f t="shared" si="515"/>
        <v>#DIV/0!</v>
      </c>
      <c r="S3092" s="1163">
        <v>5</v>
      </c>
      <c r="T3092" s="1164"/>
      <c r="U3092" s="1165"/>
      <c r="V3092" s="1166"/>
      <c r="W3092" s="587" t="e">
        <f t="shared" si="516"/>
        <v>#DIV/0!</v>
      </c>
      <c r="Y3092" s="1163">
        <v>5</v>
      </c>
      <c r="Z3092" s="1164"/>
      <c r="AA3092" s="1165"/>
      <c r="AB3092" s="1166"/>
      <c r="AC3092" s="587" t="e">
        <f t="shared" si="517"/>
        <v>#DIV/0!</v>
      </c>
      <c r="AE3092" s="1163">
        <v>5</v>
      </c>
      <c r="AF3092" s="1164"/>
      <c r="AG3092" s="1165"/>
      <c r="AH3092" s="1166"/>
      <c r="AI3092" s="587" t="e">
        <f t="shared" si="518"/>
        <v>#DIV/0!</v>
      </c>
      <c r="AK3092" s="1163">
        <v>5</v>
      </c>
      <c r="AL3092" s="1164"/>
      <c r="AM3092" s="1165"/>
      <c r="AN3092" s="1166"/>
      <c r="AO3092" s="587" t="e">
        <f t="shared" si="519"/>
        <v>#DIV/0!</v>
      </c>
      <c r="AQ3092" s="1163">
        <v>5</v>
      </c>
      <c r="AR3092" s="1164"/>
      <c r="AS3092" s="1165"/>
      <c r="AT3092" s="1166"/>
      <c r="AU3092" s="587" t="e">
        <f t="shared" si="520"/>
        <v>#DIV/0!</v>
      </c>
      <c r="AW3092" s="1163">
        <v>5</v>
      </c>
      <c r="AX3092" s="1164"/>
      <c r="AY3092" s="1165"/>
      <c r="AZ3092" s="1166"/>
      <c r="BA3092" s="587" t="e">
        <f t="shared" si="521"/>
        <v>#DIV/0!</v>
      </c>
    </row>
    <row r="3093" spans="1:53" s="17" customFormat="1" ht="16.75" customHeight="1" outlineLevel="2">
      <c r="A3093" s="1163">
        <v>6</v>
      </c>
      <c r="B3093" s="1164"/>
      <c r="C3093" s="1165"/>
      <c r="D3093" s="1166"/>
      <c r="E3093" s="587" t="e">
        <f t="shared" si="513"/>
        <v>#DIV/0!</v>
      </c>
      <c r="G3093" s="1163">
        <v>6</v>
      </c>
      <c r="H3093" s="1164"/>
      <c r="I3093" s="1165"/>
      <c r="J3093" s="1166"/>
      <c r="K3093" s="587" t="e">
        <f t="shared" si="514"/>
        <v>#DIV/0!</v>
      </c>
      <c r="M3093" s="1163">
        <v>6</v>
      </c>
      <c r="N3093" s="1164"/>
      <c r="O3093" s="1165"/>
      <c r="P3093" s="1166"/>
      <c r="Q3093" s="587" t="e">
        <f t="shared" si="515"/>
        <v>#DIV/0!</v>
      </c>
      <c r="S3093" s="1163">
        <v>6</v>
      </c>
      <c r="T3093" s="1164"/>
      <c r="U3093" s="1165"/>
      <c r="V3093" s="1166"/>
      <c r="W3093" s="587" t="e">
        <f t="shared" si="516"/>
        <v>#DIV/0!</v>
      </c>
      <c r="Y3093" s="1163">
        <v>6</v>
      </c>
      <c r="Z3093" s="1164"/>
      <c r="AA3093" s="1165"/>
      <c r="AB3093" s="1166"/>
      <c r="AC3093" s="587" t="e">
        <f t="shared" si="517"/>
        <v>#DIV/0!</v>
      </c>
      <c r="AE3093" s="1163">
        <v>6</v>
      </c>
      <c r="AF3093" s="1164"/>
      <c r="AG3093" s="1165"/>
      <c r="AH3093" s="1166"/>
      <c r="AI3093" s="587" t="e">
        <f t="shared" si="518"/>
        <v>#DIV/0!</v>
      </c>
      <c r="AK3093" s="1163">
        <v>6</v>
      </c>
      <c r="AL3093" s="1164"/>
      <c r="AM3093" s="1165"/>
      <c r="AN3093" s="1166"/>
      <c r="AO3093" s="587" t="e">
        <f t="shared" si="519"/>
        <v>#DIV/0!</v>
      </c>
      <c r="AQ3093" s="1163">
        <v>6</v>
      </c>
      <c r="AR3093" s="1164"/>
      <c r="AS3093" s="1165"/>
      <c r="AT3093" s="1166"/>
      <c r="AU3093" s="587" t="e">
        <f t="shared" si="520"/>
        <v>#DIV/0!</v>
      </c>
      <c r="AW3093" s="1163">
        <v>6</v>
      </c>
      <c r="AX3093" s="1164"/>
      <c r="AY3093" s="1165"/>
      <c r="AZ3093" s="1166"/>
      <c r="BA3093" s="587" t="e">
        <f t="shared" si="521"/>
        <v>#DIV/0!</v>
      </c>
    </row>
    <row r="3094" spans="1:53" s="17" customFormat="1" ht="16.75" customHeight="1" outlineLevel="2">
      <c r="A3094" s="1163">
        <v>7</v>
      </c>
      <c r="B3094" s="1164"/>
      <c r="C3094" s="1165"/>
      <c r="D3094" s="1166"/>
      <c r="E3094" s="587" t="e">
        <f t="shared" si="513"/>
        <v>#DIV/0!</v>
      </c>
      <c r="G3094" s="1163">
        <v>7</v>
      </c>
      <c r="H3094" s="1164"/>
      <c r="I3094" s="1165"/>
      <c r="J3094" s="1166"/>
      <c r="K3094" s="587" t="e">
        <f t="shared" si="514"/>
        <v>#DIV/0!</v>
      </c>
      <c r="M3094" s="1163">
        <v>7</v>
      </c>
      <c r="N3094" s="1164"/>
      <c r="O3094" s="1165"/>
      <c r="P3094" s="1166"/>
      <c r="Q3094" s="587" t="e">
        <f t="shared" si="515"/>
        <v>#DIV/0!</v>
      </c>
      <c r="S3094" s="1163">
        <v>7</v>
      </c>
      <c r="T3094" s="1164"/>
      <c r="U3094" s="1165"/>
      <c r="V3094" s="1166"/>
      <c r="W3094" s="587" t="e">
        <f t="shared" si="516"/>
        <v>#DIV/0!</v>
      </c>
      <c r="Y3094" s="1163">
        <v>7</v>
      </c>
      <c r="Z3094" s="1164"/>
      <c r="AA3094" s="1165"/>
      <c r="AB3094" s="1166"/>
      <c r="AC3094" s="587" t="e">
        <f t="shared" si="517"/>
        <v>#DIV/0!</v>
      </c>
      <c r="AE3094" s="1163">
        <v>7</v>
      </c>
      <c r="AF3094" s="1164"/>
      <c r="AG3094" s="1165"/>
      <c r="AH3094" s="1166"/>
      <c r="AI3094" s="587" t="e">
        <f t="shared" si="518"/>
        <v>#DIV/0!</v>
      </c>
      <c r="AK3094" s="1163">
        <v>7</v>
      </c>
      <c r="AL3094" s="1164"/>
      <c r="AM3094" s="1165"/>
      <c r="AN3094" s="1166"/>
      <c r="AO3094" s="587" t="e">
        <f t="shared" si="519"/>
        <v>#DIV/0!</v>
      </c>
      <c r="AQ3094" s="1163">
        <v>7</v>
      </c>
      <c r="AR3094" s="1164"/>
      <c r="AS3094" s="1165"/>
      <c r="AT3094" s="1166"/>
      <c r="AU3094" s="587" t="e">
        <f t="shared" si="520"/>
        <v>#DIV/0!</v>
      </c>
      <c r="AW3094" s="1163">
        <v>7</v>
      </c>
      <c r="AX3094" s="1164"/>
      <c r="AY3094" s="1165"/>
      <c r="AZ3094" s="1166"/>
      <c r="BA3094" s="587" t="e">
        <f t="shared" si="521"/>
        <v>#DIV/0!</v>
      </c>
    </row>
    <row r="3095" spans="1:53" s="17" customFormat="1" ht="16.75" customHeight="1" outlineLevel="2">
      <c r="A3095" s="1163">
        <v>8</v>
      </c>
      <c r="B3095" s="1164"/>
      <c r="C3095" s="1165"/>
      <c r="D3095" s="1166"/>
      <c r="E3095" s="587" t="e">
        <f t="shared" si="513"/>
        <v>#DIV/0!</v>
      </c>
      <c r="G3095" s="1163">
        <v>8</v>
      </c>
      <c r="H3095" s="1164"/>
      <c r="I3095" s="1165"/>
      <c r="J3095" s="1166"/>
      <c r="K3095" s="587" t="e">
        <f t="shared" si="514"/>
        <v>#DIV/0!</v>
      </c>
      <c r="M3095" s="1163">
        <v>8</v>
      </c>
      <c r="N3095" s="1164"/>
      <c r="O3095" s="1165"/>
      <c r="P3095" s="1166"/>
      <c r="Q3095" s="587" t="e">
        <f t="shared" si="515"/>
        <v>#DIV/0!</v>
      </c>
      <c r="S3095" s="1163">
        <v>8</v>
      </c>
      <c r="T3095" s="1164"/>
      <c r="U3095" s="1165"/>
      <c r="V3095" s="1166"/>
      <c r="W3095" s="587" t="e">
        <f t="shared" si="516"/>
        <v>#DIV/0!</v>
      </c>
      <c r="Y3095" s="1163">
        <v>8</v>
      </c>
      <c r="Z3095" s="1164"/>
      <c r="AA3095" s="1165"/>
      <c r="AB3095" s="1166"/>
      <c r="AC3095" s="587" t="e">
        <f t="shared" si="517"/>
        <v>#DIV/0!</v>
      </c>
      <c r="AE3095" s="1163">
        <v>8</v>
      </c>
      <c r="AF3095" s="1164"/>
      <c r="AG3095" s="1165"/>
      <c r="AH3095" s="1166"/>
      <c r="AI3095" s="587" t="e">
        <f t="shared" si="518"/>
        <v>#DIV/0!</v>
      </c>
      <c r="AK3095" s="1163">
        <v>8</v>
      </c>
      <c r="AL3095" s="1164"/>
      <c r="AM3095" s="1165"/>
      <c r="AN3095" s="1166"/>
      <c r="AO3095" s="587" t="e">
        <f t="shared" si="519"/>
        <v>#DIV/0!</v>
      </c>
      <c r="AQ3095" s="1163">
        <v>8</v>
      </c>
      <c r="AR3095" s="1164"/>
      <c r="AS3095" s="1165"/>
      <c r="AT3095" s="1166"/>
      <c r="AU3095" s="587" t="e">
        <f t="shared" si="520"/>
        <v>#DIV/0!</v>
      </c>
      <c r="AW3095" s="1163">
        <v>8</v>
      </c>
      <c r="AX3095" s="1164"/>
      <c r="AY3095" s="1165"/>
      <c r="AZ3095" s="1166"/>
      <c r="BA3095" s="587" t="e">
        <f t="shared" si="521"/>
        <v>#DIV/0!</v>
      </c>
    </row>
    <row r="3096" spans="1:53" s="17" customFormat="1" ht="16.75" customHeight="1" outlineLevel="2">
      <c r="A3096" s="1163">
        <v>9</v>
      </c>
      <c r="B3096" s="1164"/>
      <c r="C3096" s="1165"/>
      <c r="D3096" s="1166"/>
      <c r="E3096" s="587" t="e">
        <f t="shared" si="513"/>
        <v>#DIV/0!</v>
      </c>
      <c r="G3096" s="1163">
        <v>9</v>
      </c>
      <c r="H3096" s="1164"/>
      <c r="I3096" s="1165"/>
      <c r="J3096" s="1166"/>
      <c r="K3096" s="587" t="e">
        <f t="shared" si="514"/>
        <v>#DIV/0!</v>
      </c>
      <c r="M3096" s="1163">
        <v>9</v>
      </c>
      <c r="N3096" s="1164"/>
      <c r="O3096" s="1165"/>
      <c r="P3096" s="1166"/>
      <c r="Q3096" s="587" t="e">
        <f t="shared" si="515"/>
        <v>#DIV/0!</v>
      </c>
      <c r="S3096" s="1163">
        <v>9</v>
      </c>
      <c r="T3096" s="1164"/>
      <c r="U3096" s="1165"/>
      <c r="V3096" s="1166"/>
      <c r="W3096" s="587" t="e">
        <f t="shared" si="516"/>
        <v>#DIV/0!</v>
      </c>
      <c r="Y3096" s="1163">
        <v>9</v>
      </c>
      <c r="Z3096" s="1164"/>
      <c r="AA3096" s="1165"/>
      <c r="AB3096" s="1166"/>
      <c r="AC3096" s="587" t="e">
        <f t="shared" si="517"/>
        <v>#DIV/0!</v>
      </c>
      <c r="AE3096" s="1163">
        <v>9</v>
      </c>
      <c r="AF3096" s="1164"/>
      <c r="AG3096" s="1165"/>
      <c r="AH3096" s="1166"/>
      <c r="AI3096" s="587" t="e">
        <f t="shared" si="518"/>
        <v>#DIV/0!</v>
      </c>
      <c r="AK3096" s="1163">
        <v>9</v>
      </c>
      <c r="AL3096" s="1164"/>
      <c r="AM3096" s="1165"/>
      <c r="AN3096" s="1166"/>
      <c r="AO3096" s="587" t="e">
        <f t="shared" si="519"/>
        <v>#DIV/0!</v>
      </c>
      <c r="AQ3096" s="1163">
        <v>9</v>
      </c>
      <c r="AR3096" s="1164"/>
      <c r="AS3096" s="1165"/>
      <c r="AT3096" s="1166"/>
      <c r="AU3096" s="587" t="e">
        <f t="shared" si="520"/>
        <v>#DIV/0!</v>
      </c>
      <c r="AW3096" s="1163">
        <v>9</v>
      </c>
      <c r="AX3096" s="1164"/>
      <c r="AY3096" s="1165"/>
      <c r="AZ3096" s="1166"/>
      <c r="BA3096" s="587" t="e">
        <f t="shared" si="521"/>
        <v>#DIV/0!</v>
      </c>
    </row>
    <row r="3097" spans="1:53" s="17" customFormat="1" ht="16.75" customHeight="1" outlineLevel="2">
      <c r="A3097" s="1163">
        <v>10</v>
      </c>
      <c r="B3097" s="1164"/>
      <c r="C3097" s="1165"/>
      <c r="D3097" s="1166"/>
      <c r="E3097" s="587" t="e">
        <f t="shared" si="513"/>
        <v>#DIV/0!</v>
      </c>
      <c r="G3097" s="1163">
        <v>10</v>
      </c>
      <c r="H3097" s="1164"/>
      <c r="I3097" s="1165"/>
      <c r="J3097" s="1166"/>
      <c r="K3097" s="587" t="e">
        <f t="shared" si="514"/>
        <v>#DIV/0!</v>
      </c>
      <c r="M3097" s="1163">
        <v>10</v>
      </c>
      <c r="N3097" s="1164"/>
      <c r="O3097" s="1165"/>
      <c r="P3097" s="1166"/>
      <c r="Q3097" s="587" t="e">
        <f t="shared" si="515"/>
        <v>#DIV/0!</v>
      </c>
      <c r="S3097" s="1163">
        <v>10</v>
      </c>
      <c r="T3097" s="1164"/>
      <c r="U3097" s="1165"/>
      <c r="V3097" s="1166"/>
      <c r="W3097" s="587" t="e">
        <f t="shared" si="516"/>
        <v>#DIV/0!</v>
      </c>
      <c r="Y3097" s="1163">
        <v>10</v>
      </c>
      <c r="Z3097" s="1164"/>
      <c r="AA3097" s="1165"/>
      <c r="AB3097" s="1166"/>
      <c r="AC3097" s="587" t="e">
        <f t="shared" si="517"/>
        <v>#DIV/0!</v>
      </c>
      <c r="AE3097" s="1163">
        <v>10</v>
      </c>
      <c r="AF3097" s="1164"/>
      <c r="AG3097" s="1165"/>
      <c r="AH3097" s="1166"/>
      <c r="AI3097" s="587" t="e">
        <f t="shared" si="518"/>
        <v>#DIV/0!</v>
      </c>
      <c r="AK3097" s="1163">
        <v>10</v>
      </c>
      <c r="AL3097" s="1164"/>
      <c r="AM3097" s="1165"/>
      <c r="AN3097" s="1166"/>
      <c r="AO3097" s="587" t="e">
        <f t="shared" si="519"/>
        <v>#DIV/0!</v>
      </c>
      <c r="AQ3097" s="1163">
        <v>10</v>
      </c>
      <c r="AR3097" s="1164"/>
      <c r="AS3097" s="1165"/>
      <c r="AT3097" s="1166"/>
      <c r="AU3097" s="587" t="e">
        <f t="shared" si="520"/>
        <v>#DIV/0!</v>
      </c>
      <c r="AW3097" s="1163">
        <v>10</v>
      </c>
      <c r="AX3097" s="1164"/>
      <c r="AY3097" s="1165"/>
      <c r="AZ3097" s="1166"/>
      <c r="BA3097" s="587" t="e">
        <f t="shared" si="521"/>
        <v>#DIV/0!</v>
      </c>
    </row>
    <row r="3098" spans="1:53" s="17" customFormat="1" ht="16.75" customHeight="1" outlineLevel="2">
      <c r="A3098" s="1163">
        <v>11</v>
      </c>
      <c r="B3098" s="1164"/>
      <c r="C3098" s="1165"/>
      <c r="D3098" s="1166"/>
      <c r="E3098" s="587" t="e">
        <f t="shared" si="513"/>
        <v>#DIV/0!</v>
      </c>
      <c r="G3098" s="1163">
        <v>11</v>
      </c>
      <c r="H3098" s="1164"/>
      <c r="I3098" s="1165"/>
      <c r="J3098" s="1166"/>
      <c r="K3098" s="587" t="e">
        <f t="shared" si="514"/>
        <v>#DIV/0!</v>
      </c>
      <c r="M3098" s="1163">
        <v>11</v>
      </c>
      <c r="N3098" s="1164"/>
      <c r="O3098" s="1165"/>
      <c r="P3098" s="1166"/>
      <c r="Q3098" s="587" t="e">
        <f t="shared" si="515"/>
        <v>#DIV/0!</v>
      </c>
      <c r="S3098" s="1163">
        <v>11</v>
      </c>
      <c r="T3098" s="1164"/>
      <c r="U3098" s="1165"/>
      <c r="V3098" s="1166"/>
      <c r="W3098" s="587" t="e">
        <f t="shared" si="516"/>
        <v>#DIV/0!</v>
      </c>
      <c r="Y3098" s="1163">
        <v>11</v>
      </c>
      <c r="Z3098" s="1164"/>
      <c r="AA3098" s="1165"/>
      <c r="AB3098" s="1166"/>
      <c r="AC3098" s="587" t="e">
        <f t="shared" si="517"/>
        <v>#DIV/0!</v>
      </c>
      <c r="AE3098" s="1163">
        <v>11</v>
      </c>
      <c r="AF3098" s="1164"/>
      <c r="AG3098" s="1165"/>
      <c r="AH3098" s="1166"/>
      <c r="AI3098" s="587" t="e">
        <f t="shared" si="518"/>
        <v>#DIV/0!</v>
      </c>
      <c r="AK3098" s="1163">
        <v>11</v>
      </c>
      <c r="AL3098" s="1164"/>
      <c r="AM3098" s="1165"/>
      <c r="AN3098" s="1166"/>
      <c r="AO3098" s="587" t="e">
        <f t="shared" si="519"/>
        <v>#DIV/0!</v>
      </c>
      <c r="AQ3098" s="1163">
        <v>11</v>
      </c>
      <c r="AR3098" s="1164"/>
      <c r="AS3098" s="1165"/>
      <c r="AT3098" s="1166"/>
      <c r="AU3098" s="587" t="e">
        <f t="shared" si="520"/>
        <v>#DIV/0!</v>
      </c>
      <c r="AW3098" s="1163">
        <v>11</v>
      </c>
      <c r="AX3098" s="1164"/>
      <c r="AY3098" s="1165"/>
      <c r="AZ3098" s="1166"/>
      <c r="BA3098" s="587" t="e">
        <f t="shared" si="521"/>
        <v>#DIV/0!</v>
      </c>
    </row>
    <row r="3099" spans="1:53" s="17" customFormat="1" ht="16.75" customHeight="1" outlineLevel="2">
      <c r="A3099" s="1163">
        <v>12</v>
      </c>
      <c r="B3099" s="1164"/>
      <c r="C3099" s="1165"/>
      <c r="D3099" s="1166"/>
      <c r="E3099" s="587" t="e">
        <f t="shared" si="513"/>
        <v>#DIV/0!</v>
      </c>
      <c r="G3099" s="1163">
        <v>12</v>
      </c>
      <c r="H3099" s="1164"/>
      <c r="I3099" s="1165"/>
      <c r="J3099" s="1166"/>
      <c r="K3099" s="587" t="e">
        <f t="shared" si="514"/>
        <v>#DIV/0!</v>
      </c>
      <c r="M3099" s="1163">
        <v>12</v>
      </c>
      <c r="N3099" s="1164"/>
      <c r="O3099" s="1165"/>
      <c r="P3099" s="1166"/>
      <c r="Q3099" s="587" t="e">
        <f t="shared" si="515"/>
        <v>#DIV/0!</v>
      </c>
      <c r="S3099" s="1163">
        <v>12</v>
      </c>
      <c r="T3099" s="1164"/>
      <c r="U3099" s="1165"/>
      <c r="V3099" s="1166"/>
      <c r="W3099" s="587" t="e">
        <f t="shared" si="516"/>
        <v>#DIV/0!</v>
      </c>
      <c r="Y3099" s="1163">
        <v>12</v>
      </c>
      <c r="Z3099" s="1164"/>
      <c r="AA3099" s="1165"/>
      <c r="AB3099" s="1166"/>
      <c r="AC3099" s="587" t="e">
        <f t="shared" si="517"/>
        <v>#DIV/0!</v>
      </c>
      <c r="AE3099" s="1163">
        <v>12</v>
      </c>
      <c r="AF3099" s="1164"/>
      <c r="AG3099" s="1165"/>
      <c r="AH3099" s="1166"/>
      <c r="AI3099" s="587" t="e">
        <f t="shared" si="518"/>
        <v>#DIV/0!</v>
      </c>
      <c r="AK3099" s="1163">
        <v>12</v>
      </c>
      <c r="AL3099" s="1164"/>
      <c r="AM3099" s="1165"/>
      <c r="AN3099" s="1166"/>
      <c r="AO3099" s="587" t="e">
        <f t="shared" si="519"/>
        <v>#DIV/0!</v>
      </c>
      <c r="AQ3099" s="1163">
        <v>12</v>
      </c>
      <c r="AR3099" s="1164"/>
      <c r="AS3099" s="1165"/>
      <c r="AT3099" s="1166"/>
      <c r="AU3099" s="587" t="e">
        <f t="shared" si="520"/>
        <v>#DIV/0!</v>
      </c>
      <c r="AW3099" s="1163">
        <v>12</v>
      </c>
      <c r="AX3099" s="1164"/>
      <c r="AY3099" s="1165"/>
      <c r="AZ3099" s="1166"/>
      <c r="BA3099" s="587" t="e">
        <f t="shared" si="521"/>
        <v>#DIV/0!</v>
      </c>
    </row>
    <row r="3100" spans="1:53" s="17" customFormat="1" ht="16.75" customHeight="1" outlineLevel="2">
      <c r="A3100" s="1163">
        <v>13</v>
      </c>
      <c r="B3100" s="1164"/>
      <c r="C3100" s="1165"/>
      <c r="D3100" s="1166"/>
      <c r="E3100" s="587" t="e">
        <f t="shared" si="513"/>
        <v>#DIV/0!</v>
      </c>
      <c r="G3100" s="1163">
        <v>13</v>
      </c>
      <c r="H3100" s="1164"/>
      <c r="I3100" s="1165"/>
      <c r="J3100" s="1166"/>
      <c r="K3100" s="587" t="e">
        <f t="shared" si="514"/>
        <v>#DIV/0!</v>
      </c>
      <c r="M3100" s="1163">
        <v>13</v>
      </c>
      <c r="N3100" s="1164"/>
      <c r="O3100" s="1165"/>
      <c r="P3100" s="1166"/>
      <c r="Q3100" s="587" t="e">
        <f t="shared" si="515"/>
        <v>#DIV/0!</v>
      </c>
      <c r="S3100" s="1163">
        <v>13</v>
      </c>
      <c r="T3100" s="1164"/>
      <c r="U3100" s="1165"/>
      <c r="V3100" s="1166"/>
      <c r="W3100" s="587" t="e">
        <f t="shared" si="516"/>
        <v>#DIV/0!</v>
      </c>
      <c r="Y3100" s="1163">
        <v>13</v>
      </c>
      <c r="Z3100" s="1164"/>
      <c r="AA3100" s="1165"/>
      <c r="AB3100" s="1166"/>
      <c r="AC3100" s="587" t="e">
        <f t="shared" si="517"/>
        <v>#DIV/0!</v>
      </c>
      <c r="AE3100" s="1163">
        <v>13</v>
      </c>
      <c r="AF3100" s="1164"/>
      <c r="AG3100" s="1165"/>
      <c r="AH3100" s="1166"/>
      <c r="AI3100" s="587" t="e">
        <f t="shared" si="518"/>
        <v>#DIV/0!</v>
      </c>
      <c r="AK3100" s="1163">
        <v>13</v>
      </c>
      <c r="AL3100" s="1164"/>
      <c r="AM3100" s="1165"/>
      <c r="AN3100" s="1166"/>
      <c r="AO3100" s="587" t="e">
        <f t="shared" si="519"/>
        <v>#DIV/0!</v>
      </c>
      <c r="AQ3100" s="1163">
        <v>13</v>
      </c>
      <c r="AR3100" s="1164"/>
      <c r="AS3100" s="1165"/>
      <c r="AT3100" s="1166"/>
      <c r="AU3100" s="587" t="e">
        <f t="shared" si="520"/>
        <v>#DIV/0!</v>
      </c>
      <c r="AW3100" s="1163">
        <v>13</v>
      </c>
      <c r="AX3100" s="1164"/>
      <c r="AY3100" s="1165"/>
      <c r="AZ3100" s="1166"/>
      <c r="BA3100" s="587" t="e">
        <f t="shared" si="521"/>
        <v>#DIV/0!</v>
      </c>
    </row>
    <row r="3101" spans="1:53" s="17" customFormat="1" ht="16.75" customHeight="1" outlineLevel="2">
      <c r="A3101" s="1163">
        <v>14</v>
      </c>
      <c r="B3101" s="1164"/>
      <c r="C3101" s="1165"/>
      <c r="D3101" s="1166"/>
      <c r="E3101" s="587" t="e">
        <f t="shared" si="513"/>
        <v>#DIV/0!</v>
      </c>
      <c r="G3101" s="1163">
        <v>14</v>
      </c>
      <c r="H3101" s="1164"/>
      <c r="I3101" s="1165"/>
      <c r="J3101" s="1166"/>
      <c r="K3101" s="587" t="e">
        <f t="shared" si="514"/>
        <v>#DIV/0!</v>
      </c>
      <c r="M3101" s="1163">
        <v>14</v>
      </c>
      <c r="N3101" s="1164"/>
      <c r="O3101" s="1165"/>
      <c r="P3101" s="1166"/>
      <c r="Q3101" s="587" t="e">
        <f t="shared" si="515"/>
        <v>#DIV/0!</v>
      </c>
      <c r="S3101" s="1163">
        <v>14</v>
      </c>
      <c r="T3101" s="1164"/>
      <c r="U3101" s="1165"/>
      <c r="V3101" s="1166"/>
      <c r="W3101" s="587" t="e">
        <f t="shared" si="516"/>
        <v>#DIV/0!</v>
      </c>
      <c r="Y3101" s="1163">
        <v>14</v>
      </c>
      <c r="Z3101" s="1164"/>
      <c r="AA3101" s="1165"/>
      <c r="AB3101" s="1166"/>
      <c r="AC3101" s="587" t="e">
        <f t="shared" si="517"/>
        <v>#DIV/0!</v>
      </c>
      <c r="AE3101" s="1163">
        <v>14</v>
      </c>
      <c r="AF3101" s="1164"/>
      <c r="AG3101" s="1165"/>
      <c r="AH3101" s="1166"/>
      <c r="AI3101" s="587" t="e">
        <f t="shared" si="518"/>
        <v>#DIV/0!</v>
      </c>
      <c r="AK3101" s="1163">
        <v>14</v>
      </c>
      <c r="AL3101" s="1164"/>
      <c r="AM3101" s="1165"/>
      <c r="AN3101" s="1166"/>
      <c r="AO3101" s="587" t="e">
        <f t="shared" si="519"/>
        <v>#DIV/0!</v>
      </c>
      <c r="AQ3101" s="1163">
        <v>14</v>
      </c>
      <c r="AR3101" s="1164"/>
      <c r="AS3101" s="1165"/>
      <c r="AT3101" s="1166"/>
      <c r="AU3101" s="587" t="e">
        <f t="shared" si="520"/>
        <v>#DIV/0!</v>
      </c>
      <c r="AW3101" s="1163">
        <v>14</v>
      </c>
      <c r="AX3101" s="1164"/>
      <c r="AY3101" s="1165"/>
      <c r="AZ3101" s="1166"/>
      <c r="BA3101" s="587" t="e">
        <f t="shared" si="521"/>
        <v>#DIV/0!</v>
      </c>
    </row>
    <row r="3102" spans="1:53" s="17" customFormat="1" ht="16.75" customHeight="1" outlineLevel="2">
      <c r="A3102" s="1163">
        <v>15</v>
      </c>
      <c r="B3102" s="1164"/>
      <c r="C3102" s="1165"/>
      <c r="D3102" s="1166"/>
      <c r="E3102" s="587" t="e">
        <f t="shared" si="513"/>
        <v>#DIV/0!</v>
      </c>
      <c r="G3102" s="1163">
        <v>15</v>
      </c>
      <c r="H3102" s="1164"/>
      <c r="I3102" s="1165"/>
      <c r="J3102" s="1166"/>
      <c r="K3102" s="587" t="e">
        <f t="shared" si="514"/>
        <v>#DIV/0!</v>
      </c>
      <c r="M3102" s="1163">
        <v>15</v>
      </c>
      <c r="N3102" s="1164"/>
      <c r="O3102" s="1165"/>
      <c r="P3102" s="1166"/>
      <c r="Q3102" s="587" t="e">
        <f t="shared" si="515"/>
        <v>#DIV/0!</v>
      </c>
      <c r="S3102" s="1163">
        <v>15</v>
      </c>
      <c r="T3102" s="1164"/>
      <c r="U3102" s="1165"/>
      <c r="V3102" s="1166"/>
      <c r="W3102" s="587" t="e">
        <f t="shared" si="516"/>
        <v>#DIV/0!</v>
      </c>
      <c r="Y3102" s="1163">
        <v>15</v>
      </c>
      <c r="Z3102" s="1164"/>
      <c r="AA3102" s="1165"/>
      <c r="AB3102" s="1166"/>
      <c r="AC3102" s="587" t="e">
        <f t="shared" si="517"/>
        <v>#DIV/0!</v>
      </c>
      <c r="AE3102" s="1163">
        <v>15</v>
      </c>
      <c r="AF3102" s="1164"/>
      <c r="AG3102" s="1165"/>
      <c r="AH3102" s="1166"/>
      <c r="AI3102" s="587" t="e">
        <f t="shared" si="518"/>
        <v>#DIV/0!</v>
      </c>
      <c r="AK3102" s="1163">
        <v>15</v>
      </c>
      <c r="AL3102" s="1164"/>
      <c r="AM3102" s="1165"/>
      <c r="AN3102" s="1166"/>
      <c r="AO3102" s="587" t="e">
        <f t="shared" si="519"/>
        <v>#DIV/0!</v>
      </c>
      <c r="AQ3102" s="1163">
        <v>15</v>
      </c>
      <c r="AR3102" s="1164"/>
      <c r="AS3102" s="1165"/>
      <c r="AT3102" s="1166"/>
      <c r="AU3102" s="587" t="e">
        <f t="shared" si="520"/>
        <v>#DIV/0!</v>
      </c>
      <c r="AW3102" s="1163">
        <v>15</v>
      </c>
      <c r="AX3102" s="1164"/>
      <c r="AY3102" s="1165"/>
      <c r="AZ3102" s="1166"/>
      <c r="BA3102" s="587" t="e">
        <f t="shared" si="521"/>
        <v>#DIV/0!</v>
      </c>
    </row>
    <row r="3103" spans="1:53" s="17" customFormat="1" ht="16.75" customHeight="1" outlineLevel="2">
      <c r="A3103" s="1163">
        <v>16</v>
      </c>
      <c r="B3103" s="1164"/>
      <c r="C3103" s="1165"/>
      <c r="D3103" s="1166"/>
      <c r="E3103" s="587" t="e">
        <f t="shared" si="513"/>
        <v>#DIV/0!</v>
      </c>
      <c r="G3103" s="1163">
        <v>16</v>
      </c>
      <c r="H3103" s="1164"/>
      <c r="I3103" s="1165"/>
      <c r="J3103" s="1166"/>
      <c r="K3103" s="587" t="e">
        <f t="shared" si="514"/>
        <v>#DIV/0!</v>
      </c>
      <c r="M3103" s="1163">
        <v>16</v>
      </c>
      <c r="N3103" s="1164"/>
      <c r="O3103" s="1165"/>
      <c r="P3103" s="1166"/>
      <c r="Q3103" s="587" t="e">
        <f t="shared" si="515"/>
        <v>#DIV/0!</v>
      </c>
      <c r="S3103" s="1163">
        <v>16</v>
      </c>
      <c r="T3103" s="1164"/>
      <c r="U3103" s="1165"/>
      <c r="V3103" s="1166"/>
      <c r="W3103" s="587" t="e">
        <f t="shared" si="516"/>
        <v>#DIV/0!</v>
      </c>
      <c r="Y3103" s="1163">
        <v>16</v>
      </c>
      <c r="Z3103" s="1164"/>
      <c r="AA3103" s="1165"/>
      <c r="AB3103" s="1166"/>
      <c r="AC3103" s="587" t="e">
        <f t="shared" si="517"/>
        <v>#DIV/0!</v>
      </c>
      <c r="AE3103" s="1163">
        <v>16</v>
      </c>
      <c r="AF3103" s="1164"/>
      <c r="AG3103" s="1165"/>
      <c r="AH3103" s="1166"/>
      <c r="AI3103" s="587" t="e">
        <f t="shared" si="518"/>
        <v>#DIV/0!</v>
      </c>
      <c r="AK3103" s="1163">
        <v>16</v>
      </c>
      <c r="AL3103" s="1164"/>
      <c r="AM3103" s="1165"/>
      <c r="AN3103" s="1166"/>
      <c r="AO3103" s="587" t="e">
        <f t="shared" si="519"/>
        <v>#DIV/0!</v>
      </c>
      <c r="AQ3103" s="1163">
        <v>16</v>
      </c>
      <c r="AR3103" s="1164"/>
      <c r="AS3103" s="1165"/>
      <c r="AT3103" s="1166"/>
      <c r="AU3103" s="587" t="e">
        <f t="shared" si="520"/>
        <v>#DIV/0!</v>
      </c>
      <c r="AW3103" s="1163">
        <v>16</v>
      </c>
      <c r="AX3103" s="1164"/>
      <c r="AY3103" s="1165"/>
      <c r="AZ3103" s="1166"/>
      <c r="BA3103" s="587" t="e">
        <f t="shared" si="521"/>
        <v>#DIV/0!</v>
      </c>
    </row>
    <row r="3104" spans="1:53" s="17" customFormat="1" ht="16.75" customHeight="1" outlineLevel="2">
      <c r="A3104" s="1163">
        <v>17</v>
      </c>
      <c r="B3104" s="1164"/>
      <c r="C3104" s="1165"/>
      <c r="D3104" s="1166"/>
      <c r="E3104" s="587" t="e">
        <f t="shared" si="513"/>
        <v>#DIV/0!</v>
      </c>
      <c r="G3104" s="1163">
        <v>17</v>
      </c>
      <c r="H3104" s="1164"/>
      <c r="I3104" s="1165"/>
      <c r="J3104" s="1166"/>
      <c r="K3104" s="587" t="e">
        <f t="shared" si="514"/>
        <v>#DIV/0!</v>
      </c>
      <c r="M3104" s="1163">
        <v>17</v>
      </c>
      <c r="N3104" s="1164"/>
      <c r="O3104" s="1165"/>
      <c r="P3104" s="1166"/>
      <c r="Q3104" s="587" t="e">
        <f t="shared" si="515"/>
        <v>#DIV/0!</v>
      </c>
      <c r="S3104" s="1163">
        <v>17</v>
      </c>
      <c r="T3104" s="1164"/>
      <c r="U3104" s="1165"/>
      <c r="V3104" s="1166"/>
      <c r="W3104" s="587" t="e">
        <f t="shared" si="516"/>
        <v>#DIV/0!</v>
      </c>
      <c r="Y3104" s="1163">
        <v>17</v>
      </c>
      <c r="Z3104" s="1164"/>
      <c r="AA3104" s="1165"/>
      <c r="AB3104" s="1166"/>
      <c r="AC3104" s="587" t="e">
        <f t="shared" si="517"/>
        <v>#DIV/0!</v>
      </c>
      <c r="AE3104" s="1163">
        <v>17</v>
      </c>
      <c r="AF3104" s="1164"/>
      <c r="AG3104" s="1165"/>
      <c r="AH3104" s="1166"/>
      <c r="AI3104" s="587" t="e">
        <f t="shared" si="518"/>
        <v>#DIV/0!</v>
      </c>
      <c r="AK3104" s="1163">
        <v>17</v>
      </c>
      <c r="AL3104" s="1164"/>
      <c r="AM3104" s="1165"/>
      <c r="AN3104" s="1166"/>
      <c r="AO3104" s="587" t="e">
        <f t="shared" si="519"/>
        <v>#DIV/0!</v>
      </c>
      <c r="AQ3104" s="1163">
        <v>17</v>
      </c>
      <c r="AR3104" s="1164"/>
      <c r="AS3104" s="1165"/>
      <c r="AT3104" s="1166"/>
      <c r="AU3104" s="587" t="e">
        <f t="shared" si="520"/>
        <v>#DIV/0!</v>
      </c>
      <c r="AW3104" s="1163">
        <v>17</v>
      </c>
      <c r="AX3104" s="1164"/>
      <c r="AY3104" s="1165"/>
      <c r="AZ3104" s="1166"/>
      <c r="BA3104" s="587" t="e">
        <f t="shared" si="521"/>
        <v>#DIV/0!</v>
      </c>
    </row>
    <row r="3105" spans="1:53" s="17" customFormat="1" ht="16.75" customHeight="1" outlineLevel="2">
      <c r="A3105" s="1163">
        <v>18</v>
      </c>
      <c r="B3105" s="1164"/>
      <c r="C3105" s="1165"/>
      <c r="D3105" s="1166"/>
      <c r="E3105" s="587" t="e">
        <f t="shared" si="513"/>
        <v>#DIV/0!</v>
      </c>
      <c r="G3105" s="1163">
        <v>18</v>
      </c>
      <c r="H3105" s="1164"/>
      <c r="I3105" s="1165"/>
      <c r="J3105" s="1166"/>
      <c r="K3105" s="587" t="e">
        <f t="shared" si="514"/>
        <v>#DIV/0!</v>
      </c>
      <c r="M3105" s="1163">
        <v>18</v>
      </c>
      <c r="N3105" s="1164"/>
      <c r="O3105" s="1165"/>
      <c r="P3105" s="1166"/>
      <c r="Q3105" s="587" t="e">
        <f t="shared" si="515"/>
        <v>#DIV/0!</v>
      </c>
      <c r="S3105" s="1163">
        <v>18</v>
      </c>
      <c r="T3105" s="1164"/>
      <c r="U3105" s="1165"/>
      <c r="V3105" s="1166"/>
      <c r="W3105" s="587" t="e">
        <f t="shared" si="516"/>
        <v>#DIV/0!</v>
      </c>
      <c r="Y3105" s="1163">
        <v>18</v>
      </c>
      <c r="Z3105" s="1164"/>
      <c r="AA3105" s="1165"/>
      <c r="AB3105" s="1166"/>
      <c r="AC3105" s="587" t="e">
        <f t="shared" si="517"/>
        <v>#DIV/0!</v>
      </c>
      <c r="AE3105" s="1163">
        <v>18</v>
      </c>
      <c r="AF3105" s="1164"/>
      <c r="AG3105" s="1165"/>
      <c r="AH3105" s="1166"/>
      <c r="AI3105" s="587" t="e">
        <f t="shared" si="518"/>
        <v>#DIV/0!</v>
      </c>
      <c r="AK3105" s="1163">
        <v>18</v>
      </c>
      <c r="AL3105" s="1164"/>
      <c r="AM3105" s="1165"/>
      <c r="AN3105" s="1166"/>
      <c r="AO3105" s="587" t="e">
        <f t="shared" si="519"/>
        <v>#DIV/0!</v>
      </c>
      <c r="AQ3105" s="1163">
        <v>18</v>
      </c>
      <c r="AR3105" s="1164"/>
      <c r="AS3105" s="1165"/>
      <c r="AT3105" s="1166"/>
      <c r="AU3105" s="587" t="e">
        <f t="shared" si="520"/>
        <v>#DIV/0!</v>
      </c>
      <c r="AW3105" s="1163">
        <v>18</v>
      </c>
      <c r="AX3105" s="1164"/>
      <c r="AY3105" s="1165"/>
      <c r="AZ3105" s="1166"/>
      <c r="BA3105" s="587" t="e">
        <f t="shared" si="521"/>
        <v>#DIV/0!</v>
      </c>
    </row>
    <row r="3106" spans="1:53" s="17" customFormat="1" ht="16.75" customHeight="1" outlineLevel="2">
      <c r="A3106" s="1163">
        <v>19</v>
      </c>
      <c r="B3106" s="1164"/>
      <c r="C3106" s="1165"/>
      <c r="D3106" s="1166"/>
      <c r="E3106" s="587" t="e">
        <f t="shared" si="513"/>
        <v>#DIV/0!</v>
      </c>
      <c r="G3106" s="1163">
        <v>19</v>
      </c>
      <c r="H3106" s="1164"/>
      <c r="I3106" s="1165"/>
      <c r="J3106" s="1166"/>
      <c r="K3106" s="587" t="e">
        <f t="shared" si="514"/>
        <v>#DIV/0!</v>
      </c>
      <c r="M3106" s="1163">
        <v>19</v>
      </c>
      <c r="N3106" s="1164"/>
      <c r="O3106" s="1165"/>
      <c r="P3106" s="1166"/>
      <c r="Q3106" s="587" t="e">
        <f t="shared" si="515"/>
        <v>#DIV/0!</v>
      </c>
      <c r="S3106" s="1163">
        <v>19</v>
      </c>
      <c r="T3106" s="1164"/>
      <c r="U3106" s="1165"/>
      <c r="V3106" s="1166"/>
      <c r="W3106" s="587" t="e">
        <f t="shared" si="516"/>
        <v>#DIV/0!</v>
      </c>
      <c r="Y3106" s="1163">
        <v>19</v>
      </c>
      <c r="Z3106" s="1164"/>
      <c r="AA3106" s="1165"/>
      <c r="AB3106" s="1166"/>
      <c r="AC3106" s="587" t="e">
        <f t="shared" si="517"/>
        <v>#DIV/0!</v>
      </c>
      <c r="AE3106" s="1163">
        <v>19</v>
      </c>
      <c r="AF3106" s="1164"/>
      <c r="AG3106" s="1165"/>
      <c r="AH3106" s="1166"/>
      <c r="AI3106" s="587" t="e">
        <f t="shared" si="518"/>
        <v>#DIV/0!</v>
      </c>
      <c r="AK3106" s="1163">
        <v>19</v>
      </c>
      <c r="AL3106" s="1164"/>
      <c r="AM3106" s="1165"/>
      <c r="AN3106" s="1166"/>
      <c r="AO3106" s="587" t="e">
        <f t="shared" si="519"/>
        <v>#DIV/0!</v>
      </c>
      <c r="AQ3106" s="1163">
        <v>19</v>
      </c>
      <c r="AR3106" s="1164"/>
      <c r="AS3106" s="1165"/>
      <c r="AT3106" s="1166"/>
      <c r="AU3106" s="587" t="e">
        <f t="shared" si="520"/>
        <v>#DIV/0!</v>
      </c>
      <c r="AW3106" s="1163">
        <v>19</v>
      </c>
      <c r="AX3106" s="1164"/>
      <c r="AY3106" s="1165"/>
      <c r="AZ3106" s="1166"/>
      <c r="BA3106" s="587" t="e">
        <f t="shared" si="521"/>
        <v>#DIV/0!</v>
      </c>
    </row>
    <row r="3107" spans="1:53" s="17" customFormat="1" ht="16.75" customHeight="1" outlineLevel="2">
      <c r="A3107" s="1163">
        <v>20</v>
      </c>
      <c r="B3107" s="1164"/>
      <c r="C3107" s="1165"/>
      <c r="D3107" s="1166"/>
      <c r="E3107" s="587" t="e">
        <f t="shared" si="513"/>
        <v>#DIV/0!</v>
      </c>
      <c r="G3107" s="1163">
        <v>20</v>
      </c>
      <c r="H3107" s="1164"/>
      <c r="I3107" s="1165"/>
      <c r="J3107" s="1166"/>
      <c r="K3107" s="587" t="e">
        <f t="shared" si="514"/>
        <v>#DIV/0!</v>
      </c>
      <c r="M3107" s="1163">
        <v>20</v>
      </c>
      <c r="N3107" s="1164"/>
      <c r="O3107" s="1165"/>
      <c r="P3107" s="1166"/>
      <c r="Q3107" s="587" t="e">
        <f t="shared" si="515"/>
        <v>#DIV/0!</v>
      </c>
      <c r="S3107" s="1163">
        <v>20</v>
      </c>
      <c r="T3107" s="1164"/>
      <c r="U3107" s="1165"/>
      <c r="V3107" s="1166"/>
      <c r="W3107" s="587" t="e">
        <f t="shared" si="516"/>
        <v>#DIV/0!</v>
      </c>
      <c r="Y3107" s="1163">
        <v>20</v>
      </c>
      <c r="Z3107" s="1164"/>
      <c r="AA3107" s="1165"/>
      <c r="AB3107" s="1166"/>
      <c r="AC3107" s="587" t="e">
        <f t="shared" si="517"/>
        <v>#DIV/0!</v>
      </c>
      <c r="AE3107" s="1163">
        <v>20</v>
      </c>
      <c r="AF3107" s="1164"/>
      <c r="AG3107" s="1165"/>
      <c r="AH3107" s="1166"/>
      <c r="AI3107" s="587" t="e">
        <f t="shared" si="518"/>
        <v>#DIV/0!</v>
      </c>
      <c r="AK3107" s="1163">
        <v>20</v>
      </c>
      <c r="AL3107" s="1164"/>
      <c r="AM3107" s="1165"/>
      <c r="AN3107" s="1166"/>
      <c r="AO3107" s="587" t="e">
        <f t="shared" si="519"/>
        <v>#DIV/0!</v>
      </c>
      <c r="AQ3107" s="1163">
        <v>20</v>
      </c>
      <c r="AR3107" s="1164"/>
      <c r="AS3107" s="1165"/>
      <c r="AT3107" s="1166"/>
      <c r="AU3107" s="587" t="e">
        <f t="shared" si="520"/>
        <v>#DIV/0!</v>
      </c>
      <c r="AW3107" s="1163">
        <v>20</v>
      </c>
      <c r="AX3107" s="1164"/>
      <c r="AY3107" s="1165"/>
      <c r="AZ3107" s="1166"/>
      <c r="BA3107" s="587" t="e">
        <f t="shared" si="521"/>
        <v>#DIV/0!</v>
      </c>
    </row>
    <row r="3108" spans="1:53" s="17" customFormat="1" ht="16.75" customHeight="1" outlineLevel="2">
      <c r="A3108" s="1163">
        <v>21</v>
      </c>
      <c r="B3108" s="1164"/>
      <c r="C3108" s="1165"/>
      <c r="D3108" s="1166"/>
      <c r="E3108" s="587" t="e">
        <f t="shared" si="513"/>
        <v>#DIV/0!</v>
      </c>
      <c r="G3108" s="1163">
        <v>21</v>
      </c>
      <c r="H3108" s="1164"/>
      <c r="I3108" s="1165"/>
      <c r="J3108" s="1166"/>
      <c r="K3108" s="587" t="e">
        <f t="shared" si="514"/>
        <v>#DIV/0!</v>
      </c>
      <c r="M3108" s="1163">
        <v>21</v>
      </c>
      <c r="N3108" s="1164"/>
      <c r="O3108" s="1165"/>
      <c r="P3108" s="1166"/>
      <c r="Q3108" s="587" t="e">
        <f t="shared" si="515"/>
        <v>#DIV/0!</v>
      </c>
      <c r="S3108" s="1163">
        <v>21</v>
      </c>
      <c r="T3108" s="1164"/>
      <c r="U3108" s="1165"/>
      <c r="V3108" s="1166"/>
      <c r="W3108" s="587" t="e">
        <f t="shared" si="516"/>
        <v>#DIV/0!</v>
      </c>
      <c r="Y3108" s="1163">
        <v>21</v>
      </c>
      <c r="Z3108" s="1164"/>
      <c r="AA3108" s="1165"/>
      <c r="AB3108" s="1166"/>
      <c r="AC3108" s="587" t="e">
        <f t="shared" si="517"/>
        <v>#DIV/0!</v>
      </c>
      <c r="AE3108" s="1163">
        <v>21</v>
      </c>
      <c r="AF3108" s="1164"/>
      <c r="AG3108" s="1165"/>
      <c r="AH3108" s="1166"/>
      <c r="AI3108" s="587" t="e">
        <f t="shared" si="518"/>
        <v>#DIV/0!</v>
      </c>
      <c r="AK3108" s="1163">
        <v>21</v>
      </c>
      <c r="AL3108" s="1164"/>
      <c r="AM3108" s="1165"/>
      <c r="AN3108" s="1166"/>
      <c r="AO3108" s="587" t="e">
        <f t="shared" si="519"/>
        <v>#DIV/0!</v>
      </c>
      <c r="AQ3108" s="1163">
        <v>21</v>
      </c>
      <c r="AR3108" s="1164"/>
      <c r="AS3108" s="1165"/>
      <c r="AT3108" s="1166"/>
      <c r="AU3108" s="587" t="e">
        <f t="shared" si="520"/>
        <v>#DIV/0!</v>
      </c>
      <c r="AW3108" s="1163">
        <v>21</v>
      </c>
      <c r="AX3108" s="1164"/>
      <c r="AY3108" s="1165"/>
      <c r="AZ3108" s="1166"/>
      <c r="BA3108" s="587" t="e">
        <f t="shared" si="521"/>
        <v>#DIV/0!</v>
      </c>
    </row>
    <row r="3109" spans="1:53" s="17" customFormat="1" ht="16.75" customHeight="1" outlineLevel="2">
      <c r="A3109" s="1163">
        <v>22</v>
      </c>
      <c r="B3109" s="1164"/>
      <c r="C3109" s="1165"/>
      <c r="D3109" s="1166"/>
      <c r="E3109" s="587" t="e">
        <f t="shared" si="513"/>
        <v>#DIV/0!</v>
      </c>
      <c r="G3109" s="1163">
        <v>22</v>
      </c>
      <c r="H3109" s="1164"/>
      <c r="I3109" s="1165"/>
      <c r="J3109" s="1166"/>
      <c r="K3109" s="587" t="e">
        <f t="shared" si="514"/>
        <v>#DIV/0!</v>
      </c>
      <c r="M3109" s="1163">
        <v>22</v>
      </c>
      <c r="N3109" s="1164"/>
      <c r="O3109" s="1165"/>
      <c r="P3109" s="1166"/>
      <c r="Q3109" s="587" t="e">
        <f t="shared" si="515"/>
        <v>#DIV/0!</v>
      </c>
      <c r="S3109" s="1163">
        <v>22</v>
      </c>
      <c r="T3109" s="1164"/>
      <c r="U3109" s="1165"/>
      <c r="V3109" s="1166"/>
      <c r="W3109" s="587" t="e">
        <f t="shared" si="516"/>
        <v>#DIV/0!</v>
      </c>
      <c r="Y3109" s="1163">
        <v>22</v>
      </c>
      <c r="Z3109" s="1164"/>
      <c r="AA3109" s="1165"/>
      <c r="AB3109" s="1166"/>
      <c r="AC3109" s="587" t="e">
        <f t="shared" si="517"/>
        <v>#DIV/0!</v>
      </c>
      <c r="AE3109" s="1163">
        <v>22</v>
      </c>
      <c r="AF3109" s="1164"/>
      <c r="AG3109" s="1165"/>
      <c r="AH3109" s="1166"/>
      <c r="AI3109" s="587" t="e">
        <f t="shared" si="518"/>
        <v>#DIV/0!</v>
      </c>
      <c r="AK3109" s="1163">
        <v>22</v>
      </c>
      <c r="AL3109" s="1164"/>
      <c r="AM3109" s="1165"/>
      <c r="AN3109" s="1166"/>
      <c r="AO3109" s="587" t="e">
        <f t="shared" si="519"/>
        <v>#DIV/0!</v>
      </c>
      <c r="AQ3109" s="1163">
        <v>22</v>
      </c>
      <c r="AR3109" s="1164"/>
      <c r="AS3109" s="1165"/>
      <c r="AT3109" s="1166"/>
      <c r="AU3109" s="587" t="e">
        <f t="shared" si="520"/>
        <v>#DIV/0!</v>
      </c>
      <c r="AW3109" s="1163">
        <v>22</v>
      </c>
      <c r="AX3109" s="1164"/>
      <c r="AY3109" s="1165"/>
      <c r="AZ3109" s="1166"/>
      <c r="BA3109" s="587" t="e">
        <f t="shared" si="521"/>
        <v>#DIV/0!</v>
      </c>
    </row>
    <row r="3110" spans="1:53" s="17" customFormat="1" ht="16.75" customHeight="1" outlineLevel="2">
      <c r="A3110" s="1163">
        <v>23</v>
      </c>
      <c r="B3110" s="1164"/>
      <c r="C3110" s="1165"/>
      <c r="D3110" s="1166"/>
      <c r="E3110" s="587" t="e">
        <f t="shared" si="513"/>
        <v>#DIV/0!</v>
      </c>
      <c r="G3110" s="1163">
        <v>23</v>
      </c>
      <c r="H3110" s="1164"/>
      <c r="I3110" s="1165"/>
      <c r="J3110" s="1166"/>
      <c r="K3110" s="587" t="e">
        <f t="shared" si="514"/>
        <v>#DIV/0!</v>
      </c>
      <c r="M3110" s="1163">
        <v>23</v>
      </c>
      <c r="N3110" s="1164"/>
      <c r="O3110" s="1165"/>
      <c r="P3110" s="1166"/>
      <c r="Q3110" s="587" t="e">
        <f t="shared" si="515"/>
        <v>#DIV/0!</v>
      </c>
      <c r="S3110" s="1163">
        <v>23</v>
      </c>
      <c r="T3110" s="1164"/>
      <c r="U3110" s="1165"/>
      <c r="V3110" s="1166"/>
      <c r="W3110" s="587" t="e">
        <f t="shared" si="516"/>
        <v>#DIV/0!</v>
      </c>
      <c r="Y3110" s="1163">
        <v>23</v>
      </c>
      <c r="Z3110" s="1164"/>
      <c r="AA3110" s="1165"/>
      <c r="AB3110" s="1166"/>
      <c r="AC3110" s="587" t="e">
        <f t="shared" si="517"/>
        <v>#DIV/0!</v>
      </c>
      <c r="AE3110" s="1163">
        <v>23</v>
      </c>
      <c r="AF3110" s="1164"/>
      <c r="AG3110" s="1165"/>
      <c r="AH3110" s="1166"/>
      <c r="AI3110" s="587" t="e">
        <f t="shared" si="518"/>
        <v>#DIV/0!</v>
      </c>
      <c r="AK3110" s="1163">
        <v>23</v>
      </c>
      <c r="AL3110" s="1164"/>
      <c r="AM3110" s="1165"/>
      <c r="AN3110" s="1166"/>
      <c r="AO3110" s="587" t="e">
        <f t="shared" si="519"/>
        <v>#DIV/0!</v>
      </c>
      <c r="AQ3110" s="1163">
        <v>23</v>
      </c>
      <c r="AR3110" s="1164"/>
      <c r="AS3110" s="1165"/>
      <c r="AT3110" s="1166"/>
      <c r="AU3110" s="587" t="e">
        <f t="shared" si="520"/>
        <v>#DIV/0!</v>
      </c>
      <c r="AW3110" s="1163">
        <v>23</v>
      </c>
      <c r="AX3110" s="1164"/>
      <c r="AY3110" s="1165"/>
      <c r="AZ3110" s="1166"/>
      <c r="BA3110" s="587" t="e">
        <f t="shared" si="521"/>
        <v>#DIV/0!</v>
      </c>
    </row>
    <row r="3111" spans="1:53" s="17" customFormat="1" ht="16.75" customHeight="1" outlineLevel="2">
      <c r="A3111" s="1163">
        <v>24</v>
      </c>
      <c r="B3111" s="1164"/>
      <c r="C3111" s="1165"/>
      <c r="D3111" s="1166"/>
      <c r="E3111" s="587" t="e">
        <f t="shared" si="513"/>
        <v>#DIV/0!</v>
      </c>
      <c r="G3111" s="1163">
        <v>24</v>
      </c>
      <c r="H3111" s="1164"/>
      <c r="I3111" s="1165"/>
      <c r="J3111" s="1166"/>
      <c r="K3111" s="587" t="e">
        <f t="shared" si="514"/>
        <v>#DIV/0!</v>
      </c>
      <c r="M3111" s="1163">
        <v>24</v>
      </c>
      <c r="N3111" s="1164"/>
      <c r="O3111" s="1165"/>
      <c r="P3111" s="1166"/>
      <c r="Q3111" s="587" t="e">
        <f t="shared" si="515"/>
        <v>#DIV/0!</v>
      </c>
      <c r="S3111" s="1163">
        <v>24</v>
      </c>
      <c r="T3111" s="1164"/>
      <c r="U3111" s="1165"/>
      <c r="V3111" s="1166"/>
      <c r="W3111" s="587" t="e">
        <f t="shared" si="516"/>
        <v>#DIV/0!</v>
      </c>
      <c r="Y3111" s="1163">
        <v>24</v>
      </c>
      <c r="Z3111" s="1164"/>
      <c r="AA3111" s="1165"/>
      <c r="AB3111" s="1166"/>
      <c r="AC3111" s="587" t="e">
        <f t="shared" si="517"/>
        <v>#DIV/0!</v>
      </c>
      <c r="AE3111" s="1163">
        <v>24</v>
      </c>
      <c r="AF3111" s="1164"/>
      <c r="AG3111" s="1165"/>
      <c r="AH3111" s="1166"/>
      <c r="AI3111" s="587" t="e">
        <f t="shared" si="518"/>
        <v>#DIV/0!</v>
      </c>
      <c r="AK3111" s="1163">
        <v>24</v>
      </c>
      <c r="AL3111" s="1164"/>
      <c r="AM3111" s="1165"/>
      <c r="AN3111" s="1166"/>
      <c r="AO3111" s="587" t="e">
        <f t="shared" si="519"/>
        <v>#DIV/0!</v>
      </c>
      <c r="AQ3111" s="1163">
        <v>24</v>
      </c>
      <c r="AR3111" s="1164"/>
      <c r="AS3111" s="1165"/>
      <c r="AT3111" s="1166"/>
      <c r="AU3111" s="587" t="e">
        <f t="shared" si="520"/>
        <v>#DIV/0!</v>
      </c>
      <c r="AW3111" s="1163">
        <v>24</v>
      </c>
      <c r="AX3111" s="1164"/>
      <c r="AY3111" s="1165"/>
      <c r="AZ3111" s="1166"/>
      <c r="BA3111" s="587" t="e">
        <f t="shared" si="521"/>
        <v>#DIV/0!</v>
      </c>
    </row>
    <row r="3112" spans="1:53" s="17" customFormat="1" ht="16.75" customHeight="1" outlineLevel="2">
      <c r="A3112" s="1163">
        <v>25</v>
      </c>
      <c r="B3112" s="1164"/>
      <c r="C3112" s="1165"/>
      <c r="D3112" s="1166"/>
      <c r="E3112" s="587" t="e">
        <f t="shared" si="513"/>
        <v>#DIV/0!</v>
      </c>
      <c r="G3112" s="1163">
        <v>25</v>
      </c>
      <c r="H3112" s="1164"/>
      <c r="I3112" s="1165"/>
      <c r="J3112" s="1166"/>
      <c r="K3112" s="587" t="e">
        <f t="shared" si="514"/>
        <v>#DIV/0!</v>
      </c>
      <c r="M3112" s="1163">
        <v>25</v>
      </c>
      <c r="N3112" s="1164"/>
      <c r="O3112" s="1165"/>
      <c r="P3112" s="1166"/>
      <c r="Q3112" s="587" t="e">
        <f t="shared" si="515"/>
        <v>#DIV/0!</v>
      </c>
      <c r="S3112" s="1163">
        <v>25</v>
      </c>
      <c r="T3112" s="1164"/>
      <c r="U3112" s="1165"/>
      <c r="V3112" s="1166"/>
      <c r="W3112" s="587" t="e">
        <f t="shared" si="516"/>
        <v>#DIV/0!</v>
      </c>
      <c r="Y3112" s="1163">
        <v>25</v>
      </c>
      <c r="Z3112" s="1164"/>
      <c r="AA3112" s="1165"/>
      <c r="AB3112" s="1166"/>
      <c r="AC3112" s="587" t="e">
        <f t="shared" si="517"/>
        <v>#DIV/0!</v>
      </c>
      <c r="AE3112" s="1163">
        <v>25</v>
      </c>
      <c r="AF3112" s="1164"/>
      <c r="AG3112" s="1165"/>
      <c r="AH3112" s="1166"/>
      <c r="AI3112" s="587" t="e">
        <f t="shared" si="518"/>
        <v>#DIV/0!</v>
      </c>
      <c r="AK3112" s="1163">
        <v>25</v>
      </c>
      <c r="AL3112" s="1164"/>
      <c r="AM3112" s="1165"/>
      <c r="AN3112" s="1166"/>
      <c r="AO3112" s="587" t="e">
        <f t="shared" si="519"/>
        <v>#DIV/0!</v>
      </c>
      <c r="AQ3112" s="1163">
        <v>25</v>
      </c>
      <c r="AR3112" s="1164"/>
      <c r="AS3112" s="1165"/>
      <c r="AT3112" s="1166"/>
      <c r="AU3112" s="587" t="e">
        <f t="shared" si="520"/>
        <v>#DIV/0!</v>
      </c>
      <c r="AW3112" s="1163">
        <v>25</v>
      </c>
      <c r="AX3112" s="1164"/>
      <c r="AY3112" s="1165"/>
      <c r="AZ3112" s="1166"/>
      <c r="BA3112" s="587" t="e">
        <f t="shared" si="521"/>
        <v>#DIV/0!</v>
      </c>
    </row>
    <row r="3113" spans="1:53" s="17" customFormat="1" ht="16.75" customHeight="1" outlineLevel="2">
      <c r="A3113" s="1163">
        <v>26</v>
      </c>
      <c r="B3113" s="1164"/>
      <c r="C3113" s="1165"/>
      <c r="D3113" s="1166"/>
      <c r="E3113" s="587" t="e">
        <f t="shared" si="513"/>
        <v>#DIV/0!</v>
      </c>
      <c r="G3113" s="1163">
        <v>26</v>
      </c>
      <c r="H3113" s="1164"/>
      <c r="I3113" s="1165"/>
      <c r="J3113" s="1166"/>
      <c r="K3113" s="587" t="e">
        <f t="shared" si="514"/>
        <v>#DIV/0!</v>
      </c>
      <c r="M3113" s="1163">
        <v>26</v>
      </c>
      <c r="N3113" s="1164"/>
      <c r="O3113" s="1165"/>
      <c r="P3113" s="1166"/>
      <c r="Q3113" s="587" t="e">
        <f t="shared" si="515"/>
        <v>#DIV/0!</v>
      </c>
      <c r="S3113" s="1163">
        <v>26</v>
      </c>
      <c r="T3113" s="1164"/>
      <c r="U3113" s="1165"/>
      <c r="V3113" s="1166"/>
      <c r="W3113" s="587" t="e">
        <f t="shared" si="516"/>
        <v>#DIV/0!</v>
      </c>
      <c r="Y3113" s="1163">
        <v>26</v>
      </c>
      <c r="Z3113" s="1164"/>
      <c r="AA3113" s="1165"/>
      <c r="AB3113" s="1166"/>
      <c r="AC3113" s="587" t="e">
        <f t="shared" si="517"/>
        <v>#DIV/0!</v>
      </c>
      <c r="AE3113" s="1163">
        <v>26</v>
      </c>
      <c r="AF3113" s="1164"/>
      <c r="AG3113" s="1165"/>
      <c r="AH3113" s="1166"/>
      <c r="AI3113" s="587" t="e">
        <f t="shared" si="518"/>
        <v>#DIV/0!</v>
      </c>
      <c r="AK3113" s="1163">
        <v>26</v>
      </c>
      <c r="AL3113" s="1164"/>
      <c r="AM3113" s="1165"/>
      <c r="AN3113" s="1166"/>
      <c r="AO3113" s="587" t="e">
        <f t="shared" si="519"/>
        <v>#DIV/0!</v>
      </c>
      <c r="AQ3113" s="1163">
        <v>26</v>
      </c>
      <c r="AR3113" s="1164"/>
      <c r="AS3113" s="1165"/>
      <c r="AT3113" s="1166"/>
      <c r="AU3113" s="587" t="e">
        <f t="shared" si="520"/>
        <v>#DIV/0!</v>
      </c>
      <c r="AW3113" s="1163">
        <v>26</v>
      </c>
      <c r="AX3113" s="1164"/>
      <c r="AY3113" s="1165"/>
      <c r="AZ3113" s="1166"/>
      <c r="BA3113" s="587" t="e">
        <f t="shared" si="521"/>
        <v>#DIV/0!</v>
      </c>
    </row>
    <row r="3114" spans="1:53" s="17" customFormat="1" ht="16.75" customHeight="1" outlineLevel="2">
      <c r="A3114" s="1163">
        <v>27</v>
      </c>
      <c r="B3114" s="1164"/>
      <c r="C3114" s="1165"/>
      <c r="D3114" s="1166"/>
      <c r="E3114" s="587" t="e">
        <f t="shared" si="513"/>
        <v>#DIV/0!</v>
      </c>
      <c r="G3114" s="1163">
        <v>27</v>
      </c>
      <c r="H3114" s="1164"/>
      <c r="I3114" s="1165"/>
      <c r="J3114" s="1166"/>
      <c r="K3114" s="587" t="e">
        <f t="shared" si="514"/>
        <v>#DIV/0!</v>
      </c>
      <c r="M3114" s="1163">
        <v>27</v>
      </c>
      <c r="N3114" s="1164"/>
      <c r="O3114" s="1165"/>
      <c r="P3114" s="1166"/>
      <c r="Q3114" s="587" t="e">
        <f t="shared" si="515"/>
        <v>#DIV/0!</v>
      </c>
      <c r="S3114" s="1163">
        <v>27</v>
      </c>
      <c r="T3114" s="1164"/>
      <c r="U3114" s="1165"/>
      <c r="V3114" s="1166"/>
      <c r="W3114" s="587" t="e">
        <f t="shared" si="516"/>
        <v>#DIV/0!</v>
      </c>
      <c r="Y3114" s="1163">
        <v>27</v>
      </c>
      <c r="Z3114" s="1164"/>
      <c r="AA3114" s="1165"/>
      <c r="AB3114" s="1166"/>
      <c r="AC3114" s="587" t="e">
        <f t="shared" si="517"/>
        <v>#DIV/0!</v>
      </c>
      <c r="AE3114" s="1163">
        <v>27</v>
      </c>
      <c r="AF3114" s="1164"/>
      <c r="AG3114" s="1165"/>
      <c r="AH3114" s="1166"/>
      <c r="AI3114" s="587" t="e">
        <f t="shared" si="518"/>
        <v>#DIV/0!</v>
      </c>
      <c r="AK3114" s="1163">
        <v>27</v>
      </c>
      <c r="AL3114" s="1164"/>
      <c r="AM3114" s="1165"/>
      <c r="AN3114" s="1166"/>
      <c r="AO3114" s="587" t="e">
        <f t="shared" si="519"/>
        <v>#DIV/0!</v>
      </c>
      <c r="AQ3114" s="1163">
        <v>27</v>
      </c>
      <c r="AR3114" s="1164"/>
      <c r="AS3114" s="1165"/>
      <c r="AT3114" s="1166"/>
      <c r="AU3114" s="587" t="e">
        <f t="shared" si="520"/>
        <v>#DIV/0!</v>
      </c>
      <c r="AW3114" s="1163">
        <v>27</v>
      </c>
      <c r="AX3114" s="1164"/>
      <c r="AY3114" s="1165"/>
      <c r="AZ3114" s="1166"/>
      <c r="BA3114" s="587" t="e">
        <f t="shared" si="521"/>
        <v>#DIV/0!</v>
      </c>
    </row>
    <row r="3115" spans="1:53" s="17" customFormat="1" ht="16.75" customHeight="1" outlineLevel="2">
      <c r="A3115" s="1163">
        <v>28</v>
      </c>
      <c r="B3115" s="1164"/>
      <c r="C3115" s="1165"/>
      <c r="D3115" s="1166"/>
      <c r="E3115" s="587" t="e">
        <f t="shared" si="513"/>
        <v>#DIV/0!</v>
      </c>
      <c r="G3115" s="1163">
        <v>28</v>
      </c>
      <c r="H3115" s="1164"/>
      <c r="I3115" s="1165"/>
      <c r="J3115" s="1166"/>
      <c r="K3115" s="587" t="e">
        <f t="shared" si="514"/>
        <v>#DIV/0!</v>
      </c>
      <c r="M3115" s="1163">
        <v>28</v>
      </c>
      <c r="N3115" s="1164"/>
      <c r="O3115" s="1165"/>
      <c r="P3115" s="1166"/>
      <c r="Q3115" s="587" t="e">
        <f t="shared" si="515"/>
        <v>#DIV/0!</v>
      </c>
      <c r="S3115" s="1163">
        <v>28</v>
      </c>
      <c r="T3115" s="1164"/>
      <c r="U3115" s="1165"/>
      <c r="V3115" s="1166"/>
      <c r="W3115" s="587" t="e">
        <f t="shared" si="516"/>
        <v>#DIV/0!</v>
      </c>
      <c r="Y3115" s="1163">
        <v>28</v>
      </c>
      <c r="Z3115" s="1164"/>
      <c r="AA3115" s="1165"/>
      <c r="AB3115" s="1166"/>
      <c r="AC3115" s="587" t="e">
        <f t="shared" si="517"/>
        <v>#DIV/0!</v>
      </c>
      <c r="AE3115" s="1163">
        <v>28</v>
      </c>
      <c r="AF3115" s="1164"/>
      <c r="AG3115" s="1165"/>
      <c r="AH3115" s="1166"/>
      <c r="AI3115" s="587" t="e">
        <f t="shared" si="518"/>
        <v>#DIV/0!</v>
      </c>
      <c r="AK3115" s="1163">
        <v>28</v>
      </c>
      <c r="AL3115" s="1164"/>
      <c r="AM3115" s="1165"/>
      <c r="AN3115" s="1166"/>
      <c r="AO3115" s="587" t="e">
        <f t="shared" si="519"/>
        <v>#DIV/0!</v>
      </c>
      <c r="AQ3115" s="1163">
        <v>28</v>
      </c>
      <c r="AR3115" s="1164"/>
      <c r="AS3115" s="1165"/>
      <c r="AT3115" s="1166"/>
      <c r="AU3115" s="587" t="e">
        <f t="shared" si="520"/>
        <v>#DIV/0!</v>
      </c>
      <c r="AW3115" s="1163">
        <v>28</v>
      </c>
      <c r="AX3115" s="1164"/>
      <c r="AY3115" s="1165"/>
      <c r="AZ3115" s="1166"/>
      <c r="BA3115" s="587" t="e">
        <f t="shared" si="521"/>
        <v>#DIV/0!</v>
      </c>
    </row>
    <row r="3116" spans="1:53" s="17" customFormat="1" ht="16.75" customHeight="1" outlineLevel="2">
      <c r="A3116" s="1163">
        <v>29</v>
      </c>
      <c r="B3116" s="1164"/>
      <c r="C3116" s="1165"/>
      <c r="D3116" s="1166"/>
      <c r="E3116" s="587" t="e">
        <f t="shared" si="513"/>
        <v>#DIV/0!</v>
      </c>
      <c r="G3116" s="1163">
        <v>29</v>
      </c>
      <c r="H3116" s="1164"/>
      <c r="I3116" s="1165"/>
      <c r="J3116" s="1166"/>
      <c r="K3116" s="587" t="e">
        <f t="shared" si="514"/>
        <v>#DIV/0!</v>
      </c>
      <c r="M3116" s="1163">
        <v>29</v>
      </c>
      <c r="N3116" s="1164"/>
      <c r="O3116" s="1165"/>
      <c r="P3116" s="1166"/>
      <c r="Q3116" s="587" t="e">
        <f t="shared" si="515"/>
        <v>#DIV/0!</v>
      </c>
      <c r="S3116" s="1163">
        <v>29</v>
      </c>
      <c r="T3116" s="1164"/>
      <c r="U3116" s="1165"/>
      <c r="V3116" s="1166"/>
      <c r="W3116" s="587" t="e">
        <f t="shared" si="516"/>
        <v>#DIV/0!</v>
      </c>
      <c r="Y3116" s="1163">
        <v>29</v>
      </c>
      <c r="Z3116" s="1164"/>
      <c r="AA3116" s="1165"/>
      <c r="AB3116" s="1166"/>
      <c r="AC3116" s="587" t="e">
        <f t="shared" si="517"/>
        <v>#DIV/0!</v>
      </c>
      <c r="AE3116" s="1163">
        <v>29</v>
      </c>
      <c r="AF3116" s="1164"/>
      <c r="AG3116" s="1165"/>
      <c r="AH3116" s="1166"/>
      <c r="AI3116" s="587" t="e">
        <f t="shared" si="518"/>
        <v>#DIV/0!</v>
      </c>
      <c r="AK3116" s="1163">
        <v>29</v>
      </c>
      <c r="AL3116" s="1164"/>
      <c r="AM3116" s="1165"/>
      <c r="AN3116" s="1166"/>
      <c r="AO3116" s="587" t="e">
        <f t="shared" si="519"/>
        <v>#DIV/0!</v>
      </c>
      <c r="AQ3116" s="1163">
        <v>29</v>
      </c>
      <c r="AR3116" s="1164"/>
      <c r="AS3116" s="1165"/>
      <c r="AT3116" s="1166"/>
      <c r="AU3116" s="587" t="e">
        <f t="shared" si="520"/>
        <v>#DIV/0!</v>
      </c>
      <c r="AW3116" s="1163">
        <v>29</v>
      </c>
      <c r="AX3116" s="1164"/>
      <c r="AY3116" s="1165"/>
      <c r="AZ3116" s="1166"/>
      <c r="BA3116" s="587" t="e">
        <f t="shared" si="521"/>
        <v>#DIV/0!</v>
      </c>
    </row>
    <row r="3117" spans="1:53" s="17" customFormat="1" ht="16.75" customHeight="1" outlineLevel="2">
      <c r="A3117" s="1163">
        <v>30</v>
      </c>
      <c r="B3117" s="1164"/>
      <c r="C3117" s="1165"/>
      <c r="D3117" s="1166"/>
      <c r="E3117" s="587" t="e">
        <f t="shared" si="513"/>
        <v>#DIV/0!</v>
      </c>
      <c r="G3117" s="1163">
        <v>30</v>
      </c>
      <c r="H3117" s="1164"/>
      <c r="I3117" s="1165"/>
      <c r="J3117" s="1166"/>
      <c r="K3117" s="587" t="e">
        <f t="shared" si="514"/>
        <v>#DIV/0!</v>
      </c>
      <c r="M3117" s="1163">
        <v>30</v>
      </c>
      <c r="N3117" s="1164"/>
      <c r="O3117" s="1165"/>
      <c r="P3117" s="1166"/>
      <c r="Q3117" s="587" t="e">
        <f t="shared" si="515"/>
        <v>#DIV/0!</v>
      </c>
      <c r="S3117" s="1163">
        <v>30</v>
      </c>
      <c r="T3117" s="1164"/>
      <c r="U3117" s="1165"/>
      <c r="V3117" s="1166"/>
      <c r="W3117" s="587" t="e">
        <f t="shared" si="516"/>
        <v>#DIV/0!</v>
      </c>
      <c r="Y3117" s="1163">
        <v>30</v>
      </c>
      <c r="Z3117" s="1164"/>
      <c r="AA3117" s="1165"/>
      <c r="AB3117" s="1166"/>
      <c r="AC3117" s="587" t="e">
        <f t="shared" si="517"/>
        <v>#DIV/0!</v>
      </c>
      <c r="AE3117" s="1163">
        <v>30</v>
      </c>
      <c r="AF3117" s="1164"/>
      <c r="AG3117" s="1165"/>
      <c r="AH3117" s="1166"/>
      <c r="AI3117" s="587" t="e">
        <f t="shared" si="518"/>
        <v>#DIV/0!</v>
      </c>
      <c r="AK3117" s="1163">
        <v>30</v>
      </c>
      <c r="AL3117" s="1164"/>
      <c r="AM3117" s="1165"/>
      <c r="AN3117" s="1166"/>
      <c r="AO3117" s="587" t="e">
        <f t="shared" si="519"/>
        <v>#DIV/0!</v>
      </c>
      <c r="AQ3117" s="1163">
        <v>30</v>
      </c>
      <c r="AR3117" s="1164"/>
      <c r="AS3117" s="1165"/>
      <c r="AT3117" s="1166"/>
      <c r="AU3117" s="587" t="e">
        <f t="shared" si="520"/>
        <v>#DIV/0!</v>
      </c>
      <c r="AW3117" s="1163">
        <v>30</v>
      </c>
      <c r="AX3117" s="1164"/>
      <c r="AY3117" s="1165"/>
      <c r="AZ3117" s="1166"/>
      <c r="BA3117" s="587" t="e">
        <f t="shared" si="521"/>
        <v>#DIV/0!</v>
      </c>
    </row>
    <row r="3118" spans="1:53" s="17" customFormat="1" ht="16.75" customHeight="1" outlineLevel="2">
      <c r="A3118" s="1163">
        <v>31</v>
      </c>
      <c r="B3118" s="1164"/>
      <c r="C3118" s="1165"/>
      <c r="D3118" s="1166"/>
      <c r="E3118" s="587" t="e">
        <f t="shared" si="513"/>
        <v>#DIV/0!</v>
      </c>
      <c r="G3118" s="1163">
        <v>31</v>
      </c>
      <c r="H3118" s="1164"/>
      <c r="I3118" s="1165"/>
      <c r="J3118" s="1166"/>
      <c r="K3118" s="587" t="e">
        <f t="shared" si="514"/>
        <v>#DIV/0!</v>
      </c>
      <c r="M3118" s="1163">
        <v>31</v>
      </c>
      <c r="N3118" s="1164"/>
      <c r="O3118" s="1165"/>
      <c r="P3118" s="1166"/>
      <c r="Q3118" s="587" t="e">
        <f t="shared" si="515"/>
        <v>#DIV/0!</v>
      </c>
      <c r="S3118" s="1163">
        <v>31</v>
      </c>
      <c r="T3118" s="1164"/>
      <c r="U3118" s="1165"/>
      <c r="V3118" s="1166"/>
      <c r="W3118" s="587" t="e">
        <f t="shared" si="516"/>
        <v>#DIV/0!</v>
      </c>
      <c r="Y3118" s="1163">
        <v>31</v>
      </c>
      <c r="Z3118" s="1164"/>
      <c r="AA3118" s="1165"/>
      <c r="AB3118" s="1166"/>
      <c r="AC3118" s="587" t="e">
        <f t="shared" si="517"/>
        <v>#DIV/0!</v>
      </c>
      <c r="AE3118" s="1163">
        <v>31</v>
      </c>
      <c r="AF3118" s="1164"/>
      <c r="AG3118" s="1165"/>
      <c r="AH3118" s="1166"/>
      <c r="AI3118" s="587" t="e">
        <f t="shared" si="518"/>
        <v>#DIV/0!</v>
      </c>
      <c r="AK3118" s="1163">
        <v>31</v>
      </c>
      <c r="AL3118" s="1164"/>
      <c r="AM3118" s="1165"/>
      <c r="AN3118" s="1166"/>
      <c r="AO3118" s="587" t="e">
        <f t="shared" si="519"/>
        <v>#DIV/0!</v>
      </c>
      <c r="AQ3118" s="1163">
        <v>31</v>
      </c>
      <c r="AR3118" s="1164"/>
      <c r="AS3118" s="1165"/>
      <c r="AT3118" s="1166"/>
      <c r="AU3118" s="587" t="e">
        <f t="shared" si="520"/>
        <v>#DIV/0!</v>
      </c>
      <c r="AW3118" s="1163">
        <v>31</v>
      </c>
      <c r="AX3118" s="1164"/>
      <c r="AY3118" s="1165"/>
      <c r="AZ3118" s="1166"/>
      <c r="BA3118" s="587" t="e">
        <f t="shared" si="521"/>
        <v>#DIV/0!</v>
      </c>
    </row>
    <row r="3119" spans="1:53" s="17" customFormat="1" ht="16.75" customHeight="1" outlineLevel="2">
      <c r="A3119" s="1163">
        <v>32</v>
      </c>
      <c r="B3119" s="1164"/>
      <c r="C3119" s="1165"/>
      <c r="D3119" s="1166"/>
      <c r="E3119" s="587" t="e">
        <f t="shared" si="513"/>
        <v>#DIV/0!</v>
      </c>
      <c r="G3119" s="1163">
        <v>32</v>
      </c>
      <c r="H3119" s="1164"/>
      <c r="I3119" s="1165"/>
      <c r="J3119" s="1166"/>
      <c r="K3119" s="587" t="e">
        <f t="shared" si="514"/>
        <v>#DIV/0!</v>
      </c>
      <c r="M3119" s="1163">
        <v>32</v>
      </c>
      <c r="N3119" s="1164"/>
      <c r="O3119" s="1165"/>
      <c r="P3119" s="1166"/>
      <c r="Q3119" s="587" t="e">
        <f t="shared" si="515"/>
        <v>#DIV/0!</v>
      </c>
      <c r="S3119" s="1163">
        <v>32</v>
      </c>
      <c r="T3119" s="1164"/>
      <c r="U3119" s="1165"/>
      <c r="V3119" s="1166"/>
      <c r="W3119" s="587" t="e">
        <f t="shared" si="516"/>
        <v>#DIV/0!</v>
      </c>
      <c r="Y3119" s="1163">
        <v>32</v>
      </c>
      <c r="Z3119" s="1164"/>
      <c r="AA3119" s="1165"/>
      <c r="AB3119" s="1166"/>
      <c r="AC3119" s="587" t="e">
        <f t="shared" si="517"/>
        <v>#DIV/0!</v>
      </c>
      <c r="AE3119" s="1163">
        <v>32</v>
      </c>
      <c r="AF3119" s="1164"/>
      <c r="AG3119" s="1165"/>
      <c r="AH3119" s="1166"/>
      <c r="AI3119" s="587" t="e">
        <f t="shared" si="518"/>
        <v>#DIV/0!</v>
      </c>
      <c r="AK3119" s="1163">
        <v>32</v>
      </c>
      <c r="AL3119" s="1164"/>
      <c r="AM3119" s="1165"/>
      <c r="AN3119" s="1166"/>
      <c r="AO3119" s="587" t="e">
        <f t="shared" si="519"/>
        <v>#DIV/0!</v>
      </c>
      <c r="AQ3119" s="1163">
        <v>32</v>
      </c>
      <c r="AR3119" s="1164"/>
      <c r="AS3119" s="1165"/>
      <c r="AT3119" s="1166"/>
      <c r="AU3119" s="587" t="e">
        <f t="shared" si="520"/>
        <v>#DIV/0!</v>
      </c>
      <c r="AW3119" s="1163">
        <v>32</v>
      </c>
      <c r="AX3119" s="1164"/>
      <c r="AY3119" s="1165"/>
      <c r="AZ3119" s="1166"/>
      <c r="BA3119" s="587" t="e">
        <f t="shared" si="521"/>
        <v>#DIV/0!</v>
      </c>
    </row>
    <row r="3120" spans="1:53" s="17" customFormat="1" ht="16.75" customHeight="1" outlineLevel="2">
      <c r="A3120" s="1163">
        <v>33</v>
      </c>
      <c r="B3120" s="1164"/>
      <c r="C3120" s="1165"/>
      <c r="D3120" s="1166"/>
      <c r="E3120" s="587" t="e">
        <f t="shared" si="513"/>
        <v>#DIV/0!</v>
      </c>
      <c r="G3120" s="1163">
        <v>33</v>
      </c>
      <c r="H3120" s="1164"/>
      <c r="I3120" s="1165"/>
      <c r="J3120" s="1166"/>
      <c r="K3120" s="587" t="e">
        <f t="shared" si="514"/>
        <v>#DIV/0!</v>
      </c>
      <c r="M3120" s="1163">
        <v>33</v>
      </c>
      <c r="N3120" s="1164"/>
      <c r="O3120" s="1165"/>
      <c r="P3120" s="1166"/>
      <c r="Q3120" s="587" t="e">
        <f t="shared" si="515"/>
        <v>#DIV/0!</v>
      </c>
      <c r="S3120" s="1163">
        <v>33</v>
      </c>
      <c r="T3120" s="1164"/>
      <c r="U3120" s="1165"/>
      <c r="V3120" s="1166"/>
      <c r="W3120" s="587" t="e">
        <f t="shared" si="516"/>
        <v>#DIV/0!</v>
      </c>
      <c r="Y3120" s="1163">
        <v>33</v>
      </c>
      <c r="Z3120" s="1164"/>
      <c r="AA3120" s="1165"/>
      <c r="AB3120" s="1166"/>
      <c r="AC3120" s="587" t="e">
        <f t="shared" si="517"/>
        <v>#DIV/0!</v>
      </c>
      <c r="AE3120" s="1163">
        <v>33</v>
      </c>
      <c r="AF3120" s="1164"/>
      <c r="AG3120" s="1165"/>
      <c r="AH3120" s="1166"/>
      <c r="AI3120" s="587" t="e">
        <f t="shared" si="518"/>
        <v>#DIV/0!</v>
      </c>
      <c r="AK3120" s="1163">
        <v>33</v>
      </c>
      <c r="AL3120" s="1164"/>
      <c r="AM3120" s="1165"/>
      <c r="AN3120" s="1166"/>
      <c r="AO3120" s="587" t="e">
        <f t="shared" si="519"/>
        <v>#DIV/0!</v>
      </c>
      <c r="AQ3120" s="1163">
        <v>33</v>
      </c>
      <c r="AR3120" s="1164"/>
      <c r="AS3120" s="1165"/>
      <c r="AT3120" s="1166"/>
      <c r="AU3120" s="587" t="e">
        <f t="shared" si="520"/>
        <v>#DIV/0!</v>
      </c>
      <c r="AW3120" s="1163">
        <v>33</v>
      </c>
      <c r="AX3120" s="1164"/>
      <c r="AY3120" s="1165"/>
      <c r="AZ3120" s="1166"/>
      <c r="BA3120" s="587" t="e">
        <f t="shared" si="521"/>
        <v>#DIV/0!</v>
      </c>
    </row>
    <row r="3121" spans="1:53" s="17" customFormat="1" ht="16.75" customHeight="1" outlineLevel="2">
      <c r="A3121" s="1163">
        <v>34</v>
      </c>
      <c r="B3121" s="1164"/>
      <c r="C3121" s="1165"/>
      <c r="D3121" s="1166"/>
      <c r="E3121" s="587" t="e">
        <f t="shared" si="513"/>
        <v>#DIV/0!</v>
      </c>
      <c r="G3121" s="1163">
        <v>34</v>
      </c>
      <c r="H3121" s="1164"/>
      <c r="I3121" s="1165"/>
      <c r="J3121" s="1166"/>
      <c r="K3121" s="587" t="e">
        <f t="shared" si="514"/>
        <v>#DIV/0!</v>
      </c>
      <c r="M3121" s="1163">
        <v>34</v>
      </c>
      <c r="N3121" s="1164"/>
      <c r="O3121" s="1165"/>
      <c r="P3121" s="1166"/>
      <c r="Q3121" s="587" t="e">
        <f t="shared" si="515"/>
        <v>#DIV/0!</v>
      </c>
      <c r="S3121" s="1163">
        <v>34</v>
      </c>
      <c r="T3121" s="1164"/>
      <c r="U3121" s="1165"/>
      <c r="V3121" s="1166"/>
      <c r="W3121" s="587" t="e">
        <f t="shared" si="516"/>
        <v>#DIV/0!</v>
      </c>
      <c r="Y3121" s="1163">
        <v>34</v>
      </c>
      <c r="Z3121" s="1164"/>
      <c r="AA3121" s="1165"/>
      <c r="AB3121" s="1166"/>
      <c r="AC3121" s="587" t="e">
        <f t="shared" si="517"/>
        <v>#DIV/0!</v>
      </c>
      <c r="AE3121" s="1163">
        <v>34</v>
      </c>
      <c r="AF3121" s="1164"/>
      <c r="AG3121" s="1165"/>
      <c r="AH3121" s="1166"/>
      <c r="AI3121" s="587" t="e">
        <f t="shared" si="518"/>
        <v>#DIV/0!</v>
      </c>
      <c r="AK3121" s="1163">
        <v>34</v>
      </c>
      <c r="AL3121" s="1164"/>
      <c r="AM3121" s="1165"/>
      <c r="AN3121" s="1166"/>
      <c r="AO3121" s="587" t="e">
        <f t="shared" si="519"/>
        <v>#DIV/0!</v>
      </c>
      <c r="AQ3121" s="1163">
        <v>34</v>
      </c>
      <c r="AR3121" s="1164"/>
      <c r="AS3121" s="1165"/>
      <c r="AT3121" s="1166"/>
      <c r="AU3121" s="587" t="e">
        <f t="shared" si="520"/>
        <v>#DIV/0!</v>
      </c>
      <c r="AW3121" s="1163">
        <v>34</v>
      </c>
      <c r="AX3121" s="1164"/>
      <c r="AY3121" s="1165"/>
      <c r="AZ3121" s="1166"/>
      <c r="BA3121" s="587" t="e">
        <f t="shared" si="521"/>
        <v>#DIV/0!</v>
      </c>
    </row>
    <row r="3122" spans="1:53" s="17" customFormat="1" ht="16.75" customHeight="1" outlineLevel="2">
      <c r="A3122" s="1163">
        <v>35</v>
      </c>
      <c r="B3122" s="1164"/>
      <c r="C3122" s="1165"/>
      <c r="D3122" s="1166"/>
      <c r="E3122" s="587" t="e">
        <f t="shared" si="513"/>
        <v>#DIV/0!</v>
      </c>
      <c r="G3122" s="1163">
        <v>35</v>
      </c>
      <c r="H3122" s="1164"/>
      <c r="I3122" s="1165"/>
      <c r="J3122" s="1166"/>
      <c r="K3122" s="587" t="e">
        <f t="shared" si="514"/>
        <v>#DIV/0!</v>
      </c>
      <c r="M3122" s="1163">
        <v>35</v>
      </c>
      <c r="N3122" s="1164"/>
      <c r="O3122" s="1165"/>
      <c r="P3122" s="1166"/>
      <c r="Q3122" s="587" t="e">
        <f t="shared" si="515"/>
        <v>#DIV/0!</v>
      </c>
      <c r="S3122" s="1163">
        <v>35</v>
      </c>
      <c r="T3122" s="1164"/>
      <c r="U3122" s="1165"/>
      <c r="V3122" s="1166"/>
      <c r="W3122" s="587" t="e">
        <f t="shared" si="516"/>
        <v>#DIV/0!</v>
      </c>
      <c r="Y3122" s="1163">
        <v>35</v>
      </c>
      <c r="Z3122" s="1164"/>
      <c r="AA3122" s="1165"/>
      <c r="AB3122" s="1166"/>
      <c r="AC3122" s="587" t="e">
        <f t="shared" si="517"/>
        <v>#DIV/0!</v>
      </c>
      <c r="AE3122" s="1163">
        <v>35</v>
      </c>
      <c r="AF3122" s="1164"/>
      <c r="AG3122" s="1165"/>
      <c r="AH3122" s="1166"/>
      <c r="AI3122" s="587" t="e">
        <f t="shared" si="518"/>
        <v>#DIV/0!</v>
      </c>
      <c r="AK3122" s="1163">
        <v>35</v>
      </c>
      <c r="AL3122" s="1164"/>
      <c r="AM3122" s="1165"/>
      <c r="AN3122" s="1166"/>
      <c r="AO3122" s="587" t="e">
        <f t="shared" si="519"/>
        <v>#DIV/0!</v>
      </c>
      <c r="AQ3122" s="1163">
        <v>35</v>
      </c>
      <c r="AR3122" s="1164"/>
      <c r="AS3122" s="1165"/>
      <c r="AT3122" s="1166"/>
      <c r="AU3122" s="587" t="e">
        <f t="shared" si="520"/>
        <v>#DIV/0!</v>
      </c>
      <c r="AW3122" s="1163">
        <v>35</v>
      </c>
      <c r="AX3122" s="1164"/>
      <c r="AY3122" s="1165"/>
      <c r="AZ3122" s="1166"/>
      <c r="BA3122" s="587" t="e">
        <f t="shared" si="521"/>
        <v>#DIV/0!</v>
      </c>
    </row>
    <row r="3123" spans="1:53" s="17" customFormat="1" ht="16.75" customHeight="1" outlineLevel="2">
      <c r="A3123" s="1163">
        <v>36</v>
      </c>
      <c r="B3123" s="1164"/>
      <c r="C3123" s="1165"/>
      <c r="D3123" s="1166"/>
      <c r="E3123" s="587" t="e">
        <f t="shared" si="513"/>
        <v>#DIV/0!</v>
      </c>
      <c r="G3123" s="1163">
        <v>36</v>
      </c>
      <c r="H3123" s="1164"/>
      <c r="I3123" s="1165"/>
      <c r="J3123" s="1166"/>
      <c r="K3123" s="587" t="e">
        <f t="shared" si="514"/>
        <v>#DIV/0!</v>
      </c>
      <c r="M3123" s="1163">
        <v>36</v>
      </c>
      <c r="N3123" s="1164"/>
      <c r="O3123" s="1165"/>
      <c r="P3123" s="1166"/>
      <c r="Q3123" s="587" t="e">
        <f t="shared" si="515"/>
        <v>#DIV/0!</v>
      </c>
      <c r="S3123" s="1163">
        <v>36</v>
      </c>
      <c r="T3123" s="1164"/>
      <c r="U3123" s="1165"/>
      <c r="V3123" s="1166"/>
      <c r="W3123" s="587" t="e">
        <f t="shared" si="516"/>
        <v>#DIV/0!</v>
      </c>
      <c r="Y3123" s="1163">
        <v>36</v>
      </c>
      <c r="Z3123" s="1164"/>
      <c r="AA3123" s="1165"/>
      <c r="AB3123" s="1166"/>
      <c r="AC3123" s="587" t="e">
        <f t="shared" si="517"/>
        <v>#DIV/0!</v>
      </c>
      <c r="AE3123" s="1163">
        <v>36</v>
      </c>
      <c r="AF3123" s="1164"/>
      <c r="AG3123" s="1165"/>
      <c r="AH3123" s="1166"/>
      <c r="AI3123" s="587" t="e">
        <f t="shared" si="518"/>
        <v>#DIV/0!</v>
      </c>
      <c r="AK3123" s="1163">
        <v>36</v>
      </c>
      <c r="AL3123" s="1164"/>
      <c r="AM3123" s="1165"/>
      <c r="AN3123" s="1166"/>
      <c r="AO3123" s="587" t="e">
        <f t="shared" si="519"/>
        <v>#DIV/0!</v>
      </c>
      <c r="AQ3123" s="1163">
        <v>36</v>
      </c>
      <c r="AR3123" s="1164"/>
      <c r="AS3123" s="1165"/>
      <c r="AT3123" s="1166"/>
      <c r="AU3123" s="587" t="e">
        <f t="shared" si="520"/>
        <v>#DIV/0!</v>
      </c>
      <c r="AW3123" s="1163">
        <v>36</v>
      </c>
      <c r="AX3123" s="1164"/>
      <c r="AY3123" s="1165"/>
      <c r="AZ3123" s="1166"/>
      <c r="BA3123" s="587" t="e">
        <f t="shared" si="521"/>
        <v>#DIV/0!</v>
      </c>
    </row>
    <row r="3124" spans="1:53" s="17" customFormat="1" ht="16.75" customHeight="1" outlineLevel="2">
      <c r="A3124" s="1163">
        <v>37</v>
      </c>
      <c r="B3124" s="1164"/>
      <c r="C3124" s="1165"/>
      <c r="D3124" s="1166"/>
      <c r="E3124" s="587" t="e">
        <f t="shared" si="513"/>
        <v>#DIV/0!</v>
      </c>
      <c r="G3124" s="1163">
        <v>37</v>
      </c>
      <c r="H3124" s="1164"/>
      <c r="I3124" s="1165"/>
      <c r="J3124" s="1166"/>
      <c r="K3124" s="587" t="e">
        <f t="shared" si="514"/>
        <v>#DIV/0!</v>
      </c>
      <c r="M3124" s="1163">
        <v>37</v>
      </c>
      <c r="N3124" s="1164"/>
      <c r="O3124" s="1165"/>
      <c r="P3124" s="1166"/>
      <c r="Q3124" s="587" t="e">
        <f t="shared" si="515"/>
        <v>#DIV/0!</v>
      </c>
      <c r="S3124" s="1163">
        <v>37</v>
      </c>
      <c r="T3124" s="1164"/>
      <c r="U3124" s="1165"/>
      <c r="V3124" s="1166"/>
      <c r="W3124" s="587" t="e">
        <f t="shared" si="516"/>
        <v>#DIV/0!</v>
      </c>
      <c r="Y3124" s="1163">
        <v>37</v>
      </c>
      <c r="Z3124" s="1164"/>
      <c r="AA3124" s="1165"/>
      <c r="AB3124" s="1166"/>
      <c r="AC3124" s="587" t="e">
        <f t="shared" si="517"/>
        <v>#DIV/0!</v>
      </c>
      <c r="AE3124" s="1163">
        <v>37</v>
      </c>
      <c r="AF3124" s="1164"/>
      <c r="AG3124" s="1165"/>
      <c r="AH3124" s="1166"/>
      <c r="AI3124" s="587" t="e">
        <f t="shared" si="518"/>
        <v>#DIV/0!</v>
      </c>
      <c r="AK3124" s="1163">
        <v>37</v>
      </c>
      <c r="AL3124" s="1164"/>
      <c r="AM3124" s="1165"/>
      <c r="AN3124" s="1166"/>
      <c r="AO3124" s="587" t="e">
        <f t="shared" si="519"/>
        <v>#DIV/0!</v>
      </c>
      <c r="AQ3124" s="1163">
        <v>37</v>
      </c>
      <c r="AR3124" s="1164"/>
      <c r="AS3124" s="1165"/>
      <c r="AT3124" s="1166"/>
      <c r="AU3124" s="587" t="e">
        <f t="shared" si="520"/>
        <v>#DIV/0!</v>
      </c>
      <c r="AW3124" s="1163">
        <v>37</v>
      </c>
      <c r="AX3124" s="1164"/>
      <c r="AY3124" s="1165"/>
      <c r="AZ3124" s="1166"/>
      <c r="BA3124" s="587" t="e">
        <f t="shared" si="521"/>
        <v>#DIV/0!</v>
      </c>
    </row>
    <row r="3125" spans="1:53" s="17" customFormat="1" ht="16.75" customHeight="1" outlineLevel="2">
      <c r="A3125" s="1163">
        <v>38</v>
      </c>
      <c r="B3125" s="1164"/>
      <c r="C3125" s="1165"/>
      <c r="D3125" s="1166"/>
      <c r="E3125" s="587" t="e">
        <f t="shared" si="513"/>
        <v>#DIV/0!</v>
      </c>
      <c r="G3125" s="1163">
        <v>38</v>
      </c>
      <c r="H3125" s="1164"/>
      <c r="I3125" s="1165"/>
      <c r="J3125" s="1166"/>
      <c r="K3125" s="587" t="e">
        <f t="shared" si="514"/>
        <v>#DIV/0!</v>
      </c>
      <c r="M3125" s="1163">
        <v>38</v>
      </c>
      <c r="N3125" s="1164"/>
      <c r="O3125" s="1165"/>
      <c r="P3125" s="1166"/>
      <c r="Q3125" s="587" t="e">
        <f t="shared" si="515"/>
        <v>#DIV/0!</v>
      </c>
      <c r="S3125" s="1163">
        <v>38</v>
      </c>
      <c r="T3125" s="1164"/>
      <c r="U3125" s="1165"/>
      <c r="V3125" s="1166"/>
      <c r="W3125" s="587" t="e">
        <f t="shared" si="516"/>
        <v>#DIV/0!</v>
      </c>
      <c r="Y3125" s="1163">
        <v>38</v>
      </c>
      <c r="Z3125" s="1164"/>
      <c r="AA3125" s="1165"/>
      <c r="AB3125" s="1166"/>
      <c r="AC3125" s="587" t="e">
        <f t="shared" si="517"/>
        <v>#DIV/0!</v>
      </c>
      <c r="AE3125" s="1163">
        <v>38</v>
      </c>
      <c r="AF3125" s="1164"/>
      <c r="AG3125" s="1165"/>
      <c r="AH3125" s="1166"/>
      <c r="AI3125" s="587" t="e">
        <f t="shared" si="518"/>
        <v>#DIV/0!</v>
      </c>
      <c r="AK3125" s="1163">
        <v>38</v>
      </c>
      <c r="AL3125" s="1164"/>
      <c r="AM3125" s="1165"/>
      <c r="AN3125" s="1166"/>
      <c r="AO3125" s="587" t="e">
        <f t="shared" si="519"/>
        <v>#DIV/0!</v>
      </c>
      <c r="AQ3125" s="1163">
        <v>38</v>
      </c>
      <c r="AR3125" s="1164"/>
      <c r="AS3125" s="1165"/>
      <c r="AT3125" s="1166"/>
      <c r="AU3125" s="587" t="e">
        <f t="shared" si="520"/>
        <v>#DIV/0!</v>
      </c>
      <c r="AW3125" s="1163">
        <v>38</v>
      </c>
      <c r="AX3125" s="1164"/>
      <c r="AY3125" s="1165"/>
      <c r="AZ3125" s="1166"/>
      <c r="BA3125" s="587" t="e">
        <f t="shared" si="521"/>
        <v>#DIV/0!</v>
      </c>
    </row>
    <row r="3126" spans="1:53" s="17" customFormat="1" ht="16.75" customHeight="1" outlineLevel="2">
      <c r="A3126" s="1163">
        <v>39</v>
      </c>
      <c r="B3126" s="1164"/>
      <c r="C3126" s="1165"/>
      <c r="D3126" s="1166"/>
      <c r="E3126" s="587" t="e">
        <f t="shared" si="513"/>
        <v>#DIV/0!</v>
      </c>
      <c r="G3126" s="1163">
        <v>39</v>
      </c>
      <c r="H3126" s="1164"/>
      <c r="I3126" s="1165"/>
      <c r="J3126" s="1166"/>
      <c r="K3126" s="587" t="e">
        <f t="shared" si="514"/>
        <v>#DIV/0!</v>
      </c>
      <c r="M3126" s="1163">
        <v>39</v>
      </c>
      <c r="N3126" s="1164"/>
      <c r="O3126" s="1165"/>
      <c r="P3126" s="1166"/>
      <c r="Q3126" s="587" t="e">
        <f t="shared" si="515"/>
        <v>#DIV/0!</v>
      </c>
      <c r="S3126" s="1163">
        <v>39</v>
      </c>
      <c r="T3126" s="1164"/>
      <c r="U3126" s="1165"/>
      <c r="V3126" s="1166"/>
      <c r="W3126" s="587" t="e">
        <f t="shared" si="516"/>
        <v>#DIV/0!</v>
      </c>
      <c r="Y3126" s="1163">
        <v>39</v>
      </c>
      <c r="Z3126" s="1164"/>
      <c r="AA3126" s="1165"/>
      <c r="AB3126" s="1166"/>
      <c r="AC3126" s="587" t="e">
        <f t="shared" si="517"/>
        <v>#DIV/0!</v>
      </c>
      <c r="AE3126" s="1163">
        <v>39</v>
      </c>
      <c r="AF3126" s="1164"/>
      <c r="AG3126" s="1165"/>
      <c r="AH3126" s="1166"/>
      <c r="AI3126" s="587" t="e">
        <f t="shared" si="518"/>
        <v>#DIV/0!</v>
      </c>
      <c r="AK3126" s="1163">
        <v>39</v>
      </c>
      <c r="AL3126" s="1164"/>
      <c r="AM3126" s="1165"/>
      <c r="AN3126" s="1166"/>
      <c r="AO3126" s="587" t="e">
        <f t="shared" si="519"/>
        <v>#DIV/0!</v>
      </c>
      <c r="AQ3126" s="1163">
        <v>39</v>
      </c>
      <c r="AR3126" s="1164"/>
      <c r="AS3126" s="1165"/>
      <c r="AT3126" s="1166"/>
      <c r="AU3126" s="587" t="e">
        <f t="shared" si="520"/>
        <v>#DIV/0!</v>
      </c>
      <c r="AW3126" s="1163">
        <v>39</v>
      </c>
      <c r="AX3126" s="1164"/>
      <c r="AY3126" s="1165"/>
      <c r="AZ3126" s="1166"/>
      <c r="BA3126" s="587" t="e">
        <f t="shared" si="521"/>
        <v>#DIV/0!</v>
      </c>
    </row>
    <row r="3127" spans="1:53" s="17" customFormat="1" ht="16.75" customHeight="1" outlineLevel="2">
      <c r="A3127" s="1163">
        <v>40</v>
      </c>
      <c r="B3127" s="1164"/>
      <c r="C3127" s="1165"/>
      <c r="D3127" s="1166"/>
      <c r="E3127" s="587" t="e">
        <f t="shared" si="513"/>
        <v>#DIV/0!</v>
      </c>
      <c r="G3127" s="1163">
        <v>40</v>
      </c>
      <c r="H3127" s="1164"/>
      <c r="I3127" s="1165"/>
      <c r="J3127" s="1166"/>
      <c r="K3127" s="587" t="e">
        <f t="shared" si="514"/>
        <v>#DIV/0!</v>
      </c>
      <c r="M3127" s="1163">
        <v>40</v>
      </c>
      <c r="N3127" s="1164"/>
      <c r="O3127" s="1165"/>
      <c r="P3127" s="1166"/>
      <c r="Q3127" s="587" t="e">
        <f t="shared" si="515"/>
        <v>#DIV/0!</v>
      </c>
      <c r="S3127" s="1163">
        <v>40</v>
      </c>
      <c r="T3127" s="1164"/>
      <c r="U3127" s="1165"/>
      <c r="V3127" s="1166"/>
      <c r="W3127" s="587" t="e">
        <f t="shared" si="516"/>
        <v>#DIV/0!</v>
      </c>
      <c r="Y3127" s="1163">
        <v>40</v>
      </c>
      <c r="Z3127" s="1164"/>
      <c r="AA3127" s="1165"/>
      <c r="AB3127" s="1166"/>
      <c r="AC3127" s="587" t="e">
        <f t="shared" si="517"/>
        <v>#DIV/0!</v>
      </c>
      <c r="AE3127" s="1163">
        <v>40</v>
      </c>
      <c r="AF3127" s="1164"/>
      <c r="AG3127" s="1165"/>
      <c r="AH3127" s="1166"/>
      <c r="AI3127" s="587" t="e">
        <f t="shared" si="518"/>
        <v>#DIV/0!</v>
      </c>
      <c r="AK3127" s="1163">
        <v>40</v>
      </c>
      <c r="AL3127" s="1164"/>
      <c r="AM3127" s="1165"/>
      <c r="AN3127" s="1166"/>
      <c r="AO3127" s="587" t="e">
        <f t="shared" si="519"/>
        <v>#DIV/0!</v>
      </c>
      <c r="AQ3127" s="1163">
        <v>40</v>
      </c>
      <c r="AR3127" s="1164"/>
      <c r="AS3127" s="1165"/>
      <c r="AT3127" s="1166"/>
      <c r="AU3127" s="587" t="e">
        <f t="shared" si="520"/>
        <v>#DIV/0!</v>
      </c>
      <c r="AW3127" s="1163">
        <v>40</v>
      </c>
      <c r="AX3127" s="1164"/>
      <c r="AY3127" s="1165"/>
      <c r="AZ3127" s="1166"/>
      <c r="BA3127" s="587" t="e">
        <f t="shared" si="521"/>
        <v>#DIV/0!</v>
      </c>
    </row>
    <row r="3128" spans="1:53" s="17" customFormat="1" ht="16.75" customHeight="1" outlineLevel="2">
      <c r="A3128" s="1163">
        <v>41</v>
      </c>
      <c r="B3128" s="1164"/>
      <c r="C3128" s="1165"/>
      <c r="D3128" s="1166"/>
      <c r="E3128" s="587" t="e">
        <f t="shared" si="513"/>
        <v>#DIV/0!</v>
      </c>
      <c r="G3128" s="1163">
        <v>41</v>
      </c>
      <c r="H3128" s="1164"/>
      <c r="I3128" s="1165"/>
      <c r="J3128" s="1166"/>
      <c r="K3128" s="587" t="e">
        <f t="shared" si="514"/>
        <v>#DIV/0!</v>
      </c>
      <c r="M3128" s="1163">
        <v>41</v>
      </c>
      <c r="N3128" s="1164"/>
      <c r="O3128" s="1165"/>
      <c r="P3128" s="1166"/>
      <c r="Q3128" s="587" t="e">
        <f t="shared" si="515"/>
        <v>#DIV/0!</v>
      </c>
      <c r="S3128" s="1163">
        <v>41</v>
      </c>
      <c r="T3128" s="1164"/>
      <c r="U3128" s="1165"/>
      <c r="V3128" s="1166"/>
      <c r="W3128" s="587" t="e">
        <f t="shared" si="516"/>
        <v>#DIV/0!</v>
      </c>
      <c r="Y3128" s="1163">
        <v>41</v>
      </c>
      <c r="Z3128" s="1164"/>
      <c r="AA3128" s="1165"/>
      <c r="AB3128" s="1166"/>
      <c r="AC3128" s="587" t="e">
        <f t="shared" si="517"/>
        <v>#DIV/0!</v>
      </c>
      <c r="AE3128" s="1163">
        <v>41</v>
      </c>
      <c r="AF3128" s="1164"/>
      <c r="AG3128" s="1165"/>
      <c r="AH3128" s="1166"/>
      <c r="AI3128" s="587" t="e">
        <f t="shared" si="518"/>
        <v>#DIV/0!</v>
      </c>
      <c r="AK3128" s="1163">
        <v>41</v>
      </c>
      <c r="AL3128" s="1164"/>
      <c r="AM3128" s="1165"/>
      <c r="AN3128" s="1166"/>
      <c r="AO3128" s="587" t="e">
        <f t="shared" si="519"/>
        <v>#DIV/0!</v>
      </c>
      <c r="AQ3128" s="1163">
        <v>41</v>
      </c>
      <c r="AR3128" s="1164"/>
      <c r="AS3128" s="1165"/>
      <c r="AT3128" s="1166"/>
      <c r="AU3128" s="587" t="e">
        <f t="shared" si="520"/>
        <v>#DIV/0!</v>
      </c>
      <c r="AW3128" s="1163">
        <v>41</v>
      </c>
      <c r="AX3128" s="1164"/>
      <c r="AY3128" s="1165"/>
      <c r="AZ3128" s="1166"/>
      <c r="BA3128" s="587" t="e">
        <f t="shared" si="521"/>
        <v>#DIV/0!</v>
      </c>
    </row>
    <row r="3129" spans="1:53" s="17" customFormat="1" ht="16.75" customHeight="1" outlineLevel="2">
      <c r="A3129" s="1163">
        <v>42</v>
      </c>
      <c r="B3129" s="1164"/>
      <c r="C3129" s="1165"/>
      <c r="D3129" s="1166"/>
      <c r="E3129" s="587" t="e">
        <f t="shared" si="513"/>
        <v>#DIV/0!</v>
      </c>
      <c r="G3129" s="1163">
        <v>42</v>
      </c>
      <c r="H3129" s="1164"/>
      <c r="I3129" s="1165"/>
      <c r="J3129" s="1166"/>
      <c r="K3129" s="587" t="e">
        <f t="shared" si="514"/>
        <v>#DIV/0!</v>
      </c>
      <c r="M3129" s="1163">
        <v>42</v>
      </c>
      <c r="N3129" s="1164"/>
      <c r="O3129" s="1165"/>
      <c r="P3129" s="1166"/>
      <c r="Q3129" s="587" t="e">
        <f t="shared" si="515"/>
        <v>#DIV/0!</v>
      </c>
      <c r="S3129" s="1163">
        <v>42</v>
      </c>
      <c r="T3129" s="1164"/>
      <c r="U3129" s="1165"/>
      <c r="V3129" s="1166"/>
      <c r="W3129" s="587" t="e">
        <f t="shared" si="516"/>
        <v>#DIV/0!</v>
      </c>
      <c r="Y3129" s="1163">
        <v>42</v>
      </c>
      <c r="Z3129" s="1164"/>
      <c r="AA3129" s="1165"/>
      <c r="AB3129" s="1166"/>
      <c r="AC3129" s="587" t="e">
        <f t="shared" si="517"/>
        <v>#DIV/0!</v>
      </c>
      <c r="AE3129" s="1163">
        <v>42</v>
      </c>
      <c r="AF3129" s="1164"/>
      <c r="AG3129" s="1165"/>
      <c r="AH3129" s="1166"/>
      <c r="AI3129" s="587" t="e">
        <f t="shared" si="518"/>
        <v>#DIV/0!</v>
      </c>
      <c r="AK3129" s="1163">
        <v>42</v>
      </c>
      <c r="AL3129" s="1164"/>
      <c r="AM3129" s="1165"/>
      <c r="AN3129" s="1166"/>
      <c r="AO3129" s="587" t="e">
        <f t="shared" si="519"/>
        <v>#DIV/0!</v>
      </c>
      <c r="AQ3129" s="1163">
        <v>42</v>
      </c>
      <c r="AR3129" s="1164"/>
      <c r="AS3129" s="1165"/>
      <c r="AT3129" s="1166"/>
      <c r="AU3129" s="587" t="e">
        <f t="shared" si="520"/>
        <v>#DIV/0!</v>
      </c>
      <c r="AW3129" s="1163">
        <v>42</v>
      </c>
      <c r="AX3129" s="1164"/>
      <c r="AY3129" s="1165"/>
      <c r="AZ3129" s="1166"/>
      <c r="BA3129" s="587" t="e">
        <f t="shared" si="521"/>
        <v>#DIV/0!</v>
      </c>
    </row>
    <row r="3130" spans="1:53" s="17" customFormat="1" ht="16.75" customHeight="1" outlineLevel="2">
      <c r="A3130" s="1163">
        <v>43</v>
      </c>
      <c r="B3130" s="1164"/>
      <c r="C3130" s="1165"/>
      <c r="D3130" s="1166"/>
      <c r="E3130" s="587" t="e">
        <f t="shared" si="513"/>
        <v>#DIV/0!</v>
      </c>
      <c r="G3130" s="1163">
        <v>43</v>
      </c>
      <c r="H3130" s="1164"/>
      <c r="I3130" s="1165"/>
      <c r="J3130" s="1166"/>
      <c r="K3130" s="587" t="e">
        <f t="shared" si="514"/>
        <v>#DIV/0!</v>
      </c>
      <c r="M3130" s="1163">
        <v>43</v>
      </c>
      <c r="N3130" s="1164"/>
      <c r="O3130" s="1165"/>
      <c r="P3130" s="1166"/>
      <c r="Q3130" s="587" t="e">
        <f t="shared" si="515"/>
        <v>#DIV/0!</v>
      </c>
      <c r="S3130" s="1163">
        <v>43</v>
      </c>
      <c r="T3130" s="1164"/>
      <c r="U3130" s="1165"/>
      <c r="V3130" s="1166"/>
      <c r="W3130" s="587" t="e">
        <f t="shared" si="516"/>
        <v>#DIV/0!</v>
      </c>
      <c r="Y3130" s="1163">
        <v>43</v>
      </c>
      <c r="Z3130" s="1164"/>
      <c r="AA3130" s="1165"/>
      <c r="AB3130" s="1166"/>
      <c r="AC3130" s="587" t="e">
        <f t="shared" si="517"/>
        <v>#DIV/0!</v>
      </c>
      <c r="AE3130" s="1163">
        <v>43</v>
      </c>
      <c r="AF3130" s="1164"/>
      <c r="AG3130" s="1165"/>
      <c r="AH3130" s="1166"/>
      <c r="AI3130" s="587" t="e">
        <f t="shared" si="518"/>
        <v>#DIV/0!</v>
      </c>
      <c r="AK3130" s="1163">
        <v>43</v>
      </c>
      <c r="AL3130" s="1164"/>
      <c r="AM3130" s="1165"/>
      <c r="AN3130" s="1166"/>
      <c r="AO3130" s="587" t="e">
        <f t="shared" si="519"/>
        <v>#DIV/0!</v>
      </c>
      <c r="AQ3130" s="1163">
        <v>43</v>
      </c>
      <c r="AR3130" s="1164"/>
      <c r="AS3130" s="1165"/>
      <c r="AT3130" s="1166"/>
      <c r="AU3130" s="587" t="e">
        <f t="shared" si="520"/>
        <v>#DIV/0!</v>
      </c>
      <c r="AW3130" s="1163">
        <v>43</v>
      </c>
      <c r="AX3130" s="1164"/>
      <c r="AY3130" s="1165"/>
      <c r="AZ3130" s="1166"/>
      <c r="BA3130" s="587" t="e">
        <f t="shared" si="521"/>
        <v>#DIV/0!</v>
      </c>
    </row>
    <row r="3131" spans="1:53" s="17" customFormat="1" ht="16.75" customHeight="1" outlineLevel="2">
      <c r="A3131" s="1163">
        <v>44</v>
      </c>
      <c r="B3131" s="1164"/>
      <c r="C3131" s="1165"/>
      <c r="D3131" s="1166"/>
      <c r="E3131" s="587" t="e">
        <f t="shared" si="513"/>
        <v>#DIV/0!</v>
      </c>
      <c r="G3131" s="1163">
        <v>44</v>
      </c>
      <c r="H3131" s="1164"/>
      <c r="I3131" s="1165"/>
      <c r="J3131" s="1166"/>
      <c r="K3131" s="587" t="e">
        <f t="shared" si="514"/>
        <v>#DIV/0!</v>
      </c>
      <c r="M3131" s="1163">
        <v>44</v>
      </c>
      <c r="N3131" s="1164"/>
      <c r="O3131" s="1165"/>
      <c r="P3131" s="1166"/>
      <c r="Q3131" s="587" t="e">
        <f t="shared" si="515"/>
        <v>#DIV/0!</v>
      </c>
      <c r="S3131" s="1163">
        <v>44</v>
      </c>
      <c r="T3131" s="1164"/>
      <c r="U3131" s="1165"/>
      <c r="V3131" s="1166"/>
      <c r="W3131" s="587" t="e">
        <f t="shared" si="516"/>
        <v>#DIV/0!</v>
      </c>
      <c r="Y3131" s="1163">
        <v>44</v>
      </c>
      <c r="Z3131" s="1164"/>
      <c r="AA3131" s="1165"/>
      <c r="AB3131" s="1166"/>
      <c r="AC3131" s="587" t="e">
        <f t="shared" si="517"/>
        <v>#DIV/0!</v>
      </c>
      <c r="AE3131" s="1163">
        <v>44</v>
      </c>
      <c r="AF3131" s="1164"/>
      <c r="AG3131" s="1165"/>
      <c r="AH3131" s="1166"/>
      <c r="AI3131" s="587" t="e">
        <f t="shared" si="518"/>
        <v>#DIV/0!</v>
      </c>
      <c r="AK3131" s="1163">
        <v>44</v>
      </c>
      <c r="AL3131" s="1164"/>
      <c r="AM3131" s="1165"/>
      <c r="AN3131" s="1166"/>
      <c r="AO3131" s="587" t="e">
        <f t="shared" si="519"/>
        <v>#DIV/0!</v>
      </c>
      <c r="AQ3131" s="1163">
        <v>44</v>
      </c>
      <c r="AR3131" s="1164"/>
      <c r="AS3131" s="1165"/>
      <c r="AT3131" s="1166"/>
      <c r="AU3131" s="587" t="e">
        <f t="shared" si="520"/>
        <v>#DIV/0!</v>
      </c>
      <c r="AW3131" s="1163">
        <v>44</v>
      </c>
      <c r="AX3131" s="1164"/>
      <c r="AY3131" s="1165"/>
      <c r="AZ3131" s="1166"/>
      <c r="BA3131" s="587" t="e">
        <f t="shared" si="521"/>
        <v>#DIV/0!</v>
      </c>
    </row>
    <row r="3132" spans="1:53" s="17" customFormat="1" ht="16.75" customHeight="1" outlineLevel="2">
      <c r="A3132" s="1163">
        <v>45</v>
      </c>
      <c r="B3132" s="1164"/>
      <c r="C3132" s="1165"/>
      <c r="D3132" s="1166"/>
      <c r="E3132" s="587" t="e">
        <f t="shared" si="513"/>
        <v>#DIV/0!</v>
      </c>
      <c r="G3132" s="1163">
        <v>45</v>
      </c>
      <c r="H3132" s="1164"/>
      <c r="I3132" s="1165"/>
      <c r="J3132" s="1166"/>
      <c r="K3132" s="587" t="e">
        <f t="shared" si="514"/>
        <v>#DIV/0!</v>
      </c>
      <c r="M3132" s="1163">
        <v>45</v>
      </c>
      <c r="N3132" s="1164"/>
      <c r="O3132" s="1165"/>
      <c r="P3132" s="1166"/>
      <c r="Q3132" s="587" t="e">
        <f t="shared" si="515"/>
        <v>#DIV/0!</v>
      </c>
      <c r="S3132" s="1163">
        <v>45</v>
      </c>
      <c r="T3132" s="1164"/>
      <c r="U3132" s="1165"/>
      <c r="V3132" s="1166"/>
      <c r="W3132" s="587" t="e">
        <f t="shared" si="516"/>
        <v>#DIV/0!</v>
      </c>
      <c r="Y3132" s="1163">
        <v>45</v>
      </c>
      <c r="Z3132" s="1164"/>
      <c r="AA3132" s="1165"/>
      <c r="AB3132" s="1166"/>
      <c r="AC3132" s="587" t="e">
        <f t="shared" si="517"/>
        <v>#DIV/0!</v>
      </c>
      <c r="AE3132" s="1163">
        <v>45</v>
      </c>
      <c r="AF3132" s="1164"/>
      <c r="AG3132" s="1165"/>
      <c r="AH3132" s="1166"/>
      <c r="AI3132" s="587" t="e">
        <f t="shared" si="518"/>
        <v>#DIV/0!</v>
      </c>
      <c r="AK3132" s="1163">
        <v>45</v>
      </c>
      <c r="AL3132" s="1164"/>
      <c r="AM3132" s="1165"/>
      <c r="AN3132" s="1166"/>
      <c r="AO3132" s="587" t="e">
        <f t="shared" si="519"/>
        <v>#DIV/0!</v>
      </c>
      <c r="AQ3132" s="1163">
        <v>45</v>
      </c>
      <c r="AR3132" s="1164"/>
      <c r="AS3132" s="1165"/>
      <c r="AT3132" s="1166"/>
      <c r="AU3132" s="587" t="e">
        <f t="shared" si="520"/>
        <v>#DIV/0!</v>
      </c>
      <c r="AW3132" s="1163">
        <v>45</v>
      </c>
      <c r="AX3132" s="1164"/>
      <c r="AY3132" s="1165"/>
      <c r="AZ3132" s="1166"/>
      <c r="BA3132" s="587" t="e">
        <f t="shared" si="521"/>
        <v>#DIV/0!</v>
      </c>
    </row>
    <row r="3133" spans="1:53" s="17" customFormat="1" ht="16.75" customHeight="1" outlineLevel="2">
      <c r="A3133" s="1163">
        <v>46</v>
      </c>
      <c r="B3133" s="1164"/>
      <c r="C3133" s="1165"/>
      <c r="D3133" s="1166"/>
      <c r="E3133" s="587" t="e">
        <f t="shared" si="513"/>
        <v>#DIV/0!</v>
      </c>
      <c r="G3133" s="1163">
        <v>46</v>
      </c>
      <c r="H3133" s="1164"/>
      <c r="I3133" s="1165"/>
      <c r="J3133" s="1166"/>
      <c r="K3133" s="587" t="e">
        <f t="shared" si="514"/>
        <v>#DIV/0!</v>
      </c>
      <c r="M3133" s="1163">
        <v>46</v>
      </c>
      <c r="N3133" s="1164"/>
      <c r="O3133" s="1165"/>
      <c r="P3133" s="1166"/>
      <c r="Q3133" s="587" t="e">
        <f t="shared" si="515"/>
        <v>#DIV/0!</v>
      </c>
      <c r="S3133" s="1163">
        <v>46</v>
      </c>
      <c r="T3133" s="1164"/>
      <c r="U3133" s="1165"/>
      <c r="V3133" s="1166"/>
      <c r="W3133" s="587" t="e">
        <f t="shared" si="516"/>
        <v>#DIV/0!</v>
      </c>
      <c r="Y3133" s="1163">
        <v>46</v>
      </c>
      <c r="Z3133" s="1164"/>
      <c r="AA3133" s="1165"/>
      <c r="AB3133" s="1166"/>
      <c r="AC3133" s="587" t="e">
        <f t="shared" si="517"/>
        <v>#DIV/0!</v>
      </c>
      <c r="AE3133" s="1163">
        <v>46</v>
      </c>
      <c r="AF3133" s="1164"/>
      <c r="AG3133" s="1165"/>
      <c r="AH3133" s="1166"/>
      <c r="AI3133" s="587" t="e">
        <f t="shared" si="518"/>
        <v>#DIV/0!</v>
      </c>
      <c r="AK3133" s="1163">
        <v>46</v>
      </c>
      <c r="AL3133" s="1164"/>
      <c r="AM3133" s="1165"/>
      <c r="AN3133" s="1166"/>
      <c r="AO3133" s="587" t="e">
        <f t="shared" si="519"/>
        <v>#DIV/0!</v>
      </c>
      <c r="AQ3133" s="1163">
        <v>46</v>
      </c>
      <c r="AR3133" s="1164"/>
      <c r="AS3133" s="1165"/>
      <c r="AT3133" s="1166"/>
      <c r="AU3133" s="587" t="e">
        <f t="shared" si="520"/>
        <v>#DIV/0!</v>
      </c>
      <c r="AW3133" s="1163">
        <v>46</v>
      </c>
      <c r="AX3133" s="1164"/>
      <c r="AY3133" s="1165"/>
      <c r="AZ3133" s="1166"/>
      <c r="BA3133" s="587" t="e">
        <f t="shared" si="521"/>
        <v>#DIV/0!</v>
      </c>
    </row>
    <row r="3134" spans="1:53" s="17" customFormat="1" ht="16.75" customHeight="1" outlineLevel="2">
      <c r="A3134" s="1163">
        <v>47</v>
      </c>
      <c r="B3134" s="1164"/>
      <c r="C3134" s="1165"/>
      <c r="D3134" s="1166"/>
      <c r="E3134" s="587" t="e">
        <f t="shared" si="513"/>
        <v>#DIV/0!</v>
      </c>
      <c r="G3134" s="1163">
        <v>47</v>
      </c>
      <c r="H3134" s="1164"/>
      <c r="I3134" s="1165"/>
      <c r="J3134" s="1166"/>
      <c r="K3134" s="587" t="e">
        <f t="shared" si="514"/>
        <v>#DIV/0!</v>
      </c>
      <c r="M3134" s="1163">
        <v>47</v>
      </c>
      <c r="N3134" s="1164"/>
      <c r="O3134" s="1165"/>
      <c r="P3134" s="1166"/>
      <c r="Q3134" s="587" t="e">
        <f t="shared" si="515"/>
        <v>#DIV/0!</v>
      </c>
      <c r="S3134" s="1163">
        <v>47</v>
      </c>
      <c r="T3134" s="1164"/>
      <c r="U3134" s="1165"/>
      <c r="V3134" s="1166"/>
      <c r="W3134" s="587" t="e">
        <f t="shared" si="516"/>
        <v>#DIV/0!</v>
      </c>
      <c r="Y3134" s="1163">
        <v>47</v>
      </c>
      <c r="Z3134" s="1164"/>
      <c r="AA3134" s="1165"/>
      <c r="AB3134" s="1166"/>
      <c r="AC3134" s="587" t="e">
        <f t="shared" si="517"/>
        <v>#DIV/0!</v>
      </c>
      <c r="AE3134" s="1163">
        <v>47</v>
      </c>
      <c r="AF3134" s="1164"/>
      <c r="AG3134" s="1165"/>
      <c r="AH3134" s="1166"/>
      <c r="AI3134" s="587" t="e">
        <f t="shared" si="518"/>
        <v>#DIV/0!</v>
      </c>
      <c r="AK3134" s="1163">
        <v>47</v>
      </c>
      <c r="AL3134" s="1164"/>
      <c r="AM3134" s="1165"/>
      <c r="AN3134" s="1166"/>
      <c r="AO3134" s="587" t="e">
        <f t="shared" si="519"/>
        <v>#DIV/0!</v>
      </c>
      <c r="AQ3134" s="1163">
        <v>47</v>
      </c>
      <c r="AR3134" s="1164"/>
      <c r="AS3134" s="1165"/>
      <c r="AT3134" s="1166"/>
      <c r="AU3134" s="587" t="e">
        <f t="shared" si="520"/>
        <v>#DIV/0!</v>
      </c>
      <c r="AW3134" s="1163">
        <v>47</v>
      </c>
      <c r="AX3134" s="1164"/>
      <c r="AY3134" s="1165"/>
      <c r="AZ3134" s="1166"/>
      <c r="BA3134" s="587" t="e">
        <f t="shared" si="521"/>
        <v>#DIV/0!</v>
      </c>
    </row>
    <row r="3135" spans="1:53" s="17" customFormat="1" ht="16.75" customHeight="1" outlineLevel="2">
      <c r="A3135" s="1163">
        <v>48</v>
      </c>
      <c r="B3135" s="1164"/>
      <c r="C3135" s="1165"/>
      <c r="D3135" s="1166"/>
      <c r="E3135" s="587" t="e">
        <f t="shared" si="513"/>
        <v>#DIV/0!</v>
      </c>
      <c r="G3135" s="1163">
        <v>48</v>
      </c>
      <c r="H3135" s="1164"/>
      <c r="I3135" s="1165"/>
      <c r="J3135" s="1166"/>
      <c r="K3135" s="587" t="e">
        <f t="shared" si="514"/>
        <v>#DIV/0!</v>
      </c>
      <c r="M3135" s="1163">
        <v>48</v>
      </c>
      <c r="N3135" s="1164"/>
      <c r="O3135" s="1165"/>
      <c r="P3135" s="1166"/>
      <c r="Q3135" s="587" t="e">
        <f t="shared" si="515"/>
        <v>#DIV/0!</v>
      </c>
      <c r="S3135" s="1163">
        <v>48</v>
      </c>
      <c r="T3135" s="1164"/>
      <c r="U3135" s="1165"/>
      <c r="V3135" s="1166"/>
      <c r="W3135" s="587" t="e">
        <f t="shared" si="516"/>
        <v>#DIV/0!</v>
      </c>
      <c r="Y3135" s="1163">
        <v>48</v>
      </c>
      <c r="Z3135" s="1164"/>
      <c r="AA3135" s="1165"/>
      <c r="AB3135" s="1166"/>
      <c r="AC3135" s="587" t="e">
        <f t="shared" si="517"/>
        <v>#DIV/0!</v>
      </c>
      <c r="AE3135" s="1163">
        <v>48</v>
      </c>
      <c r="AF3135" s="1164"/>
      <c r="AG3135" s="1165"/>
      <c r="AH3135" s="1166"/>
      <c r="AI3135" s="587" t="e">
        <f t="shared" si="518"/>
        <v>#DIV/0!</v>
      </c>
      <c r="AK3135" s="1163">
        <v>48</v>
      </c>
      <c r="AL3135" s="1164"/>
      <c r="AM3135" s="1165"/>
      <c r="AN3135" s="1166"/>
      <c r="AO3135" s="587" t="e">
        <f t="shared" si="519"/>
        <v>#DIV/0!</v>
      </c>
      <c r="AQ3135" s="1163">
        <v>48</v>
      </c>
      <c r="AR3135" s="1164"/>
      <c r="AS3135" s="1165"/>
      <c r="AT3135" s="1166"/>
      <c r="AU3135" s="587" t="e">
        <f t="shared" si="520"/>
        <v>#DIV/0!</v>
      </c>
      <c r="AW3135" s="1163">
        <v>48</v>
      </c>
      <c r="AX3135" s="1164"/>
      <c r="AY3135" s="1165"/>
      <c r="AZ3135" s="1166"/>
      <c r="BA3135" s="587" t="e">
        <f t="shared" si="521"/>
        <v>#DIV/0!</v>
      </c>
    </row>
    <row r="3136" spans="1:53" s="17" customFormat="1" ht="16.75" customHeight="1" outlineLevel="2">
      <c r="A3136" s="1163">
        <v>49</v>
      </c>
      <c r="B3136" s="1164"/>
      <c r="C3136" s="1165"/>
      <c r="D3136" s="1166"/>
      <c r="E3136" s="587" t="e">
        <f t="shared" si="513"/>
        <v>#DIV/0!</v>
      </c>
      <c r="G3136" s="1163">
        <v>49</v>
      </c>
      <c r="H3136" s="1164"/>
      <c r="I3136" s="1165"/>
      <c r="J3136" s="1166"/>
      <c r="K3136" s="587" t="e">
        <f t="shared" si="514"/>
        <v>#DIV/0!</v>
      </c>
      <c r="M3136" s="1163">
        <v>49</v>
      </c>
      <c r="N3136" s="1164"/>
      <c r="O3136" s="1165"/>
      <c r="P3136" s="1166"/>
      <c r="Q3136" s="587" t="e">
        <f t="shared" si="515"/>
        <v>#DIV/0!</v>
      </c>
      <c r="S3136" s="1163">
        <v>49</v>
      </c>
      <c r="T3136" s="1164"/>
      <c r="U3136" s="1165"/>
      <c r="V3136" s="1166"/>
      <c r="W3136" s="587" t="e">
        <f t="shared" si="516"/>
        <v>#DIV/0!</v>
      </c>
      <c r="Y3136" s="1163">
        <v>49</v>
      </c>
      <c r="Z3136" s="1164"/>
      <c r="AA3136" s="1165"/>
      <c r="AB3136" s="1166"/>
      <c r="AC3136" s="587" t="e">
        <f t="shared" si="517"/>
        <v>#DIV/0!</v>
      </c>
      <c r="AE3136" s="1163">
        <v>49</v>
      </c>
      <c r="AF3136" s="1164"/>
      <c r="AG3136" s="1165"/>
      <c r="AH3136" s="1166"/>
      <c r="AI3136" s="587" t="e">
        <f t="shared" si="518"/>
        <v>#DIV/0!</v>
      </c>
      <c r="AK3136" s="1163">
        <v>49</v>
      </c>
      <c r="AL3136" s="1164"/>
      <c r="AM3136" s="1165"/>
      <c r="AN3136" s="1166"/>
      <c r="AO3136" s="587" t="e">
        <f t="shared" si="519"/>
        <v>#DIV/0!</v>
      </c>
      <c r="AQ3136" s="1163">
        <v>49</v>
      </c>
      <c r="AR3136" s="1164"/>
      <c r="AS3136" s="1165"/>
      <c r="AT3136" s="1166"/>
      <c r="AU3136" s="587" t="e">
        <f t="shared" si="520"/>
        <v>#DIV/0!</v>
      </c>
      <c r="AW3136" s="1163">
        <v>49</v>
      </c>
      <c r="AX3136" s="1164"/>
      <c r="AY3136" s="1165"/>
      <c r="AZ3136" s="1166"/>
      <c r="BA3136" s="587" t="e">
        <f t="shared" si="521"/>
        <v>#DIV/0!</v>
      </c>
    </row>
    <row r="3137" spans="1:53" s="17" customFormat="1" ht="16.75" customHeight="1" outlineLevel="2">
      <c r="A3137" s="1163">
        <v>50</v>
      </c>
      <c r="B3137" s="1164"/>
      <c r="C3137" s="1165"/>
      <c r="D3137" s="1166"/>
      <c r="E3137" s="587" t="e">
        <f t="shared" si="513"/>
        <v>#DIV/0!</v>
      </c>
      <c r="G3137" s="1163">
        <v>50</v>
      </c>
      <c r="H3137" s="1164"/>
      <c r="I3137" s="1165"/>
      <c r="J3137" s="1166"/>
      <c r="K3137" s="587" t="e">
        <f t="shared" si="514"/>
        <v>#DIV/0!</v>
      </c>
      <c r="M3137" s="1163">
        <v>50</v>
      </c>
      <c r="N3137" s="1164"/>
      <c r="O3137" s="1165"/>
      <c r="P3137" s="1166"/>
      <c r="Q3137" s="587" t="e">
        <f t="shared" si="515"/>
        <v>#DIV/0!</v>
      </c>
      <c r="S3137" s="1163">
        <v>50</v>
      </c>
      <c r="T3137" s="1164"/>
      <c r="U3137" s="1165"/>
      <c r="V3137" s="1166"/>
      <c r="W3137" s="587" t="e">
        <f t="shared" si="516"/>
        <v>#DIV/0!</v>
      </c>
      <c r="Y3137" s="1163">
        <v>50</v>
      </c>
      <c r="Z3137" s="1164"/>
      <c r="AA3137" s="1165"/>
      <c r="AB3137" s="1166"/>
      <c r="AC3137" s="587" t="e">
        <f t="shared" si="517"/>
        <v>#DIV/0!</v>
      </c>
      <c r="AE3137" s="1163">
        <v>50</v>
      </c>
      <c r="AF3137" s="1164"/>
      <c r="AG3137" s="1165"/>
      <c r="AH3137" s="1166"/>
      <c r="AI3137" s="587" t="e">
        <f t="shared" si="518"/>
        <v>#DIV/0!</v>
      </c>
      <c r="AK3137" s="1163">
        <v>50</v>
      </c>
      <c r="AL3137" s="1164"/>
      <c r="AM3137" s="1165"/>
      <c r="AN3137" s="1166"/>
      <c r="AO3137" s="587" t="e">
        <f t="shared" si="519"/>
        <v>#DIV/0!</v>
      </c>
      <c r="AQ3137" s="1163">
        <v>50</v>
      </c>
      <c r="AR3137" s="1164"/>
      <c r="AS3137" s="1165"/>
      <c r="AT3137" s="1166"/>
      <c r="AU3137" s="587" t="e">
        <f t="shared" si="520"/>
        <v>#DIV/0!</v>
      </c>
      <c r="AW3137" s="1163">
        <v>50</v>
      </c>
      <c r="AX3137" s="1164"/>
      <c r="AY3137" s="1165"/>
      <c r="AZ3137" s="1166"/>
      <c r="BA3137" s="587" t="e">
        <f t="shared" si="521"/>
        <v>#DIV/0!</v>
      </c>
    </row>
    <row r="3138" spans="1:53" s="17" customFormat="1" ht="16.75" customHeight="1" outlineLevel="2">
      <c r="A3138" s="1163">
        <v>51</v>
      </c>
      <c r="B3138" s="1164"/>
      <c r="C3138" s="1165"/>
      <c r="D3138" s="1166"/>
      <c r="E3138" s="587" t="e">
        <f t="shared" si="513"/>
        <v>#DIV/0!</v>
      </c>
      <c r="G3138" s="1163">
        <v>51</v>
      </c>
      <c r="H3138" s="1164"/>
      <c r="I3138" s="1165"/>
      <c r="J3138" s="1166"/>
      <c r="K3138" s="587" t="e">
        <f t="shared" si="514"/>
        <v>#DIV/0!</v>
      </c>
      <c r="M3138" s="1163">
        <v>51</v>
      </c>
      <c r="N3138" s="1164"/>
      <c r="O3138" s="1165"/>
      <c r="P3138" s="1166"/>
      <c r="Q3138" s="587" t="e">
        <f t="shared" si="515"/>
        <v>#DIV/0!</v>
      </c>
      <c r="S3138" s="1163">
        <v>51</v>
      </c>
      <c r="T3138" s="1164"/>
      <c r="U3138" s="1165"/>
      <c r="V3138" s="1166"/>
      <c r="W3138" s="587" t="e">
        <f t="shared" si="516"/>
        <v>#DIV/0!</v>
      </c>
      <c r="Y3138" s="1163">
        <v>51</v>
      </c>
      <c r="Z3138" s="1164"/>
      <c r="AA3138" s="1165"/>
      <c r="AB3138" s="1166"/>
      <c r="AC3138" s="587" t="e">
        <f t="shared" si="517"/>
        <v>#DIV/0!</v>
      </c>
      <c r="AE3138" s="1163">
        <v>51</v>
      </c>
      <c r="AF3138" s="1164"/>
      <c r="AG3138" s="1165"/>
      <c r="AH3138" s="1166"/>
      <c r="AI3138" s="587" t="e">
        <f t="shared" si="518"/>
        <v>#DIV/0!</v>
      </c>
      <c r="AK3138" s="1163">
        <v>51</v>
      </c>
      <c r="AL3138" s="1164"/>
      <c r="AM3138" s="1165"/>
      <c r="AN3138" s="1166"/>
      <c r="AO3138" s="587" t="e">
        <f t="shared" si="519"/>
        <v>#DIV/0!</v>
      </c>
      <c r="AQ3138" s="1163">
        <v>51</v>
      </c>
      <c r="AR3138" s="1164"/>
      <c r="AS3138" s="1165"/>
      <c r="AT3138" s="1166"/>
      <c r="AU3138" s="587" t="e">
        <f t="shared" si="520"/>
        <v>#DIV/0!</v>
      </c>
      <c r="AW3138" s="1163">
        <v>51</v>
      </c>
      <c r="AX3138" s="1164"/>
      <c r="AY3138" s="1165"/>
      <c r="AZ3138" s="1166"/>
      <c r="BA3138" s="587" t="e">
        <f t="shared" si="521"/>
        <v>#DIV/0!</v>
      </c>
    </row>
    <row r="3139" spans="1:53" s="17" customFormat="1" ht="16.75" customHeight="1" outlineLevel="2">
      <c r="A3139" s="1163">
        <v>52</v>
      </c>
      <c r="B3139" s="1164"/>
      <c r="C3139" s="1165"/>
      <c r="D3139" s="1166"/>
      <c r="E3139" s="587" t="e">
        <f t="shared" si="513"/>
        <v>#DIV/0!</v>
      </c>
      <c r="G3139" s="1163">
        <v>52</v>
      </c>
      <c r="H3139" s="1164"/>
      <c r="I3139" s="1165"/>
      <c r="J3139" s="1166"/>
      <c r="K3139" s="587" t="e">
        <f t="shared" si="514"/>
        <v>#DIV/0!</v>
      </c>
      <c r="M3139" s="1163">
        <v>52</v>
      </c>
      <c r="N3139" s="1164"/>
      <c r="O3139" s="1165"/>
      <c r="P3139" s="1166"/>
      <c r="Q3139" s="587" t="e">
        <f t="shared" si="515"/>
        <v>#DIV/0!</v>
      </c>
      <c r="S3139" s="1163">
        <v>52</v>
      </c>
      <c r="T3139" s="1164"/>
      <c r="U3139" s="1165"/>
      <c r="V3139" s="1166"/>
      <c r="W3139" s="587" t="e">
        <f t="shared" si="516"/>
        <v>#DIV/0!</v>
      </c>
      <c r="Y3139" s="1163">
        <v>52</v>
      </c>
      <c r="Z3139" s="1164"/>
      <c r="AA3139" s="1165"/>
      <c r="AB3139" s="1166"/>
      <c r="AC3139" s="587" t="e">
        <f t="shared" si="517"/>
        <v>#DIV/0!</v>
      </c>
      <c r="AE3139" s="1163">
        <v>52</v>
      </c>
      <c r="AF3139" s="1164"/>
      <c r="AG3139" s="1165"/>
      <c r="AH3139" s="1166"/>
      <c r="AI3139" s="587" t="e">
        <f t="shared" si="518"/>
        <v>#DIV/0!</v>
      </c>
      <c r="AK3139" s="1163">
        <v>52</v>
      </c>
      <c r="AL3139" s="1164"/>
      <c r="AM3139" s="1165"/>
      <c r="AN3139" s="1166"/>
      <c r="AO3139" s="587" t="e">
        <f t="shared" si="519"/>
        <v>#DIV/0!</v>
      </c>
      <c r="AQ3139" s="1163">
        <v>52</v>
      </c>
      <c r="AR3139" s="1164"/>
      <c r="AS3139" s="1165"/>
      <c r="AT3139" s="1166"/>
      <c r="AU3139" s="587" t="e">
        <f t="shared" si="520"/>
        <v>#DIV/0!</v>
      </c>
      <c r="AW3139" s="1163">
        <v>52</v>
      </c>
      <c r="AX3139" s="1164"/>
      <c r="AY3139" s="1165"/>
      <c r="AZ3139" s="1166"/>
      <c r="BA3139" s="587" t="e">
        <f t="shared" si="521"/>
        <v>#DIV/0!</v>
      </c>
    </row>
    <row r="3140" spans="1:53" s="17" customFormat="1" ht="16.75" customHeight="1" outlineLevel="2">
      <c r="A3140" s="1163">
        <v>53</v>
      </c>
      <c r="B3140" s="1164"/>
      <c r="C3140" s="1165"/>
      <c r="D3140" s="1166"/>
      <c r="E3140" s="587" t="e">
        <f t="shared" si="513"/>
        <v>#DIV/0!</v>
      </c>
      <c r="G3140" s="1163">
        <v>53</v>
      </c>
      <c r="H3140" s="1164"/>
      <c r="I3140" s="1165"/>
      <c r="J3140" s="1166"/>
      <c r="K3140" s="587" t="e">
        <f t="shared" si="514"/>
        <v>#DIV/0!</v>
      </c>
      <c r="M3140" s="1163">
        <v>53</v>
      </c>
      <c r="N3140" s="1164"/>
      <c r="O3140" s="1165"/>
      <c r="P3140" s="1166"/>
      <c r="Q3140" s="587" t="e">
        <f t="shared" si="515"/>
        <v>#DIV/0!</v>
      </c>
      <c r="S3140" s="1163">
        <v>53</v>
      </c>
      <c r="T3140" s="1164"/>
      <c r="U3140" s="1165"/>
      <c r="V3140" s="1166"/>
      <c r="W3140" s="587" t="e">
        <f t="shared" si="516"/>
        <v>#DIV/0!</v>
      </c>
      <c r="Y3140" s="1163">
        <v>53</v>
      </c>
      <c r="Z3140" s="1164"/>
      <c r="AA3140" s="1165"/>
      <c r="AB3140" s="1166"/>
      <c r="AC3140" s="587" t="e">
        <f t="shared" si="517"/>
        <v>#DIV/0!</v>
      </c>
      <c r="AE3140" s="1163">
        <v>53</v>
      </c>
      <c r="AF3140" s="1164"/>
      <c r="AG3140" s="1165"/>
      <c r="AH3140" s="1166"/>
      <c r="AI3140" s="587" t="e">
        <f t="shared" si="518"/>
        <v>#DIV/0!</v>
      </c>
      <c r="AK3140" s="1163">
        <v>53</v>
      </c>
      <c r="AL3140" s="1164"/>
      <c r="AM3140" s="1165"/>
      <c r="AN3140" s="1166"/>
      <c r="AO3140" s="587" t="e">
        <f t="shared" si="519"/>
        <v>#DIV/0!</v>
      </c>
      <c r="AQ3140" s="1163">
        <v>53</v>
      </c>
      <c r="AR3140" s="1164"/>
      <c r="AS3140" s="1165"/>
      <c r="AT3140" s="1166"/>
      <c r="AU3140" s="587" t="e">
        <f t="shared" si="520"/>
        <v>#DIV/0!</v>
      </c>
      <c r="AW3140" s="1163">
        <v>53</v>
      </c>
      <c r="AX3140" s="1164"/>
      <c r="AY3140" s="1165"/>
      <c r="AZ3140" s="1166"/>
      <c r="BA3140" s="587" t="e">
        <f t="shared" si="521"/>
        <v>#DIV/0!</v>
      </c>
    </row>
    <row r="3141" spans="1:53" s="17" customFormat="1" ht="16.75" customHeight="1" outlineLevel="2">
      <c r="A3141" s="1163">
        <v>54</v>
      </c>
      <c r="B3141" s="1164"/>
      <c r="C3141" s="1165"/>
      <c r="D3141" s="1166"/>
      <c r="E3141" s="587" t="e">
        <f t="shared" si="513"/>
        <v>#DIV/0!</v>
      </c>
      <c r="G3141" s="1163">
        <v>54</v>
      </c>
      <c r="H3141" s="1164"/>
      <c r="I3141" s="1165"/>
      <c r="J3141" s="1166"/>
      <c r="K3141" s="587" t="e">
        <f t="shared" si="514"/>
        <v>#DIV/0!</v>
      </c>
      <c r="M3141" s="1163">
        <v>54</v>
      </c>
      <c r="N3141" s="1164"/>
      <c r="O3141" s="1165"/>
      <c r="P3141" s="1166"/>
      <c r="Q3141" s="587" t="e">
        <f t="shared" si="515"/>
        <v>#DIV/0!</v>
      </c>
      <c r="S3141" s="1163">
        <v>54</v>
      </c>
      <c r="T3141" s="1164"/>
      <c r="U3141" s="1165"/>
      <c r="V3141" s="1166"/>
      <c r="W3141" s="587" t="e">
        <f t="shared" si="516"/>
        <v>#DIV/0!</v>
      </c>
      <c r="Y3141" s="1163">
        <v>54</v>
      </c>
      <c r="Z3141" s="1164"/>
      <c r="AA3141" s="1165"/>
      <c r="AB3141" s="1166"/>
      <c r="AC3141" s="587" t="e">
        <f t="shared" si="517"/>
        <v>#DIV/0!</v>
      </c>
      <c r="AE3141" s="1163">
        <v>54</v>
      </c>
      <c r="AF3141" s="1164"/>
      <c r="AG3141" s="1165"/>
      <c r="AH3141" s="1166"/>
      <c r="AI3141" s="587" t="e">
        <f t="shared" si="518"/>
        <v>#DIV/0!</v>
      </c>
      <c r="AK3141" s="1163">
        <v>54</v>
      </c>
      <c r="AL3141" s="1164"/>
      <c r="AM3141" s="1165"/>
      <c r="AN3141" s="1166"/>
      <c r="AO3141" s="587" t="e">
        <f t="shared" si="519"/>
        <v>#DIV/0!</v>
      </c>
      <c r="AQ3141" s="1163">
        <v>54</v>
      </c>
      <c r="AR3141" s="1164"/>
      <c r="AS3141" s="1165"/>
      <c r="AT3141" s="1166"/>
      <c r="AU3141" s="587" t="e">
        <f t="shared" si="520"/>
        <v>#DIV/0!</v>
      </c>
      <c r="AW3141" s="1163">
        <v>54</v>
      </c>
      <c r="AX3141" s="1164"/>
      <c r="AY3141" s="1165"/>
      <c r="AZ3141" s="1166"/>
      <c r="BA3141" s="587" t="e">
        <f t="shared" si="521"/>
        <v>#DIV/0!</v>
      </c>
    </row>
    <row r="3142" spans="1:53" s="17" customFormat="1" ht="16.75" customHeight="1" outlineLevel="2">
      <c r="A3142" s="1163">
        <v>55</v>
      </c>
      <c r="B3142" s="1164"/>
      <c r="C3142" s="1165"/>
      <c r="D3142" s="1166"/>
      <c r="E3142" s="587" t="e">
        <f t="shared" si="513"/>
        <v>#DIV/0!</v>
      </c>
      <c r="G3142" s="1163">
        <v>55</v>
      </c>
      <c r="H3142" s="1164"/>
      <c r="I3142" s="1165"/>
      <c r="J3142" s="1166"/>
      <c r="K3142" s="587" t="e">
        <f t="shared" si="514"/>
        <v>#DIV/0!</v>
      </c>
      <c r="M3142" s="1163">
        <v>55</v>
      </c>
      <c r="N3142" s="1164"/>
      <c r="O3142" s="1165"/>
      <c r="P3142" s="1166"/>
      <c r="Q3142" s="587" t="e">
        <f t="shared" si="515"/>
        <v>#DIV/0!</v>
      </c>
      <c r="S3142" s="1163">
        <v>55</v>
      </c>
      <c r="T3142" s="1164"/>
      <c r="U3142" s="1165"/>
      <c r="V3142" s="1166"/>
      <c r="W3142" s="587" t="e">
        <f t="shared" si="516"/>
        <v>#DIV/0!</v>
      </c>
      <c r="Y3142" s="1163">
        <v>55</v>
      </c>
      <c r="Z3142" s="1164"/>
      <c r="AA3142" s="1165"/>
      <c r="AB3142" s="1166"/>
      <c r="AC3142" s="587" t="e">
        <f t="shared" si="517"/>
        <v>#DIV/0!</v>
      </c>
      <c r="AE3142" s="1163">
        <v>55</v>
      </c>
      <c r="AF3142" s="1164"/>
      <c r="AG3142" s="1165"/>
      <c r="AH3142" s="1166"/>
      <c r="AI3142" s="587" t="e">
        <f t="shared" si="518"/>
        <v>#DIV/0!</v>
      </c>
      <c r="AK3142" s="1163">
        <v>55</v>
      </c>
      <c r="AL3142" s="1164"/>
      <c r="AM3142" s="1165"/>
      <c r="AN3142" s="1166"/>
      <c r="AO3142" s="587" t="e">
        <f t="shared" si="519"/>
        <v>#DIV/0!</v>
      </c>
      <c r="AQ3142" s="1163">
        <v>55</v>
      </c>
      <c r="AR3142" s="1164"/>
      <c r="AS3142" s="1165"/>
      <c r="AT3142" s="1166"/>
      <c r="AU3142" s="587" t="e">
        <f t="shared" si="520"/>
        <v>#DIV/0!</v>
      </c>
      <c r="AW3142" s="1163">
        <v>55</v>
      </c>
      <c r="AX3142" s="1164"/>
      <c r="AY3142" s="1165"/>
      <c r="AZ3142" s="1166"/>
      <c r="BA3142" s="587" t="e">
        <f t="shared" si="521"/>
        <v>#DIV/0!</v>
      </c>
    </row>
    <row r="3143" spans="1:53" s="17" customFormat="1" ht="16.75" customHeight="1" outlineLevel="2">
      <c r="A3143" s="1163">
        <v>56</v>
      </c>
      <c r="B3143" s="1164"/>
      <c r="C3143" s="1165"/>
      <c r="D3143" s="1166"/>
      <c r="E3143" s="587" t="e">
        <f t="shared" si="513"/>
        <v>#DIV/0!</v>
      </c>
      <c r="G3143" s="1163">
        <v>56</v>
      </c>
      <c r="H3143" s="1164"/>
      <c r="I3143" s="1165"/>
      <c r="J3143" s="1166"/>
      <c r="K3143" s="587" t="e">
        <f t="shared" si="514"/>
        <v>#DIV/0!</v>
      </c>
      <c r="M3143" s="1163">
        <v>56</v>
      </c>
      <c r="N3143" s="1164"/>
      <c r="O3143" s="1165"/>
      <c r="P3143" s="1166"/>
      <c r="Q3143" s="587" t="e">
        <f t="shared" si="515"/>
        <v>#DIV/0!</v>
      </c>
      <c r="S3143" s="1163">
        <v>56</v>
      </c>
      <c r="T3143" s="1164"/>
      <c r="U3143" s="1165"/>
      <c r="V3143" s="1166"/>
      <c r="W3143" s="587" t="e">
        <f t="shared" si="516"/>
        <v>#DIV/0!</v>
      </c>
      <c r="Y3143" s="1163">
        <v>56</v>
      </c>
      <c r="Z3143" s="1164"/>
      <c r="AA3143" s="1165"/>
      <c r="AB3143" s="1166"/>
      <c r="AC3143" s="587" t="e">
        <f t="shared" si="517"/>
        <v>#DIV/0!</v>
      </c>
      <c r="AE3143" s="1163">
        <v>56</v>
      </c>
      <c r="AF3143" s="1164"/>
      <c r="AG3143" s="1165"/>
      <c r="AH3143" s="1166"/>
      <c r="AI3143" s="587" t="e">
        <f t="shared" si="518"/>
        <v>#DIV/0!</v>
      </c>
      <c r="AK3143" s="1163">
        <v>56</v>
      </c>
      <c r="AL3143" s="1164"/>
      <c r="AM3143" s="1165"/>
      <c r="AN3143" s="1166"/>
      <c r="AO3143" s="587" t="e">
        <f t="shared" si="519"/>
        <v>#DIV/0!</v>
      </c>
      <c r="AQ3143" s="1163">
        <v>56</v>
      </c>
      <c r="AR3143" s="1164"/>
      <c r="AS3143" s="1165"/>
      <c r="AT3143" s="1166"/>
      <c r="AU3143" s="587" t="e">
        <f t="shared" si="520"/>
        <v>#DIV/0!</v>
      </c>
      <c r="AW3143" s="1163">
        <v>56</v>
      </c>
      <c r="AX3143" s="1164"/>
      <c r="AY3143" s="1165"/>
      <c r="AZ3143" s="1166"/>
      <c r="BA3143" s="587" t="e">
        <f t="shared" si="521"/>
        <v>#DIV/0!</v>
      </c>
    </row>
    <row r="3144" spans="1:53" s="17" customFormat="1" ht="16.75" customHeight="1" outlineLevel="2">
      <c r="A3144" s="1163">
        <v>57</v>
      </c>
      <c r="B3144" s="1164"/>
      <c r="C3144" s="1165"/>
      <c r="D3144" s="1166"/>
      <c r="E3144" s="587" t="e">
        <f t="shared" si="513"/>
        <v>#DIV/0!</v>
      </c>
      <c r="G3144" s="1163">
        <v>57</v>
      </c>
      <c r="H3144" s="1164"/>
      <c r="I3144" s="1165"/>
      <c r="J3144" s="1166"/>
      <c r="K3144" s="587" t="e">
        <f t="shared" si="514"/>
        <v>#DIV/0!</v>
      </c>
      <c r="M3144" s="1163">
        <v>57</v>
      </c>
      <c r="N3144" s="1164"/>
      <c r="O3144" s="1165"/>
      <c r="P3144" s="1166"/>
      <c r="Q3144" s="587" t="e">
        <f t="shared" si="515"/>
        <v>#DIV/0!</v>
      </c>
      <c r="S3144" s="1163">
        <v>57</v>
      </c>
      <c r="T3144" s="1164"/>
      <c r="U3144" s="1165"/>
      <c r="V3144" s="1166"/>
      <c r="W3144" s="587" t="e">
        <f t="shared" si="516"/>
        <v>#DIV/0!</v>
      </c>
      <c r="Y3144" s="1163">
        <v>57</v>
      </c>
      <c r="Z3144" s="1164"/>
      <c r="AA3144" s="1165"/>
      <c r="AB3144" s="1166"/>
      <c r="AC3144" s="587" t="e">
        <f t="shared" si="517"/>
        <v>#DIV/0!</v>
      </c>
      <c r="AE3144" s="1163">
        <v>57</v>
      </c>
      <c r="AF3144" s="1164"/>
      <c r="AG3144" s="1165"/>
      <c r="AH3144" s="1166"/>
      <c r="AI3144" s="587" t="e">
        <f t="shared" si="518"/>
        <v>#DIV/0!</v>
      </c>
      <c r="AK3144" s="1163">
        <v>57</v>
      </c>
      <c r="AL3144" s="1164"/>
      <c r="AM3144" s="1165"/>
      <c r="AN3144" s="1166"/>
      <c r="AO3144" s="587" t="e">
        <f t="shared" si="519"/>
        <v>#DIV/0!</v>
      </c>
      <c r="AQ3144" s="1163">
        <v>57</v>
      </c>
      <c r="AR3144" s="1164"/>
      <c r="AS3144" s="1165"/>
      <c r="AT3144" s="1166"/>
      <c r="AU3144" s="587" t="e">
        <f t="shared" si="520"/>
        <v>#DIV/0!</v>
      </c>
      <c r="AW3144" s="1163">
        <v>57</v>
      </c>
      <c r="AX3144" s="1164"/>
      <c r="AY3144" s="1165"/>
      <c r="AZ3144" s="1166"/>
      <c r="BA3144" s="587" t="e">
        <f t="shared" si="521"/>
        <v>#DIV/0!</v>
      </c>
    </row>
    <row r="3145" spans="1:53" s="17" customFormat="1" ht="16.75" customHeight="1" outlineLevel="2">
      <c r="A3145" s="1163">
        <v>58</v>
      </c>
      <c r="B3145" s="1164"/>
      <c r="C3145" s="1165"/>
      <c r="D3145" s="1166"/>
      <c r="E3145" s="587" t="e">
        <f t="shared" si="513"/>
        <v>#DIV/0!</v>
      </c>
      <c r="G3145" s="1163">
        <v>58</v>
      </c>
      <c r="H3145" s="1164"/>
      <c r="I3145" s="1165"/>
      <c r="J3145" s="1166"/>
      <c r="K3145" s="587" t="e">
        <f t="shared" si="514"/>
        <v>#DIV/0!</v>
      </c>
      <c r="M3145" s="1163">
        <v>58</v>
      </c>
      <c r="N3145" s="1164"/>
      <c r="O3145" s="1165"/>
      <c r="P3145" s="1166"/>
      <c r="Q3145" s="587" t="e">
        <f t="shared" si="515"/>
        <v>#DIV/0!</v>
      </c>
      <c r="S3145" s="1163">
        <v>58</v>
      </c>
      <c r="T3145" s="1164"/>
      <c r="U3145" s="1165"/>
      <c r="V3145" s="1166"/>
      <c r="W3145" s="587" t="e">
        <f t="shared" si="516"/>
        <v>#DIV/0!</v>
      </c>
      <c r="Y3145" s="1163">
        <v>58</v>
      </c>
      <c r="Z3145" s="1164"/>
      <c r="AA3145" s="1165"/>
      <c r="AB3145" s="1166"/>
      <c r="AC3145" s="587" t="e">
        <f t="shared" si="517"/>
        <v>#DIV/0!</v>
      </c>
      <c r="AE3145" s="1163">
        <v>58</v>
      </c>
      <c r="AF3145" s="1164"/>
      <c r="AG3145" s="1165"/>
      <c r="AH3145" s="1166"/>
      <c r="AI3145" s="587" t="e">
        <f t="shared" si="518"/>
        <v>#DIV/0!</v>
      </c>
      <c r="AK3145" s="1163">
        <v>58</v>
      </c>
      <c r="AL3145" s="1164"/>
      <c r="AM3145" s="1165"/>
      <c r="AN3145" s="1166"/>
      <c r="AO3145" s="587" t="e">
        <f t="shared" si="519"/>
        <v>#DIV/0!</v>
      </c>
      <c r="AQ3145" s="1163">
        <v>58</v>
      </c>
      <c r="AR3145" s="1164"/>
      <c r="AS3145" s="1165"/>
      <c r="AT3145" s="1166"/>
      <c r="AU3145" s="587" t="e">
        <f t="shared" si="520"/>
        <v>#DIV/0!</v>
      </c>
      <c r="AW3145" s="1163">
        <v>58</v>
      </c>
      <c r="AX3145" s="1164"/>
      <c r="AY3145" s="1165"/>
      <c r="AZ3145" s="1166"/>
      <c r="BA3145" s="587" t="e">
        <f t="shared" si="521"/>
        <v>#DIV/0!</v>
      </c>
    </row>
    <row r="3146" spans="1:53" s="17" customFormat="1" ht="16.75" customHeight="1" outlineLevel="2">
      <c r="A3146" s="1163">
        <v>59</v>
      </c>
      <c r="B3146" s="1164"/>
      <c r="C3146" s="1165"/>
      <c r="D3146" s="1166"/>
      <c r="E3146" s="587" t="e">
        <f t="shared" si="513"/>
        <v>#DIV/0!</v>
      </c>
      <c r="G3146" s="1163">
        <v>59</v>
      </c>
      <c r="H3146" s="1164"/>
      <c r="I3146" s="1165"/>
      <c r="J3146" s="1166"/>
      <c r="K3146" s="587" t="e">
        <f t="shared" si="514"/>
        <v>#DIV/0!</v>
      </c>
      <c r="M3146" s="1163">
        <v>59</v>
      </c>
      <c r="N3146" s="1164"/>
      <c r="O3146" s="1165"/>
      <c r="P3146" s="1166"/>
      <c r="Q3146" s="587" t="e">
        <f t="shared" si="515"/>
        <v>#DIV/0!</v>
      </c>
      <c r="S3146" s="1163">
        <v>59</v>
      </c>
      <c r="T3146" s="1164"/>
      <c r="U3146" s="1165"/>
      <c r="V3146" s="1166"/>
      <c r="W3146" s="587" t="e">
        <f t="shared" si="516"/>
        <v>#DIV/0!</v>
      </c>
      <c r="Y3146" s="1163">
        <v>59</v>
      </c>
      <c r="Z3146" s="1164"/>
      <c r="AA3146" s="1165"/>
      <c r="AB3146" s="1166"/>
      <c r="AC3146" s="587" t="e">
        <f t="shared" si="517"/>
        <v>#DIV/0!</v>
      </c>
      <c r="AE3146" s="1163">
        <v>59</v>
      </c>
      <c r="AF3146" s="1164"/>
      <c r="AG3146" s="1165"/>
      <c r="AH3146" s="1166"/>
      <c r="AI3146" s="587" t="e">
        <f t="shared" si="518"/>
        <v>#DIV/0!</v>
      </c>
      <c r="AK3146" s="1163">
        <v>59</v>
      </c>
      <c r="AL3146" s="1164"/>
      <c r="AM3146" s="1165"/>
      <c r="AN3146" s="1166"/>
      <c r="AO3146" s="587" t="e">
        <f t="shared" si="519"/>
        <v>#DIV/0!</v>
      </c>
      <c r="AQ3146" s="1163">
        <v>59</v>
      </c>
      <c r="AR3146" s="1164"/>
      <c r="AS3146" s="1165"/>
      <c r="AT3146" s="1166"/>
      <c r="AU3146" s="587" t="e">
        <f t="shared" si="520"/>
        <v>#DIV/0!</v>
      </c>
      <c r="AW3146" s="1163">
        <v>59</v>
      </c>
      <c r="AX3146" s="1164"/>
      <c r="AY3146" s="1165"/>
      <c r="AZ3146" s="1166"/>
      <c r="BA3146" s="587" t="e">
        <f t="shared" si="521"/>
        <v>#DIV/0!</v>
      </c>
    </row>
    <row r="3147" spans="1:53" s="17" customFormat="1" ht="16.75" customHeight="1" outlineLevel="2">
      <c r="A3147" s="1163">
        <v>60</v>
      </c>
      <c r="B3147" s="1164"/>
      <c r="C3147" s="1165"/>
      <c r="D3147" s="1166"/>
      <c r="E3147" s="587" t="e">
        <f t="shared" si="513"/>
        <v>#DIV/0!</v>
      </c>
      <c r="G3147" s="1163">
        <v>60</v>
      </c>
      <c r="H3147" s="1164"/>
      <c r="I3147" s="1165"/>
      <c r="J3147" s="1166"/>
      <c r="K3147" s="587" t="e">
        <f t="shared" si="514"/>
        <v>#DIV/0!</v>
      </c>
      <c r="M3147" s="1163">
        <v>60</v>
      </c>
      <c r="N3147" s="1164"/>
      <c r="O3147" s="1165"/>
      <c r="P3147" s="1166"/>
      <c r="Q3147" s="587" t="e">
        <f t="shared" si="515"/>
        <v>#DIV/0!</v>
      </c>
      <c r="S3147" s="1163">
        <v>60</v>
      </c>
      <c r="T3147" s="1164"/>
      <c r="U3147" s="1165"/>
      <c r="V3147" s="1166"/>
      <c r="W3147" s="587" t="e">
        <f t="shared" si="516"/>
        <v>#DIV/0!</v>
      </c>
      <c r="Y3147" s="1163">
        <v>60</v>
      </c>
      <c r="Z3147" s="1164"/>
      <c r="AA3147" s="1165"/>
      <c r="AB3147" s="1166"/>
      <c r="AC3147" s="587" t="e">
        <f t="shared" si="517"/>
        <v>#DIV/0!</v>
      </c>
      <c r="AE3147" s="1163">
        <v>60</v>
      </c>
      <c r="AF3147" s="1164"/>
      <c r="AG3147" s="1165"/>
      <c r="AH3147" s="1166"/>
      <c r="AI3147" s="587" t="e">
        <f t="shared" si="518"/>
        <v>#DIV/0!</v>
      </c>
      <c r="AK3147" s="1163">
        <v>60</v>
      </c>
      <c r="AL3147" s="1164"/>
      <c r="AM3147" s="1165"/>
      <c r="AN3147" s="1166"/>
      <c r="AO3147" s="587" t="e">
        <f t="shared" si="519"/>
        <v>#DIV/0!</v>
      </c>
      <c r="AQ3147" s="1163">
        <v>60</v>
      </c>
      <c r="AR3147" s="1164"/>
      <c r="AS3147" s="1165"/>
      <c r="AT3147" s="1166"/>
      <c r="AU3147" s="587" t="e">
        <f t="shared" si="520"/>
        <v>#DIV/0!</v>
      </c>
      <c r="AW3147" s="1163">
        <v>60</v>
      </c>
      <c r="AX3147" s="1164"/>
      <c r="AY3147" s="1165"/>
      <c r="AZ3147" s="1166"/>
      <c r="BA3147" s="587" t="e">
        <f t="shared" si="521"/>
        <v>#DIV/0!</v>
      </c>
    </row>
    <row r="3148" spans="1:53" s="17" customFormat="1" ht="16.75" customHeight="1" outlineLevel="2">
      <c r="A3148" s="1163">
        <v>61</v>
      </c>
      <c r="B3148" s="1164"/>
      <c r="C3148" s="1165"/>
      <c r="D3148" s="1166"/>
      <c r="E3148" s="587" t="e">
        <f t="shared" si="513"/>
        <v>#DIV/0!</v>
      </c>
      <c r="G3148" s="1163">
        <v>61</v>
      </c>
      <c r="H3148" s="1164"/>
      <c r="I3148" s="1165"/>
      <c r="J3148" s="1166"/>
      <c r="K3148" s="587" t="e">
        <f t="shared" si="514"/>
        <v>#DIV/0!</v>
      </c>
      <c r="M3148" s="1163">
        <v>61</v>
      </c>
      <c r="N3148" s="1164"/>
      <c r="O3148" s="1165"/>
      <c r="P3148" s="1166"/>
      <c r="Q3148" s="587" t="e">
        <f t="shared" si="515"/>
        <v>#DIV/0!</v>
      </c>
      <c r="S3148" s="1163">
        <v>61</v>
      </c>
      <c r="T3148" s="1164"/>
      <c r="U3148" s="1165"/>
      <c r="V3148" s="1166"/>
      <c r="W3148" s="587" t="e">
        <f t="shared" si="516"/>
        <v>#DIV/0!</v>
      </c>
      <c r="Y3148" s="1163">
        <v>61</v>
      </c>
      <c r="Z3148" s="1164"/>
      <c r="AA3148" s="1165"/>
      <c r="AB3148" s="1166"/>
      <c r="AC3148" s="587" t="e">
        <f t="shared" si="517"/>
        <v>#DIV/0!</v>
      </c>
      <c r="AE3148" s="1163">
        <v>61</v>
      </c>
      <c r="AF3148" s="1164"/>
      <c r="AG3148" s="1165"/>
      <c r="AH3148" s="1166"/>
      <c r="AI3148" s="587" t="e">
        <f t="shared" si="518"/>
        <v>#DIV/0!</v>
      </c>
      <c r="AK3148" s="1163">
        <v>61</v>
      </c>
      <c r="AL3148" s="1164"/>
      <c r="AM3148" s="1165"/>
      <c r="AN3148" s="1166"/>
      <c r="AO3148" s="587" t="e">
        <f t="shared" si="519"/>
        <v>#DIV/0!</v>
      </c>
      <c r="AQ3148" s="1163">
        <v>61</v>
      </c>
      <c r="AR3148" s="1164"/>
      <c r="AS3148" s="1165"/>
      <c r="AT3148" s="1166"/>
      <c r="AU3148" s="587" t="e">
        <f t="shared" si="520"/>
        <v>#DIV/0!</v>
      </c>
      <c r="AW3148" s="1163">
        <v>61</v>
      </c>
      <c r="AX3148" s="1164"/>
      <c r="AY3148" s="1165"/>
      <c r="AZ3148" s="1166"/>
      <c r="BA3148" s="587" t="e">
        <f t="shared" si="521"/>
        <v>#DIV/0!</v>
      </c>
    </row>
    <row r="3149" spans="1:53" s="17" customFormat="1" ht="16.75" customHeight="1" outlineLevel="2">
      <c r="A3149" s="1163">
        <v>62</v>
      </c>
      <c r="B3149" s="1164"/>
      <c r="C3149" s="1165"/>
      <c r="D3149" s="1166"/>
      <c r="E3149" s="587" t="e">
        <f t="shared" si="513"/>
        <v>#DIV/0!</v>
      </c>
      <c r="G3149" s="1163">
        <v>62</v>
      </c>
      <c r="H3149" s="1164"/>
      <c r="I3149" s="1165"/>
      <c r="J3149" s="1166"/>
      <c r="K3149" s="587" t="e">
        <f t="shared" si="514"/>
        <v>#DIV/0!</v>
      </c>
      <c r="M3149" s="1163">
        <v>62</v>
      </c>
      <c r="N3149" s="1164"/>
      <c r="O3149" s="1165"/>
      <c r="P3149" s="1166"/>
      <c r="Q3149" s="587" t="e">
        <f t="shared" si="515"/>
        <v>#DIV/0!</v>
      </c>
      <c r="S3149" s="1163">
        <v>62</v>
      </c>
      <c r="T3149" s="1164"/>
      <c r="U3149" s="1165"/>
      <c r="V3149" s="1166"/>
      <c r="W3149" s="587" t="e">
        <f t="shared" si="516"/>
        <v>#DIV/0!</v>
      </c>
      <c r="Y3149" s="1163">
        <v>62</v>
      </c>
      <c r="Z3149" s="1164"/>
      <c r="AA3149" s="1165"/>
      <c r="AB3149" s="1166"/>
      <c r="AC3149" s="587" t="e">
        <f t="shared" si="517"/>
        <v>#DIV/0!</v>
      </c>
      <c r="AE3149" s="1163">
        <v>62</v>
      </c>
      <c r="AF3149" s="1164"/>
      <c r="AG3149" s="1165"/>
      <c r="AH3149" s="1166"/>
      <c r="AI3149" s="587" t="e">
        <f t="shared" si="518"/>
        <v>#DIV/0!</v>
      </c>
      <c r="AK3149" s="1163">
        <v>62</v>
      </c>
      <c r="AL3149" s="1164"/>
      <c r="AM3149" s="1165"/>
      <c r="AN3149" s="1166"/>
      <c r="AO3149" s="587" t="e">
        <f t="shared" si="519"/>
        <v>#DIV/0!</v>
      </c>
      <c r="AQ3149" s="1163">
        <v>62</v>
      </c>
      <c r="AR3149" s="1164"/>
      <c r="AS3149" s="1165"/>
      <c r="AT3149" s="1166"/>
      <c r="AU3149" s="587" t="e">
        <f t="shared" si="520"/>
        <v>#DIV/0!</v>
      </c>
      <c r="AW3149" s="1163">
        <v>62</v>
      </c>
      <c r="AX3149" s="1164"/>
      <c r="AY3149" s="1165"/>
      <c r="AZ3149" s="1166"/>
      <c r="BA3149" s="587" t="e">
        <f t="shared" si="521"/>
        <v>#DIV/0!</v>
      </c>
    </row>
    <row r="3150" spans="1:53" s="17" customFormat="1" ht="16.75" customHeight="1" outlineLevel="2">
      <c r="A3150" s="1163">
        <v>63</v>
      </c>
      <c r="B3150" s="1164"/>
      <c r="C3150" s="1165"/>
      <c r="D3150" s="1166"/>
      <c r="E3150" s="587" t="e">
        <f t="shared" si="513"/>
        <v>#DIV/0!</v>
      </c>
      <c r="G3150" s="1163">
        <v>63</v>
      </c>
      <c r="H3150" s="1164"/>
      <c r="I3150" s="1165"/>
      <c r="J3150" s="1166"/>
      <c r="K3150" s="587" t="e">
        <f t="shared" si="514"/>
        <v>#DIV/0!</v>
      </c>
      <c r="M3150" s="1163">
        <v>63</v>
      </c>
      <c r="N3150" s="1164"/>
      <c r="O3150" s="1165"/>
      <c r="P3150" s="1166"/>
      <c r="Q3150" s="587" t="e">
        <f t="shared" si="515"/>
        <v>#DIV/0!</v>
      </c>
      <c r="S3150" s="1163">
        <v>63</v>
      </c>
      <c r="T3150" s="1164"/>
      <c r="U3150" s="1165"/>
      <c r="V3150" s="1166"/>
      <c r="W3150" s="587" t="e">
        <f t="shared" si="516"/>
        <v>#DIV/0!</v>
      </c>
      <c r="Y3150" s="1163">
        <v>63</v>
      </c>
      <c r="Z3150" s="1164"/>
      <c r="AA3150" s="1165"/>
      <c r="AB3150" s="1166"/>
      <c r="AC3150" s="587" t="e">
        <f t="shared" si="517"/>
        <v>#DIV/0!</v>
      </c>
      <c r="AE3150" s="1163">
        <v>63</v>
      </c>
      <c r="AF3150" s="1164"/>
      <c r="AG3150" s="1165"/>
      <c r="AH3150" s="1166"/>
      <c r="AI3150" s="587" t="e">
        <f t="shared" si="518"/>
        <v>#DIV/0!</v>
      </c>
      <c r="AK3150" s="1163">
        <v>63</v>
      </c>
      <c r="AL3150" s="1164"/>
      <c r="AM3150" s="1165"/>
      <c r="AN3150" s="1166"/>
      <c r="AO3150" s="587" t="e">
        <f t="shared" si="519"/>
        <v>#DIV/0!</v>
      </c>
      <c r="AQ3150" s="1163">
        <v>63</v>
      </c>
      <c r="AR3150" s="1164"/>
      <c r="AS3150" s="1165"/>
      <c r="AT3150" s="1166"/>
      <c r="AU3150" s="587" t="e">
        <f t="shared" si="520"/>
        <v>#DIV/0!</v>
      </c>
      <c r="AW3150" s="1163">
        <v>63</v>
      </c>
      <c r="AX3150" s="1164"/>
      <c r="AY3150" s="1165"/>
      <c r="AZ3150" s="1166"/>
      <c r="BA3150" s="587" t="e">
        <f t="shared" si="521"/>
        <v>#DIV/0!</v>
      </c>
    </row>
    <row r="3151" spans="1:53" s="17" customFormat="1" ht="16.75" customHeight="1" outlineLevel="2">
      <c r="A3151" s="1163">
        <v>64</v>
      </c>
      <c r="B3151" s="1164"/>
      <c r="C3151" s="1165"/>
      <c r="D3151" s="1166"/>
      <c r="E3151" s="587" t="e">
        <f t="shared" si="513"/>
        <v>#DIV/0!</v>
      </c>
      <c r="G3151" s="1163">
        <v>64</v>
      </c>
      <c r="H3151" s="1164"/>
      <c r="I3151" s="1165"/>
      <c r="J3151" s="1166"/>
      <c r="K3151" s="587" t="e">
        <f t="shared" si="514"/>
        <v>#DIV/0!</v>
      </c>
      <c r="M3151" s="1163">
        <v>64</v>
      </c>
      <c r="N3151" s="1164"/>
      <c r="O3151" s="1165"/>
      <c r="P3151" s="1166"/>
      <c r="Q3151" s="587" t="e">
        <f t="shared" si="515"/>
        <v>#DIV/0!</v>
      </c>
      <c r="S3151" s="1163">
        <v>64</v>
      </c>
      <c r="T3151" s="1164"/>
      <c r="U3151" s="1165"/>
      <c r="V3151" s="1166"/>
      <c r="W3151" s="587" t="e">
        <f t="shared" si="516"/>
        <v>#DIV/0!</v>
      </c>
      <c r="Y3151" s="1163">
        <v>64</v>
      </c>
      <c r="Z3151" s="1164"/>
      <c r="AA3151" s="1165"/>
      <c r="AB3151" s="1166"/>
      <c r="AC3151" s="587" t="e">
        <f t="shared" si="517"/>
        <v>#DIV/0!</v>
      </c>
      <c r="AE3151" s="1163">
        <v>64</v>
      </c>
      <c r="AF3151" s="1164"/>
      <c r="AG3151" s="1165"/>
      <c r="AH3151" s="1166"/>
      <c r="AI3151" s="587" t="e">
        <f t="shared" si="518"/>
        <v>#DIV/0!</v>
      </c>
      <c r="AK3151" s="1163">
        <v>64</v>
      </c>
      <c r="AL3151" s="1164"/>
      <c r="AM3151" s="1165"/>
      <c r="AN3151" s="1166"/>
      <c r="AO3151" s="587" t="e">
        <f t="shared" si="519"/>
        <v>#DIV/0!</v>
      </c>
      <c r="AQ3151" s="1163">
        <v>64</v>
      </c>
      <c r="AR3151" s="1164"/>
      <c r="AS3151" s="1165"/>
      <c r="AT3151" s="1166"/>
      <c r="AU3151" s="587" t="e">
        <f t="shared" si="520"/>
        <v>#DIV/0!</v>
      </c>
      <c r="AW3151" s="1163">
        <v>64</v>
      </c>
      <c r="AX3151" s="1164"/>
      <c r="AY3151" s="1165"/>
      <c r="AZ3151" s="1166"/>
      <c r="BA3151" s="587" t="e">
        <f t="shared" si="521"/>
        <v>#DIV/0!</v>
      </c>
    </row>
    <row r="3152" spans="1:53" s="17" customFormat="1" ht="16.75" customHeight="1" outlineLevel="2">
      <c r="A3152" s="1163">
        <v>65</v>
      </c>
      <c r="B3152" s="1164"/>
      <c r="C3152" s="1165"/>
      <c r="D3152" s="1166"/>
      <c r="E3152" s="587" t="e">
        <f t="shared" si="513"/>
        <v>#DIV/0!</v>
      </c>
      <c r="G3152" s="1163">
        <v>65</v>
      </c>
      <c r="H3152" s="1164"/>
      <c r="I3152" s="1165"/>
      <c r="J3152" s="1166"/>
      <c r="K3152" s="587" t="e">
        <f t="shared" si="514"/>
        <v>#DIV/0!</v>
      </c>
      <c r="M3152" s="1163">
        <v>65</v>
      </c>
      <c r="N3152" s="1164"/>
      <c r="O3152" s="1165"/>
      <c r="P3152" s="1166"/>
      <c r="Q3152" s="587" t="e">
        <f t="shared" si="515"/>
        <v>#DIV/0!</v>
      </c>
      <c r="S3152" s="1163">
        <v>65</v>
      </c>
      <c r="T3152" s="1164"/>
      <c r="U3152" s="1165"/>
      <c r="V3152" s="1166"/>
      <c r="W3152" s="587" t="e">
        <f t="shared" si="516"/>
        <v>#DIV/0!</v>
      </c>
      <c r="Y3152" s="1163">
        <v>65</v>
      </c>
      <c r="Z3152" s="1164"/>
      <c r="AA3152" s="1165"/>
      <c r="AB3152" s="1166"/>
      <c r="AC3152" s="587" t="e">
        <f t="shared" si="517"/>
        <v>#DIV/0!</v>
      </c>
      <c r="AE3152" s="1163">
        <v>65</v>
      </c>
      <c r="AF3152" s="1164"/>
      <c r="AG3152" s="1165"/>
      <c r="AH3152" s="1166"/>
      <c r="AI3152" s="587" t="e">
        <f t="shared" si="518"/>
        <v>#DIV/0!</v>
      </c>
      <c r="AK3152" s="1163">
        <v>65</v>
      </c>
      <c r="AL3152" s="1164"/>
      <c r="AM3152" s="1165"/>
      <c r="AN3152" s="1166"/>
      <c r="AO3152" s="587" t="e">
        <f t="shared" si="519"/>
        <v>#DIV/0!</v>
      </c>
      <c r="AQ3152" s="1163">
        <v>65</v>
      </c>
      <c r="AR3152" s="1164"/>
      <c r="AS3152" s="1165"/>
      <c r="AT3152" s="1166"/>
      <c r="AU3152" s="587" t="e">
        <f t="shared" si="520"/>
        <v>#DIV/0!</v>
      </c>
      <c r="AW3152" s="1163">
        <v>65</v>
      </c>
      <c r="AX3152" s="1164"/>
      <c r="AY3152" s="1165"/>
      <c r="AZ3152" s="1166"/>
      <c r="BA3152" s="587" t="e">
        <f t="shared" si="521"/>
        <v>#DIV/0!</v>
      </c>
    </row>
    <row r="3153" spans="1:53" s="17" customFormat="1" ht="16.75" customHeight="1" outlineLevel="2">
      <c r="A3153" s="1163">
        <v>66</v>
      </c>
      <c r="B3153" s="1164"/>
      <c r="C3153" s="1165"/>
      <c r="D3153" s="1166"/>
      <c r="E3153" s="587" t="e">
        <f t="shared" ref="E3153:E3216" si="522">IF(AND(C3153&gt;=D$3081,C3153&lt;=D$3080),1,0)</f>
        <v>#DIV/0!</v>
      </c>
      <c r="G3153" s="1163">
        <v>66</v>
      </c>
      <c r="H3153" s="1164"/>
      <c r="I3153" s="1165"/>
      <c r="J3153" s="1166"/>
      <c r="K3153" s="587" t="e">
        <f t="shared" ref="K3153:K3216" si="523">IF(AND(I3153&gt;=J$3081,I3153&lt;=J$3080),1,0)</f>
        <v>#DIV/0!</v>
      </c>
      <c r="M3153" s="1163">
        <v>66</v>
      </c>
      <c r="N3153" s="1164"/>
      <c r="O3153" s="1165"/>
      <c r="P3153" s="1166"/>
      <c r="Q3153" s="587" t="e">
        <f t="shared" ref="Q3153:Q3216" si="524">IF(AND(O3153&gt;=P$3081,O3153&lt;=P$3080),1,0)</f>
        <v>#DIV/0!</v>
      </c>
      <c r="S3153" s="1163">
        <v>66</v>
      </c>
      <c r="T3153" s="1164"/>
      <c r="U3153" s="1165"/>
      <c r="V3153" s="1166"/>
      <c r="W3153" s="587" t="e">
        <f t="shared" ref="W3153:W3216" si="525">IF(AND(U3153&gt;=V$3081,U3153&lt;=V$3080),1,0)</f>
        <v>#DIV/0!</v>
      </c>
      <c r="Y3153" s="1163">
        <v>66</v>
      </c>
      <c r="Z3153" s="1164"/>
      <c r="AA3153" s="1165"/>
      <c r="AB3153" s="1166"/>
      <c r="AC3153" s="587" t="e">
        <f t="shared" ref="AC3153:AC3216" si="526">IF(AND(AA3153&gt;=AB$3081,AA3153&lt;=AB$3080),1,0)</f>
        <v>#DIV/0!</v>
      </c>
      <c r="AE3153" s="1163">
        <v>66</v>
      </c>
      <c r="AF3153" s="1164"/>
      <c r="AG3153" s="1165"/>
      <c r="AH3153" s="1166"/>
      <c r="AI3153" s="587" t="e">
        <f t="shared" ref="AI3153:AI3216" si="527">IF(AND(AG3153&gt;=AH$3081,AG3153&lt;=AH$3080),1,0)</f>
        <v>#DIV/0!</v>
      </c>
      <c r="AK3153" s="1163">
        <v>66</v>
      </c>
      <c r="AL3153" s="1164"/>
      <c r="AM3153" s="1165"/>
      <c r="AN3153" s="1166"/>
      <c r="AO3153" s="587" t="e">
        <f t="shared" ref="AO3153:AO3216" si="528">IF(AND(AM3153&gt;=AN$3081,AM3153&lt;=AN$3080),1,0)</f>
        <v>#DIV/0!</v>
      </c>
      <c r="AQ3153" s="1163">
        <v>66</v>
      </c>
      <c r="AR3153" s="1164"/>
      <c r="AS3153" s="1165"/>
      <c r="AT3153" s="1166"/>
      <c r="AU3153" s="587" t="e">
        <f t="shared" ref="AU3153:AU3216" si="529">IF(AND(AS3153&gt;=AT$3081,AS3153&lt;=AT$3080),1,0)</f>
        <v>#DIV/0!</v>
      </c>
      <c r="AW3153" s="1163">
        <v>66</v>
      </c>
      <c r="AX3153" s="1164"/>
      <c r="AY3153" s="1165"/>
      <c r="AZ3153" s="1166"/>
      <c r="BA3153" s="587" t="e">
        <f t="shared" ref="BA3153:BA3216" si="530">IF(AND(AY3153&gt;=AZ$3081,AY3153&lt;=AZ$3080),1,0)</f>
        <v>#DIV/0!</v>
      </c>
    </row>
    <row r="3154" spans="1:53" s="17" customFormat="1" ht="16.75" customHeight="1" outlineLevel="2">
      <c r="A3154" s="1163">
        <v>67</v>
      </c>
      <c r="B3154" s="1164"/>
      <c r="C3154" s="1165"/>
      <c r="D3154" s="1166"/>
      <c r="E3154" s="587" t="e">
        <f t="shared" si="522"/>
        <v>#DIV/0!</v>
      </c>
      <c r="G3154" s="1163">
        <v>67</v>
      </c>
      <c r="H3154" s="1164"/>
      <c r="I3154" s="1165"/>
      <c r="J3154" s="1166"/>
      <c r="K3154" s="587" t="e">
        <f t="shared" si="523"/>
        <v>#DIV/0!</v>
      </c>
      <c r="M3154" s="1163">
        <v>67</v>
      </c>
      <c r="N3154" s="1164"/>
      <c r="O3154" s="1165"/>
      <c r="P3154" s="1166"/>
      <c r="Q3154" s="587" t="e">
        <f t="shared" si="524"/>
        <v>#DIV/0!</v>
      </c>
      <c r="S3154" s="1163">
        <v>67</v>
      </c>
      <c r="T3154" s="1164"/>
      <c r="U3154" s="1165"/>
      <c r="V3154" s="1166"/>
      <c r="W3154" s="587" t="e">
        <f t="shared" si="525"/>
        <v>#DIV/0!</v>
      </c>
      <c r="Y3154" s="1163">
        <v>67</v>
      </c>
      <c r="Z3154" s="1164"/>
      <c r="AA3154" s="1165"/>
      <c r="AB3154" s="1166"/>
      <c r="AC3154" s="587" t="e">
        <f t="shared" si="526"/>
        <v>#DIV/0!</v>
      </c>
      <c r="AE3154" s="1163">
        <v>67</v>
      </c>
      <c r="AF3154" s="1164"/>
      <c r="AG3154" s="1165"/>
      <c r="AH3154" s="1166"/>
      <c r="AI3154" s="587" t="e">
        <f t="shared" si="527"/>
        <v>#DIV/0!</v>
      </c>
      <c r="AK3154" s="1163">
        <v>67</v>
      </c>
      <c r="AL3154" s="1164"/>
      <c r="AM3154" s="1165"/>
      <c r="AN3154" s="1166"/>
      <c r="AO3154" s="587" t="e">
        <f t="shared" si="528"/>
        <v>#DIV/0!</v>
      </c>
      <c r="AQ3154" s="1163">
        <v>67</v>
      </c>
      <c r="AR3154" s="1164"/>
      <c r="AS3154" s="1165"/>
      <c r="AT3154" s="1166"/>
      <c r="AU3154" s="587" t="e">
        <f t="shared" si="529"/>
        <v>#DIV/0!</v>
      </c>
      <c r="AW3154" s="1163">
        <v>67</v>
      </c>
      <c r="AX3154" s="1164"/>
      <c r="AY3154" s="1165"/>
      <c r="AZ3154" s="1166"/>
      <c r="BA3154" s="587" t="e">
        <f t="shared" si="530"/>
        <v>#DIV/0!</v>
      </c>
    </row>
    <row r="3155" spans="1:53" s="17" customFormat="1" ht="16.75" customHeight="1" outlineLevel="2">
      <c r="A3155" s="1163">
        <v>68</v>
      </c>
      <c r="B3155" s="1164"/>
      <c r="C3155" s="1165"/>
      <c r="D3155" s="1166"/>
      <c r="E3155" s="587" t="e">
        <f t="shared" si="522"/>
        <v>#DIV/0!</v>
      </c>
      <c r="G3155" s="1163">
        <v>68</v>
      </c>
      <c r="H3155" s="1164"/>
      <c r="I3155" s="1165"/>
      <c r="J3155" s="1166"/>
      <c r="K3155" s="587" t="e">
        <f t="shared" si="523"/>
        <v>#DIV/0!</v>
      </c>
      <c r="M3155" s="1163">
        <v>68</v>
      </c>
      <c r="N3155" s="1164"/>
      <c r="O3155" s="1165"/>
      <c r="P3155" s="1166"/>
      <c r="Q3155" s="587" t="e">
        <f t="shared" si="524"/>
        <v>#DIV/0!</v>
      </c>
      <c r="S3155" s="1163">
        <v>68</v>
      </c>
      <c r="T3155" s="1164"/>
      <c r="U3155" s="1165"/>
      <c r="V3155" s="1166"/>
      <c r="W3155" s="587" t="e">
        <f t="shared" si="525"/>
        <v>#DIV/0!</v>
      </c>
      <c r="Y3155" s="1163">
        <v>68</v>
      </c>
      <c r="Z3155" s="1164"/>
      <c r="AA3155" s="1165"/>
      <c r="AB3155" s="1166"/>
      <c r="AC3155" s="587" t="e">
        <f t="shared" si="526"/>
        <v>#DIV/0!</v>
      </c>
      <c r="AE3155" s="1163">
        <v>68</v>
      </c>
      <c r="AF3155" s="1164"/>
      <c r="AG3155" s="1165"/>
      <c r="AH3155" s="1166"/>
      <c r="AI3155" s="587" t="e">
        <f t="shared" si="527"/>
        <v>#DIV/0!</v>
      </c>
      <c r="AK3155" s="1163">
        <v>68</v>
      </c>
      <c r="AL3155" s="1164"/>
      <c r="AM3155" s="1165"/>
      <c r="AN3155" s="1166"/>
      <c r="AO3155" s="587" t="e">
        <f t="shared" si="528"/>
        <v>#DIV/0!</v>
      </c>
      <c r="AQ3155" s="1163">
        <v>68</v>
      </c>
      <c r="AR3155" s="1164"/>
      <c r="AS3155" s="1165"/>
      <c r="AT3155" s="1166"/>
      <c r="AU3155" s="587" t="e">
        <f t="shared" si="529"/>
        <v>#DIV/0!</v>
      </c>
      <c r="AW3155" s="1163">
        <v>68</v>
      </c>
      <c r="AX3155" s="1164"/>
      <c r="AY3155" s="1165"/>
      <c r="AZ3155" s="1166"/>
      <c r="BA3155" s="587" t="e">
        <f t="shared" si="530"/>
        <v>#DIV/0!</v>
      </c>
    </row>
    <row r="3156" spans="1:53" s="17" customFormat="1" ht="16.75" customHeight="1" outlineLevel="2">
      <c r="A3156" s="1163">
        <v>69</v>
      </c>
      <c r="B3156" s="1164"/>
      <c r="C3156" s="1165"/>
      <c r="D3156" s="1166"/>
      <c r="E3156" s="587" t="e">
        <f t="shared" si="522"/>
        <v>#DIV/0!</v>
      </c>
      <c r="G3156" s="1163">
        <v>69</v>
      </c>
      <c r="H3156" s="1164"/>
      <c r="I3156" s="1165"/>
      <c r="J3156" s="1166"/>
      <c r="K3156" s="587" t="e">
        <f t="shared" si="523"/>
        <v>#DIV/0!</v>
      </c>
      <c r="M3156" s="1163">
        <v>69</v>
      </c>
      <c r="N3156" s="1164"/>
      <c r="O3156" s="1165"/>
      <c r="P3156" s="1166"/>
      <c r="Q3156" s="587" t="e">
        <f t="shared" si="524"/>
        <v>#DIV/0!</v>
      </c>
      <c r="S3156" s="1163">
        <v>69</v>
      </c>
      <c r="T3156" s="1164"/>
      <c r="U3156" s="1165"/>
      <c r="V3156" s="1166"/>
      <c r="W3156" s="587" t="e">
        <f t="shared" si="525"/>
        <v>#DIV/0!</v>
      </c>
      <c r="Y3156" s="1163">
        <v>69</v>
      </c>
      <c r="Z3156" s="1164"/>
      <c r="AA3156" s="1165"/>
      <c r="AB3156" s="1166"/>
      <c r="AC3156" s="587" t="e">
        <f t="shared" si="526"/>
        <v>#DIV/0!</v>
      </c>
      <c r="AE3156" s="1163">
        <v>69</v>
      </c>
      <c r="AF3156" s="1164"/>
      <c r="AG3156" s="1165"/>
      <c r="AH3156" s="1166"/>
      <c r="AI3156" s="587" t="e">
        <f t="shared" si="527"/>
        <v>#DIV/0!</v>
      </c>
      <c r="AK3156" s="1163">
        <v>69</v>
      </c>
      <c r="AL3156" s="1164"/>
      <c r="AM3156" s="1165"/>
      <c r="AN3156" s="1166"/>
      <c r="AO3156" s="587" t="e">
        <f t="shared" si="528"/>
        <v>#DIV/0!</v>
      </c>
      <c r="AQ3156" s="1163">
        <v>69</v>
      </c>
      <c r="AR3156" s="1164"/>
      <c r="AS3156" s="1165"/>
      <c r="AT3156" s="1166"/>
      <c r="AU3156" s="587" t="e">
        <f t="shared" si="529"/>
        <v>#DIV/0!</v>
      </c>
      <c r="AW3156" s="1163">
        <v>69</v>
      </c>
      <c r="AX3156" s="1164"/>
      <c r="AY3156" s="1165"/>
      <c r="AZ3156" s="1166"/>
      <c r="BA3156" s="587" t="e">
        <f t="shared" si="530"/>
        <v>#DIV/0!</v>
      </c>
    </row>
    <row r="3157" spans="1:53" s="17" customFormat="1" ht="16.75" customHeight="1" outlineLevel="2">
      <c r="A3157" s="1163">
        <v>70</v>
      </c>
      <c r="B3157" s="1164"/>
      <c r="C3157" s="1165"/>
      <c r="D3157" s="1166"/>
      <c r="E3157" s="587" t="e">
        <f t="shared" si="522"/>
        <v>#DIV/0!</v>
      </c>
      <c r="G3157" s="1163">
        <v>70</v>
      </c>
      <c r="H3157" s="1164"/>
      <c r="I3157" s="1165"/>
      <c r="J3157" s="1166"/>
      <c r="K3157" s="587" t="e">
        <f t="shared" si="523"/>
        <v>#DIV/0!</v>
      </c>
      <c r="M3157" s="1163">
        <v>70</v>
      </c>
      <c r="N3157" s="1164"/>
      <c r="O3157" s="1165"/>
      <c r="P3157" s="1166"/>
      <c r="Q3157" s="587" t="e">
        <f t="shared" si="524"/>
        <v>#DIV/0!</v>
      </c>
      <c r="S3157" s="1163">
        <v>70</v>
      </c>
      <c r="T3157" s="1164"/>
      <c r="U3157" s="1165"/>
      <c r="V3157" s="1166"/>
      <c r="W3157" s="587" t="e">
        <f t="shared" si="525"/>
        <v>#DIV/0!</v>
      </c>
      <c r="Y3157" s="1163">
        <v>70</v>
      </c>
      <c r="Z3157" s="1164"/>
      <c r="AA3157" s="1165"/>
      <c r="AB3157" s="1166"/>
      <c r="AC3157" s="587" t="e">
        <f t="shared" si="526"/>
        <v>#DIV/0!</v>
      </c>
      <c r="AE3157" s="1163">
        <v>70</v>
      </c>
      <c r="AF3157" s="1164"/>
      <c r="AG3157" s="1165"/>
      <c r="AH3157" s="1166"/>
      <c r="AI3157" s="587" t="e">
        <f t="shared" si="527"/>
        <v>#DIV/0!</v>
      </c>
      <c r="AK3157" s="1163">
        <v>70</v>
      </c>
      <c r="AL3157" s="1164"/>
      <c r="AM3157" s="1165"/>
      <c r="AN3157" s="1166"/>
      <c r="AO3157" s="587" t="e">
        <f t="shared" si="528"/>
        <v>#DIV/0!</v>
      </c>
      <c r="AQ3157" s="1163">
        <v>70</v>
      </c>
      <c r="AR3157" s="1164"/>
      <c r="AS3157" s="1165"/>
      <c r="AT3157" s="1166"/>
      <c r="AU3157" s="587" t="e">
        <f t="shared" si="529"/>
        <v>#DIV/0!</v>
      </c>
      <c r="AW3157" s="1163">
        <v>70</v>
      </c>
      <c r="AX3157" s="1164"/>
      <c r="AY3157" s="1165"/>
      <c r="AZ3157" s="1166"/>
      <c r="BA3157" s="587" t="e">
        <f t="shared" si="530"/>
        <v>#DIV/0!</v>
      </c>
    </row>
    <row r="3158" spans="1:53" s="17" customFormat="1" ht="16.75" customHeight="1" outlineLevel="2">
      <c r="A3158" s="1163">
        <v>71</v>
      </c>
      <c r="B3158" s="1164"/>
      <c r="C3158" s="1165"/>
      <c r="D3158" s="1166"/>
      <c r="E3158" s="587" t="e">
        <f t="shared" si="522"/>
        <v>#DIV/0!</v>
      </c>
      <c r="G3158" s="1163">
        <v>71</v>
      </c>
      <c r="H3158" s="1164"/>
      <c r="I3158" s="1165"/>
      <c r="J3158" s="1166"/>
      <c r="K3158" s="587" t="e">
        <f t="shared" si="523"/>
        <v>#DIV/0!</v>
      </c>
      <c r="M3158" s="1163">
        <v>71</v>
      </c>
      <c r="N3158" s="1164"/>
      <c r="O3158" s="1165"/>
      <c r="P3158" s="1166"/>
      <c r="Q3158" s="587" t="e">
        <f t="shared" si="524"/>
        <v>#DIV/0!</v>
      </c>
      <c r="S3158" s="1163">
        <v>71</v>
      </c>
      <c r="T3158" s="1164"/>
      <c r="U3158" s="1165"/>
      <c r="V3158" s="1166"/>
      <c r="W3158" s="587" t="e">
        <f t="shared" si="525"/>
        <v>#DIV/0!</v>
      </c>
      <c r="Y3158" s="1163">
        <v>71</v>
      </c>
      <c r="Z3158" s="1164"/>
      <c r="AA3158" s="1165"/>
      <c r="AB3158" s="1166"/>
      <c r="AC3158" s="587" t="e">
        <f t="shared" si="526"/>
        <v>#DIV/0!</v>
      </c>
      <c r="AE3158" s="1163">
        <v>71</v>
      </c>
      <c r="AF3158" s="1164"/>
      <c r="AG3158" s="1165"/>
      <c r="AH3158" s="1166"/>
      <c r="AI3158" s="587" t="e">
        <f t="shared" si="527"/>
        <v>#DIV/0!</v>
      </c>
      <c r="AK3158" s="1163">
        <v>71</v>
      </c>
      <c r="AL3158" s="1164"/>
      <c r="AM3158" s="1165"/>
      <c r="AN3158" s="1166"/>
      <c r="AO3158" s="587" t="e">
        <f t="shared" si="528"/>
        <v>#DIV/0!</v>
      </c>
      <c r="AQ3158" s="1163">
        <v>71</v>
      </c>
      <c r="AR3158" s="1164"/>
      <c r="AS3158" s="1165"/>
      <c r="AT3158" s="1166"/>
      <c r="AU3158" s="587" t="e">
        <f t="shared" si="529"/>
        <v>#DIV/0!</v>
      </c>
      <c r="AW3158" s="1163">
        <v>71</v>
      </c>
      <c r="AX3158" s="1164"/>
      <c r="AY3158" s="1165"/>
      <c r="AZ3158" s="1166"/>
      <c r="BA3158" s="587" t="e">
        <f t="shared" si="530"/>
        <v>#DIV/0!</v>
      </c>
    </row>
    <row r="3159" spans="1:53" s="17" customFormat="1" ht="16.75" customHeight="1" outlineLevel="2">
      <c r="A3159" s="1163">
        <v>72</v>
      </c>
      <c r="B3159" s="1164"/>
      <c r="C3159" s="1165"/>
      <c r="D3159" s="1166"/>
      <c r="E3159" s="587" t="e">
        <f t="shared" si="522"/>
        <v>#DIV/0!</v>
      </c>
      <c r="G3159" s="1163">
        <v>72</v>
      </c>
      <c r="H3159" s="1164"/>
      <c r="I3159" s="1165"/>
      <c r="J3159" s="1166"/>
      <c r="K3159" s="587" t="e">
        <f t="shared" si="523"/>
        <v>#DIV/0!</v>
      </c>
      <c r="M3159" s="1163">
        <v>72</v>
      </c>
      <c r="N3159" s="1164"/>
      <c r="O3159" s="1165"/>
      <c r="P3159" s="1166"/>
      <c r="Q3159" s="587" t="e">
        <f t="shared" si="524"/>
        <v>#DIV/0!</v>
      </c>
      <c r="S3159" s="1163">
        <v>72</v>
      </c>
      <c r="T3159" s="1164"/>
      <c r="U3159" s="1165"/>
      <c r="V3159" s="1166"/>
      <c r="W3159" s="587" t="e">
        <f t="shared" si="525"/>
        <v>#DIV/0!</v>
      </c>
      <c r="Y3159" s="1163">
        <v>72</v>
      </c>
      <c r="Z3159" s="1164"/>
      <c r="AA3159" s="1165"/>
      <c r="AB3159" s="1166"/>
      <c r="AC3159" s="587" t="e">
        <f t="shared" si="526"/>
        <v>#DIV/0!</v>
      </c>
      <c r="AE3159" s="1163">
        <v>72</v>
      </c>
      <c r="AF3159" s="1164"/>
      <c r="AG3159" s="1165"/>
      <c r="AH3159" s="1166"/>
      <c r="AI3159" s="587" t="e">
        <f t="shared" si="527"/>
        <v>#DIV/0!</v>
      </c>
      <c r="AK3159" s="1163">
        <v>72</v>
      </c>
      <c r="AL3159" s="1164"/>
      <c r="AM3159" s="1165"/>
      <c r="AN3159" s="1166"/>
      <c r="AO3159" s="587" t="e">
        <f t="shared" si="528"/>
        <v>#DIV/0!</v>
      </c>
      <c r="AQ3159" s="1163">
        <v>72</v>
      </c>
      <c r="AR3159" s="1164"/>
      <c r="AS3159" s="1165"/>
      <c r="AT3159" s="1166"/>
      <c r="AU3159" s="587" t="e">
        <f t="shared" si="529"/>
        <v>#DIV/0!</v>
      </c>
      <c r="AW3159" s="1163">
        <v>72</v>
      </c>
      <c r="AX3159" s="1164"/>
      <c r="AY3159" s="1165"/>
      <c r="AZ3159" s="1166"/>
      <c r="BA3159" s="587" t="e">
        <f t="shared" si="530"/>
        <v>#DIV/0!</v>
      </c>
    </row>
    <row r="3160" spans="1:53" s="17" customFormat="1" ht="16.75" customHeight="1" outlineLevel="2">
      <c r="A3160" s="1163">
        <v>73</v>
      </c>
      <c r="B3160" s="1164"/>
      <c r="C3160" s="1165"/>
      <c r="D3160" s="1166"/>
      <c r="E3160" s="587" t="e">
        <f t="shared" si="522"/>
        <v>#DIV/0!</v>
      </c>
      <c r="G3160" s="1163">
        <v>73</v>
      </c>
      <c r="H3160" s="1164"/>
      <c r="I3160" s="1165"/>
      <c r="J3160" s="1166"/>
      <c r="K3160" s="587" t="e">
        <f t="shared" si="523"/>
        <v>#DIV/0!</v>
      </c>
      <c r="M3160" s="1163">
        <v>73</v>
      </c>
      <c r="N3160" s="1164"/>
      <c r="O3160" s="1165"/>
      <c r="P3160" s="1166"/>
      <c r="Q3160" s="587" t="e">
        <f t="shared" si="524"/>
        <v>#DIV/0!</v>
      </c>
      <c r="S3160" s="1163">
        <v>73</v>
      </c>
      <c r="T3160" s="1164"/>
      <c r="U3160" s="1165"/>
      <c r="V3160" s="1166"/>
      <c r="W3160" s="587" t="e">
        <f t="shared" si="525"/>
        <v>#DIV/0!</v>
      </c>
      <c r="Y3160" s="1163">
        <v>73</v>
      </c>
      <c r="Z3160" s="1164"/>
      <c r="AA3160" s="1165"/>
      <c r="AB3160" s="1166"/>
      <c r="AC3160" s="587" t="e">
        <f t="shared" si="526"/>
        <v>#DIV/0!</v>
      </c>
      <c r="AE3160" s="1163">
        <v>73</v>
      </c>
      <c r="AF3160" s="1164"/>
      <c r="AG3160" s="1165"/>
      <c r="AH3160" s="1166"/>
      <c r="AI3160" s="587" t="e">
        <f t="shared" si="527"/>
        <v>#DIV/0!</v>
      </c>
      <c r="AK3160" s="1163">
        <v>73</v>
      </c>
      <c r="AL3160" s="1164"/>
      <c r="AM3160" s="1165"/>
      <c r="AN3160" s="1166"/>
      <c r="AO3160" s="587" t="e">
        <f t="shared" si="528"/>
        <v>#DIV/0!</v>
      </c>
      <c r="AQ3160" s="1163">
        <v>73</v>
      </c>
      <c r="AR3160" s="1164"/>
      <c r="AS3160" s="1165"/>
      <c r="AT3160" s="1166"/>
      <c r="AU3160" s="587" t="e">
        <f t="shared" si="529"/>
        <v>#DIV/0!</v>
      </c>
      <c r="AW3160" s="1163">
        <v>73</v>
      </c>
      <c r="AX3160" s="1164"/>
      <c r="AY3160" s="1165"/>
      <c r="AZ3160" s="1166"/>
      <c r="BA3160" s="587" t="e">
        <f t="shared" si="530"/>
        <v>#DIV/0!</v>
      </c>
    </row>
    <row r="3161" spans="1:53" s="17" customFormat="1" ht="16.75" customHeight="1" outlineLevel="2">
      <c r="A3161" s="1163">
        <v>74</v>
      </c>
      <c r="B3161" s="1164"/>
      <c r="C3161" s="1165"/>
      <c r="D3161" s="1166"/>
      <c r="E3161" s="587" t="e">
        <f t="shared" si="522"/>
        <v>#DIV/0!</v>
      </c>
      <c r="G3161" s="1163">
        <v>74</v>
      </c>
      <c r="H3161" s="1164"/>
      <c r="I3161" s="1165"/>
      <c r="J3161" s="1166"/>
      <c r="K3161" s="587" t="e">
        <f t="shared" si="523"/>
        <v>#DIV/0!</v>
      </c>
      <c r="M3161" s="1163">
        <v>74</v>
      </c>
      <c r="N3161" s="1164"/>
      <c r="O3161" s="1165"/>
      <c r="P3161" s="1166"/>
      <c r="Q3161" s="587" t="e">
        <f t="shared" si="524"/>
        <v>#DIV/0!</v>
      </c>
      <c r="S3161" s="1163">
        <v>74</v>
      </c>
      <c r="T3161" s="1164"/>
      <c r="U3161" s="1165"/>
      <c r="V3161" s="1166"/>
      <c r="W3161" s="587" t="e">
        <f t="shared" si="525"/>
        <v>#DIV/0!</v>
      </c>
      <c r="Y3161" s="1163">
        <v>74</v>
      </c>
      <c r="Z3161" s="1164"/>
      <c r="AA3161" s="1165"/>
      <c r="AB3161" s="1166"/>
      <c r="AC3161" s="587" t="e">
        <f t="shared" si="526"/>
        <v>#DIV/0!</v>
      </c>
      <c r="AE3161" s="1163">
        <v>74</v>
      </c>
      <c r="AF3161" s="1164"/>
      <c r="AG3161" s="1165"/>
      <c r="AH3161" s="1166"/>
      <c r="AI3161" s="587" t="e">
        <f t="shared" si="527"/>
        <v>#DIV/0!</v>
      </c>
      <c r="AK3161" s="1163">
        <v>74</v>
      </c>
      <c r="AL3161" s="1164"/>
      <c r="AM3161" s="1165"/>
      <c r="AN3161" s="1166"/>
      <c r="AO3161" s="587" t="e">
        <f t="shared" si="528"/>
        <v>#DIV/0!</v>
      </c>
      <c r="AQ3161" s="1163">
        <v>74</v>
      </c>
      <c r="AR3161" s="1164"/>
      <c r="AS3161" s="1165"/>
      <c r="AT3161" s="1166"/>
      <c r="AU3161" s="587" t="e">
        <f t="shared" si="529"/>
        <v>#DIV/0!</v>
      </c>
      <c r="AW3161" s="1163">
        <v>74</v>
      </c>
      <c r="AX3161" s="1164"/>
      <c r="AY3161" s="1165"/>
      <c r="AZ3161" s="1166"/>
      <c r="BA3161" s="587" t="e">
        <f t="shared" si="530"/>
        <v>#DIV/0!</v>
      </c>
    </row>
    <row r="3162" spans="1:53" s="17" customFormat="1" ht="16.75" customHeight="1" outlineLevel="2">
      <c r="A3162" s="1163">
        <v>75</v>
      </c>
      <c r="B3162" s="1164"/>
      <c r="C3162" s="1165"/>
      <c r="D3162" s="1166"/>
      <c r="E3162" s="587" t="e">
        <f t="shared" si="522"/>
        <v>#DIV/0!</v>
      </c>
      <c r="G3162" s="1163">
        <v>75</v>
      </c>
      <c r="H3162" s="1164"/>
      <c r="I3162" s="1165"/>
      <c r="J3162" s="1166"/>
      <c r="K3162" s="587" t="e">
        <f t="shared" si="523"/>
        <v>#DIV/0!</v>
      </c>
      <c r="M3162" s="1163">
        <v>75</v>
      </c>
      <c r="N3162" s="1164"/>
      <c r="O3162" s="1165"/>
      <c r="P3162" s="1166"/>
      <c r="Q3162" s="587" t="e">
        <f t="shared" si="524"/>
        <v>#DIV/0!</v>
      </c>
      <c r="S3162" s="1163">
        <v>75</v>
      </c>
      <c r="T3162" s="1164"/>
      <c r="U3162" s="1165"/>
      <c r="V3162" s="1166"/>
      <c r="W3162" s="587" t="e">
        <f t="shared" si="525"/>
        <v>#DIV/0!</v>
      </c>
      <c r="Y3162" s="1163">
        <v>75</v>
      </c>
      <c r="Z3162" s="1164"/>
      <c r="AA3162" s="1165"/>
      <c r="AB3162" s="1166"/>
      <c r="AC3162" s="587" t="e">
        <f t="shared" si="526"/>
        <v>#DIV/0!</v>
      </c>
      <c r="AE3162" s="1163">
        <v>75</v>
      </c>
      <c r="AF3162" s="1164"/>
      <c r="AG3162" s="1165"/>
      <c r="AH3162" s="1166"/>
      <c r="AI3162" s="587" t="e">
        <f t="shared" si="527"/>
        <v>#DIV/0!</v>
      </c>
      <c r="AK3162" s="1163">
        <v>75</v>
      </c>
      <c r="AL3162" s="1164"/>
      <c r="AM3162" s="1165"/>
      <c r="AN3162" s="1166"/>
      <c r="AO3162" s="587" t="e">
        <f t="shared" si="528"/>
        <v>#DIV/0!</v>
      </c>
      <c r="AQ3162" s="1163">
        <v>75</v>
      </c>
      <c r="AR3162" s="1164"/>
      <c r="AS3162" s="1165"/>
      <c r="AT3162" s="1166"/>
      <c r="AU3162" s="587" t="e">
        <f t="shared" si="529"/>
        <v>#DIV/0!</v>
      </c>
      <c r="AW3162" s="1163">
        <v>75</v>
      </c>
      <c r="AX3162" s="1164"/>
      <c r="AY3162" s="1165"/>
      <c r="AZ3162" s="1166"/>
      <c r="BA3162" s="587" t="e">
        <f t="shared" si="530"/>
        <v>#DIV/0!</v>
      </c>
    </row>
    <row r="3163" spans="1:53" s="17" customFormat="1" ht="16.75" customHeight="1" outlineLevel="2">
      <c r="A3163" s="1163">
        <v>76</v>
      </c>
      <c r="B3163" s="1164"/>
      <c r="C3163" s="1165"/>
      <c r="D3163" s="1166"/>
      <c r="E3163" s="587" t="e">
        <f t="shared" si="522"/>
        <v>#DIV/0!</v>
      </c>
      <c r="G3163" s="1163">
        <v>76</v>
      </c>
      <c r="H3163" s="1164"/>
      <c r="I3163" s="1165"/>
      <c r="J3163" s="1166"/>
      <c r="K3163" s="587" t="e">
        <f t="shared" si="523"/>
        <v>#DIV/0!</v>
      </c>
      <c r="M3163" s="1163">
        <v>76</v>
      </c>
      <c r="N3163" s="1164"/>
      <c r="O3163" s="1165"/>
      <c r="P3163" s="1166"/>
      <c r="Q3163" s="587" t="e">
        <f t="shared" si="524"/>
        <v>#DIV/0!</v>
      </c>
      <c r="S3163" s="1163">
        <v>76</v>
      </c>
      <c r="T3163" s="1164"/>
      <c r="U3163" s="1165"/>
      <c r="V3163" s="1166"/>
      <c r="W3163" s="587" t="e">
        <f t="shared" si="525"/>
        <v>#DIV/0!</v>
      </c>
      <c r="Y3163" s="1163">
        <v>76</v>
      </c>
      <c r="Z3163" s="1164"/>
      <c r="AA3163" s="1165"/>
      <c r="AB3163" s="1166"/>
      <c r="AC3163" s="587" t="e">
        <f t="shared" si="526"/>
        <v>#DIV/0!</v>
      </c>
      <c r="AE3163" s="1163">
        <v>76</v>
      </c>
      <c r="AF3163" s="1164"/>
      <c r="AG3163" s="1165"/>
      <c r="AH3163" s="1166"/>
      <c r="AI3163" s="587" t="e">
        <f t="shared" si="527"/>
        <v>#DIV/0!</v>
      </c>
      <c r="AK3163" s="1163">
        <v>76</v>
      </c>
      <c r="AL3163" s="1164"/>
      <c r="AM3163" s="1165"/>
      <c r="AN3163" s="1166"/>
      <c r="AO3163" s="587" t="e">
        <f t="shared" si="528"/>
        <v>#DIV/0!</v>
      </c>
      <c r="AQ3163" s="1163">
        <v>76</v>
      </c>
      <c r="AR3163" s="1164"/>
      <c r="AS3163" s="1165"/>
      <c r="AT3163" s="1166"/>
      <c r="AU3163" s="587" t="e">
        <f t="shared" si="529"/>
        <v>#DIV/0!</v>
      </c>
      <c r="AW3163" s="1163">
        <v>76</v>
      </c>
      <c r="AX3163" s="1164"/>
      <c r="AY3163" s="1165"/>
      <c r="AZ3163" s="1166"/>
      <c r="BA3163" s="587" t="e">
        <f t="shared" si="530"/>
        <v>#DIV/0!</v>
      </c>
    </row>
    <row r="3164" spans="1:53" s="17" customFormat="1" ht="16.75" customHeight="1" outlineLevel="2">
      <c r="A3164" s="1163">
        <v>77</v>
      </c>
      <c r="B3164" s="1164"/>
      <c r="C3164" s="1165"/>
      <c r="D3164" s="1166"/>
      <c r="E3164" s="587" t="e">
        <f t="shared" si="522"/>
        <v>#DIV/0!</v>
      </c>
      <c r="G3164" s="1163">
        <v>77</v>
      </c>
      <c r="H3164" s="1164"/>
      <c r="I3164" s="1165"/>
      <c r="J3164" s="1166"/>
      <c r="K3164" s="587" t="e">
        <f t="shared" si="523"/>
        <v>#DIV/0!</v>
      </c>
      <c r="M3164" s="1163">
        <v>77</v>
      </c>
      <c r="N3164" s="1164"/>
      <c r="O3164" s="1165"/>
      <c r="P3164" s="1166"/>
      <c r="Q3164" s="587" t="e">
        <f t="shared" si="524"/>
        <v>#DIV/0!</v>
      </c>
      <c r="S3164" s="1163">
        <v>77</v>
      </c>
      <c r="T3164" s="1164"/>
      <c r="U3164" s="1165"/>
      <c r="V3164" s="1166"/>
      <c r="W3164" s="587" t="e">
        <f t="shared" si="525"/>
        <v>#DIV/0!</v>
      </c>
      <c r="Y3164" s="1163">
        <v>77</v>
      </c>
      <c r="Z3164" s="1164"/>
      <c r="AA3164" s="1165"/>
      <c r="AB3164" s="1166"/>
      <c r="AC3164" s="587" t="e">
        <f t="shared" si="526"/>
        <v>#DIV/0!</v>
      </c>
      <c r="AE3164" s="1163">
        <v>77</v>
      </c>
      <c r="AF3164" s="1164"/>
      <c r="AG3164" s="1165"/>
      <c r="AH3164" s="1166"/>
      <c r="AI3164" s="587" t="e">
        <f t="shared" si="527"/>
        <v>#DIV/0!</v>
      </c>
      <c r="AK3164" s="1163">
        <v>77</v>
      </c>
      <c r="AL3164" s="1164"/>
      <c r="AM3164" s="1165"/>
      <c r="AN3164" s="1166"/>
      <c r="AO3164" s="587" t="e">
        <f t="shared" si="528"/>
        <v>#DIV/0!</v>
      </c>
      <c r="AQ3164" s="1163">
        <v>77</v>
      </c>
      <c r="AR3164" s="1164"/>
      <c r="AS3164" s="1165"/>
      <c r="AT3164" s="1166"/>
      <c r="AU3164" s="587" t="e">
        <f t="shared" si="529"/>
        <v>#DIV/0!</v>
      </c>
      <c r="AW3164" s="1163">
        <v>77</v>
      </c>
      <c r="AX3164" s="1164"/>
      <c r="AY3164" s="1165"/>
      <c r="AZ3164" s="1166"/>
      <c r="BA3164" s="587" t="e">
        <f t="shared" si="530"/>
        <v>#DIV/0!</v>
      </c>
    </row>
    <row r="3165" spans="1:53" s="17" customFormat="1" ht="16.75" customHeight="1" outlineLevel="2">
      <c r="A3165" s="1163">
        <v>78</v>
      </c>
      <c r="B3165" s="1164"/>
      <c r="C3165" s="1165"/>
      <c r="D3165" s="1166"/>
      <c r="E3165" s="587" t="e">
        <f t="shared" si="522"/>
        <v>#DIV/0!</v>
      </c>
      <c r="G3165" s="1163">
        <v>78</v>
      </c>
      <c r="H3165" s="1164"/>
      <c r="I3165" s="1165"/>
      <c r="J3165" s="1166"/>
      <c r="K3165" s="587" t="e">
        <f t="shared" si="523"/>
        <v>#DIV/0!</v>
      </c>
      <c r="M3165" s="1163">
        <v>78</v>
      </c>
      <c r="N3165" s="1164"/>
      <c r="O3165" s="1165"/>
      <c r="P3165" s="1166"/>
      <c r="Q3165" s="587" t="e">
        <f t="shared" si="524"/>
        <v>#DIV/0!</v>
      </c>
      <c r="S3165" s="1163">
        <v>78</v>
      </c>
      <c r="T3165" s="1164"/>
      <c r="U3165" s="1165"/>
      <c r="V3165" s="1166"/>
      <c r="W3165" s="587" t="e">
        <f t="shared" si="525"/>
        <v>#DIV/0!</v>
      </c>
      <c r="Y3165" s="1163">
        <v>78</v>
      </c>
      <c r="Z3165" s="1164"/>
      <c r="AA3165" s="1165"/>
      <c r="AB3165" s="1166"/>
      <c r="AC3165" s="587" t="e">
        <f t="shared" si="526"/>
        <v>#DIV/0!</v>
      </c>
      <c r="AE3165" s="1163">
        <v>78</v>
      </c>
      <c r="AF3165" s="1164"/>
      <c r="AG3165" s="1165"/>
      <c r="AH3165" s="1166"/>
      <c r="AI3165" s="587" t="e">
        <f t="shared" si="527"/>
        <v>#DIV/0!</v>
      </c>
      <c r="AK3165" s="1163">
        <v>78</v>
      </c>
      <c r="AL3165" s="1164"/>
      <c r="AM3165" s="1165"/>
      <c r="AN3165" s="1166"/>
      <c r="AO3165" s="587" t="e">
        <f t="shared" si="528"/>
        <v>#DIV/0!</v>
      </c>
      <c r="AQ3165" s="1163">
        <v>78</v>
      </c>
      <c r="AR3165" s="1164"/>
      <c r="AS3165" s="1165"/>
      <c r="AT3165" s="1166"/>
      <c r="AU3165" s="587" t="e">
        <f t="shared" si="529"/>
        <v>#DIV/0!</v>
      </c>
      <c r="AW3165" s="1163">
        <v>78</v>
      </c>
      <c r="AX3165" s="1164"/>
      <c r="AY3165" s="1165"/>
      <c r="AZ3165" s="1166"/>
      <c r="BA3165" s="587" t="e">
        <f t="shared" si="530"/>
        <v>#DIV/0!</v>
      </c>
    </row>
    <row r="3166" spans="1:53" s="17" customFormat="1" ht="16.75" customHeight="1" outlineLevel="2">
      <c r="A3166" s="1163">
        <v>79</v>
      </c>
      <c r="B3166" s="1164"/>
      <c r="C3166" s="1165"/>
      <c r="D3166" s="1166"/>
      <c r="E3166" s="587" t="e">
        <f t="shared" si="522"/>
        <v>#DIV/0!</v>
      </c>
      <c r="G3166" s="1163">
        <v>79</v>
      </c>
      <c r="H3166" s="1164"/>
      <c r="I3166" s="1165"/>
      <c r="J3166" s="1166"/>
      <c r="K3166" s="587" t="e">
        <f t="shared" si="523"/>
        <v>#DIV/0!</v>
      </c>
      <c r="M3166" s="1163">
        <v>79</v>
      </c>
      <c r="N3166" s="1164"/>
      <c r="O3166" s="1165"/>
      <c r="P3166" s="1166"/>
      <c r="Q3166" s="587" t="e">
        <f t="shared" si="524"/>
        <v>#DIV/0!</v>
      </c>
      <c r="S3166" s="1163">
        <v>79</v>
      </c>
      <c r="T3166" s="1164"/>
      <c r="U3166" s="1165"/>
      <c r="V3166" s="1166"/>
      <c r="W3166" s="587" t="e">
        <f t="shared" si="525"/>
        <v>#DIV/0!</v>
      </c>
      <c r="Y3166" s="1163">
        <v>79</v>
      </c>
      <c r="Z3166" s="1164"/>
      <c r="AA3166" s="1165"/>
      <c r="AB3166" s="1166"/>
      <c r="AC3166" s="587" t="e">
        <f t="shared" si="526"/>
        <v>#DIV/0!</v>
      </c>
      <c r="AE3166" s="1163">
        <v>79</v>
      </c>
      <c r="AF3166" s="1164"/>
      <c r="AG3166" s="1165"/>
      <c r="AH3166" s="1166"/>
      <c r="AI3166" s="587" t="e">
        <f t="shared" si="527"/>
        <v>#DIV/0!</v>
      </c>
      <c r="AK3166" s="1163">
        <v>79</v>
      </c>
      <c r="AL3166" s="1164"/>
      <c r="AM3166" s="1165"/>
      <c r="AN3166" s="1166"/>
      <c r="AO3166" s="587" t="e">
        <f t="shared" si="528"/>
        <v>#DIV/0!</v>
      </c>
      <c r="AQ3166" s="1163">
        <v>79</v>
      </c>
      <c r="AR3166" s="1164"/>
      <c r="AS3166" s="1165"/>
      <c r="AT3166" s="1166"/>
      <c r="AU3166" s="587" t="e">
        <f t="shared" si="529"/>
        <v>#DIV/0!</v>
      </c>
      <c r="AW3166" s="1163">
        <v>79</v>
      </c>
      <c r="AX3166" s="1164"/>
      <c r="AY3166" s="1165"/>
      <c r="AZ3166" s="1166"/>
      <c r="BA3166" s="587" t="e">
        <f t="shared" si="530"/>
        <v>#DIV/0!</v>
      </c>
    </row>
    <row r="3167" spans="1:53" s="17" customFormat="1" ht="16.75" customHeight="1" outlineLevel="2">
      <c r="A3167" s="1163">
        <v>80</v>
      </c>
      <c r="B3167" s="1164"/>
      <c r="C3167" s="1165"/>
      <c r="D3167" s="1166"/>
      <c r="E3167" s="587" t="e">
        <f t="shared" si="522"/>
        <v>#DIV/0!</v>
      </c>
      <c r="G3167" s="1163">
        <v>80</v>
      </c>
      <c r="H3167" s="1164"/>
      <c r="I3167" s="1165"/>
      <c r="J3167" s="1166"/>
      <c r="K3167" s="587" t="e">
        <f t="shared" si="523"/>
        <v>#DIV/0!</v>
      </c>
      <c r="M3167" s="1163">
        <v>80</v>
      </c>
      <c r="N3167" s="1164"/>
      <c r="O3167" s="1165"/>
      <c r="P3167" s="1166"/>
      <c r="Q3167" s="587" t="e">
        <f t="shared" si="524"/>
        <v>#DIV/0!</v>
      </c>
      <c r="S3167" s="1163">
        <v>80</v>
      </c>
      <c r="T3167" s="1164"/>
      <c r="U3167" s="1165"/>
      <c r="V3167" s="1166"/>
      <c r="W3167" s="587" t="e">
        <f t="shared" si="525"/>
        <v>#DIV/0!</v>
      </c>
      <c r="Y3167" s="1163">
        <v>80</v>
      </c>
      <c r="Z3167" s="1164"/>
      <c r="AA3167" s="1165"/>
      <c r="AB3167" s="1166"/>
      <c r="AC3167" s="587" t="e">
        <f t="shared" si="526"/>
        <v>#DIV/0!</v>
      </c>
      <c r="AE3167" s="1163">
        <v>80</v>
      </c>
      <c r="AF3167" s="1164"/>
      <c r="AG3167" s="1165"/>
      <c r="AH3167" s="1166"/>
      <c r="AI3167" s="587" t="e">
        <f t="shared" si="527"/>
        <v>#DIV/0!</v>
      </c>
      <c r="AK3167" s="1163">
        <v>80</v>
      </c>
      <c r="AL3167" s="1164"/>
      <c r="AM3167" s="1165"/>
      <c r="AN3167" s="1166"/>
      <c r="AO3167" s="587" t="e">
        <f t="shared" si="528"/>
        <v>#DIV/0!</v>
      </c>
      <c r="AQ3167" s="1163">
        <v>80</v>
      </c>
      <c r="AR3167" s="1164"/>
      <c r="AS3167" s="1165"/>
      <c r="AT3167" s="1166"/>
      <c r="AU3167" s="587" t="e">
        <f t="shared" si="529"/>
        <v>#DIV/0!</v>
      </c>
      <c r="AW3167" s="1163">
        <v>80</v>
      </c>
      <c r="AX3167" s="1164"/>
      <c r="AY3167" s="1165"/>
      <c r="AZ3167" s="1166"/>
      <c r="BA3167" s="587" t="e">
        <f t="shared" si="530"/>
        <v>#DIV/0!</v>
      </c>
    </row>
    <row r="3168" spans="1:53" s="17" customFormat="1" ht="16.75" customHeight="1" outlineLevel="2">
      <c r="A3168" s="1163">
        <v>81</v>
      </c>
      <c r="B3168" s="1164"/>
      <c r="C3168" s="1165"/>
      <c r="D3168" s="1166"/>
      <c r="E3168" s="587" t="e">
        <f t="shared" si="522"/>
        <v>#DIV/0!</v>
      </c>
      <c r="G3168" s="1163">
        <v>81</v>
      </c>
      <c r="H3168" s="1164"/>
      <c r="I3168" s="1165"/>
      <c r="J3168" s="1166"/>
      <c r="K3168" s="587" t="e">
        <f t="shared" si="523"/>
        <v>#DIV/0!</v>
      </c>
      <c r="M3168" s="1163">
        <v>81</v>
      </c>
      <c r="N3168" s="1164"/>
      <c r="O3168" s="1165"/>
      <c r="P3168" s="1166"/>
      <c r="Q3168" s="587" t="e">
        <f t="shared" si="524"/>
        <v>#DIV/0!</v>
      </c>
      <c r="S3168" s="1163">
        <v>81</v>
      </c>
      <c r="T3168" s="1164"/>
      <c r="U3168" s="1165"/>
      <c r="V3168" s="1166"/>
      <c r="W3168" s="587" t="e">
        <f t="shared" si="525"/>
        <v>#DIV/0!</v>
      </c>
      <c r="Y3168" s="1163">
        <v>81</v>
      </c>
      <c r="Z3168" s="1164"/>
      <c r="AA3168" s="1165"/>
      <c r="AB3168" s="1166"/>
      <c r="AC3168" s="587" t="e">
        <f t="shared" si="526"/>
        <v>#DIV/0!</v>
      </c>
      <c r="AE3168" s="1163">
        <v>81</v>
      </c>
      <c r="AF3168" s="1164"/>
      <c r="AG3168" s="1165"/>
      <c r="AH3168" s="1166"/>
      <c r="AI3168" s="587" t="e">
        <f t="shared" si="527"/>
        <v>#DIV/0!</v>
      </c>
      <c r="AK3168" s="1163">
        <v>81</v>
      </c>
      <c r="AL3168" s="1164"/>
      <c r="AM3168" s="1165"/>
      <c r="AN3168" s="1166"/>
      <c r="AO3168" s="587" t="e">
        <f t="shared" si="528"/>
        <v>#DIV/0!</v>
      </c>
      <c r="AQ3168" s="1163">
        <v>81</v>
      </c>
      <c r="AR3168" s="1164"/>
      <c r="AS3168" s="1165"/>
      <c r="AT3168" s="1166"/>
      <c r="AU3168" s="587" t="e">
        <f t="shared" si="529"/>
        <v>#DIV/0!</v>
      </c>
      <c r="AW3168" s="1163">
        <v>81</v>
      </c>
      <c r="AX3168" s="1164"/>
      <c r="AY3168" s="1165"/>
      <c r="AZ3168" s="1166"/>
      <c r="BA3168" s="587" t="e">
        <f t="shared" si="530"/>
        <v>#DIV/0!</v>
      </c>
    </row>
    <row r="3169" spans="1:53" s="17" customFormat="1" ht="16.75" customHeight="1" outlineLevel="2">
      <c r="A3169" s="1163">
        <v>82</v>
      </c>
      <c r="B3169" s="1164"/>
      <c r="C3169" s="1165"/>
      <c r="D3169" s="1166"/>
      <c r="E3169" s="587" t="e">
        <f t="shared" si="522"/>
        <v>#DIV/0!</v>
      </c>
      <c r="G3169" s="1163">
        <v>82</v>
      </c>
      <c r="H3169" s="1164"/>
      <c r="I3169" s="1165"/>
      <c r="J3169" s="1166"/>
      <c r="K3169" s="587" t="e">
        <f t="shared" si="523"/>
        <v>#DIV/0!</v>
      </c>
      <c r="M3169" s="1163">
        <v>82</v>
      </c>
      <c r="N3169" s="1164"/>
      <c r="O3169" s="1165"/>
      <c r="P3169" s="1166"/>
      <c r="Q3169" s="587" t="e">
        <f t="shared" si="524"/>
        <v>#DIV/0!</v>
      </c>
      <c r="S3169" s="1163">
        <v>82</v>
      </c>
      <c r="T3169" s="1164"/>
      <c r="U3169" s="1165"/>
      <c r="V3169" s="1166"/>
      <c r="W3169" s="587" t="e">
        <f t="shared" si="525"/>
        <v>#DIV/0!</v>
      </c>
      <c r="Y3169" s="1163">
        <v>82</v>
      </c>
      <c r="Z3169" s="1164"/>
      <c r="AA3169" s="1165"/>
      <c r="AB3169" s="1166"/>
      <c r="AC3169" s="587" t="e">
        <f t="shared" si="526"/>
        <v>#DIV/0!</v>
      </c>
      <c r="AE3169" s="1163">
        <v>82</v>
      </c>
      <c r="AF3169" s="1164"/>
      <c r="AG3169" s="1165"/>
      <c r="AH3169" s="1166"/>
      <c r="AI3169" s="587" t="e">
        <f t="shared" si="527"/>
        <v>#DIV/0!</v>
      </c>
      <c r="AK3169" s="1163">
        <v>82</v>
      </c>
      <c r="AL3169" s="1164"/>
      <c r="AM3169" s="1165"/>
      <c r="AN3169" s="1166"/>
      <c r="AO3169" s="587" t="e">
        <f t="shared" si="528"/>
        <v>#DIV/0!</v>
      </c>
      <c r="AQ3169" s="1163">
        <v>82</v>
      </c>
      <c r="AR3169" s="1164"/>
      <c r="AS3169" s="1165"/>
      <c r="AT3169" s="1166"/>
      <c r="AU3169" s="587" t="e">
        <f t="shared" si="529"/>
        <v>#DIV/0!</v>
      </c>
      <c r="AW3169" s="1163">
        <v>82</v>
      </c>
      <c r="AX3169" s="1164"/>
      <c r="AY3169" s="1165"/>
      <c r="AZ3169" s="1166"/>
      <c r="BA3169" s="587" t="e">
        <f t="shared" si="530"/>
        <v>#DIV/0!</v>
      </c>
    </row>
    <row r="3170" spans="1:53" s="17" customFormat="1" ht="16.75" customHeight="1" outlineLevel="2">
      <c r="A3170" s="1163">
        <v>83</v>
      </c>
      <c r="B3170" s="1164"/>
      <c r="C3170" s="1165"/>
      <c r="D3170" s="1166"/>
      <c r="E3170" s="587" t="e">
        <f t="shared" si="522"/>
        <v>#DIV/0!</v>
      </c>
      <c r="G3170" s="1163">
        <v>83</v>
      </c>
      <c r="H3170" s="1164"/>
      <c r="I3170" s="1165"/>
      <c r="J3170" s="1166"/>
      <c r="K3170" s="587" t="e">
        <f t="shared" si="523"/>
        <v>#DIV/0!</v>
      </c>
      <c r="M3170" s="1163">
        <v>83</v>
      </c>
      <c r="N3170" s="1164"/>
      <c r="O3170" s="1165"/>
      <c r="P3170" s="1166"/>
      <c r="Q3170" s="587" t="e">
        <f t="shared" si="524"/>
        <v>#DIV/0!</v>
      </c>
      <c r="S3170" s="1163">
        <v>83</v>
      </c>
      <c r="T3170" s="1164"/>
      <c r="U3170" s="1165"/>
      <c r="V3170" s="1166"/>
      <c r="W3170" s="587" t="e">
        <f t="shared" si="525"/>
        <v>#DIV/0!</v>
      </c>
      <c r="Y3170" s="1163">
        <v>83</v>
      </c>
      <c r="Z3170" s="1164"/>
      <c r="AA3170" s="1165"/>
      <c r="AB3170" s="1166"/>
      <c r="AC3170" s="587" t="e">
        <f t="shared" si="526"/>
        <v>#DIV/0!</v>
      </c>
      <c r="AE3170" s="1163">
        <v>83</v>
      </c>
      <c r="AF3170" s="1164"/>
      <c r="AG3170" s="1165"/>
      <c r="AH3170" s="1166"/>
      <c r="AI3170" s="587" t="e">
        <f t="shared" si="527"/>
        <v>#DIV/0!</v>
      </c>
      <c r="AK3170" s="1163">
        <v>83</v>
      </c>
      <c r="AL3170" s="1164"/>
      <c r="AM3170" s="1165"/>
      <c r="AN3170" s="1166"/>
      <c r="AO3170" s="587" t="e">
        <f t="shared" si="528"/>
        <v>#DIV/0!</v>
      </c>
      <c r="AQ3170" s="1163">
        <v>83</v>
      </c>
      <c r="AR3170" s="1164"/>
      <c r="AS3170" s="1165"/>
      <c r="AT3170" s="1166"/>
      <c r="AU3170" s="587" t="e">
        <f t="shared" si="529"/>
        <v>#DIV/0!</v>
      </c>
      <c r="AW3170" s="1163">
        <v>83</v>
      </c>
      <c r="AX3170" s="1164"/>
      <c r="AY3170" s="1165"/>
      <c r="AZ3170" s="1166"/>
      <c r="BA3170" s="587" t="e">
        <f t="shared" si="530"/>
        <v>#DIV/0!</v>
      </c>
    </row>
    <row r="3171" spans="1:53" s="17" customFormat="1" ht="16.75" customHeight="1" outlineLevel="2">
      <c r="A3171" s="1163">
        <v>84</v>
      </c>
      <c r="B3171" s="1164"/>
      <c r="C3171" s="1165"/>
      <c r="D3171" s="1166"/>
      <c r="E3171" s="587" t="e">
        <f t="shared" si="522"/>
        <v>#DIV/0!</v>
      </c>
      <c r="G3171" s="1163">
        <v>84</v>
      </c>
      <c r="H3171" s="1164"/>
      <c r="I3171" s="1165"/>
      <c r="J3171" s="1166"/>
      <c r="K3171" s="587" t="e">
        <f t="shared" si="523"/>
        <v>#DIV/0!</v>
      </c>
      <c r="M3171" s="1163">
        <v>84</v>
      </c>
      <c r="N3171" s="1164"/>
      <c r="O3171" s="1165"/>
      <c r="P3171" s="1166"/>
      <c r="Q3171" s="587" t="e">
        <f t="shared" si="524"/>
        <v>#DIV/0!</v>
      </c>
      <c r="S3171" s="1163">
        <v>84</v>
      </c>
      <c r="T3171" s="1164"/>
      <c r="U3171" s="1165"/>
      <c r="V3171" s="1166"/>
      <c r="W3171" s="587" t="e">
        <f t="shared" si="525"/>
        <v>#DIV/0!</v>
      </c>
      <c r="Y3171" s="1163">
        <v>84</v>
      </c>
      <c r="Z3171" s="1164"/>
      <c r="AA3171" s="1165"/>
      <c r="AB3171" s="1166"/>
      <c r="AC3171" s="587" t="e">
        <f t="shared" si="526"/>
        <v>#DIV/0!</v>
      </c>
      <c r="AE3171" s="1163">
        <v>84</v>
      </c>
      <c r="AF3171" s="1164"/>
      <c r="AG3171" s="1165"/>
      <c r="AH3171" s="1166"/>
      <c r="AI3171" s="587" t="e">
        <f t="shared" si="527"/>
        <v>#DIV/0!</v>
      </c>
      <c r="AK3171" s="1163">
        <v>84</v>
      </c>
      <c r="AL3171" s="1164"/>
      <c r="AM3171" s="1165"/>
      <c r="AN3171" s="1166"/>
      <c r="AO3171" s="587" t="e">
        <f t="shared" si="528"/>
        <v>#DIV/0!</v>
      </c>
      <c r="AQ3171" s="1163">
        <v>84</v>
      </c>
      <c r="AR3171" s="1164"/>
      <c r="AS3171" s="1165"/>
      <c r="AT3171" s="1166"/>
      <c r="AU3171" s="587" t="e">
        <f t="shared" si="529"/>
        <v>#DIV/0!</v>
      </c>
      <c r="AW3171" s="1163">
        <v>84</v>
      </c>
      <c r="AX3171" s="1164"/>
      <c r="AY3171" s="1165"/>
      <c r="AZ3171" s="1166"/>
      <c r="BA3171" s="587" t="e">
        <f t="shared" si="530"/>
        <v>#DIV/0!</v>
      </c>
    </row>
    <row r="3172" spans="1:53" s="17" customFormat="1" ht="16.75" customHeight="1" outlineLevel="2">
      <c r="A3172" s="1163">
        <v>85</v>
      </c>
      <c r="B3172" s="1164"/>
      <c r="C3172" s="1165"/>
      <c r="D3172" s="1166"/>
      <c r="E3172" s="587" t="e">
        <f t="shared" si="522"/>
        <v>#DIV/0!</v>
      </c>
      <c r="G3172" s="1163">
        <v>85</v>
      </c>
      <c r="H3172" s="1164"/>
      <c r="I3172" s="1165"/>
      <c r="J3172" s="1166"/>
      <c r="K3172" s="587" t="e">
        <f t="shared" si="523"/>
        <v>#DIV/0!</v>
      </c>
      <c r="M3172" s="1163">
        <v>85</v>
      </c>
      <c r="N3172" s="1164"/>
      <c r="O3172" s="1165"/>
      <c r="P3172" s="1166"/>
      <c r="Q3172" s="587" t="e">
        <f t="shared" si="524"/>
        <v>#DIV/0!</v>
      </c>
      <c r="S3172" s="1163">
        <v>85</v>
      </c>
      <c r="T3172" s="1164"/>
      <c r="U3172" s="1165"/>
      <c r="V3172" s="1166"/>
      <c r="W3172" s="587" t="e">
        <f t="shared" si="525"/>
        <v>#DIV/0!</v>
      </c>
      <c r="Y3172" s="1163">
        <v>85</v>
      </c>
      <c r="Z3172" s="1164"/>
      <c r="AA3172" s="1165"/>
      <c r="AB3172" s="1166"/>
      <c r="AC3172" s="587" t="e">
        <f t="shared" si="526"/>
        <v>#DIV/0!</v>
      </c>
      <c r="AE3172" s="1163">
        <v>85</v>
      </c>
      <c r="AF3172" s="1164"/>
      <c r="AG3172" s="1165"/>
      <c r="AH3172" s="1166"/>
      <c r="AI3172" s="587" t="e">
        <f t="shared" si="527"/>
        <v>#DIV/0!</v>
      </c>
      <c r="AK3172" s="1163">
        <v>85</v>
      </c>
      <c r="AL3172" s="1164"/>
      <c r="AM3172" s="1165"/>
      <c r="AN3172" s="1166"/>
      <c r="AO3172" s="587" t="e">
        <f t="shared" si="528"/>
        <v>#DIV/0!</v>
      </c>
      <c r="AQ3172" s="1163">
        <v>85</v>
      </c>
      <c r="AR3172" s="1164"/>
      <c r="AS3172" s="1165"/>
      <c r="AT3172" s="1166"/>
      <c r="AU3172" s="587" t="e">
        <f t="shared" si="529"/>
        <v>#DIV/0!</v>
      </c>
      <c r="AW3172" s="1163">
        <v>85</v>
      </c>
      <c r="AX3172" s="1164"/>
      <c r="AY3172" s="1165"/>
      <c r="AZ3172" s="1166"/>
      <c r="BA3172" s="587" t="e">
        <f t="shared" si="530"/>
        <v>#DIV/0!</v>
      </c>
    </row>
    <row r="3173" spans="1:53" s="17" customFormat="1" ht="16.75" customHeight="1" outlineLevel="2">
      <c r="A3173" s="1163">
        <v>86</v>
      </c>
      <c r="B3173" s="1164"/>
      <c r="C3173" s="1165"/>
      <c r="D3173" s="1166"/>
      <c r="E3173" s="587" t="e">
        <f t="shared" si="522"/>
        <v>#DIV/0!</v>
      </c>
      <c r="G3173" s="1163">
        <v>86</v>
      </c>
      <c r="H3173" s="1164"/>
      <c r="I3173" s="1165"/>
      <c r="J3173" s="1166"/>
      <c r="K3173" s="587" t="e">
        <f t="shared" si="523"/>
        <v>#DIV/0!</v>
      </c>
      <c r="M3173" s="1163">
        <v>86</v>
      </c>
      <c r="N3173" s="1164"/>
      <c r="O3173" s="1165"/>
      <c r="P3173" s="1166"/>
      <c r="Q3173" s="587" t="e">
        <f t="shared" si="524"/>
        <v>#DIV/0!</v>
      </c>
      <c r="S3173" s="1163">
        <v>86</v>
      </c>
      <c r="T3173" s="1164"/>
      <c r="U3173" s="1165"/>
      <c r="V3173" s="1166"/>
      <c r="W3173" s="587" t="e">
        <f t="shared" si="525"/>
        <v>#DIV/0!</v>
      </c>
      <c r="Y3173" s="1163">
        <v>86</v>
      </c>
      <c r="Z3173" s="1164"/>
      <c r="AA3173" s="1165"/>
      <c r="AB3173" s="1166"/>
      <c r="AC3173" s="587" t="e">
        <f t="shared" si="526"/>
        <v>#DIV/0!</v>
      </c>
      <c r="AE3173" s="1163">
        <v>86</v>
      </c>
      <c r="AF3173" s="1164"/>
      <c r="AG3173" s="1165"/>
      <c r="AH3173" s="1166"/>
      <c r="AI3173" s="587" t="e">
        <f t="shared" si="527"/>
        <v>#DIV/0!</v>
      </c>
      <c r="AK3173" s="1163">
        <v>86</v>
      </c>
      <c r="AL3173" s="1164"/>
      <c r="AM3173" s="1165"/>
      <c r="AN3173" s="1166"/>
      <c r="AO3173" s="587" t="e">
        <f t="shared" si="528"/>
        <v>#DIV/0!</v>
      </c>
      <c r="AQ3173" s="1163">
        <v>86</v>
      </c>
      <c r="AR3173" s="1164"/>
      <c r="AS3173" s="1165"/>
      <c r="AT3173" s="1166"/>
      <c r="AU3173" s="587" t="e">
        <f t="shared" si="529"/>
        <v>#DIV/0!</v>
      </c>
      <c r="AW3173" s="1163">
        <v>86</v>
      </c>
      <c r="AX3173" s="1164"/>
      <c r="AY3173" s="1165"/>
      <c r="AZ3173" s="1166"/>
      <c r="BA3173" s="587" t="e">
        <f t="shared" si="530"/>
        <v>#DIV/0!</v>
      </c>
    </row>
    <row r="3174" spans="1:53" s="17" customFormat="1" ht="16.75" customHeight="1" outlineLevel="2">
      <c r="A3174" s="1163">
        <v>87</v>
      </c>
      <c r="B3174" s="1164"/>
      <c r="C3174" s="1165"/>
      <c r="D3174" s="1166"/>
      <c r="E3174" s="587" t="e">
        <f t="shared" si="522"/>
        <v>#DIV/0!</v>
      </c>
      <c r="G3174" s="1163">
        <v>87</v>
      </c>
      <c r="H3174" s="1164"/>
      <c r="I3174" s="1165"/>
      <c r="J3174" s="1166"/>
      <c r="K3174" s="587" t="e">
        <f t="shared" si="523"/>
        <v>#DIV/0!</v>
      </c>
      <c r="M3174" s="1163">
        <v>87</v>
      </c>
      <c r="N3174" s="1164"/>
      <c r="O3174" s="1165"/>
      <c r="P3174" s="1166"/>
      <c r="Q3174" s="587" t="e">
        <f t="shared" si="524"/>
        <v>#DIV/0!</v>
      </c>
      <c r="S3174" s="1163">
        <v>87</v>
      </c>
      <c r="T3174" s="1164"/>
      <c r="U3174" s="1165"/>
      <c r="V3174" s="1166"/>
      <c r="W3174" s="587" t="e">
        <f t="shared" si="525"/>
        <v>#DIV/0!</v>
      </c>
      <c r="Y3174" s="1163">
        <v>87</v>
      </c>
      <c r="Z3174" s="1164"/>
      <c r="AA3174" s="1165"/>
      <c r="AB3174" s="1166"/>
      <c r="AC3174" s="587" t="e">
        <f t="shared" si="526"/>
        <v>#DIV/0!</v>
      </c>
      <c r="AE3174" s="1163">
        <v>87</v>
      </c>
      <c r="AF3174" s="1164"/>
      <c r="AG3174" s="1165"/>
      <c r="AH3174" s="1166"/>
      <c r="AI3174" s="587" t="e">
        <f t="shared" si="527"/>
        <v>#DIV/0!</v>
      </c>
      <c r="AK3174" s="1163">
        <v>87</v>
      </c>
      <c r="AL3174" s="1164"/>
      <c r="AM3174" s="1165"/>
      <c r="AN3174" s="1166"/>
      <c r="AO3174" s="587" t="e">
        <f t="shared" si="528"/>
        <v>#DIV/0!</v>
      </c>
      <c r="AQ3174" s="1163">
        <v>87</v>
      </c>
      <c r="AR3174" s="1164"/>
      <c r="AS3174" s="1165"/>
      <c r="AT3174" s="1166"/>
      <c r="AU3174" s="587" t="e">
        <f t="shared" si="529"/>
        <v>#DIV/0!</v>
      </c>
      <c r="AW3174" s="1163">
        <v>87</v>
      </c>
      <c r="AX3174" s="1164"/>
      <c r="AY3174" s="1165"/>
      <c r="AZ3174" s="1166"/>
      <c r="BA3174" s="587" t="e">
        <f t="shared" si="530"/>
        <v>#DIV/0!</v>
      </c>
    </row>
    <row r="3175" spans="1:53" s="17" customFormat="1" ht="16.75" customHeight="1" outlineLevel="2">
      <c r="A3175" s="1163">
        <v>88</v>
      </c>
      <c r="B3175" s="1164"/>
      <c r="C3175" s="1165"/>
      <c r="D3175" s="1166"/>
      <c r="E3175" s="587" t="e">
        <f t="shared" si="522"/>
        <v>#DIV/0!</v>
      </c>
      <c r="G3175" s="1163">
        <v>88</v>
      </c>
      <c r="H3175" s="1164"/>
      <c r="I3175" s="1165"/>
      <c r="J3175" s="1166"/>
      <c r="K3175" s="587" t="e">
        <f t="shared" si="523"/>
        <v>#DIV/0!</v>
      </c>
      <c r="M3175" s="1163">
        <v>88</v>
      </c>
      <c r="N3175" s="1164"/>
      <c r="O3175" s="1165"/>
      <c r="P3175" s="1166"/>
      <c r="Q3175" s="587" t="e">
        <f t="shared" si="524"/>
        <v>#DIV/0!</v>
      </c>
      <c r="S3175" s="1163">
        <v>88</v>
      </c>
      <c r="T3175" s="1164"/>
      <c r="U3175" s="1165"/>
      <c r="V3175" s="1166"/>
      <c r="W3175" s="587" t="e">
        <f t="shared" si="525"/>
        <v>#DIV/0!</v>
      </c>
      <c r="Y3175" s="1163">
        <v>88</v>
      </c>
      <c r="Z3175" s="1164"/>
      <c r="AA3175" s="1165"/>
      <c r="AB3175" s="1166"/>
      <c r="AC3175" s="587" t="e">
        <f t="shared" si="526"/>
        <v>#DIV/0!</v>
      </c>
      <c r="AE3175" s="1163">
        <v>88</v>
      </c>
      <c r="AF3175" s="1164"/>
      <c r="AG3175" s="1165"/>
      <c r="AH3175" s="1166"/>
      <c r="AI3175" s="587" t="e">
        <f t="shared" si="527"/>
        <v>#DIV/0!</v>
      </c>
      <c r="AK3175" s="1163">
        <v>88</v>
      </c>
      <c r="AL3175" s="1164"/>
      <c r="AM3175" s="1165"/>
      <c r="AN3175" s="1166"/>
      <c r="AO3175" s="587" t="e">
        <f t="shared" si="528"/>
        <v>#DIV/0!</v>
      </c>
      <c r="AQ3175" s="1163">
        <v>88</v>
      </c>
      <c r="AR3175" s="1164"/>
      <c r="AS3175" s="1165"/>
      <c r="AT3175" s="1166"/>
      <c r="AU3175" s="587" t="e">
        <f t="shared" si="529"/>
        <v>#DIV/0!</v>
      </c>
      <c r="AW3175" s="1163">
        <v>88</v>
      </c>
      <c r="AX3175" s="1164"/>
      <c r="AY3175" s="1165"/>
      <c r="AZ3175" s="1166"/>
      <c r="BA3175" s="587" t="e">
        <f t="shared" si="530"/>
        <v>#DIV/0!</v>
      </c>
    </row>
    <row r="3176" spans="1:53" s="17" customFormat="1" ht="16.75" customHeight="1" outlineLevel="2">
      <c r="A3176" s="1163">
        <v>89</v>
      </c>
      <c r="B3176" s="1164"/>
      <c r="C3176" s="1165"/>
      <c r="D3176" s="1166"/>
      <c r="E3176" s="587" t="e">
        <f t="shared" si="522"/>
        <v>#DIV/0!</v>
      </c>
      <c r="G3176" s="1163">
        <v>89</v>
      </c>
      <c r="H3176" s="1164"/>
      <c r="I3176" s="1165"/>
      <c r="J3176" s="1166"/>
      <c r="K3176" s="587" t="e">
        <f t="shared" si="523"/>
        <v>#DIV/0!</v>
      </c>
      <c r="M3176" s="1163">
        <v>89</v>
      </c>
      <c r="N3176" s="1164"/>
      <c r="O3176" s="1165"/>
      <c r="P3176" s="1166"/>
      <c r="Q3176" s="587" t="e">
        <f t="shared" si="524"/>
        <v>#DIV/0!</v>
      </c>
      <c r="S3176" s="1163">
        <v>89</v>
      </c>
      <c r="T3176" s="1164"/>
      <c r="U3176" s="1165"/>
      <c r="V3176" s="1166"/>
      <c r="W3176" s="587" t="e">
        <f t="shared" si="525"/>
        <v>#DIV/0!</v>
      </c>
      <c r="Y3176" s="1163">
        <v>89</v>
      </c>
      <c r="Z3176" s="1164"/>
      <c r="AA3176" s="1165"/>
      <c r="AB3176" s="1166"/>
      <c r="AC3176" s="587" t="e">
        <f t="shared" si="526"/>
        <v>#DIV/0!</v>
      </c>
      <c r="AE3176" s="1163">
        <v>89</v>
      </c>
      <c r="AF3176" s="1164"/>
      <c r="AG3176" s="1165"/>
      <c r="AH3176" s="1166"/>
      <c r="AI3176" s="587" t="e">
        <f t="shared" si="527"/>
        <v>#DIV/0!</v>
      </c>
      <c r="AK3176" s="1163">
        <v>89</v>
      </c>
      <c r="AL3176" s="1164"/>
      <c r="AM3176" s="1165"/>
      <c r="AN3176" s="1166"/>
      <c r="AO3176" s="587" t="e">
        <f t="shared" si="528"/>
        <v>#DIV/0!</v>
      </c>
      <c r="AQ3176" s="1163">
        <v>89</v>
      </c>
      <c r="AR3176" s="1164"/>
      <c r="AS3176" s="1165"/>
      <c r="AT3176" s="1166"/>
      <c r="AU3176" s="587" t="e">
        <f t="shared" si="529"/>
        <v>#DIV/0!</v>
      </c>
      <c r="AW3176" s="1163">
        <v>89</v>
      </c>
      <c r="AX3176" s="1164"/>
      <c r="AY3176" s="1165"/>
      <c r="AZ3176" s="1166"/>
      <c r="BA3176" s="587" t="e">
        <f t="shared" si="530"/>
        <v>#DIV/0!</v>
      </c>
    </row>
    <row r="3177" spans="1:53" s="17" customFormat="1" ht="16.75" customHeight="1" outlineLevel="2">
      <c r="A3177" s="1163">
        <v>90</v>
      </c>
      <c r="B3177" s="1164"/>
      <c r="C3177" s="1165"/>
      <c r="D3177" s="1166"/>
      <c r="E3177" s="587" t="e">
        <f t="shared" si="522"/>
        <v>#DIV/0!</v>
      </c>
      <c r="G3177" s="1163">
        <v>90</v>
      </c>
      <c r="H3177" s="1164"/>
      <c r="I3177" s="1165"/>
      <c r="J3177" s="1166"/>
      <c r="K3177" s="587" t="e">
        <f t="shared" si="523"/>
        <v>#DIV/0!</v>
      </c>
      <c r="M3177" s="1163">
        <v>90</v>
      </c>
      <c r="N3177" s="1164"/>
      <c r="O3177" s="1165"/>
      <c r="P3177" s="1166"/>
      <c r="Q3177" s="587" t="e">
        <f t="shared" si="524"/>
        <v>#DIV/0!</v>
      </c>
      <c r="S3177" s="1163">
        <v>90</v>
      </c>
      <c r="T3177" s="1164"/>
      <c r="U3177" s="1165"/>
      <c r="V3177" s="1166"/>
      <c r="W3177" s="587" t="e">
        <f t="shared" si="525"/>
        <v>#DIV/0!</v>
      </c>
      <c r="Y3177" s="1163">
        <v>90</v>
      </c>
      <c r="Z3177" s="1164"/>
      <c r="AA3177" s="1165"/>
      <c r="AB3177" s="1166"/>
      <c r="AC3177" s="587" t="e">
        <f t="shared" si="526"/>
        <v>#DIV/0!</v>
      </c>
      <c r="AE3177" s="1163">
        <v>90</v>
      </c>
      <c r="AF3177" s="1164"/>
      <c r="AG3177" s="1165"/>
      <c r="AH3177" s="1166"/>
      <c r="AI3177" s="587" t="e">
        <f t="shared" si="527"/>
        <v>#DIV/0!</v>
      </c>
      <c r="AK3177" s="1163">
        <v>90</v>
      </c>
      <c r="AL3177" s="1164"/>
      <c r="AM3177" s="1165"/>
      <c r="AN3177" s="1166"/>
      <c r="AO3177" s="587" t="e">
        <f t="shared" si="528"/>
        <v>#DIV/0!</v>
      </c>
      <c r="AQ3177" s="1163">
        <v>90</v>
      </c>
      <c r="AR3177" s="1164"/>
      <c r="AS3177" s="1165"/>
      <c r="AT3177" s="1166"/>
      <c r="AU3177" s="587" t="e">
        <f t="shared" si="529"/>
        <v>#DIV/0!</v>
      </c>
      <c r="AW3177" s="1163">
        <v>90</v>
      </c>
      <c r="AX3177" s="1164"/>
      <c r="AY3177" s="1165"/>
      <c r="AZ3177" s="1166"/>
      <c r="BA3177" s="587" t="e">
        <f t="shared" si="530"/>
        <v>#DIV/0!</v>
      </c>
    </row>
    <row r="3178" spans="1:53" s="17" customFormat="1" ht="16.75" customHeight="1" outlineLevel="2">
      <c r="A3178" s="1163">
        <v>91</v>
      </c>
      <c r="B3178" s="1164"/>
      <c r="C3178" s="1165"/>
      <c r="D3178" s="1166"/>
      <c r="E3178" s="587" t="e">
        <f t="shared" si="522"/>
        <v>#DIV/0!</v>
      </c>
      <c r="G3178" s="1163">
        <v>91</v>
      </c>
      <c r="H3178" s="1164"/>
      <c r="I3178" s="1165"/>
      <c r="J3178" s="1166"/>
      <c r="K3178" s="587" t="e">
        <f t="shared" si="523"/>
        <v>#DIV/0!</v>
      </c>
      <c r="M3178" s="1163">
        <v>91</v>
      </c>
      <c r="N3178" s="1164"/>
      <c r="O3178" s="1165"/>
      <c r="P3178" s="1166"/>
      <c r="Q3178" s="587" t="e">
        <f t="shared" si="524"/>
        <v>#DIV/0!</v>
      </c>
      <c r="S3178" s="1163">
        <v>91</v>
      </c>
      <c r="T3178" s="1164"/>
      <c r="U3178" s="1165"/>
      <c r="V3178" s="1166"/>
      <c r="W3178" s="587" t="e">
        <f t="shared" si="525"/>
        <v>#DIV/0!</v>
      </c>
      <c r="Y3178" s="1163">
        <v>91</v>
      </c>
      <c r="Z3178" s="1164"/>
      <c r="AA3178" s="1165"/>
      <c r="AB3178" s="1166"/>
      <c r="AC3178" s="587" t="e">
        <f t="shared" si="526"/>
        <v>#DIV/0!</v>
      </c>
      <c r="AE3178" s="1163">
        <v>91</v>
      </c>
      <c r="AF3178" s="1164"/>
      <c r="AG3178" s="1165"/>
      <c r="AH3178" s="1166"/>
      <c r="AI3178" s="587" t="e">
        <f t="shared" si="527"/>
        <v>#DIV/0!</v>
      </c>
      <c r="AK3178" s="1163">
        <v>91</v>
      </c>
      <c r="AL3178" s="1164"/>
      <c r="AM3178" s="1165"/>
      <c r="AN3178" s="1166"/>
      <c r="AO3178" s="587" t="e">
        <f t="shared" si="528"/>
        <v>#DIV/0!</v>
      </c>
      <c r="AQ3178" s="1163">
        <v>91</v>
      </c>
      <c r="AR3178" s="1164"/>
      <c r="AS3178" s="1165"/>
      <c r="AT3178" s="1166"/>
      <c r="AU3178" s="587" t="e">
        <f t="shared" si="529"/>
        <v>#DIV/0!</v>
      </c>
      <c r="AW3178" s="1163">
        <v>91</v>
      </c>
      <c r="AX3178" s="1164"/>
      <c r="AY3178" s="1165"/>
      <c r="AZ3178" s="1166"/>
      <c r="BA3178" s="587" t="e">
        <f t="shared" si="530"/>
        <v>#DIV/0!</v>
      </c>
    </row>
    <row r="3179" spans="1:53" s="17" customFormat="1" ht="16.75" customHeight="1" outlineLevel="2">
      <c r="A3179" s="1163">
        <v>92</v>
      </c>
      <c r="B3179" s="1164"/>
      <c r="C3179" s="1165"/>
      <c r="D3179" s="1166"/>
      <c r="E3179" s="587" t="e">
        <f t="shared" si="522"/>
        <v>#DIV/0!</v>
      </c>
      <c r="G3179" s="1163">
        <v>92</v>
      </c>
      <c r="H3179" s="1164"/>
      <c r="I3179" s="1165"/>
      <c r="J3179" s="1166"/>
      <c r="K3179" s="587" t="e">
        <f t="shared" si="523"/>
        <v>#DIV/0!</v>
      </c>
      <c r="M3179" s="1163">
        <v>92</v>
      </c>
      <c r="N3179" s="1164"/>
      <c r="O3179" s="1165"/>
      <c r="P3179" s="1166"/>
      <c r="Q3179" s="587" t="e">
        <f t="shared" si="524"/>
        <v>#DIV/0!</v>
      </c>
      <c r="S3179" s="1163">
        <v>92</v>
      </c>
      <c r="T3179" s="1164"/>
      <c r="U3179" s="1165"/>
      <c r="V3179" s="1166"/>
      <c r="W3179" s="587" t="e">
        <f t="shared" si="525"/>
        <v>#DIV/0!</v>
      </c>
      <c r="Y3179" s="1163">
        <v>92</v>
      </c>
      <c r="Z3179" s="1164"/>
      <c r="AA3179" s="1165"/>
      <c r="AB3179" s="1166"/>
      <c r="AC3179" s="587" t="e">
        <f t="shared" si="526"/>
        <v>#DIV/0!</v>
      </c>
      <c r="AE3179" s="1163">
        <v>92</v>
      </c>
      <c r="AF3179" s="1164"/>
      <c r="AG3179" s="1165"/>
      <c r="AH3179" s="1166"/>
      <c r="AI3179" s="587" t="e">
        <f t="shared" si="527"/>
        <v>#DIV/0!</v>
      </c>
      <c r="AK3179" s="1163">
        <v>92</v>
      </c>
      <c r="AL3179" s="1164"/>
      <c r="AM3179" s="1165"/>
      <c r="AN3179" s="1166"/>
      <c r="AO3179" s="587" t="e">
        <f t="shared" si="528"/>
        <v>#DIV/0!</v>
      </c>
      <c r="AQ3179" s="1163">
        <v>92</v>
      </c>
      <c r="AR3179" s="1164"/>
      <c r="AS3179" s="1165"/>
      <c r="AT3179" s="1166"/>
      <c r="AU3179" s="587" t="e">
        <f t="shared" si="529"/>
        <v>#DIV/0!</v>
      </c>
      <c r="AW3179" s="1163">
        <v>92</v>
      </c>
      <c r="AX3179" s="1164"/>
      <c r="AY3179" s="1165"/>
      <c r="AZ3179" s="1166"/>
      <c r="BA3179" s="587" t="e">
        <f t="shared" si="530"/>
        <v>#DIV/0!</v>
      </c>
    </row>
    <row r="3180" spans="1:53" s="17" customFormat="1" ht="16.75" customHeight="1" outlineLevel="2">
      <c r="A3180" s="1163">
        <v>93</v>
      </c>
      <c r="B3180" s="1164"/>
      <c r="C3180" s="1165"/>
      <c r="D3180" s="1166"/>
      <c r="E3180" s="587" t="e">
        <f t="shared" si="522"/>
        <v>#DIV/0!</v>
      </c>
      <c r="G3180" s="1163">
        <v>93</v>
      </c>
      <c r="H3180" s="1164"/>
      <c r="I3180" s="1165"/>
      <c r="J3180" s="1166"/>
      <c r="K3180" s="587" t="e">
        <f t="shared" si="523"/>
        <v>#DIV/0!</v>
      </c>
      <c r="M3180" s="1163">
        <v>93</v>
      </c>
      <c r="N3180" s="1164"/>
      <c r="O3180" s="1165"/>
      <c r="P3180" s="1166"/>
      <c r="Q3180" s="587" t="e">
        <f t="shared" si="524"/>
        <v>#DIV/0!</v>
      </c>
      <c r="S3180" s="1163">
        <v>93</v>
      </c>
      <c r="T3180" s="1164"/>
      <c r="U3180" s="1165"/>
      <c r="V3180" s="1166"/>
      <c r="W3180" s="587" t="e">
        <f t="shared" si="525"/>
        <v>#DIV/0!</v>
      </c>
      <c r="Y3180" s="1163">
        <v>93</v>
      </c>
      <c r="Z3180" s="1164"/>
      <c r="AA3180" s="1165"/>
      <c r="AB3180" s="1166"/>
      <c r="AC3180" s="587" t="e">
        <f t="shared" si="526"/>
        <v>#DIV/0!</v>
      </c>
      <c r="AE3180" s="1163">
        <v>93</v>
      </c>
      <c r="AF3180" s="1164"/>
      <c r="AG3180" s="1165"/>
      <c r="AH3180" s="1166"/>
      <c r="AI3180" s="587" t="e">
        <f t="shared" si="527"/>
        <v>#DIV/0!</v>
      </c>
      <c r="AK3180" s="1163">
        <v>93</v>
      </c>
      <c r="AL3180" s="1164"/>
      <c r="AM3180" s="1165"/>
      <c r="AN3180" s="1166"/>
      <c r="AO3180" s="587" t="e">
        <f t="shared" si="528"/>
        <v>#DIV/0!</v>
      </c>
      <c r="AQ3180" s="1163">
        <v>93</v>
      </c>
      <c r="AR3180" s="1164"/>
      <c r="AS3180" s="1165"/>
      <c r="AT3180" s="1166"/>
      <c r="AU3180" s="587" t="e">
        <f t="shared" si="529"/>
        <v>#DIV/0!</v>
      </c>
      <c r="AW3180" s="1163">
        <v>93</v>
      </c>
      <c r="AX3180" s="1164"/>
      <c r="AY3180" s="1165"/>
      <c r="AZ3180" s="1166"/>
      <c r="BA3180" s="587" t="e">
        <f t="shared" si="530"/>
        <v>#DIV/0!</v>
      </c>
    </row>
    <row r="3181" spans="1:53" s="17" customFormat="1" ht="16.75" customHeight="1" outlineLevel="2">
      <c r="A3181" s="1163">
        <v>94</v>
      </c>
      <c r="B3181" s="1164"/>
      <c r="C3181" s="1165"/>
      <c r="D3181" s="1166"/>
      <c r="E3181" s="587" t="e">
        <f t="shared" si="522"/>
        <v>#DIV/0!</v>
      </c>
      <c r="G3181" s="1163">
        <v>94</v>
      </c>
      <c r="H3181" s="1164"/>
      <c r="I3181" s="1165"/>
      <c r="J3181" s="1166"/>
      <c r="K3181" s="587" t="e">
        <f t="shared" si="523"/>
        <v>#DIV/0!</v>
      </c>
      <c r="M3181" s="1163">
        <v>94</v>
      </c>
      <c r="N3181" s="1164"/>
      <c r="O3181" s="1165"/>
      <c r="P3181" s="1166"/>
      <c r="Q3181" s="587" t="e">
        <f t="shared" si="524"/>
        <v>#DIV/0!</v>
      </c>
      <c r="S3181" s="1163">
        <v>94</v>
      </c>
      <c r="T3181" s="1164"/>
      <c r="U3181" s="1165"/>
      <c r="V3181" s="1166"/>
      <c r="W3181" s="587" t="e">
        <f t="shared" si="525"/>
        <v>#DIV/0!</v>
      </c>
      <c r="Y3181" s="1163">
        <v>94</v>
      </c>
      <c r="Z3181" s="1164"/>
      <c r="AA3181" s="1165"/>
      <c r="AB3181" s="1166"/>
      <c r="AC3181" s="587" t="e">
        <f t="shared" si="526"/>
        <v>#DIV/0!</v>
      </c>
      <c r="AE3181" s="1163">
        <v>94</v>
      </c>
      <c r="AF3181" s="1164"/>
      <c r="AG3181" s="1165"/>
      <c r="AH3181" s="1166"/>
      <c r="AI3181" s="587" t="e">
        <f t="shared" si="527"/>
        <v>#DIV/0!</v>
      </c>
      <c r="AK3181" s="1163">
        <v>94</v>
      </c>
      <c r="AL3181" s="1164"/>
      <c r="AM3181" s="1165"/>
      <c r="AN3181" s="1166"/>
      <c r="AO3181" s="587" t="e">
        <f t="shared" si="528"/>
        <v>#DIV/0!</v>
      </c>
      <c r="AQ3181" s="1163">
        <v>94</v>
      </c>
      <c r="AR3181" s="1164"/>
      <c r="AS3181" s="1165"/>
      <c r="AT3181" s="1166"/>
      <c r="AU3181" s="587" t="e">
        <f t="shared" si="529"/>
        <v>#DIV/0!</v>
      </c>
      <c r="AW3181" s="1163">
        <v>94</v>
      </c>
      <c r="AX3181" s="1164"/>
      <c r="AY3181" s="1165"/>
      <c r="AZ3181" s="1166"/>
      <c r="BA3181" s="587" t="e">
        <f t="shared" si="530"/>
        <v>#DIV/0!</v>
      </c>
    </row>
    <row r="3182" spans="1:53" s="17" customFormat="1" ht="16.75" customHeight="1" outlineLevel="2">
      <c r="A3182" s="1163">
        <v>95</v>
      </c>
      <c r="B3182" s="1164"/>
      <c r="C3182" s="1165"/>
      <c r="D3182" s="1166"/>
      <c r="E3182" s="587" t="e">
        <f t="shared" si="522"/>
        <v>#DIV/0!</v>
      </c>
      <c r="G3182" s="1163">
        <v>95</v>
      </c>
      <c r="H3182" s="1164"/>
      <c r="I3182" s="1165"/>
      <c r="J3182" s="1166"/>
      <c r="K3182" s="587" t="e">
        <f t="shared" si="523"/>
        <v>#DIV/0!</v>
      </c>
      <c r="M3182" s="1163">
        <v>95</v>
      </c>
      <c r="N3182" s="1164"/>
      <c r="O3182" s="1165"/>
      <c r="P3182" s="1166"/>
      <c r="Q3182" s="587" t="e">
        <f t="shared" si="524"/>
        <v>#DIV/0!</v>
      </c>
      <c r="S3182" s="1163">
        <v>95</v>
      </c>
      <c r="T3182" s="1164"/>
      <c r="U3182" s="1165"/>
      <c r="V3182" s="1166"/>
      <c r="W3182" s="587" t="e">
        <f t="shared" si="525"/>
        <v>#DIV/0!</v>
      </c>
      <c r="Y3182" s="1163">
        <v>95</v>
      </c>
      <c r="Z3182" s="1164"/>
      <c r="AA3182" s="1165"/>
      <c r="AB3182" s="1166"/>
      <c r="AC3182" s="587" t="e">
        <f t="shared" si="526"/>
        <v>#DIV/0!</v>
      </c>
      <c r="AE3182" s="1163">
        <v>95</v>
      </c>
      <c r="AF3182" s="1164"/>
      <c r="AG3182" s="1165"/>
      <c r="AH3182" s="1166"/>
      <c r="AI3182" s="587" t="e">
        <f t="shared" si="527"/>
        <v>#DIV/0!</v>
      </c>
      <c r="AK3182" s="1163">
        <v>95</v>
      </c>
      <c r="AL3182" s="1164"/>
      <c r="AM3182" s="1165"/>
      <c r="AN3182" s="1166"/>
      <c r="AO3182" s="587" t="e">
        <f t="shared" si="528"/>
        <v>#DIV/0!</v>
      </c>
      <c r="AQ3182" s="1163">
        <v>95</v>
      </c>
      <c r="AR3182" s="1164"/>
      <c r="AS3182" s="1165"/>
      <c r="AT3182" s="1166"/>
      <c r="AU3182" s="587" t="e">
        <f t="shared" si="529"/>
        <v>#DIV/0!</v>
      </c>
      <c r="AW3182" s="1163">
        <v>95</v>
      </c>
      <c r="AX3182" s="1164"/>
      <c r="AY3182" s="1165"/>
      <c r="AZ3182" s="1166"/>
      <c r="BA3182" s="587" t="e">
        <f t="shared" si="530"/>
        <v>#DIV/0!</v>
      </c>
    </row>
    <row r="3183" spans="1:53" s="17" customFormat="1" ht="16.75" customHeight="1" outlineLevel="2">
      <c r="A3183" s="1163">
        <v>96</v>
      </c>
      <c r="B3183" s="1164"/>
      <c r="C3183" s="1165"/>
      <c r="D3183" s="1166"/>
      <c r="E3183" s="587" t="e">
        <f t="shared" si="522"/>
        <v>#DIV/0!</v>
      </c>
      <c r="G3183" s="1163">
        <v>96</v>
      </c>
      <c r="H3183" s="1164"/>
      <c r="I3183" s="1165"/>
      <c r="J3183" s="1166"/>
      <c r="K3183" s="587" t="e">
        <f t="shared" si="523"/>
        <v>#DIV/0!</v>
      </c>
      <c r="M3183" s="1163">
        <v>96</v>
      </c>
      <c r="N3183" s="1164"/>
      <c r="O3183" s="1165"/>
      <c r="P3183" s="1166"/>
      <c r="Q3183" s="587" t="e">
        <f t="shared" si="524"/>
        <v>#DIV/0!</v>
      </c>
      <c r="S3183" s="1163">
        <v>96</v>
      </c>
      <c r="T3183" s="1164"/>
      <c r="U3183" s="1165"/>
      <c r="V3183" s="1166"/>
      <c r="W3183" s="587" t="e">
        <f t="shared" si="525"/>
        <v>#DIV/0!</v>
      </c>
      <c r="Y3183" s="1163">
        <v>96</v>
      </c>
      <c r="Z3183" s="1164"/>
      <c r="AA3183" s="1165"/>
      <c r="AB3183" s="1166"/>
      <c r="AC3183" s="587" t="e">
        <f t="shared" si="526"/>
        <v>#DIV/0!</v>
      </c>
      <c r="AE3183" s="1163">
        <v>96</v>
      </c>
      <c r="AF3183" s="1164"/>
      <c r="AG3183" s="1165"/>
      <c r="AH3183" s="1166"/>
      <c r="AI3183" s="587" t="e">
        <f t="shared" si="527"/>
        <v>#DIV/0!</v>
      </c>
      <c r="AK3183" s="1163">
        <v>96</v>
      </c>
      <c r="AL3183" s="1164"/>
      <c r="AM3183" s="1165"/>
      <c r="AN3183" s="1166"/>
      <c r="AO3183" s="587" t="e">
        <f t="shared" si="528"/>
        <v>#DIV/0!</v>
      </c>
      <c r="AQ3183" s="1163">
        <v>96</v>
      </c>
      <c r="AR3183" s="1164"/>
      <c r="AS3183" s="1165"/>
      <c r="AT3183" s="1166"/>
      <c r="AU3183" s="587" t="e">
        <f t="shared" si="529"/>
        <v>#DIV/0!</v>
      </c>
      <c r="AW3183" s="1163">
        <v>96</v>
      </c>
      <c r="AX3183" s="1164"/>
      <c r="AY3183" s="1165"/>
      <c r="AZ3183" s="1166"/>
      <c r="BA3183" s="587" t="e">
        <f t="shared" si="530"/>
        <v>#DIV/0!</v>
      </c>
    </row>
    <row r="3184" spans="1:53" s="17" customFormat="1" ht="16.75" customHeight="1" outlineLevel="2">
      <c r="A3184" s="1163">
        <v>97</v>
      </c>
      <c r="B3184" s="1164"/>
      <c r="C3184" s="1165"/>
      <c r="D3184" s="1166"/>
      <c r="E3184" s="587" t="e">
        <f t="shared" si="522"/>
        <v>#DIV/0!</v>
      </c>
      <c r="G3184" s="1163">
        <v>97</v>
      </c>
      <c r="H3184" s="1164"/>
      <c r="I3184" s="1165"/>
      <c r="J3184" s="1166"/>
      <c r="K3184" s="587" t="e">
        <f t="shared" si="523"/>
        <v>#DIV/0!</v>
      </c>
      <c r="M3184" s="1163">
        <v>97</v>
      </c>
      <c r="N3184" s="1164"/>
      <c r="O3184" s="1165"/>
      <c r="P3184" s="1166"/>
      <c r="Q3184" s="587" t="e">
        <f t="shared" si="524"/>
        <v>#DIV/0!</v>
      </c>
      <c r="S3184" s="1163">
        <v>97</v>
      </c>
      <c r="T3184" s="1164"/>
      <c r="U3184" s="1165"/>
      <c r="V3184" s="1166"/>
      <c r="W3184" s="587" t="e">
        <f t="shared" si="525"/>
        <v>#DIV/0!</v>
      </c>
      <c r="Y3184" s="1163">
        <v>97</v>
      </c>
      <c r="Z3184" s="1164"/>
      <c r="AA3184" s="1165"/>
      <c r="AB3184" s="1166"/>
      <c r="AC3184" s="587" t="e">
        <f t="shared" si="526"/>
        <v>#DIV/0!</v>
      </c>
      <c r="AE3184" s="1163">
        <v>97</v>
      </c>
      <c r="AF3184" s="1164"/>
      <c r="AG3184" s="1165"/>
      <c r="AH3184" s="1166"/>
      <c r="AI3184" s="587" t="e">
        <f t="shared" si="527"/>
        <v>#DIV/0!</v>
      </c>
      <c r="AK3184" s="1163">
        <v>97</v>
      </c>
      <c r="AL3184" s="1164"/>
      <c r="AM3184" s="1165"/>
      <c r="AN3184" s="1166"/>
      <c r="AO3184" s="587" t="e">
        <f t="shared" si="528"/>
        <v>#DIV/0!</v>
      </c>
      <c r="AQ3184" s="1163">
        <v>97</v>
      </c>
      <c r="AR3184" s="1164"/>
      <c r="AS3184" s="1165"/>
      <c r="AT3184" s="1166"/>
      <c r="AU3184" s="587" t="e">
        <f t="shared" si="529"/>
        <v>#DIV/0!</v>
      </c>
      <c r="AW3184" s="1163">
        <v>97</v>
      </c>
      <c r="AX3184" s="1164"/>
      <c r="AY3184" s="1165"/>
      <c r="AZ3184" s="1166"/>
      <c r="BA3184" s="587" t="e">
        <f t="shared" si="530"/>
        <v>#DIV/0!</v>
      </c>
    </row>
    <row r="3185" spans="1:53" s="17" customFormat="1" ht="16.75" customHeight="1" outlineLevel="2">
      <c r="A3185" s="1163">
        <v>98</v>
      </c>
      <c r="B3185" s="1164"/>
      <c r="C3185" s="1165"/>
      <c r="D3185" s="1166"/>
      <c r="E3185" s="587" t="e">
        <f t="shared" si="522"/>
        <v>#DIV/0!</v>
      </c>
      <c r="G3185" s="1163">
        <v>98</v>
      </c>
      <c r="H3185" s="1164"/>
      <c r="I3185" s="1165"/>
      <c r="J3185" s="1166"/>
      <c r="K3185" s="587" t="e">
        <f t="shared" si="523"/>
        <v>#DIV/0!</v>
      </c>
      <c r="M3185" s="1163">
        <v>98</v>
      </c>
      <c r="N3185" s="1164"/>
      <c r="O3185" s="1165"/>
      <c r="P3185" s="1166"/>
      <c r="Q3185" s="587" t="e">
        <f t="shared" si="524"/>
        <v>#DIV/0!</v>
      </c>
      <c r="S3185" s="1163">
        <v>98</v>
      </c>
      <c r="T3185" s="1164"/>
      <c r="U3185" s="1165"/>
      <c r="V3185" s="1166"/>
      <c r="W3185" s="587" t="e">
        <f t="shared" si="525"/>
        <v>#DIV/0!</v>
      </c>
      <c r="Y3185" s="1163">
        <v>98</v>
      </c>
      <c r="Z3185" s="1164"/>
      <c r="AA3185" s="1165"/>
      <c r="AB3185" s="1166"/>
      <c r="AC3185" s="587" t="e">
        <f t="shared" si="526"/>
        <v>#DIV/0!</v>
      </c>
      <c r="AE3185" s="1163">
        <v>98</v>
      </c>
      <c r="AF3185" s="1164"/>
      <c r="AG3185" s="1165"/>
      <c r="AH3185" s="1166"/>
      <c r="AI3185" s="587" t="e">
        <f t="shared" si="527"/>
        <v>#DIV/0!</v>
      </c>
      <c r="AK3185" s="1163">
        <v>98</v>
      </c>
      <c r="AL3185" s="1164"/>
      <c r="AM3185" s="1165"/>
      <c r="AN3185" s="1166"/>
      <c r="AO3185" s="587" t="e">
        <f t="shared" si="528"/>
        <v>#DIV/0!</v>
      </c>
      <c r="AQ3185" s="1163">
        <v>98</v>
      </c>
      <c r="AR3185" s="1164"/>
      <c r="AS3185" s="1165"/>
      <c r="AT3185" s="1166"/>
      <c r="AU3185" s="587" t="e">
        <f t="shared" si="529"/>
        <v>#DIV/0!</v>
      </c>
      <c r="AW3185" s="1163">
        <v>98</v>
      </c>
      <c r="AX3185" s="1164"/>
      <c r="AY3185" s="1165"/>
      <c r="AZ3185" s="1166"/>
      <c r="BA3185" s="587" t="e">
        <f t="shared" si="530"/>
        <v>#DIV/0!</v>
      </c>
    </row>
    <row r="3186" spans="1:53" s="17" customFormat="1" ht="16.75" customHeight="1" outlineLevel="2">
      <c r="A3186" s="1163">
        <v>99</v>
      </c>
      <c r="B3186" s="1164"/>
      <c r="C3186" s="1165"/>
      <c r="D3186" s="1166"/>
      <c r="E3186" s="587" t="e">
        <f t="shared" si="522"/>
        <v>#DIV/0!</v>
      </c>
      <c r="G3186" s="1163">
        <v>99</v>
      </c>
      <c r="H3186" s="1164"/>
      <c r="I3186" s="1165"/>
      <c r="J3186" s="1166"/>
      <c r="K3186" s="587" t="e">
        <f t="shared" si="523"/>
        <v>#DIV/0!</v>
      </c>
      <c r="M3186" s="1163">
        <v>99</v>
      </c>
      <c r="N3186" s="1164"/>
      <c r="O3186" s="1165"/>
      <c r="P3186" s="1166"/>
      <c r="Q3186" s="587" t="e">
        <f t="shared" si="524"/>
        <v>#DIV/0!</v>
      </c>
      <c r="S3186" s="1163">
        <v>99</v>
      </c>
      <c r="T3186" s="1164"/>
      <c r="U3186" s="1165"/>
      <c r="V3186" s="1166"/>
      <c r="W3186" s="587" t="e">
        <f t="shared" si="525"/>
        <v>#DIV/0!</v>
      </c>
      <c r="Y3186" s="1163">
        <v>99</v>
      </c>
      <c r="Z3186" s="1164"/>
      <c r="AA3186" s="1165"/>
      <c r="AB3186" s="1166"/>
      <c r="AC3186" s="587" t="e">
        <f t="shared" si="526"/>
        <v>#DIV/0!</v>
      </c>
      <c r="AE3186" s="1163">
        <v>99</v>
      </c>
      <c r="AF3186" s="1164"/>
      <c r="AG3186" s="1165"/>
      <c r="AH3186" s="1166"/>
      <c r="AI3186" s="587" t="e">
        <f t="shared" si="527"/>
        <v>#DIV/0!</v>
      </c>
      <c r="AK3186" s="1163">
        <v>99</v>
      </c>
      <c r="AL3186" s="1164"/>
      <c r="AM3186" s="1165"/>
      <c r="AN3186" s="1166"/>
      <c r="AO3186" s="587" t="e">
        <f t="shared" si="528"/>
        <v>#DIV/0!</v>
      </c>
      <c r="AQ3186" s="1163">
        <v>99</v>
      </c>
      <c r="AR3186" s="1164"/>
      <c r="AS3186" s="1165"/>
      <c r="AT3186" s="1166"/>
      <c r="AU3186" s="587" t="e">
        <f t="shared" si="529"/>
        <v>#DIV/0!</v>
      </c>
      <c r="AW3186" s="1163">
        <v>99</v>
      </c>
      <c r="AX3186" s="1164"/>
      <c r="AY3186" s="1165"/>
      <c r="AZ3186" s="1166"/>
      <c r="BA3186" s="587" t="e">
        <f t="shared" si="530"/>
        <v>#DIV/0!</v>
      </c>
    </row>
    <row r="3187" spans="1:53" s="17" customFormat="1" ht="16.75" customHeight="1" outlineLevel="2">
      <c r="A3187" s="1163">
        <v>100</v>
      </c>
      <c r="B3187" s="1164"/>
      <c r="C3187" s="1165"/>
      <c r="D3187" s="1166"/>
      <c r="E3187" s="587" t="e">
        <f t="shared" si="522"/>
        <v>#DIV/0!</v>
      </c>
      <c r="G3187" s="1163">
        <v>100</v>
      </c>
      <c r="H3187" s="1164"/>
      <c r="I3187" s="1165"/>
      <c r="J3187" s="1166"/>
      <c r="K3187" s="587" t="e">
        <f t="shared" si="523"/>
        <v>#DIV/0!</v>
      </c>
      <c r="M3187" s="1163">
        <v>100</v>
      </c>
      <c r="N3187" s="1164"/>
      <c r="O3187" s="1165"/>
      <c r="P3187" s="1166"/>
      <c r="Q3187" s="587" t="e">
        <f t="shared" si="524"/>
        <v>#DIV/0!</v>
      </c>
      <c r="S3187" s="1163">
        <v>100</v>
      </c>
      <c r="T3187" s="1164"/>
      <c r="U3187" s="1165"/>
      <c r="V3187" s="1166"/>
      <c r="W3187" s="587" t="e">
        <f t="shared" si="525"/>
        <v>#DIV/0!</v>
      </c>
      <c r="Y3187" s="1163">
        <v>100</v>
      </c>
      <c r="Z3187" s="1164"/>
      <c r="AA3187" s="1165"/>
      <c r="AB3187" s="1166"/>
      <c r="AC3187" s="587" t="e">
        <f t="shared" si="526"/>
        <v>#DIV/0!</v>
      </c>
      <c r="AE3187" s="1163">
        <v>100</v>
      </c>
      <c r="AF3187" s="1164"/>
      <c r="AG3187" s="1165"/>
      <c r="AH3187" s="1166"/>
      <c r="AI3187" s="587" t="e">
        <f t="shared" si="527"/>
        <v>#DIV/0!</v>
      </c>
      <c r="AK3187" s="1163">
        <v>100</v>
      </c>
      <c r="AL3187" s="1164"/>
      <c r="AM3187" s="1165"/>
      <c r="AN3187" s="1166"/>
      <c r="AO3187" s="587" t="e">
        <f t="shared" si="528"/>
        <v>#DIV/0!</v>
      </c>
      <c r="AQ3187" s="1163">
        <v>100</v>
      </c>
      <c r="AR3187" s="1164"/>
      <c r="AS3187" s="1165"/>
      <c r="AT3187" s="1166"/>
      <c r="AU3187" s="587" t="e">
        <f t="shared" si="529"/>
        <v>#DIV/0!</v>
      </c>
      <c r="AW3187" s="1163">
        <v>100</v>
      </c>
      <c r="AX3187" s="1164"/>
      <c r="AY3187" s="1165"/>
      <c r="AZ3187" s="1166"/>
      <c r="BA3187" s="587" t="e">
        <f t="shared" si="530"/>
        <v>#DIV/0!</v>
      </c>
    </row>
    <row r="3188" spans="1:53" s="17" customFormat="1" ht="16.75" customHeight="1" outlineLevel="2">
      <c r="A3188" s="1163">
        <v>101</v>
      </c>
      <c r="B3188" s="1164"/>
      <c r="C3188" s="1165"/>
      <c r="D3188" s="1166"/>
      <c r="E3188" s="587" t="e">
        <f t="shared" si="522"/>
        <v>#DIV/0!</v>
      </c>
      <c r="G3188" s="1163">
        <v>101</v>
      </c>
      <c r="H3188" s="1164"/>
      <c r="I3188" s="1165"/>
      <c r="J3188" s="1166"/>
      <c r="K3188" s="587" t="e">
        <f t="shared" si="523"/>
        <v>#DIV/0!</v>
      </c>
      <c r="M3188" s="1163">
        <v>101</v>
      </c>
      <c r="N3188" s="1164"/>
      <c r="O3188" s="1165"/>
      <c r="P3188" s="1166"/>
      <c r="Q3188" s="587" t="e">
        <f t="shared" si="524"/>
        <v>#DIV/0!</v>
      </c>
      <c r="S3188" s="1163">
        <v>101</v>
      </c>
      <c r="T3188" s="1164"/>
      <c r="U3188" s="1165"/>
      <c r="V3188" s="1166"/>
      <c r="W3188" s="587" t="e">
        <f t="shared" si="525"/>
        <v>#DIV/0!</v>
      </c>
      <c r="Y3188" s="1163">
        <v>101</v>
      </c>
      <c r="Z3188" s="1164"/>
      <c r="AA3188" s="1165"/>
      <c r="AB3188" s="1166"/>
      <c r="AC3188" s="587" t="e">
        <f t="shared" si="526"/>
        <v>#DIV/0!</v>
      </c>
      <c r="AE3188" s="1163">
        <v>101</v>
      </c>
      <c r="AF3188" s="1164"/>
      <c r="AG3188" s="1165"/>
      <c r="AH3188" s="1166"/>
      <c r="AI3188" s="587" t="e">
        <f t="shared" si="527"/>
        <v>#DIV/0!</v>
      </c>
      <c r="AK3188" s="1163">
        <v>101</v>
      </c>
      <c r="AL3188" s="1164"/>
      <c r="AM3188" s="1165"/>
      <c r="AN3188" s="1166"/>
      <c r="AO3188" s="587" t="e">
        <f t="shared" si="528"/>
        <v>#DIV/0!</v>
      </c>
      <c r="AQ3188" s="1163">
        <v>101</v>
      </c>
      <c r="AR3188" s="1164"/>
      <c r="AS3188" s="1165"/>
      <c r="AT3188" s="1166"/>
      <c r="AU3188" s="587" t="e">
        <f t="shared" si="529"/>
        <v>#DIV/0!</v>
      </c>
      <c r="AW3188" s="1163">
        <v>101</v>
      </c>
      <c r="AX3188" s="1164"/>
      <c r="AY3188" s="1165"/>
      <c r="AZ3188" s="1166"/>
      <c r="BA3188" s="587" t="e">
        <f t="shared" si="530"/>
        <v>#DIV/0!</v>
      </c>
    </row>
    <row r="3189" spans="1:53" s="17" customFormat="1" ht="16.75" customHeight="1" outlineLevel="2">
      <c r="A3189" s="1163">
        <v>102</v>
      </c>
      <c r="B3189" s="1164"/>
      <c r="C3189" s="1165"/>
      <c r="D3189" s="1166"/>
      <c r="E3189" s="587" t="e">
        <f t="shared" si="522"/>
        <v>#DIV/0!</v>
      </c>
      <c r="G3189" s="1163">
        <v>102</v>
      </c>
      <c r="H3189" s="1164"/>
      <c r="I3189" s="1165"/>
      <c r="J3189" s="1166"/>
      <c r="K3189" s="587" t="e">
        <f t="shared" si="523"/>
        <v>#DIV/0!</v>
      </c>
      <c r="M3189" s="1163">
        <v>102</v>
      </c>
      <c r="N3189" s="1164"/>
      <c r="O3189" s="1165"/>
      <c r="P3189" s="1166"/>
      <c r="Q3189" s="587" t="e">
        <f t="shared" si="524"/>
        <v>#DIV/0!</v>
      </c>
      <c r="S3189" s="1163">
        <v>102</v>
      </c>
      <c r="T3189" s="1164"/>
      <c r="U3189" s="1165"/>
      <c r="V3189" s="1166"/>
      <c r="W3189" s="587" t="e">
        <f t="shared" si="525"/>
        <v>#DIV/0!</v>
      </c>
      <c r="Y3189" s="1163">
        <v>102</v>
      </c>
      <c r="Z3189" s="1164"/>
      <c r="AA3189" s="1165"/>
      <c r="AB3189" s="1166"/>
      <c r="AC3189" s="587" t="e">
        <f t="shared" si="526"/>
        <v>#DIV/0!</v>
      </c>
      <c r="AE3189" s="1163">
        <v>102</v>
      </c>
      <c r="AF3189" s="1164"/>
      <c r="AG3189" s="1165"/>
      <c r="AH3189" s="1166"/>
      <c r="AI3189" s="587" t="e">
        <f t="shared" si="527"/>
        <v>#DIV/0!</v>
      </c>
      <c r="AK3189" s="1163">
        <v>102</v>
      </c>
      <c r="AL3189" s="1164"/>
      <c r="AM3189" s="1165"/>
      <c r="AN3189" s="1166"/>
      <c r="AO3189" s="587" t="e">
        <f t="shared" si="528"/>
        <v>#DIV/0!</v>
      </c>
      <c r="AQ3189" s="1163">
        <v>102</v>
      </c>
      <c r="AR3189" s="1164"/>
      <c r="AS3189" s="1165"/>
      <c r="AT3189" s="1166"/>
      <c r="AU3189" s="587" t="e">
        <f t="shared" si="529"/>
        <v>#DIV/0!</v>
      </c>
      <c r="AW3189" s="1163">
        <v>102</v>
      </c>
      <c r="AX3189" s="1164"/>
      <c r="AY3189" s="1165"/>
      <c r="AZ3189" s="1166"/>
      <c r="BA3189" s="587" t="e">
        <f t="shared" si="530"/>
        <v>#DIV/0!</v>
      </c>
    </row>
    <row r="3190" spans="1:53" s="17" customFormat="1" ht="16.75" customHeight="1" outlineLevel="2">
      <c r="A3190" s="1163">
        <v>103</v>
      </c>
      <c r="B3190" s="1164"/>
      <c r="C3190" s="1165"/>
      <c r="D3190" s="1166"/>
      <c r="E3190" s="587" t="e">
        <f t="shared" si="522"/>
        <v>#DIV/0!</v>
      </c>
      <c r="G3190" s="1163">
        <v>103</v>
      </c>
      <c r="H3190" s="1164"/>
      <c r="I3190" s="1165"/>
      <c r="J3190" s="1166"/>
      <c r="K3190" s="587" t="e">
        <f t="shared" si="523"/>
        <v>#DIV/0!</v>
      </c>
      <c r="M3190" s="1163">
        <v>103</v>
      </c>
      <c r="N3190" s="1164"/>
      <c r="O3190" s="1165"/>
      <c r="P3190" s="1166"/>
      <c r="Q3190" s="587" t="e">
        <f t="shared" si="524"/>
        <v>#DIV/0!</v>
      </c>
      <c r="S3190" s="1163">
        <v>103</v>
      </c>
      <c r="T3190" s="1164"/>
      <c r="U3190" s="1165"/>
      <c r="V3190" s="1166"/>
      <c r="W3190" s="587" t="e">
        <f t="shared" si="525"/>
        <v>#DIV/0!</v>
      </c>
      <c r="Y3190" s="1163">
        <v>103</v>
      </c>
      <c r="Z3190" s="1164"/>
      <c r="AA3190" s="1165"/>
      <c r="AB3190" s="1166"/>
      <c r="AC3190" s="587" t="e">
        <f t="shared" si="526"/>
        <v>#DIV/0!</v>
      </c>
      <c r="AE3190" s="1163">
        <v>103</v>
      </c>
      <c r="AF3190" s="1164"/>
      <c r="AG3190" s="1165"/>
      <c r="AH3190" s="1166"/>
      <c r="AI3190" s="587" t="e">
        <f t="shared" si="527"/>
        <v>#DIV/0!</v>
      </c>
      <c r="AK3190" s="1163">
        <v>103</v>
      </c>
      <c r="AL3190" s="1164"/>
      <c r="AM3190" s="1165"/>
      <c r="AN3190" s="1166"/>
      <c r="AO3190" s="587" t="e">
        <f t="shared" si="528"/>
        <v>#DIV/0!</v>
      </c>
      <c r="AQ3190" s="1163">
        <v>103</v>
      </c>
      <c r="AR3190" s="1164"/>
      <c r="AS3190" s="1165"/>
      <c r="AT3190" s="1166"/>
      <c r="AU3190" s="587" t="e">
        <f t="shared" si="529"/>
        <v>#DIV/0!</v>
      </c>
      <c r="AW3190" s="1163">
        <v>103</v>
      </c>
      <c r="AX3190" s="1164"/>
      <c r="AY3190" s="1165"/>
      <c r="AZ3190" s="1166"/>
      <c r="BA3190" s="587" t="e">
        <f t="shared" si="530"/>
        <v>#DIV/0!</v>
      </c>
    </row>
    <row r="3191" spans="1:53" s="17" customFormat="1" ht="16.75" customHeight="1" outlineLevel="2">
      <c r="A3191" s="1163">
        <v>104</v>
      </c>
      <c r="B3191" s="1164"/>
      <c r="C3191" s="1165"/>
      <c r="D3191" s="1166"/>
      <c r="E3191" s="587" t="e">
        <f t="shared" si="522"/>
        <v>#DIV/0!</v>
      </c>
      <c r="G3191" s="1163">
        <v>104</v>
      </c>
      <c r="H3191" s="1164"/>
      <c r="I3191" s="1165"/>
      <c r="J3191" s="1166"/>
      <c r="K3191" s="587" t="e">
        <f t="shared" si="523"/>
        <v>#DIV/0!</v>
      </c>
      <c r="M3191" s="1163">
        <v>104</v>
      </c>
      <c r="N3191" s="1164"/>
      <c r="O3191" s="1165"/>
      <c r="P3191" s="1166"/>
      <c r="Q3191" s="587" t="e">
        <f t="shared" si="524"/>
        <v>#DIV/0!</v>
      </c>
      <c r="S3191" s="1163">
        <v>104</v>
      </c>
      <c r="T3191" s="1164"/>
      <c r="U3191" s="1165"/>
      <c r="V3191" s="1166"/>
      <c r="W3191" s="587" t="e">
        <f t="shared" si="525"/>
        <v>#DIV/0!</v>
      </c>
      <c r="Y3191" s="1163">
        <v>104</v>
      </c>
      <c r="Z3191" s="1164"/>
      <c r="AA3191" s="1165"/>
      <c r="AB3191" s="1166"/>
      <c r="AC3191" s="587" t="e">
        <f t="shared" si="526"/>
        <v>#DIV/0!</v>
      </c>
      <c r="AE3191" s="1163">
        <v>104</v>
      </c>
      <c r="AF3191" s="1164"/>
      <c r="AG3191" s="1165"/>
      <c r="AH3191" s="1166"/>
      <c r="AI3191" s="587" t="e">
        <f t="shared" si="527"/>
        <v>#DIV/0!</v>
      </c>
      <c r="AK3191" s="1163">
        <v>104</v>
      </c>
      <c r="AL3191" s="1164"/>
      <c r="AM3191" s="1165"/>
      <c r="AN3191" s="1166"/>
      <c r="AO3191" s="587" t="e">
        <f t="shared" si="528"/>
        <v>#DIV/0!</v>
      </c>
      <c r="AQ3191" s="1163">
        <v>104</v>
      </c>
      <c r="AR3191" s="1164"/>
      <c r="AS3191" s="1165"/>
      <c r="AT3191" s="1166"/>
      <c r="AU3191" s="587" t="e">
        <f t="shared" si="529"/>
        <v>#DIV/0!</v>
      </c>
      <c r="AW3191" s="1163">
        <v>104</v>
      </c>
      <c r="AX3191" s="1164"/>
      <c r="AY3191" s="1165"/>
      <c r="AZ3191" s="1166"/>
      <c r="BA3191" s="587" t="e">
        <f t="shared" si="530"/>
        <v>#DIV/0!</v>
      </c>
    </row>
    <row r="3192" spans="1:53" s="17" customFormat="1" ht="16.75" customHeight="1" outlineLevel="2">
      <c r="A3192" s="1163">
        <v>105</v>
      </c>
      <c r="B3192" s="1164"/>
      <c r="C3192" s="1165"/>
      <c r="D3192" s="1166"/>
      <c r="E3192" s="587" t="e">
        <f t="shared" si="522"/>
        <v>#DIV/0!</v>
      </c>
      <c r="G3192" s="1163">
        <v>105</v>
      </c>
      <c r="H3192" s="1164"/>
      <c r="I3192" s="1165"/>
      <c r="J3192" s="1166"/>
      <c r="K3192" s="587" t="e">
        <f t="shared" si="523"/>
        <v>#DIV/0!</v>
      </c>
      <c r="M3192" s="1163">
        <v>105</v>
      </c>
      <c r="N3192" s="1164"/>
      <c r="O3192" s="1165"/>
      <c r="P3192" s="1166"/>
      <c r="Q3192" s="587" t="e">
        <f t="shared" si="524"/>
        <v>#DIV/0!</v>
      </c>
      <c r="S3192" s="1163">
        <v>105</v>
      </c>
      <c r="T3192" s="1164"/>
      <c r="U3192" s="1165"/>
      <c r="V3192" s="1166"/>
      <c r="W3192" s="587" t="e">
        <f t="shared" si="525"/>
        <v>#DIV/0!</v>
      </c>
      <c r="Y3192" s="1163">
        <v>105</v>
      </c>
      <c r="Z3192" s="1164"/>
      <c r="AA3192" s="1165"/>
      <c r="AB3192" s="1166"/>
      <c r="AC3192" s="587" t="e">
        <f t="shared" si="526"/>
        <v>#DIV/0!</v>
      </c>
      <c r="AE3192" s="1163">
        <v>105</v>
      </c>
      <c r="AF3192" s="1164"/>
      <c r="AG3192" s="1165"/>
      <c r="AH3192" s="1166"/>
      <c r="AI3192" s="587" t="e">
        <f t="shared" si="527"/>
        <v>#DIV/0!</v>
      </c>
      <c r="AK3192" s="1163">
        <v>105</v>
      </c>
      <c r="AL3192" s="1164"/>
      <c r="AM3192" s="1165"/>
      <c r="AN3192" s="1166"/>
      <c r="AO3192" s="587" t="e">
        <f t="shared" si="528"/>
        <v>#DIV/0!</v>
      </c>
      <c r="AQ3192" s="1163">
        <v>105</v>
      </c>
      <c r="AR3192" s="1164"/>
      <c r="AS3192" s="1165"/>
      <c r="AT3192" s="1166"/>
      <c r="AU3192" s="587" t="e">
        <f t="shared" si="529"/>
        <v>#DIV/0!</v>
      </c>
      <c r="AW3192" s="1163">
        <v>105</v>
      </c>
      <c r="AX3192" s="1164"/>
      <c r="AY3192" s="1165"/>
      <c r="AZ3192" s="1166"/>
      <c r="BA3192" s="587" t="e">
        <f t="shared" si="530"/>
        <v>#DIV/0!</v>
      </c>
    </row>
    <row r="3193" spans="1:53" s="17" customFormat="1" ht="16.75" customHeight="1" outlineLevel="2">
      <c r="A3193" s="1163">
        <v>106</v>
      </c>
      <c r="B3193" s="1164"/>
      <c r="C3193" s="1165"/>
      <c r="D3193" s="1166"/>
      <c r="E3193" s="587" t="e">
        <f t="shared" si="522"/>
        <v>#DIV/0!</v>
      </c>
      <c r="G3193" s="1163">
        <v>106</v>
      </c>
      <c r="H3193" s="1164"/>
      <c r="I3193" s="1165"/>
      <c r="J3193" s="1166"/>
      <c r="K3193" s="587" t="e">
        <f t="shared" si="523"/>
        <v>#DIV/0!</v>
      </c>
      <c r="M3193" s="1163">
        <v>106</v>
      </c>
      <c r="N3193" s="1164"/>
      <c r="O3193" s="1165"/>
      <c r="P3193" s="1166"/>
      <c r="Q3193" s="587" t="e">
        <f t="shared" si="524"/>
        <v>#DIV/0!</v>
      </c>
      <c r="S3193" s="1163">
        <v>106</v>
      </c>
      <c r="T3193" s="1164"/>
      <c r="U3193" s="1165"/>
      <c r="V3193" s="1166"/>
      <c r="W3193" s="587" t="e">
        <f t="shared" si="525"/>
        <v>#DIV/0!</v>
      </c>
      <c r="Y3193" s="1163">
        <v>106</v>
      </c>
      <c r="Z3193" s="1164"/>
      <c r="AA3193" s="1165"/>
      <c r="AB3193" s="1166"/>
      <c r="AC3193" s="587" t="e">
        <f t="shared" si="526"/>
        <v>#DIV/0!</v>
      </c>
      <c r="AE3193" s="1163">
        <v>106</v>
      </c>
      <c r="AF3193" s="1164"/>
      <c r="AG3193" s="1165"/>
      <c r="AH3193" s="1166"/>
      <c r="AI3193" s="587" t="e">
        <f t="shared" si="527"/>
        <v>#DIV/0!</v>
      </c>
      <c r="AK3193" s="1163">
        <v>106</v>
      </c>
      <c r="AL3193" s="1164"/>
      <c r="AM3193" s="1165"/>
      <c r="AN3193" s="1166"/>
      <c r="AO3193" s="587" t="e">
        <f t="shared" si="528"/>
        <v>#DIV/0!</v>
      </c>
      <c r="AQ3193" s="1163">
        <v>106</v>
      </c>
      <c r="AR3193" s="1164"/>
      <c r="AS3193" s="1165"/>
      <c r="AT3193" s="1166"/>
      <c r="AU3193" s="587" t="e">
        <f t="shared" si="529"/>
        <v>#DIV/0!</v>
      </c>
      <c r="AW3193" s="1163">
        <v>106</v>
      </c>
      <c r="AX3193" s="1164"/>
      <c r="AY3193" s="1165"/>
      <c r="AZ3193" s="1166"/>
      <c r="BA3193" s="587" t="e">
        <f t="shared" si="530"/>
        <v>#DIV/0!</v>
      </c>
    </row>
    <row r="3194" spans="1:53" s="17" customFormat="1" ht="16.75" customHeight="1" outlineLevel="2">
      <c r="A3194" s="1163">
        <v>107</v>
      </c>
      <c r="B3194" s="1164"/>
      <c r="C3194" s="1165"/>
      <c r="D3194" s="1166"/>
      <c r="E3194" s="587" t="e">
        <f t="shared" si="522"/>
        <v>#DIV/0!</v>
      </c>
      <c r="G3194" s="1163">
        <v>107</v>
      </c>
      <c r="H3194" s="1164"/>
      <c r="I3194" s="1165"/>
      <c r="J3194" s="1166"/>
      <c r="K3194" s="587" t="e">
        <f t="shared" si="523"/>
        <v>#DIV/0!</v>
      </c>
      <c r="M3194" s="1163">
        <v>107</v>
      </c>
      <c r="N3194" s="1164"/>
      <c r="O3194" s="1165"/>
      <c r="P3194" s="1166"/>
      <c r="Q3194" s="587" t="e">
        <f t="shared" si="524"/>
        <v>#DIV/0!</v>
      </c>
      <c r="S3194" s="1163">
        <v>107</v>
      </c>
      <c r="T3194" s="1164"/>
      <c r="U3194" s="1165"/>
      <c r="V3194" s="1166"/>
      <c r="W3194" s="587" t="e">
        <f t="shared" si="525"/>
        <v>#DIV/0!</v>
      </c>
      <c r="Y3194" s="1163">
        <v>107</v>
      </c>
      <c r="Z3194" s="1164"/>
      <c r="AA3194" s="1165"/>
      <c r="AB3194" s="1166"/>
      <c r="AC3194" s="587" t="e">
        <f t="shared" si="526"/>
        <v>#DIV/0!</v>
      </c>
      <c r="AE3194" s="1163">
        <v>107</v>
      </c>
      <c r="AF3194" s="1164"/>
      <c r="AG3194" s="1165"/>
      <c r="AH3194" s="1166"/>
      <c r="AI3194" s="587" t="e">
        <f t="shared" si="527"/>
        <v>#DIV/0!</v>
      </c>
      <c r="AK3194" s="1163">
        <v>107</v>
      </c>
      <c r="AL3194" s="1164"/>
      <c r="AM3194" s="1165"/>
      <c r="AN3194" s="1166"/>
      <c r="AO3194" s="587" t="e">
        <f t="shared" si="528"/>
        <v>#DIV/0!</v>
      </c>
      <c r="AQ3194" s="1163">
        <v>107</v>
      </c>
      <c r="AR3194" s="1164"/>
      <c r="AS3194" s="1165"/>
      <c r="AT3194" s="1166"/>
      <c r="AU3194" s="587" t="e">
        <f t="shared" si="529"/>
        <v>#DIV/0!</v>
      </c>
      <c r="AW3194" s="1163">
        <v>107</v>
      </c>
      <c r="AX3194" s="1164"/>
      <c r="AY3194" s="1165"/>
      <c r="AZ3194" s="1166"/>
      <c r="BA3194" s="587" t="e">
        <f t="shared" si="530"/>
        <v>#DIV/0!</v>
      </c>
    </row>
    <row r="3195" spans="1:53" s="17" customFormat="1" ht="16.75" customHeight="1" outlineLevel="2">
      <c r="A3195" s="1163">
        <v>108</v>
      </c>
      <c r="B3195" s="1164"/>
      <c r="C3195" s="1165"/>
      <c r="D3195" s="1166"/>
      <c r="E3195" s="587" t="e">
        <f t="shared" si="522"/>
        <v>#DIV/0!</v>
      </c>
      <c r="G3195" s="1163">
        <v>108</v>
      </c>
      <c r="H3195" s="1164"/>
      <c r="I3195" s="1165"/>
      <c r="J3195" s="1166"/>
      <c r="K3195" s="587" t="e">
        <f t="shared" si="523"/>
        <v>#DIV/0!</v>
      </c>
      <c r="M3195" s="1163">
        <v>108</v>
      </c>
      <c r="N3195" s="1164"/>
      <c r="O3195" s="1165"/>
      <c r="P3195" s="1166"/>
      <c r="Q3195" s="587" t="e">
        <f t="shared" si="524"/>
        <v>#DIV/0!</v>
      </c>
      <c r="S3195" s="1163">
        <v>108</v>
      </c>
      <c r="T3195" s="1164"/>
      <c r="U3195" s="1165"/>
      <c r="V3195" s="1166"/>
      <c r="W3195" s="587" t="e">
        <f t="shared" si="525"/>
        <v>#DIV/0!</v>
      </c>
      <c r="Y3195" s="1163">
        <v>108</v>
      </c>
      <c r="Z3195" s="1164"/>
      <c r="AA3195" s="1165"/>
      <c r="AB3195" s="1166"/>
      <c r="AC3195" s="587" t="e">
        <f t="shared" si="526"/>
        <v>#DIV/0!</v>
      </c>
      <c r="AE3195" s="1163">
        <v>108</v>
      </c>
      <c r="AF3195" s="1164"/>
      <c r="AG3195" s="1165"/>
      <c r="AH3195" s="1166"/>
      <c r="AI3195" s="587" t="e">
        <f t="shared" si="527"/>
        <v>#DIV/0!</v>
      </c>
      <c r="AK3195" s="1163">
        <v>108</v>
      </c>
      <c r="AL3195" s="1164"/>
      <c r="AM3195" s="1165"/>
      <c r="AN3195" s="1166"/>
      <c r="AO3195" s="587" t="e">
        <f t="shared" si="528"/>
        <v>#DIV/0!</v>
      </c>
      <c r="AQ3195" s="1163">
        <v>108</v>
      </c>
      <c r="AR3195" s="1164"/>
      <c r="AS3195" s="1165"/>
      <c r="AT3195" s="1166"/>
      <c r="AU3195" s="587" t="e">
        <f t="shared" si="529"/>
        <v>#DIV/0!</v>
      </c>
      <c r="AW3195" s="1163">
        <v>108</v>
      </c>
      <c r="AX3195" s="1164"/>
      <c r="AY3195" s="1165"/>
      <c r="AZ3195" s="1166"/>
      <c r="BA3195" s="587" t="e">
        <f t="shared" si="530"/>
        <v>#DIV/0!</v>
      </c>
    </row>
    <row r="3196" spans="1:53" s="17" customFormat="1" ht="16.75" customHeight="1" outlineLevel="2">
      <c r="A3196" s="1163">
        <v>109</v>
      </c>
      <c r="B3196" s="1164"/>
      <c r="C3196" s="1165"/>
      <c r="D3196" s="1166"/>
      <c r="E3196" s="587" t="e">
        <f t="shared" si="522"/>
        <v>#DIV/0!</v>
      </c>
      <c r="G3196" s="1163">
        <v>109</v>
      </c>
      <c r="H3196" s="1164"/>
      <c r="I3196" s="1165"/>
      <c r="J3196" s="1166"/>
      <c r="K3196" s="587" t="e">
        <f t="shared" si="523"/>
        <v>#DIV/0!</v>
      </c>
      <c r="M3196" s="1163">
        <v>109</v>
      </c>
      <c r="N3196" s="1164"/>
      <c r="O3196" s="1165"/>
      <c r="P3196" s="1166"/>
      <c r="Q3196" s="587" t="e">
        <f t="shared" si="524"/>
        <v>#DIV/0!</v>
      </c>
      <c r="S3196" s="1163">
        <v>109</v>
      </c>
      <c r="T3196" s="1164"/>
      <c r="U3196" s="1165"/>
      <c r="V3196" s="1166"/>
      <c r="W3196" s="587" t="e">
        <f t="shared" si="525"/>
        <v>#DIV/0!</v>
      </c>
      <c r="Y3196" s="1163">
        <v>109</v>
      </c>
      <c r="Z3196" s="1164"/>
      <c r="AA3196" s="1165"/>
      <c r="AB3196" s="1166"/>
      <c r="AC3196" s="587" t="e">
        <f t="shared" si="526"/>
        <v>#DIV/0!</v>
      </c>
      <c r="AE3196" s="1163">
        <v>109</v>
      </c>
      <c r="AF3196" s="1164"/>
      <c r="AG3196" s="1165"/>
      <c r="AH3196" s="1166"/>
      <c r="AI3196" s="587" t="e">
        <f t="shared" si="527"/>
        <v>#DIV/0!</v>
      </c>
      <c r="AK3196" s="1163">
        <v>109</v>
      </c>
      <c r="AL3196" s="1164"/>
      <c r="AM3196" s="1165"/>
      <c r="AN3196" s="1166"/>
      <c r="AO3196" s="587" t="e">
        <f t="shared" si="528"/>
        <v>#DIV/0!</v>
      </c>
      <c r="AQ3196" s="1163">
        <v>109</v>
      </c>
      <c r="AR3196" s="1164"/>
      <c r="AS3196" s="1165"/>
      <c r="AT3196" s="1166"/>
      <c r="AU3196" s="587" t="e">
        <f t="shared" si="529"/>
        <v>#DIV/0!</v>
      </c>
      <c r="AW3196" s="1163">
        <v>109</v>
      </c>
      <c r="AX3196" s="1164"/>
      <c r="AY3196" s="1165"/>
      <c r="AZ3196" s="1166"/>
      <c r="BA3196" s="587" t="e">
        <f t="shared" si="530"/>
        <v>#DIV/0!</v>
      </c>
    </row>
    <row r="3197" spans="1:53" s="17" customFormat="1" ht="16.75" customHeight="1" outlineLevel="2">
      <c r="A3197" s="1163">
        <v>110</v>
      </c>
      <c r="B3197" s="1164"/>
      <c r="C3197" s="1165"/>
      <c r="D3197" s="1166"/>
      <c r="E3197" s="587" t="e">
        <f t="shared" si="522"/>
        <v>#DIV/0!</v>
      </c>
      <c r="G3197" s="1163">
        <v>110</v>
      </c>
      <c r="H3197" s="1164"/>
      <c r="I3197" s="1165"/>
      <c r="J3197" s="1166"/>
      <c r="K3197" s="587" t="e">
        <f t="shared" si="523"/>
        <v>#DIV/0!</v>
      </c>
      <c r="M3197" s="1163">
        <v>110</v>
      </c>
      <c r="N3197" s="1164"/>
      <c r="O3197" s="1165"/>
      <c r="P3197" s="1166"/>
      <c r="Q3197" s="587" t="e">
        <f t="shared" si="524"/>
        <v>#DIV/0!</v>
      </c>
      <c r="S3197" s="1163">
        <v>110</v>
      </c>
      <c r="T3197" s="1164"/>
      <c r="U3197" s="1165"/>
      <c r="V3197" s="1166"/>
      <c r="W3197" s="587" t="e">
        <f t="shared" si="525"/>
        <v>#DIV/0!</v>
      </c>
      <c r="Y3197" s="1163">
        <v>110</v>
      </c>
      <c r="Z3197" s="1164"/>
      <c r="AA3197" s="1165"/>
      <c r="AB3197" s="1166"/>
      <c r="AC3197" s="587" t="e">
        <f t="shared" si="526"/>
        <v>#DIV/0!</v>
      </c>
      <c r="AE3197" s="1163">
        <v>110</v>
      </c>
      <c r="AF3197" s="1164"/>
      <c r="AG3197" s="1165"/>
      <c r="AH3197" s="1166"/>
      <c r="AI3197" s="587" t="e">
        <f t="shared" si="527"/>
        <v>#DIV/0!</v>
      </c>
      <c r="AK3197" s="1163">
        <v>110</v>
      </c>
      <c r="AL3197" s="1164"/>
      <c r="AM3197" s="1165"/>
      <c r="AN3197" s="1166"/>
      <c r="AO3197" s="587" t="e">
        <f t="shared" si="528"/>
        <v>#DIV/0!</v>
      </c>
      <c r="AQ3197" s="1163">
        <v>110</v>
      </c>
      <c r="AR3197" s="1164"/>
      <c r="AS3197" s="1165"/>
      <c r="AT3197" s="1166"/>
      <c r="AU3197" s="587" t="e">
        <f t="shared" si="529"/>
        <v>#DIV/0!</v>
      </c>
      <c r="AW3197" s="1163">
        <v>110</v>
      </c>
      <c r="AX3197" s="1164"/>
      <c r="AY3197" s="1165"/>
      <c r="AZ3197" s="1166"/>
      <c r="BA3197" s="587" t="e">
        <f t="shared" si="530"/>
        <v>#DIV/0!</v>
      </c>
    </row>
    <row r="3198" spans="1:53" s="17" customFormat="1" ht="16.75" customHeight="1" outlineLevel="2">
      <c r="A3198" s="1163">
        <v>111</v>
      </c>
      <c r="B3198" s="1164"/>
      <c r="C3198" s="1165"/>
      <c r="D3198" s="1166"/>
      <c r="E3198" s="587" t="e">
        <f t="shared" si="522"/>
        <v>#DIV/0!</v>
      </c>
      <c r="G3198" s="1163">
        <v>111</v>
      </c>
      <c r="H3198" s="1164"/>
      <c r="I3198" s="1165"/>
      <c r="J3198" s="1166"/>
      <c r="K3198" s="587" t="e">
        <f t="shared" si="523"/>
        <v>#DIV/0!</v>
      </c>
      <c r="M3198" s="1163">
        <v>111</v>
      </c>
      <c r="N3198" s="1164"/>
      <c r="O3198" s="1165"/>
      <c r="P3198" s="1166"/>
      <c r="Q3198" s="587" t="e">
        <f t="shared" si="524"/>
        <v>#DIV/0!</v>
      </c>
      <c r="S3198" s="1163">
        <v>111</v>
      </c>
      <c r="T3198" s="1164"/>
      <c r="U3198" s="1165"/>
      <c r="V3198" s="1166"/>
      <c r="W3198" s="587" t="e">
        <f t="shared" si="525"/>
        <v>#DIV/0!</v>
      </c>
      <c r="Y3198" s="1163">
        <v>111</v>
      </c>
      <c r="Z3198" s="1164"/>
      <c r="AA3198" s="1165"/>
      <c r="AB3198" s="1166"/>
      <c r="AC3198" s="587" t="e">
        <f t="shared" si="526"/>
        <v>#DIV/0!</v>
      </c>
      <c r="AE3198" s="1163">
        <v>111</v>
      </c>
      <c r="AF3198" s="1164"/>
      <c r="AG3198" s="1165"/>
      <c r="AH3198" s="1166"/>
      <c r="AI3198" s="587" t="e">
        <f t="shared" si="527"/>
        <v>#DIV/0!</v>
      </c>
      <c r="AK3198" s="1163">
        <v>111</v>
      </c>
      <c r="AL3198" s="1164"/>
      <c r="AM3198" s="1165"/>
      <c r="AN3198" s="1166"/>
      <c r="AO3198" s="587" t="e">
        <f t="shared" si="528"/>
        <v>#DIV/0!</v>
      </c>
      <c r="AQ3198" s="1163">
        <v>111</v>
      </c>
      <c r="AR3198" s="1164"/>
      <c r="AS3198" s="1165"/>
      <c r="AT3198" s="1166"/>
      <c r="AU3198" s="587" t="e">
        <f t="shared" si="529"/>
        <v>#DIV/0!</v>
      </c>
      <c r="AW3198" s="1163">
        <v>111</v>
      </c>
      <c r="AX3198" s="1164"/>
      <c r="AY3198" s="1165"/>
      <c r="AZ3198" s="1166"/>
      <c r="BA3198" s="587" t="e">
        <f t="shared" si="530"/>
        <v>#DIV/0!</v>
      </c>
    </row>
    <row r="3199" spans="1:53" s="17" customFormat="1" ht="16.75" customHeight="1" outlineLevel="2">
      <c r="A3199" s="1163">
        <v>112</v>
      </c>
      <c r="B3199" s="1164"/>
      <c r="C3199" s="1165"/>
      <c r="D3199" s="1166"/>
      <c r="E3199" s="587" t="e">
        <f t="shared" si="522"/>
        <v>#DIV/0!</v>
      </c>
      <c r="G3199" s="1163">
        <v>112</v>
      </c>
      <c r="H3199" s="1164"/>
      <c r="I3199" s="1165"/>
      <c r="J3199" s="1166"/>
      <c r="K3199" s="587" t="e">
        <f t="shared" si="523"/>
        <v>#DIV/0!</v>
      </c>
      <c r="M3199" s="1163">
        <v>112</v>
      </c>
      <c r="N3199" s="1164"/>
      <c r="O3199" s="1165"/>
      <c r="P3199" s="1166"/>
      <c r="Q3199" s="587" t="e">
        <f t="shared" si="524"/>
        <v>#DIV/0!</v>
      </c>
      <c r="S3199" s="1163">
        <v>112</v>
      </c>
      <c r="T3199" s="1164"/>
      <c r="U3199" s="1165"/>
      <c r="V3199" s="1166"/>
      <c r="W3199" s="587" t="e">
        <f t="shared" si="525"/>
        <v>#DIV/0!</v>
      </c>
      <c r="Y3199" s="1163">
        <v>112</v>
      </c>
      <c r="Z3199" s="1164"/>
      <c r="AA3199" s="1165"/>
      <c r="AB3199" s="1166"/>
      <c r="AC3199" s="587" t="e">
        <f t="shared" si="526"/>
        <v>#DIV/0!</v>
      </c>
      <c r="AE3199" s="1163">
        <v>112</v>
      </c>
      <c r="AF3199" s="1164"/>
      <c r="AG3199" s="1165"/>
      <c r="AH3199" s="1166"/>
      <c r="AI3199" s="587" t="e">
        <f t="shared" si="527"/>
        <v>#DIV/0!</v>
      </c>
      <c r="AK3199" s="1163">
        <v>112</v>
      </c>
      <c r="AL3199" s="1164"/>
      <c r="AM3199" s="1165"/>
      <c r="AN3199" s="1166"/>
      <c r="AO3199" s="587" t="e">
        <f t="shared" si="528"/>
        <v>#DIV/0!</v>
      </c>
      <c r="AQ3199" s="1163">
        <v>112</v>
      </c>
      <c r="AR3199" s="1164"/>
      <c r="AS3199" s="1165"/>
      <c r="AT3199" s="1166"/>
      <c r="AU3199" s="587" t="e">
        <f t="shared" si="529"/>
        <v>#DIV/0!</v>
      </c>
      <c r="AW3199" s="1163">
        <v>112</v>
      </c>
      <c r="AX3199" s="1164"/>
      <c r="AY3199" s="1165"/>
      <c r="AZ3199" s="1166"/>
      <c r="BA3199" s="587" t="e">
        <f t="shared" si="530"/>
        <v>#DIV/0!</v>
      </c>
    </row>
    <row r="3200" spans="1:53" s="17" customFormat="1" ht="16.75" customHeight="1" outlineLevel="2">
      <c r="A3200" s="1163">
        <v>113</v>
      </c>
      <c r="B3200" s="1164"/>
      <c r="C3200" s="1165"/>
      <c r="D3200" s="1166"/>
      <c r="E3200" s="587" t="e">
        <f t="shared" si="522"/>
        <v>#DIV/0!</v>
      </c>
      <c r="G3200" s="1163">
        <v>113</v>
      </c>
      <c r="H3200" s="1164"/>
      <c r="I3200" s="1165"/>
      <c r="J3200" s="1166"/>
      <c r="K3200" s="587" t="e">
        <f t="shared" si="523"/>
        <v>#DIV/0!</v>
      </c>
      <c r="M3200" s="1163">
        <v>113</v>
      </c>
      <c r="N3200" s="1164"/>
      <c r="O3200" s="1165"/>
      <c r="P3200" s="1166"/>
      <c r="Q3200" s="587" t="e">
        <f t="shared" si="524"/>
        <v>#DIV/0!</v>
      </c>
      <c r="S3200" s="1163">
        <v>113</v>
      </c>
      <c r="T3200" s="1164"/>
      <c r="U3200" s="1165"/>
      <c r="V3200" s="1166"/>
      <c r="W3200" s="587" t="e">
        <f t="shared" si="525"/>
        <v>#DIV/0!</v>
      </c>
      <c r="Y3200" s="1163">
        <v>113</v>
      </c>
      <c r="Z3200" s="1164"/>
      <c r="AA3200" s="1165"/>
      <c r="AB3200" s="1166"/>
      <c r="AC3200" s="587" t="e">
        <f t="shared" si="526"/>
        <v>#DIV/0!</v>
      </c>
      <c r="AE3200" s="1163">
        <v>113</v>
      </c>
      <c r="AF3200" s="1164"/>
      <c r="AG3200" s="1165"/>
      <c r="AH3200" s="1166"/>
      <c r="AI3200" s="587" t="e">
        <f t="shared" si="527"/>
        <v>#DIV/0!</v>
      </c>
      <c r="AK3200" s="1163">
        <v>113</v>
      </c>
      <c r="AL3200" s="1164"/>
      <c r="AM3200" s="1165"/>
      <c r="AN3200" s="1166"/>
      <c r="AO3200" s="587" t="e">
        <f t="shared" si="528"/>
        <v>#DIV/0!</v>
      </c>
      <c r="AQ3200" s="1163">
        <v>113</v>
      </c>
      <c r="AR3200" s="1164"/>
      <c r="AS3200" s="1165"/>
      <c r="AT3200" s="1166"/>
      <c r="AU3200" s="587" t="e">
        <f t="shared" si="529"/>
        <v>#DIV/0!</v>
      </c>
      <c r="AW3200" s="1163">
        <v>113</v>
      </c>
      <c r="AX3200" s="1164"/>
      <c r="AY3200" s="1165"/>
      <c r="AZ3200" s="1166"/>
      <c r="BA3200" s="587" t="e">
        <f t="shared" si="530"/>
        <v>#DIV/0!</v>
      </c>
    </row>
    <row r="3201" spans="1:53" s="17" customFormat="1" ht="16.75" customHeight="1" outlineLevel="2">
      <c r="A3201" s="1163">
        <v>114</v>
      </c>
      <c r="B3201" s="1164"/>
      <c r="C3201" s="1165"/>
      <c r="D3201" s="1166"/>
      <c r="E3201" s="587" t="e">
        <f t="shared" si="522"/>
        <v>#DIV/0!</v>
      </c>
      <c r="G3201" s="1163">
        <v>114</v>
      </c>
      <c r="H3201" s="1164"/>
      <c r="I3201" s="1165"/>
      <c r="J3201" s="1166"/>
      <c r="K3201" s="587" t="e">
        <f t="shared" si="523"/>
        <v>#DIV/0!</v>
      </c>
      <c r="M3201" s="1163">
        <v>114</v>
      </c>
      <c r="N3201" s="1164"/>
      <c r="O3201" s="1165"/>
      <c r="P3201" s="1166"/>
      <c r="Q3201" s="587" t="e">
        <f t="shared" si="524"/>
        <v>#DIV/0!</v>
      </c>
      <c r="S3201" s="1163">
        <v>114</v>
      </c>
      <c r="T3201" s="1164"/>
      <c r="U3201" s="1165"/>
      <c r="V3201" s="1166"/>
      <c r="W3201" s="587" t="e">
        <f t="shared" si="525"/>
        <v>#DIV/0!</v>
      </c>
      <c r="Y3201" s="1163">
        <v>114</v>
      </c>
      <c r="Z3201" s="1164"/>
      <c r="AA3201" s="1165"/>
      <c r="AB3201" s="1166"/>
      <c r="AC3201" s="587" t="e">
        <f t="shared" si="526"/>
        <v>#DIV/0!</v>
      </c>
      <c r="AE3201" s="1163">
        <v>114</v>
      </c>
      <c r="AF3201" s="1164"/>
      <c r="AG3201" s="1165"/>
      <c r="AH3201" s="1166"/>
      <c r="AI3201" s="587" t="e">
        <f t="shared" si="527"/>
        <v>#DIV/0!</v>
      </c>
      <c r="AK3201" s="1163">
        <v>114</v>
      </c>
      <c r="AL3201" s="1164"/>
      <c r="AM3201" s="1165"/>
      <c r="AN3201" s="1166"/>
      <c r="AO3201" s="587" t="e">
        <f t="shared" si="528"/>
        <v>#DIV/0!</v>
      </c>
      <c r="AQ3201" s="1163">
        <v>114</v>
      </c>
      <c r="AR3201" s="1164"/>
      <c r="AS3201" s="1165"/>
      <c r="AT3201" s="1166"/>
      <c r="AU3201" s="587" t="e">
        <f t="shared" si="529"/>
        <v>#DIV/0!</v>
      </c>
      <c r="AW3201" s="1163">
        <v>114</v>
      </c>
      <c r="AX3201" s="1164"/>
      <c r="AY3201" s="1165"/>
      <c r="AZ3201" s="1166"/>
      <c r="BA3201" s="587" t="e">
        <f t="shared" si="530"/>
        <v>#DIV/0!</v>
      </c>
    </row>
    <row r="3202" spans="1:53" s="17" customFormat="1" ht="16.75" customHeight="1" outlineLevel="2">
      <c r="A3202" s="1163">
        <v>115</v>
      </c>
      <c r="B3202" s="1164"/>
      <c r="C3202" s="1165"/>
      <c r="D3202" s="1166"/>
      <c r="E3202" s="587" t="e">
        <f t="shared" si="522"/>
        <v>#DIV/0!</v>
      </c>
      <c r="G3202" s="1163">
        <v>115</v>
      </c>
      <c r="H3202" s="1164"/>
      <c r="I3202" s="1165"/>
      <c r="J3202" s="1166"/>
      <c r="K3202" s="587" t="e">
        <f t="shared" si="523"/>
        <v>#DIV/0!</v>
      </c>
      <c r="M3202" s="1163">
        <v>115</v>
      </c>
      <c r="N3202" s="1164"/>
      <c r="O3202" s="1165"/>
      <c r="P3202" s="1166"/>
      <c r="Q3202" s="587" t="e">
        <f t="shared" si="524"/>
        <v>#DIV/0!</v>
      </c>
      <c r="S3202" s="1163">
        <v>115</v>
      </c>
      <c r="T3202" s="1164"/>
      <c r="U3202" s="1165"/>
      <c r="V3202" s="1166"/>
      <c r="W3202" s="587" t="e">
        <f t="shared" si="525"/>
        <v>#DIV/0!</v>
      </c>
      <c r="Y3202" s="1163">
        <v>115</v>
      </c>
      <c r="Z3202" s="1164"/>
      <c r="AA3202" s="1165"/>
      <c r="AB3202" s="1166"/>
      <c r="AC3202" s="587" t="e">
        <f t="shared" si="526"/>
        <v>#DIV/0!</v>
      </c>
      <c r="AE3202" s="1163">
        <v>115</v>
      </c>
      <c r="AF3202" s="1164"/>
      <c r="AG3202" s="1165"/>
      <c r="AH3202" s="1166"/>
      <c r="AI3202" s="587" t="e">
        <f t="shared" si="527"/>
        <v>#DIV/0!</v>
      </c>
      <c r="AK3202" s="1163">
        <v>115</v>
      </c>
      <c r="AL3202" s="1164"/>
      <c r="AM3202" s="1165"/>
      <c r="AN3202" s="1166"/>
      <c r="AO3202" s="587" t="e">
        <f t="shared" si="528"/>
        <v>#DIV/0!</v>
      </c>
      <c r="AQ3202" s="1163">
        <v>115</v>
      </c>
      <c r="AR3202" s="1164"/>
      <c r="AS3202" s="1165"/>
      <c r="AT3202" s="1166"/>
      <c r="AU3202" s="587" t="e">
        <f t="shared" si="529"/>
        <v>#DIV/0!</v>
      </c>
      <c r="AW3202" s="1163">
        <v>115</v>
      </c>
      <c r="AX3202" s="1164"/>
      <c r="AY3202" s="1165"/>
      <c r="AZ3202" s="1166"/>
      <c r="BA3202" s="587" t="e">
        <f t="shared" si="530"/>
        <v>#DIV/0!</v>
      </c>
    </row>
    <row r="3203" spans="1:53" s="17" customFormat="1" ht="16.75" customHeight="1" outlineLevel="2">
      <c r="A3203" s="1163">
        <v>116</v>
      </c>
      <c r="B3203" s="1164"/>
      <c r="C3203" s="1165"/>
      <c r="D3203" s="1166"/>
      <c r="E3203" s="587" t="e">
        <f t="shared" si="522"/>
        <v>#DIV/0!</v>
      </c>
      <c r="G3203" s="1163">
        <v>116</v>
      </c>
      <c r="H3203" s="1164"/>
      <c r="I3203" s="1165"/>
      <c r="J3203" s="1166"/>
      <c r="K3203" s="587" t="e">
        <f t="shared" si="523"/>
        <v>#DIV/0!</v>
      </c>
      <c r="M3203" s="1163">
        <v>116</v>
      </c>
      <c r="N3203" s="1164"/>
      <c r="O3203" s="1165"/>
      <c r="P3203" s="1166"/>
      <c r="Q3203" s="587" t="e">
        <f t="shared" si="524"/>
        <v>#DIV/0!</v>
      </c>
      <c r="S3203" s="1163">
        <v>116</v>
      </c>
      <c r="T3203" s="1164"/>
      <c r="U3203" s="1165"/>
      <c r="V3203" s="1166"/>
      <c r="W3203" s="587" t="e">
        <f t="shared" si="525"/>
        <v>#DIV/0!</v>
      </c>
      <c r="Y3203" s="1163">
        <v>116</v>
      </c>
      <c r="Z3203" s="1164"/>
      <c r="AA3203" s="1165"/>
      <c r="AB3203" s="1166"/>
      <c r="AC3203" s="587" t="e">
        <f t="shared" si="526"/>
        <v>#DIV/0!</v>
      </c>
      <c r="AE3203" s="1163">
        <v>116</v>
      </c>
      <c r="AF3203" s="1164"/>
      <c r="AG3203" s="1165"/>
      <c r="AH3203" s="1166"/>
      <c r="AI3203" s="587" t="e">
        <f t="shared" si="527"/>
        <v>#DIV/0!</v>
      </c>
      <c r="AK3203" s="1163">
        <v>116</v>
      </c>
      <c r="AL3203" s="1164"/>
      <c r="AM3203" s="1165"/>
      <c r="AN3203" s="1166"/>
      <c r="AO3203" s="587" t="e">
        <f t="shared" si="528"/>
        <v>#DIV/0!</v>
      </c>
      <c r="AQ3203" s="1163">
        <v>116</v>
      </c>
      <c r="AR3203" s="1164"/>
      <c r="AS3203" s="1165"/>
      <c r="AT3203" s="1166"/>
      <c r="AU3203" s="587" t="e">
        <f t="shared" si="529"/>
        <v>#DIV/0!</v>
      </c>
      <c r="AW3203" s="1163">
        <v>116</v>
      </c>
      <c r="AX3203" s="1164"/>
      <c r="AY3203" s="1165"/>
      <c r="AZ3203" s="1166"/>
      <c r="BA3203" s="587" t="e">
        <f t="shared" si="530"/>
        <v>#DIV/0!</v>
      </c>
    </row>
    <row r="3204" spans="1:53" s="17" customFormat="1" ht="16.75" customHeight="1" outlineLevel="2">
      <c r="A3204" s="1163">
        <v>117</v>
      </c>
      <c r="B3204" s="1164"/>
      <c r="C3204" s="1165"/>
      <c r="D3204" s="1166"/>
      <c r="E3204" s="587" t="e">
        <f t="shared" si="522"/>
        <v>#DIV/0!</v>
      </c>
      <c r="G3204" s="1163">
        <v>117</v>
      </c>
      <c r="H3204" s="1164"/>
      <c r="I3204" s="1165"/>
      <c r="J3204" s="1166"/>
      <c r="K3204" s="587" t="e">
        <f t="shared" si="523"/>
        <v>#DIV/0!</v>
      </c>
      <c r="M3204" s="1163">
        <v>117</v>
      </c>
      <c r="N3204" s="1164"/>
      <c r="O3204" s="1165"/>
      <c r="P3204" s="1166"/>
      <c r="Q3204" s="587" t="e">
        <f t="shared" si="524"/>
        <v>#DIV/0!</v>
      </c>
      <c r="S3204" s="1163">
        <v>117</v>
      </c>
      <c r="T3204" s="1164"/>
      <c r="U3204" s="1165"/>
      <c r="V3204" s="1166"/>
      <c r="W3204" s="587" t="e">
        <f t="shared" si="525"/>
        <v>#DIV/0!</v>
      </c>
      <c r="Y3204" s="1163">
        <v>117</v>
      </c>
      <c r="Z3204" s="1164"/>
      <c r="AA3204" s="1165"/>
      <c r="AB3204" s="1166"/>
      <c r="AC3204" s="587" t="e">
        <f t="shared" si="526"/>
        <v>#DIV/0!</v>
      </c>
      <c r="AE3204" s="1163">
        <v>117</v>
      </c>
      <c r="AF3204" s="1164"/>
      <c r="AG3204" s="1165"/>
      <c r="AH3204" s="1166"/>
      <c r="AI3204" s="587" t="e">
        <f t="shared" si="527"/>
        <v>#DIV/0!</v>
      </c>
      <c r="AK3204" s="1163">
        <v>117</v>
      </c>
      <c r="AL3204" s="1164"/>
      <c r="AM3204" s="1165"/>
      <c r="AN3204" s="1166"/>
      <c r="AO3204" s="587" t="e">
        <f t="shared" si="528"/>
        <v>#DIV/0!</v>
      </c>
      <c r="AQ3204" s="1163">
        <v>117</v>
      </c>
      <c r="AR3204" s="1164"/>
      <c r="AS3204" s="1165"/>
      <c r="AT3204" s="1166"/>
      <c r="AU3204" s="587" t="e">
        <f t="shared" si="529"/>
        <v>#DIV/0!</v>
      </c>
      <c r="AW3204" s="1163">
        <v>117</v>
      </c>
      <c r="AX3204" s="1164"/>
      <c r="AY3204" s="1165"/>
      <c r="AZ3204" s="1166"/>
      <c r="BA3204" s="587" t="e">
        <f t="shared" si="530"/>
        <v>#DIV/0!</v>
      </c>
    </row>
    <row r="3205" spans="1:53" s="17" customFormat="1" ht="16.75" customHeight="1" outlineLevel="2">
      <c r="A3205" s="1163">
        <v>118</v>
      </c>
      <c r="B3205" s="1164"/>
      <c r="C3205" s="1165"/>
      <c r="D3205" s="1166"/>
      <c r="E3205" s="587" t="e">
        <f t="shared" si="522"/>
        <v>#DIV/0!</v>
      </c>
      <c r="G3205" s="1163">
        <v>118</v>
      </c>
      <c r="H3205" s="1164"/>
      <c r="I3205" s="1165"/>
      <c r="J3205" s="1166"/>
      <c r="K3205" s="587" t="e">
        <f t="shared" si="523"/>
        <v>#DIV/0!</v>
      </c>
      <c r="M3205" s="1163">
        <v>118</v>
      </c>
      <c r="N3205" s="1164"/>
      <c r="O3205" s="1165"/>
      <c r="P3205" s="1166"/>
      <c r="Q3205" s="587" t="e">
        <f t="shared" si="524"/>
        <v>#DIV/0!</v>
      </c>
      <c r="S3205" s="1163">
        <v>118</v>
      </c>
      <c r="T3205" s="1164"/>
      <c r="U3205" s="1165"/>
      <c r="V3205" s="1166"/>
      <c r="W3205" s="587" t="e">
        <f t="shared" si="525"/>
        <v>#DIV/0!</v>
      </c>
      <c r="Y3205" s="1163">
        <v>118</v>
      </c>
      <c r="Z3205" s="1164"/>
      <c r="AA3205" s="1165"/>
      <c r="AB3205" s="1166"/>
      <c r="AC3205" s="587" t="e">
        <f t="shared" si="526"/>
        <v>#DIV/0!</v>
      </c>
      <c r="AE3205" s="1163">
        <v>118</v>
      </c>
      <c r="AF3205" s="1164"/>
      <c r="AG3205" s="1165"/>
      <c r="AH3205" s="1166"/>
      <c r="AI3205" s="587" t="e">
        <f t="shared" si="527"/>
        <v>#DIV/0!</v>
      </c>
      <c r="AK3205" s="1163">
        <v>118</v>
      </c>
      <c r="AL3205" s="1164"/>
      <c r="AM3205" s="1165"/>
      <c r="AN3205" s="1166"/>
      <c r="AO3205" s="587" t="e">
        <f t="shared" si="528"/>
        <v>#DIV/0!</v>
      </c>
      <c r="AQ3205" s="1163">
        <v>118</v>
      </c>
      <c r="AR3205" s="1164"/>
      <c r="AS3205" s="1165"/>
      <c r="AT3205" s="1166"/>
      <c r="AU3205" s="587" t="e">
        <f t="shared" si="529"/>
        <v>#DIV/0!</v>
      </c>
      <c r="AW3205" s="1163">
        <v>118</v>
      </c>
      <c r="AX3205" s="1164"/>
      <c r="AY3205" s="1165"/>
      <c r="AZ3205" s="1166"/>
      <c r="BA3205" s="587" t="e">
        <f t="shared" si="530"/>
        <v>#DIV/0!</v>
      </c>
    </row>
    <row r="3206" spans="1:53" s="17" customFormat="1" ht="16.75" customHeight="1" outlineLevel="2">
      <c r="A3206" s="1163">
        <v>119</v>
      </c>
      <c r="B3206" s="1164"/>
      <c r="C3206" s="1165"/>
      <c r="D3206" s="1166"/>
      <c r="E3206" s="587" t="e">
        <f t="shared" si="522"/>
        <v>#DIV/0!</v>
      </c>
      <c r="G3206" s="1163">
        <v>119</v>
      </c>
      <c r="H3206" s="1164"/>
      <c r="I3206" s="1165"/>
      <c r="J3206" s="1166"/>
      <c r="K3206" s="587" t="e">
        <f t="shared" si="523"/>
        <v>#DIV/0!</v>
      </c>
      <c r="M3206" s="1163">
        <v>119</v>
      </c>
      <c r="N3206" s="1164"/>
      <c r="O3206" s="1165"/>
      <c r="P3206" s="1166"/>
      <c r="Q3206" s="587" t="e">
        <f t="shared" si="524"/>
        <v>#DIV/0!</v>
      </c>
      <c r="S3206" s="1163">
        <v>119</v>
      </c>
      <c r="T3206" s="1164"/>
      <c r="U3206" s="1165"/>
      <c r="V3206" s="1166"/>
      <c r="W3206" s="587" t="e">
        <f t="shared" si="525"/>
        <v>#DIV/0!</v>
      </c>
      <c r="Y3206" s="1163">
        <v>119</v>
      </c>
      <c r="Z3206" s="1164"/>
      <c r="AA3206" s="1165"/>
      <c r="AB3206" s="1166"/>
      <c r="AC3206" s="587" t="e">
        <f t="shared" si="526"/>
        <v>#DIV/0!</v>
      </c>
      <c r="AE3206" s="1163">
        <v>119</v>
      </c>
      <c r="AF3206" s="1164"/>
      <c r="AG3206" s="1165"/>
      <c r="AH3206" s="1166"/>
      <c r="AI3206" s="587" t="e">
        <f t="shared" si="527"/>
        <v>#DIV/0!</v>
      </c>
      <c r="AK3206" s="1163">
        <v>119</v>
      </c>
      <c r="AL3206" s="1164"/>
      <c r="AM3206" s="1165"/>
      <c r="AN3206" s="1166"/>
      <c r="AO3206" s="587" t="e">
        <f t="shared" si="528"/>
        <v>#DIV/0!</v>
      </c>
      <c r="AQ3206" s="1163">
        <v>119</v>
      </c>
      <c r="AR3206" s="1164"/>
      <c r="AS3206" s="1165"/>
      <c r="AT3206" s="1166"/>
      <c r="AU3206" s="587" t="e">
        <f t="shared" si="529"/>
        <v>#DIV/0!</v>
      </c>
      <c r="AW3206" s="1163">
        <v>119</v>
      </c>
      <c r="AX3206" s="1164"/>
      <c r="AY3206" s="1165"/>
      <c r="AZ3206" s="1166"/>
      <c r="BA3206" s="587" t="e">
        <f t="shared" si="530"/>
        <v>#DIV/0!</v>
      </c>
    </row>
    <row r="3207" spans="1:53" s="17" customFormat="1" ht="16.75" customHeight="1" outlineLevel="2">
      <c r="A3207" s="1163">
        <v>120</v>
      </c>
      <c r="B3207" s="1164"/>
      <c r="C3207" s="1165"/>
      <c r="D3207" s="1166"/>
      <c r="E3207" s="587" t="e">
        <f t="shared" si="522"/>
        <v>#DIV/0!</v>
      </c>
      <c r="G3207" s="1163">
        <v>120</v>
      </c>
      <c r="H3207" s="1164"/>
      <c r="I3207" s="1165"/>
      <c r="J3207" s="1166"/>
      <c r="K3207" s="587" t="e">
        <f t="shared" si="523"/>
        <v>#DIV/0!</v>
      </c>
      <c r="M3207" s="1163">
        <v>120</v>
      </c>
      <c r="N3207" s="1164"/>
      <c r="O3207" s="1165"/>
      <c r="P3207" s="1166"/>
      <c r="Q3207" s="587" t="e">
        <f t="shared" si="524"/>
        <v>#DIV/0!</v>
      </c>
      <c r="S3207" s="1163">
        <v>120</v>
      </c>
      <c r="T3207" s="1164"/>
      <c r="U3207" s="1165"/>
      <c r="V3207" s="1166"/>
      <c r="W3207" s="587" t="e">
        <f t="shared" si="525"/>
        <v>#DIV/0!</v>
      </c>
      <c r="Y3207" s="1163">
        <v>120</v>
      </c>
      <c r="Z3207" s="1164"/>
      <c r="AA3207" s="1165"/>
      <c r="AB3207" s="1166"/>
      <c r="AC3207" s="587" t="e">
        <f t="shared" si="526"/>
        <v>#DIV/0!</v>
      </c>
      <c r="AE3207" s="1163">
        <v>120</v>
      </c>
      <c r="AF3207" s="1164"/>
      <c r="AG3207" s="1165"/>
      <c r="AH3207" s="1166"/>
      <c r="AI3207" s="587" t="e">
        <f t="shared" si="527"/>
        <v>#DIV/0!</v>
      </c>
      <c r="AK3207" s="1163">
        <v>120</v>
      </c>
      <c r="AL3207" s="1164"/>
      <c r="AM3207" s="1165"/>
      <c r="AN3207" s="1166"/>
      <c r="AO3207" s="587" t="e">
        <f t="shared" si="528"/>
        <v>#DIV/0!</v>
      </c>
      <c r="AQ3207" s="1163">
        <v>120</v>
      </c>
      <c r="AR3207" s="1164"/>
      <c r="AS3207" s="1165"/>
      <c r="AT3207" s="1166"/>
      <c r="AU3207" s="587" t="e">
        <f t="shared" si="529"/>
        <v>#DIV/0!</v>
      </c>
      <c r="AW3207" s="1163">
        <v>120</v>
      </c>
      <c r="AX3207" s="1164"/>
      <c r="AY3207" s="1165"/>
      <c r="AZ3207" s="1166"/>
      <c r="BA3207" s="587" t="e">
        <f t="shared" si="530"/>
        <v>#DIV/0!</v>
      </c>
    </row>
    <row r="3208" spans="1:53" s="17" customFormat="1" ht="16.75" customHeight="1" outlineLevel="2">
      <c r="A3208" s="1163">
        <v>121</v>
      </c>
      <c r="B3208" s="1164"/>
      <c r="C3208" s="1165"/>
      <c r="D3208" s="1166"/>
      <c r="E3208" s="587" t="e">
        <f t="shared" si="522"/>
        <v>#DIV/0!</v>
      </c>
      <c r="G3208" s="1163">
        <v>121</v>
      </c>
      <c r="H3208" s="1164"/>
      <c r="I3208" s="1165"/>
      <c r="J3208" s="1166"/>
      <c r="K3208" s="587" t="e">
        <f t="shared" si="523"/>
        <v>#DIV/0!</v>
      </c>
      <c r="M3208" s="1163">
        <v>121</v>
      </c>
      <c r="N3208" s="1164"/>
      <c r="O3208" s="1165"/>
      <c r="P3208" s="1166"/>
      <c r="Q3208" s="587" t="e">
        <f t="shared" si="524"/>
        <v>#DIV/0!</v>
      </c>
      <c r="S3208" s="1163">
        <v>121</v>
      </c>
      <c r="T3208" s="1164"/>
      <c r="U3208" s="1165"/>
      <c r="V3208" s="1166"/>
      <c r="W3208" s="587" t="e">
        <f t="shared" si="525"/>
        <v>#DIV/0!</v>
      </c>
      <c r="Y3208" s="1163">
        <v>121</v>
      </c>
      <c r="Z3208" s="1164"/>
      <c r="AA3208" s="1165"/>
      <c r="AB3208" s="1166"/>
      <c r="AC3208" s="587" t="e">
        <f t="shared" si="526"/>
        <v>#DIV/0!</v>
      </c>
      <c r="AE3208" s="1163">
        <v>121</v>
      </c>
      <c r="AF3208" s="1164"/>
      <c r="AG3208" s="1165"/>
      <c r="AH3208" s="1166"/>
      <c r="AI3208" s="587" t="e">
        <f t="shared" si="527"/>
        <v>#DIV/0!</v>
      </c>
      <c r="AK3208" s="1163">
        <v>121</v>
      </c>
      <c r="AL3208" s="1164"/>
      <c r="AM3208" s="1165"/>
      <c r="AN3208" s="1166"/>
      <c r="AO3208" s="587" t="e">
        <f t="shared" si="528"/>
        <v>#DIV/0!</v>
      </c>
      <c r="AQ3208" s="1163">
        <v>121</v>
      </c>
      <c r="AR3208" s="1164"/>
      <c r="AS3208" s="1165"/>
      <c r="AT3208" s="1166"/>
      <c r="AU3208" s="587" t="e">
        <f t="shared" si="529"/>
        <v>#DIV/0!</v>
      </c>
      <c r="AW3208" s="1163">
        <v>121</v>
      </c>
      <c r="AX3208" s="1164"/>
      <c r="AY3208" s="1165"/>
      <c r="AZ3208" s="1166"/>
      <c r="BA3208" s="587" t="e">
        <f t="shared" si="530"/>
        <v>#DIV/0!</v>
      </c>
    </row>
    <row r="3209" spans="1:53" s="17" customFormat="1" ht="16.75" customHeight="1" outlineLevel="2">
      <c r="A3209" s="1163">
        <v>122</v>
      </c>
      <c r="B3209" s="1164"/>
      <c r="C3209" s="1165"/>
      <c r="D3209" s="1166"/>
      <c r="E3209" s="587" t="e">
        <f t="shared" si="522"/>
        <v>#DIV/0!</v>
      </c>
      <c r="G3209" s="1163">
        <v>122</v>
      </c>
      <c r="H3209" s="1164"/>
      <c r="I3209" s="1165"/>
      <c r="J3209" s="1166"/>
      <c r="K3209" s="587" t="e">
        <f t="shared" si="523"/>
        <v>#DIV/0!</v>
      </c>
      <c r="M3209" s="1163">
        <v>122</v>
      </c>
      <c r="N3209" s="1164"/>
      <c r="O3209" s="1165"/>
      <c r="P3209" s="1166"/>
      <c r="Q3209" s="587" t="e">
        <f t="shared" si="524"/>
        <v>#DIV/0!</v>
      </c>
      <c r="S3209" s="1163">
        <v>122</v>
      </c>
      <c r="T3209" s="1164"/>
      <c r="U3209" s="1165"/>
      <c r="V3209" s="1166"/>
      <c r="W3209" s="587" t="e">
        <f t="shared" si="525"/>
        <v>#DIV/0!</v>
      </c>
      <c r="Y3209" s="1163">
        <v>122</v>
      </c>
      <c r="Z3209" s="1164"/>
      <c r="AA3209" s="1165"/>
      <c r="AB3209" s="1166"/>
      <c r="AC3209" s="587" t="e">
        <f t="shared" si="526"/>
        <v>#DIV/0!</v>
      </c>
      <c r="AE3209" s="1163">
        <v>122</v>
      </c>
      <c r="AF3209" s="1164"/>
      <c r="AG3209" s="1165"/>
      <c r="AH3209" s="1166"/>
      <c r="AI3209" s="587" t="e">
        <f t="shared" si="527"/>
        <v>#DIV/0!</v>
      </c>
      <c r="AK3209" s="1163">
        <v>122</v>
      </c>
      <c r="AL3209" s="1164"/>
      <c r="AM3209" s="1165"/>
      <c r="AN3209" s="1166"/>
      <c r="AO3209" s="587" t="e">
        <f t="shared" si="528"/>
        <v>#DIV/0!</v>
      </c>
      <c r="AQ3209" s="1163">
        <v>122</v>
      </c>
      <c r="AR3209" s="1164"/>
      <c r="AS3209" s="1165"/>
      <c r="AT3209" s="1166"/>
      <c r="AU3209" s="587" t="e">
        <f t="shared" si="529"/>
        <v>#DIV/0!</v>
      </c>
      <c r="AW3209" s="1163">
        <v>122</v>
      </c>
      <c r="AX3209" s="1164"/>
      <c r="AY3209" s="1165"/>
      <c r="AZ3209" s="1166"/>
      <c r="BA3209" s="587" t="e">
        <f t="shared" si="530"/>
        <v>#DIV/0!</v>
      </c>
    </row>
    <row r="3210" spans="1:53" s="17" customFormat="1" ht="16.75" customHeight="1" outlineLevel="2">
      <c r="A3210" s="1163">
        <v>123</v>
      </c>
      <c r="B3210" s="1164"/>
      <c r="C3210" s="1165"/>
      <c r="D3210" s="1166"/>
      <c r="E3210" s="587" t="e">
        <f t="shared" si="522"/>
        <v>#DIV/0!</v>
      </c>
      <c r="G3210" s="1163">
        <v>123</v>
      </c>
      <c r="H3210" s="1164"/>
      <c r="I3210" s="1165"/>
      <c r="J3210" s="1166"/>
      <c r="K3210" s="587" t="e">
        <f t="shared" si="523"/>
        <v>#DIV/0!</v>
      </c>
      <c r="M3210" s="1163">
        <v>123</v>
      </c>
      <c r="N3210" s="1164"/>
      <c r="O3210" s="1165"/>
      <c r="P3210" s="1166"/>
      <c r="Q3210" s="587" t="e">
        <f t="shared" si="524"/>
        <v>#DIV/0!</v>
      </c>
      <c r="S3210" s="1163">
        <v>123</v>
      </c>
      <c r="T3210" s="1164"/>
      <c r="U3210" s="1165"/>
      <c r="V3210" s="1166"/>
      <c r="W3210" s="587" t="e">
        <f t="shared" si="525"/>
        <v>#DIV/0!</v>
      </c>
      <c r="Y3210" s="1163">
        <v>123</v>
      </c>
      <c r="Z3210" s="1164"/>
      <c r="AA3210" s="1165"/>
      <c r="AB3210" s="1166"/>
      <c r="AC3210" s="587" t="e">
        <f t="shared" si="526"/>
        <v>#DIV/0!</v>
      </c>
      <c r="AE3210" s="1163">
        <v>123</v>
      </c>
      <c r="AF3210" s="1164"/>
      <c r="AG3210" s="1165"/>
      <c r="AH3210" s="1166"/>
      <c r="AI3210" s="587" t="e">
        <f t="shared" si="527"/>
        <v>#DIV/0!</v>
      </c>
      <c r="AK3210" s="1163">
        <v>123</v>
      </c>
      <c r="AL3210" s="1164"/>
      <c r="AM3210" s="1165"/>
      <c r="AN3210" s="1166"/>
      <c r="AO3210" s="587" t="e">
        <f t="shared" si="528"/>
        <v>#DIV/0!</v>
      </c>
      <c r="AQ3210" s="1163">
        <v>123</v>
      </c>
      <c r="AR3210" s="1164"/>
      <c r="AS3210" s="1165"/>
      <c r="AT3210" s="1166"/>
      <c r="AU3210" s="587" t="e">
        <f t="shared" si="529"/>
        <v>#DIV/0!</v>
      </c>
      <c r="AW3210" s="1163">
        <v>123</v>
      </c>
      <c r="AX3210" s="1164"/>
      <c r="AY3210" s="1165"/>
      <c r="AZ3210" s="1166"/>
      <c r="BA3210" s="587" t="e">
        <f t="shared" si="530"/>
        <v>#DIV/0!</v>
      </c>
    </row>
    <row r="3211" spans="1:53" s="17" customFormat="1" ht="16.75" customHeight="1" outlineLevel="2">
      <c r="A3211" s="1163">
        <v>124</v>
      </c>
      <c r="B3211" s="1164"/>
      <c r="C3211" s="1165"/>
      <c r="D3211" s="1166"/>
      <c r="E3211" s="587" t="e">
        <f t="shared" si="522"/>
        <v>#DIV/0!</v>
      </c>
      <c r="G3211" s="1163">
        <v>124</v>
      </c>
      <c r="H3211" s="1164"/>
      <c r="I3211" s="1165"/>
      <c r="J3211" s="1166"/>
      <c r="K3211" s="587" t="e">
        <f t="shared" si="523"/>
        <v>#DIV/0!</v>
      </c>
      <c r="M3211" s="1163">
        <v>124</v>
      </c>
      <c r="N3211" s="1164"/>
      <c r="O3211" s="1165"/>
      <c r="P3211" s="1166"/>
      <c r="Q3211" s="587" t="e">
        <f t="shared" si="524"/>
        <v>#DIV/0!</v>
      </c>
      <c r="S3211" s="1163">
        <v>124</v>
      </c>
      <c r="T3211" s="1164"/>
      <c r="U3211" s="1165"/>
      <c r="V3211" s="1166"/>
      <c r="W3211" s="587" t="e">
        <f t="shared" si="525"/>
        <v>#DIV/0!</v>
      </c>
      <c r="Y3211" s="1163">
        <v>124</v>
      </c>
      <c r="Z3211" s="1164"/>
      <c r="AA3211" s="1165"/>
      <c r="AB3211" s="1166"/>
      <c r="AC3211" s="587" t="e">
        <f t="shared" si="526"/>
        <v>#DIV/0!</v>
      </c>
      <c r="AE3211" s="1163">
        <v>124</v>
      </c>
      <c r="AF3211" s="1164"/>
      <c r="AG3211" s="1165"/>
      <c r="AH3211" s="1166"/>
      <c r="AI3211" s="587" t="e">
        <f t="shared" si="527"/>
        <v>#DIV/0!</v>
      </c>
      <c r="AK3211" s="1163">
        <v>124</v>
      </c>
      <c r="AL3211" s="1164"/>
      <c r="AM3211" s="1165"/>
      <c r="AN3211" s="1166"/>
      <c r="AO3211" s="587" t="e">
        <f t="shared" si="528"/>
        <v>#DIV/0!</v>
      </c>
      <c r="AQ3211" s="1163">
        <v>124</v>
      </c>
      <c r="AR3211" s="1164"/>
      <c r="AS3211" s="1165"/>
      <c r="AT3211" s="1166"/>
      <c r="AU3211" s="587" t="e">
        <f t="shared" si="529"/>
        <v>#DIV/0!</v>
      </c>
      <c r="AW3211" s="1163">
        <v>124</v>
      </c>
      <c r="AX3211" s="1164"/>
      <c r="AY3211" s="1165"/>
      <c r="AZ3211" s="1166"/>
      <c r="BA3211" s="587" t="e">
        <f t="shared" si="530"/>
        <v>#DIV/0!</v>
      </c>
    </row>
    <row r="3212" spans="1:53" s="17" customFormat="1" ht="16.75" customHeight="1" outlineLevel="2">
      <c r="A3212" s="1163">
        <v>125</v>
      </c>
      <c r="B3212" s="1164"/>
      <c r="C3212" s="1165"/>
      <c r="D3212" s="1166"/>
      <c r="E3212" s="587" t="e">
        <f t="shared" si="522"/>
        <v>#DIV/0!</v>
      </c>
      <c r="G3212" s="1163">
        <v>125</v>
      </c>
      <c r="H3212" s="1164"/>
      <c r="I3212" s="1165"/>
      <c r="J3212" s="1166"/>
      <c r="K3212" s="587" t="e">
        <f t="shared" si="523"/>
        <v>#DIV/0!</v>
      </c>
      <c r="M3212" s="1163">
        <v>125</v>
      </c>
      <c r="N3212" s="1164"/>
      <c r="O3212" s="1165"/>
      <c r="P3212" s="1166"/>
      <c r="Q3212" s="587" t="e">
        <f t="shared" si="524"/>
        <v>#DIV/0!</v>
      </c>
      <c r="S3212" s="1163">
        <v>125</v>
      </c>
      <c r="T3212" s="1164"/>
      <c r="U3212" s="1165"/>
      <c r="V3212" s="1166"/>
      <c r="W3212" s="587" t="e">
        <f t="shared" si="525"/>
        <v>#DIV/0!</v>
      </c>
      <c r="Y3212" s="1163">
        <v>125</v>
      </c>
      <c r="Z3212" s="1164"/>
      <c r="AA3212" s="1165"/>
      <c r="AB3212" s="1166"/>
      <c r="AC3212" s="587" t="e">
        <f t="shared" si="526"/>
        <v>#DIV/0!</v>
      </c>
      <c r="AE3212" s="1163">
        <v>125</v>
      </c>
      <c r="AF3212" s="1164"/>
      <c r="AG3212" s="1165"/>
      <c r="AH3212" s="1166"/>
      <c r="AI3212" s="587" t="e">
        <f t="shared" si="527"/>
        <v>#DIV/0!</v>
      </c>
      <c r="AK3212" s="1163">
        <v>125</v>
      </c>
      <c r="AL3212" s="1164"/>
      <c r="AM3212" s="1165"/>
      <c r="AN3212" s="1166"/>
      <c r="AO3212" s="587" t="e">
        <f t="shared" si="528"/>
        <v>#DIV/0!</v>
      </c>
      <c r="AQ3212" s="1163">
        <v>125</v>
      </c>
      <c r="AR3212" s="1164"/>
      <c r="AS3212" s="1165"/>
      <c r="AT3212" s="1166"/>
      <c r="AU3212" s="587" t="e">
        <f t="shared" si="529"/>
        <v>#DIV/0!</v>
      </c>
      <c r="AW3212" s="1163">
        <v>125</v>
      </c>
      <c r="AX3212" s="1164"/>
      <c r="AY3212" s="1165"/>
      <c r="AZ3212" s="1166"/>
      <c r="BA3212" s="587" t="e">
        <f t="shared" si="530"/>
        <v>#DIV/0!</v>
      </c>
    </row>
    <row r="3213" spans="1:53" s="17" customFormat="1" ht="16.75" customHeight="1" outlineLevel="2">
      <c r="A3213" s="1163">
        <v>126</v>
      </c>
      <c r="B3213" s="1164"/>
      <c r="C3213" s="1165"/>
      <c r="D3213" s="1166"/>
      <c r="E3213" s="587" t="e">
        <f t="shared" si="522"/>
        <v>#DIV/0!</v>
      </c>
      <c r="G3213" s="1163">
        <v>126</v>
      </c>
      <c r="H3213" s="1164"/>
      <c r="I3213" s="1165"/>
      <c r="J3213" s="1166"/>
      <c r="K3213" s="587" t="e">
        <f t="shared" si="523"/>
        <v>#DIV/0!</v>
      </c>
      <c r="M3213" s="1163">
        <v>126</v>
      </c>
      <c r="N3213" s="1164"/>
      <c r="O3213" s="1165"/>
      <c r="P3213" s="1166"/>
      <c r="Q3213" s="587" t="e">
        <f t="shared" si="524"/>
        <v>#DIV/0!</v>
      </c>
      <c r="S3213" s="1163">
        <v>126</v>
      </c>
      <c r="T3213" s="1164"/>
      <c r="U3213" s="1165"/>
      <c r="V3213" s="1166"/>
      <c r="W3213" s="587" t="e">
        <f t="shared" si="525"/>
        <v>#DIV/0!</v>
      </c>
      <c r="Y3213" s="1163">
        <v>126</v>
      </c>
      <c r="Z3213" s="1164"/>
      <c r="AA3213" s="1165"/>
      <c r="AB3213" s="1166"/>
      <c r="AC3213" s="587" t="e">
        <f t="shared" si="526"/>
        <v>#DIV/0!</v>
      </c>
      <c r="AE3213" s="1163">
        <v>126</v>
      </c>
      <c r="AF3213" s="1164"/>
      <c r="AG3213" s="1165"/>
      <c r="AH3213" s="1166"/>
      <c r="AI3213" s="587" t="e">
        <f t="shared" si="527"/>
        <v>#DIV/0!</v>
      </c>
      <c r="AK3213" s="1163">
        <v>126</v>
      </c>
      <c r="AL3213" s="1164"/>
      <c r="AM3213" s="1165"/>
      <c r="AN3213" s="1166"/>
      <c r="AO3213" s="587" t="e">
        <f t="shared" si="528"/>
        <v>#DIV/0!</v>
      </c>
      <c r="AQ3213" s="1163">
        <v>126</v>
      </c>
      <c r="AR3213" s="1164"/>
      <c r="AS3213" s="1165"/>
      <c r="AT3213" s="1166"/>
      <c r="AU3213" s="587" t="e">
        <f t="shared" si="529"/>
        <v>#DIV/0!</v>
      </c>
      <c r="AW3213" s="1163">
        <v>126</v>
      </c>
      <c r="AX3213" s="1164"/>
      <c r="AY3213" s="1165"/>
      <c r="AZ3213" s="1166"/>
      <c r="BA3213" s="587" t="e">
        <f t="shared" si="530"/>
        <v>#DIV/0!</v>
      </c>
    </row>
    <row r="3214" spans="1:53" s="17" customFormat="1" ht="16.75" customHeight="1" outlineLevel="2">
      <c r="A3214" s="1163">
        <v>127</v>
      </c>
      <c r="B3214" s="1164"/>
      <c r="C3214" s="1165"/>
      <c r="D3214" s="1166"/>
      <c r="E3214" s="587" t="e">
        <f t="shared" si="522"/>
        <v>#DIV/0!</v>
      </c>
      <c r="G3214" s="1163">
        <v>127</v>
      </c>
      <c r="H3214" s="1164"/>
      <c r="I3214" s="1165"/>
      <c r="J3214" s="1166"/>
      <c r="K3214" s="587" t="e">
        <f t="shared" si="523"/>
        <v>#DIV/0!</v>
      </c>
      <c r="M3214" s="1163">
        <v>127</v>
      </c>
      <c r="N3214" s="1164"/>
      <c r="O3214" s="1165"/>
      <c r="P3214" s="1166"/>
      <c r="Q3214" s="587" t="e">
        <f t="shared" si="524"/>
        <v>#DIV/0!</v>
      </c>
      <c r="S3214" s="1163">
        <v>127</v>
      </c>
      <c r="T3214" s="1164"/>
      <c r="U3214" s="1165"/>
      <c r="V3214" s="1166"/>
      <c r="W3214" s="587" t="e">
        <f t="shared" si="525"/>
        <v>#DIV/0!</v>
      </c>
      <c r="Y3214" s="1163">
        <v>127</v>
      </c>
      <c r="Z3214" s="1164"/>
      <c r="AA3214" s="1165"/>
      <c r="AB3214" s="1166"/>
      <c r="AC3214" s="587" t="e">
        <f t="shared" si="526"/>
        <v>#DIV/0!</v>
      </c>
      <c r="AE3214" s="1163">
        <v>127</v>
      </c>
      <c r="AF3214" s="1164"/>
      <c r="AG3214" s="1165"/>
      <c r="AH3214" s="1166"/>
      <c r="AI3214" s="587" t="e">
        <f t="shared" si="527"/>
        <v>#DIV/0!</v>
      </c>
      <c r="AK3214" s="1163">
        <v>127</v>
      </c>
      <c r="AL3214" s="1164"/>
      <c r="AM3214" s="1165"/>
      <c r="AN3214" s="1166"/>
      <c r="AO3214" s="587" t="e">
        <f t="shared" si="528"/>
        <v>#DIV/0!</v>
      </c>
      <c r="AQ3214" s="1163">
        <v>127</v>
      </c>
      <c r="AR3214" s="1164"/>
      <c r="AS3214" s="1165"/>
      <c r="AT3214" s="1166"/>
      <c r="AU3214" s="587" t="e">
        <f t="shared" si="529"/>
        <v>#DIV/0!</v>
      </c>
      <c r="AW3214" s="1163">
        <v>127</v>
      </c>
      <c r="AX3214" s="1164"/>
      <c r="AY3214" s="1165"/>
      <c r="AZ3214" s="1166"/>
      <c r="BA3214" s="587" t="e">
        <f t="shared" si="530"/>
        <v>#DIV/0!</v>
      </c>
    </row>
    <row r="3215" spans="1:53" s="17" customFormat="1" ht="16.75" customHeight="1" outlineLevel="2">
      <c r="A3215" s="1163">
        <v>128</v>
      </c>
      <c r="B3215" s="1164"/>
      <c r="C3215" s="1165"/>
      <c r="D3215" s="1166"/>
      <c r="E3215" s="587" t="e">
        <f t="shared" si="522"/>
        <v>#DIV/0!</v>
      </c>
      <c r="G3215" s="1163">
        <v>128</v>
      </c>
      <c r="H3215" s="1164"/>
      <c r="I3215" s="1165"/>
      <c r="J3215" s="1166"/>
      <c r="K3215" s="587" t="e">
        <f t="shared" si="523"/>
        <v>#DIV/0!</v>
      </c>
      <c r="M3215" s="1163">
        <v>128</v>
      </c>
      <c r="N3215" s="1164"/>
      <c r="O3215" s="1165"/>
      <c r="P3215" s="1166"/>
      <c r="Q3215" s="587" t="e">
        <f t="shared" si="524"/>
        <v>#DIV/0!</v>
      </c>
      <c r="S3215" s="1163">
        <v>128</v>
      </c>
      <c r="T3215" s="1164"/>
      <c r="U3215" s="1165"/>
      <c r="V3215" s="1166"/>
      <c r="W3215" s="587" t="e">
        <f t="shared" si="525"/>
        <v>#DIV/0!</v>
      </c>
      <c r="Y3215" s="1163">
        <v>128</v>
      </c>
      <c r="Z3215" s="1164"/>
      <c r="AA3215" s="1165"/>
      <c r="AB3215" s="1166"/>
      <c r="AC3215" s="587" t="e">
        <f t="shared" si="526"/>
        <v>#DIV/0!</v>
      </c>
      <c r="AE3215" s="1163">
        <v>128</v>
      </c>
      <c r="AF3215" s="1164"/>
      <c r="AG3215" s="1165"/>
      <c r="AH3215" s="1166"/>
      <c r="AI3215" s="587" t="e">
        <f t="shared" si="527"/>
        <v>#DIV/0!</v>
      </c>
      <c r="AK3215" s="1163">
        <v>128</v>
      </c>
      <c r="AL3215" s="1164"/>
      <c r="AM3215" s="1165"/>
      <c r="AN3215" s="1166"/>
      <c r="AO3215" s="587" t="e">
        <f t="shared" si="528"/>
        <v>#DIV/0!</v>
      </c>
      <c r="AQ3215" s="1163">
        <v>128</v>
      </c>
      <c r="AR3215" s="1164"/>
      <c r="AS3215" s="1165"/>
      <c r="AT3215" s="1166"/>
      <c r="AU3215" s="587" t="e">
        <f t="shared" si="529"/>
        <v>#DIV/0!</v>
      </c>
      <c r="AW3215" s="1163">
        <v>128</v>
      </c>
      <c r="AX3215" s="1164"/>
      <c r="AY3215" s="1165"/>
      <c r="AZ3215" s="1166"/>
      <c r="BA3215" s="587" t="e">
        <f t="shared" si="530"/>
        <v>#DIV/0!</v>
      </c>
    </row>
    <row r="3216" spans="1:53" s="17" customFormat="1" ht="16.75" customHeight="1" outlineLevel="2">
      <c r="A3216" s="1163">
        <v>129</v>
      </c>
      <c r="B3216" s="1164"/>
      <c r="C3216" s="1165"/>
      <c r="D3216" s="1166"/>
      <c r="E3216" s="587" t="e">
        <f t="shared" si="522"/>
        <v>#DIV/0!</v>
      </c>
      <c r="G3216" s="1163">
        <v>129</v>
      </c>
      <c r="H3216" s="1164"/>
      <c r="I3216" s="1165"/>
      <c r="J3216" s="1166"/>
      <c r="K3216" s="587" t="e">
        <f t="shared" si="523"/>
        <v>#DIV/0!</v>
      </c>
      <c r="M3216" s="1163">
        <v>129</v>
      </c>
      <c r="N3216" s="1164"/>
      <c r="O3216" s="1165"/>
      <c r="P3216" s="1166"/>
      <c r="Q3216" s="587" t="e">
        <f t="shared" si="524"/>
        <v>#DIV/0!</v>
      </c>
      <c r="S3216" s="1163">
        <v>129</v>
      </c>
      <c r="T3216" s="1164"/>
      <c r="U3216" s="1165"/>
      <c r="V3216" s="1166"/>
      <c r="W3216" s="587" t="e">
        <f t="shared" si="525"/>
        <v>#DIV/0!</v>
      </c>
      <c r="Y3216" s="1163">
        <v>129</v>
      </c>
      <c r="Z3216" s="1164"/>
      <c r="AA3216" s="1165"/>
      <c r="AB3216" s="1166"/>
      <c r="AC3216" s="587" t="e">
        <f t="shared" si="526"/>
        <v>#DIV/0!</v>
      </c>
      <c r="AE3216" s="1163">
        <v>129</v>
      </c>
      <c r="AF3216" s="1164"/>
      <c r="AG3216" s="1165"/>
      <c r="AH3216" s="1166"/>
      <c r="AI3216" s="587" t="e">
        <f t="shared" si="527"/>
        <v>#DIV/0!</v>
      </c>
      <c r="AK3216" s="1163">
        <v>129</v>
      </c>
      <c r="AL3216" s="1164"/>
      <c r="AM3216" s="1165"/>
      <c r="AN3216" s="1166"/>
      <c r="AO3216" s="587" t="e">
        <f t="shared" si="528"/>
        <v>#DIV/0!</v>
      </c>
      <c r="AQ3216" s="1163">
        <v>129</v>
      </c>
      <c r="AR3216" s="1164"/>
      <c r="AS3216" s="1165"/>
      <c r="AT3216" s="1166"/>
      <c r="AU3216" s="587" t="e">
        <f t="shared" si="529"/>
        <v>#DIV/0!</v>
      </c>
      <c r="AW3216" s="1163">
        <v>129</v>
      </c>
      <c r="AX3216" s="1164"/>
      <c r="AY3216" s="1165"/>
      <c r="AZ3216" s="1166"/>
      <c r="BA3216" s="587" t="e">
        <f t="shared" si="530"/>
        <v>#DIV/0!</v>
      </c>
    </row>
    <row r="3217" spans="1:53" s="17" customFormat="1" ht="16.75" customHeight="1" outlineLevel="2">
      <c r="A3217" s="1163">
        <v>130</v>
      </c>
      <c r="B3217" s="1164"/>
      <c r="C3217" s="1165"/>
      <c r="D3217" s="1166"/>
      <c r="E3217" s="587" t="e">
        <f t="shared" ref="E3217:E3280" si="531">IF(AND(C3217&gt;=D$3081,C3217&lt;=D$3080),1,0)</f>
        <v>#DIV/0!</v>
      </c>
      <c r="G3217" s="1163">
        <v>130</v>
      </c>
      <c r="H3217" s="1164"/>
      <c r="I3217" s="1165"/>
      <c r="J3217" s="1166"/>
      <c r="K3217" s="587" t="e">
        <f t="shared" ref="K3217:K3280" si="532">IF(AND(I3217&gt;=J$3081,I3217&lt;=J$3080),1,0)</f>
        <v>#DIV/0!</v>
      </c>
      <c r="M3217" s="1163">
        <v>130</v>
      </c>
      <c r="N3217" s="1164"/>
      <c r="O3217" s="1165"/>
      <c r="P3217" s="1166"/>
      <c r="Q3217" s="587" t="e">
        <f t="shared" ref="Q3217:Q3280" si="533">IF(AND(O3217&gt;=P$3081,O3217&lt;=P$3080),1,0)</f>
        <v>#DIV/0!</v>
      </c>
      <c r="S3217" s="1163">
        <v>130</v>
      </c>
      <c r="T3217" s="1164"/>
      <c r="U3217" s="1165"/>
      <c r="V3217" s="1166"/>
      <c r="W3217" s="587" t="e">
        <f t="shared" ref="W3217:W3280" si="534">IF(AND(U3217&gt;=V$3081,U3217&lt;=V$3080),1,0)</f>
        <v>#DIV/0!</v>
      </c>
      <c r="Y3217" s="1163">
        <v>130</v>
      </c>
      <c r="Z3217" s="1164"/>
      <c r="AA3217" s="1165"/>
      <c r="AB3217" s="1166"/>
      <c r="AC3217" s="587" t="e">
        <f t="shared" ref="AC3217:AC3280" si="535">IF(AND(AA3217&gt;=AB$3081,AA3217&lt;=AB$3080),1,0)</f>
        <v>#DIV/0!</v>
      </c>
      <c r="AE3217" s="1163">
        <v>130</v>
      </c>
      <c r="AF3217" s="1164"/>
      <c r="AG3217" s="1165"/>
      <c r="AH3217" s="1166"/>
      <c r="AI3217" s="587" t="e">
        <f t="shared" ref="AI3217:AI3280" si="536">IF(AND(AG3217&gt;=AH$3081,AG3217&lt;=AH$3080),1,0)</f>
        <v>#DIV/0!</v>
      </c>
      <c r="AK3217" s="1163">
        <v>130</v>
      </c>
      <c r="AL3217" s="1164"/>
      <c r="AM3217" s="1165"/>
      <c r="AN3217" s="1166"/>
      <c r="AO3217" s="587" t="e">
        <f t="shared" ref="AO3217:AO3280" si="537">IF(AND(AM3217&gt;=AN$3081,AM3217&lt;=AN$3080),1,0)</f>
        <v>#DIV/0!</v>
      </c>
      <c r="AQ3217" s="1163">
        <v>130</v>
      </c>
      <c r="AR3217" s="1164"/>
      <c r="AS3217" s="1165"/>
      <c r="AT3217" s="1166"/>
      <c r="AU3217" s="587" t="e">
        <f t="shared" ref="AU3217:AU3280" si="538">IF(AND(AS3217&gt;=AT$3081,AS3217&lt;=AT$3080),1,0)</f>
        <v>#DIV/0!</v>
      </c>
      <c r="AW3217" s="1163">
        <v>130</v>
      </c>
      <c r="AX3217" s="1164"/>
      <c r="AY3217" s="1165"/>
      <c r="AZ3217" s="1166"/>
      <c r="BA3217" s="587" t="e">
        <f t="shared" ref="BA3217:BA3280" si="539">IF(AND(AY3217&gt;=AZ$3081,AY3217&lt;=AZ$3080),1,0)</f>
        <v>#DIV/0!</v>
      </c>
    </row>
    <row r="3218" spans="1:53" s="17" customFormat="1" ht="16.75" customHeight="1" outlineLevel="2">
      <c r="A3218" s="1163">
        <v>131</v>
      </c>
      <c r="B3218" s="1164"/>
      <c r="C3218" s="1165"/>
      <c r="D3218" s="1166"/>
      <c r="E3218" s="587" t="e">
        <f t="shared" si="531"/>
        <v>#DIV/0!</v>
      </c>
      <c r="G3218" s="1163">
        <v>131</v>
      </c>
      <c r="H3218" s="1164"/>
      <c r="I3218" s="1165"/>
      <c r="J3218" s="1166"/>
      <c r="K3218" s="587" t="e">
        <f t="shared" si="532"/>
        <v>#DIV/0!</v>
      </c>
      <c r="M3218" s="1163">
        <v>131</v>
      </c>
      <c r="N3218" s="1164"/>
      <c r="O3218" s="1165"/>
      <c r="P3218" s="1166"/>
      <c r="Q3218" s="587" t="e">
        <f t="shared" si="533"/>
        <v>#DIV/0!</v>
      </c>
      <c r="S3218" s="1163">
        <v>131</v>
      </c>
      <c r="T3218" s="1164"/>
      <c r="U3218" s="1165"/>
      <c r="V3218" s="1166"/>
      <c r="W3218" s="587" t="e">
        <f t="shared" si="534"/>
        <v>#DIV/0!</v>
      </c>
      <c r="Y3218" s="1163">
        <v>131</v>
      </c>
      <c r="Z3218" s="1164"/>
      <c r="AA3218" s="1165"/>
      <c r="AB3218" s="1166"/>
      <c r="AC3218" s="587" t="e">
        <f t="shared" si="535"/>
        <v>#DIV/0!</v>
      </c>
      <c r="AE3218" s="1163">
        <v>131</v>
      </c>
      <c r="AF3218" s="1164"/>
      <c r="AG3218" s="1165"/>
      <c r="AH3218" s="1166"/>
      <c r="AI3218" s="587" t="e">
        <f t="shared" si="536"/>
        <v>#DIV/0!</v>
      </c>
      <c r="AK3218" s="1163">
        <v>131</v>
      </c>
      <c r="AL3218" s="1164"/>
      <c r="AM3218" s="1165"/>
      <c r="AN3218" s="1166"/>
      <c r="AO3218" s="587" t="e">
        <f t="shared" si="537"/>
        <v>#DIV/0!</v>
      </c>
      <c r="AQ3218" s="1163">
        <v>131</v>
      </c>
      <c r="AR3218" s="1164"/>
      <c r="AS3218" s="1165"/>
      <c r="AT3218" s="1166"/>
      <c r="AU3218" s="587" t="e">
        <f t="shared" si="538"/>
        <v>#DIV/0!</v>
      </c>
      <c r="AW3218" s="1163">
        <v>131</v>
      </c>
      <c r="AX3218" s="1164"/>
      <c r="AY3218" s="1165"/>
      <c r="AZ3218" s="1166"/>
      <c r="BA3218" s="587" t="e">
        <f t="shared" si="539"/>
        <v>#DIV/0!</v>
      </c>
    </row>
    <row r="3219" spans="1:53" s="17" customFormat="1" ht="16.75" customHeight="1" outlineLevel="2">
      <c r="A3219" s="1163">
        <v>132</v>
      </c>
      <c r="B3219" s="1164"/>
      <c r="C3219" s="1165"/>
      <c r="D3219" s="1166"/>
      <c r="E3219" s="587" t="e">
        <f t="shared" si="531"/>
        <v>#DIV/0!</v>
      </c>
      <c r="G3219" s="1163">
        <v>132</v>
      </c>
      <c r="H3219" s="1164"/>
      <c r="I3219" s="1165"/>
      <c r="J3219" s="1166"/>
      <c r="K3219" s="587" t="e">
        <f t="shared" si="532"/>
        <v>#DIV/0!</v>
      </c>
      <c r="M3219" s="1163">
        <v>132</v>
      </c>
      <c r="N3219" s="1164"/>
      <c r="O3219" s="1165"/>
      <c r="P3219" s="1166"/>
      <c r="Q3219" s="587" t="e">
        <f t="shared" si="533"/>
        <v>#DIV/0!</v>
      </c>
      <c r="S3219" s="1163">
        <v>132</v>
      </c>
      <c r="T3219" s="1164"/>
      <c r="U3219" s="1165"/>
      <c r="V3219" s="1166"/>
      <c r="W3219" s="587" t="e">
        <f t="shared" si="534"/>
        <v>#DIV/0!</v>
      </c>
      <c r="Y3219" s="1163">
        <v>132</v>
      </c>
      <c r="Z3219" s="1164"/>
      <c r="AA3219" s="1165"/>
      <c r="AB3219" s="1166"/>
      <c r="AC3219" s="587" t="e">
        <f t="shared" si="535"/>
        <v>#DIV/0!</v>
      </c>
      <c r="AE3219" s="1163">
        <v>132</v>
      </c>
      <c r="AF3219" s="1164"/>
      <c r="AG3219" s="1165"/>
      <c r="AH3219" s="1166"/>
      <c r="AI3219" s="587" t="e">
        <f t="shared" si="536"/>
        <v>#DIV/0!</v>
      </c>
      <c r="AK3219" s="1163">
        <v>132</v>
      </c>
      <c r="AL3219" s="1164"/>
      <c r="AM3219" s="1165"/>
      <c r="AN3219" s="1166"/>
      <c r="AO3219" s="587" t="e">
        <f t="shared" si="537"/>
        <v>#DIV/0!</v>
      </c>
      <c r="AQ3219" s="1163">
        <v>132</v>
      </c>
      <c r="AR3219" s="1164"/>
      <c r="AS3219" s="1165"/>
      <c r="AT3219" s="1166"/>
      <c r="AU3219" s="587" t="e">
        <f t="shared" si="538"/>
        <v>#DIV/0!</v>
      </c>
      <c r="AW3219" s="1163">
        <v>132</v>
      </c>
      <c r="AX3219" s="1164"/>
      <c r="AY3219" s="1165"/>
      <c r="AZ3219" s="1166"/>
      <c r="BA3219" s="587" t="e">
        <f t="shared" si="539"/>
        <v>#DIV/0!</v>
      </c>
    </row>
    <row r="3220" spans="1:53" s="17" customFormat="1" ht="16.75" customHeight="1" outlineLevel="2">
      <c r="A3220" s="1163">
        <v>133</v>
      </c>
      <c r="B3220" s="1164"/>
      <c r="C3220" s="1165"/>
      <c r="D3220" s="1166"/>
      <c r="E3220" s="587" t="e">
        <f t="shared" si="531"/>
        <v>#DIV/0!</v>
      </c>
      <c r="G3220" s="1163">
        <v>133</v>
      </c>
      <c r="H3220" s="1164"/>
      <c r="I3220" s="1165"/>
      <c r="J3220" s="1166"/>
      <c r="K3220" s="587" t="e">
        <f t="shared" si="532"/>
        <v>#DIV/0!</v>
      </c>
      <c r="M3220" s="1163">
        <v>133</v>
      </c>
      <c r="N3220" s="1164"/>
      <c r="O3220" s="1165"/>
      <c r="P3220" s="1166"/>
      <c r="Q3220" s="587" t="e">
        <f t="shared" si="533"/>
        <v>#DIV/0!</v>
      </c>
      <c r="S3220" s="1163">
        <v>133</v>
      </c>
      <c r="T3220" s="1164"/>
      <c r="U3220" s="1165"/>
      <c r="V3220" s="1166"/>
      <c r="W3220" s="587" t="e">
        <f t="shared" si="534"/>
        <v>#DIV/0!</v>
      </c>
      <c r="Y3220" s="1163">
        <v>133</v>
      </c>
      <c r="Z3220" s="1164"/>
      <c r="AA3220" s="1165"/>
      <c r="AB3220" s="1166"/>
      <c r="AC3220" s="587" t="e">
        <f t="shared" si="535"/>
        <v>#DIV/0!</v>
      </c>
      <c r="AE3220" s="1163">
        <v>133</v>
      </c>
      <c r="AF3220" s="1164"/>
      <c r="AG3220" s="1165"/>
      <c r="AH3220" s="1166"/>
      <c r="AI3220" s="587" t="e">
        <f t="shared" si="536"/>
        <v>#DIV/0!</v>
      </c>
      <c r="AK3220" s="1163">
        <v>133</v>
      </c>
      <c r="AL3220" s="1164"/>
      <c r="AM3220" s="1165"/>
      <c r="AN3220" s="1166"/>
      <c r="AO3220" s="587" t="e">
        <f t="shared" si="537"/>
        <v>#DIV/0!</v>
      </c>
      <c r="AQ3220" s="1163">
        <v>133</v>
      </c>
      <c r="AR3220" s="1164"/>
      <c r="AS3220" s="1165"/>
      <c r="AT3220" s="1166"/>
      <c r="AU3220" s="587" t="e">
        <f t="shared" si="538"/>
        <v>#DIV/0!</v>
      </c>
      <c r="AW3220" s="1163">
        <v>133</v>
      </c>
      <c r="AX3220" s="1164"/>
      <c r="AY3220" s="1165"/>
      <c r="AZ3220" s="1166"/>
      <c r="BA3220" s="587" t="e">
        <f t="shared" si="539"/>
        <v>#DIV/0!</v>
      </c>
    </row>
    <row r="3221" spans="1:53" s="17" customFormat="1" ht="16.75" customHeight="1" outlineLevel="2">
      <c r="A3221" s="1163">
        <v>134</v>
      </c>
      <c r="B3221" s="1164"/>
      <c r="C3221" s="1165"/>
      <c r="D3221" s="1166"/>
      <c r="E3221" s="587" t="e">
        <f t="shared" si="531"/>
        <v>#DIV/0!</v>
      </c>
      <c r="G3221" s="1163">
        <v>134</v>
      </c>
      <c r="H3221" s="1164"/>
      <c r="I3221" s="1165"/>
      <c r="J3221" s="1166"/>
      <c r="K3221" s="587" t="e">
        <f t="shared" si="532"/>
        <v>#DIV/0!</v>
      </c>
      <c r="M3221" s="1163">
        <v>134</v>
      </c>
      <c r="N3221" s="1164"/>
      <c r="O3221" s="1165"/>
      <c r="P3221" s="1166"/>
      <c r="Q3221" s="587" t="e">
        <f t="shared" si="533"/>
        <v>#DIV/0!</v>
      </c>
      <c r="S3221" s="1163">
        <v>134</v>
      </c>
      <c r="T3221" s="1164"/>
      <c r="U3221" s="1165"/>
      <c r="V3221" s="1166"/>
      <c r="W3221" s="587" t="e">
        <f t="shared" si="534"/>
        <v>#DIV/0!</v>
      </c>
      <c r="Y3221" s="1163">
        <v>134</v>
      </c>
      <c r="Z3221" s="1164"/>
      <c r="AA3221" s="1165"/>
      <c r="AB3221" s="1166"/>
      <c r="AC3221" s="587" t="e">
        <f t="shared" si="535"/>
        <v>#DIV/0!</v>
      </c>
      <c r="AE3221" s="1163">
        <v>134</v>
      </c>
      <c r="AF3221" s="1164"/>
      <c r="AG3221" s="1165"/>
      <c r="AH3221" s="1166"/>
      <c r="AI3221" s="587" t="e">
        <f t="shared" si="536"/>
        <v>#DIV/0!</v>
      </c>
      <c r="AK3221" s="1163">
        <v>134</v>
      </c>
      <c r="AL3221" s="1164"/>
      <c r="AM3221" s="1165"/>
      <c r="AN3221" s="1166"/>
      <c r="AO3221" s="587" t="e">
        <f t="shared" si="537"/>
        <v>#DIV/0!</v>
      </c>
      <c r="AQ3221" s="1163">
        <v>134</v>
      </c>
      <c r="AR3221" s="1164"/>
      <c r="AS3221" s="1165"/>
      <c r="AT3221" s="1166"/>
      <c r="AU3221" s="587" t="e">
        <f t="shared" si="538"/>
        <v>#DIV/0!</v>
      </c>
      <c r="AW3221" s="1163">
        <v>134</v>
      </c>
      <c r="AX3221" s="1164"/>
      <c r="AY3221" s="1165"/>
      <c r="AZ3221" s="1166"/>
      <c r="BA3221" s="587" t="e">
        <f t="shared" si="539"/>
        <v>#DIV/0!</v>
      </c>
    </row>
    <row r="3222" spans="1:53" s="17" customFormat="1" ht="16.75" customHeight="1" outlineLevel="2">
      <c r="A3222" s="1163">
        <v>135</v>
      </c>
      <c r="B3222" s="1164"/>
      <c r="C3222" s="1165"/>
      <c r="D3222" s="1166"/>
      <c r="E3222" s="587" t="e">
        <f t="shared" si="531"/>
        <v>#DIV/0!</v>
      </c>
      <c r="G3222" s="1163">
        <v>135</v>
      </c>
      <c r="H3222" s="1164"/>
      <c r="I3222" s="1165"/>
      <c r="J3222" s="1166"/>
      <c r="K3222" s="587" t="e">
        <f t="shared" si="532"/>
        <v>#DIV/0!</v>
      </c>
      <c r="M3222" s="1163">
        <v>135</v>
      </c>
      <c r="N3222" s="1164"/>
      <c r="O3222" s="1165"/>
      <c r="P3222" s="1166"/>
      <c r="Q3222" s="587" t="e">
        <f t="shared" si="533"/>
        <v>#DIV/0!</v>
      </c>
      <c r="S3222" s="1163">
        <v>135</v>
      </c>
      <c r="T3222" s="1164"/>
      <c r="U3222" s="1165"/>
      <c r="V3222" s="1166"/>
      <c r="W3222" s="587" t="e">
        <f t="shared" si="534"/>
        <v>#DIV/0!</v>
      </c>
      <c r="Y3222" s="1163">
        <v>135</v>
      </c>
      <c r="Z3222" s="1164"/>
      <c r="AA3222" s="1165"/>
      <c r="AB3222" s="1166"/>
      <c r="AC3222" s="587" t="e">
        <f t="shared" si="535"/>
        <v>#DIV/0!</v>
      </c>
      <c r="AE3222" s="1163">
        <v>135</v>
      </c>
      <c r="AF3222" s="1164"/>
      <c r="AG3222" s="1165"/>
      <c r="AH3222" s="1166"/>
      <c r="AI3222" s="587" t="e">
        <f t="shared" si="536"/>
        <v>#DIV/0!</v>
      </c>
      <c r="AK3222" s="1163">
        <v>135</v>
      </c>
      <c r="AL3222" s="1164"/>
      <c r="AM3222" s="1165"/>
      <c r="AN3222" s="1166"/>
      <c r="AO3222" s="587" t="e">
        <f t="shared" si="537"/>
        <v>#DIV/0!</v>
      </c>
      <c r="AQ3222" s="1163">
        <v>135</v>
      </c>
      <c r="AR3222" s="1164"/>
      <c r="AS3222" s="1165"/>
      <c r="AT3222" s="1166"/>
      <c r="AU3222" s="587" t="e">
        <f t="shared" si="538"/>
        <v>#DIV/0!</v>
      </c>
      <c r="AW3222" s="1163">
        <v>135</v>
      </c>
      <c r="AX3222" s="1164"/>
      <c r="AY3222" s="1165"/>
      <c r="AZ3222" s="1166"/>
      <c r="BA3222" s="587" t="e">
        <f t="shared" si="539"/>
        <v>#DIV/0!</v>
      </c>
    </row>
    <row r="3223" spans="1:53" s="17" customFormat="1" ht="16.75" customHeight="1" outlineLevel="2">
      <c r="A3223" s="1163">
        <v>136</v>
      </c>
      <c r="B3223" s="1164"/>
      <c r="C3223" s="1165"/>
      <c r="D3223" s="1166"/>
      <c r="E3223" s="587" t="e">
        <f t="shared" si="531"/>
        <v>#DIV/0!</v>
      </c>
      <c r="G3223" s="1163">
        <v>136</v>
      </c>
      <c r="H3223" s="1164"/>
      <c r="I3223" s="1165"/>
      <c r="J3223" s="1166"/>
      <c r="K3223" s="587" t="e">
        <f t="shared" si="532"/>
        <v>#DIV/0!</v>
      </c>
      <c r="M3223" s="1163">
        <v>136</v>
      </c>
      <c r="N3223" s="1164"/>
      <c r="O3223" s="1165"/>
      <c r="P3223" s="1166"/>
      <c r="Q3223" s="587" t="e">
        <f t="shared" si="533"/>
        <v>#DIV/0!</v>
      </c>
      <c r="S3223" s="1163">
        <v>136</v>
      </c>
      <c r="T3223" s="1164"/>
      <c r="U3223" s="1165"/>
      <c r="V3223" s="1166"/>
      <c r="W3223" s="587" t="e">
        <f t="shared" si="534"/>
        <v>#DIV/0!</v>
      </c>
      <c r="Y3223" s="1163">
        <v>136</v>
      </c>
      <c r="Z3223" s="1164"/>
      <c r="AA3223" s="1165"/>
      <c r="AB3223" s="1166"/>
      <c r="AC3223" s="587" t="e">
        <f t="shared" si="535"/>
        <v>#DIV/0!</v>
      </c>
      <c r="AE3223" s="1163">
        <v>136</v>
      </c>
      <c r="AF3223" s="1164"/>
      <c r="AG3223" s="1165"/>
      <c r="AH3223" s="1166"/>
      <c r="AI3223" s="587" t="e">
        <f t="shared" si="536"/>
        <v>#DIV/0!</v>
      </c>
      <c r="AK3223" s="1163">
        <v>136</v>
      </c>
      <c r="AL3223" s="1164"/>
      <c r="AM3223" s="1165"/>
      <c r="AN3223" s="1166"/>
      <c r="AO3223" s="587" t="e">
        <f t="shared" si="537"/>
        <v>#DIV/0!</v>
      </c>
      <c r="AQ3223" s="1163">
        <v>136</v>
      </c>
      <c r="AR3223" s="1164"/>
      <c r="AS3223" s="1165"/>
      <c r="AT3223" s="1166"/>
      <c r="AU3223" s="587" t="e">
        <f t="shared" si="538"/>
        <v>#DIV/0!</v>
      </c>
      <c r="AW3223" s="1163">
        <v>136</v>
      </c>
      <c r="AX3223" s="1164"/>
      <c r="AY3223" s="1165"/>
      <c r="AZ3223" s="1166"/>
      <c r="BA3223" s="587" t="e">
        <f t="shared" si="539"/>
        <v>#DIV/0!</v>
      </c>
    </row>
    <row r="3224" spans="1:53" s="17" customFormat="1" ht="16.75" customHeight="1" outlineLevel="2">
      <c r="A3224" s="1163">
        <v>137</v>
      </c>
      <c r="B3224" s="1164"/>
      <c r="C3224" s="1165"/>
      <c r="D3224" s="1166"/>
      <c r="E3224" s="587" t="e">
        <f t="shared" si="531"/>
        <v>#DIV/0!</v>
      </c>
      <c r="G3224" s="1163">
        <v>137</v>
      </c>
      <c r="H3224" s="1164"/>
      <c r="I3224" s="1165"/>
      <c r="J3224" s="1166"/>
      <c r="K3224" s="587" t="e">
        <f t="shared" si="532"/>
        <v>#DIV/0!</v>
      </c>
      <c r="M3224" s="1163">
        <v>137</v>
      </c>
      <c r="N3224" s="1164"/>
      <c r="O3224" s="1165"/>
      <c r="P3224" s="1166"/>
      <c r="Q3224" s="587" t="e">
        <f t="shared" si="533"/>
        <v>#DIV/0!</v>
      </c>
      <c r="S3224" s="1163">
        <v>137</v>
      </c>
      <c r="T3224" s="1164"/>
      <c r="U3224" s="1165"/>
      <c r="V3224" s="1166"/>
      <c r="W3224" s="587" t="e">
        <f t="shared" si="534"/>
        <v>#DIV/0!</v>
      </c>
      <c r="Y3224" s="1163">
        <v>137</v>
      </c>
      <c r="Z3224" s="1164"/>
      <c r="AA3224" s="1165"/>
      <c r="AB3224" s="1166"/>
      <c r="AC3224" s="587" t="e">
        <f t="shared" si="535"/>
        <v>#DIV/0!</v>
      </c>
      <c r="AE3224" s="1163">
        <v>137</v>
      </c>
      <c r="AF3224" s="1164"/>
      <c r="AG3224" s="1165"/>
      <c r="AH3224" s="1166"/>
      <c r="AI3224" s="587" t="e">
        <f t="shared" si="536"/>
        <v>#DIV/0!</v>
      </c>
      <c r="AK3224" s="1163">
        <v>137</v>
      </c>
      <c r="AL3224" s="1164"/>
      <c r="AM3224" s="1165"/>
      <c r="AN3224" s="1166"/>
      <c r="AO3224" s="587" t="e">
        <f t="shared" si="537"/>
        <v>#DIV/0!</v>
      </c>
      <c r="AQ3224" s="1163">
        <v>137</v>
      </c>
      <c r="AR3224" s="1164"/>
      <c r="AS3224" s="1165"/>
      <c r="AT3224" s="1166"/>
      <c r="AU3224" s="587" t="e">
        <f t="shared" si="538"/>
        <v>#DIV/0!</v>
      </c>
      <c r="AW3224" s="1163">
        <v>137</v>
      </c>
      <c r="AX3224" s="1164"/>
      <c r="AY3224" s="1165"/>
      <c r="AZ3224" s="1166"/>
      <c r="BA3224" s="587" t="e">
        <f t="shared" si="539"/>
        <v>#DIV/0!</v>
      </c>
    </row>
    <row r="3225" spans="1:53" s="17" customFormat="1" ht="16.75" customHeight="1" outlineLevel="2">
      <c r="A3225" s="1163">
        <v>138</v>
      </c>
      <c r="B3225" s="1164"/>
      <c r="C3225" s="1165"/>
      <c r="D3225" s="1166"/>
      <c r="E3225" s="587" t="e">
        <f t="shared" si="531"/>
        <v>#DIV/0!</v>
      </c>
      <c r="G3225" s="1163">
        <v>138</v>
      </c>
      <c r="H3225" s="1164"/>
      <c r="I3225" s="1165"/>
      <c r="J3225" s="1166"/>
      <c r="K3225" s="587" t="e">
        <f t="shared" si="532"/>
        <v>#DIV/0!</v>
      </c>
      <c r="M3225" s="1163">
        <v>138</v>
      </c>
      <c r="N3225" s="1164"/>
      <c r="O3225" s="1165"/>
      <c r="P3225" s="1166"/>
      <c r="Q3225" s="587" t="e">
        <f t="shared" si="533"/>
        <v>#DIV/0!</v>
      </c>
      <c r="S3225" s="1163">
        <v>138</v>
      </c>
      <c r="T3225" s="1164"/>
      <c r="U3225" s="1165"/>
      <c r="V3225" s="1166"/>
      <c r="W3225" s="587" t="e">
        <f t="shared" si="534"/>
        <v>#DIV/0!</v>
      </c>
      <c r="Y3225" s="1163">
        <v>138</v>
      </c>
      <c r="Z3225" s="1164"/>
      <c r="AA3225" s="1165"/>
      <c r="AB3225" s="1166"/>
      <c r="AC3225" s="587" t="e">
        <f t="shared" si="535"/>
        <v>#DIV/0!</v>
      </c>
      <c r="AE3225" s="1163">
        <v>138</v>
      </c>
      <c r="AF3225" s="1164"/>
      <c r="AG3225" s="1165"/>
      <c r="AH3225" s="1166"/>
      <c r="AI3225" s="587" t="e">
        <f t="shared" si="536"/>
        <v>#DIV/0!</v>
      </c>
      <c r="AK3225" s="1163">
        <v>138</v>
      </c>
      <c r="AL3225" s="1164"/>
      <c r="AM3225" s="1165"/>
      <c r="AN3225" s="1166"/>
      <c r="AO3225" s="587" t="e">
        <f t="shared" si="537"/>
        <v>#DIV/0!</v>
      </c>
      <c r="AQ3225" s="1163">
        <v>138</v>
      </c>
      <c r="AR3225" s="1164"/>
      <c r="AS3225" s="1165"/>
      <c r="AT3225" s="1166"/>
      <c r="AU3225" s="587" t="e">
        <f t="shared" si="538"/>
        <v>#DIV/0!</v>
      </c>
      <c r="AW3225" s="1163">
        <v>138</v>
      </c>
      <c r="AX3225" s="1164"/>
      <c r="AY3225" s="1165"/>
      <c r="AZ3225" s="1166"/>
      <c r="BA3225" s="587" t="e">
        <f t="shared" si="539"/>
        <v>#DIV/0!</v>
      </c>
    </row>
    <row r="3226" spans="1:53" s="17" customFormat="1" ht="16.75" customHeight="1" outlineLevel="2">
      <c r="A3226" s="1163">
        <v>139</v>
      </c>
      <c r="B3226" s="1164"/>
      <c r="C3226" s="1165"/>
      <c r="D3226" s="1166"/>
      <c r="E3226" s="587" t="e">
        <f t="shared" si="531"/>
        <v>#DIV/0!</v>
      </c>
      <c r="G3226" s="1163">
        <v>139</v>
      </c>
      <c r="H3226" s="1164"/>
      <c r="I3226" s="1165"/>
      <c r="J3226" s="1166"/>
      <c r="K3226" s="587" t="e">
        <f t="shared" si="532"/>
        <v>#DIV/0!</v>
      </c>
      <c r="M3226" s="1163">
        <v>139</v>
      </c>
      <c r="N3226" s="1164"/>
      <c r="O3226" s="1165"/>
      <c r="P3226" s="1166"/>
      <c r="Q3226" s="587" t="e">
        <f t="shared" si="533"/>
        <v>#DIV/0!</v>
      </c>
      <c r="S3226" s="1163">
        <v>139</v>
      </c>
      <c r="T3226" s="1164"/>
      <c r="U3226" s="1165"/>
      <c r="V3226" s="1166"/>
      <c r="W3226" s="587" t="e">
        <f t="shared" si="534"/>
        <v>#DIV/0!</v>
      </c>
      <c r="Y3226" s="1163">
        <v>139</v>
      </c>
      <c r="Z3226" s="1164"/>
      <c r="AA3226" s="1165"/>
      <c r="AB3226" s="1166"/>
      <c r="AC3226" s="587" t="e">
        <f t="shared" si="535"/>
        <v>#DIV/0!</v>
      </c>
      <c r="AE3226" s="1163">
        <v>139</v>
      </c>
      <c r="AF3226" s="1164"/>
      <c r="AG3226" s="1165"/>
      <c r="AH3226" s="1166"/>
      <c r="AI3226" s="587" t="e">
        <f t="shared" si="536"/>
        <v>#DIV/0!</v>
      </c>
      <c r="AK3226" s="1163">
        <v>139</v>
      </c>
      <c r="AL3226" s="1164"/>
      <c r="AM3226" s="1165"/>
      <c r="AN3226" s="1166"/>
      <c r="AO3226" s="587" t="e">
        <f t="shared" si="537"/>
        <v>#DIV/0!</v>
      </c>
      <c r="AQ3226" s="1163">
        <v>139</v>
      </c>
      <c r="AR3226" s="1164"/>
      <c r="AS3226" s="1165"/>
      <c r="AT3226" s="1166"/>
      <c r="AU3226" s="587" t="e">
        <f t="shared" si="538"/>
        <v>#DIV/0!</v>
      </c>
      <c r="AW3226" s="1163">
        <v>139</v>
      </c>
      <c r="AX3226" s="1164"/>
      <c r="AY3226" s="1165"/>
      <c r="AZ3226" s="1166"/>
      <c r="BA3226" s="587" t="e">
        <f t="shared" si="539"/>
        <v>#DIV/0!</v>
      </c>
    </row>
    <row r="3227" spans="1:53" s="17" customFormat="1" ht="16.75" customHeight="1" outlineLevel="2">
      <c r="A3227" s="1163">
        <v>140</v>
      </c>
      <c r="B3227" s="1164"/>
      <c r="C3227" s="1165"/>
      <c r="D3227" s="1166"/>
      <c r="E3227" s="587" t="e">
        <f t="shared" si="531"/>
        <v>#DIV/0!</v>
      </c>
      <c r="G3227" s="1163">
        <v>140</v>
      </c>
      <c r="H3227" s="1164"/>
      <c r="I3227" s="1165"/>
      <c r="J3227" s="1166"/>
      <c r="K3227" s="587" t="e">
        <f t="shared" si="532"/>
        <v>#DIV/0!</v>
      </c>
      <c r="M3227" s="1163">
        <v>140</v>
      </c>
      <c r="N3227" s="1164"/>
      <c r="O3227" s="1165"/>
      <c r="P3227" s="1166"/>
      <c r="Q3227" s="587" t="e">
        <f t="shared" si="533"/>
        <v>#DIV/0!</v>
      </c>
      <c r="S3227" s="1163">
        <v>140</v>
      </c>
      <c r="T3227" s="1164"/>
      <c r="U3227" s="1165"/>
      <c r="V3227" s="1166"/>
      <c r="W3227" s="587" t="e">
        <f t="shared" si="534"/>
        <v>#DIV/0!</v>
      </c>
      <c r="Y3227" s="1163">
        <v>140</v>
      </c>
      <c r="Z3227" s="1164"/>
      <c r="AA3227" s="1165"/>
      <c r="AB3227" s="1166"/>
      <c r="AC3227" s="587" t="e">
        <f t="shared" si="535"/>
        <v>#DIV/0!</v>
      </c>
      <c r="AE3227" s="1163">
        <v>140</v>
      </c>
      <c r="AF3227" s="1164"/>
      <c r="AG3227" s="1165"/>
      <c r="AH3227" s="1166"/>
      <c r="AI3227" s="587" t="e">
        <f t="shared" si="536"/>
        <v>#DIV/0!</v>
      </c>
      <c r="AK3227" s="1163">
        <v>140</v>
      </c>
      <c r="AL3227" s="1164"/>
      <c r="AM3227" s="1165"/>
      <c r="AN3227" s="1166"/>
      <c r="AO3227" s="587" t="e">
        <f t="shared" si="537"/>
        <v>#DIV/0!</v>
      </c>
      <c r="AQ3227" s="1163">
        <v>140</v>
      </c>
      <c r="AR3227" s="1164"/>
      <c r="AS3227" s="1165"/>
      <c r="AT3227" s="1166"/>
      <c r="AU3227" s="587" t="e">
        <f t="shared" si="538"/>
        <v>#DIV/0!</v>
      </c>
      <c r="AW3227" s="1163">
        <v>140</v>
      </c>
      <c r="AX3227" s="1164"/>
      <c r="AY3227" s="1165"/>
      <c r="AZ3227" s="1166"/>
      <c r="BA3227" s="587" t="e">
        <f t="shared" si="539"/>
        <v>#DIV/0!</v>
      </c>
    </row>
    <row r="3228" spans="1:53" s="17" customFormat="1" ht="16.75" customHeight="1" outlineLevel="2">
      <c r="A3228" s="1163">
        <v>141</v>
      </c>
      <c r="B3228" s="1164"/>
      <c r="C3228" s="1165"/>
      <c r="D3228" s="1166"/>
      <c r="E3228" s="587" t="e">
        <f t="shared" si="531"/>
        <v>#DIV/0!</v>
      </c>
      <c r="G3228" s="1163">
        <v>141</v>
      </c>
      <c r="H3228" s="1164"/>
      <c r="I3228" s="1165"/>
      <c r="J3228" s="1166"/>
      <c r="K3228" s="587" t="e">
        <f t="shared" si="532"/>
        <v>#DIV/0!</v>
      </c>
      <c r="M3228" s="1163">
        <v>141</v>
      </c>
      <c r="N3228" s="1164"/>
      <c r="O3228" s="1165"/>
      <c r="P3228" s="1166"/>
      <c r="Q3228" s="587" t="e">
        <f t="shared" si="533"/>
        <v>#DIV/0!</v>
      </c>
      <c r="S3228" s="1163">
        <v>141</v>
      </c>
      <c r="T3228" s="1164"/>
      <c r="U3228" s="1165"/>
      <c r="V3228" s="1166"/>
      <c r="W3228" s="587" t="e">
        <f t="shared" si="534"/>
        <v>#DIV/0!</v>
      </c>
      <c r="Y3228" s="1163">
        <v>141</v>
      </c>
      <c r="Z3228" s="1164"/>
      <c r="AA3228" s="1165"/>
      <c r="AB3228" s="1166"/>
      <c r="AC3228" s="587" t="e">
        <f t="shared" si="535"/>
        <v>#DIV/0!</v>
      </c>
      <c r="AE3228" s="1163">
        <v>141</v>
      </c>
      <c r="AF3228" s="1164"/>
      <c r="AG3228" s="1165"/>
      <c r="AH3228" s="1166"/>
      <c r="AI3228" s="587" t="e">
        <f t="shared" si="536"/>
        <v>#DIV/0!</v>
      </c>
      <c r="AK3228" s="1163">
        <v>141</v>
      </c>
      <c r="AL3228" s="1164"/>
      <c r="AM3228" s="1165"/>
      <c r="AN3228" s="1166"/>
      <c r="AO3228" s="587" t="e">
        <f t="shared" si="537"/>
        <v>#DIV/0!</v>
      </c>
      <c r="AQ3228" s="1163">
        <v>141</v>
      </c>
      <c r="AR3228" s="1164"/>
      <c r="AS3228" s="1165"/>
      <c r="AT3228" s="1166"/>
      <c r="AU3228" s="587" t="e">
        <f t="shared" si="538"/>
        <v>#DIV/0!</v>
      </c>
      <c r="AW3228" s="1163">
        <v>141</v>
      </c>
      <c r="AX3228" s="1164"/>
      <c r="AY3228" s="1165"/>
      <c r="AZ3228" s="1166"/>
      <c r="BA3228" s="587" t="e">
        <f t="shared" si="539"/>
        <v>#DIV/0!</v>
      </c>
    </row>
    <row r="3229" spans="1:53" s="17" customFormat="1" ht="16.75" customHeight="1" outlineLevel="2">
      <c r="A3229" s="1163">
        <v>142</v>
      </c>
      <c r="B3229" s="1164"/>
      <c r="C3229" s="1165"/>
      <c r="D3229" s="1166"/>
      <c r="E3229" s="587" t="e">
        <f t="shared" si="531"/>
        <v>#DIV/0!</v>
      </c>
      <c r="G3229" s="1163">
        <v>142</v>
      </c>
      <c r="H3229" s="1164"/>
      <c r="I3229" s="1165"/>
      <c r="J3229" s="1166"/>
      <c r="K3229" s="587" t="e">
        <f t="shared" si="532"/>
        <v>#DIV/0!</v>
      </c>
      <c r="M3229" s="1163">
        <v>142</v>
      </c>
      <c r="N3229" s="1164"/>
      <c r="O3229" s="1165"/>
      <c r="P3229" s="1166"/>
      <c r="Q3229" s="587" t="e">
        <f t="shared" si="533"/>
        <v>#DIV/0!</v>
      </c>
      <c r="S3229" s="1163">
        <v>142</v>
      </c>
      <c r="T3229" s="1164"/>
      <c r="U3229" s="1165"/>
      <c r="V3229" s="1166"/>
      <c r="W3229" s="587" t="e">
        <f t="shared" si="534"/>
        <v>#DIV/0!</v>
      </c>
      <c r="Y3229" s="1163">
        <v>142</v>
      </c>
      <c r="Z3229" s="1164"/>
      <c r="AA3229" s="1165"/>
      <c r="AB3229" s="1166"/>
      <c r="AC3229" s="587" t="e">
        <f t="shared" si="535"/>
        <v>#DIV/0!</v>
      </c>
      <c r="AE3229" s="1163">
        <v>142</v>
      </c>
      <c r="AF3229" s="1164"/>
      <c r="AG3229" s="1165"/>
      <c r="AH3229" s="1166"/>
      <c r="AI3229" s="587" t="e">
        <f t="shared" si="536"/>
        <v>#DIV/0!</v>
      </c>
      <c r="AK3229" s="1163">
        <v>142</v>
      </c>
      <c r="AL3229" s="1164"/>
      <c r="AM3229" s="1165"/>
      <c r="AN3229" s="1166"/>
      <c r="AO3229" s="587" t="e">
        <f t="shared" si="537"/>
        <v>#DIV/0!</v>
      </c>
      <c r="AQ3229" s="1163">
        <v>142</v>
      </c>
      <c r="AR3229" s="1164"/>
      <c r="AS3229" s="1165"/>
      <c r="AT3229" s="1166"/>
      <c r="AU3229" s="587" t="e">
        <f t="shared" si="538"/>
        <v>#DIV/0!</v>
      </c>
      <c r="AW3229" s="1163">
        <v>142</v>
      </c>
      <c r="AX3229" s="1164"/>
      <c r="AY3229" s="1165"/>
      <c r="AZ3229" s="1166"/>
      <c r="BA3229" s="587" t="e">
        <f t="shared" si="539"/>
        <v>#DIV/0!</v>
      </c>
    </row>
    <row r="3230" spans="1:53" s="17" customFormat="1" ht="16.75" customHeight="1" outlineLevel="2">
      <c r="A3230" s="1163">
        <v>143</v>
      </c>
      <c r="B3230" s="1164"/>
      <c r="C3230" s="1165"/>
      <c r="D3230" s="1166"/>
      <c r="E3230" s="587" t="e">
        <f t="shared" si="531"/>
        <v>#DIV/0!</v>
      </c>
      <c r="G3230" s="1163">
        <v>143</v>
      </c>
      <c r="H3230" s="1164"/>
      <c r="I3230" s="1165"/>
      <c r="J3230" s="1166"/>
      <c r="K3230" s="587" t="e">
        <f t="shared" si="532"/>
        <v>#DIV/0!</v>
      </c>
      <c r="M3230" s="1163">
        <v>143</v>
      </c>
      <c r="N3230" s="1164"/>
      <c r="O3230" s="1165"/>
      <c r="P3230" s="1166"/>
      <c r="Q3230" s="587" t="e">
        <f t="shared" si="533"/>
        <v>#DIV/0!</v>
      </c>
      <c r="S3230" s="1163">
        <v>143</v>
      </c>
      <c r="T3230" s="1164"/>
      <c r="U3230" s="1165"/>
      <c r="V3230" s="1166"/>
      <c r="W3230" s="587" t="e">
        <f t="shared" si="534"/>
        <v>#DIV/0!</v>
      </c>
      <c r="Y3230" s="1163">
        <v>143</v>
      </c>
      <c r="Z3230" s="1164"/>
      <c r="AA3230" s="1165"/>
      <c r="AB3230" s="1166"/>
      <c r="AC3230" s="587" t="e">
        <f t="shared" si="535"/>
        <v>#DIV/0!</v>
      </c>
      <c r="AE3230" s="1163">
        <v>143</v>
      </c>
      <c r="AF3230" s="1164"/>
      <c r="AG3230" s="1165"/>
      <c r="AH3230" s="1166"/>
      <c r="AI3230" s="587" t="e">
        <f t="shared" si="536"/>
        <v>#DIV/0!</v>
      </c>
      <c r="AK3230" s="1163">
        <v>143</v>
      </c>
      <c r="AL3230" s="1164"/>
      <c r="AM3230" s="1165"/>
      <c r="AN3230" s="1166"/>
      <c r="AO3230" s="587" t="e">
        <f t="shared" si="537"/>
        <v>#DIV/0!</v>
      </c>
      <c r="AQ3230" s="1163">
        <v>143</v>
      </c>
      <c r="AR3230" s="1164"/>
      <c r="AS3230" s="1165"/>
      <c r="AT3230" s="1166"/>
      <c r="AU3230" s="587" t="e">
        <f t="shared" si="538"/>
        <v>#DIV/0!</v>
      </c>
      <c r="AW3230" s="1163">
        <v>143</v>
      </c>
      <c r="AX3230" s="1164"/>
      <c r="AY3230" s="1165"/>
      <c r="AZ3230" s="1166"/>
      <c r="BA3230" s="587" t="e">
        <f t="shared" si="539"/>
        <v>#DIV/0!</v>
      </c>
    </row>
    <row r="3231" spans="1:53" s="17" customFormat="1" ht="16.75" customHeight="1" outlineLevel="2">
      <c r="A3231" s="1163">
        <v>144</v>
      </c>
      <c r="B3231" s="1164"/>
      <c r="C3231" s="1165"/>
      <c r="D3231" s="1166"/>
      <c r="E3231" s="587" t="e">
        <f t="shared" si="531"/>
        <v>#DIV/0!</v>
      </c>
      <c r="G3231" s="1163">
        <v>144</v>
      </c>
      <c r="H3231" s="1164"/>
      <c r="I3231" s="1165"/>
      <c r="J3231" s="1166"/>
      <c r="K3231" s="587" t="e">
        <f t="shared" si="532"/>
        <v>#DIV/0!</v>
      </c>
      <c r="M3231" s="1163">
        <v>144</v>
      </c>
      <c r="N3231" s="1164"/>
      <c r="O3231" s="1165"/>
      <c r="P3231" s="1166"/>
      <c r="Q3231" s="587" t="e">
        <f t="shared" si="533"/>
        <v>#DIV/0!</v>
      </c>
      <c r="S3231" s="1163">
        <v>144</v>
      </c>
      <c r="T3231" s="1164"/>
      <c r="U3231" s="1165"/>
      <c r="V3231" s="1166"/>
      <c r="W3231" s="587" t="e">
        <f t="shared" si="534"/>
        <v>#DIV/0!</v>
      </c>
      <c r="Y3231" s="1163">
        <v>144</v>
      </c>
      <c r="Z3231" s="1164"/>
      <c r="AA3231" s="1165"/>
      <c r="AB3231" s="1166"/>
      <c r="AC3231" s="587" t="e">
        <f t="shared" si="535"/>
        <v>#DIV/0!</v>
      </c>
      <c r="AE3231" s="1163">
        <v>144</v>
      </c>
      <c r="AF3231" s="1164"/>
      <c r="AG3231" s="1165"/>
      <c r="AH3231" s="1166"/>
      <c r="AI3231" s="587" t="e">
        <f t="shared" si="536"/>
        <v>#DIV/0!</v>
      </c>
      <c r="AK3231" s="1163">
        <v>144</v>
      </c>
      <c r="AL3231" s="1164"/>
      <c r="AM3231" s="1165"/>
      <c r="AN3231" s="1166"/>
      <c r="AO3231" s="587" t="e">
        <f t="shared" si="537"/>
        <v>#DIV/0!</v>
      </c>
      <c r="AQ3231" s="1163">
        <v>144</v>
      </c>
      <c r="AR3231" s="1164"/>
      <c r="AS3231" s="1165"/>
      <c r="AT3231" s="1166"/>
      <c r="AU3231" s="587" t="e">
        <f t="shared" si="538"/>
        <v>#DIV/0!</v>
      </c>
      <c r="AW3231" s="1163">
        <v>144</v>
      </c>
      <c r="AX3231" s="1164"/>
      <c r="AY3231" s="1165"/>
      <c r="AZ3231" s="1166"/>
      <c r="BA3231" s="587" t="e">
        <f t="shared" si="539"/>
        <v>#DIV/0!</v>
      </c>
    </row>
    <row r="3232" spans="1:53" s="17" customFormat="1" ht="16.75" customHeight="1" outlineLevel="2">
      <c r="A3232" s="1163">
        <v>145</v>
      </c>
      <c r="B3232" s="1164"/>
      <c r="C3232" s="1165"/>
      <c r="D3232" s="1166"/>
      <c r="E3232" s="587" t="e">
        <f t="shared" si="531"/>
        <v>#DIV/0!</v>
      </c>
      <c r="G3232" s="1163">
        <v>145</v>
      </c>
      <c r="H3232" s="1164"/>
      <c r="I3232" s="1165"/>
      <c r="J3232" s="1166"/>
      <c r="K3232" s="587" t="e">
        <f t="shared" si="532"/>
        <v>#DIV/0!</v>
      </c>
      <c r="M3232" s="1163">
        <v>145</v>
      </c>
      <c r="N3232" s="1164"/>
      <c r="O3232" s="1165"/>
      <c r="P3232" s="1166"/>
      <c r="Q3232" s="587" t="e">
        <f t="shared" si="533"/>
        <v>#DIV/0!</v>
      </c>
      <c r="S3232" s="1163">
        <v>145</v>
      </c>
      <c r="T3232" s="1164"/>
      <c r="U3232" s="1165"/>
      <c r="V3232" s="1166"/>
      <c r="W3232" s="587" t="e">
        <f t="shared" si="534"/>
        <v>#DIV/0!</v>
      </c>
      <c r="Y3232" s="1163">
        <v>145</v>
      </c>
      <c r="Z3232" s="1164"/>
      <c r="AA3232" s="1165"/>
      <c r="AB3232" s="1166"/>
      <c r="AC3232" s="587" t="e">
        <f t="shared" si="535"/>
        <v>#DIV/0!</v>
      </c>
      <c r="AE3232" s="1163">
        <v>145</v>
      </c>
      <c r="AF3232" s="1164"/>
      <c r="AG3232" s="1165"/>
      <c r="AH3232" s="1166"/>
      <c r="AI3232" s="587" t="e">
        <f t="shared" si="536"/>
        <v>#DIV/0!</v>
      </c>
      <c r="AK3232" s="1163">
        <v>145</v>
      </c>
      <c r="AL3232" s="1164"/>
      <c r="AM3232" s="1165"/>
      <c r="AN3232" s="1166"/>
      <c r="AO3232" s="587" t="e">
        <f t="shared" si="537"/>
        <v>#DIV/0!</v>
      </c>
      <c r="AQ3232" s="1163">
        <v>145</v>
      </c>
      <c r="AR3232" s="1164"/>
      <c r="AS3232" s="1165"/>
      <c r="AT3232" s="1166"/>
      <c r="AU3232" s="587" t="e">
        <f t="shared" si="538"/>
        <v>#DIV/0!</v>
      </c>
      <c r="AW3232" s="1163">
        <v>145</v>
      </c>
      <c r="AX3232" s="1164"/>
      <c r="AY3232" s="1165"/>
      <c r="AZ3232" s="1166"/>
      <c r="BA3232" s="587" t="e">
        <f t="shared" si="539"/>
        <v>#DIV/0!</v>
      </c>
    </row>
    <row r="3233" spans="1:53" s="17" customFormat="1" ht="16.75" customHeight="1" outlineLevel="2">
      <c r="A3233" s="1163">
        <v>146</v>
      </c>
      <c r="B3233" s="1164"/>
      <c r="C3233" s="1165"/>
      <c r="D3233" s="1166"/>
      <c r="E3233" s="587" t="e">
        <f t="shared" si="531"/>
        <v>#DIV/0!</v>
      </c>
      <c r="G3233" s="1163">
        <v>146</v>
      </c>
      <c r="H3233" s="1164"/>
      <c r="I3233" s="1165"/>
      <c r="J3233" s="1166"/>
      <c r="K3233" s="587" t="e">
        <f t="shared" si="532"/>
        <v>#DIV/0!</v>
      </c>
      <c r="M3233" s="1163">
        <v>146</v>
      </c>
      <c r="N3233" s="1164"/>
      <c r="O3233" s="1165"/>
      <c r="P3233" s="1166"/>
      <c r="Q3233" s="587" t="e">
        <f t="shared" si="533"/>
        <v>#DIV/0!</v>
      </c>
      <c r="S3233" s="1163">
        <v>146</v>
      </c>
      <c r="T3233" s="1164"/>
      <c r="U3233" s="1165"/>
      <c r="V3233" s="1166"/>
      <c r="W3233" s="587" t="e">
        <f t="shared" si="534"/>
        <v>#DIV/0!</v>
      </c>
      <c r="Y3233" s="1163">
        <v>146</v>
      </c>
      <c r="Z3233" s="1164"/>
      <c r="AA3233" s="1165"/>
      <c r="AB3233" s="1166"/>
      <c r="AC3233" s="587" t="e">
        <f t="shared" si="535"/>
        <v>#DIV/0!</v>
      </c>
      <c r="AE3233" s="1163">
        <v>146</v>
      </c>
      <c r="AF3233" s="1164"/>
      <c r="AG3233" s="1165"/>
      <c r="AH3233" s="1166"/>
      <c r="AI3233" s="587" t="e">
        <f t="shared" si="536"/>
        <v>#DIV/0!</v>
      </c>
      <c r="AK3233" s="1163">
        <v>146</v>
      </c>
      <c r="AL3233" s="1164"/>
      <c r="AM3233" s="1165"/>
      <c r="AN3233" s="1166"/>
      <c r="AO3233" s="587" t="e">
        <f t="shared" si="537"/>
        <v>#DIV/0!</v>
      </c>
      <c r="AQ3233" s="1163">
        <v>146</v>
      </c>
      <c r="AR3233" s="1164"/>
      <c r="AS3233" s="1165"/>
      <c r="AT3233" s="1166"/>
      <c r="AU3233" s="587" t="e">
        <f t="shared" si="538"/>
        <v>#DIV/0!</v>
      </c>
      <c r="AW3233" s="1163">
        <v>146</v>
      </c>
      <c r="AX3233" s="1164"/>
      <c r="AY3233" s="1165"/>
      <c r="AZ3233" s="1166"/>
      <c r="BA3233" s="587" t="e">
        <f t="shared" si="539"/>
        <v>#DIV/0!</v>
      </c>
    </row>
    <row r="3234" spans="1:53" s="17" customFormat="1" ht="16.75" customHeight="1" outlineLevel="2">
      <c r="A3234" s="1163">
        <v>147</v>
      </c>
      <c r="B3234" s="1164"/>
      <c r="C3234" s="1165"/>
      <c r="D3234" s="1166"/>
      <c r="E3234" s="587" t="e">
        <f t="shared" si="531"/>
        <v>#DIV/0!</v>
      </c>
      <c r="G3234" s="1163">
        <v>147</v>
      </c>
      <c r="H3234" s="1164"/>
      <c r="I3234" s="1165"/>
      <c r="J3234" s="1166"/>
      <c r="K3234" s="587" t="e">
        <f t="shared" si="532"/>
        <v>#DIV/0!</v>
      </c>
      <c r="M3234" s="1163">
        <v>147</v>
      </c>
      <c r="N3234" s="1164"/>
      <c r="O3234" s="1165"/>
      <c r="P3234" s="1166"/>
      <c r="Q3234" s="587" t="e">
        <f t="shared" si="533"/>
        <v>#DIV/0!</v>
      </c>
      <c r="S3234" s="1163">
        <v>147</v>
      </c>
      <c r="T3234" s="1164"/>
      <c r="U3234" s="1165"/>
      <c r="V3234" s="1166"/>
      <c r="W3234" s="587" t="e">
        <f t="shared" si="534"/>
        <v>#DIV/0!</v>
      </c>
      <c r="Y3234" s="1163">
        <v>147</v>
      </c>
      <c r="Z3234" s="1164"/>
      <c r="AA3234" s="1165"/>
      <c r="AB3234" s="1166"/>
      <c r="AC3234" s="587" t="e">
        <f t="shared" si="535"/>
        <v>#DIV/0!</v>
      </c>
      <c r="AE3234" s="1163">
        <v>147</v>
      </c>
      <c r="AF3234" s="1164"/>
      <c r="AG3234" s="1165"/>
      <c r="AH3234" s="1166"/>
      <c r="AI3234" s="587" t="e">
        <f t="shared" si="536"/>
        <v>#DIV/0!</v>
      </c>
      <c r="AK3234" s="1163">
        <v>147</v>
      </c>
      <c r="AL3234" s="1164"/>
      <c r="AM3234" s="1165"/>
      <c r="AN3234" s="1166"/>
      <c r="AO3234" s="587" t="e">
        <f t="shared" si="537"/>
        <v>#DIV/0!</v>
      </c>
      <c r="AQ3234" s="1163">
        <v>147</v>
      </c>
      <c r="AR3234" s="1164"/>
      <c r="AS3234" s="1165"/>
      <c r="AT3234" s="1166"/>
      <c r="AU3234" s="587" t="e">
        <f t="shared" si="538"/>
        <v>#DIV/0!</v>
      </c>
      <c r="AW3234" s="1163">
        <v>147</v>
      </c>
      <c r="AX3234" s="1164"/>
      <c r="AY3234" s="1165"/>
      <c r="AZ3234" s="1166"/>
      <c r="BA3234" s="587" t="e">
        <f t="shared" si="539"/>
        <v>#DIV/0!</v>
      </c>
    </row>
    <row r="3235" spans="1:53" s="17" customFormat="1" ht="16.75" customHeight="1" outlineLevel="2">
      <c r="A3235" s="1163">
        <v>148</v>
      </c>
      <c r="B3235" s="1164"/>
      <c r="C3235" s="1165"/>
      <c r="D3235" s="1166"/>
      <c r="E3235" s="587" t="e">
        <f t="shared" si="531"/>
        <v>#DIV/0!</v>
      </c>
      <c r="G3235" s="1163">
        <v>148</v>
      </c>
      <c r="H3235" s="1164"/>
      <c r="I3235" s="1165"/>
      <c r="J3235" s="1166"/>
      <c r="K3235" s="587" t="e">
        <f t="shared" si="532"/>
        <v>#DIV/0!</v>
      </c>
      <c r="M3235" s="1163">
        <v>148</v>
      </c>
      <c r="N3235" s="1164"/>
      <c r="O3235" s="1165"/>
      <c r="P3235" s="1166"/>
      <c r="Q3235" s="587" t="e">
        <f t="shared" si="533"/>
        <v>#DIV/0!</v>
      </c>
      <c r="S3235" s="1163">
        <v>148</v>
      </c>
      <c r="T3235" s="1164"/>
      <c r="U3235" s="1165"/>
      <c r="V3235" s="1166"/>
      <c r="W3235" s="587" t="e">
        <f t="shared" si="534"/>
        <v>#DIV/0!</v>
      </c>
      <c r="Y3235" s="1163">
        <v>148</v>
      </c>
      <c r="Z3235" s="1164"/>
      <c r="AA3235" s="1165"/>
      <c r="AB3235" s="1166"/>
      <c r="AC3235" s="587" t="e">
        <f t="shared" si="535"/>
        <v>#DIV/0!</v>
      </c>
      <c r="AE3235" s="1163">
        <v>148</v>
      </c>
      <c r="AF3235" s="1164"/>
      <c r="AG3235" s="1165"/>
      <c r="AH3235" s="1166"/>
      <c r="AI3235" s="587" t="e">
        <f t="shared" si="536"/>
        <v>#DIV/0!</v>
      </c>
      <c r="AK3235" s="1163">
        <v>148</v>
      </c>
      <c r="AL3235" s="1164"/>
      <c r="AM3235" s="1165"/>
      <c r="AN3235" s="1166"/>
      <c r="AO3235" s="587" t="e">
        <f t="shared" si="537"/>
        <v>#DIV/0!</v>
      </c>
      <c r="AQ3235" s="1163">
        <v>148</v>
      </c>
      <c r="AR3235" s="1164"/>
      <c r="AS3235" s="1165"/>
      <c r="AT3235" s="1166"/>
      <c r="AU3235" s="587" t="e">
        <f t="shared" si="538"/>
        <v>#DIV/0!</v>
      </c>
      <c r="AW3235" s="1163">
        <v>148</v>
      </c>
      <c r="AX3235" s="1164"/>
      <c r="AY3235" s="1165"/>
      <c r="AZ3235" s="1166"/>
      <c r="BA3235" s="587" t="e">
        <f t="shared" si="539"/>
        <v>#DIV/0!</v>
      </c>
    </row>
    <row r="3236" spans="1:53" s="17" customFormat="1" ht="16.75" customHeight="1" outlineLevel="2">
      <c r="A3236" s="1163">
        <v>149</v>
      </c>
      <c r="B3236" s="1164"/>
      <c r="C3236" s="1165"/>
      <c r="D3236" s="1166"/>
      <c r="E3236" s="587" t="e">
        <f t="shared" si="531"/>
        <v>#DIV/0!</v>
      </c>
      <c r="G3236" s="1163">
        <v>149</v>
      </c>
      <c r="H3236" s="1164"/>
      <c r="I3236" s="1165"/>
      <c r="J3236" s="1166"/>
      <c r="K3236" s="587" t="e">
        <f t="shared" si="532"/>
        <v>#DIV/0!</v>
      </c>
      <c r="M3236" s="1163">
        <v>149</v>
      </c>
      <c r="N3236" s="1164"/>
      <c r="O3236" s="1165"/>
      <c r="P3236" s="1166"/>
      <c r="Q3236" s="587" t="e">
        <f t="shared" si="533"/>
        <v>#DIV/0!</v>
      </c>
      <c r="S3236" s="1163">
        <v>149</v>
      </c>
      <c r="T3236" s="1164"/>
      <c r="U3236" s="1165"/>
      <c r="V3236" s="1166"/>
      <c r="W3236" s="587" t="e">
        <f t="shared" si="534"/>
        <v>#DIV/0!</v>
      </c>
      <c r="Y3236" s="1163">
        <v>149</v>
      </c>
      <c r="Z3236" s="1164"/>
      <c r="AA3236" s="1165"/>
      <c r="AB3236" s="1166"/>
      <c r="AC3236" s="587" t="e">
        <f t="shared" si="535"/>
        <v>#DIV/0!</v>
      </c>
      <c r="AE3236" s="1163">
        <v>149</v>
      </c>
      <c r="AF3236" s="1164"/>
      <c r="AG3236" s="1165"/>
      <c r="AH3236" s="1166"/>
      <c r="AI3236" s="587" t="e">
        <f t="shared" si="536"/>
        <v>#DIV/0!</v>
      </c>
      <c r="AK3236" s="1163">
        <v>149</v>
      </c>
      <c r="AL3236" s="1164"/>
      <c r="AM3236" s="1165"/>
      <c r="AN3236" s="1166"/>
      <c r="AO3236" s="587" t="e">
        <f t="shared" si="537"/>
        <v>#DIV/0!</v>
      </c>
      <c r="AQ3236" s="1163">
        <v>149</v>
      </c>
      <c r="AR3236" s="1164"/>
      <c r="AS3236" s="1165"/>
      <c r="AT3236" s="1166"/>
      <c r="AU3236" s="587" t="e">
        <f t="shared" si="538"/>
        <v>#DIV/0!</v>
      </c>
      <c r="AW3236" s="1163">
        <v>149</v>
      </c>
      <c r="AX3236" s="1164"/>
      <c r="AY3236" s="1165"/>
      <c r="AZ3236" s="1166"/>
      <c r="BA3236" s="587" t="e">
        <f t="shared" si="539"/>
        <v>#DIV/0!</v>
      </c>
    </row>
    <row r="3237" spans="1:53" s="17" customFormat="1" ht="16.75" customHeight="1" outlineLevel="2">
      <c r="A3237" s="1163">
        <v>150</v>
      </c>
      <c r="B3237" s="1164"/>
      <c r="C3237" s="1165"/>
      <c r="D3237" s="1166"/>
      <c r="E3237" s="587" t="e">
        <f t="shared" si="531"/>
        <v>#DIV/0!</v>
      </c>
      <c r="G3237" s="1163">
        <v>150</v>
      </c>
      <c r="H3237" s="1164"/>
      <c r="I3237" s="1165"/>
      <c r="J3237" s="1166"/>
      <c r="K3237" s="587" t="e">
        <f t="shared" si="532"/>
        <v>#DIV/0!</v>
      </c>
      <c r="M3237" s="1163">
        <v>150</v>
      </c>
      <c r="N3237" s="1164"/>
      <c r="O3237" s="1165"/>
      <c r="P3237" s="1166"/>
      <c r="Q3237" s="587" t="e">
        <f t="shared" si="533"/>
        <v>#DIV/0!</v>
      </c>
      <c r="S3237" s="1163">
        <v>150</v>
      </c>
      <c r="T3237" s="1164"/>
      <c r="U3237" s="1165"/>
      <c r="V3237" s="1166"/>
      <c r="W3237" s="587" t="e">
        <f t="shared" si="534"/>
        <v>#DIV/0!</v>
      </c>
      <c r="Y3237" s="1163">
        <v>150</v>
      </c>
      <c r="Z3237" s="1164"/>
      <c r="AA3237" s="1165"/>
      <c r="AB3237" s="1166"/>
      <c r="AC3237" s="587" t="e">
        <f t="shared" si="535"/>
        <v>#DIV/0!</v>
      </c>
      <c r="AE3237" s="1163">
        <v>150</v>
      </c>
      <c r="AF3237" s="1164"/>
      <c r="AG3237" s="1165"/>
      <c r="AH3237" s="1166"/>
      <c r="AI3237" s="587" t="e">
        <f t="shared" si="536"/>
        <v>#DIV/0!</v>
      </c>
      <c r="AK3237" s="1163">
        <v>150</v>
      </c>
      <c r="AL3237" s="1164"/>
      <c r="AM3237" s="1165"/>
      <c r="AN3237" s="1166"/>
      <c r="AO3237" s="587" t="e">
        <f t="shared" si="537"/>
        <v>#DIV/0!</v>
      </c>
      <c r="AQ3237" s="1163">
        <v>150</v>
      </c>
      <c r="AR3237" s="1164"/>
      <c r="AS3237" s="1165"/>
      <c r="AT3237" s="1166"/>
      <c r="AU3237" s="587" t="e">
        <f t="shared" si="538"/>
        <v>#DIV/0!</v>
      </c>
      <c r="AW3237" s="1163">
        <v>150</v>
      </c>
      <c r="AX3237" s="1164"/>
      <c r="AY3237" s="1165"/>
      <c r="AZ3237" s="1166"/>
      <c r="BA3237" s="587" t="e">
        <f t="shared" si="539"/>
        <v>#DIV/0!</v>
      </c>
    </row>
    <row r="3238" spans="1:53" s="17" customFormat="1" ht="16.75" customHeight="1" outlineLevel="2">
      <c r="A3238" s="1163">
        <v>151</v>
      </c>
      <c r="B3238" s="1164"/>
      <c r="C3238" s="1165"/>
      <c r="D3238" s="1166"/>
      <c r="E3238" s="587" t="e">
        <f t="shared" si="531"/>
        <v>#DIV/0!</v>
      </c>
      <c r="G3238" s="1163">
        <v>151</v>
      </c>
      <c r="H3238" s="1164"/>
      <c r="I3238" s="1165"/>
      <c r="J3238" s="1166"/>
      <c r="K3238" s="587" t="e">
        <f t="shared" si="532"/>
        <v>#DIV/0!</v>
      </c>
      <c r="M3238" s="1163">
        <v>151</v>
      </c>
      <c r="N3238" s="1164"/>
      <c r="O3238" s="1165"/>
      <c r="P3238" s="1166"/>
      <c r="Q3238" s="587" t="e">
        <f t="shared" si="533"/>
        <v>#DIV/0!</v>
      </c>
      <c r="S3238" s="1163">
        <v>151</v>
      </c>
      <c r="T3238" s="1164"/>
      <c r="U3238" s="1165"/>
      <c r="V3238" s="1166"/>
      <c r="W3238" s="587" t="e">
        <f t="shared" si="534"/>
        <v>#DIV/0!</v>
      </c>
      <c r="Y3238" s="1163">
        <v>151</v>
      </c>
      <c r="Z3238" s="1164"/>
      <c r="AA3238" s="1165"/>
      <c r="AB3238" s="1166"/>
      <c r="AC3238" s="587" t="e">
        <f t="shared" si="535"/>
        <v>#DIV/0!</v>
      </c>
      <c r="AE3238" s="1163">
        <v>151</v>
      </c>
      <c r="AF3238" s="1164"/>
      <c r="AG3238" s="1165"/>
      <c r="AH3238" s="1166"/>
      <c r="AI3238" s="587" t="e">
        <f t="shared" si="536"/>
        <v>#DIV/0!</v>
      </c>
      <c r="AK3238" s="1163">
        <v>151</v>
      </c>
      <c r="AL3238" s="1164"/>
      <c r="AM3238" s="1165"/>
      <c r="AN3238" s="1166"/>
      <c r="AO3238" s="587" t="e">
        <f t="shared" si="537"/>
        <v>#DIV/0!</v>
      </c>
      <c r="AQ3238" s="1163">
        <v>151</v>
      </c>
      <c r="AR3238" s="1164"/>
      <c r="AS3238" s="1165"/>
      <c r="AT3238" s="1166"/>
      <c r="AU3238" s="587" t="e">
        <f t="shared" si="538"/>
        <v>#DIV/0!</v>
      </c>
      <c r="AW3238" s="1163">
        <v>151</v>
      </c>
      <c r="AX3238" s="1164"/>
      <c r="AY3238" s="1165"/>
      <c r="AZ3238" s="1166"/>
      <c r="BA3238" s="587" t="e">
        <f t="shared" si="539"/>
        <v>#DIV/0!</v>
      </c>
    </row>
    <row r="3239" spans="1:53" s="17" customFormat="1" ht="16.75" customHeight="1" outlineLevel="2">
      <c r="A3239" s="1163">
        <v>152</v>
      </c>
      <c r="B3239" s="1164"/>
      <c r="C3239" s="1165"/>
      <c r="D3239" s="1166"/>
      <c r="E3239" s="587" t="e">
        <f t="shared" si="531"/>
        <v>#DIV/0!</v>
      </c>
      <c r="G3239" s="1163">
        <v>152</v>
      </c>
      <c r="H3239" s="1164"/>
      <c r="I3239" s="1165"/>
      <c r="J3239" s="1166"/>
      <c r="K3239" s="587" t="e">
        <f t="shared" si="532"/>
        <v>#DIV/0!</v>
      </c>
      <c r="M3239" s="1163">
        <v>152</v>
      </c>
      <c r="N3239" s="1164"/>
      <c r="O3239" s="1165"/>
      <c r="P3239" s="1166"/>
      <c r="Q3239" s="587" t="e">
        <f t="shared" si="533"/>
        <v>#DIV/0!</v>
      </c>
      <c r="S3239" s="1163">
        <v>152</v>
      </c>
      <c r="T3239" s="1164"/>
      <c r="U3239" s="1165"/>
      <c r="V3239" s="1166"/>
      <c r="W3239" s="587" t="e">
        <f t="shared" si="534"/>
        <v>#DIV/0!</v>
      </c>
      <c r="Y3239" s="1163">
        <v>152</v>
      </c>
      <c r="Z3239" s="1164"/>
      <c r="AA3239" s="1165"/>
      <c r="AB3239" s="1166"/>
      <c r="AC3239" s="587" t="e">
        <f t="shared" si="535"/>
        <v>#DIV/0!</v>
      </c>
      <c r="AE3239" s="1163">
        <v>152</v>
      </c>
      <c r="AF3239" s="1164"/>
      <c r="AG3239" s="1165"/>
      <c r="AH3239" s="1166"/>
      <c r="AI3239" s="587" t="e">
        <f t="shared" si="536"/>
        <v>#DIV/0!</v>
      </c>
      <c r="AK3239" s="1163">
        <v>152</v>
      </c>
      <c r="AL3239" s="1164"/>
      <c r="AM3239" s="1165"/>
      <c r="AN3239" s="1166"/>
      <c r="AO3239" s="587" t="e">
        <f t="shared" si="537"/>
        <v>#DIV/0!</v>
      </c>
      <c r="AQ3239" s="1163">
        <v>152</v>
      </c>
      <c r="AR3239" s="1164"/>
      <c r="AS3239" s="1165"/>
      <c r="AT3239" s="1166"/>
      <c r="AU3239" s="587" t="e">
        <f t="shared" si="538"/>
        <v>#DIV/0!</v>
      </c>
      <c r="AW3239" s="1163">
        <v>152</v>
      </c>
      <c r="AX3239" s="1164"/>
      <c r="AY3239" s="1165"/>
      <c r="AZ3239" s="1166"/>
      <c r="BA3239" s="587" t="e">
        <f t="shared" si="539"/>
        <v>#DIV/0!</v>
      </c>
    </row>
    <row r="3240" spans="1:53" s="17" customFormat="1" ht="16.75" customHeight="1" outlineLevel="2">
      <c r="A3240" s="1163">
        <v>153</v>
      </c>
      <c r="B3240" s="1164"/>
      <c r="C3240" s="1165"/>
      <c r="D3240" s="1166"/>
      <c r="E3240" s="587" t="e">
        <f t="shared" si="531"/>
        <v>#DIV/0!</v>
      </c>
      <c r="G3240" s="1163">
        <v>153</v>
      </c>
      <c r="H3240" s="1164"/>
      <c r="I3240" s="1165"/>
      <c r="J3240" s="1166"/>
      <c r="K3240" s="587" t="e">
        <f t="shared" si="532"/>
        <v>#DIV/0!</v>
      </c>
      <c r="M3240" s="1163">
        <v>153</v>
      </c>
      <c r="N3240" s="1164"/>
      <c r="O3240" s="1165"/>
      <c r="P3240" s="1166"/>
      <c r="Q3240" s="587" t="e">
        <f t="shared" si="533"/>
        <v>#DIV/0!</v>
      </c>
      <c r="S3240" s="1163">
        <v>153</v>
      </c>
      <c r="T3240" s="1164"/>
      <c r="U3240" s="1165"/>
      <c r="V3240" s="1166"/>
      <c r="W3240" s="587" t="e">
        <f t="shared" si="534"/>
        <v>#DIV/0!</v>
      </c>
      <c r="Y3240" s="1163">
        <v>153</v>
      </c>
      <c r="Z3240" s="1164"/>
      <c r="AA3240" s="1165"/>
      <c r="AB3240" s="1166"/>
      <c r="AC3240" s="587" t="e">
        <f t="shared" si="535"/>
        <v>#DIV/0!</v>
      </c>
      <c r="AE3240" s="1163">
        <v>153</v>
      </c>
      <c r="AF3240" s="1164"/>
      <c r="AG3240" s="1165"/>
      <c r="AH3240" s="1166"/>
      <c r="AI3240" s="587" t="e">
        <f t="shared" si="536"/>
        <v>#DIV/0!</v>
      </c>
      <c r="AK3240" s="1163">
        <v>153</v>
      </c>
      <c r="AL3240" s="1164"/>
      <c r="AM3240" s="1165"/>
      <c r="AN3240" s="1166"/>
      <c r="AO3240" s="587" t="e">
        <f t="shared" si="537"/>
        <v>#DIV/0!</v>
      </c>
      <c r="AQ3240" s="1163">
        <v>153</v>
      </c>
      <c r="AR3240" s="1164"/>
      <c r="AS3240" s="1165"/>
      <c r="AT3240" s="1166"/>
      <c r="AU3240" s="587" t="e">
        <f t="shared" si="538"/>
        <v>#DIV/0!</v>
      </c>
      <c r="AW3240" s="1163">
        <v>153</v>
      </c>
      <c r="AX3240" s="1164"/>
      <c r="AY3240" s="1165"/>
      <c r="AZ3240" s="1166"/>
      <c r="BA3240" s="587" t="e">
        <f t="shared" si="539"/>
        <v>#DIV/0!</v>
      </c>
    </row>
    <row r="3241" spans="1:53" s="17" customFormat="1" ht="16.75" customHeight="1" outlineLevel="2">
      <c r="A3241" s="1163">
        <v>154</v>
      </c>
      <c r="B3241" s="1164"/>
      <c r="C3241" s="1165"/>
      <c r="D3241" s="1166"/>
      <c r="E3241" s="587" t="e">
        <f t="shared" si="531"/>
        <v>#DIV/0!</v>
      </c>
      <c r="G3241" s="1163">
        <v>154</v>
      </c>
      <c r="H3241" s="1164"/>
      <c r="I3241" s="1165"/>
      <c r="J3241" s="1166"/>
      <c r="K3241" s="587" t="e">
        <f t="shared" si="532"/>
        <v>#DIV/0!</v>
      </c>
      <c r="M3241" s="1163">
        <v>154</v>
      </c>
      <c r="N3241" s="1164"/>
      <c r="O3241" s="1165"/>
      <c r="P3241" s="1166"/>
      <c r="Q3241" s="587" t="e">
        <f t="shared" si="533"/>
        <v>#DIV/0!</v>
      </c>
      <c r="S3241" s="1163">
        <v>154</v>
      </c>
      <c r="T3241" s="1164"/>
      <c r="U3241" s="1165"/>
      <c r="V3241" s="1166"/>
      <c r="W3241" s="587" t="e">
        <f t="shared" si="534"/>
        <v>#DIV/0!</v>
      </c>
      <c r="Y3241" s="1163">
        <v>154</v>
      </c>
      <c r="Z3241" s="1164"/>
      <c r="AA3241" s="1165"/>
      <c r="AB3241" s="1166"/>
      <c r="AC3241" s="587" t="e">
        <f t="shared" si="535"/>
        <v>#DIV/0!</v>
      </c>
      <c r="AE3241" s="1163">
        <v>154</v>
      </c>
      <c r="AF3241" s="1164"/>
      <c r="AG3241" s="1165"/>
      <c r="AH3241" s="1166"/>
      <c r="AI3241" s="587" t="e">
        <f t="shared" si="536"/>
        <v>#DIV/0!</v>
      </c>
      <c r="AK3241" s="1163">
        <v>154</v>
      </c>
      <c r="AL3241" s="1164"/>
      <c r="AM3241" s="1165"/>
      <c r="AN3241" s="1166"/>
      <c r="AO3241" s="587" t="e">
        <f t="shared" si="537"/>
        <v>#DIV/0!</v>
      </c>
      <c r="AQ3241" s="1163">
        <v>154</v>
      </c>
      <c r="AR3241" s="1164"/>
      <c r="AS3241" s="1165"/>
      <c r="AT3241" s="1166"/>
      <c r="AU3241" s="587" t="e">
        <f t="shared" si="538"/>
        <v>#DIV/0!</v>
      </c>
      <c r="AW3241" s="1163">
        <v>154</v>
      </c>
      <c r="AX3241" s="1164"/>
      <c r="AY3241" s="1165"/>
      <c r="AZ3241" s="1166"/>
      <c r="BA3241" s="587" t="e">
        <f t="shared" si="539"/>
        <v>#DIV/0!</v>
      </c>
    </row>
    <row r="3242" spans="1:53" s="17" customFormat="1" ht="16.75" customHeight="1" outlineLevel="2">
      <c r="A3242" s="1163">
        <v>155</v>
      </c>
      <c r="B3242" s="1164"/>
      <c r="C3242" s="1165"/>
      <c r="D3242" s="1166"/>
      <c r="E3242" s="587" t="e">
        <f t="shared" si="531"/>
        <v>#DIV/0!</v>
      </c>
      <c r="G3242" s="1163">
        <v>155</v>
      </c>
      <c r="H3242" s="1164"/>
      <c r="I3242" s="1165"/>
      <c r="J3242" s="1166"/>
      <c r="K3242" s="587" t="e">
        <f t="shared" si="532"/>
        <v>#DIV/0!</v>
      </c>
      <c r="M3242" s="1163">
        <v>155</v>
      </c>
      <c r="N3242" s="1164"/>
      <c r="O3242" s="1165"/>
      <c r="P3242" s="1166"/>
      <c r="Q3242" s="587" t="e">
        <f t="shared" si="533"/>
        <v>#DIV/0!</v>
      </c>
      <c r="S3242" s="1163">
        <v>155</v>
      </c>
      <c r="T3242" s="1164"/>
      <c r="U3242" s="1165"/>
      <c r="V3242" s="1166"/>
      <c r="W3242" s="587" t="e">
        <f t="shared" si="534"/>
        <v>#DIV/0!</v>
      </c>
      <c r="Y3242" s="1163">
        <v>155</v>
      </c>
      <c r="Z3242" s="1164"/>
      <c r="AA3242" s="1165"/>
      <c r="AB3242" s="1166"/>
      <c r="AC3242" s="587" t="e">
        <f t="shared" si="535"/>
        <v>#DIV/0!</v>
      </c>
      <c r="AE3242" s="1163">
        <v>155</v>
      </c>
      <c r="AF3242" s="1164"/>
      <c r="AG3242" s="1165"/>
      <c r="AH3242" s="1166"/>
      <c r="AI3242" s="587" t="e">
        <f t="shared" si="536"/>
        <v>#DIV/0!</v>
      </c>
      <c r="AK3242" s="1163">
        <v>155</v>
      </c>
      <c r="AL3242" s="1164"/>
      <c r="AM3242" s="1165"/>
      <c r="AN3242" s="1166"/>
      <c r="AO3242" s="587" t="e">
        <f t="shared" si="537"/>
        <v>#DIV/0!</v>
      </c>
      <c r="AQ3242" s="1163">
        <v>155</v>
      </c>
      <c r="AR3242" s="1164"/>
      <c r="AS3242" s="1165"/>
      <c r="AT3242" s="1166"/>
      <c r="AU3242" s="587" t="e">
        <f t="shared" si="538"/>
        <v>#DIV/0!</v>
      </c>
      <c r="AW3242" s="1163">
        <v>155</v>
      </c>
      <c r="AX3242" s="1164"/>
      <c r="AY3242" s="1165"/>
      <c r="AZ3242" s="1166"/>
      <c r="BA3242" s="587" t="e">
        <f t="shared" si="539"/>
        <v>#DIV/0!</v>
      </c>
    </row>
    <row r="3243" spans="1:53" s="17" customFormat="1" ht="16.75" customHeight="1" outlineLevel="2">
      <c r="A3243" s="1163">
        <v>156</v>
      </c>
      <c r="B3243" s="1164"/>
      <c r="C3243" s="1165"/>
      <c r="D3243" s="1166"/>
      <c r="E3243" s="587" t="e">
        <f t="shared" si="531"/>
        <v>#DIV/0!</v>
      </c>
      <c r="G3243" s="1163">
        <v>156</v>
      </c>
      <c r="H3243" s="1164"/>
      <c r="I3243" s="1165"/>
      <c r="J3243" s="1166"/>
      <c r="K3243" s="587" t="e">
        <f t="shared" si="532"/>
        <v>#DIV/0!</v>
      </c>
      <c r="M3243" s="1163">
        <v>156</v>
      </c>
      <c r="N3243" s="1164"/>
      <c r="O3243" s="1165"/>
      <c r="P3243" s="1166"/>
      <c r="Q3243" s="587" t="e">
        <f t="shared" si="533"/>
        <v>#DIV/0!</v>
      </c>
      <c r="S3243" s="1163">
        <v>156</v>
      </c>
      <c r="T3243" s="1164"/>
      <c r="U3243" s="1165"/>
      <c r="V3243" s="1166"/>
      <c r="W3243" s="587" t="e">
        <f t="shared" si="534"/>
        <v>#DIV/0!</v>
      </c>
      <c r="Y3243" s="1163">
        <v>156</v>
      </c>
      <c r="Z3243" s="1164"/>
      <c r="AA3243" s="1165"/>
      <c r="AB3243" s="1166"/>
      <c r="AC3243" s="587" t="e">
        <f t="shared" si="535"/>
        <v>#DIV/0!</v>
      </c>
      <c r="AE3243" s="1163">
        <v>156</v>
      </c>
      <c r="AF3243" s="1164"/>
      <c r="AG3243" s="1165"/>
      <c r="AH3243" s="1166"/>
      <c r="AI3243" s="587" t="e">
        <f t="shared" si="536"/>
        <v>#DIV/0!</v>
      </c>
      <c r="AK3243" s="1163">
        <v>156</v>
      </c>
      <c r="AL3243" s="1164"/>
      <c r="AM3243" s="1165"/>
      <c r="AN3243" s="1166"/>
      <c r="AO3243" s="587" t="e">
        <f t="shared" si="537"/>
        <v>#DIV/0!</v>
      </c>
      <c r="AQ3243" s="1163">
        <v>156</v>
      </c>
      <c r="AR3243" s="1164"/>
      <c r="AS3243" s="1165"/>
      <c r="AT3243" s="1166"/>
      <c r="AU3243" s="587" t="e">
        <f t="shared" si="538"/>
        <v>#DIV/0!</v>
      </c>
      <c r="AW3243" s="1163">
        <v>156</v>
      </c>
      <c r="AX3243" s="1164"/>
      <c r="AY3243" s="1165"/>
      <c r="AZ3243" s="1166"/>
      <c r="BA3243" s="587" t="e">
        <f t="shared" si="539"/>
        <v>#DIV/0!</v>
      </c>
    </row>
    <row r="3244" spans="1:53" s="17" customFormat="1" ht="16.75" customHeight="1" outlineLevel="2">
      <c r="A3244" s="1163">
        <v>157</v>
      </c>
      <c r="B3244" s="1164"/>
      <c r="C3244" s="1165"/>
      <c r="D3244" s="1166"/>
      <c r="E3244" s="587" t="e">
        <f t="shared" si="531"/>
        <v>#DIV/0!</v>
      </c>
      <c r="G3244" s="1163">
        <v>157</v>
      </c>
      <c r="H3244" s="1164"/>
      <c r="I3244" s="1165"/>
      <c r="J3244" s="1166"/>
      <c r="K3244" s="587" t="e">
        <f t="shared" si="532"/>
        <v>#DIV/0!</v>
      </c>
      <c r="M3244" s="1163">
        <v>157</v>
      </c>
      <c r="N3244" s="1164"/>
      <c r="O3244" s="1165"/>
      <c r="P3244" s="1166"/>
      <c r="Q3244" s="587" t="e">
        <f t="shared" si="533"/>
        <v>#DIV/0!</v>
      </c>
      <c r="S3244" s="1163">
        <v>157</v>
      </c>
      <c r="T3244" s="1164"/>
      <c r="U3244" s="1165"/>
      <c r="V3244" s="1166"/>
      <c r="W3244" s="587" t="e">
        <f t="shared" si="534"/>
        <v>#DIV/0!</v>
      </c>
      <c r="Y3244" s="1163">
        <v>157</v>
      </c>
      <c r="Z3244" s="1164"/>
      <c r="AA3244" s="1165"/>
      <c r="AB3244" s="1166"/>
      <c r="AC3244" s="587" t="e">
        <f t="shared" si="535"/>
        <v>#DIV/0!</v>
      </c>
      <c r="AE3244" s="1163">
        <v>157</v>
      </c>
      <c r="AF3244" s="1164"/>
      <c r="AG3244" s="1165"/>
      <c r="AH3244" s="1166"/>
      <c r="AI3244" s="587" t="e">
        <f t="shared" si="536"/>
        <v>#DIV/0!</v>
      </c>
      <c r="AK3244" s="1163">
        <v>157</v>
      </c>
      <c r="AL3244" s="1164"/>
      <c r="AM3244" s="1165"/>
      <c r="AN3244" s="1166"/>
      <c r="AO3244" s="587" t="e">
        <f t="shared" si="537"/>
        <v>#DIV/0!</v>
      </c>
      <c r="AQ3244" s="1163">
        <v>157</v>
      </c>
      <c r="AR3244" s="1164"/>
      <c r="AS3244" s="1165"/>
      <c r="AT3244" s="1166"/>
      <c r="AU3244" s="587" t="e">
        <f t="shared" si="538"/>
        <v>#DIV/0!</v>
      </c>
      <c r="AW3244" s="1163">
        <v>157</v>
      </c>
      <c r="AX3244" s="1164"/>
      <c r="AY3244" s="1165"/>
      <c r="AZ3244" s="1166"/>
      <c r="BA3244" s="587" t="e">
        <f t="shared" si="539"/>
        <v>#DIV/0!</v>
      </c>
    </row>
    <row r="3245" spans="1:53" s="17" customFormat="1" ht="16.75" customHeight="1" outlineLevel="2">
      <c r="A3245" s="1163">
        <v>158</v>
      </c>
      <c r="B3245" s="1164"/>
      <c r="C3245" s="1165"/>
      <c r="D3245" s="1166"/>
      <c r="E3245" s="587" t="e">
        <f t="shared" si="531"/>
        <v>#DIV/0!</v>
      </c>
      <c r="G3245" s="1163">
        <v>158</v>
      </c>
      <c r="H3245" s="1164"/>
      <c r="I3245" s="1165"/>
      <c r="J3245" s="1166"/>
      <c r="K3245" s="587" t="e">
        <f t="shared" si="532"/>
        <v>#DIV/0!</v>
      </c>
      <c r="M3245" s="1163">
        <v>158</v>
      </c>
      <c r="N3245" s="1164"/>
      <c r="O3245" s="1165"/>
      <c r="P3245" s="1166"/>
      <c r="Q3245" s="587" t="e">
        <f t="shared" si="533"/>
        <v>#DIV/0!</v>
      </c>
      <c r="S3245" s="1163">
        <v>158</v>
      </c>
      <c r="T3245" s="1164"/>
      <c r="U3245" s="1165"/>
      <c r="V3245" s="1166"/>
      <c r="W3245" s="587" t="e">
        <f t="shared" si="534"/>
        <v>#DIV/0!</v>
      </c>
      <c r="Y3245" s="1163">
        <v>158</v>
      </c>
      <c r="Z3245" s="1164"/>
      <c r="AA3245" s="1165"/>
      <c r="AB3245" s="1166"/>
      <c r="AC3245" s="587" t="e">
        <f t="shared" si="535"/>
        <v>#DIV/0!</v>
      </c>
      <c r="AE3245" s="1163">
        <v>158</v>
      </c>
      <c r="AF3245" s="1164"/>
      <c r="AG3245" s="1165"/>
      <c r="AH3245" s="1166"/>
      <c r="AI3245" s="587" t="e">
        <f t="shared" si="536"/>
        <v>#DIV/0!</v>
      </c>
      <c r="AK3245" s="1163">
        <v>158</v>
      </c>
      <c r="AL3245" s="1164"/>
      <c r="AM3245" s="1165"/>
      <c r="AN3245" s="1166"/>
      <c r="AO3245" s="587" t="e">
        <f t="shared" si="537"/>
        <v>#DIV/0!</v>
      </c>
      <c r="AQ3245" s="1163">
        <v>158</v>
      </c>
      <c r="AR3245" s="1164"/>
      <c r="AS3245" s="1165"/>
      <c r="AT3245" s="1166"/>
      <c r="AU3245" s="587" t="e">
        <f t="shared" si="538"/>
        <v>#DIV/0!</v>
      </c>
      <c r="AW3245" s="1163">
        <v>158</v>
      </c>
      <c r="AX3245" s="1164"/>
      <c r="AY3245" s="1165"/>
      <c r="AZ3245" s="1166"/>
      <c r="BA3245" s="587" t="e">
        <f t="shared" si="539"/>
        <v>#DIV/0!</v>
      </c>
    </row>
    <row r="3246" spans="1:53" s="17" customFormat="1" ht="16.75" customHeight="1" outlineLevel="2">
      <c r="A3246" s="1163">
        <v>159</v>
      </c>
      <c r="B3246" s="1164"/>
      <c r="C3246" s="1165"/>
      <c r="D3246" s="1166"/>
      <c r="E3246" s="587" t="e">
        <f t="shared" si="531"/>
        <v>#DIV/0!</v>
      </c>
      <c r="G3246" s="1163">
        <v>159</v>
      </c>
      <c r="H3246" s="1164"/>
      <c r="I3246" s="1165"/>
      <c r="J3246" s="1166"/>
      <c r="K3246" s="587" t="e">
        <f t="shared" si="532"/>
        <v>#DIV/0!</v>
      </c>
      <c r="M3246" s="1163">
        <v>159</v>
      </c>
      <c r="N3246" s="1164"/>
      <c r="O3246" s="1165"/>
      <c r="P3246" s="1166"/>
      <c r="Q3246" s="587" t="e">
        <f t="shared" si="533"/>
        <v>#DIV/0!</v>
      </c>
      <c r="S3246" s="1163">
        <v>159</v>
      </c>
      <c r="T3246" s="1164"/>
      <c r="U3246" s="1165"/>
      <c r="V3246" s="1166"/>
      <c r="W3246" s="587" t="e">
        <f t="shared" si="534"/>
        <v>#DIV/0!</v>
      </c>
      <c r="Y3246" s="1163">
        <v>159</v>
      </c>
      <c r="Z3246" s="1164"/>
      <c r="AA3246" s="1165"/>
      <c r="AB3246" s="1166"/>
      <c r="AC3246" s="587" t="e">
        <f t="shared" si="535"/>
        <v>#DIV/0!</v>
      </c>
      <c r="AE3246" s="1163">
        <v>159</v>
      </c>
      <c r="AF3246" s="1164"/>
      <c r="AG3246" s="1165"/>
      <c r="AH3246" s="1166"/>
      <c r="AI3246" s="587" t="e">
        <f t="shared" si="536"/>
        <v>#DIV/0!</v>
      </c>
      <c r="AK3246" s="1163">
        <v>159</v>
      </c>
      <c r="AL3246" s="1164"/>
      <c r="AM3246" s="1165"/>
      <c r="AN3246" s="1166"/>
      <c r="AO3246" s="587" t="e">
        <f t="shared" si="537"/>
        <v>#DIV/0!</v>
      </c>
      <c r="AQ3246" s="1163">
        <v>159</v>
      </c>
      <c r="AR3246" s="1164"/>
      <c r="AS3246" s="1165"/>
      <c r="AT3246" s="1166"/>
      <c r="AU3246" s="587" t="e">
        <f t="shared" si="538"/>
        <v>#DIV/0!</v>
      </c>
      <c r="AW3246" s="1163">
        <v>159</v>
      </c>
      <c r="AX3246" s="1164"/>
      <c r="AY3246" s="1165"/>
      <c r="AZ3246" s="1166"/>
      <c r="BA3246" s="587" t="e">
        <f t="shared" si="539"/>
        <v>#DIV/0!</v>
      </c>
    </row>
    <row r="3247" spans="1:53" s="17" customFormat="1" ht="16.75" customHeight="1" outlineLevel="2">
      <c r="A3247" s="1163">
        <v>160</v>
      </c>
      <c r="B3247" s="1164"/>
      <c r="C3247" s="1165"/>
      <c r="D3247" s="1166"/>
      <c r="E3247" s="587" t="e">
        <f t="shared" si="531"/>
        <v>#DIV/0!</v>
      </c>
      <c r="G3247" s="1163">
        <v>160</v>
      </c>
      <c r="H3247" s="1164"/>
      <c r="I3247" s="1165"/>
      <c r="J3247" s="1166"/>
      <c r="K3247" s="587" t="e">
        <f t="shared" si="532"/>
        <v>#DIV/0!</v>
      </c>
      <c r="M3247" s="1163">
        <v>160</v>
      </c>
      <c r="N3247" s="1164"/>
      <c r="O3247" s="1165"/>
      <c r="P3247" s="1166"/>
      <c r="Q3247" s="587" t="e">
        <f t="shared" si="533"/>
        <v>#DIV/0!</v>
      </c>
      <c r="S3247" s="1163">
        <v>160</v>
      </c>
      <c r="T3247" s="1164"/>
      <c r="U3247" s="1165"/>
      <c r="V3247" s="1166"/>
      <c r="W3247" s="587" t="e">
        <f t="shared" si="534"/>
        <v>#DIV/0!</v>
      </c>
      <c r="Y3247" s="1163">
        <v>160</v>
      </c>
      <c r="Z3247" s="1164"/>
      <c r="AA3247" s="1165"/>
      <c r="AB3247" s="1166"/>
      <c r="AC3247" s="587" t="e">
        <f t="shared" si="535"/>
        <v>#DIV/0!</v>
      </c>
      <c r="AE3247" s="1163">
        <v>160</v>
      </c>
      <c r="AF3247" s="1164"/>
      <c r="AG3247" s="1165"/>
      <c r="AH3247" s="1166"/>
      <c r="AI3247" s="587" t="e">
        <f t="shared" si="536"/>
        <v>#DIV/0!</v>
      </c>
      <c r="AK3247" s="1163">
        <v>160</v>
      </c>
      <c r="AL3247" s="1164"/>
      <c r="AM3247" s="1165"/>
      <c r="AN3247" s="1166"/>
      <c r="AO3247" s="587" t="e">
        <f t="shared" si="537"/>
        <v>#DIV/0!</v>
      </c>
      <c r="AQ3247" s="1163">
        <v>160</v>
      </c>
      <c r="AR3247" s="1164"/>
      <c r="AS3247" s="1165"/>
      <c r="AT3247" s="1166"/>
      <c r="AU3247" s="587" t="e">
        <f t="shared" si="538"/>
        <v>#DIV/0!</v>
      </c>
      <c r="AW3247" s="1163">
        <v>160</v>
      </c>
      <c r="AX3247" s="1164"/>
      <c r="AY3247" s="1165"/>
      <c r="AZ3247" s="1166"/>
      <c r="BA3247" s="587" t="e">
        <f t="shared" si="539"/>
        <v>#DIV/0!</v>
      </c>
    </row>
    <row r="3248" spans="1:53" s="17" customFormat="1" ht="16.75" customHeight="1" outlineLevel="2">
      <c r="A3248" s="1163">
        <v>161</v>
      </c>
      <c r="B3248" s="1164"/>
      <c r="C3248" s="1165"/>
      <c r="D3248" s="1166"/>
      <c r="E3248" s="587" t="e">
        <f t="shared" si="531"/>
        <v>#DIV/0!</v>
      </c>
      <c r="G3248" s="1163">
        <v>161</v>
      </c>
      <c r="H3248" s="1164"/>
      <c r="I3248" s="1165"/>
      <c r="J3248" s="1166"/>
      <c r="K3248" s="587" t="e">
        <f t="shared" si="532"/>
        <v>#DIV/0!</v>
      </c>
      <c r="M3248" s="1163">
        <v>161</v>
      </c>
      <c r="N3248" s="1164"/>
      <c r="O3248" s="1165"/>
      <c r="P3248" s="1166"/>
      <c r="Q3248" s="587" t="e">
        <f t="shared" si="533"/>
        <v>#DIV/0!</v>
      </c>
      <c r="S3248" s="1163">
        <v>161</v>
      </c>
      <c r="T3248" s="1164"/>
      <c r="U3248" s="1165"/>
      <c r="V3248" s="1166"/>
      <c r="W3248" s="587" t="e">
        <f t="shared" si="534"/>
        <v>#DIV/0!</v>
      </c>
      <c r="Y3248" s="1163">
        <v>161</v>
      </c>
      <c r="Z3248" s="1164"/>
      <c r="AA3248" s="1165"/>
      <c r="AB3248" s="1166"/>
      <c r="AC3248" s="587" t="e">
        <f t="shared" si="535"/>
        <v>#DIV/0!</v>
      </c>
      <c r="AE3248" s="1163">
        <v>161</v>
      </c>
      <c r="AF3248" s="1164"/>
      <c r="AG3248" s="1165"/>
      <c r="AH3248" s="1166"/>
      <c r="AI3248" s="587" t="e">
        <f t="shared" si="536"/>
        <v>#DIV/0!</v>
      </c>
      <c r="AK3248" s="1163">
        <v>161</v>
      </c>
      <c r="AL3248" s="1164"/>
      <c r="AM3248" s="1165"/>
      <c r="AN3248" s="1166"/>
      <c r="AO3248" s="587" t="e">
        <f t="shared" si="537"/>
        <v>#DIV/0!</v>
      </c>
      <c r="AQ3248" s="1163">
        <v>161</v>
      </c>
      <c r="AR3248" s="1164"/>
      <c r="AS3248" s="1165"/>
      <c r="AT3248" s="1166"/>
      <c r="AU3248" s="587" t="e">
        <f t="shared" si="538"/>
        <v>#DIV/0!</v>
      </c>
      <c r="AW3248" s="1163">
        <v>161</v>
      </c>
      <c r="AX3248" s="1164"/>
      <c r="AY3248" s="1165"/>
      <c r="AZ3248" s="1166"/>
      <c r="BA3248" s="587" t="e">
        <f t="shared" si="539"/>
        <v>#DIV/0!</v>
      </c>
    </row>
    <row r="3249" spans="1:53" s="17" customFormat="1" ht="16.75" customHeight="1" outlineLevel="2">
      <c r="A3249" s="1163">
        <v>162</v>
      </c>
      <c r="B3249" s="1164"/>
      <c r="C3249" s="1165"/>
      <c r="D3249" s="1166"/>
      <c r="E3249" s="587" t="e">
        <f t="shared" si="531"/>
        <v>#DIV/0!</v>
      </c>
      <c r="G3249" s="1163">
        <v>162</v>
      </c>
      <c r="H3249" s="1164"/>
      <c r="I3249" s="1165"/>
      <c r="J3249" s="1166"/>
      <c r="K3249" s="587" t="e">
        <f t="shared" si="532"/>
        <v>#DIV/0!</v>
      </c>
      <c r="M3249" s="1163">
        <v>162</v>
      </c>
      <c r="N3249" s="1164"/>
      <c r="O3249" s="1165"/>
      <c r="P3249" s="1166"/>
      <c r="Q3249" s="587" t="e">
        <f t="shared" si="533"/>
        <v>#DIV/0!</v>
      </c>
      <c r="S3249" s="1163">
        <v>162</v>
      </c>
      <c r="T3249" s="1164"/>
      <c r="U3249" s="1165"/>
      <c r="V3249" s="1166"/>
      <c r="W3249" s="587" t="e">
        <f t="shared" si="534"/>
        <v>#DIV/0!</v>
      </c>
      <c r="Y3249" s="1163">
        <v>162</v>
      </c>
      <c r="Z3249" s="1164"/>
      <c r="AA3249" s="1165"/>
      <c r="AB3249" s="1166"/>
      <c r="AC3249" s="587" t="e">
        <f t="shared" si="535"/>
        <v>#DIV/0!</v>
      </c>
      <c r="AE3249" s="1163">
        <v>162</v>
      </c>
      <c r="AF3249" s="1164"/>
      <c r="AG3249" s="1165"/>
      <c r="AH3249" s="1166"/>
      <c r="AI3249" s="587" t="e">
        <f t="shared" si="536"/>
        <v>#DIV/0!</v>
      </c>
      <c r="AK3249" s="1163">
        <v>162</v>
      </c>
      <c r="AL3249" s="1164"/>
      <c r="AM3249" s="1165"/>
      <c r="AN3249" s="1166"/>
      <c r="AO3249" s="587" t="e">
        <f t="shared" si="537"/>
        <v>#DIV/0!</v>
      </c>
      <c r="AQ3249" s="1163">
        <v>162</v>
      </c>
      <c r="AR3249" s="1164"/>
      <c r="AS3249" s="1165"/>
      <c r="AT3249" s="1166"/>
      <c r="AU3249" s="587" t="e">
        <f t="shared" si="538"/>
        <v>#DIV/0!</v>
      </c>
      <c r="AW3249" s="1163">
        <v>162</v>
      </c>
      <c r="AX3249" s="1164"/>
      <c r="AY3249" s="1165"/>
      <c r="AZ3249" s="1166"/>
      <c r="BA3249" s="587" t="e">
        <f t="shared" si="539"/>
        <v>#DIV/0!</v>
      </c>
    </row>
    <row r="3250" spans="1:53" s="17" customFormat="1" ht="16.75" customHeight="1" outlineLevel="2">
      <c r="A3250" s="1163">
        <v>163</v>
      </c>
      <c r="B3250" s="1164"/>
      <c r="C3250" s="1165"/>
      <c r="D3250" s="1166"/>
      <c r="E3250" s="587" t="e">
        <f t="shared" si="531"/>
        <v>#DIV/0!</v>
      </c>
      <c r="G3250" s="1163">
        <v>163</v>
      </c>
      <c r="H3250" s="1164"/>
      <c r="I3250" s="1165"/>
      <c r="J3250" s="1166"/>
      <c r="K3250" s="587" t="e">
        <f t="shared" si="532"/>
        <v>#DIV/0!</v>
      </c>
      <c r="M3250" s="1163">
        <v>163</v>
      </c>
      <c r="N3250" s="1164"/>
      <c r="O3250" s="1165"/>
      <c r="P3250" s="1166"/>
      <c r="Q3250" s="587" t="e">
        <f t="shared" si="533"/>
        <v>#DIV/0!</v>
      </c>
      <c r="S3250" s="1163">
        <v>163</v>
      </c>
      <c r="T3250" s="1164"/>
      <c r="U3250" s="1165"/>
      <c r="V3250" s="1166"/>
      <c r="W3250" s="587" t="e">
        <f t="shared" si="534"/>
        <v>#DIV/0!</v>
      </c>
      <c r="Y3250" s="1163">
        <v>163</v>
      </c>
      <c r="Z3250" s="1164"/>
      <c r="AA3250" s="1165"/>
      <c r="AB3250" s="1166"/>
      <c r="AC3250" s="587" t="e">
        <f t="shared" si="535"/>
        <v>#DIV/0!</v>
      </c>
      <c r="AE3250" s="1163">
        <v>163</v>
      </c>
      <c r="AF3250" s="1164"/>
      <c r="AG3250" s="1165"/>
      <c r="AH3250" s="1166"/>
      <c r="AI3250" s="587" t="e">
        <f t="shared" si="536"/>
        <v>#DIV/0!</v>
      </c>
      <c r="AK3250" s="1163">
        <v>163</v>
      </c>
      <c r="AL3250" s="1164"/>
      <c r="AM3250" s="1165"/>
      <c r="AN3250" s="1166"/>
      <c r="AO3250" s="587" t="e">
        <f t="shared" si="537"/>
        <v>#DIV/0!</v>
      </c>
      <c r="AQ3250" s="1163">
        <v>163</v>
      </c>
      <c r="AR3250" s="1164"/>
      <c r="AS3250" s="1165"/>
      <c r="AT3250" s="1166"/>
      <c r="AU3250" s="587" t="e">
        <f t="shared" si="538"/>
        <v>#DIV/0!</v>
      </c>
      <c r="AW3250" s="1163">
        <v>163</v>
      </c>
      <c r="AX3250" s="1164"/>
      <c r="AY3250" s="1165"/>
      <c r="AZ3250" s="1166"/>
      <c r="BA3250" s="587" t="e">
        <f t="shared" si="539"/>
        <v>#DIV/0!</v>
      </c>
    </row>
    <row r="3251" spans="1:53" s="17" customFormat="1" ht="16.75" customHeight="1" outlineLevel="2">
      <c r="A3251" s="1163">
        <v>164</v>
      </c>
      <c r="B3251" s="1164"/>
      <c r="C3251" s="1165"/>
      <c r="D3251" s="1166"/>
      <c r="E3251" s="587" t="e">
        <f t="shared" si="531"/>
        <v>#DIV/0!</v>
      </c>
      <c r="G3251" s="1163">
        <v>164</v>
      </c>
      <c r="H3251" s="1164"/>
      <c r="I3251" s="1165"/>
      <c r="J3251" s="1166"/>
      <c r="K3251" s="587" t="e">
        <f t="shared" si="532"/>
        <v>#DIV/0!</v>
      </c>
      <c r="M3251" s="1163">
        <v>164</v>
      </c>
      <c r="N3251" s="1164"/>
      <c r="O3251" s="1165"/>
      <c r="P3251" s="1166"/>
      <c r="Q3251" s="587" t="e">
        <f t="shared" si="533"/>
        <v>#DIV/0!</v>
      </c>
      <c r="S3251" s="1163">
        <v>164</v>
      </c>
      <c r="T3251" s="1164"/>
      <c r="U3251" s="1165"/>
      <c r="V3251" s="1166"/>
      <c r="W3251" s="587" t="e">
        <f t="shared" si="534"/>
        <v>#DIV/0!</v>
      </c>
      <c r="Y3251" s="1163">
        <v>164</v>
      </c>
      <c r="Z3251" s="1164"/>
      <c r="AA3251" s="1165"/>
      <c r="AB3251" s="1166"/>
      <c r="AC3251" s="587" t="e">
        <f t="shared" si="535"/>
        <v>#DIV/0!</v>
      </c>
      <c r="AE3251" s="1163">
        <v>164</v>
      </c>
      <c r="AF3251" s="1164"/>
      <c r="AG3251" s="1165"/>
      <c r="AH3251" s="1166"/>
      <c r="AI3251" s="587" t="e">
        <f t="shared" si="536"/>
        <v>#DIV/0!</v>
      </c>
      <c r="AK3251" s="1163">
        <v>164</v>
      </c>
      <c r="AL3251" s="1164"/>
      <c r="AM3251" s="1165"/>
      <c r="AN3251" s="1166"/>
      <c r="AO3251" s="587" t="e">
        <f t="shared" si="537"/>
        <v>#DIV/0!</v>
      </c>
      <c r="AQ3251" s="1163">
        <v>164</v>
      </c>
      <c r="AR3251" s="1164"/>
      <c r="AS3251" s="1165"/>
      <c r="AT3251" s="1166"/>
      <c r="AU3251" s="587" t="e">
        <f t="shared" si="538"/>
        <v>#DIV/0!</v>
      </c>
      <c r="AW3251" s="1163">
        <v>164</v>
      </c>
      <c r="AX3251" s="1164"/>
      <c r="AY3251" s="1165"/>
      <c r="AZ3251" s="1166"/>
      <c r="BA3251" s="587" t="e">
        <f t="shared" si="539"/>
        <v>#DIV/0!</v>
      </c>
    </row>
    <row r="3252" spans="1:53" s="17" customFormat="1" ht="16.75" customHeight="1" outlineLevel="2">
      <c r="A3252" s="1163">
        <v>165</v>
      </c>
      <c r="B3252" s="1164"/>
      <c r="C3252" s="1165"/>
      <c r="D3252" s="1166"/>
      <c r="E3252" s="587" t="e">
        <f t="shared" si="531"/>
        <v>#DIV/0!</v>
      </c>
      <c r="G3252" s="1163">
        <v>165</v>
      </c>
      <c r="H3252" s="1164"/>
      <c r="I3252" s="1165"/>
      <c r="J3252" s="1166"/>
      <c r="K3252" s="587" t="e">
        <f t="shared" si="532"/>
        <v>#DIV/0!</v>
      </c>
      <c r="M3252" s="1163">
        <v>165</v>
      </c>
      <c r="N3252" s="1164"/>
      <c r="O3252" s="1165"/>
      <c r="P3252" s="1166"/>
      <c r="Q3252" s="587" t="e">
        <f t="shared" si="533"/>
        <v>#DIV/0!</v>
      </c>
      <c r="S3252" s="1163">
        <v>165</v>
      </c>
      <c r="T3252" s="1164"/>
      <c r="U3252" s="1165"/>
      <c r="V3252" s="1166"/>
      <c r="W3252" s="587" t="e">
        <f t="shared" si="534"/>
        <v>#DIV/0!</v>
      </c>
      <c r="Y3252" s="1163">
        <v>165</v>
      </c>
      <c r="Z3252" s="1164"/>
      <c r="AA3252" s="1165"/>
      <c r="AB3252" s="1166"/>
      <c r="AC3252" s="587" t="e">
        <f t="shared" si="535"/>
        <v>#DIV/0!</v>
      </c>
      <c r="AE3252" s="1163">
        <v>165</v>
      </c>
      <c r="AF3252" s="1164"/>
      <c r="AG3252" s="1165"/>
      <c r="AH3252" s="1166"/>
      <c r="AI3252" s="587" t="e">
        <f t="shared" si="536"/>
        <v>#DIV/0!</v>
      </c>
      <c r="AK3252" s="1163">
        <v>165</v>
      </c>
      <c r="AL3252" s="1164"/>
      <c r="AM3252" s="1165"/>
      <c r="AN3252" s="1166"/>
      <c r="AO3252" s="587" t="e">
        <f t="shared" si="537"/>
        <v>#DIV/0!</v>
      </c>
      <c r="AQ3252" s="1163">
        <v>165</v>
      </c>
      <c r="AR3252" s="1164"/>
      <c r="AS3252" s="1165"/>
      <c r="AT3252" s="1166"/>
      <c r="AU3252" s="587" t="e">
        <f t="shared" si="538"/>
        <v>#DIV/0!</v>
      </c>
      <c r="AW3252" s="1163">
        <v>165</v>
      </c>
      <c r="AX3252" s="1164"/>
      <c r="AY3252" s="1165"/>
      <c r="AZ3252" s="1166"/>
      <c r="BA3252" s="587" t="e">
        <f t="shared" si="539"/>
        <v>#DIV/0!</v>
      </c>
    </row>
    <row r="3253" spans="1:53" s="17" customFormat="1" ht="16.75" customHeight="1" outlineLevel="2">
      <c r="A3253" s="1163">
        <v>166</v>
      </c>
      <c r="B3253" s="1164"/>
      <c r="C3253" s="1165"/>
      <c r="D3253" s="1166"/>
      <c r="E3253" s="587" t="e">
        <f t="shared" si="531"/>
        <v>#DIV/0!</v>
      </c>
      <c r="G3253" s="1163">
        <v>166</v>
      </c>
      <c r="H3253" s="1164"/>
      <c r="I3253" s="1165"/>
      <c r="J3253" s="1166"/>
      <c r="K3253" s="587" t="e">
        <f t="shared" si="532"/>
        <v>#DIV/0!</v>
      </c>
      <c r="M3253" s="1163">
        <v>166</v>
      </c>
      <c r="N3253" s="1164"/>
      <c r="O3253" s="1165"/>
      <c r="P3253" s="1166"/>
      <c r="Q3253" s="587" t="e">
        <f t="shared" si="533"/>
        <v>#DIV/0!</v>
      </c>
      <c r="S3253" s="1163">
        <v>166</v>
      </c>
      <c r="T3253" s="1164"/>
      <c r="U3253" s="1165"/>
      <c r="V3253" s="1166"/>
      <c r="W3253" s="587" t="e">
        <f t="shared" si="534"/>
        <v>#DIV/0!</v>
      </c>
      <c r="Y3253" s="1163">
        <v>166</v>
      </c>
      <c r="Z3253" s="1164"/>
      <c r="AA3253" s="1165"/>
      <c r="AB3253" s="1166"/>
      <c r="AC3253" s="587" t="e">
        <f t="shared" si="535"/>
        <v>#DIV/0!</v>
      </c>
      <c r="AE3253" s="1163">
        <v>166</v>
      </c>
      <c r="AF3253" s="1164"/>
      <c r="AG3253" s="1165"/>
      <c r="AH3253" s="1166"/>
      <c r="AI3253" s="587" t="e">
        <f t="shared" si="536"/>
        <v>#DIV/0!</v>
      </c>
      <c r="AK3253" s="1163">
        <v>166</v>
      </c>
      <c r="AL3253" s="1164"/>
      <c r="AM3253" s="1165"/>
      <c r="AN3253" s="1166"/>
      <c r="AO3253" s="587" t="e">
        <f t="shared" si="537"/>
        <v>#DIV/0!</v>
      </c>
      <c r="AQ3253" s="1163">
        <v>166</v>
      </c>
      <c r="AR3253" s="1164"/>
      <c r="AS3253" s="1165"/>
      <c r="AT3253" s="1166"/>
      <c r="AU3253" s="587" t="e">
        <f t="shared" si="538"/>
        <v>#DIV/0!</v>
      </c>
      <c r="AW3253" s="1163">
        <v>166</v>
      </c>
      <c r="AX3253" s="1164"/>
      <c r="AY3253" s="1165"/>
      <c r="AZ3253" s="1166"/>
      <c r="BA3253" s="587" t="e">
        <f t="shared" si="539"/>
        <v>#DIV/0!</v>
      </c>
    </row>
    <row r="3254" spans="1:53" s="17" customFormat="1" ht="16.75" customHeight="1" outlineLevel="2">
      <c r="A3254" s="1163">
        <v>167</v>
      </c>
      <c r="B3254" s="1164"/>
      <c r="C3254" s="1165"/>
      <c r="D3254" s="1166"/>
      <c r="E3254" s="587" t="e">
        <f t="shared" si="531"/>
        <v>#DIV/0!</v>
      </c>
      <c r="G3254" s="1163">
        <v>167</v>
      </c>
      <c r="H3254" s="1164"/>
      <c r="I3254" s="1165"/>
      <c r="J3254" s="1166"/>
      <c r="K3254" s="587" t="e">
        <f t="shared" si="532"/>
        <v>#DIV/0!</v>
      </c>
      <c r="M3254" s="1163">
        <v>167</v>
      </c>
      <c r="N3254" s="1164"/>
      <c r="O3254" s="1165"/>
      <c r="P3254" s="1166"/>
      <c r="Q3254" s="587" t="e">
        <f t="shared" si="533"/>
        <v>#DIV/0!</v>
      </c>
      <c r="S3254" s="1163">
        <v>167</v>
      </c>
      <c r="T3254" s="1164"/>
      <c r="U3254" s="1165"/>
      <c r="V3254" s="1166"/>
      <c r="W3254" s="587" t="e">
        <f t="shared" si="534"/>
        <v>#DIV/0!</v>
      </c>
      <c r="Y3254" s="1163">
        <v>167</v>
      </c>
      <c r="Z3254" s="1164"/>
      <c r="AA3254" s="1165"/>
      <c r="AB3254" s="1166"/>
      <c r="AC3254" s="587" t="e">
        <f t="shared" si="535"/>
        <v>#DIV/0!</v>
      </c>
      <c r="AE3254" s="1163">
        <v>167</v>
      </c>
      <c r="AF3254" s="1164"/>
      <c r="AG3254" s="1165"/>
      <c r="AH3254" s="1166"/>
      <c r="AI3254" s="587" t="e">
        <f t="shared" si="536"/>
        <v>#DIV/0!</v>
      </c>
      <c r="AK3254" s="1163">
        <v>167</v>
      </c>
      <c r="AL3254" s="1164"/>
      <c r="AM3254" s="1165"/>
      <c r="AN3254" s="1166"/>
      <c r="AO3254" s="587" t="e">
        <f t="shared" si="537"/>
        <v>#DIV/0!</v>
      </c>
      <c r="AQ3254" s="1163">
        <v>167</v>
      </c>
      <c r="AR3254" s="1164"/>
      <c r="AS3254" s="1165"/>
      <c r="AT3254" s="1166"/>
      <c r="AU3254" s="587" t="e">
        <f t="shared" si="538"/>
        <v>#DIV/0!</v>
      </c>
      <c r="AW3254" s="1163">
        <v>167</v>
      </c>
      <c r="AX3254" s="1164"/>
      <c r="AY3254" s="1165"/>
      <c r="AZ3254" s="1166"/>
      <c r="BA3254" s="587" t="e">
        <f t="shared" si="539"/>
        <v>#DIV/0!</v>
      </c>
    </row>
    <row r="3255" spans="1:53" s="17" customFormat="1" ht="16.75" customHeight="1" outlineLevel="2">
      <c r="A3255" s="1163">
        <v>168</v>
      </c>
      <c r="B3255" s="1164"/>
      <c r="C3255" s="1165"/>
      <c r="D3255" s="1166"/>
      <c r="E3255" s="587" t="e">
        <f t="shared" si="531"/>
        <v>#DIV/0!</v>
      </c>
      <c r="G3255" s="1163">
        <v>168</v>
      </c>
      <c r="H3255" s="1164"/>
      <c r="I3255" s="1165"/>
      <c r="J3255" s="1166"/>
      <c r="K3255" s="587" t="e">
        <f t="shared" si="532"/>
        <v>#DIV/0!</v>
      </c>
      <c r="M3255" s="1163">
        <v>168</v>
      </c>
      <c r="N3255" s="1164"/>
      <c r="O3255" s="1165"/>
      <c r="P3255" s="1166"/>
      <c r="Q3255" s="587" t="e">
        <f t="shared" si="533"/>
        <v>#DIV/0!</v>
      </c>
      <c r="S3255" s="1163">
        <v>168</v>
      </c>
      <c r="T3255" s="1164"/>
      <c r="U3255" s="1165"/>
      <c r="V3255" s="1166"/>
      <c r="W3255" s="587" t="e">
        <f t="shared" si="534"/>
        <v>#DIV/0!</v>
      </c>
      <c r="Y3255" s="1163">
        <v>168</v>
      </c>
      <c r="Z3255" s="1164"/>
      <c r="AA3255" s="1165"/>
      <c r="AB3255" s="1166"/>
      <c r="AC3255" s="587" t="e">
        <f t="shared" si="535"/>
        <v>#DIV/0!</v>
      </c>
      <c r="AE3255" s="1163">
        <v>168</v>
      </c>
      <c r="AF3255" s="1164"/>
      <c r="AG3255" s="1165"/>
      <c r="AH3255" s="1166"/>
      <c r="AI3255" s="587" t="e">
        <f t="shared" si="536"/>
        <v>#DIV/0!</v>
      </c>
      <c r="AK3255" s="1163">
        <v>168</v>
      </c>
      <c r="AL3255" s="1164"/>
      <c r="AM3255" s="1165"/>
      <c r="AN3255" s="1166"/>
      <c r="AO3255" s="587" t="e">
        <f t="shared" si="537"/>
        <v>#DIV/0!</v>
      </c>
      <c r="AQ3255" s="1163">
        <v>168</v>
      </c>
      <c r="AR3255" s="1164"/>
      <c r="AS3255" s="1165"/>
      <c r="AT3255" s="1166"/>
      <c r="AU3255" s="587" t="e">
        <f t="shared" si="538"/>
        <v>#DIV/0!</v>
      </c>
      <c r="AW3255" s="1163">
        <v>168</v>
      </c>
      <c r="AX3255" s="1164"/>
      <c r="AY3255" s="1165"/>
      <c r="AZ3255" s="1166"/>
      <c r="BA3255" s="587" t="e">
        <f t="shared" si="539"/>
        <v>#DIV/0!</v>
      </c>
    </row>
    <row r="3256" spans="1:53" s="17" customFormat="1" ht="16.75" customHeight="1" outlineLevel="2">
      <c r="A3256" s="1163">
        <v>169</v>
      </c>
      <c r="B3256" s="1164"/>
      <c r="C3256" s="1165"/>
      <c r="D3256" s="1166"/>
      <c r="E3256" s="587" t="e">
        <f t="shared" si="531"/>
        <v>#DIV/0!</v>
      </c>
      <c r="G3256" s="1163">
        <v>169</v>
      </c>
      <c r="H3256" s="1164"/>
      <c r="I3256" s="1165"/>
      <c r="J3256" s="1166"/>
      <c r="K3256" s="587" t="e">
        <f t="shared" si="532"/>
        <v>#DIV/0!</v>
      </c>
      <c r="M3256" s="1163">
        <v>169</v>
      </c>
      <c r="N3256" s="1164"/>
      <c r="O3256" s="1165"/>
      <c r="P3256" s="1166"/>
      <c r="Q3256" s="587" t="e">
        <f t="shared" si="533"/>
        <v>#DIV/0!</v>
      </c>
      <c r="S3256" s="1163">
        <v>169</v>
      </c>
      <c r="T3256" s="1164"/>
      <c r="U3256" s="1165"/>
      <c r="V3256" s="1166"/>
      <c r="W3256" s="587" t="e">
        <f t="shared" si="534"/>
        <v>#DIV/0!</v>
      </c>
      <c r="Y3256" s="1163">
        <v>169</v>
      </c>
      <c r="Z3256" s="1164"/>
      <c r="AA3256" s="1165"/>
      <c r="AB3256" s="1166"/>
      <c r="AC3256" s="587" t="e">
        <f t="shared" si="535"/>
        <v>#DIV/0!</v>
      </c>
      <c r="AE3256" s="1163">
        <v>169</v>
      </c>
      <c r="AF3256" s="1164"/>
      <c r="AG3256" s="1165"/>
      <c r="AH3256" s="1166"/>
      <c r="AI3256" s="587" t="e">
        <f t="shared" si="536"/>
        <v>#DIV/0!</v>
      </c>
      <c r="AK3256" s="1163">
        <v>169</v>
      </c>
      <c r="AL3256" s="1164"/>
      <c r="AM3256" s="1165"/>
      <c r="AN3256" s="1166"/>
      <c r="AO3256" s="587" t="e">
        <f t="shared" si="537"/>
        <v>#DIV/0!</v>
      </c>
      <c r="AQ3256" s="1163">
        <v>169</v>
      </c>
      <c r="AR3256" s="1164"/>
      <c r="AS3256" s="1165"/>
      <c r="AT3256" s="1166"/>
      <c r="AU3256" s="587" t="e">
        <f t="shared" si="538"/>
        <v>#DIV/0!</v>
      </c>
      <c r="AW3256" s="1163">
        <v>169</v>
      </c>
      <c r="AX3256" s="1164"/>
      <c r="AY3256" s="1165"/>
      <c r="AZ3256" s="1166"/>
      <c r="BA3256" s="587" t="e">
        <f t="shared" si="539"/>
        <v>#DIV/0!</v>
      </c>
    </row>
    <row r="3257" spans="1:53" s="17" customFormat="1" ht="16.75" customHeight="1" outlineLevel="2">
      <c r="A3257" s="1163">
        <v>170</v>
      </c>
      <c r="B3257" s="1164"/>
      <c r="C3257" s="1165"/>
      <c r="D3257" s="1166"/>
      <c r="E3257" s="587" t="e">
        <f t="shared" si="531"/>
        <v>#DIV/0!</v>
      </c>
      <c r="G3257" s="1163">
        <v>170</v>
      </c>
      <c r="H3257" s="1164"/>
      <c r="I3257" s="1165"/>
      <c r="J3257" s="1166"/>
      <c r="K3257" s="587" t="e">
        <f t="shared" si="532"/>
        <v>#DIV/0!</v>
      </c>
      <c r="M3257" s="1163">
        <v>170</v>
      </c>
      <c r="N3257" s="1164"/>
      <c r="O3257" s="1165"/>
      <c r="P3257" s="1166"/>
      <c r="Q3257" s="587" t="e">
        <f t="shared" si="533"/>
        <v>#DIV/0!</v>
      </c>
      <c r="S3257" s="1163">
        <v>170</v>
      </c>
      <c r="T3257" s="1164"/>
      <c r="U3257" s="1165"/>
      <c r="V3257" s="1166"/>
      <c r="W3257" s="587" t="e">
        <f t="shared" si="534"/>
        <v>#DIV/0!</v>
      </c>
      <c r="Y3257" s="1163">
        <v>170</v>
      </c>
      <c r="Z3257" s="1164"/>
      <c r="AA3257" s="1165"/>
      <c r="AB3257" s="1166"/>
      <c r="AC3257" s="587" t="e">
        <f t="shared" si="535"/>
        <v>#DIV/0!</v>
      </c>
      <c r="AE3257" s="1163">
        <v>170</v>
      </c>
      <c r="AF3257" s="1164"/>
      <c r="AG3257" s="1165"/>
      <c r="AH3257" s="1166"/>
      <c r="AI3257" s="587" t="e">
        <f t="shared" si="536"/>
        <v>#DIV/0!</v>
      </c>
      <c r="AK3257" s="1163">
        <v>170</v>
      </c>
      <c r="AL3257" s="1164"/>
      <c r="AM3257" s="1165"/>
      <c r="AN3257" s="1166"/>
      <c r="AO3257" s="587" t="e">
        <f t="shared" si="537"/>
        <v>#DIV/0!</v>
      </c>
      <c r="AQ3257" s="1163">
        <v>170</v>
      </c>
      <c r="AR3257" s="1164"/>
      <c r="AS3257" s="1165"/>
      <c r="AT3257" s="1166"/>
      <c r="AU3257" s="587" t="e">
        <f t="shared" si="538"/>
        <v>#DIV/0!</v>
      </c>
      <c r="AW3257" s="1163">
        <v>170</v>
      </c>
      <c r="AX3257" s="1164"/>
      <c r="AY3257" s="1165"/>
      <c r="AZ3257" s="1166"/>
      <c r="BA3257" s="587" t="e">
        <f t="shared" si="539"/>
        <v>#DIV/0!</v>
      </c>
    </row>
    <row r="3258" spans="1:53" s="17" customFormat="1" ht="16.75" customHeight="1" outlineLevel="2">
      <c r="A3258" s="1163">
        <v>171</v>
      </c>
      <c r="B3258" s="1164"/>
      <c r="C3258" s="1165"/>
      <c r="D3258" s="1166"/>
      <c r="E3258" s="587" t="e">
        <f t="shared" si="531"/>
        <v>#DIV/0!</v>
      </c>
      <c r="G3258" s="1163">
        <v>171</v>
      </c>
      <c r="H3258" s="1164"/>
      <c r="I3258" s="1165"/>
      <c r="J3258" s="1166"/>
      <c r="K3258" s="587" t="e">
        <f t="shared" si="532"/>
        <v>#DIV/0!</v>
      </c>
      <c r="M3258" s="1163">
        <v>171</v>
      </c>
      <c r="N3258" s="1164"/>
      <c r="O3258" s="1165"/>
      <c r="P3258" s="1166"/>
      <c r="Q3258" s="587" t="e">
        <f t="shared" si="533"/>
        <v>#DIV/0!</v>
      </c>
      <c r="S3258" s="1163">
        <v>171</v>
      </c>
      <c r="T3258" s="1164"/>
      <c r="U3258" s="1165"/>
      <c r="V3258" s="1166"/>
      <c r="W3258" s="587" t="e">
        <f t="shared" si="534"/>
        <v>#DIV/0!</v>
      </c>
      <c r="Y3258" s="1163">
        <v>171</v>
      </c>
      <c r="Z3258" s="1164"/>
      <c r="AA3258" s="1165"/>
      <c r="AB3258" s="1166"/>
      <c r="AC3258" s="587" t="e">
        <f t="shared" si="535"/>
        <v>#DIV/0!</v>
      </c>
      <c r="AE3258" s="1163">
        <v>171</v>
      </c>
      <c r="AF3258" s="1164"/>
      <c r="AG3258" s="1165"/>
      <c r="AH3258" s="1166"/>
      <c r="AI3258" s="587" t="e">
        <f t="shared" si="536"/>
        <v>#DIV/0!</v>
      </c>
      <c r="AK3258" s="1163">
        <v>171</v>
      </c>
      <c r="AL3258" s="1164"/>
      <c r="AM3258" s="1165"/>
      <c r="AN3258" s="1166"/>
      <c r="AO3258" s="587" t="e">
        <f t="shared" si="537"/>
        <v>#DIV/0!</v>
      </c>
      <c r="AQ3258" s="1163">
        <v>171</v>
      </c>
      <c r="AR3258" s="1164"/>
      <c r="AS3258" s="1165"/>
      <c r="AT3258" s="1166"/>
      <c r="AU3258" s="587" t="e">
        <f t="shared" si="538"/>
        <v>#DIV/0!</v>
      </c>
      <c r="AW3258" s="1163">
        <v>171</v>
      </c>
      <c r="AX3258" s="1164"/>
      <c r="AY3258" s="1165"/>
      <c r="AZ3258" s="1166"/>
      <c r="BA3258" s="587" t="e">
        <f t="shared" si="539"/>
        <v>#DIV/0!</v>
      </c>
    </row>
    <row r="3259" spans="1:53" s="17" customFormat="1" ht="16.75" customHeight="1" outlineLevel="2">
      <c r="A3259" s="1163">
        <v>172</v>
      </c>
      <c r="B3259" s="1164"/>
      <c r="C3259" s="1165"/>
      <c r="D3259" s="1166"/>
      <c r="E3259" s="587" t="e">
        <f t="shared" si="531"/>
        <v>#DIV/0!</v>
      </c>
      <c r="G3259" s="1163">
        <v>172</v>
      </c>
      <c r="H3259" s="1164"/>
      <c r="I3259" s="1165"/>
      <c r="J3259" s="1166"/>
      <c r="K3259" s="587" t="e">
        <f t="shared" si="532"/>
        <v>#DIV/0!</v>
      </c>
      <c r="M3259" s="1163">
        <v>172</v>
      </c>
      <c r="N3259" s="1164"/>
      <c r="O3259" s="1165"/>
      <c r="P3259" s="1166"/>
      <c r="Q3259" s="587" t="e">
        <f t="shared" si="533"/>
        <v>#DIV/0!</v>
      </c>
      <c r="S3259" s="1163">
        <v>172</v>
      </c>
      <c r="T3259" s="1164"/>
      <c r="U3259" s="1165"/>
      <c r="V3259" s="1166"/>
      <c r="W3259" s="587" t="e">
        <f t="shared" si="534"/>
        <v>#DIV/0!</v>
      </c>
      <c r="Y3259" s="1163">
        <v>172</v>
      </c>
      <c r="Z3259" s="1164"/>
      <c r="AA3259" s="1165"/>
      <c r="AB3259" s="1166"/>
      <c r="AC3259" s="587" t="e">
        <f t="shared" si="535"/>
        <v>#DIV/0!</v>
      </c>
      <c r="AE3259" s="1163">
        <v>172</v>
      </c>
      <c r="AF3259" s="1164"/>
      <c r="AG3259" s="1165"/>
      <c r="AH3259" s="1166"/>
      <c r="AI3259" s="587" t="e">
        <f t="shared" si="536"/>
        <v>#DIV/0!</v>
      </c>
      <c r="AK3259" s="1163">
        <v>172</v>
      </c>
      <c r="AL3259" s="1164"/>
      <c r="AM3259" s="1165"/>
      <c r="AN3259" s="1166"/>
      <c r="AO3259" s="587" t="e">
        <f t="shared" si="537"/>
        <v>#DIV/0!</v>
      </c>
      <c r="AQ3259" s="1163">
        <v>172</v>
      </c>
      <c r="AR3259" s="1164"/>
      <c r="AS3259" s="1165"/>
      <c r="AT3259" s="1166"/>
      <c r="AU3259" s="587" t="e">
        <f t="shared" si="538"/>
        <v>#DIV/0!</v>
      </c>
      <c r="AW3259" s="1163">
        <v>172</v>
      </c>
      <c r="AX3259" s="1164"/>
      <c r="AY3259" s="1165"/>
      <c r="AZ3259" s="1166"/>
      <c r="BA3259" s="587" t="e">
        <f t="shared" si="539"/>
        <v>#DIV/0!</v>
      </c>
    </row>
    <row r="3260" spans="1:53" s="17" customFormat="1" ht="16.75" customHeight="1" outlineLevel="2">
      <c r="A3260" s="1163">
        <v>173</v>
      </c>
      <c r="B3260" s="1164"/>
      <c r="C3260" s="1165"/>
      <c r="D3260" s="1166"/>
      <c r="E3260" s="587" t="e">
        <f t="shared" si="531"/>
        <v>#DIV/0!</v>
      </c>
      <c r="G3260" s="1163">
        <v>173</v>
      </c>
      <c r="H3260" s="1164"/>
      <c r="I3260" s="1165"/>
      <c r="J3260" s="1166"/>
      <c r="K3260" s="587" t="e">
        <f t="shared" si="532"/>
        <v>#DIV/0!</v>
      </c>
      <c r="M3260" s="1163">
        <v>173</v>
      </c>
      <c r="N3260" s="1164"/>
      <c r="O3260" s="1165"/>
      <c r="P3260" s="1166"/>
      <c r="Q3260" s="587" t="e">
        <f t="shared" si="533"/>
        <v>#DIV/0!</v>
      </c>
      <c r="S3260" s="1163">
        <v>173</v>
      </c>
      <c r="T3260" s="1164"/>
      <c r="U3260" s="1165"/>
      <c r="V3260" s="1166"/>
      <c r="W3260" s="587" t="e">
        <f t="shared" si="534"/>
        <v>#DIV/0!</v>
      </c>
      <c r="Y3260" s="1163">
        <v>173</v>
      </c>
      <c r="Z3260" s="1164"/>
      <c r="AA3260" s="1165"/>
      <c r="AB3260" s="1166"/>
      <c r="AC3260" s="587" t="e">
        <f t="shared" si="535"/>
        <v>#DIV/0!</v>
      </c>
      <c r="AE3260" s="1163">
        <v>173</v>
      </c>
      <c r="AF3260" s="1164"/>
      <c r="AG3260" s="1165"/>
      <c r="AH3260" s="1166"/>
      <c r="AI3260" s="587" t="e">
        <f t="shared" si="536"/>
        <v>#DIV/0!</v>
      </c>
      <c r="AK3260" s="1163">
        <v>173</v>
      </c>
      <c r="AL3260" s="1164"/>
      <c r="AM3260" s="1165"/>
      <c r="AN3260" s="1166"/>
      <c r="AO3260" s="587" t="e">
        <f t="shared" si="537"/>
        <v>#DIV/0!</v>
      </c>
      <c r="AQ3260" s="1163">
        <v>173</v>
      </c>
      <c r="AR3260" s="1164"/>
      <c r="AS3260" s="1165"/>
      <c r="AT3260" s="1166"/>
      <c r="AU3260" s="587" t="e">
        <f t="shared" si="538"/>
        <v>#DIV/0!</v>
      </c>
      <c r="AW3260" s="1163">
        <v>173</v>
      </c>
      <c r="AX3260" s="1164"/>
      <c r="AY3260" s="1165"/>
      <c r="AZ3260" s="1166"/>
      <c r="BA3260" s="587" t="e">
        <f t="shared" si="539"/>
        <v>#DIV/0!</v>
      </c>
    </row>
    <row r="3261" spans="1:53" s="17" customFormat="1" ht="16.75" customHeight="1" outlineLevel="2">
      <c r="A3261" s="1163">
        <v>174</v>
      </c>
      <c r="B3261" s="1164"/>
      <c r="C3261" s="1165"/>
      <c r="D3261" s="1166"/>
      <c r="E3261" s="587" t="e">
        <f t="shared" si="531"/>
        <v>#DIV/0!</v>
      </c>
      <c r="G3261" s="1163">
        <v>174</v>
      </c>
      <c r="H3261" s="1164"/>
      <c r="I3261" s="1165"/>
      <c r="J3261" s="1166"/>
      <c r="K3261" s="587" t="e">
        <f t="shared" si="532"/>
        <v>#DIV/0!</v>
      </c>
      <c r="M3261" s="1163">
        <v>174</v>
      </c>
      <c r="N3261" s="1164"/>
      <c r="O3261" s="1165"/>
      <c r="P3261" s="1166"/>
      <c r="Q3261" s="587" t="e">
        <f t="shared" si="533"/>
        <v>#DIV/0!</v>
      </c>
      <c r="S3261" s="1163">
        <v>174</v>
      </c>
      <c r="T3261" s="1164"/>
      <c r="U3261" s="1165"/>
      <c r="V3261" s="1166"/>
      <c r="W3261" s="587" t="e">
        <f t="shared" si="534"/>
        <v>#DIV/0!</v>
      </c>
      <c r="Y3261" s="1163">
        <v>174</v>
      </c>
      <c r="Z3261" s="1164"/>
      <c r="AA3261" s="1165"/>
      <c r="AB3261" s="1166"/>
      <c r="AC3261" s="587" t="e">
        <f t="shared" si="535"/>
        <v>#DIV/0!</v>
      </c>
      <c r="AE3261" s="1163">
        <v>174</v>
      </c>
      <c r="AF3261" s="1164"/>
      <c r="AG3261" s="1165"/>
      <c r="AH3261" s="1166"/>
      <c r="AI3261" s="587" t="e">
        <f t="shared" si="536"/>
        <v>#DIV/0!</v>
      </c>
      <c r="AK3261" s="1163">
        <v>174</v>
      </c>
      <c r="AL3261" s="1164"/>
      <c r="AM3261" s="1165"/>
      <c r="AN3261" s="1166"/>
      <c r="AO3261" s="587" t="e">
        <f t="shared" si="537"/>
        <v>#DIV/0!</v>
      </c>
      <c r="AQ3261" s="1163">
        <v>174</v>
      </c>
      <c r="AR3261" s="1164"/>
      <c r="AS3261" s="1165"/>
      <c r="AT3261" s="1166"/>
      <c r="AU3261" s="587" t="e">
        <f t="shared" si="538"/>
        <v>#DIV/0!</v>
      </c>
      <c r="AW3261" s="1163">
        <v>174</v>
      </c>
      <c r="AX3261" s="1164"/>
      <c r="AY3261" s="1165"/>
      <c r="AZ3261" s="1166"/>
      <c r="BA3261" s="587" t="e">
        <f t="shared" si="539"/>
        <v>#DIV/0!</v>
      </c>
    </row>
    <row r="3262" spans="1:53" s="17" customFormat="1" ht="16.75" customHeight="1" outlineLevel="2">
      <c r="A3262" s="1163">
        <v>175</v>
      </c>
      <c r="B3262" s="1164"/>
      <c r="C3262" s="1165"/>
      <c r="D3262" s="1166"/>
      <c r="E3262" s="587" t="e">
        <f t="shared" si="531"/>
        <v>#DIV/0!</v>
      </c>
      <c r="G3262" s="1163">
        <v>175</v>
      </c>
      <c r="H3262" s="1164"/>
      <c r="I3262" s="1165"/>
      <c r="J3262" s="1166"/>
      <c r="K3262" s="587" t="e">
        <f t="shared" si="532"/>
        <v>#DIV/0!</v>
      </c>
      <c r="M3262" s="1163">
        <v>175</v>
      </c>
      <c r="N3262" s="1164"/>
      <c r="O3262" s="1165"/>
      <c r="P3262" s="1166"/>
      <c r="Q3262" s="587" t="e">
        <f t="shared" si="533"/>
        <v>#DIV/0!</v>
      </c>
      <c r="S3262" s="1163">
        <v>175</v>
      </c>
      <c r="T3262" s="1164"/>
      <c r="U3262" s="1165"/>
      <c r="V3262" s="1166"/>
      <c r="W3262" s="587" t="e">
        <f t="shared" si="534"/>
        <v>#DIV/0!</v>
      </c>
      <c r="Y3262" s="1163">
        <v>175</v>
      </c>
      <c r="Z3262" s="1164"/>
      <c r="AA3262" s="1165"/>
      <c r="AB3262" s="1166"/>
      <c r="AC3262" s="587" t="e">
        <f t="shared" si="535"/>
        <v>#DIV/0!</v>
      </c>
      <c r="AE3262" s="1163">
        <v>175</v>
      </c>
      <c r="AF3262" s="1164"/>
      <c r="AG3262" s="1165"/>
      <c r="AH3262" s="1166"/>
      <c r="AI3262" s="587" t="e">
        <f t="shared" si="536"/>
        <v>#DIV/0!</v>
      </c>
      <c r="AK3262" s="1163">
        <v>175</v>
      </c>
      <c r="AL3262" s="1164"/>
      <c r="AM3262" s="1165"/>
      <c r="AN3262" s="1166"/>
      <c r="AO3262" s="587" t="e">
        <f t="shared" si="537"/>
        <v>#DIV/0!</v>
      </c>
      <c r="AQ3262" s="1163">
        <v>175</v>
      </c>
      <c r="AR3262" s="1164"/>
      <c r="AS3262" s="1165"/>
      <c r="AT3262" s="1166"/>
      <c r="AU3262" s="587" t="e">
        <f t="shared" si="538"/>
        <v>#DIV/0!</v>
      </c>
      <c r="AW3262" s="1163">
        <v>175</v>
      </c>
      <c r="AX3262" s="1164"/>
      <c r="AY3262" s="1165"/>
      <c r="AZ3262" s="1166"/>
      <c r="BA3262" s="587" t="e">
        <f t="shared" si="539"/>
        <v>#DIV/0!</v>
      </c>
    </row>
    <row r="3263" spans="1:53" s="17" customFormat="1" ht="16.75" customHeight="1" outlineLevel="2">
      <c r="A3263" s="1163">
        <v>176</v>
      </c>
      <c r="B3263" s="1164"/>
      <c r="C3263" s="1165"/>
      <c r="D3263" s="1166"/>
      <c r="E3263" s="587" t="e">
        <f t="shared" si="531"/>
        <v>#DIV/0!</v>
      </c>
      <c r="G3263" s="1163">
        <v>176</v>
      </c>
      <c r="H3263" s="1164"/>
      <c r="I3263" s="1165"/>
      <c r="J3263" s="1166"/>
      <c r="K3263" s="587" t="e">
        <f t="shared" si="532"/>
        <v>#DIV/0!</v>
      </c>
      <c r="M3263" s="1163">
        <v>176</v>
      </c>
      <c r="N3263" s="1164"/>
      <c r="O3263" s="1165"/>
      <c r="P3263" s="1166"/>
      <c r="Q3263" s="587" t="e">
        <f t="shared" si="533"/>
        <v>#DIV/0!</v>
      </c>
      <c r="S3263" s="1163">
        <v>176</v>
      </c>
      <c r="T3263" s="1164"/>
      <c r="U3263" s="1165"/>
      <c r="V3263" s="1166"/>
      <c r="W3263" s="587" t="e">
        <f t="shared" si="534"/>
        <v>#DIV/0!</v>
      </c>
      <c r="Y3263" s="1163">
        <v>176</v>
      </c>
      <c r="Z3263" s="1164"/>
      <c r="AA3263" s="1165"/>
      <c r="AB3263" s="1166"/>
      <c r="AC3263" s="587" t="e">
        <f t="shared" si="535"/>
        <v>#DIV/0!</v>
      </c>
      <c r="AE3263" s="1163">
        <v>176</v>
      </c>
      <c r="AF3263" s="1164"/>
      <c r="AG3263" s="1165"/>
      <c r="AH3263" s="1166"/>
      <c r="AI3263" s="587" t="e">
        <f t="shared" si="536"/>
        <v>#DIV/0!</v>
      </c>
      <c r="AK3263" s="1163">
        <v>176</v>
      </c>
      <c r="AL3263" s="1164"/>
      <c r="AM3263" s="1165"/>
      <c r="AN3263" s="1166"/>
      <c r="AO3263" s="587" t="e">
        <f t="shared" si="537"/>
        <v>#DIV/0!</v>
      </c>
      <c r="AQ3263" s="1163">
        <v>176</v>
      </c>
      <c r="AR3263" s="1164"/>
      <c r="AS3263" s="1165"/>
      <c r="AT3263" s="1166"/>
      <c r="AU3263" s="587" t="e">
        <f t="shared" si="538"/>
        <v>#DIV/0!</v>
      </c>
      <c r="AW3263" s="1163">
        <v>176</v>
      </c>
      <c r="AX3263" s="1164"/>
      <c r="AY3263" s="1165"/>
      <c r="AZ3263" s="1166"/>
      <c r="BA3263" s="587" t="e">
        <f t="shared" si="539"/>
        <v>#DIV/0!</v>
      </c>
    </row>
    <row r="3264" spans="1:53" s="17" customFormat="1" ht="16.75" customHeight="1" outlineLevel="2">
      <c r="A3264" s="1163">
        <v>177</v>
      </c>
      <c r="B3264" s="1164"/>
      <c r="C3264" s="1165"/>
      <c r="D3264" s="1166"/>
      <c r="E3264" s="587" t="e">
        <f t="shared" si="531"/>
        <v>#DIV/0!</v>
      </c>
      <c r="G3264" s="1163">
        <v>177</v>
      </c>
      <c r="H3264" s="1164"/>
      <c r="I3264" s="1165"/>
      <c r="J3264" s="1166"/>
      <c r="K3264" s="587" t="e">
        <f t="shared" si="532"/>
        <v>#DIV/0!</v>
      </c>
      <c r="M3264" s="1163">
        <v>177</v>
      </c>
      <c r="N3264" s="1164"/>
      <c r="O3264" s="1165"/>
      <c r="P3264" s="1166"/>
      <c r="Q3264" s="587" t="e">
        <f t="shared" si="533"/>
        <v>#DIV/0!</v>
      </c>
      <c r="S3264" s="1163">
        <v>177</v>
      </c>
      <c r="T3264" s="1164"/>
      <c r="U3264" s="1165"/>
      <c r="V3264" s="1166"/>
      <c r="W3264" s="587" t="e">
        <f t="shared" si="534"/>
        <v>#DIV/0!</v>
      </c>
      <c r="Y3264" s="1163">
        <v>177</v>
      </c>
      <c r="Z3264" s="1164"/>
      <c r="AA3264" s="1165"/>
      <c r="AB3264" s="1166"/>
      <c r="AC3264" s="587" t="e">
        <f t="shared" si="535"/>
        <v>#DIV/0!</v>
      </c>
      <c r="AE3264" s="1163">
        <v>177</v>
      </c>
      <c r="AF3264" s="1164"/>
      <c r="AG3264" s="1165"/>
      <c r="AH3264" s="1166"/>
      <c r="AI3264" s="587" t="e">
        <f t="shared" si="536"/>
        <v>#DIV/0!</v>
      </c>
      <c r="AK3264" s="1163">
        <v>177</v>
      </c>
      <c r="AL3264" s="1164"/>
      <c r="AM3264" s="1165"/>
      <c r="AN3264" s="1166"/>
      <c r="AO3264" s="587" t="e">
        <f t="shared" si="537"/>
        <v>#DIV/0!</v>
      </c>
      <c r="AQ3264" s="1163">
        <v>177</v>
      </c>
      <c r="AR3264" s="1164"/>
      <c r="AS3264" s="1165"/>
      <c r="AT3264" s="1166"/>
      <c r="AU3264" s="587" t="e">
        <f t="shared" si="538"/>
        <v>#DIV/0!</v>
      </c>
      <c r="AW3264" s="1163">
        <v>177</v>
      </c>
      <c r="AX3264" s="1164"/>
      <c r="AY3264" s="1165"/>
      <c r="AZ3264" s="1166"/>
      <c r="BA3264" s="587" t="e">
        <f t="shared" si="539"/>
        <v>#DIV/0!</v>
      </c>
    </row>
    <row r="3265" spans="1:53" s="17" customFormat="1" ht="16.75" customHeight="1" outlineLevel="2">
      <c r="A3265" s="1163">
        <v>178</v>
      </c>
      <c r="B3265" s="1164"/>
      <c r="C3265" s="1165"/>
      <c r="D3265" s="1166"/>
      <c r="E3265" s="587" t="e">
        <f t="shared" si="531"/>
        <v>#DIV/0!</v>
      </c>
      <c r="G3265" s="1163">
        <v>178</v>
      </c>
      <c r="H3265" s="1164"/>
      <c r="I3265" s="1165"/>
      <c r="J3265" s="1166"/>
      <c r="K3265" s="587" t="e">
        <f t="shared" si="532"/>
        <v>#DIV/0!</v>
      </c>
      <c r="M3265" s="1163">
        <v>178</v>
      </c>
      <c r="N3265" s="1164"/>
      <c r="O3265" s="1165"/>
      <c r="P3265" s="1166"/>
      <c r="Q3265" s="587" t="e">
        <f t="shared" si="533"/>
        <v>#DIV/0!</v>
      </c>
      <c r="S3265" s="1163">
        <v>178</v>
      </c>
      <c r="T3265" s="1164"/>
      <c r="U3265" s="1165"/>
      <c r="V3265" s="1166"/>
      <c r="W3265" s="587" t="e">
        <f t="shared" si="534"/>
        <v>#DIV/0!</v>
      </c>
      <c r="Y3265" s="1163">
        <v>178</v>
      </c>
      <c r="Z3265" s="1164"/>
      <c r="AA3265" s="1165"/>
      <c r="AB3265" s="1166"/>
      <c r="AC3265" s="587" t="e">
        <f t="shared" si="535"/>
        <v>#DIV/0!</v>
      </c>
      <c r="AE3265" s="1163">
        <v>178</v>
      </c>
      <c r="AF3265" s="1164"/>
      <c r="AG3265" s="1165"/>
      <c r="AH3265" s="1166"/>
      <c r="AI3265" s="587" t="e">
        <f t="shared" si="536"/>
        <v>#DIV/0!</v>
      </c>
      <c r="AK3265" s="1163">
        <v>178</v>
      </c>
      <c r="AL3265" s="1164"/>
      <c r="AM3265" s="1165"/>
      <c r="AN3265" s="1166"/>
      <c r="AO3265" s="587" t="e">
        <f t="shared" si="537"/>
        <v>#DIV/0!</v>
      </c>
      <c r="AQ3265" s="1163">
        <v>178</v>
      </c>
      <c r="AR3265" s="1164"/>
      <c r="AS3265" s="1165"/>
      <c r="AT3265" s="1166"/>
      <c r="AU3265" s="587" t="e">
        <f t="shared" si="538"/>
        <v>#DIV/0!</v>
      </c>
      <c r="AW3265" s="1163">
        <v>178</v>
      </c>
      <c r="AX3265" s="1164"/>
      <c r="AY3265" s="1165"/>
      <c r="AZ3265" s="1166"/>
      <c r="BA3265" s="587" t="e">
        <f t="shared" si="539"/>
        <v>#DIV/0!</v>
      </c>
    </row>
    <row r="3266" spans="1:53" s="17" customFormat="1" ht="16.75" customHeight="1" outlineLevel="2">
      <c r="A3266" s="1163">
        <v>179</v>
      </c>
      <c r="B3266" s="1164"/>
      <c r="C3266" s="1165"/>
      <c r="D3266" s="1166"/>
      <c r="E3266" s="587" t="e">
        <f t="shared" si="531"/>
        <v>#DIV/0!</v>
      </c>
      <c r="G3266" s="1163">
        <v>179</v>
      </c>
      <c r="H3266" s="1164"/>
      <c r="I3266" s="1165"/>
      <c r="J3266" s="1166"/>
      <c r="K3266" s="587" t="e">
        <f t="shared" si="532"/>
        <v>#DIV/0!</v>
      </c>
      <c r="M3266" s="1163">
        <v>179</v>
      </c>
      <c r="N3266" s="1164"/>
      <c r="O3266" s="1165"/>
      <c r="P3266" s="1166"/>
      <c r="Q3266" s="587" t="e">
        <f t="shared" si="533"/>
        <v>#DIV/0!</v>
      </c>
      <c r="S3266" s="1163">
        <v>179</v>
      </c>
      <c r="T3266" s="1164"/>
      <c r="U3266" s="1165"/>
      <c r="V3266" s="1166"/>
      <c r="W3266" s="587" t="e">
        <f t="shared" si="534"/>
        <v>#DIV/0!</v>
      </c>
      <c r="Y3266" s="1163">
        <v>179</v>
      </c>
      <c r="Z3266" s="1164"/>
      <c r="AA3266" s="1165"/>
      <c r="AB3266" s="1166"/>
      <c r="AC3266" s="587" t="e">
        <f t="shared" si="535"/>
        <v>#DIV/0!</v>
      </c>
      <c r="AE3266" s="1163">
        <v>179</v>
      </c>
      <c r="AF3266" s="1164"/>
      <c r="AG3266" s="1165"/>
      <c r="AH3266" s="1166"/>
      <c r="AI3266" s="587" t="e">
        <f t="shared" si="536"/>
        <v>#DIV/0!</v>
      </c>
      <c r="AK3266" s="1163">
        <v>179</v>
      </c>
      <c r="AL3266" s="1164"/>
      <c r="AM3266" s="1165"/>
      <c r="AN3266" s="1166"/>
      <c r="AO3266" s="587" t="e">
        <f t="shared" si="537"/>
        <v>#DIV/0!</v>
      </c>
      <c r="AQ3266" s="1163">
        <v>179</v>
      </c>
      <c r="AR3266" s="1164"/>
      <c r="AS3266" s="1165"/>
      <c r="AT3266" s="1166"/>
      <c r="AU3266" s="587" t="e">
        <f t="shared" si="538"/>
        <v>#DIV/0!</v>
      </c>
      <c r="AW3266" s="1163">
        <v>179</v>
      </c>
      <c r="AX3266" s="1164"/>
      <c r="AY3266" s="1165"/>
      <c r="AZ3266" s="1166"/>
      <c r="BA3266" s="587" t="e">
        <f t="shared" si="539"/>
        <v>#DIV/0!</v>
      </c>
    </row>
    <row r="3267" spans="1:53" s="17" customFormat="1" ht="16.75" customHeight="1" outlineLevel="2">
      <c r="A3267" s="1163">
        <v>180</v>
      </c>
      <c r="B3267" s="1164"/>
      <c r="C3267" s="1165"/>
      <c r="D3267" s="1166"/>
      <c r="E3267" s="587" t="e">
        <f t="shared" si="531"/>
        <v>#DIV/0!</v>
      </c>
      <c r="G3267" s="1163">
        <v>180</v>
      </c>
      <c r="H3267" s="1164"/>
      <c r="I3267" s="1165"/>
      <c r="J3267" s="1166"/>
      <c r="K3267" s="587" t="e">
        <f t="shared" si="532"/>
        <v>#DIV/0!</v>
      </c>
      <c r="M3267" s="1163">
        <v>180</v>
      </c>
      <c r="N3267" s="1164"/>
      <c r="O3267" s="1165"/>
      <c r="P3267" s="1166"/>
      <c r="Q3267" s="587" t="e">
        <f t="shared" si="533"/>
        <v>#DIV/0!</v>
      </c>
      <c r="S3267" s="1163">
        <v>180</v>
      </c>
      <c r="T3267" s="1164"/>
      <c r="U3267" s="1165"/>
      <c r="V3267" s="1166"/>
      <c r="W3267" s="587" t="e">
        <f t="shared" si="534"/>
        <v>#DIV/0!</v>
      </c>
      <c r="Y3267" s="1163">
        <v>180</v>
      </c>
      <c r="Z3267" s="1164"/>
      <c r="AA3267" s="1165"/>
      <c r="AB3267" s="1166"/>
      <c r="AC3267" s="587" t="e">
        <f t="shared" si="535"/>
        <v>#DIV/0!</v>
      </c>
      <c r="AE3267" s="1163">
        <v>180</v>
      </c>
      <c r="AF3267" s="1164"/>
      <c r="AG3267" s="1165"/>
      <c r="AH3267" s="1166"/>
      <c r="AI3267" s="587" t="e">
        <f t="shared" si="536"/>
        <v>#DIV/0!</v>
      </c>
      <c r="AK3267" s="1163">
        <v>180</v>
      </c>
      <c r="AL3267" s="1164"/>
      <c r="AM3267" s="1165"/>
      <c r="AN3267" s="1166"/>
      <c r="AO3267" s="587" t="e">
        <f t="shared" si="537"/>
        <v>#DIV/0!</v>
      </c>
      <c r="AQ3267" s="1163">
        <v>180</v>
      </c>
      <c r="AR3267" s="1164"/>
      <c r="AS3267" s="1165"/>
      <c r="AT3267" s="1166"/>
      <c r="AU3267" s="587" t="e">
        <f t="shared" si="538"/>
        <v>#DIV/0!</v>
      </c>
      <c r="AW3267" s="1163">
        <v>180</v>
      </c>
      <c r="AX3267" s="1164"/>
      <c r="AY3267" s="1165"/>
      <c r="AZ3267" s="1166"/>
      <c r="BA3267" s="587" t="e">
        <f t="shared" si="539"/>
        <v>#DIV/0!</v>
      </c>
    </row>
    <row r="3268" spans="1:53" s="17" customFormat="1" ht="16.75" customHeight="1" outlineLevel="2">
      <c r="A3268" s="1163">
        <v>181</v>
      </c>
      <c r="B3268" s="1164"/>
      <c r="C3268" s="1165"/>
      <c r="D3268" s="1166"/>
      <c r="E3268" s="587" t="e">
        <f t="shared" si="531"/>
        <v>#DIV/0!</v>
      </c>
      <c r="G3268" s="1163">
        <v>181</v>
      </c>
      <c r="H3268" s="1164"/>
      <c r="I3268" s="1165"/>
      <c r="J3268" s="1166"/>
      <c r="K3268" s="587" t="e">
        <f t="shared" si="532"/>
        <v>#DIV/0!</v>
      </c>
      <c r="M3268" s="1163">
        <v>181</v>
      </c>
      <c r="N3268" s="1164"/>
      <c r="O3268" s="1165"/>
      <c r="P3268" s="1166"/>
      <c r="Q3268" s="587" t="e">
        <f t="shared" si="533"/>
        <v>#DIV/0!</v>
      </c>
      <c r="S3268" s="1163">
        <v>181</v>
      </c>
      <c r="T3268" s="1164"/>
      <c r="U3268" s="1165"/>
      <c r="V3268" s="1166"/>
      <c r="W3268" s="587" t="e">
        <f t="shared" si="534"/>
        <v>#DIV/0!</v>
      </c>
      <c r="Y3268" s="1163">
        <v>181</v>
      </c>
      <c r="Z3268" s="1164"/>
      <c r="AA3268" s="1165"/>
      <c r="AB3268" s="1166"/>
      <c r="AC3268" s="587" t="e">
        <f t="shared" si="535"/>
        <v>#DIV/0!</v>
      </c>
      <c r="AE3268" s="1163">
        <v>181</v>
      </c>
      <c r="AF3268" s="1164"/>
      <c r="AG3268" s="1165"/>
      <c r="AH3268" s="1166"/>
      <c r="AI3268" s="587" t="e">
        <f t="shared" si="536"/>
        <v>#DIV/0!</v>
      </c>
      <c r="AK3268" s="1163">
        <v>181</v>
      </c>
      <c r="AL3268" s="1164"/>
      <c r="AM3268" s="1165"/>
      <c r="AN3268" s="1166"/>
      <c r="AO3268" s="587" t="e">
        <f t="shared" si="537"/>
        <v>#DIV/0!</v>
      </c>
      <c r="AQ3268" s="1163">
        <v>181</v>
      </c>
      <c r="AR3268" s="1164"/>
      <c r="AS3268" s="1165"/>
      <c r="AT3268" s="1166"/>
      <c r="AU3268" s="587" t="e">
        <f t="shared" si="538"/>
        <v>#DIV/0!</v>
      </c>
      <c r="AW3268" s="1163">
        <v>181</v>
      </c>
      <c r="AX3268" s="1164"/>
      <c r="AY3268" s="1165"/>
      <c r="AZ3268" s="1166"/>
      <c r="BA3268" s="587" t="e">
        <f t="shared" si="539"/>
        <v>#DIV/0!</v>
      </c>
    </row>
    <row r="3269" spans="1:53" s="17" customFormat="1" ht="16.75" customHeight="1" outlineLevel="2">
      <c r="A3269" s="1163">
        <v>182</v>
      </c>
      <c r="B3269" s="1164"/>
      <c r="C3269" s="1165"/>
      <c r="D3269" s="1166"/>
      <c r="E3269" s="587" t="e">
        <f t="shared" si="531"/>
        <v>#DIV/0!</v>
      </c>
      <c r="G3269" s="1163">
        <v>182</v>
      </c>
      <c r="H3269" s="1164"/>
      <c r="I3269" s="1165"/>
      <c r="J3269" s="1166"/>
      <c r="K3269" s="587" t="e">
        <f t="shared" si="532"/>
        <v>#DIV/0!</v>
      </c>
      <c r="M3269" s="1163">
        <v>182</v>
      </c>
      <c r="N3269" s="1164"/>
      <c r="O3269" s="1165"/>
      <c r="P3269" s="1166"/>
      <c r="Q3269" s="587" t="e">
        <f t="shared" si="533"/>
        <v>#DIV/0!</v>
      </c>
      <c r="S3269" s="1163">
        <v>182</v>
      </c>
      <c r="T3269" s="1164"/>
      <c r="U3269" s="1165"/>
      <c r="V3269" s="1166"/>
      <c r="W3269" s="587" t="e">
        <f t="shared" si="534"/>
        <v>#DIV/0!</v>
      </c>
      <c r="Y3269" s="1163">
        <v>182</v>
      </c>
      <c r="Z3269" s="1164"/>
      <c r="AA3269" s="1165"/>
      <c r="AB3269" s="1166"/>
      <c r="AC3269" s="587" t="e">
        <f t="shared" si="535"/>
        <v>#DIV/0!</v>
      </c>
      <c r="AE3269" s="1163">
        <v>182</v>
      </c>
      <c r="AF3269" s="1164"/>
      <c r="AG3269" s="1165"/>
      <c r="AH3269" s="1166"/>
      <c r="AI3269" s="587" t="e">
        <f t="shared" si="536"/>
        <v>#DIV/0!</v>
      </c>
      <c r="AK3269" s="1163">
        <v>182</v>
      </c>
      <c r="AL3269" s="1164"/>
      <c r="AM3269" s="1165"/>
      <c r="AN3269" s="1166"/>
      <c r="AO3269" s="587" t="e">
        <f t="shared" si="537"/>
        <v>#DIV/0!</v>
      </c>
      <c r="AQ3269" s="1163">
        <v>182</v>
      </c>
      <c r="AR3269" s="1164"/>
      <c r="AS3269" s="1165"/>
      <c r="AT3269" s="1166"/>
      <c r="AU3269" s="587" t="e">
        <f t="shared" si="538"/>
        <v>#DIV/0!</v>
      </c>
      <c r="AW3269" s="1163">
        <v>182</v>
      </c>
      <c r="AX3269" s="1164"/>
      <c r="AY3269" s="1165"/>
      <c r="AZ3269" s="1166"/>
      <c r="BA3269" s="587" t="e">
        <f t="shared" si="539"/>
        <v>#DIV/0!</v>
      </c>
    </row>
    <row r="3270" spans="1:53" s="17" customFormat="1" ht="16.75" customHeight="1" outlineLevel="2">
      <c r="A3270" s="1163">
        <v>183</v>
      </c>
      <c r="B3270" s="1164"/>
      <c r="C3270" s="1165"/>
      <c r="D3270" s="1166"/>
      <c r="E3270" s="587" t="e">
        <f t="shared" si="531"/>
        <v>#DIV/0!</v>
      </c>
      <c r="G3270" s="1163">
        <v>183</v>
      </c>
      <c r="H3270" s="1164"/>
      <c r="I3270" s="1165"/>
      <c r="J3270" s="1166"/>
      <c r="K3270" s="587" t="e">
        <f t="shared" si="532"/>
        <v>#DIV/0!</v>
      </c>
      <c r="M3270" s="1163">
        <v>183</v>
      </c>
      <c r="N3270" s="1164"/>
      <c r="O3270" s="1165"/>
      <c r="P3270" s="1166"/>
      <c r="Q3270" s="587" t="e">
        <f t="shared" si="533"/>
        <v>#DIV/0!</v>
      </c>
      <c r="S3270" s="1163">
        <v>183</v>
      </c>
      <c r="T3270" s="1164"/>
      <c r="U3270" s="1165"/>
      <c r="V3270" s="1166"/>
      <c r="W3270" s="587" t="e">
        <f t="shared" si="534"/>
        <v>#DIV/0!</v>
      </c>
      <c r="Y3270" s="1163">
        <v>183</v>
      </c>
      <c r="Z3270" s="1164"/>
      <c r="AA3270" s="1165"/>
      <c r="AB3270" s="1166"/>
      <c r="AC3270" s="587" t="e">
        <f t="shared" si="535"/>
        <v>#DIV/0!</v>
      </c>
      <c r="AE3270" s="1163">
        <v>183</v>
      </c>
      <c r="AF3270" s="1164"/>
      <c r="AG3270" s="1165"/>
      <c r="AH3270" s="1166"/>
      <c r="AI3270" s="587" t="e">
        <f t="shared" si="536"/>
        <v>#DIV/0!</v>
      </c>
      <c r="AK3270" s="1163">
        <v>183</v>
      </c>
      <c r="AL3270" s="1164"/>
      <c r="AM3270" s="1165"/>
      <c r="AN3270" s="1166"/>
      <c r="AO3270" s="587" t="e">
        <f t="shared" si="537"/>
        <v>#DIV/0!</v>
      </c>
      <c r="AQ3270" s="1163">
        <v>183</v>
      </c>
      <c r="AR3270" s="1164"/>
      <c r="AS3270" s="1165"/>
      <c r="AT3270" s="1166"/>
      <c r="AU3270" s="587" t="e">
        <f t="shared" si="538"/>
        <v>#DIV/0!</v>
      </c>
      <c r="AW3270" s="1163">
        <v>183</v>
      </c>
      <c r="AX3270" s="1164"/>
      <c r="AY3270" s="1165"/>
      <c r="AZ3270" s="1166"/>
      <c r="BA3270" s="587" t="e">
        <f t="shared" si="539"/>
        <v>#DIV/0!</v>
      </c>
    </row>
    <row r="3271" spans="1:53" s="17" customFormat="1" ht="16.75" customHeight="1" outlineLevel="2">
      <c r="A3271" s="1163">
        <v>184</v>
      </c>
      <c r="B3271" s="1164"/>
      <c r="C3271" s="1165"/>
      <c r="D3271" s="1166"/>
      <c r="E3271" s="587" t="e">
        <f t="shared" si="531"/>
        <v>#DIV/0!</v>
      </c>
      <c r="G3271" s="1163">
        <v>184</v>
      </c>
      <c r="H3271" s="1164"/>
      <c r="I3271" s="1165"/>
      <c r="J3271" s="1166"/>
      <c r="K3271" s="587" t="e">
        <f t="shared" si="532"/>
        <v>#DIV/0!</v>
      </c>
      <c r="M3271" s="1163">
        <v>184</v>
      </c>
      <c r="N3271" s="1164"/>
      <c r="O3271" s="1165"/>
      <c r="P3271" s="1166"/>
      <c r="Q3271" s="587" t="e">
        <f t="shared" si="533"/>
        <v>#DIV/0!</v>
      </c>
      <c r="S3271" s="1163">
        <v>184</v>
      </c>
      <c r="T3271" s="1164"/>
      <c r="U3271" s="1165"/>
      <c r="V3271" s="1166"/>
      <c r="W3271" s="587" t="e">
        <f t="shared" si="534"/>
        <v>#DIV/0!</v>
      </c>
      <c r="Y3271" s="1163">
        <v>184</v>
      </c>
      <c r="Z3271" s="1164"/>
      <c r="AA3271" s="1165"/>
      <c r="AB3271" s="1166"/>
      <c r="AC3271" s="587" t="e">
        <f t="shared" si="535"/>
        <v>#DIV/0!</v>
      </c>
      <c r="AE3271" s="1163">
        <v>184</v>
      </c>
      <c r="AF3271" s="1164"/>
      <c r="AG3271" s="1165"/>
      <c r="AH3271" s="1166"/>
      <c r="AI3271" s="587" t="e">
        <f t="shared" si="536"/>
        <v>#DIV/0!</v>
      </c>
      <c r="AK3271" s="1163">
        <v>184</v>
      </c>
      <c r="AL3271" s="1164"/>
      <c r="AM3271" s="1165"/>
      <c r="AN3271" s="1166"/>
      <c r="AO3271" s="587" t="e">
        <f t="shared" si="537"/>
        <v>#DIV/0!</v>
      </c>
      <c r="AQ3271" s="1163">
        <v>184</v>
      </c>
      <c r="AR3271" s="1164"/>
      <c r="AS3271" s="1165"/>
      <c r="AT3271" s="1166"/>
      <c r="AU3271" s="587" t="e">
        <f t="shared" si="538"/>
        <v>#DIV/0!</v>
      </c>
      <c r="AW3271" s="1163">
        <v>184</v>
      </c>
      <c r="AX3271" s="1164"/>
      <c r="AY3271" s="1165"/>
      <c r="AZ3271" s="1166"/>
      <c r="BA3271" s="587" t="e">
        <f t="shared" si="539"/>
        <v>#DIV/0!</v>
      </c>
    </row>
    <row r="3272" spans="1:53" s="17" customFormat="1" ht="16.75" customHeight="1" outlineLevel="2">
      <c r="A3272" s="1163">
        <v>185</v>
      </c>
      <c r="B3272" s="1164"/>
      <c r="C3272" s="1165"/>
      <c r="D3272" s="1166"/>
      <c r="E3272" s="587" t="e">
        <f t="shared" si="531"/>
        <v>#DIV/0!</v>
      </c>
      <c r="G3272" s="1163">
        <v>185</v>
      </c>
      <c r="H3272" s="1164"/>
      <c r="I3272" s="1165"/>
      <c r="J3272" s="1166"/>
      <c r="K3272" s="587" t="e">
        <f t="shared" si="532"/>
        <v>#DIV/0!</v>
      </c>
      <c r="M3272" s="1163">
        <v>185</v>
      </c>
      <c r="N3272" s="1164"/>
      <c r="O3272" s="1165"/>
      <c r="P3272" s="1166"/>
      <c r="Q3272" s="587" t="e">
        <f t="shared" si="533"/>
        <v>#DIV/0!</v>
      </c>
      <c r="S3272" s="1163">
        <v>185</v>
      </c>
      <c r="T3272" s="1164"/>
      <c r="U3272" s="1165"/>
      <c r="V3272" s="1166"/>
      <c r="W3272" s="587" t="e">
        <f t="shared" si="534"/>
        <v>#DIV/0!</v>
      </c>
      <c r="Y3272" s="1163">
        <v>185</v>
      </c>
      <c r="Z3272" s="1164"/>
      <c r="AA3272" s="1165"/>
      <c r="AB3272" s="1166"/>
      <c r="AC3272" s="587" t="e">
        <f t="shared" si="535"/>
        <v>#DIV/0!</v>
      </c>
      <c r="AE3272" s="1163">
        <v>185</v>
      </c>
      <c r="AF3272" s="1164"/>
      <c r="AG3272" s="1165"/>
      <c r="AH3272" s="1166"/>
      <c r="AI3272" s="587" t="e">
        <f t="shared" si="536"/>
        <v>#DIV/0!</v>
      </c>
      <c r="AK3272" s="1163">
        <v>185</v>
      </c>
      <c r="AL3272" s="1164"/>
      <c r="AM3272" s="1165"/>
      <c r="AN3272" s="1166"/>
      <c r="AO3272" s="587" t="e">
        <f t="shared" si="537"/>
        <v>#DIV/0!</v>
      </c>
      <c r="AQ3272" s="1163">
        <v>185</v>
      </c>
      <c r="AR3272" s="1164"/>
      <c r="AS3272" s="1165"/>
      <c r="AT3272" s="1166"/>
      <c r="AU3272" s="587" t="e">
        <f t="shared" si="538"/>
        <v>#DIV/0!</v>
      </c>
      <c r="AW3272" s="1163">
        <v>185</v>
      </c>
      <c r="AX3272" s="1164"/>
      <c r="AY3272" s="1165"/>
      <c r="AZ3272" s="1166"/>
      <c r="BA3272" s="587" t="e">
        <f t="shared" si="539"/>
        <v>#DIV/0!</v>
      </c>
    </row>
    <row r="3273" spans="1:53" s="17" customFormat="1" ht="16.75" customHeight="1" outlineLevel="2">
      <c r="A3273" s="1163">
        <v>186</v>
      </c>
      <c r="B3273" s="1164"/>
      <c r="C3273" s="1165"/>
      <c r="D3273" s="1166"/>
      <c r="E3273" s="587" t="e">
        <f t="shared" si="531"/>
        <v>#DIV/0!</v>
      </c>
      <c r="G3273" s="1163">
        <v>186</v>
      </c>
      <c r="H3273" s="1164"/>
      <c r="I3273" s="1165"/>
      <c r="J3273" s="1166"/>
      <c r="K3273" s="587" t="e">
        <f t="shared" si="532"/>
        <v>#DIV/0!</v>
      </c>
      <c r="M3273" s="1163">
        <v>186</v>
      </c>
      <c r="N3273" s="1164"/>
      <c r="O3273" s="1165"/>
      <c r="P3273" s="1166"/>
      <c r="Q3273" s="587" t="e">
        <f t="shared" si="533"/>
        <v>#DIV/0!</v>
      </c>
      <c r="S3273" s="1163">
        <v>186</v>
      </c>
      <c r="T3273" s="1164"/>
      <c r="U3273" s="1165"/>
      <c r="V3273" s="1166"/>
      <c r="W3273" s="587" t="e">
        <f t="shared" si="534"/>
        <v>#DIV/0!</v>
      </c>
      <c r="Y3273" s="1163">
        <v>186</v>
      </c>
      <c r="Z3273" s="1164"/>
      <c r="AA3273" s="1165"/>
      <c r="AB3273" s="1166"/>
      <c r="AC3273" s="587" t="e">
        <f t="shared" si="535"/>
        <v>#DIV/0!</v>
      </c>
      <c r="AE3273" s="1163">
        <v>186</v>
      </c>
      <c r="AF3273" s="1164"/>
      <c r="AG3273" s="1165"/>
      <c r="AH3273" s="1166"/>
      <c r="AI3273" s="587" t="e">
        <f t="shared" si="536"/>
        <v>#DIV/0!</v>
      </c>
      <c r="AK3273" s="1163">
        <v>186</v>
      </c>
      <c r="AL3273" s="1164"/>
      <c r="AM3273" s="1165"/>
      <c r="AN3273" s="1166"/>
      <c r="AO3273" s="587" t="e">
        <f t="shared" si="537"/>
        <v>#DIV/0!</v>
      </c>
      <c r="AQ3273" s="1163">
        <v>186</v>
      </c>
      <c r="AR3273" s="1164"/>
      <c r="AS3273" s="1165"/>
      <c r="AT3273" s="1166"/>
      <c r="AU3273" s="587" t="e">
        <f t="shared" si="538"/>
        <v>#DIV/0!</v>
      </c>
      <c r="AW3273" s="1163">
        <v>186</v>
      </c>
      <c r="AX3273" s="1164"/>
      <c r="AY3273" s="1165"/>
      <c r="AZ3273" s="1166"/>
      <c r="BA3273" s="587" t="e">
        <f t="shared" si="539"/>
        <v>#DIV/0!</v>
      </c>
    </row>
    <row r="3274" spans="1:53" s="17" customFormat="1" ht="16.75" customHeight="1" outlineLevel="2">
      <c r="A3274" s="1163">
        <v>187</v>
      </c>
      <c r="B3274" s="1164"/>
      <c r="C3274" s="1165"/>
      <c r="D3274" s="1166"/>
      <c r="E3274" s="587" t="e">
        <f t="shared" si="531"/>
        <v>#DIV/0!</v>
      </c>
      <c r="G3274" s="1163">
        <v>187</v>
      </c>
      <c r="H3274" s="1164"/>
      <c r="I3274" s="1165"/>
      <c r="J3274" s="1166"/>
      <c r="K3274" s="587" t="e">
        <f t="shared" si="532"/>
        <v>#DIV/0!</v>
      </c>
      <c r="M3274" s="1163">
        <v>187</v>
      </c>
      <c r="N3274" s="1164"/>
      <c r="O3274" s="1165"/>
      <c r="P3274" s="1166"/>
      <c r="Q3274" s="587" t="e">
        <f t="shared" si="533"/>
        <v>#DIV/0!</v>
      </c>
      <c r="S3274" s="1163">
        <v>187</v>
      </c>
      <c r="T3274" s="1164"/>
      <c r="U3274" s="1165"/>
      <c r="V3274" s="1166"/>
      <c r="W3274" s="587" t="e">
        <f t="shared" si="534"/>
        <v>#DIV/0!</v>
      </c>
      <c r="Y3274" s="1163">
        <v>187</v>
      </c>
      <c r="Z3274" s="1164"/>
      <c r="AA3274" s="1165"/>
      <c r="AB3274" s="1166"/>
      <c r="AC3274" s="587" t="e">
        <f t="shared" si="535"/>
        <v>#DIV/0!</v>
      </c>
      <c r="AE3274" s="1163">
        <v>187</v>
      </c>
      <c r="AF3274" s="1164"/>
      <c r="AG3274" s="1165"/>
      <c r="AH3274" s="1166"/>
      <c r="AI3274" s="587" t="e">
        <f t="shared" si="536"/>
        <v>#DIV/0!</v>
      </c>
      <c r="AK3274" s="1163">
        <v>187</v>
      </c>
      <c r="AL3274" s="1164"/>
      <c r="AM3274" s="1165"/>
      <c r="AN3274" s="1166"/>
      <c r="AO3274" s="587" t="e">
        <f t="shared" si="537"/>
        <v>#DIV/0!</v>
      </c>
      <c r="AQ3274" s="1163">
        <v>187</v>
      </c>
      <c r="AR3274" s="1164"/>
      <c r="AS3274" s="1165"/>
      <c r="AT3274" s="1166"/>
      <c r="AU3274" s="587" t="e">
        <f t="shared" si="538"/>
        <v>#DIV/0!</v>
      </c>
      <c r="AW3274" s="1163">
        <v>187</v>
      </c>
      <c r="AX3274" s="1164"/>
      <c r="AY3274" s="1165"/>
      <c r="AZ3274" s="1166"/>
      <c r="BA3274" s="587" t="e">
        <f t="shared" si="539"/>
        <v>#DIV/0!</v>
      </c>
    </row>
    <row r="3275" spans="1:53" s="17" customFormat="1" ht="16.75" customHeight="1" outlineLevel="2">
      <c r="A3275" s="1163">
        <v>188</v>
      </c>
      <c r="B3275" s="1164"/>
      <c r="C3275" s="1165"/>
      <c r="D3275" s="1166"/>
      <c r="E3275" s="587" t="e">
        <f t="shared" si="531"/>
        <v>#DIV/0!</v>
      </c>
      <c r="G3275" s="1163">
        <v>188</v>
      </c>
      <c r="H3275" s="1164"/>
      <c r="I3275" s="1165"/>
      <c r="J3275" s="1166"/>
      <c r="K3275" s="587" t="e">
        <f t="shared" si="532"/>
        <v>#DIV/0!</v>
      </c>
      <c r="M3275" s="1163">
        <v>188</v>
      </c>
      <c r="N3275" s="1164"/>
      <c r="O3275" s="1165"/>
      <c r="P3275" s="1166"/>
      <c r="Q3275" s="587" t="e">
        <f t="shared" si="533"/>
        <v>#DIV/0!</v>
      </c>
      <c r="S3275" s="1163">
        <v>188</v>
      </c>
      <c r="T3275" s="1164"/>
      <c r="U3275" s="1165"/>
      <c r="V3275" s="1166"/>
      <c r="W3275" s="587" t="e">
        <f t="shared" si="534"/>
        <v>#DIV/0!</v>
      </c>
      <c r="Y3275" s="1163">
        <v>188</v>
      </c>
      <c r="Z3275" s="1164"/>
      <c r="AA3275" s="1165"/>
      <c r="AB3275" s="1166"/>
      <c r="AC3275" s="587" t="e">
        <f t="shared" si="535"/>
        <v>#DIV/0!</v>
      </c>
      <c r="AE3275" s="1163">
        <v>188</v>
      </c>
      <c r="AF3275" s="1164"/>
      <c r="AG3275" s="1165"/>
      <c r="AH3275" s="1166"/>
      <c r="AI3275" s="587" t="e">
        <f t="shared" si="536"/>
        <v>#DIV/0!</v>
      </c>
      <c r="AK3275" s="1163">
        <v>188</v>
      </c>
      <c r="AL3275" s="1164"/>
      <c r="AM3275" s="1165"/>
      <c r="AN3275" s="1166"/>
      <c r="AO3275" s="587" t="e">
        <f t="shared" si="537"/>
        <v>#DIV/0!</v>
      </c>
      <c r="AQ3275" s="1163">
        <v>188</v>
      </c>
      <c r="AR3275" s="1164"/>
      <c r="AS3275" s="1165"/>
      <c r="AT3275" s="1166"/>
      <c r="AU3275" s="587" t="e">
        <f t="shared" si="538"/>
        <v>#DIV/0!</v>
      </c>
      <c r="AW3275" s="1163">
        <v>188</v>
      </c>
      <c r="AX3275" s="1164"/>
      <c r="AY3275" s="1165"/>
      <c r="AZ3275" s="1166"/>
      <c r="BA3275" s="587" t="e">
        <f t="shared" si="539"/>
        <v>#DIV/0!</v>
      </c>
    </row>
    <row r="3276" spans="1:53" s="17" customFormat="1" ht="16.75" customHeight="1" outlineLevel="2">
      <c r="A3276" s="1163">
        <v>189</v>
      </c>
      <c r="B3276" s="1164"/>
      <c r="C3276" s="1165"/>
      <c r="D3276" s="1166"/>
      <c r="E3276" s="587" t="e">
        <f t="shared" si="531"/>
        <v>#DIV/0!</v>
      </c>
      <c r="G3276" s="1163">
        <v>189</v>
      </c>
      <c r="H3276" s="1164"/>
      <c r="I3276" s="1165"/>
      <c r="J3276" s="1166"/>
      <c r="K3276" s="587" t="e">
        <f t="shared" si="532"/>
        <v>#DIV/0!</v>
      </c>
      <c r="M3276" s="1163">
        <v>189</v>
      </c>
      <c r="N3276" s="1164"/>
      <c r="O3276" s="1165"/>
      <c r="P3276" s="1166"/>
      <c r="Q3276" s="587" t="e">
        <f t="shared" si="533"/>
        <v>#DIV/0!</v>
      </c>
      <c r="S3276" s="1163">
        <v>189</v>
      </c>
      <c r="T3276" s="1164"/>
      <c r="U3276" s="1165"/>
      <c r="V3276" s="1166"/>
      <c r="W3276" s="587" t="e">
        <f t="shared" si="534"/>
        <v>#DIV/0!</v>
      </c>
      <c r="Y3276" s="1163">
        <v>189</v>
      </c>
      <c r="Z3276" s="1164"/>
      <c r="AA3276" s="1165"/>
      <c r="AB3276" s="1166"/>
      <c r="AC3276" s="587" t="e">
        <f t="shared" si="535"/>
        <v>#DIV/0!</v>
      </c>
      <c r="AE3276" s="1163">
        <v>189</v>
      </c>
      <c r="AF3276" s="1164"/>
      <c r="AG3276" s="1165"/>
      <c r="AH3276" s="1166"/>
      <c r="AI3276" s="587" t="e">
        <f t="shared" si="536"/>
        <v>#DIV/0!</v>
      </c>
      <c r="AK3276" s="1163">
        <v>189</v>
      </c>
      <c r="AL3276" s="1164"/>
      <c r="AM3276" s="1165"/>
      <c r="AN3276" s="1166"/>
      <c r="AO3276" s="587" t="e">
        <f t="shared" si="537"/>
        <v>#DIV/0!</v>
      </c>
      <c r="AQ3276" s="1163">
        <v>189</v>
      </c>
      <c r="AR3276" s="1164"/>
      <c r="AS3276" s="1165"/>
      <c r="AT3276" s="1166"/>
      <c r="AU3276" s="587" t="e">
        <f t="shared" si="538"/>
        <v>#DIV/0!</v>
      </c>
      <c r="AW3276" s="1163">
        <v>189</v>
      </c>
      <c r="AX3276" s="1164"/>
      <c r="AY3276" s="1165"/>
      <c r="AZ3276" s="1166"/>
      <c r="BA3276" s="587" t="e">
        <f t="shared" si="539"/>
        <v>#DIV/0!</v>
      </c>
    </row>
    <row r="3277" spans="1:53" s="17" customFormat="1" ht="16.75" customHeight="1" outlineLevel="2">
      <c r="A3277" s="1163">
        <v>190</v>
      </c>
      <c r="B3277" s="1164"/>
      <c r="C3277" s="1165"/>
      <c r="D3277" s="1166"/>
      <c r="E3277" s="587" t="e">
        <f t="shared" si="531"/>
        <v>#DIV/0!</v>
      </c>
      <c r="G3277" s="1163">
        <v>190</v>
      </c>
      <c r="H3277" s="1164"/>
      <c r="I3277" s="1165"/>
      <c r="J3277" s="1166"/>
      <c r="K3277" s="587" t="e">
        <f t="shared" si="532"/>
        <v>#DIV/0!</v>
      </c>
      <c r="M3277" s="1163">
        <v>190</v>
      </c>
      <c r="N3277" s="1164"/>
      <c r="O3277" s="1165"/>
      <c r="P3277" s="1166"/>
      <c r="Q3277" s="587" t="e">
        <f t="shared" si="533"/>
        <v>#DIV/0!</v>
      </c>
      <c r="S3277" s="1163">
        <v>190</v>
      </c>
      <c r="T3277" s="1164"/>
      <c r="U3277" s="1165"/>
      <c r="V3277" s="1166"/>
      <c r="W3277" s="587" t="e">
        <f t="shared" si="534"/>
        <v>#DIV/0!</v>
      </c>
      <c r="Y3277" s="1163">
        <v>190</v>
      </c>
      <c r="Z3277" s="1164"/>
      <c r="AA3277" s="1165"/>
      <c r="AB3277" s="1166"/>
      <c r="AC3277" s="587" t="e">
        <f t="shared" si="535"/>
        <v>#DIV/0!</v>
      </c>
      <c r="AE3277" s="1163">
        <v>190</v>
      </c>
      <c r="AF3277" s="1164"/>
      <c r="AG3277" s="1165"/>
      <c r="AH3277" s="1166"/>
      <c r="AI3277" s="587" t="e">
        <f t="shared" si="536"/>
        <v>#DIV/0!</v>
      </c>
      <c r="AK3277" s="1163">
        <v>190</v>
      </c>
      <c r="AL3277" s="1164"/>
      <c r="AM3277" s="1165"/>
      <c r="AN3277" s="1166"/>
      <c r="AO3277" s="587" t="e">
        <f t="shared" si="537"/>
        <v>#DIV/0!</v>
      </c>
      <c r="AQ3277" s="1163">
        <v>190</v>
      </c>
      <c r="AR3277" s="1164"/>
      <c r="AS3277" s="1165"/>
      <c r="AT3277" s="1166"/>
      <c r="AU3277" s="587" t="e">
        <f t="shared" si="538"/>
        <v>#DIV/0!</v>
      </c>
      <c r="AW3277" s="1163">
        <v>190</v>
      </c>
      <c r="AX3277" s="1164"/>
      <c r="AY3277" s="1165"/>
      <c r="AZ3277" s="1166"/>
      <c r="BA3277" s="587" t="e">
        <f t="shared" si="539"/>
        <v>#DIV/0!</v>
      </c>
    </row>
    <row r="3278" spans="1:53" s="17" customFormat="1" ht="16.75" customHeight="1" outlineLevel="2">
      <c r="A3278" s="1163">
        <v>191</v>
      </c>
      <c r="B3278" s="1164"/>
      <c r="C3278" s="1165"/>
      <c r="D3278" s="1166"/>
      <c r="E3278" s="587" t="e">
        <f t="shared" si="531"/>
        <v>#DIV/0!</v>
      </c>
      <c r="G3278" s="1163">
        <v>191</v>
      </c>
      <c r="H3278" s="1164"/>
      <c r="I3278" s="1165"/>
      <c r="J3278" s="1166"/>
      <c r="K3278" s="587" t="e">
        <f t="shared" si="532"/>
        <v>#DIV/0!</v>
      </c>
      <c r="M3278" s="1163">
        <v>191</v>
      </c>
      <c r="N3278" s="1164"/>
      <c r="O3278" s="1165"/>
      <c r="P3278" s="1166"/>
      <c r="Q3278" s="587" t="e">
        <f t="shared" si="533"/>
        <v>#DIV/0!</v>
      </c>
      <c r="S3278" s="1163">
        <v>191</v>
      </c>
      <c r="T3278" s="1164"/>
      <c r="U3278" s="1165"/>
      <c r="V3278" s="1166"/>
      <c r="W3278" s="587" t="e">
        <f t="shared" si="534"/>
        <v>#DIV/0!</v>
      </c>
      <c r="Y3278" s="1163">
        <v>191</v>
      </c>
      <c r="Z3278" s="1164"/>
      <c r="AA3278" s="1165"/>
      <c r="AB3278" s="1166"/>
      <c r="AC3278" s="587" t="e">
        <f t="shared" si="535"/>
        <v>#DIV/0!</v>
      </c>
      <c r="AE3278" s="1163">
        <v>191</v>
      </c>
      <c r="AF3278" s="1164"/>
      <c r="AG3278" s="1165"/>
      <c r="AH3278" s="1166"/>
      <c r="AI3278" s="587" t="e">
        <f t="shared" si="536"/>
        <v>#DIV/0!</v>
      </c>
      <c r="AK3278" s="1163">
        <v>191</v>
      </c>
      <c r="AL3278" s="1164"/>
      <c r="AM3278" s="1165"/>
      <c r="AN3278" s="1166"/>
      <c r="AO3278" s="587" t="e">
        <f t="shared" si="537"/>
        <v>#DIV/0!</v>
      </c>
      <c r="AQ3278" s="1163">
        <v>191</v>
      </c>
      <c r="AR3278" s="1164"/>
      <c r="AS3278" s="1165"/>
      <c r="AT3278" s="1166"/>
      <c r="AU3278" s="587" t="e">
        <f t="shared" si="538"/>
        <v>#DIV/0!</v>
      </c>
      <c r="AW3278" s="1163">
        <v>191</v>
      </c>
      <c r="AX3278" s="1164"/>
      <c r="AY3278" s="1165"/>
      <c r="AZ3278" s="1166"/>
      <c r="BA3278" s="587" t="e">
        <f t="shared" si="539"/>
        <v>#DIV/0!</v>
      </c>
    </row>
    <row r="3279" spans="1:53" s="17" customFormat="1" ht="16.75" customHeight="1" outlineLevel="2">
      <c r="A3279" s="1163">
        <v>192</v>
      </c>
      <c r="B3279" s="1164"/>
      <c r="C3279" s="1165"/>
      <c r="D3279" s="1166"/>
      <c r="E3279" s="587" t="e">
        <f t="shared" si="531"/>
        <v>#DIV/0!</v>
      </c>
      <c r="G3279" s="1163">
        <v>192</v>
      </c>
      <c r="H3279" s="1164"/>
      <c r="I3279" s="1165"/>
      <c r="J3279" s="1166"/>
      <c r="K3279" s="587" t="e">
        <f t="shared" si="532"/>
        <v>#DIV/0!</v>
      </c>
      <c r="M3279" s="1163">
        <v>192</v>
      </c>
      <c r="N3279" s="1164"/>
      <c r="O3279" s="1165"/>
      <c r="P3279" s="1166"/>
      <c r="Q3279" s="587" t="e">
        <f t="shared" si="533"/>
        <v>#DIV/0!</v>
      </c>
      <c r="S3279" s="1163">
        <v>192</v>
      </c>
      <c r="T3279" s="1164"/>
      <c r="U3279" s="1165"/>
      <c r="V3279" s="1166"/>
      <c r="W3279" s="587" t="e">
        <f t="shared" si="534"/>
        <v>#DIV/0!</v>
      </c>
      <c r="Y3279" s="1163">
        <v>192</v>
      </c>
      <c r="Z3279" s="1164"/>
      <c r="AA3279" s="1165"/>
      <c r="AB3279" s="1166"/>
      <c r="AC3279" s="587" t="e">
        <f t="shared" si="535"/>
        <v>#DIV/0!</v>
      </c>
      <c r="AE3279" s="1163">
        <v>192</v>
      </c>
      <c r="AF3279" s="1164"/>
      <c r="AG3279" s="1165"/>
      <c r="AH3279" s="1166"/>
      <c r="AI3279" s="587" t="e">
        <f t="shared" si="536"/>
        <v>#DIV/0!</v>
      </c>
      <c r="AK3279" s="1163">
        <v>192</v>
      </c>
      <c r="AL3279" s="1164"/>
      <c r="AM3279" s="1165"/>
      <c r="AN3279" s="1166"/>
      <c r="AO3279" s="587" t="e">
        <f t="shared" si="537"/>
        <v>#DIV/0!</v>
      </c>
      <c r="AQ3279" s="1163">
        <v>192</v>
      </c>
      <c r="AR3279" s="1164"/>
      <c r="AS3279" s="1165"/>
      <c r="AT3279" s="1166"/>
      <c r="AU3279" s="587" t="e">
        <f t="shared" si="538"/>
        <v>#DIV/0!</v>
      </c>
      <c r="AW3279" s="1163">
        <v>192</v>
      </c>
      <c r="AX3279" s="1164"/>
      <c r="AY3279" s="1165"/>
      <c r="AZ3279" s="1166"/>
      <c r="BA3279" s="587" t="e">
        <f t="shared" si="539"/>
        <v>#DIV/0!</v>
      </c>
    </row>
    <row r="3280" spans="1:53" s="17" customFormat="1" ht="16.75" customHeight="1" outlineLevel="2">
      <c r="A3280" s="1163">
        <v>193</v>
      </c>
      <c r="B3280" s="1164"/>
      <c r="C3280" s="1165"/>
      <c r="D3280" s="1166"/>
      <c r="E3280" s="587" t="e">
        <f t="shared" si="531"/>
        <v>#DIV/0!</v>
      </c>
      <c r="G3280" s="1163">
        <v>193</v>
      </c>
      <c r="H3280" s="1164"/>
      <c r="I3280" s="1165"/>
      <c r="J3280" s="1166"/>
      <c r="K3280" s="587" t="e">
        <f t="shared" si="532"/>
        <v>#DIV/0!</v>
      </c>
      <c r="M3280" s="1163">
        <v>193</v>
      </c>
      <c r="N3280" s="1164"/>
      <c r="O3280" s="1165"/>
      <c r="P3280" s="1166"/>
      <c r="Q3280" s="587" t="e">
        <f t="shared" si="533"/>
        <v>#DIV/0!</v>
      </c>
      <c r="S3280" s="1163">
        <v>193</v>
      </c>
      <c r="T3280" s="1164"/>
      <c r="U3280" s="1165"/>
      <c r="V3280" s="1166"/>
      <c r="W3280" s="587" t="e">
        <f t="shared" si="534"/>
        <v>#DIV/0!</v>
      </c>
      <c r="Y3280" s="1163">
        <v>193</v>
      </c>
      <c r="Z3280" s="1164"/>
      <c r="AA3280" s="1165"/>
      <c r="AB3280" s="1166"/>
      <c r="AC3280" s="587" t="e">
        <f t="shared" si="535"/>
        <v>#DIV/0!</v>
      </c>
      <c r="AE3280" s="1163">
        <v>193</v>
      </c>
      <c r="AF3280" s="1164"/>
      <c r="AG3280" s="1165"/>
      <c r="AH3280" s="1166"/>
      <c r="AI3280" s="587" t="e">
        <f t="shared" si="536"/>
        <v>#DIV/0!</v>
      </c>
      <c r="AK3280" s="1163">
        <v>193</v>
      </c>
      <c r="AL3280" s="1164"/>
      <c r="AM3280" s="1165"/>
      <c r="AN3280" s="1166"/>
      <c r="AO3280" s="587" t="e">
        <f t="shared" si="537"/>
        <v>#DIV/0!</v>
      </c>
      <c r="AQ3280" s="1163">
        <v>193</v>
      </c>
      <c r="AR3280" s="1164"/>
      <c r="AS3280" s="1165"/>
      <c r="AT3280" s="1166"/>
      <c r="AU3280" s="587" t="e">
        <f t="shared" si="538"/>
        <v>#DIV/0!</v>
      </c>
      <c r="AW3280" s="1163">
        <v>193</v>
      </c>
      <c r="AX3280" s="1164"/>
      <c r="AY3280" s="1165"/>
      <c r="AZ3280" s="1166"/>
      <c r="BA3280" s="587" t="e">
        <f t="shared" si="539"/>
        <v>#DIV/0!</v>
      </c>
    </row>
    <row r="3281" spans="1:53" s="17" customFormat="1" ht="16.75" customHeight="1" outlineLevel="2">
      <c r="A3281" s="1163">
        <v>194</v>
      </c>
      <c r="B3281" s="1164"/>
      <c r="C3281" s="1165"/>
      <c r="D3281" s="1166"/>
      <c r="E3281" s="587" t="e">
        <f t="shared" ref="E3281:E3344" si="540">IF(AND(C3281&gt;=D$3081,C3281&lt;=D$3080),1,0)</f>
        <v>#DIV/0!</v>
      </c>
      <c r="G3281" s="1163">
        <v>194</v>
      </c>
      <c r="H3281" s="1164"/>
      <c r="I3281" s="1165"/>
      <c r="J3281" s="1166"/>
      <c r="K3281" s="587" t="e">
        <f t="shared" ref="K3281:K3344" si="541">IF(AND(I3281&gt;=J$3081,I3281&lt;=J$3080),1,0)</f>
        <v>#DIV/0!</v>
      </c>
      <c r="M3281" s="1163">
        <v>194</v>
      </c>
      <c r="N3281" s="1164"/>
      <c r="O3281" s="1165"/>
      <c r="P3281" s="1166"/>
      <c r="Q3281" s="587" t="e">
        <f t="shared" ref="Q3281:Q3344" si="542">IF(AND(O3281&gt;=P$3081,O3281&lt;=P$3080),1,0)</f>
        <v>#DIV/0!</v>
      </c>
      <c r="S3281" s="1163">
        <v>194</v>
      </c>
      <c r="T3281" s="1164"/>
      <c r="U3281" s="1165"/>
      <c r="V3281" s="1166"/>
      <c r="W3281" s="587" t="e">
        <f t="shared" ref="W3281:W3344" si="543">IF(AND(U3281&gt;=V$3081,U3281&lt;=V$3080),1,0)</f>
        <v>#DIV/0!</v>
      </c>
      <c r="Y3281" s="1163">
        <v>194</v>
      </c>
      <c r="Z3281" s="1164"/>
      <c r="AA3281" s="1165"/>
      <c r="AB3281" s="1166"/>
      <c r="AC3281" s="587" t="e">
        <f t="shared" ref="AC3281:AC3344" si="544">IF(AND(AA3281&gt;=AB$3081,AA3281&lt;=AB$3080),1,0)</f>
        <v>#DIV/0!</v>
      </c>
      <c r="AE3281" s="1163">
        <v>194</v>
      </c>
      <c r="AF3281" s="1164"/>
      <c r="AG3281" s="1165"/>
      <c r="AH3281" s="1166"/>
      <c r="AI3281" s="587" t="e">
        <f t="shared" ref="AI3281:AI3344" si="545">IF(AND(AG3281&gt;=AH$3081,AG3281&lt;=AH$3080),1,0)</f>
        <v>#DIV/0!</v>
      </c>
      <c r="AK3281" s="1163">
        <v>194</v>
      </c>
      <c r="AL3281" s="1164"/>
      <c r="AM3281" s="1165"/>
      <c r="AN3281" s="1166"/>
      <c r="AO3281" s="587" t="e">
        <f t="shared" ref="AO3281:AO3344" si="546">IF(AND(AM3281&gt;=AN$3081,AM3281&lt;=AN$3080),1,0)</f>
        <v>#DIV/0!</v>
      </c>
      <c r="AQ3281" s="1163">
        <v>194</v>
      </c>
      <c r="AR3281" s="1164"/>
      <c r="AS3281" s="1165"/>
      <c r="AT3281" s="1166"/>
      <c r="AU3281" s="587" t="e">
        <f t="shared" ref="AU3281:AU3344" si="547">IF(AND(AS3281&gt;=AT$3081,AS3281&lt;=AT$3080),1,0)</f>
        <v>#DIV/0!</v>
      </c>
      <c r="AW3281" s="1163">
        <v>194</v>
      </c>
      <c r="AX3281" s="1164"/>
      <c r="AY3281" s="1165"/>
      <c r="AZ3281" s="1166"/>
      <c r="BA3281" s="587" t="e">
        <f t="shared" ref="BA3281:BA3344" si="548">IF(AND(AY3281&gt;=AZ$3081,AY3281&lt;=AZ$3080),1,0)</f>
        <v>#DIV/0!</v>
      </c>
    </row>
    <row r="3282" spans="1:53" s="17" customFormat="1" ht="16.75" customHeight="1" outlineLevel="2">
      <c r="A3282" s="1163">
        <v>195</v>
      </c>
      <c r="B3282" s="1164"/>
      <c r="C3282" s="1165"/>
      <c r="D3282" s="1166"/>
      <c r="E3282" s="587" t="e">
        <f t="shared" si="540"/>
        <v>#DIV/0!</v>
      </c>
      <c r="G3282" s="1163">
        <v>195</v>
      </c>
      <c r="H3282" s="1164"/>
      <c r="I3282" s="1165"/>
      <c r="J3282" s="1166"/>
      <c r="K3282" s="587" t="e">
        <f t="shared" si="541"/>
        <v>#DIV/0!</v>
      </c>
      <c r="M3282" s="1163">
        <v>195</v>
      </c>
      <c r="N3282" s="1164"/>
      <c r="O3282" s="1165"/>
      <c r="P3282" s="1166"/>
      <c r="Q3282" s="587" t="e">
        <f t="shared" si="542"/>
        <v>#DIV/0!</v>
      </c>
      <c r="S3282" s="1163">
        <v>195</v>
      </c>
      <c r="T3282" s="1164"/>
      <c r="U3282" s="1165"/>
      <c r="V3282" s="1166"/>
      <c r="W3282" s="587" t="e">
        <f t="shared" si="543"/>
        <v>#DIV/0!</v>
      </c>
      <c r="Y3282" s="1163">
        <v>195</v>
      </c>
      <c r="Z3282" s="1164"/>
      <c r="AA3282" s="1165"/>
      <c r="AB3282" s="1166"/>
      <c r="AC3282" s="587" t="e">
        <f t="shared" si="544"/>
        <v>#DIV/0!</v>
      </c>
      <c r="AE3282" s="1163">
        <v>195</v>
      </c>
      <c r="AF3282" s="1164"/>
      <c r="AG3282" s="1165"/>
      <c r="AH3282" s="1166"/>
      <c r="AI3282" s="587" t="e">
        <f t="shared" si="545"/>
        <v>#DIV/0!</v>
      </c>
      <c r="AK3282" s="1163">
        <v>195</v>
      </c>
      <c r="AL3282" s="1164"/>
      <c r="AM3282" s="1165"/>
      <c r="AN3282" s="1166"/>
      <c r="AO3282" s="587" t="e">
        <f t="shared" si="546"/>
        <v>#DIV/0!</v>
      </c>
      <c r="AQ3282" s="1163">
        <v>195</v>
      </c>
      <c r="AR3282" s="1164"/>
      <c r="AS3282" s="1165"/>
      <c r="AT3282" s="1166"/>
      <c r="AU3282" s="587" t="e">
        <f t="shared" si="547"/>
        <v>#DIV/0!</v>
      </c>
      <c r="AW3282" s="1163">
        <v>195</v>
      </c>
      <c r="AX3282" s="1164"/>
      <c r="AY3282" s="1165"/>
      <c r="AZ3282" s="1166"/>
      <c r="BA3282" s="587" t="e">
        <f t="shared" si="548"/>
        <v>#DIV/0!</v>
      </c>
    </row>
    <row r="3283" spans="1:53" s="17" customFormat="1" ht="16.75" customHeight="1" outlineLevel="2">
      <c r="A3283" s="1163">
        <v>196</v>
      </c>
      <c r="B3283" s="1164"/>
      <c r="C3283" s="1165"/>
      <c r="D3283" s="1166"/>
      <c r="E3283" s="587" t="e">
        <f t="shared" si="540"/>
        <v>#DIV/0!</v>
      </c>
      <c r="G3283" s="1163">
        <v>196</v>
      </c>
      <c r="H3283" s="1164"/>
      <c r="I3283" s="1165"/>
      <c r="J3283" s="1166"/>
      <c r="K3283" s="587" t="e">
        <f t="shared" si="541"/>
        <v>#DIV/0!</v>
      </c>
      <c r="M3283" s="1163">
        <v>196</v>
      </c>
      <c r="N3283" s="1164"/>
      <c r="O3283" s="1165"/>
      <c r="P3283" s="1166"/>
      <c r="Q3283" s="587" t="e">
        <f t="shared" si="542"/>
        <v>#DIV/0!</v>
      </c>
      <c r="S3283" s="1163">
        <v>196</v>
      </c>
      <c r="T3283" s="1164"/>
      <c r="U3283" s="1165"/>
      <c r="V3283" s="1166"/>
      <c r="W3283" s="587" t="e">
        <f t="shared" si="543"/>
        <v>#DIV/0!</v>
      </c>
      <c r="Y3283" s="1163">
        <v>196</v>
      </c>
      <c r="Z3283" s="1164"/>
      <c r="AA3283" s="1165"/>
      <c r="AB3283" s="1166"/>
      <c r="AC3283" s="587" t="e">
        <f t="shared" si="544"/>
        <v>#DIV/0!</v>
      </c>
      <c r="AE3283" s="1163">
        <v>196</v>
      </c>
      <c r="AF3283" s="1164"/>
      <c r="AG3283" s="1165"/>
      <c r="AH3283" s="1166"/>
      <c r="AI3283" s="587" t="e">
        <f t="shared" si="545"/>
        <v>#DIV/0!</v>
      </c>
      <c r="AK3283" s="1163">
        <v>196</v>
      </c>
      <c r="AL3283" s="1164"/>
      <c r="AM3283" s="1165"/>
      <c r="AN3283" s="1166"/>
      <c r="AO3283" s="587" t="e">
        <f t="shared" si="546"/>
        <v>#DIV/0!</v>
      </c>
      <c r="AQ3283" s="1163">
        <v>196</v>
      </c>
      <c r="AR3283" s="1164"/>
      <c r="AS3283" s="1165"/>
      <c r="AT3283" s="1166"/>
      <c r="AU3283" s="587" t="e">
        <f t="shared" si="547"/>
        <v>#DIV/0!</v>
      </c>
      <c r="AW3283" s="1163">
        <v>196</v>
      </c>
      <c r="AX3283" s="1164"/>
      <c r="AY3283" s="1165"/>
      <c r="AZ3283" s="1166"/>
      <c r="BA3283" s="587" t="e">
        <f t="shared" si="548"/>
        <v>#DIV/0!</v>
      </c>
    </row>
    <row r="3284" spans="1:53" s="17" customFormat="1" ht="16.75" customHeight="1" outlineLevel="2">
      <c r="A3284" s="1163">
        <v>197</v>
      </c>
      <c r="B3284" s="1164"/>
      <c r="C3284" s="1165"/>
      <c r="D3284" s="1166"/>
      <c r="E3284" s="587" t="e">
        <f t="shared" si="540"/>
        <v>#DIV/0!</v>
      </c>
      <c r="G3284" s="1163">
        <v>197</v>
      </c>
      <c r="H3284" s="1164"/>
      <c r="I3284" s="1165"/>
      <c r="J3284" s="1166"/>
      <c r="K3284" s="587" t="e">
        <f t="shared" si="541"/>
        <v>#DIV/0!</v>
      </c>
      <c r="M3284" s="1163">
        <v>197</v>
      </c>
      <c r="N3284" s="1164"/>
      <c r="O3284" s="1165"/>
      <c r="P3284" s="1166"/>
      <c r="Q3284" s="587" t="e">
        <f t="shared" si="542"/>
        <v>#DIV/0!</v>
      </c>
      <c r="S3284" s="1163">
        <v>197</v>
      </c>
      <c r="T3284" s="1164"/>
      <c r="U3284" s="1165"/>
      <c r="V3284" s="1166"/>
      <c r="W3284" s="587" t="e">
        <f t="shared" si="543"/>
        <v>#DIV/0!</v>
      </c>
      <c r="Y3284" s="1163">
        <v>197</v>
      </c>
      <c r="Z3284" s="1164"/>
      <c r="AA3284" s="1165"/>
      <c r="AB3284" s="1166"/>
      <c r="AC3284" s="587" t="e">
        <f t="shared" si="544"/>
        <v>#DIV/0!</v>
      </c>
      <c r="AE3284" s="1163">
        <v>197</v>
      </c>
      <c r="AF3284" s="1164"/>
      <c r="AG3284" s="1165"/>
      <c r="AH3284" s="1166"/>
      <c r="AI3284" s="587" t="e">
        <f t="shared" si="545"/>
        <v>#DIV/0!</v>
      </c>
      <c r="AK3284" s="1163">
        <v>197</v>
      </c>
      <c r="AL3284" s="1164"/>
      <c r="AM3284" s="1165"/>
      <c r="AN3284" s="1166"/>
      <c r="AO3284" s="587" t="e">
        <f t="shared" si="546"/>
        <v>#DIV/0!</v>
      </c>
      <c r="AQ3284" s="1163">
        <v>197</v>
      </c>
      <c r="AR3284" s="1164"/>
      <c r="AS3284" s="1165"/>
      <c r="AT3284" s="1166"/>
      <c r="AU3284" s="587" t="e">
        <f t="shared" si="547"/>
        <v>#DIV/0!</v>
      </c>
      <c r="AW3284" s="1163">
        <v>197</v>
      </c>
      <c r="AX3284" s="1164"/>
      <c r="AY3284" s="1165"/>
      <c r="AZ3284" s="1166"/>
      <c r="BA3284" s="587" t="e">
        <f t="shared" si="548"/>
        <v>#DIV/0!</v>
      </c>
    </row>
    <row r="3285" spans="1:53" s="17" customFormat="1" ht="16.75" customHeight="1" outlineLevel="2">
      <c r="A3285" s="1163">
        <v>198</v>
      </c>
      <c r="B3285" s="1164"/>
      <c r="C3285" s="1165"/>
      <c r="D3285" s="1166"/>
      <c r="E3285" s="587" t="e">
        <f t="shared" si="540"/>
        <v>#DIV/0!</v>
      </c>
      <c r="G3285" s="1163">
        <v>198</v>
      </c>
      <c r="H3285" s="1164"/>
      <c r="I3285" s="1165"/>
      <c r="J3285" s="1166"/>
      <c r="K3285" s="587" t="e">
        <f t="shared" si="541"/>
        <v>#DIV/0!</v>
      </c>
      <c r="M3285" s="1163">
        <v>198</v>
      </c>
      <c r="N3285" s="1164"/>
      <c r="O3285" s="1165"/>
      <c r="P3285" s="1166"/>
      <c r="Q3285" s="587" t="e">
        <f t="shared" si="542"/>
        <v>#DIV/0!</v>
      </c>
      <c r="S3285" s="1163">
        <v>198</v>
      </c>
      <c r="T3285" s="1164"/>
      <c r="U3285" s="1165"/>
      <c r="V3285" s="1166"/>
      <c r="W3285" s="587" t="e">
        <f t="shared" si="543"/>
        <v>#DIV/0!</v>
      </c>
      <c r="Y3285" s="1163">
        <v>198</v>
      </c>
      <c r="Z3285" s="1164"/>
      <c r="AA3285" s="1165"/>
      <c r="AB3285" s="1166"/>
      <c r="AC3285" s="587" t="e">
        <f t="shared" si="544"/>
        <v>#DIV/0!</v>
      </c>
      <c r="AE3285" s="1163">
        <v>198</v>
      </c>
      <c r="AF3285" s="1164"/>
      <c r="AG3285" s="1165"/>
      <c r="AH3285" s="1166"/>
      <c r="AI3285" s="587" t="e">
        <f t="shared" si="545"/>
        <v>#DIV/0!</v>
      </c>
      <c r="AK3285" s="1163">
        <v>198</v>
      </c>
      <c r="AL3285" s="1164"/>
      <c r="AM3285" s="1165"/>
      <c r="AN3285" s="1166"/>
      <c r="AO3285" s="587" t="e">
        <f t="shared" si="546"/>
        <v>#DIV/0!</v>
      </c>
      <c r="AQ3285" s="1163">
        <v>198</v>
      </c>
      <c r="AR3285" s="1164"/>
      <c r="AS3285" s="1165"/>
      <c r="AT3285" s="1166"/>
      <c r="AU3285" s="587" t="e">
        <f t="shared" si="547"/>
        <v>#DIV/0!</v>
      </c>
      <c r="AW3285" s="1163">
        <v>198</v>
      </c>
      <c r="AX3285" s="1164"/>
      <c r="AY3285" s="1165"/>
      <c r="AZ3285" s="1166"/>
      <c r="BA3285" s="587" t="e">
        <f t="shared" si="548"/>
        <v>#DIV/0!</v>
      </c>
    </row>
    <row r="3286" spans="1:53" s="17" customFormat="1" ht="16.75" customHeight="1" outlineLevel="2">
      <c r="A3286" s="1163">
        <v>199</v>
      </c>
      <c r="B3286" s="1164"/>
      <c r="C3286" s="1165"/>
      <c r="D3286" s="1166"/>
      <c r="E3286" s="587" t="e">
        <f t="shared" si="540"/>
        <v>#DIV/0!</v>
      </c>
      <c r="G3286" s="1163">
        <v>199</v>
      </c>
      <c r="H3286" s="1164"/>
      <c r="I3286" s="1165"/>
      <c r="J3286" s="1166"/>
      <c r="K3286" s="587" t="e">
        <f t="shared" si="541"/>
        <v>#DIV/0!</v>
      </c>
      <c r="M3286" s="1163">
        <v>199</v>
      </c>
      <c r="N3286" s="1164"/>
      <c r="O3286" s="1165"/>
      <c r="P3286" s="1166"/>
      <c r="Q3286" s="587" t="e">
        <f t="shared" si="542"/>
        <v>#DIV/0!</v>
      </c>
      <c r="S3286" s="1163">
        <v>199</v>
      </c>
      <c r="T3286" s="1164"/>
      <c r="U3286" s="1165"/>
      <c r="V3286" s="1166"/>
      <c r="W3286" s="587" t="e">
        <f t="shared" si="543"/>
        <v>#DIV/0!</v>
      </c>
      <c r="Y3286" s="1163">
        <v>199</v>
      </c>
      <c r="Z3286" s="1164"/>
      <c r="AA3286" s="1165"/>
      <c r="AB3286" s="1166"/>
      <c r="AC3286" s="587" t="e">
        <f t="shared" si="544"/>
        <v>#DIV/0!</v>
      </c>
      <c r="AE3286" s="1163">
        <v>199</v>
      </c>
      <c r="AF3286" s="1164"/>
      <c r="AG3286" s="1165"/>
      <c r="AH3286" s="1166"/>
      <c r="AI3286" s="587" t="e">
        <f t="shared" si="545"/>
        <v>#DIV/0!</v>
      </c>
      <c r="AK3286" s="1163">
        <v>199</v>
      </c>
      <c r="AL3286" s="1164"/>
      <c r="AM3286" s="1165"/>
      <c r="AN3286" s="1166"/>
      <c r="AO3286" s="587" t="e">
        <f t="shared" si="546"/>
        <v>#DIV/0!</v>
      </c>
      <c r="AQ3286" s="1163">
        <v>199</v>
      </c>
      <c r="AR3286" s="1164"/>
      <c r="AS3286" s="1165"/>
      <c r="AT3286" s="1166"/>
      <c r="AU3286" s="587" t="e">
        <f t="shared" si="547"/>
        <v>#DIV/0!</v>
      </c>
      <c r="AW3286" s="1163">
        <v>199</v>
      </c>
      <c r="AX3286" s="1164"/>
      <c r="AY3286" s="1165"/>
      <c r="AZ3286" s="1166"/>
      <c r="BA3286" s="587" t="e">
        <f t="shared" si="548"/>
        <v>#DIV/0!</v>
      </c>
    </row>
    <row r="3287" spans="1:53" s="17" customFormat="1" ht="16.75" customHeight="1" outlineLevel="2">
      <c r="A3287" s="1163">
        <v>200</v>
      </c>
      <c r="B3287" s="1164"/>
      <c r="C3287" s="1165"/>
      <c r="D3287" s="1166"/>
      <c r="E3287" s="587" t="e">
        <f t="shared" si="540"/>
        <v>#DIV/0!</v>
      </c>
      <c r="G3287" s="1163">
        <v>200</v>
      </c>
      <c r="H3287" s="1164"/>
      <c r="I3287" s="1165"/>
      <c r="J3287" s="1166"/>
      <c r="K3287" s="587" t="e">
        <f t="shared" si="541"/>
        <v>#DIV/0!</v>
      </c>
      <c r="M3287" s="1163">
        <v>200</v>
      </c>
      <c r="N3287" s="1164"/>
      <c r="O3287" s="1165"/>
      <c r="P3287" s="1166"/>
      <c r="Q3287" s="587" t="e">
        <f t="shared" si="542"/>
        <v>#DIV/0!</v>
      </c>
      <c r="S3287" s="1163">
        <v>200</v>
      </c>
      <c r="T3287" s="1164"/>
      <c r="U3287" s="1165"/>
      <c r="V3287" s="1166"/>
      <c r="W3287" s="587" t="e">
        <f t="shared" si="543"/>
        <v>#DIV/0!</v>
      </c>
      <c r="Y3287" s="1163">
        <v>200</v>
      </c>
      <c r="Z3287" s="1164"/>
      <c r="AA3287" s="1165"/>
      <c r="AB3287" s="1166"/>
      <c r="AC3287" s="587" t="e">
        <f t="shared" si="544"/>
        <v>#DIV/0!</v>
      </c>
      <c r="AE3287" s="1163">
        <v>200</v>
      </c>
      <c r="AF3287" s="1164"/>
      <c r="AG3287" s="1165"/>
      <c r="AH3287" s="1166"/>
      <c r="AI3287" s="587" t="e">
        <f t="shared" si="545"/>
        <v>#DIV/0!</v>
      </c>
      <c r="AK3287" s="1163">
        <v>200</v>
      </c>
      <c r="AL3287" s="1164"/>
      <c r="AM3287" s="1165"/>
      <c r="AN3287" s="1166"/>
      <c r="AO3287" s="587" t="e">
        <f t="shared" si="546"/>
        <v>#DIV/0!</v>
      </c>
      <c r="AQ3287" s="1163">
        <v>200</v>
      </c>
      <c r="AR3287" s="1164"/>
      <c r="AS3287" s="1165"/>
      <c r="AT3287" s="1166"/>
      <c r="AU3287" s="587" t="e">
        <f t="shared" si="547"/>
        <v>#DIV/0!</v>
      </c>
      <c r="AW3287" s="1163">
        <v>200</v>
      </c>
      <c r="AX3287" s="1164"/>
      <c r="AY3287" s="1165"/>
      <c r="AZ3287" s="1166"/>
      <c r="BA3287" s="587" t="e">
        <f t="shared" si="548"/>
        <v>#DIV/0!</v>
      </c>
    </row>
    <row r="3288" spans="1:53" s="17" customFormat="1" ht="16.75" customHeight="1" outlineLevel="2">
      <c r="A3288" s="1163">
        <v>201</v>
      </c>
      <c r="B3288" s="1164"/>
      <c r="C3288" s="1165"/>
      <c r="D3288" s="1166"/>
      <c r="E3288" s="587" t="e">
        <f t="shared" si="540"/>
        <v>#DIV/0!</v>
      </c>
      <c r="G3288" s="1163">
        <v>201</v>
      </c>
      <c r="H3288" s="1164"/>
      <c r="I3288" s="1165"/>
      <c r="J3288" s="1166"/>
      <c r="K3288" s="587" t="e">
        <f t="shared" si="541"/>
        <v>#DIV/0!</v>
      </c>
      <c r="M3288" s="1163">
        <v>201</v>
      </c>
      <c r="N3288" s="1164"/>
      <c r="O3288" s="1165"/>
      <c r="P3288" s="1166"/>
      <c r="Q3288" s="587" t="e">
        <f t="shared" si="542"/>
        <v>#DIV/0!</v>
      </c>
      <c r="S3288" s="1163">
        <v>201</v>
      </c>
      <c r="T3288" s="1164"/>
      <c r="U3288" s="1165"/>
      <c r="V3288" s="1166"/>
      <c r="W3288" s="587" t="e">
        <f t="shared" si="543"/>
        <v>#DIV/0!</v>
      </c>
      <c r="Y3288" s="1163">
        <v>201</v>
      </c>
      <c r="Z3288" s="1164"/>
      <c r="AA3288" s="1165"/>
      <c r="AB3288" s="1166"/>
      <c r="AC3288" s="587" t="e">
        <f t="shared" si="544"/>
        <v>#DIV/0!</v>
      </c>
      <c r="AE3288" s="1163">
        <v>201</v>
      </c>
      <c r="AF3288" s="1164"/>
      <c r="AG3288" s="1165"/>
      <c r="AH3288" s="1166"/>
      <c r="AI3288" s="587" t="e">
        <f t="shared" si="545"/>
        <v>#DIV/0!</v>
      </c>
      <c r="AK3288" s="1163">
        <v>201</v>
      </c>
      <c r="AL3288" s="1164"/>
      <c r="AM3288" s="1165"/>
      <c r="AN3288" s="1166"/>
      <c r="AO3288" s="587" t="e">
        <f t="shared" si="546"/>
        <v>#DIV/0!</v>
      </c>
      <c r="AQ3288" s="1163">
        <v>201</v>
      </c>
      <c r="AR3288" s="1164"/>
      <c r="AS3288" s="1165"/>
      <c r="AT3288" s="1166"/>
      <c r="AU3288" s="587" t="e">
        <f t="shared" si="547"/>
        <v>#DIV/0!</v>
      </c>
      <c r="AW3288" s="1163">
        <v>201</v>
      </c>
      <c r="AX3288" s="1164"/>
      <c r="AY3288" s="1165"/>
      <c r="AZ3288" s="1166"/>
      <c r="BA3288" s="587" t="e">
        <f t="shared" si="548"/>
        <v>#DIV/0!</v>
      </c>
    </row>
    <row r="3289" spans="1:53" s="17" customFormat="1" ht="16.75" customHeight="1" outlineLevel="2">
      <c r="A3289" s="1163">
        <v>202</v>
      </c>
      <c r="B3289" s="1164"/>
      <c r="C3289" s="1165"/>
      <c r="D3289" s="1166"/>
      <c r="E3289" s="587" t="e">
        <f t="shared" si="540"/>
        <v>#DIV/0!</v>
      </c>
      <c r="G3289" s="1163">
        <v>202</v>
      </c>
      <c r="H3289" s="1164"/>
      <c r="I3289" s="1165"/>
      <c r="J3289" s="1166"/>
      <c r="K3289" s="587" t="e">
        <f t="shared" si="541"/>
        <v>#DIV/0!</v>
      </c>
      <c r="M3289" s="1163">
        <v>202</v>
      </c>
      <c r="N3289" s="1164"/>
      <c r="O3289" s="1165"/>
      <c r="P3289" s="1166"/>
      <c r="Q3289" s="587" t="e">
        <f t="shared" si="542"/>
        <v>#DIV/0!</v>
      </c>
      <c r="S3289" s="1163">
        <v>202</v>
      </c>
      <c r="T3289" s="1164"/>
      <c r="U3289" s="1165"/>
      <c r="V3289" s="1166"/>
      <c r="W3289" s="587" t="e">
        <f t="shared" si="543"/>
        <v>#DIV/0!</v>
      </c>
      <c r="Y3289" s="1163">
        <v>202</v>
      </c>
      <c r="Z3289" s="1164"/>
      <c r="AA3289" s="1165"/>
      <c r="AB3289" s="1166"/>
      <c r="AC3289" s="587" t="e">
        <f t="shared" si="544"/>
        <v>#DIV/0!</v>
      </c>
      <c r="AE3289" s="1163">
        <v>202</v>
      </c>
      <c r="AF3289" s="1164"/>
      <c r="AG3289" s="1165"/>
      <c r="AH3289" s="1166"/>
      <c r="AI3289" s="587" t="e">
        <f t="shared" si="545"/>
        <v>#DIV/0!</v>
      </c>
      <c r="AK3289" s="1163">
        <v>202</v>
      </c>
      <c r="AL3289" s="1164"/>
      <c r="AM3289" s="1165"/>
      <c r="AN3289" s="1166"/>
      <c r="AO3289" s="587" t="e">
        <f t="shared" si="546"/>
        <v>#DIV/0!</v>
      </c>
      <c r="AQ3289" s="1163">
        <v>202</v>
      </c>
      <c r="AR3289" s="1164"/>
      <c r="AS3289" s="1165"/>
      <c r="AT3289" s="1166"/>
      <c r="AU3289" s="587" t="e">
        <f t="shared" si="547"/>
        <v>#DIV/0!</v>
      </c>
      <c r="AW3289" s="1163">
        <v>202</v>
      </c>
      <c r="AX3289" s="1164"/>
      <c r="AY3289" s="1165"/>
      <c r="AZ3289" s="1166"/>
      <c r="BA3289" s="587" t="e">
        <f t="shared" si="548"/>
        <v>#DIV/0!</v>
      </c>
    </row>
    <row r="3290" spans="1:53" s="17" customFormat="1" ht="16.75" customHeight="1" outlineLevel="2">
      <c r="A3290" s="1163">
        <v>203</v>
      </c>
      <c r="B3290" s="1164"/>
      <c r="C3290" s="1165"/>
      <c r="D3290" s="1166"/>
      <c r="E3290" s="587" t="e">
        <f t="shared" si="540"/>
        <v>#DIV/0!</v>
      </c>
      <c r="G3290" s="1163">
        <v>203</v>
      </c>
      <c r="H3290" s="1164"/>
      <c r="I3290" s="1165"/>
      <c r="J3290" s="1166"/>
      <c r="K3290" s="587" t="e">
        <f t="shared" si="541"/>
        <v>#DIV/0!</v>
      </c>
      <c r="M3290" s="1163">
        <v>203</v>
      </c>
      <c r="N3290" s="1164"/>
      <c r="O3290" s="1165"/>
      <c r="P3290" s="1166"/>
      <c r="Q3290" s="587" t="e">
        <f t="shared" si="542"/>
        <v>#DIV/0!</v>
      </c>
      <c r="S3290" s="1163">
        <v>203</v>
      </c>
      <c r="T3290" s="1164"/>
      <c r="U3290" s="1165"/>
      <c r="V3290" s="1166"/>
      <c r="W3290" s="587" t="e">
        <f t="shared" si="543"/>
        <v>#DIV/0!</v>
      </c>
      <c r="Y3290" s="1163">
        <v>203</v>
      </c>
      <c r="Z3290" s="1164"/>
      <c r="AA3290" s="1165"/>
      <c r="AB3290" s="1166"/>
      <c r="AC3290" s="587" t="e">
        <f t="shared" si="544"/>
        <v>#DIV/0!</v>
      </c>
      <c r="AE3290" s="1163">
        <v>203</v>
      </c>
      <c r="AF3290" s="1164"/>
      <c r="AG3290" s="1165"/>
      <c r="AH3290" s="1166"/>
      <c r="AI3290" s="587" t="e">
        <f t="shared" si="545"/>
        <v>#DIV/0!</v>
      </c>
      <c r="AK3290" s="1163">
        <v>203</v>
      </c>
      <c r="AL3290" s="1164"/>
      <c r="AM3290" s="1165"/>
      <c r="AN3290" s="1166"/>
      <c r="AO3290" s="587" t="e">
        <f t="shared" si="546"/>
        <v>#DIV/0!</v>
      </c>
      <c r="AQ3290" s="1163">
        <v>203</v>
      </c>
      <c r="AR3290" s="1164"/>
      <c r="AS3290" s="1165"/>
      <c r="AT3290" s="1166"/>
      <c r="AU3290" s="587" t="e">
        <f t="shared" si="547"/>
        <v>#DIV/0!</v>
      </c>
      <c r="AW3290" s="1163">
        <v>203</v>
      </c>
      <c r="AX3290" s="1164"/>
      <c r="AY3290" s="1165"/>
      <c r="AZ3290" s="1166"/>
      <c r="BA3290" s="587" t="e">
        <f t="shared" si="548"/>
        <v>#DIV/0!</v>
      </c>
    </row>
    <row r="3291" spans="1:53" s="17" customFormat="1" ht="16.75" customHeight="1" outlineLevel="2">
      <c r="A3291" s="1163">
        <v>204</v>
      </c>
      <c r="B3291" s="1164"/>
      <c r="C3291" s="1165"/>
      <c r="D3291" s="1166"/>
      <c r="E3291" s="587" t="e">
        <f t="shared" si="540"/>
        <v>#DIV/0!</v>
      </c>
      <c r="G3291" s="1163">
        <v>204</v>
      </c>
      <c r="H3291" s="1164"/>
      <c r="I3291" s="1165"/>
      <c r="J3291" s="1166"/>
      <c r="K3291" s="587" t="e">
        <f t="shared" si="541"/>
        <v>#DIV/0!</v>
      </c>
      <c r="M3291" s="1163">
        <v>204</v>
      </c>
      <c r="N3291" s="1164"/>
      <c r="O3291" s="1165"/>
      <c r="P3291" s="1166"/>
      <c r="Q3291" s="587" t="e">
        <f t="shared" si="542"/>
        <v>#DIV/0!</v>
      </c>
      <c r="S3291" s="1163">
        <v>204</v>
      </c>
      <c r="T3291" s="1164"/>
      <c r="U3291" s="1165"/>
      <c r="V3291" s="1166"/>
      <c r="W3291" s="587" t="e">
        <f t="shared" si="543"/>
        <v>#DIV/0!</v>
      </c>
      <c r="Y3291" s="1163">
        <v>204</v>
      </c>
      <c r="Z3291" s="1164"/>
      <c r="AA3291" s="1165"/>
      <c r="AB3291" s="1166"/>
      <c r="AC3291" s="587" t="e">
        <f t="shared" si="544"/>
        <v>#DIV/0!</v>
      </c>
      <c r="AE3291" s="1163">
        <v>204</v>
      </c>
      <c r="AF3291" s="1164"/>
      <c r="AG3291" s="1165"/>
      <c r="AH3291" s="1166"/>
      <c r="AI3291" s="587" t="e">
        <f t="shared" si="545"/>
        <v>#DIV/0!</v>
      </c>
      <c r="AK3291" s="1163">
        <v>204</v>
      </c>
      <c r="AL3291" s="1164"/>
      <c r="AM3291" s="1165"/>
      <c r="AN3291" s="1166"/>
      <c r="AO3291" s="587" t="e">
        <f t="shared" si="546"/>
        <v>#DIV/0!</v>
      </c>
      <c r="AQ3291" s="1163">
        <v>204</v>
      </c>
      <c r="AR3291" s="1164"/>
      <c r="AS3291" s="1165"/>
      <c r="AT3291" s="1166"/>
      <c r="AU3291" s="587" t="e">
        <f t="shared" si="547"/>
        <v>#DIV/0!</v>
      </c>
      <c r="AW3291" s="1163">
        <v>204</v>
      </c>
      <c r="AX3291" s="1164"/>
      <c r="AY3291" s="1165"/>
      <c r="AZ3291" s="1166"/>
      <c r="BA3291" s="587" t="e">
        <f t="shared" si="548"/>
        <v>#DIV/0!</v>
      </c>
    </row>
    <row r="3292" spans="1:53" s="17" customFormat="1" ht="16.75" customHeight="1" outlineLevel="2">
      <c r="A3292" s="1163">
        <v>205</v>
      </c>
      <c r="B3292" s="1164"/>
      <c r="C3292" s="1165"/>
      <c r="D3292" s="1166"/>
      <c r="E3292" s="587" t="e">
        <f t="shared" si="540"/>
        <v>#DIV/0!</v>
      </c>
      <c r="G3292" s="1163">
        <v>205</v>
      </c>
      <c r="H3292" s="1164"/>
      <c r="I3292" s="1165"/>
      <c r="J3292" s="1166"/>
      <c r="K3292" s="587" t="e">
        <f t="shared" si="541"/>
        <v>#DIV/0!</v>
      </c>
      <c r="M3292" s="1163">
        <v>205</v>
      </c>
      <c r="N3292" s="1164"/>
      <c r="O3292" s="1165"/>
      <c r="P3292" s="1166"/>
      <c r="Q3292" s="587" t="e">
        <f t="shared" si="542"/>
        <v>#DIV/0!</v>
      </c>
      <c r="S3292" s="1163">
        <v>205</v>
      </c>
      <c r="T3292" s="1164"/>
      <c r="U3292" s="1165"/>
      <c r="V3292" s="1166"/>
      <c r="W3292" s="587" t="e">
        <f t="shared" si="543"/>
        <v>#DIV/0!</v>
      </c>
      <c r="Y3292" s="1163">
        <v>205</v>
      </c>
      <c r="Z3292" s="1164"/>
      <c r="AA3292" s="1165"/>
      <c r="AB3292" s="1166"/>
      <c r="AC3292" s="587" t="e">
        <f t="shared" si="544"/>
        <v>#DIV/0!</v>
      </c>
      <c r="AE3292" s="1163">
        <v>205</v>
      </c>
      <c r="AF3292" s="1164"/>
      <c r="AG3292" s="1165"/>
      <c r="AH3292" s="1166"/>
      <c r="AI3292" s="587" t="e">
        <f t="shared" si="545"/>
        <v>#DIV/0!</v>
      </c>
      <c r="AK3292" s="1163">
        <v>205</v>
      </c>
      <c r="AL3292" s="1164"/>
      <c r="AM3292" s="1165"/>
      <c r="AN3292" s="1166"/>
      <c r="AO3292" s="587" t="e">
        <f t="shared" si="546"/>
        <v>#DIV/0!</v>
      </c>
      <c r="AQ3292" s="1163">
        <v>205</v>
      </c>
      <c r="AR3292" s="1164"/>
      <c r="AS3292" s="1165"/>
      <c r="AT3292" s="1166"/>
      <c r="AU3292" s="587" t="e">
        <f t="shared" si="547"/>
        <v>#DIV/0!</v>
      </c>
      <c r="AW3292" s="1163">
        <v>205</v>
      </c>
      <c r="AX3292" s="1164"/>
      <c r="AY3292" s="1165"/>
      <c r="AZ3292" s="1166"/>
      <c r="BA3292" s="587" t="e">
        <f t="shared" si="548"/>
        <v>#DIV/0!</v>
      </c>
    </row>
    <row r="3293" spans="1:53" s="17" customFormat="1" ht="16.75" customHeight="1" outlineLevel="2">
      <c r="A3293" s="1163">
        <v>206</v>
      </c>
      <c r="B3293" s="1164"/>
      <c r="C3293" s="1165"/>
      <c r="D3293" s="1166"/>
      <c r="E3293" s="587" t="e">
        <f t="shared" si="540"/>
        <v>#DIV/0!</v>
      </c>
      <c r="G3293" s="1163">
        <v>206</v>
      </c>
      <c r="H3293" s="1164"/>
      <c r="I3293" s="1165"/>
      <c r="J3293" s="1166"/>
      <c r="K3293" s="587" t="e">
        <f t="shared" si="541"/>
        <v>#DIV/0!</v>
      </c>
      <c r="M3293" s="1163">
        <v>206</v>
      </c>
      <c r="N3293" s="1164"/>
      <c r="O3293" s="1165"/>
      <c r="P3293" s="1166"/>
      <c r="Q3293" s="587" t="e">
        <f t="shared" si="542"/>
        <v>#DIV/0!</v>
      </c>
      <c r="S3293" s="1163">
        <v>206</v>
      </c>
      <c r="T3293" s="1164"/>
      <c r="U3293" s="1165"/>
      <c r="V3293" s="1166"/>
      <c r="W3293" s="587" t="e">
        <f t="shared" si="543"/>
        <v>#DIV/0!</v>
      </c>
      <c r="Y3293" s="1163">
        <v>206</v>
      </c>
      <c r="Z3293" s="1164"/>
      <c r="AA3293" s="1165"/>
      <c r="AB3293" s="1166"/>
      <c r="AC3293" s="587" t="e">
        <f t="shared" si="544"/>
        <v>#DIV/0!</v>
      </c>
      <c r="AE3293" s="1163">
        <v>206</v>
      </c>
      <c r="AF3293" s="1164"/>
      <c r="AG3293" s="1165"/>
      <c r="AH3293" s="1166"/>
      <c r="AI3293" s="587" t="e">
        <f t="shared" si="545"/>
        <v>#DIV/0!</v>
      </c>
      <c r="AK3293" s="1163">
        <v>206</v>
      </c>
      <c r="AL3293" s="1164"/>
      <c r="AM3293" s="1165"/>
      <c r="AN3293" s="1166"/>
      <c r="AO3293" s="587" t="e">
        <f t="shared" si="546"/>
        <v>#DIV/0!</v>
      </c>
      <c r="AQ3293" s="1163">
        <v>206</v>
      </c>
      <c r="AR3293" s="1164"/>
      <c r="AS3293" s="1165"/>
      <c r="AT3293" s="1166"/>
      <c r="AU3293" s="587" t="e">
        <f t="shared" si="547"/>
        <v>#DIV/0!</v>
      </c>
      <c r="AW3293" s="1163">
        <v>206</v>
      </c>
      <c r="AX3293" s="1164"/>
      <c r="AY3293" s="1165"/>
      <c r="AZ3293" s="1166"/>
      <c r="BA3293" s="587" t="e">
        <f t="shared" si="548"/>
        <v>#DIV/0!</v>
      </c>
    </row>
    <row r="3294" spans="1:53" s="17" customFormat="1" ht="16.75" customHeight="1" outlineLevel="2">
      <c r="A3294" s="1163">
        <v>207</v>
      </c>
      <c r="B3294" s="1164"/>
      <c r="C3294" s="1165"/>
      <c r="D3294" s="1166"/>
      <c r="E3294" s="587" t="e">
        <f t="shared" si="540"/>
        <v>#DIV/0!</v>
      </c>
      <c r="G3294" s="1163">
        <v>207</v>
      </c>
      <c r="H3294" s="1164"/>
      <c r="I3294" s="1165"/>
      <c r="J3294" s="1166"/>
      <c r="K3294" s="587" t="e">
        <f t="shared" si="541"/>
        <v>#DIV/0!</v>
      </c>
      <c r="M3294" s="1163">
        <v>207</v>
      </c>
      <c r="N3294" s="1164"/>
      <c r="O3294" s="1165"/>
      <c r="P3294" s="1166"/>
      <c r="Q3294" s="587" t="e">
        <f t="shared" si="542"/>
        <v>#DIV/0!</v>
      </c>
      <c r="S3294" s="1163">
        <v>207</v>
      </c>
      <c r="T3294" s="1164"/>
      <c r="U3294" s="1165"/>
      <c r="V3294" s="1166"/>
      <c r="W3294" s="587" t="e">
        <f t="shared" si="543"/>
        <v>#DIV/0!</v>
      </c>
      <c r="Y3294" s="1163">
        <v>207</v>
      </c>
      <c r="Z3294" s="1164"/>
      <c r="AA3294" s="1165"/>
      <c r="AB3294" s="1166"/>
      <c r="AC3294" s="587" t="e">
        <f t="shared" si="544"/>
        <v>#DIV/0!</v>
      </c>
      <c r="AE3294" s="1163">
        <v>207</v>
      </c>
      <c r="AF3294" s="1164"/>
      <c r="AG3294" s="1165"/>
      <c r="AH3294" s="1166"/>
      <c r="AI3294" s="587" t="e">
        <f t="shared" si="545"/>
        <v>#DIV/0!</v>
      </c>
      <c r="AK3294" s="1163">
        <v>207</v>
      </c>
      <c r="AL3294" s="1164"/>
      <c r="AM3294" s="1165"/>
      <c r="AN3294" s="1166"/>
      <c r="AO3294" s="587" t="e">
        <f t="shared" si="546"/>
        <v>#DIV/0!</v>
      </c>
      <c r="AQ3294" s="1163">
        <v>207</v>
      </c>
      <c r="AR3294" s="1164"/>
      <c r="AS3294" s="1165"/>
      <c r="AT3294" s="1166"/>
      <c r="AU3294" s="587" t="e">
        <f t="shared" si="547"/>
        <v>#DIV/0!</v>
      </c>
      <c r="AW3294" s="1163">
        <v>207</v>
      </c>
      <c r="AX3294" s="1164"/>
      <c r="AY3294" s="1165"/>
      <c r="AZ3294" s="1166"/>
      <c r="BA3294" s="587" t="e">
        <f t="shared" si="548"/>
        <v>#DIV/0!</v>
      </c>
    </row>
    <row r="3295" spans="1:53" s="17" customFormat="1" ht="16.75" customHeight="1" outlineLevel="2">
      <c r="A3295" s="1163">
        <v>208</v>
      </c>
      <c r="B3295" s="1164"/>
      <c r="C3295" s="1165"/>
      <c r="D3295" s="1166"/>
      <c r="E3295" s="587" t="e">
        <f t="shared" si="540"/>
        <v>#DIV/0!</v>
      </c>
      <c r="G3295" s="1163">
        <v>208</v>
      </c>
      <c r="H3295" s="1164"/>
      <c r="I3295" s="1165"/>
      <c r="J3295" s="1166"/>
      <c r="K3295" s="587" t="e">
        <f t="shared" si="541"/>
        <v>#DIV/0!</v>
      </c>
      <c r="M3295" s="1163">
        <v>208</v>
      </c>
      <c r="N3295" s="1164"/>
      <c r="O3295" s="1165"/>
      <c r="P3295" s="1166"/>
      <c r="Q3295" s="587" t="e">
        <f t="shared" si="542"/>
        <v>#DIV/0!</v>
      </c>
      <c r="S3295" s="1163">
        <v>208</v>
      </c>
      <c r="T3295" s="1164"/>
      <c r="U3295" s="1165"/>
      <c r="V3295" s="1166"/>
      <c r="W3295" s="587" t="e">
        <f t="shared" si="543"/>
        <v>#DIV/0!</v>
      </c>
      <c r="Y3295" s="1163">
        <v>208</v>
      </c>
      <c r="Z3295" s="1164"/>
      <c r="AA3295" s="1165"/>
      <c r="AB3295" s="1166"/>
      <c r="AC3295" s="587" t="e">
        <f t="shared" si="544"/>
        <v>#DIV/0!</v>
      </c>
      <c r="AE3295" s="1163">
        <v>208</v>
      </c>
      <c r="AF3295" s="1164"/>
      <c r="AG3295" s="1165"/>
      <c r="AH3295" s="1166"/>
      <c r="AI3295" s="587" t="e">
        <f t="shared" si="545"/>
        <v>#DIV/0!</v>
      </c>
      <c r="AK3295" s="1163">
        <v>208</v>
      </c>
      <c r="AL3295" s="1164"/>
      <c r="AM3295" s="1165"/>
      <c r="AN3295" s="1166"/>
      <c r="AO3295" s="587" t="e">
        <f t="shared" si="546"/>
        <v>#DIV/0!</v>
      </c>
      <c r="AQ3295" s="1163">
        <v>208</v>
      </c>
      <c r="AR3295" s="1164"/>
      <c r="AS3295" s="1165"/>
      <c r="AT3295" s="1166"/>
      <c r="AU3295" s="587" t="e">
        <f t="shared" si="547"/>
        <v>#DIV/0!</v>
      </c>
      <c r="AW3295" s="1163">
        <v>208</v>
      </c>
      <c r="AX3295" s="1164"/>
      <c r="AY3295" s="1165"/>
      <c r="AZ3295" s="1166"/>
      <c r="BA3295" s="587" t="e">
        <f t="shared" si="548"/>
        <v>#DIV/0!</v>
      </c>
    </row>
    <row r="3296" spans="1:53" s="17" customFormat="1" ht="16.75" customHeight="1" outlineLevel="2">
      <c r="A3296" s="1163">
        <v>209</v>
      </c>
      <c r="B3296" s="1164"/>
      <c r="C3296" s="1165"/>
      <c r="D3296" s="1166"/>
      <c r="E3296" s="587" t="e">
        <f t="shared" si="540"/>
        <v>#DIV/0!</v>
      </c>
      <c r="G3296" s="1163">
        <v>209</v>
      </c>
      <c r="H3296" s="1164"/>
      <c r="I3296" s="1165"/>
      <c r="J3296" s="1166"/>
      <c r="K3296" s="587" t="e">
        <f t="shared" si="541"/>
        <v>#DIV/0!</v>
      </c>
      <c r="M3296" s="1163">
        <v>209</v>
      </c>
      <c r="N3296" s="1164"/>
      <c r="O3296" s="1165"/>
      <c r="P3296" s="1166"/>
      <c r="Q3296" s="587" t="e">
        <f t="shared" si="542"/>
        <v>#DIV/0!</v>
      </c>
      <c r="S3296" s="1163">
        <v>209</v>
      </c>
      <c r="T3296" s="1164"/>
      <c r="U3296" s="1165"/>
      <c r="V3296" s="1166"/>
      <c r="W3296" s="587" t="e">
        <f t="shared" si="543"/>
        <v>#DIV/0!</v>
      </c>
      <c r="Y3296" s="1163">
        <v>209</v>
      </c>
      <c r="Z3296" s="1164"/>
      <c r="AA3296" s="1165"/>
      <c r="AB3296" s="1166"/>
      <c r="AC3296" s="587" t="e">
        <f t="shared" si="544"/>
        <v>#DIV/0!</v>
      </c>
      <c r="AE3296" s="1163">
        <v>209</v>
      </c>
      <c r="AF3296" s="1164"/>
      <c r="AG3296" s="1165"/>
      <c r="AH3296" s="1166"/>
      <c r="AI3296" s="587" t="e">
        <f t="shared" si="545"/>
        <v>#DIV/0!</v>
      </c>
      <c r="AK3296" s="1163">
        <v>209</v>
      </c>
      <c r="AL3296" s="1164"/>
      <c r="AM3296" s="1165"/>
      <c r="AN3296" s="1166"/>
      <c r="AO3296" s="587" t="e">
        <f t="shared" si="546"/>
        <v>#DIV/0!</v>
      </c>
      <c r="AQ3296" s="1163">
        <v>209</v>
      </c>
      <c r="AR3296" s="1164"/>
      <c r="AS3296" s="1165"/>
      <c r="AT3296" s="1166"/>
      <c r="AU3296" s="587" t="e">
        <f t="shared" si="547"/>
        <v>#DIV/0!</v>
      </c>
      <c r="AW3296" s="1163">
        <v>209</v>
      </c>
      <c r="AX3296" s="1164"/>
      <c r="AY3296" s="1165"/>
      <c r="AZ3296" s="1166"/>
      <c r="BA3296" s="587" t="e">
        <f t="shared" si="548"/>
        <v>#DIV/0!</v>
      </c>
    </row>
    <row r="3297" spans="1:53" s="17" customFormat="1" ht="16.75" customHeight="1" outlineLevel="2">
      <c r="A3297" s="1163">
        <v>210</v>
      </c>
      <c r="B3297" s="1164"/>
      <c r="C3297" s="1165"/>
      <c r="D3297" s="1166"/>
      <c r="E3297" s="587" t="e">
        <f t="shared" si="540"/>
        <v>#DIV/0!</v>
      </c>
      <c r="G3297" s="1163">
        <v>210</v>
      </c>
      <c r="H3297" s="1164"/>
      <c r="I3297" s="1165"/>
      <c r="J3297" s="1166"/>
      <c r="K3297" s="587" t="e">
        <f t="shared" si="541"/>
        <v>#DIV/0!</v>
      </c>
      <c r="M3297" s="1163">
        <v>210</v>
      </c>
      <c r="N3297" s="1164"/>
      <c r="O3297" s="1165"/>
      <c r="P3297" s="1166"/>
      <c r="Q3297" s="587" t="e">
        <f t="shared" si="542"/>
        <v>#DIV/0!</v>
      </c>
      <c r="S3297" s="1163">
        <v>210</v>
      </c>
      <c r="T3297" s="1164"/>
      <c r="U3297" s="1165"/>
      <c r="V3297" s="1166"/>
      <c r="W3297" s="587" t="e">
        <f t="shared" si="543"/>
        <v>#DIV/0!</v>
      </c>
      <c r="Y3297" s="1163">
        <v>210</v>
      </c>
      <c r="Z3297" s="1164"/>
      <c r="AA3297" s="1165"/>
      <c r="AB3297" s="1166"/>
      <c r="AC3297" s="587" t="e">
        <f t="shared" si="544"/>
        <v>#DIV/0!</v>
      </c>
      <c r="AE3297" s="1163">
        <v>210</v>
      </c>
      <c r="AF3297" s="1164"/>
      <c r="AG3297" s="1165"/>
      <c r="AH3297" s="1166"/>
      <c r="AI3297" s="587" t="e">
        <f t="shared" si="545"/>
        <v>#DIV/0!</v>
      </c>
      <c r="AK3297" s="1163">
        <v>210</v>
      </c>
      <c r="AL3297" s="1164"/>
      <c r="AM3297" s="1165"/>
      <c r="AN3297" s="1166"/>
      <c r="AO3297" s="587" t="e">
        <f t="shared" si="546"/>
        <v>#DIV/0!</v>
      </c>
      <c r="AQ3297" s="1163">
        <v>210</v>
      </c>
      <c r="AR3297" s="1164"/>
      <c r="AS3297" s="1165"/>
      <c r="AT3297" s="1166"/>
      <c r="AU3297" s="587" t="e">
        <f t="shared" si="547"/>
        <v>#DIV/0!</v>
      </c>
      <c r="AW3297" s="1163">
        <v>210</v>
      </c>
      <c r="AX3297" s="1164"/>
      <c r="AY3297" s="1165"/>
      <c r="AZ3297" s="1166"/>
      <c r="BA3297" s="587" t="e">
        <f t="shared" si="548"/>
        <v>#DIV/0!</v>
      </c>
    </row>
    <row r="3298" spans="1:53" s="17" customFormat="1" ht="16.75" customHeight="1" outlineLevel="2">
      <c r="A3298" s="1163">
        <v>211</v>
      </c>
      <c r="B3298" s="1164"/>
      <c r="C3298" s="1165"/>
      <c r="D3298" s="1166"/>
      <c r="E3298" s="587" t="e">
        <f t="shared" si="540"/>
        <v>#DIV/0!</v>
      </c>
      <c r="G3298" s="1163">
        <v>211</v>
      </c>
      <c r="H3298" s="1164"/>
      <c r="I3298" s="1165"/>
      <c r="J3298" s="1166"/>
      <c r="K3298" s="587" t="e">
        <f t="shared" si="541"/>
        <v>#DIV/0!</v>
      </c>
      <c r="M3298" s="1163">
        <v>211</v>
      </c>
      <c r="N3298" s="1164"/>
      <c r="O3298" s="1165"/>
      <c r="P3298" s="1166"/>
      <c r="Q3298" s="587" t="e">
        <f t="shared" si="542"/>
        <v>#DIV/0!</v>
      </c>
      <c r="S3298" s="1163">
        <v>211</v>
      </c>
      <c r="T3298" s="1164"/>
      <c r="U3298" s="1165"/>
      <c r="V3298" s="1166"/>
      <c r="W3298" s="587" t="e">
        <f t="shared" si="543"/>
        <v>#DIV/0!</v>
      </c>
      <c r="Y3298" s="1163">
        <v>211</v>
      </c>
      <c r="Z3298" s="1164"/>
      <c r="AA3298" s="1165"/>
      <c r="AB3298" s="1166"/>
      <c r="AC3298" s="587" t="e">
        <f t="shared" si="544"/>
        <v>#DIV/0!</v>
      </c>
      <c r="AE3298" s="1163">
        <v>211</v>
      </c>
      <c r="AF3298" s="1164"/>
      <c r="AG3298" s="1165"/>
      <c r="AH3298" s="1166"/>
      <c r="AI3298" s="587" t="e">
        <f t="shared" si="545"/>
        <v>#DIV/0!</v>
      </c>
      <c r="AK3298" s="1163">
        <v>211</v>
      </c>
      <c r="AL3298" s="1164"/>
      <c r="AM3298" s="1165"/>
      <c r="AN3298" s="1166"/>
      <c r="AO3298" s="587" t="e">
        <f t="shared" si="546"/>
        <v>#DIV/0!</v>
      </c>
      <c r="AQ3298" s="1163">
        <v>211</v>
      </c>
      <c r="AR3298" s="1164"/>
      <c r="AS3298" s="1165"/>
      <c r="AT3298" s="1166"/>
      <c r="AU3298" s="587" t="e">
        <f t="shared" si="547"/>
        <v>#DIV/0!</v>
      </c>
      <c r="AW3298" s="1163">
        <v>211</v>
      </c>
      <c r="AX3298" s="1164"/>
      <c r="AY3298" s="1165"/>
      <c r="AZ3298" s="1166"/>
      <c r="BA3298" s="587" t="e">
        <f t="shared" si="548"/>
        <v>#DIV/0!</v>
      </c>
    </row>
    <row r="3299" spans="1:53" s="17" customFormat="1" ht="16.75" customHeight="1" outlineLevel="2">
      <c r="A3299" s="1163">
        <v>212</v>
      </c>
      <c r="B3299" s="1164"/>
      <c r="C3299" s="1165"/>
      <c r="D3299" s="1166"/>
      <c r="E3299" s="587" t="e">
        <f t="shared" si="540"/>
        <v>#DIV/0!</v>
      </c>
      <c r="G3299" s="1163">
        <v>212</v>
      </c>
      <c r="H3299" s="1164"/>
      <c r="I3299" s="1165"/>
      <c r="J3299" s="1166"/>
      <c r="K3299" s="587" t="e">
        <f t="shared" si="541"/>
        <v>#DIV/0!</v>
      </c>
      <c r="M3299" s="1163">
        <v>212</v>
      </c>
      <c r="N3299" s="1164"/>
      <c r="O3299" s="1165"/>
      <c r="P3299" s="1166"/>
      <c r="Q3299" s="587" t="e">
        <f t="shared" si="542"/>
        <v>#DIV/0!</v>
      </c>
      <c r="S3299" s="1163">
        <v>212</v>
      </c>
      <c r="T3299" s="1164"/>
      <c r="U3299" s="1165"/>
      <c r="V3299" s="1166"/>
      <c r="W3299" s="587" t="e">
        <f t="shared" si="543"/>
        <v>#DIV/0!</v>
      </c>
      <c r="Y3299" s="1163">
        <v>212</v>
      </c>
      <c r="Z3299" s="1164"/>
      <c r="AA3299" s="1165"/>
      <c r="AB3299" s="1166"/>
      <c r="AC3299" s="587" t="e">
        <f t="shared" si="544"/>
        <v>#DIV/0!</v>
      </c>
      <c r="AE3299" s="1163">
        <v>212</v>
      </c>
      <c r="AF3299" s="1164"/>
      <c r="AG3299" s="1165"/>
      <c r="AH3299" s="1166"/>
      <c r="AI3299" s="587" t="e">
        <f t="shared" si="545"/>
        <v>#DIV/0!</v>
      </c>
      <c r="AK3299" s="1163">
        <v>212</v>
      </c>
      <c r="AL3299" s="1164"/>
      <c r="AM3299" s="1165"/>
      <c r="AN3299" s="1166"/>
      <c r="AO3299" s="587" t="e">
        <f t="shared" si="546"/>
        <v>#DIV/0!</v>
      </c>
      <c r="AQ3299" s="1163">
        <v>212</v>
      </c>
      <c r="AR3299" s="1164"/>
      <c r="AS3299" s="1165"/>
      <c r="AT3299" s="1166"/>
      <c r="AU3299" s="587" t="e">
        <f t="shared" si="547"/>
        <v>#DIV/0!</v>
      </c>
      <c r="AW3299" s="1163">
        <v>212</v>
      </c>
      <c r="AX3299" s="1164"/>
      <c r="AY3299" s="1165"/>
      <c r="AZ3299" s="1166"/>
      <c r="BA3299" s="587" t="e">
        <f t="shared" si="548"/>
        <v>#DIV/0!</v>
      </c>
    </row>
    <row r="3300" spans="1:53" s="17" customFormat="1" ht="16.75" customHeight="1" outlineLevel="2">
      <c r="A3300" s="1163">
        <v>213</v>
      </c>
      <c r="B3300" s="1164"/>
      <c r="C3300" s="1165"/>
      <c r="D3300" s="1166"/>
      <c r="E3300" s="587" t="e">
        <f t="shared" si="540"/>
        <v>#DIV/0!</v>
      </c>
      <c r="G3300" s="1163">
        <v>213</v>
      </c>
      <c r="H3300" s="1164"/>
      <c r="I3300" s="1165"/>
      <c r="J3300" s="1166"/>
      <c r="K3300" s="587" t="e">
        <f t="shared" si="541"/>
        <v>#DIV/0!</v>
      </c>
      <c r="M3300" s="1163">
        <v>213</v>
      </c>
      <c r="N3300" s="1164"/>
      <c r="O3300" s="1165"/>
      <c r="P3300" s="1166"/>
      <c r="Q3300" s="587" t="e">
        <f t="shared" si="542"/>
        <v>#DIV/0!</v>
      </c>
      <c r="S3300" s="1163">
        <v>213</v>
      </c>
      <c r="T3300" s="1164"/>
      <c r="U3300" s="1165"/>
      <c r="V3300" s="1166"/>
      <c r="W3300" s="587" t="e">
        <f t="shared" si="543"/>
        <v>#DIV/0!</v>
      </c>
      <c r="Y3300" s="1163">
        <v>213</v>
      </c>
      <c r="Z3300" s="1164"/>
      <c r="AA3300" s="1165"/>
      <c r="AB3300" s="1166"/>
      <c r="AC3300" s="587" t="e">
        <f t="shared" si="544"/>
        <v>#DIV/0!</v>
      </c>
      <c r="AE3300" s="1163">
        <v>213</v>
      </c>
      <c r="AF3300" s="1164"/>
      <c r="AG3300" s="1165"/>
      <c r="AH3300" s="1166"/>
      <c r="AI3300" s="587" t="e">
        <f t="shared" si="545"/>
        <v>#DIV/0!</v>
      </c>
      <c r="AK3300" s="1163">
        <v>213</v>
      </c>
      <c r="AL3300" s="1164"/>
      <c r="AM3300" s="1165"/>
      <c r="AN3300" s="1166"/>
      <c r="AO3300" s="587" t="e">
        <f t="shared" si="546"/>
        <v>#DIV/0!</v>
      </c>
      <c r="AQ3300" s="1163">
        <v>213</v>
      </c>
      <c r="AR3300" s="1164"/>
      <c r="AS3300" s="1165"/>
      <c r="AT3300" s="1166"/>
      <c r="AU3300" s="587" t="e">
        <f t="shared" si="547"/>
        <v>#DIV/0!</v>
      </c>
      <c r="AW3300" s="1163">
        <v>213</v>
      </c>
      <c r="AX3300" s="1164"/>
      <c r="AY3300" s="1165"/>
      <c r="AZ3300" s="1166"/>
      <c r="BA3300" s="587" t="e">
        <f t="shared" si="548"/>
        <v>#DIV/0!</v>
      </c>
    </row>
    <row r="3301" spans="1:53" s="17" customFormat="1" ht="16.75" customHeight="1" outlineLevel="2">
      <c r="A3301" s="1163">
        <v>214</v>
      </c>
      <c r="B3301" s="1164"/>
      <c r="C3301" s="1165"/>
      <c r="D3301" s="1166"/>
      <c r="E3301" s="587" t="e">
        <f t="shared" si="540"/>
        <v>#DIV/0!</v>
      </c>
      <c r="G3301" s="1163">
        <v>214</v>
      </c>
      <c r="H3301" s="1164"/>
      <c r="I3301" s="1165"/>
      <c r="J3301" s="1166"/>
      <c r="K3301" s="587" t="e">
        <f t="shared" si="541"/>
        <v>#DIV/0!</v>
      </c>
      <c r="M3301" s="1163">
        <v>214</v>
      </c>
      <c r="N3301" s="1164"/>
      <c r="O3301" s="1165"/>
      <c r="P3301" s="1166"/>
      <c r="Q3301" s="587" t="e">
        <f t="shared" si="542"/>
        <v>#DIV/0!</v>
      </c>
      <c r="S3301" s="1163">
        <v>214</v>
      </c>
      <c r="T3301" s="1164"/>
      <c r="U3301" s="1165"/>
      <c r="V3301" s="1166"/>
      <c r="W3301" s="587" t="e">
        <f t="shared" si="543"/>
        <v>#DIV/0!</v>
      </c>
      <c r="Y3301" s="1163">
        <v>214</v>
      </c>
      <c r="Z3301" s="1164"/>
      <c r="AA3301" s="1165"/>
      <c r="AB3301" s="1166"/>
      <c r="AC3301" s="587" t="e">
        <f t="shared" si="544"/>
        <v>#DIV/0!</v>
      </c>
      <c r="AE3301" s="1163">
        <v>214</v>
      </c>
      <c r="AF3301" s="1164"/>
      <c r="AG3301" s="1165"/>
      <c r="AH3301" s="1166"/>
      <c r="AI3301" s="587" t="e">
        <f t="shared" si="545"/>
        <v>#DIV/0!</v>
      </c>
      <c r="AK3301" s="1163">
        <v>214</v>
      </c>
      <c r="AL3301" s="1164"/>
      <c r="AM3301" s="1165"/>
      <c r="AN3301" s="1166"/>
      <c r="AO3301" s="587" t="e">
        <f t="shared" si="546"/>
        <v>#DIV/0!</v>
      </c>
      <c r="AQ3301" s="1163">
        <v>214</v>
      </c>
      <c r="AR3301" s="1164"/>
      <c r="AS3301" s="1165"/>
      <c r="AT3301" s="1166"/>
      <c r="AU3301" s="587" t="e">
        <f t="shared" si="547"/>
        <v>#DIV/0!</v>
      </c>
      <c r="AW3301" s="1163">
        <v>214</v>
      </c>
      <c r="AX3301" s="1164"/>
      <c r="AY3301" s="1165"/>
      <c r="AZ3301" s="1166"/>
      <c r="BA3301" s="587" t="e">
        <f t="shared" si="548"/>
        <v>#DIV/0!</v>
      </c>
    </row>
    <row r="3302" spans="1:53" s="17" customFormat="1" ht="16.75" customHeight="1" outlineLevel="2">
      <c r="A3302" s="1163">
        <v>215</v>
      </c>
      <c r="B3302" s="1164"/>
      <c r="C3302" s="1165"/>
      <c r="D3302" s="1166"/>
      <c r="E3302" s="587" t="e">
        <f t="shared" si="540"/>
        <v>#DIV/0!</v>
      </c>
      <c r="G3302" s="1163">
        <v>215</v>
      </c>
      <c r="H3302" s="1164"/>
      <c r="I3302" s="1165"/>
      <c r="J3302" s="1166"/>
      <c r="K3302" s="587" t="e">
        <f t="shared" si="541"/>
        <v>#DIV/0!</v>
      </c>
      <c r="M3302" s="1163">
        <v>215</v>
      </c>
      <c r="N3302" s="1164"/>
      <c r="O3302" s="1165"/>
      <c r="P3302" s="1166"/>
      <c r="Q3302" s="587" t="e">
        <f t="shared" si="542"/>
        <v>#DIV/0!</v>
      </c>
      <c r="S3302" s="1163">
        <v>215</v>
      </c>
      <c r="T3302" s="1164"/>
      <c r="U3302" s="1165"/>
      <c r="V3302" s="1166"/>
      <c r="W3302" s="587" t="e">
        <f t="shared" si="543"/>
        <v>#DIV/0!</v>
      </c>
      <c r="Y3302" s="1163">
        <v>215</v>
      </c>
      <c r="Z3302" s="1164"/>
      <c r="AA3302" s="1165"/>
      <c r="AB3302" s="1166"/>
      <c r="AC3302" s="587" t="e">
        <f t="shared" si="544"/>
        <v>#DIV/0!</v>
      </c>
      <c r="AE3302" s="1163">
        <v>215</v>
      </c>
      <c r="AF3302" s="1164"/>
      <c r="AG3302" s="1165"/>
      <c r="AH3302" s="1166"/>
      <c r="AI3302" s="587" t="e">
        <f t="shared" si="545"/>
        <v>#DIV/0!</v>
      </c>
      <c r="AK3302" s="1163">
        <v>215</v>
      </c>
      <c r="AL3302" s="1164"/>
      <c r="AM3302" s="1165"/>
      <c r="AN3302" s="1166"/>
      <c r="AO3302" s="587" t="e">
        <f t="shared" si="546"/>
        <v>#DIV/0!</v>
      </c>
      <c r="AQ3302" s="1163">
        <v>215</v>
      </c>
      <c r="AR3302" s="1164"/>
      <c r="AS3302" s="1165"/>
      <c r="AT3302" s="1166"/>
      <c r="AU3302" s="587" t="e">
        <f t="shared" si="547"/>
        <v>#DIV/0!</v>
      </c>
      <c r="AW3302" s="1163">
        <v>215</v>
      </c>
      <c r="AX3302" s="1164"/>
      <c r="AY3302" s="1165"/>
      <c r="AZ3302" s="1166"/>
      <c r="BA3302" s="587" t="e">
        <f t="shared" si="548"/>
        <v>#DIV/0!</v>
      </c>
    </row>
    <row r="3303" spans="1:53" s="17" customFormat="1" ht="16.75" customHeight="1" outlineLevel="2">
      <c r="A3303" s="1163">
        <v>216</v>
      </c>
      <c r="B3303" s="1164"/>
      <c r="C3303" s="1165"/>
      <c r="D3303" s="1166"/>
      <c r="E3303" s="587" t="e">
        <f t="shared" si="540"/>
        <v>#DIV/0!</v>
      </c>
      <c r="G3303" s="1163">
        <v>216</v>
      </c>
      <c r="H3303" s="1164"/>
      <c r="I3303" s="1165"/>
      <c r="J3303" s="1166"/>
      <c r="K3303" s="587" t="e">
        <f t="shared" si="541"/>
        <v>#DIV/0!</v>
      </c>
      <c r="M3303" s="1163">
        <v>216</v>
      </c>
      <c r="N3303" s="1164"/>
      <c r="O3303" s="1165"/>
      <c r="P3303" s="1166"/>
      <c r="Q3303" s="587" t="e">
        <f t="shared" si="542"/>
        <v>#DIV/0!</v>
      </c>
      <c r="S3303" s="1163">
        <v>216</v>
      </c>
      <c r="T3303" s="1164"/>
      <c r="U3303" s="1165"/>
      <c r="V3303" s="1166"/>
      <c r="W3303" s="587" t="e">
        <f t="shared" si="543"/>
        <v>#DIV/0!</v>
      </c>
      <c r="Y3303" s="1163">
        <v>216</v>
      </c>
      <c r="Z3303" s="1164"/>
      <c r="AA3303" s="1165"/>
      <c r="AB3303" s="1166"/>
      <c r="AC3303" s="587" t="e">
        <f t="shared" si="544"/>
        <v>#DIV/0!</v>
      </c>
      <c r="AE3303" s="1163">
        <v>216</v>
      </c>
      <c r="AF3303" s="1164"/>
      <c r="AG3303" s="1165"/>
      <c r="AH3303" s="1166"/>
      <c r="AI3303" s="587" t="e">
        <f t="shared" si="545"/>
        <v>#DIV/0!</v>
      </c>
      <c r="AK3303" s="1163">
        <v>216</v>
      </c>
      <c r="AL3303" s="1164"/>
      <c r="AM3303" s="1165"/>
      <c r="AN3303" s="1166"/>
      <c r="AO3303" s="587" t="e">
        <f t="shared" si="546"/>
        <v>#DIV/0!</v>
      </c>
      <c r="AQ3303" s="1163">
        <v>216</v>
      </c>
      <c r="AR3303" s="1164"/>
      <c r="AS3303" s="1165"/>
      <c r="AT3303" s="1166"/>
      <c r="AU3303" s="587" t="e">
        <f t="shared" si="547"/>
        <v>#DIV/0!</v>
      </c>
      <c r="AW3303" s="1163">
        <v>216</v>
      </c>
      <c r="AX3303" s="1164"/>
      <c r="AY3303" s="1165"/>
      <c r="AZ3303" s="1166"/>
      <c r="BA3303" s="587" t="e">
        <f t="shared" si="548"/>
        <v>#DIV/0!</v>
      </c>
    </row>
    <row r="3304" spans="1:53" s="17" customFormat="1" ht="16.75" customHeight="1" outlineLevel="2">
      <c r="A3304" s="1163">
        <v>217</v>
      </c>
      <c r="B3304" s="1164"/>
      <c r="C3304" s="1165"/>
      <c r="D3304" s="1166"/>
      <c r="E3304" s="587" t="e">
        <f t="shared" si="540"/>
        <v>#DIV/0!</v>
      </c>
      <c r="G3304" s="1163">
        <v>217</v>
      </c>
      <c r="H3304" s="1164"/>
      <c r="I3304" s="1165"/>
      <c r="J3304" s="1166"/>
      <c r="K3304" s="587" t="e">
        <f t="shared" si="541"/>
        <v>#DIV/0!</v>
      </c>
      <c r="M3304" s="1163">
        <v>217</v>
      </c>
      <c r="N3304" s="1164"/>
      <c r="O3304" s="1165"/>
      <c r="P3304" s="1166"/>
      <c r="Q3304" s="587" t="e">
        <f t="shared" si="542"/>
        <v>#DIV/0!</v>
      </c>
      <c r="S3304" s="1163">
        <v>217</v>
      </c>
      <c r="T3304" s="1164"/>
      <c r="U3304" s="1165"/>
      <c r="V3304" s="1166"/>
      <c r="W3304" s="587" t="e">
        <f t="shared" si="543"/>
        <v>#DIV/0!</v>
      </c>
      <c r="Y3304" s="1163">
        <v>217</v>
      </c>
      <c r="Z3304" s="1164"/>
      <c r="AA3304" s="1165"/>
      <c r="AB3304" s="1166"/>
      <c r="AC3304" s="587" t="e">
        <f t="shared" si="544"/>
        <v>#DIV/0!</v>
      </c>
      <c r="AE3304" s="1163">
        <v>217</v>
      </c>
      <c r="AF3304" s="1164"/>
      <c r="AG3304" s="1165"/>
      <c r="AH3304" s="1166"/>
      <c r="AI3304" s="587" t="e">
        <f t="shared" si="545"/>
        <v>#DIV/0!</v>
      </c>
      <c r="AK3304" s="1163">
        <v>217</v>
      </c>
      <c r="AL3304" s="1164"/>
      <c r="AM3304" s="1165"/>
      <c r="AN3304" s="1166"/>
      <c r="AO3304" s="587" t="e">
        <f t="shared" si="546"/>
        <v>#DIV/0!</v>
      </c>
      <c r="AQ3304" s="1163">
        <v>217</v>
      </c>
      <c r="AR3304" s="1164"/>
      <c r="AS3304" s="1165"/>
      <c r="AT3304" s="1166"/>
      <c r="AU3304" s="587" t="e">
        <f t="shared" si="547"/>
        <v>#DIV/0!</v>
      </c>
      <c r="AW3304" s="1163">
        <v>217</v>
      </c>
      <c r="AX3304" s="1164"/>
      <c r="AY3304" s="1165"/>
      <c r="AZ3304" s="1166"/>
      <c r="BA3304" s="587" t="e">
        <f t="shared" si="548"/>
        <v>#DIV/0!</v>
      </c>
    </row>
    <row r="3305" spans="1:53" s="17" customFormat="1" ht="16.75" customHeight="1" outlineLevel="2">
      <c r="A3305" s="1163">
        <v>218</v>
      </c>
      <c r="B3305" s="1164"/>
      <c r="C3305" s="1165"/>
      <c r="D3305" s="1166"/>
      <c r="E3305" s="587" t="e">
        <f t="shared" si="540"/>
        <v>#DIV/0!</v>
      </c>
      <c r="G3305" s="1163">
        <v>218</v>
      </c>
      <c r="H3305" s="1164"/>
      <c r="I3305" s="1165"/>
      <c r="J3305" s="1166"/>
      <c r="K3305" s="587" t="e">
        <f t="shared" si="541"/>
        <v>#DIV/0!</v>
      </c>
      <c r="M3305" s="1163">
        <v>218</v>
      </c>
      <c r="N3305" s="1164"/>
      <c r="O3305" s="1165"/>
      <c r="P3305" s="1166"/>
      <c r="Q3305" s="587" t="e">
        <f t="shared" si="542"/>
        <v>#DIV/0!</v>
      </c>
      <c r="S3305" s="1163">
        <v>218</v>
      </c>
      <c r="T3305" s="1164"/>
      <c r="U3305" s="1165"/>
      <c r="V3305" s="1166"/>
      <c r="W3305" s="587" t="e">
        <f t="shared" si="543"/>
        <v>#DIV/0!</v>
      </c>
      <c r="Y3305" s="1163">
        <v>218</v>
      </c>
      <c r="Z3305" s="1164"/>
      <c r="AA3305" s="1165"/>
      <c r="AB3305" s="1166"/>
      <c r="AC3305" s="587" t="e">
        <f t="shared" si="544"/>
        <v>#DIV/0!</v>
      </c>
      <c r="AE3305" s="1163">
        <v>218</v>
      </c>
      <c r="AF3305" s="1164"/>
      <c r="AG3305" s="1165"/>
      <c r="AH3305" s="1166"/>
      <c r="AI3305" s="587" t="e">
        <f t="shared" si="545"/>
        <v>#DIV/0!</v>
      </c>
      <c r="AK3305" s="1163">
        <v>218</v>
      </c>
      <c r="AL3305" s="1164"/>
      <c r="AM3305" s="1165"/>
      <c r="AN3305" s="1166"/>
      <c r="AO3305" s="587" t="e">
        <f t="shared" si="546"/>
        <v>#DIV/0!</v>
      </c>
      <c r="AQ3305" s="1163">
        <v>218</v>
      </c>
      <c r="AR3305" s="1164"/>
      <c r="AS3305" s="1165"/>
      <c r="AT3305" s="1166"/>
      <c r="AU3305" s="587" t="e">
        <f t="shared" si="547"/>
        <v>#DIV/0!</v>
      </c>
      <c r="AW3305" s="1163">
        <v>218</v>
      </c>
      <c r="AX3305" s="1164"/>
      <c r="AY3305" s="1165"/>
      <c r="AZ3305" s="1166"/>
      <c r="BA3305" s="587" t="e">
        <f t="shared" si="548"/>
        <v>#DIV/0!</v>
      </c>
    </row>
    <row r="3306" spans="1:53" s="17" customFormat="1" ht="16.75" customHeight="1" outlineLevel="2">
      <c r="A3306" s="1163">
        <v>219</v>
      </c>
      <c r="B3306" s="1164"/>
      <c r="C3306" s="1165"/>
      <c r="D3306" s="1166"/>
      <c r="E3306" s="587" t="e">
        <f t="shared" si="540"/>
        <v>#DIV/0!</v>
      </c>
      <c r="G3306" s="1163">
        <v>219</v>
      </c>
      <c r="H3306" s="1164"/>
      <c r="I3306" s="1165"/>
      <c r="J3306" s="1166"/>
      <c r="K3306" s="587" t="e">
        <f t="shared" si="541"/>
        <v>#DIV/0!</v>
      </c>
      <c r="M3306" s="1163">
        <v>219</v>
      </c>
      <c r="N3306" s="1164"/>
      <c r="O3306" s="1165"/>
      <c r="P3306" s="1166"/>
      <c r="Q3306" s="587" t="e">
        <f t="shared" si="542"/>
        <v>#DIV/0!</v>
      </c>
      <c r="S3306" s="1163">
        <v>219</v>
      </c>
      <c r="T3306" s="1164"/>
      <c r="U3306" s="1165"/>
      <c r="V3306" s="1166"/>
      <c r="W3306" s="587" t="e">
        <f t="shared" si="543"/>
        <v>#DIV/0!</v>
      </c>
      <c r="Y3306" s="1163">
        <v>219</v>
      </c>
      <c r="Z3306" s="1164"/>
      <c r="AA3306" s="1165"/>
      <c r="AB3306" s="1166"/>
      <c r="AC3306" s="587" t="e">
        <f t="shared" si="544"/>
        <v>#DIV/0!</v>
      </c>
      <c r="AE3306" s="1163">
        <v>219</v>
      </c>
      <c r="AF3306" s="1164"/>
      <c r="AG3306" s="1165"/>
      <c r="AH3306" s="1166"/>
      <c r="AI3306" s="587" t="e">
        <f t="shared" si="545"/>
        <v>#DIV/0!</v>
      </c>
      <c r="AK3306" s="1163">
        <v>219</v>
      </c>
      <c r="AL3306" s="1164"/>
      <c r="AM3306" s="1165"/>
      <c r="AN3306" s="1166"/>
      <c r="AO3306" s="587" t="e">
        <f t="shared" si="546"/>
        <v>#DIV/0!</v>
      </c>
      <c r="AQ3306" s="1163">
        <v>219</v>
      </c>
      <c r="AR3306" s="1164"/>
      <c r="AS3306" s="1165"/>
      <c r="AT3306" s="1166"/>
      <c r="AU3306" s="587" t="e">
        <f t="shared" si="547"/>
        <v>#DIV/0!</v>
      </c>
      <c r="AW3306" s="1163">
        <v>219</v>
      </c>
      <c r="AX3306" s="1164"/>
      <c r="AY3306" s="1165"/>
      <c r="AZ3306" s="1166"/>
      <c r="BA3306" s="587" t="e">
        <f t="shared" si="548"/>
        <v>#DIV/0!</v>
      </c>
    </row>
    <row r="3307" spans="1:53" s="17" customFormat="1" ht="16.75" customHeight="1" outlineLevel="2">
      <c r="A3307" s="1163">
        <v>220</v>
      </c>
      <c r="B3307" s="1164"/>
      <c r="C3307" s="1165"/>
      <c r="D3307" s="1166"/>
      <c r="E3307" s="587" t="e">
        <f t="shared" si="540"/>
        <v>#DIV/0!</v>
      </c>
      <c r="G3307" s="1163">
        <v>220</v>
      </c>
      <c r="H3307" s="1164"/>
      <c r="I3307" s="1165"/>
      <c r="J3307" s="1166"/>
      <c r="K3307" s="587" t="e">
        <f t="shared" si="541"/>
        <v>#DIV/0!</v>
      </c>
      <c r="M3307" s="1163">
        <v>220</v>
      </c>
      <c r="N3307" s="1164"/>
      <c r="O3307" s="1165"/>
      <c r="P3307" s="1166"/>
      <c r="Q3307" s="587" t="e">
        <f t="shared" si="542"/>
        <v>#DIV/0!</v>
      </c>
      <c r="S3307" s="1163">
        <v>220</v>
      </c>
      <c r="T3307" s="1164"/>
      <c r="U3307" s="1165"/>
      <c r="V3307" s="1166"/>
      <c r="W3307" s="587" t="e">
        <f t="shared" si="543"/>
        <v>#DIV/0!</v>
      </c>
      <c r="Y3307" s="1163">
        <v>220</v>
      </c>
      <c r="Z3307" s="1164"/>
      <c r="AA3307" s="1165"/>
      <c r="AB3307" s="1166"/>
      <c r="AC3307" s="587" t="e">
        <f t="shared" si="544"/>
        <v>#DIV/0!</v>
      </c>
      <c r="AE3307" s="1163">
        <v>220</v>
      </c>
      <c r="AF3307" s="1164"/>
      <c r="AG3307" s="1165"/>
      <c r="AH3307" s="1166"/>
      <c r="AI3307" s="587" t="e">
        <f t="shared" si="545"/>
        <v>#DIV/0!</v>
      </c>
      <c r="AK3307" s="1163">
        <v>220</v>
      </c>
      <c r="AL3307" s="1164"/>
      <c r="AM3307" s="1165"/>
      <c r="AN3307" s="1166"/>
      <c r="AO3307" s="587" t="e">
        <f t="shared" si="546"/>
        <v>#DIV/0!</v>
      </c>
      <c r="AQ3307" s="1163">
        <v>220</v>
      </c>
      <c r="AR3307" s="1164"/>
      <c r="AS3307" s="1165"/>
      <c r="AT3307" s="1166"/>
      <c r="AU3307" s="587" t="e">
        <f t="shared" si="547"/>
        <v>#DIV/0!</v>
      </c>
      <c r="AW3307" s="1163">
        <v>220</v>
      </c>
      <c r="AX3307" s="1164"/>
      <c r="AY3307" s="1165"/>
      <c r="AZ3307" s="1166"/>
      <c r="BA3307" s="587" t="e">
        <f t="shared" si="548"/>
        <v>#DIV/0!</v>
      </c>
    </row>
    <row r="3308" spans="1:53" s="17" customFormat="1" ht="16.75" customHeight="1" outlineLevel="2">
      <c r="A3308" s="1163">
        <v>221</v>
      </c>
      <c r="B3308" s="1164"/>
      <c r="C3308" s="1165"/>
      <c r="D3308" s="1166"/>
      <c r="E3308" s="587" t="e">
        <f t="shared" si="540"/>
        <v>#DIV/0!</v>
      </c>
      <c r="G3308" s="1163">
        <v>221</v>
      </c>
      <c r="H3308" s="1164"/>
      <c r="I3308" s="1165"/>
      <c r="J3308" s="1166"/>
      <c r="K3308" s="587" t="e">
        <f t="shared" si="541"/>
        <v>#DIV/0!</v>
      </c>
      <c r="M3308" s="1163">
        <v>221</v>
      </c>
      <c r="N3308" s="1164"/>
      <c r="O3308" s="1165"/>
      <c r="P3308" s="1166"/>
      <c r="Q3308" s="587" t="e">
        <f t="shared" si="542"/>
        <v>#DIV/0!</v>
      </c>
      <c r="S3308" s="1163">
        <v>221</v>
      </c>
      <c r="T3308" s="1164"/>
      <c r="U3308" s="1165"/>
      <c r="V3308" s="1166"/>
      <c r="W3308" s="587" t="e">
        <f t="shared" si="543"/>
        <v>#DIV/0!</v>
      </c>
      <c r="Y3308" s="1163">
        <v>221</v>
      </c>
      <c r="Z3308" s="1164"/>
      <c r="AA3308" s="1165"/>
      <c r="AB3308" s="1166"/>
      <c r="AC3308" s="587" t="e">
        <f t="shared" si="544"/>
        <v>#DIV/0!</v>
      </c>
      <c r="AE3308" s="1163">
        <v>221</v>
      </c>
      <c r="AF3308" s="1164"/>
      <c r="AG3308" s="1165"/>
      <c r="AH3308" s="1166"/>
      <c r="AI3308" s="587" t="e">
        <f t="shared" si="545"/>
        <v>#DIV/0!</v>
      </c>
      <c r="AK3308" s="1163">
        <v>221</v>
      </c>
      <c r="AL3308" s="1164"/>
      <c r="AM3308" s="1165"/>
      <c r="AN3308" s="1166"/>
      <c r="AO3308" s="587" t="e">
        <f t="shared" si="546"/>
        <v>#DIV/0!</v>
      </c>
      <c r="AQ3308" s="1163">
        <v>221</v>
      </c>
      <c r="AR3308" s="1164"/>
      <c r="AS3308" s="1165"/>
      <c r="AT3308" s="1166"/>
      <c r="AU3308" s="587" t="e">
        <f t="shared" si="547"/>
        <v>#DIV/0!</v>
      </c>
      <c r="AW3308" s="1163">
        <v>221</v>
      </c>
      <c r="AX3308" s="1164"/>
      <c r="AY3308" s="1165"/>
      <c r="AZ3308" s="1166"/>
      <c r="BA3308" s="587" t="e">
        <f t="shared" si="548"/>
        <v>#DIV/0!</v>
      </c>
    </row>
    <row r="3309" spans="1:53" s="17" customFormat="1" ht="16.75" customHeight="1" outlineLevel="2">
      <c r="A3309" s="1163">
        <v>222</v>
      </c>
      <c r="B3309" s="1164"/>
      <c r="C3309" s="1165"/>
      <c r="D3309" s="1166"/>
      <c r="E3309" s="587" t="e">
        <f t="shared" si="540"/>
        <v>#DIV/0!</v>
      </c>
      <c r="G3309" s="1163">
        <v>222</v>
      </c>
      <c r="H3309" s="1164"/>
      <c r="I3309" s="1165"/>
      <c r="J3309" s="1166"/>
      <c r="K3309" s="587" t="e">
        <f t="shared" si="541"/>
        <v>#DIV/0!</v>
      </c>
      <c r="M3309" s="1163">
        <v>222</v>
      </c>
      <c r="N3309" s="1164"/>
      <c r="O3309" s="1165"/>
      <c r="P3309" s="1166"/>
      <c r="Q3309" s="587" t="e">
        <f t="shared" si="542"/>
        <v>#DIV/0!</v>
      </c>
      <c r="S3309" s="1163">
        <v>222</v>
      </c>
      <c r="T3309" s="1164"/>
      <c r="U3309" s="1165"/>
      <c r="V3309" s="1166"/>
      <c r="W3309" s="587" t="e">
        <f t="shared" si="543"/>
        <v>#DIV/0!</v>
      </c>
      <c r="Y3309" s="1163">
        <v>222</v>
      </c>
      <c r="Z3309" s="1164"/>
      <c r="AA3309" s="1165"/>
      <c r="AB3309" s="1166"/>
      <c r="AC3309" s="587" t="e">
        <f t="shared" si="544"/>
        <v>#DIV/0!</v>
      </c>
      <c r="AE3309" s="1163">
        <v>222</v>
      </c>
      <c r="AF3309" s="1164"/>
      <c r="AG3309" s="1165"/>
      <c r="AH3309" s="1166"/>
      <c r="AI3309" s="587" t="e">
        <f t="shared" si="545"/>
        <v>#DIV/0!</v>
      </c>
      <c r="AK3309" s="1163">
        <v>222</v>
      </c>
      <c r="AL3309" s="1164"/>
      <c r="AM3309" s="1165"/>
      <c r="AN3309" s="1166"/>
      <c r="AO3309" s="587" t="e">
        <f t="shared" si="546"/>
        <v>#DIV/0!</v>
      </c>
      <c r="AQ3309" s="1163">
        <v>222</v>
      </c>
      <c r="AR3309" s="1164"/>
      <c r="AS3309" s="1165"/>
      <c r="AT3309" s="1166"/>
      <c r="AU3309" s="587" t="e">
        <f t="shared" si="547"/>
        <v>#DIV/0!</v>
      </c>
      <c r="AW3309" s="1163">
        <v>222</v>
      </c>
      <c r="AX3309" s="1164"/>
      <c r="AY3309" s="1165"/>
      <c r="AZ3309" s="1166"/>
      <c r="BA3309" s="587" t="e">
        <f t="shared" si="548"/>
        <v>#DIV/0!</v>
      </c>
    </row>
    <row r="3310" spans="1:53" s="17" customFormat="1" ht="16.75" customHeight="1" outlineLevel="2">
      <c r="A3310" s="1163">
        <v>223</v>
      </c>
      <c r="B3310" s="1164"/>
      <c r="C3310" s="1165"/>
      <c r="D3310" s="1166"/>
      <c r="E3310" s="587" t="e">
        <f t="shared" si="540"/>
        <v>#DIV/0!</v>
      </c>
      <c r="G3310" s="1163">
        <v>223</v>
      </c>
      <c r="H3310" s="1164"/>
      <c r="I3310" s="1165"/>
      <c r="J3310" s="1166"/>
      <c r="K3310" s="587" t="e">
        <f t="shared" si="541"/>
        <v>#DIV/0!</v>
      </c>
      <c r="M3310" s="1163">
        <v>223</v>
      </c>
      <c r="N3310" s="1164"/>
      <c r="O3310" s="1165"/>
      <c r="P3310" s="1166"/>
      <c r="Q3310" s="587" t="e">
        <f t="shared" si="542"/>
        <v>#DIV/0!</v>
      </c>
      <c r="S3310" s="1163">
        <v>223</v>
      </c>
      <c r="T3310" s="1164"/>
      <c r="U3310" s="1165"/>
      <c r="V3310" s="1166"/>
      <c r="W3310" s="587" t="e">
        <f t="shared" si="543"/>
        <v>#DIV/0!</v>
      </c>
      <c r="Y3310" s="1163">
        <v>223</v>
      </c>
      <c r="Z3310" s="1164"/>
      <c r="AA3310" s="1165"/>
      <c r="AB3310" s="1166"/>
      <c r="AC3310" s="587" t="e">
        <f t="shared" si="544"/>
        <v>#DIV/0!</v>
      </c>
      <c r="AE3310" s="1163">
        <v>223</v>
      </c>
      <c r="AF3310" s="1164"/>
      <c r="AG3310" s="1165"/>
      <c r="AH3310" s="1166"/>
      <c r="AI3310" s="587" t="e">
        <f t="shared" si="545"/>
        <v>#DIV/0!</v>
      </c>
      <c r="AK3310" s="1163">
        <v>223</v>
      </c>
      <c r="AL3310" s="1164"/>
      <c r="AM3310" s="1165"/>
      <c r="AN3310" s="1166"/>
      <c r="AO3310" s="587" t="e">
        <f t="shared" si="546"/>
        <v>#DIV/0!</v>
      </c>
      <c r="AQ3310" s="1163">
        <v>223</v>
      </c>
      <c r="AR3310" s="1164"/>
      <c r="AS3310" s="1165"/>
      <c r="AT3310" s="1166"/>
      <c r="AU3310" s="587" t="e">
        <f t="shared" si="547"/>
        <v>#DIV/0!</v>
      </c>
      <c r="AW3310" s="1163">
        <v>223</v>
      </c>
      <c r="AX3310" s="1164"/>
      <c r="AY3310" s="1165"/>
      <c r="AZ3310" s="1166"/>
      <c r="BA3310" s="587" t="e">
        <f t="shared" si="548"/>
        <v>#DIV/0!</v>
      </c>
    </row>
    <row r="3311" spans="1:53" s="17" customFormat="1" ht="16.75" customHeight="1" outlineLevel="2">
      <c r="A3311" s="1163">
        <v>224</v>
      </c>
      <c r="B3311" s="1164"/>
      <c r="C3311" s="1165"/>
      <c r="D3311" s="1166"/>
      <c r="E3311" s="587" t="e">
        <f t="shared" si="540"/>
        <v>#DIV/0!</v>
      </c>
      <c r="G3311" s="1163">
        <v>224</v>
      </c>
      <c r="H3311" s="1164"/>
      <c r="I3311" s="1165"/>
      <c r="J3311" s="1166"/>
      <c r="K3311" s="587" t="e">
        <f t="shared" si="541"/>
        <v>#DIV/0!</v>
      </c>
      <c r="M3311" s="1163">
        <v>224</v>
      </c>
      <c r="N3311" s="1164"/>
      <c r="O3311" s="1165"/>
      <c r="P3311" s="1166"/>
      <c r="Q3311" s="587" t="e">
        <f t="shared" si="542"/>
        <v>#DIV/0!</v>
      </c>
      <c r="S3311" s="1163">
        <v>224</v>
      </c>
      <c r="T3311" s="1164"/>
      <c r="U3311" s="1165"/>
      <c r="V3311" s="1166"/>
      <c r="W3311" s="587" t="e">
        <f t="shared" si="543"/>
        <v>#DIV/0!</v>
      </c>
      <c r="Y3311" s="1163">
        <v>224</v>
      </c>
      <c r="Z3311" s="1164"/>
      <c r="AA3311" s="1165"/>
      <c r="AB3311" s="1166"/>
      <c r="AC3311" s="587" t="e">
        <f t="shared" si="544"/>
        <v>#DIV/0!</v>
      </c>
      <c r="AE3311" s="1163">
        <v>224</v>
      </c>
      <c r="AF3311" s="1164"/>
      <c r="AG3311" s="1165"/>
      <c r="AH3311" s="1166"/>
      <c r="AI3311" s="587" t="e">
        <f t="shared" si="545"/>
        <v>#DIV/0!</v>
      </c>
      <c r="AK3311" s="1163">
        <v>224</v>
      </c>
      <c r="AL3311" s="1164"/>
      <c r="AM3311" s="1165"/>
      <c r="AN3311" s="1166"/>
      <c r="AO3311" s="587" t="e">
        <f t="shared" si="546"/>
        <v>#DIV/0!</v>
      </c>
      <c r="AQ3311" s="1163">
        <v>224</v>
      </c>
      <c r="AR3311" s="1164"/>
      <c r="AS3311" s="1165"/>
      <c r="AT3311" s="1166"/>
      <c r="AU3311" s="587" t="e">
        <f t="shared" si="547"/>
        <v>#DIV/0!</v>
      </c>
      <c r="AW3311" s="1163">
        <v>224</v>
      </c>
      <c r="AX3311" s="1164"/>
      <c r="AY3311" s="1165"/>
      <c r="AZ3311" s="1166"/>
      <c r="BA3311" s="587" t="e">
        <f t="shared" si="548"/>
        <v>#DIV/0!</v>
      </c>
    </row>
    <row r="3312" spans="1:53" s="17" customFormat="1" ht="16.75" customHeight="1" outlineLevel="2">
      <c r="A3312" s="1163">
        <v>225</v>
      </c>
      <c r="B3312" s="1164"/>
      <c r="C3312" s="1165"/>
      <c r="D3312" s="1166"/>
      <c r="E3312" s="587" t="e">
        <f t="shared" si="540"/>
        <v>#DIV/0!</v>
      </c>
      <c r="G3312" s="1163">
        <v>225</v>
      </c>
      <c r="H3312" s="1164"/>
      <c r="I3312" s="1165"/>
      <c r="J3312" s="1166"/>
      <c r="K3312" s="587" t="e">
        <f t="shared" si="541"/>
        <v>#DIV/0!</v>
      </c>
      <c r="M3312" s="1163">
        <v>225</v>
      </c>
      <c r="N3312" s="1164"/>
      <c r="O3312" s="1165"/>
      <c r="P3312" s="1166"/>
      <c r="Q3312" s="587" t="e">
        <f t="shared" si="542"/>
        <v>#DIV/0!</v>
      </c>
      <c r="S3312" s="1163">
        <v>225</v>
      </c>
      <c r="T3312" s="1164"/>
      <c r="U3312" s="1165"/>
      <c r="V3312" s="1166"/>
      <c r="W3312" s="587" t="e">
        <f t="shared" si="543"/>
        <v>#DIV/0!</v>
      </c>
      <c r="Y3312" s="1163">
        <v>225</v>
      </c>
      <c r="Z3312" s="1164"/>
      <c r="AA3312" s="1165"/>
      <c r="AB3312" s="1166"/>
      <c r="AC3312" s="587" t="e">
        <f t="shared" si="544"/>
        <v>#DIV/0!</v>
      </c>
      <c r="AE3312" s="1163">
        <v>225</v>
      </c>
      <c r="AF3312" s="1164"/>
      <c r="AG3312" s="1165"/>
      <c r="AH3312" s="1166"/>
      <c r="AI3312" s="587" t="e">
        <f t="shared" si="545"/>
        <v>#DIV/0!</v>
      </c>
      <c r="AK3312" s="1163">
        <v>225</v>
      </c>
      <c r="AL3312" s="1164"/>
      <c r="AM3312" s="1165"/>
      <c r="AN3312" s="1166"/>
      <c r="AO3312" s="587" t="e">
        <f t="shared" si="546"/>
        <v>#DIV/0!</v>
      </c>
      <c r="AQ3312" s="1163">
        <v>225</v>
      </c>
      <c r="AR3312" s="1164"/>
      <c r="AS3312" s="1165"/>
      <c r="AT3312" s="1166"/>
      <c r="AU3312" s="587" t="e">
        <f t="shared" si="547"/>
        <v>#DIV/0!</v>
      </c>
      <c r="AW3312" s="1163">
        <v>225</v>
      </c>
      <c r="AX3312" s="1164"/>
      <c r="AY3312" s="1165"/>
      <c r="AZ3312" s="1166"/>
      <c r="BA3312" s="587" t="e">
        <f t="shared" si="548"/>
        <v>#DIV/0!</v>
      </c>
    </row>
    <row r="3313" spans="1:53" s="17" customFormat="1" ht="16.75" customHeight="1" outlineLevel="2">
      <c r="A3313" s="1163">
        <v>226</v>
      </c>
      <c r="B3313" s="1164"/>
      <c r="C3313" s="1165"/>
      <c r="D3313" s="1166"/>
      <c r="E3313" s="587" t="e">
        <f t="shared" si="540"/>
        <v>#DIV/0!</v>
      </c>
      <c r="G3313" s="1163">
        <v>226</v>
      </c>
      <c r="H3313" s="1164"/>
      <c r="I3313" s="1165"/>
      <c r="J3313" s="1166"/>
      <c r="K3313" s="587" t="e">
        <f t="shared" si="541"/>
        <v>#DIV/0!</v>
      </c>
      <c r="M3313" s="1163">
        <v>226</v>
      </c>
      <c r="N3313" s="1164"/>
      <c r="O3313" s="1165"/>
      <c r="P3313" s="1166"/>
      <c r="Q3313" s="587" t="e">
        <f t="shared" si="542"/>
        <v>#DIV/0!</v>
      </c>
      <c r="S3313" s="1163">
        <v>226</v>
      </c>
      <c r="T3313" s="1164"/>
      <c r="U3313" s="1165"/>
      <c r="V3313" s="1166"/>
      <c r="W3313" s="587" t="e">
        <f t="shared" si="543"/>
        <v>#DIV/0!</v>
      </c>
      <c r="Y3313" s="1163">
        <v>226</v>
      </c>
      <c r="Z3313" s="1164"/>
      <c r="AA3313" s="1165"/>
      <c r="AB3313" s="1166"/>
      <c r="AC3313" s="587" t="e">
        <f t="shared" si="544"/>
        <v>#DIV/0!</v>
      </c>
      <c r="AE3313" s="1163">
        <v>226</v>
      </c>
      <c r="AF3313" s="1164"/>
      <c r="AG3313" s="1165"/>
      <c r="AH3313" s="1166"/>
      <c r="AI3313" s="587" t="e">
        <f t="shared" si="545"/>
        <v>#DIV/0!</v>
      </c>
      <c r="AK3313" s="1163">
        <v>226</v>
      </c>
      <c r="AL3313" s="1164"/>
      <c r="AM3313" s="1165"/>
      <c r="AN3313" s="1166"/>
      <c r="AO3313" s="587" t="e">
        <f t="shared" si="546"/>
        <v>#DIV/0!</v>
      </c>
      <c r="AQ3313" s="1163">
        <v>226</v>
      </c>
      <c r="AR3313" s="1164"/>
      <c r="AS3313" s="1165"/>
      <c r="AT3313" s="1166"/>
      <c r="AU3313" s="587" t="e">
        <f t="shared" si="547"/>
        <v>#DIV/0!</v>
      </c>
      <c r="AW3313" s="1163">
        <v>226</v>
      </c>
      <c r="AX3313" s="1164"/>
      <c r="AY3313" s="1165"/>
      <c r="AZ3313" s="1166"/>
      <c r="BA3313" s="587" t="e">
        <f t="shared" si="548"/>
        <v>#DIV/0!</v>
      </c>
    </row>
    <row r="3314" spans="1:53" s="17" customFormat="1" ht="16.75" customHeight="1" outlineLevel="2">
      <c r="A3314" s="1163">
        <v>227</v>
      </c>
      <c r="B3314" s="1164"/>
      <c r="C3314" s="1165"/>
      <c r="D3314" s="1166"/>
      <c r="E3314" s="587" t="e">
        <f t="shared" si="540"/>
        <v>#DIV/0!</v>
      </c>
      <c r="G3314" s="1163">
        <v>227</v>
      </c>
      <c r="H3314" s="1164"/>
      <c r="I3314" s="1165"/>
      <c r="J3314" s="1166"/>
      <c r="K3314" s="587" t="e">
        <f t="shared" si="541"/>
        <v>#DIV/0!</v>
      </c>
      <c r="M3314" s="1163">
        <v>227</v>
      </c>
      <c r="N3314" s="1164"/>
      <c r="O3314" s="1165"/>
      <c r="P3314" s="1166"/>
      <c r="Q3314" s="587" t="e">
        <f t="shared" si="542"/>
        <v>#DIV/0!</v>
      </c>
      <c r="S3314" s="1163">
        <v>227</v>
      </c>
      <c r="T3314" s="1164"/>
      <c r="U3314" s="1165"/>
      <c r="V3314" s="1166"/>
      <c r="W3314" s="587" t="e">
        <f t="shared" si="543"/>
        <v>#DIV/0!</v>
      </c>
      <c r="Y3314" s="1163">
        <v>227</v>
      </c>
      <c r="Z3314" s="1164"/>
      <c r="AA3314" s="1165"/>
      <c r="AB3314" s="1166"/>
      <c r="AC3314" s="587" t="e">
        <f t="shared" si="544"/>
        <v>#DIV/0!</v>
      </c>
      <c r="AE3314" s="1163">
        <v>227</v>
      </c>
      <c r="AF3314" s="1164"/>
      <c r="AG3314" s="1165"/>
      <c r="AH3314" s="1166"/>
      <c r="AI3314" s="587" t="e">
        <f t="shared" si="545"/>
        <v>#DIV/0!</v>
      </c>
      <c r="AK3314" s="1163">
        <v>227</v>
      </c>
      <c r="AL3314" s="1164"/>
      <c r="AM3314" s="1165"/>
      <c r="AN3314" s="1166"/>
      <c r="AO3314" s="587" t="e">
        <f t="shared" si="546"/>
        <v>#DIV/0!</v>
      </c>
      <c r="AQ3314" s="1163">
        <v>227</v>
      </c>
      <c r="AR3314" s="1164"/>
      <c r="AS3314" s="1165"/>
      <c r="AT3314" s="1166"/>
      <c r="AU3314" s="587" t="e">
        <f t="shared" si="547"/>
        <v>#DIV/0!</v>
      </c>
      <c r="AW3314" s="1163">
        <v>227</v>
      </c>
      <c r="AX3314" s="1164"/>
      <c r="AY3314" s="1165"/>
      <c r="AZ3314" s="1166"/>
      <c r="BA3314" s="587" t="e">
        <f t="shared" si="548"/>
        <v>#DIV/0!</v>
      </c>
    </row>
    <row r="3315" spans="1:53" s="17" customFormat="1" ht="16.75" customHeight="1" outlineLevel="2">
      <c r="A3315" s="1163">
        <v>228</v>
      </c>
      <c r="B3315" s="1164"/>
      <c r="C3315" s="1165"/>
      <c r="D3315" s="1166"/>
      <c r="E3315" s="587" t="e">
        <f t="shared" si="540"/>
        <v>#DIV/0!</v>
      </c>
      <c r="G3315" s="1163">
        <v>228</v>
      </c>
      <c r="H3315" s="1164"/>
      <c r="I3315" s="1165"/>
      <c r="J3315" s="1166"/>
      <c r="K3315" s="587" t="e">
        <f t="shared" si="541"/>
        <v>#DIV/0!</v>
      </c>
      <c r="M3315" s="1163">
        <v>228</v>
      </c>
      <c r="N3315" s="1164"/>
      <c r="O3315" s="1165"/>
      <c r="P3315" s="1166"/>
      <c r="Q3315" s="587" t="e">
        <f t="shared" si="542"/>
        <v>#DIV/0!</v>
      </c>
      <c r="S3315" s="1163">
        <v>228</v>
      </c>
      <c r="T3315" s="1164"/>
      <c r="U3315" s="1165"/>
      <c r="V3315" s="1166"/>
      <c r="W3315" s="587" t="e">
        <f t="shared" si="543"/>
        <v>#DIV/0!</v>
      </c>
      <c r="Y3315" s="1163">
        <v>228</v>
      </c>
      <c r="Z3315" s="1164"/>
      <c r="AA3315" s="1165"/>
      <c r="AB3315" s="1166"/>
      <c r="AC3315" s="587" t="e">
        <f t="shared" si="544"/>
        <v>#DIV/0!</v>
      </c>
      <c r="AE3315" s="1163">
        <v>228</v>
      </c>
      <c r="AF3315" s="1164"/>
      <c r="AG3315" s="1165"/>
      <c r="AH3315" s="1166"/>
      <c r="AI3315" s="587" t="e">
        <f t="shared" si="545"/>
        <v>#DIV/0!</v>
      </c>
      <c r="AK3315" s="1163">
        <v>228</v>
      </c>
      <c r="AL3315" s="1164"/>
      <c r="AM3315" s="1165"/>
      <c r="AN3315" s="1166"/>
      <c r="AO3315" s="587" t="e">
        <f t="shared" si="546"/>
        <v>#DIV/0!</v>
      </c>
      <c r="AQ3315" s="1163">
        <v>228</v>
      </c>
      <c r="AR3315" s="1164"/>
      <c r="AS3315" s="1165"/>
      <c r="AT3315" s="1166"/>
      <c r="AU3315" s="587" t="e">
        <f t="shared" si="547"/>
        <v>#DIV/0!</v>
      </c>
      <c r="AW3315" s="1163">
        <v>228</v>
      </c>
      <c r="AX3315" s="1164"/>
      <c r="AY3315" s="1165"/>
      <c r="AZ3315" s="1166"/>
      <c r="BA3315" s="587" t="e">
        <f t="shared" si="548"/>
        <v>#DIV/0!</v>
      </c>
    </row>
    <row r="3316" spans="1:53" s="17" customFormat="1" ht="16.75" customHeight="1" outlineLevel="2">
      <c r="A3316" s="1163">
        <v>229</v>
      </c>
      <c r="B3316" s="1164"/>
      <c r="C3316" s="1165"/>
      <c r="D3316" s="1166"/>
      <c r="E3316" s="587" t="e">
        <f t="shared" si="540"/>
        <v>#DIV/0!</v>
      </c>
      <c r="G3316" s="1163">
        <v>229</v>
      </c>
      <c r="H3316" s="1164"/>
      <c r="I3316" s="1165"/>
      <c r="J3316" s="1166"/>
      <c r="K3316" s="587" t="e">
        <f t="shared" si="541"/>
        <v>#DIV/0!</v>
      </c>
      <c r="M3316" s="1163">
        <v>229</v>
      </c>
      <c r="N3316" s="1164"/>
      <c r="O3316" s="1165"/>
      <c r="P3316" s="1166"/>
      <c r="Q3316" s="587" t="e">
        <f t="shared" si="542"/>
        <v>#DIV/0!</v>
      </c>
      <c r="S3316" s="1163">
        <v>229</v>
      </c>
      <c r="T3316" s="1164"/>
      <c r="U3316" s="1165"/>
      <c r="V3316" s="1166"/>
      <c r="W3316" s="587" t="e">
        <f t="shared" si="543"/>
        <v>#DIV/0!</v>
      </c>
      <c r="Y3316" s="1163">
        <v>229</v>
      </c>
      <c r="Z3316" s="1164"/>
      <c r="AA3316" s="1165"/>
      <c r="AB3316" s="1166"/>
      <c r="AC3316" s="587" t="e">
        <f t="shared" si="544"/>
        <v>#DIV/0!</v>
      </c>
      <c r="AE3316" s="1163">
        <v>229</v>
      </c>
      <c r="AF3316" s="1164"/>
      <c r="AG3316" s="1165"/>
      <c r="AH3316" s="1166"/>
      <c r="AI3316" s="587" t="e">
        <f t="shared" si="545"/>
        <v>#DIV/0!</v>
      </c>
      <c r="AK3316" s="1163">
        <v>229</v>
      </c>
      <c r="AL3316" s="1164"/>
      <c r="AM3316" s="1165"/>
      <c r="AN3316" s="1166"/>
      <c r="AO3316" s="587" t="e">
        <f t="shared" si="546"/>
        <v>#DIV/0!</v>
      </c>
      <c r="AQ3316" s="1163">
        <v>229</v>
      </c>
      <c r="AR3316" s="1164"/>
      <c r="AS3316" s="1165"/>
      <c r="AT3316" s="1166"/>
      <c r="AU3316" s="587" t="e">
        <f t="shared" si="547"/>
        <v>#DIV/0!</v>
      </c>
      <c r="AW3316" s="1163">
        <v>229</v>
      </c>
      <c r="AX3316" s="1164"/>
      <c r="AY3316" s="1165"/>
      <c r="AZ3316" s="1166"/>
      <c r="BA3316" s="587" t="e">
        <f t="shared" si="548"/>
        <v>#DIV/0!</v>
      </c>
    </row>
    <row r="3317" spans="1:53" s="17" customFormat="1" ht="16.75" customHeight="1" outlineLevel="2">
      <c r="A3317" s="1163">
        <v>230</v>
      </c>
      <c r="B3317" s="1164"/>
      <c r="C3317" s="1165"/>
      <c r="D3317" s="1166"/>
      <c r="E3317" s="587" t="e">
        <f t="shared" si="540"/>
        <v>#DIV/0!</v>
      </c>
      <c r="G3317" s="1163">
        <v>230</v>
      </c>
      <c r="H3317" s="1164"/>
      <c r="I3317" s="1165"/>
      <c r="J3317" s="1166"/>
      <c r="K3317" s="587" t="e">
        <f t="shared" si="541"/>
        <v>#DIV/0!</v>
      </c>
      <c r="M3317" s="1163">
        <v>230</v>
      </c>
      <c r="N3317" s="1164"/>
      <c r="O3317" s="1165"/>
      <c r="P3317" s="1166"/>
      <c r="Q3317" s="587" t="e">
        <f t="shared" si="542"/>
        <v>#DIV/0!</v>
      </c>
      <c r="S3317" s="1163">
        <v>230</v>
      </c>
      <c r="T3317" s="1164"/>
      <c r="U3317" s="1165"/>
      <c r="V3317" s="1166"/>
      <c r="W3317" s="587" t="e">
        <f t="shared" si="543"/>
        <v>#DIV/0!</v>
      </c>
      <c r="Y3317" s="1163">
        <v>230</v>
      </c>
      <c r="Z3317" s="1164"/>
      <c r="AA3317" s="1165"/>
      <c r="AB3317" s="1166"/>
      <c r="AC3317" s="587" t="e">
        <f t="shared" si="544"/>
        <v>#DIV/0!</v>
      </c>
      <c r="AE3317" s="1163">
        <v>230</v>
      </c>
      <c r="AF3317" s="1164"/>
      <c r="AG3317" s="1165"/>
      <c r="AH3317" s="1166"/>
      <c r="AI3317" s="587" t="e">
        <f t="shared" si="545"/>
        <v>#DIV/0!</v>
      </c>
      <c r="AK3317" s="1163">
        <v>230</v>
      </c>
      <c r="AL3317" s="1164"/>
      <c r="AM3317" s="1165"/>
      <c r="AN3317" s="1166"/>
      <c r="AO3317" s="587" t="e">
        <f t="shared" si="546"/>
        <v>#DIV/0!</v>
      </c>
      <c r="AQ3317" s="1163">
        <v>230</v>
      </c>
      <c r="AR3317" s="1164"/>
      <c r="AS3317" s="1165"/>
      <c r="AT3317" s="1166"/>
      <c r="AU3317" s="587" t="e">
        <f t="shared" si="547"/>
        <v>#DIV/0!</v>
      </c>
      <c r="AW3317" s="1163">
        <v>230</v>
      </c>
      <c r="AX3317" s="1164"/>
      <c r="AY3317" s="1165"/>
      <c r="AZ3317" s="1166"/>
      <c r="BA3317" s="587" t="e">
        <f t="shared" si="548"/>
        <v>#DIV/0!</v>
      </c>
    </row>
    <row r="3318" spans="1:53" s="17" customFormat="1" ht="16.75" customHeight="1" outlineLevel="2">
      <c r="A3318" s="1163">
        <v>231</v>
      </c>
      <c r="B3318" s="1164"/>
      <c r="C3318" s="1165"/>
      <c r="D3318" s="1166"/>
      <c r="E3318" s="587" t="e">
        <f t="shared" si="540"/>
        <v>#DIV/0!</v>
      </c>
      <c r="G3318" s="1163">
        <v>231</v>
      </c>
      <c r="H3318" s="1164"/>
      <c r="I3318" s="1165"/>
      <c r="J3318" s="1166"/>
      <c r="K3318" s="587" t="e">
        <f t="shared" si="541"/>
        <v>#DIV/0!</v>
      </c>
      <c r="M3318" s="1163">
        <v>231</v>
      </c>
      <c r="N3318" s="1164"/>
      <c r="O3318" s="1165"/>
      <c r="P3318" s="1166"/>
      <c r="Q3318" s="587" t="e">
        <f t="shared" si="542"/>
        <v>#DIV/0!</v>
      </c>
      <c r="S3318" s="1163">
        <v>231</v>
      </c>
      <c r="T3318" s="1164"/>
      <c r="U3318" s="1165"/>
      <c r="V3318" s="1166"/>
      <c r="W3318" s="587" t="e">
        <f t="shared" si="543"/>
        <v>#DIV/0!</v>
      </c>
      <c r="Y3318" s="1163">
        <v>231</v>
      </c>
      <c r="Z3318" s="1164"/>
      <c r="AA3318" s="1165"/>
      <c r="AB3318" s="1166"/>
      <c r="AC3318" s="587" t="e">
        <f t="shared" si="544"/>
        <v>#DIV/0!</v>
      </c>
      <c r="AE3318" s="1163">
        <v>231</v>
      </c>
      <c r="AF3318" s="1164"/>
      <c r="AG3318" s="1165"/>
      <c r="AH3318" s="1166"/>
      <c r="AI3318" s="587" t="e">
        <f t="shared" si="545"/>
        <v>#DIV/0!</v>
      </c>
      <c r="AK3318" s="1163">
        <v>231</v>
      </c>
      <c r="AL3318" s="1164"/>
      <c r="AM3318" s="1165"/>
      <c r="AN3318" s="1166"/>
      <c r="AO3318" s="587" t="e">
        <f t="shared" si="546"/>
        <v>#DIV/0!</v>
      </c>
      <c r="AQ3318" s="1163">
        <v>231</v>
      </c>
      <c r="AR3318" s="1164"/>
      <c r="AS3318" s="1165"/>
      <c r="AT3318" s="1166"/>
      <c r="AU3318" s="587" t="e">
        <f t="shared" si="547"/>
        <v>#DIV/0!</v>
      </c>
      <c r="AW3318" s="1163">
        <v>231</v>
      </c>
      <c r="AX3318" s="1164"/>
      <c r="AY3318" s="1165"/>
      <c r="AZ3318" s="1166"/>
      <c r="BA3318" s="587" t="e">
        <f t="shared" si="548"/>
        <v>#DIV/0!</v>
      </c>
    </row>
    <row r="3319" spans="1:53" s="17" customFormat="1" ht="16.75" customHeight="1" outlineLevel="2">
      <c r="A3319" s="1163">
        <v>232</v>
      </c>
      <c r="B3319" s="1164"/>
      <c r="C3319" s="1165"/>
      <c r="D3319" s="1166"/>
      <c r="E3319" s="587" t="e">
        <f t="shared" si="540"/>
        <v>#DIV/0!</v>
      </c>
      <c r="G3319" s="1163">
        <v>232</v>
      </c>
      <c r="H3319" s="1164"/>
      <c r="I3319" s="1165"/>
      <c r="J3319" s="1166"/>
      <c r="K3319" s="587" t="e">
        <f t="shared" si="541"/>
        <v>#DIV/0!</v>
      </c>
      <c r="M3319" s="1163">
        <v>232</v>
      </c>
      <c r="N3319" s="1164"/>
      <c r="O3319" s="1165"/>
      <c r="P3319" s="1166"/>
      <c r="Q3319" s="587" t="e">
        <f t="shared" si="542"/>
        <v>#DIV/0!</v>
      </c>
      <c r="S3319" s="1163">
        <v>232</v>
      </c>
      <c r="T3319" s="1164"/>
      <c r="U3319" s="1165"/>
      <c r="V3319" s="1166"/>
      <c r="W3319" s="587" t="e">
        <f t="shared" si="543"/>
        <v>#DIV/0!</v>
      </c>
      <c r="Y3319" s="1163">
        <v>232</v>
      </c>
      <c r="Z3319" s="1164"/>
      <c r="AA3319" s="1165"/>
      <c r="AB3319" s="1166"/>
      <c r="AC3319" s="587" t="e">
        <f t="shared" si="544"/>
        <v>#DIV/0!</v>
      </c>
      <c r="AE3319" s="1163">
        <v>232</v>
      </c>
      <c r="AF3319" s="1164"/>
      <c r="AG3319" s="1165"/>
      <c r="AH3319" s="1166"/>
      <c r="AI3319" s="587" t="e">
        <f t="shared" si="545"/>
        <v>#DIV/0!</v>
      </c>
      <c r="AK3319" s="1163">
        <v>232</v>
      </c>
      <c r="AL3319" s="1164"/>
      <c r="AM3319" s="1165"/>
      <c r="AN3319" s="1166"/>
      <c r="AO3319" s="587" t="e">
        <f t="shared" si="546"/>
        <v>#DIV/0!</v>
      </c>
      <c r="AQ3319" s="1163">
        <v>232</v>
      </c>
      <c r="AR3319" s="1164"/>
      <c r="AS3319" s="1165"/>
      <c r="AT3319" s="1166"/>
      <c r="AU3319" s="587" t="e">
        <f t="shared" si="547"/>
        <v>#DIV/0!</v>
      </c>
      <c r="AW3319" s="1163">
        <v>232</v>
      </c>
      <c r="AX3319" s="1164"/>
      <c r="AY3319" s="1165"/>
      <c r="AZ3319" s="1166"/>
      <c r="BA3319" s="587" t="e">
        <f t="shared" si="548"/>
        <v>#DIV/0!</v>
      </c>
    </row>
    <row r="3320" spans="1:53" s="17" customFormat="1" ht="16.75" customHeight="1" outlineLevel="2">
      <c r="A3320" s="1163">
        <v>233</v>
      </c>
      <c r="B3320" s="1164"/>
      <c r="C3320" s="1165"/>
      <c r="D3320" s="1166"/>
      <c r="E3320" s="587" t="e">
        <f t="shared" si="540"/>
        <v>#DIV/0!</v>
      </c>
      <c r="G3320" s="1163">
        <v>233</v>
      </c>
      <c r="H3320" s="1164"/>
      <c r="I3320" s="1165"/>
      <c r="J3320" s="1166"/>
      <c r="K3320" s="587" t="e">
        <f t="shared" si="541"/>
        <v>#DIV/0!</v>
      </c>
      <c r="M3320" s="1163">
        <v>233</v>
      </c>
      <c r="N3320" s="1164"/>
      <c r="O3320" s="1165"/>
      <c r="P3320" s="1166"/>
      <c r="Q3320" s="587" t="e">
        <f t="shared" si="542"/>
        <v>#DIV/0!</v>
      </c>
      <c r="S3320" s="1163">
        <v>233</v>
      </c>
      <c r="T3320" s="1164"/>
      <c r="U3320" s="1165"/>
      <c r="V3320" s="1166"/>
      <c r="W3320" s="587" t="e">
        <f t="shared" si="543"/>
        <v>#DIV/0!</v>
      </c>
      <c r="Y3320" s="1163">
        <v>233</v>
      </c>
      <c r="Z3320" s="1164"/>
      <c r="AA3320" s="1165"/>
      <c r="AB3320" s="1166"/>
      <c r="AC3320" s="587" t="e">
        <f t="shared" si="544"/>
        <v>#DIV/0!</v>
      </c>
      <c r="AE3320" s="1163">
        <v>233</v>
      </c>
      <c r="AF3320" s="1164"/>
      <c r="AG3320" s="1165"/>
      <c r="AH3320" s="1166"/>
      <c r="AI3320" s="587" t="e">
        <f t="shared" si="545"/>
        <v>#DIV/0!</v>
      </c>
      <c r="AK3320" s="1163">
        <v>233</v>
      </c>
      <c r="AL3320" s="1164"/>
      <c r="AM3320" s="1165"/>
      <c r="AN3320" s="1166"/>
      <c r="AO3320" s="587" t="e">
        <f t="shared" si="546"/>
        <v>#DIV/0!</v>
      </c>
      <c r="AQ3320" s="1163">
        <v>233</v>
      </c>
      <c r="AR3320" s="1164"/>
      <c r="AS3320" s="1165"/>
      <c r="AT3320" s="1166"/>
      <c r="AU3320" s="587" t="e">
        <f t="shared" si="547"/>
        <v>#DIV/0!</v>
      </c>
      <c r="AW3320" s="1163">
        <v>233</v>
      </c>
      <c r="AX3320" s="1164"/>
      <c r="AY3320" s="1165"/>
      <c r="AZ3320" s="1166"/>
      <c r="BA3320" s="587" t="e">
        <f t="shared" si="548"/>
        <v>#DIV/0!</v>
      </c>
    </row>
    <row r="3321" spans="1:53" s="17" customFormat="1" ht="16.75" customHeight="1" outlineLevel="2">
      <c r="A3321" s="1163">
        <v>234</v>
      </c>
      <c r="B3321" s="1164"/>
      <c r="C3321" s="1165"/>
      <c r="D3321" s="1166"/>
      <c r="E3321" s="587" t="e">
        <f t="shared" si="540"/>
        <v>#DIV/0!</v>
      </c>
      <c r="G3321" s="1163">
        <v>234</v>
      </c>
      <c r="H3321" s="1164"/>
      <c r="I3321" s="1165"/>
      <c r="J3321" s="1166"/>
      <c r="K3321" s="587" t="e">
        <f t="shared" si="541"/>
        <v>#DIV/0!</v>
      </c>
      <c r="M3321" s="1163">
        <v>234</v>
      </c>
      <c r="N3321" s="1164"/>
      <c r="O3321" s="1165"/>
      <c r="P3321" s="1166"/>
      <c r="Q3321" s="587" t="e">
        <f t="shared" si="542"/>
        <v>#DIV/0!</v>
      </c>
      <c r="S3321" s="1163">
        <v>234</v>
      </c>
      <c r="T3321" s="1164"/>
      <c r="U3321" s="1165"/>
      <c r="V3321" s="1166"/>
      <c r="W3321" s="587" t="e">
        <f t="shared" si="543"/>
        <v>#DIV/0!</v>
      </c>
      <c r="Y3321" s="1163">
        <v>234</v>
      </c>
      <c r="Z3321" s="1164"/>
      <c r="AA3321" s="1165"/>
      <c r="AB3321" s="1166"/>
      <c r="AC3321" s="587" t="e">
        <f t="shared" si="544"/>
        <v>#DIV/0!</v>
      </c>
      <c r="AE3321" s="1163">
        <v>234</v>
      </c>
      <c r="AF3321" s="1164"/>
      <c r="AG3321" s="1165"/>
      <c r="AH3321" s="1166"/>
      <c r="AI3321" s="587" t="e">
        <f t="shared" si="545"/>
        <v>#DIV/0!</v>
      </c>
      <c r="AK3321" s="1163">
        <v>234</v>
      </c>
      <c r="AL3321" s="1164"/>
      <c r="AM3321" s="1165"/>
      <c r="AN3321" s="1166"/>
      <c r="AO3321" s="587" t="e">
        <f t="shared" si="546"/>
        <v>#DIV/0!</v>
      </c>
      <c r="AQ3321" s="1163">
        <v>234</v>
      </c>
      <c r="AR3321" s="1164"/>
      <c r="AS3321" s="1165"/>
      <c r="AT3321" s="1166"/>
      <c r="AU3321" s="587" t="e">
        <f t="shared" si="547"/>
        <v>#DIV/0!</v>
      </c>
      <c r="AW3321" s="1163">
        <v>234</v>
      </c>
      <c r="AX3321" s="1164"/>
      <c r="AY3321" s="1165"/>
      <c r="AZ3321" s="1166"/>
      <c r="BA3321" s="587" t="e">
        <f t="shared" si="548"/>
        <v>#DIV/0!</v>
      </c>
    </row>
    <row r="3322" spans="1:53" s="17" customFormat="1" ht="16.75" customHeight="1" outlineLevel="2">
      <c r="A3322" s="1163">
        <v>235</v>
      </c>
      <c r="B3322" s="1164"/>
      <c r="C3322" s="1165"/>
      <c r="D3322" s="1166"/>
      <c r="E3322" s="587" t="e">
        <f t="shared" si="540"/>
        <v>#DIV/0!</v>
      </c>
      <c r="G3322" s="1163">
        <v>235</v>
      </c>
      <c r="H3322" s="1164"/>
      <c r="I3322" s="1165"/>
      <c r="J3322" s="1166"/>
      <c r="K3322" s="587" t="e">
        <f t="shared" si="541"/>
        <v>#DIV/0!</v>
      </c>
      <c r="M3322" s="1163">
        <v>235</v>
      </c>
      <c r="N3322" s="1164"/>
      <c r="O3322" s="1165"/>
      <c r="P3322" s="1166"/>
      <c r="Q3322" s="587" t="e">
        <f t="shared" si="542"/>
        <v>#DIV/0!</v>
      </c>
      <c r="S3322" s="1163">
        <v>235</v>
      </c>
      <c r="T3322" s="1164"/>
      <c r="U3322" s="1165"/>
      <c r="V3322" s="1166"/>
      <c r="W3322" s="587" t="e">
        <f t="shared" si="543"/>
        <v>#DIV/0!</v>
      </c>
      <c r="Y3322" s="1163">
        <v>235</v>
      </c>
      <c r="Z3322" s="1164"/>
      <c r="AA3322" s="1165"/>
      <c r="AB3322" s="1166"/>
      <c r="AC3322" s="587" t="e">
        <f t="shared" si="544"/>
        <v>#DIV/0!</v>
      </c>
      <c r="AE3322" s="1163">
        <v>235</v>
      </c>
      <c r="AF3322" s="1164"/>
      <c r="AG3322" s="1165"/>
      <c r="AH3322" s="1166"/>
      <c r="AI3322" s="587" t="e">
        <f t="shared" si="545"/>
        <v>#DIV/0!</v>
      </c>
      <c r="AK3322" s="1163">
        <v>235</v>
      </c>
      <c r="AL3322" s="1164"/>
      <c r="AM3322" s="1165"/>
      <c r="AN3322" s="1166"/>
      <c r="AO3322" s="587" t="e">
        <f t="shared" si="546"/>
        <v>#DIV/0!</v>
      </c>
      <c r="AQ3322" s="1163">
        <v>235</v>
      </c>
      <c r="AR3322" s="1164"/>
      <c r="AS3322" s="1165"/>
      <c r="AT3322" s="1166"/>
      <c r="AU3322" s="587" t="e">
        <f t="shared" si="547"/>
        <v>#DIV/0!</v>
      </c>
      <c r="AW3322" s="1163">
        <v>235</v>
      </c>
      <c r="AX3322" s="1164"/>
      <c r="AY3322" s="1165"/>
      <c r="AZ3322" s="1166"/>
      <c r="BA3322" s="587" t="e">
        <f t="shared" si="548"/>
        <v>#DIV/0!</v>
      </c>
    </row>
    <row r="3323" spans="1:53" s="17" customFormat="1" ht="16.75" customHeight="1" outlineLevel="2">
      <c r="A3323" s="1163">
        <v>236</v>
      </c>
      <c r="B3323" s="1164"/>
      <c r="C3323" s="1165"/>
      <c r="D3323" s="1166"/>
      <c r="E3323" s="587" t="e">
        <f t="shared" si="540"/>
        <v>#DIV/0!</v>
      </c>
      <c r="G3323" s="1163">
        <v>236</v>
      </c>
      <c r="H3323" s="1164"/>
      <c r="I3323" s="1165"/>
      <c r="J3323" s="1166"/>
      <c r="K3323" s="587" t="e">
        <f t="shared" si="541"/>
        <v>#DIV/0!</v>
      </c>
      <c r="M3323" s="1163">
        <v>236</v>
      </c>
      <c r="N3323" s="1164"/>
      <c r="O3323" s="1165"/>
      <c r="P3323" s="1166"/>
      <c r="Q3323" s="587" t="e">
        <f t="shared" si="542"/>
        <v>#DIV/0!</v>
      </c>
      <c r="S3323" s="1163">
        <v>236</v>
      </c>
      <c r="T3323" s="1164"/>
      <c r="U3323" s="1165"/>
      <c r="V3323" s="1166"/>
      <c r="W3323" s="587" t="e">
        <f t="shared" si="543"/>
        <v>#DIV/0!</v>
      </c>
      <c r="Y3323" s="1163">
        <v>236</v>
      </c>
      <c r="Z3323" s="1164"/>
      <c r="AA3323" s="1165"/>
      <c r="AB3323" s="1166"/>
      <c r="AC3323" s="587" t="e">
        <f t="shared" si="544"/>
        <v>#DIV/0!</v>
      </c>
      <c r="AE3323" s="1163">
        <v>236</v>
      </c>
      <c r="AF3323" s="1164"/>
      <c r="AG3323" s="1165"/>
      <c r="AH3323" s="1166"/>
      <c r="AI3323" s="587" t="e">
        <f t="shared" si="545"/>
        <v>#DIV/0!</v>
      </c>
      <c r="AK3323" s="1163">
        <v>236</v>
      </c>
      <c r="AL3323" s="1164"/>
      <c r="AM3323" s="1165"/>
      <c r="AN3323" s="1166"/>
      <c r="AO3323" s="587" t="e">
        <f t="shared" si="546"/>
        <v>#DIV/0!</v>
      </c>
      <c r="AQ3323" s="1163">
        <v>236</v>
      </c>
      <c r="AR3323" s="1164"/>
      <c r="AS3323" s="1165"/>
      <c r="AT3323" s="1166"/>
      <c r="AU3323" s="587" t="e">
        <f t="shared" si="547"/>
        <v>#DIV/0!</v>
      </c>
      <c r="AW3323" s="1163">
        <v>236</v>
      </c>
      <c r="AX3323" s="1164"/>
      <c r="AY3323" s="1165"/>
      <c r="AZ3323" s="1166"/>
      <c r="BA3323" s="587" t="e">
        <f t="shared" si="548"/>
        <v>#DIV/0!</v>
      </c>
    </row>
    <row r="3324" spans="1:53" s="17" customFormat="1" ht="16.75" customHeight="1" outlineLevel="2">
      <c r="A3324" s="1163">
        <v>237</v>
      </c>
      <c r="B3324" s="1164"/>
      <c r="C3324" s="1165"/>
      <c r="D3324" s="1166"/>
      <c r="E3324" s="587" t="e">
        <f t="shared" si="540"/>
        <v>#DIV/0!</v>
      </c>
      <c r="G3324" s="1163">
        <v>237</v>
      </c>
      <c r="H3324" s="1164"/>
      <c r="I3324" s="1165"/>
      <c r="J3324" s="1166"/>
      <c r="K3324" s="587" t="e">
        <f t="shared" si="541"/>
        <v>#DIV/0!</v>
      </c>
      <c r="M3324" s="1163">
        <v>237</v>
      </c>
      <c r="N3324" s="1164"/>
      <c r="O3324" s="1165"/>
      <c r="P3324" s="1166"/>
      <c r="Q3324" s="587" t="e">
        <f t="shared" si="542"/>
        <v>#DIV/0!</v>
      </c>
      <c r="S3324" s="1163">
        <v>237</v>
      </c>
      <c r="T3324" s="1164"/>
      <c r="U3324" s="1165"/>
      <c r="V3324" s="1166"/>
      <c r="W3324" s="587" t="e">
        <f t="shared" si="543"/>
        <v>#DIV/0!</v>
      </c>
      <c r="Y3324" s="1163">
        <v>237</v>
      </c>
      <c r="Z3324" s="1164"/>
      <c r="AA3324" s="1165"/>
      <c r="AB3324" s="1166"/>
      <c r="AC3324" s="587" t="e">
        <f t="shared" si="544"/>
        <v>#DIV/0!</v>
      </c>
      <c r="AE3324" s="1163">
        <v>237</v>
      </c>
      <c r="AF3324" s="1164"/>
      <c r="AG3324" s="1165"/>
      <c r="AH3324" s="1166"/>
      <c r="AI3324" s="587" t="e">
        <f t="shared" si="545"/>
        <v>#DIV/0!</v>
      </c>
      <c r="AK3324" s="1163">
        <v>237</v>
      </c>
      <c r="AL3324" s="1164"/>
      <c r="AM3324" s="1165"/>
      <c r="AN3324" s="1166"/>
      <c r="AO3324" s="587" t="e">
        <f t="shared" si="546"/>
        <v>#DIV/0!</v>
      </c>
      <c r="AQ3324" s="1163">
        <v>237</v>
      </c>
      <c r="AR3324" s="1164"/>
      <c r="AS3324" s="1165"/>
      <c r="AT3324" s="1166"/>
      <c r="AU3324" s="587" t="e">
        <f t="shared" si="547"/>
        <v>#DIV/0!</v>
      </c>
      <c r="AW3324" s="1163">
        <v>237</v>
      </c>
      <c r="AX3324" s="1164"/>
      <c r="AY3324" s="1165"/>
      <c r="AZ3324" s="1166"/>
      <c r="BA3324" s="587" t="e">
        <f t="shared" si="548"/>
        <v>#DIV/0!</v>
      </c>
    </row>
    <row r="3325" spans="1:53" s="17" customFormat="1" ht="16.75" customHeight="1" outlineLevel="2">
      <c r="A3325" s="1163">
        <v>238</v>
      </c>
      <c r="B3325" s="1164"/>
      <c r="C3325" s="1165"/>
      <c r="D3325" s="1166"/>
      <c r="E3325" s="587" t="e">
        <f t="shared" si="540"/>
        <v>#DIV/0!</v>
      </c>
      <c r="G3325" s="1163">
        <v>238</v>
      </c>
      <c r="H3325" s="1164"/>
      <c r="I3325" s="1165"/>
      <c r="J3325" s="1166"/>
      <c r="K3325" s="587" t="e">
        <f t="shared" si="541"/>
        <v>#DIV/0!</v>
      </c>
      <c r="M3325" s="1163">
        <v>238</v>
      </c>
      <c r="N3325" s="1164"/>
      <c r="O3325" s="1165"/>
      <c r="P3325" s="1166"/>
      <c r="Q3325" s="587" t="e">
        <f t="shared" si="542"/>
        <v>#DIV/0!</v>
      </c>
      <c r="S3325" s="1163">
        <v>238</v>
      </c>
      <c r="T3325" s="1164"/>
      <c r="U3325" s="1165"/>
      <c r="V3325" s="1166"/>
      <c r="W3325" s="587" t="e">
        <f t="shared" si="543"/>
        <v>#DIV/0!</v>
      </c>
      <c r="Y3325" s="1163">
        <v>238</v>
      </c>
      <c r="Z3325" s="1164"/>
      <c r="AA3325" s="1165"/>
      <c r="AB3325" s="1166"/>
      <c r="AC3325" s="587" t="e">
        <f t="shared" si="544"/>
        <v>#DIV/0!</v>
      </c>
      <c r="AE3325" s="1163">
        <v>238</v>
      </c>
      <c r="AF3325" s="1164"/>
      <c r="AG3325" s="1165"/>
      <c r="AH3325" s="1166"/>
      <c r="AI3325" s="587" t="e">
        <f t="shared" si="545"/>
        <v>#DIV/0!</v>
      </c>
      <c r="AK3325" s="1163">
        <v>238</v>
      </c>
      <c r="AL3325" s="1164"/>
      <c r="AM3325" s="1165"/>
      <c r="AN3325" s="1166"/>
      <c r="AO3325" s="587" t="e">
        <f t="shared" si="546"/>
        <v>#DIV/0!</v>
      </c>
      <c r="AQ3325" s="1163">
        <v>238</v>
      </c>
      <c r="AR3325" s="1164"/>
      <c r="AS3325" s="1165"/>
      <c r="AT3325" s="1166"/>
      <c r="AU3325" s="587" t="e">
        <f t="shared" si="547"/>
        <v>#DIV/0!</v>
      </c>
      <c r="AW3325" s="1163">
        <v>238</v>
      </c>
      <c r="AX3325" s="1164"/>
      <c r="AY3325" s="1165"/>
      <c r="AZ3325" s="1166"/>
      <c r="BA3325" s="587" t="e">
        <f t="shared" si="548"/>
        <v>#DIV/0!</v>
      </c>
    </row>
    <row r="3326" spans="1:53" s="17" customFormat="1" ht="16.75" customHeight="1" outlineLevel="2">
      <c r="A3326" s="1163">
        <v>239</v>
      </c>
      <c r="B3326" s="1164"/>
      <c r="C3326" s="1165"/>
      <c r="D3326" s="1166"/>
      <c r="E3326" s="587" t="e">
        <f t="shared" si="540"/>
        <v>#DIV/0!</v>
      </c>
      <c r="G3326" s="1163">
        <v>239</v>
      </c>
      <c r="H3326" s="1164"/>
      <c r="I3326" s="1165"/>
      <c r="J3326" s="1166"/>
      <c r="K3326" s="587" t="e">
        <f t="shared" si="541"/>
        <v>#DIV/0!</v>
      </c>
      <c r="M3326" s="1163">
        <v>239</v>
      </c>
      <c r="N3326" s="1164"/>
      <c r="O3326" s="1165"/>
      <c r="P3326" s="1166"/>
      <c r="Q3326" s="587" t="e">
        <f t="shared" si="542"/>
        <v>#DIV/0!</v>
      </c>
      <c r="S3326" s="1163">
        <v>239</v>
      </c>
      <c r="T3326" s="1164"/>
      <c r="U3326" s="1165"/>
      <c r="V3326" s="1166"/>
      <c r="W3326" s="587" t="e">
        <f t="shared" si="543"/>
        <v>#DIV/0!</v>
      </c>
      <c r="Y3326" s="1163">
        <v>239</v>
      </c>
      <c r="Z3326" s="1164"/>
      <c r="AA3326" s="1165"/>
      <c r="AB3326" s="1166"/>
      <c r="AC3326" s="587" t="e">
        <f t="shared" si="544"/>
        <v>#DIV/0!</v>
      </c>
      <c r="AE3326" s="1163">
        <v>239</v>
      </c>
      <c r="AF3326" s="1164"/>
      <c r="AG3326" s="1165"/>
      <c r="AH3326" s="1166"/>
      <c r="AI3326" s="587" t="e">
        <f t="shared" si="545"/>
        <v>#DIV/0!</v>
      </c>
      <c r="AK3326" s="1163">
        <v>239</v>
      </c>
      <c r="AL3326" s="1164"/>
      <c r="AM3326" s="1165"/>
      <c r="AN3326" s="1166"/>
      <c r="AO3326" s="587" t="e">
        <f t="shared" si="546"/>
        <v>#DIV/0!</v>
      </c>
      <c r="AQ3326" s="1163">
        <v>239</v>
      </c>
      <c r="AR3326" s="1164"/>
      <c r="AS3326" s="1165"/>
      <c r="AT3326" s="1166"/>
      <c r="AU3326" s="587" t="e">
        <f t="shared" si="547"/>
        <v>#DIV/0!</v>
      </c>
      <c r="AW3326" s="1163">
        <v>239</v>
      </c>
      <c r="AX3326" s="1164"/>
      <c r="AY3326" s="1165"/>
      <c r="AZ3326" s="1166"/>
      <c r="BA3326" s="587" t="e">
        <f t="shared" si="548"/>
        <v>#DIV/0!</v>
      </c>
    </row>
    <row r="3327" spans="1:53" s="17" customFormat="1" ht="16.75" customHeight="1" outlineLevel="2">
      <c r="A3327" s="1163">
        <v>240</v>
      </c>
      <c r="B3327" s="1164"/>
      <c r="C3327" s="1165"/>
      <c r="D3327" s="1166"/>
      <c r="E3327" s="587" t="e">
        <f t="shared" si="540"/>
        <v>#DIV/0!</v>
      </c>
      <c r="G3327" s="1163">
        <v>240</v>
      </c>
      <c r="H3327" s="1164"/>
      <c r="I3327" s="1165"/>
      <c r="J3327" s="1166"/>
      <c r="K3327" s="587" t="e">
        <f t="shared" si="541"/>
        <v>#DIV/0!</v>
      </c>
      <c r="M3327" s="1163">
        <v>240</v>
      </c>
      <c r="N3327" s="1164"/>
      <c r="O3327" s="1165"/>
      <c r="P3327" s="1166"/>
      <c r="Q3327" s="587" t="e">
        <f t="shared" si="542"/>
        <v>#DIV/0!</v>
      </c>
      <c r="S3327" s="1163">
        <v>240</v>
      </c>
      <c r="T3327" s="1164"/>
      <c r="U3327" s="1165"/>
      <c r="V3327" s="1166"/>
      <c r="W3327" s="587" t="e">
        <f t="shared" si="543"/>
        <v>#DIV/0!</v>
      </c>
      <c r="Y3327" s="1163">
        <v>240</v>
      </c>
      <c r="Z3327" s="1164"/>
      <c r="AA3327" s="1165"/>
      <c r="AB3327" s="1166"/>
      <c r="AC3327" s="587" t="e">
        <f t="shared" si="544"/>
        <v>#DIV/0!</v>
      </c>
      <c r="AE3327" s="1163">
        <v>240</v>
      </c>
      <c r="AF3327" s="1164"/>
      <c r="AG3327" s="1165"/>
      <c r="AH3327" s="1166"/>
      <c r="AI3327" s="587" t="e">
        <f t="shared" si="545"/>
        <v>#DIV/0!</v>
      </c>
      <c r="AK3327" s="1163">
        <v>240</v>
      </c>
      <c r="AL3327" s="1164"/>
      <c r="AM3327" s="1165"/>
      <c r="AN3327" s="1166"/>
      <c r="AO3327" s="587" t="e">
        <f t="shared" si="546"/>
        <v>#DIV/0!</v>
      </c>
      <c r="AQ3327" s="1163">
        <v>240</v>
      </c>
      <c r="AR3327" s="1164"/>
      <c r="AS3327" s="1165"/>
      <c r="AT3327" s="1166"/>
      <c r="AU3327" s="587" t="e">
        <f t="shared" si="547"/>
        <v>#DIV/0!</v>
      </c>
      <c r="AW3327" s="1163">
        <v>240</v>
      </c>
      <c r="AX3327" s="1164"/>
      <c r="AY3327" s="1165"/>
      <c r="AZ3327" s="1166"/>
      <c r="BA3327" s="587" t="e">
        <f t="shared" si="548"/>
        <v>#DIV/0!</v>
      </c>
    </row>
    <row r="3328" spans="1:53" s="17" customFormat="1" ht="16.75" customHeight="1" outlineLevel="2">
      <c r="A3328" s="1163">
        <v>241</v>
      </c>
      <c r="B3328" s="1164"/>
      <c r="C3328" s="1165"/>
      <c r="D3328" s="1166"/>
      <c r="E3328" s="587" t="e">
        <f t="shared" si="540"/>
        <v>#DIV/0!</v>
      </c>
      <c r="G3328" s="1163">
        <v>241</v>
      </c>
      <c r="H3328" s="1164"/>
      <c r="I3328" s="1165"/>
      <c r="J3328" s="1166"/>
      <c r="K3328" s="587" t="e">
        <f t="shared" si="541"/>
        <v>#DIV/0!</v>
      </c>
      <c r="M3328" s="1163">
        <v>241</v>
      </c>
      <c r="N3328" s="1164"/>
      <c r="O3328" s="1165"/>
      <c r="P3328" s="1166"/>
      <c r="Q3328" s="587" t="e">
        <f t="shared" si="542"/>
        <v>#DIV/0!</v>
      </c>
      <c r="S3328" s="1163">
        <v>241</v>
      </c>
      <c r="T3328" s="1164"/>
      <c r="U3328" s="1165"/>
      <c r="V3328" s="1166"/>
      <c r="W3328" s="587" t="e">
        <f t="shared" si="543"/>
        <v>#DIV/0!</v>
      </c>
      <c r="Y3328" s="1163">
        <v>241</v>
      </c>
      <c r="Z3328" s="1164"/>
      <c r="AA3328" s="1165"/>
      <c r="AB3328" s="1166"/>
      <c r="AC3328" s="587" t="e">
        <f t="shared" si="544"/>
        <v>#DIV/0!</v>
      </c>
      <c r="AE3328" s="1163">
        <v>241</v>
      </c>
      <c r="AF3328" s="1164"/>
      <c r="AG3328" s="1165"/>
      <c r="AH3328" s="1166"/>
      <c r="AI3328" s="587" t="e">
        <f t="shared" si="545"/>
        <v>#DIV/0!</v>
      </c>
      <c r="AK3328" s="1163">
        <v>241</v>
      </c>
      <c r="AL3328" s="1164"/>
      <c r="AM3328" s="1165"/>
      <c r="AN3328" s="1166"/>
      <c r="AO3328" s="587" t="e">
        <f t="shared" si="546"/>
        <v>#DIV/0!</v>
      </c>
      <c r="AQ3328" s="1163">
        <v>241</v>
      </c>
      <c r="AR3328" s="1164"/>
      <c r="AS3328" s="1165"/>
      <c r="AT3328" s="1166"/>
      <c r="AU3328" s="587" t="e">
        <f t="shared" si="547"/>
        <v>#DIV/0!</v>
      </c>
      <c r="AW3328" s="1163">
        <v>241</v>
      </c>
      <c r="AX3328" s="1164"/>
      <c r="AY3328" s="1165"/>
      <c r="AZ3328" s="1166"/>
      <c r="BA3328" s="587" t="e">
        <f t="shared" si="548"/>
        <v>#DIV/0!</v>
      </c>
    </row>
    <row r="3329" spans="1:53" s="17" customFormat="1" ht="16.75" customHeight="1" outlineLevel="2">
      <c r="A3329" s="1163">
        <v>242</v>
      </c>
      <c r="B3329" s="1164"/>
      <c r="C3329" s="1165"/>
      <c r="D3329" s="1166"/>
      <c r="E3329" s="587" t="e">
        <f t="shared" si="540"/>
        <v>#DIV/0!</v>
      </c>
      <c r="G3329" s="1163">
        <v>242</v>
      </c>
      <c r="H3329" s="1164"/>
      <c r="I3329" s="1165"/>
      <c r="J3329" s="1166"/>
      <c r="K3329" s="587" t="e">
        <f t="shared" si="541"/>
        <v>#DIV/0!</v>
      </c>
      <c r="M3329" s="1163">
        <v>242</v>
      </c>
      <c r="N3329" s="1164"/>
      <c r="O3329" s="1165"/>
      <c r="P3329" s="1166"/>
      <c r="Q3329" s="587" t="e">
        <f t="shared" si="542"/>
        <v>#DIV/0!</v>
      </c>
      <c r="S3329" s="1163">
        <v>242</v>
      </c>
      <c r="T3329" s="1164"/>
      <c r="U3329" s="1165"/>
      <c r="V3329" s="1166"/>
      <c r="W3329" s="587" t="e">
        <f t="shared" si="543"/>
        <v>#DIV/0!</v>
      </c>
      <c r="Y3329" s="1163">
        <v>242</v>
      </c>
      <c r="Z3329" s="1164"/>
      <c r="AA3329" s="1165"/>
      <c r="AB3329" s="1166"/>
      <c r="AC3329" s="587" t="e">
        <f t="shared" si="544"/>
        <v>#DIV/0!</v>
      </c>
      <c r="AE3329" s="1163">
        <v>242</v>
      </c>
      <c r="AF3329" s="1164"/>
      <c r="AG3329" s="1165"/>
      <c r="AH3329" s="1166"/>
      <c r="AI3329" s="587" t="e">
        <f t="shared" si="545"/>
        <v>#DIV/0!</v>
      </c>
      <c r="AK3329" s="1163">
        <v>242</v>
      </c>
      <c r="AL3329" s="1164"/>
      <c r="AM3329" s="1165"/>
      <c r="AN3329" s="1166"/>
      <c r="AO3329" s="587" t="e">
        <f t="shared" si="546"/>
        <v>#DIV/0!</v>
      </c>
      <c r="AQ3329" s="1163">
        <v>242</v>
      </c>
      <c r="AR3329" s="1164"/>
      <c r="AS3329" s="1165"/>
      <c r="AT3329" s="1166"/>
      <c r="AU3329" s="587" t="e">
        <f t="shared" si="547"/>
        <v>#DIV/0!</v>
      </c>
      <c r="AW3329" s="1163">
        <v>242</v>
      </c>
      <c r="AX3329" s="1164"/>
      <c r="AY3329" s="1165"/>
      <c r="AZ3329" s="1166"/>
      <c r="BA3329" s="587" t="e">
        <f t="shared" si="548"/>
        <v>#DIV/0!</v>
      </c>
    </row>
    <row r="3330" spans="1:53" s="17" customFormat="1" ht="16.75" customHeight="1" outlineLevel="2">
      <c r="A3330" s="1163">
        <v>243</v>
      </c>
      <c r="B3330" s="1164"/>
      <c r="C3330" s="1165"/>
      <c r="D3330" s="1166"/>
      <c r="E3330" s="587" t="e">
        <f t="shared" si="540"/>
        <v>#DIV/0!</v>
      </c>
      <c r="G3330" s="1163">
        <v>243</v>
      </c>
      <c r="H3330" s="1164"/>
      <c r="I3330" s="1165"/>
      <c r="J3330" s="1166"/>
      <c r="K3330" s="587" t="e">
        <f t="shared" si="541"/>
        <v>#DIV/0!</v>
      </c>
      <c r="M3330" s="1163">
        <v>243</v>
      </c>
      <c r="N3330" s="1164"/>
      <c r="O3330" s="1165"/>
      <c r="P3330" s="1166"/>
      <c r="Q3330" s="587" t="e">
        <f t="shared" si="542"/>
        <v>#DIV/0!</v>
      </c>
      <c r="S3330" s="1163">
        <v>243</v>
      </c>
      <c r="T3330" s="1164"/>
      <c r="U3330" s="1165"/>
      <c r="V3330" s="1166"/>
      <c r="W3330" s="587" t="e">
        <f t="shared" si="543"/>
        <v>#DIV/0!</v>
      </c>
      <c r="Y3330" s="1163">
        <v>243</v>
      </c>
      <c r="Z3330" s="1164"/>
      <c r="AA3330" s="1165"/>
      <c r="AB3330" s="1166"/>
      <c r="AC3330" s="587" t="e">
        <f t="shared" si="544"/>
        <v>#DIV/0!</v>
      </c>
      <c r="AE3330" s="1163">
        <v>243</v>
      </c>
      <c r="AF3330" s="1164"/>
      <c r="AG3330" s="1165"/>
      <c r="AH3330" s="1166"/>
      <c r="AI3330" s="587" t="e">
        <f t="shared" si="545"/>
        <v>#DIV/0!</v>
      </c>
      <c r="AK3330" s="1163">
        <v>243</v>
      </c>
      <c r="AL3330" s="1164"/>
      <c r="AM3330" s="1165"/>
      <c r="AN3330" s="1166"/>
      <c r="AO3330" s="587" t="e">
        <f t="shared" si="546"/>
        <v>#DIV/0!</v>
      </c>
      <c r="AQ3330" s="1163">
        <v>243</v>
      </c>
      <c r="AR3330" s="1164"/>
      <c r="AS3330" s="1165"/>
      <c r="AT3330" s="1166"/>
      <c r="AU3330" s="587" t="e">
        <f t="shared" si="547"/>
        <v>#DIV/0!</v>
      </c>
      <c r="AW3330" s="1163">
        <v>243</v>
      </c>
      <c r="AX3330" s="1164"/>
      <c r="AY3330" s="1165"/>
      <c r="AZ3330" s="1166"/>
      <c r="BA3330" s="587" t="e">
        <f t="shared" si="548"/>
        <v>#DIV/0!</v>
      </c>
    </row>
    <row r="3331" spans="1:53" s="17" customFormat="1" ht="16.75" customHeight="1" outlineLevel="2">
      <c r="A3331" s="1163">
        <v>244</v>
      </c>
      <c r="B3331" s="1164"/>
      <c r="C3331" s="1165"/>
      <c r="D3331" s="1166"/>
      <c r="E3331" s="587" t="e">
        <f t="shared" si="540"/>
        <v>#DIV/0!</v>
      </c>
      <c r="G3331" s="1163">
        <v>244</v>
      </c>
      <c r="H3331" s="1164"/>
      <c r="I3331" s="1165"/>
      <c r="J3331" s="1166"/>
      <c r="K3331" s="587" t="e">
        <f t="shared" si="541"/>
        <v>#DIV/0!</v>
      </c>
      <c r="M3331" s="1163">
        <v>244</v>
      </c>
      <c r="N3331" s="1164"/>
      <c r="O3331" s="1165"/>
      <c r="P3331" s="1166"/>
      <c r="Q3331" s="587" t="e">
        <f t="shared" si="542"/>
        <v>#DIV/0!</v>
      </c>
      <c r="S3331" s="1163">
        <v>244</v>
      </c>
      <c r="T3331" s="1164"/>
      <c r="U3331" s="1165"/>
      <c r="V3331" s="1166"/>
      <c r="W3331" s="587" t="e">
        <f t="shared" si="543"/>
        <v>#DIV/0!</v>
      </c>
      <c r="Y3331" s="1163">
        <v>244</v>
      </c>
      <c r="Z3331" s="1164"/>
      <c r="AA3331" s="1165"/>
      <c r="AB3331" s="1166"/>
      <c r="AC3331" s="587" t="e">
        <f t="shared" si="544"/>
        <v>#DIV/0!</v>
      </c>
      <c r="AE3331" s="1163">
        <v>244</v>
      </c>
      <c r="AF3331" s="1164"/>
      <c r="AG3331" s="1165"/>
      <c r="AH3331" s="1166"/>
      <c r="AI3331" s="587" t="e">
        <f t="shared" si="545"/>
        <v>#DIV/0!</v>
      </c>
      <c r="AK3331" s="1163">
        <v>244</v>
      </c>
      <c r="AL3331" s="1164"/>
      <c r="AM3331" s="1165"/>
      <c r="AN3331" s="1166"/>
      <c r="AO3331" s="587" t="e">
        <f t="shared" si="546"/>
        <v>#DIV/0!</v>
      </c>
      <c r="AQ3331" s="1163">
        <v>244</v>
      </c>
      <c r="AR3331" s="1164"/>
      <c r="AS3331" s="1165"/>
      <c r="AT3331" s="1166"/>
      <c r="AU3331" s="587" t="e">
        <f t="shared" si="547"/>
        <v>#DIV/0!</v>
      </c>
      <c r="AW3331" s="1163">
        <v>244</v>
      </c>
      <c r="AX3331" s="1164"/>
      <c r="AY3331" s="1165"/>
      <c r="AZ3331" s="1166"/>
      <c r="BA3331" s="587" t="e">
        <f t="shared" si="548"/>
        <v>#DIV/0!</v>
      </c>
    </row>
    <row r="3332" spans="1:53" s="17" customFormat="1" ht="16.75" customHeight="1" outlineLevel="2">
      <c r="A3332" s="1163">
        <v>245</v>
      </c>
      <c r="B3332" s="1164"/>
      <c r="C3332" s="1165"/>
      <c r="D3332" s="1166"/>
      <c r="E3332" s="587" t="e">
        <f t="shared" si="540"/>
        <v>#DIV/0!</v>
      </c>
      <c r="G3332" s="1163">
        <v>245</v>
      </c>
      <c r="H3332" s="1164"/>
      <c r="I3332" s="1165"/>
      <c r="J3332" s="1166"/>
      <c r="K3332" s="587" t="e">
        <f t="shared" si="541"/>
        <v>#DIV/0!</v>
      </c>
      <c r="M3332" s="1163">
        <v>245</v>
      </c>
      <c r="N3332" s="1164"/>
      <c r="O3332" s="1165"/>
      <c r="P3332" s="1166"/>
      <c r="Q3332" s="587" t="e">
        <f t="shared" si="542"/>
        <v>#DIV/0!</v>
      </c>
      <c r="S3332" s="1163">
        <v>245</v>
      </c>
      <c r="T3332" s="1164"/>
      <c r="U3332" s="1165"/>
      <c r="V3332" s="1166"/>
      <c r="W3332" s="587" t="e">
        <f t="shared" si="543"/>
        <v>#DIV/0!</v>
      </c>
      <c r="Y3332" s="1163">
        <v>245</v>
      </c>
      <c r="Z3332" s="1164"/>
      <c r="AA3332" s="1165"/>
      <c r="AB3332" s="1166"/>
      <c r="AC3332" s="587" t="e">
        <f t="shared" si="544"/>
        <v>#DIV/0!</v>
      </c>
      <c r="AE3332" s="1163">
        <v>245</v>
      </c>
      <c r="AF3332" s="1164"/>
      <c r="AG3332" s="1165"/>
      <c r="AH3332" s="1166"/>
      <c r="AI3332" s="587" t="e">
        <f t="shared" si="545"/>
        <v>#DIV/0!</v>
      </c>
      <c r="AK3332" s="1163">
        <v>245</v>
      </c>
      <c r="AL3332" s="1164"/>
      <c r="AM3332" s="1165"/>
      <c r="AN3332" s="1166"/>
      <c r="AO3332" s="587" t="e">
        <f t="shared" si="546"/>
        <v>#DIV/0!</v>
      </c>
      <c r="AQ3332" s="1163">
        <v>245</v>
      </c>
      <c r="AR3332" s="1164"/>
      <c r="AS3332" s="1165"/>
      <c r="AT3332" s="1166"/>
      <c r="AU3332" s="587" t="e">
        <f t="shared" si="547"/>
        <v>#DIV/0!</v>
      </c>
      <c r="AW3332" s="1163">
        <v>245</v>
      </c>
      <c r="AX3332" s="1164"/>
      <c r="AY3332" s="1165"/>
      <c r="AZ3332" s="1166"/>
      <c r="BA3332" s="587" t="e">
        <f t="shared" si="548"/>
        <v>#DIV/0!</v>
      </c>
    </row>
    <row r="3333" spans="1:53" s="17" customFormat="1" ht="16.75" customHeight="1" outlineLevel="2">
      <c r="A3333" s="1163">
        <v>246</v>
      </c>
      <c r="B3333" s="1164"/>
      <c r="C3333" s="1165"/>
      <c r="D3333" s="1166"/>
      <c r="E3333" s="587" t="e">
        <f t="shared" si="540"/>
        <v>#DIV/0!</v>
      </c>
      <c r="G3333" s="1163">
        <v>246</v>
      </c>
      <c r="H3333" s="1164"/>
      <c r="I3333" s="1165"/>
      <c r="J3333" s="1166"/>
      <c r="K3333" s="587" t="e">
        <f t="shared" si="541"/>
        <v>#DIV/0!</v>
      </c>
      <c r="M3333" s="1163">
        <v>246</v>
      </c>
      <c r="N3333" s="1164"/>
      <c r="O3333" s="1165"/>
      <c r="P3333" s="1166"/>
      <c r="Q3333" s="587" t="e">
        <f t="shared" si="542"/>
        <v>#DIV/0!</v>
      </c>
      <c r="S3333" s="1163">
        <v>246</v>
      </c>
      <c r="T3333" s="1164"/>
      <c r="U3333" s="1165"/>
      <c r="V3333" s="1166"/>
      <c r="W3333" s="587" t="e">
        <f t="shared" si="543"/>
        <v>#DIV/0!</v>
      </c>
      <c r="Y3333" s="1163">
        <v>246</v>
      </c>
      <c r="Z3333" s="1164"/>
      <c r="AA3333" s="1165"/>
      <c r="AB3333" s="1166"/>
      <c r="AC3333" s="587" t="e">
        <f t="shared" si="544"/>
        <v>#DIV/0!</v>
      </c>
      <c r="AE3333" s="1163">
        <v>246</v>
      </c>
      <c r="AF3333" s="1164"/>
      <c r="AG3333" s="1165"/>
      <c r="AH3333" s="1166"/>
      <c r="AI3333" s="587" t="e">
        <f t="shared" si="545"/>
        <v>#DIV/0!</v>
      </c>
      <c r="AK3333" s="1163">
        <v>246</v>
      </c>
      <c r="AL3333" s="1164"/>
      <c r="AM3333" s="1165"/>
      <c r="AN3333" s="1166"/>
      <c r="AO3333" s="587" t="e">
        <f t="shared" si="546"/>
        <v>#DIV/0!</v>
      </c>
      <c r="AQ3333" s="1163">
        <v>246</v>
      </c>
      <c r="AR3333" s="1164"/>
      <c r="AS3333" s="1165"/>
      <c r="AT3333" s="1166"/>
      <c r="AU3333" s="587" t="e">
        <f t="shared" si="547"/>
        <v>#DIV/0!</v>
      </c>
      <c r="AW3333" s="1163">
        <v>246</v>
      </c>
      <c r="AX3333" s="1164"/>
      <c r="AY3333" s="1165"/>
      <c r="AZ3333" s="1166"/>
      <c r="BA3333" s="587" t="e">
        <f t="shared" si="548"/>
        <v>#DIV/0!</v>
      </c>
    </row>
    <row r="3334" spans="1:53" s="17" customFormat="1" ht="16.75" customHeight="1" outlineLevel="2">
      <c r="A3334" s="1163">
        <v>247</v>
      </c>
      <c r="B3334" s="1164"/>
      <c r="C3334" s="1165"/>
      <c r="D3334" s="1166"/>
      <c r="E3334" s="587" t="e">
        <f t="shared" si="540"/>
        <v>#DIV/0!</v>
      </c>
      <c r="G3334" s="1163">
        <v>247</v>
      </c>
      <c r="H3334" s="1164"/>
      <c r="I3334" s="1165"/>
      <c r="J3334" s="1166"/>
      <c r="K3334" s="587" t="e">
        <f t="shared" si="541"/>
        <v>#DIV/0!</v>
      </c>
      <c r="M3334" s="1163">
        <v>247</v>
      </c>
      <c r="N3334" s="1164"/>
      <c r="O3334" s="1165"/>
      <c r="P3334" s="1166"/>
      <c r="Q3334" s="587" t="e">
        <f t="shared" si="542"/>
        <v>#DIV/0!</v>
      </c>
      <c r="S3334" s="1163">
        <v>247</v>
      </c>
      <c r="T3334" s="1164"/>
      <c r="U3334" s="1165"/>
      <c r="V3334" s="1166"/>
      <c r="W3334" s="587" t="e">
        <f t="shared" si="543"/>
        <v>#DIV/0!</v>
      </c>
      <c r="Y3334" s="1163">
        <v>247</v>
      </c>
      <c r="Z3334" s="1164"/>
      <c r="AA3334" s="1165"/>
      <c r="AB3334" s="1166"/>
      <c r="AC3334" s="587" t="e">
        <f t="shared" si="544"/>
        <v>#DIV/0!</v>
      </c>
      <c r="AE3334" s="1163">
        <v>247</v>
      </c>
      <c r="AF3334" s="1164"/>
      <c r="AG3334" s="1165"/>
      <c r="AH3334" s="1166"/>
      <c r="AI3334" s="587" t="e">
        <f t="shared" si="545"/>
        <v>#DIV/0!</v>
      </c>
      <c r="AK3334" s="1163">
        <v>247</v>
      </c>
      <c r="AL3334" s="1164"/>
      <c r="AM3334" s="1165"/>
      <c r="AN3334" s="1166"/>
      <c r="AO3334" s="587" t="e">
        <f t="shared" si="546"/>
        <v>#DIV/0!</v>
      </c>
      <c r="AQ3334" s="1163">
        <v>247</v>
      </c>
      <c r="AR3334" s="1164"/>
      <c r="AS3334" s="1165"/>
      <c r="AT3334" s="1166"/>
      <c r="AU3334" s="587" t="e">
        <f t="shared" si="547"/>
        <v>#DIV/0!</v>
      </c>
      <c r="AW3334" s="1163">
        <v>247</v>
      </c>
      <c r="AX3334" s="1164"/>
      <c r="AY3334" s="1165"/>
      <c r="AZ3334" s="1166"/>
      <c r="BA3334" s="587" t="e">
        <f t="shared" si="548"/>
        <v>#DIV/0!</v>
      </c>
    </row>
    <row r="3335" spans="1:53" s="17" customFormat="1" ht="16.75" customHeight="1" outlineLevel="2">
      <c r="A3335" s="1163">
        <v>248</v>
      </c>
      <c r="B3335" s="1164"/>
      <c r="C3335" s="1165"/>
      <c r="D3335" s="1166"/>
      <c r="E3335" s="587" t="e">
        <f t="shared" si="540"/>
        <v>#DIV/0!</v>
      </c>
      <c r="G3335" s="1163">
        <v>248</v>
      </c>
      <c r="H3335" s="1164"/>
      <c r="I3335" s="1165"/>
      <c r="J3335" s="1166"/>
      <c r="K3335" s="587" t="e">
        <f t="shared" si="541"/>
        <v>#DIV/0!</v>
      </c>
      <c r="M3335" s="1163">
        <v>248</v>
      </c>
      <c r="N3335" s="1164"/>
      <c r="O3335" s="1165"/>
      <c r="P3335" s="1166"/>
      <c r="Q3335" s="587" t="e">
        <f t="shared" si="542"/>
        <v>#DIV/0!</v>
      </c>
      <c r="S3335" s="1163">
        <v>248</v>
      </c>
      <c r="T3335" s="1164"/>
      <c r="U3335" s="1165"/>
      <c r="V3335" s="1166"/>
      <c r="W3335" s="587" t="e">
        <f t="shared" si="543"/>
        <v>#DIV/0!</v>
      </c>
      <c r="Y3335" s="1163">
        <v>248</v>
      </c>
      <c r="Z3335" s="1164"/>
      <c r="AA3335" s="1165"/>
      <c r="AB3335" s="1166"/>
      <c r="AC3335" s="587" t="e">
        <f t="shared" si="544"/>
        <v>#DIV/0!</v>
      </c>
      <c r="AE3335" s="1163">
        <v>248</v>
      </c>
      <c r="AF3335" s="1164"/>
      <c r="AG3335" s="1165"/>
      <c r="AH3335" s="1166"/>
      <c r="AI3335" s="587" t="e">
        <f t="shared" si="545"/>
        <v>#DIV/0!</v>
      </c>
      <c r="AK3335" s="1163">
        <v>248</v>
      </c>
      <c r="AL3335" s="1164"/>
      <c r="AM3335" s="1165"/>
      <c r="AN3335" s="1166"/>
      <c r="AO3335" s="587" t="e">
        <f t="shared" si="546"/>
        <v>#DIV/0!</v>
      </c>
      <c r="AQ3335" s="1163">
        <v>248</v>
      </c>
      <c r="AR3335" s="1164"/>
      <c r="AS3335" s="1165"/>
      <c r="AT3335" s="1166"/>
      <c r="AU3335" s="587" t="e">
        <f t="shared" si="547"/>
        <v>#DIV/0!</v>
      </c>
      <c r="AW3335" s="1163">
        <v>248</v>
      </c>
      <c r="AX3335" s="1164"/>
      <c r="AY3335" s="1165"/>
      <c r="AZ3335" s="1166"/>
      <c r="BA3335" s="587" t="e">
        <f t="shared" si="548"/>
        <v>#DIV/0!</v>
      </c>
    </row>
    <row r="3336" spans="1:53" s="17" customFormat="1" ht="16.75" customHeight="1" outlineLevel="2">
      <c r="A3336" s="1163">
        <v>249</v>
      </c>
      <c r="B3336" s="1164"/>
      <c r="C3336" s="1165"/>
      <c r="D3336" s="1166"/>
      <c r="E3336" s="587" t="e">
        <f t="shared" si="540"/>
        <v>#DIV/0!</v>
      </c>
      <c r="G3336" s="1163">
        <v>249</v>
      </c>
      <c r="H3336" s="1164"/>
      <c r="I3336" s="1165"/>
      <c r="J3336" s="1166"/>
      <c r="K3336" s="587" t="e">
        <f t="shared" si="541"/>
        <v>#DIV/0!</v>
      </c>
      <c r="M3336" s="1163">
        <v>249</v>
      </c>
      <c r="N3336" s="1164"/>
      <c r="O3336" s="1165"/>
      <c r="P3336" s="1166"/>
      <c r="Q3336" s="587" t="e">
        <f t="shared" si="542"/>
        <v>#DIV/0!</v>
      </c>
      <c r="S3336" s="1163">
        <v>249</v>
      </c>
      <c r="T3336" s="1164"/>
      <c r="U3336" s="1165"/>
      <c r="V3336" s="1166"/>
      <c r="W3336" s="587" t="e">
        <f t="shared" si="543"/>
        <v>#DIV/0!</v>
      </c>
      <c r="Y3336" s="1163">
        <v>249</v>
      </c>
      <c r="Z3336" s="1164"/>
      <c r="AA3336" s="1165"/>
      <c r="AB3336" s="1166"/>
      <c r="AC3336" s="587" t="e">
        <f t="shared" si="544"/>
        <v>#DIV/0!</v>
      </c>
      <c r="AE3336" s="1163">
        <v>249</v>
      </c>
      <c r="AF3336" s="1164"/>
      <c r="AG3336" s="1165"/>
      <c r="AH3336" s="1166"/>
      <c r="AI3336" s="587" t="e">
        <f t="shared" si="545"/>
        <v>#DIV/0!</v>
      </c>
      <c r="AK3336" s="1163">
        <v>249</v>
      </c>
      <c r="AL3336" s="1164"/>
      <c r="AM3336" s="1165"/>
      <c r="AN3336" s="1166"/>
      <c r="AO3336" s="587" t="e">
        <f t="shared" si="546"/>
        <v>#DIV/0!</v>
      </c>
      <c r="AQ3336" s="1163">
        <v>249</v>
      </c>
      <c r="AR3336" s="1164"/>
      <c r="AS3336" s="1165"/>
      <c r="AT3336" s="1166"/>
      <c r="AU3336" s="587" t="e">
        <f t="shared" si="547"/>
        <v>#DIV/0!</v>
      </c>
      <c r="AW3336" s="1163">
        <v>249</v>
      </c>
      <c r="AX3336" s="1164"/>
      <c r="AY3336" s="1165"/>
      <c r="AZ3336" s="1166"/>
      <c r="BA3336" s="587" t="e">
        <f t="shared" si="548"/>
        <v>#DIV/0!</v>
      </c>
    </row>
    <row r="3337" spans="1:53" s="17" customFormat="1" ht="16.75" customHeight="1" outlineLevel="2">
      <c r="A3337" s="1163">
        <v>250</v>
      </c>
      <c r="B3337" s="1164"/>
      <c r="C3337" s="1165"/>
      <c r="D3337" s="1166"/>
      <c r="E3337" s="587" t="e">
        <f t="shared" si="540"/>
        <v>#DIV/0!</v>
      </c>
      <c r="G3337" s="1163">
        <v>250</v>
      </c>
      <c r="H3337" s="1164"/>
      <c r="I3337" s="1165"/>
      <c r="J3337" s="1166"/>
      <c r="K3337" s="587" t="e">
        <f t="shared" si="541"/>
        <v>#DIV/0!</v>
      </c>
      <c r="M3337" s="1163">
        <v>250</v>
      </c>
      <c r="N3337" s="1164"/>
      <c r="O3337" s="1165"/>
      <c r="P3337" s="1166"/>
      <c r="Q3337" s="587" t="e">
        <f t="shared" si="542"/>
        <v>#DIV/0!</v>
      </c>
      <c r="S3337" s="1163">
        <v>250</v>
      </c>
      <c r="T3337" s="1164"/>
      <c r="U3337" s="1165"/>
      <c r="V3337" s="1166"/>
      <c r="W3337" s="587" t="e">
        <f t="shared" si="543"/>
        <v>#DIV/0!</v>
      </c>
      <c r="Y3337" s="1163">
        <v>250</v>
      </c>
      <c r="Z3337" s="1164"/>
      <c r="AA3337" s="1165"/>
      <c r="AB3337" s="1166"/>
      <c r="AC3337" s="587" t="e">
        <f t="shared" si="544"/>
        <v>#DIV/0!</v>
      </c>
      <c r="AE3337" s="1163">
        <v>250</v>
      </c>
      <c r="AF3337" s="1164"/>
      <c r="AG3337" s="1165"/>
      <c r="AH3337" s="1166"/>
      <c r="AI3337" s="587" t="e">
        <f t="shared" si="545"/>
        <v>#DIV/0!</v>
      </c>
      <c r="AK3337" s="1163">
        <v>250</v>
      </c>
      <c r="AL3337" s="1164"/>
      <c r="AM3337" s="1165"/>
      <c r="AN3337" s="1166"/>
      <c r="AO3337" s="587" t="e">
        <f t="shared" si="546"/>
        <v>#DIV/0!</v>
      </c>
      <c r="AQ3337" s="1163">
        <v>250</v>
      </c>
      <c r="AR3337" s="1164"/>
      <c r="AS3337" s="1165"/>
      <c r="AT3337" s="1166"/>
      <c r="AU3337" s="587" t="e">
        <f t="shared" si="547"/>
        <v>#DIV/0!</v>
      </c>
      <c r="AW3337" s="1163">
        <v>250</v>
      </c>
      <c r="AX3337" s="1164"/>
      <c r="AY3337" s="1165"/>
      <c r="AZ3337" s="1166"/>
      <c r="BA3337" s="587" t="e">
        <f t="shared" si="548"/>
        <v>#DIV/0!</v>
      </c>
    </row>
    <row r="3338" spans="1:53" s="17" customFormat="1" ht="16.75" customHeight="1" outlineLevel="2">
      <c r="A3338" s="1163">
        <v>251</v>
      </c>
      <c r="B3338" s="1164"/>
      <c r="C3338" s="1165"/>
      <c r="D3338" s="1166"/>
      <c r="E3338" s="587" t="e">
        <f t="shared" si="540"/>
        <v>#DIV/0!</v>
      </c>
      <c r="G3338" s="1163">
        <v>251</v>
      </c>
      <c r="H3338" s="1164"/>
      <c r="I3338" s="1165"/>
      <c r="J3338" s="1166"/>
      <c r="K3338" s="587" t="e">
        <f t="shared" si="541"/>
        <v>#DIV/0!</v>
      </c>
      <c r="M3338" s="1163">
        <v>251</v>
      </c>
      <c r="N3338" s="1164"/>
      <c r="O3338" s="1165"/>
      <c r="P3338" s="1166"/>
      <c r="Q3338" s="587" t="e">
        <f t="shared" si="542"/>
        <v>#DIV/0!</v>
      </c>
      <c r="S3338" s="1163">
        <v>251</v>
      </c>
      <c r="T3338" s="1164"/>
      <c r="U3338" s="1165"/>
      <c r="V3338" s="1166"/>
      <c r="W3338" s="587" t="e">
        <f t="shared" si="543"/>
        <v>#DIV/0!</v>
      </c>
      <c r="Y3338" s="1163">
        <v>251</v>
      </c>
      <c r="Z3338" s="1164"/>
      <c r="AA3338" s="1165"/>
      <c r="AB3338" s="1166"/>
      <c r="AC3338" s="587" t="e">
        <f t="shared" si="544"/>
        <v>#DIV/0!</v>
      </c>
      <c r="AE3338" s="1163">
        <v>251</v>
      </c>
      <c r="AF3338" s="1164"/>
      <c r="AG3338" s="1165"/>
      <c r="AH3338" s="1166"/>
      <c r="AI3338" s="587" t="e">
        <f t="shared" si="545"/>
        <v>#DIV/0!</v>
      </c>
      <c r="AK3338" s="1163">
        <v>251</v>
      </c>
      <c r="AL3338" s="1164"/>
      <c r="AM3338" s="1165"/>
      <c r="AN3338" s="1166"/>
      <c r="AO3338" s="587" t="e">
        <f t="shared" si="546"/>
        <v>#DIV/0!</v>
      </c>
      <c r="AQ3338" s="1163">
        <v>251</v>
      </c>
      <c r="AR3338" s="1164"/>
      <c r="AS3338" s="1165"/>
      <c r="AT3338" s="1166"/>
      <c r="AU3338" s="587" t="e">
        <f t="shared" si="547"/>
        <v>#DIV/0!</v>
      </c>
      <c r="AW3338" s="1163">
        <v>251</v>
      </c>
      <c r="AX3338" s="1164"/>
      <c r="AY3338" s="1165"/>
      <c r="AZ3338" s="1166"/>
      <c r="BA3338" s="587" t="e">
        <f t="shared" si="548"/>
        <v>#DIV/0!</v>
      </c>
    </row>
    <row r="3339" spans="1:53" s="17" customFormat="1" ht="16.75" customHeight="1" outlineLevel="2">
      <c r="A3339" s="1163">
        <v>252</v>
      </c>
      <c r="B3339" s="1164"/>
      <c r="C3339" s="1165"/>
      <c r="D3339" s="1166"/>
      <c r="E3339" s="587" t="e">
        <f t="shared" si="540"/>
        <v>#DIV/0!</v>
      </c>
      <c r="G3339" s="1163">
        <v>252</v>
      </c>
      <c r="H3339" s="1164"/>
      <c r="I3339" s="1165"/>
      <c r="J3339" s="1166"/>
      <c r="K3339" s="587" t="e">
        <f t="shared" si="541"/>
        <v>#DIV/0!</v>
      </c>
      <c r="M3339" s="1163">
        <v>252</v>
      </c>
      <c r="N3339" s="1164"/>
      <c r="O3339" s="1165"/>
      <c r="P3339" s="1166"/>
      <c r="Q3339" s="587" t="e">
        <f t="shared" si="542"/>
        <v>#DIV/0!</v>
      </c>
      <c r="S3339" s="1163">
        <v>252</v>
      </c>
      <c r="T3339" s="1164"/>
      <c r="U3339" s="1165"/>
      <c r="V3339" s="1166"/>
      <c r="W3339" s="587" t="e">
        <f t="shared" si="543"/>
        <v>#DIV/0!</v>
      </c>
      <c r="Y3339" s="1163">
        <v>252</v>
      </c>
      <c r="Z3339" s="1164"/>
      <c r="AA3339" s="1165"/>
      <c r="AB3339" s="1166"/>
      <c r="AC3339" s="587" t="e">
        <f t="shared" si="544"/>
        <v>#DIV/0!</v>
      </c>
      <c r="AE3339" s="1163">
        <v>252</v>
      </c>
      <c r="AF3339" s="1164"/>
      <c r="AG3339" s="1165"/>
      <c r="AH3339" s="1166"/>
      <c r="AI3339" s="587" t="e">
        <f t="shared" si="545"/>
        <v>#DIV/0!</v>
      </c>
      <c r="AK3339" s="1163">
        <v>252</v>
      </c>
      <c r="AL3339" s="1164"/>
      <c r="AM3339" s="1165"/>
      <c r="AN3339" s="1166"/>
      <c r="AO3339" s="587" t="e">
        <f t="shared" si="546"/>
        <v>#DIV/0!</v>
      </c>
      <c r="AQ3339" s="1163">
        <v>252</v>
      </c>
      <c r="AR3339" s="1164"/>
      <c r="AS3339" s="1165"/>
      <c r="AT3339" s="1166"/>
      <c r="AU3339" s="587" t="e">
        <f t="shared" si="547"/>
        <v>#DIV/0!</v>
      </c>
      <c r="AW3339" s="1163">
        <v>252</v>
      </c>
      <c r="AX3339" s="1164"/>
      <c r="AY3339" s="1165"/>
      <c r="AZ3339" s="1166"/>
      <c r="BA3339" s="587" t="e">
        <f t="shared" si="548"/>
        <v>#DIV/0!</v>
      </c>
    </row>
    <row r="3340" spans="1:53" s="17" customFormat="1" ht="16.75" customHeight="1" outlineLevel="2">
      <c r="A3340" s="1163">
        <v>253</v>
      </c>
      <c r="B3340" s="1164"/>
      <c r="C3340" s="1165"/>
      <c r="D3340" s="1166"/>
      <c r="E3340" s="587" t="e">
        <f t="shared" si="540"/>
        <v>#DIV/0!</v>
      </c>
      <c r="G3340" s="1163">
        <v>253</v>
      </c>
      <c r="H3340" s="1164"/>
      <c r="I3340" s="1165"/>
      <c r="J3340" s="1166"/>
      <c r="K3340" s="587" t="e">
        <f t="shared" si="541"/>
        <v>#DIV/0!</v>
      </c>
      <c r="M3340" s="1163">
        <v>253</v>
      </c>
      <c r="N3340" s="1164"/>
      <c r="O3340" s="1165"/>
      <c r="P3340" s="1166"/>
      <c r="Q3340" s="587" t="e">
        <f t="shared" si="542"/>
        <v>#DIV/0!</v>
      </c>
      <c r="S3340" s="1163">
        <v>253</v>
      </c>
      <c r="T3340" s="1164"/>
      <c r="U3340" s="1165"/>
      <c r="V3340" s="1166"/>
      <c r="W3340" s="587" t="e">
        <f t="shared" si="543"/>
        <v>#DIV/0!</v>
      </c>
      <c r="Y3340" s="1163">
        <v>253</v>
      </c>
      <c r="Z3340" s="1164"/>
      <c r="AA3340" s="1165"/>
      <c r="AB3340" s="1166"/>
      <c r="AC3340" s="587" t="e">
        <f t="shared" si="544"/>
        <v>#DIV/0!</v>
      </c>
      <c r="AE3340" s="1163">
        <v>253</v>
      </c>
      <c r="AF3340" s="1164"/>
      <c r="AG3340" s="1165"/>
      <c r="AH3340" s="1166"/>
      <c r="AI3340" s="587" t="e">
        <f t="shared" si="545"/>
        <v>#DIV/0!</v>
      </c>
      <c r="AK3340" s="1163">
        <v>253</v>
      </c>
      <c r="AL3340" s="1164"/>
      <c r="AM3340" s="1165"/>
      <c r="AN3340" s="1166"/>
      <c r="AO3340" s="587" t="e">
        <f t="shared" si="546"/>
        <v>#DIV/0!</v>
      </c>
      <c r="AQ3340" s="1163">
        <v>253</v>
      </c>
      <c r="AR3340" s="1164"/>
      <c r="AS3340" s="1165"/>
      <c r="AT3340" s="1166"/>
      <c r="AU3340" s="587" t="e">
        <f t="shared" si="547"/>
        <v>#DIV/0!</v>
      </c>
      <c r="AW3340" s="1163">
        <v>253</v>
      </c>
      <c r="AX3340" s="1164"/>
      <c r="AY3340" s="1165"/>
      <c r="AZ3340" s="1166"/>
      <c r="BA3340" s="587" t="e">
        <f t="shared" si="548"/>
        <v>#DIV/0!</v>
      </c>
    </row>
    <row r="3341" spans="1:53" s="17" customFormat="1" ht="16.75" customHeight="1" outlineLevel="2">
      <c r="A3341" s="1163">
        <v>254</v>
      </c>
      <c r="B3341" s="1164"/>
      <c r="C3341" s="1165"/>
      <c r="D3341" s="1166"/>
      <c r="E3341" s="587" t="e">
        <f t="shared" si="540"/>
        <v>#DIV/0!</v>
      </c>
      <c r="G3341" s="1163">
        <v>254</v>
      </c>
      <c r="H3341" s="1164"/>
      <c r="I3341" s="1165"/>
      <c r="J3341" s="1166"/>
      <c r="K3341" s="587" t="e">
        <f t="shared" si="541"/>
        <v>#DIV/0!</v>
      </c>
      <c r="M3341" s="1163">
        <v>254</v>
      </c>
      <c r="N3341" s="1164"/>
      <c r="O3341" s="1165"/>
      <c r="P3341" s="1166"/>
      <c r="Q3341" s="587" t="e">
        <f t="shared" si="542"/>
        <v>#DIV/0!</v>
      </c>
      <c r="S3341" s="1163">
        <v>254</v>
      </c>
      <c r="T3341" s="1164"/>
      <c r="U3341" s="1165"/>
      <c r="V3341" s="1166"/>
      <c r="W3341" s="587" t="e">
        <f t="shared" si="543"/>
        <v>#DIV/0!</v>
      </c>
      <c r="Y3341" s="1163">
        <v>254</v>
      </c>
      <c r="Z3341" s="1164"/>
      <c r="AA3341" s="1165"/>
      <c r="AB3341" s="1166"/>
      <c r="AC3341" s="587" t="e">
        <f t="shared" si="544"/>
        <v>#DIV/0!</v>
      </c>
      <c r="AE3341" s="1163">
        <v>254</v>
      </c>
      <c r="AF3341" s="1164"/>
      <c r="AG3341" s="1165"/>
      <c r="AH3341" s="1166"/>
      <c r="AI3341" s="587" t="e">
        <f t="shared" si="545"/>
        <v>#DIV/0!</v>
      </c>
      <c r="AK3341" s="1163">
        <v>254</v>
      </c>
      <c r="AL3341" s="1164"/>
      <c r="AM3341" s="1165"/>
      <c r="AN3341" s="1166"/>
      <c r="AO3341" s="587" t="e">
        <f t="shared" si="546"/>
        <v>#DIV/0!</v>
      </c>
      <c r="AQ3341" s="1163">
        <v>254</v>
      </c>
      <c r="AR3341" s="1164"/>
      <c r="AS3341" s="1165"/>
      <c r="AT3341" s="1166"/>
      <c r="AU3341" s="587" t="e">
        <f t="shared" si="547"/>
        <v>#DIV/0!</v>
      </c>
      <c r="AW3341" s="1163">
        <v>254</v>
      </c>
      <c r="AX3341" s="1164"/>
      <c r="AY3341" s="1165"/>
      <c r="AZ3341" s="1166"/>
      <c r="BA3341" s="587" t="e">
        <f t="shared" si="548"/>
        <v>#DIV/0!</v>
      </c>
    </row>
    <row r="3342" spans="1:53" s="17" customFormat="1" ht="16.75" customHeight="1" outlineLevel="2">
      <c r="A3342" s="1163">
        <v>255</v>
      </c>
      <c r="B3342" s="1164"/>
      <c r="C3342" s="1165"/>
      <c r="D3342" s="1166"/>
      <c r="E3342" s="587" t="e">
        <f t="shared" si="540"/>
        <v>#DIV/0!</v>
      </c>
      <c r="G3342" s="1163">
        <v>255</v>
      </c>
      <c r="H3342" s="1164"/>
      <c r="I3342" s="1165"/>
      <c r="J3342" s="1166"/>
      <c r="K3342" s="587" t="e">
        <f t="shared" si="541"/>
        <v>#DIV/0!</v>
      </c>
      <c r="M3342" s="1163">
        <v>255</v>
      </c>
      <c r="N3342" s="1164"/>
      <c r="O3342" s="1165"/>
      <c r="P3342" s="1166"/>
      <c r="Q3342" s="587" t="e">
        <f t="shared" si="542"/>
        <v>#DIV/0!</v>
      </c>
      <c r="S3342" s="1163">
        <v>255</v>
      </c>
      <c r="T3342" s="1164"/>
      <c r="U3342" s="1165"/>
      <c r="V3342" s="1166"/>
      <c r="W3342" s="587" t="e">
        <f t="shared" si="543"/>
        <v>#DIV/0!</v>
      </c>
      <c r="Y3342" s="1163">
        <v>255</v>
      </c>
      <c r="Z3342" s="1164"/>
      <c r="AA3342" s="1165"/>
      <c r="AB3342" s="1166"/>
      <c r="AC3342" s="587" t="e">
        <f t="shared" si="544"/>
        <v>#DIV/0!</v>
      </c>
      <c r="AE3342" s="1163">
        <v>255</v>
      </c>
      <c r="AF3342" s="1164"/>
      <c r="AG3342" s="1165"/>
      <c r="AH3342" s="1166"/>
      <c r="AI3342" s="587" t="e">
        <f t="shared" si="545"/>
        <v>#DIV/0!</v>
      </c>
      <c r="AK3342" s="1163">
        <v>255</v>
      </c>
      <c r="AL3342" s="1164"/>
      <c r="AM3342" s="1165"/>
      <c r="AN3342" s="1166"/>
      <c r="AO3342" s="587" t="e">
        <f t="shared" si="546"/>
        <v>#DIV/0!</v>
      </c>
      <c r="AQ3342" s="1163">
        <v>255</v>
      </c>
      <c r="AR3342" s="1164"/>
      <c r="AS3342" s="1165"/>
      <c r="AT3342" s="1166"/>
      <c r="AU3342" s="587" t="e">
        <f t="shared" si="547"/>
        <v>#DIV/0!</v>
      </c>
      <c r="AW3342" s="1163">
        <v>255</v>
      </c>
      <c r="AX3342" s="1164"/>
      <c r="AY3342" s="1165"/>
      <c r="AZ3342" s="1166"/>
      <c r="BA3342" s="587" t="e">
        <f t="shared" si="548"/>
        <v>#DIV/0!</v>
      </c>
    </row>
    <row r="3343" spans="1:53" s="17" customFormat="1" ht="16.75" customHeight="1" outlineLevel="2">
      <c r="A3343" s="1163">
        <v>256</v>
      </c>
      <c r="B3343" s="1164"/>
      <c r="C3343" s="1165"/>
      <c r="D3343" s="1166"/>
      <c r="E3343" s="587" t="e">
        <f t="shared" si="540"/>
        <v>#DIV/0!</v>
      </c>
      <c r="G3343" s="1163">
        <v>256</v>
      </c>
      <c r="H3343" s="1164"/>
      <c r="I3343" s="1165"/>
      <c r="J3343" s="1166"/>
      <c r="K3343" s="587" t="e">
        <f t="shared" si="541"/>
        <v>#DIV/0!</v>
      </c>
      <c r="M3343" s="1163">
        <v>256</v>
      </c>
      <c r="N3343" s="1164"/>
      <c r="O3343" s="1165"/>
      <c r="P3343" s="1166"/>
      <c r="Q3343" s="587" t="e">
        <f t="shared" si="542"/>
        <v>#DIV/0!</v>
      </c>
      <c r="S3343" s="1163">
        <v>256</v>
      </c>
      <c r="T3343" s="1164"/>
      <c r="U3343" s="1165"/>
      <c r="V3343" s="1166"/>
      <c r="W3343" s="587" t="e">
        <f t="shared" si="543"/>
        <v>#DIV/0!</v>
      </c>
      <c r="Y3343" s="1163">
        <v>256</v>
      </c>
      <c r="Z3343" s="1164"/>
      <c r="AA3343" s="1165"/>
      <c r="AB3343" s="1166"/>
      <c r="AC3343" s="587" t="e">
        <f t="shared" si="544"/>
        <v>#DIV/0!</v>
      </c>
      <c r="AE3343" s="1163">
        <v>256</v>
      </c>
      <c r="AF3343" s="1164"/>
      <c r="AG3343" s="1165"/>
      <c r="AH3343" s="1166"/>
      <c r="AI3343" s="587" t="e">
        <f t="shared" si="545"/>
        <v>#DIV/0!</v>
      </c>
      <c r="AK3343" s="1163">
        <v>256</v>
      </c>
      <c r="AL3343" s="1164"/>
      <c r="AM3343" s="1165"/>
      <c r="AN3343" s="1166"/>
      <c r="AO3343" s="587" t="e">
        <f t="shared" si="546"/>
        <v>#DIV/0!</v>
      </c>
      <c r="AQ3343" s="1163">
        <v>256</v>
      </c>
      <c r="AR3343" s="1164"/>
      <c r="AS3343" s="1165"/>
      <c r="AT3343" s="1166"/>
      <c r="AU3343" s="587" t="e">
        <f t="shared" si="547"/>
        <v>#DIV/0!</v>
      </c>
      <c r="AW3343" s="1163">
        <v>256</v>
      </c>
      <c r="AX3343" s="1164"/>
      <c r="AY3343" s="1165"/>
      <c r="AZ3343" s="1166"/>
      <c r="BA3343" s="587" t="e">
        <f t="shared" si="548"/>
        <v>#DIV/0!</v>
      </c>
    </row>
    <row r="3344" spans="1:53" s="17" customFormat="1" ht="16.75" customHeight="1" outlineLevel="2">
      <c r="A3344" s="1163">
        <v>257</v>
      </c>
      <c r="B3344" s="1164"/>
      <c r="C3344" s="1165"/>
      <c r="D3344" s="1166"/>
      <c r="E3344" s="587" t="e">
        <f t="shared" si="540"/>
        <v>#DIV/0!</v>
      </c>
      <c r="G3344" s="1163">
        <v>257</v>
      </c>
      <c r="H3344" s="1164"/>
      <c r="I3344" s="1165"/>
      <c r="J3344" s="1166"/>
      <c r="K3344" s="587" t="e">
        <f t="shared" si="541"/>
        <v>#DIV/0!</v>
      </c>
      <c r="M3344" s="1163">
        <v>257</v>
      </c>
      <c r="N3344" s="1164"/>
      <c r="O3344" s="1165"/>
      <c r="P3344" s="1166"/>
      <c r="Q3344" s="587" t="e">
        <f t="shared" si="542"/>
        <v>#DIV/0!</v>
      </c>
      <c r="S3344" s="1163">
        <v>257</v>
      </c>
      <c r="T3344" s="1164"/>
      <c r="U3344" s="1165"/>
      <c r="V3344" s="1166"/>
      <c r="W3344" s="587" t="e">
        <f t="shared" si="543"/>
        <v>#DIV/0!</v>
      </c>
      <c r="Y3344" s="1163">
        <v>257</v>
      </c>
      <c r="Z3344" s="1164"/>
      <c r="AA3344" s="1165"/>
      <c r="AB3344" s="1166"/>
      <c r="AC3344" s="587" t="e">
        <f t="shared" si="544"/>
        <v>#DIV/0!</v>
      </c>
      <c r="AE3344" s="1163">
        <v>257</v>
      </c>
      <c r="AF3344" s="1164"/>
      <c r="AG3344" s="1165"/>
      <c r="AH3344" s="1166"/>
      <c r="AI3344" s="587" t="e">
        <f t="shared" si="545"/>
        <v>#DIV/0!</v>
      </c>
      <c r="AK3344" s="1163">
        <v>257</v>
      </c>
      <c r="AL3344" s="1164"/>
      <c r="AM3344" s="1165"/>
      <c r="AN3344" s="1166"/>
      <c r="AO3344" s="587" t="e">
        <f t="shared" si="546"/>
        <v>#DIV/0!</v>
      </c>
      <c r="AQ3344" s="1163">
        <v>257</v>
      </c>
      <c r="AR3344" s="1164"/>
      <c r="AS3344" s="1165"/>
      <c r="AT3344" s="1166"/>
      <c r="AU3344" s="587" t="e">
        <f t="shared" si="547"/>
        <v>#DIV/0!</v>
      </c>
      <c r="AW3344" s="1163">
        <v>257</v>
      </c>
      <c r="AX3344" s="1164"/>
      <c r="AY3344" s="1165"/>
      <c r="AZ3344" s="1166"/>
      <c r="BA3344" s="587" t="e">
        <f t="shared" si="548"/>
        <v>#DIV/0!</v>
      </c>
    </row>
    <row r="3345" spans="1:53" s="17" customFormat="1" ht="16.75" customHeight="1" outlineLevel="2">
      <c r="A3345" s="1163">
        <v>258</v>
      </c>
      <c r="B3345" s="1164"/>
      <c r="C3345" s="1165"/>
      <c r="D3345" s="1166"/>
      <c r="E3345" s="587" t="e">
        <f t="shared" ref="E3345:E3408" si="549">IF(AND(C3345&gt;=D$3081,C3345&lt;=D$3080),1,0)</f>
        <v>#DIV/0!</v>
      </c>
      <c r="G3345" s="1163">
        <v>258</v>
      </c>
      <c r="H3345" s="1164"/>
      <c r="I3345" s="1165"/>
      <c r="J3345" s="1166"/>
      <c r="K3345" s="587" t="e">
        <f t="shared" ref="K3345:K3408" si="550">IF(AND(I3345&gt;=J$3081,I3345&lt;=J$3080),1,0)</f>
        <v>#DIV/0!</v>
      </c>
      <c r="M3345" s="1163">
        <v>258</v>
      </c>
      <c r="N3345" s="1164"/>
      <c r="O3345" s="1165"/>
      <c r="P3345" s="1166"/>
      <c r="Q3345" s="587" t="e">
        <f t="shared" ref="Q3345:Q3408" si="551">IF(AND(O3345&gt;=P$3081,O3345&lt;=P$3080),1,0)</f>
        <v>#DIV/0!</v>
      </c>
      <c r="S3345" s="1163">
        <v>258</v>
      </c>
      <c r="T3345" s="1164"/>
      <c r="U3345" s="1165"/>
      <c r="V3345" s="1166"/>
      <c r="W3345" s="587" t="e">
        <f t="shared" ref="W3345:W3408" si="552">IF(AND(U3345&gt;=V$3081,U3345&lt;=V$3080),1,0)</f>
        <v>#DIV/0!</v>
      </c>
      <c r="Y3345" s="1163">
        <v>258</v>
      </c>
      <c r="Z3345" s="1164"/>
      <c r="AA3345" s="1165"/>
      <c r="AB3345" s="1166"/>
      <c r="AC3345" s="587" t="e">
        <f t="shared" ref="AC3345:AC3408" si="553">IF(AND(AA3345&gt;=AB$3081,AA3345&lt;=AB$3080),1,0)</f>
        <v>#DIV/0!</v>
      </c>
      <c r="AE3345" s="1163">
        <v>258</v>
      </c>
      <c r="AF3345" s="1164"/>
      <c r="AG3345" s="1165"/>
      <c r="AH3345" s="1166"/>
      <c r="AI3345" s="587" t="e">
        <f t="shared" ref="AI3345:AI3408" si="554">IF(AND(AG3345&gt;=AH$3081,AG3345&lt;=AH$3080),1,0)</f>
        <v>#DIV/0!</v>
      </c>
      <c r="AK3345" s="1163">
        <v>258</v>
      </c>
      <c r="AL3345" s="1164"/>
      <c r="AM3345" s="1165"/>
      <c r="AN3345" s="1166"/>
      <c r="AO3345" s="587" t="e">
        <f t="shared" ref="AO3345:AO3408" si="555">IF(AND(AM3345&gt;=AN$3081,AM3345&lt;=AN$3080),1,0)</f>
        <v>#DIV/0!</v>
      </c>
      <c r="AQ3345" s="1163">
        <v>258</v>
      </c>
      <c r="AR3345" s="1164"/>
      <c r="AS3345" s="1165"/>
      <c r="AT3345" s="1166"/>
      <c r="AU3345" s="587" t="e">
        <f t="shared" ref="AU3345:AU3408" si="556">IF(AND(AS3345&gt;=AT$3081,AS3345&lt;=AT$3080),1,0)</f>
        <v>#DIV/0!</v>
      </c>
      <c r="AW3345" s="1163">
        <v>258</v>
      </c>
      <c r="AX3345" s="1164"/>
      <c r="AY3345" s="1165"/>
      <c r="AZ3345" s="1166"/>
      <c r="BA3345" s="587" t="e">
        <f t="shared" ref="BA3345:BA3408" si="557">IF(AND(AY3345&gt;=AZ$3081,AY3345&lt;=AZ$3080),1,0)</f>
        <v>#DIV/0!</v>
      </c>
    </row>
    <row r="3346" spans="1:53" s="17" customFormat="1" ht="16.75" customHeight="1" outlineLevel="2">
      <c r="A3346" s="1163">
        <v>259</v>
      </c>
      <c r="B3346" s="1164"/>
      <c r="C3346" s="1165"/>
      <c r="D3346" s="1166"/>
      <c r="E3346" s="587" t="e">
        <f t="shared" si="549"/>
        <v>#DIV/0!</v>
      </c>
      <c r="G3346" s="1163">
        <v>259</v>
      </c>
      <c r="H3346" s="1164"/>
      <c r="I3346" s="1165"/>
      <c r="J3346" s="1166"/>
      <c r="K3346" s="587" t="e">
        <f t="shared" si="550"/>
        <v>#DIV/0!</v>
      </c>
      <c r="M3346" s="1163">
        <v>259</v>
      </c>
      <c r="N3346" s="1164"/>
      <c r="O3346" s="1165"/>
      <c r="P3346" s="1166"/>
      <c r="Q3346" s="587" t="e">
        <f t="shared" si="551"/>
        <v>#DIV/0!</v>
      </c>
      <c r="S3346" s="1163">
        <v>259</v>
      </c>
      <c r="T3346" s="1164"/>
      <c r="U3346" s="1165"/>
      <c r="V3346" s="1166"/>
      <c r="W3346" s="587" t="e">
        <f t="shared" si="552"/>
        <v>#DIV/0!</v>
      </c>
      <c r="Y3346" s="1163">
        <v>259</v>
      </c>
      <c r="Z3346" s="1164"/>
      <c r="AA3346" s="1165"/>
      <c r="AB3346" s="1166"/>
      <c r="AC3346" s="587" t="e">
        <f t="shared" si="553"/>
        <v>#DIV/0!</v>
      </c>
      <c r="AE3346" s="1163">
        <v>259</v>
      </c>
      <c r="AF3346" s="1164"/>
      <c r="AG3346" s="1165"/>
      <c r="AH3346" s="1166"/>
      <c r="AI3346" s="587" t="e">
        <f t="shared" si="554"/>
        <v>#DIV/0!</v>
      </c>
      <c r="AK3346" s="1163">
        <v>259</v>
      </c>
      <c r="AL3346" s="1164"/>
      <c r="AM3346" s="1165"/>
      <c r="AN3346" s="1166"/>
      <c r="AO3346" s="587" t="e">
        <f t="shared" si="555"/>
        <v>#DIV/0!</v>
      </c>
      <c r="AQ3346" s="1163">
        <v>259</v>
      </c>
      <c r="AR3346" s="1164"/>
      <c r="AS3346" s="1165"/>
      <c r="AT3346" s="1166"/>
      <c r="AU3346" s="587" t="e">
        <f t="shared" si="556"/>
        <v>#DIV/0!</v>
      </c>
      <c r="AW3346" s="1163">
        <v>259</v>
      </c>
      <c r="AX3346" s="1164"/>
      <c r="AY3346" s="1165"/>
      <c r="AZ3346" s="1166"/>
      <c r="BA3346" s="587" t="e">
        <f t="shared" si="557"/>
        <v>#DIV/0!</v>
      </c>
    </row>
    <row r="3347" spans="1:53" s="17" customFormat="1" ht="16.75" customHeight="1" outlineLevel="2">
      <c r="A3347" s="1163">
        <v>260</v>
      </c>
      <c r="B3347" s="1164"/>
      <c r="C3347" s="1165"/>
      <c r="D3347" s="1166"/>
      <c r="E3347" s="587" t="e">
        <f t="shared" si="549"/>
        <v>#DIV/0!</v>
      </c>
      <c r="G3347" s="1163">
        <v>260</v>
      </c>
      <c r="H3347" s="1164"/>
      <c r="I3347" s="1165"/>
      <c r="J3347" s="1166"/>
      <c r="K3347" s="587" t="e">
        <f t="shared" si="550"/>
        <v>#DIV/0!</v>
      </c>
      <c r="M3347" s="1163">
        <v>260</v>
      </c>
      <c r="N3347" s="1164"/>
      <c r="O3347" s="1165"/>
      <c r="P3347" s="1166"/>
      <c r="Q3347" s="587" t="e">
        <f t="shared" si="551"/>
        <v>#DIV/0!</v>
      </c>
      <c r="S3347" s="1163">
        <v>260</v>
      </c>
      <c r="T3347" s="1164"/>
      <c r="U3347" s="1165"/>
      <c r="V3347" s="1166"/>
      <c r="W3347" s="587" t="e">
        <f t="shared" si="552"/>
        <v>#DIV/0!</v>
      </c>
      <c r="Y3347" s="1163">
        <v>260</v>
      </c>
      <c r="Z3347" s="1164"/>
      <c r="AA3347" s="1165"/>
      <c r="AB3347" s="1166"/>
      <c r="AC3347" s="587" t="e">
        <f t="shared" si="553"/>
        <v>#DIV/0!</v>
      </c>
      <c r="AE3347" s="1163">
        <v>260</v>
      </c>
      <c r="AF3347" s="1164"/>
      <c r="AG3347" s="1165"/>
      <c r="AH3347" s="1166"/>
      <c r="AI3347" s="587" t="e">
        <f t="shared" si="554"/>
        <v>#DIV/0!</v>
      </c>
      <c r="AK3347" s="1163">
        <v>260</v>
      </c>
      <c r="AL3347" s="1164"/>
      <c r="AM3347" s="1165"/>
      <c r="AN3347" s="1166"/>
      <c r="AO3347" s="587" t="e">
        <f t="shared" si="555"/>
        <v>#DIV/0!</v>
      </c>
      <c r="AQ3347" s="1163">
        <v>260</v>
      </c>
      <c r="AR3347" s="1164"/>
      <c r="AS3347" s="1165"/>
      <c r="AT3347" s="1166"/>
      <c r="AU3347" s="587" t="e">
        <f t="shared" si="556"/>
        <v>#DIV/0!</v>
      </c>
      <c r="AW3347" s="1163">
        <v>260</v>
      </c>
      <c r="AX3347" s="1164"/>
      <c r="AY3347" s="1165"/>
      <c r="AZ3347" s="1166"/>
      <c r="BA3347" s="587" t="e">
        <f t="shared" si="557"/>
        <v>#DIV/0!</v>
      </c>
    </row>
    <row r="3348" spans="1:53" s="17" customFormat="1" ht="16.75" customHeight="1" outlineLevel="2">
      <c r="A3348" s="1163">
        <v>261</v>
      </c>
      <c r="B3348" s="1164"/>
      <c r="C3348" s="1165"/>
      <c r="D3348" s="1166"/>
      <c r="E3348" s="587" t="e">
        <f t="shared" si="549"/>
        <v>#DIV/0!</v>
      </c>
      <c r="G3348" s="1163">
        <v>261</v>
      </c>
      <c r="H3348" s="1164"/>
      <c r="I3348" s="1165"/>
      <c r="J3348" s="1166"/>
      <c r="K3348" s="587" t="e">
        <f t="shared" si="550"/>
        <v>#DIV/0!</v>
      </c>
      <c r="M3348" s="1163">
        <v>261</v>
      </c>
      <c r="N3348" s="1164"/>
      <c r="O3348" s="1165"/>
      <c r="P3348" s="1166"/>
      <c r="Q3348" s="587" t="e">
        <f t="shared" si="551"/>
        <v>#DIV/0!</v>
      </c>
      <c r="S3348" s="1163">
        <v>261</v>
      </c>
      <c r="T3348" s="1164"/>
      <c r="U3348" s="1165"/>
      <c r="V3348" s="1166"/>
      <c r="W3348" s="587" t="e">
        <f t="shared" si="552"/>
        <v>#DIV/0!</v>
      </c>
      <c r="Y3348" s="1163">
        <v>261</v>
      </c>
      <c r="Z3348" s="1164"/>
      <c r="AA3348" s="1165"/>
      <c r="AB3348" s="1166"/>
      <c r="AC3348" s="587" t="e">
        <f t="shared" si="553"/>
        <v>#DIV/0!</v>
      </c>
      <c r="AE3348" s="1163">
        <v>261</v>
      </c>
      <c r="AF3348" s="1164"/>
      <c r="AG3348" s="1165"/>
      <c r="AH3348" s="1166"/>
      <c r="AI3348" s="587" t="e">
        <f t="shared" si="554"/>
        <v>#DIV/0!</v>
      </c>
      <c r="AK3348" s="1163">
        <v>261</v>
      </c>
      <c r="AL3348" s="1164"/>
      <c r="AM3348" s="1165"/>
      <c r="AN3348" s="1166"/>
      <c r="AO3348" s="587" t="e">
        <f t="shared" si="555"/>
        <v>#DIV/0!</v>
      </c>
      <c r="AQ3348" s="1163">
        <v>261</v>
      </c>
      <c r="AR3348" s="1164"/>
      <c r="AS3348" s="1165"/>
      <c r="AT3348" s="1166"/>
      <c r="AU3348" s="587" t="e">
        <f t="shared" si="556"/>
        <v>#DIV/0!</v>
      </c>
      <c r="AW3348" s="1163">
        <v>261</v>
      </c>
      <c r="AX3348" s="1164"/>
      <c r="AY3348" s="1165"/>
      <c r="AZ3348" s="1166"/>
      <c r="BA3348" s="587" t="e">
        <f t="shared" si="557"/>
        <v>#DIV/0!</v>
      </c>
    </row>
    <row r="3349" spans="1:53" s="17" customFormat="1" ht="16.75" customHeight="1" outlineLevel="2">
      <c r="A3349" s="1163">
        <v>262</v>
      </c>
      <c r="B3349" s="1164"/>
      <c r="C3349" s="1165"/>
      <c r="D3349" s="1166"/>
      <c r="E3349" s="587" t="e">
        <f t="shared" si="549"/>
        <v>#DIV/0!</v>
      </c>
      <c r="G3349" s="1163">
        <v>262</v>
      </c>
      <c r="H3349" s="1164"/>
      <c r="I3349" s="1165"/>
      <c r="J3349" s="1166"/>
      <c r="K3349" s="587" t="e">
        <f t="shared" si="550"/>
        <v>#DIV/0!</v>
      </c>
      <c r="M3349" s="1163">
        <v>262</v>
      </c>
      <c r="N3349" s="1164"/>
      <c r="O3349" s="1165"/>
      <c r="P3349" s="1166"/>
      <c r="Q3349" s="587" t="e">
        <f t="shared" si="551"/>
        <v>#DIV/0!</v>
      </c>
      <c r="S3349" s="1163">
        <v>262</v>
      </c>
      <c r="T3349" s="1164"/>
      <c r="U3349" s="1165"/>
      <c r="V3349" s="1166"/>
      <c r="W3349" s="587" t="e">
        <f t="shared" si="552"/>
        <v>#DIV/0!</v>
      </c>
      <c r="Y3349" s="1163">
        <v>262</v>
      </c>
      <c r="Z3349" s="1164"/>
      <c r="AA3349" s="1165"/>
      <c r="AB3349" s="1166"/>
      <c r="AC3349" s="587" t="e">
        <f t="shared" si="553"/>
        <v>#DIV/0!</v>
      </c>
      <c r="AE3349" s="1163">
        <v>262</v>
      </c>
      <c r="AF3349" s="1164"/>
      <c r="AG3349" s="1165"/>
      <c r="AH3349" s="1166"/>
      <c r="AI3349" s="587" t="e">
        <f t="shared" si="554"/>
        <v>#DIV/0!</v>
      </c>
      <c r="AK3349" s="1163">
        <v>262</v>
      </c>
      <c r="AL3349" s="1164"/>
      <c r="AM3349" s="1165"/>
      <c r="AN3349" s="1166"/>
      <c r="AO3349" s="587" t="e">
        <f t="shared" si="555"/>
        <v>#DIV/0!</v>
      </c>
      <c r="AQ3349" s="1163">
        <v>262</v>
      </c>
      <c r="AR3349" s="1164"/>
      <c r="AS3349" s="1165"/>
      <c r="AT3349" s="1166"/>
      <c r="AU3349" s="587" t="e">
        <f t="shared" si="556"/>
        <v>#DIV/0!</v>
      </c>
      <c r="AW3349" s="1163">
        <v>262</v>
      </c>
      <c r="AX3349" s="1164"/>
      <c r="AY3349" s="1165"/>
      <c r="AZ3349" s="1166"/>
      <c r="BA3349" s="587" t="e">
        <f t="shared" si="557"/>
        <v>#DIV/0!</v>
      </c>
    </row>
    <row r="3350" spans="1:53" s="17" customFormat="1" ht="16.75" customHeight="1" outlineLevel="2">
      <c r="A3350" s="1163">
        <v>263</v>
      </c>
      <c r="B3350" s="1164"/>
      <c r="C3350" s="1165"/>
      <c r="D3350" s="1166"/>
      <c r="E3350" s="587" t="e">
        <f t="shared" si="549"/>
        <v>#DIV/0!</v>
      </c>
      <c r="G3350" s="1163">
        <v>263</v>
      </c>
      <c r="H3350" s="1164"/>
      <c r="I3350" s="1165"/>
      <c r="J3350" s="1166"/>
      <c r="K3350" s="587" t="e">
        <f t="shared" si="550"/>
        <v>#DIV/0!</v>
      </c>
      <c r="M3350" s="1163">
        <v>263</v>
      </c>
      <c r="N3350" s="1164"/>
      <c r="O3350" s="1165"/>
      <c r="P3350" s="1166"/>
      <c r="Q3350" s="587" t="e">
        <f t="shared" si="551"/>
        <v>#DIV/0!</v>
      </c>
      <c r="S3350" s="1163">
        <v>263</v>
      </c>
      <c r="T3350" s="1164"/>
      <c r="U3350" s="1165"/>
      <c r="V3350" s="1166"/>
      <c r="W3350" s="587" t="e">
        <f t="shared" si="552"/>
        <v>#DIV/0!</v>
      </c>
      <c r="Y3350" s="1163">
        <v>263</v>
      </c>
      <c r="Z3350" s="1164"/>
      <c r="AA3350" s="1165"/>
      <c r="AB3350" s="1166"/>
      <c r="AC3350" s="587" t="e">
        <f t="shared" si="553"/>
        <v>#DIV/0!</v>
      </c>
      <c r="AE3350" s="1163">
        <v>263</v>
      </c>
      <c r="AF3350" s="1164"/>
      <c r="AG3350" s="1165"/>
      <c r="AH3350" s="1166"/>
      <c r="AI3350" s="587" t="e">
        <f t="shared" si="554"/>
        <v>#DIV/0!</v>
      </c>
      <c r="AK3350" s="1163">
        <v>263</v>
      </c>
      <c r="AL3350" s="1164"/>
      <c r="AM3350" s="1165"/>
      <c r="AN3350" s="1166"/>
      <c r="AO3350" s="587" t="e">
        <f t="shared" si="555"/>
        <v>#DIV/0!</v>
      </c>
      <c r="AQ3350" s="1163">
        <v>263</v>
      </c>
      <c r="AR3350" s="1164"/>
      <c r="AS3350" s="1165"/>
      <c r="AT3350" s="1166"/>
      <c r="AU3350" s="587" t="e">
        <f t="shared" si="556"/>
        <v>#DIV/0!</v>
      </c>
      <c r="AW3350" s="1163">
        <v>263</v>
      </c>
      <c r="AX3350" s="1164"/>
      <c r="AY3350" s="1165"/>
      <c r="AZ3350" s="1166"/>
      <c r="BA3350" s="587" t="e">
        <f t="shared" si="557"/>
        <v>#DIV/0!</v>
      </c>
    </row>
    <row r="3351" spans="1:53" s="17" customFormat="1" ht="16.75" customHeight="1" outlineLevel="2">
      <c r="A3351" s="1163">
        <v>264</v>
      </c>
      <c r="B3351" s="1164"/>
      <c r="C3351" s="1165"/>
      <c r="D3351" s="1166"/>
      <c r="E3351" s="587" t="e">
        <f t="shared" si="549"/>
        <v>#DIV/0!</v>
      </c>
      <c r="G3351" s="1163">
        <v>264</v>
      </c>
      <c r="H3351" s="1164"/>
      <c r="I3351" s="1165"/>
      <c r="J3351" s="1166"/>
      <c r="K3351" s="587" t="e">
        <f t="shared" si="550"/>
        <v>#DIV/0!</v>
      </c>
      <c r="M3351" s="1163">
        <v>264</v>
      </c>
      <c r="N3351" s="1164"/>
      <c r="O3351" s="1165"/>
      <c r="P3351" s="1166"/>
      <c r="Q3351" s="587" t="e">
        <f t="shared" si="551"/>
        <v>#DIV/0!</v>
      </c>
      <c r="S3351" s="1163">
        <v>264</v>
      </c>
      <c r="T3351" s="1164"/>
      <c r="U3351" s="1165"/>
      <c r="V3351" s="1166"/>
      <c r="W3351" s="587" t="e">
        <f t="shared" si="552"/>
        <v>#DIV/0!</v>
      </c>
      <c r="Y3351" s="1163">
        <v>264</v>
      </c>
      <c r="Z3351" s="1164"/>
      <c r="AA3351" s="1165"/>
      <c r="AB3351" s="1166"/>
      <c r="AC3351" s="587" t="e">
        <f t="shared" si="553"/>
        <v>#DIV/0!</v>
      </c>
      <c r="AE3351" s="1163">
        <v>264</v>
      </c>
      <c r="AF3351" s="1164"/>
      <c r="AG3351" s="1165"/>
      <c r="AH3351" s="1166"/>
      <c r="AI3351" s="587" t="e">
        <f t="shared" si="554"/>
        <v>#DIV/0!</v>
      </c>
      <c r="AK3351" s="1163">
        <v>264</v>
      </c>
      <c r="AL3351" s="1164"/>
      <c r="AM3351" s="1165"/>
      <c r="AN3351" s="1166"/>
      <c r="AO3351" s="587" t="e">
        <f t="shared" si="555"/>
        <v>#DIV/0!</v>
      </c>
      <c r="AQ3351" s="1163">
        <v>264</v>
      </c>
      <c r="AR3351" s="1164"/>
      <c r="AS3351" s="1165"/>
      <c r="AT3351" s="1166"/>
      <c r="AU3351" s="587" t="e">
        <f t="shared" si="556"/>
        <v>#DIV/0!</v>
      </c>
      <c r="AW3351" s="1163">
        <v>264</v>
      </c>
      <c r="AX3351" s="1164"/>
      <c r="AY3351" s="1165"/>
      <c r="AZ3351" s="1166"/>
      <c r="BA3351" s="587" t="e">
        <f t="shared" si="557"/>
        <v>#DIV/0!</v>
      </c>
    </row>
    <row r="3352" spans="1:53" s="17" customFormat="1" ht="16.75" customHeight="1" outlineLevel="2">
      <c r="A3352" s="1163">
        <v>265</v>
      </c>
      <c r="B3352" s="1164"/>
      <c r="C3352" s="1165"/>
      <c r="D3352" s="1166"/>
      <c r="E3352" s="587" t="e">
        <f t="shared" si="549"/>
        <v>#DIV/0!</v>
      </c>
      <c r="G3352" s="1163">
        <v>265</v>
      </c>
      <c r="H3352" s="1164"/>
      <c r="I3352" s="1165"/>
      <c r="J3352" s="1166"/>
      <c r="K3352" s="587" t="e">
        <f t="shared" si="550"/>
        <v>#DIV/0!</v>
      </c>
      <c r="M3352" s="1163">
        <v>265</v>
      </c>
      <c r="N3352" s="1164"/>
      <c r="O3352" s="1165"/>
      <c r="P3352" s="1166"/>
      <c r="Q3352" s="587" t="e">
        <f t="shared" si="551"/>
        <v>#DIV/0!</v>
      </c>
      <c r="S3352" s="1163">
        <v>265</v>
      </c>
      <c r="T3352" s="1164"/>
      <c r="U3352" s="1165"/>
      <c r="V3352" s="1166"/>
      <c r="W3352" s="587" t="e">
        <f t="shared" si="552"/>
        <v>#DIV/0!</v>
      </c>
      <c r="Y3352" s="1163">
        <v>265</v>
      </c>
      <c r="Z3352" s="1164"/>
      <c r="AA3352" s="1165"/>
      <c r="AB3352" s="1166"/>
      <c r="AC3352" s="587" t="e">
        <f t="shared" si="553"/>
        <v>#DIV/0!</v>
      </c>
      <c r="AE3352" s="1163">
        <v>265</v>
      </c>
      <c r="AF3352" s="1164"/>
      <c r="AG3352" s="1165"/>
      <c r="AH3352" s="1166"/>
      <c r="AI3352" s="587" t="e">
        <f t="shared" si="554"/>
        <v>#DIV/0!</v>
      </c>
      <c r="AK3352" s="1163">
        <v>265</v>
      </c>
      <c r="AL3352" s="1164"/>
      <c r="AM3352" s="1165"/>
      <c r="AN3352" s="1166"/>
      <c r="AO3352" s="587" t="e">
        <f t="shared" si="555"/>
        <v>#DIV/0!</v>
      </c>
      <c r="AQ3352" s="1163">
        <v>265</v>
      </c>
      <c r="AR3352" s="1164"/>
      <c r="AS3352" s="1165"/>
      <c r="AT3352" s="1166"/>
      <c r="AU3352" s="587" t="e">
        <f t="shared" si="556"/>
        <v>#DIV/0!</v>
      </c>
      <c r="AW3352" s="1163">
        <v>265</v>
      </c>
      <c r="AX3352" s="1164"/>
      <c r="AY3352" s="1165"/>
      <c r="AZ3352" s="1166"/>
      <c r="BA3352" s="587" t="e">
        <f t="shared" si="557"/>
        <v>#DIV/0!</v>
      </c>
    </row>
    <row r="3353" spans="1:53" s="17" customFormat="1" ht="16.75" customHeight="1" outlineLevel="2">
      <c r="A3353" s="1163">
        <v>266</v>
      </c>
      <c r="B3353" s="1164"/>
      <c r="C3353" s="1165"/>
      <c r="D3353" s="1166"/>
      <c r="E3353" s="587" t="e">
        <f t="shared" si="549"/>
        <v>#DIV/0!</v>
      </c>
      <c r="G3353" s="1163">
        <v>266</v>
      </c>
      <c r="H3353" s="1164"/>
      <c r="I3353" s="1165"/>
      <c r="J3353" s="1166"/>
      <c r="K3353" s="587" t="e">
        <f t="shared" si="550"/>
        <v>#DIV/0!</v>
      </c>
      <c r="M3353" s="1163">
        <v>266</v>
      </c>
      <c r="N3353" s="1164"/>
      <c r="O3353" s="1165"/>
      <c r="P3353" s="1166"/>
      <c r="Q3353" s="587" t="e">
        <f t="shared" si="551"/>
        <v>#DIV/0!</v>
      </c>
      <c r="S3353" s="1163">
        <v>266</v>
      </c>
      <c r="T3353" s="1164"/>
      <c r="U3353" s="1165"/>
      <c r="V3353" s="1166"/>
      <c r="W3353" s="587" t="e">
        <f t="shared" si="552"/>
        <v>#DIV/0!</v>
      </c>
      <c r="Y3353" s="1163">
        <v>266</v>
      </c>
      <c r="Z3353" s="1164"/>
      <c r="AA3353" s="1165"/>
      <c r="AB3353" s="1166"/>
      <c r="AC3353" s="587" t="e">
        <f t="shared" si="553"/>
        <v>#DIV/0!</v>
      </c>
      <c r="AE3353" s="1163">
        <v>266</v>
      </c>
      <c r="AF3353" s="1164"/>
      <c r="AG3353" s="1165"/>
      <c r="AH3353" s="1166"/>
      <c r="AI3353" s="587" t="e">
        <f t="shared" si="554"/>
        <v>#DIV/0!</v>
      </c>
      <c r="AK3353" s="1163">
        <v>266</v>
      </c>
      <c r="AL3353" s="1164"/>
      <c r="AM3353" s="1165"/>
      <c r="AN3353" s="1166"/>
      <c r="AO3353" s="587" t="e">
        <f t="shared" si="555"/>
        <v>#DIV/0!</v>
      </c>
      <c r="AQ3353" s="1163">
        <v>266</v>
      </c>
      <c r="AR3353" s="1164"/>
      <c r="AS3353" s="1165"/>
      <c r="AT3353" s="1166"/>
      <c r="AU3353" s="587" t="e">
        <f t="shared" si="556"/>
        <v>#DIV/0!</v>
      </c>
      <c r="AW3353" s="1163">
        <v>266</v>
      </c>
      <c r="AX3353" s="1164"/>
      <c r="AY3353" s="1165"/>
      <c r="AZ3353" s="1166"/>
      <c r="BA3353" s="587" t="e">
        <f t="shared" si="557"/>
        <v>#DIV/0!</v>
      </c>
    </row>
    <row r="3354" spans="1:53" s="17" customFormat="1" ht="16.75" customHeight="1" outlineLevel="2">
      <c r="A3354" s="1163">
        <v>267</v>
      </c>
      <c r="B3354" s="1164"/>
      <c r="C3354" s="1165"/>
      <c r="D3354" s="1166"/>
      <c r="E3354" s="587" t="e">
        <f t="shared" si="549"/>
        <v>#DIV/0!</v>
      </c>
      <c r="G3354" s="1163">
        <v>267</v>
      </c>
      <c r="H3354" s="1164"/>
      <c r="I3354" s="1165"/>
      <c r="J3354" s="1166"/>
      <c r="K3354" s="587" t="e">
        <f t="shared" si="550"/>
        <v>#DIV/0!</v>
      </c>
      <c r="M3354" s="1163">
        <v>267</v>
      </c>
      <c r="N3354" s="1164"/>
      <c r="O3354" s="1165"/>
      <c r="P3354" s="1166"/>
      <c r="Q3354" s="587" t="e">
        <f t="shared" si="551"/>
        <v>#DIV/0!</v>
      </c>
      <c r="S3354" s="1163">
        <v>267</v>
      </c>
      <c r="T3354" s="1164"/>
      <c r="U3354" s="1165"/>
      <c r="V3354" s="1166"/>
      <c r="W3354" s="587" t="e">
        <f t="shared" si="552"/>
        <v>#DIV/0!</v>
      </c>
      <c r="Y3354" s="1163">
        <v>267</v>
      </c>
      <c r="Z3354" s="1164"/>
      <c r="AA3354" s="1165"/>
      <c r="AB3354" s="1166"/>
      <c r="AC3354" s="587" t="e">
        <f t="shared" si="553"/>
        <v>#DIV/0!</v>
      </c>
      <c r="AE3354" s="1163">
        <v>267</v>
      </c>
      <c r="AF3354" s="1164"/>
      <c r="AG3354" s="1165"/>
      <c r="AH3354" s="1166"/>
      <c r="AI3354" s="587" t="e">
        <f t="shared" si="554"/>
        <v>#DIV/0!</v>
      </c>
      <c r="AK3354" s="1163">
        <v>267</v>
      </c>
      <c r="AL3354" s="1164"/>
      <c r="AM3354" s="1165"/>
      <c r="AN3354" s="1166"/>
      <c r="AO3354" s="587" t="e">
        <f t="shared" si="555"/>
        <v>#DIV/0!</v>
      </c>
      <c r="AQ3354" s="1163">
        <v>267</v>
      </c>
      <c r="AR3354" s="1164"/>
      <c r="AS3354" s="1165"/>
      <c r="AT3354" s="1166"/>
      <c r="AU3354" s="587" t="e">
        <f t="shared" si="556"/>
        <v>#DIV/0!</v>
      </c>
      <c r="AW3354" s="1163">
        <v>267</v>
      </c>
      <c r="AX3354" s="1164"/>
      <c r="AY3354" s="1165"/>
      <c r="AZ3354" s="1166"/>
      <c r="BA3354" s="587" t="e">
        <f t="shared" si="557"/>
        <v>#DIV/0!</v>
      </c>
    </row>
    <row r="3355" spans="1:53" s="17" customFormat="1" ht="16.75" customHeight="1" outlineLevel="2">
      <c r="A3355" s="1163">
        <v>268</v>
      </c>
      <c r="B3355" s="1164"/>
      <c r="C3355" s="1165"/>
      <c r="D3355" s="1166"/>
      <c r="E3355" s="587" t="e">
        <f t="shared" si="549"/>
        <v>#DIV/0!</v>
      </c>
      <c r="G3355" s="1163">
        <v>268</v>
      </c>
      <c r="H3355" s="1164"/>
      <c r="I3355" s="1165"/>
      <c r="J3355" s="1166"/>
      <c r="K3355" s="587" t="e">
        <f t="shared" si="550"/>
        <v>#DIV/0!</v>
      </c>
      <c r="M3355" s="1163">
        <v>268</v>
      </c>
      <c r="N3355" s="1164"/>
      <c r="O3355" s="1165"/>
      <c r="P3355" s="1166"/>
      <c r="Q3355" s="587" t="e">
        <f t="shared" si="551"/>
        <v>#DIV/0!</v>
      </c>
      <c r="S3355" s="1163">
        <v>268</v>
      </c>
      <c r="T3355" s="1164"/>
      <c r="U3355" s="1165"/>
      <c r="V3355" s="1166"/>
      <c r="W3355" s="587" t="e">
        <f t="shared" si="552"/>
        <v>#DIV/0!</v>
      </c>
      <c r="Y3355" s="1163">
        <v>268</v>
      </c>
      <c r="Z3355" s="1164"/>
      <c r="AA3355" s="1165"/>
      <c r="AB3355" s="1166"/>
      <c r="AC3355" s="587" t="e">
        <f t="shared" si="553"/>
        <v>#DIV/0!</v>
      </c>
      <c r="AE3355" s="1163">
        <v>268</v>
      </c>
      <c r="AF3355" s="1164"/>
      <c r="AG3355" s="1165"/>
      <c r="AH3355" s="1166"/>
      <c r="AI3355" s="587" t="e">
        <f t="shared" si="554"/>
        <v>#DIV/0!</v>
      </c>
      <c r="AK3355" s="1163">
        <v>268</v>
      </c>
      <c r="AL3355" s="1164"/>
      <c r="AM3355" s="1165"/>
      <c r="AN3355" s="1166"/>
      <c r="AO3355" s="587" t="e">
        <f t="shared" si="555"/>
        <v>#DIV/0!</v>
      </c>
      <c r="AQ3355" s="1163">
        <v>268</v>
      </c>
      <c r="AR3355" s="1164"/>
      <c r="AS3355" s="1165"/>
      <c r="AT3355" s="1166"/>
      <c r="AU3355" s="587" t="e">
        <f t="shared" si="556"/>
        <v>#DIV/0!</v>
      </c>
      <c r="AW3355" s="1163">
        <v>268</v>
      </c>
      <c r="AX3355" s="1164"/>
      <c r="AY3355" s="1165"/>
      <c r="AZ3355" s="1166"/>
      <c r="BA3355" s="587" t="e">
        <f t="shared" si="557"/>
        <v>#DIV/0!</v>
      </c>
    </row>
    <row r="3356" spans="1:53" s="17" customFormat="1" ht="16.75" customHeight="1" outlineLevel="2">
      <c r="A3356" s="1163">
        <v>269</v>
      </c>
      <c r="B3356" s="1164"/>
      <c r="C3356" s="1165"/>
      <c r="D3356" s="1166"/>
      <c r="E3356" s="587" t="e">
        <f t="shared" si="549"/>
        <v>#DIV/0!</v>
      </c>
      <c r="G3356" s="1163">
        <v>269</v>
      </c>
      <c r="H3356" s="1164"/>
      <c r="I3356" s="1165"/>
      <c r="J3356" s="1166"/>
      <c r="K3356" s="587" t="e">
        <f t="shared" si="550"/>
        <v>#DIV/0!</v>
      </c>
      <c r="M3356" s="1163">
        <v>269</v>
      </c>
      <c r="N3356" s="1164"/>
      <c r="O3356" s="1165"/>
      <c r="P3356" s="1166"/>
      <c r="Q3356" s="587" t="e">
        <f t="shared" si="551"/>
        <v>#DIV/0!</v>
      </c>
      <c r="S3356" s="1163">
        <v>269</v>
      </c>
      <c r="T3356" s="1164"/>
      <c r="U3356" s="1165"/>
      <c r="V3356" s="1166"/>
      <c r="W3356" s="587" t="e">
        <f t="shared" si="552"/>
        <v>#DIV/0!</v>
      </c>
      <c r="Y3356" s="1163">
        <v>269</v>
      </c>
      <c r="Z3356" s="1164"/>
      <c r="AA3356" s="1165"/>
      <c r="AB3356" s="1166"/>
      <c r="AC3356" s="587" t="e">
        <f t="shared" si="553"/>
        <v>#DIV/0!</v>
      </c>
      <c r="AE3356" s="1163">
        <v>269</v>
      </c>
      <c r="AF3356" s="1164"/>
      <c r="AG3356" s="1165"/>
      <c r="AH3356" s="1166"/>
      <c r="AI3356" s="587" t="e">
        <f t="shared" si="554"/>
        <v>#DIV/0!</v>
      </c>
      <c r="AK3356" s="1163">
        <v>269</v>
      </c>
      <c r="AL3356" s="1164"/>
      <c r="AM3356" s="1165"/>
      <c r="AN3356" s="1166"/>
      <c r="AO3356" s="587" t="e">
        <f t="shared" si="555"/>
        <v>#DIV/0!</v>
      </c>
      <c r="AQ3356" s="1163">
        <v>269</v>
      </c>
      <c r="AR3356" s="1164"/>
      <c r="AS3356" s="1165"/>
      <c r="AT3356" s="1166"/>
      <c r="AU3356" s="587" t="e">
        <f t="shared" si="556"/>
        <v>#DIV/0!</v>
      </c>
      <c r="AW3356" s="1163">
        <v>269</v>
      </c>
      <c r="AX3356" s="1164"/>
      <c r="AY3356" s="1165"/>
      <c r="AZ3356" s="1166"/>
      <c r="BA3356" s="587" t="e">
        <f t="shared" si="557"/>
        <v>#DIV/0!</v>
      </c>
    </row>
    <row r="3357" spans="1:53" s="17" customFormat="1" ht="16.75" customHeight="1" outlineLevel="2">
      <c r="A3357" s="1163">
        <v>270</v>
      </c>
      <c r="B3357" s="1164"/>
      <c r="C3357" s="1165"/>
      <c r="D3357" s="1166"/>
      <c r="E3357" s="587" t="e">
        <f t="shared" si="549"/>
        <v>#DIV/0!</v>
      </c>
      <c r="G3357" s="1163">
        <v>270</v>
      </c>
      <c r="H3357" s="1164"/>
      <c r="I3357" s="1165"/>
      <c r="J3357" s="1166"/>
      <c r="K3357" s="587" t="e">
        <f t="shared" si="550"/>
        <v>#DIV/0!</v>
      </c>
      <c r="M3357" s="1163">
        <v>270</v>
      </c>
      <c r="N3357" s="1164"/>
      <c r="O3357" s="1165"/>
      <c r="P3357" s="1166"/>
      <c r="Q3357" s="587" t="e">
        <f t="shared" si="551"/>
        <v>#DIV/0!</v>
      </c>
      <c r="S3357" s="1163">
        <v>270</v>
      </c>
      <c r="T3357" s="1164"/>
      <c r="U3357" s="1165"/>
      <c r="V3357" s="1166"/>
      <c r="W3357" s="587" t="e">
        <f t="shared" si="552"/>
        <v>#DIV/0!</v>
      </c>
      <c r="Y3357" s="1163">
        <v>270</v>
      </c>
      <c r="Z3357" s="1164"/>
      <c r="AA3357" s="1165"/>
      <c r="AB3357" s="1166"/>
      <c r="AC3357" s="587" t="e">
        <f t="shared" si="553"/>
        <v>#DIV/0!</v>
      </c>
      <c r="AE3357" s="1163">
        <v>270</v>
      </c>
      <c r="AF3357" s="1164"/>
      <c r="AG3357" s="1165"/>
      <c r="AH3357" s="1166"/>
      <c r="AI3357" s="587" t="e">
        <f t="shared" si="554"/>
        <v>#DIV/0!</v>
      </c>
      <c r="AK3357" s="1163">
        <v>270</v>
      </c>
      <c r="AL3357" s="1164"/>
      <c r="AM3357" s="1165"/>
      <c r="AN3357" s="1166"/>
      <c r="AO3357" s="587" t="e">
        <f t="shared" si="555"/>
        <v>#DIV/0!</v>
      </c>
      <c r="AQ3357" s="1163">
        <v>270</v>
      </c>
      <c r="AR3357" s="1164"/>
      <c r="AS3357" s="1165"/>
      <c r="AT3357" s="1166"/>
      <c r="AU3357" s="587" t="e">
        <f t="shared" si="556"/>
        <v>#DIV/0!</v>
      </c>
      <c r="AW3357" s="1163">
        <v>270</v>
      </c>
      <c r="AX3357" s="1164"/>
      <c r="AY3357" s="1165"/>
      <c r="AZ3357" s="1166"/>
      <c r="BA3357" s="587" t="e">
        <f t="shared" si="557"/>
        <v>#DIV/0!</v>
      </c>
    </row>
    <row r="3358" spans="1:53" s="17" customFormat="1" ht="16.75" customHeight="1" outlineLevel="2">
      <c r="A3358" s="1163">
        <v>271</v>
      </c>
      <c r="B3358" s="1164"/>
      <c r="C3358" s="1165"/>
      <c r="D3358" s="1166"/>
      <c r="E3358" s="587" t="e">
        <f t="shared" si="549"/>
        <v>#DIV/0!</v>
      </c>
      <c r="G3358" s="1163">
        <v>271</v>
      </c>
      <c r="H3358" s="1164"/>
      <c r="I3358" s="1165"/>
      <c r="J3358" s="1166"/>
      <c r="K3358" s="587" t="e">
        <f t="shared" si="550"/>
        <v>#DIV/0!</v>
      </c>
      <c r="M3358" s="1163">
        <v>271</v>
      </c>
      <c r="N3358" s="1164"/>
      <c r="O3358" s="1165"/>
      <c r="P3358" s="1166"/>
      <c r="Q3358" s="587" t="e">
        <f t="shared" si="551"/>
        <v>#DIV/0!</v>
      </c>
      <c r="S3358" s="1163">
        <v>271</v>
      </c>
      <c r="T3358" s="1164"/>
      <c r="U3358" s="1165"/>
      <c r="V3358" s="1166"/>
      <c r="W3358" s="587" t="e">
        <f t="shared" si="552"/>
        <v>#DIV/0!</v>
      </c>
      <c r="Y3358" s="1163">
        <v>271</v>
      </c>
      <c r="Z3358" s="1164"/>
      <c r="AA3358" s="1165"/>
      <c r="AB3358" s="1166"/>
      <c r="AC3358" s="587" t="e">
        <f t="shared" si="553"/>
        <v>#DIV/0!</v>
      </c>
      <c r="AE3358" s="1163">
        <v>271</v>
      </c>
      <c r="AF3358" s="1164"/>
      <c r="AG3358" s="1165"/>
      <c r="AH3358" s="1166"/>
      <c r="AI3358" s="587" t="e">
        <f t="shared" si="554"/>
        <v>#DIV/0!</v>
      </c>
      <c r="AK3358" s="1163">
        <v>271</v>
      </c>
      <c r="AL3358" s="1164"/>
      <c r="AM3358" s="1165"/>
      <c r="AN3358" s="1166"/>
      <c r="AO3358" s="587" t="e">
        <f t="shared" si="555"/>
        <v>#DIV/0!</v>
      </c>
      <c r="AQ3358" s="1163">
        <v>271</v>
      </c>
      <c r="AR3358" s="1164"/>
      <c r="AS3358" s="1165"/>
      <c r="AT3358" s="1166"/>
      <c r="AU3358" s="587" t="e">
        <f t="shared" si="556"/>
        <v>#DIV/0!</v>
      </c>
      <c r="AW3358" s="1163">
        <v>271</v>
      </c>
      <c r="AX3358" s="1164"/>
      <c r="AY3358" s="1165"/>
      <c r="AZ3358" s="1166"/>
      <c r="BA3358" s="587" t="e">
        <f t="shared" si="557"/>
        <v>#DIV/0!</v>
      </c>
    </row>
    <row r="3359" spans="1:53" s="17" customFormat="1" ht="16.75" customHeight="1" outlineLevel="2">
      <c r="A3359" s="1163">
        <v>272</v>
      </c>
      <c r="B3359" s="1164"/>
      <c r="C3359" s="1165"/>
      <c r="D3359" s="1166"/>
      <c r="E3359" s="587" t="e">
        <f t="shared" si="549"/>
        <v>#DIV/0!</v>
      </c>
      <c r="G3359" s="1163">
        <v>272</v>
      </c>
      <c r="H3359" s="1164"/>
      <c r="I3359" s="1165"/>
      <c r="J3359" s="1166"/>
      <c r="K3359" s="587" t="e">
        <f t="shared" si="550"/>
        <v>#DIV/0!</v>
      </c>
      <c r="M3359" s="1163">
        <v>272</v>
      </c>
      <c r="N3359" s="1164"/>
      <c r="O3359" s="1165"/>
      <c r="P3359" s="1166"/>
      <c r="Q3359" s="587" t="e">
        <f t="shared" si="551"/>
        <v>#DIV/0!</v>
      </c>
      <c r="S3359" s="1163">
        <v>272</v>
      </c>
      <c r="T3359" s="1164"/>
      <c r="U3359" s="1165"/>
      <c r="V3359" s="1166"/>
      <c r="W3359" s="587" t="e">
        <f t="shared" si="552"/>
        <v>#DIV/0!</v>
      </c>
      <c r="Y3359" s="1163">
        <v>272</v>
      </c>
      <c r="Z3359" s="1164"/>
      <c r="AA3359" s="1165"/>
      <c r="AB3359" s="1166"/>
      <c r="AC3359" s="587" t="e">
        <f t="shared" si="553"/>
        <v>#DIV/0!</v>
      </c>
      <c r="AE3359" s="1163">
        <v>272</v>
      </c>
      <c r="AF3359" s="1164"/>
      <c r="AG3359" s="1165"/>
      <c r="AH3359" s="1166"/>
      <c r="AI3359" s="587" t="e">
        <f t="shared" si="554"/>
        <v>#DIV/0!</v>
      </c>
      <c r="AK3359" s="1163">
        <v>272</v>
      </c>
      <c r="AL3359" s="1164"/>
      <c r="AM3359" s="1165"/>
      <c r="AN3359" s="1166"/>
      <c r="AO3359" s="587" t="e">
        <f t="shared" si="555"/>
        <v>#DIV/0!</v>
      </c>
      <c r="AQ3359" s="1163">
        <v>272</v>
      </c>
      <c r="AR3359" s="1164"/>
      <c r="AS3359" s="1165"/>
      <c r="AT3359" s="1166"/>
      <c r="AU3359" s="587" t="e">
        <f t="shared" si="556"/>
        <v>#DIV/0!</v>
      </c>
      <c r="AW3359" s="1163">
        <v>272</v>
      </c>
      <c r="AX3359" s="1164"/>
      <c r="AY3359" s="1165"/>
      <c r="AZ3359" s="1166"/>
      <c r="BA3359" s="587" t="e">
        <f t="shared" si="557"/>
        <v>#DIV/0!</v>
      </c>
    </row>
    <row r="3360" spans="1:53" s="17" customFormat="1" ht="16.75" customHeight="1" outlineLevel="2">
      <c r="A3360" s="1163">
        <v>273</v>
      </c>
      <c r="B3360" s="1164"/>
      <c r="C3360" s="1165"/>
      <c r="D3360" s="1166"/>
      <c r="E3360" s="587" t="e">
        <f t="shared" si="549"/>
        <v>#DIV/0!</v>
      </c>
      <c r="G3360" s="1163">
        <v>273</v>
      </c>
      <c r="H3360" s="1164"/>
      <c r="I3360" s="1165"/>
      <c r="J3360" s="1166"/>
      <c r="K3360" s="587" t="e">
        <f t="shared" si="550"/>
        <v>#DIV/0!</v>
      </c>
      <c r="M3360" s="1163">
        <v>273</v>
      </c>
      <c r="N3360" s="1164"/>
      <c r="O3360" s="1165"/>
      <c r="P3360" s="1166"/>
      <c r="Q3360" s="587" t="e">
        <f t="shared" si="551"/>
        <v>#DIV/0!</v>
      </c>
      <c r="S3360" s="1163">
        <v>273</v>
      </c>
      <c r="T3360" s="1164"/>
      <c r="U3360" s="1165"/>
      <c r="V3360" s="1166"/>
      <c r="W3360" s="587" t="e">
        <f t="shared" si="552"/>
        <v>#DIV/0!</v>
      </c>
      <c r="Y3360" s="1163">
        <v>273</v>
      </c>
      <c r="Z3360" s="1164"/>
      <c r="AA3360" s="1165"/>
      <c r="AB3360" s="1166"/>
      <c r="AC3360" s="587" t="e">
        <f t="shared" si="553"/>
        <v>#DIV/0!</v>
      </c>
      <c r="AE3360" s="1163">
        <v>273</v>
      </c>
      <c r="AF3360" s="1164"/>
      <c r="AG3360" s="1165"/>
      <c r="AH3360" s="1166"/>
      <c r="AI3360" s="587" t="e">
        <f t="shared" si="554"/>
        <v>#DIV/0!</v>
      </c>
      <c r="AK3360" s="1163">
        <v>273</v>
      </c>
      <c r="AL3360" s="1164"/>
      <c r="AM3360" s="1165"/>
      <c r="AN3360" s="1166"/>
      <c r="AO3360" s="587" t="e">
        <f t="shared" si="555"/>
        <v>#DIV/0!</v>
      </c>
      <c r="AQ3360" s="1163">
        <v>273</v>
      </c>
      <c r="AR3360" s="1164"/>
      <c r="AS3360" s="1165"/>
      <c r="AT3360" s="1166"/>
      <c r="AU3360" s="587" t="e">
        <f t="shared" si="556"/>
        <v>#DIV/0!</v>
      </c>
      <c r="AW3360" s="1163">
        <v>273</v>
      </c>
      <c r="AX3360" s="1164"/>
      <c r="AY3360" s="1165"/>
      <c r="AZ3360" s="1166"/>
      <c r="BA3360" s="587" t="e">
        <f t="shared" si="557"/>
        <v>#DIV/0!</v>
      </c>
    </row>
    <row r="3361" spans="1:53" s="17" customFormat="1" ht="16.75" customHeight="1" outlineLevel="2">
      <c r="A3361" s="1163">
        <v>274</v>
      </c>
      <c r="B3361" s="1164"/>
      <c r="C3361" s="1165"/>
      <c r="D3361" s="1166"/>
      <c r="E3361" s="587" t="e">
        <f t="shared" si="549"/>
        <v>#DIV/0!</v>
      </c>
      <c r="G3361" s="1163">
        <v>274</v>
      </c>
      <c r="H3361" s="1164"/>
      <c r="I3361" s="1165"/>
      <c r="J3361" s="1166"/>
      <c r="K3361" s="587" t="e">
        <f t="shared" si="550"/>
        <v>#DIV/0!</v>
      </c>
      <c r="M3361" s="1163">
        <v>274</v>
      </c>
      <c r="N3361" s="1164"/>
      <c r="O3361" s="1165"/>
      <c r="P3361" s="1166"/>
      <c r="Q3361" s="587" t="e">
        <f t="shared" si="551"/>
        <v>#DIV/0!</v>
      </c>
      <c r="S3361" s="1163">
        <v>274</v>
      </c>
      <c r="T3361" s="1164"/>
      <c r="U3361" s="1165"/>
      <c r="V3361" s="1166"/>
      <c r="W3361" s="587" t="e">
        <f t="shared" si="552"/>
        <v>#DIV/0!</v>
      </c>
      <c r="Y3361" s="1163">
        <v>274</v>
      </c>
      <c r="Z3361" s="1164"/>
      <c r="AA3361" s="1165"/>
      <c r="AB3361" s="1166"/>
      <c r="AC3361" s="587" t="e">
        <f t="shared" si="553"/>
        <v>#DIV/0!</v>
      </c>
      <c r="AE3361" s="1163">
        <v>274</v>
      </c>
      <c r="AF3361" s="1164"/>
      <c r="AG3361" s="1165"/>
      <c r="AH3361" s="1166"/>
      <c r="AI3361" s="587" t="e">
        <f t="shared" si="554"/>
        <v>#DIV/0!</v>
      </c>
      <c r="AK3361" s="1163">
        <v>274</v>
      </c>
      <c r="AL3361" s="1164"/>
      <c r="AM3361" s="1165"/>
      <c r="AN3361" s="1166"/>
      <c r="AO3361" s="587" t="e">
        <f t="shared" si="555"/>
        <v>#DIV/0!</v>
      </c>
      <c r="AQ3361" s="1163">
        <v>274</v>
      </c>
      <c r="AR3361" s="1164"/>
      <c r="AS3361" s="1165"/>
      <c r="AT3361" s="1166"/>
      <c r="AU3361" s="587" t="e">
        <f t="shared" si="556"/>
        <v>#DIV/0!</v>
      </c>
      <c r="AW3361" s="1163">
        <v>274</v>
      </c>
      <c r="AX3361" s="1164"/>
      <c r="AY3361" s="1165"/>
      <c r="AZ3361" s="1166"/>
      <c r="BA3361" s="587" t="e">
        <f t="shared" si="557"/>
        <v>#DIV/0!</v>
      </c>
    </row>
    <row r="3362" spans="1:53" s="17" customFormat="1" ht="16.75" customHeight="1" outlineLevel="2">
      <c r="A3362" s="1163">
        <v>275</v>
      </c>
      <c r="B3362" s="1164"/>
      <c r="C3362" s="1165"/>
      <c r="D3362" s="1166"/>
      <c r="E3362" s="587" t="e">
        <f t="shared" si="549"/>
        <v>#DIV/0!</v>
      </c>
      <c r="G3362" s="1163">
        <v>275</v>
      </c>
      <c r="H3362" s="1164"/>
      <c r="I3362" s="1165"/>
      <c r="J3362" s="1166"/>
      <c r="K3362" s="587" t="e">
        <f t="shared" si="550"/>
        <v>#DIV/0!</v>
      </c>
      <c r="M3362" s="1163">
        <v>275</v>
      </c>
      <c r="N3362" s="1164"/>
      <c r="O3362" s="1165"/>
      <c r="P3362" s="1166"/>
      <c r="Q3362" s="587" t="e">
        <f t="shared" si="551"/>
        <v>#DIV/0!</v>
      </c>
      <c r="S3362" s="1163">
        <v>275</v>
      </c>
      <c r="T3362" s="1164"/>
      <c r="U3362" s="1165"/>
      <c r="V3362" s="1166"/>
      <c r="W3362" s="587" t="e">
        <f t="shared" si="552"/>
        <v>#DIV/0!</v>
      </c>
      <c r="Y3362" s="1163">
        <v>275</v>
      </c>
      <c r="Z3362" s="1164"/>
      <c r="AA3362" s="1165"/>
      <c r="AB3362" s="1166"/>
      <c r="AC3362" s="587" t="e">
        <f t="shared" si="553"/>
        <v>#DIV/0!</v>
      </c>
      <c r="AE3362" s="1163">
        <v>275</v>
      </c>
      <c r="AF3362" s="1164"/>
      <c r="AG3362" s="1165"/>
      <c r="AH3362" s="1166"/>
      <c r="AI3362" s="587" t="e">
        <f t="shared" si="554"/>
        <v>#DIV/0!</v>
      </c>
      <c r="AK3362" s="1163">
        <v>275</v>
      </c>
      <c r="AL3362" s="1164"/>
      <c r="AM3362" s="1165"/>
      <c r="AN3362" s="1166"/>
      <c r="AO3362" s="587" t="e">
        <f t="shared" si="555"/>
        <v>#DIV/0!</v>
      </c>
      <c r="AQ3362" s="1163">
        <v>275</v>
      </c>
      <c r="AR3362" s="1164"/>
      <c r="AS3362" s="1165"/>
      <c r="AT3362" s="1166"/>
      <c r="AU3362" s="587" t="e">
        <f t="shared" si="556"/>
        <v>#DIV/0!</v>
      </c>
      <c r="AW3362" s="1163">
        <v>275</v>
      </c>
      <c r="AX3362" s="1164"/>
      <c r="AY3362" s="1165"/>
      <c r="AZ3362" s="1166"/>
      <c r="BA3362" s="587" t="e">
        <f t="shared" si="557"/>
        <v>#DIV/0!</v>
      </c>
    </row>
    <row r="3363" spans="1:53" s="17" customFormat="1" ht="16.75" customHeight="1" outlineLevel="2">
      <c r="A3363" s="1163">
        <v>276</v>
      </c>
      <c r="B3363" s="1164"/>
      <c r="C3363" s="1165"/>
      <c r="D3363" s="1166"/>
      <c r="E3363" s="587" t="e">
        <f t="shared" si="549"/>
        <v>#DIV/0!</v>
      </c>
      <c r="G3363" s="1163">
        <v>276</v>
      </c>
      <c r="H3363" s="1164"/>
      <c r="I3363" s="1165"/>
      <c r="J3363" s="1166"/>
      <c r="K3363" s="587" t="e">
        <f t="shared" si="550"/>
        <v>#DIV/0!</v>
      </c>
      <c r="M3363" s="1163">
        <v>276</v>
      </c>
      <c r="N3363" s="1164"/>
      <c r="O3363" s="1165"/>
      <c r="P3363" s="1166"/>
      <c r="Q3363" s="587" t="e">
        <f t="shared" si="551"/>
        <v>#DIV/0!</v>
      </c>
      <c r="S3363" s="1163">
        <v>276</v>
      </c>
      <c r="T3363" s="1164"/>
      <c r="U3363" s="1165"/>
      <c r="V3363" s="1166"/>
      <c r="W3363" s="587" t="e">
        <f t="shared" si="552"/>
        <v>#DIV/0!</v>
      </c>
      <c r="Y3363" s="1163">
        <v>276</v>
      </c>
      <c r="Z3363" s="1164"/>
      <c r="AA3363" s="1165"/>
      <c r="AB3363" s="1166"/>
      <c r="AC3363" s="587" t="e">
        <f t="shared" si="553"/>
        <v>#DIV/0!</v>
      </c>
      <c r="AE3363" s="1163">
        <v>276</v>
      </c>
      <c r="AF3363" s="1164"/>
      <c r="AG3363" s="1165"/>
      <c r="AH3363" s="1166"/>
      <c r="AI3363" s="587" t="e">
        <f t="shared" si="554"/>
        <v>#DIV/0!</v>
      </c>
      <c r="AK3363" s="1163">
        <v>276</v>
      </c>
      <c r="AL3363" s="1164"/>
      <c r="AM3363" s="1165"/>
      <c r="AN3363" s="1166"/>
      <c r="AO3363" s="587" t="e">
        <f t="shared" si="555"/>
        <v>#DIV/0!</v>
      </c>
      <c r="AQ3363" s="1163">
        <v>276</v>
      </c>
      <c r="AR3363" s="1164"/>
      <c r="AS3363" s="1165"/>
      <c r="AT3363" s="1166"/>
      <c r="AU3363" s="587" t="e">
        <f t="shared" si="556"/>
        <v>#DIV/0!</v>
      </c>
      <c r="AW3363" s="1163">
        <v>276</v>
      </c>
      <c r="AX3363" s="1164"/>
      <c r="AY3363" s="1165"/>
      <c r="AZ3363" s="1166"/>
      <c r="BA3363" s="587" t="e">
        <f t="shared" si="557"/>
        <v>#DIV/0!</v>
      </c>
    </row>
    <row r="3364" spans="1:53" s="17" customFormat="1" ht="16.75" customHeight="1" outlineLevel="2">
      <c r="A3364" s="1163">
        <v>277</v>
      </c>
      <c r="B3364" s="1164"/>
      <c r="C3364" s="1165"/>
      <c r="D3364" s="1166"/>
      <c r="E3364" s="587" t="e">
        <f t="shared" si="549"/>
        <v>#DIV/0!</v>
      </c>
      <c r="G3364" s="1163">
        <v>277</v>
      </c>
      <c r="H3364" s="1164"/>
      <c r="I3364" s="1165"/>
      <c r="J3364" s="1166"/>
      <c r="K3364" s="587" t="e">
        <f t="shared" si="550"/>
        <v>#DIV/0!</v>
      </c>
      <c r="M3364" s="1163">
        <v>277</v>
      </c>
      <c r="N3364" s="1164"/>
      <c r="O3364" s="1165"/>
      <c r="P3364" s="1166"/>
      <c r="Q3364" s="587" t="e">
        <f t="shared" si="551"/>
        <v>#DIV/0!</v>
      </c>
      <c r="S3364" s="1163">
        <v>277</v>
      </c>
      <c r="T3364" s="1164"/>
      <c r="U3364" s="1165"/>
      <c r="V3364" s="1166"/>
      <c r="W3364" s="587" t="e">
        <f t="shared" si="552"/>
        <v>#DIV/0!</v>
      </c>
      <c r="Y3364" s="1163">
        <v>277</v>
      </c>
      <c r="Z3364" s="1164"/>
      <c r="AA3364" s="1165"/>
      <c r="AB3364" s="1166"/>
      <c r="AC3364" s="587" t="e">
        <f t="shared" si="553"/>
        <v>#DIV/0!</v>
      </c>
      <c r="AE3364" s="1163">
        <v>277</v>
      </c>
      <c r="AF3364" s="1164"/>
      <c r="AG3364" s="1165"/>
      <c r="AH3364" s="1166"/>
      <c r="AI3364" s="587" t="e">
        <f t="shared" si="554"/>
        <v>#DIV/0!</v>
      </c>
      <c r="AK3364" s="1163">
        <v>277</v>
      </c>
      <c r="AL3364" s="1164"/>
      <c r="AM3364" s="1165"/>
      <c r="AN3364" s="1166"/>
      <c r="AO3364" s="587" t="e">
        <f t="shared" si="555"/>
        <v>#DIV/0!</v>
      </c>
      <c r="AQ3364" s="1163">
        <v>277</v>
      </c>
      <c r="AR3364" s="1164"/>
      <c r="AS3364" s="1165"/>
      <c r="AT3364" s="1166"/>
      <c r="AU3364" s="587" t="e">
        <f t="shared" si="556"/>
        <v>#DIV/0!</v>
      </c>
      <c r="AW3364" s="1163">
        <v>277</v>
      </c>
      <c r="AX3364" s="1164"/>
      <c r="AY3364" s="1165"/>
      <c r="AZ3364" s="1166"/>
      <c r="BA3364" s="587" t="e">
        <f t="shared" si="557"/>
        <v>#DIV/0!</v>
      </c>
    </row>
    <row r="3365" spans="1:53" s="17" customFormat="1" ht="16.75" customHeight="1" outlineLevel="2">
      <c r="A3365" s="1163">
        <v>278</v>
      </c>
      <c r="B3365" s="1164"/>
      <c r="C3365" s="1165"/>
      <c r="D3365" s="1166"/>
      <c r="E3365" s="587" t="e">
        <f t="shared" si="549"/>
        <v>#DIV/0!</v>
      </c>
      <c r="G3365" s="1163">
        <v>278</v>
      </c>
      <c r="H3365" s="1164"/>
      <c r="I3365" s="1165"/>
      <c r="J3365" s="1166"/>
      <c r="K3365" s="587" t="e">
        <f t="shared" si="550"/>
        <v>#DIV/0!</v>
      </c>
      <c r="M3365" s="1163">
        <v>278</v>
      </c>
      <c r="N3365" s="1164"/>
      <c r="O3365" s="1165"/>
      <c r="P3365" s="1166"/>
      <c r="Q3365" s="587" t="e">
        <f t="shared" si="551"/>
        <v>#DIV/0!</v>
      </c>
      <c r="S3365" s="1163">
        <v>278</v>
      </c>
      <c r="T3365" s="1164"/>
      <c r="U3365" s="1165"/>
      <c r="V3365" s="1166"/>
      <c r="W3365" s="587" t="e">
        <f t="shared" si="552"/>
        <v>#DIV/0!</v>
      </c>
      <c r="Y3365" s="1163">
        <v>278</v>
      </c>
      <c r="Z3365" s="1164"/>
      <c r="AA3365" s="1165"/>
      <c r="AB3365" s="1166"/>
      <c r="AC3365" s="587" t="e">
        <f t="shared" si="553"/>
        <v>#DIV/0!</v>
      </c>
      <c r="AE3365" s="1163">
        <v>278</v>
      </c>
      <c r="AF3365" s="1164"/>
      <c r="AG3365" s="1165"/>
      <c r="AH3365" s="1166"/>
      <c r="AI3365" s="587" t="e">
        <f t="shared" si="554"/>
        <v>#DIV/0!</v>
      </c>
      <c r="AK3365" s="1163">
        <v>278</v>
      </c>
      <c r="AL3365" s="1164"/>
      <c r="AM3365" s="1165"/>
      <c r="AN3365" s="1166"/>
      <c r="AO3365" s="587" t="e">
        <f t="shared" si="555"/>
        <v>#DIV/0!</v>
      </c>
      <c r="AQ3365" s="1163">
        <v>278</v>
      </c>
      <c r="AR3365" s="1164"/>
      <c r="AS3365" s="1165"/>
      <c r="AT3365" s="1166"/>
      <c r="AU3365" s="587" t="e">
        <f t="shared" si="556"/>
        <v>#DIV/0!</v>
      </c>
      <c r="AW3365" s="1163">
        <v>278</v>
      </c>
      <c r="AX3365" s="1164"/>
      <c r="AY3365" s="1165"/>
      <c r="AZ3365" s="1166"/>
      <c r="BA3365" s="587" t="e">
        <f t="shared" si="557"/>
        <v>#DIV/0!</v>
      </c>
    </row>
    <row r="3366" spans="1:53" s="17" customFormat="1" ht="16.75" customHeight="1" outlineLevel="2">
      <c r="A3366" s="1163">
        <v>279</v>
      </c>
      <c r="B3366" s="1164"/>
      <c r="C3366" s="1165"/>
      <c r="D3366" s="1166"/>
      <c r="E3366" s="587" t="e">
        <f t="shared" si="549"/>
        <v>#DIV/0!</v>
      </c>
      <c r="G3366" s="1163">
        <v>279</v>
      </c>
      <c r="H3366" s="1164"/>
      <c r="I3366" s="1165"/>
      <c r="J3366" s="1166"/>
      <c r="K3366" s="587" t="e">
        <f t="shared" si="550"/>
        <v>#DIV/0!</v>
      </c>
      <c r="M3366" s="1163">
        <v>279</v>
      </c>
      <c r="N3366" s="1164"/>
      <c r="O3366" s="1165"/>
      <c r="P3366" s="1166"/>
      <c r="Q3366" s="587" t="e">
        <f t="shared" si="551"/>
        <v>#DIV/0!</v>
      </c>
      <c r="S3366" s="1163">
        <v>279</v>
      </c>
      <c r="T3366" s="1164"/>
      <c r="U3366" s="1165"/>
      <c r="V3366" s="1166"/>
      <c r="W3366" s="587" t="e">
        <f t="shared" si="552"/>
        <v>#DIV/0!</v>
      </c>
      <c r="Y3366" s="1163">
        <v>279</v>
      </c>
      <c r="Z3366" s="1164"/>
      <c r="AA3366" s="1165"/>
      <c r="AB3366" s="1166"/>
      <c r="AC3366" s="587" t="e">
        <f t="shared" si="553"/>
        <v>#DIV/0!</v>
      </c>
      <c r="AE3366" s="1163">
        <v>279</v>
      </c>
      <c r="AF3366" s="1164"/>
      <c r="AG3366" s="1165"/>
      <c r="AH3366" s="1166"/>
      <c r="AI3366" s="587" t="e">
        <f t="shared" si="554"/>
        <v>#DIV/0!</v>
      </c>
      <c r="AK3366" s="1163">
        <v>279</v>
      </c>
      <c r="AL3366" s="1164"/>
      <c r="AM3366" s="1165"/>
      <c r="AN3366" s="1166"/>
      <c r="AO3366" s="587" t="e">
        <f t="shared" si="555"/>
        <v>#DIV/0!</v>
      </c>
      <c r="AQ3366" s="1163">
        <v>279</v>
      </c>
      <c r="AR3366" s="1164"/>
      <c r="AS3366" s="1165"/>
      <c r="AT3366" s="1166"/>
      <c r="AU3366" s="587" t="e">
        <f t="shared" si="556"/>
        <v>#DIV/0!</v>
      </c>
      <c r="AW3366" s="1163">
        <v>279</v>
      </c>
      <c r="AX3366" s="1164"/>
      <c r="AY3366" s="1165"/>
      <c r="AZ3366" s="1166"/>
      <c r="BA3366" s="587" t="e">
        <f t="shared" si="557"/>
        <v>#DIV/0!</v>
      </c>
    </row>
    <row r="3367" spans="1:53" s="17" customFormat="1" ht="16.75" customHeight="1" outlineLevel="2">
      <c r="A3367" s="1163">
        <v>280</v>
      </c>
      <c r="B3367" s="1164"/>
      <c r="C3367" s="1165"/>
      <c r="D3367" s="1166"/>
      <c r="E3367" s="587" t="e">
        <f t="shared" si="549"/>
        <v>#DIV/0!</v>
      </c>
      <c r="G3367" s="1163">
        <v>280</v>
      </c>
      <c r="H3367" s="1164"/>
      <c r="I3367" s="1165"/>
      <c r="J3367" s="1166"/>
      <c r="K3367" s="587" t="e">
        <f t="shared" si="550"/>
        <v>#DIV/0!</v>
      </c>
      <c r="M3367" s="1163">
        <v>280</v>
      </c>
      <c r="N3367" s="1164"/>
      <c r="O3367" s="1165"/>
      <c r="P3367" s="1166"/>
      <c r="Q3367" s="587" t="e">
        <f t="shared" si="551"/>
        <v>#DIV/0!</v>
      </c>
      <c r="S3367" s="1163">
        <v>280</v>
      </c>
      <c r="T3367" s="1164"/>
      <c r="U3367" s="1165"/>
      <c r="V3367" s="1166"/>
      <c r="W3367" s="587" t="e">
        <f t="shared" si="552"/>
        <v>#DIV/0!</v>
      </c>
      <c r="Y3367" s="1163">
        <v>280</v>
      </c>
      <c r="Z3367" s="1164"/>
      <c r="AA3367" s="1165"/>
      <c r="AB3367" s="1166"/>
      <c r="AC3367" s="587" t="e">
        <f t="shared" si="553"/>
        <v>#DIV/0!</v>
      </c>
      <c r="AE3367" s="1163">
        <v>280</v>
      </c>
      <c r="AF3367" s="1164"/>
      <c r="AG3367" s="1165"/>
      <c r="AH3367" s="1166"/>
      <c r="AI3367" s="587" t="e">
        <f t="shared" si="554"/>
        <v>#DIV/0!</v>
      </c>
      <c r="AK3367" s="1163">
        <v>280</v>
      </c>
      <c r="AL3367" s="1164"/>
      <c r="AM3367" s="1165"/>
      <c r="AN3367" s="1166"/>
      <c r="AO3367" s="587" t="e">
        <f t="shared" si="555"/>
        <v>#DIV/0!</v>
      </c>
      <c r="AQ3367" s="1163">
        <v>280</v>
      </c>
      <c r="AR3367" s="1164"/>
      <c r="AS3367" s="1165"/>
      <c r="AT3367" s="1166"/>
      <c r="AU3367" s="587" t="e">
        <f t="shared" si="556"/>
        <v>#DIV/0!</v>
      </c>
      <c r="AW3367" s="1163">
        <v>280</v>
      </c>
      <c r="AX3367" s="1164"/>
      <c r="AY3367" s="1165"/>
      <c r="AZ3367" s="1166"/>
      <c r="BA3367" s="587" t="e">
        <f t="shared" si="557"/>
        <v>#DIV/0!</v>
      </c>
    </row>
    <row r="3368" spans="1:53" s="17" customFormat="1" ht="16.75" customHeight="1" outlineLevel="2">
      <c r="A3368" s="1163">
        <v>281</v>
      </c>
      <c r="B3368" s="1164"/>
      <c r="C3368" s="1165"/>
      <c r="D3368" s="1166"/>
      <c r="E3368" s="587" t="e">
        <f t="shared" si="549"/>
        <v>#DIV/0!</v>
      </c>
      <c r="G3368" s="1163">
        <v>281</v>
      </c>
      <c r="H3368" s="1164"/>
      <c r="I3368" s="1165"/>
      <c r="J3368" s="1166"/>
      <c r="K3368" s="587" t="e">
        <f t="shared" si="550"/>
        <v>#DIV/0!</v>
      </c>
      <c r="M3368" s="1163">
        <v>281</v>
      </c>
      <c r="N3368" s="1164"/>
      <c r="O3368" s="1165"/>
      <c r="P3368" s="1166"/>
      <c r="Q3368" s="587" t="e">
        <f t="shared" si="551"/>
        <v>#DIV/0!</v>
      </c>
      <c r="S3368" s="1163">
        <v>281</v>
      </c>
      <c r="T3368" s="1164"/>
      <c r="U3368" s="1165"/>
      <c r="V3368" s="1166"/>
      <c r="W3368" s="587" t="e">
        <f t="shared" si="552"/>
        <v>#DIV/0!</v>
      </c>
      <c r="Y3368" s="1163">
        <v>281</v>
      </c>
      <c r="Z3368" s="1164"/>
      <c r="AA3368" s="1165"/>
      <c r="AB3368" s="1166"/>
      <c r="AC3368" s="587" t="e">
        <f t="shared" si="553"/>
        <v>#DIV/0!</v>
      </c>
      <c r="AE3368" s="1163">
        <v>281</v>
      </c>
      <c r="AF3368" s="1164"/>
      <c r="AG3368" s="1165"/>
      <c r="AH3368" s="1166"/>
      <c r="AI3368" s="587" t="e">
        <f t="shared" si="554"/>
        <v>#DIV/0!</v>
      </c>
      <c r="AK3368" s="1163">
        <v>281</v>
      </c>
      <c r="AL3368" s="1164"/>
      <c r="AM3368" s="1165"/>
      <c r="AN3368" s="1166"/>
      <c r="AO3368" s="587" t="e">
        <f t="shared" si="555"/>
        <v>#DIV/0!</v>
      </c>
      <c r="AQ3368" s="1163">
        <v>281</v>
      </c>
      <c r="AR3368" s="1164"/>
      <c r="AS3368" s="1165"/>
      <c r="AT3368" s="1166"/>
      <c r="AU3368" s="587" t="e">
        <f t="shared" si="556"/>
        <v>#DIV/0!</v>
      </c>
      <c r="AW3368" s="1163">
        <v>281</v>
      </c>
      <c r="AX3368" s="1164"/>
      <c r="AY3368" s="1165"/>
      <c r="AZ3368" s="1166"/>
      <c r="BA3368" s="587" t="e">
        <f t="shared" si="557"/>
        <v>#DIV/0!</v>
      </c>
    </row>
    <row r="3369" spans="1:53" s="17" customFormat="1" ht="16.75" customHeight="1" outlineLevel="2">
      <c r="A3369" s="1163">
        <v>282</v>
      </c>
      <c r="B3369" s="1164"/>
      <c r="C3369" s="1165"/>
      <c r="D3369" s="1166"/>
      <c r="E3369" s="587" t="e">
        <f t="shared" si="549"/>
        <v>#DIV/0!</v>
      </c>
      <c r="G3369" s="1163">
        <v>282</v>
      </c>
      <c r="H3369" s="1164"/>
      <c r="I3369" s="1165"/>
      <c r="J3369" s="1166"/>
      <c r="K3369" s="587" t="e">
        <f t="shared" si="550"/>
        <v>#DIV/0!</v>
      </c>
      <c r="M3369" s="1163">
        <v>282</v>
      </c>
      <c r="N3369" s="1164"/>
      <c r="O3369" s="1165"/>
      <c r="P3369" s="1166"/>
      <c r="Q3369" s="587" t="e">
        <f t="shared" si="551"/>
        <v>#DIV/0!</v>
      </c>
      <c r="S3369" s="1163">
        <v>282</v>
      </c>
      <c r="T3369" s="1164"/>
      <c r="U3369" s="1165"/>
      <c r="V3369" s="1166"/>
      <c r="W3369" s="587" t="e">
        <f t="shared" si="552"/>
        <v>#DIV/0!</v>
      </c>
      <c r="Y3369" s="1163">
        <v>282</v>
      </c>
      <c r="Z3369" s="1164"/>
      <c r="AA3369" s="1165"/>
      <c r="AB3369" s="1166"/>
      <c r="AC3369" s="587" t="e">
        <f t="shared" si="553"/>
        <v>#DIV/0!</v>
      </c>
      <c r="AE3369" s="1163">
        <v>282</v>
      </c>
      <c r="AF3369" s="1164"/>
      <c r="AG3369" s="1165"/>
      <c r="AH3369" s="1166"/>
      <c r="AI3369" s="587" t="e">
        <f t="shared" si="554"/>
        <v>#DIV/0!</v>
      </c>
      <c r="AK3369" s="1163">
        <v>282</v>
      </c>
      <c r="AL3369" s="1164"/>
      <c r="AM3369" s="1165"/>
      <c r="AN3369" s="1166"/>
      <c r="AO3369" s="587" t="e">
        <f t="shared" si="555"/>
        <v>#DIV/0!</v>
      </c>
      <c r="AQ3369" s="1163">
        <v>282</v>
      </c>
      <c r="AR3369" s="1164"/>
      <c r="AS3369" s="1165"/>
      <c r="AT3369" s="1166"/>
      <c r="AU3369" s="587" t="e">
        <f t="shared" si="556"/>
        <v>#DIV/0!</v>
      </c>
      <c r="AW3369" s="1163">
        <v>282</v>
      </c>
      <c r="AX3369" s="1164"/>
      <c r="AY3369" s="1165"/>
      <c r="AZ3369" s="1166"/>
      <c r="BA3369" s="587" t="e">
        <f t="shared" si="557"/>
        <v>#DIV/0!</v>
      </c>
    </row>
    <row r="3370" spans="1:53" s="17" customFormat="1" ht="16.75" customHeight="1" outlineLevel="2">
      <c r="A3370" s="1163">
        <v>283</v>
      </c>
      <c r="B3370" s="1164"/>
      <c r="C3370" s="1165"/>
      <c r="D3370" s="1166"/>
      <c r="E3370" s="587" t="e">
        <f t="shared" si="549"/>
        <v>#DIV/0!</v>
      </c>
      <c r="G3370" s="1163">
        <v>283</v>
      </c>
      <c r="H3370" s="1164"/>
      <c r="I3370" s="1165"/>
      <c r="J3370" s="1166"/>
      <c r="K3370" s="587" t="e">
        <f t="shared" si="550"/>
        <v>#DIV/0!</v>
      </c>
      <c r="M3370" s="1163">
        <v>283</v>
      </c>
      <c r="N3370" s="1164"/>
      <c r="O3370" s="1165"/>
      <c r="P3370" s="1166"/>
      <c r="Q3370" s="587" t="e">
        <f t="shared" si="551"/>
        <v>#DIV/0!</v>
      </c>
      <c r="S3370" s="1163">
        <v>283</v>
      </c>
      <c r="T3370" s="1164"/>
      <c r="U3370" s="1165"/>
      <c r="V3370" s="1166"/>
      <c r="W3370" s="587" t="e">
        <f t="shared" si="552"/>
        <v>#DIV/0!</v>
      </c>
      <c r="Y3370" s="1163">
        <v>283</v>
      </c>
      <c r="Z3370" s="1164"/>
      <c r="AA3370" s="1165"/>
      <c r="AB3370" s="1166"/>
      <c r="AC3370" s="587" t="e">
        <f t="shared" si="553"/>
        <v>#DIV/0!</v>
      </c>
      <c r="AE3370" s="1163">
        <v>283</v>
      </c>
      <c r="AF3370" s="1164"/>
      <c r="AG3370" s="1165"/>
      <c r="AH3370" s="1166"/>
      <c r="AI3370" s="587" t="e">
        <f t="shared" si="554"/>
        <v>#DIV/0!</v>
      </c>
      <c r="AK3370" s="1163">
        <v>283</v>
      </c>
      <c r="AL3370" s="1164"/>
      <c r="AM3370" s="1165"/>
      <c r="AN3370" s="1166"/>
      <c r="AO3370" s="587" t="e">
        <f t="shared" si="555"/>
        <v>#DIV/0!</v>
      </c>
      <c r="AQ3370" s="1163">
        <v>283</v>
      </c>
      <c r="AR3370" s="1164"/>
      <c r="AS3370" s="1165"/>
      <c r="AT3370" s="1166"/>
      <c r="AU3370" s="587" t="e">
        <f t="shared" si="556"/>
        <v>#DIV/0!</v>
      </c>
      <c r="AW3370" s="1163">
        <v>283</v>
      </c>
      <c r="AX3370" s="1164"/>
      <c r="AY3370" s="1165"/>
      <c r="AZ3370" s="1166"/>
      <c r="BA3370" s="587" t="e">
        <f t="shared" si="557"/>
        <v>#DIV/0!</v>
      </c>
    </row>
    <row r="3371" spans="1:53" s="17" customFormat="1" ht="16.75" customHeight="1" outlineLevel="2">
      <c r="A3371" s="1163">
        <v>284</v>
      </c>
      <c r="B3371" s="1164"/>
      <c r="C3371" s="1165"/>
      <c r="D3371" s="1166"/>
      <c r="E3371" s="587" t="e">
        <f t="shared" si="549"/>
        <v>#DIV/0!</v>
      </c>
      <c r="G3371" s="1163">
        <v>284</v>
      </c>
      <c r="H3371" s="1164"/>
      <c r="I3371" s="1165"/>
      <c r="J3371" s="1166"/>
      <c r="K3371" s="587" t="e">
        <f t="shared" si="550"/>
        <v>#DIV/0!</v>
      </c>
      <c r="M3371" s="1163">
        <v>284</v>
      </c>
      <c r="N3371" s="1164"/>
      <c r="O3371" s="1165"/>
      <c r="P3371" s="1166"/>
      <c r="Q3371" s="587" t="e">
        <f t="shared" si="551"/>
        <v>#DIV/0!</v>
      </c>
      <c r="S3371" s="1163">
        <v>284</v>
      </c>
      <c r="T3371" s="1164"/>
      <c r="U3371" s="1165"/>
      <c r="V3371" s="1166"/>
      <c r="W3371" s="587" t="e">
        <f t="shared" si="552"/>
        <v>#DIV/0!</v>
      </c>
      <c r="Y3371" s="1163">
        <v>284</v>
      </c>
      <c r="Z3371" s="1164"/>
      <c r="AA3371" s="1165"/>
      <c r="AB3371" s="1166"/>
      <c r="AC3371" s="587" t="e">
        <f t="shared" si="553"/>
        <v>#DIV/0!</v>
      </c>
      <c r="AE3371" s="1163">
        <v>284</v>
      </c>
      <c r="AF3371" s="1164"/>
      <c r="AG3371" s="1165"/>
      <c r="AH3371" s="1166"/>
      <c r="AI3371" s="587" t="e">
        <f t="shared" si="554"/>
        <v>#DIV/0!</v>
      </c>
      <c r="AK3371" s="1163">
        <v>284</v>
      </c>
      <c r="AL3371" s="1164"/>
      <c r="AM3371" s="1165"/>
      <c r="AN3371" s="1166"/>
      <c r="AO3371" s="587" t="e">
        <f t="shared" si="555"/>
        <v>#DIV/0!</v>
      </c>
      <c r="AQ3371" s="1163">
        <v>284</v>
      </c>
      <c r="AR3371" s="1164"/>
      <c r="AS3371" s="1165"/>
      <c r="AT3371" s="1166"/>
      <c r="AU3371" s="587" t="e">
        <f t="shared" si="556"/>
        <v>#DIV/0!</v>
      </c>
      <c r="AW3371" s="1163">
        <v>284</v>
      </c>
      <c r="AX3371" s="1164"/>
      <c r="AY3371" s="1165"/>
      <c r="AZ3371" s="1166"/>
      <c r="BA3371" s="587" t="e">
        <f t="shared" si="557"/>
        <v>#DIV/0!</v>
      </c>
    </row>
    <row r="3372" spans="1:53" s="17" customFormat="1" ht="16.75" customHeight="1" outlineLevel="2">
      <c r="A3372" s="1163">
        <v>285</v>
      </c>
      <c r="B3372" s="1164"/>
      <c r="C3372" s="1165"/>
      <c r="D3372" s="1166"/>
      <c r="E3372" s="587" t="e">
        <f t="shared" si="549"/>
        <v>#DIV/0!</v>
      </c>
      <c r="G3372" s="1163">
        <v>285</v>
      </c>
      <c r="H3372" s="1164"/>
      <c r="I3372" s="1165"/>
      <c r="J3372" s="1166"/>
      <c r="K3372" s="587" t="e">
        <f t="shared" si="550"/>
        <v>#DIV/0!</v>
      </c>
      <c r="M3372" s="1163">
        <v>285</v>
      </c>
      <c r="N3372" s="1164"/>
      <c r="O3372" s="1165"/>
      <c r="P3372" s="1166"/>
      <c r="Q3372" s="587" t="e">
        <f t="shared" si="551"/>
        <v>#DIV/0!</v>
      </c>
      <c r="S3372" s="1163">
        <v>285</v>
      </c>
      <c r="T3372" s="1164"/>
      <c r="U3372" s="1165"/>
      <c r="V3372" s="1166"/>
      <c r="W3372" s="587" t="e">
        <f t="shared" si="552"/>
        <v>#DIV/0!</v>
      </c>
      <c r="Y3372" s="1163">
        <v>285</v>
      </c>
      <c r="Z3372" s="1164"/>
      <c r="AA3372" s="1165"/>
      <c r="AB3372" s="1166"/>
      <c r="AC3372" s="587" t="e">
        <f t="shared" si="553"/>
        <v>#DIV/0!</v>
      </c>
      <c r="AE3372" s="1163">
        <v>285</v>
      </c>
      <c r="AF3372" s="1164"/>
      <c r="AG3372" s="1165"/>
      <c r="AH3372" s="1166"/>
      <c r="AI3372" s="587" t="e">
        <f t="shared" si="554"/>
        <v>#DIV/0!</v>
      </c>
      <c r="AK3372" s="1163">
        <v>285</v>
      </c>
      <c r="AL3372" s="1164"/>
      <c r="AM3372" s="1165"/>
      <c r="AN3372" s="1166"/>
      <c r="AO3372" s="587" t="e">
        <f t="shared" si="555"/>
        <v>#DIV/0!</v>
      </c>
      <c r="AQ3372" s="1163">
        <v>285</v>
      </c>
      <c r="AR3372" s="1164"/>
      <c r="AS3372" s="1165"/>
      <c r="AT3372" s="1166"/>
      <c r="AU3372" s="587" t="e">
        <f t="shared" si="556"/>
        <v>#DIV/0!</v>
      </c>
      <c r="AW3372" s="1163">
        <v>285</v>
      </c>
      <c r="AX3372" s="1164"/>
      <c r="AY3372" s="1165"/>
      <c r="AZ3372" s="1166"/>
      <c r="BA3372" s="587" t="e">
        <f t="shared" si="557"/>
        <v>#DIV/0!</v>
      </c>
    </row>
    <row r="3373" spans="1:53" s="17" customFormat="1" ht="16.75" customHeight="1" outlineLevel="2">
      <c r="A3373" s="1163">
        <v>286</v>
      </c>
      <c r="B3373" s="1164"/>
      <c r="C3373" s="1165"/>
      <c r="D3373" s="1166"/>
      <c r="E3373" s="587" t="e">
        <f t="shared" si="549"/>
        <v>#DIV/0!</v>
      </c>
      <c r="G3373" s="1163">
        <v>286</v>
      </c>
      <c r="H3373" s="1164"/>
      <c r="I3373" s="1165"/>
      <c r="J3373" s="1166"/>
      <c r="K3373" s="587" t="e">
        <f t="shared" si="550"/>
        <v>#DIV/0!</v>
      </c>
      <c r="M3373" s="1163">
        <v>286</v>
      </c>
      <c r="N3373" s="1164"/>
      <c r="O3373" s="1165"/>
      <c r="P3373" s="1166"/>
      <c r="Q3373" s="587" t="e">
        <f t="shared" si="551"/>
        <v>#DIV/0!</v>
      </c>
      <c r="S3373" s="1163">
        <v>286</v>
      </c>
      <c r="T3373" s="1164"/>
      <c r="U3373" s="1165"/>
      <c r="V3373" s="1166"/>
      <c r="W3373" s="587" t="e">
        <f t="shared" si="552"/>
        <v>#DIV/0!</v>
      </c>
      <c r="Y3373" s="1163">
        <v>286</v>
      </c>
      <c r="Z3373" s="1164"/>
      <c r="AA3373" s="1165"/>
      <c r="AB3373" s="1166"/>
      <c r="AC3373" s="587" t="e">
        <f t="shared" si="553"/>
        <v>#DIV/0!</v>
      </c>
      <c r="AE3373" s="1163">
        <v>286</v>
      </c>
      <c r="AF3373" s="1164"/>
      <c r="AG3373" s="1165"/>
      <c r="AH3373" s="1166"/>
      <c r="AI3373" s="587" t="e">
        <f t="shared" si="554"/>
        <v>#DIV/0!</v>
      </c>
      <c r="AK3373" s="1163">
        <v>286</v>
      </c>
      <c r="AL3373" s="1164"/>
      <c r="AM3373" s="1165"/>
      <c r="AN3373" s="1166"/>
      <c r="AO3373" s="587" t="e">
        <f t="shared" si="555"/>
        <v>#DIV/0!</v>
      </c>
      <c r="AQ3373" s="1163">
        <v>286</v>
      </c>
      <c r="AR3373" s="1164"/>
      <c r="AS3373" s="1165"/>
      <c r="AT3373" s="1166"/>
      <c r="AU3373" s="587" t="e">
        <f t="shared" si="556"/>
        <v>#DIV/0!</v>
      </c>
      <c r="AW3373" s="1163">
        <v>286</v>
      </c>
      <c r="AX3373" s="1164"/>
      <c r="AY3373" s="1165"/>
      <c r="AZ3373" s="1166"/>
      <c r="BA3373" s="587" t="e">
        <f t="shared" si="557"/>
        <v>#DIV/0!</v>
      </c>
    </row>
    <row r="3374" spans="1:53" s="17" customFormat="1" ht="16.75" customHeight="1" outlineLevel="2">
      <c r="A3374" s="1163">
        <v>287</v>
      </c>
      <c r="B3374" s="1164"/>
      <c r="C3374" s="1165"/>
      <c r="D3374" s="1166"/>
      <c r="E3374" s="587" t="e">
        <f t="shared" si="549"/>
        <v>#DIV/0!</v>
      </c>
      <c r="G3374" s="1163">
        <v>287</v>
      </c>
      <c r="H3374" s="1164"/>
      <c r="I3374" s="1165"/>
      <c r="J3374" s="1166"/>
      <c r="K3374" s="587" t="e">
        <f t="shared" si="550"/>
        <v>#DIV/0!</v>
      </c>
      <c r="M3374" s="1163">
        <v>287</v>
      </c>
      <c r="N3374" s="1164"/>
      <c r="O3374" s="1165"/>
      <c r="P3374" s="1166"/>
      <c r="Q3374" s="587" t="e">
        <f t="shared" si="551"/>
        <v>#DIV/0!</v>
      </c>
      <c r="S3374" s="1163">
        <v>287</v>
      </c>
      <c r="T3374" s="1164"/>
      <c r="U3374" s="1165"/>
      <c r="V3374" s="1166"/>
      <c r="W3374" s="587" t="e">
        <f t="shared" si="552"/>
        <v>#DIV/0!</v>
      </c>
      <c r="Y3374" s="1163">
        <v>287</v>
      </c>
      <c r="Z3374" s="1164"/>
      <c r="AA3374" s="1165"/>
      <c r="AB3374" s="1166"/>
      <c r="AC3374" s="587" t="e">
        <f t="shared" si="553"/>
        <v>#DIV/0!</v>
      </c>
      <c r="AE3374" s="1163">
        <v>287</v>
      </c>
      <c r="AF3374" s="1164"/>
      <c r="AG3374" s="1165"/>
      <c r="AH3374" s="1166"/>
      <c r="AI3374" s="587" t="e">
        <f t="shared" si="554"/>
        <v>#DIV/0!</v>
      </c>
      <c r="AK3374" s="1163">
        <v>287</v>
      </c>
      <c r="AL3374" s="1164"/>
      <c r="AM3374" s="1165"/>
      <c r="AN3374" s="1166"/>
      <c r="AO3374" s="587" t="e">
        <f t="shared" si="555"/>
        <v>#DIV/0!</v>
      </c>
      <c r="AQ3374" s="1163">
        <v>287</v>
      </c>
      <c r="AR3374" s="1164"/>
      <c r="AS3374" s="1165"/>
      <c r="AT3374" s="1166"/>
      <c r="AU3374" s="587" t="e">
        <f t="shared" si="556"/>
        <v>#DIV/0!</v>
      </c>
      <c r="AW3374" s="1163">
        <v>287</v>
      </c>
      <c r="AX3374" s="1164"/>
      <c r="AY3374" s="1165"/>
      <c r="AZ3374" s="1166"/>
      <c r="BA3374" s="587" t="e">
        <f t="shared" si="557"/>
        <v>#DIV/0!</v>
      </c>
    </row>
    <row r="3375" spans="1:53" s="17" customFormat="1" ht="16.75" customHeight="1" outlineLevel="2">
      <c r="A3375" s="1163">
        <v>288</v>
      </c>
      <c r="B3375" s="1164"/>
      <c r="C3375" s="1165"/>
      <c r="D3375" s="1166"/>
      <c r="E3375" s="587" t="e">
        <f t="shared" si="549"/>
        <v>#DIV/0!</v>
      </c>
      <c r="G3375" s="1163">
        <v>288</v>
      </c>
      <c r="H3375" s="1164"/>
      <c r="I3375" s="1165"/>
      <c r="J3375" s="1166"/>
      <c r="K3375" s="587" t="e">
        <f t="shared" si="550"/>
        <v>#DIV/0!</v>
      </c>
      <c r="M3375" s="1163">
        <v>288</v>
      </c>
      <c r="N3375" s="1164"/>
      <c r="O3375" s="1165"/>
      <c r="P3375" s="1166"/>
      <c r="Q3375" s="587" t="e">
        <f t="shared" si="551"/>
        <v>#DIV/0!</v>
      </c>
      <c r="S3375" s="1163">
        <v>288</v>
      </c>
      <c r="T3375" s="1164"/>
      <c r="U3375" s="1165"/>
      <c r="V3375" s="1166"/>
      <c r="W3375" s="587" t="e">
        <f t="shared" si="552"/>
        <v>#DIV/0!</v>
      </c>
      <c r="Y3375" s="1163">
        <v>288</v>
      </c>
      <c r="Z3375" s="1164"/>
      <c r="AA3375" s="1165"/>
      <c r="AB3375" s="1166"/>
      <c r="AC3375" s="587" t="e">
        <f t="shared" si="553"/>
        <v>#DIV/0!</v>
      </c>
      <c r="AE3375" s="1163">
        <v>288</v>
      </c>
      <c r="AF3375" s="1164"/>
      <c r="AG3375" s="1165"/>
      <c r="AH3375" s="1166"/>
      <c r="AI3375" s="587" t="e">
        <f t="shared" si="554"/>
        <v>#DIV/0!</v>
      </c>
      <c r="AK3375" s="1163">
        <v>288</v>
      </c>
      <c r="AL3375" s="1164"/>
      <c r="AM3375" s="1165"/>
      <c r="AN3375" s="1166"/>
      <c r="AO3375" s="587" t="e">
        <f t="shared" si="555"/>
        <v>#DIV/0!</v>
      </c>
      <c r="AQ3375" s="1163">
        <v>288</v>
      </c>
      <c r="AR3375" s="1164"/>
      <c r="AS3375" s="1165"/>
      <c r="AT3375" s="1166"/>
      <c r="AU3375" s="587" t="e">
        <f t="shared" si="556"/>
        <v>#DIV/0!</v>
      </c>
      <c r="AW3375" s="1163">
        <v>288</v>
      </c>
      <c r="AX3375" s="1164"/>
      <c r="AY3375" s="1165"/>
      <c r="AZ3375" s="1166"/>
      <c r="BA3375" s="587" t="e">
        <f t="shared" si="557"/>
        <v>#DIV/0!</v>
      </c>
    </row>
    <row r="3376" spans="1:53" s="17" customFormat="1" ht="16.75" customHeight="1" outlineLevel="2">
      <c r="A3376" s="1163">
        <v>289</v>
      </c>
      <c r="B3376" s="1164"/>
      <c r="C3376" s="1165"/>
      <c r="D3376" s="1166"/>
      <c r="E3376" s="587" t="e">
        <f t="shared" si="549"/>
        <v>#DIV/0!</v>
      </c>
      <c r="G3376" s="1163">
        <v>289</v>
      </c>
      <c r="H3376" s="1164"/>
      <c r="I3376" s="1165"/>
      <c r="J3376" s="1166"/>
      <c r="K3376" s="587" t="e">
        <f t="shared" si="550"/>
        <v>#DIV/0!</v>
      </c>
      <c r="M3376" s="1163">
        <v>289</v>
      </c>
      <c r="N3376" s="1164"/>
      <c r="O3376" s="1165"/>
      <c r="P3376" s="1166"/>
      <c r="Q3376" s="587" t="e">
        <f t="shared" si="551"/>
        <v>#DIV/0!</v>
      </c>
      <c r="S3376" s="1163">
        <v>289</v>
      </c>
      <c r="T3376" s="1164"/>
      <c r="U3376" s="1165"/>
      <c r="V3376" s="1166"/>
      <c r="W3376" s="587" t="e">
        <f t="shared" si="552"/>
        <v>#DIV/0!</v>
      </c>
      <c r="Y3376" s="1163">
        <v>289</v>
      </c>
      <c r="Z3376" s="1164"/>
      <c r="AA3376" s="1165"/>
      <c r="AB3376" s="1166"/>
      <c r="AC3376" s="587" t="e">
        <f t="shared" si="553"/>
        <v>#DIV/0!</v>
      </c>
      <c r="AE3376" s="1163">
        <v>289</v>
      </c>
      <c r="AF3376" s="1164"/>
      <c r="AG3376" s="1165"/>
      <c r="AH3376" s="1166"/>
      <c r="AI3376" s="587" t="e">
        <f t="shared" si="554"/>
        <v>#DIV/0!</v>
      </c>
      <c r="AK3376" s="1163">
        <v>289</v>
      </c>
      <c r="AL3376" s="1164"/>
      <c r="AM3376" s="1165"/>
      <c r="AN3376" s="1166"/>
      <c r="AO3376" s="587" t="e">
        <f t="shared" si="555"/>
        <v>#DIV/0!</v>
      </c>
      <c r="AQ3376" s="1163">
        <v>289</v>
      </c>
      <c r="AR3376" s="1164"/>
      <c r="AS3376" s="1165"/>
      <c r="AT3376" s="1166"/>
      <c r="AU3376" s="587" t="e">
        <f t="shared" si="556"/>
        <v>#DIV/0!</v>
      </c>
      <c r="AW3376" s="1163">
        <v>289</v>
      </c>
      <c r="AX3376" s="1164"/>
      <c r="AY3376" s="1165"/>
      <c r="AZ3376" s="1166"/>
      <c r="BA3376" s="587" t="e">
        <f t="shared" si="557"/>
        <v>#DIV/0!</v>
      </c>
    </row>
    <row r="3377" spans="1:53" s="17" customFormat="1" ht="16.75" customHeight="1" outlineLevel="2">
      <c r="A3377" s="1163">
        <v>290</v>
      </c>
      <c r="B3377" s="1164"/>
      <c r="C3377" s="1165"/>
      <c r="D3377" s="1166"/>
      <c r="E3377" s="587" t="e">
        <f t="shared" si="549"/>
        <v>#DIV/0!</v>
      </c>
      <c r="G3377" s="1163">
        <v>290</v>
      </c>
      <c r="H3377" s="1164"/>
      <c r="I3377" s="1165"/>
      <c r="J3377" s="1166"/>
      <c r="K3377" s="587" t="e">
        <f t="shared" si="550"/>
        <v>#DIV/0!</v>
      </c>
      <c r="M3377" s="1163">
        <v>290</v>
      </c>
      <c r="N3377" s="1164"/>
      <c r="O3377" s="1165"/>
      <c r="P3377" s="1166"/>
      <c r="Q3377" s="587" t="e">
        <f t="shared" si="551"/>
        <v>#DIV/0!</v>
      </c>
      <c r="S3377" s="1163">
        <v>290</v>
      </c>
      <c r="T3377" s="1164"/>
      <c r="U3377" s="1165"/>
      <c r="V3377" s="1166"/>
      <c r="W3377" s="587" t="e">
        <f t="shared" si="552"/>
        <v>#DIV/0!</v>
      </c>
      <c r="Y3377" s="1163">
        <v>290</v>
      </c>
      <c r="Z3377" s="1164"/>
      <c r="AA3377" s="1165"/>
      <c r="AB3377" s="1166"/>
      <c r="AC3377" s="587" t="e">
        <f t="shared" si="553"/>
        <v>#DIV/0!</v>
      </c>
      <c r="AE3377" s="1163">
        <v>290</v>
      </c>
      <c r="AF3377" s="1164"/>
      <c r="AG3377" s="1165"/>
      <c r="AH3377" s="1166"/>
      <c r="AI3377" s="587" t="e">
        <f t="shared" si="554"/>
        <v>#DIV/0!</v>
      </c>
      <c r="AK3377" s="1163">
        <v>290</v>
      </c>
      <c r="AL3377" s="1164"/>
      <c r="AM3377" s="1165"/>
      <c r="AN3377" s="1166"/>
      <c r="AO3377" s="587" t="e">
        <f t="shared" si="555"/>
        <v>#DIV/0!</v>
      </c>
      <c r="AQ3377" s="1163">
        <v>290</v>
      </c>
      <c r="AR3377" s="1164"/>
      <c r="AS3377" s="1165"/>
      <c r="AT3377" s="1166"/>
      <c r="AU3377" s="587" t="e">
        <f t="shared" si="556"/>
        <v>#DIV/0!</v>
      </c>
      <c r="AW3377" s="1163">
        <v>290</v>
      </c>
      <c r="AX3377" s="1164"/>
      <c r="AY3377" s="1165"/>
      <c r="AZ3377" s="1166"/>
      <c r="BA3377" s="587" t="e">
        <f t="shared" si="557"/>
        <v>#DIV/0!</v>
      </c>
    </row>
    <row r="3378" spans="1:53" s="17" customFormat="1" ht="16.75" customHeight="1" outlineLevel="2">
      <c r="A3378" s="1163">
        <v>291</v>
      </c>
      <c r="B3378" s="1164"/>
      <c r="C3378" s="1165"/>
      <c r="D3378" s="1166"/>
      <c r="E3378" s="587" t="e">
        <f t="shared" si="549"/>
        <v>#DIV/0!</v>
      </c>
      <c r="G3378" s="1163">
        <v>291</v>
      </c>
      <c r="H3378" s="1164"/>
      <c r="I3378" s="1165"/>
      <c r="J3378" s="1166"/>
      <c r="K3378" s="587" t="e">
        <f t="shared" si="550"/>
        <v>#DIV/0!</v>
      </c>
      <c r="M3378" s="1163">
        <v>291</v>
      </c>
      <c r="N3378" s="1164"/>
      <c r="O3378" s="1165"/>
      <c r="P3378" s="1166"/>
      <c r="Q3378" s="587" t="e">
        <f t="shared" si="551"/>
        <v>#DIV/0!</v>
      </c>
      <c r="S3378" s="1163">
        <v>291</v>
      </c>
      <c r="T3378" s="1164"/>
      <c r="U3378" s="1165"/>
      <c r="V3378" s="1166"/>
      <c r="W3378" s="587" t="e">
        <f t="shared" si="552"/>
        <v>#DIV/0!</v>
      </c>
      <c r="Y3378" s="1163">
        <v>291</v>
      </c>
      <c r="Z3378" s="1164"/>
      <c r="AA3378" s="1165"/>
      <c r="AB3378" s="1166"/>
      <c r="AC3378" s="587" t="e">
        <f t="shared" si="553"/>
        <v>#DIV/0!</v>
      </c>
      <c r="AE3378" s="1163">
        <v>291</v>
      </c>
      <c r="AF3378" s="1164"/>
      <c r="AG3378" s="1165"/>
      <c r="AH3378" s="1166"/>
      <c r="AI3378" s="587" t="e">
        <f t="shared" si="554"/>
        <v>#DIV/0!</v>
      </c>
      <c r="AK3378" s="1163">
        <v>291</v>
      </c>
      <c r="AL3378" s="1164"/>
      <c r="AM3378" s="1165"/>
      <c r="AN3378" s="1166"/>
      <c r="AO3378" s="587" t="e">
        <f t="shared" si="555"/>
        <v>#DIV/0!</v>
      </c>
      <c r="AQ3378" s="1163">
        <v>291</v>
      </c>
      <c r="AR3378" s="1164"/>
      <c r="AS3378" s="1165"/>
      <c r="AT3378" s="1166"/>
      <c r="AU3378" s="587" t="e">
        <f t="shared" si="556"/>
        <v>#DIV/0!</v>
      </c>
      <c r="AW3378" s="1163">
        <v>291</v>
      </c>
      <c r="AX3378" s="1164"/>
      <c r="AY3378" s="1165"/>
      <c r="AZ3378" s="1166"/>
      <c r="BA3378" s="587" t="e">
        <f t="shared" si="557"/>
        <v>#DIV/0!</v>
      </c>
    </row>
    <row r="3379" spans="1:53" s="17" customFormat="1" ht="16.75" customHeight="1" outlineLevel="2">
      <c r="A3379" s="1163">
        <v>292</v>
      </c>
      <c r="B3379" s="1164"/>
      <c r="C3379" s="1165"/>
      <c r="D3379" s="1166"/>
      <c r="E3379" s="587" t="e">
        <f t="shared" si="549"/>
        <v>#DIV/0!</v>
      </c>
      <c r="G3379" s="1163">
        <v>292</v>
      </c>
      <c r="H3379" s="1164"/>
      <c r="I3379" s="1165"/>
      <c r="J3379" s="1166"/>
      <c r="K3379" s="587" t="e">
        <f t="shared" si="550"/>
        <v>#DIV/0!</v>
      </c>
      <c r="M3379" s="1163">
        <v>292</v>
      </c>
      <c r="N3379" s="1164"/>
      <c r="O3379" s="1165"/>
      <c r="P3379" s="1166"/>
      <c r="Q3379" s="587" t="e">
        <f t="shared" si="551"/>
        <v>#DIV/0!</v>
      </c>
      <c r="S3379" s="1163">
        <v>292</v>
      </c>
      <c r="T3379" s="1164"/>
      <c r="U3379" s="1165"/>
      <c r="V3379" s="1166"/>
      <c r="W3379" s="587" t="e">
        <f t="shared" si="552"/>
        <v>#DIV/0!</v>
      </c>
      <c r="Y3379" s="1163">
        <v>292</v>
      </c>
      <c r="Z3379" s="1164"/>
      <c r="AA3379" s="1165"/>
      <c r="AB3379" s="1166"/>
      <c r="AC3379" s="587" t="e">
        <f t="shared" si="553"/>
        <v>#DIV/0!</v>
      </c>
      <c r="AE3379" s="1163">
        <v>292</v>
      </c>
      <c r="AF3379" s="1164"/>
      <c r="AG3379" s="1165"/>
      <c r="AH3379" s="1166"/>
      <c r="AI3379" s="587" t="e">
        <f t="shared" si="554"/>
        <v>#DIV/0!</v>
      </c>
      <c r="AK3379" s="1163">
        <v>292</v>
      </c>
      <c r="AL3379" s="1164"/>
      <c r="AM3379" s="1165"/>
      <c r="AN3379" s="1166"/>
      <c r="AO3379" s="587" t="e">
        <f t="shared" si="555"/>
        <v>#DIV/0!</v>
      </c>
      <c r="AQ3379" s="1163">
        <v>292</v>
      </c>
      <c r="AR3379" s="1164"/>
      <c r="AS3379" s="1165"/>
      <c r="AT3379" s="1166"/>
      <c r="AU3379" s="587" t="e">
        <f t="shared" si="556"/>
        <v>#DIV/0!</v>
      </c>
      <c r="AW3379" s="1163">
        <v>292</v>
      </c>
      <c r="AX3379" s="1164"/>
      <c r="AY3379" s="1165"/>
      <c r="AZ3379" s="1166"/>
      <c r="BA3379" s="587" t="e">
        <f t="shared" si="557"/>
        <v>#DIV/0!</v>
      </c>
    </row>
    <row r="3380" spans="1:53" s="17" customFormat="1" ht="16.75" customHeight="1" outlineLevel="2">
      <c r="A3380" s="1163">
        <v>293</v>
      </c>
      <c r="B3380" s="1164"/>
      <c r="C3380" s="1165"/>
      <c r="D3380" s="1166"/>
      <c r="E3380" s="587" t="e">
        <f t="shared" si="549"/>
        <v>#DIV/0!</v>
      </c>
      <c r="G3380" s="1163">
        <v>293</v>
      </c>
      <c r="H3380" s="1164"/>
      <c r="I3380" s="1165"/>
      <c r="J3380" s="1166"/>
      <c r="K3380" s="587" t="e">
        <f t="shared" si="550"/>
        <v>#DIV/0!</v>
      </c>
      <c r="M3380" s="1163">
        <v>293</v>
      </c>
      <c r="N3380" s="1164"/>
      <c r="O3380" s="1165"/>
      <c r="P3380" s="1166"/>
      <c r="Q3380" s="587" t="e">
        <f t="shared" si="551"/>
        <v>#DIV/0!</v>
      </c>
      <c r="S3380" s="1163">
        <v>293</v>
      </c>
      <c r="T3380" s="1164"/>
      <c r="U3380" s="1165"/>
      <c r="V3380" s="1166"/>
      <c r="W3380" s="587" t="e">
        <f t="shared" si="552"/>
        <v>#DIV/0!</v>
      </c>
      <c r="Y3380" s="1163">
        <v>293</v>
      </c>
      <c r="Z3380" s="1164"/>
      <c r="AA3380" s="1165"/>
      <c r="AB3380" s="1166"/>
      <c r="AC3380" s="587" t="e">
        <f t="shared" si="553"/>
        <v>#DIV/0!</v>
      </c>
      <c r="AE3380" s="1163">
        <v>293</v>
      </c>
      <c r="AF3380" s="1164"/>
      <c r="AG3380" s="1165"/>
      <c r="AH3380" s="1166"/>
      <c r="AI3380" s="587" t="e">
        <f t="shared" si="554"/>
        <v>#DIV/0!</v>
      </c>
      <c r="AK3380" s="1163">
        <v>293</v>
      </c>
      <c r="AL3380" s="1164"/>
      <c r="AM3380" s="1165"/>
      <c r="AN3380" s="1166"/>
      <c r="AO3380" s="587" t="e">
        <f t="shared" si="555"/>
        <v>#DIV/0!</v>
      </c>
      <c r="AQ3380" s="1163">
        <v>293</v>
      </c>
      <c r="AR3380" s="1164"/>
      <c r="AS3380" s="1165"/>
      <c r="AT3380" s="1166"/>
      <c r="AU3380" s="587" t="e">
        <f t="shared" si="556"/>
        <v>#DIV/0!</v>
      </c>
      <c r="AW3380" s="1163">
        <v>293</v>
      </c>
      <c r="AX3380" s="1164"/>
      <c r="AY3380" s="1165"/>
      <c r="AZ3380" s="1166"/>
      <c r="BA3380" s="587" t="e">
        <f t="shared" si="557"/>
        <v>#DIV/0!</v>
      </c>
    </row>
    <row r="3381" spans="1:53" s="17" customFormat="1" ht="16.75" customHeight="1" outlineLevel="2">
      <c r="A3381" s="1163">
        <v>294</v>
      </c>
      <c r="B3381" s="1164"/>
      <c r="C3381" s="1165"/>
      <c r="D3381" s="1166"/>
      <c r="E3381" s="587" t="e">
        <f t="shared" si="549"/>
        <v>#DIV/0!</v>
      </c>
      <c r="G3381" s="1163">
        <v>294</v>
      </c>
      <c r="H3381" s="1164"/>
      <c r="I3381" s="1165"/>
      <c r="J3381" s="1166"/>
      <c r="K3381" s="587" t="e">
        <f t="shared" si="550"/>
        <v>#DIV/0!</v>
      </c>
      <c r="M3381" s="1163">
        <v>294</v>
      </c>
      <c r="N3381" s="1164"/>
      <c r="O3381" s="1165"/>
      <c r="P3381" s="1166"/>
      <c r="Q3381" s="587" t="e">
        <f t="shared" si="551"/>
        <v>#DIV/0!</v>
      </c>
      <c r="S3381" s="1163">
        <v>294</v>
      </c>
      <c r="T3381" s="1164"/>
      <c r="U3381" s="1165"/>
      <c r="V3381" s="1166"/>
      <c r="W3381" s="587" t="e">
        <f t="shared" si="552"/>
        <v>#DIV/0!</v>
      </c>
      <c r="Y3381" s="1163">
        <v>294</v>
      </c>
      <c r="Z3381" s="1164"/>
      <c r="AA3381" s="1165"/>
      <c r="AB3381" s="1166"/>
      <c r="AC3381" s="587" t="e">
        <f t="shared" si="553"/>
        <v>#DIV/0!</v>
      </c>
      <c r="AE3381" s="1163">
        <v>294</v>
      </c>
      <c r="AF3381" s="1164"/>
      <c r="AG3381" s="1165"/>
      <c r="AH3381" s="1166"/>
      <c r="AI3381" s="587" t="e">
        <f t="shared" si="554"/>
        <v>#DIV/0!</v>
      </c>
      <c r="AK3381" s="1163">
        <v>294</v>
      </c>
      <c r="AL3381" s="1164"/>
      <c r="AM3381" s="1165"/>
      <c r="AN3381" s="1166"/>
      <c r="AO3381" s="587" t="e">
        <f t="shared" si="555"/>
        <v>#DIV/0!</v>
      </c>
      <c r="AQ3381" s="1163">
        <v>294</v>
      </c>
      <c r="AR3381" s="1164"/>
      <c r="AS3381" s="1165"/>
      <c r="AT3381" s="1166"/>
      <c r="AU3381" s="587" t="e">
        <f t="shared" si="556"/>
        <v>#DIV/0!</v>
      </c>
      <c r="AW3381" s="1163">
        <v>294</v>
      </c>
      <c r="AX3381" s="1164"/>
      <c r="AY3381" s="1165"/>
      <c r="AZ3381" s="1166"/>
      <c r="BA3381" s="587" t="e">
        <f t="shared" si="557"/>
        <v>#DIV/0!</v>
      </c>
    </row>
    <row r="3382" spans="1:53" s="17" customFormat="1" ht="16.75" customHeight="1" outlineLevel="2">
      <c r="A3382" s="1163">
        <v>295</v>
      </c>
      <c r="B3382" s="1164"/>
      <c r="C3382" s="1165"/>
      <c r="D3382" s="1166"/>
      <c r="E3382" s="587" t="e">
        <f t="shared" si="549"/>
        <v>#DIV/0!</v>
      </c>
      <c r="G3382" s="1163">
        <v>295</v>
      </c>
      <c r="H3382" s="1164"/>
      <c r="I3382" s="1165"/>
      <c r="J3382" s="1166"/>
      <c r="K3382" s="587" t="e">
        <f t="shared" si="550"/>
        <v>#DIV/0!</v>
      </c>
      <c r="M3382" s="1163">
        <v>295</v>
      </c>
      <c r="N3382" s="1164"/>
      <c r="O3382" s="1165"/>
      <c r="P3382" s="1166"/>
      <c r="Q3382" s="587" t="e">
        <f t="shared" si="551"/>
        <v>#DIV/0!</v>
      </c>
      <c r="S3382" s="1163">
        <v>295</v>
      </c>
      <c r="T3382" s="1164"/>
      <c r="U3382" s="1165"/>
      <c r="V3382" s="1166"/>
      <c r="W3382" s="587" t="e">
        <f t="shared" si="552"/>
        <v>#DIV/0!</v>
      </c>
      <c r="Y3382" s="1163">
        <v>295</v>
      </c>
      <c r="Z3382" s="1164"/>
      <c r="AA3382" s="1165"/>
      <c r="AB3382" s="1166"/>
      <c r="AC3382" s="587" t="e">
        <f t="shared" si="553"/>
        <v>#DIV/0!</v>
      </c>
      <c r="AE3382" s="1163">
        <v>295</v>
      </c>
      <c r="AF3382" s="1164"/>
      <c r="AG3382" s="1165"/>
      <c r="AH3382" s="1166"/>
      <c r="AI3382" s="587" t="e">
        <f t="shared" si="554"/>
        <v>#DIV/0!</v>
      </c>
      <c r="AK3382" s="1163">
        <v>295</v>
      </c>
      <c r="AL3382" s="1164"/>
      <c r="AM3382" s="1165"/>
      <c r="AN3382" s="1166"/>
      <c r="AO3382" s="587" t="e">
        <f t="shared" si="555"/>
        <v>#DIV/0!</v>
      </c>
      <c r="AQ3382" s="1163">
        <v>295</v>
      </c>
      <c r="AR3382" s="1164"/>
      <c r="AS3382" s="1165"/>
      <c r="AT3382" s="1166"/>
      <c r="AU3382" s="587" t="e">
        <f t="shared" si="556"/>
        <v>#DIV/0!</v>
      </c>
      <c r="AW3382" s="1163">
        <v>295</v>
      </c>
      <c r="AX3382" s="1164"/>
      <c r="AY3382" s="1165"/>
      <c r="AZ3382" s="1166"/>
      <c r="BA3382" s="587" t="e">
        <f t="shared" si="557"/>
        <v>#DIV/0!</v>
      </c>
    </row>
    <row r="3383" spans="1:53" s="17" customFormat="1" ht="16.75" customHeight="1" outlineLevel="2">
      <c r="A3383" s="1163">
        <v>296</v>
      </c>
      <c r="B3383" s="1164"/>
      <c r="C3383" s="1165"/>
      <c r="D3383" s="1166"/>
      <c r="E3383" s="587" t="e">
        <f t="shared" si="549"/>
        <v>#DIV/0!</v>
      </c>
      <c r="G3383" s="1163">
        <v>296</v>
      </c>
      <c r="H3383" s="1164"/>
      <c r="I3383" s="1165"/>
      <c r="J3383" s="1166"/>
      <c r="K3383" s="587" t="e">
        <f t="shared" si="550"/>
        <v>#DIV/0!</v>
      </c>
      <c r="M3383" s="1163">
        <v>296</v>
      </c>
      <c r="N3383" s="1164"/>
      <c r="O3383" s="1165"/>
      <c r="P3383" s="1166"/>
      <c r="Q3383" s="587" t="e">
        <f t="shared" si="551"/>
        <v>#DIV/0!</v>
      </c>
      <c r="S3383" s="1163">
        <v>296</v>
      </c>
      <c r="T3383" s="1164"/>
      <c r="U3383" s="1165"/>
      <c r="V3383" s="1166"/>
      <c r="W3383" s="587" t="e">
        <f t="shared" si="552"/>
        <v>#DIV/0!</v>
      </c>
      <c r="Y3383" s="1163">
        <v>296</v>
      </c>
      <c r="Z3383" s="1164"/>
      <c r="AA3383" s="1165"/>
      <c r="AB3383" s="1166"/>
      <c r="AC3383" s="587" t="e">
        <f t="shared" si="553"/>
        <v>#DIV/0!</v>
      </c>
      <c r="AE3383" s="1163">
        <v>296</v>
      </c>
      <c r="AF3383" s="1164"/>
      <c r="AG3383" s="1165"/>
      <c r="AH3383" s="1166"/>
      <c r="AI3383" s="587" t="e">
        <f t="shared" si="554"/>
        <v>#DIV/0!</v>
      </c>
      <c r="AK3383" s="1163">
        <v>296</v>
      </c>
      <c r="AL3383" s="1164"/>
      <c r="AM3383" s="1165"/>
      <c r="AN3383" s="1166"/>
      <c r="AO3383" s="587" t="e">
        <f t="shared" si="555"/>
        <v>#DIV/0!</v>
      </c>
      <c r="AQ3383" s="1163">
        <v>296</v>
      </c>
      <c r="AR3383" s="1164"/>
      <c r="AS3383" s="1165"/>
      <c r="AT3383" s="1166"/>
      <c r="AU3383" s="587" t="e">
        <f t="shared" si="556"/>
        <v>#DIV/0!</v>
      </c>
      <c r="AW3383" s="1163">
        <v>296</v>
      </c>
      <c r="AX3383" s="1164"/>
      <c r="AY3383" s="1165"/>
      <c r="AZ3383" s="1166"/>
      <c r="BA3383" s="587" t="e">
        <f t="shared" si="557"/>
        <v>#DIV/0!</v>
      </c>
    </row>
    <row r="3384" spans="1:53" s="17" customFormat="1" ht="16.75" customHeight="1" outlineLevel="2">
      <c r="A3384" s="1163">
        <v>297</v>
      </c>
      <c r="B3384" s="1164"/>
      <c r="C3384" s="1165"/>
      <c r="D3384" s="1166"/>
      <c r="E3384" s="587" t="e">
        <f t="shared" si="549"/>
        <v>#DIV/0!</v>
      </c>
      <c r="G3384" s="1163">
        <v>297</v>
      </c>
      <c r="H3384" s="1164"/>
      <c r="I3384" s="1165"/>
      <c r="J3384" s="1166"/>
      <c r="K3384" s="587" t="e">
        <f t="shared" si="550"/>
        <v>#DIV/0!</v>
      </c>
      <c r="M3384" s="1163">
        <v>297</v>
      </c>
      <c r="N3384" s="1164"/>
      <c r="O3384" s="1165"/>
      <c r="P3384" s="1166"/>
      <c r="Q3384" s="587" t="e">
        <f t="shared" si="551"/>
        <v>#DIV/0!</v>
      </c>
      <c r="S3384" s="1163">
        <v>297</v>
      </c>
      <c r="T3384" s="1164"/>
      <c r="U3384" s="1165"/>
      <c r="V3384" s="1166"/>
      <c r="W3384" s="587" t="e">
        <f t="shared" si="552"/>
        <v>#DIV/0!</v>
      </c>
      <c r="Y3384" s="1163">
        <v>297</v>
      </c>
      <c r="Z3384" s="1164"/>
      <c r="AA3384" s="1165"/>
      <c r="AB3384" s="1166"/>
      <c r="AC3384" s="587" t="e">
        <f t="shared" si="553"/>
        <v>#DIV/0!</v>
      </c>
      <c r="AE3384" s="1163">
        <v>297</v>
      </c>
      <c r="AF3384" s="1164"/>
      <c r="AG3384" s="1165"/>
      <c r="AH3384" s="1166"/>
      <c r="AI3384" s="587" t="e">
        <f t="shared" si="554"/>
        <v>#DIV/0!</v>
      </c>
      <c r="AK3384" s="1163">
        <v>297</v>
      </c>
      <c r="AL3384" s="1164"/>
      <c r="AM3384" s="1165"/>
      <c r="AN3384" s="1166"/>
      <c r="AO3384" s="587" t="e">
        <f t="shared" si="555"/>
        <v>#DIV/0!</v>
      </c>
      <c r="AQ3384" s="1163">
        <v>297</v>
      </c>
      <c r="AR3384" s="1164"/>
      <c r="AS3384" s="1165"/>
      <c r="AT3384" s="1166"/>
      <c r="AU3384" s="587" t="e">
        <f t="shared" si="556"/>
        <v>#DIV/0!</v>
      </c>
      <c r="AW3384" s="1163">
        <v>297</v>
      </c>
      <c r="AX3384" s="1164"/>
      <c r="AY3384" s="1165"/>
      <c r="AZ3384" s="1166"/>
      <c r="BA3384" s="587" t="e">
        <f t="shared" si="557"/>
        <v>#DIV/0!</v>
      </c>
    </row>
    <row r="3385" spans="1:53" s="17" customFormat="1" ht="16.75" customHeight="1" outlineLevel="2">
      <c r="A3385" s="1163">
        <v>298</v>
      </c>
      <c r="B3385" s="1164"/>
      <c r="C3385" s="1165"/>
      <c r="D3385" s="1166"/>
      <c r="E3385" s="587" t="e">
        <f t="shared" si="549"/>
        <v>#DIV/0!</v>
      </c>
      <c r="G3385" s="1163">
        <v>298</v>
      </c>
      <c r="H3385" s="1164"/>
      <c r="I3385" s="1165"/>
      <c r="J3385" s="1166"/>
      <c r="K3385" s="587" t="e">
        <f t="shared" si="550"/>
        <v>#DIV/0!</v>
      </c>
      <c r="M3385" s="1163">
        <v>298</v>
      </c>
      <c r="N3385" s="1164"/>
      <c r="O3385" s="1165"/>
      <c r="P3385" s="1166"/>
      <c r="Q3385" s="587" t="e">
        <f t="shared" si="551"/>
        <v>#DIV/0!</v>
      </c>
      <c r="S3385" s="1163">
        <v>298</v>
      </c>
      <c r="T3385" s="1164"/>
      <c r="U3385" s="1165"/>
      <c r="V3385" s="1166"/>
      <c r="W3385" s="587" t="e">
        <f t="shared" si="552"/>
        <v>#DIV/0!</v>
      </c>
      <c r="Y3385" s="1163">
        <v>298</v>
      </c>
      <c r="Z3385" s="1164"/>
      <c r="AA3385" s="1165"/>
      <c r="AB3385" s="1166"/>
      <c r="AC3385" s="587" t="e">
        <f t="shared" si="553"/>
        <v>#DIV/0!</v>
      </c>
      <c r="AE3385" s="1163">
        <v>298</v>
      </c>
      <c r="AF3385" s="1164"/>
      <c r="AG3385" s="1165"/>
      <c r="AH3385" s="1166"/>
      <c r="AI3385" s="587" t="e">
        <f t="shared" si="554"/>
        <v>#DIV/0!</v>
      </c>
      <c r="AK3385" s="1163">
        <v>298</v>
      </c>
      <c r="AL3385" s="1164"/>
      <c r="AM3385" s="1165"/>
      <c r="AN3385" s="1166"/>
      <c r="AO3385" s="587" t="e">
        <f t="shared" si="555"/>
        <v>#DIV/0!</v>
      </c>
      <c r="AQ3385" s="1163">
        <v>298</v>
      </c>
      <c r="AR3385" s="1164"/>
      <c r="AS3385" s="1165"/>
      <c r="AT3385" s="1166"/>
      <c r="AU3385" s="587" t="e">
        <f t="shared" si="556"/>
        <v>#DIV/0!</v>
      </c>
      <c r="AW3385" s="1163">
        <v>298</v>
      </c>
      <c r="AX3385" s="1164"/>
      <c r="AY3385" s="1165"/>
      <c r="AZ3385" s="1166"/>
      <c r="BA3385" s="587" t="e">
        <f t="shared" si="557"/>
        <v>#DIV/0!</v>
      </c>
    </row>
    <row r="3386" spans="1:53" s="17" customFormat="1" ht="16.75" customHeight="1" outlineLevel="2">
      <c r="A3386" s="1163">
        <v>299</v>
      </c>
      <c r="B3386" s="1164"/>
      <c r="C3386" s="1165"/>
      <c r="D3386" s="1166"/>
      <c r="E3386" s="587" t="e">
        <f t="shared" si="549"/>
        <v>#DIV/0!</v>
      </c>
      <c r="G3386" s="1163">
        <v>299</v>
      </c>
      <c r="H3386" s="1164"/>
      <c r="I3386" s="1165"/>
      <c r="J3386" s="1166"/>
      <c r="K3386" s="587" t="e">
        <f t="shared" si="550"/>
        <v>#DIV/0!</v>
      </c>
      <c r="M3386" s="1163">
        <v>299</v>
      </c>
      <c r="N3386" s="1164"/>
      <c r="O3386" s="1165"/>
      <c r="P3386" s="1166"/>
      <c r="Q3386" s="587" t="e">
        <f t="shared" si="551"/>
        <v>#DIV/0!</v>
      </c>
      <c r="S3386" s="1163">
        <v>299</v>
      </c>
      <c r="T3386" s="1164"/>
      <c r="U3386" s="1165"/>
      <c r="V3386" s="1166"/>
      <c r="W3386" s="587" t="e">
        <f t="shared" si="552"/>
        <v>#DIV/0!</v>
      </c>
      <c r="Y3386" s="1163">
        <v>299</v>
      </c>
      <c r="Z3386" s="1164"/>
      <c r="AA3386" s="1165"/>
      <c r="AB3386" s="1166"/>
      <c r="AC3386" s="587" t="e">
        <f t="shared" si="553"/>
        <v>#DIV/0!</v>
      </c>
      <c r="AE3386" s="1163">
        <v>299</v>
      </c>
      <c r="AF3386" s="1164"/>
      <c r="AG3386" s="1165"/>
      <c r="AH3386" s="1166"/>
      <c r="AI3386" s="587" t="e">
        <f t="shared" si="554"/>
        <v>#DIV/0!</v>
      </c>
      <c r="AK3386" s="1163">
        <v>299</v>
      </c>
      <c r="AL3386" s="1164"/>
      <c r="AM3386" s="1165"/>
      <c r="AN3386" s="1166"/>
      <c r="AO3386" s="587" t="e">
        <f t="shared" si="555"/>
        <v>#DIV/0!</v>
      </c>
      <c r="AQ3386" s="1163">
        <v>299</v>
      </c>
      <c r="AR3386" s="1164"/>
      <c r="AS3386" s="1165"/>
      <c r="AT3386" s="1166"/>
      <c r="AU3386" s="587" t="e">
        <f t="shared" si="556"/>
        <v>#DIV/0!</v>
      </c>
      <c r="AW3386" s="1163">
        <v>299</v>
      </c>
      <c r="AX3386" s="1164"/>
      <c r="AY3386" s="1165"/>
      <c r="AZ3386" s="1166"/>
      <c r="BA3386" s="587" t="e">
        <f t="shared" si="557"/>
        <v>#DIV/0!</v>
      </c>
    </row>
    <row r="3387" spans="1:53" s="17" customFormat="1" ht="16.75" customHeight="1" outlineLevel="2">
      <c r="A3387" s="1163">
        <v>300</v>
      </c>
      <c r="B3387" s="1164"/>
      <c r="C3387" s="1165"/>
      <c r="D3387" s="1166"/>
      <c r="E3387" s="587" t="e">
        <f t="shared" si="549"/>
        <v>#DIV/0!</v>
      </c>
      <c r="G3387" s="1163">
        <v>300</v>
      </c>
      <c r="H3387" s="1164"/>
      <c r="I3387" s="1165"/>
      <c r="J3387" s="1166"/>
      <c r="K3387" s="587" t="e">
        <f t="shared" si="550"/>
        <v>#DIV/0!</v>
      </c>
      <c r="M3387" s="1163">
        <v>300</v>
      </c>
      <c r="N3387" s="1164"/>
      <c r="O3387" s="1165"/>
      <c r="P3387" s="1166"/>
      <c r="Q3387" s="587" t="e">
        <f t="shared" si="551"/>
        <v>#DIV/0!</v>
      </c>
      <c r="S3387" s="1163">
        <v>300</v>
      </c>
      <c r="T3387" s="1164"/>
      <c r="U3387" s="1165"/>
      <c r="V3387" s="1166"/>
      <c r="W3387" s="587" t="e">
        <f t="shared" si="552"/>
        <v>#DIV/0!</v>
      </c>
      <c r="Y3387" s="1163">
        <v>300</v>
      </c>
      <c r="Z3387" s="1164"/>
      <c r="AA3387" s="1165"/>
      <c r="AB3387" s="1166"/>
      <c r="AC3387" s="587" t="e">
        <f t="shared" si="553"/>
        <v>#DIV/0!</v>
      </c>
      <c r="AE3387" s="1163">
        <v>300</v>
      </c>
      <c r="AF3387" s="1164"/>
      <c r="AG3387" s="1165"/>
      <c r="AH3387" s="1166"/>
      <c r="AI3387" s="587" t="e">
        <f t="shared" si="554"/>
        <v>#DIV/0!</v>
      </c>
      <c r="AK3387" s="1163">
        <v>300</v>
      </c>
      <c r="AL3387" s="1164"/>
      <c r="AM3387" s="1165"/>
      <c r="AN3387" s="1166"/>
      <c r="AO3387" s="587" t="e">
        <f t="shared" si="555"/>
        <v>#DIV/0!</v>
      </c>
      <c r="AQ3387" s="1163">
        <v>300</v>
      </c>
      <c r="AR3387" s="1164"/>
      <c r="AS3387" s="1165"/>
      <c r="AT3387" s="1166"/>
      <c r="AU3387" s="587" t="e">
        <f t="shared" si="556"/>
        <v>#DIV/0!</v>
      </c>
      <c r="AW3387" s="1163">
        <v>300</v>
      </c>
      <c r="AX3387" s="1164"/>
      <c r="AY3387" s="1165"/>
      <c r="AZ3387" s="1166"/>
      <c r="BA3387" s="587" t="e">
        <f t="shared" si="557"/>
        <v>#DIV/0!</v>
      </c>
    </row>
    <row r="3388" spans="1:53" s="17" customFormat="1" ht="16.75" customHeight="1" outlineLevel="2">
      <c r="A3388" s="1163">
        <v>301</v>
      </c>
      <c r="B3388" s="1164"/>
      <c r="C3388" s="1165"/>
      <c r="D3388" s="1166"/>
      <c r="E3388" s="587" t="e">
        <f t="shared" si="549"/>
        <v>#DIV/0!</v>
      </c>
      <c r="G3388" s="1163">
        <v>301</v>
      </c>
      <c r="H3388" s="1164"/>
      <c r="I3388" s="1165"/>
      <c r="J3388" s="1166"/>
      <c r="K3388" s="587" t="e">
        <f t="shared" si="550"/>
        <v>#DIV/0!</v>
      </c>
      <c r="M3388" s="1163">
        <v>301</v>
      </c>
      <c r="N3388" s="1164"/>
      <c r="O3388" s="1165"/>
      <c r="P3388" s="1166"/>
      <c r="Q3388" s="587" t="e">
        <f t="shared" si="551"/>
        <v>#DIV/0!</v>
      </c>
      <c r="S3388" s="1163">
        <v>301</v>
      </c>
      <c r="T3388" s="1164"/>
      <c r="U3388" s="1165"/>
      <c r="V3388" s="1166"/>
      <c r="W3388" s="587" t="e">
        <f t="shared" si="552"/>
        <v>#DIV/0!</v>
      </c>
      <c r="Y3388" s="1163">
        <v>301</v>
      </c>
      <c r="Z3388" s="1164"/>
      <c r="AA3388" s="1165"/>
      <c r="AB3388" s="1166"/>
      <c r="AC3388" s="587" t="e">
        <f t="shared" si="553"/>
        <v>#DIV/0!</v>
      </c>
      <c r="AE3388" s="1163">
        <v>301</v>
      </c>
      <c r="AF3388" s="1164"/>
      <c r="AG3388" s="1165"/>
      <c r="AH3388" s="1166"/>
      <c r="AI3388" s="587" t="e">
        <f t="shared" si="554"/>
        <v>#DIV/0!</v>
      </c>
      <c r="AK3388" s="1163">
        <v>301</v>
      </c>
      <c r="AL3388" s="1164"/>
      <c r="AM3388" s="1165"/>
      <c r="AN3388" s="1166"/>
      <c r="AO3388" s="587" t="e">
        <f t="shared" si="555"/>
        <v>#DIV/0!</v>
      </c>
      <c r="AQ3388" s="1163">
        <v>301</v>
      </c>
      <c r="AR3388" s="1164"/>
      <c r="AS3388" s="1165"/>
      <c r="AT3388" s="1166"/>
      <c r="AU3388" s="587" t="e">
        <f t="shared" si="556"/>
        <v>#DIV/0!</v>
      </c>
      <c r="AW3388" s="1163">
        <v>301</v>
      </c>
      <c r="AX3388" s="1164"/>
      <c r="AY3388" s="1165"/>
      <c r="AZ3388" s="1166"/>
      <c r="BA3388" s="587" t="e">
        <f t="shared" si="557"/>
        <v>#DIV/0!</v>
      </c>
    </row>
    <row r="3389" spans="1:53" s="17" customFormat="1" ht="16.75" customHeight="1" outlineLevel="2">
      <c r="A3389" s="1163">
        <v>302</v>
      </c>
      <c r="B3389" s="1164"/>
      <c r="C3389" s="1165"/>
      <c r="D3389" s="1166"/>
      <c r="E3389" s="587" t="e">
        <f t="shared" si="549"/>
        <v>#DIV/0!</v>
      </c>
      <c r="G3389" s="1163">
        <v>302</v>
      </c>
      <c r="H3389" s="1164"/>
      <c r="I3389" s="1165"/>
      <c r="J3389" s="1166"/>
      <c r="K3389" s="587" t="e">
        <f t="shared" si="550"/>
        <v>#DIV/0!</v>
      </c>
      <c r="M3389" s="1163">
        <v>302</v>
      </c>
      <c r="N3389" s="1164"/>
      <c r="O3389" s="1165"/>
      <c r="P3389" s="1166"/>
      <c r="Q3389" s="587" t="e">
        <f t="shared" si="551"/>
        <v>#DIV/0!</v>
      </c>
      <c r="S3389" s="1163">
        <v>302</v>
      </c>
      <c r="T3389" s="1164"/>
      <c r="U3389" s="1165"/>
      <c r="V3389" s="1166"/>
      <c r="W3389" s="587" t="e">
        <f t="shared" si="552"/>
        <v>#DIV/0!</v>
      </c>
      <c r="Y3389" s="1163">
        <v>302</v>
      </c>
      <c r="Z3389" s="1164"/>
      <c r="AA3389" s="1165"/>
      <c r="AB3389" s="1166"/>
      <c r="AC3389" s="587" t="e">
        <f t="shared" si="553"/>
        <v>#DIV/0!</v>
      </c>
      <c r="AE3389" s="1163">
        <v>302</v>
      </c>
      <c r="AF3389" s="1164"/>
      <c r="AG3389" s="1165"/>
      <c r="AH3389" s="1166"/>
      <c r="AI3389" s="587" t="e">
        <f t="shared" si="554"/>
        <v>#DIV/0!</v>
      </c>
      <c r="AK3389" s="1163">
        <v>302</v>
      </c>
      <c r="AL3389" s="1164"/>
      <c r="AM3389" s="1165"/>
      <c r="AN3389" s="1166"/>
      <c r="AO3389" s="587" t="e">
        <f t="shared" si="555"/>
        <v>#DIV/0!</v>
      </c>
      <c r="AQ3389" s="1163">
        <v>302</v>
      </c>
      <c r="AR3389" s="1164"/>
      <c r="AS3389" s="1165"/>
      <c r="AT3389" s="1166"/>
      <c r="AU3389" s="587" t="e">
        <f t="shared" si="556"/>
        <v>#DIV/0!</v>
      </c>
      <c r="AW3389" s="1163">
        <v>302</v>
      </c>
      <c r="AX3389" s="1164"/>
      <c r="AY3389" s="1165"/>
      <c r="AZ3389" s="1166"/>
      <c r="BA3389" s="587" t="e">
        <f t="shared" si="557"/>
        <v>#DIV/0!</v>
      </c>
    </row>
    <row r="3390" spans="1:53" s="17" customFormat="1" ht="16.75" customHeight="1" outlineLevel="2">
      <c r="A3390" s="1163">
        <v>303</v>
      </c>
      <c r="B3390" s="1164"/>
      <c r="C3390" s="1165"/>
      <c r="D3390" s="1166"/>
      <c r="E3390" s="587" t="e">
        <f t="shared" si="549"/>
        <v>#DIV/0!</v>
      </c>
      <c r="G3390" s="1163">
        <v>303</v>
      </c>
      <c r="H3390" s="1164"/>
      <c r="I3390" s="1165"/>
      <c r="J3390" s="1166"/>
      <c r="K3390" s="587" t="e">
        <f t="shared" si="550"/>
        <v>#DIV/0!</v>
      </c>
      <c r="M3390" s="1163">
        <v>303</v>
      </c>
      <c r="N3390" s="1164"/>
      <c r="O3390" s="1165"/>
      <c r="P3390" s="1166"/>
      <c r="Q3390" s="587" t="e">
        <f t="shared" si="551"/>
        <v>#DIV/0!</v>
      </c>
      <c r="S3390" s="1163">
        <v>303</v>
      </c>
      <c r="T3390" s="1164"/>
      <c r="U3390" s="1165"/>
      <c r="V3390" s="1166"/>
      <c r="W3390" s="587" t="e">
        <f t="shared" si="552"/>
        <v>#DIV/0!</v>
      </c>
      <c r="Y3390" s="1163">
        <v>303</v>
      </c>
      <c r="Z3390" s="1164"/>
      <c r="AA3390" s="1165"/>
      <c r="AB3390" s="1166"/>
      <c r="AC3390" s="587" t="e">
        <f t="shared" si="553"/>
        <v>#DIV/0!</v>
      </c>
      <c r="AE3390" s="1163">
        <v>303</v>
      </c>
      <c r="AF3390" s="1164"/>
      <c r="AG3390" s="1165"/>
      <c r="AH3390" s="1166"/>
      <c r="AI3390" s="587" t="e">
        <f t="shared" si="554"/>
        <v>#DIV/0!</v>
      </c>
      <c r="AK3390" s="1163">
        <v>303</v>
      </c>
      <c r="AL3390" s="1164"/>
      <c r="AM3390" s="1165"/>
      <c r="AN3390" s="1166"/>
      <c r="AO3390" s="587" t="e">
        <f t="shared" si="555"/>
        <v>#DIV/0!</v>
      </c>
      <c r="AQ3390" s="1163">
        <v>303</v>
      </c>
      <c r="AR3390" s="1164"/>
      <c r="AS3390" s="1165"/>
      <c r="AT3390" s="1166"/>
      <c r="AU3390" s="587" t="e">
        <f t="shared" si="556"/>
        <v>#DIV/0!</v>
      </c>
      <c r="AW3390" s="1163">
        <v>303</v>
      </c>
      <c r="AX3390" s="1164"/>
      <c r="AY3390" s="1165"/>
      <c r="AZ3390" s="1166"/>
      <c r="BA3390" s="587" t="e">
        <f t="shared" si="557"/>
        <v>#DIV/0!</v>
      </c>
    </row>
    <row r="3391" spans="1:53" s="17" customFormat="1" ht="16.75" customHeight="1" outlineLevel="2">
      <c r="A3391" s="1163">
        <v>304</v>
      </c>
      <c r="B3391" s="1164"/>
      <c r="C3391" s="1165"/>
      <c r="D3391" s="1166"/>
      <c r="E3391" s="587" t="e">
        <f t="shared" si="549"/>
        <v>#DIV/0!</v>
      </c>
      <c r="G3391" s="1163">
        <v>304</v>
      </c>
      <c r="H3391" s="1164"/>
      <c r="I3391" s="1165"/>
      <c r="J3391" s="1166"/>
      <c r="K3391" s="587" t="e">
        <f t="shared" si="550"/>
        <v>#DIV/0!</v>
      </c>
      <c r="M3391" s="1163">
        <v>304</v>
      </c>
      <c r="N3391" s="1164"/>
      <c r="O3391" s="1165"/>
      <c r="P3391" s="1166"/>
      <c r="Q3391" s="587" t="e">
        <f t="shared" si="551"/>
        <v>#DIV/0!</v>
      </c>
      <c r="S3391" s="1163">
        <v>304</v>
      </c>
      <c r="T3391" s="1164"/>
      <c r="U3391" s="1165"/>
      <c r="V3391" s="1166"/>
      <c r="W3391" s="587" t="e">
        <f t="shared" si="552"/>
        <v>#DIV/0!</v>
      </c>
      <c r="Y3391" s="1163">
        <v>304</v>
      </c>
      <c r="Z3391" s="1164"/>
      <c r="AA3391" s="1165"/>
      <c r="AB3391" s="1166"/>
      <c r="AC3391" s="587" t="e">
        <f t="shared" si="553"/>
        <v>#DIV/0!</v>
      </c>
      <c r="AE3391" s="1163">
        <v>304</v>
      </c>
      <c r="AF3391" s="1164"/>
      <c r="AG3391" s="1165"/>
      <c r="AH3391" s="1166"/>
      <c r="AI3391" s="587" t="e">
        <f t="shared" si="554"/>
        <v>#DIV/0!</v>
      </c>
      <c r="AK3391" s="1163">
        <v>304</v>
      </c>
      <c r="AL3391" s="1164"/>
      <c r="AM3391" s="1165"/>
      <c r="AN3391" s="1166"/>
      <c r="AO3391" s="587" t="e">
        <f t="shared" si="555"/>
        <v>#DIV/0!</v>
      </c>
      <c r="AQ3391" s="1163">
        <v>304</v>
      </c>
      <c r="AR3391" s="1164"/>
      <c r="AS3391" s="1165"/>
      <c r="AT3391" s="1166"/>
      <c r="AU3391" s="587" t="e">
        <f t="shared" si="556"/>
        <v>#DIV/0!</v>
      </c>
      <c r="AW3391" s="1163">
        <v>304</v>
      </c>
      <c r="AX3391" s="1164"/>
      <c r="AY3391" s="1165"/>
      <c r="AZ3391" s="1166"/>
      <c r="BA3391" s="587" t="e">
        <f t="shared" si="557"/>
        <v>#DIV/0!</v>
      </c>
    </row>
    <row r="3392" spans="1:53" s="17" customFormat="1" ht="16.75" customHeight="1" outlineLevel="2">
      <c r="A3392" s="1163">
        <v>305</v>
      </c>
      <c r="B3392" s="1164"/>
      <c r="C3392" s="1165"/>
      <c r="D3392" s="1166"/>
      <c r="E3392" s="587" t="e">
        <f t="shared" si="549"/>
        <v>#DIV/0!</v>
      </c>
      <c r="G3392" s="1163">
        <v>305</v>
      </c>
      <c r="H3392" s="1164"/>
      <c r="I3392" s="1165"/>
      <c r="J3392" s="1166"/>
      <c r="K3392" s="587" t="e">
        <f t="shared" si="550"/>
        <v>#DIV/0!</v>
      </c>
      <c r="M3392" s="1163">
        <v>305</v>
      </c>
      <c r="N3392" s="1164"/>
      <c r="O3392" s="1165"/>
      <c r="P3392" s="1166"/>
      <c r="Q3392" s="587" t="e">
        <f t="shared" si="551"/>
        <v>#DIV/0!</v>
      </c>
      <c r="S3392" s="1163">
        <v>305</v>
      </c>
      <c r="T3392" s="1164"/>
      <c r="U3392" s="1165"/>
      <c r="V3392" s="1166"/>
      <c r="W3392" s="587" t="e">
        <f t="shared" si="552"/>
        <v>#DIV/0!</v>
      </c>
      <c r="Y3392" s="1163">
        <v>305</v>
      </c>
      <c r="Z3392" s="1164"/>
      <c r="AA3392" s="1165"/>
      <c r="AB3392" s="1166"/>
      <c r="AC3392" s="587" t="e">
        <f t="shared" si="553"/>
        <v>#DIV/0!</v>
      </c>
      <c r="AE3392" s="1163">
        <v>305</v>
      </c>
      <c r="AF3392" s="1164"/>
      <c r="AG3392" s="1165"/>
      <c r="AH3392" s="1166"/>
      <c r="AI3392" s="587" t="e">
        <f t="shared" si="554"/>
        <v>#DIV/0!</v>
      </c>
      <c r="AK3392" s="1163">
        <v>305</v>
      </c>
      <c r="AL3392" s="1164"/>
      <c r="AM3392" s="1165"/>
      <c r="AN3392" s="1166"/>
      <c r="AO3392" s="587" t="e">
        <f t="shared" si="555"/>
        <v>#DIV/0!</v>
      </c>
      <c r="AQ3392" s="1163">
        <v>305</v>
      </c>
      <c r="AR3392" s="1164"/>
      <c r="AS3392" s="1165"/>
      <c r="AT3392" s="1166"/>
      <c r="AU3392" s="587" t="e">
        <f t="shared" si="556"/>
        <v>#DIV/0!</v>
      </c>
      <c r="AW3392" s="1163">
        <v>305</v>
      </c>
      <c r="AX3392" s="1164"/>
      <c r="AY3392" s="1165"/>
      <c r="AZ3392" s="1166"/>
      <c r="BA3392" s="587" t="e">
        <f t="shared" si="557"/>
        <v>#DIV/0!</v>
      </c>
    </row>
    <row r="3393" spans="1:53" s="17" customFormat="1" ht="16.75" customHeight="1" outlineLevel="2">
      <c r="A3393" s="1163">
        <v>306</v>
      </c>
      <c r="B3393" s="1164"/>
      <c r="C3393" s="1165"/>
      <c r="D3393" s="1166"/>
      <c r="E3393" s="587" t="e">
        <f t="shared" si="549"/>
        <v>#DIV/0!</v>
      </c>
      <c r="G3393" s="1163">
        <v>306</v>
      </c>
      <c r="H3393" s="1164"/>
      <c r="I3393" s="1165"/>
      <c r="J3393" s="1166"/>
      <c r="K3393" s="587" t="e">
        <f t="shared" si="550"/>
        <v>#DIV/0!</v>
      </c>
      <c r="M3393" s="1163">
        <v>306</v>
      </c>
      <c r="N3393" s="1164"/>
      <c r="O3393" s="1165"/>
      <c r="P3393" s="1166"/>
      <c r="Q3393" s="587" t="e">
        <f t="shared" si="551"/>
        <v>#DIV/0!</v>
      </c>
      <c r="S3393" s="1163">
        <v>306</v>
      </c>
      <c r="T3393" s="1164"/>
      <c r="U3393" s="1165"/>
      <c r="V3393" s="1166"/>
      <c r="W3393" s="587" t="e">
        <f t="shared" si="552"/>
        <v>#DIV/0!</v>
      </c>
      <c r="Y3393" s="1163">
        <v>306</v>
      </c>
      <c r="Z3393" s="1164"/>
      <c r="AA3393" s="1165"/>
      <c r="AB3393" s="1166"/>
      <c r="AC3393" s="587" t="e">
        <f t="shared" si="553"/>
        <v>#DIV/0!</v>
      </c>
      <c r="AE3393" s="1163">
        <v>306</v>
      </c>
      <c r="AF3393" s="1164"/>
      <c r="AG3393" s="1165"/>
      <c r="AH3393" s="1166"/>
      <c r="AI3393" s="587" t="e">
        <f t="shared" si="554"/>
        <v>#DIV/0!</v>
      </c>
      <c r="AK3393" s="1163">
        <v>306</v>
      </c>
      <c r="AL3393" s="1164"/>
      <c r="AM3393" s="1165"/>
      <c r="AN3393" s="1166"/>
      <c r="AO3393" s="587" t="e">
        <f t="shared" si="555"/>
        <v>#DIV/0!</v>
      </c>
      <c r="AQ3393" s="1163">
        <v>306</v>
      </c>
      <c r="AR3393" s="1164"/>
      <c r="AS3393" s="1165"/>
      <c r="AT3393" s="1166"/>
      <c r="AU3393" s="587" t="e">
        <f t="shared" si="556"/>
        <v>#DIV/0!</v>
      </c>
      <c r="AW3393" s="1163">
        <v>306</v>
      </c>
      <c r="AX3393" s="1164"/>
      <c r="AY3393" s="1165"/>
      <c r="AZ3393" s="1166"/>
      <c r="BA3393" s="587" t="e">
        <f t="shared" si="557"/>
        <v>#DIV/0!</v>
      </c>
    </row>
    <row r="3394" spans="1:53" s="17" customFormat="1" ht="16.75" customHeight="1" outlineLevel="2">
      <c r="A3394" s="1163">
        <v>307</v>
      </c>
      <c r="B3394" s="1164"/>
      <c r="C3394" s="1165"/>
      <c r="D3394" s="1166"/>
      <c r="E3394" s="587" t="e">
        <f t="shared" si="549"/>
        <v>#DIV/0!</v>
      </c>
      <c r="G3394" s="1163">
        <v>307</v>
      </c>
      <c r="H3394" s="1164"/>
      <c r="I3394" s="1165"/>
      <c r="J3394" s="1166"/>
      <c r="K3394" s="587" t="e">
        <f t="shared" si="550"/>
        <v>#DIV/0!</v>
      </c>
      <c r="M3394" s="1163">
        <v>307</v>
      </c>
      <c r="N3394" s="1164"/>
      <c r="O3394" s="1165"/>
      <c r="P3394" s="1166"/>
      <c r="Q3394" s="587" t="e">
        <f t="shared" si="551"/>
        <v>#DIV/0!</v>
      </c>
      <c r="S3394" s="1163">
        <v>307</v>
      </c>
      <c r="T3394" s="1164"/>
      <c r="U3394" s="1165"/>
      <c r="V3394" s="1166"/>
      <c r="W3394" s="587" t="e">
        <f t="shared" si="552"/>
        <v>#DIV/0!</v>
      </c>
      <c r="Y3394" s="1163">
        <v>307</v>
      </c>
      <c r="Z3394" s="1164"/>
      <c r="AA3394" s="1165"/>
      <c r="AB3394" s="1166"/>
      <c r="AC3394" s="587" t="e">
        <f t="shared" si="553"/>
        <v>#DIV/0!</v>
      </c>
      <c r="AE3394" s="1163">
        <v>307</v>
      </c>
      <c r="AF3394" s="1164"/>
      <c r="AG3394" s="1165"/>
      <c r="AH3394" s="1166"/>
      <c r="AI3394" s="587" t="e">
        <f t="shared" si="554"/>
        <v>#DIV/0!</v>
      </c>
      <c r="AK3394" s="1163">
        <v>307</v>
      </c>
      <c r="AL3394" s="1164"/>
      <c r="AM3394" s="1165"/>
      <c r="AN3394" s="1166"/>
      <c r="AO3394" s="587" t="e">
        <f t="shared" si="555"/>
        <v>#DIV/0!</v>
      </c>
      <c r="AQ3394" s="1163">
        <v>307</v>
      </c>
      <c r="AR3394" s="1164"/>
      <c r="AS3394" s="1165"/>
      <c r="AT3394" s="1166"/>
      <c r="AU3394" s="587" t="e">
        <f t="shared" si="556"/>
        <v>#DIV/0!</v>
      </c>
      <c r="AW3394" s="1163">
        <v>307</v>
      </c>
      <c r="AX3394" s="1164"/>
      <c r="AY3394" s="1165"/>
      <c r="AZ3394" s="1166"/>
      <c r="BA3394" s="587" t="e">
        <f t="shared" si="557"/>
        <v>#DIV/0!</v>
      </c>
    </row>
    <row r="3395" spans="1:53" s="17" customFormat="1" ht="16.75" customHeight="1" outlineLevel="2">
      <c r="A3395" s="1163">
        <v>308</v>
      </c>
      <c r="B3395" s="1164"/>
      <c r="C3395" s="1165"/>
      <c r="D3395" s="1166"/>
      <c r="E3395" s="587" t="e">
        <f t="shared" si="549"/>
        <v>#DIV/0!</v>
      </c>
      <c r="G3395" s="1163">
        <v>308</v>
      </c>
      <c r="H3395" s="1164"/>
      <c r="I3395" s="1165"/>
      <c r="J3395" s="1166"/>
      <c r="K3395" s="587" t="e">
        <f t="shared" si="550"/>
        <v>#DIV/0!</v>
      </c>
      <c r="M3395" s="1163">
        <v>308</v>
      </c>
      <c r="N3395" s="1164"/>
      <c r="O3395" s="1165"/>
      <c r="P3395" s="1166"/>
      <c r="Q3395" s="587" t="e">
        <f t="shared" si="551"/>
        <v>#DIV/0!</v>
      </c>
      <c r="S3395" s="1163">
        <v>308</v>
      </c>
      <c r="T3395" s="1164"/>
      <c r="U3395" s="1165"/>
      <c r="V3395" s="1166"/>
      <c r="W3395" s="587" t="e">
        <f t="shared" si="552"/>
        <v>#DIV/0!</v>
      </c>
      <c r="Y3395" s="1163">
        <v>308</v>
      </c>
      <c r="Z3395" s="1164"/>
      <c r="AA3395" s="1165"/>
      <c r="AB3395" s="1166"/>
      <c r="AC3395" s="587" t="e">
        <f t="shared" si="553"/>
        <v>#DIV/0!</v>
      </c>
      <c r="AE3395" s="1163">
        <v>308</v>
      </c>
      <c r="AF3395" s="1164"/>
      <c r="AG3395" s="1165"/>
      <c r="AH3395" s="1166"/>
      <c r="AI3395" s="587" t="e">
        <f t="shared" si="554"/>
        <v>#DIV/0!</v>
      </c>
      <c r="AK3395" s="1163">
        <v>308</v>
      </c>
      <c r="AL3395" s="1164"/>
      <c r="AM3395" s="1165"/>
      <c r="AN3395" s="1166"/>
      <c r="AO3395" s="587" t="e">
        <f t="shared" si="555"/>
        <v>#DIV/0!</v>
      </c>
      <c r="AQ3395" s="1163">
        <v>308</v>
      </c>
      <c r="AR3395" s="1164"/>
      <c r="AS3395" s="1165"/>
      <c r="AT3395" s="1166"/>
      <c r="AU3395" s="587" t="e">
        <f t="shared" si="556"/>
        <v>#DIV/0!</v>
      </c>
      <c r="AW3395" s="1163">
        <v>308</v>
      </c>
      <c r="AX3395" s="1164"/>
      <c r="AY3395" s="1165"/>
      <c r="AZ3395" s="1166"/>
      <c r="BA3395" s="587" t="e">
        <f t="shared" si="557"/>
        <v>#DIV/0!</v>
      </c>
    </row>
    <row r="3396" spans="1:53" s="17" customFormat="1" ht="16.75" customHeight="1" outlineLevel="2">
      <c r="A3396" s="1163">
        <v>309</v>
      </c>
      <c r="B3396" s="1164"/>
      <c r="C3396" s="1165"/>
      <c r="D3396" s="1166"/>
      <c r="E3396" s="587" t="e">
        <f t="shared" si="549"/>
        <v>#DIV/0!</v>
      </c>
      <c r="G3396" s="1163">
        <v>309</v>
      </c>
      <c r="H3396" s="1164"/>
      <c r="I3396" s="1165"/>
      <c r="J3396" s="1166"/>
      <c r="K3396" s="587" t="e">
        <f t="shared" si="550"/>
        <v>#DIV/0!</v>
      </c>
      <c r="M3396" s="1163">
        <v>309</v>
      </c>
      <c r="N3396" s="1164"/>
      <c r="O3396" s="1165"/>
      <c r="P3396" s="1166"/>
      <c r="Q3396" s="587" t="e">
        <f t="shared" si="551"/>
        <v>#DIV/0!</v>
      </c>
      <c r="S3396" s="1163">
        <v>309</v>
      </c>
      <c r="T3396" s="1164"/>
      <c r="U3396" s="1165"/>
      <c r="V3396" s="1166"/>
      <c r="W3396" s="587" t="e">
        <f t="shared" si="552"/>
        <v>#DIV/0!</v>
      </c>
      <c r="Y3396" s="1163">
        <v>309</v>
      </c>
      <c r="Z3396" s="1164"/>
      <c r="AA3396" s="1165"/>
      <c r="AB3396" s="1166"/>
      <c r="AC3396" s="587" t="e">
        <f t="shared" si="553"/>
        <v>#DIV/0!</v>
      </c>
      <c r="AE3396" s="1163">
        <v>309</v>
      </c>
      <c r="AF3396" s="1164"/>
      <c r="AG3396" s="1165"/>
      <c r="AH3396" s="1166"/>
      <c r="AI3396" s="587" t="e">
        <f t="shared" si="554"/>
        <v>#DIV/0!</v>
      </c>
      <c r="AK3396" s="1163">
        <v>309</v>
      </c>
      <c r="AL3396" s="1164"/>
      <c r="AM3396" s="1165"/>
      <c r="AN3396" s="1166"/>
      <c r="AO3396" s="587" t="e">
        <f t="shared" si="555"/>
        <v>#DIV/0!</v>
      </c>
      <c r="AQ3396" s="1163">
        <v>309</v>
      </c>
      <c r="AR3396" s="1164"/>
      <c r="AS3396" s="1165"/>
      <c r="AT3396" s="1166"/>
      <c r="AU3396" s="587" t="e">
        <f t="shared" si="556"/>
        <v>#DIV/0!</v>
      </c>
      <c r="AW3396" s="1163">
        <v>309</v>
      </c>
      <c r="AX3396" s="1164"/>
      <c r="AY3396" s="1165"/>
      <c r="AZ3396" s="1166"/>
      <c r="BA3396" s="587" t="e">
        <f t="shared" si="557"/>
        <v>#DIV/0!</v>
      </c>
    </row>
    <row r="3397" spans="1:53" s="17" customFormat="1" ht="16.75" customHeight="1" outlineLevel="2">
      <c r="A3397" s="1163">
        <v>310</v>
      </c>
      <c r="B3397" s="1164"/>
      <c r="C3397" s="1165"/>
      <c r="D3397" s="1166"/>
      <c r="E3397" s="587" t="e">
        <f t="shared" si="549"/>
        <v>#DIV/0!</v>
      </c>
      <c r="G3397" s="1163">
        <v>310</v>
      </c>
      <c r="H3397" s="1164"/>
      <c r="I3397" s="1165"/>
      <c r="J3397" s="1166"/>
      <c r="K3397" s="587" t="e">
        <f t="shared" si="550"/>
        <v>#DIV/0!</v>
      </c>
      <c r="M3397" s="1163">
        <v>310</v>
      </c>
      <c r="N3397" s="1164"/>
      <c r="O3397" s="1165"/>
      <c r="P3397" s="1166"/>
      <c r="Q3397" s="587" t="e">
        <f t="shared" si="551"/>
        <v>#DIV/0!</v>
      </c>
      <c r="S3397" s="1163">
        <v>310</v>
      </c>
      <c r="T3397" s="1164"/>
      <c r="U3397" s="1165"/>
      <c r="V3397" s="1166"/>
      <c r="W3397" s="587" t="e">
        <f t="shared" si="552"/>
        <v>#DIV/0!</v>
      </c>
      <c r="Y3397" s="1163">
        <v>310</v>
      </c>
      <c r="Z3397" s="1164"/>
      <c r="AA3397" s="1165"/>
      <c r="AB3397" s="1166"/>
      <c r="AC3397" s="587" t="e">
        <f t="shared" si="553"/>
        <v>#DIV/0!</v>
      </c>
      <c r="AE3397" s="1163">
        <v>310</v>
      </c>
      <c r="AF3397" s="1164"/>
      <c r="AG3397" s="1165"/>
      <c r="AH3397" s="1166"/>
      <c r="AI3397" s="587" t="e">
        <f t="shared" si="554"/>
        <v>#DIV/0!</v>
      </c>
      <c r="AK3397" s="1163">
        <v>310</v>
      </c>
      <c r="AL3397" s="1164"/>
      <c r="AM3397" s="1165"/>
      <c r="AN3397" s="1166"/>
      <c r="AO3397" s="587" t="e">
        <f t="shared" si="555"/>
        <v>#DIV/0!</v>
      </c>
      <c r="AQ3397" s="1163">
        <v>310</v>
      </c>
      <c r="AR3397" s="1164"/>
      <c r="AS3397" s="1165"/>
      <c r="AT3397" s="1166"/>
      <c r="AU3397" s="587" t="e">
        <f t="shared" si="556"/>
        <v>#DIV/0!</v>
      </c>
      <c r="AW3397" s="1163">
        <v>310</v>
      </c>
      <c r="AX3397" s="1164"/>
      <c r="AY3397" s="1165"/>
      <c r="AZ3397" s="1166"/>
      <c r="BA3397" s="587" t="e">
        <f t="shared" si="557"/>
        <v>#DIV/0!</v>
      </c>
    </row>
    <row r="3398" spans="1:53" s="17" customFormat="1" ht="16.75" customHeight="1" outlineLevel="2">
      <c r="A3398" s="1163">
        <v>311</v>
      </c>
      <c r="B3398" s="1164"/>
      <c r="C3398" s="1165"/>
      <c r="D3398" s="1166"/>
      <c r="E3398" s="587" t="e">
        <f t="shared" si="549"/>
        <v>#DIV/0!</v>
      </c>
      <c r="G3398" s="1163">
        <v>311</v>
      </c>
      <c r="H3398" s="1164"/>
      <c r="I3398" s="1165"/>
      <c r="J3398" s="1166"/>
      <c r="K3398" s="587" t="e">
        <f t="shared" si="550"/>
        <v>#DIV/0!</v>
      </c>
      <c r="M3398" s="1163">
        <v>311</v>
      </c>
      <c r="N3398" s="1164"/>
      <c r="O3398" s="1165"/>
      <c r="P3398" s="1166"/>
      <c r="Q3398" s="587" t="e">
        <f t="shared" si="551"/>
        <v>#DIV/0!</v>
      </c>
      <c r="S3398" s="1163">
        <v>311</v>
      </c>
      <c r="T3398" s="1164"/>
      <c r="U3398" s="1165"/>
      <c r="V3398" s="1166"/>
      <c r="W3398" s="587" t="e">
        <f t="shared" si="552"/>
        <v>#DIV/0!</v>
      </c>
      <c r="Y3398" s="1163">
        <v>311</v>
      </c>
      <c r="Z3398" s="1164"/>
      <c r="AA3398" s="1165"/>
      <c r="AB3398" s="1166"/>
      <c r="AC3398" s="587" t="e">
        <f t="shared" si="553"/>
        <v>#DIV/0!</v>
      </c>
      <c r="AE3398" s="1163">
        <v>311</v>
      </c>
      <c r="AF3398" s="1164"/>
      <c r="AG3398" s="1165"/>
      <c r="AH3398" s="1166"/>
      <c r="AI3398" s="587" t="e">
        <f t="shared" si="554"/>
        <v>#DIV/0!</v>
      </c>
      <c r="AK3398" s="1163">
        <v>311</v>
      </c>
      <c r="AL3398" s="1164"/>
      <c r="AM3398" s="1165"/>
      <c r="AN3398" s="1166"/>
      <c r="AO3398" s="587" t="e">
        <f t="shared" si="555"/>
        <v>#DIV/0!</v>
      </c>
      <c r="AQ3398" s="1163">
        <v>311</v>
      </c>
      <c r="AR3398" s="1164"/>
      <c r="AS3398" s="1165"/>
      <c r="AT3398" s="1166"/>
      <c r="AU3398" s="587" t="e">
        <f t="shared" si="556"/>
        <v>#DIV/0!</v>
      </c>
      <c r="AW3398" s="1163">
        <v>311</v>
      </c>
      <c r="AX3398" s="1164"/>
      <c r="AY3398" s="1165"/>
      <c r="AZ3398" s="1166"/>
      <c r="BA3398" s="587" t="e">
        <f t="shared" si="557"/>
        <v>#DIV/0!</v>
      </c>
    </row>
    <row r="3399" spans="1:53" s="17" customFormat="1" ht="16.75" customHeight="1" outlineLevel="2">
      <c r="A3399" s="1163">
        <v>312</v>
      </c>
      <c r="B3399" s="1164"/>
      <c r="C3399" s="1165"/>
      <c r="D3399" s="1166"/>
      <c r="E3399" s="587" t="e">
        <f t="shared" si="549"/>
        <v>#DIV/0!</v>
      </c>
      <c r="G3399" s="1163">
        <v>312</v>
      </c>
      <c r="H3399" s="1164"/>
      <c r="I3399" s="1165"/>
      <c r="J3399" s="1166"/>
      <c r="K3399" s="587" t="e">
        <f t="shared" si="550"/>
        <v>#DIV/0!</v>
      </c>
      <c r="M3399" s="1163">
        <v>312</v>
      </c>
      <c r="N3399" s="1164"/>
      <c r="O3399" s="1165"/>
      <c r="P3399" s="1166"/>
      <c r="Q3399" s="587" t="e">
        <f t="shared" si="551"/>
        <v>#DIV/0!</v>
      </c>
      <c r="S3399" s="1163">
        <v>312</v>
      </c>
      <c r="T3399" s="1164"/>
      <c r="U3399" s="1165"/>
      <c r="V3399" s="1166"/>
      <c r="W3399" s="587" t="e">
        <f t="shared" si="552"/>
        <v>#DIV/0!</v>
      </c>
      <c r="Y3399" s="1163">
        <v>312</v>
      </c>
      <c r="Z3399" s="1164"/>
      <c r="AA3399" s="1165"/>
      <c r="AB3399" s="1166"/>
      <c r="AC3399" s="587" t="e">
        <f t="shared" si="553"/>
        <v>#DIV/0!</v>
      </c>
      <c r="AE3399" s="1163">
        <v>312</v>
      </c>
      <c r="AF3399" s="1164"/>
      <c r="AG3399" s="1165"/>
      <c r="AH3399" s="1166"/>
      <c r="AI3399" s="587" t="e">
        <f t="shared" si="554"/>
        <v>#DIV/0!</v>
      </c>
      <c r="AK3399" s="1163">
        <v>312</v>
      </c>
      <c r="AL3399" s="1164"/>
      <c r="AM3399" s="1165"/>
      <c r="AN3399" s="1166"/>
      <c r="AO3399" s="587" t="e">
        <f t="shared" si="555"/>
        <v>#DIV/0!</v>
      </c>
      <c r="AQ3399" s="1163">
        <v>312</v>
      </c>
      <c r="AR3399" s="1164"/>
      <c r="AS3399" s="1165"/>
      <c r="AT3399" s="1166"/>
      <c r="AU3399" s="587" t="e">
        <f t="shared" si="556"/>
        <v>#DIV/0!</v>
      </c>
      <c r="AW3399" s="1163">
        <v>312</v>
      </c>
      <c r="AX3399" s="1164"/>
      <c r="AY3399" s="1165"/>
      <c r="AZ3399" s="1166"/>
      <c r="BA3399" s="587" t="e">
        <f t="shared" si="557"/>
        <v>#DIV/0!</v>
      </c>
    </row>
    <row r="3400" spans="1:53" s="17" customFormat="1" ht="16.75" customHeight="1" outlineLevel="2">
      <c r="A3400" s="1163">
        <v>313</v>
      </c>
      <c r="B3400" s="1164"/>
      <c r="C3400" s="1165"/>
      <c r="D3400" s="1166"/>
      <c r="E3400" s="587" t="e">
        <f t="shared" si="549"/>
        <v>#DIV/0!</v>
      </c>
      <c r="G3400" s="1163">
        <v>313</v>
      </c>
      <c r="H3400" s="1164"/>
      <c r="I3400" s="1165"/>
      <c r="J3400" s="1166"/>
      <c r="K3400" s="587" t="e">
        <f t="shared" si="550"/>
        <v>#DIV/0!</v>
      </c>
      <c r="M3400" s="1163">
        <v>313</v>
      </c>
      <c r="N3400" s="1164"/>
      <c r="O3400" s="1165"/>
      <c r="P3400" s="1166"/>
      <c r="Q3400" s="587" t="e">
        <f t="shared" si="551"/>
        <v>#DIV/0!</v>
      </c>
      <c r="S3400" s="1163">
        <v>313</v>
      </c>
      <c r="T3400" s="1164"/>
      <c r="U3400" s="1165"/>
      <c r="V3400" s="1166"/>
      <c r="W3400" s="587" t="e">
        <f t="shared" si="552"/>
        <v>#DIV/0!</v>
      </c>
      <c r="Y3400" s="1163">
        <v>313</v>
      </c>
      <c r="Z3400" s="1164"/>
      <c r="AA3400" s="1165"/>
      <c r="AB3400" s="1166"/>
      <c r="AC3400" s="587" t="e">
        <f t="shared" si="553"/>
        <v>#DIV/0!</v>
      </c>
      <c r="AE3400" s="1163">
        <v>313</v>
      </c>
      <c r="AF3400" s="1164"/>
      <c r="AG3400" s="1165"/>
      <c r="AH3400" s="1166"/>
      <c r="AI3400" s="587" t="e">
        <f t="shared" si="554"/>
        <v>#DIV/0!</v>
      </c>
      <c r="AK3400" s="1163">
        <v>313</v>
      </c>
      <c r="AL3400" s="1164"/>
      <c r="AM3400" s="1165"/>
      <c r="AN3400" s="1166"/>
      <c r="AO3400" s="587" t="e">
        <f t="shared" si="555"/>
        <v>#DIV/0!</v>
      </c>
      <c r="AQ3400" s="1163">
        <v>313</v>
      </c>
      <c r="AR3400" s="1164"/>
      <c r="AS3400" s="1165"/>
      <c r="AT3400" s="1166"/>
      <c r="AU3400" s="587" t="e">
        <f t="shared" si="556"/>
        <v>#DIV/0!</v>
      </c>
      <c r="AW3400" s="1163">
        <v>313</v>
      </c>
      <c r="AX3400" s="1164"/>
      <c r="AY3400" s="1165"/>
      <c r="AZ3400" s="1166"/>
      <c r="BA3400" s="587" t="e">
        <f t="shared" si="557"/>
        <v>#DIV/0!</v>
      </c>
    </row>
    <row r="3401" spans="1:53" s="17" customFormat="1" ht="16.75" customHeight="1" outlineLevel="2">
      <c r="A3401" s="1163">
        <v>314</v>
      </c>
      <c r="B3401" s="1164"/>
      <c r="C3401" s="1165"/>
      <c r="D3401" s="1166"/>
      <c r="E3401" s="587" t="e">
        <f t="shared" si="549"/>
        <v>#DIV/0!</v>
      </c>
      <c r="G3401" s="1163">
        <v>314</v>
      </c>
      <c r="H3401" s="1164"/>
      <c r="I3401" s="1165"/>
      <c r="J3401" s="1166"/>
      <c r="K3401" s="587" t="e">
        <f t="shared" si="550"/>
        <v>#DIV/0!</v>
      </c>
      <c r="M3401" s="1163">
        <v>314</v>
      </c>
      <c r="N3401" s="1164"/>
      <c r="O3401" s="1165"/>
      <c r="P3401" s="1166"/>
      <c r="Q3401" s="587" t="e">
        <f t="shared" si="551"/>
        <v>#DIV/0!</v>
      </c>
      <c r="S3401" s="1163">
        <v>314</v>
      </c>
      <c r="T3401" s="1164"/>
      <c r="U3401" s="1165"/>
      <c r="V3401" s="1166"/>
      <c r="W3401" s="587" t="e">
        <f t="shared" si="552"/>
        <v>#DIV/0!</v>
      </c>
      <c r="Y3401" s="1163">
        <v>314</v>
      </c>
      <c r="Z3401" s="1164"/>
      <c r="AA3401" s="1165"/>
      <c r="AB3401" s="1166"/>
      <c r="AC3401" s="587" t="e">
        <f t="shared" si="553"/>
        <v>#DIV/0!</v>
      </c>
      <c r="AE3401" s="1163">
        <v>314</v>
      </c>
      <c r="AF3401" s="1164"/>
      <c r="AG3401" s="1165"/>
      <c r="AH3401" s="1166"/>
      <c r="AI3401" s="587" t="e">
        <f t="shared" si="554"/>
        <v>#DIV/0!</v>
      </c>
      <c r="AK3401" s="1163">
        <v>314</v>
      </c>
      <c r="AL3401" s="1164"/>
      <c r="AM3401" s="1165"/>
      <c r="AN3401" s="1166"/>
      <c r="AO3401" s="587" t="e">
        <f t="shared" si="555"/>
        <v>#DIV/0!</v>
      </c>
      <c r="AQ3401" s="1163">
        <v>314</v>
      </c>
      <c r="AR3401" s="1164"/>
      <c r="AS3401" s="1165"/>
      <c r="AT3401" s="1166"/>
      <c r="AU3401" s="587" t="e">
        <f t="shared" si="556"/>
        <v>#DIV/0!</v>
      </c>
      <c r="AW3401" s="1163">
        <v>314</v>
      </c>
      <c r="AX3401" s="1164"/>
      <c r="AY3401" s="1165"/>
      <c r="AZ3401" s="1166"/>
      <c r="BA3401" s="587" t="e">
        <f t="shared" si="557"/>
        <v>#DIV/0!</v>
      </c>
    </row>
    <row r="3402" spans="1:53" s="17" customFormat="1" ht="16.75" customHeight="1" outlineLevel="2">
      <c r="A3402" s="1163">
        <v>315</v>
      </c>
      <c r="B3402" s="1164"/>
      <c r="C3402" s="1165"/>
      <c r="D3402" s="1166"/>
      <c r="E3402" s="587" t="e">
        <f t="shared" si="549"/>
        <v>#DIV/0!</v>
      </c>
      <c r="G3402" s="1163">
        <v>315</v>
      </c>
      <c r="H3402" s="1164"/>
      <c r="I3402" s="1165"/>
      <c r="J3402" s="1166"/>
      <c r="K3402" s="587" t="e">
        <f t="shared" si="550"/>
        <v>#DIV/0!</v>
      </c>
      <c r="M3402" s="1163">
        <v>315</v>
      </c>
      <c r="N3402" s="1164"/>
      <c r="O3402" s="1165"/>
      <c r="P3402" s="1166"/>
      <c r="Q3402" s="587" t="e">
        <f t="shared" si="551"/>
        <v>#DIV/0!</v>
      </c>
      <c r="S3402" s="1163">
        <v>315</v>
      </c>
      <c r="T3402" s="1164"/>
      <c r="U3402" s="1165"/>
      <c r="V3402" s="1166"/>
      <c r="W3402" s="587" t="e">
        <f t="shared" si="552"/>
        <v>#DIV/0!</v>
      </c>
      <c r="Y3402" s="1163">
        <v>315</v>
      </c>
      <c r="Z3402" s="1164"/>
      <c r="AA3402" s="1165"/>
      <c r="AB3402" s="1166"/>
      <c r="AC3402" s="587" t="e">
        <f t="shared" si="553"/>
        <v>#DIV/0!</v>
      </c>
      <c r="AE3402" s="1163">
        <v>315</v>
      </c>
      <c r="AF3402" s="1164"/>
      <c r="AG3402" s="1165"/>
      <c r="AH3402" s="1166"/>
      <c r="AI3402" s="587" t="e">
        <f t="shared" si="554"/>
        <v>#DIV/0!</v>
      </c>
      <c r="AK3402" s="1163">
        <v>315</v>
      </c>
      <c r="AL3402" s="1164"/>
      <c r="AM3402" s="1165"/>
      <c r="AN3402" s="1166"/>
      <c r="AO3402" s="587" t="e">
        <f t="shared" si="555"/>
        <v>#DIV/0!</v>
      </c>
      <c r="AQ3402" s="1163">
        <v>315</v>
      </c>
      <c r="AR3402" s="1164"/>
      <c r="AS3402" s="1165"/>
      <c r="AT3402" s="1166"/>
      <c r="AU3402" s="587" t="e">
        <f t="shared" si="556"/>
        <v>#DIV/0!</v>
      </c>
      <c r="AW3402" s="1163">
        <v>315</v>
      </c>
      <c r="AX3402" s="1164"/>
      <c r="AY3402" s="1165"/>
      <c r="AZ3402" s="1166"/>
      <c r="BA3402" s="587" t="e">
        <f t="shared" si="557"/>
        <v>#DIV/0!</v>
      </c>
    </row>
    <row r="3403" spans="1:53" s="17" customFormat="1" ht="16.75" customHeight="1" outlineLevel="2">
      <c r="A3403" s="1163">
        <v>316</v>
      </c>
      <c r="B3403" s="1164"/>
      <c r="C3403" s="1165"/>
      <c r="D3403" s="1166"/>
      <c r="E3403" s="587" t="e">
        <f t="shared" si="549"/>
        <v>#DIV/0!</v>
      </c>
      <c r="G3403" s="1163">
        <v>316</v>
      </c>
      <c r="H3403" s="1164"/>
      <c r="I3403" s="1165"/>
      <c r="J3403" s="1166"/>
      <c r="K3403" s="587" t="e">
        <f t="shared" si="550"/>
        <v>#DIV/0!</v>
      </c>
      <c r="M3403" s="1163">
        <v>316</v>
      </c>
      <c r="N3403" s="1164"/>
      <c r="O3403" s="1165"/>
      <c r="P3403" s="1166"/>
      <c r="Q3403" s="587" t="e">
        <f t="shared" si="551"/>
        <v>#DIV/0!</v>
      </c>
      <c r="S3403" s="1163">
        <v>316</v>
      </c>
      <c r="T3403" s="1164"/>
      <c r="U3403" s="1165"/>
      <c r="V3403" s="1166"/>
      <c r="W3403" s="587" t="e">
        <f t="shared" si="552"/>
        <v>#DIV/0!</v>
      </c>
      <c r="Y3403" s="1163">
        <v>316</v>
      </c>
      <c r="Z3403" s="1164"/>
      <c r="AA3403" s="1165"/>
      <c r="AB3403" s="1166"/>
      <c r="AC3403" s="587" t="e">
        <f t="shared" si="553"/>
        <v>#DIV/0!</v>
      </c>
      <c r="AE3403" s="1163">
        <v>316</v>
      </c>
      <c r="AF3403" s="1164"/>
      <c r="AG3403" s="1165"/>
      <c r="AH3403" s="1166"/>
      <c r="AI3403" s="587" t="e">
        <f t="shared" si="554"/>
        <v>#DIV/0!</v>
      </c>
      <c r="AK3403" s="1163">
        <v>316</v>
      </c>
      <c r="AL3403" s="1164"/>
      <c r="AM3403" s="1165"/>
      <c r="AN3403" s="1166"/>
      <c r="AO3403" s="587" t="e">
        <f t="shared" si="555"/>
        <v>#DIV/0!</v>
      </c>
      <c r="AQ3403" s="1163">
        <v>316</v>
      </c>
      <c r="AR3403" s="1164"/>
      <c r="AS3403" s="1165"/>
      <c r="AT3403" s="1166"/>
      <c r="AU3403" s="587" t="e">
        <f t="shared" si="556"/>
        <v>#DIV/0!</v>
      </c>
      <c r="AW3403" s="1163">
        <v>316</v>
      </c>
      <c r="AX3403" s="1164"/>
      <c r="AY3403" s="1165"/>
      <c r="AZ3403" s="1166"/>
      <c r="BA3403" s="587" t="e">
        <f t="shared" si="557"/>
        <v>#DIV/0!</v>
      </c>
    </row>
    <row r="3404" spans="1:53" s="17" customFormat="1" ht="16.75" customHeight="1" outlineLevel="2">
      <c r="A3404" s="1163">
        <v>317</v>
      </c>
      <c r="B3404" s="1164"/>
      <c r="C3404" s="1165"/>
      <c r="D3404" s="1166"/>
      <c r="E3404" s="587" t="e">
        <f t="shared" si="549"/>
        <v>#DIV/0!</v>
      </c>
      <c r="G3404" s="1163">
        <v>317</v>
      </c>
      <c r="H3404" s="1164"/>
      <c r="I3404" s="1165"/>
      <c r="J3404" s="1166"/>
      <c r="K3404" s="587" t="e">
        <f t="shared" si="550"/>
        <v>#DIV/0!</v>
      </c>
      <c r="M3404" s="1163">
        <v>317</v>
      </c>
      <c r="N3404" s="1164"/>
      <c r="O3404" s="1165"/>
      <c r="P3404" s="1166"/>
      <c r="Q3404" s="587" t="e">
        <f t="shared" si="551"/>
        <v>#DIV/0!</v>
      </c>
      <c r="S3404" s="1163">
        <v>317</v>
      </c>
      <c r="T3404" s="1164"/>
      <c r="U3404" s="1165"/>
      <c r="V3404" s="1166"/>
      <c r="W3404" s="587" t="e">
        <f t="shared" si="552"/>
        <v>#DIV/0!</v>
      </c>
      <c r="Y3404" s="1163">
        <v>317</v>
      </c>
      <c r="Z3404" s="1164"/>
      <c r="AA3404" s="1165"/>
      <c r="AB3404" s="1166"/>
      <c r="AC3404" s="587" t="e">
        <f t="shared" si="553"/>
        <v>#DIV/0!</v>
      </c>
      <c r="AE3404" s="1163">
        <v>317</v>
      </c>
      <c r="AF3404" s="1164"/>
      <c r="AG3404" s="1165"/>
      <c r="AH3404" s="1166"/>
      <c r="AI3404" s="587" t="e">
        <f t="shared" si="554"/>
        <v>#DIV/0!</v>
      </c>
      <c r="AK3404" s="1163">
        <v>317</v>
      </c>
      <c r="AL3404" s="1164"/>
      <c r="AM3404" s="1165"/>
      <c r="AN3404" s="1166"/>
      <c r="AO3404" s="587" t="e">
        <f t="shared" si="555"/>
        <v>#DIV/0!</v>
      </c>
      <c r="AQ3404" s="1163">
        <v>317</v>
      </c>
      <c r="AR3404" s="1164"/>
      <c r="AS3404" s="1165"/>
      <c r="AT3404" s="1166"/>
      <c r="AU3404" s="587" t="e">
        <f t="shared" si="556"/>
        <v>#DIV/0!</v>
      </c>
      <c r="AW3404" s="1163">
        <v>317</v>
      </c>
      <c r="AX3404" s="1164"/>
      <c r="AY3404" s="1165"/>
      <c r="AZ3404" s="1166"/>
      <c r="BA3404" s="587" t="e">
        <f t="shared" si="557"/>
        <v>#DIV/0!</v>
      </c>
    </row>
    <row r="3405" spans="1:53" s="17" customFormat="1" ht="16.75" customHeight="1" outlineLevel="2">
      <c r="A3405" s="1163">
        <v>318</v>
      </c>
      <c r="B3405" s="1164"/>
      <c r="C3405" s="1165"/>
      <c r="D3405" s="1166"/>
      <c r="E3405" s="587" t="e">
        <f t="shared" si="549"/>
        <v>#DIV/0!</v>
      </c>
      <c r="G3405" s="1163">
        <v>318</v>
      </c>
      <c r="H3405" s="1164"/>
      <c r="I3405" s="1165"/>
      <c r="J3405" s="1166"/>
      <c r="K3405" s="587" t="e">
        <f t="shared" si="550"/>
        <v>#DIV/0!</v>
      </c>
      <c r="M3405" s="1163">
        <v>318</v>
      </c>
      <c r="N3405" s="1164"/>
      <c r="O3405" s="1165"/>
      <c r="P3405" s="1166"/>
      <c r="Q3405" s="587" t="e">
        <f t="shared" si="551"/>
        <v>#DIV/0!</v>
      </c>
      <c r="S3405" s="1163">
        <v>318</v>
      </c>
      <c r="T3405" s="1164"/>
      <c r="U3405" s="1165"/>
      <c r="V3405" s="1166"/>
      <c r="W3405" s="587" t="e">
        <f t="shared" si="552"/>
        <v>#DIV/0!</v>
      </c>
      <c r="Y3405" s="1163">
        <v>318</v>
      </c>
      <c r="Z3405" s="1164"/>
      <c r="AA3405" s="1165"/>
      <c r="AB3405" s="1166"/>
      <c r="AC3405" s="587" t="e">
        <f t="shared" si="553"/>
        <v>#DIV/0!</v>
      </c>
      <c r="AE3405" s="1163">
        <v>318</v>
      </c>
      <c r="AF3405" s="1164"/>
      <c r="AG3405" s="1165"/>
      <c r="AH3405" s="1166"/>
      <c r="AI3405" s="587" t="e">
        <f t="shared" si="554"/>
        <v>#DIV/0!</v>
      </c>
      <c r="AK3405" s="1163">
        <v>318</v>
      </c>
      <c r="AL3405" s="1164"/>
      <c r="AM3405" s="1165"/>
      <c r="AN3405" s="1166"/>
      <c r="AO3405" s="587" t="e">
        <f t="shared" si="555"/>
        <v>#DIV/0!</v>
      </c>
      <c r="AQ3405" s="1163">
        <v>318</v>
      </c>
      <c r="AR3405" s="1164"/>
      <c r="AS3405" s="1165"/>
      <c r="AT3405" s="1166"/>
      <c r="AU3405" s="587" t="e">
        <f t="shared" si="556"/>
        <v>#DIV/0!</v>
      </c>
      <c r="AW3405" s="1163">
        <v>318</v>
      </c>
      <c r="AX3405" s="1164"/>
      <c r="AY3405" s="1165"/>
      <c r="AZ3405" s="1166"/>
      <c r="BA3405" s="587" t="e">
        <f t="shared" si="557"/>
        <v>#DIV/0!</v>
      </c>
    </row>
    <row r="3406" spans="1:53" s="17" customFormat="1" ht="16.75" customHeight="1" outlineLevel="2">
      <c r="A3406" s="1163">
        <v>319</v>
      </c>
      <c r="B3406" s="1164"/>
      <c r="C3406" s="1165"/>
      <c r="D3406" s="1166"/>
      <c r="E3406" s="587" t="e">
        <f t="shared" si="549"/>
        <v>#DIV/0!</v>
      </c>
      <c r="G3406" s="1163">
        <v>319</v>
      </c>
      <c r="H3406" s="1164"/>
      <c r="I3406" s="1165"/>
      <c r="J3406" s="1166"/>
      <c r="K3406" s="587" t="e">
        <f t="shared" si="550"/>
        <v>#DIV/0!</v>
      </c>
      <c r="M3406" s="1163">
        <v>319</v>
      </c>
      <c r="N3406" s="1164"/>
      <c r="O3406" s="1165"/>
      <c r="P3406" s="1166"/>
      <c r="Q3406" s="587" t="e">
        <f t="shared" si="551"/>
        <v>#DIV/0!</v>
      </c>
      <c r="S3406" s="1163">
        <v>319</v>
      </c>
      <c r="T3406" s="1164"/>
      <c r="U3406" s="1165"/>
      <c r="V3406" s="1166"/>
      <c r="W3406" s="587" t="e">
        <f t="shared" si="552"/>
        <v>#DIV/0!</v>
      </c>
      <c r="Y3406" s="1163">
        <v>319</v>
      </c>
      <c r="Z3406" s="1164"/>
      <c r="AA3406" s="1165"/>
      <c r="AB3406" s="1166"/>
      <c r="AC3406" s="587" t="e">
        <f t="shared" si="553"/>
        <v>#DIV/0!</v>
      </c>
      <c r="AE3406" s="1163">
        <v>319</v>
      </c>
      <c r="AF3406" s="1164"/>
      <c r="AG3406" s="1165"/>
      <c r="AH3406" s="1166"/>
      <c r="AI3406" s="587" t="e">
        <f t="shared" si="554"/>
        <v>#DIV/0!</v>
      </c>
      <c r="AK3406" s="1163">
        <v>319</v>
      </c>
      <c r="AL3406" s="1164"/>
      <c r="AM3406" s="1165"/>
      <c r="AN3406" s="1166"/>
      <c r="AO3406" s="587" t="e">
        <f t="shared" si="555"/>
        <v>#DIV/0!</v>
      </c>
      <c r="AQ3406" s="1163">
        <v>319</v>
      </c>
      <c r="AR3406" s="1164"/>
      <c r="AS3406" s="1165"/>
      <c r="AT3406" s="1166"/>
      <c r="AU3406" s="587" t="e">
        <f t="shared" si="556"/>
        <v>#DIV/0!</v>
      </c>
      <c r="AW3406" s="1163">
        <v>319</v>
      </c>
      <c r="AX3406" s="1164"/>
      <c r="AY3406" s="1165"/>
      <c r="AZ3406" s="1166"/>
      <c r="BA3406" s="587" t="e">
        <f t="shared" si="557"/>
        <v>#DIV/0!</v>
      </c>
    </row>
    <row r="3407" spans="1:53" s="17" customFormat="1" ht="16.75" customHeight="1" outlineLevel="2">
      <c r="A3407" s="1163">
        <v>320</v>
      </c>
      <c r="B3407" s="1164"/>
      <c r="C3407" s="1165"/>
      <c r="D3407" s="1166"/>
      <c r="E3407" s="587" t="e">
        <f t="shared" si="549"/>
        <v>#DIV/0!</v>
      </c>
      <c r="G3407" s="1163">
        <v>320</v>
      </c>
      <c r="H3407" s="1164"/>
      <c r="I3407" s="1165"/>
      <c r="J3407" s="1166"/>
      <c r="K3407" s="587" t="e">
        <f t="shared" si="550"/>
        <v>#DIV/0!</v>
      </c>
      <c r="M3407" s="1163">
        <v>320</v>
      </c>
      <c r="N3407" s="1164"/>
      <c r="O3407" s="1165"/>
      <c r="P3407" s="1166"/>
      <c r="Q3407" s="587" t="e">
        <f t="shared" si="551"/>
        <v>#DIV/0!</v>
      </c>
      <c r="S3407" s="1163">
        <v>320</v>
      </c>
      <c r="T3407" s="1164"/>
      <c r="U3407" s="1165"/>
      <c r="V3407" s="1166"/>
      <c r="W3407" s="587" t="e">
        <f t="shared" si="552"/>
        <v>#DIV/0!</v>
      </c>
      <c r="Y3407" s="1163">
        <v>320</v>
      </c>
      <c r="Z3407" s="1164"/>
      <c r="AA3407" s="1165"/>
      <c r="AB3407" s="1166"/>
      <c r="AC3407" s="587" t="e">
        <f t="shared" si="553"/>
        <v>#DIV/0!</v>
      </c>
      <c r="AE3407" s="1163">
        <v>320</v>
      </c>
      <c r="AF3407" s="1164"/>
      <c r="AG3407" s="1165"/>
      <c r="AH3407" s="1166"/>
      <c r="AI3407" s="587" t="e">
        <f t="shared" si="554"/>
        <v>#DIV/0!</v>
      </c>
      <c r="AK3407" s="1163">
        <v>320</v>
      </c>
      <c r="AL3407" s="1164"/>
      <c r="AM3407" s="1165"/>
      <c r="AN3407" s="1166"/>
      <c r="AO3407" s="587" t="e">
        <f t="shared" si="555"/>
        <v>#DIV/0!</v>
      </c>
      <c r="AQ3407" s="1163">
        <v>320</v>
      </c>
      <c r="AR3407" s="1164"/>
      <c r="AS3407" s="1165"/>
      <c r="AT3407" s="1166"/>
      <c r="AU3407" s="587" t="e">
        <f t="shared" si="556"/>
        <v>#DIV/0!</v>
      </c>
      <c r="AW3407" s="1163">
        <v>320</v>
      </c>
      <c r="AX3407" s="1164"/>
      <c r="AY3407" s="1165"/>
      <c r="AZ3407" s="1166"/>
      <c r="BA3407" s="587" t="e">
        <f t="shared" si="557"/>
        <v>#DIV/0!</v>
      </c>
    </row>
    <row r="3408" spans="1:53" s="17" customFormat="1" ht="16.75" customHeight="1" outlineLevel="2">
      <c r="A3408" s="1163">
        <v>321</v>
      </c>
      <c r="B3408" s="1164"/>
      <c r="C3408" s="1165"/>
      <c r="D3408" s="1166"/>
      <c r="E3408" s="587" t="e">
        <f t="shared" si="549"/>
        <v>#DIV/0!</v>
      </c>
      <c r="G3408" s="1163">
        <v>321</v>
      </c>
      <c r="H3408" s="1164"/>
      <c r="I3408" s="1165"/>
      <c r="J3408" s="1166"/>
      <c r="K3408" s="587" t="e">
        <f t="shared" si="550"/>
        <v>#DIV/0!</v>
      </c>
      <c r="M3408" s="1163">
        <v>321</v>
      </c>
      <c r="N3408" s="1164"/>
      <c r="O3408" s="1165"/>
      <c r="P3408" s="1166"/>
      <c r="Q3408" s="587" t="e">
        <f t="shared" si="551"/>
        <v>#DIV/0!</v>
      </c>
      <c r="S3408" s="1163">
        <v>321</v>
      </c>
      <c r="T3408" s="1164"/>
      <c r="U3408" s="1165"/>
      <c r="V3408" s="1166"/>
      <c r="W3408" s="587" t="e">
        <f t="shared" si="552"/>
        <v>#DIV/0!</v>
      </c>
      <c r="Y3408" s="1163">
        <v>321</v>
      </c>
      <c r="Z3408" s="1164"/>
      <c r="AA3408" s="1165"/>
      <c r="AB3408" s="1166"/>
      <c r="AC3408" s="587" t="e">
        <f t="shared" si="553"/>
        <v>#DIV/0!</v>
      </c>
      <c r="AE3408" s="1163">
        <v>321</v>
      </c>
      <c r="AF3408" s="1164"/>
      <c r="AG3408" s="1165"/>
      <c r="AH3408" s="1166"/>
      <c r="AI3408" s="587" t="e">
        <f t="shared" si="554"/>
        <v>#DIV/0!</v>
      </c>
      <c r="AK3408" s="1163">
        <v>321</v>
      </c>
      <c r="AL3408" s="1164"/>
      <c r="AM3408" s="1165"/>
      <c r="AN3408" s="1166"/>
      <c r="AO3408" s="587" t="e">
        <f t="shared" si="555"/>
        <v>#DIV/0!</v>
      </c>
      <c r="AQ3408" s="1163">
        <v>321</v>
      </c>
      <c r="AR3408" s="1164"/>
      <c r="AS3408" s="1165"/>
      <c r="AT3408" s="1166"/>
      <c r="AU3408" s="587" t="e">
        <f t="shared" si="556"/>
        <v>#DIV/0!</v>
      </c>
      <c r="AW3408" s="1163">
        <v>321</v>
      </c>
      <c r="AX3408" s="1164"/>
      <c r="AY3408" s="1165"/>
      <c r="AZ3408" s="1166"/>
      <c r="BA3408" s="587" t="e">
        <f t="shared" si="557"/>
        <v>#DIV/0!</v>
      </c>
    </row>
    <row r="3409" spans="1:53" s="17" customFormat="1" ht="16.75" customHeight="1" outlineLevel="2">
      <c r="A3409" s="1163">
        <v>322</v>
      </c>
      <c r="B3409" s="1164"/>
      <c r="C3409" s="1165"/>
      <c r="D3409" s="1166"/>
      <c r="E3409" s="587" t="e">
        <f t="shared" ref="E3409:E3472" si="558">IF(AND(C3409&gt;=D$3081,C3409&lt;=D$3080),1,0)</f>
        <v>#DIV/0!</v>
      </c>
      <c r="G3409" s="1163">
        <v>322</v>
      </c>
      <c r="H3409" s="1164"/>
      <c r="I3409" s="1165"/>
      <c r="J3409" s="1166"/>
      <c r="K3409" s="587" t="e">
        <f t="shared" ref="K3409:K3472" si="559">IF(AND(I3409&gt;=J$3081,I3409&lt;=J$3080),1,0)</f>
        <v>#DIV/0!</v>
      </c>
      <c r="M3409" s="1163">
        <v>322</v>
      </c>
      <c r="N3409" s="1164"/>
      <c r="O3409" s="1165"/>
      <c r="P3409" s="1166"/>
      <c r="Q3409" s="587" t="e">
        <f t="shared" ref="Q3409:Q3472" si="560">IF(AND(O3409&gt;=P$3081,O3409&lt;=P$3080),1,0)</f>
        <v>#DIV/0!</v>
      </c>
      <c r="S3409" s="1163">
        <v>322</v>
      </c>
      <c r="T3409" s="1164"/>
      <c r="U3409" s="1165"/>
      <c r="V3409" s="1166"/>
      <c r="W3409" s="587" t="e">
        <f t="shared" ref="W3409:W3472" si="561">IF(AND(U3409&gt;=V$3081,U3409&lt;=V$3080),1,0)</f>
        <v>#DIV/0!</v>
      </c>
      <c r="Y3409" s="1163">
        <v>322</v>
      </c>
      <c r="Z3409" s="1164"/>
      <c r="AA3409" s="1165"/>
      <c r="AB3409" s="1166"/>
      <c r="AC3409" s="587" t="e">
        <f t="shared" ref="AC3409:AC3472" si="562">IF(AND(AA3409&gt;=AB$3081,AA3409&lt;=AB$3080),1,0)</f>
        <v>#DIV/0!</v>
      </c>
      <c r="AE3409" s="1163">
        <v>322</v>
      </c>
      <c r="AF3409" s="1164"/>
      <c r="AG3409" s="1165"/>
      <c r="AH3409" s="1166"/>
      <c r="AI3409" s="587" t="e">
        <f t="shared" ref="AI3409:AI3472" si="563">IF(AND(AG3409&gt;=AH$3081,AG3409&lt;=AH$3080),1,0)</f>
        <v>#DIV/0!</v>
      </c>
      <c r="AK3409" s="1163">
        <v>322</v>
      </c>
      <c r="AL3409" s="1164"/>
      <c r="AM3409" s="1165"/>
      <c r="AN3409" s="1166"/>
      <c r="AO3409" s="587" t="e">
        <f t="shared" ref="AO3409:AO3472" si="564">IF(AND(AM3409&gt;=AN$3081,AM3409&lt;=AN$3080),1,0)</f>
        <v>#DIV/0!</v>
      </c>
      <c r="AQ3409" s="1163">
        <v>322</v>
      </c>
      <c r="AR3409" s="1164"/>
      <c r="AS3409" s="1165"/>
      <c r="AT3409" s="1166"/>
      <c r="AU3409" s="587" t="e">
        <f t="shared" ref="AU3409:AU3472" si="565">IF(AND(AS3409&gt;=AT$3081,AS3409&lt;=AT$3080),1,0)</f>
        <v>#DIV/0!</v>
      </c>
      <c r="AW3409" s="1163">
        <v>322</v>
      </c>
      <c r="AX3409" s="1164"/>
      <c r="AY3409" s="1165"/>
      <c r="AZ3409" s="1166"/>
      <c r="BA3409" s="587" t="e">
        <f t="shared" ref="BA3409:BA3472" si="566">IF(AND(AY3409&gt;=AZ$3081,AY3409&lt;=AZ$3080),1,0)</f>
        <v>#DIV/0!</v>
      </c>
    </row>
    <row r="3410" spans="1:53" s="17" customFormat="1" ht="16.75" customHeight="1" outlineLevel="2">
      <c r="A3410" s="1163">
        <v>323</v>
      </c>
      <c r="B3410" s="1164"/>
      <c r="C3410" s="1165"/>
      <c r="D3410" s="1166"/>
      <c r="E3410" s="587" t="e">
        <f t="shared" si="558"/>
        <v>#DIV/0!</v>
      </c>
      <c r="G3410" s="1163">
        <v>323</v>
      </c>
      <c r="H3410" s="1164"/>
      <c r="I3410" s="1165"/>
      <c r="J3410" s="1166"/>
      <c r="K3410" s="587" t="e">
        <f t="shared" si="559"/>
        <v>#DIV/0!</v>
      </c>
      <c r="M3410" s="1163">
        <v>323</v>
      </c>
      <c r="N3410" s="1164"/>
      <c r="O3410" s="1165"/>
      <c r="P3410" s="1166"/>
      <c r="Q3410" s="587" t="e">
        <f t="shared" si="560"/>
        <v>#DIV/0!</v>
      </c>
      <c r="S3410" s="1163">
        <v>323</v>
      </c>
      <c r="T3410" s="1164"/>
      <c r="U3410" s="1165"/>
      <c r="V3410" s="1166"/>
      <c r="W3410" s="587" t="e">
        <f t="shared" si="561"/>
        <v>#DIV/0!</v>
      </c>
      <c r="Y3410" s="1163">
        <v>323</v>
      </c>
      <c r="Z3410" s="1164"/>
      <c r="AA3410" s="1165"/>
      <c r="AB3410" s="1166"/>
      <c r="AC3410" s="587" t="e">
        <f t="shared" si="562"/>
        <v>#DIV/0!</v>
      </c>
      <c r="AE3410" s="1163">
        <v>323</v>
      </c>
      <c r="AF3410" s="1164"/>
      <c r="AG3410" s="1165"/>
      <c r="AH3410" s="1166"/>
      <c r="AI3410" s="587" t="e">
        <f t="shared" si="563"/>
        <v>#DIV/0!</v>
      </c>
      <c r="AK3410" s="1163">
        <v>323</v>
      </c>
      <c r="AL3410" s="1164"/>
      <c r="AM3410" s="1165"/>
      <c r="AN3410" s="1166"/>
      <c r="AO3410" s="587" t="e">
        <f t="shared" si="564"/>
        <v>#DIV/0!</v>
      </c>
      <c r="AQ3410" s="1163">
        <v>323</v>
      </c>
      <c r="AR3410" s="1164"/>
      <c r="AS3410" s="1165"/>
      <c r="AT3410" s="1166"/>
      <c r="AU3410" s="587" t="e">
        <f t="shared" si="565"/>
        <v>#DIV/0!</v>
      </c>
      <c r="AW3410" s="1163">
        <v>323</v>
      </c>
      <c r="AX3410" s="1164"/>
      <c r="AY3410" s="1165"/>
      <c r="AZ3410" s="1166"/>
      <c r="BA3410" s="587" t="e">
        <f t="shared" si="566"/>
        <v>#DIV/0!</v>
      </c>
    </row>
    <row r="3411" spans="1:53" s="17" customFormat="1" ht="16.75" customHeight="1" outlineLevel="2">
      <c r="A3411" s="1163">
        <v>324</v>
      </c>
      <c r="B3411" s="1164"/>
      <c r="C3411" s="1165"/>
      <c r="D3411" s="1166"/>
      <c r="E3411" s="587" t="e">
        <f t="shared" si="558"/>
        <v>#DIV/0!</v>
      </c>
      <c r="G3411" s="1163">
        <v>324</v>
      </c>
      <c r="H3411" s="1164"/>
      <c r="I3411" s="1165"/>
      <c r="J3411" s="1166"/>
      <c r="K3411" s="587" t="e">
        <f t="shared" si="559"/>
        <v>#DIV/0!</v>
      </c>
      <c r="M3411" s="1163">
        <v>324</v>
      </c>
      <c r="N3411" s="1164"/>
      <c r="O3411" s="1165"/>
      <c r="P3411" s="1166"/>
      <c r="Q3411" s="587" t="e">
        <f t="shared" si="560"/>
        <v>#DIV/0!</v>
      </c>
      <c r="S3411" s="1163">
        <v>324</v>
      </c>
      <c r="T3411" s="1164"/>
      <c r="U3411" s="1165"/>
      <c r="V3411" s="1166"/>
      <c r="W3411" s="587" t="e">
        <f t="shared" si="561"/>
        <v>#DIV/0!</v>
      </c>
      <c r="Y3411" s="1163">
        <v>324</v>
      </c>
      <c r="Z3411" s="1164"/>
      <c r="AA3411" s="1165"/>
      <c r="AB3411" s="1166"/>
      <c r="AC3411" s="587" t="e">
        <f t="shared" si="562"/>
        <v>#DIV/0!</v>
      </c>
      <c r="AE3411" s="1163">
        <v>324</v>
      </c>
      <c r="AF3411" s="1164"/>
      <c r="AG3411" s="1165"/>
      <c r="AH3411" s="1166"/>
      <c r="AI3411" s="587" t="e">
        <f t="shared" si="563"/>
        <v>#DIV/0!</v>
      </c>
      <c r="AK3411" s="1163">
        <v>324</v>
      </c>
      <c r="AL3411" s="1164"/>
      <c r="AM3411" s="1165"/>
      <c r="AN3411" s="1166"/>
      <c r="AO3411" s="587" t="e">
        <f t="shared" si="564"/>
        <v>#DIV/0!</v>
      </c>
      <c r="AQ3411" s="1163">
        <v>324</v>
      </c>
      <c r="AR3411" s="1164"/>
      <c r="AS3411" s="1165"/>
      <c r="AT3411" s="1166"/>
      <c r="AU3411" s="587" t="e">
        <f t="shared" si="565"/>
        <v>#DIV/0!</v>
      </c>
      <c r="AW3411" s="1163">
        <v>324</v>
      </c>
      <c r="AX3411" s="1164"/>
      <c r="AY3411" s="1165"/>
      <c r="AZ3411" s="1166"/>
      <c r="BA3411" s="587" t="e">
        <f t="shared" si="566"/>
        <v>#DIV/0!</v>
      </c>
    </row>
    <row r="3412" spans="1:53" s="17" customFormat="1" ht="16.75" customHeight="1" outlineLevel="2">
      <c r="A3412" s="1163">
        <v>325</v>
      </c>
      <c r="B3412" s="1164"/>
      <c r="C3412" s="1165"/>
      <c r="D3412" s="1166"/>
      <c r="E3412" s="587" t="e">
        <f t="shared" si="558"/>
        <v>#DIV/0!</v>
      </c>
      <c r="G3412" s="1163">
        <v>325</v>
      </c>
      <c r="H3412" s="1164"/>
      <c r="I3412" s="1165"/>
      <c r="J3412" s="1166"/>
      <c r="K3412" s="587" t="e">
        <f t="shared" si="559"/>
        <v>#DIV/0!</v>
      </c>
      <c r="M3412" s="1163">
        <v>325</v>
      </c>
      <c r="N3412" s="1164"/>
      <c r="O3412" s="1165"/>
      <c r="P3412" s="1166"/>
      <c r="Q3412" s="587" t="e">
        <f t="shared" si="560"/>
        <v>#DIV/0!</v>
      </c>
      <c r="S3412" s="1163">
        <v>325</v>
      </c>
      <c r="T3412" s="1164"/>
      <c r="U3412" s="1165"/>
      <c r="V3412" s="1166"/>
      <c r="W3412" s="587" t="e">
        <f t="shared" si="561"/>
        <v>#DIV/0!</v>
      </c>
      <c r="Y3412" s="1163">
        <v>325</v>
      </c>
      <c r="Z3412" s="1164"/>
      <c r="AA3412" s="1165"/>
      <c r="AB3412" s="1166"/>
      <c r="AC3412" s="587" t="e">
        <f t="shared" si="562"/>
        <v>#DIV/0!</v>
      </c>
      <c r="AE3412" s="1163">
        <v>325</v>
      </c>
      <c r="AF3412" s="1164"/>
      <c r="AG3412" s="1165"/>
      <c r="AH3412" s="1166"/>
      <c r="AI3412" s="587" t="e">
        <f t="shared" si="563"/>
        <v>#DIV/0!</v>
      </c>
      <c r="AK3412" s="1163">
        <v>325</v>
      </c>
      <c r="AL3412" s="1164"/>
      <c r="AM3412" s="1165"/>
      <c r="AN3412" s="1166"/>
      <c r="AO3412" s="587" t="e">
        <f t="shared" si="564"/>
        <v>#DIV/0!</v>
      </c>
      <c r="AQ3412" s="1163">
        <v>325</v>
      </c>
      <c r="AR3412" s="1164"/>
      <c r="AS3412" s="1165"/>
      <c r="AT3412" s="1166"/>
      <c r="AU3412" s="587" t="e">
        <f t="shared" si="565"/>
        <v>#DIV/0!</v>
      </c>
      <c r="AW3412" s="1163">
        <v>325</v>
      </c>
      <c r="AX3412" s="1164"/>
      <c r="AY3412" s="1165"/>
      <c r="AZ3412" s="1166"/>
      <c r="BA3412" s="587" t="e">
        <f t="shared" si="566"/>
        <v>#DIV/0!</v>
      </c>
    </row>
    <row r="3413" spans="1:53" s="17" customFormat="1" ht="16.75" customHeight="1" outlineLevel="2">
      <c r="A3413" s="1163">
        <v>326</v>
      </c>
      <c r="B3413" s="1164"/>
      <c r="C3413" s="1165"/>
      <c r="D3413" s="1166"/>
      <c r="E3413" s="587" t="e">
        <f t="shared" si="558"/>
        <v>#DIV/0!</v>
      </c>
      <c r="G3413" s="1163">
        <v>326</v>
      </c>
      <c r="H3413" s="1164"/>
      <c r="I3413" s="1165"/>
      <c r="J3413" s="1166"/>
      <c r="K3413" s="587" t="e">
        <f t="shared" si="559"/>
        <v>#DIV/0!</v>
      </c>
      <c r="M3413" s="1163">
        <v>326</v>
      </c>
      <c r="N3413" s="1164"/>
      <c r="O3413" s="1165"/>
      <c r="P3413" s="1166"/>
      <c r="Q3413" s="587" t="e">
        <f t="shared" si="560"/>
        <v>#DIV/0!</v>
      </c>
      <c r="S3413" s="1163">
        <v>326</v>
      </c>
      <c r="T3413" s="1164"/>
      <c r="U3413" s="1165"/>
      <c r="V3413" s="1166"/>
      <c r="W3413" s="587" t="e">
        <f t="shared" si="561"/>
        <v>#DIV/0!</v>
      </c>
      <c r="Y3413" s="1163">
        <v>326</v>
      </c>
      <c r="Z3413" s="1164"/>
      <c r="AA3413" s="1165"/>
      <c r="AB3413" s="1166"/>
      <c r="AC3413" s="587" t="e">
        <f t="shared" si="562"/>
        <v>#DIV/0!</v>
      </c>
      <c r="AE3413" s="1163">
        <v>326</v>
      </c>
      <c r="AF3413" s="1164"/>
      <c r="AG3413" s="1165"/>
      <c r="AH3413" s="1166"/>
      <c r="AI3413" s="587" t="e">
        <f t="shared" si="563"/>
        <v>#DIV/0!</v>
      </c>
      <c r="AK3413" s="1163">
        <v>326</v>
      </c>
      <c r="AL3413" s="1164"/>
      <c r="AM3413" s="1165"/>
      <c r="AN3413" s="1166"/>
      <c r="AO3413" s="587" t="e">
        <f t="shared" si="564"/>
        <v>#DIV/0!</v>
      </c>
      <c r="AQ3413" s="1163">
        <v>326</v>
      </c>
      <c r="AR3413" s="1164"/>
      <c r="AS3413" s="1165"/>
      <c r="AT3413" s="1166"/>
      <c r="AU3413" s="587" t="e">
        <f t="shared" si="565"/>
        <v>#DIV/0!</v>
      </c>
      <c r="AW3413" s="1163">
        <v>326</v>
      </c>
      <c r="AX3413" s="1164"/>
      <c r="AY3413" s="1165"/>
      <c r="AZ3413" s="1166"/>
      <c r="BA3413" s="587" t="e">
        <f t="shared" si="566"/>
        <v>#DIV/0!</v>
      </c>
    </row>
    <row r="3414" spans="1:53" s="17" customFormat="1" ht="16.75" customHeight="1" outlineLevel="2">
      <c r="A3414" s="1163">
        <v>327</v>
      </c>
      <c r="B3414" s="1164"/>
      <c r="C3414" s="1165"/>
      <c r="D3414" s="1166"/>
      <c r="E3414" s="587" t="e">
        <f t="shared" si="558"/>
        <v>#DIV/0!</v>
      </c>
      <c r="G3414" s="1163">
        <v>327</v>
      </c>
      <c r="H3414" s="1164"/>
      <c r="I3414" s="1165"/>
      <c r="J3414" s="1166"/>
      <c r="K3414" s="587" t="e">
        <f t="shared" si="559"/>
        <v>#DIV/0!</v>
      </c>
      <c r="M3414" s="1163">
        <v>327</v>
      </c>
      <c r="N3414" s="1164"/>
      <c r="O3414" s="1165"/>
      <c r="P3414" s="1166"/>
      <c r="Q3414" s="587" t="e">
        <f t="shared" si="560"/>
        <v>#DIV/0!</v>
      </c>
      <c r="S3414" s="1163">
        <v>327</v>
      </c>
      <c r="T3414" s="1164"/>
      <c r="U3414" s="1165"/>
      <c r="V3414" s="1166"/>
      <c r="W3414" s="587" t="e">
        <f t="shared" si="561"/>
        <v>#DIV/0!</v>
      </c>
      <c r="Y3414" s="1163">
        <v>327</v>
      </c>
      <c r="Z3414" s="1164"/>
      <c r="AA3414" s="1165"/>
      <c r="AB3414" s="1166"/>
      <c r="AC3414" s="587" t="e">
        <f t="shared" si="562"/>
        <v>#DIV/0!</v>
      </c>
      <c r="AE3414" s="1163">
        <v>327</v>
      </c>
      <c r="AF3414" s="1164"/>
      <c r="AG3414" s="1165"/>
      <c r="AH3414" s="1166"/>
      <c r="AI3414" s="587" t="e">
        <f t="shared" si="563"/>
        <v>#DIV/0!</v>
      </c>
      <c r="AK3414" s="1163">
        <v>327</v>
      </c>
      <c r="AL3414" s="1164"/>
      <c r="AM3414" s="1165"/>
      <c r="AN3414" s="1166"/>
      <c r="AO3414" s="587" t="e">
        <f t="shared" si="564"/>
        <v>#DIV/0!</v>
      </c>
      <c r="AQ3414" s="1163">
        <v>327</v>
      </c>
      <c r="AR3414" s="1164"/>
      <c r="AS3414" s="1165"/>
      <c r="AT3414" s="1166"/>
      <c r="AU3414" s="587" t="e">
        <f t="shared" si="565"/>
        <v>#DIV/0!</v>
      </c>
      <c r="AW3414" s="1163">
        <v>327</v>
      </c>
      <c r="AX3414" s="1164"/>
      <c r="AY3414" s="1165"/>
      <c r="AZ3414" s="1166"/>
      <c r="BA3414" s="587" t="e">
        <f t="shared" si="566"/>
        <v>#DIV/0!</v>
      </c>
    </row>
    <row r="3415" spans="1:53" s="17" customFormat="1" ht="16.75" customHeight="1" outlineLevel="2">
      <c r="A3415" s="1163">
        <v>328</v>
      </c>
      <c r="B3415" s="1164"/>
      <c r="C3415" s="1165"/>
      <c r="D3415" s="1166"/>
      <c r="E3415" s="587" t="e">
        <f t="shared" si="558"/>
        <v>#DIV/0!</v>
      </c>
      <c r="G3415" s="1163">
        <v>328</v>
      </c>
      <c r="H3415" s="1164"/>
      <c r="I3415" s="1165"/>
      <c r="J3415" s="1166"/>
      <c r="K3415" s="587" t="e">
        <f t="shared" si="559"/>
        <v>#DIV/0!</v>
      </c>
      <c r="M3415" s="1163">
        <v>328</v>
      </c>
      <c r="N3415" s="1164"/>
      <c r="O3415" s="1165"/>
      <c r="P3415" s="1166"/>
      <c r="Q3415" s="587" t="e">
        <f t="shared" si="560"/>
        <v>#DIV/0!</v>
      </c>
      <c r="S3415" s="1163">
        <v>328</v>
      </c>
      <c r="T3415" s="1164"/>
      <c r="U3415" s="1165"/>
      <c r="V3415" s="1166"/>
      <c r="W3415" s="587" t="e">
        <f t="shared" si="561"/>
        <v>#DIV/0!</v>
      </c>
      <c r="Y3415" s="1163">
        <v>328</v>
      </c>
      <c r="Z3415" s="1164"/>
      <c r="AA3415" s="1165"/>
      <c r="AB3415" s="1166"/>
      <c r="AC3415" s="587" t="e">
        <f t="shared" si="562"/>
        <v>#DIV/0!</v>
      </c>
      <c r="AE3415" s="1163">
        <v>328</v>
      </c>
      <c r="AF3415" s="1164"/>
      <c r="AG3415" s="1165"/>
      <c r="AH3415" s="1166"/>
      <c r="AI3415" s="587" t="e">
        <f t="shared" si="563"/>
        <v>#DIV/0!</v>
      </c>
      <c r="AK3415" s="1163">
        <v>328</v>
      </c>
      <c r="AL3415" s="1164"/>
      <c r="AM3415" s="1165"/>
      <c r="AN3415" s="1166"/>
      <c r="AO3415" s="587" t="e">
        <f t="shared" si="564"/>
        <v>#DIV/0!</v>
      </c>
      <c r="AQ3415" s="1163">
        <v>328</v>
      </c>
      <c r="AR3415" s="1164"/>
      <c r="AS3415" s="1165"/>
      <c r="AT3415" s="1166"/>
      <c r="AU3415" s="587" t="e">
        <f t="shared" si="565"/>
        <v>#DIV/0!</v>
      </c>
      <c r="AW3415" s="1163">
        <v>328</v>
      </c>
      <c r="AX3415" s="1164"/>
      <c r="AY3415" s="1165"/>
      <c r="AZ3415" s="1166"/>
      <c r="BA3415" s="587" t="e">
        <f t="shared" si="566"/>
        <v>#DIV/0!</v>
      </c>
    </row>
    <row r="3416" spans="1:53" s="17" customFormat="1" ht="16.75" customHeight="1" outlineLevel="2">
      <c r="A3416" s="1163">
        <v>329</v>
      </c>
      <c r="B3416" s="1164"/>
      <c r="C3416" s="1165"/>
      <c r="D3416" s="1166"/>
      <c r="E3416" s="587" t="e">
        <f t="shared" si="558"/>
        <v>#DIV/0!</v>
      </c>
      <c r="G3416" s="1163">
        <v>329</v>
      </c>
      <c r="H3416" s="1164"/>
      <c r="I3416" s="1165"/>
      <c r="J3416" s="1166"/>
      <c r="K3416" s="587" t="e">
        <f t="shared" si="559"/>
        <v>#DIV/0!</v>
      </c>
      <c r="M3416" s="1163">
        <v>329</v>
      </c>
      <c r="N3416" s="1164"/>
      <c r="O3416" s="1165"/>
      <c r="P3416" s="1166"/>
      <c r="Q3416" s="587" t="e">
        <f t="shared" si="560"/>
        <v>#DIV/0!</v>
      </c>
      <c r="S3416" s="1163">
        <v>329</v>
      </c>
      <c r="T3416" s="1164"/>
      <c r="U3416" s="1165"/>
      <c r="V3416" s="1166"/>
      <c r="W3416" s="587" t="e">
        <f t="shared" si="561"/>
        <v>#DIV/0!</v>
      </c>
      <c r="Y3416" s="1163">
        <v>329</v>
      </c>
      <c r="Z3416" s="1164"/>
      <c r="AA3416" s="1165"/>
      <c r="AB3416" s="1166"/>
      <c r="AC3416" s="587" t="e">
        <f t="shared" si="562"/>
        <v>#DIV/0!</v>
      </c>
      <c r="AE3416" s="1163">
        <v>329</v>
      </c>
      <c r="AF3416" s="1164"/>
      <c r="AG3416" s="1165"/>
      <c r="AH3416" s="1166"/>
      <c r="AI3416" s="587" t="e">
        <f t="shared" si="563"/>
        <v>#DIV/0!</v>
      </c>
      <c r="AK3416" s="1163">
        <v>329</v>
      </c>
      <c r="AL3416" s="1164"/>
      <c r="AM3416" s="1165"/>
      <c r="AN3416" s="1166"/>
      <c r="AO3416" s="587" t="e">
        <f t="shared" si="564"/>
        <v>#DIV/0!</v>
      </c>
      <c r="AQ3416" s="1163">
        <v>329</v>
      </c>
      <c r="AR3416" s="1164"/>
      <c r="AS3416" s="1165"/>
      <c r="AT3416" s="1166"/>
      <c r="AU3416" s="587" t="e">
        <f t="shared" si="565"/>
        <v>#DIV/0!</v>
      </c>
      <c r="AW3416" s="1163">
        <v>329</v>
      </c>
      <c r="AX3416" s="1164"/>
      <c r="AY3416" s="1165"/>
      <c r="AZ3416" s="1166"/>
      <c r="BA3416" s="587" t="e">
        <f t="shared" si="566"/>
        <v>#DIV/0!</v>
      </c>
    </row>
    <row r="3417" spans="1:53" s="17" customFormat="1" ht="16.75" customHeight="1" outlineLevel="2">
      <c r="A3417" s="1163">
        <v>330</v>
      </c>
      <c r="B3417" s="1164"/>
      <c r="C3417" s="1165"/>
      <c r="D3417" s="1166"/>
      <c r="E3417" s="587" t="e">
        <f t="shared" si="558"/>
        <v>#DIV/0!</v>
      </c>
      <c r="G3417" s="1163">
        <v>330</v>
      </c>
      <c r="H3417" s="1164"/>
      <c r="I3417" s="1165"/>
      <c r="J3417" s="1166"/>
      <c r="K3417" s="587" t="e">
        <f t="shared" si="559"/>
        <v>#DIV/0!</v>
      </c>
      <c r="M3417" s="1163">
        <v>330</v>
      </c>
      <c r="N3417" s="1164"/>
      <c r="O3417" s="1165"/>
      <c r="P3417" s="1166"/>
      <c r="Q3417" s="587" t="e">
        <f t="shared" si="560"/>
        <v>#DIV/0!</v>
      </c>
      <c r="S3417" s="1163">
        <v>330</v>
      </c>
      <c r="T3417" s="1164"/>
      <c r="U3417" s="1165"/>
      <c r="V3417" s="1166"/>
      <c r="W3417" s="587" t="e">
        <f t="shared" si="561"/>
        <v>#DIV/0!</v>
      </c>
      <c r="Y3417" s="1163">
        <v>330</v>
      </c>
      <c r="Z3417" s="1164"/>
      <c r="AA3417" s="1165"/>
      <c r="AB3417" s="1166"/>
      <c r="AC3417" s="587" t="e">
        <f t="shared" si="562"/>
        <v>#DIV/0!</v>
      </c>
      <c r="AE3417" s="1163">
        <v>330</v>
      </c>
      <c r="AF3417" s="1164"/>
      <c r="AG3417" s="1165"/>
      <c r="AH3417" s="1166"/>
      <c r="AI3417" s="587" t="e">
        <f t="shared" si="563"/>
        <v>#DIV/0!</v>
      </c>
      <c r="AK3417" s="1163">
        <v>330</v>
      </c>
      <c r="AL3417" s="1164"/>
      <c r="AM3417" s="1165"/>
      <c r="AN3417" s="1166"/>
      <c r="AO3417" s="587" t="e">
        <f t="shared" si="564"/>
        <v>#DIV/0!</v>
      </c>
      <c r="AQ3417" s="1163">
        <v>330</v>
      </c>
      <c r="AR3417" s="1164"/>
      <c r="AS3417" s="1165"/>
      <c r="AT3417" s="1166"/>
      <c r="AU3417" s="587" t="e">
        <f t="shared" si="565"/>
        <v>#DIV/0!</v>
      </c>
      <c r="AW3417" s="1163">
        <v>330</v>
      </c>
      <c r="AX3417" s="1164"/>
      <c r="AY3417" s="1165"/>
      <c r="AZ3417" s="1166"/>
      <c r="BA3417" s="587" t="e">
        <f t="shared" si="566"/>
        <v>#DIV/0!</v>
      </c>
    </row>
    <row r="3418" spans="1:53" s="17" customFormat="1" ht="16.75" customHeight="1" outlineLevel="2">
      <c r="A3418" s="1163">
        <v>331</v>
      </c>
      <c r="B3418" s="1164"/>
      <c r="C3418" s="1165"/>
      <c r="D3418" s="1166"/>
      <c r="E3418" s="587" t="e">
        <f t="shared" si="558"/>
        <v>#DIV/0!</v>
      </c>
      <c r="G3418" s="1163">
        <v>331</v>
      </c>
      <c r="H3418" s="1164"/>
      <c r="I3418" s="1165"/>
      <c r="J3418" s="1166"/>
      <c r="K3418" s="587" t="e">
        <f t="shared" si="559"/>
        <v>#DIV/0!</v>
      </c>
      <c r="M3418" s="1163">
        <v>331</v>
      </c>
      <c r="N3418" s="1164"/>
      <c r="O3418" s="1165"/>
      <c r="P3418" s="1166"/>
      <c r="Q3418" s="587" t="e">
        <f t="shared" si="560"/>
        <v>#DIV/0!</v>
      </c>
      <c r="S3418" s="1163">
        <v>331</v>
      </c>
      <c r="T3418" s="1164"/>
      <c r="U3418" s="1165"/>
      <c r="V3418" s="1166"/>
      <c r="W3418" s="587" t="e">
        <f t="shared" si="561"/>
        <v>#DIV/0!</v>
      </c>
      <c r="Y3418" s="1163">
        <v>331</v>
      </c>
      <c r="Z3418" s="1164"/>
      <c r="AA3418" s="1165"/>
      <c r="AB3418" s="1166"/>
      <c r="AC3418" s="587" t="e">
        <f t="shared" si="562"/>
        <v>#DIV/0!</v>
      </c>
      <c r="AE3418" s="1163">
        <v>331</v>
      </c>
      <c r="AF3418" s="1164"/>
      <c r="AG3418" s="1165"/>
      <c r="AH3418" s="1166"/>
      <c r="AI3418" s="587" t="e">
        <f t="shared" si="563"/>
        <v>#DIV/0!</v>
      </c>
      <c r="AK3418" s="1163">
        <v>331</v>
      </c>
      <c r="AL3418" s="1164"/>
      <c r="AM3418" s="1165"/>
      <c r="AN3418" s="1166"/>
      <c r="AO3418" s="587" t="e">
        <f t="shared" si="564"/>
        <v>#DIV/0!</v>
      </c>
      <c r="AQ3418" s="1163">
        <v>331</v>
      </c>
      <c r="AR3418" s="1164"/>
      <c r="AS3418" s="1165"/>
      <c r="AT3418" s="1166"/>
      <c r="AU3418" s="587" t="e">
        <f t="shared" si="565"/>
        <v>#DIV/0!</v>
      </c>
      <c r="AW3418" s="1163">
        <v>331</v>
      </c>
      <c r="AX3418" s="1164"/>
      <c r="AY3418" s="1165"/>
      <c r="AZ3418" s="1166"/>
      <c r="BA3418" s="587" t="e">
        <f t="shared" si="566"/>
        <v>#DIV/0!</v>
      </c>
    </row>
    <row r="3419" spans="1:53" s="17" customFormat="1" ht="16.75" customHeight="1" outlineLevel="2">
      <c r="A3419" s="1163">
        <v>332</v>
      </c>
      <c r="B3419" s="1164"/>
      <c r="C3419" s="1165"/>
      <c r="D3419" s="1166"/>
      <c r="E3419" s="587" t="e">
        <f t="shared" si="558"/>
        <v>#DIV/0!</v>
      </c>
      <c r="G3419" s="1163">
        <v>332</v>
      </c>
      <c r="H3419" s="1164"/>
      <c r="I3419" s="1165"/>
      <c r="J3419" s="1166"/>
      <c r="K3419" s="587" t="e">
        <f t="shared" si="559"/>
        <v>#DIV/0!</v>
      </c>
      <c r="M3419" s="1163">
        <v>332</v>
      </c>
      <c r="N3419" s="1164"/>
      <c r="O3419" s="1165"/>
      <c r="P3419" s="1166"/>
      <c r="Q3419" s="587" t="e">
        <f t="shared" si="560"/>
        <v>#DIV/0!</v>
      </c>
      <c r="S3419" s="1163">
        <v>332</v>
      </c>
      <c r="T3419" s="1164"/>
      <c r="U3419" s="1165"/>
      <c r="V3419" s="1166"/>
      <c r="W3419" s="587" t="e">
        <f t="shared" si="561"/>
        <v>#DIV/0!</v>
      </c>
      <c r="Y3419" s="1163">
        <v>332</v>
      </c>
      <c r="Z3419" s="1164"/>
      <c r="AA3419" s="1165"/>
      <c r="AB3419" s="1166"/>
      <c r="AC3419" s="587" t="e">
        <f t="shared" si="562"/>
        <v>#DIV/0!</v>
      </c>
      <c r="AE3419" s="1163">
        <v>332</v>
      </c>
      <c r="AF3419" s="1164"/>
      <c r="AG3419" s="1165"/>
      <c r="AH3419" s="1166"/>
      <c r="AI3419" s="587" t="e">
        <f t="shared" si="563"/>
        <v>#DIV/0!</v>
      </c>
      <c r="AK3419" s="1163">
        <v>332</v>
      </c>
      <c r="AL3419" s="1164"/>
      <c r="AM3419" s="1165"/>
      <c r="AN3419" s="1166"/>
      <c r="AO3419" s="587" t="e">
        <f t="shared" si="564"/>
        <v>#DIV/0!</v>
      </c>
      <c r="AQ3419" s="1163">
        <v>332</v>
      </c>
      <c r="AR3419" s="1164"/>
      <c r="AS3419" s="1165"/>
      <c r="AT3419" s="1166"/>
      <c r="AU3419" s="587" t="e">
        <f t="shared" si="565"/>
        <v>#DIV/0!</v>
      </c>
      <c r="AW3419" s="1163">
        <v>332</v>
      </c>
      <c r="AX3419" s="1164"/>
      <c r="AY3419" s="1165"/>
      <c r="AZ3419" s="1166"/>
      <c r="BA3419" s="587" t="e">
        <f t="shared" si="566"/>
        <v>#DIV/0!</v>
      </c>
    </row>
    <row r="3420" spans="1:53" s="17" customFormat="1" ht="16.75" customHeight="1" outlineLevel="2">
      <c r="A3420" s="1163">
        <v>333</v>
      </c>
      <c r="B3420" s="1164"/>
      <c r="C3420" s="1165"/>
      <c r="D3420" s="1166"/>
      <c r="E3420" s="587" t="e">
        <f t="shared" si="558"/>
        <v>#DIV/0!</v>
      </c>
      <c r="G3420" s="1163">
        <v>333</v>
      </c>
      <c r="H3420" s="1164"/>
      <c r="I3420" s="1165"/>
      <c r="J3420" s="1166"/>
      <c r="K3420" s="587" t="e">
        <f t="shared" si="559"/>
        <v>#DIV/0!</v>
      </c>
      <c r="M3420" s="1163">
        <v>333</v>
      </c>
      <c r="N3420" s="1164"/>
      <c r="O3420" s="1165"/>
      <c r="P3420" s="1166"/>
      <c r="Q3420" s="587" t="e">
        <f t="shared" si="560"/>
        <v>#DIV/0!</v>
      </c>
      <c r="S3420" s="1163">
        <v>333</v>
      </c>
      <c r="T3420" s="1164"/>
      <c r="U3420" s="1165"/>
      <c r="V3420" s="1166"/>
      <c r="W3420" s="587" t="e">
        <f t="shared" si="561"/>
        <v>#DIV/0!</v>
      </c>
      <c r="Y3420" s="1163">
        <v>333</v>
      </c>
      <c r="Z3420" s="1164"/>
      <c r="AA3420" s="1165"/>
      <c r="AB3420" s="1166"/>
      <c r="AC3420" s="587" t="e">
        <f t="shared" si="562"/>
        <v>#DIV/0!</v>
      </c>
      <c r="AE3420" s="1163">
        <v>333</v>
      </c>
      <c r="AF3420" s="1164"/>
      <c r="AG3420" s="1165"/>
      <c r="AH3420" s="1166"/>
      <c r="AI3420" s="587" t="e">
        <f t="shared" si="563"/>
        <v>#DIV/0!</v>
      </c>
      <c r="AK3420" s="1163">
        <v>333</v>
      </c>
      <c r="AL3420" s="1164"/>
      <c r="AM3420" s="1165"/>
      <c r="AN3420" s="1166"/>
      <c r="AO3420" s="587" t="e">
        <f t="shared" si="564"/>
        <v>#DIV/0!</v>
      </c>
      <c r="AQ3420" s="1163">
        <v>333</v>
      </c>
      <c r="AR3420" s="1164"/>
      <c r="AS3420" s="1165"/>
      <c r="AT3420" s="1166"/>
      <c r="AU3420" s="587" t="e">
        <f t="shared" si="565"/>
        <v>#DIV/0!</v>
      </c>
      <c r="AW3420" s="1163">
        <v>333</v>
      </c>
      <c r="AX3420" s="1164"/>
      <c r="AY3420" s="1165"/>
      <c r="AZ3420" s="1166"/>
      <c r="BA3420" s="587" t="e">
        <f t="shared" si="566"/>
        <v>#DIV/0!</v>
      </c>
    </row>
    <row r="3421" spans="1:53" s="17" customFormat="1" ht="16.75" customHeight="1" outlineLevel="2">
      <c r="A3421" s="1163">
        <v>334</v>
      </c>
      <c r="B3421" s="1164"/>
      <c r="C3421" s="1165"/>
      <c r="D3421" s="1166"/>
      <c r="E3421" s="587" t="e">
        <f t="shared" si="558"/>
        <v>#DIV/0!</v>
      </c>
      <c r="G3421" s="1163">
        <v>334</v>
      </c>
      <c r="H3421" s="1164"/>
      <c r="I3421" s="1165"/>
      <c r="J3421" s="1166"/>
      <c r="K3421" s="587" t="e">
        <f t="shared" si="559"/>
        <v>#DIV/0!</v>
      </c>
      <c r="M3421" s="1163">
        <v>334</v>
      </c>
      <c r="N3421" s="1164"/>
      <c r="O3421" s="1165"/>
      <c r="P3421" s="1166"/>
      <c r="Q3421" s="587" t="e">
        <f t="shared" si="560"/>
        <v>#DIV/0!</v>
      </c>
      <c r="S3421" s="1163">
        <v>334</v>
      </c>
      <c r="T3421" s="1164"/>
      <c r="U3421" s="1165"/>
      <c r="V3421" s="1166"/>
      <c r="W3421" s="587" t="e">
        <f t="shared" si="561"/>
        <v>#DIV/0!</v>
      </c>
      <c r="Y3421" s="1163">
        <v>334</v>
      </c>
      <c r="Z3421" s="1164"/>
      <c r="AA3421" s="1165"/>
      <c r="AB3421" s="1166"/>
      <c r="AC3421" s="587" t="e">
        <f t="shared" si="562"/>
        <v>#DIV/0!</v>
      </c>
      <c r="AE3421" s="1163">
        <v>334</v>
      </c>
      <c r="AF3421" s="1164"/>
      <c r="AG3421" s="1165"/>
      <c r="AH3421" s="1166"/>
      <c r="AI3421" s="587" t="e">
        <f t="shared" si="563"/>
        <v>#DIV/0!</v>
      </c>
      <c r="AK3421" s="1163">
        <v>334</v>
      </c>
      <c r="AL3421" s="1164"/>
      <c r="AM3421" s="1165"/>
      <c r="AN3421" s="1166"/>
      <c r="AO3421" s="587" t="e">
        <f t="shared" si="564"/>
        <v>#DIV/0!</v>
      </c>
      <c r="AQ3421" s="1163">
        <v>334</v>
      </c>
      <c r="AR3421" s="1164"/>
      <c r="AS3421" s="1165"/>
      <c r="AT3421" s="1166"/>
      <c r="AU3421" s="587" t="e">
        <f t="shared" si="565"/>
        <v>#DIV/0!</v>
      </c>
      <c r="AW3421" s="1163">
        <v>334</v>
      </c>
      <c r="AX3421" s="1164"/>
      <c r="AY3421" s="1165"/>
      <c r="AZ3421" s="1166"/>
      <c r="BA3421" s="587" t="e">
        <f t="shared" si="566"/>
        <v>#DIV/0!</v>
      </c>
    </row>
    <row r="3422" spans="1:53" s="17" customFormat="1" ht="16.75" customHeight="1" outlineLevel="2">
      <c r="A3422" s="1163">
        <v>335</v>
      </c>
      <c r="B3422" s="1164"/>
      <c r="C3422" s="1165"/>
      <c r="D3422" s="1166"/>
      <c r="E3422" s="587" t="e">
        <f t="shared" si="558"/>
        <v>#DIV/0!</v>
      </c>
      <c r="G3422" s="1163">
        <v>335</v>
      </c>
      <c r="H3422" s="1164"/>
      <c r="I3422" s="1165"/>
      <c r="J3422" s="1166"/>
      <c r="K3422" s="587" t="e">
        <f t="shared" si="559"/>
        <v>#DIV/0!</v>
      </c>
      <c r="M3422" s="1163">
        <v>335</v>
      </c>
      <c r="N3422" s="1164"/>
      <c r="O3422" s="1165"/>
      <c r="P3422" s="1166"/>
      <c r="Q3422" s="587" t="e">
        <f t="shared" si="560"/>
        <v>#DIV/0!</v>
      </c>
      <c r="S3422" s="1163">
        <v>335</v>
      </c>
      <c r="T3422" s="1164"/>
      <c r="U3422" s="1165"/>
      <c r="V3422" s="1166"/>
      <c r="W3422" s="587" t="e">
        <f t="shared" si="561"/>
        <v>#DIV/0!</v>
      </c>
      <c r="Y3422" s="1163">
        <v>335</v>
      </c>
      <c r="Z3422" s="1164"/>
      <c r="AA3422" s="1165"/>
      <c r="AB3422" s="1166"/>
      <c r="AC3422" s="587" t="e">
        <f t="shared" si="562"/>
        <v>#DIV/0!</v>
      </c>
      <c r="AE3422" s="1163">
        <v>335</v>
      </c>
      <c r="AF3422" s="1164"/>
      <c r="AG3422" s="1165"/>
      <c r="AH3422" s="1166"/>
      <c r="AI3422" s="587" t="e">
        <f t="shared" si="563"/>
        <v>#DIV/0!</v>
      </c>
      <c r="AK3422" s="1163">
        <v>335</v>
      </c>
      <c r="AL3422" s="1164"/>
      <c r="AM3422" s="1165"/>
      <c r="AN3422" s="1166"/>
      <c r="AO3422" s="587" t="e">
        <f t="shared" si="564"/>
        <v>#DIV/0!</v>
      </c>
      <c r="AQ3422" s="1163">
        <v>335</v>
      </c>
      <c r="AR3422" s="1164"/>
      <c r="AS3422" s="1165"/>
      <c r="AT3422" s="1166"/>
      <c r="AU3422" s="587" t="e">
        <f t="shared" si="565"/>
        <v>#DIV/0!</v>
      </c>
      <c r="AW3422" s="1163">
        <v>335</v>
      </c>
      <c r="AX3422" s="1164"/>
      <c r="AY3422" s="1165"/>
      <c r="AZ3422" s="1166"/>
      <c r="BA3422" s="587" t="e">
        <f t="shared" si="566"/>
        <v>#DIV/0!</v>
      </c>
    </row>
    <row r="3423" spans="1:53" s="17" customFormat="1" ht="16.75" customHeight="1" outlineLevel="2">
      <c r="A3423" s="1163">
        <v>336</v>
      </c>
      <c r="B3423" s="1164"/>
      <c r="C3423" s="1165"/>
      <c r="D3423" s="1166"/>
      <c r="E3423" s="587" t="e">
        <f t="shared" si="558"/>
        <v>#DIV/0!</v>
      </c>
      <c r="G3423" s="1163">
        <v>336</v>
      </c>
      <c r="H3423" s="1164"/>
      <c r="I3423" s="1165"/>
      <c r="J3423" s="1166"/>
      <c r="K3423" s="587" t="e">
        <f t="shared" si="559"/>
        <v>#DIV/0!</v>
      </c>
      <c r="M3423" s="1163">
        <v>336</v>
      </c>
      <c r="N3423" s="1164"/>
      <c r="O3423" s="1165"/>
      <c r="P3423" s="1166"/>
      <c r="Q3423" s="587" t="e">
        <f t="shared" si="560"/>
        <v>#DIV/0!</v>
      </c>
      <c r="S3423" s="1163">
        <v>336</v>
      </c>
      <c r="T3423" s="1164"/>
      <c r="U3423" s="1165"/>
      <c r="V3423" s="1166"/>
      <c r="W3423" s="587" t="e">
        <f t="shared" si="561"/>
        <v>#DIV/0!</v>
      </c>
      <c r="Y3423" s="1163">
        <v>336</v>
      </c>
      <c r="Z3423" s="1164"/>
      <c r="AA3423" s="1165"/>
      <c r="AB3423" s="1166"/>
      <c r="AC3423" s="587" t="e">
        <f t="shared" si="562"/>
        <v>#DIV/0!</v>
      </c>
      <c r="AE3423" s="1163">
        <v>336</v>
      </c>
      <c r="AF3423" s="1164"/>
      <c r="AG3423" s="1165"/>
      <c r="AH3423" s="1166"/>
      <c r="AI3423" s="587" t="e">
        <f t="shared" si="563"/>
        <v>#DIV/0!</v>
      </c>
      <c r="AK3423" s="1163">
        <v>336</v>
      </c>
      <c r="AL3423" s="1164"/>
      <c r="AM3423" s="1165"/>
      <c r="AN3423" s="1166"/>
      <c r="AO3423" s="587" t="e">
        <f t="shared" si="564"/>
        <v>#DIV/0!</v>
      </c>
      <c r="AQ3423" s="1163">
        <v>336</v>
      </c>
      <c r="AR3423" s="1164"/>
      <c r="AS3423" s="1165"/>
      <c r="AT3423" s="1166"/>
      <c r="AU3423" s="587" t="e">
        <f t="shared" si="565"/>
        <v>#DIV/0!</v>
      </c>
      <c r="AW3423" s="1163">
        <v>336</v>
      </c>
      <c r="AX3423" s="1164"/>
      <c r="AY3423" s="1165"/>
      <c r="AZ3423" s="1166"/>
      <c r="BA3423" s="587" t="e">
        <f t="shared" si="566"/>
        <v>#DIV/0!</v>
      </c>
    </row>
    <row r="3424" spans="1:53" s="17" customFormat="1" ht="16.75" customHeight="1" outlineLevel="2">
      <c r="A3424" s="1163">
        <v>337</v>
      </c>
      <c r="B3424" s="1164"/>
      <c r="C3424" s="1165"/>
      <c r="D3424" s="1166"/>
      <c r="E3424" s="587" t="e">
        <f t="shared" si="558"/>
        <v>#DIV/0!</v>
      </c>
      <c r="G3424" s="1163">
        <v>337</v>
      </c>
      <c r="H3424" s="1164"/>
      <c r="I3424" s="1165"/>
      <c r="J3424" s="1166"/>
      <c r="K3424" s="587" t="e">
        <f t="shared" si="559"/>
        <v>#DIV/0!</v>
      </c>
      <c r="M3424" s="1163">
        <v>337</v>
      </c>
      <c r="N3424" s="1164"/>
      <c r="O3424" s="1165"/>
      <c r="P3424" s="1166"/>
      <c r="Q3424" s="587" t="e">
        <f t="shared" si="560"/>
        <v>#DIV/0!</v>
      </c>
      <c r="S3424" s="1163">
        <v>337</v>
      </c>
      <c r="T3424" s="1164"/>
      <c r="U3424" s="1165"/>
      <c r="V3424" s="1166"/>
      <c r="W3424" s="587" t="e">
        <f t="shared" si="561"/>
        <v>#DIV/0!</v>
      </c>
      <c r="Y3424" s="1163">
        <v>337</v>
      </c>
      <c r="Z3424" s="1164"/>
      <c r="AA3424" s="1165"/>
      <c r="AB3424" s="1166"/>
      <c r="AC3424" s="587" t="e">
        <f t="shared" si="562"/>
        <v>#DIV/0!</v>
      </c>
      <c r="AE3424" s="1163">
        <v>337</v>
      </c>
      <c r="AF3424" s="1164"/>
      <c r="AG3424" s="1165"/>
      <c r="AH3424" s="1166"/>
      <c r="AI3424" s="587" t="e">
        <f t="shared" si="563"/>
        <v>#DIV/0!</v>
      </c>
      <c r="AK3424" s="1163">
        <v>337</v>
      </c>
      <c r="AL3424" s="1164"/>
      <c r="AM3424" s="1165"/>
      <c r="AN3424" s="1166"/>
      <c r="AO3424" s="587" t="e">
        <f t="shared" si="564"/>
        <v>#DIV/0!</v>
      </c>
      <c r="AQ3424" s="1163">
        <v>337</v>
      </c>
      <c r="AR3424" s="1164"/>
      <c r="AS3424" s="1165"/>
      <c r="AT3424" s="1166"/>
      <c r="AU3424" s="587" t="e">
        <f t="shared" si="565"/>
        <v>#DIV/0!</v>
      </c>
      <c r="AW3424" s="1163">
        <v>337</v>
      </c>
      <c r="AX3424" s="1164"/>
      <c r="AY3424" s="1165"/>
      <c r="AZ3424" s="1166"/>
      <c r="BA3424" s="587" t="e">
        <f t="shared" si="566"/>
        <v>#DIV/0!</v>
      </c>
    </row>
    <row r="3425" spans="1:53" s="17" customFormat="1" ht="16.75" customHeight="1" outlineLevel="2">
      <c r="A3425" s="1163">
        <v>338</v>
      </c>
      <c r="B3425" s="1164"/>
      <c r="C3425" s="1165"/>
      <c r="D3425" s="1166"/>
      <c r="E3425" s="587" t="e">
        <f t="shared" si="558"/>
        <v>#DIV/0!</v>
      </c>
      <c r="G3425" s="1163">
        <v>338</v>
      </c>
      <c r="H3425" s="1164"/>
      <c r="I3425" s="1165"/>
      <c r="J3425" s="1166"/>
      <c r="K3425" s="587" t="e">
        <f t="shared" si="559"/>
        <v>#DIV/0!</v>
      </c>
      <c r="M3425" s="1163">
        <v>338</v>
      </c>
      <c r="N3425" s="1164"/>
      <c r="O3425" s="1165"/>
      <c r="P3425" s="1166"/>
      <c r="Q3425" s="587" t="e">
        <f t="shared" si="560"/>
        <v>#DIV/0!</v>
      </c>
      <c r="S3425" s="1163">
        <v>338</v>
      </c>
      <c r="T3425" s="1164"/>
      <c r="U3425" s="1165"/>
      <c r="V3425" s="1166"/>
      <c r="W3425" s="587" t="e">
        <f t="shared" si="561"/>
        <v>#DIV/0!</v>
      </c>
      <c r="Y3425" s="1163">
        <v>338</v>
      </c>
      <c r="Z3425" s="1164"/>
      <c r="AA3425" s="1165"/>
      <c r="AB3425" s="1166"/>
      <c r="AC3425" s="587" t="e">
        <f t="shared" si="562"/>
        <v>#DIV/0!</v>
      </c>
      <c r="AE3425" s="1163">
        <v>338</v>
      </c>
      <c r="AF3425" s="1164"/>
      <c r="AG3425" s="1165"/>
      <c r="AH3425" s="1166"/>
      <c r="AI3425" s="587" t="e">
        <f t="shared" si="563"/>
        <v>#DIV/0!</v>
      </c>
      <c r="AK3425" s="1163">
        <v>338</v>
      </c>
      <c r="AL3425" s="1164"/>
      <c r="AM3425" s="1165"/>
      <c r="AN3425" s="1166"/>
      <c r="AO3425" s="587" t="e">
        <f t="shared" si="564"/>
        <v>#DIV/0!</v>
      </c>
      <c r="AQ3425" s="1163">
        <v>338</v>
      </c>
      <c r="AR3425" s="1164"/>
      <c r="AS3425" s="1165"/>
      <c r="AT3425" s="1166"/>
      <c r="AU3425" s="587" t="e">
        <f t="shared" si="565"/>
        <v>#DIV/0!</v>
      </c>
      <c r="AW3425" s="1163">
        <v>338</v>
      </c>
      <c r="AX3425" s="1164"/>
      <c r="AY3425" s="1165"/>
      <c r="AZ3425" s="1166"/>
      <c r="BA3425" s="587" t="e">
        <f t="shared" si="566"/>
        <v>#DIV/0!</v>
      </c>
    </row>
    <row r="3426" spans="1:53" s="17" customFormat="1" ht="16.75" customHeight="1" outlineLevel="2">
      <c r="A3426" s="1163">
        <v>339</v>
      </c>
      <c r="B3426" s="1164"/>
      <c r="C3426" s="1165"/>
      <c r="D3426" s="1166"/>
      <c r="E3426" s="587" t="e">
        <f t="shared" si="558"/>
        <v>#DIV/0!</v>
      </c>
      <c r="G3426" s="1163">
        <v>339</v>
      </c>
      <c r="H3426" s="1164"/>
      <c r="I3426" s="1165"/>
      <c r="J3426" s="1166"/>
      <c r="K3426" s="587" t="e">
        <f t="shared" si="559"/>
        <v>#DIV/0!</v>
      </c>
      <c r="M3426" s="1163">
        <v>339</v>
      </c>
      <c r="N3426" s="1164"/>
      <c r="O3426" s="1165"/>
      <c r="P3426" s="1166"/>
      <c r="Q3426" s="587" t="e">
        <f t="shared" si="560"/>
        <v>#DIV/0!</v>
      </c>
      <c r="S3426" s="1163">
        <v>339</v>
      </c>
      <c r="T3426" s="1164"/>
      <c r="U3426" s="1165"/>
      <c r="V3426" s="1166"/>
      <c r="W3426" s="587" t="e">
        <f t="shared" si="561"/>
        <v>#DIV/0!</v>
      </c>
      <c r="Y3426" s="1163">
        <v>339</v>
      </c>
      <c r="Z3426" s="1164"/>
      <c r="AA3426" s="1165"/>
      <c r="AB3426" s="1166"/>
      <c r="AC3426" s="587" t="e">
        <f t="shared" si="562"/>
        <v>#DIV/0!</v>
      </c>
      <c r="AE3426" s="1163">
        <v>339</v>
      </c>
      <c r="AF3426" s="1164"/>
      <c r="AG3426" s="1165"/>
      <c r="AH3426" s="1166"/>
      <c r="AI3426" s="587" t="e">
        <f t="shared" si="563"/>
        <v>#DIV/0!</v>
      </c>
      <c r="AK3426" s="1163">
        <v>339</v>
      </c>
      <c r="AL3426" s="1164"/>
      <c r="AM3426" s="1165"/>
      <c r="AN3426" s="1166"/>
      <c r="AO3426" s="587" t="e">
        <f t="shared" si="564"/>
        <v>#DIV/0!</v>
      </c>
      <c r="AQ3426" s="1163">
        <v>339</v>
      </c>
      <c r="AR3426" s="1164"/>
      <c r="AS3426" s="1165"/>
      <c r="AT3426" s="1166"/>
      <c r="AU3426" s="587" t="e">
        <f t="shared" si="565"/>
        <v>#DIV/0!</v>
      </c>
      <c r="AW3426" s="1163">
        <v>339</v>
      </c>
      <c r="AX3426" s="1164"/>
      <c r="AY3426" s="1165"/>
      <c r="AZ3426" s="1166"/>
      <c r="BA3426" s="587" t="e">
        <f t="shared" si="566"/>
        <v>#DIV/0!</v>
      </c>
    </row>
    <row r="3427" spans="1:53" s="17" customFormat="1" ht="16.75" customHeight="1" outlineLevel="2">
      <c r="A3427" s="1163">
        <v>340</v>
      </c>
      <c r="B3427" s="1164"/>
      <c r="C3427" s="1165"/>
      <c r="D3427" s="1166"/>
      <c r="E3427" s="587" t="e">
        <f t="shared" si="558"/>
        <v>#DIV/0!</v>
      </c>
      <c r="G3427" s="1163">
        <v>340</v>
      </c>
      <c r="H3427" s="1164"/>
      <c r="I3427" s="1165"/>
      <c r="J3427" s="1166"/>
      <c r="K3427" s="587" t="e">
        <f t="shared" si="559"/>
        <v>#DIV/0!</v>
      </c>
      <c r="M3427" s="1163">
        <v>340</v>
      </c>
      <c r="N3427" s="1164"/>
      <c r="O3427" s="1165"/>
      <c r="P3427" s="1166"/>
      <c r="Q3427" s="587" t="e">
        <f t="shared" si="560"/>
        <v>#DIV/0!</v>
      </c>
      <c r="S3427" s="1163">
        <v>340</v>
      </c>
      <c r="T3427" s="1164"/>
      <c r="U3427" s="1165"/>
      <c r="V3427" s="1166"/>
      <c r="W3427" s="587" t="e">
        <f t="shared" si="561"/>
        <v>#DIV/0!</v>
      </c>
      <c r="Y3427" s="1163">
        <v>340</v>
      </c>
      <c r="Z3427" s="1164"/>
      <c r="AA3427" s="1165"/>
      <c r="AB3427" s="1166"/>
      <c r="AC3427" s="587" t="e">
        <f t="shared" si="562"/>
        <v>#DIV/0!</v>
      </c>
      <c r="AE3427" s="1163">
        <v>340</v>
      </c>
      <c r="AF3427" s="1164"/>
      <c r="AG3427" s="1165"/>
      <c r="AH3427" s="1166"/>
      <c r="AI3427" s="587" t="e">
        <f t="shared" si="563"/>
        <v>#DIV/0!</v>
      </c>
      <c r="AK3427" s="1163">
        <v>340</v>
      </c>
      <c r="AL3427" s="1164"/>
      <c r="AM3427" s="1165"/>
      <c r="AN3427" s="1166"/>
      <c r="AO3427" s="587" t="e">
        <f t="shared" si="564"/>
        <v>#DIV/0!</v>
      </c>
      <c r="AQ3427" s="1163">
        <v>340</v>
      </c>
      <c r="AR3427" s="1164"/>
      <c r="AS3427" s="1165"/>
      <c r="AT3427" s="1166"/>
      <c r="AU3427" s="587" t="e">
        <f t="shared" si="565"/>
        <v>#DIV/0!</v>
      </c>
      <c r="AW3427" s="1163">
        <v>340</v>
      </c>
      <c r="AX3427" s="1164"/>
      <c r="AY3427" s="1165"/>
      <c r="AZ3427" s="1166"/>
      <c r="BA3427" s="587" t="e">
        <f t="shared" si="566"/>
        <v>#DIV/0!</v>
      </c>
    </row>
    <row r="3428" spans="1:53" s="17" customFormat="1" ht="16.75" customHeight="1" outlineLevel="2">
      <c r="A3428" s="1163">
        <v>341</v>
      </c>
      <c r="B3428" s="1164"/>
      <c r="C3428" s="1165"/>
      <c r="D3428" s="1166"/>
      <c r="E3428" s="587" t="e">
        <f t="shared" si="558"/>
        <v>#DIV/0!</v>
      </c>
      <c r="G3428" s="1163">
        <v>341</v>
      </c>
      <c r="H3428" s="1164"/>
      <c r="I3428" s="1165"/>
      <c r="J3428" s="1166"/>
      <c r="K3428" s="587" t="e">
        <f t="shared" si="559"/>
        <v>#DIV/0!</v>
      </c>
      <c r="M3428" s="1163">
        <v>341</v>
      </c>
      <c r="N3428" s="1164"/>
      <c r="O3428" s="1165"/>
      <c r="P3428" s="1166"/>
      <c r="Q3428" s="587" t="e">
        <f t="shared" si="560"/>
        <v>#DIV/0!</v>
      </c>
      <c r="S3428" s="1163">
        <v>341</v>
      </c>
      <c r="T3428" s="1164"/>
      <c r="U3428" s="1165"/>
      <c r="V3428" s="1166"/>
      <c r="W3428" s="587" t="e">
        <f t="shared" si="561"/>
        <v>#DIV/0!</v>
      </c>
      <c r="Y3428" s="1163">
        <v>341</v>
      </c>
      <c r="Z3428" s="1164"/>
      <c r="AA3428" s="1165"/>
      <c r="AB3428" s="1166"/>
      <c r="AC3428" s="587" t="e">
        <f t="shared" si="562"/>
        <v>#DIV/0!</v>
      </c>
      <c r="AE3428" s="1163">
        <v>341</v>
      </c>
      <c r="AF3428" s="1164"/>
      <c r="AG3428" s="1165"/>
      <c r="AH3428" s="1166"/>
      <c r="AI3428" s="587" t="e">
        <f t="shared" si="563"/>
        <v>#DIV/0!</v>
      </c>
      <c r="AK3428" s="1163">
        <v>341</v>
      </c>
      <c r="AL3428" s="1164"/>
      <c r="AM3428" s="1165"/>
      <c r="AN3428" s="1166"/>
      <c r="AO3428" s="587" t="e">
        <f t="shared" si="564"/>
        <v>#DIV/0!</v>
      </c>
      <c r="AQ3428" s="1163">
        <v>341</v>
      </c>
      <c r="AR3428" s="1164"/>
      <c r="AS3428" s="1165"/>
      <c r="AT3428" s="1166"/>
      <c r="AU3428" s="587" t="e">
        <f t="shared" si="565"/>
        <v>#DIV/0!</v>
      </c>
      <c r="AW3428" s="1163">
        <v>341</v>
      </c>
      <c r="AX3428" s="1164"/>
      <c r="AY3428" s="1165"/>
      <c r="AZ3428" s="1166"/>
      <c r="BA3428" s="587" t="e">
        <f t="shared" si="566"/>
        <v>#DIV/0!</v>
      </c>
    </row>
    <row r="3429" spans="1:53" s="17" customFormat="1" ht="16.75" customHeight="1" outlineLevel="2">
      <c r="A3429" s="1163">
        <v>342</v>
      </c>
      <c r="B3429" s="1164"/>
      <c r="C3429" s="1165"/>
      <c r="D3429" s="1166"/>
      <c r="E3429" s="587" t="e">
        <f t="shared" si="558"/>
        <v>#DIV/0!</v>
      </c>
      <c r="G3429" s="1163">
        <v>342</v>
      </c>
      <c r="H3429" s="1164"/>
      <c r="I3429" s="1165"/>
      <c r="J3429" s="1166"/>
      <c r="K3429" s="587" t="e">
        <f t="shared" si="559"/>
        <v>#DIV/0!</v>
      </c>
      <c r="M3429" s="1163">
        <v>342</v>
      </c>
      <c r="N3429" s="1164"/>
      <c r="O3429" s="1165"/>
      <c r="P3429" s="1166"/>
      <c r="Q3429" s="587" t="e">
        <f t="shared" si="560"/>
        <v>#DIV/0!</v>
      </c>
      <c r="S3429" s="1163">
        <v>342</v>
      </c>
      <c r="T3429" s="1164"/>
      <c r="U3429" s="1165"/>
      <c r="V3429" s="1166"/>
      <c r="W3429" s="587" t="e">
        <f t="shared" si="561"/>
        <v>#DIV/0!</v>
      </c>
      <c r="Y3429" s="1163">
        <v>342</v>
      </c>
      <c r="Z3429" s="1164"/>
      <c r="AA3429" s="1165"/>
      <c r="AB3429" s="1166"/>
      <c r="AC3429" s="587" t="e">
        <f t="shared" si="562"/>
        <v>#DIV/0!</v>
      </c>
      <c r="AE3429" s="1163">
        <v>342</v>
      </c>
      <c r="AF3429" s="1164"/>
      <c r="AG3429" s="1165"/>
      <c r="AH3429" s="1166"/>
      <c r="AI3429" s="587" t="e">
        <f t="shared" si="563"/>
        <v>#DIV/0!</v>
      </c>
      <c r="AK3429" s="1163">
        <v>342</v>
      </c>
      <c r="AL3429" s="1164"/>
      <c r="AM3429" s="1165"/>
      <c r="AN3429" s="1166"/>
      <c r="AO3429" s="587" t="e">
        <f t="shared" si="564"/>
        <v>#DIV/0!</v>
      </c>
      <c r="AQ3429" s="1163">
        <v>342</v>
      </c>
      <c r="AR3429" s="1164"/>
      <c r="AS3429" s="1165"/>
      <c r="AT3429" s="1166"/>
      <c r="AU3429" s="587" t="e">
        <f t="shared" si="565"/>
        <v>#DIV/0!</v>
      </c>
      <c r="AW3429" s="1163">
        <v>342</v>
      </c>
      <c r="AX3429" s="1164"/>
      <c r="AY3429" s="1165"/>
      <c r="AZ3429" s="1166"/>
      <c r="BA3429" s="587" t="e">
        <f t="shared" si="566"/>
        <v>#DIV/0!</v>
      </c>
    </row>
    <row r="3430" spans="1:53" s="17" customFormat="1" ht="16.75" customHeight="1" outlineLevel="2">
      <c r="A3430" s="1163">
        <v>343</v>
      </c>
      <c r="B3430" s="1164"/>
      <c r="C3430" s="1165"/>
      <c r="D3430" s="1166"/>
      <c r="E3430" s="587" t="e">
        <f t="shared" si="558"/>
        <v>#DIV/0!</v>
      </c>
      <c r="G3430" s="1163">
        <v>343</v>
      </c>
      <c r="H3430" s="1164"/>
      <c r="I3430" s="1165"/>
      <c r="J3430" s="1166"/>
      <c r="K3430" s="587" t="e">
        <f t="shared" si="559"/>
        <v>#DIV/0!</v>
      </c>
      <c r="M3430" s="1163">
        <v>343</v>
      </c>
      <c r="N3430" s="1164"/>
      <c r="O3430" s="1165"/>
      <c r="P3430" s="1166"/>
      <c r="Q3430" s="587" t="e">
        <f t="shared" si="560"/>
        <v>#DIV/0!</v>
      </c>
      <c r="S3430" s="1163">
        <v>343</v>
      </c>
      <c r="T3430" s="1164"/>
      <c r="U3430" s="1165"/>
      <c r="V3430" s="1166"/>
      <c r="W3430" s="587" t="e">
        <f t="shared" si="561"/>
        <v>#DIV/0!</v>
      </c>
      <c r="Y3430" s="1163">
        <v>343</v>
      </c>
      <c r="Z3430" s="1164"/>
      <c r="AA3430" s="1165"/>
      <c r="AB3430" s="1166"/>
      <c r="AC3430" s="587" t="e">
        <f t="shared" si="562"/>
        <v>#DIV/0!</v>
      </c>
      <c r="AE3430" s="1163">
        <v>343</v>
      </c>
      <c r="AF3430" s="1164"/>
      <c r="AG3430" s="1165"/>
      <c r="AH3430" s="1166"/>
      <c r="AI3430" s="587" t="e">
        <f t="shared" si="563"/>
        <v>#DIV/0!</v>
      </c>
      <c r="AK3430" s="1163">
        <v>343</v>
      </c>
      <c r="AL3430" s="1164"/>
      <c r="AM3430" s="1165"/>
      <c r="AN3430" s="1166"/>
      <c r="AO3430" s="587" t="e">
        <f t="shared" si="564"/>
        <v>#DIV/0!</v>
      </c>
      <c r="AQ3430" s="1163">
        <v>343</v>
      </c>
      <c r="AR3430" s="1164"/>
      <c r="AS3430" s="1165"/>
      <c r="AT3430" s="1166"/>
      <c r="AU3430" s="587" t="e">
        <f t="shared" si="565"/>
        <v>#DIV/0!</v>
      </c>
      <c r="AW3430" s="1163">
        <v>343</v>
      </c>
      <c r="AX3430" s="1164"/>
      <c r="AY3430" s="1165"/>
      <c r="AZ3430" s="1166"/>
      <c r="BA3430" s="587" t="e">
        <f t="shared" si="566"/>
        <v>#DIV/0!</v>
      </c>
    </row>
    <row r="3431" spans="1:53" s="17" customFormat="1" ht="16.75" customHeight="1" outlineLevel="2">
      <c r="A3431" s="1163">
        <v>344</v>
      </c>
      <c r="B3431" s="1164"/>
      <c r="C3431" s="1165"/>
      <c r="D3431" s="1166"/>
      <c r="E3431" s="587" t="e">
        <f t="shared" si="558"/>
        <v>#DIV/0!</v>
      </c>
      <c r="G3431" s="1163">
        <v>344</v>
      </c>
      <c r="H3431" s="1164"/>
      <c r="I3431" s="1165"/>
      <c r="J3431" s="1166"/>
      <c r="K3431" s="587" t="e">
        <f t="shared" si="559"/>
        <v>#DIV/0!</v>
      </c>
      <c r="M3431" s="1163">
        <v>344</v>
      </c>
      <c r="N3431" s="1164"/>
      <c r="O3431" s="1165"/>
      <c r="P3431" s="1166"/>
      <c r="Q3431" s="587" t="e">
        <f t="shared" si="560"/>
        <v>#DIV/0!</v>
      </c>
      <c r="S3431" s="1163">
        <v>344</v>
      </c>
      <c r="T3431" s="1164"/>
      <c r="U3431" s="1165"/>
      <c r="V3431" s="1166"/>
      <c r="W3431" s="587" t="e">
        <f t="shared" si="561"/>
        <v>#DIV/0!</v>
      </c>
      <c r="Y3431" s="1163">
        <v>344</v>
      </c>
      <c r="Z3431" s="1164"/>
      <c r="AA3431" s="1165"/>
      <c r="AB3431" s="1166"/>
      <c r="AC3431" s="587" t="e">
        <f t="shared" si="562"/>
        <v>#DIV/0!</v>
      </c>
      <c r="AE3431" s="1163">
        <v>344</v>
      </c>
      <c r="AF3431" s="1164"/>
      <c r="AG3431" s="1165"/>
      <c r="AH3431" s="1166"/>
      <c r="AI3431" s="587" t="e">
        <f t="shared" si="563"/>
        <v>#DIV/0!</v>
      </c>
      <c r="AK3431" s="1163">
        <v>344</v>
      </c>
      <c r="AL3431" s="1164"/>
      <c r="AM3431" s="1165"/>
      <c r="AN3431" s="1166"/>
      <c r="AO3431" s="587" t="e">
        <f t="shared" si="564"/>
        <v>#DIV/0!</v>
      </c>
      <c r="AQ3431" s="1163">
        <v>344</v>
      </c>
      <c r="AR3431" s="1164"/>
      <c r="AS3431" s="1165"/>
      <c r="AT3431" s="1166"/>
      <c r="AU3431" s="587" t="e">
        <f t="shared" si="565"/>
        <v>#DIV/0!</v>
      </c>
      <c r="AW3431" s="1163">
        <v>344</v>
      </c>
      <c r="AX3431" s="1164"/>
      <c r="AY3431" s="1165"/>
      <c r="AZ3431" s="1166"/>
      <c r="BA3431" s="587" t="e">
        <f t="shared" si="566"/>
        <v>#DIV/0!</v>
      </c>
    </row>
    <row r="3432" spans="1:53" s="17" customFormat="1" ht="16.75" customHeight="1" outlineLevel="2">
      <c r="A3432" s="1163">
        <v>345</v>
      </c>
      <c r="B3432" s="1164"/>
      <c r="C3432" s="1165"/>
      <c r="D3432" s="1166"/>
      <c r="E3432" s="587" t="e">
        <f t="shared" si="558"/>
        <v>#DIV/0!</v>
      </c>
      <c r="G3432" s="1163">
        <v>345</v>
      </c>
      <c r="H3432" s="1164"/>
      <c r="I3432" s="1165"/>
      <c r="J3432" s="1166"/>
      <c r="K3432" s="587" t="e">
        <f t="shared" si="559"/>
        <v>#DIV/0!</v>
      </c>
      <c r="M3432" s="1163">
        <v>345</v>
      </c>
      <c r="N3432" s="1164"/>
      <c r="O3432" s="1165"/>
      <c r="P3432" s="1166"/>
      <c r="Q3432" s="587" t="e">
        <f t="shared" si="560"/>
        <v>#DIV/0!</v>
      </c>
      <c r="S3432" s="1163">
        <v>345</v>
      </c>
      <c r="T3432" s="1164"/>
      <c r="U3432" s="1165"/>
      <c r="V3432" s="1166"/>
      <c r="W3432" s="587" t="e">
        <f t="shared" si="561"/>
        <v>#DIV/0!</v>
      </c>
      <c r="Y3432" s="1163">
        <v>345</v>
      </c>
      <c r="Z3432" s="1164"/>
      <c r="AA3432" s="1165"/>
      <c r="AB3432" s="1166"/>
      <c r="AC3432" s="587" t="e">
        <f t="shared" si="562"/>
        <v>#DIV/0!</v>
      </c>
      <c r="AE3432" s="1163">
        <v>345</v>
      </c>
      <c r="AF3432" s="1164"/>
      <c r="AG3432" s="1165"/>
      <c r="AH3432" s="1166"/>
      <c r="AI3432" s="587" t="e">
        <f t="shared" si="563"/>
        <v>#DIV/0!</v>
      </c>
      <c r="AK3432" s="1163">
        <v>345</v>
      </c>
      <c r="AL3432" s="1164"/>
      <c r="AM3432" s="1165"/>
      <c r="AN3432" s="1166"/>
      <c r="AO3432" s="587" t="e">
        <f t="shared" si="564"/>
        <v>#DIV/0!</v>
      </c>
      <c r="AQ3432" s="1163">
        <v>345</v>
      </c>
      <c r="AR3432" s="1164"/>
      <c r="AS3432" s="1165"/>
      <c r="AT3432" s="1166"/>
      <c r="AU3432" s="587" t="e">
        <f t="shared" si="565"/>
        <v>#DIV/0!</v>
      </c>
      <c r="AW3432" s="1163">
        <v>345</v>
      </c>
      <c r="AX3432" s="1164"/>
      <c r="AY3432" s="1165"/>
      <c r="AZ3432" s="1166"/>
      <c r="BA3432" s="587" t="e">
        <f t="shared" si="566"/>
        <v>#DIV/0!</v>
      </c>
    </row>
    <row r="3433" spans="1:53" s="17" customFormat="1" ht="16.75" customHeight="1" outlineLevel="2">
      <c r="A3433" s="1163">
        <v>346</v>
      </c>
      <c r="B3433" s="1164"/>
      <c r="C3433" s="1165"/>
      <c r="D3433" s="1166"/>
      <c r="E3433" s="587" t="e">
        <f t="shared" si="558"/>
        <v>#DIV/0!</v>
      </c>
      <c r="G3433" s="1163">
        <v>346</v>
      </c>
      <c r="H3433" s="1164"/>
      <c r="I3433" s="1165"/>
      <c r="J3433" s="1166"/>
      <c r="K3433" s="587" t="e">
        <f t="shared" si="559"/>
        <v>#DIV/0!</v>
      </c>
      <c r="M3433" s="1163">
        <v>346</v>
      </c>
      <c r="N3433" s="1164"/>
      <c r="O3433" s="1165"/>
      <c r="P3433" s="1166"/>
      <c r="Q3433" s="587" t="e">
        <f t="shared" si="560"/>
        <v>#DIV/0!</v>
      </c>
      <c r="S3433" s="1163">
        <v>346</v>
      </c>
      <c r="T3433" s="1164"/>
      <c r="U3433" s="1165"/>
      <c r="V3433" s="1166"/>
      <c r="W3433" s="587" t="e">
        <f t="shared" si="561"/>
        <v>#DIV/0!</v>
      </c>
      <c r="Y3433" s="1163">
        <v>346</v>
      </c>
      <c r="Z3433" s="1164"/>
      <c r="AA3433" s="1165"/>
      <c r="AB3433" s="1166"/>
      <c r="AC3433" s="587" t="e">
        <f t="shared" si="562"/>
        <v>#DIV/0!</v>
      </c>
      <c r="AE3433" s="1163">
        <v>346</v>
      </c>
      <c r="AF3433" s="1164"/>
      <c r="AG3433" s="1165"/>
      <c r="AH3433" s="1166"/>
      <c r="AI3433" s="587" t="e">
        <f t="shared" si="563"/>
        <v>#DIV/0!</v>
      </c>
      <c r="AK3433" s="1163">
        <v>346</v>
      </c>
      <c r="AL3433" s="1164"/>
      <c r="AM3433" s="1165"/>
      <c r="AN3433" s="1166"/>
      <c r="AO3433" s="587" t="e">
        <f t="shared" si="564"/>
        <v>#DIV/0!</v>
      </c>
      <c r="AQ3433" s="1163">
        <v>346</v>
      </c>
      <c r="AR3433" s="1164"/>
      <c r="AS3433" s="1165"/>
      <c r="AT3433" s="1166"/>
      <c r="AU3433" s="587" t="e">
        <f t="shared" si="565"/>
        <v>#DIV/0!</v>
      </c>
      <c r="AW3433" s="1163">
        <v>346</v>
      </c>
      <c r="AX3433" s="1164"/>
      <c r="AY3433" s="1165"/>
      <c r="AZ3433" s="1166"/>
      <c r="BA3433" s="587" t="e">
        <f t="shared" si="566"/>
        <v>#DIV/0!</v>
      </c>
    </row>
    <row r="3434" spans="1:53" s="17" customFormat="1" ht="16.75" customHeight="1" outlineLevel="2">
      <c r="A3434" s="1163">
        <v>347</v>
      </c>
      <c r="B3434" s="1164"/>
      <c r="C3434" s="1165"/>
      <c r="D3434" s="1166"/>
      <c r="E3434" s="587" t="e">
        <f t="shared" si="558"/>
        <v>#DIV/0!</v>
      </c>
      <c r="G3434" s="1163">
        <v>347</v>
      </c>
      <c r="H3434" s="1164"/>
      <c r="I3434" s="1165"/>
      <c r="J3434" s="1166"/>
      <c r="K3434" s="587" t="e">
        <f t="shared" si="559"/>
        <v>#DIV/0!</v>
      </c>
      <c r="M3434" s="1163">
        <v>347</v>
      </c>
      <c r="N3434" s="1164"/>
      <c r="O3434" s="1165"/>
      <c r="P3434" s="1166"/>
      <c r="Q3434" s="587" t="e">
        <f t="shared" si="560"/>
        <v>#DIV/0!</v>
      </c>
      <c r="S3434" s="1163">
        <v>347</v>
      </c>
      <c r="T3434" s="1164"/>
      <c r="U3434" s="1165"/>
      <c r="V3434" s="1166"/>
      <c r="W3434" s="587" t="e">
        <f t="shared" si="561"/>
        <v>#DIV/0!</v>
      </c>
      <c r="Y3434" s="1163">
        <v>347</v>
      </c>
      <c r="Z3434" s="1164"/>
      <c r="AA3434" s="1165"/>
      <c r="AB3434" s="1166"/>
      <c r="AC3434" s="587" t="e">
        <f t="shared" si="562"/>
        <v>#DIV/0!</v>
      </c>
      <c r="AE3434" s="1163">
        <v>347</v>
      </c>
      <c r="AF3434" s="1164"/>
      <c r="AG3434" s="1165"/>
      <c r="AH3434" s="1166"/>
      <c r="AI3434" s="587" t="e">
        <f t="shared" si="563"/>
        <v>#DIV/0!</v>
      </c>
      <c r="AK3434" s="1163">
        <v>347</v>
      </c>
      <c r="AL3434" s="1164"/>
      <c r="AM3434" s="1165"/>
      <c r="AN3434" s="1166"/>
      <c r="AO3434" s="587" t="e">
        <f t="shared" si="564"/>
        <v>#DIV/0!</v>
      </c>
      <c r="AQ3434" s="1163">
        <v>347</v>
      </c>
      <c r="AR3434" s="1164"/>
      <c r="AS3434" s="1165"/>
      <c r="AT3434" s="1166"/>
      <c r="AU3434" s="587" t="e">
        <f t="shared" si="565"/>
        <v>#DIV/0!</v>
      </c>
      <c r="AW3434" s="1163">
        <v>347</v>
      </c>
      <c r="AX3434" s="1164"/>
      <c r="AY3434" s="1165"/>
      <c r="AZ3434" s="1166"/>
      <c r="BA3434" s="587" t="e">
        <f t="shared" si="566"/>
        <v>#DIV/0!</v>
      </c>
    </row>
    <row r="3435" spans="1:53" s="17" customFormat="1" ht="16.75" customHeight="1" outlineLevel="2">
      <c r="A3435" s="1163">
        <v>348</v>
      </c>
      <c r="B3435" s="1164"/>
      <c r="C3435" s="1165"/>
      <c r="D3435" s="1166"/>
      <c r="E3435" s="587" t="e">
        <f t="shared" si="558"/>
        <v>#DIV/0!</v>
      </c>
      <c r="G3435" s="1163">
        <v>348</v>
      </c>
      <c r="H3435" s="1164"/>
      <c r="I3435" s="1165"/>
      <c r="J3435" s="1166"/>
      <c r="K3435" s="587" t="e">
        <f t="shared" si="559"/>
        <v>#DIV/0!</v>
      </c>
      <c r="M3435" s="1163">
        <v>348</v>
      </c>
      <c r="N3435" s="1164"/>
      <c r="O3435" s="1165"/>
      <c r="P3435" s="1166"/>
      <c r="Q3435" s="587" t="e">
        <f t="shared" si="560"/>
        <v>#DIV/0!</v>
      </c>
      <c r="S3435" s="1163">
        <v>348</v>
      </c>
      <c r="T3435" s="1164"/>
      <c r="U3435" s="1165"/>
      <c r="V3435" s="1166"/>
      <c r="W3435" s="587" t="e">
        <f t="shared" si="561"/>
        <v>#DIV/0!</v>
      </c>
      <c r="Y3435" s="1163">
        <v>348</v>
      </c>
      <c r="Z3435" s="1164"/>
      <c r="AA3435" s="1165"/>
      <c r="AB3435" s="1166"/>
      <c r="AC3435" s="587" t="e">
        <f t="shared" si="562"/>
        <v>#DIV/0!</v>
      </c>
      <c r="AE3435" s="1163">
        <v>348</v>
      </c>
      <c r="AF3435" s="1164"/>
      <c r="AG3435" s="1165"/>
      <c r="AH3435" s="1166"/>
      <c r="AI3435" s="587" t="e">
        <f t="shared" si="563"/>
        <v>#DIV/0!</v>
      </c>
      <c r="AK3435" s="1163">
        <v>348</v>
      </c>
      <c r="AL3435" s="1164"/>
      <c r="AM3435" s="1165"/>
      <c r="AN3435" s="1166"/>
      <c r="AO3435" s="587" t="e">
        <f t="shared" si="564"/>
        <v>#DIV/0!</v>
      </c>
      <c r="AQ3435" s="1163">
        <v>348</v>
      </c>
      <c r="AR3435" s="1164"/>
      <c r="AS3435" s="1165"/>
      <c r="AT3435" s="1166"/>
      <c r="AU3435" s="587" t="e">
        <f t="shared" si="565"/>
        <v>#DIV/0!</v>
      </c>
      <c r="AW3435" s="1163">
        <v>348</v>
      </c>
      <c r="AX3435" s="1164"/>
      <c r="AY3435" s="1165"/>
      <c r="AZ3435" s="1166"/>
      <c r="BA3435" s="587" t="e">
        <f t="shared" si="566"/>
        <v>#DIV/0!</v>
      </c>
    </row>
    <row r="3436" spans="1:53" s="17" customFormat="1" ht="16.75" customHeight="1" outlineLevel="2">
      <c r="A3436" s="1163">
        <v>349</v>
      </c>
      <c r="B3436" s="1164"/>
      <c r="C3436" s="1165"/>
      <c r="D3436" s="1166"/>
      <c r="E3436" s="587" t="e">
        <f t="shared" si="558"/>
        <v>#DIV/0!</v>
      </c>
      <c r="G3436" s="1163">
        <v>349</v>
      </c>
      <c r="H3436" s="1164"/>
      <c r="I3436" s="1165"/>
      <c r="J3436" s="1166"/>
      <c r="K3436" s="587" t="e">
        <f t="shared" si="559"/>
        <v>#DIV/0!</v>
      </c>
      <c r="M3436" s="1163">
        <v>349</v>
      </c>
      <c r="N3436" s="1164"/>
      <c r="O3436" s="1165"/>
      <c r="P3436" s="1166"/>
      <c r="Q3436" s="587" t="e">
        <f t="shared" si="560"/>
        <v>#DIV/0!</v>
      </c>
      <c r="S3436" s="1163">
        <v>349</v>
      </c>
      <c r="T3436" s="1164"/>
      <c r="U3436" s="1165"/>
      <c r="V3436" s="1166"/>
      <c r="W3436" s="587" t="e">
        <f t="shared" si="561"/>
        <v>#DIV/0!</v>
      </c>
      <c r="Y3436" s="1163">
        <v>349</v>
      </c>
      <c r="Z3436" s="1164"/>
      <c r="AA3436" s="1165"/>
      <c r="AB3436" s="1166"/>
      <c r="AC3436" s="587" t="e">
        <f t="shared" si="562"/>
        <v>#DIV/0!</v>
      </c>
      <c r="AE3436" s="1163">
        <v>349</v>
      </c>
      <c r="AF3436" s="1164"/>
      <c r="AG3436" s="1165"/>
      <c r="AH3436" s="1166"/>
      <c r="AI3436" s="587" t="e">
        <f t="shared" si="563"/>
        <v>#DIV/0!</v>
      </c>
      <c r="AK3436" s="1163">
        <v>349</v>
      </c>
      <c r="AL3436" s="1164"/>
      <c r="AM3436" s="1165"/>
      <c r="AN3436" s="1166"/>
      <c r="AO3436" s="587" t="e">
        <f t="shared" si="564"/>
        <v>#DIV/0!</v>
      </c>
      <c r="AQ3436" s="1163">
        <v>349</v>
      </c>
      <c r="AR3436" s="1164"/>
      <c r="AS3436" s="1165"/>
      <c r="AT3436" s="1166"/>
      <c r="AU3436" s="587" t="e">
        <f t="shared" si="565"/>
        <v>#DIV/0!</v>
      </c>
      <c r="AW3436" s="1163">
        <v>349</v>
      </c>
      <c r="AX3436" s="1164"/>
      <c r="AY3436" s="1165"/>
      <c r="AZ3436" s="1166"/>
      <c r="BA3436" s="587" t="e">
        <f t="shared" si="566"/>
        <v>#DIV/0!</v>
      </c>
    </row>
    <row r="3437" spans="1:53" s="17" customFormat="1" ht="16.75" customHeight="1" outlineLevel="2">
      <c r="A3437" s="1163">
        <v>350</v>
      </c>
      <c r="B3437" s="1164"/>
      <c r="C3437" s="1165"/>
      <c r="D3437" s="1166"/>
      <c r="E3437" s="587" t="e">
        <f t="shared" si="558"/>
        <v>#DIV/0!</v>
      </c>
      <c r="G3437" s="1163">
        <v>350</v>
      </c>
      <c r="H3437" s="1164"/>
      <c r="I3437" s="1165"/>
      <c r="J3437" s="1166"/>
      <c r="K3437" s="587" t="e">
        <f t="shared" si="559"/>
        <v>#DIV/0!</v>
      </c>
      <c r="M3437" s="1163">
        <v>350</v>
      </c>
      <c r="N3437" s="1164"/>
      <c r="O3437" s="1165"/>
      <c r="P3437" s="1166"/>
      <c r="Q3437" s="587" t="e">
        <f t="shared" si="560"/>
        <v>#DIV/0!</v>
      </c>
      <c r="S3437" s="1163">
        <v>350</v>
      </c>
      <c r="T3437" s="1164"/>
      <c r="U3437" s="1165"/>
      <c r="V3437" s="1166"/>
      <c r="W3437" s="587" t="e">
        <f t="shared" si="561"/>
        <v>#DIV/0!</v>
      </c>
      <c r="Y3437" s="1163">
        <v>350</v>
      </c>
      <c r="Z3437" s="1164"/>
      <c r="AA3437" s="1165"/>
      <c r="AB3437" s="1166"/>
      <c r="AC3437" s="587" t="e">
        <f t="shared" si="562"/>
        <v>#DIV/0!</v>
      </c>
      <c r="AE3437" s="1163">
        <v>350</v>
      </c>
      <c r="AF3437" s="1164"/>
      <c r="AG3437" s="1165"/>
      <c r="AH3437" s="1166"/>
      <c r="AI3437" s="587" t="e">
        <f t="shared" si="563"/>
        <v>#DIV/0!</v>
      </c>
      <c r="AK3437" s="1163">
        <v>350</v>
      </c>
      <c r="AL3437" s="1164"/>
      <c r="AM3437" s="1165"/>
      <c r="AN3437" s="1166"/>
      <c r="AO3437" s="587" t="e">
        <f t="shared" si="564"/>
        <v>#DIV/0!</v>
      </c>
      <c r="AQ3437" s="1163">
        <v>350</v>
      </c>
      <c r="AR3437" s="1164"/>
      <c r="AS3437" s="1165"/>
      <c r="AT3437" s="1166"/>
      <c r="AU3437" s="587" t="e">
        <f t="shared" si="565"/>
        <v>#DIV/0!</v>
      </c>
      <c r="AW3437" s="1163">
        <v>350</v>
      </c>
      <c r="AX3437" s="1164"/>
      <c r="AY3437" s="1165"/>
      <c r="AZ3437" s="1166"/>
      <c r="BA3437" s="587" t="e">
        <f t="shared" si="566"/>
        <v>#DIV/0!</v>
      </c>
    </row>
    <row r="3438" spans="1:53" s="17" customFormat="1" ht="16.75" customHeight="1" outlineLevel="2">
      <c r="A3438" s="1163">
        <v>351</v>
      </c>
      <c r="B3438" s="1164"/>
      <c r="C3438" s="1165"/>
      <c r="D3438" s="1166"/>
      <c r="E3438" s="587" t="e">
        <f t="shared" si="558"/>
        <v>#DIV/0!</v>
      </c>
      <c r="G3438" s="1163">
        <v>351</v>
      </c>
      <c r="H3438" s="1164"/>
      <c r="I3438" s="1165"/>
      <c r="J3438" s="1166"/>
      <c r="K3438" s="587" t="e">
        <f t="shared" si="559"/>
        <v>#DIV/0!</v>
      </c>
      <c r="M3438" s="1163">
        <v>351</v>
      </c>
      <c r="N3438" s="1164"/>
      <c r="O3438" s="1165"/>
      <c r="P3438" s="1166"/>
      <c r="Q3438" s="587" t="e">
        <f t="shared" si="560"/>
        <v>#DIV/0!</v>
      </c>
      <c r="S3438" s="1163">
        <v>351</v>
      </c>
      <c r="T3438" s="1164"/>
      <c r="U3438" s="1165"/>
      <c r="V3438" s="1166"/>
      <c r="W3438" s="587" t="e">
        <f t="shared" si="561"/>
        <v>#DIV/0!</v>
      </c>
      <c r="Y3438" s="1163">
        <v>351</v>
      </c>
      <c r="Z3438" s="1164"/>
      <c r="AA3438" s="1165"/>
      <c r="AB3438" s="1166"/>
      <c r="AC3438" s="587" t="e">
        <f t="shared" si="562"/>
        <v>#DIV/0!</v>
      </c>
      <c r="AE3438" s="1163">
        <v>351</v>
      </c>
      <c r="AF3438" s="1164"/>
      <c r="AG3438" s="1165"/>
      <c r="AH3438" s="1166"/>
      <c r="AI3438" s="587" t="e">
        <f t="shared" si="563"/>
        <v>#DIV/0!</v>
      </c>
      <c r="AK3438" s="1163">
        <v>351</v>
      </c>
      <c r="AL3438" s="1164"/>
      <c r="AM3438" s="1165"/>
      <c r="AN3438" s="1166"/>
      <c r="AO3438" s="587" t="e">
        <f t="shared" si="564"/>
        <v>#DIV/0!</v>
      </c>
      <c r="AQ3438" s="1163">
        <v>351</v>
      </c>
      <c r="AR3438" s="1164"/>
      <c r="AS3438" s="1165"/>
      <c r="AT3438" s="1166"/>
      <c r="AU3438" s="587" t="e">
        <f t="shared" si="565"/>
        <v>#DIV/0!</v>
      </c>
      <c r="AW3438" s="1163">
        <v>351</v>
      </c>
      <c r="AX3438" s="1164"/>
      <c r="AY3438" s="1165"/>
      <c r="AZ3438" s="1166"/>
      <c r="BA3438" s="587" t="e">
        <f t="shared" si="566"/>
        <v>#DIV/0!</v>
      </c>
    </row>
    <row r="3439" spans="1:53" s="17" customFormat="1" ht="16.75" customHeight="1" outlineLevel="2">
      <c r="A3439" s="1163">
        <v>352</v>
      </c>
      <c r="B3439" s="1164"/>
      <c r="C3439" s="1165"/>
      <c r="D3439" s="1166"/>
      <c r="E3439" s="587" t="e">
        <f t="shared" si="558"/>
        <v>#DIV/0!</v>
      </c>
      <c r="G3439" s="1163">
        <v>352</v>
      </c>
      <c r="H3439" s="1164"/>
      <c r="I3439" s="1165"/>
      <c r="J3439" s="1166"/>
      <c r="K3439" s="587" t="e">
        <f t="shared" si="559"/>
        <v>#DIV/0!</v>
      </c>
      <c r="M3439" s="1163">
        <v>352</v>
      </c>
      <c r="N3439" s="1164"/>
      <c r="O3439" s="1165"/>
      <c r="P3439" s="1166"/>
      <c r="Q3439" s="587" t="e">
        <f t="shared" si="560"/>
        <v>#DIV/0!</v>
      </c>
      <c r="S3439" s="1163">
        <v>352</v>
      </c>
      <c r="T3439" s="1164"/>
      <c r="U3439" s="1165"/>
      <c r="V3439" s="1166"/>
      <c r="W3439" s="587" t="e">
        <f t="shared" si="561"/>
        <v>#DIV/0!</v>
      </c>
      <c r="Y3439" s="1163">
        <v>352</v>
      </c>
      <c r="Z3439" s="1164"/>
      <c r="AA3439" s="1165"/>
      <c r="AB3439" s="1166"/>
      <c r="AC3439" s="587" t="e">
        <f t="shared" si="562"/>
        <v>#DIV/0!</v>
      </c>
      <c r="AE3439" s="1163">
        <v>352</v>
      </c>
      <c r="AF3439" s="1164"/>
      <c r="AG3439" s="1165"/>
      <c r="AH3439" s="1166"/>
      <c r="AI3439" s="587" t="e">
        <f t="shared" si="563"/>
        <v>#DIV/0!</v>
      </c>
      <c r="AK3439" s="1163">
        <v>352</v>
      </c>
      <c r="AL3439" s="1164"/>
      <c r="AM3439" s="1165"/>
      <c r="AN3439" s="1166"/>
      <c r="AO3439" s="587" t="e">
        <f t="shared" si="564"/>
        <v>#DIV/0!</v>
      </c>
      <c r="AQ3439" s="1163">
        <v>352</v>
      </c>
      <c r="AR3439" s="1164"/>
      <c r="AS3439" s="1165"/>
      <c r="AT3439" s="1166"/>
      <c r="AU3439" s="587" t="e">
        <f t="shared" si="565"/>
        <v>#DIV/0!</v>
      </c>
      <c r="AW3439" s="1163">
        <v>352</v>
      </c>
      <c r="AX3439" s="1164"/>
      <c r="AY3439" s="1165"/>
      <c r="AZ3439" s="1166"/>
      <c r="BA3439" s="587" t="e">
        <f t="shared" si="566"/>
        <v>#DIV/0!</v>
      </c>
    </row>
    <row r="3440" spans="1:53" s="17" customFormat="1" ht="16.75" customHeight="1" outlineLevel="2">
      <c r="A3440" s="1163">
        <v>353</v>
      </c>
      <c r="B3440" s="1164"/>
      <c r="C3440" s="1165"/>
      <c r="D3440" s="1166"/>
      <c r="E3440" s="587" t="e">
        <f t="shared" si="558"/>
        <v>#DIV/0!</v>
      </c>
      <c r="G3440" s="1163">
        <v>353</v>
      </c>
      <c r="H3440" s="1164"/>
      <c r="I3440" s="1165"/>
      <c r="J3440" s="1166"/>
      <c r="K3440" s="587" t="e">
        <f t="shared" si="559"/>
        <v>#DIV/0!</v>
      </c>
      <c r="M3440" s="1163">
        <v>353</v>
      </c>
      <c r="N3440" s="1164"/>
      <c r="O3440" s="1165"/>
      <c r="P3440" s="1166"/>
      <c r="Q3440" s="587" t="e">
        <f t="shared" si="560"/>
        <v>#DIV/0!</v>
      </c>
      <c r="S3440" s="1163">
        <v>353</v>
      </c>
      <c r="T3440" s="1164"/>
      <c r="U3440" s="1165"/>
      <c r="V3440" s="1166"/>
      <c r="W3440" s="587" t="e">
        <f t="shared" si="561"/>
        <v>#DIV/0!</v>
      </c>
      <c r="Y3440" s="1163">
        <v>353</v>
      </c>
      <c r="Z3440" s="1164"/>
      <c r="AA3440" s="1165"/>
      <c r="AB3440" s="1166"/>
      <c r="AC3440" s="587" t="e">
        <f t="shared" si="562"/>
        <v>#DIV/0!</v>
      </c>
      <c r="AE3440" s="1163">
        <v>353</v>
      </c>
      <c r="AF3440" s="1164"/>
      <c r="AG3440" s="1165"/>
      <c r="AH3440" s="1166"/>
      <c r="AI3440" s="587" t="e">
        <f t="shared" si="563"/>
        <v>#DIV/0!</v>
      </c>
      <c r="AK3440" s="1163">
        <v>353</v>
      </c>
      <c r="AL3440" s="1164"/>
      <c r="AM3440" s="1165"/>
      <c r="AN3440" s="1166"/>
      <c r="AO3440" s="587" t="e">
        <f t="shared" si="564"/>
        <v>#DIV/0!</v>
      </c>
      <c r="AQ3440" s="1163">
        <v>353</v>
      </c>
      <c r="AR3440" s="1164"/>
      <c r="AS3440" s="1165"/>
      <c r="AT3440" s="1166"/>
      <c r="AU3440" s="587" t="e">
        <f t="shared" si="565"/>
        <v>#DIV/0!</v>
      </c>
      <c r="AW3440" s="1163">
        <v>353</v>
      </c>
      <c r="AX3440" s="1164"/>
      <c r="AY3440" s="1165"/>
      <c r="AZ3440" s="1166"/>
      <c r="BA3440" s="587" t="e">
        <f t="shared" si="566"/>
        <v>#DIV/0!</v>
      </c>
    </row>
    <row r="3441" spans="1:53" s="17" customFormat="1" ht="16.75" customHeight="1" outlineLevel="2">
      <c r="A3441" s="1163">
        <v>354</v>
      </c>
      <c r="B3441" s="1164"/>
      <c r="C3441" s="1165"/>
      <c r="D3441" s="1166"/>
      <c r="E3441" s="587" t="e">
        <f t="shared" si="558"/>
        <v>#DIV/0!</v>
      </c>
      <c r="G3441" s="1163">
        <v>354</v>
      </c>
      <c r="H3441" s="1164"/>
      <c r="I3441" s="1165"/>
      <c r="J3441" s="1166"/>
      <c r="K3441" s="587" t="e">
        <f t="shared" si="559"/>
        <v>#DIV/0!</v>
      </c>
      <c r="M3441" s="1163">
        <v>354</v>
      </c>
      <c r="N3441" s="1164"/>
      <c r="O3441" s="1165"/>
      <c r="P3441" s="1166"/>
      <c r="Q3441" s="587" t="e">
        <f t="shared" si="560"/>
        <v>#DIV/0!</v>
      </c>
      <c r="S3441" s="1163">
        <v>354</v>
      </c>
      <c r="T3441" s="1164"/>
      <c r="U3441" s="1165"/>
      <c r="V3441" s="1166"/>
      <c r="W3441" s="587" t="e">
        <f t="shared" si="561"/>
        <v>#DIV/0!</v>
      </c>
      <c r="Y3441" s="1163">
        <v>354</v>
      </c>
      <c r="Z3441" s="1164"/>
      <c r="AA3441" s="1165"/>
      <c r="AB3441" s="1166"/>
      <c r="AC3441" s="587" t="e">
        <f t="shared" si="562"/>
        <v>#DIV/0!</v>
      </c>
      <c r="AE3441" s="1163">
        <v>354</v>
      </c>
      <c r="AF3441" s="1164"/>
      <c r="AG3441" s="1165"/>
      <c r="AH3441" s="1166"/>
      <c r="AI3441" s="587" t="e">
        <f t="shared" si="563"/>
        <v>#DIV/0!</v>
      </c>
      <c r="AK3441" s="1163">
        <v>354</v>
      </c>
      <c r="AL3441" s="1164"/>
      <c r="AM3441" s="1165"/>
      <c r="AN3441" s="1166"/>
      <c r="AO3441" s="587" t="e">
        <f t="shared" si="564"/>
        <v>#DIV/0!</v>
      </c>
      <c r="AQ3441" s="1163">
        <v>354</v>
      </c>
      <c r="AR3441" s="1164"/>
      <c r="AS3441" s="1165"/>
      <c r="AT3441" s="1166"/>
      <c r="AU3441" s="587" t="e">
        <f t="shared" si="565"/>
        <v>#DIV/0!</v>
      </c>
      <c r="AW3441" s="1163">
        <v>354</v>
      </c>
      <c r="AX3441" s="1164"/>
      <c r="AY3441" s="1165"/>
      <c r="AZ3441" s="1166"/>
      <c r="BA3441" s="587" t="e">
        <f t="shared" si="566"/>
        <v>#DIV/0!</v>
      </c>
    </row>
    <row r="3442" spans="1:53" s="17" customFormat="1" ht="16.75" customHeight="1" outlineLevel="2">
      <c r="A3442" s="1163">
        <v>355</v>
      </c>
      <c r="B3442" s="1164"/>
      <c r="C3442" s="1165"/>
      <c r="D3442" s="1166"/>
      <c r="E3442" s="587" t="e">
        <f t="shared" si="558"/>
        <v>#DIV/0!</v>
      </c>
      <c r="G3442" s="1163">
        <v>355</v>
      </c>
      <c r="H3442" s="1164"/>
      <c r="I3442" s="1165"/>
      <c r="J3442" s="1166"/>
      <c r="K3442" s="587" t="e">
        <f t="shared" si="559"/>
        <v>#DIV/0!</v>
      </c>
      <c r="M3442" s="1163">
        <v>355</v>
      </c>
      <c r="N3442" s="1164"/>
      <c r="O3442" s="1165"/>
      <c r="P3442" s="1166"/>
      <c r="Q3442" s="587" t="e">
        <f t="shared" si="560"/>
        <v>#DIV/0!</v>
      </c>
      <c r="S3442" s="1163">
        <v>355</v>
      </c>
      <c r="T3442" s="1164"/>
      <c r="U3442" s="1165"/>
      <c r="V3442" s="1166"/>
      <c r="W3442" s="587" t="e">
        <f t="shared" si="561"/>
        <v>#DIV/0!</v>
      </c>
      <c r="Y3442" s="1163">
        <v>355</v>
      </c>
      <c r="Z3442" s="1164"/>
      <c r="AA3442" s="1165"/>
      <c r="AB3442" s="1166"/>
      <c r="AC3442" s="587" t="e">
        <f t="shared" si="562"/>
        <v>#DIV/0!</v>
      </c>
      <c r="AE3442" s="1163">
        <v>355</v>
      </c>
      <c r="AF3442" s="1164"/>
      <c r="AG3442" s="1165"/>
      <c r="AH3442" s="1166"/>
      <c r="AI3442" s="587" t="e">
        <f t="shared" si="563"/>
        <v>#DIV/0!</v>
      </c>
      <c r="AK3442" s="1163">
        <v>355</v>
      </c>
      <c r="AL3442" s="1164"/>
      <c r="AM3442" s="1165"/>
      <c r="AN3442" s="1166"/>
      <c r="AO3442" s="587" t="e">
        <f t="shared" si="564"/>
        <v>#DIV/0!</v>
      </c>
      <c r="AQ3442" s="1163">
        <v>355</v>
      </c>
      <c r="AR3442" s="1164"/>
      <c r="AS3442" s="1165"/>
      <c r="AT3442" s="1166"/>
      <c r="AU3442" s="587" t="e">
        <f t="shared" si="565"/>
        <v>#DIV/0!</v>
      </c>
      <c r="AW3442" s="1163">
        <v>355</v>
      </c>
      <c r="AX3442" s="1164"/>
      <c r="AY3442" s="1165"/>
      <c r="AZ3442" s="1166"/>
      <c r="BA3442" s="587" t="e">
        <f t="shared" si="566"/>
        <v>#DIV/0!</v>
      </c>
    </row>
    <row r="3443" spans="1:53" s="17" customFormat="1" ht="16.75" customHeight="1" outlineLevel="2">
      <c r="A3443" s="1163">
        <v>356</v>
      </c>
      <c r="B3443" s="1164"/>
      <c r="C3443" s="1165"/>
      <c r="D3443" s="1166"/>
      <c r="E3443" s="587" t="e">
        <f t="shared" si="558"/>
        <v>#DIV/0!</v>
      </c>
      <c r="G3443" s="1163">
        <v>356</v>
      </c>
      <c r="H3443" s="1164"/>
      <c r="I3443" s="1165"/>
      <c r="J3443" s="1166"/>
      <c r="K3443" s="587" t="e">
        <f t="shared" si="559"/>
        <v>#DIV/0!</v>
      </c>
      <c r="M3443" s="1163">
        <v>356</v>
      </c>
      <c r="N3443" s="1164"/>
      <c r="O3443" s="1165"/>
      <c r="P3443" s="1166"/>
      <c r="Q3443" s="587" t="e">
        <f t="shared" si="560"/>
        <v>#DIV/0!</v>
      </c>
      <c r="S3443" s="1163">
        <v>356</v>
      </c>
      <c r="T3443" s="1164"/>
      <c r="U3443" s="1165"/>
      <c r="V3443" s="1166"/>
      <c r="W3443" s="587" t="e">
        <f t="shared" si="561"/>
        <v>#DIV/0!</v>
      </c>
      <c r="Y3443" s="1163">
        <v>356</v>
      </c>
      <c r="Z3443" s="1164"/>
      <c r="AA3443" s="1165"/>
      <c r="AB3443" s="1166"/>
      <c r="AC3443" s="587" t="e">
        <f t="shared" si="562"/>
        <v>#DIV/0!</v>
      </c>
      <c r="AE3443" s="1163">
        <v>356</v>
      </c>
      <c r="AF3443" s="1164"/>
      <c r="AG3443" s="1165"/>
      <c r="AH3443" s="1166"/>
      <c r="AI3443" s="587" t="e">
        <f t="shared" si="563"/>
        <v>#DIV/0!</v>
      </c>
      <c r="AK3443" s="1163">
        <v>356</v>
      </c>
      <c r="AL3443" s="1164"/>
      <c r="AM3443" s="1165"/>
      <c r="AN3443" s="1166"/>
      <c r="AO3443" s="587" t="e">
        <f t="shared" si="564"/>
        <v>#DIV/0!</v>
      </c>
      <c r="AQ3443" s="1163">
        <v>356</v>
      </c>
      <c r="AR3443" s="1164"/>
      <c r="AS3443" s="1165"/>
      <c r="AT3443" s="1166"/>
      <c r="AU3443" s="587" t="e">
        <f t="shared" si="565"/>
        <v>#DIV/0!</v>
      </c>
      <c r="AW3443" s="1163">
        <v>356</v>
      </c>
      <c r="AX3443" s="1164"/>
      <c r="AY3443" s="1165"/>
      <c r="AZ3443" s="1166"/>
      <c r="BA3443" s="587" t="e">
        <f t="shared" si="566"/>
        <v>#DIV/0!</v>
      </c>
    </row>
    <row r="3444" spans="1:53" s="17" customFormat="1" ht="16.75" customHeight="1" outlineLevel="2">
      <c r="A3444" s="1163">
        <v>357</v>
      </c>
      <c r="B3444" s="1164"/>
      <c r="C3444" s="1165"/>
      <c r="D3444" s="1166"/>
      <c r="E3444" s="587" t="e">
        <f t="shared" si="558"/>
        <v>#DIV/0!</v>
      </c>
      <c r="G3444" s="1163">
        <v>357</v>
      </c>
      <c r="H3444" s="1164"/>
      <c r="I3444" s="1165"/>
      <c r="J3444" s="1166"/>
      <c r="K3444" s="587" t="e">
        <f t="shared" si="559"/>
        <v>#DIV/0!</v>
      </c>
      <c r="M3444" s="1163">
        <v>357</v>
      </c>
      <c r="N3444" s="1164"/>
      <c r="O3444" s="1165"/>
      <c r="P3444" s="1166"/>
      <c r="Q3444" s="587" t="e">
        <f t="shared" si="560"/>
        <v>#DIV/0!</v>
      </c>
      <c r="S3444" s="1163">
        <v>357</v>
      </c>
      <c r="T3444" s="1164"/>
      <c r="U3444" s="1165"/>
      <c r="V3444" s="1166"/>
      <c r="W3444" s="587" t="e">
        <f t="shared" si="561"/>
        <v>#DIV/0!</v>
      </c>
      <c r="Y3444" s="1163">
        <v>357</v>
      </c>
      <c r="Z3444" s="1164"/>
      <c r="AA3444" s="1165"/>
      <c r="AB3444" s="1166"/>
      <c r="AC3444" s="587" t="e">
        <f t="shared" si="562"/>
        <v>#DIV/0!</v>
      </c>
      <c r="AE3444" s="1163">
        <v>357</v>
      </c>
      <c r="AF3444" s="1164"/>
      <c r="AG3444" s="1165"/>
      <c r="AH3444" s="1166"/>
      <c r="AI3444" s="587" t="e">
        <f t="shared" si="563"/>
        <v>#DIV/0!</v>
      </c>
      <c r="AK3444" s="1163">
        <v>357</v>
      </c>
      <c r="AL3444" s="1164"/>
      <c r="AM3444" s="1165"/>
      <c r="AN3444" s="1166"/>
      <c r="AO3444" s="587" t="e">
        <f t="shared" si="564"/>
        <v>#DIV/0!</v>
      </c>
      <c r="AQ3444" s="1163">
        <v>357</v>
      </c>
      <c r="AR3444" s="1164"/>
      <c r="AS3444" s="1165"/>
      <c r="AT3444" s="1166"/>
      <c r="AU3444" s="587" t="e">
        <f t="shared" si="565"/>
        <v>#DIV/0!</v>
      </c>
      <c r="AW3444" s="1163">
        <v>357</v>
      </c>
      <c r="AX3444" s="1164"/>
      <c r="AY3444" s="1165"/>
      <c r="AZ3444" s="1166"/>
      <c r="BA3444" s="587" t="e">
        <f t="shared" si="566"/>
        <v>#DIV/0!</v>
      </c>
    </row>
    <row r="3445" spans="1:53" s="17" customFormat="1" ht="16.75" customHeight="1" outlineLevel="2">
      <c r="A3445" s="1163">
        <v>358</v>
      </c>
      <c r="B3445" s="1164"/>
      <c r="C3445" s="1165"/>
      <c r="D3445" s="1166"/>
      <c r="E3445" s="587" t="e">
        <f t="shared" si="558"/>
        <v>#DIV/0!</v>
      </c>
      <c r="G3445" s="1163">
        <v>358</v>
      </c>
      <c r="H3445" s="1164"/>
      <c r="I3445" s="1165"/>
      <c r="J3445" s="1166"/>
      <c r="K3445" s="587" t="e">
        <f t="shared" si="559"/>
        <v>#DIV/0!</v>
      </c>
      <c r="M3445" s="1163">
        <v>358</v>
      </c>
      <c r="N3445" s="1164"/>
      <c r="O3445" s="1165"/>
      <c r="P3445" s="1166"/>
      <c r="Q3445" s="587" t="e">
        <f t="shared" si="560"/>
        <v>#DIV/0!</v>
      </c>
      <c r="S3445" s="1163">
        <v>358</v>
      </c>
      <c r="T3445" s="1164"/>
      <c r="U3445" s="1165"/>
      <c r="V3445" s="1166"/>
      <c r="W3445" s="587" t="e">
        <f t="shared" si="561"/>
        <v>#DIV/0!</v>
      </c>
      <c r="Y3445" s="1163">
        <v>358</v>
      </c>
      <c r="Z3445" s="1164"/>
      <c r="AA3445" s="1165"/>
      <c r="AB3445" s="1166"/>
      <c r="AC3445" s="587" t="e">
        <f t="shared" si="562"/>
        <v>#DIV/0!</v>
      </c>
      <c r="AE3445" s="1163">
        <v>358</v>
      </c>
      <c r="AF3445" s="1164"/>
      <c r="AG3445" s="1165"/>
      <c r="AH3445" s="1166"/>
      <c r="AI3445" s="587" t="e">
        <f t="shared" si="563"/>
        <v>#DIV/0!</v>
      </c>
      <c r="AK3445" s="1163">
        <v>358</v>
      </c>
      <c r="AL3445" s="1164"/>
      <c r="AM3445" s="1165"/>
      <c r="AN3445" s="1166"/>
      <c r="AO3445" s="587" t="e">
        <f t="shared" si="564"/>
        <v>#DIV/0!</v>
      </c>
      <c r="AQ3445" s="1163">
        <v>358</v>
      </c>
      <c r="AR3445" s="1164"/>
      <c r="AS3445" s="1165"/>
      <c r="AT3445" s="1166"/>
      <c r="AU3445" s="587" t="e">
        <f t="shared" si="565"/>
        <v>#DIV/0!</v>
      </c>
      <c r="AW3445" s="1163">
        <v>358</v>
      </c>
      <c r="AX3445" s="1164"/>
      <c r="AY3445" s="1165"/>
      <c r="AZ3445" s="1166"/>
      <c r="BA3445" s="587" t="e">
        <f t="shared" si="566"/>
        <v>#DIV/0!</v>
      </c>
    </row>
    <row r="3446" spans="1:53" s="17" customFormat="1" ht="16.75" customHeight="1" outlineLevel="2">
      <c r="A3446" s="1163">
        <v>359</v>
      </c>
      <c r="B3446" s="1164"/>
      <c r="C3446" s="1165"/>
      <c r="D3446" s="1166"/>
      <c r="E3446" s="587" t="e">
        <f t="shared" si="558"/>
        <v>#DIV/0!</v>
      </c>
      <c r="G3446" s="1163">
        <v>359</v>
      </c>
      <c r="H3446" s="1164"/>
      <c r="I3446" s="1165"/>
      <c r="J3446" s="1166"/>
      <c r="K3446" s="587" t="e">
        <f t="shared" si="559"/>
        <v>#DIV/0!</v>
      </c>
      <c r="M3446" s="1163">
        <v>359</v>
      </c>
      <c r="N3446" s="1164"/>
      <c r="O3446" s="1165"/>
      <c r="P3446" s="1166"/>
      <c r="Q3446" s="587" t="e">
        <f t="shared" si="560"/>
        <v>#DIV/0!</v>
      </c>
      <c r="S3446" s="1163">
        <v>359</v>
      </c>
      <c r="T3446" s="1164"/>
      <c r="U3446" s="1165"/>
      <c r="V3446" s="1166"/>
      <c r="W3446" s="587" t="e">
        <f t="shared" si="561"/>
        <v>#DIV/0!</v>
      </c>
      <c r="Y3446" s="1163">
        <v>359</v>
      </c>
      <c r="Z3446" s="1164"/>
      <c r="AA3446" s="1165"/>
      <c r="AB3446" s="1166"/>
      <c r="AC3446" s="587" t="e">
        <f t="shared" si="562"/>
        <v>#DIV/0!</v>
      </c>
      <c r="AE3446" s="1163">
        <v>359</v>
      </c>
      <c r="AF3446" s="1164"/>
      <c r="AG3446" s="1165"/>
      <c r="AH3446" s="1166"/>
      <c r="AI3446" s="587" t="e">
        <f t="shared" si="563"/>
        <v>#DIV/0!</v>
      </c>
      <c r="AK3446" s="1163">
        <v>359</v>
      </c>
      <c r="AL3446" s="1164"/>
      <c r="AM3446" s="1165"/>
      <c r="AN3446" s="1166"/>
      <c r="AO3446" s="587" t="e">
        <f t="shared" si="564"/>
        <v>#DIV/0!</v>
      </c>
      <c r="AQ3446" s="1163">
        <v>359</v>
      </c>
      <c r="AR3446" s="1164"/>
      <c r="AS3446" s="1165"/>
      <c r="AT3446" s="1166"/>
      <c r="AU3446" s="587" t="e">
        <f t="shared" si="565"/>
        <v>#DIV/0!</v>
      </c>
      <c r="AW3446" s="1163">
        <v>359</v>
      </c>
      <c r="AX3446" s="1164"/>
      <c r="AY3446" s="1165"/>
      <c r="AZ3446" s="1166"/>
      <c r="BA3446" s="587" t="e">
        <f t="shared" si="566"/>
        <v>#DIV/0!</v>
      </c>
    </row>
    <row r="3447" spans="1:53" s="17" customFormat="1" ht="16.75" customHeight="1" outlineLevel="2">
      <c r="A3447" s="1163">
        <v>360</v>
      </c>
      <c r="B3447" s="1164"/>
      <c r="C3447" s="1165"/>
      <c r="D3447" s="1166"/>
      <c r="E3447" s="587" t="e">
        <f t="shared" si="558"/>
        <v>#DIV/0!</v>
      </c>
      <c r="G3447" s="1163">
        <v>360</v>
      </c>
      <c r="H3447" s="1164"/>
      <c r="I3447" s="1165"/>
      <c r="J3447" s="1166"/>
      <c r="K3447" s="587" t="e">
        <f t="shared" si="559"/>
        <v>#DIV/0!</v>
      </c>
      <c r="M3447" s="1163">
        <v>360</v>
      </c>
      <c r="N3447" s="1164"/>
      <c r="O3447" s="1165"/>
      <c r="P3447" s="1166"/>
      <c r="Q3447" s="587" t="e">
        <f t="shared" si="560"/>
        <v>#DIV/0!</v>
      </c>
      <c r="S3447" s="1163">
        <v>360</v>
      </c>
      <c r="T3447" s="1164"/>
      <c r="U3447" s="1165"/>
      <c r="V3447" s="1166"/>
      <c r="W3447" s="587" t="e">
        <f t="shared" si="561"/>
        <v>#DIV/0!</v>
      </c>
      <c r="Y3447" s="1163">
        <v>360</v>
      </c>
      <c r="Z3447" s="1164"/>
      <c r="AA3447" s="1165"/>
      <c r="AB3447" s="1166"/>
      <c r="AC3447" s="587" t="e">
        <f t="shared" si="562"/>
        <v>#DIV/0!</v>
      </c>
      <c r="AE3447" s="1163">
        <v>360</v>
      </c>
      <c r="AF3447" s="1164"/>
      <c r="AG3447" s="1165"/>
      <c r="AH3447" s="1166"/>
      <c r="AI3447" s="587" t="e">
        <f t="shared" si="563"/>
        <v>#DIV/0!</v>
      </c>
      <c r="AK3447" s="1163">
        <v>360</v>
      </c>
      <c r="AL3447" s="1164"/>
      <c r="AM3447" s="1165"/>
      <c r="AN3447" s="1166"/>
      <c r="AO3447" s="587" t="e">
        <f t="shared" si="564"/>
        <v>#DIV/0!</v>
      </c>
      <c r="AQ3447" s="1163">
        <v>360</v>
      </c>
      <c r="AR3447" s="1164"/>
      <c r="AS3447" s="1165"/>
      <c r="AT3447" s="1166"/>
      <c r="AU3447" s="587" t="e">
        <f t="shared" si="565"/>
        <v>#DIV/0!</v>
      </c>
      <c r="AW3447" s="1163">
        <v>360</v>
      </c>
      <c r="AX3447" s="1164"/>
      <c r="AY3447" s="1165"/>
      <c r="AZ3447" s="1166"/>
      <c r="BA3447" s="587" t="e">
        <f t="shared" si="566"/>
        <v>#DIV/0!</v>
      </c>
    </row>
    <row r="3448" spans="1:53" s="17" customFormat="1" ht="16.75" customHeight="1" outlineLevel="2">
      <c r="A3448" s="1163">
        <v>361</v>
      </c>
      <c r="B3448" s="1164"/>
      <c r="C3448" s="1165"/>
      <c r="D3448" s="1166"/>
      <c r="E3448" s="587" t="e">
        <f t="shared" si="558"/>
        <v>#DIV/0!</v>
      </c>
      <c r="G3448" s="1163">
        <v>361</v>
      </c>
      <c r="H3448" s="1164"/>
      <c r="I3448" s="1165"/>
      <c r="J3448" s="1166"/>
      <c r="K3448" s="587" t="e">
        <f t="shared" si="559"/>
        <v>#DIV/0!</v>
      </c>
      <c r="M3448" s="1163">
        <v>361</v>
      </c>
      <c r="N3448" s="1164"/>
      <c r="O3448" s="1165"/>
      <c r="P3448" s="1166"/>
      <c r="Q3448" s="587" t="e">
        <f t="shared" si="560"/>
        <v>#DIV/0!</v>
      </c>
      <c r="S3448" s="1163">
        <v>361</v>
      </c>
      <c r="T3448" s="1164"/>
      <c r="U3448" s="1165"/>
      <c r="V3448" s="1166"/>
      <c r="W3448" s="587" t="e">
        <f t="shared" si="561"/>
        <v>#DIV/0!</v>
      </c>
      <c r="Y3448" s="1163">
        <v>361</v>
      </c>
      <c r="Z3448" s="1164"/>
      <c r="AA3448" s="1165"/>
      <c r="AB3448" s="1166"/>
      <c r="AC3448" s="587" t="e">
        <f t="shared" si="562"/>
        <v>#DIV/0!</v>
      </c>
      <c r="AE3448" s="1163">
        <v>361</v>
      </c>
      <c r="AF3448" s="1164"/>
      <c r="AG3448" s="1165"/>
      <c r="AH3448" s="1166"/>
      <c r="AI3448" s="587" t="e">
        <f t="shared" si="563"/>
        <v>#DIV/0!</v>
      </c>
      <c r="AK3448" s="1163">
        <v>361</v>
      </c>
      <c r="AL3448" s="1164"/>
      <c r="AM3448" s="1165"/>
      <c r="AN3448" s="1166"/>
      <c r="AO3448" s="587" t="e">
        <f t="shared" si="564"/>
        <v>#DIV/0!</v>
      </c>
      <c r="AQ3448" s="1163">
        <v>361</v>
      </c>
      <c r="AR3448" s="1164"/>
      <c r="AS3448" s="1165"/>
      <c r="AT3448" s="1166"/>
      <c r="AU3448" s="587" t="e">
        <f t="shared" si="565"/>
        <v>#DIV/0!</v>
      </c>
      <c r="AW3448" s="1163">
        <v>361</v>
      </c>
      <c r="AX3448" s="1164"/>
      <c r="AY3448" s="1165"/>
      <c r="AZ3448" s="1166"/>
      <c r="BA3448" s="587" t="e">
        <f t="shared" si="566"/>
        <v>#DIV/0!</v>
      </c>
    </row>
    <row r="3449" spans="1:53" s="17" customFormat="1" ht="16.75" customHeight="1" outlineLevel="2">
      <c r="A3449" s="1163">
        <v>362</v>
      </c>
      <c r="B3449" s="1164"/>
      <c r="C3449" s="1165"/>
      <c r="D3449" s="1166"/>
      <c r="E3449" s="587" t="e">
        <f t="shared" si="558"/>
        <v>#DIV/0!</v>
      </c>
      <c r="G3449" s="1163">
        <v>362</v>
      </c>
      <c r="H3449" s="1164"/>
      <c r="I3449" s="1165"/>
      <c r="J3449" s="1166"/>
      <c r="K3449" s="587" t="e">
        <f t="shared" si="559"/>
        <v>#DIV/0!</v>
      </c>
      <c r="M3449" s="1163">
        <v>362</v>
      </c>
      <c r="N3449" s="1164"/>
      <c r="O3449" s="1165"/>
      <c r="P3449" s="1166"/>
      <c r="Q3449" s="587" t="e">
        <f t="shared" si="560"/>
        <v>#DIV/0!</v>
      </c>
      <c r="S3449" s="1163">
        <v>362</v>
      </c>
      <c r="T3449" s="1164"/>
      <c r="U3449" s="1165"/>
      <c r="V3449" s="1166"/>
      <c r="W3449" s="587" t="e">
        <f t="shared" si="561"/>
        <v>#DIV/0!</v>
      </c>
      <c r="Y3449" s="1163">
        <v>362</v>
      </c>
      <c r="Z3449" s="1164"/>
      <c r="AA3449" s="1165"/>
      <c r="AB3449" s="1166"/>
      <c r="AC3449" s="587" t="e">
        <f t="shared" si="562"/>
        <v>#DIV/0!</v>
      </c>
      <c r="AE3449" s="1163">
        <v>362</v>
      </c>
      <c r="AF3449" s="1164"/>
      <c r="AG3449" s="1165"/>
      <c r="AH3449" s="1166"/>
      <c r="AI3449" s="587" t="e">
        <f t="shared" si="563"/>
        <v>#DIV/0!</v>
      </c>
      <c r="AK3449" s="1163">
        <v>362</v>
      </c>
      <c r="AL3449" s="1164"/>
      <c r="AM3449" s="1165"/>
      <c r="AN3449" s="1166"/>
      <c r="AO3449" s="587" t="e">
        <f t="shared" si="564"/>
        <v>#DIV/0!</v>
      </c>
      <c r="AQ3449" s="1163">
        <v>362</v>
      </c>
      <c r="AR3449" s="1164"/>
      <c r="AS3449" s="1165"/>
      <c r="AT3449" s="1166"/>
      <c r="AU3449" s="587" t="e">
        <f t="shared" si="565"/>
        <v>#DIV/0!</v>
      </c>
      <c r="AW3449" s="1163">
        <v>362</v>
      </c>
      <c r="AX3449" s="1164"/>
      <c r="AY3449" s="1165"/>
      <c r="AZ3449" s="1166"/>
      <c r="BA3449" s="587" t="e">
        <f t="shared" si="566"/>
        <v>#DIV/0!</v>
      </c>
    </row>
    <row r="3450" spans="1:53" s="17" customFormat="1" ht="16.75" customHeight="1" outlineLevel="2">
      <c r="A3450" s="1163">
        <v>363</v>
      </c>
      <c r="B3450" s="1164"/>
      <c r="C3450" s="1165"/>
      <c r="D3450" s="1166"/>
      <c r="E3450" s="587" t="e">
        <f t="shared" si="558"/>
        <v>#DIV/0!</v>
      </c>
      <c r="G3450" s="1163">
        <v>363</v>
      </c>
      <c r="H3450" s="1164"/>
      <c r="I3450" s="1165"/>
      <c r="J3450" s="1166"/>
      <c r="K3450" s="587" t="e">
        <f t="shared" si="559"/>
        <v>#DIV/0!</v>
      </c>
      <c r="M3450" s="1163">
        <v>363</v>
      </c>
      <c r="N3450" s="1164"/>
      <c r="O3450" s="1165"/>
      <c r="P3450" s="1166"/>
      <c r="Q3450" s="587" t="e">
        <f t="shared" si="560"/>
        <v>#DIV/0!</v>
      </c>
      <c r="S3450" s="1163">
        <v>363</v>
      </c>
      <c r="T3450" s="1164"/>
      <c r="U3450" s="1165"/>
      <c r="V3450" s="1166"/>
      <c r="W3450" s="587" t="e">
        <f t="shared" si="561"/>
        <v>#DIV/0!</v>
      </c>
      <c r="Y3450" s="1163">
        <v>363</v>
      </c>
      <c r="Z3450" s="1164"/>
      <c r="AA3450" s="1165"/>
      <c r="AB3450" s="1166"/>
      <c r="AC3450" s="587" t="e">
        <f t="shared" si="562"/>
        <v>#DIV/0!</v>
      </c>
      <c r="AE3450" s="1163">
        <v>363</v>
      </c>
      <c r="AF3450" s="1164"/>
      <c r="AG3450" s="1165"/>
      <c r="AH3450" s="1166"/>
      <c r="AI3450" s="587" t="e">
        <f t="shared" si="563"/>
        <v>#DIV/0!</v>
      </c>
      <c r="AK3450" s="1163">
        <v>363</v>
      </c>
      <c r="AL3450" s="1164"/>
      <c r="AM3450" s="1165"/>
      <c r="AN3450" s="1166"/>
      <c r="AO3450" s="587" t="e">
        <f t="shared" si="564"/>
        <v>#DIV/0!</v>
      </c>
      <c r="AQ3450" s="1163">
        <v>363</v>
      </c>
      <c r="AR3450" s="1164"/>
      <c r="AS3450" s="1165"/>
      <c r="AT3450" s="1166"/>
      <c r="AU3450" s="587" t="e">
        <f t="shared" si="565"/>
        <v>#DIV/0!</v>
      </c>
      <c r="AW3450" s="1163">
        <v>363</v>
      </c>
      <c r="AX3450" s="1164"/>
      <c r="AY3450" s="1165"/>
      <c r="AZ3450" s="1166"/>
      <c r="BA3450" s="587" t="e">
        <f t="shared" si="566"/>
        <v>#DIV/0!</v>
      </c>
    </row>
    <row r="3451" spans="1:53" s="17" customFormat="1" ht="16.75" customHeight="1" outlineLevel="2">
      <c r="A3451" s="1163">
        <v>364</v>
      </c>
      <c r="B3451" s="1164"/>
      <c r="C3451" s="1165"/>
      <c r="D3451" s="1166"/>
      <c r="E3451" s="587" t="e">
        <f t="shared" si="558"/>
        <v>#DIV/0!</v>
      </c>
      <c r="G3451" s="1163">
        <v>364</v>
      </c>
      <c r="H3451" s="1164"/>
      <c r="I3451" s="1165"/>
      <c r="J3451" s="1166"/>
      <c r="K3451" s="587" t="e">
        <f t="shared" si="559"/>
        <v>#DIV/0!</v>
      </c>
      <c r="M3451" s="1163">
        <v>364</v>
      </c>
      <c r="N3451" s="1164"/>
      <c r="O3451" s="1165"/>
      <c r="P3451" s="1166"/>
      <c r="Q3451" s="587" t="e">
        <f t="shared" si="560"/>
        <v>#DIV/0!</v>
      </c>
      <c r="S3451" s="1163">
        <v>364</v>
      </c>
      <c r="T3451" s="1164"/>
      <c r="U3451" s="1165"/>
      <c r="V3451" s="1166"/>
      <c r="W3451" s="587" t="e">
        <f t="shared" si="561"/>
        <v>#DIV/0!</v>
      </c>
      <c r="Y3451" s="1163">
        <v>364</v>
      </c>
      <c r="Z3451" s="1164"/>
      <c r="AA3451" s="1165"/>
      <c r="AB3451" s="1166"/>
      <c r="AC3451" s="587" t="e">
        <f t="shared" si="562"/>
        <v>#DIV/0!</v>
      </c>
      <c r="AE3451" s="1163">
        <v>364</v>
      </c>
      <c r="AF3451" s="1164"/>
      <c r="AG3451" s="1165"/>
      <c r="AH3451" s="1166"/>
      <c r="AI3451" s="587" t="e">
        <f t="shared" si="563"/>
        <v>#DIV/0!</v>
      </c>
      <c r="AK3451" s="1163">
        <v>364</v>
      </c>
      <c r="AL3451" s="1164"/>
      <c r="AM3451" s="1165"/>
      <c r="AN3451" s="1166"/>
      <c r="AO3451" s="587" t="e">
        <f t="shared" si="564"/>
        <v>#DIV/0!</v>
      </c>
      <c r="AQ3451" s="1163">
        <v>364</v>
      </c>
      <c r="AR3451" s="1164"/>
      <c r="AS3451" s="1165"/>
      <c r="AT3451" s="1166"/>
      <c r="AU3451" s="587" t="e">
        <f t="shared" si="565"/>
        <v>#DIV/0!</v>
      </c>
      <c r="AW3451" s="1163">
        <v>364</v>
      </c>
      <c r="AX3451" s="1164"/>
      <c r="AY3451" s="1165"/>
      <c r="AZ3451" s="1166"/>
      <c r="BA3451" s="587" t="e">
        <f t="shared" si="566"/>
        <v>#DIV/0!</v>
      </c>
    </row>
    <row r="3452" spans="1:53" s="17" customFormat="1" ht="16.75" customHeight="1" outlineLevel="2">
      <c r="A3452" s="1163">
        <v>365</v>
      </c>
      <c r="B3452" s="1164"/>
      <c r="C3452" s="1165"/>
      <c r="D3452" s="1166"/>
      <c r="E3452" s="587" t="e">
        <f t="shared" si="558"/>
        <v>#DIV/0!</v>
      </c>
      <c r="G3452" s="1163">
        <v>365</v>
      </c>
      <c r="H3452" s="1164"/>
      <c r="I3452" s="1165"/>
      <c r="J3452" s="1166"/>
      <c r="K3452" s="587" t="e">
        <f t="shared" si="559"/>
        <v>#DIV/0!</v>
      </c>
      <c r="M3452" s="1163">
        <v>365</v>
      </c>
      <c r="N3452" s="1164"/>
      <c r="O3452" s="1165"/>
      <c r="P3452" s="1166"/>
      <c r="Q3452" s="587" t="e">
        <f t="shared" si="560"/>
        <v>#DIV/0!</v>
      </c>
      <c r="S3452" s="1163">
        <v>365</v>
      </c>
      <c r="T3452" s="1164"/>
      <c r="U3452" s="1165"/>
      <c r="V3452" s="1166"/>
      <c r="W3452" s="587" t="e">
        <f t="shared" si="561"/>
        <v>#DIV/0!</v>
      </c>
      <c r="Y3452" s="1163">
        <v>365</v>
      </c>
      <c r="Z3452" s="1164"/>
      <c r="AA3452" s="1165"/>
      <c r="AB3452" s="1166"/>
      <c r="AC3452" s="587" t="e">
        <f t="shared" si="562"/>
        <v>#DIV/0!</v>
      </c>
      <c r="AE3452" s="1163">
        <v>365</v>
      </c>
      <c r="AF3452" s="1164"/>
      <c r="AG3452" s="1165"/>
      <c r="AH3452" s="1166"/>
      <c r="AI3452" s="587" t="e">
        <f t="shared" si="563"/>
        <v>#DIV/0!</v>
      </c>
      <c r="AK3452" s="1163">
        <v>365</v>
      </c>
      <c r="AL3452" s="1164"/>
      <c r="AM3452" s="1165"/>
      <c r="AN3452" s="1166"/>
      <c r="AO3452" s="587" t="e">
        <f t="shared" si="564"/>
        <v>#DIV/0!</v>
      </c>
      <c r="AQ3452" s="1163">
        <v>365</v>
      </c>
      <c r="AR3452" s="1164"/>
      <c r="AS3452" s="1165"/>
      <c r="AT3452" s="1166"/>
      <c r="AU3452" s="587" t="e">
        <f t="shared" si="565"/>
        <v>#DIV/0!</v>
      </c>
      <c r="AW3452" s="1163">
        <v>365</v>
      </c>
      <c r="AX3452" s="1164"/>
      <c r="AY3452" s="1165"/>
      <c r="AZ3452" s="1166"/>
      <c r="BA3452" s="587" t="e">
        <f t="shared" si="566"/>
        <v>#DIV/0!</v>
      </c>
    </row>
    <row r="3453" spans="1:53" s="17" customFormat="1" ht="16.75" customHeight="1" outlineLevel="2">
      <c r="A3453" s="1163">
        <v>366</v>
      </c>
      <c r="B3453" s="1164"/>
      <c r="C3453" s="1165"/>
      <c r="D3453" s="1166"/>
      <c r="E3453" s="587" t="e">
        <f t="shared" si="558"/>
        <v>#DIV/0!</v>
      </c>
      <c r="G3453" s="1163">
        <v>366</v>
      </c>
      <c r="H3453" s="1164"/>
      <c r="I3453" s="1165"/>
      <c r="J3453" s="1166"/>
      <c r="K3453" s="587" t="e">
        <f t="shared" si="559"/>
        <v>#DIV/0!</v>
      </c>
      <c r="M3453" s="1163">
        <v>366</v>
      </c>
      <c r="N3453" s="1164"/>
      <c r="O3453" s="1165"/>
      <c r="P3453" s="1166"/>
      <c r="Q3453" s="587" t="e">
        <f t="shared" si="560"/>
        <v>#DIV/0!</v>
      </c>
      <c r="S3453" s="1163">
        <v>366</v>
      </c>
      <c r="T3453" s="1164"/>
      <c r="U3453" s="1165"/>
      <c r="V3453" s="1166"/>
      <c r="W3453" s="587" t="e">
        <f t="shared" si="561"/>
        <v>#DIV/0!</v>
      </c>
      <c r="Y3453" s="1163">
        <v>366</v>
      </c>
      <c r="Z3453" s="1164"/>
      <c r="AA3453" s="1165"/>
      <c r="AB3453" s="1166"/>
      <c r="AC3453" s="587" t="e">
        <f t="shared" si="562"/>
        <v>#DIV/0!</v>
      </c>
      <c r="AE3453" s="1163">
        <v>366</v>
      </c>
      <c r="AF3453" s="1164"/>
      <c r="AG3453" s="1165"/>
      <c r="AH3453" s="1166"/>
      <c r="AI3453" s="587" t="e">
        <f t="shared" si="563"/>
        <v>#DIV/0!</v>
      </c>
      <c r="AK3453" s="1163">
        <v>366</v>
      </c>
      <c r="AL3453" s="1164"/>
      <c r="AM3453" s="1165"/>
      <c r="AN3453" s="1166"/>
      <c r="AO3453" s="587" t="e">
        <f t="shared" si="564"/>
        <v>#DIV/0!</v>
      </c>
      <c r="AQ3453" s="1163">
        <v>366</v>
      </c>
      <c r="AR3453" s="1164"/>
      <c r="AS3453" s="1165"/>
      <c r="AT3453" s="1166"/>
      <c r="AU3453" s="587" t="e">
        <f t="shared" si="565"/>
        <v>#DIV/0!</v>
      </c>
      <c r="AW3453" s="1163">
        <v>366</v>
      </c>
      <c r="AX3453" s="1164"/>
      <c r="AY3453" s="1165"/>
      <c r="AZ3453" s="1166"/>
      <c r="BA3453" s="587" t="e">
        <f t="shared" si="566"/>
        <v>#DIV/0!</v>
      </c>
    </row>
    <row r="3454" spans="1:53" s="17" customFormat="1" ht="16.75" customHeight="1" outlineLevel="2">
      <c r="A3454" s="1163">
        <v>367</v>
      </c>
      <c r="B3454" s="1164"/>
      <c r="C3454" s="1165"/>
      <c r="D3454" s="1166"/>
      <c r="E3454" s="587" t="e">
        <f t="shared" si="558"/>
        <v>#DIV/0!</v>
      </c>
      <c r="G3454" s="1163">
        <v>367</v>
      </c>
      <c r="H3454" s="1164"/>
      <c r="I3454" s="1165"/>
      <c r="J3454" s="1166"/>
      <c r="K3454" s="587" t="e">
        <f t="shared" si="559"/>
        <v>#DIV/0!</v>
      </c>
      <c r="M3454" s="1163">
        <v>367</v>
      </c>
      <c r="N3454" s="1164"/>
      <c r="O3454" s="1165"/>
      <c r="P3454" s="1166"/>
      <c r="Q3454" s="587" t="e">
        <f t="shared" si="560"/>
        <v>#DIV/0!</v>
      </c>
      <c r="S3454" s="1163">
        <v>367</v>
      </c>
      <c r="T3454" s="1164"/>
      <c r="U3454" s="1165"/>
      <c r="V3454" s="1166"/>
      <c r="W3454" s="587" t="e">
        <f t="shared" si="561"/>
        <v>#DIV/0!</v>
      </c>
      <c r="Y3454" s="1163">
        <v>367</v>
      </c>
      <c r="Z3454" s="1164"/>
      <c r="AA3454" s="1165"/>
      <c r="AB3454" s="1166"/>
      <c r="AC3454" s="587" t="e">
        <f t="shared" si="562"/>
        <v>#DIV/0!</v>
      </c>
      <c r="AE3454" s="1163">
        <v>367</v>
      </c>
      <c r="AF3454" s="1164"/>
      <c r="AG3454" s="1165"/>
      <c r="AH3454" s="1166"/>
      <c r="AI3454" s="587" t="e">
        <f t="shared" si="563"/>
        <v>#DIV/0!</v>
      </c>
      <c r="AK3454" s="1163">
        <v>367</v>
      </c>
      <c r="AL3454" s="1164"/>
      <c r="AM3454" s="1165"/>
      <c r="AN3454" s="1166"/>
      <c r="AO3454" s="587" t="e">
        <f t="shared" si="564"/>
        <v>#DIV/0!</v>
      </c>
      <c r="AQ3454" s="1163">
        <v>367</v>
      </c>
      <c r="AR3454" s="1164"/>
      <c r="AS3454" s="1165"/>
      <c r="AT3454" s="1166"/>
      <c r="AU3454" s="587" t="e">
        <f t="shared" si="565"/>
        <v>#DIV/0!</v>
      </c>
      <c r="AW3454" s="1163">
        <v>367</v>
      </c>
      <c r="AX3454" s="1164"/>
      <c r="AY3454" s="1165"/>
      <c r="AZ3454" s="1166"/>
      <c r="BA3454" s="587" t="e">
        <f t="shared" si="566"/>
        <v>#DIV/0!</v>
      </c>
    </row>
    <row r="3455" spans="1:53" s="17" customFormat="1" ht="16.75" customHeight="1" outlineLevel="2">
      <c r="A3455" s="1163">
        <v>368</v>
      </c>
      <c r="B3455" s="1164"/>
      <c r="C3455" s="1165"/>
      <c r="D3455" s="1166"/>
      <c r="E3455" s="587" t="e">
        <f t="shared" si="558"/>
        <v>#DIV/0!</v>
      </c>
      <c r="G3455" s="1163">
        <v>368</v>
      </c>
      <c r="H3455" s="1164"/>
      <c r="I3455" s="1165"/>
      <c r="J3455" s="1166"/>
      <c r="K3455" s="587" t="e">
        <f t="shared" si="559"/>
        <v>#DIV/0!</v>
      </c>
      <c r="M3455" s="1163">
        <v>368</v>
      </c>
      <c r="N3455" s="1164"/>
      <c r="O3455" s="1165"/>
      <c r="P3455" s="1166"/>
      <c r="Q3455" s="587" t="e">
        <f t="shared" si="560"/>
        <v>#DIV/0!</v>
      </c>
      <c r="S3455" s="1163">
        <v>368</v>
      </c>
      <c r="T3455" s="1164"/>
      <c r="U3455" s="1165"/>
      <c r="V3455" s="1166"/>
      <c r="W3455" s="587" t="e">
        <f t="shared" si="561"/>
        <v>#DIV/0!</v>
      </c>
      <c r="Y3455" s="1163">
        <v>368</v>
      </c>
      <c r="Z3455" s="1164"/>
      <c r="AA3455" s="1165"/>
      <c r="AB3455" s="1166"/>
      <c r="AC3455" s="587" t="e">
        <f t="shared" si="562"/>
        <v>#DIV/0!</v>
      </c>
      <c r="AE3455" s="1163">
        <v>368</v>
      </c>
      <c r="AF3455" s="1164"/>
      <c r="AG3455" s="1165"/>
      <c r="AH3455" s="1166"/>
      <c r="AI3455" s="587" t="e">
        <f t="shared" si="563"/>
        <v>#DIV/0!</v>
      </c>
      <c r="AK3455" s="1163">
        <v>368</v>
      </c>
      <c r="AL3455" s="1164"/>
      <c r="AM3455" s="1165"/>
      <c r="AN3455" s="1166"/>
      <c r="AO3455" s="587" t="e">
        <f t="shared" si="564"/>
        <v>#DIV/0!</v>
      </c>
      <c r="AQ3455" s="1163">
        <v>368</v>
      </c>
      <c r="AR3455" s="1164"/>
      <c r="AS3455" s="1165"/>
      <c r="AT3455" s="1166"/>
      <c r="AU3455" s="587" t="e">
        <f t="shared" si="565"/>
        <v>#DIV/0!</v>
      </c>
      <c r="AW3455" s="1163">
        <v>368</v>
      </c>
      <c r="AX3455" s="1164"/>
      <c r="AY3455" s="1165"/>
      <c r="AZ3455" s="1166"/>
      <c r="BA3455" s="587" t="e">
        <f t="shared" si="566"/>
        <v>#DIV/0!</v>
      </c>
    </row>
    <row r="3456" spans="1:53" s="17" customFormat="1" ht="16.75" customHeight="1" outlineLevel="2">
      <c r="A3456" s="1163">
        <v>369</v>
      </c>
      <c r="B3456" s="1164"/>
      <c r="C3456" s="1165"/>
      <c r="D3456" s="1166"/>
      <c r="E3456" s="587" t="e">
        <f t="shared" si="558"/>
        <v>#DIV/0!</v>
      </c>
      <c r="G3456" s="1163">
        <v>369</v>
      </c>
      <c r="H3456" s="1164"/>
      <c r="I3456" s="1165"/>
      <c r="J3456" s="1166"/>
      <c r="K3456" s="587" t="e">
        <f t="shared" si="559"/>
        <v>#DIV/0!</v>
      </c>
      <c r="M3456" s="1163">
        <v>369</v>
      </c>
      <c r="N3456" s="1164"/>
      <c r="O3456" s="1165"/>
      <c r="P3456" s="1166"/>
      <c r="Q3456" s="587" t="e">
        <f t="shared" si="560"/>
        <v>#DIV/0!</v>
      </c>
      <c r="S3456" s="1163">
        <v>369</v>
      </c>
      <c r="T3456" s="1164"/>
      <c r="U3456" s="1165"/>
      <c r="V3456" s="1166"/>
      <c r="W3456" s="587" t="e">
        <f t="shared" si="561"/>
        <v>#DIV/0!</v>
      </c>
      <c r="Y3456" s="1163">
        <v>369</v>
      </c>
      <c r="Z3456" s="1164"/>
      <c r="AA3456" s="1165"/>
      <c r="AB3456" s="1166"/>
      <c r="AC3456" s="587" t="e">
        <f t="shared" si="562"/>
        <v>#DIV/0!</v>
      </c>
      <c r="AE3456" s="1163">
        <v>369</v>
      </c>
      <c r="AF3456" s="1164"/>
      <c r="AG3456" s="1165"/>
      <c r="AH3456" s="1166"/>
      <c r="AI3456" s="587" t="e">
        <f t="shared" si="563"/>
        <v>#DIV/0!</v>
      </c>
      <c r="AK3456" s="1163">
        <v>369</v>
      </c>
      <c r="AL3456" s="1164"/>
      <c r="AM3456" s="1165"/>
      <c r="AN3456" s="1166"/>
      <c r="AO3456" s="587" t="e">
        <f t="shared" si="564"/>
        <v>#DIV/0!</v>
      </c>
      <c r="AQ3456" s="1163">
        <v>369</v>
      </c>
      <c r="AR3456" s="1164"/>
      <c r="AS3456" s="1165"/>
      <c r="AT3456" s="1166"/>
      <c r="AU3456" s="587" t="e">
        <f t="shared" si="565"/>
        <v>#DIV/0!</v>
      </c>
      <c r="AW3456" s="1163">
        <v>369</v>
      </c>
      <c r="AX3456" s="1164"/>
      <c r="AY3456" s="1165"/>
      <c r="AZ3456" s="1166"/>
      <c r="BA3456" s="587" t="e">
        <f t="shared" si="566"/>
        <v>#DIV/0!</v>
      </c>
    </row>
    <row r="3457" spans="1:53" s="17" customFormat="1" ht="16.75" customHeight="1" outlineLevel="2">
      <c r="A3457" s="1163">
        <v>370</v>
      </c>
      <c r="B3457" s="1164"/>
      <c r="C3457" s="1165"/>
      <c r="D3457" s="1166"/>
      <c r="E3457" s="587" t="e">
        <f t="shared" si="558"/>
        <v>#DIV/0!</v>
      </c>
      <c r="G3457" s="1163">
        <v>370</v>
      </c>
      <c r="H3457" s="1164"/>
      <c r="I3457" s="1165"/>
      <c r="J3457" s="1166"/>
      <c r="K3457" s="587" t="e">
        <f t="shared" si="559"/>
        <v>#DIV/0!</v>
      </c>
      <c r="M3457" s="1163">
        <v>370</v>
      </c>
      <c r="N3457" s="1164"/>
      <c r="O3457" s="1165"/>
      <c r="P3457" s="1166"/>
      <c r="Q3457" s="587" t="e">
        <f t="shared" si="560"/>
        <v>#DIV/0!</v>
      </c>
      <c r="S3457" s="1163">
        <v>370</v>
      </c>
      <c r="T3457" s="1164"/>
      <c r="U3457" s="1165"/>
      <c r="V3457" s="1166"/>
      <c r="W3457" s="587" t="e">
        <f t="shared" si="561"/>
        <v>#DIV/0!</v>
      </c>
      <c r="Y3457" s="1163">
        <v>370</v>
      </c>
      <c r="Z3457" s="1164"/>
      <c r="AA3457" s="1165"/>
      <c r="AB3457" s="1166"/>
      <c r="AC3457" s="587" t="e">
        <f t="shared" si="562"/>
        <v>#DIV/0!</v>
      </c>
      <c r="AE3457" s="1163">
        <v>370</v>
      </c>
      <c r="AF3457" s="1164"/>
      <c r="AG3457" s="1165"/>
      <c r="AH3457" s="1166"/>
      <c r="AI3457" s="587" t="e">
        <f t="shared" si="563"/>
        <v>#DIV/0!</v>
      </c>
      <c r="AK3457" s="1163">
        <v>370</v>
      </c>
      <c r="AL3457" s="1164"/>
      <c r="AM3457" s="1165"/>
      <c r="AN3457" s="1166"/>
      <c r="AO3457" s="587" t="e">
        <f t="shared" si="564"/>
        <v>#DIV/0!</v>
      </c>
      <c r="AQ3457" s="1163">
        <v>370</v>
      </c>
      <c r="AR3457" s="1164"/>
      <c r="AS3457" s="1165"/>
      <c r="AT3457" s="1166"/>
      <c r="AU3457" s="587" t="e">
        <f t="shared" si="565"/>
        <v>#DIV/0!</v>
      </c>
      <c r="AW3457" s="1163">
        <v>370</v>
      </c>
      <c r="AX3457" s="1164"/>
      <c r="AY3457" s="1165"/>
      <c r="AZ3457" s="1166"/>
      <c r="BA3457" s="587" t="e">
        <f t="shared" si="566"/>
        <v>#DIV/0!</v>
      </c>
    </row>
    <row r="3458" spans="1:53" s="17" customFormat="1" ht="16.75" customHeight="1" outlineLevel="2">
      <c r="A3458" s="1163">
        <v>371</v>
      </c>
      <c r="B3458" s="1164"/>
      <c r="C3458" s="1165"/>
      <c r="D3458" s="1166"/>
      <c r="E3458" s="587" t="e">
        <f t="shared" si="558"/>
        <v>#DIV/0!</v>
      </c>
      <c r="G3458" s="1163">
        <v>371</v>
      </c>
      <c r="H3458" s="1164"/>
      <c r="I3458" s="1165"/>
      <c r="J3458" s="1166"/>
      <c r="K3458" s="587" t="e">
        <f t="shared" si="559"/>
        <v>#DIV/0!</v>
      </c>
      <c r="M3458" s="1163">
        <v>371</v>
      </c>
      <c r="N3458" s="1164"/>
      <c r="O3458" s="1165"/>
      <c r="P3458" s="1166"/>
      <c r="Q3458" s="587" t="e">
        <f t="shared" si="560"/>
        <v>#DIV/0!</v>
      </c>
      <c r="S3458" s="1163">
        <v>371</v>
      </c>
      <c r="T3458" s="1164"/>
      <c r="U3458" s="1165"/>
      <c r="V3458" s="1166"/>
      <c r="W3458" s="587" t="e">
        <f t="shared" si="561"/>
        <v>#DIV/0!</v>
      </c>
      <c r="Y3458" s="1163">
        <v>371</v>
      </c>
      <c r="Z3458" s="1164"/>
      <c r="AA3458" s="1165"/>
      <c r="AB3458" s="1166"/>
      <c r="AC3458" s="587" t="e">
        <f t="shared" si="562"/>
        <v>#DIV/0!</v>
      </c>
      <c r="AE3458" s="1163">
        <v>371</v>
      </c>
      <c r="AF3458" s="1164"/>
      <c r="AG3458" s="1165"/>
      <c r="AH3458" s="1166"/>
      <c r="AI3458" s="587" t="e">
        <f t="shared" si="563"/>
        <v>#DIV/0!</v>
      </c>
      <c r="AK3458" s="1163">
        <v>371</v>
      </c>
      <c r="AL3458" s="1164"/>
      <c r="AM3458" s="1165"/>
      <c r="AN3458" s="1166"/>
      <c r="AO3458" s="587" t="e">
        <f t="shared" si="564"/>
        <v>#DIV/0!</v>
      </c>
      <c r="AQ3458" s="1163">
        <v>371</v>
      </c>
      <c r="AR3458" s="1164"/>
      <c r="AS3458" s="1165"/>
      <c r="AT3458" s="1166"/>
      <c r="AU3458" s="587" t="e">
        <f t="shared" si="565"/>
        <v>#DIV/0!</v>
      </c>
      <c r="AW3458" s="1163">
        <v>371</v>
      </c>
      <c r="AX3458" s="1164"/>
      <c r="AY3458" s="1165"/>
      <c r="AZ3458" s="1166"/>
      <c r="BA3458" s="587" t="e">
        <f t="shared" si="566"/>
        <v>#DIV/0!</v>
      </c>
    </row>
    <row r="3459" spans="1:53" s="17" customFormat="1" ht="16.75" customHeight="1" outlineLevel="2">
      <c r="A3459" s="1163">
        <v>372</v>
      </c>
      <c r="B3459" s="1164"/>
      <c r="C3459" s="1165"/>
      <c r="D3459" s="1166"/>
      <c r="E3459" s="587" t="e">
        <f t="shared" si="558"/>
        <v>#DIV/0!</v>
      </c>
      <c r="G3459" s="1163">
        <v>372</v>
      </c>
      <c r="H3459" s="1164"/>
      <c r="I3459" s="1165"/>
      <c r="J3459" s="1166"/>
      <c r="K3459" s="587" t="e">
        <f t="shared" si="559"/>
        <v>#DIV/0!</v>
      </c>
      <c r="M3459" s="1163">
        <v>372</v>
      </c>
      <c r="N3459" s="1164"/>
      <c r="O3459" s="1165"/>
      <c r="P3459" s="1166"/>
      <c r="Q3459" s="587" t="e">
        <f t="shared" si="560"/>
        <v>#DIV/0!</v>
      </c>
      <c r="S3459" s="1163">
        <v>372</v>
      </c>
      <c r="T3459" s="1164"/>
      <c r="U3459" s="1165"/>
      <c r="V3459" s="1166"/>
      <c r="W3459" s="587" t="e">
        <f t="shared" si="561"/>
        <v>#DIV/0!</v>
      </c>
      <c r="Y3459" s="1163">
        <v>372</v>
      </c>
      <c r="Z3459" s="1164"/>
      <c r="AA3459" s="1165"/>
      <c r="AB3459" s="1166"/>
      <c r="AC3459" s="587" t="e">
        <f t="shared" si="562"/>
        <v>#DIV/0!</v>
      </c>
      <c r="AE3459" s="1163">
        <v>372</v>
      </c>
      <c r="AF3459" s="1164"/>
      <c r="AG3459" s="1165"/>
      <c r="AH3459" s="1166"/>
      <c r="AI3459" s="587" t="e">
        <f t="shared" si="563"/>
        <v>#DIV/0!</v>
      </c>
      <c r="AK3459" s="1163">
        <v>372</v>
      </c>
      <c r="AL3459" s="1164"/>
      <c r="AM3459" s="1165"/>
      <c r="AN3459" s="1166"/>
      <c r="AO3459" s="587" t="e">
        <f t="shared" si="564"/>
        <v>#DIV/0!</v>
      </c>
      <c r="AQ3459" s="1163">
        <v>372</v>
      </c>
      <c r="AR3459" s="1164"/>
      <c r="AS3459" s="1165"/>
      <c r="AT3459" s="1166"/>
      <c r="AU3459" s="587" t="e">
        <f t="shared" si="565"/>
        <v>#DIV/0!</v>
      </c>
      <c r="AW3459" s="1163">
        <v>372</v>
      </c>
      <c r="AX3459" s="1164"/>
      <c r="AY3459" s="1165"/>
      <c r="AZ3459" s="1166"/>
      <c r="BA3459" s="587" t="e">
        <f t="shared" si="566"/>
        <v>#DIV/0!</v>
      </c>
    </row>
    <row r="3460" spans="1:53" s="17" customFormat="1" ht="16.75" customHeight="1" outlineLevel="2">
      <c r="A3460" s="1163">
        <v>373</v>
      </c>
      <c r="B3460" s="1164"/>
      <c r="C3460" s="1165"/>
      <c r="D3460" s="1166"/>
      <c r="E3460" s="587" t="e">
        <f t="shared" si="558"/>
        <v>#DIV/0!</v>
      </c>
      <c r="G3460" s="1163">
        <v>373</v>
      </c>
      <c r="H3460" s="1164"/>
      <c r="I3460" s="1165"/>
      <c r="J3460" s="1166"/>
      <c r="K3460" s="587" t="e">
        <f t="shared" si="559"/>
        <v>#DIV/0!</v>
      </c>
      <c r="M3460" s="1163">
        <v>373</v>
      </c>
      <c r="N3460" s="1164"/>
      <c r="O3460" s="1165"/>
      <c r="P3460" s="1166"/>
      <c r="Q3460" s="587" t="e">
        <f t="shared" si="560"/>
        <v>#DIV/0!</v>
      </c>
      <c r="S3460" s="1163">
        <v>373</v>
      </c>
      <c r="T3460" s="1164"/>
      <c r="U3460" s="1165"/>
      <c r="V3460" s="1166"/>
      <c r="W3460" s="587" t="e">
        <f t="shared" si="561"/>
        <v>#DIV/0!</v>
      </c>
      <c r="Y3460" s="1163">
        <v>373</v>
      </c>
      <c r="Z3460" s="1164"/>
      <c r="AA3460" s="1165"/>
      <c r="AB3460" s="1166"/>
      <c r="AC3460" s="587" t="e">
        <f t="shared" si="562"/>
        <v>#DIV/0!</v>
      </c>
      <c r="AE3460" s="1163">
        <v>373</v>
      </c>
      <c r="AF3460" s="1164"/>
      <c r="AG3460" s="1165"/>
      <c r="AH3460" s="1166"/>
      <c r="AI3460" s="587" t="e">
        <f t="shared" si="563"/>
        <v>#DIV/0!</v>
      </c>
      <c r="AK3460" s="1163">
        <v>373</v>
      </c>
      <c r="AL3460" s="1164"/>
      <c r="AM3460" s="1165"/>
      <c r="AN3460" s="1166"/>
      <c r="AO3460" s="587" t="e">
        <f t="shared" si="564"/>
        <v>#DIV/0!</v>
      </c>
      <c r="AQ3460" s="1163">
        <v>373</v>
      </c>
      <c r="AR3460" s="1164"/>
      <c r="AS3460" s="1165"/>
      <c r="AT3460" s="1166"/>
      <c r="AU3460" s="587" t="e">
        <f t="shared" si="565"/>
        <v>#DIV/0!</v>
      </c>
      <c r="AW3460" s="1163">
        <v>373</v>
      </c>
      <c r="AX3460" s="1164"/>
      <c r="AY3460" s="1165"/>
      <c r="AZ3460" s="1166"/>
      <c r="BA3460" s="587" t="e">
        <f t="shared" si="566"/>
        <v>#DIV/0!</v>
      </c>
    </row>
    <row r="3461" spans="1:53" s="17" customFormat="1" ht="16.75" customHeight="1" outlineLevel="2">
      <c r="A3461" s="1163">
        <v>374</v>
      </c>
      <c r="B3461" s="1164"/>
      <c r="C3461" s="1165"/>
      <c r="D3461" s="1166"/>
      <c r="E3461" s="587" t="e">
        <f t="shared" si="558"/>
        <v>#DIV/0!</v>
      </c>
      <c r="G3461" s="1163">
        <v>374</v>
      </c>
      <c r="H3461" s="1164"/>
      <c r="I3461" s="1165"/>
      <c r="J3461" s="1166"/>
      <c r="K3461" s="587" t="e">
        <f t="shared" si="559"/>
        <v>#DIV/0!</v>
      </c>
      <c r="M3461" s="1163">
        <v>374</v>
      </c>
      <c r="N3461" s="1164"/>
      <c r="O3461" s="1165"/>
      <c r="P3461" s="1166"/>
      <c r="Q3461" s="587" t="e">
        <f t="shared" si="560"/>
        <v>#DIV/0!</v>
      </c>
      <c r="S3461" s="1163">
        <v>374</v>
      </c>
      <c r="T3461" s="1164"/>
      <c r="U3461" s="1165"/>
      <c r="V3461" s="1166"/>
      <c r="W3461" s="587" t="e">
        <f t="shared" si="561"/>
        <v>#DIV/0!</v>
      </c>
      <c r="Y3461" s="1163">
        <v>374</v>
      </c>
      <c r="Z3461" s="1164"/>
      <c r="AA3461" s="1165"/>
      <c r="AB3461" s="1166"/>
      <c r="AC3461" s="587" t="e">
        <f t="shared" si="562"/>
        <v>#DIV/0!</v>
      </c>
      <c r="AE3461" s="1163">
        <v>374</v>
      </c>
      <c r="AF3461" s="1164"/>
      <c r="AG3461" s="1165"/>
      <c r="AH3461" s="1166"/>
      <c r="AI3461" s="587" t="e">
        <f t="shared" si="563"/>
        <v>#DIV/0!</v>
      </c>
      <c r="AK3461" s="1163">
        <v>374</v>
      </c>
      <c r="AL3461" s="1164"/>
      <c r="AM3461" s="1165"/>
      <c r="AN3461" s="1166"/>
      <c r="AO3461" s="587" t="e">
        <f t="shared" si="564"/>
        <v>#DIV/0!</v>
      </c>
      <c r="AQ3461" s="1163">
        <v>374</v>
      </c>
      <c r="AR3461" s="1164"/>
      <c r="AS3461" s="1165"/>
      <c r="AT3461" s="1166"/>
      <c r="AU3461" s="587" t="e">
        <f t="shared" si="565"/>
        <v>#DIV/0!</v>
      </c>
      <c r="AW3461" s="1163">
        <v>374</v>
      </c>
      <c r="AX3461" s="1164"/>
      <c r="AY3461" s="1165"/>
      <c r="AZ3461" s="1166"/>
      <c r="BA3461" s="587" t="e">
        <f t="shared" si="566"/>
        <v>#DIV/0!</v>
      </c>
    </row>
    <row r="3462" spans="1:53" s="17" customFormat="1" ht="16.75" customHeight="1" outlineLevel="2">
      <c r="A3462" s="1163">
        <v>375</v>
      </c>
      <c r="B3462" s="1164"/>
      <c r="C3462" s="1165"/>
      <c r="D3462" s="1166"/>
      <c r="E3462" s="587" t="e">
        <f t="shared" si="558"/>
        <v>#DIV/0!</v>
      </c>
      <c r="G3462" s="1163">
        <v>375</v>
      </c>
      <c r="H3462" s="1164"/>
      <c r="I3462" s="1165"/>
      <c r="J3462" s="1166"/>
      <c r="K3462" s="587" t="e">
        <f t="shared" si="559"/>
        <v>#DIV/0!</v>
      </c>
      <c r="M3462" s="1163">
        <v>375</v>
      </c>
      <c r="N3462" s="1164"/>
      <c r="O3462" s="1165"/>
      <c r="P3462" s="1166"/>
      <c r="Q3462" s="587" t="e">
        <f t="shared" si="560"/>
        <v>#DIV/0!</v>
      </c>
      <c r="S3462" s="1163">
        <v>375</v>
      </c>
      <c r="T3462" s="1164"/>
      <c r="U3462" s="1165"/>
      <c r="V3462" s="1166"/>
      <c r="W3462" s="587" t="e">
        <f t="shared" si="561"/>
        <v>#DIV/0!</v>
      </c>
      <c r="Y3462" s="1163">
        <v>375</v>
      </c>
      <c r="Z3462" s="1164"/>
      <c r="AA3462" s="1165"/>
      <c r="AB3462" s="1166"/>
      <c r="AC3462" s="587" t="e">
        <f t="shared" si="562"/>
        <v>#DIV/0!</v>
      </c>
      <c r="AE3462" s="1163">
        <v>375</v>
      </c>
      <c r="AF3462" s="1164"/>
      <c r="AG3462" s="1165"/>
      <c r="AH3462" s="1166"/>
      <c r="AI3462" s="587" t="e">
        <f t="shared" si="563"/>
        <v>#DIV/0!</v>
      </c>
      <c r="AK3462" s="1163">
        <v>375</v>
      </c>
      <c r="AL3462" s="1164"/>
      <c r="AM3462" s="1165"/>
      <c r="AN3462" s="1166"/>
      <c r="AO3462" s="587" t="e">
        <f t="shared" si="564"/>
        <v>#DIV/0!</v>
      </c>
      <c r="AQ3462" s="1163">
        <v>375</v>
      </c>
      <c r="AR3462" s="1164"/>
      <c r="AS3462" s="1165"/>
      <c r="AT3462" s="1166"/>
      <c r="AU3462" s="587" t="e">
        <f t="shared" si="565"/>
        <v>#DIV/0!</v>
      </c>
      <c r="AW3462" s="1163">
        <v>375</v>
      </c>
      <c r="AX3462" s="1164"/>
      <c r="AY3462" s="1165"/>
      <c r="AZ3462" s="1166"/>
      <c r="BA3462" s="587" t="e">
        <f t="shared" si="566"/>
        <v>#DIV/0!</v>
      </c>
    </row>
    <row r="3463" spans="1:53" s="17" customFormat="1" ht="16.75" customHeight="1" outlineLevel="2">
      <c r="A3463" s="1163">
        <v>376</v>
      </c>
      <c r="B3463" s="1164"/>
      <c r="C3463" s="1165"/>
      <c r="D3463" s="1166"/>
      <c r="E3463" s="587" t="e">
        <f t="shared" si="558"/>
        <v>#DIV/0!</v>
      </c>
      <c r="G3463" s="1163">
        <v>376</v>
      </c>
      <c r="H3463" s="1164"/>
      <c r="I3463" s="1165"/>
      <c r="J3463" s="1166"/>
      <c r="K3463" s="587" t="e">
        <f t="shared" si="559"/>
        <v>#DIV/0!</v>
      </c>
      <c r="M3463" s="1163">
        <v>376</v>
      </c>
      <c r="N3463" s="1164"/>
      <c r="O3463" s="1165"/>
      <c r="P3463" s="1166"/>
      <c r="Q3463" s="587" t="e">
        <f t="shared" si="560"/>
        <v>#DIV/0!</v>
      </c>
      <c r="S3463" s="1163">
        <v>376</v>
      </c>
      <c r="T3463" s="1164"/>
      <c r="U3463" s="1165"/>
      <c r="V3463" s="1166"/>
      <c r="W3463" s="587" t="e">
        <f t="shared" si="561"/>
        <v>#DIV/0!</v>
      </c>
      <c r="Y3463" s="1163">
        <v>376</v>
      </c>
      <c r="Z3463" s="1164"/>
      <c r="AA3463" s="1165"/>
      <c r="AB3463" s="1166"/>
      <c r="AC3463" s="587" t="e">
        <f t="shared" si="562"/>
        <v>#DIV/0!</v>
      </c>
      <c r="AE3463" s="1163">
        <v>376</v>
      </c>
      <c r="AF3463" s="1164"/>
      <c r="AG3463" s="1165"/>
      <c r="AH3463" s="1166"/>
      <c r="AI3463" s="587" t="e">
        <f t="shared" si="563"/>
        <v>#DIV/0!</v>
      </c>
      <c r="AK3463" s="1163">
        <v>376</v>
      </c>
      <c r="AL3463" s="1164"/>
      <c r="AM3463" s="1165"/>
      <c r="AN3463" s="1166"/>
      <c r="AO3463" s="587" t="e">
        <f t="shared" si="564"/>
        <v>#DIV/0!</v>
      </c>
      <c r="AQ3463" s="1163">
        <v>376</v>
      </c>
      <c r="AR3463" s="1164"/>
      <c r="AS3463" s="1165"/>
      <c r="AT3463" s="1166"/>
      <c r="AU3463" s="587" t="e">
        <f t="shared" si="565"/>
        <v>#DIV/0!</v>
      </c>
      <c r="AW3463" s="1163">
        <v>376</v>
      </c>
      <c r="AX3463" s="1164"/>
      <c r="AY3463" s="1165"/>
      <c r="AZ3463" s="1166"/>
      <c r="BA3463" s="587" t="e">
        <f t="shared" si="566"/>
        <v>#DIV/0!</v>
      </c>
    </row>
    <row r="3464" spans="1:53" s="17" customFormat="1" ht="16.75" customHeight="1" outlineLevel="2">
      <c r="A3464" s="1163">
        <v>377</v>
      </c>
      <c r="B3464" s="1164"/>
      <c r="C3464" s="1165"/>
      <c r="D3464" s="1166"/>
      <c r="E3464" s="587" t="e">
        <f t="shared" si="558"/>
        <v>#DIV/0!</v>
      </c>
      <c r="G3464" s="1163">
        <v>377</v>
      </c>
      <c r="H3464" s="1164"/>
      <c r="I3464" s="1165"/>
      <c r="J3464" s="1166"/>
      <c r="K3464" s="587" t="e">
        <f t="shared" si="559"/>
        <v>#DIV/0!</v>
      </c>
      <c r="M3464" s="1163">
        <v>377</v>
      </c>
      <c r="N3464" s="1164"/>
      <c r="O3464" s="1165"/>
      <c r="P3464" s="1166"/>
      <c r="Q3464" s="587" t="e">
        <f t="shared" si="560"/>
        <v>#DIV/0!</v>
      </c>
      <c r="S3464" s="1163">
        <v>377</v>
      </c>
      <c r="T3464" s="1164"/>
      <c r="U3464" s="1165"/>
      <c r="V3464" s="1166"/>
      <c r="W3464" s="587" t="e">
        <f t="shared" si="561"/>
        <v>#DIV/0!</v>
      </c>
      <c r="Y3464" s="1163">
        <v>377</v>
      </c>
      <c r="Z3464" s="1164"/>
      <c r="AA3464" s="1165"/>
      <c r="AB3464" s="1166"/>
      <c r="AC3464" s="587" t="e">
        <f t="shared" si="562"/>
        <v>#DIV/0!</v>
      </c>
      <c r="AE3464" s="1163">
        <v>377</v>
      </c>
      <c r="AF3464" s="1164"/>
      <c r="AG3464" s="1165"/>
      <c r="AH3464" s="1166"/>
      <c r="AI3464" s="587" t="e">
        <f t="shared" si="563"/>
        <v>#DIV/0!</v>
      </c>
      <c r="AK3464" s="1163">
        <v>377</v>
      </c>
      <c r="AL3464" s="1164"/>
      <c r="AM3464" s="1165"/>
      <c r="AN3464" s="1166"/>
      <c r="AO3464" s="587" t="e">
        <f t="shared" si="564"/>
        <v>#DIV/0!</v>
      </c>
      <c r="AQ3464" s="1163">
        <v>377</v>
      </c>
      <c r="AR3464" s="1164"/>
      <c r="AS3464" s="1165"/>
      <c r="AT3464" s="1166"/>
      <c r="AU3464" s="587" t="e">
        <f t="shared" si="565"/>
        <v>#DIV/0!</v>
      </c>
      <c r="AW3464" s="1163">
        <v>377</v>
      </c>
      <c r="AX3464" s="1164"/>
      <c r="AY3464" s="1165"/>
      <c r="AZ3464" s="1166"/>
      <c r="BA3464" s="587" t="e">
        <f t="shared" si="566"/>
        <v>#DIV/0!</v>
      </c>
    </row>
    <row r="3465" spans="1:53" s="17" customFormat="1" ht="16.75" customHeight="1" outlineLevel="2">
      <c r="A3465" s="1163">
        <v>378</v>
      </c>
      <c r="B3465" s="1164"/>
      <c r="C3465" s="1165"/>
      <c r="D3465" s="1166"/>
      <c r="E3465" s="587" t="e">
        <f t="shared" si="558"/>
        <v>#DIV/0!</v>
      </c>
      <c r="G3465" s="1163">
        <v>378</v>
      </c>
      <c r="H3465" s="1164"/>
      <c r="I3465" s="1165"/>
      <c r="J3465" s="1166"/>
      <c r="K3465" s="587" t="e">
        <f t="shared" si="559"/>
        <v>#DIV/0!</v>
      </c>
      <c r="M3465" s="1163">
        <v>378</v>
      </c>
      <c r="N3465" s="1164"/>
      <c r="O3465" s="1165"/>
      <c r="P3465" s="1166"/>
      <c r="Q3465" s="587" t="e">
        <f t="shared" si="560"/>
        <v>#DIV/0!</v>
      </c>
      <c r="S3465" s="1163">
        <v>378</v>
      </c>
      <c r="T3465" s="1164"/>
      <c r="U3465" s="1165"/>
      <c r="V3465" s="1166"/>
      <c r="W3465" s="587" t="e">
        <f t="shared" si="561"/>
        <v>#DIV/0!</v>
      </c>
      <c r="Y3465" s="1163">
        <v>378</v>
      </c>
      <c r="Z3465" s="1164"/>
      <c r="AA3465" s="1165"/>
      <c r="AB3465" s="1166"/>
      <c r="AC3465" s="587" t="e">
        <f t="shared" si="562"/>
        <v>#DIV/0!</v>
      </c>
      <c r="AE3465" s="1163">
        <v>378</v>
      </c>
      <c r="AF3465" s="1164"/>
      <c r="AG3465" s="1165"/>
      <c r="AH3465" s="1166"/>
      <c r="AI3465" s="587" t="e">
        <f t="shared" si="563"/>
        <v>#DIV/0!</v>
      </c>
      <c r="AK3465" s="1163">
        <v>378</v>
      </c>
      <c r="AL3465" s="1164"/>
      <c r="AM3465" s="1165"/>
      <c r="AN3465" s="1166"/>
      <c r="AO3465" s="587" t="e">
        <f t="shared" si="564"/>
        <v>#DIV/0!</v>
      </c>
      <c r="AQ3465" s="1163">
        <v>378</v>
      </c>
      <c r="AR3465" s="1164"/>
      <c r="AS3465" s="1165"/>
      <c r="AT3465" s="1166"/>
      <c r="AU3465" s="587" t="e">
        <f t="shared" si="565"/>
        <v>#DIV/0!</v>
      </c>
      <c r="AW3465" s="1163">
        <v>378</v>
      </c>
      <c r="AX3465" s="1164"/>
      <c r="AY3465" s="1165"/>
      <c r="AZ3465" s="1166"/>
      <c r="BA3465" s="587" t="e">
        <f t="shared" si="566"/>
        <v>#DIV/0!</v>
      </c>
    </row>
    <row r="3466" spans="1:53" s="17" customFormat="1" ht="16.75" customHeight="1" outlineLevel="2">
      <c r="A3466" s="1163">
        <v>379</v>
      </c>
      <c r="B3466" s="1164"/>
      <c r="C3466" s="1165"/>
      <c r="D3466" s="1166"/>
      <c r="E3466" s="587" t="e">
        <f t="shared" si="558"/>
        <v>#DIV/0!</v>
      </c>
      <c r="G3466" s="1163">
        <v>379</v>
      </c>
      <c r="H3466" s="1164"/>
      <c r="I3466" s="1165"/>
      <c r="J3466" s="1166"/>
      <c r="K3466" s="587" t="e">
        <f t="shared" si="559"/>
        <v>#DIV/0!</v>
      </c>
      <c r="M3466" s="1163">
        <v>379</v>
      </c>
      <c r="N3466" s="1164"/>
      <c r="O3466" s="1165"/>
      <c r="P3466" s="1166"/>
      <c r="Q3466" s="587" t="e">
        <f t="shared" si="560"/>
        <v>#DIV/0!</v>
      </c>
      <c r="S3466" s="1163">
        <v>379</v>
      </c>
      <c r="T3466" s="1164"/>
      <c r="U3466" s="1165"/>
      <c r="V3466" s="1166"/>
      <c r="W3466" s="587" t="e">
        <f t="shared" si="561"/>
        <v>#DIV/0!</v>
      </c>
      <c r="Y3466" s="1163">
        <v>379</v>
      </c>
      <c r="Z3466" s="1164"/>
      <c r="AA3466" s="1165"/>
      <c r="AB3466" s="1166"/>
      <c r="AC3466" s="587" t="e">
        <f t="shared" si="562"/>
        <v>#DIV/0!</v>
      </c>
      <c r="AE3466" s="1163">
        <v>379</v>
      </c>
      <c r="AF3466" s="1164"/>
      <c r="AG3466" s="1165"/>
      <c r="AH3466" s="1166"/>
      <c r="AI3466" s="587" t="e">
        <f t="shared" si="563"/>
        <v>#DIV/0!</v>
      </c>
      <c r="AK3466" s="1163">
        <v>379</v>
      </c>
      <c r="AL3466" s="1164"/>
      <c r="AM3466" s="1165"/>
      <c r="AN3466" s="1166"/>
      <c r="AO3466" s="587" t="e">
        <f t="shared" si="564"/>
        <v>#DIV/0!</v>
      </c>
      <c r="AQ3466" s="1163">
        <v>379</v>
      </c>
      <c r="AR3466" s="1164"/>
      <c r="AS3466" s="1165"/>
      <c r="AT3466" s="1166"/>
      <c r="AU3466" s="587" t="e">
        <f t="shared" si="565"/>
        <v>#DIV/0!</v>
      </c>
      <c r="AW3466" s="1163">
        <v>379</v>
      </c>
      <c r="AX3466" s="1164"/>
      <c r="AY3466" s="1165"/>
      <c r="AZ3466" s="1166"/>
      <c r="BA3466" s="587" t="e">
        <f t="shared" si="566"/>
        <v>#DIV/0!</v>
      </c>
    </row>
    <row r="3467" spans="1:53" s="17" customFormat="1" ht="16.75" customHeight="1" outlineLevel="2">
      <c r="A3467" s="1163">
        <v>380</v>
      </c>
      <c r="B3467" s="1164"/>
      <c r="C3467" s="1165"/>
      <c r="D3467" s="1166"/>
      <c r="E3467" s="587" t="e">
        <f t="shared" si="558"/>
        <v>#DIV/0!</v>
      </c>
      <c r="G3467" s="1163">
        <v>380</v>
      </c>
      <c r="H3467" s="1164"/>
      <c r="I3467" s="1165"/>
      <c r="J3467" s="1166"/>
      <c r="K3467" s="587" t="e">
        <f t="shared" si="559"/>
        <v>#DIV/0!</v>
      </c>
      <c r="M3467" s="1163">
        <v>380</v>
      </c>
      <c r="N3467" s="1164"/>
      <c r="O3467" s="1165"/>
      <c r="P3467" s="1166"/>
      <c r="Q3467" s="587" t="e">
        <f t="shared" si="560"/>
        <v>#DIV/0!</v>
      </c>
      <c r="S3467" s="1163">
        <v>380</v>
      </c>
      <c r="T3467" s="1164"/>
      <c r="U3467" s="1165"/>
      <c r="V3467" s="1166"/>
      <c r="W3467" s="587" t="e">
        <f t="shared" si="561"/>
        <v>#DIV/0!</v>
      </c>
      <c r="Y3467" s="1163">
        <v>380</v>
      </c>
      <c r="Z3467" s="1164"/>
      <c r="AA3467" s="1165"/>
      <c r="AB3467" s="1166"/>
      <c r="AC3467" s="587" t="e">
        <f t="shared" si="562"/>
        <v>#DIV/0!</v>
      </c>
      <c r="AE3467" s="1163">
        <v>380</v>
      </c>
      <c r="AF3467" s="1164"/>
      <c r="AG3467" s="1165"/>
      <c r="AH3467" s="1166"/>
      <c r="AI3467" s="587" t="e">
        <f t="shared" si="563"/>
        <v>#DIV/0!</v>
      </c>
      <c r="AK3467" s="1163">
        <v>380</v>
      </c>
      <c r="AL3467" s="1164"/>
      <c r="AM3467" s="1165"/>
      <c r="AN3467" s="1166"/>
      <c r="AO3467" s="587" t="e">
        <f t="shared" si="564"/>
        <v>#DIV/0!</v>
      </c>
      <c r="AQ3467" s="1163">
        <v>380</v>
      </c>
      <c r="AR3467" s="1164"/>
      <c r="AS3467" s="1165"/>
      <c r="AT3467" s="1166"/>
      <c r="AU3467" s="587" t="e">
        <f t="shared" si="565"/>
        <v>#DIV/0!</v>
      </c>
      <c r="AW3467" s="1163">
        <v>380</v>
      </c>
      <c r="AX3467" s="1164"/>
      <c r="AY3467" s="1165"/>
      <c r="AZ3467" s="1166"/>
      <c r="BA3467" s="587" t="e">
        <f t="shared" si="566"/>
        <v>#DIV/0!</v>
      </c>
    </row>
    <row r="3468" spans="1:53" s="17" customFormat="1" ht="16.75" customHeight="1" outlineLevel="2">
      <c r="A3468" s="1163">
        <v>381</v>
      </c>
      <c r="B3468" s="1164"/>
      <c r="C3468" s="1165"/>
      <c r="D3468" s="1166"/>
      <c r="E3468" s="587" t="e">
        <f t="shared" si="558"/>
        <v>#DIV/0!</v>
      </c>
      <c r="G3468" s="1163">
        <v>381</v>
      </c>
      <c r="H3468" s="1164"/>
      <c r="I3468" s="1165"/>
      <c r="J3468" s="1166"/>
      <c r="K3468" s="587" t="e">
        <f t="shared" si="559"/>
        <v>#DIV/0!</v>
      </c>
      <c r="M3468" s="1163">
        <v>381</v>
      </c>
      <c r="N3468" s="1164"/>
      <c r="O3468" s="1165"/>
      <c r="P3468" s="1166"/>
      <c r="Q3468" s="587" t="e">
        <f t="shared" si="560"/>
        <v>#DIV/0!</v>
      </c>
      <c r="S3468" s="1163">
        <v>381</v>
      </c>
      <c r="T3468" s="1164"/>
      <c r="U3468" s="1165"/>
      <c r="V3468" s="1166"/>
      <c r="W3468" s="587" t="e">
        <f t="shared" si="561"/>
        <v>#DIV/0!</v>
      </c>
      <c r="Y3468" s="1163">
        <v>381</v>
      </c>
      <c r="Z3468" s="1164"/>
      <c r="AA3468" s="1165"/>
      <c r="AB3468" s="1166"/>
      <c r="AC3468" s="587" t="e">
        <f t="shared" si="562"/>
        <v>#DIV/0!</v>
      </c>
      <c r="AE3468" s="1163">
        <v>381</v>
      </c>
      <c r="AF3468" s="1164"/>
      <c r="AG3468" s="1165"/>
      <c r="AH3468" s="1166"/>
      <c r="AI3468" s="587" t="e">
        <f t="shared" si="563"/>
        <v>#DIV/0!</v>
      </c>
      <c r="AK3468" s="1163">
        <v>381</v>
      </c>
      <c r="AL3468" s="1164"/>
      <c r="AM3468" s="1165"/>
      <c r="AN3468" s="1166"/>
      <c r="AO3468" s="587" t="e">
        <f t="shared" si="564"/>
        <v>#DIV/0!</v>
      </c>
      <c r="AQ3468" s="1163">
        <v>381</v>
      </c>
      <c r="AR3468" s="1164"/>
      <c r="AS3468" s="1165"/>
      <c r="AT3468" s="1166"/>
      <c r="AU3468" s="587" t="e">
        <f t="shared" si="565"/>
        <v>#DIV/0!</v>
      </c>
      <c r="AW3468" s="1163">
        <v>381</v>
      </c>
      <c r="AX3468" s="1164"/>
      <c r="AY3468" s="1165"/>
      <c r="AZ3468" s="1166"/>
      <c r="BA3468" s="587" t="e">
        <f t="shared" si="566"/>
        <v>#DIV/0!</v>
      </c>
    </row>
    <row r="3469" spans="1:53" s="17" customFormat="1" ht="16.75" customHeight="1" outlineLevel="2">
      <c r="A3469" s="1163">
        <v>382</v>
      </c>
      <c r="B3469" s="1164"/>
      <c r="C3469" s="1165"/>
      <c r="D3469" s="1166"/>
      <c r="E3469" s="587" t="e">
        <f t="shared" si="558"/>
        <v>#DIV/0!</v>
      </c>
      <c r="G3469" s="1163">
        <v>382</v>
      </c>
      <c r="H3469" s="1164"/>
      <c r="I3469" s="1165"/>
      <c r="J3469" s="1166"/>
      <c r="K3469" s="587" t="e">
        <f t="shared" si="559"/>
        <v>#DIV/0!</v>
      </c>
      <c r="M3469" s="1163">
        <v>382</v>
      </c>
      <c r="N3469" s="1164"/>
      <c r="O3469" s="1165"/>
      <c r="P3469" s="1166"/>
      <c r="Q3469" s="587" t="e">
        <f t="shared" si="560"/>
        <v>#DIV/0!</v>
      </c>
      <c r="S3469" s="1163">
        <v>382</v>
      </c>
      <c r="T3469" s="1164"/>
      <c r="U3469" s="1165"/>
      <c r="V3469" s="1166"/>
      <c r="W3469" s="587" t="e">
        <f t="shared" si="561"/>
        <v>#DIV/0!</v>
      </c>
      <c r="Y3469" s="1163">
        <v>382</v>
      </c>
      <c r="Z3469" s="1164"/>
      <c r="AA3469" s="1165"/>
      <c r="AB3469" s="1166"/>
      <c r="AC3469" s="587" t="e">
        <f t="shared" si="562"/>
        <v>#DIV/0!</v>
      </c>
      <c r="AE3469" s="1163">
        <v>382</v>
      </c>
      <c r="AF3469" s="1164"/>
      <c r="AG3469" s="1165"/>
      <c r="AH3469" s="1166"/>
      <c r="AI3469" s="587" t="e">
        <f t="shared" si="563"/>
        <v>#DIV/0!</v>
      </c>
      <c r="AK3469" s="1163">
        <v>382</v>
      </c>
      <c r="AL3469" s="1164"/>
      <c r="AM3469" s="1165"/>
      <c r="AN3469" s="1166"/>
      <c r="AO3469" s="587" t="e">
        <f t="shared" si="564"/>
        <v>#DIV/0!</v>
      </c>
      <c r="AQ3469" s="1163">
        <v>382</v>
      </c>
      <c r="AR3469" s="1164"/>
      <c r="AS3469" s="1165"/>
      <c r="AT3469" s="1166"/>
      <c r="AU3469" s="587" t="e">
        <f t="shared" si="565"/>
        <v>#DIV/0!</v>
      </c>
      <c r="AW3469" s="1163">
        <v>382</v>
      </c>
      <c r="AX3469" s="1164"/>
      <c r="AY3469" s="1165"/>
      <c r="AZ3469" s="1166"/>
      <c r="BA3469" s="587" t="e">
        <f t="shared" si="566"/>
        <v>#DIV/0!</v>
      </c>
    </row>
    <row r="3470" spans="1:53" s="17" customFormat="1" ht="16.75" customHeight="1" outlineLevel="2">
      <c r="A3470" s="1163">
        <v>383</v>
      </c>
      <c r="B3470" s="1164"/>
      <c r="C3470" s="1165"/>
      <c r="D3470" s="1166"/>
      <c r="E3470" s="587" t="e">
        <f t="shared" si="558"/>
        <v>#DIV/0!</v>
      </c>
      <c r="G3470" s="1163">
        <v>383</v>
      </c>
      <c r="H3470" s="1164"/>
      <c r="I3470" s="1165"/>
      <c r="J3470" s="1166"/>
      <c r="K3470" s="587" t="e">
        <f t="shared" si="559"/>
        <v>#DIV/0!</v>
      </c>
      <c r="M3470" s="1163">
        <v>383</v>
      </c>
      <c r="N3470" s="1164"/>
      <c r="O3470" s="1165"/>
      <c r="P3470" s="1166"/>
      <c r="Q3470" s="587" t="e">
        <f t="shared" si="560"/>
        <v>#DIV/0!</v>
      </c>
      <c r="S3470" s="1163">
        <v>383</v>
      </c>
      <c r="T3470" s="1164"/>
      <c r="U3470" s="1165"/>
      <c r="V3470" s="1166"/>
      <c r="W3470" s="587" t="e">
        <f t="shared" si="561"/>
        <v>#DIV/0!</v>
      </c>
      <c r="Y3470" s="1163">
        <v>383</v>
      </c>
      <c r="Z3470" s="1164"/>
      <c r="AA3470" s="1165"/>
      <c r="AB3470" s="1166"/>
      <c r="AC3470" s="587" t="e">
        <f t="shared" si="562"/>
        <v>#DIV/0!</v>
      </c>
      <c r="AE3470" s="1163">
        <v>383</v>
      </c>
      <c r="AF3470" s="1164"/>
      <c r="AG3470" s="1165"/>
      <c r="AH3470" s="1166"/>
      <c r="AI3470" s="587" t="e">
        <f t="shared" si="563"/>
        <v>#DIV/0!</v>
      </c>
      <c r="AK3470" s="1163">
        <v>383</v>
      </c>
      <c r="AL3470" s="1164"/>
      <c r="AM3470" s="1165"/>
      <c r="AN3470" s="1166"/>
      <c r="AO3470" s="587" t="e">
        <f t="shared" si="564"/>
        <v>#DIV/0!</v>
      </c>
      <c r="AQ3470" s="1163">
        <v>383</v>
      </c>
      <c r="AR3470" s="1164"/>
      <c r="AS3470" s="1165"/>
      <c r="AT3470" s="1166"/>
      <c r="AU3470" s="587" t="e">
        <f t="shared" si="565"/>
        <v>#DIV/0!</v>
      </c>
      <c r="AW3470" s="1163">
        <v>383</v>
      </c>
      <c r="AX3470" s="1164"/>
      <c r="AY3470" s="1165"/>
      <c r="AZ3470" s="1166"/>
      <c r="BA3470" s="587" t="e">
        <f t="shared" si="566"/>
        <v>#DIV/0!</v>
      </c>
    </row>
    <row r="3471" spans="1:53" s="17" customFormat="1" ht="16.75" customHeight="1" outlineLevel="2">
      <c r="A3471" s="1163">
        <v>384</v>
      </c>
      <c r="B3471" s="1164"/>
      <c r="C3471" s="1165"/>
      <c r="D3471" s="1166"/>
      <c r="E3471" s="587" t="e">
        <f t="shared" si="558"/>
        <v>#DIV/0!</v>
      </c>
      <c r="G3471" s="1163">
        <v>384</v>
      </c>
      <c r="H3471" s="1164"/>
      <c r="I3471" s="1165"/>
      <c r="J3471" s="1166"/>
      <c r="K3471" s="587" t="e">
        <f t="shared" si="559"/>
        <v>#DIV/0!</v>
      </c>
      <c r="M3471" s="1163">
        <v>384</v>
      </c>
      <c r="N3471" s="1164"/>
      <c r="O3471" s="1165"/>
      <c r="P3471" s="1166"/>
      <c r="Q3471" s="587" t="e">
        <f t="shared" si="560"/>
        <v>#DIV/0!</v>
      </c>
      <c r="S3471" s="1163">
        <v>384</v>
      </c>
      <c r="T3471" s="1164"/>
      <c r="U3471" s="1165"/>
      <c r="V3471" s="1166"/>
      <c r="W3471" s="587" t="e">
        <f t="shared" si="561"/>
        <v>#DIV/0!</v>
      </c>
      <c r="Y3471" s="1163">
        <v>384</v>
      </c>
      <c r="Z3471" s="1164"/>
      <c r="AA3471" s="1165"/>
      <c r="AB3471" s="1166"/>
      <c r="AC3471" s="587" t="e">
        <f t="shared" si="562"/>
        <v>#DIV/0!</v>
      </c>
      <c r="AE3471" s="1163">
        <v>384</v>
      </c>
      <c r="AF3471" s="1164"/>
      <c r="AG3471" s="1165"/>
      <c r="AH3471" s="1166"/>
      <c r="AI3471" s="587" t="e">
        <f t="shared" si="563"/>
        <v>#DIV/0!</v>
      </c>
      <c r="AK3471" s="1163">
        <v>384</v>
      </c>
      <c r="AL3471" s="1164"/>
      <c r="AM3471" s="1165"/>
      <c r="AN3471" s="1166"/>
      <c r="AO3471" s="587" t="e">
        <f t="shared" si="564"/>
        <v>#DIV/0!</v>
      </c>
      <c r="AQ3471" s="1163">
        <v>384</v>
      </c>
      <c r="AR3471" s="1164"/>
      <c r="AS3471" s="1165"/>
      <c r="AT3471" s="1166"/>
      <c r="AU3471" s="587" t="e">
        <f t="shared" si="565"/>
        <v>#DIV/0!</v>
      </c>
      <c r="AW3471" s="1163">
        <v>384</v>
      </c>
      <c r="AX3471" s="1164"/>
      <c r="AY3471" s="1165"/>
      <c r="AZ3471" s="1166"/>
      <c r="BA3471" s="587" t="e">
        <f t="shared" si="566"/>
        <v>#DIV/0!</v>
      </c>
    </row>
    <row r="3472" spans="1:53" s="17" customFormat="1" ht="16.75" customHeight="1" outlineLevel="2">
      <c r="A3472" s="1163">
        <v>385</v>
      </c>
      <c r="B3472" s="1164"/>
      <c r="C3472" s="1165"/>
      <c r="D3472" s="1166"/>
      <c r="E3472" s="587" t="e">
        <f t="shared" si="558"/>
        <v>#DIV/0!</v>
      </c>
      <c r="G3472" s="1163">
        <v>385</v>
      </c>
      <c r="H3472" s="1164"/>
      <c r="I3472" s="1165"/>
      <c r="J3472" s="1166"/>
      <c r="K3472" s="587" t="e">
        <f t="shared" si="559"/>
        <v>#DIV/0!</v>
      </c>
      <c r="M3472" s="1163">
        <v>385</v>
      </c>
      <c r="N3472" s="1164"/>
      <c r="O3472" s="1165"/>
      <c r="P3472" s="1166"/>
      <c r="Q3472" s="587" t="e">
        <f t="shared" si="560"/>
        <v>#DIV/0!</v>
      </c>
      <c r="S3472" s="1163">
        <v>385</v>
      </c>
      <c r="T3472" s="1164"/>
      <c r="U3472" s="1165"/>
      <c r="V3472" s="1166"/>
      <c r="W3472" s="587" t="e">
        <f t="shared" si="561"/>
        <v>#DIV/0!</v>
      </c>
      <c r="Y3472" s="1163">
        <v>385</v>
      </c>
      <c r="Z3472" s="1164"/>
      <c r="AA3472" s="1165"/>
      <c r="AB3472" s="1166"/>
      <c r="AC3472" s="587" t="e">
        <f t="shared" si="562"/>
        <v>#DIV/0!</v>
      </c>
      <c r="AE3472" s="1163">
        <v>385</v>
      </c>
      <c r="AF3472" s="1164"/>
      <c r="AG3472" s="1165"/>
      <c r="AH3472" s="1166"/>
      <c r="AI3472" s="587" t="e">
        <f t="shared" si="563"/>
        <v>#DIV/0!</v>
      </c>
      <c r="AK3472" s="1163">
        <v>385</v>
      </c>
      <c r="AL3472" s="1164"/>
      <c r="AM3472" s="1165"/>
      <c r="AN3472" s="1166"/>
      <c r="AO3472" s="587" t="e">
        <f t="shared" si="564"/>
        <v>#DIV/0!</v>
      </c>
      <c r="AQ3472" s="1163">
        <v>385</v>
      </c>
      <c r="AR3472" s="1164"/>
      <c r="AS3472" s="1165"/>
      <c r="AT3472" s="1166"/>
      <c r="AU3472" s="587" t="e">
        <f t="shared" si="565"/>
        <v>#DIV/0!</v>
      </c>
      <c r="AW3472" s="1163">
        <v>385</v>
      </c>
      <c r="AX3472" s="1164"/>
      <c r="AY3472" s="1165"/>
      <c r="AZ3472" s="1166"/>
      <c r="BA3472" s="587" t="e">
        <f t="shared" si="566"/>
        <v>#DIV/0!</v>
      </c>
    </row>
    <row r="3473" spans="1:53" s="17" customFormat="1" ht="16.75" customHeight="1" outlineLevel="2">
      <c r="A3473" s="1163">
        <v>386</v>
      </c>
      <c r="B3473" s="1164"/>
      <c r="C3473" s="1165"/>
      <c r="D3473" s="1166"/>
      <c r="E3473" s="587" t="e">
        <f t="shared" ref="E3473:E3536" si="567">IF(AND(C3473&gt;=D$3081,C3473&lt;=D$3080),1,0)</f>
        <v>#DIV/0!</v>
      </c>
      <c r="G3473" s="1163">
        <v>386</v>
      </c>
      <c r="H3473" s="1164"/>
      <c r="I3473" s="1165"/>
      <c r="J3473" s="1166"/>
      <c r="K3473" s="587" t="e">
        <f t="shared" ref="K3473:K3536" si="568">IF(AND(I3473&gt;=J$3081,I3473&lt;=J$3080),1,0)</f>
        <v>#DIV/0!</v>
      </c>
      <c r="M3473" s="1163">
        <v>386</v>
      </c>
      <c r="N3473" s="1164"/>
      <c r="O3473" s="1165"/>
      <c r="P3473" s="1166"/>
      <c r="Q3473" s="587" t="e">
        <f t="shared" ref="Q3473:Q3536" si="569">IF(AND(O3473&gt;=P$3081,O3473&lt;=P$3080),1,0)</f>
        <v>#DIV/0!</v>
      </c>
      <c r="S3473" s="1163">
        <v>386</v>
      </c>
      <c r="T3473" s="1164"/>
      <c r="U3473" s="1165"/>
      <c r="V3473" s="1166"/>
      <c r="W3473" s="587" t="e">
        <f t="shared" ref="W3473:W3536" si="570">IF(AND(U3473&gt;=V$3081,U3473&lt;=V$3080),1,0)</f>
        <v>#DIV/0!</v>
      </c>
      <c r="Y3473" s="1163">
        <v>386</v>
      </c>
      <c r="Z3473" s="1164"/>
      <c r="AA3473" s="1165"/>
      <c r="AB3473" s="1166"/>
      <c r="AC3473" s="587" t="e">
        <f t="shared" ref="AC3473:AC3536" si="571">IF(AND(AA3473&gt;=AB$3081,AA3473&lt;=AB$3080),1,0)</f>
        <v>#DIV/0!</v>
      </c>
      <c r="AE3473" s="1163">
        <v>386</v>
      </c>
      <c r="AF3473" s="1164"/>
      <c r="AG3473" s="1165"/>
      <c r="AH3473" s="1166"/>
      <c r="AI3473" s="587" t="e">
        <f t="shared" ref="AI3473:AI3536" si="572">IF(AND(AG3473&gt;=AH$3081,AG3473&lt;=AH$3080),1,0)</f>
        <v>#DIV/0!</v>
      </c>
      <c r="AK3473" s="1163">
        <v>386</v>
      </c>
      <c r="AL3473" s="1164"/>
      <c r="AM3473" s="1165"/>
      <c r="AN3473" s="1166"/>
      <c r="AO3473" s="587" t="e">
        <f t="shared" ref="AO3473:AO3536" si="573">IF(AND(AM3473&gt;=AN$3081,AM3473&lt;=AN$3080),1,0)</f>
        <v>#DIV/0!</v>
      </c>
      <c r="AQ3473" s="1163">
        <v>386</v>
      </c>
      <c r="AR3473" s="1164"/>
      <c r="AS3473" s="1165"/>
      <c r="AT3473" s="1166"/>
      <c r="AU3473" s="587" t="e">
        <f t="shared" ref="AU3473:AU3536" si="574">IF(AND(AS3473&gt;=AT$3081,AS3473&lt;=AT$3080),1,0)</f>
        <v>#DIV/0!</v>
      </c>
      <c r="AW3473" s="1163">
        <v>386</v>
      </c>
      <c r="AX3473" s="1164"/>
      <c r="AY3473" s="1165"/>
      <c r="AZ3473" s="1166"/>
      <c r="BA3473" s="587" t="e">
        <f t="shared" ref="BA3473:BA3536" si="575">IF(AND(AY3473&gt;=AZ$3081,AY3473&lt;=AZ$3080),1,0)</f>
        <v>#DIV/0!</v>
      </c>
    </row>
    <row r="3474" spans="1:53" s="17" customFormat="1" ht="16.75" customHeight="1" outlineLevel="2">
      <c r="A3474" s="1163">
        <v>387</v>
      </c>
      <c r="B3474" s="1164"/>
      <c r="C3474" s="1165"/>
      <c r="D3474" s="1166"/>
      <c r="E3474" s="587" t="e">
        <f t="shared" si="567"/>
        <v>#DIV/0!</v>
      </c>
      <c r="G3474" s="1163">
        <v>387</v>
      </c>
      <c r="H3474" s="1164"/>
      <c r="I3474" s="1165"/>
      <c r="J3474" s="1166"/>
      <c r="K3474" s="587" t="e">
        <f t="shared" si="568"/>
        <v>#DIV/0!</v>
      </c>
      <c r="M3474" s="1163">
        <v>387</v>
      </c>
      <c r="N3474" s="1164"/>
      <c r="O3474" s="1165"/>
      <c r="P3474" s="1166"/>
      <c r="Q3474" s="587" t="e">
        <f t="shared" si="569"/>
        <v>#DIV/0!</v>
      </c>
      <c r="S3474" s="1163">
        <v>387</v>
      </c>
      <c r="T3474" s="1164"/>
      <c r="U3474" s="1165"/>
      <c r="V3474" s="1166"/>
      <c r="W3474" s="587" t="e">
        <f t="shared" si="570"/>
        <v>#DIV/0!</v>
      </c>
      <c r="Y3474" s="1163">
        <v>387</v>
      </c>
      <c r="Z3474" s="1164"/>
      <c r="AA3474" s="1165"/>
      <c r="AB3474" s="1166"/>
      <c r="AC3474" s="587" t="e">
        <f t="shared" si="571"/>
        <v>#DIV/0!</v>
      </c>
      <c r="AE3474" s="1163">
        <v>387</v>
      </c>
      <c r="AF3474" s="1164"/>
      <c r="AG3474" s="1165"/>
      <c r="AH3474" s="1166"/>
      <c r="AI3474" s="587" t="e">
        <f t="shared" si="572"/>
        <v>#DIV/0!</v>
      </c>
      <c r="AK3474" s="1163">
        <v>387</v>
      </c>
      <c r="AL3474" s="1164"/>
      <c r="AM3474" s="1165"/>
      <c r="AN3474" s="1166"/>
      <c r="AO3474" s="587" t="e">
        <f t="shared" si="573"/>
        <v>#DIV/0!</v>
      </c>
      <c r="AQ3474" s="1163">
        <v>387</v>
      </c>
      <c r="AR3474" s="1164"/>
      <c r="AS3474" s="1165"/>
      <c r="AT3474" s="1166"/>
      <c r="AU3474" s="587" t="e">
        <f t="shared" si="574"/>
        <v>#DIV/0!</v>
      </c>
      <c r="AW3474" s="1163">
        <v>387</v>
      </c>
      <c r="AX3474" s="1164"/>
      <c r="AY3474" s="1165"/>
      <c r="AZ3474" s="1166"/>
      <c r="BA3474" s="587" t="e">
        <f t="shared" si="575"/>
        <v>#DIV/0!</v>
      </c>
    </row>
    <row r="3475" spans="1:53" s="17" customFormat="1" ht="16.75" customHeight="1" outlineLevel="2">
      <c r="A3475" s="1163">
        <v>388</v>
      </c>
      <c r="B3475" s="1164"/>
      <c r="C3475" s="1165"/>
      <c r="D3475" s="1166"/>
      <c r="E3475" s="587" t="e">
        <f t="shared" si="567"/>
        <v>#DIV/0!</v>
      </c>
      <c r="G3475" s="1163">
        <v>388</v>
      </c>
      <c r="H3475" s="1164"/>
      <c r="I3475" s="1165"/>
      <c r="J3475" s="1166"/>
      <c r="K3475" s="587" t="e">
        <f t="shared" si="568"/>
        <v>#DIV/0!</v>
      </c>
      <c r="M3475" s="1163">
        <v>388</v>
      </c>
      <c r="N3475" s="1164"/>
      <c r="O3475" s="1165"/>
      <c r="P3475" s="1166"/>
      <c r="Q3475" s="587" t="e">
        <f t="shared" si="569"/>
        <v>#DIV/0!</v>
      </c>
      <c r="S3475" s="1163">
        <v>388</v>
      </c>
      <c r="T3475" s="1164"/>
      <c r="U3475" s="1165"/>
      <c r="V3475" s="1166"/>
      <c r="W3475" s="587" t="e">
        <f t="shared" si="570"/>
        <v>#DIV/0!</v>
      </c>
      <c r="Y3475" s="1163">
        <v>388</v>
      </c>
      <c r="Z3475" s="1164"/>
      <c r="AA3475" s="1165"/>
      <c r="AB3475" s="1166"/>
      <c r="AC3475" s="587" t="e">
        <f t="shared" si="571"/>
        <v>#DIV/0!</v>
      </c>
      <c r="AE3475" s="1163">
        <v>388</v>
      </c>
      <c r="AF3475" s="1164"/>
      <c r="AG3475" s="1165"/>
      <c r="AH3475" s="1166"/>
      <c r="AI3475" s="587" t="e">
        <f t="shared" si="572"/>
        <v>#DIV/0!</v>
      </c>
      <c r="AK3475" s="1163">
        <v>388</v>
      </c>
      <c r="AL3475" s="1164"/>
      <c r="AM3475" s="1165"/>
      <c r="AN3475" s="1166"/>
      <c r="AO3475" s="587" t="e">
        <f t="shared" si="573"/>
        <v>#DIV/0!</v>
      </c>
      <c r="AQ3475" s="1163">
        <v>388</v>
      </c>
      <c r="AR3475" s="1164"/>
      <c r="AS3475" s="1165"/>
      <c r="AT3475" s="1166"/>
      <c r="AU3475" s="587" t="e">
        <f t="shared" si="574"/>
        <v>#DIV/0!</v>
      </c>
      <c r="AW3475" s="1163">
        <v>388</v>
      </c>
      <c r="AX3475" s="1164"/>
      <c r="AY3475" s="1165"/>
      <c r="AZ3475" s="1166"/>
      <c r="BA3475" s="587" t="e">
        <f t="shared" si="575"/>
        <v>#DIV/0!</v>
      </c>
    </row>
    <row r="3476" spans="1:53" s="17" customFormat="1" ht="16.75" customHeight="1" outlineLevel="2">
      <c r="A3476" s="1163">
        <v>389</v>
      </c>
      <c r="B3476" s="1164"/>
      <c r="C3476" s="1165"/>
      <c r="D3476" s="1166"/>
      <c r="E3476" s="587" t="e">
        <f t="shared" si="567"/>
        <v>#DIV/0!</v>
      </c>
      <c r="G3476" s="1163">
        <v>389</v>
      </c>
      <c r="H3476" s="1164"/>
      <c r="I3476" s="1165"/>
      <c r="J3476" s="1166"/>
      <c r="K3476" s="587" t="e">
        <f t="shared" si="568"/>
        <v>#DIV/0!</v>
      </c>
      <c r="M3476" s="1163">
        <v>389</v>
      </c>
      <c r="N3476" s="1164"/>
      <c r="O3476" s="1165"/>
      <c r="P3476" s="1166"/>
      <c r="Q3476" s="587" t="e">
        <f t="shared" si="569"/>
        <v>#DIV/0!</v>
      </c>
      <c r="S3476" s="1163">
        <v>389</v>
      </c>
      <c r="T3476" s="1164"/>
      <c r="U3476" s="1165"/>
      <c r="V3476" s="1166"/>
      <c r="W3476" s="587" t="e">
        <f t="shared" si="570"/>
        <v>#DIV/0!</v>
      </c>
      <c r="Y3476" s="1163">
        <v>389</v>
      </c>
      <c r="Z3476" s="1164"/>
      <c r="AA3476" s="1165"/>
      <c r="AB3476" s="1166"/>
      <c r="AC3476" s="587" t="e">
        <f t="shared" si="571"/>
        <v>#DIV/0!</v>
      </c>
      <c r="AE3476" s="1163">
        <v>389</v>
      </c>
      <c r="AF3476" s="1164"/>
      <c r="AG3476" s="1165"/>
      <c r="AH3476" s="1166"/>
      <c r="AI3476" s="587" t="e">
        <f t="shared" si="572"/>
        <v>#DIV/0!</v>
      </c>
      <c r="AK3476" s="1163">
        <v>389</v>
      </c>
      <c r="AL3476" s="1164"/>
      <c r="AM3476" s="1165"/>
      <c r="AN3476" s="1166"/>
      <c r="AO3476" s="587" t="e">
        <f t="shared" si="573"/>
        <v>#DIV/0!</v>
      </c>
      <c r="AQ3476" s="1163">
        <v>389</v>
      </c>
      <c r="AR3476" s="1164"/>
      <c r="AS3476" s="1165"/>
      <c r="AT3476" s="1166"/>
      <c r="AU3476" s="587" t="e">
        <f t="shared" si="574"/>
        <v>#DIV/0!</v>
      </c>
      <c r="AW3476" s="1163">
        <v>389</v>
      </c>
      <c r="AX3476" s="1164"/>
      <c r="AY3476" s="1165"/>
      <c r="AZ3476" s="1166"/>
      <c r="BA3476" s="587" t="e">
        <f t="shared" si="575"/>
        <v>#DIV/0!</v>
      </c>
    </row>
    <row r="3477" spans="1:53" s="17" customFormat="1" ht="16.75" customHeight="1" outlineLevel="2">
      <c r="A3477" s="1163">
        <v>390</v>
      </c>
      <c r="B3477" s="1164"/>
      <c r="C3477" s="1165"/>
      <c r="D3477" s="1166"/>
      <c r="E3477" s="587" t="e">
        <f t="shared" si="567"/>
        <v>#DIV/0!</v>
      </c>
      <c r="G3477" s="1163">
        <v>390</v>
      </c>
      <c r="H3477" s="1164"/>
      <c r="I3477" s="1165"/>
      <c r="J3477" s="1166"/>
      <c r="K3477" s="587" t="e">
        <f t="shared" si="568"/>
        <v>#DIV/0!</v>
      </c>
      <c r="M3477" s="1163">
        <v>390</v>
      </c>
      <c r="N3477" s="1164"/>
      <c r="O3477" s="1165"/>
      <c r="P3477" s="1166"/>
      <c r="Q3477" s="587" t="e">
        <f t="shared" si="569"/>
        <v>#DIV/0!</v>
      </c>
      <c r="S3477" s="1163">
        <v>390</v>
      </c>
      <c r="T3477" s="1164"/>
      <c r="U3477" s="1165"/>
      <c r="V3477" s="1166"/>
      <c r="W3477" s="587" t="e">
        <f t="shared" si="570"/>
        <v>#DIV/0!</v>
      </c>
      <c r="Y3477" s="1163">
        <v>390</v>
      </c>
      <c r="Z3477" s="1164"/>
      <c r="AA3477" s="1165"/>
      <c r="AB3477" s="1166"/>
      <c r="AC3477" s="587" t="e">
        <f t="shared" si="571"/>
        <v>#DIV/0!</v>
      </c>
      <c r="AE3477" s="1163">
        <v>390</v>
      </c>
      <c r="AF3477" s="1164"/>
      <c r="AG3477" s="1165"/>
      <c r="AH3477" s="1166"/>
      <c r="AI3477" s="587" t="e">
        <f t="shared" si="572"/>
        <v>#DIV/0!</v>
      </c>
      <c r="AK3477" s="1163">
        <v>390</v>
      </c>
      <c r="AL3477" s="1164"/>
      <c r="AM3477" s="1165"/>
      <c r="AN3477" s="1166"/>
      <c r="AO3477" s="587" t="e">
        <f t="shared" si="573"/>
        <v>#DIV/0!</v>
      </c>
      <c r="AQ3477" s="1163">
        <v>390</v>
      </c>
      <c r="AR3477" s="1164"/>
      <c r="AS3477" s="1165"/>
      <c r="AT3477" s="1166"/>
      <c r="AU3477" s="587" t="e">
        <f t="shared" si="574"/>
        <v>#DIV/0!</v>
      </c>
      <c r="AW3477" s="1163">
        <v>390</v>
      </c>
      <c r="AX3477" s="1164"/>
      <c r="AY3477" s="1165"/>
      <c r="AZ3477" s="1166"/>
      <c r="BA3477" s="587" t="e">
        <f t="shared" si="575"/>
        <v>#DIV/0!</v>
      </c>
    </row>
    <row r="3478" spans="1:53" s="17" customFormat="1" ht="16.75" customHeight="1" outlineLevel="2">
      <c r="A3478" s="1163">
        <v>391</v>
      </c>
      <c r="B3478" s="1164"/>
      <c r="C3478" s="1165"/>
      <c r="D3478" s="1166"/>
      <c r="E3478" s="587" t="e">
        <f t="shared" si="567"/>
        <v>#DIV/0!</v>
      </c>
      <c r="G3478" s="1163">
        <v>391</v>
      </c>
      <c r="H3478" s="1164"/>
      <c r="I3478" s="1165"/>
      <c r="J3478" s="1166"/>
      <c r="K3478" s="587" t="e">
        <f t="shared" si="568"/>
        <v>#DIV/0!</v>
      </c>
      <c r="M3478" s="1163">
        <v>391</v>
      </c>
      <c r="N3478" s="1164"/>
      <c r="O3478" s="1165"/>
      <c r="P3478" s="1166"/>
      <c r="Q3478" s="587" t="e">
        <f t="shared" si="569"/>
        <v>#DIV/0!</v>
      </c>
      <c r="S3478" s="1163">
        <v>391</v>
      </c>
      <c r="T3478" s="1164"/>
      <c r="U3478" s="1165"/>
      <c r="V3478" s="1166"/>
      <c r="W3478" s="587" t="e">
        <f t="shared" si="570"/>
        <v>#DIV/0!</v>
      </c>
      <c r="Y3478" s="1163">
        <v>391</v>
      </c>
      <c r="Z3478" s="1164"/>
      <c r="AA3478" s="1165"/>
      <c r="AB3478" s="1166"/>
      <c r="AC3478" s="587" t="e">
        <f t="shared" si="571"/>
        <v>#DIV/0!</v>
      </c>
      <c r="AE3478" s="1163">
        <v>391</v>
      </c>
      <c r="AF3478" s="1164"/>
      <c r="AG3478" s="1165"/>
      <c r="AH3478" s="1166"/>
      <c r="AI3478" s="587" t="e">
        <f t="shared" si="572"/>
        <v>#DIV/0!</v>
      </c>
      <c r="AK3478" s="1163">
        <v>391</v>
      </c>
      <c r="AL3478" s="1164"/>
      <c r="AM3478" s="1165"/>
      <c r="AN3478" s="1166"/>
      <c r="AO3478" s="587" t="e">
        <f t="shared" si="573"/>
        <v>#DIV/0!</v>
      </c>
      <c r="AQ3478" s="1163">
        <v>391</v>
      </c>
      <c r="AR3478" s="1164"/>
      <c r="AS3478" s="1165"/>
      <c r="AT3478" s="1166"/>
      <c r="AU3478" s="587" t="e">
        <f t="shared" si="574"/>
        <v>#DIV/0!</v>
      </c>
      <c r="AW3478" s="1163">
        <v>391</v>
      </c>
      <c r="AX3478" s="1164"/>
      <c r="AY3478" s="1165"/>
      <c r="AZ3478" s="1166"/>
      <c r="BA3478" s="587" t="e">
        <f t="shared" si="575"/>
        <v>#DIV/0!</v>
      </c>
    </row>
    <row r="3479" spans="1:53" s="17" customFormat="1" ht="16.75" customHeight="1" outlineLevel="2">
      <c r="A3479" s="1163">
        <v>392</v>
      </c>
      <c r="B3479" s="1164"/>
      <c r="C3479" s="1165"/>
      <c r="D3479" s="1166"/>
      <c r="E3479" s="587" t="e">
        <f t="shared" si="567"/>
        <v>#DIV/0!</v>
      </c>
      <c r="G3479" s="1163">
        <v>392</v>
      </c>
      <c r="H3479" s="1164"/>
      <c r="I3479" s="1165"/>
      <c r="J3479" s="1166"/>
      <c r="K3479" s="587" t="e">
        <f t="shared" si="568"/>
        <v>#DIV/0!</v>
      </c>
      <c r="M3479" s="1163">
        <v>392</v>
      </c>
      <c r="N3479" s="1164"/>
      <c r="O3479" s="1165"/>
      <c r="P3479" s="1166"/>
      <c r="Q3479" s="587" t="e">
        <f t="shared" si="569"/>
        <v>#DIV/0!</v>
      </c>
      <c r="S3479" s="1163">
        <v>392</v>
      </c>
      <c r="T3479" s="1164"/>
      <c r="U3479" s="1165"/>
      <c r="V3479" s="1166"/>
      <c r="W3479" s="587" t="e">
        <f t="shared" si="570"/>
        <v>#DIV/0!</v>
      </c>
      <c r="Y3479" s="1163">
        <v>392</v>
      </c>
      <c r="Z3479" s="1164"/>
      <c r="AA3479" s="1165"/>
      <c r="AB3479" s="1166"/>
      <c r="AC3479" s="587" t="e">
        <f t="shared" si="571"/>
        <v>#DIV/0!</v>
      </c>
      <c r="AE3479" s="1163">
        <v>392</v>
      </c>
      <c r="AF3479" s="1164"/>
      <c r="AG3479" s="1165"/>
      <c r="AH3479" s="1166"/>
      <c r="AI3479" s="587" t="e">
        <f t="shared" si="572"/>
        <v>#DIV/0!</v>
      </c>
      <c r="AK3479" s="1163">
        <v>392</v>
      </c>
      <c r="AL3479" s="1164"/>
      <c r="AM3479" s="1165"/>
      <c r="AN3479" s="1166"/>
      <c r="AO3479" s="587" t="e">
        <f t="shared" si="573"/>
        <v>#DIV/0!</v>
      </c>
      <c r="AQ3479" s="1163">
        <v>392</v>
      </c>
      <c r="AR3479" s="1164"/>
      <c r="AS3479" s="1165"/>
      <c r="AT3479" s="1166"/>
      <c r="AU3479" s="587" t="e">
        <f t="shared" si="574"/>
        <v>#DIV/0!</v>
      </c>
      <c r="AW3479" s="1163">
        <v>392</v>
      </c>
      <c r="AX3479" s="1164"/>
      <c r="AY3479" s="1165"/>
      <c r="AZ3479" s="1166"/>
      <c r="BA3479" s="587" t="e">
        <f t="shared" si="575"/>
        <v>#DIV/0!</v>
      </c>
    </row>
    <row r="3480" spans="1:53" s="17" customFormat="1" ht="16.75" customHeight="1" outlineLevel="2">
      <c r="A3480" s="1163">
        <v>393</v>
      </c>
      <c r="B3480" s="1164"/>
      <c r="C3480" s="1165"/>
      <c r="D3480" s="1166"/>
      <c r="E3480" s="587" t="e">
        <f t="shared" si="567"/>
        <v>#DIV/0!</v>
      </c>
      <c r="G3480" s="1163">
        <v>393</v>
      </c>
      <c r="H3480" s="1164"/>
      <c r="I3480" s="1165"/>
      <c r="J3480" s="1166"/>
      <c r="K3480" s="587" t="e">
        <f t="shared" si="568"/>
        <v>#DIV/0!</v>
      </c>
      <c r="M3480" s="1163">
        <v>393</v>
      </c>
      <c r="N3480" s="1164"/>
      <c r="O3480" s="1165"/>
      <c r="P3480" s="1166"/>
      <c r="Q3480" s="587" t="e">
        <f t="shared" si="569"/>
        <v>#DIV/0!</v>
      </c>
      <c r="S3480" s="1163">
        <v>393</v>
      </c>
      <c r="T3480" s="1164"/>
      <c r="U3480" s="1165"/>
      <c r="V3480" s="1166"/>
      <c r="W3480" s="587" t="e">
        <f t="shared" si="570"/>
        <v>#DIV/0!</v>
      </c>
      <c r="Y3480" s="1163">
        <v>393</v>
      </c>
      <c r="Z3480" s="1164"/>
      <c r="AA3480" s="1165"/>
      <c r="AB3480" s="1166"/>
      <c r="AC3480" s="587" t="e">
        <f t="shared" si="571"/>
        <v>#DIV/0!</v>
      </c>
      <c r="AE3480" s="1163">
        <v>393</v>
      </c>
      <c r="AF3480" s="1164"/>
      <c r="AG3480" s="1165"/>
      <c r="AH3480" s="1166"/>
      <c r="AI3480" s="587" t="e">
        <f t="shared" si="572"/>
        <v>#DIV/0!</v>
      </c>
      <c r="AK3480" s="1163">
        <v>393</v>
      </c>
      <c r="AL3480" s="1164"/>
      <c r="AM3480" s="1165"/>
      <c r="AN3480" s="1166"/>
      <c r="AO3480" s="587" t="e">
        <f t="shared" si="573"/>
        <v>#DIV/0!</v>
      </c>
      <c r="AQ3480" s="1163">
        <v>393</v>
      </c>
      <c r="AR3480" s="1164"/>
      <c r="AS3480" s="1165"/>
      <c r="AT3480" s="1166"/>
      <c r="AU3480" s="587" t="e">
        <f t="shared" si="574"/>
        <v>#DIV/0!</v>
      </c>
      <c r="AW3480" s="1163">
        <v>393</v>
      </c>
      <c r="AX3480" s="1164"/>
      <c r="AY3480" s="1165"/>
      <c r="AZ3480" s="1166"/>
      <c r="BA3480" s="587" t="e">
        <f t="shared" si="575"/>
        <v>#DIV/0!</v>
      </c>
    </row>
    <row r="3481" spans="1:53" s="17" customFormat="1" ht="16.75" customHeight="1" outlineLevel="2">
      <c r="A3481" s="1163">
        <v>394</v>
      </c>
      <c r="B3481" s="1164"/>
      <c r="C3481" s="1165"/>
      <c r="D3481" s="1166"/>
      <c r="E3481" s="587" t="e">
        <f t="shared" si="567"/>
        <v>#DIV/0!</v>
      </c>
      <c r="G3481" s="1163">
        <v>394</v>
      </c>
      <c r="H3481" s="1164"/>
      <c r="I3481" s="1165"/>
      <c r="J3481" s="1166"/>
      <c r="K3481" s="587" t="e">
        <f t="shared" si="568"/>
        <v>#DIV/0!</v>
      </c>
      <c r="M3481" s="1163">
        <v>394</v>
      </c>
      <c r="N3481" s="1164"/>
      <c r="O3481" s="1165"/>
      <c r="P3481" s="1166"/>
      <c r="Q3481" s="587" t="e">
        <f t="shared" si="569"/>
        <v>#DIV/0!</v>
      </c>
      <c r="S3481" s="1163">
        <v>394</v>
      </c>
      <c r="T3481" s="1164"/>
      <c r="U3481" s="1165"/>
      <c r="V3481" s="1166"/>
      <c r="W3481" s="587" t="e">
        <f t="shared" si="570"/>
        <v>#DIV/0!</v>
      </c>
      <c r="Y3481" s="1163">
        <v>394</v>
      </c>
      <c r="Z3481" s="1164"/>
      <c r="AA3481" s="1165"/>
      <c r="AB3481" s="1166"/>
      <c r="AC3481" s="587" t="e">
        <f t="shared" si="571"/>
        <v>#DIV/0!</v>
      </c>
      <c r="AE3481" s="1163">
        <v>394</v>
      </c>
      <c r="AF3481" s="1164"/>
      <c r="AG3481" s="1165"/>
      <c r="AH3481" s="1166"/>
      <c r="AI3481" s="587" t="e">
        <f t="shared" si="572"/>
        <v>#DIV/0!</v>
      </c>
      <c r="AK3481" s="1163">
        <v>394</v>
      </c>
      <c r="AL3481" s="1164"/>
      <c r="AM3481" s="1165"/>
      <c r="AN3481" s="1166"/>
      <c r="AO3481" s="587" t="e">
        <f t="shared" si="573"/>
        <v>#DIV/0!</v>
      </c>
      <c r="AQ3481" s="1163">
        <v>394</v>
      </c>
      <c r="AR3481" s="1164"/>
      <c r="AS3481" s="1165"/>
      <c r="AT3481" s="1166"/>
      <c r="AU3481" s="587" t="e">
        <f t="shared" si="574"/>
        <v>#DIV/0!</v>
      </c>
      <c r="AW3481" s="1163">
        <v>394</v>
      </c>
      <c r="AX3481" s="1164"/>
      <c r="AY3481" s="1165"/>
      <c r="AZ3481" s="1166"/>
      <c r="BA3481" s="587" t="e">
        <f t="shared" si="575"/>
        <v>#DIV/0!</v>
      </c>
    </row>
    <row r="3482" spans="1:53" s="17" customFormat="1" ht="16.75" customHeight="1" outlineLevel="2">
      <c r="A3482" s="1163">
        <v>395</v>
      </c>
      <c r="B3482" s="1164"/>
      <c r="C3482" s="1165"/>
      <c r="D3482" s="1166"/>
      <c r="E3482" s="587" t="e">
        <f t="shared" si="567"/>
        <v>#DIV/0!</v>
      </c>
      <c r="G3482" s="1163">
        <v>395</v>
      </c>
      <c r="H3482" s="1164"/>
      <c r="I3482" s="1165"/>
      <c r="J3482" s="1166"/>
      <c r="K3482" s="587" t="e">
        <f t="shared" si="568"/>
        <v>#DIV/0!</v>
      </c>
      <c r="M3482" s="1163">
        <v>395</v>
      </c>
      <c r="N3482" s="1164"/>
      <c r="O3482" s="1165"/>
      <c r="P3482" s="1166"/>
      <c r="Q3482" s="587" t="e">
        <f t="shared" si="569"/>
        <v>#DIV/0!</v>
      </c>
      <c r="S3482" s="1163">
        <v>395</v>
      </c>
      <c r="T3482" s="1164"/>
      <c r="U3482" s="1165"/>
      <c r="V3482" s="1166"/>
      <c r="W3482" s="587" t="e">
        <f t="shared" si="570"/>
        <v>#DIV/0!</v>
      </c>
      <c r="Y3482" s="1163">
        <v>395</v>
      </c>
      <c r="Z3482" s="1164"/>
      <c r="AA3482" s="1165"/>
      <c r="AB3482" s="1166"/>
      <c r="AC3482" s="587" t="e">
        <f t="shared" si="571"/>
        <v>#DIV/0!</v>
      </c>
      <c r="AE3482" s="1163">
        <v>395</v>
      </c>
      <c r="AF3482" s="1164"/>
      <c r="AG3482" s="1165"/>
      <c r="AH3482" s="1166"/>
      <c r="AI3482" s="587" t="e">
        <f t="shared" si="572"/>
        <v>#DIV/0!</v>
      </c>
      <c r="AK3482" s="1163">
        <v>395</v>
      </c>
      <c r="AL3482" s="1164"/>
      <c r="AM3482" s="1165"/>
      <c r="AN3482" s="1166"/>
      <c r="AO3482" s="587" t="e">
        <f t="shared" si="573"/>
        <v>#DIV/0!</v>
      </c>
      <c r="AQ3482" s="1163">
        <v>395</v>
      </c>
      <c r="AR3482" s="1164"/>
      <c r="AS3482" s="1165"/>
      <c r="AT3482" s="1166"/>
      <c r="AU3482" s="587" t="e">
        <f t="shared" si="574"/>
        <v>#DIV/0!</v>
      </c>
      <c r="AW3482" s="1163">
        <v>395</v>
      </c>
      <c r="AX3482" s="1164"/>
      <c r="AY3482" s="1165"/>
      <c r="AZ3482" s="1166"/>
      <c r="BA3482" s="587" t="e">
        <f t="shared" si="575"/>
        <v>#DIV/0!</v>
      </c>
    </row>
    <row r="3483" spans="1:53" s="17" customFormat="1" ht="16.75" customHeight="1" outlineLevel="2">
      <c r="A3483" s="1163">
        <v>396</v>
      </c>
      <c r="B3483" s="1164"/>
      <c r="C3483" s="1165"/>
      <c r="D3483" s="1166"/>
      <c r="E3483" s="587" t="e">
        <f t="shared" si="567"/>
        <v>#DIV/0!</v>
      </c>
      <c r="G3483" s="1163">
        <v>396</v>
      </c>
      <c r="H3483" s="1164"/>
      <c r="I3483" s="1165"/>
      <c r="J3483" s="1166"/>
      <c r="K3483" s="587" t="e">
        <f t="shared" si="568"/>
        <v>#DIV/0!</v>
      </c>
      <c r="M3483" s="1163">
        <v>396</v>
      </c>
      <c r="N3483" s="1164"/>
      <c r="O3483" s="1165"/>
      <c r="P3483" s="1166"/>
      <c r="Q3483" s="587" t="e">
        <f t="shared" si="569"/>
        <v>#DIV/0!</v>
      </c>
      <c r="S3483" s="1163">
        <v>396</v>
      </c>
      <c r="T3483" s="1164"/>
      <c r="U3483" s="1165"/>
      <c r="V3483" s="1166"/>
      <c r="W3483" s="587" t="e">
        <f t="shared" si="570"/>
        <v>#DIV/0!</v>
      </c>
      <c r="Y3483" s="1163">
        <v>396</v>
      </c>
      <c r="Z3483" s="1164"/>
      <c r="AA3483" s="1165"/>
      <c r="AB3483" s="1166"/>
      <c r="AC3483" s="587" t="e">
        <f t="shared" si="571"/>
        <v>#DIV/0!</v>
      </c>
      <c r="AE3483" s="1163">
        <v>396</v>
      </c>
      <c r="AF3483" s="1164"/>
      <c r="AG3483" s="1165"/>
      <c r="AH3483" s="1166"/>
      <c r="AI3483" s="587" t="e">
        <f t="shared" si="572"/>
        <v>#DIV/0!</v>
      </c>
      <c r="AK3483" s="1163">
        <v>396</v>
      </c>
      <c r="AL3483" s="1164"/>
      <c r="AM3483" s="1165"/>
      <c r="AN3483" s="1166"/>
      <c r="AO3483" s="587" t="e">
        <f t="shared" si="573"/>
        <v>#DIV/0!</v>
      </c>
      <c r="AQ3483" s="1163">
        <v>396</v>
      </c>
      <c r="AR3483" s="1164"/>
      <c r="AS3483" s="1165"/>
      <c r="AT3483" s="1166"/>
      <c r="AU3483" s="587" t="e">
        <f t="shared" si="574"/>
        <v>#DIV/0!</v>
      </c>
      <c r="AW3483" s="1163">
        <v>396</v>
      </c>
      <c r="AX3483" s="1164"/>
      <c r="AY3483" s="1165"/>
      <c r="AZ3483" s="1166"/>
      <c r="BA3483" s="587" t="e">
        <f t="shared" si="575"/>
        <v>#DIV/0!</v>
      </c>
    </row>
    <row r="3484" spans="1:53" s="17" customFormat="1" ht="16.75" customHeight="1" outlineLevel="2">
      <c r="A3484" s="1163">
        <v>397</v>
      </c>
      <c r="B3484" s="1164"/>
      <c r="C3484" s="1165"/>
      <c r="D3484" s="1166"/>
      <c r="E3484" s="587" t="e">
        <f t="shared" si="567"/>
        <v>#DIV/0!</v>
      </c>
      <c r="G3484" s="1163">
        <v>397</v>
      </c>
      <c r="H3484" s="1164"/>
      <c r="I3484" s="1165"/>
      <c r="J3484" s="1166"/>
      <c r="K3484" s="587" t="e">
        <f t="shared" si="568"/>
        <v>#DIV/0!</v>
      </c>
      <c r="M3484" s="1163">
        <v>397</v>
      </c>
      <c r="N3484" s="1164"/>
      <c r="O3484" s="1165"/>
      <c r="P3484" s="1166"/>
      <c r="Q3484" s="587" t="e">
        <f t="shared" si="569"/>
        <v>#DIV/0!</v>
      </c>
      <c r="S3484" s="1163">
        <v>397</v>
      </c>
      <c r="T3484" s="1164"/>
      <c r="U3484" s="1165"/>
      <c r="V3484" s="1166"/>
      <c r="W3484" s="587" t="e">
        <f t="shared" si="570"/>
        <v>#DIV/0!</v>
      </c>
      <c r="Y3484" s="1163">
        <v>397</v>
      </c>
      <c r="Z3484" s="1164"/>
      <c r="AA3484" s="1165"/>
      <c r="AB3484" s="1166"/>
      <c r="AC3484" s="587" t="e">
        <f t="shared" si="571"/>
        <v>#DIV/0!</v>
      </c>
      <c r="AE3484" s="1163">
        <v>397</v>
      </c>
      <c r="AF3484" s="1164"/>
      <c r="AG3484" s="1165"/>
      <c r="AH3484" s="1166"/>
      <c r="AI3484" s="587" t="e">
        <f t="shared" si="572"/>
        <v>#DIV/0!</v>
      </c>
      <c r="AK3484" s="1163">
        <v>397</v>
      </c>
      <c r="AL3484" s="1164"/>
      <c r="AM3484" s="1165"/>
      <c r="AN3484" s="1166"/>
      <c r="AO3484" s="587" t="e">
        <f t="shared" si="573"/>
        <v>#DIV/0!</v>
      </c>
      <c r="AQ3484" s="1163">
        <v>397</v>
      </c>
      <c r="AR3484" s="1164"/>
      <c r="AS3484" s="1165"/>
      <c r="AT3484" s="1166"/>
      <c r="AU3484" s="587" t="e">
        <f t="shared" si="574"/>
        <v>#DIV/0!</v>
      </c>
      <c r="AW3484" s="1163">
        <v>397</v>
      </c>
      <c r="AX3484" s="1164"/>
      <c r="AY3484" s="1165"/>
      <c r="AZ3484" s="1166"/>
      <c r="BA3484" s="587" t="e">
        <f t="shared" si="575"/>
        <v>#DIV/0!</v>
      </c>
    </row>
    <row r="3485" spans="1:53" s="17" customFormat="1" ht="16.75" customHeight="1" outlineLevel="2">
      <c r="A3485" s="1163">
        <v>398</v>
      </c>
      <c r="B3485" s="1164"/>
      <c r="C3485" s="1165"/>
      <c r="D3485" s="1166"/>
      <c r="E3485" s="587" t="e">
        <f t="shared" si="567"/>
        <v>#DIV/0!</v>
      </c>
      <c r="G3485" s="1163">
        <v>398</v>
      </c>
      <c r="H3485" s="1164"/>
      <c r="I3485" s="1165"/>
      <c r="J3485" s="1166"/>
      <c r="K3485" s="587" t="e">
        <f t="shared" si="568"/>
        <v>#DIV/0!</v>
      </c>
      <c r="M3485" s="1163">
        <v>398</v>
      </c>
      <c r="N3485" s="1164"/>
      <c r="O3485" s="1165"/>
      <c r="P3485" s="1166"/>
      <c r="Q3485" s="587" t="e">
        <f t="shared" si="569"/>
        <v>#DIV/0!</v>
      </c>
      <c r="S3485" s="1163">
        <v>398</v>
      </c>
      <c r="T3485" s="1164"/>
      <c r="U3485" s="1165"/>
      <c r="V3485" s="1166"/>
      <c r="W3485" s="587" t="e">
        <f t="shared" si="570"/>
        <v>#DIV/0!</v>
      </c>
      <c r="Y3485" s="1163">
        <v>398</v>
      </c>
      <c r="Z3485" s="1164"/>
      <c r="AA3485" s="1165"/>
      <c r="AB3485" s="1166"/>
      <c r="AC3485" s="587" t="e">
        <f t="shared" si="571"/>
        <v>#DIV/0!</v>
      </c>
      <c r="AE3485" s="1163">
        <v>398</v>
      </c>
      <c r="AF3485" s="1164"/>
      <c r="AG3485" s="1165"/>
      <c r="AH3485" s="1166"/>
      <c r="AI3485" s="587" t="e">
        <f t="shared" si="572"/>
        <v>#DIV/0!</v>
      </c>
      <c r="AK3485" s="1163">
        <v>398</v>
      </c>
      <c r="AL3485" s="1164"/>
      <c r="AM3485" s="1165"/>
      <c r="AN3485" s="1166"/>
      <c r="AO3485" s="587" t="e">
        <f t="shared" si="573"/>
        <v>#DIV/0!</v>
      </c>
      <c r="AQ3485" s="1163">
        <v>398</v>
      </c>
      <c r="AR3485" s="1164"/>
      <c r="AS3485" s="1165"/>
      <c r="AT3485" s="1166"/>
      <c r="AU3485" s="587" t="e">
        <f t="shared" si="574"/>
        <v>#DIV/0!</v>
      </c>
      <c r="AW3485" s="1163">
        <v>398</v>
      </c>
      <c r="AX3485" s="1164"/>
      <c r="AY3485" s="1165"/>
      <c r="AZ3485" s="1166"/>
      <c r="BA3485" s="587" t="e">
        <f t="shared" si="575"/>
        <v>#DIV/0!</v>
      </c>
    </row>
    <row r="3486" spans="1:53" s="17" customFormat="1" ht="16.75" customHeight="1" outlineLevel="2">
      <c r="A3486" s="1163">
        <v>399</v>
      </c>
      <c r="B3486" s="1164"/>
      <c r="C3486" s="1165"/>
      <c r="D3486" s="1166"/>
      <c r="E3486" s="587" t="e">
        <f t="shared" si="567"/>
        <v>#DIV/0!</v>
      </c>
      <c r="G3486" s="1163">
        <v>399</v>
      </c>
      <c r="H3486" s="1164"/>
      <c r="I3486" s="1165"/>
      <c r="J3486" s="1166"/>
      <c r="K3486" s="587" t="e">
        <f t="shared" si="568"/>
        <v>#DIV/0!</v>
      </c>
      <c r="M3486" s="1163">
        <v>399</v>
      </c>
      <c r="N3486" s="1164"/>
      <c r="O3486" s="1165"/>
      <c r="P3486" s="1166"/>
      <c r="Q3486" s="587" t="e">
        <f t="shared" si="569"/>
        <v>#DIV/0!</v>
      </c>
      <c r="S3486" s="1163">
        <v>399</v>
      </c>
      <c r="T3486" s="1164"/>
      <c r="U3486" s="1165"/>
      <c r="V3486" s="1166"/>
      <c r="W3486" s="587" t="e">
        <f t="shared" si="570"/>
        <v>#DIV/0!</v>
      </c>
      <c r="Y3486" s="1163">
        <v>399</v>
      </c>
      <c r="Z3486" s="1164"/>
      <c r="AA3486" s="1165"/>
      <c r="AB3486" s="1166"/>
      <c r="AC3486" s="587" t="e">
        <f t="shared" si="571"/>
        <v>#DIV/0!</v>
      </c>
      <c r="AE3486" s="1163">
        <v>399</v>
      </c>
      <c r="AF3486" s="1164"/>
      <c r="AG3486" s="1165"/>
      <c r="AH3486" s="1166"/>
      <c r="AI3486" s="587" t="e">
        <f t="shared" si="572"/>
        <v>#DIV/0!</v>
      </c>
      <c r="AK3486" s="1163">
        <v>399</v>
      </c>
      <c r="AL3486" s="1164"/>
      <c r="AM3486" s="1165"/>
      <c r="AN3486" s="1166"/>
      <c r="AO3486" s="587" t="e">
        <f t="shared" si="573"/>
        <v>#DIV/0!</v>
      </c>
      <c r="AQ3486" s="1163">
        <v>399</v>
      </c>
      <c r="AR3486" s="1164"/>
      <c r="AS3486" s="1165"/>
      <c r="AT3486" s="1166"/>
      <c r="AU3486" s="587" t="e">
        <f t="shared" si="574"/>
        <v>#DIV/0!</v>
      </c>
      <c r="AW3486" s="1163">
        <v>399</v>
      </c>
      <c r="AX3486" s="1164"/>
      <c r="AY3486" s="1165"/>
      <c r="AZ3486" s="1166"/>
      <c r="BA3486" s="587" t="e">
        <f t="shared" si="575"/>
        <v>#DIV/0!</v>
      </c>
    </row>
    <row r="3487" spans="1:53" s="17" customFormat="1" ht="16.75" customHeight="1" outlineLevel="2">
      <c r="A3487" s="1163">
        <v>400</v>
      </c>
      <c r="B3487" s="1164"/>
      <c r="C3487" s="1165"/>
      <c r="D3487" s="1166"/>
      <c r="E3487" s="587" t="e">
        <f t="shared" si="567"/>
        <v>#DIV/0!</v>
      </c>
      <c r="G3487" s="1163">
        <v>400</v>
      </c>
      <c r="H3487" s="1164"/>
      <c r="I3487" s="1165"/>
      <c r="J3487" s="1166"/>
      <c r="K3487" s="587" t="e">
        <f t="shared" si="568"/>
        <v>#DIV/0!</v>
      </c>
      <c r="M3487" s="1163">
        <v>400</v>
      </c>
      <c r="N3487" s="1164"/>
      <c r="O3487" s="1165"/>
      <c r="P3487" s="1166"/>
      <c r="Q3487" s="587" t="e">
        <f t="shared" si="569"/>
        <v>#DIV/0!</v>
      </c>
      <c r="S3487" s="1163">
        <v>400</v>
      </c>
      <c r="T3487" s="1164"/>
      <c r="U3487" s="1165"/>
      <c r="V3487" s="1166"/>
      <c r="W3487" s="587" t="e">
        <f t="shared" si="570"/>
        <v>#DIV/0!</v>
      </c>
      <c r="Y3487" s="1163">
        <v>400</v>
      </c>
      <c r="Z3487" s="1164"/>
      <c r="AA3487" s="1165"/>
      <c r="AB3487" s="1166"/>
      <c r="AC3487" s="587" t="e">
        <f t="shared" si="571"/>
        <v>#DIV/0!</v>
      </c>
      <c r="AE3487" s="1163">
        <v>400</v>
      </c>
      <c r="AF3487" s="1164"/>
      <c r="AG3487" s="1165"/>
      <c r="AH3487" s="1166"/>
      <c r="AI3487" s="587" t="e">
        <f t="shared" si="572"/>
        <v>#DIV/0!</v>
      </c>
      <c r="AK3487" s="1163">
        <v>400</v>
      </c>
      <c r="AL3487" s="1164"/>
      <c r="AM3487" s="1165"/>
      <c r="AN3487" s="1166"/>
      <c r="AO3487" s="587" t="e">
        <f t="shared" si="573"/>
        <v>#DIV/0!</v>
      </c>
      <c r="AQ3487" s="1163">
        <v>400</v>
      </c>
      <c r="AR3487" s="1164"/>
      <c r="AS3487" s="1165"/>
      <c r="AT3487" s="1166"/>
      <c r="AU3487" s="587" t="e">
        <f t="shared" si="574"/>
        <v>#DIV/0!</v>
      </c>
      <c r="AW3487" s="1163">
        <v>400</v>
      </c>
      <c r="AX3487" s="1164"/>
      <c r="AY3487" s="1165"/>
      <c r="AZ3487" s="1166"/>
      <c r="BA3487" s="587" t="e">
        <f t="shared" si="575"/>
        <v>#DIV/0!</v>
      </c>
    </row>
    <row r="3488" spans="1:53" s="17" customFormat="1" ht="16.75" customHeight="1" outlineLevel="2">
      <c r="A3488" s="1163">
        <v>401</v>
      </c>
      <c r="B3488" s="1164"/>
      <c r="C3488" s="1165"/>
      <c r="D3488" s="1166"/>
      <c r="E3488" s="587" t="e">
        <f t="shared" si="567"/>
        <v>#DIV/0!</v>
      </c>
      <c r="G3488" s="1163">
        <v>401</v>
      </c>
      <c r="H3488" s="1164"/>
      <c r="I3488" s="1165"/>
      <c r="J3488" s="1166"/>
      <c r="K3488" s="587" t="e">
        <f t="shared" si="568"/>
        <v>#DIV/0!</v>
      </c>
      <c r="M3488" s="1163">
        <v>401</v>
      </c>
      <c r="N3488" s="1164"/>
      <c r="O3488" s="1165"/>
      <c r="P3488" s="1166"/>
      <c r="Q3488" s="587" t="e">
        <f t="shared" si="569"/>
        <v>#DIV/0!</v>
      </c>
      <c r="S3488" s="1163">
        <v>401</v>
      </c>
      <c r="T3488" s="1164"/>
      <c r="U3488" s="1165"/>
      <c r="V3488" s="1166"/>
      <c r="W3488" s="587" t="e">
        <f t="shared" si="570"/>
        <v>#DIV/0!</v>
      </c>
      <c r="Y3488" s="1163">
        <v>401</v>
      </c>
      <c r="Z3488" s="1164"/>
      <c r="AA3488" s="1165"/>
      <c r="AB3488" s="1166"/>
      <c r="AC3488" s="587" t="e">
        <f t="shared" si="571"/>
        <v>#DIV/0!</v>
      </c>
      <c r="AE3488" s="1163">
        <v>401</v>
      </c>
      <c r="AF3488" s="1164"/>
      <c r="AG3488" s="1165"/>
      <c r="AH3488" s="1166"/>
      <c r="AI3488" s="587" t="e">
        <f t="shared" si="572"/>
        <v>#DIV/0!</v>
      </c>
      <c r="AK3488" s="1163">
        <v>401</v>
      </c>
      <c r="AL3488" s="1164"/>
      <c r="AM3488" s="1165"/>
      <c r="AN3488" s="1166"/>
      <c r="AO3488" s="587" t="e">
        <f t="shared" si="573"/>
        <v>#DIV/0!</v>
      </c>
      <c r="AQ3488" s="1163">
        <v>401</v>
      </c>
      <c r="AR3488" s="1164"/>
      <c r="AS3488" s="1165"/>
      <c r="AT3488" s="1166"/>
      <c r="AU3488" s="587" t="e">
        <f t="shared" si="574"/>
        <v>#DIV/0!</v>
      </c>
      <c r="AW3488" s="1163">
        <v>401</v>
      </c>
      <c r="AX3488" s="1164"/>
      <c r="AY3488" s="1165"/>
      <c r="AZ3488" s="1166"/>
      <c r="BA3488" s="587" t="e">
        <f t="shared" si="575"/>
        <v>#DIV/0!</v>
      </c>
    </row>
    <row r="3489" spans="1:53" s="17" customFormat="1" ht="16.75" customHeight="1" outlineLevel="2">
      <c r="A3489" s="1163">
        <v>402</v>
      </c>
      <c r="B3489" s="1164"/>
      <c r="C3489" s="1165"/>
      <c r="D3489" s="1166"/>
      <c r="E3489" s="587" t="e">
        <f t="shared" si="567"/>
        <v>#DIV/0!</v>
      </c>
      <c r="G3489" s="1163">
        <v>402</v>
      </c>
      <c r="H3489" s="1164"/>
      <c r="I3489" s="1165"/>
      <c r="J3489" s="1166"/>
      <c r="K3489" s="587" t="e">
        <f t="shared" si="568"/>
        <v>#DIV/0!</v>
      </c>
      <c r="M3489" s="1163">
        <v>402</v>
      </c>
      <c r="N3489" s="1164"/>
      <c r="O3489" s="1165"/>
      <c r="P3489" s="1166"/>
      <c r="Q3489" s="587" t="e">
        <f t="shared" si="569"/>
        <v>#DIV/0!</v>
      </c>
      <c r="S3489" s="1163">
        <v>402</v>
      </c>
      <c r="T3489" s="1164"/>
      <c r="U3489" s="1165"/>
      <c r="V3489" s="1166"/>
      <c r="W3489" s="587" t="e">
        <f t="shared" si="570"/>
        <v>#DIV/0!</v>
      </c>
      <c r="Y3489" s="1163">
        <v>402</v>
      </c>
      <c r="Z3489" s="1164"/>
      <c r="AA3489" s="1165"/>
      <c r="AB3489" s="1166"/>
      <c r="AC3489" s="587" t="e">
        <f t="shared" si="571"/>
        <v>#DIV/0!</v>
      </c>
      <c r="AE3489" s="1163">
        <v>402</v>
      </c>
      <c r="AF3489" s="1164"/>
      <c r="AG3489" s="1165"/>
      <c r="AH3489" s="1166"/>
      <c r="AI3489" s="587" t="e">
        <f t="shared" si="572"/>
        <v>#DIV/0!</v>
      </c>
      <c r="AK3489" s="1163">
        <v>402</v>
      </c>
      <c r="AL3489" s="1164"/>
      <c r="AM3489" s="1165"/>
      <c r="AN3489" s="1166"/>
      <c r="AO3489" s="587" t="e">
        <f t="shared" si="573"/>
        <v>#DIV/0!</v>
      </c>
      <c r="AQ3489" s="1163">
        <v>402</v>
      </c>
      <c r="AR3489" s="1164"/>
      <c r="AS3489" s="1165"/>
      <c r="AT3489" s="1166"/>
      <c r="AU3489" s="587" t="e">
        <f t="shared" si="574"/>
        <v>#DIV/0!</v>
      </c>
      <c r="AW3489" s="1163">
        <v>402</v>
      </c>
      <c r="AX3489" s="1164"/>
      <c r="AY3489" s="1165"/>
      <c r="AZ3489" s="1166"/>
      <c r="BA3489" s="587" t="e">
        <f t="shared" si="575"/>
        <v>#DIV/0!</v>
      </c>
    </row>
    <row r="3490" spans="1:53" s="17" customFormat="1" ht="16.75" customHeight="1" outlineLevel="2">
      <c r="A3490" s="1163">
        <v>403</v>
      </c>
      <c r="B3490" s="1164"/>
      <c r="C3490" s="1165"/>
      <c r="D3490" s="1166"/>
      <c r="E3490" s="587" t="e">
        <f t="shared" si="567"/>
        <v>#DIV/0!</v>
      </c>
      <c r="G3490" s="1163">
        <v>403</v>
      </c>
      <c r="H3490" s="1164"/>
      <c r="I3490" s="1165"/>
      <c r="J3490" s="1166"/>
      <c r="K3490" s="587" t="e">
        <f t="shared" si="568"/>
        <v>#DIV/0!</v>
      </c>
      <c r="M3490" s="1163">
        <v>403</v>
      </c>
      <c r="N3490" s="1164"/>
      <c r="O3490" s="1165"/>
      <c r="P3490" s="1166"/>
      <c r="Q3490" s="587" t="e">
        <f t="shared" si="569"/>
        <v>#DIV/0!</v>
      </c>
      <c r="S3490" s="1163">
        <v>403</v>
      </c>
      <c r="T3490" s="1164"/>
      <c r="U3490" s="1165"/>
      <c r="V3490" s="1166"/>
      <c r="W3490" s="587" t="e">
        <f t="shared" si="570"/>
        <v>#DIV/0!</v>
      </c>
      <c r="Y3490" s="1163">
        <v>403</v>
      </c>
      <c r="Z3490" s="1164"/>
      <c r="AA3490" s="1165"/>
      <c r="AB3490" s="1166"/>
      <c r="AC3490" s="587" t="e">
        <f t="shared" si="571"/>
        <v>#DIV/0!</v>
      </c>
      <c r="AE3490" s="1163">
        <v>403</v>
      </c>
      <c r="AF3490" s="1164"/>
      <c r="AG3490" s="1165"/>
      <c r="AH3490" s="1166"/>
      <c r="AI3490" s="587" t="e">
        <f t="shared" si="572"/>
        <v>#DIV/0!</v>
      </c>
      <c r="AK3490" s="1163">
        <v>403</v>
      </c>
      <c r="AL3490" s="1164"/>
      <c r="AM3490" s="1165"/>
      <c r="AN3490" s="1166"/>
      <c r="AO3490" s="587" t="e">
        <f t="shared" si="573"/>
        <v>#DIV/0!</v>
      </c>
      <c r="AQ3490" s="1163">
        <v>403</v>
      </c>
      <c r="AR3490" s="1164"/>
      <c r="AS3490" s="1165"/>
      <c r="AT3490" s="1166"/>
      <c r="AU3490" s="587" t="e">
        <f t="shared" si="574"/>
        <v>#DIV/0!</v>
      </c>
      <c r="AW3490" s="1163">
        <v>403</v>
      </c>
      <c r="AX3490" s="1164"/>
      <c r="AY3490" s="1165"/>
      <c r="AZ3490" s="1166"/>
      <c r="BA3490" s="587" t="e">
        <f t="shared" si="575"/>
        <v>#DIV/0!</v>
      </c>
    </row>
    <row r="3491" spans="1:53" s="17" customFormat="1" ht="16.75" customHeight="1" outlineLevel="2">
      <c r="A3491" s="1163">
        <v>404</v>
      </c>
      <c r="B3491" s="1164"/>
      <c r="C3491" s="1165"/>
      <c r="D3491" s="1166"/>
      <c r="E3491" s="587" t="e">
        <f t="shared" si="567"/>
        <v>#DIV/0!</v>
      </c>
      <c r="G3491" s="1163">
        <v>404</v>
      </c>
      <c r="H3491" s="1164"/>
      <c r="I3491" s="1165"/>
      <c r="J3491" s="1166"/>
      <c r="K3491" s="587" t="e">
        <f t="shared" si="568"/>
        <v>#DIV/0!</v>
      </c>
      <c r="M3491" s="1163">
        <v>404</v>
      </c>
      <c r="N3491" s="1164"/>
      <c r="O3491" s="1165"/>
      <c r="P3491" s="1166"/>
      <c r="Q3491" s="587" t="e">
        <f t="shared" si="569"/>
        <v>#DIV/0!</v>
      </c>
      <c r="S3491" s="1163">
        <v>404</v>
      </c>
      <c r="T3491" s="1164"/>
      <c r="U3491" s="1165"/>
      <c r="V3491" s="1166"/>
      <c r="W3491" s="587" t="e">
        <f t="shared" si="570"/>
        <v>#DIV/0!</v>
      </c>
      <c r="Y3491" s="1163">
        <v>404</v>
      </c>
      <c r="Z3491" s="1164"/>
      <c r="AA3491" s="1165"/>
      <c r="AB3491" s="1166"/>
      <c r="AC3491" s="587" t="e">
        <f t="shared" si="571"/>
        <v>#DIV/0!</v>
      </c>
      <c r="AE3491" s="1163">
        <v>404</v>
      </c>
      <c r="AF3491" s="1164"/>
      <c r="AG3491" s="1165"/>
      <c r="AH3491" s="1166"/>
      <c r="AI3491" s="587" t="e">
        <f t="shared" si="572"/>
        <v>#DIV/0!</v>
      </c>
      <c r="AK3491" s="1163">
        <v>404</v>
      </c>
      <c r="AL3491" s="1164"/>
      <c r="AM3491" s="1165"/>
      <c r="AN3491" s="1166"/>
      <c r="AO3491" s="587" t="e">
        <f t="shared" si="573"/>
        <v>#DIV/0!</v>
      </c>
      <c r="AQ3491" s="1163">
        <v>404</v>
      </c>
      <c r="AR3491" s="1164"/>
      <c r="AS3491" s="1165"/>
      <c r="AT3491" s="1166"/>
      <c r="AU3491" s="587" t="e">
        <f t="shared" si="574"/>
        <v>#DIV/0!</v>
      </c>
      <c r="AW3491" s="1163">
        <v>404</v>
      </c>
      <c r="AX3491" s="1164"/>
      <c r="AY3491" s="1165"/>
      <c r="AZ3491" s="1166"/>
      <c r="BA3491" s="587" t="e">
        <f t="shared" si="575"/>
        <v>#DIV/0!</v>
      </c>
    </row>
    <row r="3492" spans="1:53" s="17" customFormat="1" ht="16.75" customHeight="1" outlineLevel="2">
      <c r="A3492" s="1163">
        <v>405</v>
      </c>
      <c r="B3492" s="1164"/>
      <c r="C3492" s="1165"/>
      <c r="D3492" s="1166"/>
      <c r="E3492" s="587" t="e">
        <f t="shared" si="567"/>
        <v>#DIV/0!</v>
      </c>
      <c r="G3492" s="1163">
        <v>405</v>
      </c>
      <c r="H3492" s="1164"/>
      <c r="I3492" s="1165"/>
      <c r="J3492" s="1166"/>
      <c r="K3492" s="587" t="e">
        <f t="shared" si="568"/>
        <v>#DIV/0!</v>
      </c>
      <c r="M3492" s="1163">
        <v>405</v>
      </c>
      <c r="N3492" s="1164"/>
      <c r="O3492" s="1165"/>
      <c r="P3492" s="1166"/>
      <c r="Q3492" s="587" t="e">
        <f t="shared" si="569"/>
        <v>#DIV/0!</v>
      </c>
      <c r="S3492" s="1163">
        <v>405</v>
      </c>
      <c r="T3492" s="1164"/>
      <c r="U3492" s="1165"/>
      <c r="V3492" s="1166"/>
      <c r="W3492" s="587" t="e">
        <f t="shared" si="570"/>
        <v>#DIV/0!</v>
      </c>
      <c r="Y3492" s="1163">
        <v>405</v>
      </c>
      <c r="Z3492" s="1164"/>
      <c r="AA3492" s="1165"/>
      <c r="AB3492" s="1166"/>
      <c r="AC3492" s="587" t="e">
        <f t="shared" si="571"/>
        <v>#DIV/0!</v>
      </c>
      <c r="AE3492" s="1163">
        <v>405</v>
      </c>
      <c r="AF3492" s="1164"/>
      <c r="AG3492" s="1165"/>
      <c r="AH3492" s="1166"/>
      <c r="AI3492" s="587" t="e">
        <f t="shared" si="572"/>
        <v>#DIV/0!</v>
      </c>
      <c r="AK3492" s="1163">
        <v>405</v>
      </c>
      <c r="AL3492" s="1164"/>
      <c r="AM3492" s="1165"/>
      <c r="AN3492" s="1166"/>
      <c r="AO3492" s="587" t="e">
        <f t="shared" si="573"/>
        <v>#DIV/0!</v>
      </c>
      <c r="AQ3492" s="1163">
        <v>405</v>
      </c>
      <c r="AR3492" s="1164"/>
      <c r="AS3492" s="1165"/>
      <c r="AT3492" s="1166"/>
      <c r="AU3492" s="587" t="e">
        <f t="shared" si="574"/>
        <v>#DIV/0!</v>
      </c>
      <c r="AW3492" s="1163">
        <v>405</v>
      </c>
      <c r="AX3492" s="1164"/>
      <c r="AY3492" s="1165"/>
      <c r="AZ3492" s="1166"/>
      <c r="BA3492" s="587" t="e">
        <f t="shared" si="575"/>
        <v>#DIV/0!</v>
      </c>
    </row>
    <row r="3493" spans="1:53" s="17" customFormat="1" ht="16.75" customHeight="1" outlineLevel="2">
      <c r="A3493" s="1163">
        <v>406</v>
      </c>
      <c r="B3493" s="1164"/>
      <c r="C3493" s="1165"/>
      <c r="D3493" s="1166"/>
      <c r="E3493" s="587" t="e">
        <f t="shared" si="567"/>
        <v>#DIV/0!</v>
      </c>
      <c r="G3493" s="1163">
        <v>406</v>
      </c>
      <c r="H3493" s="1164"/>
      <c r="I3493" s="1165"/>
      <c r="J3493" s="1166"/>
      <c r="K3493" s="587" t="e">
        <f t="shared" si="568"/>
        <v>#DIV/0!</v>
      </c>
      <c r="M3493" s="1163">
        <v>406</v>
      </c>
      <c r="N3493" s="1164"/>
      <c r="O3493" s="1165"/>
      <c r="P3493" s="1166"/>
      <c r="Q3493" s="587" t="e">
        <f t="shared" si="569"/>
        <v>#DIV/0!</v>
      </c>
      <c r="S3493" s="1163">
        <v>406</v>
      </c>
      <c r="T3493" s="1164"/>
      <c r="U3493" s="1165"/>
      <c r="V3493" s="1166"/>
      <c r="W3493" s="587" t="e">
        <f t="shared" si="570"/>
        <v>#DIV/0!</v>
      </c>
      <c r="Y3493" s="1163">
        <v>406</v>
      </c>
      <c r="Z3493" s="1164"/>
      <c r="AA3493" s="1165"/>
      <c r="AB3493" s="1166"/>
      <c r="AC3493" s="587" t="e">
        <f t="shared" si="571"/>
        <v>#DIV/0!</v>
      </c>
      <c r="AE3493" s="1163">
        <v>406</v>
      </c>
      <c r="AF3493" s="1164"/>
      <c r="AG3493" s="1165"/>
      <c r="AH3493" s="1166"/>
      <c r="AI3493" s="587" t="e">
        <f t="shared" si="572"/>
        <v>#DIV/0!</v>
      </c>
      <c r="AK3493" s="1163">
        <v>406</v>
      </c>
      <c r="AL3493" s="1164"/>
      <c r="AM3493" s="1165"/>
      <c r="AN3493" s="1166"/>
      <c r="AO3493" s="587" t="e">
        <f t="shared" si="573"/>
        <v>#DIV/0!</v>
      </c>
      <c r="AQ3493" s="1163">
        <v>406</v>
      </c>
      <c r="AR3493" s="1164"/>
      <c r="AS3493" s="1165"/>
      <c r="AT3493" s="1166"/>
      <c r="AU3493" s="587" t="e">
        <f t="shared" si="574"/>
        <v>#DIV/0!</v>
      </c>
      <c r="AW3493" s="1163">
        <v>406</v>
      </c>
      <c r="AX3493" s="1164"/>
      <c r="AY3493" s="1165"/>
      <c r="AZ3493" s="1166"/>
      <c r="BA3493" s="587" t="e">
        <f t="shared" si="575"/>
        <v>#DIV/0!</v>
      </c>
    </row>
    <row r="3494" spans="1:53" s="17" customFormat="1" ht="16.75" customHeight="1" outlineLevel="2">
      <c r="A3494" s="1163">
        <v>407</v>
      </c>
      <c r="B3494" s="1164"/>
      <c r="C3494" s="1165"/>
      <c r="D3494" s="1166"/>
      <c r="E3494" s="587" t="e">
        <f t="shared" si="567"/>
        <v>#DIV/0!</v>
      </c>
      <c r="G3494" s="1163">
        <v>407</v>
      </c>
      <c r="H3494" s="1164"/>
      <c r="I3494" s="1165"/>
      <c r="J3494" s="1166"/>
      <c r="K3494" s="587" t="e">
        <f t="shared" si="568"/>
        <v>#DIV/0!</v>
      </c>
      <c r="M3494" s="1163">
        <v>407</v>
      </c>
      <c r="N3494" s="1164"/>
      <c r="O3494" s="1165"/>
      <c r="P3494" s="1166"/>
      <c r="Q3494" s="587" t="e">
        <f t="shared" si="569"/>
        <v>#DIV/0!</v>
      </c>
      <c r="S3494" s="1163">
        <v>407</v>
      </c>
      <c r="T3494" s="1164"/>
      <c r="U3494" s="1165"/>
      <c r="V3494" s="1166"/>
      <c r="W3494" s="587" t="e">
        <f t="shared" si="570"/>
        <v>#DIV/0!</v>
      </c>
      <c r="Y3494" s="1163">
        <v>407</v>
      </c>
      <c r="Z3494" s="1164"/>
      <c r="AA3494" s="1165"/>
      <c r="AB3494" s="1166"/>
      <c r="AC3494" s="587" t="e">
        <f t="shared" si="571"/>
        <v>#DIV/0!</v>
      </c>
      <c r="AE3494" s="1163">
        <v>407</v>
      </c>
      <c r="AF3494" s="1164"/>
      <c r="AG3494" s="1165"/>
      <c r="AH3494" s="1166"/>
      <c r="AI3494" s="587" t="e">
        <f t="shared" si="572"/>
        <v>#DIV/0!</v>
      </c>
      <c r="AK3494" s="1163">
        <v>407</v>
      </c>
      <c r="AL3494" s="1164"/>
      <c r="AM3494" s="1165"/>
      <c r="AN3494" s="1166"/>
      <c r="AO3494" s="587" t="e">
        <f t="shared" si="573"/>
        <v>#DIV/0!</v>
      </c>
      <c r="AQ3494" s="1163">
        <v>407</v>
      </c>
      <c r="AR3494" s="1164"/>
      <c r="AS3494" s="1165"/>
      <c r="AT3494" s="1166"/>
      <c r="AU3494" s="587" t="e">
        <f t="shared" si="574"/>
        <v>#DIV/0!</v>
      </c>
      <c r="AW3494" s="1163">
        <v>407</v>
      </c>
      <c r="AX3494" s="1164"/>
      <c r="AY3494" s="1165"/>
      <c r="AZ3494" s="1166"/>
      <c r="BA3494" s="587" t="e">
        <f t="shared" si="575"/>
        <v>#DIV/0!</v>
      </c>
    </row>
    <row r="3495" spans="1:53" s="17" customFormat="1" ht="16.75" customHeight="1" outlineLevel="2">
      <c r="A3495" s="1163">
        <v>408</v>
      </c>
      <c r="B3495" s="1164"/>
      <c r="C3495" s="1165"/>
      <c r="D3495" s="1166"/>
      <c r="E3495" s="587" t="e">
        <f t="shared" si="567"/>
        <v>#DIV/0!</v>
      </c>
      <c r="G3495" s="1163">
        <v>408</v>
      </c>
      <c r="H3495" s="1164"/>
      <c r="I3495" s="1165"/>
      <c r="J3495" s="1166"/>
      <c r="K3495" s="587" t="e">
        <f t="shared" si="568"/>
        <v>#DIV/0!</v>
      </c>
      <c r="M3495" s="1163">
        <v>408</v>
      </c>
      <c r="N3495" s="1164"/>
      <c r="O3495" s="1165"/>
      <c r="P3495" s="1166"/>
      <c r="Q3495" s="587" t="e">
        <f t="shared" si="569"/>
        <v>#DIV/0!</v>
      </c>
      <c r="S3495" s="1163">
        <v>408</v>
      </c>
      <c r="T3495" s="1164"/>
      <c r="U3495" s="1165"/>
      <c r="V3495" s="1166"/>
      <c r="W3495" s="587" t="e">
        <f t="shared" si="570"/>
        <v>#DIV/0!</v>
      </c>
      <c r="Y3495" s="1163">
        <v>408</v>
      </c>
      <c r="Z3495" s="1164"/>
      <c r="AA3495" s="1165"/>
      <c r="AB3495" s="1166"/>
      <c r="AC3495" s="587" t="e">
        <f t="shared" si="571"/>
        <v>#DIV/0!</v>
      </c>
      <c r="AE3495" s="1163">
        <v>408</v>
      </c>
      <c r="AF3495" s="1164"/>
      <c r="AG3495" s="1165"/>
      <c r="AH3495" s="1166"/>
      <c r="AI3495" s="587" t="e">
        <f t="shared" si="572"/>
        <v>#DIV/0!</v>
      </c>
      <c r="AK3495" s="1163">
        <v>408</v>
      </c>
      <c r="AL3495" s="1164"/>
      <c r="AM3495" s="1165"/>
      <c r="AN3495" s="1166"/>
      <c r="AO3495" s="587" t="e">
        <f t="shared" si="573"/>
        <v>#DIV/0!</v>
      </c>
      <c r="AQ3495" s="1163">
        <v>408</v>
      </c>
      <c r="AR3495" s="1164"/>
      <c r="AS3495" s="1165"/>
      <c r="AT3495" s="1166"/>
      <c r="AU3495" s="587" t="e">
        <f t="shared" si="574"/>
        <v>#DIV/0!</v>
      </c>
      <c r="AW3495" s="1163">
        <v>408</v>
      </c>
      <c r="AX3495" s="1164"/>
      <c r="AY3495" s="1165"/>
      <c r="AZ3495" s="1166"/>
      <c r="BA3495" s="587" t="e">
        <f t="shared" si="575"/>
        <v>#DIV/0!</v>
      </c>
    </row>
    <row r="3496" spans="1:53" s="17" customFormat="1" ht="16.75" customHeight="1" outlineLevel="2">
      <c r="A3496" s="1163">
        <v>409</v>
      </c>
      <c r="B3496" s="1164"/>
      <c r="C3496" s="1165"/>
      <c r="D3496" s="1166"/>
      <c r="E3496" s="587" t="e">
        <f t="shared" si="567"/>
        <v>#DIV/0!</v>
      </c>
      <c r="G3496" s="1163">
        <v>409</v>
      </c>
      <c r="H3496" s="1164"/>
      <c r="I3496" s="1165"/>
      <c r="J3496" s="1166"/>
      <c r="K3496" s="587" t="e">
        <f t="shared" si="568"/>
        <v>#DIV/0!</v>
      </c>
      <c r="M3496" s="1163">
        <v>409</v>
      </c>
      <c r="N3496" s="1164"/>
      <c r="O3496" s="1165"/>
      <c r="P3496" s="1166"/>
      <c r="Q3496" s="587" t="e">
        <f t="shared" si="569"/>
        <v>#DIV/0!</v>
      </c>
      <c r="S3496" s="1163">
        <v>409</v>
      </c>
      <c r="T3496" s="1164"/>
      <c r="U3496" s="1165"/>
      <c r="V3496" s="1166"/>
      <c r="W3496" s="587" t="e">
        <f t="shared" si="570"/>
        <v>#DIV/0!</v>
      </c>
      <c r="Y3496" s="1163">
        <v>409</v>
      </c>
      <c r="Z3496" s="1164"/>
      <c r="AA3496" s="1165"/>
      <c r="AB3496" s="1166"/>
      <c r="AC3496" s="587" t="e">
        <f t="shared" si="571"/>
        <v>#DIV/0!</v>
      </c>
      <c r="AE3496" s="1163">
        <v>409</v>
      </c>
      <c r="AF3496" s="1164"/>
      <c r="AG3496" s="1165"/>
      <c r="AH3496" s="1166"/>
      <c r="AI3496" s="587" t="e">
        <f t="shared" si="572"/>
        <v>#DIV/0!</v>
      </c>
      <c r="AK3496" s="1163">
        <v>409</v>
      </c>
      <c r="AL3496" s="1164"/>
      <c r="AM3496" s="1165"/>
      <c r="AN3496" s="1166"/>
      <c r="AO3496" s="587" t="e">
        <f t="shared" si="573"/>
        <v>#DIV/0!</v>
      </c>
      <c r="AQ3496" s="1163">
        <v>409</v>
      </c>
      <c r="AR3496" s="1164"/>
      <c r="AS3496" s="1165"/>
      <c r="AT3496" s="1166"/>
      <c r="AU3496" s="587" t="e">
        <f t="shared" si="574"/>
        <v>#DIV/0!</v>
      </c>
      <c r="AW3496" s="1163">
        <v>409</v>
      </c>
      <c r="AX3496" s="1164"/>
      <c r="AY3496" s="1165"/>
      <c r="AZ3496" s="1166"/>
      <c r="BA3496" s="587" t="e">
        <f t="shared" si="575"/>
        <v>#DIV/0!</v>
      </c>
    </row>
    <row r="3497" spans="1:53" s="17" customFormat="1" ht="16.75" customHeight="1" outlineLevel="2">
      <c r="A3497" s="1163">
        <v>410</v>
      </c>
      <c r="B3497" s="1164"/>
      <c r="C3497" s="1165"/>
      <c r="D3497" s="1166"/>
      <c r="E3497" s="587" t="e">
        <f t="shared" si="567"/>
        <v>#DIV/0!</v>
      </c>
      <c r="G3497" s="1163">
        <v>410</v>
      </c>
      <c r="H3497" s="1164"/>
      <c r="I3497" s="1165"/>
      <c r="J3497" s="1166"/>
      <c r="K3497" s="587" t="e">
        <f t="shared" si="568"/>
        <v>#DIV/0!</v>
      </c>
      <c r="M3497" s="1163">
        <v>410</v>
      </c>
      <c r="N3497" s="1164"/>
      <c r="O3497" s="1165"/>
      <c r="P3497" s="1166"/>
      <c r="Q3497" s="587" t="e">
        <f t="shared" si="569"/>
        <v>#DIV/0!</v>
      </c>
      <c r="S3497" s="1163">
        <v>410</v>
      </c>
      <c r="T3497" s="1164"/>
      <c r="U3497" s="1165"/>
      <c r="V3497" s="1166"/>
      <c r="W3497" s="587" t="e">
        <f t="shared" si="570"/>
        <v>#DIV/0!</v>
      </c>
      <c r="Y3497" s="1163">
        <v>410</v>
      </c>
      <c r="Z3497" s="1164"/>
      <c r="AA3497" s="1165"/>
      <c r="AB3497" s="1166"/>
      <c r="AC3497" s="587" t="e">
        <f t="shared" si="571"/>
        <v>#DIV/0!</v>
      </c>
      <c r="AE3497" s="1163">
        <v>410</v>
      </c>
      <c r="AF3497" s="1164"/>
      <c r="AG3497" s="1165"/>
      <c r="AH3497" s="1166"/>
      <c r="AI3497" s="587" t="e">
        <f t="shared" si="572"/>
        <v>#DIV/0!</v>
      </c>
      <c r="AK3497" s="1163">
        <v>410</v>
      </c>
      <c r="AL3497" s="1164"/>
      <c r="AM3497" s="1165"/>
      <c r="AN3497" s="1166"/>
      <c r="AO3497" s="587" t="e">
        <f t="shared" si="573"/>
        <v>#DIV/0!</v>
      </c>
      <c r="AQ3497" s="1163">
        <v>410</v>
      </c>
      <c r="AR3497" s="1164"/>
      <c r="AS3497" s="1165"/>
      <c r="AT3497" s="1166"/>
      <c r="AU3497" s="587" t="e">
        <f t="shared" si="574"/>
        <v>#DIV/0!</v>
      </c>
      <c r="AW3497" s="1163">
        <v>410</v>
      </c>
      <c r="AX3497" s="1164"/>
      <c r="AY3497" s="1165"/>
      <c r="AZ3497" s="1166"/>
      <c r="BA3497" s="587" t="e">
        <f t="shared" si="575"/>
        <v>#DIV/0!</v>
      </c>
    </row>
    <row r="3498" spans="1:53" s="17" customFormat="1" ht="16.75" customHeight="1" outlineLevel="2">
      <c r="A3498" s="1163">
        <v>411</v>
      </c>
      <c r="B3498" s="1164"/>
      <c r="C3498" s="1165"/>
      <c r="D3498" s="1166"/>
      <c r="E3498" s="587" t="e">
        <f t="shared" si="567"/>
        <v>#DIV/0!</v>
      </c>
      <c r="G3498" s="1163">
        <v>411</v>
      </c>
      <c r="H3498" s="1164"/>
      <c r="I3498" s="1165"/>
      <c r="J3498" s="1166"/>
      <c r="K3498" s="587" t="e">
        <f t="shared" si="568"/>
        <v>#DIV/0!</v>
      </c>
      <c r="M3498" s="1163">
        <v>411</v>
      </c>
      <c r="N3498" s="1164"/>
      <c r="O3498" s="1165"/>
      <c r="P3498" s="1166"/>
      <c r="Q3498" s="587" t="e">
        <f t="shared" si="569"/>
        <v>#DIV/0!</v>
      </c>
      <c r="S3498" s="1163">
        <v>411</v>
      </c>
      <c r="T3498" s="1164"/>
      <c r="U3498" s="1165"/>
      <c r="V3498" s="1166"/>
      <c r="W3498" s="587" t="e">
        <f t="shared" si="570"/>
        <v>#DIV/0!</v>
      </c>
      <c r="Y3498" s="1163">
        <v>411</v>
      </c>
      <c r="Z3498" s="1164"/>
      <c r="AA3498" s="1165"/>
      <c r="AB3498" s="1166"/>
      <c r="AC3498" s="587" t="e">
        <f t="shared" si="571"/>
        <v>#DIV/0!</v>
      </c>
      <c r="AE3498" s="1163">
        <v>411</v>
      </c>
      <c r="AF3498" s="1164"/>
      <c r="AG3498" s="1165"/>
      <c r="AH3498" s="1166"/>
      <c r="AI3498" s="587" t="e">
        <f t="shared" si="572"/>
        <v>#DIV/0!</v>
      </c>
      <c r="AK3498" s="1163">
        <v>411</v>
      </c>
      <c r="AL3498" s="1164"/>
      <c r="AM3498" s="1165"/>
      <c r="AN3498" s="1166"/>
      <c r="AO3498" s="587" t="e">
        <f t="shared" si="573"/>
        <v>#DIV/0!</v>
      </c>
      <c r="AQ3498" s="1163">
        <v>411</v>
      </c>
      <c r="AR3498" s="1164"/>
      <c r="AS3498" s="1165"/>
      <c r="AT3498" s="1166"/>
      <c r="AU3498" s="587" t="e">
        <f t="shared" si="574"/>
        <v>#DIV/0!</v>
      </c>
      <c r="AW3498" s="1163">
        <v>411</v>
      </c>
      <c r="AX3498" s="1164"/>
      <c r="AY3498" s="1165"/>
      <c r="AZ3498" s="1166"/>
      <c r="BA3498" s="587" t="e">
        <f t="shared" si="575"/>
        <v>#DIV/0!</v>
      </c>
    </row>
    <row r="3499" spans="1:53" s="17" customFormat="1" ht="16.75" customHeight="1" outlineLevel="2">
      <c r="A3499" s="1163">
        <v>412</v>
      </c>
      <c r="B3499" s="1164"/>
      <c r="C3499" s="1165"/>
      <c r="D3499" s="1166"/>
      <c r="E3499" s="587" t="e">
        <f t="shared" si="567"/>
        <v>#DIV/0!</v>
      </c>
      <c r="G3499" s="1163">
        <v>412</v>
      </c>
      <c r="H3499" s="1164"/>
      <c r="I3499" s="1165"/>
      <c r="J3499" s="1166"/>
      <c r="K3499" s="587" t="e">
        <f t="shared" si="568"/>
        <v>#DIV/0!</v>
      </c>
      <c r="M3499" s="1163">
        <v>412</v>
      </c>
      <c r="N3499" s="1164"/>
      <c r="O3499" s="1165"/>
      <c r="P3499" s="1166"/>
      <c r="Q3499" s="587" t="e">
        <f t="shared" si="569"/>
        <v>#DIV/0!</v>
      </c>
      <c r="S3499" s="1163">
        <v>412</v>
      </c>
      <c r="T3499" s="1164"/>
      <c r="U3499" s="1165"/>
      <c r="V3499" s="1166"/>
      <c r="W3499" s="587" t="e">
        <f t="shared" si="570"/>
        <v>#DIV/0!</v>
      </c>
      <c r="Y3499" s="1163">
        <v>412</v>
      </c>
      <c r="Z3499" s="1164"/>
      <c r="AA3499" s="1165"/>
      <c r="AB3499" s="1166"/>
      <c r="AC3499" s="587" t="e">
        <f t="shared" si="571"/>
        <v>#DIV/0!</v>
      </c>
      <c r="AE3499" s="1163">
        <v>412</v>
      </c>
      <c r="AF3499" s="1164"/>
      <c r="AG3499" s="1165"/>
      <c r="AH3499" s="1166"/>
      <c r="AI3499" s="587" t="e">
        <f t="shared" si="572"/>
        <v>#DIV/0!</v>
      </c>
      <c r="AK3499" s="1163">
        <v>412</v>
      </c>
      <c r="AL3499" s="1164"/>
      <c r="AM3499" s="1165"/>
      <c r="AN3499" s="1166"/>
      <c r="AO3499" s="587" t="e">
        <f t="shared" si="573"/>
        <v>#DIV/0!</v>
      </c>
      <c r="AQ3499" s="1163">
        <v>412</v>
      </c>
      <c r="AR3499" s="1164"/>
      <c r="AS3499" s="1165"/>
      <c r="AT3499" s="1166"/>
      <c r="AU3499" s="587" t="e">
        <f t="shared" si="574"/>
        <v>#DIV/0!</v>
      </c>
      <c r="AW3499" s="1163">
        <v>412</v>
      </c>
      <c r="AX3499" s="1164"/>
      <c r="AY3499" s="1165"/>
      <c r="AZ3499" s="1166"/>
      <c r="BA3499" s="587" t="e">
        <f t="shared" si="575"/>
        <v>#DIV/0!</v>
      </c>
    </row>
    <row r="3500" spans="1:53" s="17" customFormat="1" ht="16.75" customHeight="1" outlineLevel="2">
      <c r="A3500" s="1163">
        <v>413</v>
      </c>
      <c r="B3500" s="1164"/>
      <c r="C3500" s="1165"/>
      <c r="D3500" s="1166"/>
      <c r="E3500" s="587" t="e">
        <f t="shared" si="567"/>
        <v>#DIV/0!</v>
      </c>
      <c r="G3500" s="1163">
        <v>413</v>
      </c>
      <c r="H3500" s="1164"/>
      <c r="I3500" s="1165"/>
      <c r="J3500" s="1166"/>
      <c r="K3500" s="587" t="e">
        <f t="shared" si="568"/>
        <v>#DIV/0!</v>
      </c>
      <c r="M3500" s="1163">
        <v>413</v>
      </c>
      <c r="N3500" s="1164"/>
      <c r="O3500" s="1165"/>
      <c r="P3500" s="1166"/>
      <c r="Q3500" s="587" t="e">
        <f t="shared" si="569"/>
        <v>#DIV/0!</v>
      </c>
      <c r="S3500" s="1163">
        <v>413</v>
      </c>
      <c r="T3500" s="1164"/>
      <c r="U3500" s="1165"/>
      <c r="V3500" s="1166"/>
      <c r="W3500" s="587" t="e">
        <f t="shared" si="570"/>
        <v>#DIV/0!</v>
      </c>
      <c r="Y3500" s="1163">
        <v>413</v>
      </c>
      <c r="Z3500" s="1164"/>
      <c r="AA3500" s="1165"/>
      <c r="AB3500" s="1166"/>
      <c r="AC3500" s="587" t="e">
        <f t="shared" si="571"/>
        <v>#DIV/0!</v>
      </c>
      <c r="AE3500" s="1163">
        <v>413</v>
      </c>
      <c r="AF3500" s="1164"/>
      <c r="AG3500" s="1165"/>
      <c r="AH3500" s="1166"/>
      <c r="AI3500" s="587" t="e">
        <f t="shared" si="572"/>
        <v>#DIV/0!</v>
      </c>
      <c r="AK3500" s="1163">
        <v>413</v>
      </c>
      <c r="AL3500" s="1164"/>
      <c r="AM3500" s="1165"/>
      <c r="AN3500" s="1166"/>
      <c r="AO3500" s="587" t="e">
        <f t="shared" si="573"/>
        <v>#DIV/0!</v>
      </c>
      <c r="AQ3500" s="1163">
        <v>413</v>
      </c>
      <c r="AR3500" s="1164"/>
      <c r="AS3500" s="1165"/>
      <c r="AT3500" s="1166"/>
      <c r="AU3500" s="587" t="e">
        <f t="shared" si="574"/>
        <v>#DIV/0!</v>
      </c>
      <c r="AW3500" s="1163">
        <v>413</v>
      </c>
      <c r="AX3500" s="1164"/>
      <c r="AY3500" s="1165"/>
      <c r="AZ3500" s="1166"/>
      <c r="BA3500" s="587" t="e">
        <f t="shared" si="575"/>
        <v>#DIV/0!</v>
      </c>
    </row>
    <row r="3501" spans="1:53" s="17" customFormat="1" ht="16.75" customHeight="1" outlineLevel="2">
      <c r="A3501" s="1163">
        <v>414</v>
      </c>
      <c r="B3501" s="1164"/>
      <c r="C3501" s="1165"/>
      <c r="D3501" s="1166"/>
      <c r="E3501" s="587" t="e">
        <f t="shared" si="567"/>
        <v>#DIV/0!</v>
      </c>
      <c r="G3501" s="1163">
        <v>414</v>
      </c>
      <c r="H3501" s="1164"/>
      <c r="I3501" s="1165"/>
      <c r="J3501" s="1166"/>
      <c r="K3501" s="587" t="e">
        <f t="shared" si="568"/>
        <v>#DIV/0!</v>
      </c>
      <c r="M3501" s="1163">
        <v>414</v>
      </c>
      <c r="N3501" s="1164"/>
      <c r="O3501" s="1165"/>
      <c r="P3501" s="1166"/>
      <c r="Q3501" s="587" t="e">
        <f t="shared" si="569"/>
        <v>#DIV/0!</v>
      </c>
      <c r="S3501" s="1163">
        <v>414</v>
      </c>
      <c r="T3501" s="1164"/>
      <c r="U3501" s="1165"/>
      <c r="V3501" s="1166"/>
      <c r="W3501" s="587" t="e">
        <f t="shared" si="570"/>
        <v>#DIV/0!</v>
      </c>
      <c r="Y3501" s="1163">
        <v>414</v>
      </c>
      <c r="Z3501" s="1164"/>
      <c r="AA3501" s="1165"/>
      <c r="AB3501" s="1166"/>
      <c r="AC3501" s="587" t="e">
        <f t="shared" si="571"/>
        <v>#DIV/0!</v>
      </c>
      <c r="AE3501" s="1163">
        <v>414</v>
      </c>
      <c r="AF3501" s="1164"/>
      <c r="AG3501" s="1165"/>
      <c r="AH3501" s="1166"/>
      <c r="AI3501" s="587" t="e">
        <f t="shared" si="572"/>
        <v>#DIV/0!</v>
      </c>
      <c r="AK3501" s="1163">
        <v>414</v>
      </c>
      <c r="AL3501" s="1164"/>
      <c r="AM3501" s="1165"/>
      <c r="AN3501" s="1166"/>
      <c r="AO3501" s="587" t="e">
        <f t="shared" si="573"/>
        <v>#DIV/0!</v>
      </c>
      <c r="AQ3501" s="1163">
        <v>414</v>
      </c>
      <c r="AR3501" s="1164"/>
      <c r="AS3501" s="1165"/>
      <c r="AT3501" s="1166"/>
      <c r="AU3501" s="587" t="e">
        <f t="shared" si="574"/>
        <v>#DIV/0!</v>
      </c>
      <c r="AW3501" s="1163">
        <v>414</v>
      </c>
      <c r="AX3501" s="1164"/>
      <c r="AY3501" s="1165"/>
      <c r="AZ3501" s="1166"/>
      <c r="BA3501" s="587" t="e">
        <f t="shared" si="575"/>
        <v>#DIV/0!</v>
      </c>
    </row>
    <row r="3502" spans="1:53" s="17" customFormat="1" ht="16.75" customHeight="1" outlineLevel="2">
      <c r="A3502" s="1163">
        <v>415</v>
      </c>
      <c r="B3502" s="1164"/>
      <c r="C3502" s="1165"/>
      <c r="D3502" s="1166"/>
      <c r="E3502" s="587" t="e">
        <f t="shared" si="567"/>
        <v>#DIV/0!</v>
      </c>
      <c r="G3502" s="1163">
        <v>415</v>
      </c>
      <c r="H3502" s="1164"/>
      <c r="I3502" s="1165"/>
      <c r="J3502" s="1166"/>
      <c r="K3502" s="587" t="e">
        <f t="shared" si="568"/>
        <v>#DIV/0!</v>
      </c>
      <c r="M3502" s="1163">
        <v>415</v>
      </c>
      <c r="N3502" s="1164"/>
      <c r="O3502" s="1165"/>
      <c r="P3502" s="1166"/>
      <c r="Q3502" s="587" t="e">
        <f t="shared" si="569"/>
        <v>#DIV/0!</v>
      </c>
      <c r="S3502" s="1163">
        <v>415</v>
      </c>
      <c r="T3502" s="1164"/>
      <c r="U3502" s="1165"/>
      <c r="V3502" s="1166"/>
      <c r="W3502" s="587" t="e">
        <f t="shared" si="570"/>
        <v>#DIV/0!</v>
      </c>
      <c r="Y3502" s="1163">
        <v>415</v>
      </c>
      <c r="Z3502" s="1164"/>
      <c r="AA3502" s="1165"/>
      <c r="AB3502" s="1166"/>
      <c r="AC3502" s="587" t="e">
        <f t="shared" si="571"/>
        <v>#DIV/0!</v>
      </c>
      <c r="AE3502" s="1163">
        <v>415</v>
      </c>
      <c r="AF3502" s="1164"/>
      <c r="AG3502" s="1165"/>
      <c r="AH3502" s="1166"/>
      <c r="AI3502" s="587" t="e">
        <f t="shared" si="572"/>
        <v>#DIV/0!</v>
      </c>
      <c r="AK3502" s="1163">
        <v>415</v>
      </c>
      <c r="AL3502" s="1164"/>
      <c r="AM3502" s="1165"/>
      <c r="AN3502" s="1166"/>
      <c r="AO3502" s="587" t="e">
        <f t="shared" si="573"/>
        <v>#DIV/0!</v>
      </c>
      <c r="AQ3502" s="1163">
        <v>415</v>
      </c>
      <c r="AR3502" s="1164"/>
      <c r="AS3502" s="1165"/>
      <c r="AT3502" s="1166"/>
      <c r="AU3502" s="587" t="e">
        <f t="shared" si="574"/>
        <v>#DIV/0!</v>
      </c>
      <c r="AW3502" s="1163">
        <v>415</v>
      </c>
      <c r="AX3502" s="1164"/>
      <c r="AY3502" s="1165"/>
      <c r="AZ3502" s="1166"/>
      <c r="BA3502" s="587" t="e">
        <f t="shared" si="575"/>
        <v>#DIV/0!</v>
      </c>
    </row>
    <row r="3503" spans="1:53" s="17" customFormat="1" ht="16.75" customHeight="1" outlineLevel="2">
      <c r="A3503" s="1163">
        <v>416</v>
      </c>
      <c r="B3503" s="1164"/>
      <c r="C3503" s="1165"/>
      <c r="D3503" s="1166"/>
      <c r="E3503" s="587" t="e">
        <f t="shared" si="567"/>
        <v>#DIV/0!</v>
      </c>
      <c r="G3503" s="1163">
        <v>416</v>
      </c>
      <c r="H3503" s="1164"/>
      <c r="I3503" s="1165"/>
      <c r="J3503" s="1166"/>
      <c r="K3503" s="587" t="e">
        <f t="shared" si="568"/>
        <v>#DIV/0!</v>
      </c>
      <c r="M3503" s="1163">
        <v>416</v>
      </c>
      <c r="N3503" s="1164"/>
      <c r="O3503" s="1165"/>
      <c r="P3503" s="1166"/>
      <c r="Q3503" s="587" t="e">
        <f t="shared" si="569"/>
        <v>#DIV/0!</v>
      </c>
      <c r="S3503" s="1163">
        <v>416</v>
      </c>
      <c r="T3503" s="1164"/>
      <c r="U3503" s="1165"/>
      <c r="V3503" s="1166"/>
      <c r="W3503" s="587" t="e">
        <f t="shared" si="570"/>
        <v>#DIV/0!</v>
      </c>
      <c r="Y3503" s="1163">
        <v>416</v>
      </c>
      <c r="Z3503" s="1164"/>
      <c r="AA3503" s="1165"/>
      <c r="AB3503" s="1166"/>
      <c r="AC3503" s="587" t="e">
        <f t="shared" si="571"/>
        <v>#DIV/0!</v>
      </c>
      <c r="AE3503" s="1163">
        <v>416</v>
      </c>
      <c r="AF3503" s="1164"/>
      <c r="AG3503" s="1165"/>
      <c r="AH3503" s="1166"/>
      <c r="AI3503" s="587" t="e">
        <f t="shared" si="572"/>
        <v>#DIV/0!</v>
      </c>
      <c r="AK3503" s="1163">
        <v>416</v>
      </c>
      <c r="AL3503" s="1164"/>
      <c r="AM3503" s="1165"/>
      <c r="AN3503" s="1166"/>
      <c r="AO3503" s="587" t="e">
        <f t="shared" si="573"/>
        <v>#DIV/0!</v>
      </c>
      <c r="AQ3503" s="1163">
        <v>416</v>
      </c>
      <c r="AR3503" s="1164"/>
      <c r="AS3503" s="1165"/>
      <c r="AT3503" s="1166"/>
      <c r="AU3503" s="587" t="e">
        <f t="shared" si="574"/>
        <v>#DIV/0!</v>
      </c>
      <c r="AW3503" s="1163">
        <v>416</v>
      </c>
      <c r="AX3503" s="1164"/>
      <c r="AY3503" s="1165"/>
      <c r="AZ3503" s="1166"/>
      <c r="BA3503" s="587" t="e">
        <f t="shared" si="575"/>
        <v>#DIV/0!</v>
      </c>
    </row>
    <row r="3504" spans="1:53" s="17" customFormat="1" ht="16.75" customHeight="1" outlineLevel="2">
      <c r="A3504" s="1163">
        <v>417</v>
      </c>
      <c r="B3504" s="1164"/>
      <c r="C3504" s="1165"/>
      <c r="D3504" s="1166"/>
      <c r="E3504" s="587" t="e">
        <f t="shared" si="567"/>
        <v>#DIV/0!</v>
      </c>
      <c r="G3504" s="1163">
        <v>417</v>
      </c>
      <c r="H3504" s="1164"/>
      <c r="I3504" s="1165"/>
      <c r="J3504" s="1166"/>
      <c r="K3504" s="587" t="e">
        <f t="shared" si="568"/>
        <v>#DIV/0!</v>
      </c>
      <c r="M3504" s="1163">
        <v>417</v>
      </c>
      <c r="N3504" s="1164"/>
      <c r="O3504" s="1165"/>
      <c r="P3504" s="1166"/>
      <c r="Q3504" s="587" t="e">
        <f t="shared" si="569"/>
        <v>#DIV/0!</v>
      </c>
      <c r="S3504" s="1163">
        <v>417</v>
      </c>
      <c r="T3504" s="1164"/>
      <c r="U3504" s="1165"/>
      <c r="V3504" s="1166"/>
      <c r="W3504" s="587" t="e">
        <f t="shared" si="570"/>
        <v>#DIV/0!</v>
      </c>
      <c r="Y3504" s="1163">
        <v>417</v>
      </c>
      <c r="Z3504" s="1164"/>
      <c r="AA3504" s="1165"/>
      <c r="AB3504" s="1166"/>
      <c r="AC3504" s="587" t="e">
        <f t="shared" si="571"/>
        <v>#DIV/0!</v>
      </c>
      <c r="AE3504" s="1163">
        <v>417</v>
      </c>
      <c r="AF3504" s="1164"/>
      <c r="AG3504" s="1165"/>
      <c r="AH3504" s="1166"/>
      <c r="AI3504" s="587" t="e">
        <f t="shared" si="572"/>
        <v>#DIV/0!</v>
      </c>
      <c r="AK3504" s="1163">
        <v>417</v>
      </c>
      <c r="AL3504" s="1164"/>
      <c r="AM3504" s="1165"/>
      <c r="AN3504" s="1166"/>
      <c r="AO3504" s="587" t="e">
        <f t="shared" si="573"/>
        <v>#DIV/0!</v>
      </c>
      <c r="AQ3504" s="1163">
        <v>417</v>
      </c>
      <c r="AR3504" s="1164"/>
      <c r="AS3504" s="1165"/>
      <c r="AT3504" s="1166"/>
      <c r="AU3504" s="587" t="e">
        <f t="shared" si="574"/>
        <v>#DIV/0!</v>
      </c>
      <c r="AW3504" s="1163">
        <v>417</v>
      </c>
      <c r="AX3504" s="1164"/>
      <c r="AY3504" s="1165"/>
      <c r="AZ3504" s="1166"/>
      <c r="BA3504" s="587" t="e">
        <f t="shared" si="575"/>
        <v>#DIV/0!</v>
      </c>
    </row>
    <row r="3505" spans="1:53" s="17" customFormat="1" ht="16.75" customHeight="1" outlineLevel="2">
      <c r="A3505" s="1163">
        <v>418</v>
      </c>
      <c r="B3505" s="1164"/>
      <c r="C3505" s="1165"/>
      <c r="D3505" s="1166"/>
      <c r="E3505" s="587" t="e">
        <f t="shared" si="567"/>
        <v>#DIV/0!</v>
      </c>
      <c r="G3505" s="1163">
        <v>418</v>
      </c>
      <c r="H3505" s="1164"/>
      <c r="I3505" s="1165"/>
      <c r="J3505" s="1166"/>
      <c r="K3505" s="587" t="e">
        <f t="shared" si="568"/>
        <v>#DIV/0!</v>
      </c>
      <c r="M3505" s="1163">
        <v>418</v>
      </c>
      <c r="N3505" s="1164"/>
      <c r="O3505" s="1165"/>
      <c r="P3505" s="1166"/>
      <c r="Q3505" s="587" t="e">
        <f t="shared" si="569"/>
        <v>#DIV/0!</v>
      </c>
      <c r="S3505" s="1163">
        <v>418</v>
      </c>
      <c r="T3505" s="1164"/>
      <c r="U3505" s="1165"/>
      <c r="V3505" s="1166"/>
      <c r="W3505" s="587" t="e">
        <f t="shared" si="570"/>
        <v>#DIV/0!</v>
      </c>
      <c r="Y3505" s="1163">
        <v>418</v>
      </c>
      <c r="Z3505" s="1164"/>
      <c r="AA3505" s="1165"/>
      <c r="AB3505" s="1166"/>
      <c r="AC3505" s="587" t="e">
        <f t="shared" si="571"/>
        <v>#DIV/0!</v>
      </c>
      <c r="AE3505" s="1163">
        <v>418</v>
      </c>
      <c r="AF3505" s="1164"/>
      <c r="AG3505" s="1165"/>
      <c r="AH3505" s="1166"/>
      <c r="AI3505" s="587" t="e">
        <f t="shared" si="572"/>
        <v>#DIV/0!</v>
      </c>
      <c r="AK3505" s="1163">
        <v>418</v>
      </c>
      <c r="AL3505" s="1164"/>
      <c r="AM3505" s="1165"/>
      <c r="AN3505" s="1166"/>
      <c r="AO3505" s="587" t="e">
        <f t="shared" si="573"/>
        <v>#DIV/0!</v>
      </c>
      <c r="AQ3505" s="1163">
        <v>418</v>
      </c>
      <c r="AR3505" s="1164"/>
      <c r="AS3505" s="1165"/>
      <c r="AT3505" s="1166"/>
      <c r="AU3505" s="587" t="e">
        <f t="shared" si="574"/>
        <v>#DIV/0!</v>
      </c>
      <c r="AW3505" s="1163">
        <v>418</v>
      </c>
      <c r="AX3505" s="1164"/>
      <c r="AY3505" s="1165"/>
      <c r="AZ3505" s="1166"/>
      <c r="BA3505" s="587" t="e">
        <f t="shared" si="575"/>
        <v>#DIV/0!</v>
      </c>
    </row>
    <row r="3506" spans="1:53" s="17" customFormat="1" ht="16.75" customHeight="1" outlineLevel="2">
      <c r="A3506" s="1163">
        <v>419</v>
      </c>
      <c r="B3506" s="1164"/>
      <c r="C3506" s="1165"/>
      <c r="D3506" s="1166"/>
      <c r="E3506" s="587" t="e">
        <f t="shared" si="567"/>
        <v>#DIV/0!</v>
      </c>
      <c r="G3506" s="1163">
        <v>419</v>
      </c>
      <c r="H3506" s="1164"/>
      <c r="I3506" s="1165"/>
      <c r="J3506" s="1166"/>
      <c r="K3506" s="587" t="e">
        <f t="shared" si="568"/>
        <v>#DIV/0!</v>
      </c>
      <c r="M3506" s="1163">
        <v>419</v>
      </c>
      <c r="N3506" s="1164"/>
      <c r="O3506" s="1165"/>
      <c r="P3506" s="1166"/>
      <c r="Q3506" s="587" t="e">
        <f t="shared" si="569"/>
        <v>#DIV/0!</v>
      </c>
      <c r="S3506" s="1163">
        <v>419</v>
      </c>
      <c r="T3506" s="1164"/>
      <c r="U3506" s="1165"/>
      <c r="V3506" s="1166"/>
      <c r="W3506" s="587" t="e">
        <f t="shared" si="570"/>
        <v>#DIV/0!</v>
      </c>
      <c r="Y3506" s="1163">
        <v>419</v>
      </c>
      <c r="Z3506" s="1164"/>
      <c r="AA3506" s="1165"/>
      <c r="AB3506" s="1166"/>
      <c r="AC3506" s="587" t="e">
        <f t="shared" si="571"/>
        <v>#DIV/0!</v>
      </c>
      <c r="AE3506" s="1163">
        <v>419</v>
      </c>
      <c r="AF3506" s="1164"/>
      <c r="AG3506" s="1165"/>
      <c r="AH3506" s="1166"/>
      <c r="AI3506" s="587" t="e">
        <f t="shared" si="572"/>
        <v>#DIV/0!</v>
      </c>
      <c r="AK3506" s="1163">
        <v>419</v>
      </c>
      <c r="AL3506" s="1164"/>
      <c r="AM3506" s="1165"/>
      <c r="AN3506" s="1166"/>
      <c r="AO3506" s="587" t="e">
        <f t="shared" si="573"/>
        <v>#DIV/0!</v>
      </c>
      <c r="AQ3506" s="1163">
        <v>419</v>
      </c>
      <c r="AR3506" s="1164"/>
      <c r="AS3506" s="1165"/>
      <c r="AT3506" s="1166"/>
      <c r="AU3506" s="587" t="e">
        <f t="shared" si="574"/>
        <v>#DIV/0!</v>
      </c>
      <c r="AW3506" s="1163">
        <v>419</v>
      </c>
      <c r="AX3506" s="1164"/>
      <c r="AY3506" s="1165"/>
      <c r="AZ3506" s="1166"/>
      <c r="BA3506" s="587" t="e">
        <f t="shared" si="575"/>
        <v>#DIV/0!</v>
      </c>
    </row>
    <row r="3507" spans="1:53" s="17" customFormat="1" ht="16.75" customHeight="1" outlineLevel="2">
      <c r="A3507" s="1163">
        <v>420</v>
      </c>
      <c r="B3507" s="1164"/>
      <c r="C3507" s="1165"/>
      <c r="D3507" s="1166"/>
      <c r="E3507" s="587" t="e">
        <f t="shared" si="567"/>
        <v>#DIV/0!</v>
      </c>
      <c r="G3507" s="1163">
        <v>420</v>
      </c>
      <c r="H3507" s="1164"/>
      <c r="I3507" s="1165"/>
      <c r="J3507" s="1166"/>
      <c r="K3507" s="587" t="e">
        <f t="shared" si="568"/>
        <v>#DIV/0!</v>
      </c>
      <c r="M3507" s="1163">
        <v>420</v>
      </c>
      <c r="N3507" s="1164"/>
      <c r="O3507" s="1165"/>
      <c r="P3507" s="1166"/>
      <c r="Q3507" s="587" t="e">
        <f t="shared" si="569"/>
        <v>#DIV/0!</v>
      </c>
      <c r="S3507" s="1163">
        <v>420</v>
      </c>
      <c r="T3507" s="1164"/>
      <c r="U3507" s="1165"/>
      <c r="V3507" s="1166"/>
      <c r="W3507" s="587" t="e">
        <f t="shared" si="570"/>
        <v>#DIV/0!</v>
      </c>
      <c r="Y3507" s="1163">
        <v>420</v>
      </c>
      <c r="Z3507" s="1164"/>
      <c r="AA3507" s="1165"/>
      <c r="AB3507" s="1166"/>
      <c r="AC3507" s="587" t="e">
        <f t="shared" si="571"/>
        <v>#DIV/0!</v>
      </c>
      <c r="AE3507" s="1163">
        <v>420</v>
      </c>
      <c r="AF3507" s="1164"/>
      <c r="AG3507" s="1165"/>
      <c r="AH3507" s="1166"/>
      <c r="AI3507" s="587" t="e">
        <f t="shared" si="572"/>
        <v>#DIV/0!</v>
      </c>
      <c r="AK3507" s="1163">
        <v>420</v>
      </c>
      <c r="AL3507" s="1164"/>
      <c r="AM3507" s="1165"/>
      <c r="AN3507" s="1166"/>
      <c r="AO3507" s="587" t="e">
        <f t="shared" si="573"/>
        <v>#DIV/0!</v>
      </c>
      <c r="AQ3507" s="1163">
        <v>420</v>
      </c>
      <c r="AR3507" s="1164"/>
      <c r="AS3507" s="1165"/>
      <c r="AT3507" s="1166"/>
      <c r="AU3507" s="587" t="e">
        <f t="shared" si="574"/>
        <v>#DIV/0!</v>
      </c>
      <c r="AW3507" s="1163">
        <v>420</v>
      </c>
      <c r="AX3507" s="1164"/>
      <c r="AY3507" s="1165"/>
      <c r="AZ3507" s="1166"/>
      <c r="BA3507" s="587" t="e">
        <f t="shared" si="575"/>
        <v>#DIV/0!</v>
      </c>
    </row>
    <row r="3508" spans="1:53" s="17" customFormat="1" ht="16.75" customHeight="1" outlineLevel="2">
      <c r="A3508" s="1163">
        <v>421</v>
      </c>
      <c r="B3508" s="1164"/>
      <c r="C3508" s="1165"/>
      <c r="D3508" s="1166"/>
      <c r="E3508" s="587" t="e">
        <f t="shared" si="567"/>
        <v>#DIV/0!</v>
      </c>
      <c r="G3508" s="1163">
        <v>421</v>
      </c>
      <c r="H3508" s="1164"/>
      <c r="I3508" s="1165"/>
      <c r="J3508" s="1166"/>
      <c r="K3508" s="587" t="e">
        <f t="shared" si="568"/>
        <v>#DIV/0!</v>
      </c>
      <c r="M3508" s="1163">
        <v>421</v>
      </c>
      <c r="N3508" s="1164"/>
      <c r="O3508" s="1165"/>
      <c r="P3508" s="1166"/>
      <c r="Q3508" s="587" t="e">
        <f t="shared" si="569"/>
        <v>#DIV/0!</v>
      </c>
      <c r="S3508" s="1163">
        <v>421</v>
      </c>
      <c r="T3508" s="1164"/>
      <c r="U3508" s="1165"/>
      <c r="V3508" s="1166"/>
      <c r="W3508" s="587" t="e">
        <f t="shared" si="570"/>
        <v>#DIV/0!</v>
      </c>
      <c r="Y3508" s="1163">
        <v>421</v>
      </c>
      <c r="Z3508" s="1164"/>
      <c r="AA3508" s="1165"/>
      <c r="AB3508" s="1166"/>
      <c r="AC3508" s="587" t="e">
        <f t="shared" si="571"/>
        <v>#DIV/0!</v>
      </c>
      <c r="AE3508" s="1163">
        <v>421</v>
      </c>
      <c r="AF3508" s="1164"/>
      <c r="AG3508" s="1165"/>
      <c r="AH3508" s="1166"/>
      <c r="AI3508" s="587" t="e">
        <f t="shared" si="572"/>
        <v>#DIV/0!</v>
      </c>
      <c r="AK3508" s="1163">
        <v>421</v>
      </c>
      <c r="AL3508" s="1164"/>
      <c r="AM3508" s="1165"/>
      <c r="AN3508" s="1166"/>
      <c r="AO3508" s="587" t="e">
        <f t="shared" si="573"/>
        <v>#DIV/0!</v>
      </c>
      <c r="AQ3508" s="1163">
        <v>421</v>
      </c>
      <c r="AR3508" s="1164"/>
      <c r="AS3508" s="1165"/>
      <c r="AT3508" s="1166"/>
      <c r="AU3508" s="587" t="e">
        <f t="shared" si="574"/>
        <v>#DIV/0!</v>
      </c>
      <c r="AW3508" s="1163">
        <v>421</v>
      </c>
      <c r="AX3508" s="1164"/>
      <c r="AY3508" s="1165"/>
      <c r="AZ3508" s="1166"/>
      <c r="BA3508" s="587" t="e">
        <f t="shared" si="575"/>
        <v>#DIV/0!</v>
      </c>
    </row>
    <row r="3509" spans="1:53" s="17" customFormat="1" ht="16.75" customHeight="1" outlineLevel="2">
      <c r="A3509" s="1163">
        <v>422</v>
      </c>
      <c r="B3509" s="1164"/>
      <c r="C3509" s="1165"/>
      <c r="D3509" s="1166"/>
      <c r="E3509" s="587" t="e">
        <f t="shared" si="567"/>
        <v>#DIV/0!</v>
      </c>
      <c r="G3509" s="1163">
        <v>422</v>
      </c>
      <c r="H3509" s="1164"/>
      <c r="I3509" s="1165"/>
      <c r="J3509" s="1166"/>
      <c r="K3509" s="587" t="e">
        <f t="shared" si="568"/>
        <v>#DIV/0!</v>
      </c>
      <c r="M3509" s="1163">
        <v>422</v>
      </c>
      <c r="N3509" s="1164"/>
      <c r="O3509" s="1165"/>
      <c r="P3509" s="1166"/>
      <c r="Q3509" s="587" t="e">
        <f t="shared" si="569"/>
        <v>#DIV/0!</v>
      </c>
      <c r="S3509" s="1163">
        <v>422</v>
      </c>
      <c r="T3509" s="1164"/>
      <c r="U3509" s="1165"/>
      <c r="V3509" s="1166"/>
      <c r="W3509" s="587" t="e">
        <f t="shared" si="570"/>
        <v>#DIV/0!</v>
      </c>
      <c r="Y3509" s="1163">
        <v>422</v>
      </c>
      <c r="Z3509" s="1164"/>
      <c r="AA3509" s="1165"/>
      <c r="AB3509" s="1166"/>
      <c r="AC3509" s="587" t="e">
        <f t="shared" si="571"/>
        <v>#DIV/0!</v>
      </c>
      <c r="AE3509" s="1163">
        <v>422</v>
      </c>
      <c r="AF3509" s="1164"/>
      <c r="AG3509" s="1165"/>
      <c r="AH3509" s="1166"/>
      <c r="AI3509" s="587" t="e">
        <f t="shared" si="572"/>
        <v>#DIV/0!</v>
      </c>
      <c r="AK3509" s="1163">
        <v>422</v>
      </c>
      <c r="AL3509" s="1164"/>
      <c r="AM3509" s="1165"/>
      <c r="AN3509" s="1166"/>
      <c r="AO3509" s="587" t="e">
        <f t="shared" si="573"/>
        <v>#DIV/0!</v>
      </c>
      <c r="AQ3509" s="1163">
        <v>422</v>
      </c>
      <c r="AR3509" s="1164"/>
      <c r="AS3509" s="1165"/>
      <c r="AT3509" s="1166"/>
      <c r="AU3509" s="587" t="e">
        <f t="shared" si="574"/>
        <v>#DIV/0!</v>
      </c>
      <c r="AW3509" s="1163">
        <v>422</v>
      </c>
      <c r="AX3509" s="1164"/>
      <c r="AY3509" s="1165"/>
      <c r="AZ3509" s="1166"/>
      <c r="BA3509" s="587" t="e">
        <f t="shared" si="575"/>
        <v>#DIV/0!</v>
      </c>
    </row>
    <row r="3510" spans="1:53" s="17" customFormat="1" ht="16.75" customHeight="1" outlineLevel="2">
      <c r="A3510" s="1163">
        <v>423</v>
      </c>
      <c r="B3510" s="1164"/>
      <c r="C3510" s="1165"/>
      <c r="D3510" s="1166"/>
      <c r="E3510" s="587" t="e">
        <f t="shared" si="567"/>
        <v>#DIV/0!</v>
      </c>
      <c r="G3510" s="1163">
        <v>423</v>
      </c>
      <c r="H3510" s="1164"/>
      <c r="I3510" s="1165"/>
      <c r="J3510" s="1166"/>
      <c r="K3510" s="587" t="e">
        <f t="shared" si="568"/>
        <v>#DIV/0!</v>
      </c>
      <c r="M3510" s="1163">
        <v>423</v>
      </c>
      <c r="N3510" s="1164"/>
      <c r="O3510" s="1165"/>
      <c r="P3510" s="1166"/>
      <c r="Q3510" s="587" t="e">
        <f t="shared" si="569"/>
        <v>#DIV/0!</v>
      </c>
      <c r="S3510" s="1163">
        <v>423</v>
      </c>
      <c r="T3510" s="1164"/>
      <c r="U3510" s="1165"/>
      <c r="V3510" s="1166"/>
      <c r="W3510" s="587" t="e">
        <f t="shared" si="570"/>
        <v>#DIV/0!</v>
      </c>
      <c r="Y3510" s="1163">
        <v>423</v>
      </c>
      <c r="Z3510" s="1164"/>
      <c r="AA3510" s="1165"/>
      <c r="AB3510" s="1166"/>
      <c r="AC3510" s="587" t="e">
        <f t="shared" si="571"/>
        <v>#DIV/0!</v>
      </c>
      <c r="AE3510" s="1163">
        <v>423</v>
      </c>
      <c r="AF3510" s="1164"/>
      <c r="AG3510" s="1165"/>
      <c r="AH3510" s="1166"/>
      <c r="AI3510" s="587" t="e">
        <f t="shared" si="572"/>
        <v>#DIV/0!</v>
      </c>
      <c r="AK3510" s="1163">
        <v>423</v>
      </c>
      <c r="AL3510" s="1164"/>
      <c r="AM3510" s="1165"/>
      <c r="AN3510" s="1166"/>
      <c r="AO3510" s="587" t="e">
        <f t="shared" si="573"/>
        <v>#DIV/0!</v>
      </c>
      <c r="AQ3510" s="1163">
        <v>423</v>
      </c>
      <c r="AR3510" s="1164"/>
      <c r="AS3510" s="1165"/>
      <c r="AT3510" s="1166"/>
      <c r="AU3510" s="587" t="e">
        <f t="shared" si="574"/>
        <v>#DIV/0!</v>
      </c>
      <c r="AW3510" s="1163">
        <v>423</v>
      </c>
      <c r="AX3510" s="1164"/>
      <c r="AY3510" s="1165"/>
      <c r="AZ3510" s="1166"/>
      <c r="BA3510" s="587" t="e">
        <f t="shared" si="575"/>
        <v>#DIV/0!</v>
      </c>
    </row>
    <row r="3511" spans="1:53" s="17" customFormat="1" ht="16.75" customHeight="1" outlineLevel="2">
      <c r="A3511" s="1163">
        <v>424</v>
      </c>
      <c r="B3511" s="1164"/>
      <c r="C3511" s="1165"/>
      <c r="D3511" s="1166"/>
      <c r="E3511" s="587" t="e">
        <f t="shared" si="567"/>
        <v>#DIV/0!</v>
      </c>
      <c r="G3511" s="1163">
        <v>424</v>
      </c>
      <c r="H3511" s="1164"/>
      <c r="I3511" s="1165"/>
      <c r="J3511" s="1166"/>
      <c r="K3511" s="587" t="e">
        <f t="shared" si="568"/>
        <v>#DIV/0!</v>
      </c>
      <c r="M3511" s="1163">
        <v>424</v>
      </c>
      <c r="N3511" s="1164"/>
      <c r="O3511" s="1165"/>
      <c r="P3511" s="1166"/>
      <c r="Q3511" s="587" t="e">
        <f t="shared" si="569"/>
        <v>#DIV/0!</v>
      </c>
      <c r="S3511" s="1163">
        <v>424</v>
      </c>
      <c r="T3511" s="1164"/>
      <c r="U3511" s="1165"/>
      <c r="V3511" s="1166"/>
      <c r="W3511" s="587" t="e">
        <f t="shared" si="570"/>
        <v>#DIV/0!</v>
      </c>
      <c r="Y3511" s="1163">
        <v>424</v>
      </c>
      <c r="Z3511" s="1164"/>
      <c r="AA3511" s="1165"/>
      <c r="AB3511" s="1166"/>
      <c r="AC3511" s="587" t="e">
        <f t="shared" si="571"/>
        <v>#DIV/0!</v>
      </c>
      <c r="AE3511" s="1163">
        <v>424</v>
      </c>
      <c r="AF3511" s="1164"/>
      <c r="AG3511" s="1165"/>
      <c r="AH3511" s="1166"/>
      <c r="AI3511" s="587" t="e">
        <f t="shared" si="572"/>
        <v>#DIV/0!</v>
      </c>
      <c r="AK3511" s="1163">
        <v>424</v>
      </c>
      <c r="AL3511" s="1164"/>
      <c r="AM3511" s="1165"/>
      <c r="AN3511" s="1166"/>
      <c r="AO3511" s="587" t="e">
        <f t="shared" si="573"/>
        <v>#DIV/0!</v>
      </c>
      <c r="AQ3511" s="1163">
        <v>424</v>
      </c>
      <c r="AR3511" s="1164"/>
      <c r="AS3511" s="1165"/>
      <c r="AT3511" s="1166"/>
      <c r="AU3511" s="587" t="e">
        <f t="shared" si="574"/>
        <v>#DIV/0!</v>
      </c>
      <c r="AW3511" s="1163">
        <v>424</v>
      </c>
      <c r="AX3511" s="1164"/>
      <c r="AY3511" s="1165"/>
      <c r="AZ3511" s="1166"/>
      <c r="BA3511" s="587" t="e">
        <f t="shared" si="575"/>
        <v>#DIV/0!</v>
      </c>
    </row>
    <row r="3512" spans="1:53" s="17" customFormat="1" ht="16.75" customHeight="1" outlineLevel="2">
      <c r="A3512" s="1163">
        <v>425</v>
      </c>
      <c r="B3512" s="1164"/>
      <c r="C3512" s="1165"/>
      <c r="D3512" s="1166"/>
      <c r="E3512" s="587" t="e">
        <f t="shared" si="567"/>
        <v>#DIV/0!</v>
      </c>
      <c r="G3512" s="1163">
        <v>425</v>
      </c>
      <c r="H3512" s="1164"/>
      <c r="I3512" s="1165"/>
      <c r="J3512" s="1166"/>
      <c r="K3512" s="587" t="e">
        <f t="shared" si="568"/>
        <v>#DIV/0!</v>
      </c>
      <c r="M3512" s="1163">
        <v>425</v>
      </c>
      <c r="N3512" s="1164"/>
      <c r="O3512" s="1165"/>
      <c r="P3512" s="1166"/>
      <c r="Q3512" s="587" t="e">
        <f t="shared" si="569"/>
        <v>#DIV/0!</v>
      </c>
      <c r="S3512" s="1163">
        <v>425</v>
      </c>
      <c r="T3512" s="1164"/>
      <c r="U3512" s="1165"/>
      <c r="V3512" s="1166"/>
      <c r="W3512" s="587" t="e">
        <f t="shared" si="570"/>
        <v>#DIV/0!</v>
      </c>
      <c r="Y3512" s="1163">
        <v>425</v>
      </c>
      <c r="Z3512" s="1164"/>
      <c r="AA3512" s="1165"/>
      <c r="AB3512" s="1166"/>
      <c r="AC3512" s="587" t="e">
        <f t="shared" si="571"/>
        <v>#DIV/0!</v>
      </c>
      <c r="AE3512" s="1163">
        <v>425</v>
      </c>
      <c r="AF3512" s="1164"/>
      <c r="AG3512" s="1165"/>
      <c r="AH3512" s="1166"/>
      <c r="AI3512" s="587" t="e">
        <f t="shared" si="572"/>
        <v>#DIV/0!</v>
      </c>
      <c r="AK3512" s="1163">
        <v>425</v>
      </c>
      <c r="AL3512" s="1164"/>
      <c r="AM3512" s="1165"/>
      <c r="AN3512" s="1166"/>
      <c r="AO3512" s="587" t="e">
        <f t="shared" si="573"/>
        <v>#DIV/0!</v>
      </c>
      <c r="AQ3512" s="1163">
        <v>425</v>
      </c>
      <c r="AR3512" s="1164"/>
      <c r="AS3512" s="1165"/>
      <c r="AT3512" s="1166"/>
      <c r="AU3512" s="587" t="e">
        <f t="shared" si="574"/>
        <v>#DIV/0!</v>
      </c>
      <c r="AW3512" s="1163">
        <v>425</v>
      </c>
      <c r="AX3512" s="1164"/>
      <c r="AY3512" s="1165"/>
      <c r="AZ3512" s="1166"/>
      <c r="BA3512" s="587" t="e">
        <f t="shared" si="575"/>
        <v>#DIV/0!</v>
      </c>
    </row>
    <row r="3513" spans="1:53" s="17" customFormat="1" ht="16.75" customHeight="1" outlineLevel="2">
      <c r="A3513" s="1163">
        <v>426</v>
      </c>
      <c r="B3513" s="1164"/>
      <c r="C3513" s="1165"/>
      <c r="D3513" s="1166"/>
      <c r="E3513" s="587" t="e">
        <f t="shared" si="567"/>
        <v>#DIV/0!</v>
      </c>
      <c r="G3513" s="1163">
        <v>426</v>
      </c>
      <c r="H3513" s="1164"/>
      <c r="I3513" s="1165"/>
      <c r="J3513" s="1166"/>
      <c r="K3513" s="587" t="e">
        <f t="shared" si="568"/>
        <v>#DIV/0!</v>
      </c>
      <c r="M3513" s="1163">
        <v>426</v>
      </c>
      <c r="N3513" s="1164"/>
      <c r="O3513" s="1165"/>
      <c r="P3513" s="1166"/>
      <c r="Q3513" s="587" t="e">
        <f t="shared" si="569"/>
        <v>#DIV/0!</v>
      </c>
      <c r="S3513" s="1163">
        <v>426</v>
      </c>
      <c r="T3513" s="1164"/>
      <c r="U3513" s="1165"/>
      <c r="V3513" s="1166"/>
      <c r="W3513" s="587" t="e">
        <f t="shared" si="570"/>
        <v>#DIV/0!</v>
      </c>
      <c r="Y3513" s="1163">
        <v>426</v>
      </c>
      <c r="Z3513" s="1164"/>
      <c r="AA3513" s="1165"/>
      <c r="AB3513" s="1166"/>
      <c r="AC3513" s="587" t="e">
        <f t="shared" si="571"/>
        <v>#DIV/0!</v>
      </c>
      <c r="AE3513" s="1163">
        <v>426</v>
      </c>
      <c r="AF3513" s="1164"/>
      <c r="AG3513" s="1165"/>
      <c r="AH3513" s="1166"/>
      <c r="AI3513" s="587" t="e">
        <f t="shared" si="572"/>
        <v>#DIV/0!</v>
      </c>
      <c r="AK3513" s="1163">
        <v>426</v>
      </c>
      <c r="AL3513" s="1164"/>
      <c r="AM3513" s="1165"/>
      <c r="AN3513" s="1166"/>
      <c r="AO3513" s="587" t="e">
        <f t="shared" si="573"/>
        <v>#DIV/0!</v>
      </c>
      <c r="AQ3513" s="1163">
        <v>426</v>
      </c>
      <c r="AR3513" s="1164"/>
      <c r="AS3513" s="1165"/>
      <c r="AT3513" s="1166"/>
      <c r="AU3513" s="587" t="e">
        <f t="shared" si="574"/>
        <v>#DIV/0!</v>
      </c>
      <c r="AW3513" s="1163">
        <v>426</v>
      </c>
      <c r="AX3513" s="1164"/>
      <c r="AY3513" s="1165"/>
      <c r="AZ3513" s="1166"/>
      <c r="BA3513" s="587" t="e">
        <f t="shared" si="575"/>
        <v>#DIV/0!</v>
      </c>
    </row>
    <row r="3514" spans="1:53" s="17" customFormat="1" ht="16.75" customHeight="1" outlineLevel="2">
      <c r="A3514" s="1163">
        <v>427</v>
      </c>
      <c r="B3514" s="1164"/>
      <c r="C3514" s="1165"/>
      <c r="D3514" s="1166"/>
      <c r="E3514" s="587" t="e">
        <f t="shared" si="567"/>
        <v>#DIV/0!</v>
      </c>
      <c r="G3514" s="1163">
        <v>427</v>
      </c>
      <c r="H3514" s="1164"/>
      <c r="I3514" s="1165"/>
      <c r="J3514" s="1166"/>
      <c r="K3514" s="587" t="e">
        <f t="shared" si="568"/>
        <v>#DIV/0!</v>
      </c>
      <c r="M3514" s="1163">
        <v>427</v>
      </c>
      <c r="N3514" s="1164"/>
      <c r="O3514" s="1165"/>
      <c r="P3514" s="1166"/>
      <c r="Q3514" s="587" t="e">
        <f t="shared" si="569"/>
        <v>#DIV/0!</v>
      </c>
      <c r="S3514" s="1163">
        <v>427</v>
      </c>
      <c r="T3514" s="1164"/>
      <c r="U3514" s="1165"/>
      <c r="V3514" s="1166"/>
      <c r="W3514" s="587" t="e">
        <f t="shared" si="570"/>
        <v>#DIV/0!</v>
      </c>
      <c r="Y3514" s="1163">
        <v>427</v>
      </c>
      <c r="Z3514" s="1164"/>
      <c r="AA3514" s="1165"/>
      <c r="AB3514" s="1166"/>
      <c r="AC3514" s="587" t="e">
        <f t="shared" si="571"/>
        <v>#DIV/0!</v>
      </c>
      <c r="AE3514" s="1163">
        <v>427</v>
      </c>
      <c r="AF3514" s="1164"/>
      <c r="AG3514" s="1165"/>
      <c r="AH3514" s="1166"/>
      <c r="AI3514" s="587" t="e">
        <f t="shared" si="572"/>
        <v>#DIV/0!</v>
      </c>
      <c r="AK3514" s="1163">
        <v>427</v>
      </c>
      <c r="AL3514" s="1164"/>
      <c r="AM3514" s="1165"/>
      <c r="AN3514" s="1166"/>
      <c r="AO3514" s="587" t="e">
        <f t="shared" si="573"/>
        <v>#DIV/0!</v>
      </c>
      <c r="AQ3514" s="1163">
        <v>427</v>
      </c>
      <c r="AR3514" s="1164"/>
      <c r="AS3514" s="1165"/>
      <c r="AT3514" s="1166"/>
      <c r="AU3514" s="587" t="e">
        <f t="shared" si="574"/>
        <v>#DIV/0!</v>
      </c>
      <c r="AW3514" s="1163">
        <v>427</v>
      </c>
      <c r="AX3514" s="1164"/>
      <c r="AY3514" s="1165"/>
      <c r="AZ3514" s="1166"/>
      <c r="BA3514" s="587" t="e">
        <f t="shared" si="575"/>
        <v>#DIV/0!</v>
      </c>
    </row>
    <row r="3515" spans="1:53" s="17" customFormat="1" ht="16.75" customHeight="1" outlineLevel="2">
      <c r="A3515" s="1163">
        <v>428</v>
      </c>
      <c r="B3515" s="1164"/>
      <c r="C3515" s="1165"/>
      <c r="D3515" s="1166"/>
      <c r="E3515" s="587" t="e">
        <f t="shared" si="567"/>
        <v>#DIV/0!</v>
      </c>
      <c r="G3515" s="1163">
        <v>428</v>
      </c>
      <c r="H3515" s="1164"/>
      <c r="I3515" s="1165"/>
      <c r="J3515" s="1166"/>
      <c r="K3515" s="587" t="e">
        <f t="shared" si="568"/>
        <v>#DIV/0!</v>
      </c>
      <c r="M3515" s="1163">
        <v>428</v>
      </c>
      <c r="N3515" s="1164"/>
      <c r="O3515" s="1165"/>
      <c r="P3515" s="1166"/>
      <c r="Q3515" s="587" t="e">
        <f t="shared" si="569"/>
        <v>#DIV/0!</v>
      </c>
      <c r="S3515" s="1163">
        <v>428</v>
      </c>
      <c r="T3515" s="1164"/>
      <c r="U3515" s="1165"/>
      <c r="V3515" s="1166"/>
      <c r="W3515" s="587" t="e">
        <f t="shared" si="570"/>
        <v>#DIV/0!</v>
      </c>
      <c r="Y3515" s="1163">
        <v>428</v>
      </c>
      <c r="Z3515" s="1164"/>
      <c r="AA3515" s="1165"/>
      <c r="AB3515" s="1166"/>
      <c r="AC3515" s="587" t="e">
        <f t="shared" si="571"/>
        <v>#DIV/0!</v>
      </c>
      <c r="AE3515" s="1163">
        <v>428</v>
      </c>
      <c r="AF3515" s="1164"/>
      <c r="AG3515" s="1165"/>
      <c r="AH3515" s="1166"/>
      <c r="AI3515" s="587" t="e">
        <f t="shared" si="572"/>
        <v>#DIV/0!</v>
      </c>
      <c r="AK3515" s="1163">
        <v>428</v>
      </c>
      <c r="AL3515" s="1164"/>
      <c r="AM3515" s="1165"/>
      <c r="AN3515" s="1166"/>
      <c r="AO3515" s="587" t="e">
        <f t="shared" si="573"/>
        <v>#DIV/0!</v>
      </c>
      <c r="AQ3515" s="1163">
        <v>428</v>
      </c>
      <c r="AR3515" s="1164"/>
      <c r="AS3515" s="1165"/>
      <c r="AT3515" s="1166"/>
      <c r="AU3515" s="587" t="e">
        <f t="shared" si="574"/>
        <v>#DIV/0!</v>
      </c>
      <c r="AW3515" s="1163">
        <v>428</v>
      </c>
      <c r="AX3515" s="1164"/>
      <c r="AY3515" s="1165"/>
      <c r="AZ3515" s="1166"/>
      <c r="BA3515" s="587" t="e">
        <f t="shared" si="575"/>
        <v>#DIV/0!</v>
      </c>
    </row>
    <row r="3516" spans="1:53" s="17" customFormat="1" ht="16.75" customHeight="1" outlineLevel="2">
      <c r="A3516" s="1163">
        <v>429</v>
      </c>
      <c r="B3516" s="1164"/>
      <c r="C3516" s="1165"/>
      <c r="D3516" s="1166"/>
      <c r="E3516" s="587" t="e">
        <f t="shared" si="567"/>
        <v>#DIV/0!</v>
      </c>
      <c r="G3516" s="1163">
        <v>429</v>
      </c>
      <c r="H3516" s="1164"/>
      <c r="I3516" s="1165"/>
      <c r="J3516" s="1166"/>
      <c r="K3516" s="587" t="e">
        <f t="shared" si="568"/>
        <v>#DIV/0!</v>
      </c>
      <c r="M3516" s="1163">
        <v>429</v>
      </c>
      <c r="N3516" s="1164"/>
      <c r="O3516" s="1165"/>
      <c r="P3516" s="1166"/>
      <c r="Q3516" s="587" t="e">
        <f t="shared" si="569"/>
        <v>#DIV/0!</v>
      </c>
      <c r="S3516" s="1163">
        <v>429</v>
      </c>
      <c r="T3516" s="1164"/>
      <c r="U3516" s="1165"/>
      <c r="V3516" s="1166"/>
      <c r="W3516" s="587" t="e">
        <f t="shared" si="570"/>
        <v>#DIV/0!</v>
      </c>
      <c r="Y3516" s="1163">
        <v>429</v>
      </c>
      <c r="Z3516" s="1164"/>
      <c r="AA3516" s="1165"/>
      <c r="AB3516" s="1166"/>
      <c r="AC3516" s="587" t="e">
        <f t="shared" si="571"/>
        <v>#DIV/0!</v>
      </c>
      <c r="AE3516" s="1163">
        <v>429</v>
      </c>
      <c r="AF3516" s="1164"/>
      <c r="AG3516" s="1165"/>
      <c r="AH3516" s="1166"/>
      <c r="AI3516" s="587" t="e">
        <f t="shared" si="572"/>
        <v>#DIV/0!</v>
      </c>
      <c r="AK3516" s="1163">
        <v>429</v>
      </c>
      <c r="AL3516" s="1164"/>
      <c r="AM3516" s="1165"/>
      <c r="AN3516" s="1166"/>
      <c r="AO3516" s="587" t="e">
        <f t="shared" si="573"/>
        <v>#DIV/0!</v>
      </c>
      <c r="AQ3516" s="1163">
        <v>429</v>
      </c>
      <c r="AR3516" s="1164"/>
      <c r="AS3516" s="1165"/>
      <c r="AT3516" s="1166"/>
      <c r="AU3516" s="587" t="e">
        <f t="shared" si="574"/>
        <v>#DIV/0!</v>
      </c>
      <c r="AW3516" s="1163">
        <v>429</v>
      </c>
      <c r="AX3516" s="1164"/>
      <c r="AY3516" s="1165"/>
      <c r="AZ3516" s="1166"/>
      <c r="BA3516" s="587" t="e">
        <f t="shared" si="575"/>
        <v>#DIV/0!</v>
      </c>
    </row>
    <row r="3517" spans="1:53" s="17" customFormat="1" ht="16.75" customHeight="1" outlineLevel="2">
      <c r="A3517" s="1163">
        <v>430</v>
      </c>
      <c r="B3517" s="1164"/>
      <c r="C3517" s="1165"/>
      <c r="D3517" s="1166"/>
      <c r="E3517" s="587" t="e">
        <f t="shared" si="567"/>
        <v>#DIV/0!</v>
      </c>
      <c r="G3517" s="1163">
        <v>430</v>
      </c>
      <c r="H3517" s="1164"/>
      <c r="I3517" s="1165"/>
      <c r="J3517" s="1166"/>
      <c r="K3517" s="587" t="e">
        <f t="shared" si="568"/>
        <v>#DIV/0!</v>
      </c>
      <c r="M3517" s="1163">
        <v>430</v>
      </c>
      <c r="N3517" s="1164"/>
      <c r="O3517" s="1165"/>
      <c r="P3517" s="1166"/>
      <c r="Q3517" s="587" t="e">
        <f t="shared" si="569"/>
        <v>#DIV/0!</v>
      </c>
      <c r="S3517" s="1163">
        <v>430</v>
      </c>
      <c r="T3517" s="1164"/>
      <c r="U3517" s="1165"/>
      <c r="V3517" s="1166"/>
      <c r="W3517" s="587" t="e">
        <f t="shared" si="570"/>
        <v>#DIV/0!</v>
      </c>
      <c r="Y3517" s="1163">
        <v>430</v>
      </c>
      <c r="Z3517" s="1164"/>
      <c r="AA3517" s="1165"/>
      <c r="AB3517" s="1166"/>
      <c r="AC3517" s="587" t="e">
        <f t="shared" si="571"/>
        <v>#DIV/0!</v>
      </c>
      <c r="AE3517" s="1163">
        <v>430</v>
      </c>
      <c r="AF3517" s="1164"/>
      <c r="AG3517" s="1165"/>
      <c r="AH3517" s="1166"/>
      <c r="AI3517" s="587" t="e">
        <f t="shared" si="572"/>
        <v>#DIV/0!</v>
      </c>
      <c r="AK3517" s="1163">
        <v>430</v>
      </c>
      <c r="AL3517" s="1164"/>
      <c r="AM3517" s="1165"/>
      <c r="AN3517" s="1166"/>
      <c r="AO3517" s="587" t="e">
        <f t="shared" si="573"/>
        <v>#DIV/0!</v>
      </c>
      <c r="AQ3517" s="1163">
        <v>430</v>
      </c>
      <c r="AR3517" s="1164"/>
      <c r="AS3517" s="1165"/>
      <c r="AT3517" s="1166"/>
      <c r="AU3517" s="587" t="e">
        <f t="shared" si="574"/>
        <v>#DIV/0!</v>
      </c>
      <c r="AW3517" s="1163">
        <v>430</v>
      </c>
      <c r="AX3517" s="1164"/>
      <c r="AY3517" s="1165"/>
      <c r="AZ3517" s="1166"/>
      <c r="BA3517" s="587" t="e">
        <f t="shared" si="575"/>
        <v>#DIV/0!</v>
      </c>
    </row>
    <row r="3518" spans="1:53" s="17" customFormat="1" ht="16.75" customHeight="1" outlineLevel="2">
      <c r="A3518" s="1163">
        <v>431</v>
      </c>
      <c r="B3518" s="1164"/>
      <c r="C3518" s="1165"/>
      <c r="D3518" s="1166"/>
      <c r="E3518" s="587" t="e">
        <f t="shared" si="567"/>
        <v>#DIV/0!</v>
      </c>
      <c r="G3518" s="1163">
        <v>431</v>
      </c>
      <c r="H3518" s="1164"/>
      <c r="I3518" s="1165"/>
      <c r="J3518" s="1166"/>
      <c r="K3518" s="587" t="e">
        <f t="shared" si="568"/>
        <v>#DIV/0!</v>
      </c>
      <c r="M3518" s="1163">
        <v>431</v>
      </c>
      <c r="N3518" s="1164"/>
      <c r="O3518" s="1165"/>
      <c r="P3518" s="1166"/>
      <c r="Q3518" s="587" t="e">
        <f t="shared" si="569"/>
        <v>#DIV/0!</v>
      </c>
      <c r="S3518" s="1163">
        <v>431</v>
      </c>
      <c r="T3518" s="1164"/>
      <c r="U3518" s="1165"/>
      <c r="V3518" s="1166"/>
      <c r="W3518" s="587" t="e">
        <f t="shared" si="570"/>
        <v>#DIV/0!</v>
      </c>
      <c r="Y3518" s="1163">
        <v>431</v>
      </c>
      <c r="Z3518" s="1164"/>
      <c r="AA3518" s="1165"/>
      <c r="AB3518" s="1166"/>
      <c r="AC3518" s="587" t="e">
        <f t="shared" si="571"/>
        <v>#DIV/0!</v>
      </c>
      <c r="AE3518" s="1163">
        <v>431</v>
      </c>
      <c r="AF3518" s="1164"/>
      <c r="AG3518" s="1165"/>
      <c r="AH3518" s="1166"/>
      <c r="AI3518" s="587" t="e">
        <f t="shared" si="572"/>
        <v>#DIV/0!</v>
      </c>
      <c r="AK3518" s="1163">
        <v>431</v>
      </c>
      <c r="AL3518" s="1164"/>
      <c r="AM3518" s="1165"/>
      <c r="AN3518" s="1166"/>
      <c r="AO3518" s="587" t="e">
        <f t="shared" si="573"/>
        <v>#DIV/0!</v>
      </c>
      <c r="AQ3518" s="1163">
        <v>431</v>
      </c>
      <c r="AR3518" s="1164"/>
      <c r="AS3518" s="1165"/>
      <c r="AT3518" s="1166"/>
      <c r="AU3518" s="587" t="e">
        <f t="shared" si="574"/>
        <v>#DIV/0!</v>
      </c>
      <c r="AW3518" s="1163">
        <v>431</v>
      </c>
      <c r="AX3518" s="1164"/>
      <c r="AY3518" s="1165"/>
      <c r="AZ3518" s="1166"/>
      <c r="BA3518" s="587" t="e">
        <f t="shared" si="575"/>
        <v>#DIV/0!</v>
      </c>
    </row>
    <row r="3519" spans="1:53" s="17" customFormat="1" ht="16.75" customHeight="1" outlineLevel="2">
      <c r="A3519" s="1163">
        <v>432</v>
      </c>
      <c r="B3519" s="1164"/>
      <c r="C3519" s="1165"/>
      <c r="D3519" s="1166"/>
      <c r="E3519" s="587" t="e">
        <f t="shared" si="567"/>
        <v>#DIV/0!</v>
      </c>
      <c r="G3519" s="1163">
        <v>432</v>
      </c>
      <c r="H3519" s="1164"/>
      <c r="I3519" s="1165"/>
      <c r="J3519" s="1166"/>
      <c r="K3519" s="587" t="e">
        <f t="shared" si="568"/>
        <v>#DIV/0!</v>
      </c>
      <c r="M3519" s="1163">
        <v>432</v>
      </c>
      <c r="N3519" s="1164"/>
      <c r="O3519" s="1165"/>
      <c r="P3519" s="1166"/>
      <c r="Q3519" s="587" t="e">
        <f t="shared" si="569"/>
        <v>#DIV/0!</v>
      </c>
      <c r="S3519" s="1163">
        <v>432</v>
      </c>
      <c r="T3519" s="1164"/>
      <c r="U3519" s="1165"/>
      <c r="V3519" s="1166"/>
      <c r="W3519" s="587" t="e">
        <f t="shared" si="570"/>
        <v>#DIV/0!</v>
      </c>
      <c r="Y3519" s="1163">
        <v>432</v>
      </c>
      <c r="Z3519" s="1164"/>
      <c r="AA3519" s="1165"/>
      <c r="AB3519" s="1166"/>
      <c r="AC3519" s="587" t="e">
        <f t="shared" si="571"/>
        <v>#DIV/0!</v>
      </c>
      <c r="AE3519" s="1163">
        <v>432</v>
      </c>
      <c r="AF3519" s="1164"/>
      <c r="AG3519" s="1165"/>
      <c r="AH3519" s="1166"/>
      <c r="AI3519" s="587" t="e">
        <f t="shared" si="572"/>
        <v>#DIV/0!</v>
      </c>
      <c r="AK3519" s="1163">
        <v>432</v>
      </c>
      <c r="AL3519" s="1164"/>
      <c r="AM3519" s="1165"/>
      <c r="AN3519" s="1166"/>
      <c r="AO3519" s="587" t="e">
        <f t="shared" si="573"/>
        <v>#DIV/0!</v>
      </c>
      <c r="AQ3519" s="1163">
        <v>432</v>
      </c>
      <c r="AR3519" s="1164"/>
      <c r="AS3519" s="1165"/>
      <c r="AT3519" s="1166"/>
      <c r="AU3519" s="587" t="e">
        <f t="shared" si="574"/>
        <v>#DIV/0!</v>
      </c>
      <c r="AW3519" s="1163">
        <v>432</v>
      </c>
      <c r="AX3519" s="1164"/>
      <c r="AY3519" s="1165"/>
      <c r="AZ3519" s="1166"/>
      <c r="BA3519" s="587" t="e">
        <f t="shared" si="575"/>
        <v>#DIV/0!</v>
      </c>
    </row>
    <row r="3520" spans="1:53" s="17" customFormat="1" ht="16.75" customHeight="1" outlineLevel="2">
      <c r="A3520" s="1163">
        <v>433</v>
      </c>
      <c r="B3520" s="1164"/>
      <c r="C3520" s="1165"/>
      <c r="D3520" s="1166"/>
      <c r="E3520" s="587" t="e">
        <f t="shared" si="567"/>
        <v>#DIV/0!</v>
      </c>
      <c r="G3520" s="1163">
        <v>433</v>
      </c>
      <c r="H3520" s="1164"/>
      <c r="I3520" s="1165"/>
      <c r="J3520" s="1166"/>
      <c r="K3520" s="587" t="e">
        <f t="shared" si="568"/>
        <v>#DIV/0!</v>
      </c>
      <c r="M3520" s="1163">
        <v>433</v>
      </c>
      <c r="N3520" s="1164"/>
      <c r="O3520" s="1165"/>
      <c r="P3520" s="1166"/>
      <c r="Q3520" s="587" t="e">
        <f t="shared" si="569"/>
        <v>#DIV/0!</v>
      </c>
      <c r="S3520" s="1163">
        <v>433</v>
      </c>
      <c r="T3520" s="1164"/>
      <c r="U3520" s="1165"/>
      <c r="V3520" s="1166"/>
      <c r="W3520" s="587" t="e">
        <f t="shared" si="570"/>
        <v>#DIV/0!</v>
      </c>
      <c r="Y3520" s="1163">
        <v>433</v>
      </c>
      <c r="Z3520" s="1164"/>
      <c r="AA3520" s="1165"/>
      <c r="AB3520" s="1166"/>
      <c r="AC3520" s="587" t="e">
        <f t="shared" si="571"/>
        <v>#DIV/0!</v>
      </c>
      <c r="AE3520" s="1163">
        <v>433</v>
      </c>
      <c r="AF3520" s="1164"/>
      <c r="AG3520" s="1165"/>
      <c r="AH3520" s="1166"/>
      <c r="AI3520" s="587" t="e">
        <f t="shared" si="572"/>
        <v>#DIV/0!</v>
      </c>
      <c r="AK3520" s="1163">
        <v>433</v>
      </c>
      <c r="AL3520" s="1164"/>
      <c r="AM3520" s="1165"/>
      <c r="AN3520" s="1166"/>
      <c r="AO3520" s="587" t="e">
        <f t="shared" si="573"/>
        <v>#DIV/0!</v>
      </c>
      <c r="AQ3520" s="1163">
        <v>433</v>
      </c>
      <c r="AR3520" s="1164"/>
      <c r="AS3520" s="1165"/>
      <c r="AT3520" s="1166"/>
      <c r="AU3520" s="587" t="e">
        <f t="shared" si="574"/>
        <v>#DIV/0!</v>
      </c>
      <c r="AW3520" s="1163">
        <v>433</v>
      </c>
      <c r="AX3520" s="1164"/>
      <c r="AY3520" s="1165"/>
      <c r="AZ3520" s="1166"/>
      <c r="BA3520" s="587" t="e">
        <f t="shared" si="575"/>
        <v>#DIV/0!</v>
      </c>
    </row>
    <row r="3521" spans="1:53" s="17" customFormat="1" ht="16.75" customHeight="1" outlineLevel="2">
      <c r="A3521" s="1163">
        <v>434</v>
      </c>
      <c r="B3521" s="1164"/>
      <c r="C3521" s="1165"/>
      <c r="D3521" s="1166"/>
      <c r="E3521" s="587" t="e">
        <f t="shared" si="567"/>
        <v>#DIV/0!</v>
      </c>
      <c r="G3521" s="1163">
        <v>434</v>
      </c>
      <c r="H3521" s="1164"/>
      <c r="I3521" s="1165"/>
      <c r="J3521" s="1166"/>
      <c r="K3521" s="587" t="e">
        <f t="shared" si="568"/>
        <v>#DIV/0!</v>
      </c>
      <c r="M3521" s="1163">
        <v>434</v>
      </c>
      <c r="N3521" s="1164"/>
      <c r="O3521" s="1165"/>
      <c r="P3521" s="1166"/>
      <c r="Q3521" s="587" t="e">
        <f t="shared" si="569"/>
        <v>#DIV/0!</v>
      </c>
      <c r="S3521" s="1163">
        <v>434</v>
      </c>
      <c r="T3521" s="1164"/>
      <c r="U3521" s="1165"/>
      <c r="V3521" s="1166"/>
      <c r="W3521" s="587" t="e">
        <f t="shared" si="570"/>
        <v>#DIV/0!</v>
      </c>
      <c r="Y3521" s="1163">
        <v>434</v>
      </c>
      <c r="Z3521" s="1164"/>
      <c r="AA3521" s="1165"/>
      <c r="AB3521" s="1166"/>
      <c r="AC3521" s="587" t="e">
        <f t="shared" si="571"/>
        <v>#DIV/0!</v>
      </c>
      <c r="AE3521" s="1163">
        <v>434</v>
      </c>
      <c r="AF3521" s="1164"/>
      <c r="AG3521" s="1165"/>
      <c r="AH3521" s="1166"/>
      <c r="AI3521" s="587" t="e">
        <f t="shared" si="572"/>
        <v>#DIV/0!</v>
      </c>
      <c r="AK3521" s="1163">
        <v>434</v>
      </c>
      <c r="AL3521" s="1164"/>
      <c r="AM3521" s="1165"/>
      <c r="AN3521" s="1166"/>
      <c r="AO3521" s="587" t="e">
        <f t="shared" si="573"/>
        <v>#DIV/0!</v>
      </c>
      <c r="AQ3521" s="1163">
        <v>434</v>
      </c>
      <c r="AR3521" s="1164"/>
      <c r="AS3521" s="1165"/>
      <c r="AT3521" s="1166"/>
      <c r="AU3521" s="587" t="e">
        <f t="shared" si="574"/>
        <v>#DIV/0!</v>
      </c>
      <c r="AW3521" s="1163">
        <v>434</v>
      </c>
      <c r="AX3521" s="1164"/>
      <c r="AY3521" s="1165"/>
      <c r="AZ3521" s="1166"/>
      <c r="BA3521" s="587" t="e">
        <f t="shared" si="575"/>
        <v>#DIV/0!</v>
      </c>
    </row>
    <row r="3522" spans="1:53" s="17" customFormat="1" ht="16.75" customHeight="1" outlineLevel="2">
      <c r="A3522" s="1163">
        <v>435</v>
      </c>
      <c r="B3522" s="1164"/>
      <c r="C3522" s="1165"/>
      <c r="D3522" s="1166"/>
      <c r="E3522" s="587" t="e">
        <f t="shared" si="567"/>
        <v>#DIV/0!</v>
      </c>
      <c r="G3522" s="1163">
        <v>435</v>
      </c>
      <c r="H3522" s="1164"/>
      <c r="I3522" s="1165"/>
      <c r="J3522" s="1166"/>
      <c r="K3522" s="587" t="e">
        <f t="shared" si="568"/>
        <v>#DIV/0!</v>
      </c>
      <c r="M3522" s="1163">
        <v>435</v>
      </c>
      <c r="N3522" s="1164"/>
      <c r="O3522" s="1165"/>
      <c r="P3522" s="1166"/>
      <c r="Q3522" s="587" t="e">
        <f t="shared" si="569"/>
        <v>#DIV/0!</v>
      </c>
      <c r="S3522" s="1163">
        <v>435</v>
      </c>
      <c r="T3522" s="1164"/>
      <c r="U3522" s="1165"/>
      <c r="V3522" s="1166"/>
      <c r="W3522" s="587" t="e">
        <f t="shared" si="570"/>
        <v>#DIV/0!</v>
      </c>
      <c r="Y3522" s="1163">
        <v>435</v>
      </c>
      <c r="Z3522" s="1164"/>
      <c r="AA3522" s="1165"/>
      <c r="AB3522" s="1166"/>
      <c r="AC3522" s="587" t="e">
        <f t="shared" si="571"/>
        <v>#DIV/0!</v>
      </c>
      <c r="AE3522" s="1163">
        <v>435</v>
      </c>
      <c r="AF3522" s="1164"/>
      <c r="AG3522" s="1165"/>
      <c r="AH3522" s="1166"/>
      <c r="AI3522" s="587" t="e">
        <f t="shared" si="572"/>
        <v>#DIV/0!</v>
      </c>
      <c r="AK3522" s="1163">
        <v>435</v>
      </c>
      <c r="AL3522" s="1164"/>
      <c r="AM3522" s="1165"/>
      <c r="AN3522" s="1166"/>
      <c r="AO3522" s="587" t="e">
        <f t="shared" si="573"/>
        <v>#DIV/0!</v>
      </c>
      <c r="AQ3522" s="1163">
        <v>435</v>
      </c>
      <c r="AR3522" s="1164"/>
      <c r="AS3522" s="1165"/>
      <c r="AT3522" s="1166"/>
      <c r="AU3522" s="587" t="e">
        <f t="shared" si="574"/>
        <v>#DIV/0!</v>
      </c>
      <c r="AW3522" s="1163">
        <v>435</v>
      </c>
      <c r="AX3522" s="1164"/>
      <c r="AY3522" s="1165"/>
      <c r="AZ3522" s="1166"/>
      <c r="BA3522" s="587" t="e">
        <f t="shared" si="575"/>
        <v>#DIV/0!</v>
      </c>
    </row>
    <row r="3523" spans="1:53" s="17" customFormat="1" ht="16.75" customHeight="1" outlineLevel="2">
      <c r="A3523" s="1163">
        <v>436</v>
      </c>
      <c r="B3523" s="1164"/>
      <c r="C3523" s="1165"/>
      <c r="D3523" s="1166"/>
      <c r="E3523" s="587" t="e">
        <f t="shared" si="567"/>
        <v>#DIV/0!</v>
      </c>
      <c r="G3523" s="1163">
        <v>436</v>
      </c>
      <c r="H3523" s="1164"/>
      <c r="I3523" s="1165"/>
      <c r="J3523" s="1166"/>
      <c r="K3523" s="587" t="e">
        <f t="shared" si="568"/>
        <v>#DIV/0!</v>
      </c>
      <c r="M3523" s="1163">
        <v>436</v>
      </c>
      <c r="N3523" s="1164"/>
      <c r="O3523" s="1165"/>
      <c r="P3523" s="1166"/>
      <c r="Q3523" s="587" t="e">
        <f t="shared" si="569"/>
        <v>#DIV/0!</v>
      </c>
      <c r="S3523" s="1163">
        <v>436</v>
      </c>
      <c r="T3523" s="1164"/>
      <c r="U3523" s="1165"/>
      <c r="V3523" s="1166"/>
      <c r="W3523" s="587" t="e">
        <f t="shared" si="570"/>
        <v>#DIV/0!</v>
      </c>
      <c r="Y3523" s="1163">
        <v>436</v>
      </c>
      <c r="Z3523" s="1164"/>
      <c r="AA3523" s="1165"/>
      <c r="AB3523" s="1166"/>
      <c r="AC3523" s="587" t="e">
        <f t="shared" si="571"/>
        <v>#DIV/0!</v>
      </c>
      <c r="AE3523" s="1163">
        <v>436</v>
      </c>
      <c r="AF3523" s="1164"/>
      <c r="AG3523" s="1165"/>
      <c r="AH3523" s="1166"/>
      <c r="AI3523" s="587" t="e">
        <f t="shared" si="572"/>
        <v>#DIV/0!</v>
      </c>
      <c r="AK3523" s="1163">
        <v>436</v>
      </c>
      <c r="AL3523" s="1164"/>
      <c r="AM3523" s="1165"/>
      <c r="AN3523" s="1166"/>
      <c r="AO3523" s="587" t="e">
        <f t="shared" si="573"/>
        <v>#DIV/0!</v>
      </c>
      <c r="AQ3523" s="1163">
        <v>436</v>
      </c>
      <c r="AR3523" s="1164"/>
      <c r="AS3523" s="1165"/>
      <c r="AT3523" s="1166"/>
      <c r="AU3523" s="587" t="e">
        <f t="shared" si="574"/>
        <v>#DIV/0!</v>
      </c>
      <c r="AW3523" s="1163">
        <v>436</v>
      </c>
      <c r="AX3523" s="1164"/>
      <c r="AY3523" s="1165"/>
      <c r="AZ3523" s="1166"/>
      <c r="BA3523" s="587" t="e">
        <f t="shared" si="575"/>
        <v>#DIV/0!</v>
      </c>
    </row>
    <row r="3524" spans="1:53" s="17" customFormat="1" ht="16.75" customHeight="1" outlineLevel="2">
      <c r="A3524" s="1163">
        <v>437</v>
      </c>
      <c r="B3524" s="1164"/>
      <c r="C3524" s="1165"/>
      <c r="D3524" s="1166"/>
      <c r="E3524" s="587" t="e">
        <f t="shared" si="567"/>
        <v>#DIV/0!</v>
      </c>
      <c r="G3524" s="1163">
        <v>437</v>
      </c>
      <c r="H3524" s="1164"/>
      <c r="I3524" s="1165"/>
      <c r="J3524" s="1166"/>
      <c r="K3524" s="587" t="e">
        <f t="shared" si="568"/>
        <v>#DIV/0!</v>
      </c>
      <c r="M3524" s="1163">
        <v>437</v>
      </c>
      <c r="N3524" s="1164"/>
      <c r="O3524" s="1165"/>
      <c r="P3524" s="1166"/>
      <c r="Q3524" s="587" t="e">
        <f t="shared" si="569"/>
        <v>#DIV/0!</v>
      </c>
      <c r="S3524" s="1163">
        <v>437</v>
      </c>
      <c r="T3524" s="1164"/>
      <c r="U3524" s="1165"/>
      <c r="V3524" s="1166"/>
      <c r="W3524" s="587" t="e">
        <f t="shared" si="570"/>
        <v>#DIV/0!</v>
      </c>
      <c r="Y3524" s="1163">
        <v>437</v>
      </c>
      <c r="Z3524" s="1164"/>
      <c r="AA3524" s="1165"/>
      <c r="AB3524" s="1166"/>
      <c r="AC3524" s="587" t="e">
        <f t="shared" si="571"/>
        <v>#DIV/0!</v>
      </c>
      <c r="AE3524" s="1163">
        <v>437</v>
      </c>
      <c r="AF3524" s="1164"/>
      <c r="AG3524" s="1165"/>
      <c r="AH3524" s="1166"/>
      <c r="AI3524" s="587" t="e">
        <f t="shared" si="572"/>
        <v>#DIV/0!</v>
      </c>
      <c r="AK3524" s="1163">
        <v>437</v>
      </c>
      <c r="AL3524" s="1164"/>
      <c r="AM3524" s="1165"/>
      <c r="AN3524" s="1166"/>
      <c r="AO3524" s="587" t="e">
        <f t="shared" si="573"/>
        <v>#DIV/0!</v>
      </c>
      <c r="AQ3524" s="1163">
        <v>437</v>
      </c>
      <c r="AR3524" s="1164"/>
      <c r="AS3524" s="1165"/>
      <c r="AT3524" s="1166"/>
      <c r="AU3524" s="587" t="e">
        <f t="shared" si="574"/>
        <v>#DIV/0!</v>
      </c>
      <c r="AW3524" s="1163">
        <v>437</v>
      </c>
      <c r="AX3524" s="1164"/>
      <c r="AY3524" s="1165"/>
      <c r="AZ3524" s="1166"/>
      <c r="BA3524" s="587" t="e">
        <f t="shared" si="575"/>
        <v>#DIV/0!</v>
      </c>
    </row>
    <row r="3525" spans="1:53" s="17" customFormat="1" ht="16.75" customHeight="1" outlineLevel="2">
      <c r="A3525" s="1163">
        <v>438</v>
      </c>
      <c r="B3525" s="1164"/>
      <c r="C3525" s="1165"/>
      <c r="D3525" s="1166"/>
      <c r="E3525" s="587" t="e">
        <f t="shared" si="567"/>
        <v>#DIV/0!</v>
      </c>
      <c r="G3525" s="1163">
        <v>438</v>
      </c>
      <c r="H3525" s="1164"/>
      <c r="I3525" s="1165"/>
      <c r="J3525" s="1166"/>
      <c r="K3525" s="587" t="e">
        <f t="shared" si="568"/>
        <v>#DIV/0!</v>
      </c>
      <c r="M3525" s="1163">
        <v>438</v>
      </c>
      <c r="N3525" s="1164"/>
      <c r="O3525" s="1165"/>
      <c r="P3525" s="1166"/>
      <c r="Q3525" s="587" t="e">
        <f t="shared" si="569"/>
        <v>#DIV/0!</v>
      </c>
      <c r="S3525" s="1163">
        <v>438</v>
      </c>
      <c r="T3525" s="1164"/>
      <c r="U3525" s="1165"/>
      <c r="V3525" s="1166"/>
      <c r="W3525" s="587" t="e">
        <f t="shared" si="570"/>
        <v>#DIV/0!</v>
      </c>
      <c r="Y3525" s="1163">
        <v>438</v>
      </c>
      <c r="Z3525" s="1164"/>
      <c r="AA3525" s="1165"/>
      <c r="AB3525" s="1166"/>
      <c r="AC3525" s="587" t="e">
        <f t="shared" si="571"/>
        <v>#DIV/0!</v>
      </c>
      <c r="AE3525" s="1163">
        <v>438</v>
      </c>
      <c r="AF3525" s="1164"/>
      <c r="AG3525" s="1165"/>
      <c r="AH3525" s="1166"/>
      <c r="AI3525" s="587" t="e">
        <f t="shared" si="572"/>
        <v>#DIV/0!</v>
      </c>
      <c r="AK3525" s="1163">
        <v>438</v>
      </c>
      <c r="AL3525" s="1164"/>
      <c r="AM3525" s="1165"/>
      <c r="AN3525" s="1166"/>
      <c r="AO3525" s="587" t="e">
        <f t="shared" si="573"/>
        <v>#DIV/0!</v>
      </c>
      <c r="AQ3525" s="1163">
        <v>438</v>
      </c>
      <c r="AR3525" s="1164"/>
      <c r="AS3525" s="1165"/>
      <c r="AT3525" s="1166"/>
      <c r="AU3525" s="587" t="e">
        <f t="shared" si="574"/>
        <v>#DIV/0!</v>
      </c>
      <c r="AW3525" s="1163">
        <v>438</v>
      </c>
      <c r="AX3525" s="1164"/>
      <c r="AY3525" s="1165"/>
      <c r="AZ3525" s="1166"/>
      <c r="BA3525" s="587" t="e">
        <f t="shared" si="575"/>
        <v>#DIV/0!</v>
      </c>
    </row>
    <row r="3526" spans="1:53" s="17" customFormat="1" ht="16.75" customHeight="1" outlineLevel="2">
      <c r="A3526" s="1163">
        <v>439</v>
      </c>
      <c r="B3526" s="1164"/>
      <c r="C3526" s="1165"/>
      <c r="D3526" s="1166"/>
      <c r="E3526" s="587" t="e">
        <f t="shared" si="567"/>
        <v>#DIV/0!</v>
      </c>
      <c r="G3526" s="1163">
        <v>439</v>
      </c>
      <c r="H3526" s="1164"/>
      <c r="I3526" s="1165"/>
      <c r="J3526" s="1166"/>
      <c r="K3526" s="587" t="e">
        <f t="shared" si="568"/>
        <v>#DIV/0!</v>
      </c>
      <c r="M3526" s="1163">
        <v>439</v>
      </c>
      <c r="N3526" s="1164"/>
      <c r="O3526" s="1165"/>
      <c r="P3526" s="1166"/>
      <c r="Q3526" s="587" t="e">
        <f t="shared" si="569"/>
        <v>#DIV/0!</v>
      </c>
      <c r="S3526" s="1163">
        <v>439</v>
      </c>
      <c r="T3526" s="1164"/>
      <c r="U3526" s="1165"/>
      <c r="V3526" s="1166"/>
      <c r="W3526" s="587" t="e">
        <f t="shared" si="570"/>
        <v>#DIV/0!</v>
      </c>
      <c r="Y3526" s="1163">
        <v>439</v>
      </c>
      <c r="Z3526" s="1164"/>
      <c r="AA3526" s="1165"/>
      <c r="AB3526" s="1166"/>
      <c r="AC3526" s="587" t="e">
        <f t="shared" si="571"/>
        <v>#DIV/0!</v>
      </c>
      <c r="AE3526" s="1163">
        <v>439</v>
      </c>
      <c r="AF3526" s="1164"/>
      <c r="AG3526" s="1165"/>
      <c r="AH3526" s="1166"/>
      <c r="AI3526" s="587" t="e">
        <f t="shared" si="572"/>
        <v>#DIV/0!</v>
      </c>
      <c r="AK3526" s="1163">
        <v>439</v>
      </c>
      <c r="AL3526" s="1164"/>
      <c r="AM3526" s="1165"/>
      <c r="AN3526" s="1166"/>
      <c r="AO3526" s="587" t="e">
        <f t="shared" si="573"/>
        <v>#DIV/0!</v>
      </c>
      <c r="AQ3526" s="1163">
        <v>439</v>
      </c>
      <c r="AR3526" s="1164"/>
      <c r="AS3526" s="1165"/>
      <c r="AT3526" s="1166"/>
      <c r="AU3526" s="587" t="e">
        <f t="shared" si="574"/>
        <v>#DIV/0!</v>
      </c>
      <c r="AW3526" s="1163">
        <v>439</v>
      </c>
      <c r="AX3526" s="1164"/>
      <c r="AY3526" s="1165"/>
      <c r="AZ3526" s="1166"/>
      <c r="BA3526" s="587" t="e">
        <f t="shared" si="575"/>
        <v>#DIV/0!</v>
      </c>
    </row>
    <row r="3527" spans="1:53" s="17" customFormat="1" ht="16.75" customHeight="1" outlineLevel="2">
      <c r="A3527" s="1163">
        <v>440</v>
      </c>
      <c r="B3527" s="1164"/>
      <c r="C3527" s="1165"/>
      <c r="D3527" s="1166"/>
      <c r="E3527" s="587" t="e">
        <f t="shared" si="567"/>
        <v>#DIV/0!</v>
      </c>
      <c r="G3527" s="1163">
        <v>440</v>
      </c>
      <c r="H3527" s="1164"/>
      <c r="I3527" s="1165"/>
      <c r="J3527" s="1166"/>
      <c r="K3527" s="587" t="e">
        <f t="shared" si="568"/>
        <v>#DIV/0!</v>
      </c>
      <c r="M3527" s="1163">
        <v>440</v>
      </c>
      <c r="N3527" s="1164"/>
      <c r="O3527" s="1165"/>
      <c r="P3527" s="1166"/>
      <c r="Q3527" s="587" t="e">
        <f t="shared" si="569"/>
        <v>#DIV/0!</v>
      </c>
      <c r="S3527" s="1163">
        <v>440</v>
      </c>
      <c r="T3527" s="1164"/>
      <c r="U3527" s="1165"/>
      <c r="V3527" s="1166"/>
      <c r="W3527" s="587" t="e">
        <f t="shared" si="570"/>
        <v>#DIV/0!</v>
      </c>
      <c r="Y3527" s="1163">
        <v>440</v>
      </c>
      <c r="Z3527" s="1164"/>
      <c r="AA3527" s="1165"/>
      <c r="AB3527" s="1166"/>
      <c r="AC3527" s="587" t="e">
        <f t="shared" si="571"/>
        <v>#DIV/0!</v>
      </c>
      <c r="AE3527" s="1163">
        <v>440</v>
      </c>
      <c r="AF3527" s="1164"/>
      <c r="AG3527" s="1165"/>
      <c r="AH3527" s="1166"/>
      <c r="AI3527" s="587" t="e">
        <f t="shared" si="572"/>
        <v>#DIV/0!</v>
      </c>
      <c r="AK3527" s="1163">
        <v>440</v>
      </c>
      <c r="AL3527" s="1164"/>
      <c r="AM3527" s="1165"/>
      <c r="AN3527" s="1166"/>
      <c r="AO3527" s="587" t="e">
        <f t="shared" si="573"/>
        <v>#DIV/0!</v>
      </c>
      <c r="AQ3527" s="1163">
        <v>440</v>
      </c>
      <c r="AR3527" s="1164"/>
      <c r="AS3527" s="1165"/>
      <c r="AT3527" s="1166"/>
      <c r="AU3527" s="587" t="e">
        <f t="shared" si="574"/>
        <v>#DIV/0!</v>
      </c>
      <c r="AW3527" s="1163">
        <v>440</v>
      </c>
      <c r="AX3527" s="1164"/>
      <c r="AY3527" s="1165"/>
      <c r="AZ3527" s="1166"/>
      <c r="BA3527" s="587" t="e">
        <f t="shared" si="575"/>
        <v>#DIV/0!</v>
      </c>
    </row>
    <row r="3528" spans="1:53" s="17" customFormat="1" ht="16.75" customHeight="1" outlineLevel="2">
      <c r="A3528" s="1163">
        <v>441</v>
      </c>
      <c r="B3528" s="1164"/>
      <c r="C3528" s="1165"/>
      <c r="D3528" s="1166"/>
      <c r="E3528" s="587" t="e">
        <f t="shared" si="567"/>
        <v>#DIV/0!</v>
      </c>
      <c r="G3528" s="1163">
        <v>441</v>
      </c>
      <c r="H3528" s="1164"/>
      <c r="I3528" s="1165"/>
      <c r="J3528" s="1166"/>
      <c r="K3528" s="587" t="e">
        <f t="shared" si="568"/>
        <v>#DIV/0!</v>
      </c>
      <c r="M3528" s="1163">
        <v>441</v>
      </c>
      <c r="N3528" s="1164"/>
      <c r="O3528" s="1165"/>
      <c r="P3528" s="1166"/>
      <c r="Q3528" s="587" t="e">
        <f t="shared" si="569"/>
        <v>#DIV/0!</v>
      </c>
      <c r="S3528" s="1163">
        <v>441</v>
      </c>
      <c r="T3528" s="1164"/>
      <c r="U3528" s="1165"/>
      <c r="V3528" s="1166"/>
      <c r="W3528" s="587" t="e">
        <f t="shared" si="570"/>
        <v>#DIV/0!</v>
      </c>
      <c r="Y3528" s="1163">
        <v>441</v>
      </c>
      <c r="Z3528" s="1164"/>
      <c r="AA3528" s="1165"/>
      <c r="AB3528" s="1166"/>
      <c r="AC3528" s="587" t="e">
        <f t="shared" si="571"/>
        <v>#DIV/0!</v>
      </c>
      <c r="AE3528" s="1163">
        <v>441</v>
      </c>
      <c r="AF3528" s="1164"/>
      <c r="AG3528" s="1165"/>
      <c r="AH3528" s="1166"/>
      <c r="AI3528" s="587" t="e">
        <f t="shared" si="572"/>
        <v>#DIV/0!</v>
      </c>
      <c r="AK3528" s="1163">
        <v>441</v>
      </c>
      <c r="AL3528" s="1164"/>
      <c r="AM3528" s="1165"/>
      <c r="AN3528" s="1166"/>
      <c r="AO3528" s="587" t="e">
        <f t="shared" si="573"/>
        <v>#DIV/0!</v>
      </c>
      <c r="AQ3528" s="1163">
        <v>441</v>
      </c>
      <c r="AR3528" s="1164"/>
      <c r="AS3528" s="1165"/>
      <c r="AT3528" s="1166"/>
      <c r="AU3528" s="587" t="e">
        <f t="shared" si="574"/>
        <v>#DIV/0!</v>
      </c>
      <c r="AW3528" s="1163">
        <v>441</v>
      </c>
      <c r="AX3528" s="1164"/>
      <c r="AY3528" s="1165"/>
      <c r="AZ3528" s="1166"/>
      <c r="BA3528" s="587" t="e">
        <f t="shared" si="575"/>
        <v>#DIV/0!</v>
      </c>
    </row>
    <row r="3529" spans="1:53" s="17" customFormat="1" ht="16.75" customHeight="1" outlineLevel="2">
      <c r="A3529" s="1163">
        <v>442</v>
      </c>
      <c r="B3529" s="1164"/>
      <c r="C3529" s="1165"/>
      <c r="D3529" s="1166"/>
      <c r="E3529" s="587" t="e">
        <f t="shared" si="567"/>
        <v>#DIV/0!</v>
      </c>
      <c r="G3529" s="1163">
        <v>442</v>
      </c>
      <c r="H3529" s="1164"/>
      <c r="I3529" s="1165"/>
      <c r="J3529" s="1166"/>
      <c r="K3529" s="587" t="e">
        <f t="shared" si="568"/>
        <v>#DIV/0!</v>
      </c>
      <c r="M3529" s="1163">
        <v>442</v>
      </c>
      <c r="N3529" s="1164"/>
      <c r="O3529" s="1165"/>
      <c r="P3529" s="1166"/>
      <c r="Q3529" s="587" t="e">
        <f t="shared" si="569"/>
        <v>#DIV/0!</v>
      </c>
      <c r="S3529" s="1163">
        <v>442</v>
      </c>
      <c r="T3529" s="1164"/>
      <c r="U3529" s="1165"/>
      <c r="V3529" s="1166"/>
      <c r="W3529" s="587" t="e">
        <f t="shared" si="570"/>
        <v>#DIV/0!</v>
      </c>
      <c r="Y3529" s="1163">
        <v>442</v>
      </c>
      <c r="Z3529" s="1164"/>
      <c r="AA3529" s="1165"/>
      <c r="AB3529" s="1166"/>
      <c r="AC3529" s="587" t="e">
        <f t="shared" si="571"/>
        <v>#DIV/0!</v>
      </c>
      <c r="AE3529" s="1163">
        <v>442</v>
      </c>
      <c r="AF3529" s="1164"/>
      <c r="AG3529" s="1165"/>
      <c r="AH3529" s="1166"/>
      <c r="AI3529" s="587" t="e">
        <f t="shared" si="572"/>
        <v>#DIV/0!</v>
      </c>
      <c r="AK3529" s="1163">
        <v>442</v>
      </c>
      <c r="AL3529" s="1164"/>
      <c r="AM3529" s="1165"/>
      <c r="AN3529" s="1166"/>
      <c r="AO3529" s="587" t="e">
        <f t="shared" si="573"/>
        <v>#DIV/0!</v>
      </c>
      <c r="AQ3529" s="1163">
        <v>442</v>
      </c>
      <c r="AR3529" s="1164"/>
      <c r="AS3529" s="1165"/>
      <c r="AT3529" s="1166"/>
      <c r="AU3529" s="587" t="e">
        <f t="shared" si="574"/>
        <v>#DIV/0!</v>
      </c>
      <c r="AW3529" s="1163">
        <v>442</v>
      </c>
      <c r="AX3529" s="1164"/>
      <c r="AY3529" s="1165"/>
      <c r="AZ3529" s="1166"/>
      <c r="BA3529" s="587" t="e">
        <f t="shared" si="575"/>
        <v>#DIV/0!</v>
      </c>
    </row>
    <row r="3530" spans="1:53" s="17" customFormat="1" ht="16.75" customHeight="1" outlineLevel="2">
      <c r="A3530" s="1163">
        <v>443</v>
      </c>
      <c r="B3530" s="1164"/>
      <c r="C3530" s="1165"/>
      <c r="D3530" s="1166"/>
      <c r="E3530" s="587" t="e">
        <f t="shared" si="567"/>
        <v>#DIV/0!</v>
      </c>
      <c r="G3530" s="1163">
        <v>443</v>
      </c>
      <c r="H3530" s="1164"/>
      <c r="I3530" s="1165"/>
      <c r="J3530" s="1166"/>
      <c r="K3530" s="587" t="e">
        <f t="shared" si="568"/>
        <v>#DIV/0!</v>
      </c>
      <c r="M3530" s="1163">
        <v>443</v>
      </c>
      <c r="N3530" s="1164"/>
      <c r="O3530" s="1165"/>
      <c r="P3530" s="1166"/>
      <c r="Q3530" s="587" t="e">
        <f t="shared" si="569"/>
        <v>#DIV/0!</v>
      </c>
      <c r="S3530" s="1163">
        <v>443</v>
      </c>
      <c r="T3530" s="1164"/>
      <c r="U3530" s="1165"/>
      <c r="V3530" s="1166"/>
      <c r="W3530" s="587" t="e">
        <f t="shared" si="570"/>
        <v>#DIV/0!</v>
      </c>
      <c r="Y3530" s="1163">
        <v>443</v>
      </c>
      <c r="Z3530" s="1164"/>
      <c r="AA3530" s="1165"/>
      <c r="AB3530" s="1166"/>
      <c r="AC3530" s="587" t="e">
        <f t="shared" si="571"/>
        <v>#DIV/0!</v>
      </c>
      <c r="AE3530" s="1163">
        <v>443</v>
      </c>
      <c r="AF3530" s="1164"/>
      <c r="AG3530" s="1165"/>
      <c r="AH3530" s="1166"/>
      <c r="AI3530" s="587" t="e">
        <f t="shared" si="572"/>
        <v>#DIV/0!</v>
      </c>
      <c r="AK3530" s="1163">
        <v>443</v>
      </c>
      <c r="AL3530" s="1164"/>
      <c r="AM3530" s="1165"/>
      <c r="AN3530" s="1166"/>
      <c r="AO3530" s="587" t="e">
        <f t="shared" si="573"/>
        <v>#DIV/0!</v>
      </c>
      <c r="AQ3530" s="1163">
        <v>443</v>
      </c>
      <c r="AR3530" s="1164"/>
      <c r="AS3530" s="1165"/>
      <c r="AT3530" s="1166"/>
      <c r="AU3530" s="587" t="e">
        <f t="shared" si="574"/>
        <v>#DIV/0!</v>
      </c>
      <c r="AW3530" s="1163">
        <v>443</v>
      </c>
      <c r="AX3530" s="1164"/>
      <c r="AY3530" s="1165"/>
      <c r="AZ3530" s="1166"/>
      <c r="BA3530" s="587" t="e">
        <f t="shared" si="575"/>
        <v>#DIV/0!</v>
      </c>
    </row>
    <row r="3531" spans="1:53" s="17" customFormat="1" ht="16.75" customHeight="1" outlineLevel="2">
      <c r="A3531" s="1163">
        <v>444</v>
      </c>
      <c r="B3531" s="1164"/>
      <c r="C3531" s="1165"/>
      <c r="D3531" s="1166"/>
      <c r="E3531" s="587" t="e">
        <f t="shared" si="567"/>
        <v>#DIV/0!</v>
      </c>
      <c r="G3531" s="1163">
        <v>444</v>
      </c>
      <c r="H3531" s="1164"/>
      <c r="I3531" s="1165"/>
      <c r="J3531" s="1166"/>
      <c r="K3531" s="587" t="e">
        <f t="shared" si="568"/>
        <v>#DIV/0!</v>
      </c>
      <c r="M3531" s="1163">
        <v>444</v>
      </c>
      <c r="N3531" s="1164"/>
      <c r="O3531" s="1165"/>
      <c r="P3531" s="1166"/>
      <c r="Q3531" s="587" t="e">
        <f t="shared" si="569"/>
        <v>#DIV/0!</v>
      </c>
      <c r="S3531" s="1163">
        <v>444</v>
      </c>
      <c r="T3531" s="1164"/>
      <c r="U3531" s="1165"/>
      <c r="V3531" s="1166"/>
      <c r="W3531" s="587" t="e">
        <f t="shared" si="570"/>
        <v>#DIV/0!</v>
      </c>
      <c r="Y3531" s="1163">
        <v>444</v>
      </c>
      <c r="Z3531" s="1164"/>
      <c r="AA3531" s="1165"/>
      <c r="AB3531" s="1166"/>
      <c r="AC3531" s="587" t="e">
        <f t="shared" si="571"/>
        <v>#DIV/0!</v>
      </c>
      <c r="AE3531" s="1163">
        <v>444</v>
      </c>
      <c r="AF3531" s="1164"/>
      <c r="AG3531" s="1165"/>
      <c r="AH3531" s="1166"/>
      <c r="AI3531" s="587" t="e">
        <f t="shared" si="572"/>
        <v>#DIV/0!</v>
      </c>
      <c r="AK3531" s="1163">
        <v>444</v>
      </c>
      <c r="AL3531" s="1164"/>
      <c r="AM3531" s="1165"/>
      <c r="AN3531" s="1166"/>
      <c r="AO3531" s="587" t="e">
        <f t="shared" si="573"/>
        <v>#DIV/0!</v>
      </c>
      <c r="AQ3531" s="1163">
        <v>444</v>
      </c>
      <c r="AR3531" s="1164"/>
      <c r="AS3531" s="1165"/>
      <c r="AT3531" s="1166"/>
      <c r="AU3531" s="587" t="e">
        <f t="shared" si="574"/>
        <v>#DIV/0!</v>
      </c>
      <c r="AW3531" s="1163">
        <v>444</v>
      </c>
      <c r="AX3531" s="1164"/>
      <c r="AY3531" s="1165"/>
      <c r="AZ3531" s="1166"/>
      <c r="BA3531" s="587" t="e">
        <f t="shared" si="575"/>
        <v>#DIV/0!</v>
      </c>
    </row>
    <row r="3532" spans="1:53" s="17" customFormat="1" ht="16.75" customHeight="1" outlineLevel="2">
      <c r="A3532" s="1163">
        <v>445</v>
      </c>
      <c r="B3532" s="1164"/>
      <c r="C3532" s="1165"/>
      <c r="D3532" s="1166"/>
      <c r="E3532" s="587" t="e">
        <f t="shared" si="567"/>
        <v>#DIV/0!</v>
      </c>
      <c r="G3532" s="1163">
        <v>445</v>
      </c>
      <c r="H3532" s="1164"/>
      <c r="I3532" s="1165"/>
      <c r="J3532" s="1166"/>
      <c r="K3532" s="587" t="e">
        <f t="shared" si="568"/>
        <v>#DIV/0!</v>
      </c>
      <c r="M3532" s="1163">
        <v>445</v>
      </c>
      <c r="N3532" s="1164"/>
      <c r="O3532" s="1165"/>
      <c r="P3532" s="1166"/>
      <c r="Q3532" s="587" t="e">
        <f t="shared" si="569"/>
        <v>#DIV/0!</v>
      </c>
      <c r="S3532" s="1163">
        <v>445</v>
      </c>
      <c r="T3532" s="1164"/>
      <c r="U3532" s="1165"/>
      <c r="V3532" s="1166"/>
      <c r="W3532" s="587" t="e">
        <f t="shared" si="570"/>
        <v>#DIV/0!</v>
      </c>
      <c r="Y3532" s="1163">
        <v>445</v>
      </c>
      <c r="Z3532" s="1164"/>
      <c r="AA3532" s="1165"/>
      <c r="AB3532" s="1166"/>
      <c r="AC3532" s="587" t="e">
        <f t="shared" si="571"/>
        <v>#DIV/0!</v>
      </c>
      <c r="AE3532" s="1163">
        <v>445</v>
      </c>
      <c r="AF3532" s="1164"/>
      <c r="AG3532" s="1165"/>
      <c r="AH3532" s="1166"/>
      <c r="AI3532" s="587" t="e">
        <f t="shared" si="572"/>
        <v>#DIV/0!</v>
      </c>
      <c r="AK3532" s="1163">
        <v>445</v>
      </c>
      <c r="AL3532" s="1164"/>
      <c r="AM3532" s="1165"/>
      <c r="AN3532" s="1166"/>
      <c r="AO3532" s="587" t="e">
        <f t="shared" si="573"/>
        <v>#DIV/0!</v>
      </c>
      <c r="AQ3532" s="1163">
        <v>445</v>
      </c>
      <c r="AR3532" s="1164"/>
      <c r="AS3532" s="1165"/>
      <c r="AT3532" s="1166"/>
      <c r="AU3532" s="587" t="e">
        <f t="shared" si="574"/>
        <v>#DIV/0!</v>
      </c>
      <c r="AW3532" s="1163">
        <v>445</v>
      </c>
      <c r="AX3532" s="1164"/>
      <c r="AY3532" s="1165"/>
      <c r="AZ3532" s="1166"/>
      <c r="BA3532" s="587" t="e">
        <f t="shared" si="575"/>
        <v>#DIV/0!</v>
      </c>
    </row>
    <row r="3533" spans="1:53" s="17" customFormat="1" ht="16.75" customHeight="1" outlineLevel="2">
      <c r="A3533" s="1163">
        <v>446</v>
      </c>
      <c r="B3533" s="1164"/>
      <c r="C3533" s="1165"/>
      <c r="D3533" s="1166"/>
      <c r="E3533" s="587" t="e">
        <f t="shared" si="567"/>
        <v>#DIV/0!</v>
      </c>
      <c r="G3533" s="1163">
        <v>446</v>
      </c>
      <c r="H3533" s="1164"/>
      <c r="I3533" s="1165"/>
      <c r="J3533" s="1166"/>
      <c r="K3533" s="587" t="e">
        <f t="shared" si="568"/>
        <v>#DIV/0!</v>
      </c>
      <c r="M3533" s="1163">
        <v>446</v>
      </c>
      <c r="N3533" s="1164"/>
      <c r="O3533" s="1165"/>
      <c r="P3533" s="1166"/>
      <c r="Q3533" s="587" t="e">
        <f t="shared" si="569"/>
        <v>#DIV/0!</v>
      </c>
      <c r="S3533" s="1163">
        <v>446</v>
      </c>
      <c r="T3533" s="1164"/>
      <c r="U3533" s="1165"/>
      <c r="V3533" s="1166"/>
      <c r="W3533" s="587" t="e">
        <f t="shared" si="570"/>
        <v>#DIV/0!</v>
      </c>
      <c r="Y3533" s="1163">
        <v>446</v>
      </c>
      <c r="Z3533" s="1164"/>
      <c r="AA3533" s="1165"/>
      <c r="AB3533" s="1166"/>
      <c r="AC3533" s="587" t="e">
        <f t="shared" si="571"/>
        <v>#DIV/0!</v>
      </c>
      <c r="AE3533" s="1163">
        <v>446</v>
      </c>
      <c r="AF3533" s="1164"/>
      <c r="AG3533" s="1165"/>
      <c r="AH3533" s="1166"/>
      <c r="AI3533" s="587" t="e">
        <f t="shared" si="572"/>
        <v>#DIV/0!</v>
      </c>
      <c r="AK3533" s="1163">
        <v>446</v>
      </c>
      <c r="AL3533" s="1164"/>
      <c r="AM3533" s="1165"/>
      <c r="AN3533" s="1166"/>
      <c r="AO3533" s="587" t="e">
        <f t="shared" si="573"/>
        <v>#DIV/0!</v>
      </c>
      <c r="AQ3533" s="1163">
        <v>446</v>
      </c>
      <c r="AR3533" s="1164"/>
      <c r="AS3533" s="1165"/>
      <c r="AT3533" s="1166"/>
      <c r="AU3533" s="587" t="e">
        <f t="shared" si="574"/>
        <v>#DIV/0!</v>
      </c>
      <c r="AW3533" s="1163">
        <v>446</v>
      </c>
      <c r="AX3533" s="1164"/>
      <c r="AY3533" s="1165"/>
      <c r="AZ3533" s="1166"/>
      <c r="BA3533" s="587" t="e">
        <f t="shared" si="575"/>
        <v>#DIV/0!</v>
      </c>
    </row>
    <row r="3534" spans="1:53" s="17" customFormat="1" ht="16.75" customHeight="1" outlineLevel="2">
      <c r="A3534" s="1163">
        <v>447</v>
      </c>
      <c r="B3534" s="1164"/>
      <c r="C3534" s="1165"/>
      <c r="D3534" s="1166"/>
      <c r="E3534" s="587" t="e">
        <f t="shared" si="567"/>
        <v>#DIV/0!</v>
      </c>
      <c r="G3534" s="1163">
        <v>447</v>
      </c>
      <c r="H3534" s="1164"/>
      <c r="I3534" s="1165"/>
      <c r="J3534" s="1166"/>
      <c r="K3534" s="587" t="e">
        <f t="shared" si="568"/>
        <v>#DIV/0!</v>
      </c>
      <c r="M3534" s="1163">
        <v>447</v>
      </c>
      <c r="N3534" s="1164"/>
      <c r="O3534" s="1165"/>
      <c r="P3534" s="1166"/>
      <c r="Q3534" s="587" t="e">
        <f t="shared" si="569"/>
        <v>#DIV/0!</v>
      </c>
      <c r="S3534" s="1163">
        <v>447</v>
      </c>
      <c r="T3534" s="1164"/>
      <c r="U3534" s="1165"/>
      <c r="V3534" s="1166"/>
      <c r="W3534" s="587" t="e">
        <f t="shared" si="570"/>
        <v>#DIV/0!</v>
      </c>
      <c r="Y3534" s="1163">
        <v>447</v>
      </c>
      <c r="Z3534" s="1164"/>
      <c r="AA3534" s="1165"/>
      <c r="AB3534" s="1166"/>
      <c r="AC3534" s="587" t="e">
        <f t="shared" si="571"/>
        <v>#DIV/0!</v>
      </c>
      <c r="AE3534" s="1163">
        <v>447</v>
      </c>
      <c r="AF3534" s="1164"/>
      <c r="AG3534" s="1165"/>
      <c r="AH3534" s="1166"/>
      <c r="AI3534" s="587" t="e">
        <f t="shared" si="572"/>
        <v>#DIV/0!</v>
      </c>
      <c r="AK3534" s="1163">
        <v>447</v>
      </c>
      <c r="AL3534" s="1164"/>
      <c r="AM3534" s="1165"/>
      <c r="AN3534" s="1166"/>
      <c r="AO3534" s="587" t="e">
        <f t="shared" si="573"/>
        <v>#DIV/0!</v>
      </c>
      <c r="AQ3534" s="1163">
        <v>447</v>
      </c>
      <c r="AR3534" s="1164"/>
      <c r="AS3534" s="1165"/>
      <c r="AT3534" s="1166"/>
      <c r="AU3534" s="587" t="e">
        <f t="shared" si="574"/>
        <v>#DIV/0!</v>
      </c>
      <c r="AW3534" s="1163">
        <v>447</v>
      </c>
      <c r="AX3534" s="1164"/>
      <c r="AY3534" s="1165"/>
      <c r="AZ3534" s="1166"/>
      <c r="BA3534" s="587" t="e">
        <f t="shared" si="575"/>
        <v>#DIV/0!</v>
      </c>
    </row>
    <row r="3535" spans="1:53" s="17" customFormat="1" ht="16.75" customHeight="1" outlineLevel="2">
      <c r="A3535" s="1163">
        <v>448</v>
      </c>
      <c r="B3535" s="1164"/>
      <c r="C3535" s="1165"/>
      <c r="D3535" s="1166"/>
      <c r="E3535" s="587" t="e">
        <f t="shared" si="567"/>
        <v>#DIV/0!</v>
      </c>
      <c r="G3535" s="1163">
        <v>448</v>
      </c>
      <c r="H3535" s="1164"/>
      <c r="I3535" s="1165"/>
      <c r="J3535" s="1166"/>
      <c r="K3535" s="587" t="e">
        <f t="shared" si="568"/>
        <v>#DIV/0!</v>
      </c>
      <c r="M3535" s="1163">
        <v>448</v>
      </c>
      <c r="N3535" s="1164"/>
      <c r="O3535" s="1165"/>
      <c r="P3535" s="1166"/>
      <c r="Q3535" s="587" t="e">
        <f t="shared" si="569"/>
        <v>#DIV/0!</v>
      </c>
      <c r="S3535" s="1163">
        <v>448</v>
      </c>
      <c r="T3535" s="1164"/>
      <c r="U3535" s="1165"/>
      <c r="V3535" s="1166"/>
      <c r="W3535" s="587" t="e">
        <f t="shared" si="570"/>
        <v>#DIV/0!</v>
      </c>
      <c r="Y3535" s="1163">
        <v>448</v>
      </c>
      <c r="Z3535" s="1164"/>
      <c r="AA3535" s="1165"/>
      <c r="AB3535" s="1166"/>
      <c r="AC3535" s="587" t="e">
        <f t="shared" si="571"/>
        <v>#DIV/0!</v>
      </c>
      <c r="AE3535" s="1163">
        <v>448</v>
      </c>
      <c r="AF3535" s="1164"/>
      <c r="AG3535" s="1165"/>
      <c r="AH3535" s="1166"/>
      <c r="AI3535" s="587" t="e">
        <f t="shared" si="572"/>
        <v>#DIV/0!</v>
      </c>
      <c r="AK3535" s="1163">
        <v>448</v>
      </c>
      <c r="AL3535" s="1164"/>
      <c r="AM3535" s="1165"/>
      <c r="AN3535" s="1166"/>
      <c r="AO3535" s="587" t="e">
        <f t="shared" si="573"/>
        <v>#DIV/0!</v>
      </c>
      <c r="AQ3535" s="1163">
        <v>448</v>
      </c>
      <c r="AR3535" s="1164"/>
      <c r="AS3535" s="1165"/>
      <c r="AT3535" s="1166"/>
      <c r="AU3535" s="587" t="e">
        <f t="shared" si="574"/>
        <v>#DIV/0!</v>
      </c>
      <c r="AW3535" s="1163">
        <v>448</v>
      </c>
      <c r="AX3535" s="1164"/>
      <c r="AY3535" s="1165"/>
      <c r="AZ3535" s="1166"/>
      <c r="BA3535" s="587" t="e">
        <f t="shared" si="575"/>
        <v>#DIV/0!</v>
      </c>
    </row>
    <row r="3536" spans="1:53" s="17" customFormat="1" ht="16.75" customHeight="1" outlineLevel="2">
      <c r="A3536" s="1163">
        <v>449</v>
      </c>
      <c r="B3536" s="1164"/>
      <c r="C3536" s="1165"/>
      <c r="D3536" s="1166"/>
      <c r="E3536" s="587" t="e">
        <f t="shared" si="567"/>
        <v>#DIV/0!</v>
      </c>
      <c r="G3536" s="1163">
        <v>449</v>
      </c>
      <c r="H3536" s="1164"/>
      <c r="I3536" s="1165"/>
      <c r="J3536" s="1166"/>
      <c r="K3536" s="587" t="e">
        <f t="shared" si="568"/>
        <v>#DIV/0!</v>
      </c>
      <c r="M3536" s="1163">
        <v>449</v>
      </c>
      <c r="N3536" s="1164"/>
      <c r="O3536" s="1165"/>
      <c r="P3536" s="1166"/>
      <c r="Q3536" s="587" t="e">
        <f t="shared" si="569"/>
        <v>#DIV/0!</v>
      </c>
      <c r="S3536" s="1163">
        <v>449</v>
      </c>
      <c r="T3536" s="1164"/>
      <c r="U3536" s="1165"/>
      <c r="V3536" s="1166"/>
      <c r="W3536" s="587" t="e">
        <f t="shared" si="570"/>
        <v>#DIV/0!</v>
      </c>
      <c r="Y3536" s="1163">
        <v>449</v>
      </c>
      <c r="Z3536" s="1164"/>
      <c r="AA3536" s="1165"/>
      <c r="AB3536" s="1166"/>
      <c r="AC3536" s="587" t="e">
        <f t="shared" si="571"/>
        <v>#DIV/0!</v>
      </c>
      <c r="AE3536" s="1163">
        <v>449</v>
      </c>
      <c r="AF3536" s="1164"/>
      <c r="AG3536" s="1165"/>
      <c r="AH3536" s="1166"/>
      <c r="AI3536" s="587" t="e">
        <f t="shared" si="572"/>
        <v>#DIV/0!</v>
      </c>
      <c r="AK3536" s="1163">
        <v>449</v>
      </c>
      <c r="AL3536" s="1164"/>
      <c r="AM3536" s="1165"/>
      <c r="AN3536" s="1166"/>
      <c r="AO3536" s="587" t="e">
        <f t="shared" si="573"/>
        <v>#DIV/0!</v>
      </c>
      <c r="AQ3536" s="1163">
        <v>449</v>
      </c>
      <c r="AR3536" s="1164"/>
      <c r="AS3536" s="1165"/>
      <c r="AT3536" s="1166"/>
      <c r="AU3536" s="587" t="e">
        <f t="shared" si="574"/>
        <v>#DIV/0!</v>
      </c>
      <c r="AW3536" s="1163">
        <v>449</v>
      </c>
      <c r="AX3536" s="1164"/>
      <c r="AY3536" s="1165"/>
      <c r="AZ3536" s="1166"/>
      <c r="BA3536" s="587" t="e">
        <f t="shared" si="575"/>
        <v>#DIV/0!</v>
      </c>
    </row>
    <row r="3537" spans="1:53" s="17" customFormat="1" ht="16.75" customHeight="1" outlineLevel="2">
      <c r="A3537" s="1163">
        <v>450</v>
      </c>
      <c r="B3537" s="1164"/>
      <c r="C3537" s="1165"/>
      <c r="D3537" s="1166"/>
      <c r="E3537" s="587" t="e">
        <f>IF(AND(C3537&gt;=D$3081,C3537&lt;=D$3080),1,0)</f>
        <v>#DIV/0!</v>
      </c>
      <c r="G3537" s="1163">
        <v>450</v>
      </c>
      <c r="H3537" s="1164"/>
      <c r="I3537" s="1165"/>
      <c r="J3537" s="1166"/>
      <c r="K3537" s="587" t="e">
        <f>IF(AND(I3537&gt;=J$3081,I3537&lt;=J$3080),1,0)</f>
        <v>#DIV/0!</v>
      </c>
      <c r="M3537" s="1163">
        <v>450</v>
      </c>
      <c r="N3537" s="1164"/>
      <c r="O3537" s="1165"/>
      <c r="P3537" s="1166"/>
      <c r="Q3537" s="587" t="e">
        <f>IF(AND(O3537&gt;=P$3081,O3537&lt;=P$3080),1,0)</f>
        <v>#DIV/0!</v>
      </c>
      <c r="S3537" s="1163">
        <v>450</v>
      </c>
      <c r="T3537" s="1164"/>
      <c r="U3537" s="1165"/>
      <c r="V3537" s="1166"/>
      <c r="W3537" s="587" t="e">
        <f>IF(AND(U3537&gt;=V$3081,U3537&lt;=V$3080),1,0)</f>
        <v>#DIV/0!</v>
      </c>
      <c r="Y3537" s="1163">
        <v>450</v>
      </c>
      <c r="Z3537" s="1164"/>
      <c r="AA3537" s="1165"/>
      <c r="AB3537" s="1166"/>
      <c r="AC3537" s="587" t="e">
        <f>IF(AND(AA3537&gt;=AB$3081,AA3537&lt;=AB$3080),1,0)</f>
        <v>#DIV/0!</v>
      </c>
      <c r="AE3537" s="1163">
        <v>450</v>
      </c>
      <c r="AF3537" s="1164"/>
      <c r="AG3537" s="1165"/>
      <c r="AH3537" s="1166"/>
      <c r="AI3537" s="587" t="e">
        <f>IF(AND(AG3537&gt;=AH$3081,AG3537&lt;=AH$3080),1,0)</f>
        <v>#DIV/0!</v>
      </c>
      <c r="AK3537" s="1163">
        <v>450</v>
      </c>
      <c r="AL3537" s="1164"/>
      <c r="AM3537" s="1165"/>
      <c r="AN3537" s="1166"/>
      <c r="AO3537" s="587" t="e">
        <f>IF(AND(AM3537&gt;=AN$3081,AM3537&lt;=AN$3080),1,0)</f>
        <v>#DIV/0!</v>
      </c>
      <c r="AQ3537" s="1163">
        <v>450</v>
      </c>
      <c r="AR3537" s="1164"/>
      <c r="AS3537" s="1165"/>
      <c r="AT3537" s="1166"/>
      <c r="AU3537" s="587" t="e">
        <f>IF(AND(AS3537&gt;=AT$3081,AS3537&lt;=AT$3080),1,0)</f>
        <v>#DIV/0!</v>
      </c>
      <c r="AW3537" s="1163">
        <v>450</v>
      </c>
      <c r="AX3537" s="1164"/>
      <c r="AY3537" s="1165"/>
      <c r="AZ3537" s="1166"/>
      <c r="BA3537" s="587" t="e">
        <f>IF(AND(AY3537&gt;=AZ$3081,AY3537&lt;=AZ$3080),1,0)</f>
        <v>#DIV/0!</v>
      </c>
    </row>
    <row r="3538" spans="1:53" s="17" customFormat="1" ht="16.75" customHeight="1" outlineLevel="2">
      <c r="A3538" s="1163">
        <v>451</v>
      </c>
      <c r="B3538" s="1164"/>
      <c r="C3538" s="1165"/>
      <c r="D3538" s="1166"/>
      <c r="E3538" s="587" t="e">
        <f t="shared" ref="E3538:E3587" si="576">IF(AND(C3538&gt;=D$3081,C3538&lt;=D$3080),1,0)</f>
        <v>#DIV/0!</v>
      </c>
      <c r="G3538" s="1163">
        <v>451</v>
      </c>
      <c r="H3538" s="1164"/>
      <c r="I3538" s="1165"/>
      <c r="J3538" s="1166"/>
      <c r="K3538" s="587" t="e">
        <f t="shared" ref="K3538:K3587" si="577">IF(AND(I3538&gt;=J$3081,I3538&lt;=J$3080),1,0)</f>
        <v>#DIV/0!</v>
      </c>
      <c r="M3538" s="1163">
        <v>451</v>
      </c>
      <c r="N3538" s="1164"/>
      <c r="O3538" s="1165"/>
      <c r="P3538" s="1166"/>
      <c r="Q3538" s="587" t="e">
        <f t="shared" ref="Q3538:Q3587" si="578">IF(AND(O3538&gt;=P$3081,O3538&lt;=P$3080),1,0)</f>
        <v>#DIV/0!</v>
      </c>
      <c r="S3538" s="1163">
        <v>451</v>
      </c>
      <c r="T3538" s="1164"/>
      <c r="U3538" s="1165"/>
      <c r="V3538" s="1166"/>
      <c r="W3538" s="587" t="e">
        <f t="shared" ref="W3538:W3587" si="579">IF(AND(U3538&gt;=V$3081,U3538&lt;=V$3080),1,0)</f>
        <v>#DIV/0!</v>
      </c>
      <c r="Y3538" s="1163">
        <v>451</v>
      </c>
      <c r="Z3538" s="1164"/>
      <c r="AA3538" s="1165"/>
      <c r="AB3538" s="1166"/>
      <c r="AC3538" s="587" t="e">
        <f t="shared" ref="AC3538:AC3587" si="580">IF(AND(AA3538&gt;=AB$3081,AA3538&lt;=AB$3080),1,0)</f>
        <v>#DIV/0!</v>
      </c>
      <c r="AE3538" s="1163">
        <v>451</v>
      </c>
      <c r="AF3538" s="1164"/>
      <c r="AG3538" s="1165"/>
      <c r="AH3538" s="1166"/>
      <c r="AI3538" s="587" t="e">
        <f t="shared" ref="AI3538:AI3587" si="581">IF(AND(AG3538&gt;=AH$3081,AG3538&lt;=AH$3080),1,0)</f>
        <v>#DIV/0!</v>
      </c>
      <c r="AK3538" s="1163">
        <v>451</v>
      </c>
      <c r="AL3538" s="1164"/>
      <c r="AM3538" s="1165"/>
      <c r="AN3538" s="1166"/>
      <c r="AO3538" s="587" t="e">
        <f t="shared" ref="AO3538:AO3587" si="582">IF(AND(AM3538&gt;=AN$3081,AM3538&lt;=AN$3080),1,0)</f>
        <v>#DIV/0!</v>
      </c>
      <c r="AQ3538" s="1163">
        <v>451</v>
      </c>
      <c r="AR3538" s="1164"/>
      <c r="AS3538" s="1165"/>
      <c r="AT3538" s="1166"/>
      <c r="AU3538" s="587" t="e">
        <f t="shared" ref="AU3538:AU3587" si="583">IF(AND(AS3538&gt;=AT$3081,AS3538&lt;=AT$3080),1,0)</f>
        <v>#DIV/0!</v>
      </c>
      <c r="AW3538" s="1163">
        <v>451</v>
      </c>
      <c r="AX3538" s="1164"/>
      <c r="AY3538" s="1165"/>
      <c r="AZ3538" s="1166"/>
      <c r="BA3538" s="587" t="e">
        <f t="shared" ref="BA3538:BA3587" si="584">IF(AND(AY3538&gt;=AZ$3081,AY3538&lt;=AZ$3080),1,0)</f>
        <v>#DIV/0!</v>
      </c>
    </row>
    <row r="3539" spans="1:53" s="17" customFormat="1" ht="16.75" customHeight="1" outlineLevel="2">
      <c r="A3539" s="1163">
        <v>452</v>
      </c>
      <c r="B3539" s="1164"/>
      <c r="C3539" s="1165"/>
      <c r="D3539" s="1166"/>
      <c r="E3539" s="587" t="e">
        <f t="shared" si="576"/>
        <v>#DIV/0!</v>
      </c>
      <c r="G3539" s="1163">
        <v>452</v>
      </c>
      <c r="H3539" s="1164"/>
      <c r="I3539" s="1165"/>
      <c r="J3539" s="1166"/>
      <c r="K3539" s="587" t="e">
        <f t="shared" si="577"/>
        <v>#DIV/0!</v>
      </c>
      <c r="M3539" s="1163">
        <v>452</v>
      </c>
      <c r="N3539" s="1164"/>
      <c r="O3539" s="1165"/>
      <c r="P3539" s="1166"/>
      <c r="Q3539" s="587" t="e">
        <f t="shared" si="578"/>
        <v>#DIV/0!</v>
      </c>
      <c r="S3539" s="1163">
        <v>452</v>
      </c>
      <c r="T3539" s="1164"/>
      <c r="U3539" s="1165"/>
      <c r="V3539" s="1166"/>
      <c r="W3539" s="587" t="e">
        <f t="shared" si="579"/>
        <v>#DIV/0!</v>
      </c>
      <c r="Y3539" s="1163">
        <v>452</v>
      </c>
      <c r="Z3539" s="1164"/>
      <c r="AA3539" s="1165"/>
      <c r="AB3539" s="1166"/>
      <c r="AC3539" s="587" t="e">
        <f t="shared" si="580"/>
        <v>#DIV/0!</v>
      </c>
      <c r="AE3539" s="1163">
        <v>452</v>
      </c>
      <c r="AF3539" s="1164"/>
      <c r="AG3539" s="1165"/>
      <c r="AH3539" s="1166"/>
      <c r="AI3539" s="587" t="e">
        <f t="shared" si="581"/>
        <v>#DIV/0!</v>
      </c>
      <c r="AK3539" s="1163">
        <v>452</v>
      </c>
      <c r="AL3539" s="1164"/>
      <c r="AM3539" s="1165"/>
      <c r="AN3539" s="1166"/>
      <c r="AO3539" s="587" t="e">
        <f t="shared" si="582"/>
        <v>#DIV/0!</v>
      </c>
      <c r="AQ3539" s="1163">
        <v>452</v>
      </c>
      <c r="AR3539" s="1164"/>
      <c r="AS3539" s="1165"/>
      <c r="AT3539" s="1166"/>
      <c r="AU3539" s="587" t="e">
        <f t="shared" si="583"/>
        <v>#DIV/0!</v>
      </c>
      <c r="AW3539" s="1163">
        <v>452</v>
      </c>
      <c r="AX3539" s="1164"/>
      <c r="AY3539" s="1165"/>
      <c r="AZ3539" s="1166"/>
      <c r="BA3539" s="587" t="e">
        <f t="shared" si="584"/>
        <v>#DIV/0!</v>
      </c>
    </row>
    <row r="3540" spans="1:53" s="17" customFormat="1" ht="16.75" customHeight="1" outlineLevel="2">
      <c r="A3540" s="1163">
        <v>453</v>
      </c>
      <c r="B3540" s="1164"/>
      <c r="C3540" s="1165"/>
      <c r="D3540" s="1166"/>
      <c r="E3540" s="587" t="e">
        <f t="shared" si="576"/>
        <v>#DIV/0!</v>
      </c>
      <c r="G3540" s="1163">
        <v>453</v>
      </c>
      <c r="H3540" s="1164"/>
      <c r="I3540" s="1165"/>
      <c r="J3540" s="1166"/>
      <c r="K3540" s="587" t="e">
        <f t="shared" si="577"/>
        <v>#DIV/0!</v>
      </c>
      <c r="M3540" s="1163">
        <v>453</v>
      </c>
      <c r="N3540" s="1164"/>
      <c r="O3540" s="1165"/>
      <c r="P3540" s="1166"/>
      <c r="Q3540" s="587" t="e">
        <f t="shared" si="578"/>
        <v>#DIV/0!</v>
      </c>
      <c r="S3540" s="1163">
        <v>453</v>
      </c>
      <c r="T3540" s="1164"/>
      <c r="U3540" s="1165"/>
      <c r="V3540" s="1166"/>
      <c r="W3540" s="587" t="e">
        <f t="shared" si="579"/>
        <v>#DIV/0!</v>
      </c>
      <c r="Y3540" s="1163">
        <v>453</v>
      </c>
      <c r="Z3540" s="1164"/>
      <c r="AA3540" s="1165"/>
      <c r="AB3540" s="1166"/>
      <c r="AC3540" s="587" t="e">
        <f t="shared" si="580"/>
        <v>#DIV/0!</v>
      </c>
      <c r="AE3540" s="1163">
        <v>453</v>
      </c>
      <c r="AF3540" s="1164"/>
      <c r="AG3540" s="1165"/>
      <c r="AH3540" s="1166"/>
      <c r="AI3540" s="587" t="e">
        <f t="shared" si="581"/>
        <v>#DIV/0!</v>
      </c>
      <c r="AK3540" s="1163">
        <v>453</v>
      </c>
      <c r="AL3540" s="1164"/>
      <c r="AM3540" s="1165"/>
      <c r="AN3540" s="1166"/>
      <c r="AO3540" s="587" t="e">
        <f t="shared" si="582"/>
        <v>#DIV/0!</v>
      </c>
      <c r="AQ3540" s="1163">
        <v>453</v>
      </c>
      <c r="AR3540" s="1164"/>
      <c r="AS3540" s="1165"/>
      <c r="AT3540" s="1166"/>
      <c r="AU3540" s="587" t="e">
        <f t="shared" si="583"/>
        <v>#DIV/0!</v>
      </c>
      <c r="AW3540" s="1163">
        <v>453</v>
      </c>
      <c r="AX3540" s="1164"/>
      <c r="AY3540" s="1165"/>
      <c r="AZ3540" s="1166"/>
      <c r="BA3540" s="587" t="e">
        <f t="shared" si="584"/>
        <v>#DIV/0!</v>
      </c>
    </row>
    <row r="3541" spans="1:53" s="17" customFormat="1" ht="16.75" customHeight="1" outlineLevel="2">
      <c r="A3541" s="1163">
        <v>454</v>
      </c>
      <c r="B3541" s="1164"/>
      <c r="C3541" s="1165"/>
      <c r="D3541" s="1166"/>
      <c r="E3541" s="587" t="e">
        <f t="shared" si="576"/>
        <v>#DIV/0!</v>
      </c>
      <c r="G3541" s="1163">
        <v>454</v>
      </c>
      <c r="H3541" s="1164"/>
      <c r="I3541" s="1165"/>
      <c r="J3541" s="1166"/>
      <c r="K3541" s="587" t="e">
        <f t="shared" si="577"/>
        <v>#DIV/0!</v>
      </c>
      <c r="M3541" s="1163">
        <v>454</v>
      </c>
      <c r="N3541" s="1164"/>
      <c r="O3541" s="1165"/>
      <c r="P3541" s="1166"/>
      <c r="Q3541" s="587" t="e">
        <f t="shared" si="578"/>
        <v>#DIV/0!</v>
      </c>
      <c r="S3541" s="1163">
        <v>454</v>
      </c>
      <c r="T3541" s="1164"/>
      <c r="U3541" s="1165"/>
      <c r="V3541" s="1166"/>
      <c r="W3541" s="587" t="e">
        <f t="shared" si="579"/>
        <v>#DIV/0!</v>
      </c>
      <c r="Y3541" s="1163">
        <v>454</v>
      </c>
      <c r="Z3541" s="1164"/>
      <c r="AA3541" s="1165"/>
      <c r="AB3541" s="1166"/>
      <c r="AC3541" s="587" t="e">
        <f t="shared" si="580"/>
        <v>#DIV/0!</v>
      </c>
      <c r="AE3541" s="1163">
        <v>454</v>
      </c>
      <c r="AF3541" s="1164"/>
      <c r="AG3541" s="1165"/>
      <c r="AH3541" s="1166"/>
      <c r="AI3541" s="587" t="e">
        <f t="shared" si="581"/>
        <v>#DIV/0!</v>
      </c>
      <c r="AK3541" s="1163">
        <v>454</v>
      </c>
      <c r="AL3541" s="1164"/>
      <c r="AM3541" s="1165"/>
      <c r="AN3541" s="1166"/>
      <c r="AO3541" s="587" t="e">
        <f t="shared" si="582"/>
        <v>#DIV/0!</v>
      </c>
      <c r="AQ3541" s="1163">
        <v>454</v>
      </c>
      <c r="AR3541" s="1164"/>
      <c r="AS3541" s="1165"/>
      <c r="AT3541" s="1166"/>
      <c r="AU3541" s="587" t="e">
        <f t="shared" si="583"/>
        <v>#DIV/0!</v>
      </c>
      <c r="AW3541" s="1163">
        <v>454</v>
      </c>
      <c r="AX3541" s="1164"/>
      <c r="AY3541" s="1165"/>
      <c r="AZ3541" s="1166"/>
      <c r="BA3541" s="587" t="e">
        <f t="shared" si="584"/>
        <v>#DIV/0!</v>
      </c>
    </row>
    <row r="3542" spans="1:53" s="17" customFormat="1" ht="16.75" customHeight="1" outlineLevel="2">
      <c r="A3542" s="1163">
        <v>455</v>
      </c>
      <c r="B3542" s="1164"/>
      <c r="C3542" s="1165"/>
      <c r="D3542" s="1166"/>
      <c r="E3542" s="587" t="e">
        <f t="shared" si="576"/>
        <v>#DIV/0!</v>
      </c>
      <c r="G3542" s="1163">
        <v>455</v>
      </c>
      <c r="H3542" s="1164"/>
      <c r="I3542" s="1165"/>
      <c r="J3542" s="1166"/>
      <c r="K3542" s="587" t="e">
        <f t="shared" si="577"/>
        <v>#DIV/0!</v>
      </c>
      <c r="M3542" s="1163">
        <v>455</v>
      </c>
      <c r="N3542" s="1164"/>
      <c r="O3542" s="1165"/>
      <c r="P3542" s="1166"/>
      <c r="Q3542" s="587" t="e">
        <f t="shared" si="578"/>
        <v>#DIV/0!</v>
      </c>
      <c r="S3542" s="1163">
        <v>455</v>
      </c>
      <c r="T3542" s="1164"/>
      <c r="U3542" s="1165"/>
      <c r="V3542" s="1166"/>
      <c r="W3542" s="587" t="e">
        <f t="shared" si="579"/>
        <v>#DIV/0!</v>
      </c>
      <c r="Y3542" s="1163">
        <v>455</v>
      </c>
      <c r="Z3542" s="1164"/>
      <c r="AA3542" s="1165"/>
      <c r="AB3542" s="1166"/>
      <c r="AC3542" s="587" t="e">
        <f t="shared" si="580"/>
        <v>#DIV/0!</v>
      </c>
      <c r="AE3542" s="1163">
        <v>455</v>
      </c>
      <c r="AF3542" s="1164"/>
      <c r="AG3542" s="1165"/>
      <c r="AH3542" s="1166"/>
      <c r="AI3542" s="587" t="e">
        <f t="shared" si="581"/>
        <v>#DIV/0!</v>
      </c>
      <c r="AK3542" s="1163">
        <v>455</v>
      </c>
      <c r="AL3542" s="1164"/>
      <c r="AM3542" s="1165"/>
      <c r="AN3542" s="1166"/>
      <c r="AO3542" s="587" t="e">
        <f t="shared" si="582"/>
        <v>#DIV/0!</v>
      </c>
      <c r="AQ3542" s="1163">
        <v>455</v>
      </c>
      <c r="AR3542" s="1164"/>
      <c r="AS3542" s="1165"/>
      <c r="AT3542" s="1166"/>
      <c r="AU3542" s="587" t="e">
        <f t="shared" si="583"/>
        <v>#DIV/0!</v>
      </c>
      <c r="AW3542" s="1163">
        <v>455</v>
      </c>
      <c r="AX3542" s="1164"/>
      <c r="AY3542" s="1165"/>
      <c r="AZ3542" s="1166"/>
      <c r="BA3542" s="587" t="e">
        <f t="shared" si="584"/>
        <v>#DIV/0!</v>
      </c>
    </row>
    <row r="3543" spans="1:53" s="17" customFormat="1" ht="16.75" customHeight="1" outlineLevel="2">
      <c r="A3543" s="1163">
        <v>456</v>
      </c>
      <c r="B3543" s="1164"/>
      <c r="C3543" s="1165"/>
      <c r="D3543" s="1166"/>
      <c r="E3543" s="587" t="e">
        <f t="shared" si="576"/>
        <v>#DIV/0!</v>
      </c>
      <c r="G3543" s="1163">
        <v>456</v>
      </c>
      <c r="H3543" s="1164"/>
      <c r="I3543" s="1165"/>
      <c r="J3543" s="1166"/>
      <c r="K3543" s="587" t="e">
        <f t="shared" si="577"/>
        <v>#DIV/0!</v>
      </c>
      <c r="M3543" s="1163">
        <v>456</v>
      </c>
      <c r="N3543" s="1164"/>
      <c r="O3543" s="1165"/>
      <c r="P3543" s="1166"/>
      <c r="Q3543" s="587" t="e">
        <f t="shared" si="578"/>
        <v>#DIV/0!</v>
      </c>
      <c r="S3543" s="1163">
        <v>456</v>
      </c>
      <c r="T3543" s="1164"/>
      <c r="U3543" s="1165"/>
      <c r="V3543" s="1166"/>
      <c r="W3543" s="587" t="e">
        <f t="shared" si="579"/>
        <v>#DIV/0!</v>
      </c>
      <c r="Y3543" s="1163">
        <v>456</v>
      </c>
      <c r="Z3543" s="1164"/>
      <c r="AA3543" s="1165"/>
      <c r="AB3543" s="1166"/>
      <c r="AC3543" s="587" t="e">
        <f t="shared" si="580"/>
        <v>#DIV/0!</v>
      </c>
      <c r="AE3543" s="1163">
        <v>456</v>
      </c>
      <c r="AF3543" s="1164"/>
      <c r="AG3543" s="1165"/>
      <c r="AH3543" s="1166"/>
      <c r="AI3543" s="587" t="e">
        <f t="shared" si="581"/>
        <v>#DIV/0!</v>
      </c>
      <c r="AK3543" s="1163">
        <v>456</v>
      </c>
      <c r="AL3543" s="1164"/>
      <c r="AM3543" s="1165"/>
      <c r="AN3543" s="1166"/>
      <c r="AO3543" s="587" t="e">
        <f t="shared" si="582"/>
        <v>#DIV/0!</v>
      </c>
      <c r="AQ3543" s="1163">
        <v>456</v>
      </c>
      <c r="AR3543" s="1164"/>
      <c r="AS3543" s="1165"/>
      <c r="AT3543" s="1166"/>
      <c r="AU3543" s="587" t="e">
        <f t="shared" si="583"/>
        <v>#DIV/0!</v>
      </c>
      <c r="AW3543" s="1163">
        <v>456</v>
      </c>
      <c r="AX3543" s="1164"/>
      <c r="AY3543" s="1165"/>
      <c r="AZ3543" s="1166"/>
      <c r="BA3543" s="587" t="e">
        <f t="shared" si="584"/>
        <v>#DIV/0!</v>
      </c>
    </row>
    <row r="3544" spans="1:53" s="17" customFormat="1" ht="16.75" customHeight="1" outlineLevel="2">
      <c r="A3544" s="1163">
        <v>457</v>
      </c>
      <c r="B3544" s="1164"/>
      <c r="C3544" s="1165"/>
      <c r="D3544" s="1166"/>
      <c r="E3544" s="587" t="e">
        <f t="shared" si="576"/>
        <v>#DIV/0!</v>
      </c>
      <c r="G3544" s="1163">
        <v>457</v>
      </c>
      <c r="H3544" s="1164"/>
      <c r="I3544" s="1165"/>
      <c r="J3544" s="1166"/>
      <c r="K3544" s="587" t="e">
        <f t="shared" si="577"/>
        <v>#DIV/0!</v>
      </c>
      <c r="M3544" s="1163">
        <v>457</v>
      </c>
      <c r="N3544" s="1164"/>
      <c r="O3544" s="1165"/>
      <c r="P3544" s="1166"/>
      <c r="Q3544" s="587" t="e">
        <f t="shared" si="578"/>
        <v>#DIV/0!</v>
      </c>
      <c r="S3544" s="1163">
        <v>457</v>
      </c>
      <c r="T3544" s="1164"/>
      <c r="U3544" s="1165"/>
      <c r="V3544" s="1166"/>
      <c r="W3544" s="587" t="e">
        <f t="shared" si="579"/>
        <v>#DIV/0!</v>
      </c>
      <c r="Y3544" s="1163">
        <v>457</v>
      </c>
      <c r="Z3544" s="1164"/>
      <c r="AA3544" s="1165"/>
      <c r="AB3544" s="1166"/>
      <c r="AC3544" s="587" t="e">
        <f t="shared" si="580"/>
        <v>#DIV/0!</v>
      </c>
      <c r="AE3544" s="1163">
        <v>457</v>
      </c>
      <c r="AF3544" s="1164"/>
      <c r="AG3544" s="1165"/>
      <c r="AH3544" s="1166"/>
      <c r="AI3544" s="587" t="e">
        <f t="shared" si="581"/>
        <v>#DIV/0!</v>
      </c>
      <c r="AK3544" s="1163">
        <v>457</v>
      </c>
      <c r="AL3544" s="1164"/>
      <c r="AM3544" s="1165"/>
      <c r="AN3544" s="1166"/>
      <c r="AO3544" s="587" t="e">
        <f t="shared" si="582"/>
        <v>#DIV/0!</v>
      </c>
      <c r="AQ3544" s="1163">
        <v>457</v>
      </c>
      <c r="AR3544" s="1164"/>
      <c r="AS3544" s="1165"/>
      <c r="AT3544" s="1166"/>
      <c r="AU3544" s="587" t="e">
        <f t="shared" si="583"/>
        <v>#DIV/0!</v>
      </c>
      <c r="AW3544" s="1163">
        <v>457</v>
      </c>
      <c r="AX3544" s="1164"/>
      <c r="AY3544" s="1165"/>
      <c r="AZ3544" s="1166"/>
      <c r="BA3544" s="587" t="e">
        <f t="shared" si="584"/>
        <v>#DIV/0!</v>
      </c>
    </row>
    <row r="3545" spans="1:53" s="17" customFormat="1" ht="16.75" customHeight="1" outlineLevel="2">
      <c r="A3545" s="1163">
        <v>458</v>
      </c>
      <c r="B3545" s="1164"/>
      <c r="C3545" s="1165"/>
      <c r="D3545" s="1166"/>
      <c r="E3545" s="587" t="e">
        <f t="shared" si="576"/>
        <v>#DIV/0!</v>
      </c>
      <c r="G3545" s="1163">
        <v>458</v>
      </c>
      <c r="H3545" s="1164"/>
      <c r="I3545" s="1165"/>
      <c r="J3545" s="1166"/>
      <c r="K3545" s="587" t="e">
        <f t="shared" si="577"/>
        <v>#DIV/0!</v>
      </c>
      <c r="M3545" s="1163">
        <v>458</v>
      </c>
      <c r="N3545" s="1164"/>
      <c r="O3545" s="1165"/>
      <c r="P3545" s="1166"/>
      <c r="Q3545" s="587" t="e">
        <f t="shared" si="578"/>
        <v>#DIV/0!</v>
      </c>
      <c r="S3545" s="1163">
        <v>458</v>
      </c>
      <c r="T3545" s="1164"/>
      <c r="U3545" s="1165"/>
      <c r="V3545" s="1166"/>
      <c r="W3545" s="587" t="e">
        <f t="shared" si="579"/>
        <v>#DIV/0!</v>
      </c>
      <c r="Y3545" s="1163">
        <v>458</v>
      </c>
      <c r="Z3545" s="1164"/>
      <c r="AA3545" s="1165"/>
      <c r="AB3545" s="1166"/>
      <c r="AC3545" s="587" t="e">
        <f t="shared" si="580"/>
        <v>#DIV/0!</v>
      </c>
      <c r="AE3545" s="1163">
        <v>458</v>
      </c>
      <c r="AF3545" s="1164"/>
      <c r="AG3545" s="1165"/>
      <c r="AH3545" s="1166"/>
      <c r="AI3545" s="587" t="e">
        <f t="shared" si="581"/>
        <v>#DIV/0!</v>
      </c>
      <c r="AK3545" s="1163">
        <v>458</v>
      </c>
      <c r="AL3545" s="1164"/>
      <c r="AM3545" s="1165"/>
      <c r="AN3545" s="1166"/>
      <c r="AO3545" s="587" t="e">
        <f t="shared" si="582"/>
        <v>#DIV/0!</v>
      </c>
      <c r="AQ3545" s="1163">
        <v>458</v>
      </c>
      <c r="AR3545" s="1164"/>
      <c r="AS3545" s="1165"/>
      <c r="AT3545" s="1166"/>
      <c r="AU3545" s="587" t="e">
        <f t="shared" si="583"/>
        <v>#DIV/0!</v>
      </c>
      <c r="AW3545" s="1163">
        <v>458</v>
      </c>
      <c r="AX3545" s="1164"/>
      <c r="AY3545" s="1165"/>
      <c r="AZ3545" s="1166"/>
      <c r="BA3545" s="587" t="e">
        <f t="shared" si="584"/>
        <v>#DIV/0!</v>
      </c>
    </row>
    <row r="3546" spans="1:53" s="17" customFormat="1" ht="16.75" customHeight="1" outlineLevel="2">
      <c r="A3546" s="1163">
        <v>459</v>
      </c>
      <c r="B3546" s="1164"/>
      <c r="C3546" s="1165"/>
      <c r="D3546" s="1166"/>
      <c r="E3546" s="587" t="e">
        <f t="shared" si="576"/>
        <v>#DIV/0!</v>
      </c>
      <c r="G3546" s="1163">
        <v>459</v>
      </c>
      <c r="H3546" s="1164"/>
      <c r="I3546" s="1165"/>
      <c r="J3546" s="1166"/>
      <c r="K3546" s="587" t="e">
        <f t="shared" si="577"/>
        <v>#DIV/0!</v>
      </c>
      <c r="M3546" s="1163">
        <v>459</v>
      </c>
      <c r="N3546" s="1164"/>
      <c r="O3546" s="1165"/>
      <c r="P3546" s="1166"/>
      <c r="Q3546" s="587" t="e">
        <f t="shared" si="578"/>
        <v>#DIV/0!</v>
      </c>
      <c r="S3546" s="1163">
        <v>459</v>
      </c>
      <c r="T3546" s="1164"/>
      <c r="U3546" s="1165"/>
      <c r="V3546" s="1166"/>
      <c r="W3546" s="587" t="e">
        <f t="shared" si="579"/>
        <v>#DIV/0!</v>
      </c>
      <c r="Y3546" s="1163">
        <v>459</v>
      </c>
      <c r="Z3546" s="1164"/>
      <c r="AA3546" s="1165"/>
      <c r="AB3546" s="1166"/>
      <c r="AC3546" s="587" t="e">
        <f t="shared" si="580"/>
        <v>#DIV/0!</v>
      </c>
      <c r="AE3546" s="1163">
        <v>459</v>
      </c>
      <c r="AF3546" s="1164"/>
      <c r="AG3546" s="1165"/>
      <c r="AH3546" s="1166"/>
      <c r="AI3546" s="587" t="e">
        <f t="shared" si="581"/>
        <v>#DIV/0!</v>
      </c>
      <c r="AK3546" s="1163">
        <v>459</v>
      </c>
      <c r="AL3546" s="1164"/>
      <c r="AM3546" s="1165"/>
      <c r="AN3546" s="1166"/>
      <c r="AO3546" s="587" t="e">
        <f t="shared" si="582"/>
        <v>#DIV/0!</v>
      </c>
      <c r="AQ3546" s="1163">
        <v>459</v>
      </c>
      <c r="AR3546" s="1164"/>
      <c r="AS3546" s="1165"/>
      <c r="AT3546" s="1166"/>
      <c r="AU3546" s="587" t="e">
        <f t="shared" si="583"/>
        <v>#DIV/0!</v>
      </c>
      <c r="AW3546" s="1163">
        <v>459</v>
      </c>
      <c r="AX3546" s="1164"/>
      <c r="AY3546" s="1165"/>
      <c r="AZ3546" s="1166"/>
      <c r="BA3546" s="587" t="e">
        <f t="shared" si="584"/>
        <v>#DIV/0!</v>
      </c>
    </row>
    <row r="3547" spans="1:53" s="17" customFormat="1" ht="16.75" customHeight="1" outlineLevel="2">
      <c r="A3547" s="1163">
        <v>460</v>
      </c>
      <c r="B3547" s="1164"/>
      <c r="C3547" s="1165"/>
      <c r="D3547" s="1166"/>
      <c r="E3547" s="587" t="e">
        <f t="shared" si="576"/>
        <v>#DIV/0!</v>
      </c>
      <c r="G3547" s="1163">
        <v>460</v>
      </c>
      <c r="H3547" s="1164"/>
      <c r="I3547" s="1165"/>
      <c r="J3547" s="1166"/>
      <c r="K3547" s="587" t="e">
        <f t="shared" si="577"/>
        <v>#DIV/0!</v>
      </c>
      <c r="M3547" s="1163">
        <v>460</v>
      </c>
      <c r="N3547" s="1164"/>
      <c r="O3547" s="1165"/>
      <c r="P3547" s="1166"/>
      <c r="Q3547" s="587" t="e">
        <f t="shared" si="578"/>
        <v>#DIV/0!</v>
      </c>
      <c r="S3547" s="1163">
        <v>460</v>
      </c>
      <c r="T3547" s="1164"/>
      <c r="U3547" s="1165"/>
      <c r="V3547" s="1166"/>
      <c r="W3547" s="587" t="e">
        <f t="shared" si="579"/>
        <v>#DIV/0!</v>
      </c>
      <c r="Y3547" s="1163">
        <v>460</v>
      </c>
      <c r="Z3547" s="1164"/>
      <c r="AA3547" s="1165"/>
      <c r="AB3547" s="1166"/>
      <c r="AC3547" s="587" t="e">
        <f t="shared" si="580"/>
        <v>#DIV/0!</v>
      </c>
      <c r="AE3547" s="1163">
        <v>460</v>
      </c>
      <c r="AF3547" s="1164"/>
      <c r="AG3547" s="1165"/>
      <c r="AH3547" s="1166"/>
      <c r="AI3547" s="587" t="e">
        <f t="shared" si="581"/>
        <v>#DIV/0!</v>
      </c>
      <c r="AK3547" s="1163">
        <v>460</v>
      </c>
      <c r="AL3547" s="1164"/>
      <c r="AM3547" s="1165"/>
      <c r="AN3547" s="1166"/>
      <c r="AO3547" s="587" t="e">
        <f t="shared" si="582"/>
        <v>#DIV/0!</v>
      </c>
      <c r="AQ3547" s="1163">
        <v>460</v>
      </c>
      <c r="AR3547" s="1164"/>
      <c r="AS3547" s="1165"/>
      <c r="AT3547" s="1166"/>
      <c r="AU3547" s="587" t="e">
        <f t="shared" si="583"/>
        <v>#DIV/0!</v>
      </c>
      <c r="AW3547" s="1163">
        <v>460</v>
      </c>
      <c r="AX3547" s="1164"/>
      <c r="AY3547" s="1165"/>
      <c r="AZ3547" s="1166"/>
      <c r="BA3547" s="587" t="e">
        <f t="shared" si="584"/>
        <v>#DIV/0!</v>
      </c>
    </row>
    <row r="3548" spans="1:53" s="17" customFormat="1" ht="16.75" customHeight="1" outlineLevel="2">
      <c r="A3548" s="1163">
        <v>461</v>
      </c>
      <c r="B3548" s="1164"/>
      <c r="C3548" s="1165"/>
      <c r="D3548" s="1166"/>
      <c r="E3548" s="587" t="e">
        <f t="shared" si="576"/>
        <v>#DIV/0!</v>
      </c>
      <c r="G3548" s="1163">
        <v>461</v>
      </c>
      <c r="H3548" s="1164"/>
      <c r="I3548" s="1165"/>
      <c r="J3548" s="1166"/>
      <c r="K3548" s="587" t="e">
        <f t="shared" si="577"/>
        <v>#DIV/0!</v>
      </c>
      <c r="M3548" s="1163">
        <v>461</v>
      </c>
      <c r="N3548" s="1164"/>
      <c r="O3548" s="1165"/>
      <c r="P3548" s="1166"/>
      <c r="Q3548" s="587" t="e">
        <f t="shared" si="578"/>
        <v>#DIV/0!</v>
      </c>
      <c r="S3548" s="1163">
        <v>461</v>
      </c>
      <c r="T3548" s="1164"/>
      <c r="U3548" s="1165"/>
      <c r="V3548" s="1166"/>
      <c r="W3548" s="587" t="e">
        <f t="shared" si="579"/>
        <v>#DIV/0!</v>
      </c>
      <c r="Y3548" s="1163">
        <v>461</v>
      </c>
      <c r="Z3548" s="1164"/>
      <c r="AA3548" s="1165"/>
      <c r="AB3548" s="1166"/>
      <c r="AC3548" s="587" t="e">
        <f t="shared" si="580"/>
        <v>#DIV/0!</v>
      </c>
      <c r="AE3548" s="1163">
        <v>461</v>
      </c>
      <c r="AF3548" s="1164"/>
      <c r="AG3548" s="1165"/>
      <c r="AH3548" s="1166"/>
      <c r="AI3548" s="587" t="e">
        <f t="shared" si="581"/>
        <v>#DIV/0!</v>
      </c>
      <c r="AK3548" s="1163">
        <v>461</v>
      </c>
      <c r="AL3548" s="1164"/>
      <c r="AM3548" s="1165"/>
      <c r="AN3548" s="1166"/>
      <c r="AO3548" s="587" t="e">
        <f t="shared" si="582"/>
        <v>#DIV/0!</v>
      </c>
      <c r="AQ3548" s="1163">
        <v>461</v>
      </c>
      <c r="AR3548" s="1164"/>
      <c r="AS3548" s="1165"/>
      <c r="AT3548" s="1166"/>
      <c r="AU3548" s="587" t="e">
        <f t="shared" si="583"/>
        <v>#DIV/0!</v>
      </c>
      <c r="AW3548" s="1163">
        <v>461</v>
      </c>
      <c r="AX3548" s="1164"/>
      <c r="AY3548" s="1165"/>
      <c r="AZ3548" s="1166"/>
      <c r="BA3548" s="587" t="e">
        <f t="shared" si="584"/>
        <v>#DIV/0!</v>
      </c>
    </row>
    <row r="3549" spans="1:53" s="17" customFormat="1" ht="16.75" customHeight="1" outlineLevel="2">
      <c r="A3549" s="1163">
        <v>462</v>
      </c>
      <c r="B3549" s="1164"/>
      <c r="C3549" s="1165"/>
      <c r="D3549" s="1166"/>
      <c r="E3549" s="587" t="e">
        <f t="shared" si="576"/>
        <v>#DIV/0!</v>
      </c>
      <c r="G3549" s="1163">
        <v>462</v>
      </c>
      <c r="H3549" s="1164"/>
      <c r="I3549" s="1165"/>
      <c r="J3549" s="1166"/>
      <c r="K3549" s="587" t="e">
        <f t="shared" si="577"/>
        <v>#DIV/0!</v>
      </c>
      <c r="M3549" s="1163">
        <v>462</v>
      </c>
      <c r="N3549" s="1164"/>
      <c r="O3549" s="1165"/>
      <c r="P3549" s="1166"/>
      <c r="Q3549" s="587" t="e">
        <f t="shared" si="578"/>
        <v>#DIV/0!</v>
      </c>
      <c r="S3549" s="1163">
        <v>462</v>
      </c>
      <c r="T3549" s="1164"/>
      <c r="U3549" s="1165"/>
      <c r="V3549" s="1166"/>
      <c r="W3549" s="587" t="e">
        <f t="shared" si="579"/>
        <v>#DIV/0!</v>
      </c>
      <c r="Y3549" s="1163">
        <v>462</v>
      </c>
      <c r="Z3549" s="1164"/>
      <c r="AA3549" s="1165"/>
      <c r="AB3549" s="1166"/>
      <c r="AC3549" s="587" t="e">
        <f t="shared" si="580"/>
        <v>#DIV/0!</v>
      </c>
      <c r="AE3549" s="1163">
        <v>462</v>
      </c>
      <c r="AF3549" s="1164"/>
      <c r="AG3549" s="1165"/>
      <c r="AH3549" s="1166"/>
      <c r="AI3549" s="587" t="e">
        <f t="shared" si="581"/>
        <v>#DIV/0!</v>
      </c>
      <c r="AK3549" s="1163">
        <v>462</v>
      </c>
      <c r="AL3549" s="1164"/>
      <c r="AM3549" s="1165"/>
      <c r="AN3549" s="1166"/>
      <c r="AO3549" s="587" t="e">
        <f t="shared" si="582"/>
        <v>#DIV/0!</v>
      </c>
      <c r="AQ3549" s="1163">
        <v>462</v>
      </c>
      <c r="AR3549" s="1164"/>
      <c r="AS3549" s="1165"/>
      <c r="AT3549" s="1166"/>
      <c r="AU3549" s="587" t="e">
        <f t="shared" si="583"/>
        <v>#DIV/0!</v>
      </c>
      <c r="AW3549" s="1163">
        <v>462</v>
      </c>
      <c r="AX3549" s="1164"/>
      <c r="AY3549" s="1165"/>
      <c r="AZ3549" s="1166"/>
      <c r="BA3549" s="587" t="e">
        <f t="shared" si="584"/>
        <v>#DIV/0!</v>
      </c>
    </row>
    <row r="3550" spans="1:53" s="17" customFormat="1" ht="16.75" customHeight="1" outlineLevel="2">
      <c r="A3550" s="1163">
        <v>463</v>
      </c>
      <c r="B3550" s="1164"/>
      <c r="C3550" s="1165"/>
      <c r="D3550" s="1166"/>
      <c r="E3550" s="587" t="e">
        <f t="shared" si="576"/>
        <v>#DIV/0!</v>
      </c>
      <c r="G3550" s="1163">
        <v>463</v>
      </c>
      <c r="H3550" s="1164"/>
      <c r="I3550" s="1165"/>
      <c r="J3550" s="1166"/>
      <c r="K3550" s="587" t="e">
        <f t="shared" si="577"/>
        <v>#DIV/0!</v>
      </c>
      <c r="M3550" s="1163">
        <v>463</v>
      </c>
      <c r="N3550" s="1164"/>
      <c r="O3550" s="1165"/>
      <c r="P3550" s="1166"/>
      <c r="Q3550" s="587" t="e">
        <f t="shared" si="578"/>
        <v>#DIV/0!</v>
      </c>
      <c r="S3550" s="1163">
        <v>463</v>
      </c>
      <c r="T3550" s="1164"/>
      <c r="U3550" s="1165"/>
      <c r="V3550" s="1166"/>
      <c r="W3550" s="587" t="e">
        <f t="shared" si="579"/>
        <v>#DIV/0!</v>
      </c>
      <c r="Y3550" s="1163">
        <v>463</v>
      </c>
      <c r="Z3550" s="1164"/>
      <c r="AA3550" s="1165"/>
      <c r="AB3550" s="1166"/>
      <c r="AC3550" s="587" t="e">
        <f t="shared" si="580"/>
        <v>#DIV/0!</v>
      </c>
      <c r="AE3550" s="1163">
        <v>463</v>
      </c>
      <c r="AF3550" s="1164"/>
      <c r="AG3550" s="1165"/>
      <c r="AH3550" s="1166"/>
      <c r="AI3550" s="587" t="e">
        <f t="shared" si="581"/>
        <v>#DIV/0!</v>
      </c>
      <c r="AK3550" s="1163">
        <v>463</v>
      </c>
      <c r="AL3550" s="1164"/>
      <c r="AM3550" s="1165"/>
      <c r="AN3550" s="1166"/>
      <c r="AO3550" s="587" t="e">
        <f t="shared" si="582"/>
        <v>#DIV/0!</v>
      </c>
      <c r="AQ3550" s="1163">
        <v>463</v>
      </c>
      <c r="AR3550" s="1164"/>
      <c r="AS3550" s="1165"/>
      <c r="AT3550" s="1166"/>
      <c r="AU3550" s="587" t="e">
        <f t="shared" si="583"/>
        <v>#DIV/0!</v>
      </c>
      <c r="AW3550" s="1163">
        <v>463</v>
      </c>
      <c r="AX3550" s="1164"/>
      <c r="AY3550" s="1165"/>
      <c r="AZ3550" s="1166"/>
      <c r="BA3550" s="587" t="e">
        <f t="shared" si="584"/>
        <v>#DIV/0!</v>
      </c>
    </row>
    <row r="3551" spans="1:53" s="17" customFormat="1" ht="16.75" customHeight="1" outlineLevel="2">
      <c r="A3551" s="1163">
        <v>464</v>
      </c>
      <c r="B3551" s="1164"/>
      <c r="C3551" s="1165"/>
      <c r="D3551" s="1166"/>
      <c r="E3551" s="587" t="e">
        <f t="shared" si="576"/>
        <v>#DIV/0!</v>
      </c>
      <c r="G3551" s="1163">
        <v>464</v>
      </c>
      <c r="H3551" s="1164"/>
      <c r="I3551" s="1165"/>
      <c r="J3551" s="1166"/>
      <c r="K3551" s="587" t="e">
        <f t="shared" si="577"/>
        <v>#DIV/0!</v>
      </c>
      <c r="M3551" s="1163">
        <v>464</v>
      </c>
      <c r="N3551" s="1164"/>
      <c r="O3551" s="1165"/>
      <c r="P3551" s="1166"/>
      <c r="Q3551" s="587" t="e">
        <f t="shared" si="578"/>
        <v>#DIV/0!</v>
      </c>
      <c r="S3551" s="1163">
        <v>464</v>
      </c>
      <c r="T3551" s="1164"/>
      <c r="U3551" s="1165"/>
      <c r="V3551" s="1166"/>
      <c r="W3551" s="587" t="e">
        <f t="shared" si="579"/>
        <v>#DIV/0!</v>
      </c>
      <c r="Y3551" s="1163">
        <v>464</v>
      </c>
      <c r="Z3551" s="1164"/>
      <c r="AA3551" s="1165"/>
      <c r="AB3551" s="1166"/>
      <c r="AC3551" s="587" t="e">
        <f t="shared" si="580"/>
        <v>#DIV/0!</v>
      </c>
      <c r="AE3551" s="1163">
        <v>464</v>
      </c>
      <c r="AF3551" s="1164"/>
      <c r="AG3551" s="1165"/>
      <c r="AH3551" s="1166"/>
      <c r="AI3551" s="587" t="e">
        <f t="shared" si="581"/>
        <v>#DIV/0!</v>
      </c>
      <c r="AK3551" s="1163">
        <v>464</v>
      </c>
      <c r="AL3551" s="1164"/>
      <c r="AM3551" s="1165"/>
      <c r="AN3551" s="1166"/>
      <c r="AO3551" s="587" t="e">
        <f t="shared" si="582"/>
        <v>#DIV/0!</v>
      </c>
      <c r="AQ3551" s="1163">
        <v>464</v>
      </c>
      <c r="AR3551" s="1164"/>
      <c r="AS3551" s="1165"/>
      <c r="AT3551" s="1166"/>
      <c r="AU3551" s="587" t="e">
        <f t="shared" si="583"/>
        <v>#DIV/0!</v>
      </c>
      <c r="AW3551" s="1163">
        <v>464</v>
      </c>
      <c r="AX3551" s="1164"/>
      <c r="AY3551" s="1165"/>
      <c r="AZ3551" s="1166"/>
      <c r="BA3551" s="587" t="e">
        <f t="shared" si="584"/>
        <v>#DIV/0!</v>
      </c>
    </row>
    <row r="3552" spans="1:53" s="17" customFormat="1" ht="16.75" customHeight="1" outlineLevel="2">
      <c r="A3552" s="1163">
        <v>465</v>
      </c>
      <c r="B3552" s="1164"/>
      <c r="C3552" s="1165"/>
      <c r="D3552" s="1166"/>
      <c r="E3552" s="587" t="e">
        <f t="shared" si="576"/>
        <v>#DIV/0!</v>
      </c>
      <c r="G3552" s="1163">
        <v>465</v>
      </c>
      <c r="H3552" s="1164"/>
      <c r="I3552" s="1165"/>
      <c r="J3552" s="1166"/>
      <c r="K3552" s="587" t="e">
        <f t="shared" si="577"/>
        <v>#DIV/0!</v>
      </c>
      <c r="M3552" s="1163">
        <v>465</v>
      </c>
      <c r="N3552" s="1164"/>
      <c r="O3552" s="1165"/>
      <c r="P3552" s="1166"/>
      <c r="Q3552" s="587" t="e">
        <f t="shared" si="578"/>
        <v>#DIV/0!</v>
      </c>
      <c r="S3552" s="1163">
        <v>465</v>
      </c>
      <c r="T3552" s="1164"/>
      <c r="U3552" s="1165"/>
      <c r="V3552" s="1166"/>
      <c r="W3552" s="587" t="e">
        <f t="shared" si="579"/>
        <v>#DIV/0!</v>
      </c>
      <c r="Y3552" s="1163">
        <v>465</v>
      </c>
      <c r="Z3552" s="1164"/>
      <c r="AA3552" s="1165"/>
      <c r="AB3552" s="1166"/>
      <c r="AC3552" s="587" t="e">
        <f t="shared" si="580"/>
        <v>#DIV/0!</v>
      </c>
      <c r="AE3552" s="1163">
        <v>465</v>
      </c>
      <c r="AF3552" s="1164"/>
      <c r="AG3552" s="1165"/>
      <c r="AH3552" s="1166"/>
      <c r="AI3552" s="587" t="e">
        <f t="shared" si="581"/>
        <v>#DIV/0!</v>
      </c>
      <c r="AK3552" s="1163">
        <v>465</v>
      </c>
      <c r="AL3552" s="1164"/>
      <c r="AM3552" s="1165"/>
      <c r="AN3552" s="1166"/>
      <c r="AO3552" s="587" t="e">
        <f t="shared" si="582"/>
        <v>#DIV/0!</v>
      </c>
      <c r="AQ3552" s="1163">
        <v>465</v>
      </c>
      <c r="AR3552" s="1164"/>
      <c r="AS3552" s="1165"/>
      <c r="AT3552" s="1166"/>
      <c r="AU3552" s="587" t="e">
        <f t="shared" si="583"/>
        <v>#DIV/0!</v>
      </c>
      <c r="AW3552" s="1163">
        <v>465</v>
      </c>
      <c r="AX3552" s="1164"/>
      <c r="AY3552" s="1165"/>
      <c r="AZ3552" s="1166"/>
      <c r="BA3552" s="587" t="e">
        <f t="shared" si="584"/>
        <v>#DIV/0!</v>
      </c>
    </row>
    <row r="3553" spans="1:53" s="17" customFormat="1" ht="16.75" customHeight="1" outlineLevel="2">
      <c r="A3553" s="1163">
        <v>466</v>
      </c>
      <c r="B3553" s="1164"/>
      <c r="C3553" s="1165"/>
      <c r="D3553" s="1166"/>
      <c r="E3553" s="587" t="e">
        <f t="shared" si="576"/>
        <v>#DIV/0!</v>
      </c>
      <c r="G3553" s="1163">
        <v>466</v>
      </c>
      <c r="H3553" s="1164"/>
      <c r="I3553" s="1165"/>
      <c r="J3553" s="1166"/>
      <c r="K3553" s="587" t="e">
        <f t="shared" si="577"/>
        <v>#DIV/0!</v>
      </c>
      <c r="M3553" s="1163">
        <v>466</v>
      </c>
      <c r="N3553" s="1164"/>
      <c r="O3553" s="1165"/>
      <c r="P3553" s="1166"/>
      <c r="Q3553" s="587" t="e">
        <f t="shared" si="578"/>
        <v>#DIV/0!</v>
      </c>
      <c r="S3553" s="1163">
        <v>466</v>
      </c>
      <c r="T3553" s="1164"/>
      <c r="U3553" s="1165"/>
      <c r="V3553" s="1166"/>
      <c r="W3553" s="587" t="e">
        <f t="shared" si="579"/>
        <v>#DIV/0!</v>
      </c>
      <c r="Y3553" s="1163">
        <v>466</v>
      </c>
      <c r="Z3553" s="1164"/>
      <c r="AA3553" s="1165"/>
      <c r="AB3553" s="1166"/>
      <c r="AC3553" s="587" t="e">
        <f t="shared" si="580"/>
        <v>#DIV/0!</v>
      </c>
      <c r="AE3553" s="1163">
        <v>466</v>
      </c>
      <c r="AF3553" s="1164"/>
      <c r="AG3553" s="1165"/>
      <c r="AH3553" s="1166"/>
      <c r="AI3553" s="587" t="e">
        <f t="shared" si="581"/>
        <v>#DIV/0!</v>
      </c>
      <c r="AK3553" s="1163">
        <v>466</v>
      </c>
      <c r="AL3553" s="1164"/>
      <c r="AM3553" s="1165"/>
      <c r="AN3553" s="1166"/>
      <c r="AO3553" s="587" t="e">
        <f t="shared" si="582"/>
        <v>#DIV/0!</v>
      </c>
      <c r="AQ3553" s="1163">
        <v>466</v>
      </c>
      <c r="AR3553" s="1164"/>
      <c r="AS3553" s="1165"/>
      <c r="AT3553" s="1166"/>
      <c r="AU3553" s="587" t="e">
        <f t="shared" si="583"/>
        <v>#DIV/0!</v>
      </c>
      <c r="AW3553" s="1163">
        <v>466</v>
      </c>
      <c r="AX3553" s="1164"/>
      <c r="AY3553" s="1165"/>
      <c r="AZ3553" s="1166"/>
      <c r="BA3553" s="587" t="e">
        <f t="shared" si="584"/>
        <v>#DIV/0!</v>
      </c>
    </row>
    <row r="3554" spans="1:53" s="17" customFormat="1" ht="16.75" customHeight="1" outlineLevel="2">
      <c r="A3554" s="1163">
        <v>467</v>
      </c>
      <c r="B3554" s="1164"/>
      <c r="C3554" s="1165"/>
      <c r="D3554" s="1166"/>
      <c r="E3554" s="587" t="e">
        <f t="shared" si="576"/>
        <v>#DIV/0!</v>
      </c>
      <c r="G3554" s="1163">
        <v>467</v>
      </c>
      <c r="H3554" s="1164"/>
      <c r="I3554" s="1165"/>
      <c r="J3554" s="1166"/>
      <c r="K3554" s="587" t="e">
        <f t="shared" si="577"/>
        <v>#DIV/0!</v>
      </c>
      <c r="M3554" s="1163">
        <v>467</v>
      </c>
      <c r="N3554" s="1164"/>
      <c r="O3554" s="1165"/>
      <c r="P3554" s="1166"/>
      <c r="Q3554" s="587" t="e">
        <f t="shared" si="578"/>
        <v>#DIV/0!</v>
      </c>
      <c r="S3554" s="1163">
        <v>467</v>
      </c>
      <c r="T3554" s="1164"/>
      <c r="U3554" s="1165"/>
      <c r="V3554" s="1166"/>
      <c r="W3554" s="587" t="e">
        <f t="shared" si="579"/>
        <v>#DIV/0!</v>
      </c>
      <c r="Y3554" s="1163">
        <v>467</v>
      </c>
      <c r="Z3554" s="1164"/>
      <c r="AA3554" s="1165"/>
      <c r="AB3554" s="1166"/>
      <c r="AC3554" s="587" t="e">
        <f t="shared" si="580"/>
        <v>#DIV/0!</v>
      </c>
      <c r="AE3554" s="1163">
        <v>467</v>
      </c>
      <c r="AF3554" s="1164"/>
      <c r="AG3554" s="1165"/>
      <c r="AH3554" s="1166"/>
      <c r="AI3554" s="587" t="e">
        <f t="shared" si="581"/>
        <v>#DIV/0!</v>
      </c>
      <c r="AK3554" s="1163">
        <v>467</v>
      </c>
      <c r="AL3554" s="1164"/>
      <c r="AM3554" s="1165"/>
      <c r="AN3554" s="1166"/>
      <c r="AO3554" s="587" t="e">
        <f t="shared" si="582"/>
        <v>#DIV/0!</v>
      </c>
      <c r="AQ3554" s="1163">
        <v>467</v>
      </c>
      <c r="AR3554" s="1164"/>
      <c r="AS3554" s="1165"/>
      <c r="AT3554" s="1166"/>
      <c r="AU3554" s="587" t="e">
        <f t="shared" si="583"/>
        <v>#DIV/0!</v>
      </c>
      <c r="AW3554" s="1163">
        <v>467</v>
      </c>
      <c r="AX3554" s="1164"/>
      <c r="AY3554" s="1165"/>
      <c r="AZ3554" s="1166"/>
      <c r="BA3554" s="587" t="e">
        <f t="shared" si="584"/>
        <v>#DIV/0!</v>
      </c>
    </row>
    <row r="3555" spans="1:53" s="17" customFormat="1" ht="16.75" customHeight="1" outlineLevel="2">
      <c r="A3555" s="1163">
        <v>468</v>
      </c>
      <c r="B3555" s="1164"/>
      <c r="C3555" s="1165"/>
      <c r="D3555" s="1166"/>
      <c r="E3555" s="587" t="e">
        <f t="shared" si="576"/>
        <v>#DIV/0!</v>
      </c>
      <c r="G3555" s="1163">
        <v>468</v>
      </c>
      <c r="H3555" s="1164"/>
      <c r="I3555" s="1165"/>
      <c r="J3555" s="1166"/>
      <c r="K3555" s="587" t="e">
        <f t="shared" si="577"/>
        <v>#DIV/0!</v>
      </c>
      <c r="M3555" s="1163">
        <v>468</v>
      </c>
      <c r="N3555" s="1164"/>
      <c r="O3555" s="1165"/>
      <c r="P3555" s="1166"/>
      <c r="Q3555" s="587" t="e">
        <f t="shared" si="578"/>
        <v>#DIV/0!</v>
      </c>
      <c r="S3555" s="1163">
        <v>468</v>
      </c>
      <c r="T3555" s="1164"/>
      <c r="U3555" s="1165"/>
      <c r="V3555" s="1166"/>
      <c r="W3555" s="587" t="e">
        <f t="shared" si="579"/>
        <v>#DIV/0!</v>
      </c>
      <c r="Y3555" s="1163">
        <v>468</v>
      </c>
      <c r="Z3555" s="1164"/>
      <c r="AA3555" s="1165"/>
      <c r="AB3555" s="1166"/>
      <c r="AC3555" s="587" t="e">
        <f t="shared" si="580"/>
        <v>#DIV/0!</v>
      </c>
      <c r="AE3555" s="1163">
        <v>468</v>
      </c>
      <c r="AF3555" s="1164"/>
      <c r="AG3555" s="1165"/>
      <c r="AH3555" s="1166"/>
      <c r="AI3555" s="587" t="e">
        <f t="shared" si="581"/>
        <v>#DIV/0!</v>
      </c>
      <c r="AK3555" s="1163">
        <v>468</v>
      </c>
      <c r="AL3555" s="1164"/>
      <c r="AM3555" s="1165"/>
      <c r="AN3555" s="1166"/>
      <c r="AO3555" s="587" t="e">
        <f t="shared" si="582"/>
        <v>#DIV/0!</v>
      </c>
      <c r="AQ3555" s="1163">
        <v>468</v>
      </c>
      <c r="AR3555" s="1164"/>
      <c r="AS3555" s="1165"/>
      <c r="AT3555" s="1166"/>
      <c r="AU3555" s="587" t="e">
        <f t="shared" si="583"/>
        <v>#DIV/0!</v>
      </c>
      <c r="AW3555" s="1163">
        <v>468</v>
      </c>
      <c r="AX3555" s="1164"/>
      <c r="AY3555" s="1165"/>
      <c r="AZ3555" s="1166"/>
      <c r="BA3555" s="587" t="e">
        <f t="shared" si="584"/>
        <v>#DIV/0!</v>
      </c>
    </row>
    <row r="3556" spans="1:53" s="17" customFormat="1" ht="16.75" customHeight="1" outlineLevel="2">
      <c r="A3556" s="1163">
        <v>469</v>
      </c>
      <c r="B3556" s="1164"/>
      <c r="C3556" s="1165"/>
      <c r="D3556" s="1166"/>
      <c r="E3556" s="587" t="e">
        <f t="shared" si="576"/>
        <v>#DIV/0!</v>
      </c>
      <c r="G3556" s="1163">
        <v>469</v>
      </c>
      <c r="H3556" s="1164"/>
      <c r="I3556" s="1165"/>
      <c r="J3556" s="1166"/>
      <c r="K3556" s="587" t="e">
        <f t="shared" si="577"/>
        <v>#DIV/0!</v>
      </c>
      <c r="M3556" s="1163">
        <v>469</v>
      </c>
      <c r="N3556" s="1164"/>
      <c r="O3556" s="1165"/>
      <c r="P3556" s="1166"/>
      <c r="Q3556" s="587" t="e">
        <f t="shared" si="578"/>
        <v>#DIV/0!</v>
      </c>
      <c r="S3556" s="1163">
        <v>469</v>
      </c>
      <c r="T3556" s="1164"/>
      <c r="U3556" s="1165"/>
      <c r="V3556" s="1166"/>
      <c r="W3556" s="587" t="e">
        <f t="shared" si="579"/>
        <v>#DIV/0!</v>
      </c>
      <c r="Y3556" s="1163">
        <v>469</v>
      </c>
      <c r="Z3556" s="1164"/>
      <c r="AA3556" s="1165"/>
      <c r="AB3556" s="1166"/>
      <c r="AC3556" s="587" t="e">
        <f t="shared" si="580"/>
        <v>#DIV/0!</v>
      </c>
      <c r="AE3556" s="1163">
        <v>469</v>
      </c>
      <c r="AF3556" s="1164"/>
      <c r="AG3556" s="1165"/>
      <c r="AH3556" s="1166"/>
      <c r="AI3556" s="587" t="e">
        <f t="shared" si="581"/>
        <v>#DIV/0!</v>
      </c>
      <c r="AK3556" s="1163">
        <v>469</v>
      </c>
      <c r="AL3556" s="1164"/>
      <c r="AM3556" s="1165"/>
      <c r="AN3556" s="1166"/>
      <c r="AO3556" s="587" t="e">
        <f t="shared" si="582"/>
        <v>#DIV/0!</v>
      </c>
      <c r="AQ3556" s="1163">
        <v>469</v>
      </c>
      <c r="AR3556" s="1164"/>
      <c r="AS3556" s="1165"/>
      <c r="AT3556" s="1166"/>
      <c r="AU3556" s="587" t="e">
        <f t="shared" si="583"/>
        <v>#DIV/0!</v>
      </c>
      <c r="AW3556" s="1163">
        <v>469</v>
      </c>
      <c r="AX3556" s="1164"/>
      <c r="AY3556" s="1165"/>
      <c r="AZ3556" s="1166"/>
      <c r="BA3556" s="587" t="e">
        <f t="shared" si="584"/>
        <v>#DIV/0!</v>
      </c>
    </row>
    <row r="3557" spans="1:53" s="17" customFormat="1" ht="16.75" customHeight="1" outlineLevel="2">
      <c r="A3557" s="1163">
        <v>470</v>
      </c>
      <c r="B3557" s="1164"/>
      <c r="C3557" s="1165"/>
      <c r="D3557" s="1166"/>
      <c r="E3557" s="587" t="e">
        <f t="shared" si="576"/>
        <v>#DIV/0!</v>
      </c>
      <c r="G3557" s="1163">
        <v>470</v>
      </c>
      <c r="H3557" s="1164"/>
      <c r="I3557" s="1165"/>
      <c r="J3557" s="1166"/>
      <c r="K3557" s="587" t="e">
        <f t="shared" si="577"/>
        <v>#DIV/0!</v>
      </c>
      <c r="M3557" s="1163">
        <v>470</v>
      </c>
      <c r="N3557" s="1164"/>
      <c r="O3557" s="1165"/>
      <c r="P3557" s="1166"/>
      <c r="Q3557" s="587" t="e">
        <f t="shared" si="578"/>
        <v>#DIV/0!</v>
      </c>
      <c r="S3557" s="1163">
        <v>470</v>
      </c>
      <c r="T3557" s="1164"/>
      <c r="U3557" s="1165"/>
      <c r="V3557" s="1166"/>
      <c r="W3557" s="587" t="e">
        <f t="shared" si="579"/>
        <v>#DIV/0!</v>
      </c>
      <c r="Y3557" s="1163">
        <v>470</v>
      </c>
      <c r="Z3557" s="1164"/>
      <c r="AA3557" s="1165"/>
      <c r="AB3557" s="1166"/>
      <c r="AC3557" s="587" t="e">
        <f t="shared" si="580"/>
        <v>#DIV/0!</v>
      </c>
      <c r="AE3557" s="1163">
        <v>470</v>
      </c>
      <c r="AF3557" s="1164"/>
      <c r="AG3557" s="1165"/>
      <c r="AH3557" s="1166"/>
      <c r="AI3557" s="587" t="e">
        <f t="shared" si="581"/>
        <v>#DIV/0!</v>
      </c>
      <c r="AK3557" s="1163">
        <v>470</v>
      </c>
      <c r="AL3557" s="1164"/>
      <c r="AM3557" s="1165"/>
      <c r="AN3557" s="1166"/>
      <c r="AO3557" s="587" t="e">
        <f t="shared" si="582"/>
        <v>#DIV/0!</v>
      </c>
      <c r="AQ3557" s="1163">
        <v>470</v>
      </c>
      <c r="AR3557" s="1164"/>
      <c r="AS3557" s="1165"/>
      <c r="AT3557" s="1166"/>
      <c r="AU3557" s="587" t="e">
        <f t="shared" si="583"/>
        <v>#DIV/0!</v>
      </c>
      <c r="AW3557" s="1163">
        <v>470</v>
      </c>
      <c r="AX3557" s="1164"/>
      <c r="AY3557" s="1165"/>
      <c r="AZ3557" s="1166"/>
      <c r="BA3557" s="587" t="e">
        <f t="shared" si="584"/>
        <v>#DIV/0!</v>
      </c>
    </row>
    <row r="3558" spans="1:53" s="17" customFormat="1" ht="16.75" customHeight="1" outlineLevel="2">
      <c r="A3558" s="1163">
        <v>471</v>
      </c>
      <c r="B3558" s="1164"/>
      <c r="C3558" s="1165"/>
      <c r="D3558" s="1166"/>
      <c r="E3558" s="587" t="e">
        <f t="shared" si="576"/>
        <v>#DIV/0!</v>
      </c>
      <c r="G3558" s="1163">
        <v>471</v>
      </c>
      <c r="H3558" s="1164"/>
      <c r="I3558" s="1165"/>
      <c r="J3558" s="1166"/>
      <c r="K3558" s="587" t="e">
        <f t="shared" si="577"/>
        <v>#DIV/0!</v>
      </c>
      <c r="M3558" s="1163">
        <v>471</v>
      </c>
      <c r="N3558" s="1164"/>
      <c r="O3558" s="1165"/>
      <c r="P3558" s="1166"/>
      <c r="Q3558" s="587" t="e">
        <f t="shared" si="578"/>
        <v>#DIV/0!</v>
      </c>
      <c r="S3558" s="1163">
        <v>471</v>
      </c>
      <c r="T3558" s="1164"/>
      <c r="U3558" s="1165"/>
      <c r="V3558" s="1166"/>
      <c r="W3558" s="587" t="e">
        <f t="shared" si="579"/>
        <v>#DIV/0!</v>
      </c>
      <c r="Y3558" s="1163">
        <v>471</v>
      </c>
      <c r="Z3558" s="1164"/>
      <c r="AA3558" s="1165"/>
      <c r="AB3558" s="1166"/>
      <c r="AC3558" s="587" t="e">
        <f t="shared" si="580"/>
        <v>#DIV/0!</v>
      </c>
      <c r="AE3558" s="1163">
        <v>471</v>
      </c>
      <c r="AF3558" s="1164"/>
      <c r="AG3558" s="1165"/>
      <c r="AH3558" s="1166"/>
      <c r="AI3558" s="587" t="e">
        <f t="shared" si="581"/>
        <v>#DIV/0!</v>
      </c>
      <c r="AK3558" s="1163">
        <v>471</v>
      </c>
      <c r="AL3558" s="1164"/>
      <c r="AM3558" s="1165"/>
      <c r="AN3558" s="1166"/>
      <c r="AO3558" s="587" t="e">
        <f t="shared" si="582"/>
        <v>#DIV/0!</v>
      </c>
      <c r="AQ3558" s="1163">
        <v>471</v>
      </c>
      <c r="AR3558" s="1164"/>
      <c r="AS3558" s="1165"/>
      <c r="AT3558" s="1166"/>
      <c r="AU3558" s="587" t="e">
        <f t="shared" si="583"/>
        <v>#DIV/0!</v>
      </c>
      <c r="AW3558" s="1163">
        <v>471</v>
      </c>
      <c r="AX3558" s="1164"/>
      <c r="AY3558" s="1165"/>
      <c r="AZ3558" s="1166"/>
      <c r="BA3558" s="587" t="e">
        <f t="shared" si="584"/>
        <v>#DIV/0!</v>
      </c>
    </row>
    <row r="3559" spans="1:53" s="17" customFormat="1" ht="16.75" customHeight="1" outlineLevel="2">
      <c r="A3559" s="1163">
        <v>472</v>
      </c>
      <c r="B3559" s="1164"/>
      <c r="C3559" s="1165"/>
      <c r="D3559" s="1166"/>
      <c r="E3559" s="587" t="e">
        <f t="shared" si="576"/>
        <v>#DIV/0!</v>
      </c>
      <c r="G3559" s="1163">
        <v>472</v>
      </c>
      <c r="H3559" s="1164"/>
      <c r="I3559" s="1165"/>
      <c r="J3559" s="1166"/>
      <c r="K3559" s="587" t="e">
        <f t="shared" si="577"/>
        <v>#DIV/0!</v>
      </c>
      <c r="M3559" s="1163">
        <v>472</v>
      </c>
      <c r="N3559" s="1164"/>
      <c r="O3559" s="1165"/>
      <c r="P3559" s="1166"/>
      <c r="Q3559" s="587" t="e">
        <f t="shared" si="578"/>
        <v>#DIV/0!</v>
      </c>
      <c r="S3559" s="1163">
        <v>472</v>
      </c>
      <c r="T3559" s="1164"/>
      <c r="U3559" s="1165"/>
      <c r="V3559" s="1166"/>
      <c r="W3559" s="587" t="e">
        <f t="shared" si="579"/>
        <v>#DIV/0!</v>
      </c>
      <c r="Y3559" s="1163">
        <v>472</v>
      </c>
      <c r="Z3559" s="1164"/>
      <c r="AA3559" s="1165"/>
      <c r="AB3559" s="1166"/>
      <c r="AC3559" s="587" t="e">
        <f t="shared" si="580"/>
        <v>#DIV/0!</v>
      </c>
      <c r="AE3559" s="1163">
        <v>472</v>
      </c>
      <c r="AF3559" s="1164"/>
      <c r="AG3559" s="1165"/>
      <c r="AH3559" s="1166"/>
      <c r="AI3559" s="587" t="e">
        <f t="shared" si="581"/>
        <v>#DIV/0!</v>
      </c>
      <c r="AK3559" s="1163">
        <v>472</v>
      </c>
      <c r="AL3559" s="1164"/>
      <c r="AM3559" s="1165"/>
      <c r="AN3559" s="1166"/>
      <c r="AO3559" s="587" t="e">
        <f t="shared" si="582"/>
        <v>#DIV/0!</v>
      </c>
      <c r="AQ3559" s="1163">
        <v>472</v>
      </c>
      <c r="AR3559" s="1164"/>
      <c r="AS3559" s="1165"/>
      <c r="AT3559" s="1166"/>
      <c r="AU3559" s="587" t="e">
        <f t="shared" si="583"/>
        <v>#DIV/0!</v>
      </c>
      <c r="AW3559" s="1163">
        <v>472</v>
      </c>
      <c r="AX3559" s="1164"/>
      <c r="AY3559" s="1165"/>
      <c r="AZ3559" s="1166"/>
      <c r="BA3559" s="587" t="e">
        <f t="shared" si="584"/>
        <v>#DIV/0!</v>
      </c>
    </row>
    <row r="3560" spans="1:53" s="17" customFormat="1" ht="16.75" customHeight="1" outlineLevel="2">
      <c r="A3560" s="1163">
        <v>473</v>
      </c>
      <c r="B3560" s="1164"/>
      <c r="C3560" s="1165"/>
      <c r="D3560" s="1166"/>
      <c r="E3560" s="587" t="e">
        <f t="shared" si="576"/>
        <v>#DIV/0!</v>
      </c>
      <c r="G3560" s="1163">
        <v>473</v>
      </c>
      <c r="H3560" s="1164"/>
      <c r="I3560" s="1165"/>
      <c r="J3560" s="1166"/>
      <c r="K3560" s="587" t="e">
        <f t="shared" si="577"/>
        <v>#DIV/0!</v>
      </c>
      <c r="M3560" s="1163">
        <v>473</v>
      </c>
      <c r="N3560" s="1164"/>
      <c r="O3560" s="1165"/>
      <c r="P3560" s="1166"/>
      <c r="Q3560" s="587" t="e">
        <f t="shared" si="578"/>
        <v>#DIV/0!</v>
      </c>
      <c r="S3560" s="1163">
        <v>473</v>
      </c>
      <c r="T3560" s="1164"/>
      <c r="U3560" s="1165"/>
      <c r="V3560" s="1166"/>
      <c r="W3560" s="587" t="e">
        <f t="shared" si="579"/>
        <v>#DIV/0!</v>
      </c>
      <c r="Y3560" s="1163">
        <v>473</v>
      </c>
      <c r="Z3560" s="1164"/>
      <c r="AA3560" s="1165"/>
      <c r="AB3560" s="1166"/>
      <c r="AC3560" s="587" t="e">
        <f t="shared" si="580"/>
        <v>#DIV/0!</v>
      </c>
      <c r="AE3560" s="1163">
        <v>473</v>
      </c>
      <c r="AF3560" s="1164"/>
      <c r="AG3560" s="1165"/>
      <c r="AH3560" s="1166"/>
      <c r="AI3560" s="587" t="e">
        <f t="shared" si="581"/>
        <v>#DIV/0!</v>
      </c>
      <c r="AK3560" s="1163">
        <v>473</v>
      </c>
      <c r="AL3560" s="1164"/>
      <c r="AM3560" s="1165"/>
      <c r="AN3560" s="1166"/>
      <c r="AO3560" s="587" t="e">
        <f t="shared" si="582"/>
        <v>#DIV/0!</v>
      </c>
      <c r="AQ3560" s="1163">
        <v>473</v>
      </c>
      <c r="AR3560" s="1164"/>
      <c r="AS3560" s="1165"/>
      <c r="AT3560" s="1166"/>
      <c r="AU3560" s="587" t="e">
        <f t="shared" si="583"/>
        <v>#DIV/0!</v>
      </c>
      <c r="AW3560" s="1163">
        <v>473</v>
      </c>
      <c r="AX3560" s="1164"/>
      <c r="AY3560" s="1165"/>
      <c r="AZ3560" s="1166"/>
      <c r="BA3560" s="587" t="e">
        <f t="shared" si="584"/>
        <v>#DIV/0!</v>
      </c>
    </row>
    <row r="3561" spans="1:53" s="17" customFormat="1" ht="16.75" customHeight="1" outlineLevel="2">
      <c r="A3561" s="1163">
        <v>474</v>
      </c>
      <c r="B3561" s="1164"/>
      <c r="C3561" s="1165"/>
      <c r="D3561" s="1166"/>
      <c r="E3561" s="587" t="e">
        <f t="shared" si="576"/>
        <v>#DIV/0!</v>
      </c>
      <c r="G3561" s="1163">
        <v>474</v>
      </c>
      <c r="H3561" s="1164"/>
      <c r="I3561" s="1165"/>
      <c r="J3561" s="1166"/>
      <c r="K3561" s="587" t="e">
        <f t="shared" si="577"/>
        <v>#DIV/0!</v>
      </c>
      <c r="M3561" s="1163">
        <v>474</v>
      </c>
      <c r="N3561" s="1164"/>
      <c r="O3561" s="1165"/>
      <c r="P3561" s="1166"/>
      <c r="Q3561" s="587" t="e">
        <f t="shared" si="578"/>
        <v>#DIV/0!</v>
      </c>
      <c r="S3561" s="1163">
        <v>474</v>
      </c>
      <c r="T3561" s="1164"/>
      <c r="U3561" s="1165"/>
      <c r="V3561" s="1166"/>
      <c r="W3561" s="587" t="e">
        <f t="shared" si="579"/>
        <v>#DIV/0!</v>
      </c>
      <c r="Y3561" s="1163">
        <v>474</v>
      </c>
      <c r="Z3561" s="1164"/>
      <c r="AA3561" s="1165"/>
      <c r="AB3561" s="1166"/>
      <c r="AC3561" s="587" t="e">
        <f t="shared" si="580"/>
        <v>#DIV/0!</v>
      </c>
      <c r="AE3561" s="1163">
        <v>474</v>
      </c>
      <c r="AF3561" s="1164"/>
      <c r="AG3561" s="1165"/>
      <c r="AH3561" s="1166"/>
      <c r="AI3561" s="587" t="e">
        <f t="shared" si="581"/>
        <v>#DIV/0!</v>
      </c>
      <c r="AK3561" s="1163">
        <v>474</v>
      </c>
      <c r="AL3561" s="1164"/>
      <c r="AM3561" s="1165"/>
      <c r="AN3561" s="1166"/>
      <c r="AO3561" s="587" t="e">
        <f t="shared" si="582"/>
        <v>#DIV/0!</v>
      </c>
      <c r="AQ3561" s="1163">
        <v>474</v>
      </c>
      <c r="AR3561" s="1164"/>
      <c r="AS3561" s="1165"/>
      <c r="AT3561" s="1166"/>
      <c r="AU3561" s="587" t="e">
        <f t="shared" si="583"/>
        <v>#DIV/0!</v>
      </c>
      <c r="AW3561" s="1163">
        <v>474</v>
      </c>
      <c r="AX3561" s="1164"/>
      <c r="AY3561" s="1165"/>
      <c r="AZ3561" s="1166"/>
      <c r="BA3561" s="587" t="e">
        <f t="shared" si="584"/>
        <v>#DIV/0!</v>
      </c>
    </row>
    <row r="3562" spans="1:53" s="17" customFormat="1" ht="16.75" customHeight="1" outlineLevel="2">
      <c r="A3562" s="1163">
        <v>475</v>
      </c>
      <c r="B3562" s="1164"/>
      <c r="C3562" s="1165"/>
      <c r="D3562" s="1166"/>
      <c r="E3562" s="587" t="e">
        <f t="shared" si="576"/>
        <v>#DIV/0!</v>
      </c>
      <c r="G3562" s="1163">
        <v>475</v>
      </c>
      <c r="H3562" s="1164"/>
      <c r="I3562" s="1165"/>
      <c r="J3562" s="1166"/>
      <c r="K3562" s="587" t="e">
        <f t="shared" si="577"/>
        <v>#DIV/0!</v>
      </c>
      <c r="M3562" s="1163">
        <v>475</v>
      </c>
      <c r="N3562" s="1164"/>
      <c r="O3562" s="1165"/>
      <c r="P3562" s="1166"/>
      <c r="Q3562" s="587" t="e">
        <f t="shared" si="578"/>
        <v>#DIV/0!</v>
      </c>
      <c r="S3562" s="1163">
        <v>475</v>
      </c>
      <c r="T3562" s="1164"/>
      <c r="U3562" s="1165"/>
      <c r="V3562" s="1166"/>
      <c r="W3562" s="587" t="e">
        <f t="shared" si="579"/>
        <v>#DIV/0!</v>
      </c>
      <c r="Y3562" s="1163">
        <v>475</v>
      </c>
      <c r="Z3562" s="1164"/>
      <c r="AA3562" s="1165"/>
      <c r="AB3562" s="1166"/>
      <c r="AC3562" s="587" t="e">
        <f t="shared" si="580"/>
        <v>#DIV/0!</v>
      </c>
      <c r="AE3562" s="1163">
        <v>475</v>
      </c>
      <c r="AF3562" s="1164"/>
      <c r="AG3562" s="1165"/>
      <c r="AH3562" s="1166"/>
      <c r="AI3562" s="587" t="e">
        <f t="shared" si="581"/>
        <v>#DIV/0!</v>
      </c>
      <c r="AK3562" s="1163">
        <v>475</v>
      </c>
      <c r="AL3562" s="1164"/>
      <c r="AM3562" s="1165"/>
      <c r="AN3562" s="1166"/>
      <c r="AO3562" s="587" t="e">
        <f t="shared" si="582"/>
        <v>#DIV/0!</v>
      </c>
      <c r="AQ3562" s="1163">
        <v>475</v>
      </c>
      <c r="AR3562" s="1164"/>
      <c r="AS3562" s="1165"/>
      <c r="AT3562" s="1166"/>
      <c r="AU3562" s="587" t="e">
        <f t="shared" si="583"/>
        <v>#DIV/0!</v>
      </c>
      <c r="AW3562" s="1163">
        <v>475</v>
      </c>
      <c r="AX3562" s="1164"/>
      <c r="AY3562" s="1165"/>
      <c r="AZ3562" s="1166"/>
      <c r="BA3562" s="587" t="e">
        <f t="shared" si="584"/>
        <v>#DIV/0!</v>
      </c>
    </row>
    <row r="3563" spans="1:53" s="17" customFormat="1" ht="16.75" customHeight="1" outlineLevel="2">
      <c r="A3563" s="1163">
        <v>476</v>
      </c>
      <c r="B3563" s="1164"/>
      <c r="C3563" s="1165"/>
      <c r="D3563" s="1166"/>
      <c r="E3563" s="587" t="e">
        <f t="shared" si="576"/>
        <v>#DIV/0!</v>
      </c>
      <c r="G3563" s="1163">
        <v>476</v>
      </c>
      <c r="H3563" s="1164"/>
      <c r="I3563" s="1165"/>
      <c r="J3563" s="1166"/>
      <c r="K3563" s="587" t="e">
        <f t="shared" si="577"/>
        <v>#DIV/0!</v>
      </c>
      <c r="M3563" s="1163">
        <v>476</v>
      </c>
      <c r="N3563" s="1164"/>
      <c r="O3563" s="1165"/>
      <c r="P3563" s="1166"/>
      <c r="Q3563" s="587" t="e">
        <f t="shared" si="578"/>
        <v>#DIV/0!</v>
      </c>
      <c r="S3563" s="1163">
        <v>476</v>
      </c>
      <c r="T3563" s="1164"/>
      <c r="U3563" s="1165"/>
      <c r="V3563" s="1166"/>
      <c r="W3563" s="587" t="e">
        <f t="shared" si="579"/>
        <v>#DIV/0!</v>
      </c>
      <c r="Y3563" s="1163">
        <v>476</v>
      </c>
      <c r="Z3563" s="1164"/>
      <c r="AA3563" s="1165"/>
      <c r="AB3563" s="1166"/>
      <c r="AC3563" s="587" t="e">
        <f t="shared" si="580"/>
        <v>#DIV/0!</v>
      </c>
      <c r="AE3563" s="1163">
        <v>476</v>
      </c>
      <c r="AF3563" s="1164"/>
      <c r="AG3563" s="1165"/>
      <c r="AH3563" s="1166"/>
      <c r="AI3563" s="587" t="e">
        <f t="shared" si="581"/>
        <v>#DIV/0!</v>
      </c>
      <c r="AK3563" s="1163">
        <v>476</v>
      </c>
      <c r="AL3563" s="1164"/>
      <c r="AM3563" s="1165"/>
      <c r="AN3563" s="1166"/>
      <c r="AO3563" s="587" t="e">
        <f t="shared" si="582"/>
        <v>#DIV/0!</v>
      </c>
      <c r="AQ3563" s="1163">
        <v>476</v>
      </c>
      <c r="AR3563" s="1164"/>
      <c r="AS3563" s="1165"/>
      <c r="AT3563" s="1166"/>
      <c r="AU3563" s="587" t="e">
        <f t="shared" si="583"/>
        <v>#DIV/0!</v>
      </c>
      <c r="AW3563" s="1163">
        <v>476</v>
      </c>
      <c r="AX3563" s="1164"/>
      <c r="AY3563" s="1165"/>
      <c r="AZ3563" s="1166"/>
      <c r="BA3563" s="587" t="e">
        <f t="shared" si="584"/>
        <v>#DIV/0!</v>
      </c>
    </row>
    <row r="3564" spans="1:53" s="17" customFormat="1" ht="16.75" customHeight="1" outlineLevel="2">
      <c r="A3564" s="1163">
        <v>477</v>
      </c>
      <c r="B3564" s="1164"/>
      <c r="C3564" s="1165"/>
      <c r="D3564" s="1166"/>
      <c r="E3564" s="587" t="e">
        <f t="shared" si="576"/>
        <v>#DIV/0!</v>
      </c>
      <c r="G3564" s="1163">
        <v>477</v>
      </c>
      <c r="H3564" s="1164"/>
      <c r="I3564" s="1165"/>
      <c r="J3564" s="1166"/>
      <c r="K3564" s="587" t="e">
        <f t="shared" si="577"/>
        <v>#DIV/0!</v>
      </c>
      <c r="M3564" s="1163">
        <v>477</v>
      </c>
      <c r="N3564" s="1164"/>
      <c r="O3564" s="1165"/>
      <c r="P3564" s="1166"/>
      <c r="Q3564" s="587" t="e">
        <f t="shared" si="578"/>
        <v>#DIV/0!</v>
      </c>
      <c r="S3564" s="1163">
        <v>477</v>
      </c>
      <c r="T3564" s="1164"/>
      <c r="U3564" s="1165"/>
      <c r="V3564" s="1166"/>
      <c r="W3564" s="587" t="e">
        <f t="shared" si="579"/>
        <v>#DIV/0!</v>
      </c>
      <c r="Y3564" s="1163">
        <v>477</v>
      </c>
      <c r="Z3564" s="1164"/>
      <c r="AA3564" s="1165"/>
      <c r="AB3564" s="1166"/>
      <c r="AC3564" s="587" t="e">
        <f t="shared" si="580"/>
        <v>#DIV/0!</v>
      </c>
      <c r="AE3564" s="1163">
        <v>477</v>
      </c>
      <c r="AF3564" s="1164"/>
      <c r="AG3564" s="1165"/>
      <c r="AH3564" s="1166"/>
      <c r="AI3564" s="587" t="e">
        <f t="shared" si="581"/>
        <v>#DIV/0!</v>
      </c>
      <c r="AK3564" s="1163">
        <v>477</v>
      </c>
      <c r="AL3564" s="1164"/>
      <c r="AM3564" s="1165"/>
      <c r="AN3564" s="1166"/>
      <c r="AO3564" s="587" t="e">
        <f t="shared" si="582"/>
        <v>#DIV/0!</v>
      </c>
      <c r="AQ3564" s="1163">
        <v>477</v>
      </c>
      <c r="AR3564" s="1164"/>
      <c r="AS3564" s="1165"/>
      <c r="AT3564" s="1166"/>
      <c r="AU3564" s="587" t="e">
        <f t="shared" si="583"/>
        <v>#DIV/0!</v>
      </c>
      <c r="AW3564" s="1163">
        <v>477</v>
      </c>
      <c r="AX3564" s="1164"/>
      <c r="AY3564" s="1165"/>
      <c r="AZ3564" s="1166"/>
      <c r="BA3564" s="587" t="e">
        <f t="shared" si="584"/>
        <v>#DIV/0!</v>
      </c>
    </row>
    <row r="3565" spans="1:53" s="17" customFormat="1" ht="16.75" customHeight="1" outlineLevel="2">
      <c r="A3565" s="1163">
        <v>478</v>
      </c>
      <c r="B3565" s="1164"/>
      <c r="C3565" s="1165"/>
      <c r="D3565" s="1166"/>
      <c r="E3565" s="587" t="e">
        <f t="shared" si="576"/>
        <v>#DIV/0!</v>
      </c>
      <c r="G3565" s="1163">
        <v>478</v>
      </c>
      <c r="H3565" s="1164"/>
      <c r="I3565" s="1165"/>
      <c r="J3565" s="1166"/>
      <c r="K3565" s="587" t="e">
        <f t="shared" si="577"/>
        <v>#DIV/0!</v>
      </c>
      <c r="M3565" s="1163">
        <v>478</v>
      </c>
      <c r="N3565" s="1164"/>
      <c r="O3565" s="1165"/>
      <c r="P3565" s="1166"/>
      <c r="Q3565" s="587" t="e">
        <f t="shared" si="578"/>
        <v>#DIV/0!</v>
      </c>
      <c r="S3565" s="1163">
        <v>478</v>
      </c>
      <c r="T3565" s="1164"/>
      <c r="U3565" s="1165"/>
      <c r="V3565" s="1166"/>
      <c r="W3565" s="587" t="e">
        <f t="shared" si="579"/>
        <v>#DIV/0!</v>
      </c>
      <c r="Y3565" s="1163">
        <v>478</v>
      </c>
      <c r="Z3565" s="1164"/>
      <c r="AA3565" s="1165"/>
      <c r="AB3565" s="1166"/>
      <c r="AC3565" s="587" t="e">
        <f t="shared" si="580"/>
        <v>#DIV/0!</v>
      </c>
      <c r="AE3565" s="1163">
        <v>478</v>
      </c>
      <c r="AF3565" s="1164"/>
      <c r="AG3565" s="1165"/>
      <c r="AH3565" s="1166"/>
      <c r="AI3565" s="587" t="e">
        <f t="shared" si="581"/>
        <v>#DIV/0!</v>
      </c>
      <c r="AK3565" s="1163">
        <v>478</v>
      </c>
      <c r="AL3565" s="1164"/>
      <c r="AM3565" s="1165"/>
      <c r="AN3565" s="1166"/>
      <c r="AO3565" s="587" t="e">
        <f t="shared" si="582"/>
        <v>#DIV/0!</v>
      </c>
      <c r="AQ3565" s="1163">
        <v>478</v>
      </c>
      <c r="AR3565" s="1164"/>
      <c r="AS3565" s="1165"/>
      <c r="AT3565" s="1166"/>
      <c r="AU3565" s="587" t="e">
        <f t="shared" si="583"/>
        <v>#DIV/0!</v>
      </c>
      <c r="AW3565" s="1163">
        <v>478</v>
      </c>
      <c r="AX3565" s="1164"/>
      <c r="AY3565" s="1165"/>
      <c r="AZ3565" s="1166"/>
      <c r="BA3565" s="587" t="e">
        <f t="shared" si="584"/>
        <v>#DIV/0!</v>
      </c>
    </row>
    <row r="3566" spans="1:53" s="17" customFormat="1" ht="16.75" customHeight="1" outlineLevel="2">
      <c r="A3566" s="1163">
        <v>479</v>
      </c>
      <c r="B3566" s="1164"/>
      <c r="C3566" s="1165"/>
      <c r="D3566" s="1166"/>
      <c r="E3566" s="587" t="e">
        <f t="shared" si="576"/>
        <v>#DIV/0!</v>
      </c>
      <c r="G3566" s="1163">
        <v>479</v>
      </c>
      <c r="H3566" s="1164"/>
      <c r="I3566" s="1165"/>
      <c r="J3566" s="1166"/>
      <c r="K3566" s="587" t="e">
        <f t="shared" si="577"/>
        <v>#DIV/0!</v>
      </c>
      <c r="M3566" s="1163">
        <v>479</v>
      </c>
      <c r="N3566" s="1164"/>
      <c r="O3566" s="1165"/>
      <c r="P3566" s="1166"/>
      <c r="Q3566" s="587" t="e">
        <f t="shared" si="578"/>
        <v>#DIV/0!</v>
      </c>
      <c r="S3566" s="1163">
        <v>479</v>
      </c>
      <c r="T3566" s="1164"/>
      <c r="U3566" s="1165"/>
      <c r="V3566" s="1166"/>
      <c r="W3566" s="587" t="e">
        <f t="shared" si="579"/>
        <v>#DIV/0!</v>
      </c>
      <c r="Y3566" s="1163">
        <v>479</v>
      </c>
      <c r="Z3566" s="1164"/>
      <c r="AA3566" s="1165"/>
      <c r="AB3566" s="1166"/>
      <c r="AC3566" s="587" t="e">
        <f t="shared" si="580"/>
        <v>#DIV/0!</v>
      </c>
      <c r="AE3566" s="1163">
        <v>479</v>
      </c>
      <c r="AF3566" s="1164"/>
      <c r="AG3566" s="1165"/>
      <c r="AH3566" s="1166"/>
      <c r="AI3566" s="587" t="e">
        <f t="shared" si="581"/>
        <v>#DIV/0!</v>
      </c>
      <c r="AK3566" s="1163">
        <v>479</v>
      </c>
      <c r="AL3566" s="1164"/>
      <c r="AM3566" s="1165"/>
      <c r="AN3566" s="1166"/>
      <c r="AO3566" s="587" t="e">
        <f t="shared" si="582"/>
        <v>#DIV/0!</v>
      </c>
      <c r="AQ3566" s="1163">
        <v>479</v>
      </c>
      <c r="AR3566" s="1164"/>
      <c r="AS3566" s="1165"/>
      <c r="AT3566" s="1166"/>
      <c r="AU3566" s="587" t="e">
        <f t="shared" si="583"/>
        <v>#DIV/0!</v>
      </c>
      <c r="AW3566" s="1163">
        <v>479</v>
      </c>
      <c r="AX3566" s="1164"/>
      <c r="AY3566" s="1165"/>
      <c r="AZ3566" s="1166"/>
      <c r="BA3566" s="587" t="e">
        <f t="shared" si="584"/>
        <v>#DIV/0!</v>
      </c>
    </row>
    <row r="3567" spans="1:53" s="17" customFormat="1" ht="16.75" customHeight="1" outlineLevel="2">
      <c r="A3567" s="1163">
        <v>480</v>
      </c>
      <c r="B3567" s="1164"/>
      <c r="C3567" s="1165"/>
      <c r="D3567" s="1166"/>
      <c r="E3567" s="587" t="e">
        <f t="shared" si="576"/>
        <v>#DIV/0!</v>
      </c>
      <c r="G3567" s="1163">
        <v>480</v>
      </c>
      <c r="H3567" s="1164"/>
      <c r="I3567" s="1165"/>
      <c r="J3567" s="1166"/>
      <c r="K3567" s="587" t="e">
        <f t="shared" si="577"/>
        <v>#DIV/0!</v>
      </c>
      <c r="M3567" s="1163">
        <v>480</v>
      </c>
      <c r="N3567" s="1164"/>
      <c r="O3567" s="1165"/>
      <c r="P3567" s="1166"/>
      <c r="Q3567" s="587" t="e">
        <f t="shared" si="578"/>
        <v>#DIV/0!</v>
      </c>
      <c r="S3567" s="1163">
        <v>480</v>
      </c>
      <c r="T3567" s="1164"/>
      <c r="U3567" s="1165"/>
      <c r="V3567" s="1166"/>
      <c r="W3567" s="587" t="e">
        <f t="shared" si="579"/>
        <v>#DIV/0!</v>
      </c>
      <c r="Y3567" s="1163">
        <v>480</v>
      </c>
      <c r="Z3567" s="1164"/>
      <c r="AA3567" s="1165"/>
      <c r="AB3567" s="1166"/>
      <c r="AC3567" s="587" t="e">
        <f t="shared" si="580"/>
        <v>#DIV/0!</v>
      </c>
      <c r="AE3567" s="1163">
        <v>480</v>
      </c>
      <c r="AF3567" s="1164"/>
      <c r="AG3567" s="1165"/>
      <c r="AH3567" s="1166"/>
      <c r="AI3567" s="587" t="e">
        <f t="shared" si="581"/>
        <v>#DIV/0!</v>
      </c>
      <c r="AK3567" s="1163">
        <v>480</v>
      </c>
      <c r="AL3567" s="1164"/>
      <c r="AM3567" s="1165"/>
      <c r="AN3567" s="1166"/>
      <c r="AO3567" s="587" t="e">
        <f t="shared" si="582"/>
        <v>#DIV/0!</v>
      </c>
      <c r="AQ3567" s="1163">
        <v>480</v>
      </c>
      <c r="AR3567" s="1164"/>
      <c r="AS3567" s="1165"/>
      <c r="AT3567" s="1166"/>
      <c r="AU3567" s="587" t="e">
        <f t="shared" si="583"/>
        <v>#DIV/0!</v>
      </c>
      <c r="AW3567" s="1163">
        <v>480</v>
      </c>
      <c r="AX3567" s="1164"/>
      <c r="AY3567" s="1165"/>
      <c r="AZ3567" s="1166"/>
      <c r="BA3567" s="587" t="e">
        <f t="shared" si="584"/>
        <v>#DIV/0!</v>
      </c>
    </row>
    <row r="3568" spans="1:53" s="17" customFormat="1" ht="16.75" customHeight="1" outlineLevel="2">
      <c r="A3568" s="1163">
        <v>481</v>
      </c>
      <c r="B3568" s="1164"/>
      <c r="C3568" s="1165"/>
      <c r="D3568" s="1166"/>
      <c r="E3568" s="587" t="e">
        <f t="shared" si="576"/>
        <v>#DIV/0!</v>
      </c>
      <c r="G3568" s="1163">
        <v>481</v>
      </c>
      <c r="H3568" s="1164"/>
      <c r="I3568" s="1165"/>
      <c r="J3568" s="1166"/>
      <c r="K3568" s="587" t="e">
        <f t="shared" si="577"/>
        <v>#DIV/0!</v>
      </c>
      <c r="M3568" s="1163">
        <v>481</v>
      </c>
      <c r="N3568" s="1164"/>
      <c r="O3568" s="1165"/>
      <c r="P3568" s="1166"/>
      <c r="Q3568" s="587" t="e">
        <f t="shared" si="578"/>
        <v>#DIV/0!</v>
      </c>
      <c r="S3568" s="1163">
        <v>481</v>
      </c>
      <c r="T3568" s="1164"/>
      <c r="U3568" s="1165"/>
      <c r="V3568" s="1166"/>
      <c r="W3568" s="587" t="e">
        <f t="shared" si="579"/>
        <v>#DIV/0!</v>
      </c>
      <c r="Y3568" s="1163">
        <v>481</v>
      </c>
      <c r="Z3568" s="1164"/>
      <c r="AA3568" s="1165"/>
      <c r="AB3568" s="1166"/>
      <c r="AC3568" s="587" t="e">
        <f t="shared" si="580"/>
        <v>#DIV/0!</v>
      </c>
      <c r="AE3568" s="1163">
        <v>481</v>
      </c>
      <c r="AF3568" s="1164"/>
      <c r="AG3568" s="1165"/>
      <c r="AH3568" s="1166"/>
      <c r="AI3568" s="587" t="e">
        <f t="shared" si="581"/>
        <v>#DIV/0!</v>
      </c>
      <c r="AK3568" s="1163">
        <v>481</v>
      </c>
      <c r="AL3568" s="1164"/>
      <c r="AM3568" s="1165"/>
      <c r="AN3568" s="1166"/>
      <c r="AO3568" s="587" t="e">
        <f t="shared" si="582"/>
        <v>#DIV/0!</v>
      </c>
      <c r="AQ3568" s="1163">
        <v>481</v>
      </c>
      <c r="AR3568" s="1164"/>
      <c r="AS3568" s="1165"/>
      <c r="AT3568" s="1166"/>
      <c r="AU3568" s="587" t="e">
        <f t="shared" si="583"/>
        <v>#DIV/0!</v>
      </c>
      <c r="AW3568" s="1163">
        <v>481</v>
      </c>
      <c r="AX3568" s="1164"/>
      <c r="AY3568" s="1165"/>
      <c r="AZ3568" s="1166"/>
      <c r="BA3568" s="587" t="e">
        <f t="shared" si="584"/>
        <v>#DIV/0!</v>
      </c>
    </row>
    <row r="3569" spans="1:53" s="17" customFormat="1" ht="16.75" customHeight="1" outlineLevel="2">
      <c r="A3569" s="1163">
        <v>482</v>
      </c>
      <c r="B3569" s="1164"/>
      <c r="C3569" s="1165"/>
      <c r="D3569" s="1166"/>
      <c r="E3569" s="587" t="e">
        <f t="shared" si="576"/>
        <v>#DIV/0!</v>
      </c>
      <c r="G3569" s="1163">
        <v>482</v>
      </c>
      <c r="H3569" s="1164"/>
      <c r="I3569" s="1165"/>
      <c r="J3569" s="1166"/>
      <c r="K3569" s="587" t="e">
        <f t="shared" si="577"/>
        <v>#DIV/0!</v>
      </c>
      <c r="M3569" s="1163">
        <v>482</v>
      </c>
      <c r="N3569" s="1164"/>
      <c r="O3569" s="1165"/>
      <c r="P3569" s="1166"/>
      <c r="Q3569" s="587" t="e">
        <f t="shared" si="578"/>
        <v>#DIV/0!</v>
      </c>
      <c r="S3569" s="1163">
        <v>482</v>
      </c>
      <c r="T3569" s="1164"/>
      <c r="U3569" s="1165"/>
      <c r="V3569" s="1166"/>
      <c r="W3569" s="587" t="e">
        <f t="shared" si="579"/>
        <v>#DIV/0!</v>
      </c>
      <c r="Y3569" s="1163">
        <v>482</v>
      </c>
      <c r="Z3569" s="1164"/>
      <c r="AA3569" s="1165"/>
      <c r="AB3569" s="1166"/>
      <c r="AC3569" s="587" t="e">
        <f t="shared" si="580"/>
        <v>#DIV/0!</v>
      </c>
      <c r="AE3569" s="1163">
        <v>482</v>
      </c>
      <c r="AF3569" s="1164"/>
      <c r="AG3569" s="1165"/>
      <c r="AH3569" s="1166"/>
      <c r="AI3569" s="587" t="e">
        <f t="shared" si="581"/>
        <v>#DIV/0!</v>
      </c>
      <c r="AK3569" s="1163">
        <v>482</v>
      </c>
      <c r="AL3569" s="1164"/>
      <c r="AM3569" s="1165"/>
      <c r="AN3569" s="1166"/>
      <c r="AO3569" s="587" t="e">
        <f t="shared" si="582"/>
        <v>#DIV/0!</v>
      </c>
      <c r="AQ3569" s="1163">
        <v>482</v>
      </c>
      <c r="AR3569" s="1164"/>
      <c r="AS3569" s="1165"/>
      <c r="AT3569" s="1166"/>
      <c r="AU3569" s="587" t="e">
        <f t="shared" si="583"/>
        <v>#DIV/0!</v>
      </c>
      <c r="AW3569" s="1163">
        <v>482</v>
      </c>
      <c r="AX3569" s="1164"/>
      <c r="AY3569" s="1165"/>
      <c r="AZ3569" s="1166"/>
      <c r="BA3569" s="587" t="e">
        <f t="shared" si="584"/>
        <v>#DIV/0!</v>
      </c>
    </row>
    <row r="3570" spans="1:53" s="17" customFormat="1" ht="16.75" customHeight="1" outlineLevel="2">
      <c r="A3570" s="1163">
        <v>483</v>
      </c>
      <c r="B3570" s="1164"/>
      <c r="C3570" s="1165"/>
      <c r="D3570" s="1166"/>
      <c r="E3570" s="587" t="e">
        <f t="shared" si="576"/>
        <v>#DIV/0!</v>
      </c>
      <c r="G3570" s="1163">
        <v>483</v>
      </c>
      <c r="H3570" s="1164"/>
      <c r="I3570" s="1165"/>
      <c r="J3570" s="1166"/>
      <c r="K3570" s="587" t="e">
        <f t="shared" si="577"/>
        <v>#DIV/0!</v>
      </c>
      <c r="M3570" s="1163">
        <v>483</v>
      </c>
      <c r="N3570" s="1164"/>
      <c r="O3570" s="1165"/>
      <c r="P3570" s="1166"/>
      <c r="Q3570" s="587" t="e">
        <f t="shared" si="578"/>
        <v>#DIV/0!</v>
      </c>
      <c r="S3570" s="1163">
        <v>483</v>
      </c>
      <c r="T3570" s="1164"/>
      <c r="U3570" s="1165"/>
      <c r="V3570" s="1166"/>
      <c r="W3570" s="587" t="e">
        <f t="shared" si="579"/>
        <v>#DIV/0!</v>
      </c>
      <c r="Y3570" s="1163">
        <v>483</v>
      </c>
      <c r="Z3570" s="1164"/>
      <c r="AA3570" s="1165"/>
      <c r="AB3570" s="1166"/>
      <c r="AC3570" s="587" t="e">
        <f t="shared" si="580"/>
        <v>#DIV/0!</v>
      </c>
      <c r="AE3570" s="1163">
        <v>483</v>
      </c>
      <c r="AF3570" s="1164"/>
      <c r="AG3570" s="1165"/>
      <c r="AH3570" s="1166"/>
      <c r="AI3570" s="587" t="e">
        <f t="shared" si="581"/>
        <v>#DIV/0!</v>
      </c>
      <c r="AK3570" s="1163">
        <v>483</v>
      </c>
      <c r="AL3570" s="1164"/>
      <c r="AM3570" s="1165"/>
      <c r="AN3570" s="1166"/>
      <c r="AO3570" s="587" t="e">
        <f t="shared" si="582"/>
        <v>#DIV/0!</v>
      </c>
      <c r="AQ3570" s="1163">
        <v>483</v>
      </c>
      <c r="AR3570" s="1164"/>
      <c r="AS3570" s="1165"/>
      <c r="AT3570" s="1166"/>
      <c r="AU3570" s="587" t="e">
        <f t="shared" si="583"/>
        <v>#DIV/0!</v>
      </c>
      <c r="AW3570" s="1163">
        <v>483</v>
      </c>
      <c r="AX3570" s="1164"/>
      <c r="AY3570" s="1165"/>
      <c r="AZ3570" s="1166"/>
      <c r="BA3570" s="587" t="e">
        <f t="shared" si="584"/>
        <v>#DIV/0!</v>
      </c>
    </row>
    <row r="3571" spans="1:53" s="17" customFormat="1" ht="16.75" customHeight="1" outlineLevel="2">
      <c r="A3571" s="1163">
        <v>484</v>
      </c>
      <c r="B3571" s="1164"/>
      <c r="C3571" s="1165"/>
      <c r="D3571" s="1166"/>
      <c r="E3571" s="587" t="e">
        <f t="shared" si="576"/>
        <v>#DIV/0!</v>
      </c>
      <c r="G3571" s="1163">
        <v>484</v>
      </c>
      <c r="H3571" s="1164"/>
      <c r="I3571" s="1165"/>
      <c r="J3571" s="1166"/>
      <c r="K3571" s="587" t="e">
        <f t="shared" si="577"/>
        <v>#DIV/0!</v>
      </c>
      <c r="M3571" s="1163">
        <v>484</v>
      </c>
      <c r="N3571" s="1164"/>
      <c r="O3571" s="1165"/>
      <c r="P3571" s="1166"/>
      <c r="Q3571" s="587" t="e">
        <f t="shared" si="578"/>
        <v>#DIV/0!</v>
      </c>
      <c r="S3571" s="1163">
        <v>484</v>
      </c>
      <c r="T3571" s="1164"/>
      <c r="U3571" s="1165"/>
      <c r="V3571" s="1166"/>
      <c r="W3571" s="587" t="e">
        <f t="shared" si="579"/>
        <v>#DIV/0!</v>
      </c>
      <c r="Y3571" s="1163">
        <v>484</v>
      </c>
      <c r="Z3571" s="1164"/>
      <c r="AA3571" s="1165"/>
      <c r="AB3571" s="1166"/>
      <c r="AC3571" s="587" t="e">
        <f t="shared" si="580"/>
        <v>#DIV/0!</v>
      </c>
      <c r="AE3571" s="1163">
        <v>484</v>
      </c>
      <c r="AF3571" s="1164"/>
      <c r="AG3571" s="1165"/>
      <c r="AH3571" s="1166"/>
      <c r="AI3571" s="587" t="e">
        <f t="shared" si="581"/>
        <v>#DIV/0!</v>
      </c>
      <c r="AK3571" s="1163">
        <v>484</v>
      </c>
      <c r="AL3571" s="1164"/>
      <c r="AM3571" s="1165"/>
      <c r="AN3571" s="1166"/>
      <c r="AO3571" s="587" t="e">
        <f t="shared" si="582"/>
        <v>#DIV/0!</v>
      </c>
      <c r="AQ3571" s="1163">
        <v>484</v>
      </c>
      <c r="AR3571" s="1164"/>
      <c r="AS3571" s="1165"/>
      <c r="AT3571" s="1166"/>
      <c r="AU3571" s="587" t="e">
        <f t="shared" si="583"/>
        <v>#DIV/0!</v>
      </c>
      <c r="AW3571" s="1163">
        <v>484</v>
      </c>
      <c r="AX3571" s="1164"/>
      <c r="AY3571" s="1165"/>
      <c r="AZ3571" s="1166"/>
      <c r="BA3571" s="587" t="e">
        <f t="shared" si="584"/>
        <v>#DIV/0!</v>
      </c>
    </row>
    <row r="3572" spans="1:53" s="17" customFormat="1" ht="16.75" customHeight="1" outlineLevel="2">
      <c r="A3572" s="1163">
        <v>485</v>
      </c>
      <c r="B3572" s="1164"/>
      <c r="C3572" s="1165"/>
      <c r="D3572" s="1166"/>
      <c r="E3572" s="587" t="e">
        <f t="shared" si="576"/>
        <v>#DIV/0!</v>
      </c>
      <c r="G3572" s="1163">
        <v>485</v>
      </c>
      <c r="H3572" s="1164"/>
      <c r="I3572" s="1165"/>
      <c r="J3572" s="1166"/>
      <c r="K3572" s="587" t="e">
        <f t="shared" si="577"/>
        <v>#DIV/0!</v>
      </c>
      <c r="M3572" s="1163">
        <v>485</v>
      </c>
      <c r="N3572" s="1164"/>
      <c r="O3572" s="1165"/>
      <c r="P3572" s="1166"/>
      <c r="Q3572" s="587" t="e">
        <f t="shared" si="578"/>
        <v>#DIV/0!</v>
      </c>
      <c r="S3572" s="1163">
        <v>485</v>
      </c>
      <c r="T3572" s="1164"/>
      <c r="U3572" s="1165"/>
      <c r="V3572" s="1166"/>
      <c r="W3572" s="587" t="e">
        <f t="shared" si="579"/>
        <v>#DIV/0!</v>
      </c>
      <c r="Y3572" s="1163">
        <v>485</v>
      </c>
      <c r="Z3572" s="1164"/>
      <c r="AA3572" s="1165"/>
      <c r="AB3572" s="1166"/>
      <c r="AC3572" s="587" t="e">
        <f t="shared" si="580"/>
        <v>#DIV/0!</v>
      </c>
      <c r="AE3572" s="1163">
        <v>485</v>
      </c>
      <c r="AF3572" s="1164"/>
      <c r="AG3572" s="1165"/>
      <c r="AH3572" s="1166"/>
      <c r="AI3572" s="587" t="e">
        <f t="shared" si="581"/>
        <v>#DIV/0!</v>
      </c>
      <c r="AK3572" s="1163">
        <v>485</v>
      </c>
      <c r="AL3572" s="1164"/>
      <c r="AM3572" s="1165"/>
      <c r="AN3572" s="1166"/>
      <c r="AO3572" s="587" t="e">
        <f t="shared" si="582"/>
        <v>#DIV/0!</v>
      </c>
      <c r="AQ3572" s="1163">
        <v>485</v>
      </c>
      <c r="AR3572" s="1164"/>
      <c r="AS3572" s="1165"/>
      <c r="AT3572" s="1166"/>
      <c r="AU3572" s="587" t="e">
        <f t="shared" si="583"/>
        <v>#DIV/0!</v>
      </c>
      <c r="AW3572" s="1163">
        <v>485</v>
      </c>
      <c r="AX3572" s="1164"/>
      <c r="AY3572" s="1165"/>
      <c r="AZ3572" s="1166"/>
      <c r="BA3572" s="587" t="e">
        <f t="shared" si="584"/>
        <v>#DIV/0!</v>
      </c>
    </row>
    <row r="3573" spans="1:53" s="17" customFormat="1" ht="16.75" customHeight="1" outlineLevel="2">
      <c r="A3573" s="1163">
        <v>486</v>
      </c>
      <c r="B3573" s="1164"/>
      <c r="C3573" s="1165"/>
      <c r="D3573" s="1166"/>
      <c r="E3573" s="587" t="e">
        <f t="shared" si="576"/>
        <v>#DIV/0!</v>
      </c>
      <c r="G3573" s="1163">
        <v>486</v>
      </c>
      <c r="H3573" s="1164"/>
      <c r="I3573" s="1165"/>
      <c r="J3573" s="1166"/>
      <c r="K3573" s="587" t="e">
        <f t="shared" si="577"/>
        <v>#DIV/0!</v>
      </c>
      <c r="M3573" s="1163">
        <v>486</v>
      </c>
      <c r="N3573" s="1164"/>
      <c r="O3573" s="1165"/>
      <c r="P3573" s="1166"/>
      <c r="Q3573" s="587" t="e">
        <f t="shared" si="578"/>
        <v>#DIV/0!</v>
      </c>
      <c r="S3573" s="1163">
        <v>486</v>
      </c>
      <c r="T3573" s="1164"/>
      <c r="U3573" s="1165"/>
      <c r="V3573" s="1166"/>
      <c r="W3573" s="587" t="e">
        <f t="shared" si="579"/>
        <v>#DIV/0!</v>
      </c>
      <c r="Y3573" s="1163">
        <v>486</v>
      </c>
      <c r="Z3573" s="1164"/>
      <c r="AA3573" s="1165"/>
      <c r="AB3573" s="1166"/>
      <c r="AC3573" s="587" t="e">
        <f t="shared" si="580"/>
        <v>#DIV/0!</v>
      </c>
      <c r="AE3573" s="1163">
        <v>486</v>
      </c>
      <c r="AF3573" s="1164"/>
      <c r="AG3573" s="1165"/>
      <c r="AH3573" s="1166"/>
      <c r="AI3573" s="587" t="e">
        <f t="shared" si="581"/>
        <v>#DIV/0!</v>
      </c>
      <c r="AK3573" s="1163">
        <v>486</v>
      </c>
      <c r="AL3573" s="1164"/>
      <c r="AM3573" s="1165"/>
      <c r="AN3573" s="1166"/>
      <c r="AO3573" s="587" t="e">
        <f t="shared" si="582"/>
        <v>#DIV/0!</v>
      </c>
      <c r="AQ3573" s="1163">
        <v>486</v>
      </c>
      <c r="AR3573" s="1164"/>
      <c r="AS3573" s="1165"/>
      <c r="AT3573" s="1166"/>
      <c r="AU3573" s="587" t="e">
        <f t="shared" si="583"/>
        <v>#DIV/0!</v>
      </c>
      <c r="AW3573" s="1163">
        <v>486</v>
      </c>
      <c r="AX3573" s="1164"/>
      <c r="AY3573" s="1165"/>
      <c r="AZ3573" s="1166"/>
      <c r="BA3573" s="587" t="e">
        <f t="shared" si="584"/>
        <v>#DIV/0!</v>
      </c>
    </row>
    <row r="3574" spans="1:53" s="17" customFormat="1" ht="16.75" customHeight="1" outlineLevel="2">
      <c r="A3574" s="1163">
        <v>487</v>
      </c>
      <c r="B3574" s="1164"/>
      <c r="C3574" s="1165"/>
      <c r="D3574" s="1166"/>
      <c r="E3574" s="587" t="e">
        <f t="shared" si="576"/>
        <v>#DIV/0!</v>
      </c>
      <c r="G3574" s="1163">
        <v>487</v>
      </c>
      <c r="H3574" s="1164"/>
      <c r="I3574" s="1165"/>
      <c r="J3574" s="1166"/>
      <c r="K3574" s="587" t="e">
        <f t="shared" si="577"/>
        <v>#DIV/0!</v>
      </c>
      <c r="M3574" s="1163">
        <v>487</v>
      </c>
      <c r="N3574" s="1164"/>
      <c r="O3574" s="1165"/>
      <c r="P3574" s="1166"/>
      <c r="Q3574" s="587" t="e">
        <f t="shared" si="578"/>
        <v>#DIV/0!</v>
      </c>
      <c r="S3574" s="1163">
        <v>487</v>
      </c>
      <c r="T3574" s="1164"/>
      <c r="U3574" s="1165"/>
      <c r="V3574" s="1166"/>
      <c r="W3574" s="587" t="e">
        <f t="shared" si="579"/>
        <v>#DIV/0!</v>
      </c>
      <c r="Y3574" s="1163">
        <v>487</v>
      </c>
      <c r="Z3574" s="1164"/>
      <c r="AA3574" s="1165"/>
      <c r="AB3574" s="1166"/>
      <c r="AC3574" s="587" t="e">
        <f t="shared" si="580"/>
        <v>#DIV/0!</v>
      </c>
      <c r="AE3574" s="1163">
        <v>487</v>
      </c>
      <c r="AF3574" s="1164"/>
      <c r="AG3574" s="1165"/>
      <c r="AH3574" s="1166"/>
      <c r="AI3574" s="587" t="e">
        <f t="shared" si="581"/>
        <v>#DIV/0!</v>
      </c>
      <c r="AK3574" s="1163">
        <v>487</v>
      </c>
      <c r="AL3574" s="1164"/>
      <c r="AM3574" s="1165"/>
      <c r="AN3574" s="1166"/>
      <c r="AO3574" s="587" t="e">
        <f t="shared" si="582"/>
        <v>#DIV/0!</v>
      </c>
      <c r="AQ3574" s="1163">
        <v>487</v>
      </c>
      <c r="AR3574" s="1164"/>
      <c r="AS3574" s="1165"/>
      <c r="AT3574" s="1166"/>
      <c r="AU3574" s="587" t="e">
        <f t="shared" si="583"/>
        <v>#DIV/0!</v>
      </c>
      <c r="AW3574" s="1163">
        <v>487</v>
      </c>
      <c r="AX3574" s="1164"/>
      <c r="AY3574" s="1165"/>
      <c r="AZ3574" s="1166"/>
      <c r="BA3574" s="587" t="e">
        <f t="shared" si="584"/>
        <v>#DIV/0!</v>
      </c>
    </row>
    <row r="3575" spans="1:53" s="17" customFormat="1" ht="16.75" customHeight="1" outlineLevel="2">
      <c r="A3575" s="1163">
        <v>488</v>
      </c>
      <c r="B3575" s="1164"/>
      <c r="C3575" s="1165"/>
      <c r="D3575" s="1166"/>
      <c r="E3575" s="587" t="e">
        <f t="shared" si="576"/>
        <v>#DIV/0!</v>
      </c>
      <c r="G3575" s="1163">
        <v>488</v>
      </c>
      <c r="H3575" s="1164"/>
      <c r="I3575" s="1165"/>
      <c r="J3575" s="1166"/>
      <c r="K3575" s="587" t="e">
        <f t="shared" si="577"/>
        <v>#DIV/0!</v>
      </c>
      <c r="M3575" s="1163">
        <v>488</v>
      </c>
      <c r="N3575" s="1164"/>
      <c r="O3575" s="1165"/>
      <c r="P3575" s="1166"/>
      <c r="Q3575" s="587" t="e">
        <f t="shared" si="578"/>
        <v>#DIV/0!</v>
      </c>
      <c r="S3575" s="1163">
        <v>488</v>
      </c>
      <c r="T3575" s="1164"/>
      <c r="U3575" s="1165"/>
      <c r="V3575" s="1166"/>
      <c r="W3575" s="587" t="e">
        <f t="shared" si="579"/>
        <v>#DIV/0!</v>
      </c>
      <c r="Y3575" s="1163">
        <v>488</v>
      </c>
      <c r="Z3575" s="1164"/>
      <c r="AA3575" s="1165"/>
      <c r="AB3575" s="1166"/>
      <c r="AC3575" s="587" t="e">
        <f t="shared" si="580"/>
        <v>#DIV/0!</v>
      </c>
      <c r="AE3575" s="1163">
        <v>488</v>
      </c>
      <c r="AF3575" s="1164"/>
      <c r="AG3575" s="1165"/>
      <c r="AH3575" s="1166"/>
      <c r="AI3575" s="587" t="e">
        <f t="shared" si="581"/>
        <v>#DIV/0!</v>
      </c>
      <c r="AK3575" s="1163">
        <v>488</v>
      </c>
      <c r="AL3575" s="1164"/>
      <c r="AM3575" s="1165"/>
      <c r="AN3575" s="1166"/>
      <c r="AO3575" s="587" t="e">
        <f t="shared" si="582"/>
        <v>#DIV/0!</v>
      </c>
      <c r="AQ3575" s="1163">
        <v>488</v>
      </c>
      <c r="AR3575" s="1164"/>
      <c r="AS3575" s="1165"/>
      <c r="AT3575" s="1166"/>
      <c r="AU3575" s="587" t="e">
        <f t="shared" si="583"/>
        <v>#DIV/0!</v>
      </c>
      <c r="AW3575" s="1163">
        <v>488</v>
      </c>
      <c r="AX3575" s="1164"/>
      <c r="AY3575" s="1165"/>
      <c r="AZ3575" s="1166"/>
      <c r="BA3575" s="587" t="e">
        <f t="shared" si="584"/>
        <v>#DIV/0!</v>
      </c>
    </row>
    <row r="3576" spans="1:53" s="17" customFormat="1" ht="16.75" customHeight="1" outlineLevel="2">
      <c r="A3576" s="1163">
        <v>489</v>
      </c>
      <c r="B3576" s="1164"/>
      <c r="C3576" s="1165"/>
      <c r="D3576" s="1166"/>
      <c r="E3576" s="587" t="e">
        <f t="shared" si="576"/>
        <v>#DIV/0!</v>
      </c>
      <c r="G3576" s="1163">
        <v>489</v>
      </c>
      <c r="H3576" s="1164"/>
      <c r="I3576" s="1165"/>
      <c r="J3576" s="1166"/>
      <c r="K3576" s="587" t="e">
        <f t="shared" si="577"/>
        <v>#DIV/0!</v>
      </c>
      <c r="M3576" s="1163">
        <v>489</v>
      </c>
      <c r="N3576" s="1164"/>
      <c r="O3576" s="1165"/>
      <c r="P3576" s="1166"/>
      <c r="Q3576" s="587" t="e">
        <f t="shared" si="578"/>
        <v>#DIV/0!</v>
      </c>
      <c r="S3576" s="1163">
        <v>489</v>
      </c>
      <c r="T3576" s="1164"/>
      <c r="U3576" s="1165"/>
      <c r="V3576" s="1166"/>
      <c r="W3576" s="587" t="e">
        <f t="shared" si="579"/>
        <v>#DIV/0!</v>
      </c>
      <c r="Y3576" s="1163">
        <v>489</v>
      </c>
      <c r="Z3576" s="1164"/>
      <c r="AA3576" s="1165"/>
      <c r="AB3576" s="1166"/>
      <c r="AC3576" s="587" t="e">
        <f t="shared" si="580"/>
        <v>#DIV/0!</v>
      </c>
      <c r="AE3576" s="1163">
        <v>489</v>
      </c>
      <c r="AF3576" s="1164"/>
      <c r="AG3576" s="1165"/>
      <c r="AH3576" s="1166"/>
      <c r="AI3576" s="587" t="e">
        <f t="shared" si="581"/>
        <v>#DIV/0!</v>
      </c>
      <c r="AK3576" s="1163">
        <v>489</v>
      </c>
      <c r="AL3576" s="1164"/>
      <c r="AM3576" s="1165"/>
      <c r="AN3576" s="1166"/>
      <c r="AO3576" s="587" t="e">
        <f t="shared" si="582"/>
        <v>#DIV/0!</v>
      </c>
      <c r="AQ3576" s="1163">
        <v>489</v>
      </c>
      <c r="AR3576" s="1164"/>
      <c r="AS3576" s="1165"/>
      <c r="AT3576" s="1166"/>
      <c r="AU3576" s="587" t="e">
        <f t="shared" si="583"/>
        <v>#DIV/0!</v>
      </c>
      <c r="AW3576" s="1163">
        <v>489</v>
      </c>
      <c r="AX3576" s="1164"/>
      <c r="AY3576" s="1165"/>
      <c r="AZ3576" s="1166"/>
      <c r="BA3576" s="587" t="e">
        <f t="shared" si="584"/>
        <v>#DIV/0!</v>
      </c>
    </row>
    <row r="3577" spans="1:53" s="17" customFormat="1" ht="16.75" customHeight="1" outlineLevel="2">
      <c r="A3577" s="1163">
        <v>490</v>
      </c>
      <c r="B3577" s="1164"/>
      <c r="C3577" s="1165"/>
      <c r="D3577" s="1166"/>
      <c r="E3577" s="587" t="e">
        <f t="shared" si="576"/>
        <v>#DIV/0!</v>
      </c>
      <c r="G3577" s="1163">
        <v>490</v>
      </c>
      <c r="H3577" s="1164"/>
      <c r="I3577" s="1165"/>
      <c r="J3577" s="1166"/>
      <c r="K3577" s="587" t="e">
        <f t="shared" si="577"/>
        <v>#DIV/0!</v>
      </c>
      <c r="M3577" s="1163">
        <v>490</v>
      </c>
      <c r="N3577" s="1164"/>
      <c r="O3577" s="1165"/>
      <c r="P3577" s="1166"/>
      <c r="Q3577" s="587" t="e">
        <f t="shared" si="578"/>
        <v>#DIV/0!</v>
      </c>
      <c r="S3577" s="1163">
        <v>490</v>
      </c>
      <c r="T3577" s="1164"/>
      <c r="U3577" s="1165"/>
      <c r="V3577" s="1166"/>
      <c r="W3577" s="587" t="e">
        <f t="shared" si="579"/>
        <v>#DIV/0!</v>
      </c>
      <c r="Y3577" s="1163">
        <v>490</v>
      </c>
      <c r="Z3577" s="1164"/>
      <c r="AA3577" s="1165"/>
      <c r="AB3577" s="1166"/>
      <c r="AC3577" s="587" t="e">
        <f t="shared" si="580"/>
        <v>#DIV/0!</v>
      </c>
      <c r="AE3577" s="1163">
        <v>490</v>
      </c>
      <c r="AF3577" s="1164"/>
      <c r="AG3577" s="1165"/>
      <c r="AH3577" s="1166"/>
      <c r="AI3577" s="587" t="e">
        <f t="shared" si="581"/>
        <v>#DIV/0!</v>
      </c>
      <c r="AK3577" s="1163">
        <v>490</v>
      </c>
      <c r="AL3577" s="1164"/>
      <c r="AM3577" s="1165"/>
      <c r="AN3577" s="1166"/>
      <c r="AO3577" s="587" t="e">
        <f t="shared" si="582"/>
        <v>#DIV/0!</v>
      </c>
      <c r="AQ3577" s="1163">
        <v>490</v>
      </c>
      <c r="AR3577" s="1164"/>
      <c r="AS3577" s="1165"/>
      <c r="AT3577" s="1166"/>
      <c r="AU3577" s="587" t="e">
        <f t="shared" si="583"/>
        <v>#DIV/0!</v>
      </c>
      <c r="AW3577" s="1163">
        <v>490</v>
      </c>
      <c r="AX3577" s="1164"/>
      <c r="AY3577" s="1165"/>
      <c r="AZ3577" s="1166"/>
      <c r="BA3577" s="587" t="e">
        <f t="shared" si="584"/>
        <v>#DIV/0!</v>
      </c>
    </row>
    <row r="3578" spans="1:53" s="17" customFormat="1" ht="16.75" customHeight="1" outlineLevel="2">
      <c r="A3578" s="1163">
        <v>491</v>
      </c>
      <c r="B3578" s="1164"/>
      <c r="C3578" s="1165"/>
      <c r="D3578" s="1166"/>
      <c r="E3578" s="587" t="e">
        <f t="shared" si="576"/>
        <v>#DIV/0!</v>
      </c>
      <c r="G3578" s="1163">
        <v>491</v>
      </c>
      <c r="H3578" s="1164"/>
      <c r="I3578" s="1165"/>
      <c r="J3578" s="1166"/>
      <c r="K3578" s="587" t="e">
        <f t="shared" si="577"/>
        <v>#DIV/0!</v>
      </c>
      <c r="M3578" s="1163">
        <v>491</v>
      </c>
      <c r="N3578" s="1164"/>
      <c r="O3578" s="1165"/>
      <c r="P3578" s="1166"/>
      <c r="Q3578" s="587" t="e">
        <f t="shared" si="578"/>
        <v>#DIV/0!</v>
      </c>
      <c r="S3578" s="1163">
        <v>491</v>
      </c>
      <c r="T3578" s="1164"/>
      <c r="U3578" s="1165"/>
      <c r="V3578" s="1166"/>
      <c r="W3578" s="587" t="e">
        <f t="shared" si="579"/>
        <v>#DIV/0!</v>
      </c>
      <c r="Y3578" s="1163">
        <v>491</v>
      </c>
      <c r="Z3578" s="1164"/>
      <c r="AA3578" s="1165"/>
      <c r="AB3578" s="1166"/>
      <c r="AC3578" s="587" t="e">
        <f t="shared" si="580"/>
        <v>#DIV/0!</v>
      </c>
      <c r="AE3578" s="1163">
        <v>491</v>
      </c>
      <c r="AF3578" s="1164"/>
      <c r="AG3578" s="1165"/>
      <c r="AH3578" s="1166"/>
      <c r="AI3578" s="587" t="e">
        <f t="shared" si="581"/>
        <v>#DIV/0!</v>
      </c>
      <c r="AK3578" s="1163">
        <v>491</v>
      </c>
      <c r="AL3578" s="1164"/>
      <c r="AM3578" s="1165"/>
      <c r="AN3578" s="1166"/>
      <c r="AO3578" s="587" t="e">
        <f t="shared" si="582"/>
        <v>#DIV/0!</v>
      </c>
      <c r="AQ3578" s="1163">
        <v>491</v>
      </c>
      <c r="AR3578" s="1164"/>
      <c r="AS3578" s="1165"/>
      <c r="AT3578" s="1166"/>
      <c r="AU3578" s="587" t="e">
        <f t="shared" si="583"/>
        <v>#DIV/0!</v>
      </c>
      <c r="AW3578" s="1163">
        <v>491</v>
      </c>
      <c r="AX3578" s="1164"/>
      <c r="AY3578" s="1165"/>
      <c r="AZ3578" s="1166"/>
      <c r="BA3578" s="587" t="e">
        <f t="shared" si="584"/>
        <v>#DIV/0!</v>
      </c>
    </row>
    <row r="3579" spans="1:53" s="17" customFormat="1" ht="16.75" customHeight="1" outlineLevel="2">
      <c r="A3579" s="1163">
        <v>492</v>
      </c>
      <c r="B3579" s="1164"/>
      <c r="C3579" s="1165"/>
      <c r="D3579" s="1166"/>
      <c r="E3579" s="587" t="e">
        <f t="shared" si="576"/>
        <v>#DIV/0!</v>
      </c>
      <c r="G3579" s="1163">
        <v>492</v>
      </c>
      <c r="H3579" s="1164"/>
      <c r="I3579" s="1165"/>
      <c r="J3579" s="1166"/>
      <c r="K3579" s="587" t="e">
        <f t="shared" si="577"/>
        <v>#DIV/0!</v>
      </c>
      <c r="M3579" s="1163">
        <v>492</v>
      </c>
      <c r="N3579" s="1164"/>
      <c r="O3579" s="1165"/>
      <c r="P3579" s="1166"/>
      <c r="Q3579" s="587" t="e">
        <f t="shared" si="578"/>
        <v>#DIV/0!</v>
      </c>
      <c r="S3579" s="1163">
        <v>492</v>
      </c>
      <c r="T3579" s="1164"/>
      <c r="U3579" s="1165"/>
      <c r="V3579" s="1166"/>
      <c r="W3579" s="587" t="e">
        <f t="shared" si="579"/>
        <v>#DIV/0!</v>
      </c>
      <c r="Y3579" s="1163">
        <v>492</v>
      </c>
      <c r="Z3579" s="1164"/>
      <c r="AA3579" s="1165"/>
      <c r="AB3579" s="1166"/>
      <c r="AC3579" s="587" t="e">
        <f t="shared" si="580"/>
        <v>#DIV/0!</v>
      </c>
      <c r="AE3579" s="1163">
        <v>492</v>
      </c>
      <c r="AF3579" s="1164"/>
      <c r="AG3579" s="1165"/>
      <c r="AH3579" s="1166"/>
      <c r="AI3579" s="587" t="e">
        <f t="shared" si="581"/>
        <v>#DIV/0!</v>
      </c>
      <c r="AK3579" s="1163">
        <v>492</v>
      </c>
      <c r="AL3579" s="1164"/>
      <c r="AM3579" s="1165"/>
      <c r="AN3579" s="1166"/>
      <c r="AO3579" s="587" t="e">
        <f t="shared" si="582"/>
        <v>#DIV/0!</v>
      </c>
      <c r="AQ3579" s="1163">
        <v>492</v>
      </c>
      <c r="AR3579" s="1164"/>
      <c r="AS3579" s="1165"/>
      <c r="AT3579" s="1166"/>
      <c r="AU3579" s="587" t="e">
        <f t="shared" si="583"/>
        <v>#DIV/0!</v>
      </c>
      <c r="AW3579" s="1163">
        <v>492</v>
      </c>
      <c r="AX3579" s="1164"/>
      <c r="AY3579" s="1165"/>
      <c r="AZ3579" s="1166"/>
      <c r="BA3579" s="587" t="e">
        <f t="shared" si="584"/>
        <v>#DIV/0!</v>
      </c>
    </row>
    <row r="3580" spans="1:53" s="17" customFormat="1" ht="16.75" customHeight="1" outlineLevel="2">
      <c r="A3580" s="1163">
        <v>493</v>
      </c>
      <c r="B3580" s="1164"/>
      <c r="C3580" s="1165"/>
      <c r="D3580" s="1166"/>
      <c r="E3580" s="587" t="e">
        <f t="shared" si="576"/>
        <v>#DIV/0!</v>
      </c>
      <c r="G3580" s="1163">
        <v>493</v>
      </c>
      <c r="H3580" s="1164"/>
      <c r="I3580" s="1165"/>
      <c r="J3580" s="1166"/>
      <c r="K3580" s="587" t="e">
        <f t="shared" si="577"/>
        <v>#DIV/0!</v>
      </c>
      <c r="M3580" s="1163">
        <v>493</v>
      </c>
      <c r="N3580" s="1164"/>
      <c r="O3580" s="1165"/>
      <c r="P3580" s="1166"/>
      <c r="Q3580" s="587" t="e">
        <f t="shared" si="578"/>
        <v>#DIV/0!</v>
      </c>
      <c r="S3580" s="1163">
        <v>493</v>
      </c>
      <c r="T3580" s="1164"/>
      <c r="U3580" s="1165"/>
      <c r="V3580" s="1166"/>
      <c r="W3580" s="587" t="e">
        <f t="shared" si="579"/>
        <v>#DIV/0!</v>
      </c>
      <c r="Y3580" s="1163">
        <v>493</v>
      </c>
      <c r="Z3580" s="1164"/>
      <c r="AA3580" s="1165"/>
      <c r="AB3580" s="1166"/>
      <c r="AC3580" s="587" t="e">
        <f t="shared" si="580"/>
        <v>#DIV/0!</v>
      </c>
      <c r="AE3580" s="1163">
        <v>493</v>
      </c>
      <c r="AF3580" s="1164"/>
      <c r="AG3580" s="1165"/>
      <c r="AH3580" s="1166"/>
      <c r="AI3580" s="587" t="e">
        <f t="shared" si="581"/>
        <v>#DIV/0!</v>
      </c>
      <c r="AK3580" s="1163">
        <v>493</v>
      </c>
      <c r="AL3580" s="1164"/>
      <c r="AM3580" s="1165"/>
      <c r="AN3580" s="1166"/>
      <c r="AO3580" s="587" t="e">
        <f t="shared" si="582"/>
        <v>#DIV/0!</v>
      </c>
      <c r="AQ3580" s="1163">
        <v>493</v>
      </c>
      <c r="AR3580" s="1164"/>
      <c r="AS3580" s="1165"/>
      <c r="AT3580" s="1166"/>
      <c r="AU3580" s="587" t="e">
        <f t="shared" si="583"/>
        <v>#DIV/0!</v>
      </c>
      <c r="AW3580" s="1163">
        <v>493</v>
      </c>
      <c r="AX3580" s="1164"/>
      <c r="AY3580" s="1165"/>
      <c r="AZ3580" s="1166"/>
      <c r="BA3580" s="587" t="e">
        <f t="shared" si="584"/>
        <v>#DIV/0!</v>
      </c>
    </row>
    <row r="3581" spans="1:53" s="17" customFormat="1" ht="16.75" customHeight="1" outlineLevel="2">
      <c r="A3581" s="1163">
        <v>494</v>
      </c>
      <c r="B3581" s="1164"/>
      <c r="C3581" s="1165"/>
      <c r="D3581" s="1166"/>
      <c r="E3581" s="587" t="e">
        <f t="shared" si="576"/>
        <v>#DIV/0!</v>
      </c>
      <c r="G3581" s="1163">
        <v>494</v>
      </c>
      <c r="H3581" s="1164"/>
      <c r="I3581" s="1165"/>
      <c r="J3581" s="1166"/>
      <c r="K3581" s="587" t="e">
        <f t="shared" si="577"/>
        <v>#DIV/0!</v>
      </c>
      <c r="M3581" s="1163">
        <v>494</v>
      </c>
      <c r="N3581" s="1164"/>
      <c r="O3581" s="1165"/>
      <c r="P3581" s="1166"/>
      <c r="Q3581" s="587" t="e">
        <f t="shared" si="578"/>
        <v>#DIV/0!</v>
      </c>
      <c r="S3581" s="1163">
        <v>494</v>
      </c>
      <c r="T3581" s="1164"/>
      <c r="U3581" s="1165"/>
      <c r="V3581" s="1166"/>
      <c r="W3581" s="587" t="e">
        <f t="shared" si="579"/>
        <v>#DIV/0!</v>
      </c>
      <c r="Y3581" s="1163">
        <v>494</v>
      </c>
      <c r="Z3581" s="1164"/>
      <c r="AA3581" s="1165"/>
      <c r="AB3581" s="1166"/>
      <c r="AC3581" s="587" t="e">
        <f t="shared" si="580"/>
        <v>#DIV/0!</v>
      </c>
      <c r="AE3581" s="1163">
        <v>494</v>
      </c>
      <c r="AF3581" s="1164"/>
      <c r="AG3581" s="1165"/>
      <c r="AH3581" s="1166"/>
      <c r="AI3581" s="587" t="e">
        <f t="shared" si="581"/>
        <v>#DIV/0!</v>
      </c>
      <c r="AK3581" s="1163">
        <v>494</v>
      </c>
      <c r="AL3581" s="1164"/>
      <c r="AM3581" s="1165"/>
      <c r="AN3581" s="1166"/>
      <c r="AO3581" s="587" t="e">
        <f t="shared" si="582"/>
        <v>#DIV/0!</v>
      </c>
      <c r="AQ3581" s="1163">
        <v>494</v>
      </c>
      <c r="AR3581" s="1164"/>
      <c r="AS3581" s="1165"/>
      <c r="AT3581" s="1166"/>
      <c r="AU3581" s="587" t="e">
        <f t="shared" si="583"/>
        <v>#DIV/0!</v>
      </c>
      <c r="AW3581" s="1163">
        <v>494</v>
      </c>
      <c r="AX3581" s="1164"/>
      <c r="AY3581" s="1165"/>
      <c r="AZ3581" s="1166"/>
      <c r="BA3581" s="587" t="e">
        <f t="shared" si="584"/>
        <v>#DIV/0!</v>
      </c>
    </row>
    <row r="3582" spans="1:53" s="17" customFormat="1" ht="16.75" customHeight="1" outlineLevel="2">
      <c r="A3582" s="1163">
        <v>495</v>
      </c>
      <c r="B3582" s="1164"/>
      <c r="C3582" s="1165"/>
      <c r="D3582" s="1166"/>
      <c r="E3582" s="587" t="e">
        <f t="shared" si="576"/>
        <v>#DIV/0!</v>
      </c>
      <c r="G3582" s="1163">
        <v>495</v>
      </c>
      <c r="H3582" s="1164"/>
      <c r="I3582" s="1165"/>
      <c r="J3582" s="1166"/>
      <c r="K3582" s="587" t="e">
        <f t="shared" si="577"/>
        <v>#DIV/0!</v>
      </c>
      <c r="M3582" s="1163">
        <v>495</v>
      </c>
      <c r="N3582" s="1164"/>
      <c r="O3582" s="1165"/>
      <c r="P3582" s="1166"/>
      <c r="Q3582" s="587" t="e">
        <f t="shared" si="578"/>
        <v>#DIV/0!</v>
      </c>
      <c r="S3582" s="1163">
        <v>495</v>
      </c>
      <c r="T3582" s="1164"/>
      <c r="U3582" s="1165"/>
      <c r="V3582" s="1166"/>
      <c r="W3582" s="587" t="e">
        <f t="shared" si="579"/>
        <v>#DIV/0!</v>
      </c>
      <c r="Y3582" s="1163">
        <v>495</v>
      </c>
      <c r="Z3582" s="1164"/>
      <c r="AA3582" s="1165"/>
      <c r="AB3582" s="1166"/>
      <c r="AC3582" s="587" t="e">
        <f t="shared" si="580"/>
        <v>#DIV/0!</v>
      </c>
      <c r="AE3582" s="1163">
        <v>495</v>
      </c>
      <c r="AF3582" s="1164"/>
      <c r="AG3582" s="1165"/>
      <c r="AH3582" s="1166"/>
      <c r="AI3582" s="587" t="e">
        <f t="shared" si="581"/>
        <v>#DIV/0!</v>
      </c>
      <c r="AK3582" s="1163">
        <v>495</v>
      </c>
      <c r="AL3582" s="1164"/>
      <c r="AM3582" s="1165"/>
      <c r="AN3582" s="1166"/>
      <c r="AO3582" s="587" t="e">
        <f t="shared" si="582"/>
        <v>#DIV/0!</v>
      </c>
      <c r="AQ3582" s="1163">
        <v>495</v>
      </c>
      <c r="AR3582" s="1164"/>
      <c r="AS3582" s="1165"/>
      <c r="AT3582" s="1166"/>
      <c r="AU3582" s="587" t="e">
        <f t="shared" si="583"/>
        <v>#DIV/0!</v>
      </c>
      <c r="AW3582" s="1163">
        <v>495</v>
      </c>
      <c r="AX3582" s="1164"/>
      <c r="AY3582" s="1165"/>
      <c r="AZ3582" s="1166"/>
      <c r="BA3582" s="587" t="e">
        <f t="shared" si="584"/>
        <v>#DIV/0!</v>
      </c>
    </row>
    <row r="3583" spans="1:53" s="17" customFormat="1" ht="16.75" customHeight="1" outlineLevel="2">
      <c r="A3583" s="1163">
        <v>496</v>
      </c>
      <c r="B3583" s="1164"/>
      <c r="C3583" s="1165"/>
      <c r="D3583" s="1166"/>
      <c r="E3583" s="587" t="e">
        <f t="shared" si="576"/>
        <v>#DIV/0!</v>
      </c>
      <c r="G3583" s="1163">
        <v>496</v>
      </c>
      <c r="H3583" s="1164"/>
      <c r="I3583" s="1165"/>
      <c r="J3583" s="1166"/>
      <c r="K3583" s="587" t="e">
        <f t="shared" si="577"/>
        <v>#DIV/0!</v>
      </c>
      <c r="M3583" s="1163">
        <v>496</v>
      </c>
      <c r="N3583" s="1164"/>
      <c r="O3583" s="1165"/>
      <c r="P3583" s="1166"/>
      <c r="Q3583" s="587" t="e">
        <f t="shared" si="578"/>
        <v>#DIV/0!</v>
      </c>
      <c r="S3583" s="1163">
        <v>496</v>
      </c>
      <c r="T3583" s="1164"/>
      <c r="U3583" s="1165"/>
      <c r="V3583" s="1166"/>
      <c r="W3583" s="587" t="e">
        <f t="shared" si="579"/>
        <v>#DIV/0!</v>
      </c>
      <c r="Y3583" s="1163">
        <v>496</v>
      </c>
      <c r="Z3583" s="1164"/>
      <c r="AA3583" s="1165"/>
      <c r="AB3583" s="1166"/>
      <c r="AC3583" s="587" t="e">
        <f t="shared" si="580"/>
        <v>#DIV/0!</v>
      </c>
      <c r="AE3583" s="1163">
        <v>496</v>
      </c>
      <c r="AF3583" s="1164"/>
      <c r="AG3583" s="1165"/>
      <c r="AH3583" s="1166"/>
      <c r="AI3583" s="587" t="e">
        <f t="shared" si="581"/>
        <v>#DIV/0!</v>
      </c>
      <c r="AK3583" s="1163">
        <v>496</v>
      </c>
      <c r="AL3583" s="1164"/>
      <c r="AM3583" s="1165"/>
      <c r="AN3583" s="1166"/>
      <c r="AO3583" s="587" t="e">
        <f t="shared" si="582"/>
        <v>#DIV/0!</v>
      </c>
      <c r="AQ3583" s="1163">
        <v>496</v>
      </c>
      <c r="AR3583" s="1164"/>
      <c r="AS3583" s="1165"/>
      <c r="AT3583" s="1166"/>
      <c r="AU3583" s="587" t="e">
        <f t="shared" si="583"/>
        <v>#DIV/0!</v>
      </c>
      <c r="AW3583" s="1163">
        <v>496</v>
      </c>
      <c r="AX3583" s="1164"/>
      <c r="AY3583" s="1165"/>
      <c r="AZ3583" s="1166"/>
      <c r="BA3583" s="587" t="e">
        <f t="shared" si="584"/>
        <v>#DIV/0!</v>
      </c>
    </row>
    <row r="3584" spans="1:53" s="17" customFormat="1" ht="16.75" customHeight="1" outlineLevel="2">
      <c r="A3584" s="1163">
        <v>497</v>
      </c>
      <c r="B3584" s="1164"/>
      <c r="C3584" s="1165"/>
      <c r="D3584" s="1166"/>
      <c r="E3584" s="587" t="e">
        <f t="shared" si="576"/>
        <v>#DIV/0!</v>
      </c>
      <c r="G3584" s="1163">
        <v>497</v>
      </c>
      <c r="H3584" s="1164"/>
      <c r="I3584" s="1165"/>
      <c r="J3584" s="1166"/>
      <c r="K3584" s="587" t="e">
        <f t="shared" si="577"/>
        <v>#DIV/0!</v>
      </c>
      <c r="M3584" s="1163">
        <v>497</v>
      </c>
      <c r="N3584" s="1164"/>
      <c r="O3584" s="1165"/>
      <c r="P3584" s="1166"/>
      <c r="Q3584" s="587" t="e">
        <f t="shared" si="578"/>
        <v>#DIV/0!</v>
      </c>
      <c r="S3584" s="1163">
        <v>497</v>
      </c>
      <c r="T3584" s="1164"/>
      <c r="U3584" s="1165"/>
      <c r="V3584" s="1166"/>
      <c r="W3584" s="587" t="e">
        <f t="shared" si="579"/>
        <v>#DIV/0!</v>
      </c>
      <c r="Y3584" s="1163">
        <v>497</v>
      </c>
      <c r="Z3584" s="1164"/>
      <c r="AA3584" s="1165"/>
      <c r="AB3584" s="1166"/>
      <c r="AC3584" s="587" t="e">
        <f t="shared" si="580"/>
        <v>#DIV/0!</v>
      </c>
      <c r="AE3584" s="1163">
        <v>497</v>
      </c>
      <c r="AF3584" s="1164"/>
      <c r="AG3584" s="1165"/>
      <c r="AH3584" s="1166"/>
      <c r="AI3584" s="587" t="e">
        <f t="shared" si="581"/>
        <v>#DIV/0!</v>
      </c>
      <c r="AK3584" s="1163">
        <v>497</v>
      </c>
      <c r="AL3584" s="1164"/>
      <c r="AM3584" s="1165"/>
      <c r="AN3584" s="1166"/>
      <c r="AO3584" s="587" t="e">
        <f t="shared" si="582"/>
        <v>#DIV/0!</v>
      </c>
      <c r="AQ3584" s="1163">
        <v>497</v>
      </c>
      <c r="AR3584" s="1164"/>
      <c r="AS3584" s="1165"/>
      <c r="AT3584" s="1166"/>
      <c r="AU3584" s="587" t="e">
        <f t="shared" si="583"/>
        <v>#DIV/0!</v>
      </c>
      <c r="AW3584" s="1163">
        <v>497</v>
      </c>
      <c r="AX3584" s="1164"/>
      <c r="AY3584" s="1165"/>
      <c r="AZ3584" s="1166"/>
      <c r="BA3584" s="587" t="e">
        <f t="shared" si="584"/>
        <v>#DIV/0!</v>
      </c>
    </row>
    <row r="3585" spans="1:53" s="17" customFormat="1" ht="16.75" customHeight="1" outlineLevel="2">
      <c r="A3585" s="1163">
        <v>498</v>
      </c>
      <c r="B3585" s="1164"/>
      <c r="C3585" s="1165"/>
      <c r="D3585" s="1166"/>
      <c r="E3585" s="587" t="e">
        <f t="shared" si="576"/>
        <v>#DIV/0!</v>
      </c>
      <c r="G3585" s="1163">
        <v>498</v>
      </c>
      <c r="H3585" s="1164"/>
      <c r="I3585" s="1165"/>
      <c r="J3585" s="1166"/>
      <c r="K3585" s="587" t="e">
        <f t="shared" si="577"/>
        <v>#DIV/0!</v>
      </c>
      <c r="M3585" s="1163">
        <v>498</v>
      </c>
      <c r="N3585" s="1164"/>
      <c r="O3585" s="1165"/>
      <c r="P3585" s="1166"/>
      <c r="Q3585" s="587" t="e">
        <f t="shared" si="578"/>
        <v>#DIV/0!</v>
      </c>
      <c r="S3585" s="1163">
        <v>498</v>
      </c>
      <c r="T3585" s="1164"/>
      <c r="U3585" s="1165"/>
      <c r="V3585" s="1166"/>
      <c r="W3585" s="587" t="e">
        <f t="shared" si="579"/>
        <v>#DIV/0!</v>
      </c>
      <c r="Y3585" s="1163">
        <v>498</v>
      </c>
      <c r="Z3585" s="1164"/>
      <c r="AA3585" s="1165"/>
      <c r="AB3585" s="1166"/>
      <c r="AC3585" s="587" t="e">
        <f t="shared" si="580"/>
        <v>#DIV/0!</v>
      </c>
      <c r="AE3585" s="1163">
        <v>498</v>
      </c>
      <c r="AF3585" s="1164"/>
      <c r="AG3585" s="1165"/>
      <c r="AH3585" s="1166"/>
      <c r="AI3585" s="587" t="e">
        <f t="shared" si="581"/>
        <v>#DIV/0!</v>
      </c>
      <c r="AK3585" s="1163">
        <v>498</v>
      </c>
      <c r="AL3585" s="1164"/>
      <c r="AM3585" s="1165"/>
      <c r="AN3585" s="1166"/>
      <c r="AO3585" s="587" t="e">
        <f t="shared" si="582"/>
        <v>#DIV/0!</v>
      </c>
      <c r="AQ3585" s="1163">
        <v>498</v>
      </c>
      <c r="AR3585" s="1164"/>
      <c r="AS3585" s="1165"/>
      <c r="AT3585" s="1166"/>
      <c r="AU3585" s="587" t="e">
        <f t="shared" si="583"/>
        <v>#DIV/0!</v>
      </c>
      <c r="AW3585" s="1163">
        <v>498</v>
      </c>
      <c r="AX3585" s="1164"/>
      <c r="AY3585" s="1165"/>
      <c r="AZ3585" s="1166"/>
      <c r="BA3585" s="587" t="e">
        <f t="shared" si="584"/>
        <v>#DIV/0!</v>
      </c>
    </row>
    <row r="3586" spans="1:53" s="17" customFormat="1" ht="16.75" customHeight="1" outlineLevel="2">
      <c r="A3586" s="1163">
        <v>499</v>
      </c>
      <c r="B3586" s="1164"/>
      <c r="C3586" s="1165"/>
      <c r="D3586" s="1166"/>
      <c r="E3586" s="587" t="e">
        <f t="shared" si="576"/>
        <v>#DIV/0!</v>
      </c>
      <c r="G3586" s="1163">
        <v>499</v>
      </c>
      <c r="H3586" s="1164"/>
      <c r="I3586" s="1165"/>
      <c r="J3586" s="1166"/>
      <c r="K3586" s="587" t="e">
        <f t="shared" si="577"/>
        <v>#DIV/0!</v>
      </c>
      <c r="M3586" s="1163">
        <v>499</v>
      </c>
      <c r="N3586" s="1164"/>
      <c r="O3586" s="1165"/>
      <c r="P3586" s="1166"/>
      <c r="Q3586" s="587" t="e">
        <f t="shared" si="578"/>
        <v>#DIV/0!</v>
      </c>
      <c r="S3586" s="1163">
        <v>499</v>
      </c>
      <c r="T3586" s="1164"/>
      <c r="U3586" s="1165"/>
      <c r="V3586" s="1166"/>
      <c r="W3586" s="587" t="e">
        <f t="shared" si="579"/>
        <v>#DIV/0!</v>
      </c>
      <c r="Y3586" s="1163">
        <v>499</v>
      </c>
      <c r="Z3586" s="1164"/>
      <c r="AA3586" s="1165"/>
      <c r="AB3586" s="1166"/>
      <c r="AC3586" s="587" t="e">
        <f t="shared" si="580"/>
        <v>#DIV/0!</v>
      </c>
      <c r="AE3586" s="1163">
        <v>499</v>
      </c>
      <c r="AF3586" s="1164"/>
      <c r="AG3586" s="1165"/>
      <c r="AH3586" s="1166"/>
      <c r="AI3586" s="587" t="e">
        <f t="shared" si="581"/>
        <v>#DIV/0!</v>
      </c>
      <c r="AK3586" s="1163">
        <v>499</v>
      </c>
      <c r="AL3586" s="1164"/>
      <c r="AM3586" s="1165"/>
      <c r="AN3586" s="1166"/>
      <c r="AO3586" s="587" t="e">
        <f t="shared" si="582"/>
        <v>#DIV/0!</v>
      </c>
      <c r="AQ3586" s="1163">
        <v>499</v>
      </c>
      <c r="AR3586" s="1164"/>
      <c r="AS3586" s="1165"/>
      <c r="AT3586" s="1166"/>
      <c r="AU3586" s="587" t="e">
        <f t="shared" si="583"/>
        <v>#DIV/0!</v>
      </c>
      <c r="AW3586" s="1163">
        <v>499</v>
      </c>
      <c r="AX3586" s="1164"/>
      <c r="AY3586" s="1165"/>
      <c r="AZ3586" s="1166"/>
      <c r="BA3586" s="587" t="e">
        <f t="shared" si="584"/>
        <v>#DIV/0!</v>
      </c>
    </row>
    <row r="3587" spans="1:53" s="17" customFormat="1" ht="16.75" customHeight="1" outlineLevel="2" thickBot="1">
      <c r="A3587" s="1182">
        <v>500</v>
      </c>
      <c r="B3587" s="1183"/>
      <c r="C3587" s="1184"/>
      <c r="D3587" s="1185"/>
      <c r="E3587" s="587" t="e">
        <f t="shared" si="576"/>
        <v>#DIV/0!</v>
      </c>
      <c r="G3587" s="1182">
        <v>500</v>
      </c>
      <c r="H3587" s="1183"/>
      <c r="I3587" s="1184"/>
      <c r="J3587" s="1185"/>
      <c r="K3587" s="587" t="e">
        <f t="shared" si="577"/>
        <v>#DIV/0!</v>
      </c>
      <c r="M3587" s="1182">
        <v>500</v>
      </c>
      <c r="N3587" s="1183"/>
      <c r="O3587" s="1184"/>
      <c r="P3587" s="1185"/>
      <c r="Q3587" s="587" t="e">
        <f t="shared" si="578"/>
        <v>#DIV/0!</v>
      </c>
      <c r="S3587" s="1182">
        <v>500</v>
      </c>
      <c r="T3587" s="1183"/>
      <c r="U3587" s="1184"/>
      <c r="V3587" s="1185"/>
      <c r="W3587" s="587" t="e">
        <f t="shared" si="579"/>
        <v>#DIV/0!</v>
      </c>
      <c r="Y3587" s="1182">
        <v>500</v>
      </c>
      <c r="Z3587" s="1183"/>
      <c r="AA3587" s="1184"/>
      <c r="AB3587" s="1185"/>
      <c r="AC3587" s="587" t="e">
        <f t="shared" si="580"/>
        <v>#DIV/0!</v>
      </c>
      <c r="AE3587" s="1182">
        <v>500</v>
      </c>
      <c r="AF3587" s="1183"/>
      <c r="AG3587" s="1184"/>
      <c r="AH3587" s="1185"/>
      <c r="AI3587" s="587" t="e">
        <f t="shared" si="581"/>
        <v>#DIV/0!</v>
      </c>
      <c r="AK3587" s="1182">
        <v>500</v>
      </c>
      <c r="AL3587" s="1183"/>
      <c r="AM3587" s="1184"/>
      <c r="AN3587" s="1185"/>
      <c r="AO3587" s="587" t="e">
        <f t="shared" si="582"/>
        <v>#DIV/0!</v>
      </c>
      <c r="AQ3587" s="1182">
        <v>500</v>
      </c>
      <c r="AR3587" s="1183"/>
      <c r="AS3587" s="1184"/>
      <c r="AT3587" s="1185"/>
      <c r="AU3587" s="587" t="e">
        <f t="shared" si="583"/>
        <v>#DIV/0!</v>
      </c>
      <c r="AW3587" s="1182">
        <v>500</v>
      </c>
      <c r="AX3587" s="1183"/>
      <c r="AY3587" s="1184"/>
      <c r="AZ3587" s="1185"/>
      <c r="BA3587" s="587" t="e">
        <f t="shared" si="584"/>
        <v>#DIV/0!</v>
      </c>
    </row>
    <row r="3588" spans="1:53" s="17" customFormat="1" ht="15">
      <c r="A3588" s="1"/>
      <c r="G3588" s="1"/>
      <c r="M3588" s="1"/>
      <c r="S3588" s="1"/>
      <c r="Y3588" s="1"/>
      <c r="AE3588" s="1"/>
      <c r="AK3588" s="1"/>
      <c r="AQ3588" s="1"/>
      <c r="AW3588" s="1"/>
    </row>
    <row r="3589" spans="1:53" s="17" customFormat="1" ht="15"/>
    <row r="3590" spans="1:53" s="1" customFormat="1"/>
    <row r="3591" spans="1:53" s="1" customFormat="1"/>
    <row r="3592" spans="1:53" s="1" customFormat="1"/>
    <row r="3593" spans="1:53" s="1" customFormat="1"/>
    <row r="3594" spans="1:53" s="1" customFormat="1"/>
    <row r="3595" spans="1:53" s="1" customFormat="1"/>
    <row r="3596" spans="1:53" s="1" customFormat="1"/>
    <row r="3597" spans="1:53" s="1" customFormat="1"/>
    <row r="3598" spans="1:53" s="1" customFormat="1"/>
    <row r="3599" spans="1:53" s="1" customFormat="1"/>
    <row r="3600" spans="1:53" s="1" customFormat="1"/>
  </sheetData>
  <protectedRanges>
    <protectedRange sqref="C16:D515 C528:D1027 C1040:D1539 C1552:D2051 C2064:D2563 C2576:D3075 C3088:D3587 I16:J515 I528:J1027 I1040:J1539 I1552:J2051 I2064:J2563 I2576:J3075 I3088:J3587 O16:P515 O528:P1027 O1040:P1539 O1552:P2051 O2064:P2563 O2576:P3075 O3088:P3587 U16:V515 U528:V1027 U1040:V1539 U1552:V2051 U2064:V2563 U2576:V3075 U3088:V3587 AA16:AB515 AA528:AB1027 AA1040:AB1539 AA1552:AB2051 AA2064:AB2563 AA2576:AB3075 AA3088:AB3587 AG16:AH515 AG528:AH1027 AG1040:AH1539 AG1552:AH2051 AG2064:AH2563 AG2576:AH3075 AG3088:AH3587 AM16:AN515 AM528:AN1027 AM1040:AN1539 AM1552:AN2051 AM2064:AN2563 AM2576:AN3075 AM3088:AN3587 AS16:AT515 AS528:AT1027 AS1040:AT1539 AS1552:AT2051 AS2064:AT2563 AS2576:AT3075 AS3088:AT3587 AY16:AZ515 AY528:AZ1027 AY1040:AZ1539 AY1552:AZ2051 AY2064:AZ2563 AY2576:AZ3075 AY3088:AZ3587" name="Range1"/>
  </protectedRanges>
  <mergeCells count="63783">
    <mergeCell ref="AW3585:AX3585"/>
    <mergeCell ref="AY3585:AZ3585"/>
    <mergeCell ref="AW3586:AX3586"/>
    <mergeCell ref="AY3586:AZ3586"/>
    <mergeCell ref="AW3587:AX3587"/>
    <mergeCell ref="AY3587:AZ3587"/>
    <mergeCell ref="AW3582:AX3582"/>
    <mergeCell ref="AY3582:AZ3582"/>
    <mergeCell ref="AW3583:AX3583"/>
    <mergeCell ref="AY3583:AZ3583"/>
    <mergeCell ref="AW3584:AX3584"/>
    <mergeCell ref="AY3584:AZ3584"/>
    <mergeCell ref="AW3579:AX3579"/>
    <mergeCell ref="AY3579:AZ3579"/>
    <mergeCell ref="AW3580:AX3580"/>
    <mergeCell ref="AY3580:AZ3580"/>
    <mergeCell ref="AW3581:AX3581"/>
    <mergeCell ref="AY3581:AZ3581"/>
    <mergeCell ref="AW3576:AX3576"/>
    <mergeCell ref="AY3576:AZ3576"/>
    <mergeCell ref="AW3577:AX3577"/>
    <mergeCell ref="AY3577:AZ3577"/>
    <mergeCell ref="AW3578:AX3578"/>
    <mergeCell ref="AY3578:AZ3578"/>
    <mergeCell ref="AW3573:AX3573"/>
    <mergeCell ref="AY3573:AZ3573"/>
    <mergeCell ref="AW3574:AX3574"/>
    <mergeCell ref="AY3574:AZ3574"/>
    <mergeCell ref="AW3575:AX3575"/>
    <mergeCell ref="AY3575:AZ3575"/>
    <mergeCell ref="AW3570:AX3570"/>
    <mergeCell ref="AY3570:AZ3570"/>
    <mergeCell ref="AW3571:AX3571"/>
    <mergeCell ref="AY3571:AZ3571"/>
    <mergeCell ref="AW3572:AX3572"/>
    <mergeCell ref="AY3572:AZ3572"/>
    <mergeCell ref="AW3567:AX3567"/>
    <mergeCell ref="AY3567:AZ3567"/>
    <mergeCell ref="AW3568:AX3568"/>
    <mergeCell ref="AY3568:AZ3568"/>
    <mergeCell ref="AW3569:AX3569"/>
    <mergeCell ref="AY3569:AZ3569"/>
    <mergeCell ref="AW3564:AX3564"/>
    <mergeCell ref="AY3564:AZ3564"/>
    <mergeCell ref="AW3565:AX3565"/>
    <mergeCell ref="AY3565:AZ3565"/>
    <mergeCell ref="AW3566:AX3566"/>
    <mergeCell ref="AY3566:AZ3566"/>
    <mergeCell ref="AW3561:AX3561"/>
    <mergeCell ref="AY3561:AZ3561"/>
    <mergeCell ref="AW3562:AX3562"/>
    <mergeCell ref="AY3562:AZ3562"/>
    <mergeCell ref="AW3563:AX3563"/>
    <mergeCell ref="AY3563:AZ3563"/>
    <mergeCell ref="AW3558:AX3558"/>
    <mergeCell ref="AY3558:AZ3558"/>
    <mergeCell ref="AW3559:AX3559"/>
    <mergeCell ref="AY3559:AZ3559"/>
    <mergeCell ref="AW3560:AX3560"/>
    <mergeCell ref="AY3560:AZ3560"/>
    <mergeCell ref="AW3555:AX3555"/>
    <mergeCell ref="AY3555:AZ3555"/>
    <mergeCell ref="AW3556:AX3556"/>
    <mergeCell ref="AY3556:AZ3556"/>
    <mergeCell ref="AW3557:AX3557"/>
    <mergeCell ref="AY3557:AZ3557"/>
    <mergeCell ref="AW3552:AX3552"/>
    <mergeCell ref="AY3552:AZ3552"/>
    <mergeCell ref="AW3553:AX3553"/>
    <mergeCell ref="AY3553:AZ3553"/>
    <mergeCell ref="AW3554:AX3554"/>
    <mergeCell ref="AY3554:AZ3554"/>
    <mergeCell ref="AW3549:AX3549"/>
    <mergeCell ref="AY3549:AZ3549"/>
    <mergeCell ref="AW3550:AX3550"/>
    <mergeCell ref="AY3550:AZ3550"/>
    <mergeCell ref="AW3551:AX3551"/>
    <mergeCell ref="AY3551:AZ3551"/>
    <mergeCell ref="AW3546:AX3546"/>
    <mergeCell ref="AY3546:AZ3546"/>
    <mergeCell ref="AW3547:AX3547"/>
    <mergeCell ref="AY3547:AZ3547"/>
    <mergeCell ref="AW3548:AX3548"/>
    <mergeCell ref="AY3548:AZ3548"/>
    <mergeCell ref="AW3543:AX3543"/>
    <mergeCell ref="AY3543:AZ3543"/>
    <mergeCell ref="AW3544:AX3544"/>
    <mergeCell ref="AY3544:AZ3544"/>
    <mergeCell ref="AW3545:AX3545"/>
    <mergeCell ref="AY3545:AZ3545"/>
    <mergeCell ref="AW3540:AX3540"/>
    <mergeCell ref="AY3540:AZ3540"/>
    <mergeCell ref="AW3541:AX3541"/>
    <mergeCell ref="AY3541:AZ3541"/>
    <mergeCell ref="AW3542:AX3542"/>
    <mergeCell ref="AY3542:AZ3542"/>
    <mergeCell ref="AW3537:AX3537"/>
    <mergeCell ref="AY3537:AZ3537"/>
    <mergeCell ref="AW3538:AX3538"/>
    <mergeCell ref="AY3538:AZ3538"/>
    <mergeCell ref="AW3539:AX3539"/>
    <mergeCell ref="AY3539:AZ3539"/>
    <mergeCell ref="AW3534:AX3534"/>
    <mergeCell ref="AY3534:AZ3534"/>
    <mergeCell ref="AW3535:AX3535"/>
    <mergeCell ref="AY3535:AZ3535"/>
    <mergeCell ref="AW3536:AX3536"/>
    <mergeCell ref="AY3536:AZ3536"/>
    <mergeCell ref="AW3531:AX3531"/>
    <mergeCell ref="AY3531:AZ3531"/>
    <mergeCell ref="AW3532:AX3532"/>
    <mergeCell ref="AY3532:AZ3532"/>
    <mergeCell ref="AW3533:AX3533"/>
    <mergeCell ref="AY3533:AZ3533"/>
    <mergeCell ref="AW3528:AX3528"/>
    <mergeCell ref="AY3528:AZ3528"/>
    <mergeCell ref="AW3529:AX3529"/>
    <mergeCell ref="AY3529:AZ3529"/>
    <mergeCell ref="AW3530:AX3530"/>
    <mergeCell ref="AY3530:AZ3530"/>
    <mergeCell ref="AW3525:AX3525"/>
    <mergeCell ref="AY3525:AZ3525"/>
    <mergeCell ref="AW3526:AX3526"/>
    <mergeCell ref="AY3526:AZ3526"/>
    <mergeCell ref="AW3527:AX3527"/>
    <mergeCell ref="AY3527:AZ3527"/>
    <mergeCell ref="AW3522:AX3522"/>
    <mergeCell ref="AY3522:AZ3522"/>
    <mergeCell ref="AW3523:AX3523"/>
    <mergeCell ref="AY3523:AZ3523"/>
    <mergeCell ref="AW3524:AX3524"/>
    <mergeCell ref="AY3524:AZ3524"/>
    <mergeCell ref="AW3519:AX3519"/>
    <mergeCell ref="AY3519:AZ3519"/>
    <mergeCell ref="AW3520:AX3520"/>
    <mergeCell ref="AY3520:AZ3520"/>
    <mergeCell ref="AW3521:AX3521"/>
    <mergeCell ref="AY3521:AZ3521"/>
    <mergeCell ref="AW3516:AX3516"/>
    <mergeCell ref="AY3516:AZ3516"/>
    <mergeCell ref="AW3517:AX3517"/>
    <mergeCell ref="AY3517:AZ3517"/>
    <mergeCell ref="AW3518:AX3518"/>
    <mergeCell ref="AY3518:AZ3518"/>
    <mergeCell ref="AW3513:AX3513"/>
    <mergeCell ref="AY3513:AZ3513"/>
    <mergeCell ref="AW3514:AX3514"/>
    <mergeCell ref="AY3514:AZ3514"/>
    <mergeCell ref="AW3515:AX3515"/>
    <mergeCell ref="AY3515:AZ3515"/>
    <mergeCell ref="AW3510:AX3510"/>
    <mergeCell ref="AY3510:AZ3510"/>
    <mergeCell ref="AW3511:AX3511"/>
    <mergeCell ref="AY3511:AZ3511"/>
    <mergeCell ref="AW3512:AX3512"/>
    <mergeCell ref="AY3512:AZ3512"/>
    <mergeCell ref="AW3507:AX3507"/>
    <mergeCell ref="AY3507:AZ3507"/>
    <mergeCell ref="AW3508:AX3508"/>
    <mergeCell ref="AY3508:AZ3508"/>
    <mergeCell ref="AW3509:AX3509"/>
    <mergeCell ref="AY3509:AZ3509"/>
    <mergeCell ref="AW3504:AX3504"/>
    <mergeCell ref="AY3504:AZ3504"/>
    <mergeCell ref="AW3505:AX3505"/>
    <mergeCell ref="AY3505:AZ3505"/>
    <mergeCell ref="AW3506:AX3506"/>
    <mergeCell ref="AY3506:AZ3506"/>
    <mergeCell ref="AW3501:AX3501"/>
    <mergeCell ref="AY3501:AZ3501"/>
    <mergeCell ref="AW3502:AX3502"/>
    <mergeCell ref="AY3502:AZ3502"/>
    <mergeCell ref="AW3503:AX3503"/>
    <mergeCell ref="AY3503:AZ3503"/>
    <mergeCell ref="AW3498:AX3498"/>
    <mergeCell ref="AY3498:AZ3498"/>
    <mergeCell ref="AW3499:AX3499"/>
    <mergeCell ref="AY3499:AZ3499"/>
    <mergeCell ref="AW3500:AX3500"/>
    <mergeCell ref="AY3500:AZ3500"/>
    <mergeCell ref="AW3495:AX3495"/>
    <mergeCell ref="AY3495:AZ3495"/>
    <mergeCell ref="AW3496:AX3496"/>
    <mergeCell ref="AY3496:AZ3496"/>
    <mergeCell ref="AW3497:AX3497"/>
    <mergeCell ref="AY3497:AZ3497"/>
    <mergeCell ref="AW3492:AX3492"/>
    <mergeCell ref="AY3492:AZ3492"/>
    <mergeCell ref="AW3493:AX3493"/>
    <mergeCell ref="AY3493:AZ3493"/>
    <mergeCell ref="AW3494:AX3494"/>
    <mergeCell ref="AY3494:AZ3494"/>
    <mergeCell ref="AW3489:AX3489"/>
    <mergeCell ref="AY3489:AZ3489"/>
    <mergeCell ref="AW3490:AX3490"/>
    <mergeCell ref="AY3490:AZ3490"/>
    <mergeCell ref="AW3491:AX3491"/>
    <mergeCell ref="AY3491:AZ3491"/>
    <mergeCell ref="AW3486:AX3486"/>
    <mergeCell ref="AY3486:AZ3486"/>
    <mergeCell ref="AW3487:AX3487"/>
    <mergeCell ref="AY3487:AZ3487"/>
    <mergeCell ref="AW3488:AX3488"/>
    <mergeCell ref="AY3488:AZ3488"/>
    <mergeCell ref="AW3483:AX3483"/>
    <mergeCell ref="AY3483:AZ3483"/>
    <mergeCell ref="AW3484:AX3484"/>
    <mergeCell ref="AY3484:AZ3484"/>
    <mergeCell ref="AW3485:AX3485"/>
    <mergeCell ref="AY3485:AZ3485"/>
    <mergeCell ref="AW3480:AX3480"/>
    <mergeCell ref="AY3480:AZ3480"/>
    <mergeCell ref="AW3481:AX3481"/>
    <mergeCell ref="AY3481:AZ3481"/>
    <mergeCell ref="AW3482:AX3482"/>
    <mergeCell ref="AY3482:AZ3482"/>
    <mergeCell ref="AW3477:AX3477"/>
    <mergeCell ref="AY3477:AZ3477"/>
    <mergeCell ref="AW3478:AX3478"/>
    <mergeCell ref="AY3478:AZ3478"/>
    <mergeCell ref="AW3479:AX3479"/>
    <mergeCell ref="AY3479:AZ3479"/>
    <mergeCell ref="AW3474:AX3474"/>
    <mergeCell ref="AY3474:AZ3474"/>
    <mergeCell ref="AW3475:AX3475"/>
    <mergeCell ref="AY3475:AZ3475"/>
    <mergeCell ref="AW3476:AX3476"/>
    <mergeCell ref="AY3476:AZ3476"/>
    <mergeCell ref="AW3471:AX3471"/>
    <mergeCell ref="AY3471:AZ3471"/>
    <mergeCell ref="AW3472:AX3472"/>
    <mergeCell ref="AY3472:AZ3472"/>
    <mergeCell ref="AW3473:AX3473"/>
    <mergeCell ref="AY3473:AZ3473"/>
    <mergeCell ref="AW3468:AX3468"/>
    <mergeCell ref="AY3468:AZ3468"/>
    <mergeCell ref="AW3469:AX3469"/>
    <mergeCell ref="AY3469:AZ3469"/>
    <mergeCell ref="AW3470:AX3470"/>
    <mergeCell ref="AY3470:AZ3470"/>
    <mergeCell ref="AW3465:AX3465"/>
    <mergeCell ref="AY3465:AZ3465"/>
    <mergeCell ref="AW3466:AX3466"/>
    <mergeCell ref="AY3466:AZ3466"/>
    <mergeCell ref="AW3467:AX3467"/>
    <mergeCell ref="AY3467:AZ3467"/>
    <mergeCell ref="AW3462:AX3462"/>
    <mergeCell ref="AY3462:AZ3462"/>
    <mergeCell ref="AW3463:AX3463"/>
    <mergeCell ref="AY3463:AZ3463"/>
    <mergeCell ref="AW3464:AX3464"/>
    <mergeCell ref="AY3464:AZ3464"/>
    <mergeCell ref="AW3459:AX3459"/>
    <mergeCell ref="AY3459:AZ3459"/>
    <mergeCell ref="AW3460:AX3460"/>
    <mergeCell ref="AY3460:AZ3460"/>
    <mergeCell ref="AW3461:AX3461"/>
    <mergeCell ref="AY3461:AZ3461"/>
    <mergeCell ref="AW3456:AX3456"/>
    <mergeCell ref="AY3456:AZ3456"/>
    <mergeCell ref="AW3457:AX3457"/>
    <mergeCell ref="AY3457:AZ3457"/>
    <mergeCell ref="AW3458:AX3458"/>
    <mergeCell ref="AY3458:AZ3458"/>
    <mergeCell ref="AW3453:AX3453"/>
    <mergeCell ref="AY3453:AZ3453"/>
    <mergeCell ref="AW3454:AX3454"/>
    <mergeCell ref="AY3454:AZ3454"/>
    <mergeCell ref="AW3455:AX3455"/>
    <mergeCell ref="AY3455:AZ3455"/>
    <mergeCell ref="AW3450:AX3450"/>
    <mergeCell ref="AY3450:AZ3450"/>
    <mergeCell ref="AW3451:AX3451"/>
    <mergeCell ref="AY3451:AZ3451"/>
    <mergeCell ref="AW3452:AX3452"/>
    <mergeCell ref="AY3452:AZ3452"/>
    <mergeCell ref="AW3447:AX3447"/>
    <mergeCell ref="AY3447:AZ3447"/>
    <mergeCell ref="AW3448:AX3448"/>
    <mergeCell ref="AY3448:AZ3448"/>
    <mergeCell ref="AW3449:AX3449"/>
    <mergeCell ref="AY3449:AZ3449"/>
    <mergeCell ref="AW3444:AX3444"/>
    <mergeCell ref="AY3444:AZ3444"/>
    <mergeCell ref="AW3445:AX3445"/>
    <mergeCell ref="AY3445:AZ3445"/>
    <mergeCell ref="AW3446:AX3446"/>
    <mergeCell ref="AY3446:AZ3446"/>
    <mergeCell ref="AW3441:AX3441"/>
    <mergeCell ref="AY3441:AZ3441"/>
    <mergeCell ref="AW3442:AX3442"/>
    <mergeCell ref="AY3442:AZ3442"/>
    <mergeCell ref="AW3443:AX3443"/>
    <mergeCell ref="AY3443:AZ3443"/>
    <mergeCell ref="AW3438:AX3438"/>
    <mergeCell ref="AY3438:AZ3438"/>
    <mergeCell ref="AW3439:AX3439"/>
    <mergeCell ref="AY3439:AZ3439"/>
    <mergeCell ref="AW3440:AX3440"/>
    <mergeCell ref="AY3440:AZ3440"/>
    <mergeCell ref="AW3435:AX3435"/>
    <mergeCell ref="AY3435:AZ3435"/>
    <mergeCell ref="AW3436:AX3436"/>
    <mergeCell ref="AY3436:AZ3436"/>
    <mergeCell ref="AW3437:AX3437"/>
    <mergeCell ref="AY3437:AZ3437"/>
    <mergeCell ref="AW3432:AX3432"/>
    <mergeCell ref="AY3432:AZ3432"/>
    <mergeCell ref="AW3433:AX3433"/>
    <mergeCell ref="AY3433:AZ3433"/>
    <mergeCell ref="AW3434:AX3434"/>
    <mergeCell ref="AY3434:AZ3434"/>
    <mergeCell ref="AW3429:AX3429"/>
    <mergeCell ref="AY3429:AZ3429"/>
    <mergeCell ref="AW3430:AX3430"/>
    <mergeCell ref="AY3430:AZ3430"/>
    <mergeCell ref="AW3431:AX3431"/>
    <mergeCell ref="AY3431:AZ3431"/>
    <mergeCell ref="AW3426:AX3426"/>
    <mergeCell ref="AY3426:AZ3426"/>
    <mergeCell ref="AW3427:AX3427"/>
    <mergeCell ref="AY3427:AZ3427"/>
    <mergeCell ref="AW3428:AX3428"/>
    <mergeCell ref="AY3428:AZ3428"/>
    <mergeCell ref="AW3423:AX3423"/>
    <mergeCell ref="AY3423:AZ3423"/>
    <mergeCell ref="AW3424:AX3424"/>
    <mergeCell ref="AY3424:AZ3424"/>
    <mergeCell ref="AW3425:AX3425"/>
    <mergeCell ref="AY3425:AZ3425"/>
    <mergeCell ref="AW3420:AX3420"/>
    <mergeCell ref="AY3420:AZ3420"/>
    <mergeCell ref="AW3421:AX3421"/>
    <mergeCell ref="AY3421:AZ3421"/>
    <mergeCell ref="AW3422:AX3422"/>
    <mergeCell ref="AY3422:AZ3422"/>
    <mergeCell ref="AW3417:AX3417"/>
    <mergeCell ref="AY3417:AZ3417"/>
    <mergeCell ref="AW3418:AX3418"/>
    <mergeCell ref="AY3418:AZ3418"/>
    <mergeCell ref="AW3419:AX3419"/>
    <mergeCell ref="AY3419:AZ3419"/>
    <mergeCell ref="AW3414:AX3414"/>
    <mergeCell ref="AY3414:AZ3414"/>
    <mergeCell ref="AW3415:AX3415"/>
    <mergeCell ref="AY3415:AZ3415"/>
    <mergeCell ref="AW3416:AX3416"/>
    <mergeCell ref="AY3416:AZ3416"/>
    <mergeCell ref="AW3411:AX3411"/>
    <mergeCell ref="AY3411:AZ3411"/>
    <mergeCell ref="AW3412:AX3412"/>
    <mergeCell ref="AY3412:AZ3412"/>
    <mergeCell ref="AW3413:AX3413"/>
    <mergeCell ref="AY3413:AZ3413"/>
    <mergeCell ref="AW3408:AX3408"/>
    <mergeCell ref="AY3408:AZ3408"/>
    <mergeCell ref="AW3409:AX3409"/>
    <mergeCell ref="AY3409:AZ3409"/>
    <mergeCell ref="AW3410:AX3410"/>
    <mergeCell ref="AY3410:AZ3410"/>
    <mergeCell ref="AW3405:AX3405"/>
    <mergeCell ref="AY3405:AZ3405"/>
    <mergeCell ref="AW3406:AX3406"/>
    <mergeCell ref="AY3406:AZ3406"/>
    <mergeCell ref="AW3407:AX3407"/>
    <mergeCell ref="AY3407:AZ3407"/>
    <mergeCell ref="AW3402:AX3402"/>
    <mergeCell ref="AY3402:AZ3402"/>
    <mergeCell ref="AW3403:AX3403"/>
    <mergeCell ref="AY3403:AZ3403"/>
    <mergeCell ref="AW3404:AX3404"/>
    <mergeCell ref="AY3404:AZ3404"/>
    <mergeCell ref="AW3399:AX3399"/>
    <mergeCell ref="AY3399:AZ3399"/>
    <mergeCell ref="AW3400:AX3400"/>
    <mergeCell ref="AY3400:AZ3400"/>
    <mergeCell ref="AW3401:AX3401"/>
    <mergeCell ref="AY3401:AZ3401"/>
    <mergeCell ref="AW3396:AX3396"/>
    <mergeCell ref="AY3396:AZ3396"/>
    <mergeCell ref="AW3397:AX3397"/>
    <mergeCell ref="AY3397:AZ3397"/>
    <mergeCell ref="AW3398:AX3398"/>
    <mergeCell ref="AY3398:AZ3398"/>
    <mergeCell ref="AW3393:AX3393"/>
    <mergeCell ref="AY3393:AZ3393"/>
    <mergeCell ref="AW3394:AX3394"/>
    <mergeCell ref="AY3394:AZ3394"/>
    <mergeCell ref="AW3395:AX3395"/>
    <mergeCell ref="AY3395:AZ3395"/>
    <mergeCell ref="AW3390:AX3390"/>
    <mergeCell ref="AY3390:AZ3390"/>
    <mergeCell ref="AW3391:AX3391"/>
    <mergeCell ref="AY3391:AZ3391"/>
    <mergeCell ref="AW3392:AX3392"/>
    <mergeCell ref="AY3392:AZ3392"/>
    <mergeCell ref="AW3387:AX3387"/>
    <mergeCell ref="AY3387:AZ3387"/>
    <mergeCell ref="AW3388:AX3388"/>
    <mergeCell ref="AY3388:AZ3388"/>
    <mergeCell ref="AW3389:AX3389"/>
    <mergeCell ref="AY3389:AZ3389"/>
    <mergeCell ref="AW3384:AX3384"/>
    <mergeCell ref="AY3384:AZ3384"/>
    <mergeCell ref="AW3385:AX3385"/>
    <mergeCell ref="AY3385:AZ3385"/>
    <mergeCell ref="AW3386:AX3386"/>
    <mergeCell ref="AY3386:AZ3386"/>
    <mergeCell ref="AW3381:AX3381"/>
    <mergeCell ref="AY3381:AZ3381"/>
    <mergeCell ref="AW3382:AX3382"/>
    <mergeCell ref="AY3382:AZ3382"/>
    <mergeCell ref="AW3383:AX3383"/>
    <mergeCell ref="AY3383:AZ3383"/>
    <mergeCell ref="AW3378:AX3378"/>
    <mergeCell ref="AY3378:AZ3378"/>
    <mergeCell ref="AW3379:AX3379"/>
    <mergeCell ref="AY3379:AZ3379"/>
    <mergeCell ref="AW3380:AX3380"/>
    <mergeCell ref="AY3380:AZ3380"/>
    <mergeCell ref="AW3375:AX3375"/>
    <mergeCell ref="AY3375:AZ3375"/>
    <mergeCell ref="AW3376:AX3376"/>
    <mergeCell ref="AY3376:AZ3376"/>
    <mergeCell ref="AW3377:AX3377"/>
    <mergeCell ref="AY3377:AZ3377"/>
    <mergeCell ref="AW3372:AX3372"/>
    <mergeCell ref="AY3372:AZ3372"/>
    <mergeCell ref="AW3373:AX3373"/>
    <mergeCell ref="AY3373:AZ3373"/>
    <mergeCell ref="AW3374:AX3374"/>
    <mergeCell ref="AY3374:AZ3374"/>
    <mergeCell ref="AW3369:AX3369"/>
    <mergeCell ref="AY3369:AZ3369"/>
    <mergeCell ref="AW3370:AX3370"/>
    <mergeCell ref="AY3370:AZ3370"/>
    <mergeCell ref="AW3371:AX3371"/>
    <mergeCell ref="AY3371:AZ3371"/>
    <mergeCell ref="AW3366:AX3366"/>
    <mergeCell ref="AY3366:AZ3366"/>
    <mergeCell ref="AW3367:AX3367"/>
    <mergeCell ref="AY3367:AZ3367"/>
    <mergeCell ref="AW3368:AX3368"/>
    <mergeCell ref="AY3368:AZ3368"/>
    <mergeCell ref="AW3363:AX3363"/>
    <mergeCell ref="AY3363:AZ3363"/>
    <mergeCell ref="AW3364:AX3364"/>
    <mergeCell ref="AY3364:AZ3364"/>
    <mergeCell ref="AW3365:AX3365"/>
    <mergeCell ref="AY3365:AZ3365"/>
    <mergeCell ref="AW3360:AX3360"/>
    <mergeCell ref="AY3360:AZ3360"/>
    <mergeCell ref="AW3361:AX3361"/>
    <mergeCell ref="AY3361:AZ3361"/>
    <mergeCell ref="AW3362:AX3362"/>
    <mergeCell ref="AY3362:AZ3362"/>
    <mergeCell ref="AW3357:AX3357"/>
    <mergeCell ref="AY3357:AZ3357"/>
    <mergeCell ref="AW3358:AX3358"/>
    <mergeCell ref="AY3358:AZ3358"/>
    <mergeCell ref="AW3359:AX3359"/>
    <mergeCell ref="AY3359:AZ3359"/>
    <mergeCell ref="AW3354:AX3354"/>
    <mergeCell ref="AY3354:AZ3354"/>
    <mergeCell ref="AW3355:AX3355"/>
    <mergeCell ref="AY3355:AZ3355"/>
    <mergeCell ref="AW3356:AX3356"/>
    <mergeCell ref="AY3356:AZ3356"/>
    <mergeCell ref="AW3351:AX3351"/>
    <mergeCell ref="AY3351:AZ3351"/>
    <mergeCell ref="AW3352:AX3352"/>
    <mergeCell ref="AY3352:AZ3352"/>
    <mergeCell ref="AW3353:AX3353"/>
    <mergeCell ref="AY3353:AZ3353"/>
    <mergeCell ref="AW3348:AX3348"/>
    <mergeCell ref="AY3348:AZ3348"/>
    <mergeCell ref="AW3349:AX3349"/>
    <mergeCell ref="AY3349:AZ3349"/>
    <mergeCell ref="AW3350:AX3350"/>
    <mergeCell ref="AY3350:AZ3350"/>
    <mergeCell ref="AW3345:AX3345"/>
    <mergeCell ref="AY3345:AZ3345"/>
    <mergeCell ref="AW3346:AX3346"/>
    <mergeCell ref="AY3346:AZ3346"/>
    <mergeCell ref="AW3347:AX3347"/>
    <mergeCell ref="AY3347:AZ3347"/>
    <mergeCell ref="AW3342:AX3342"/>
    <mergeCell ref="AY3342:AZ3342"/>
    <mergeCell ref="AW3343:AX3343"/>
    <mergeCell ref="AY3343:AZ3343"/>
    <mergeCell ref="AW3344:AX3344"/>
    <mergeCell ref="AY3344:AZ3344"/>
    <mergeCell ref="AW3339:AX3339"/>
    <mergeCell ref="AY3339:AZ3339"/>
    <mergeCell ref="AW3340:AX3340"/>
    <mergeCell ref="AY3340:AZ3340"/>
    <mergeCell ref="AW3341:AX3341"/>
    <mergeCell ref="AY3341:AZ3341"/>
    <mergeCell ref="AW3336:AX3336"/>
    <mergeCell ref="AY3336:AZ3336"/>
    <mergeCell ref="AW3337:AX3337"/>
    <mergeCell ref="AY3337:AZ3337"/>
    <mergeCell ref="AW3338:AX3338"/>
    <mergeCell ref="AY3338:AZ3338"/>
    <mergeCell ref="AW3333:AX3333"/>
    <mergeCell ref="AY3333:AZ3333"/>
    <mergeCell ref="AW3334:AX3334"/>
    <mergeCell ref="AY3334:AZ3334"/>
    <mergeCell ref="AW3335:AX3335"/>
    <mergeCell ref="AY3335:AZ3335"/>
    <mergeCell ref="AW3330:AX3330"/>
    <mergeCell ref="AY3330:AZ3330"/>
    <mergeCell ref="AW3331:AX3331"/>
    <mergeCell ref="AY3331:AZ3331"/>
    <mergeCell ref="AW3332:AX3332"/>
    <mergeCell ref="AY3332:AZ3332"/>
    <mergeCell ref="AW3327:AX3327"/>
    <mergeCell ref="AY3327:AZ3327"/>
    <mergeCell ref="AW3328:AX3328"/>
    <mergeCell ref="AY3328:AZ3328"/>
    <mergeCell ref="AW3329:AX3329"/>
    <mergeCell ref="AY3329:AZ3329"/>
    <mergeCell ref="AW3324:AX3324"/>
    <mergeCell ref="AY3324:AZ3324"/>
    <mergeCell ref="AW3325:AX3325"/>
    <mergeCell ref="AY3325:AZ3325"/>
    <mergeCell ref="AW3326:AX3326"/>
    <mergeCell ref="AY3326:AZ3326"/>
    <mergeCell ref="AW3321:AX3321"/>
    <mergeCell ref="AY3321:AZ3321"/>
    <mergeCell ref="AW3322:AX3322"/>
    <mergeCell ref="AY3322:AZ3322"/>
    <mergeCell ref="AW3323:AX3323"/>
    <mergeCell ref="AY3323:AZ3323"/>
    <mergeCell ref="AW3318:AX3318"/>
    <mergeCell ref="AY3318:AZ3318"/>
    <mergeCell ref="AW3319:AX3319"/>
    <mergeCell ref="AY3319:AZ3319"/>
    <mergeCell ref="AW3320:AX3320"/>
    <mergeCell ref="AY3320:AZ3320"/>
    <mergeCell ref="AW3315:AX3315"/>
    <mergeCell ref="AY3315:AZ3315"/>
    <mergeCell ref="AW3316:AX3316"/>
    <mergeCell ref="AY3316:AZ3316"/>
    <mergeCell ref="AW3317:AX3317"/>
    <mergeCell ref="AY3317:AZ3317"/>
    <mergeCell ref="AW3312:AX3312"/>
    <mergeCell ref="AY3312:AZ3312"/>
    <mergeCell ref="AW3313:AX3313"/>
    <mergeCell ref="AY3313:AZ3313"/>
    <mergeCell ref="AW3314:AX3314"/>
    <mergeCell ref="AY3314:AZ3314"/>
    <mergeCell ref="AW3309:AX3309"/>
    <mergeCell ref="AY3309:AZ3309"/>
    <mergeCell ref="AW3310:AX3310"/>
    <mergeCell ref="AY3310:AZ3310"/>
    <mergeCell ref="AW3311:AX3311"/>
    <mergeCell ref="AY3311:AZ3311"/>
    <mergeCell ref="AW3306:AX3306"/>
    <mergeCell ref="AY3306:AZ3306"/>
    <mergeCell ref="AW3307:AX3307"/>
    <mergeCell ref="AY3307:AZ3307"/>
    <mergeCell ref="AW3308:AX3308"/>
    <mergeCell ref="AY3308:AZ3308"/>
    <mergeCell ref="AW3303:AX3303"/>
    <mergeCell ref="AY3303:AZ3303"/>
    <mergeCell ref="AW3304:AX3304"/>
    <mergeCell ref="AY3304:AZ3304"/>
    <mergeCell ref="AW3305:AX3305"/>
    <mergeCell ref="AY3305:AZ3305"/>
    <mergeCell ref="AW3300:AX3300"/>
    <mergeCell ref="AY3300:AZ3300"/>
    <mergeCell ref="AW3301:AX3301"/>
    <mergeCell ref="AY3301:AZ3301"/>
    <mergeCell ref="AW3302:AX3302"/>
    <mergeCell ref="AY3302:AZ3302"/>
    <mergeCell ref="AW3297:AX3297"/>
    <mergeCell ref="AY3297:AZ3297"/>
    <mergeCell ref="AW3298:AX3298"/>
    <mergeCell ref="AY3298:AZ3298"/>
    <mergeCell ref="AW3299:AX3299"/>
    <mergeCell ref="AY3299:AZ3299"/>
    <mergeCell ref="AW3294:AX3294"/>
    <mergeCell ref="AY3294:AZ3294"/>
    <mergeCell ref="AW3295:AX3295"/>
    <mergeCell ref="AY3295:AZ3295"/>
    <mergeCell ref="AW3296:AX3296"/>
    <mergeCell ref="AY3296:AZ3296"/>
    <mergeCell ref="AW3291:AX3291"/>
    <mergeCell ref="AY3291:AZ3291"/>
    <mergeCell ref="AW3292:AX3292"/>
    <mergeCell ref="AY3292:AZ3292"/>
    <mergeCell ref="AW3293:AX3293"/>
    <mergeCell ref="AY3293:AZ3293"/>
    <mergeCell ref="AW3288:AX3288"/>
    <mergeCell ref="AY3288:AZ3288"/>
    <mergeCell ref="AW3289:AX3289"/>
    <mergeCell ref="AY3289:AZ3289"/>
    <mergeCell ref="AW3290:AX3290"/>
    <mergeCell ref="AY3290:AZ3290"/>
    <mergeCell ref="AW3285:AX3285"/>
    <mergeCell ref="AY3285:AZ3285"/>
    <mergeCell ref="AW3286:AX3286"/>
    <mergeCell ref="AY3286:AZ3286"/>
    <mergeCell ref="AW3287:AX3287"/>
    <mergeCell ref="AY3287:AZ3287"/>
    <mergeCell ref="AW3282:AX3282"/>
    <mergeCell ref="AY3282:AZ3282"/>
    <mergeCell ref="AW3283:AX3283"/>
    <mergeCell ref="AY3283:AZ3283"/>
    <mergeCell ref="AW3284:AX3284"/>
    <mergeCell ref="AY3284:AZ3284"/>
    <mergeCell ref="AW3279:AX3279"/>
    <mergeCell ref="AY3279:AZ3279"/>
    <mergeCell ref="AW3280:AX3280"/>
    <mergeCell ref="AY3280:AZ3280"/>
    <mergeCell ref="AW3281:AX3281"/>
    <mergeCell ref="AY3281:AZ3281"/>
    <mergeCell ref="AW3276:AX3276"/>
    <mergeCell ref="AY3276:AZ3276"/>
    <mergeCell ref="AW3277:AX3277"/>
    <mergeCell ref="AY3277:AZ3277"/>
    <mergeCell ref="AW3278:AX3278"/>
    <mergeCell ref="AY3278:AZ3278"/>
    <mergeCell ref="AW3273:AX3273"/>
    <mergeCell ref="AY3273:AZ3273"/>
    <mergeCell ref="AW3274:AX3274"/>
    <mergeCell ref="AY3274:AZ3274"/>
    <mergeCell ref="AW3275:AX3275"/>
    <mergeCell ref="AY3275:AZ3275"/>
    <mergeCell ref="AW3270:AX3270"/>
    <mergeCell ref="AY3270:AZ3270"/>
    <mergeCell ref="AW3271:AX3271"/>
    <mergeCell ref="AY3271:AZ3271"/>
    <mergeCell ref="AW3272:AX3272"/>
    <mergeCell ref="AY3272:AZ3272"/>
    <mergeCell ref="AW3267:AX3267"/>
    <mergeCell ref="AY3267:AZ3267"/>
    <mergeCell ref="AW3268:AX3268"/>
    <mergeCell ref="AY3268:AZ3268"/>
    <mergeCell ref="AW3269:AX3269"/>
    <mergeCell ref="AY3269:AZ3269"/>
    <mergeCell ref="AW3264:AX3264"/>
    <mergeCell ref="AY3264:AZ3264"/>
    <mergeCell ref="AW3265:AX3265"/>
    <mergeCell ref="AY3265:AZ3265"/>
    <mergeCell ref="AW3266:AX3266"/>
    <mergeCell ref="AY3266:AZ3266"/>
    <mergeCell ref="AW3261:AX3261"/>
    <mergeCell ref="AY3261:AZ3261"/>
    <mergeCell ref="AW3262:AX3262"/>
    <mergeCell ref="AY3262:AZ3262"/>
    <mergeCell ref="AW3263:AX3263"/>
    <mergeCell ref="AY3263:AZ3263"/>
    <mergeCell ref="AW3258:AX3258"/>
    <mergeCell ref="AY3258:AZ3258"/>
    <mergeCell ref="AW3259:AX3259"/>
    <mergeCell ref="AY3259:AZ3259"/>
    <mergeCell ref="AW3260:AX3260"/>
    <mergeCell ref="AY3260:AZ3260"/>
    <mergeCell ref="AW3255:AX3255"/>
    <mergeCell ref="AY3255:AZ3255"/>
    <mergeCell ref="AW3256:AX3256"/>
    <mergeCell ref="AY3256:AZ3256"/>
    <mergeCell ref="AW3257:AX3257"/>
    <mergeCell ref="AY3257:AZ3257"/>
    <mergeCell ref="AW3252:AX3252"/>
    <mergeCell ref="AY3252:AZ3252"/>
    <mergeCell ref="AW3253:AX3253"/>
    <mergeCell ref="AY3253:AZ3253"/>
    <mergeCell ref="AW3254:AX3254"/>
    <mergeCell ref="AY3254:AZ3254"/>
    <mergeCell ref="AW3249:AX3249"/>
    <mergeCell ref="AY3249:AZ3249"/>
    <mergeCell ref="AW3250:AX3250"/>
    <mergeCell ref="AY3250:AZ3250"/>
    <mergeCell ref="AW3251:AX3251"/>
    <mergeCell ref="AY3251:AZ3251"/>
    <mergeCell ref="AW3246:AX3246"/>
    <mergeCell ref="AY3246:AZ3246"/>
    <mergeCell ref="AW3247:AX3247"/>
    <mergeCell ref="AY3247:AZ3247"/>
    <mergeCell ref="AW3248:AX3248"/>
    <mergeCell ref="AY3248:AZ3248"/>
    <mergeCell ref="AW3243:AX3243"/>
    <mergeCell ref="AY3243:AZ3243"/>
    <mergeCell ref="AW3244:AX3244"/>
    <mergeCell ref="AY3244:AZ3244"/>
    <mergeCell ref="AW3245:AX3245"/>
    <mergeCell ref="AY3245:AZ3245"/>
    <mergeCell ref="AW3240:AX3240"/>
    <mergeCell ref="AY3240:AZ3240"/>
    <mergeCell ref="AW3241:AX3241"/>
    <mergeCell ref="AY3241:AZ3241"/>
    <mergeCell ref="AW3242:AX3242"/>
    <mergeCell ref="AY3242:AZ3242"/>
    <mergeCell ref="AW3237:AX3237"/>
    <mergeCell ref="AY3237:AZ3237"/>
    <mergeCell ref="AW3238:AX3238"/>
    <mergeCell ref="AY3238:AZ3238"/>
    <mergeCell ref="AW3239:AX3239"/>
    <mergeCell ref="AY3239:AZ3239"/>
    <mergeCell ref="AW3234:AX3234"/>
    <mergeCell ref="AY3234:AZ3234"/>
    <mergeCell ref="AW3235:AX3235"/>
    <mergeCell ref="AY3235:AZ3235"/>
    <mergeCell ref="AW3236:AX3236"/>
    <mergeCell ref="AY3236:AZ3236"/>
    <mergeCell ref="AW3231:AX3231"/>
    <mergeCell ref="AY3231:AZ3231"/>
    <mergeCell ref="AW3232:AX3232"/>
    <mergeCell ref="AY3232:AZ3232"/>
    <mergeCell ref="AW3233:AX3233"/>
    <mergeCell ref="AY3233:AZ3233"/>
    <mergeCell ref="AW3228:AX3228"/>
    <mergeCell ref="AY3228:AZ3228"/>
    <mergeCell ref="AW3229:AX3229"/>
    <mergeCell ref="AY3229:AZ3229"/>
    <mergeCell ref="AW3230:AX3230"/>
    <mergeCell ref="AY3230:AZ3230"/>
    <mergeCell ref="AW3225:AX3225"/>
    <mergeCell ref="AY3225:AZ3225"/>
    <mergeCell ref="AW3226:AX3226"/>
    <mergeCell ref="AY3226:AZ3226"/>
    <mergeCell ref="AW3227:AX3227"/>
    <mergeCell ref="AY3227:AZ3227"/>
    <mergeCell ref="AW3222:AX3222"/>
    <mergeCell ref="AY3222:AZ3222"/>
    <mergeCell ref="AW3223:AX3223"/>
    <mergeCell ref="AY3223:AZ3223"/>
    <mergeCell ref="AW3224:AX3224"/>
    <mergeCell ref="AY3224:AZ3224"/>
    <mergeCell ref="AW3219:AX3219"/>
    <mergeCell ref="AY3219:AZ3219"/>
    <mergeCell ref="AW3220:AX3220"/>
    <mergeCell ref="AY3220:AZ3220"/>
    <mergeCell ref="AW3221:AX3221"/>
    <mergeCell ref="AY3221:AZ3221"/>
    <mergeCell ref="AW3216:AX3216"/>
    <mergeCell ref="AY3216:AZ3216"/>
    <mergeCell ref="AW3217:AX3217"/>
    <mergeCell ref="AY3217:AZ3217"/>
    <mergeCell ref="AW3218:AX3218"/>
    <mergeCell ref="AY3218:AZ3218"/>
    <mergeCell ref="AW3213:AX3213"/>
    <mergeCell ref="AY3213:AZ3213"/>
    <mergeCell ref="AW3214:AX3214"/>
    <mergeCell ref="AY3214:AZ3214"/>
    <mergeCell ref="AW3215:AX3215"/>
    <mergeCell ref="AY3215:AZ3215"/>
    <mergeCell ref="AW3210:AX3210"/>
    <mergeCell ref="AY3210:AZ3210"/>
    <mergeCell ref="AW3211:AX3211"/>
    <mergeCell ref="AY3211:AZ3211"/>
    <mergeCell ref="AW3212:AX3212"/>
    <mergeCell ref="AY3212:AZ3212"/>
    <mergeCell ref="AW3207:AX3207"/>
    <mergeCell ref="AY3207:AZ3207"/>
    <mergeCell ref="AW3208:AX3208"/>
    <mergeCell ref="AY3208:AZ3208"/>
    <mergeCell ref="AW3209:AX3209"/>
    <mergeCell ref="AY3209:AZ3209"/>
    <mergeCell ref="AW3204:AX3204"/>
    <mergeCell ref="AY3204:AZ3204"/>
    <mergeCell ref="AW3205:AX3205"/>
    <mergeCell ref="AY3205:AZ3205"/>
    <mergeCell ref="AW3206:AX3206"/>
    <mergeCell ref="AY3206:AZ3206"/>
    <mergeCell ref="AW3201:AX3201"/>
    <mergeCell ref="AY3201:AZ3201"/>
    <mergeCell ref="AW3202:AX3202"/>
    <mergeCell ref="AY3202:AZ3202"/>
    <mergeCell ref="AW3203:AX3203"/>
    <mergeCell ref="AY3203:AZ3203"/>
    <mergeCell ref="AW3198:AX3198"/>
    <mergeCell ref="AY3198:AZ3198"/>
    <mergeCell ref="AW3199:AX3199"/>
    <mergeCell ref="AY3199:AZ3199"/>
    <mergeCell ref="AW3200:AX3200"/>
    <mergeCell ref="AY3200:AZ3200"/>
    <mergeCell ref="AW3195:AX3195"/>
    <mergeCell ref="AY3195:AZ3195"/>
    <mergeCell ref="AW3196:AX3196"/>
    <mergeCell ref="AY3196:AZ3196"/>
    <mergeCell ref="AW3197:AX3197"/>
    <mergeCell ref="AY3197:AZ3197"/>
    <mergeCell ref="AW3192:AX3192"/>
    <mergeCell ref="AY3192:AZ3192"/>
    <mergeCell ref="AW3193:AX3193"/>
    <mergeCell ref="AY3193:AZ3193"/>
    <mergeCell ref="AW3194:AX3194"/>
    <mergeCell ref="AY3194:AZ3194"/>
    <mergeCell ref="AW3189:AX3189"/>
    <mergeCell ref="AY3189:AZ3189"/>
    <mergeCell ref="AW3190:AX3190"/>
    <mergeCell ref="AY3190:AZ3190"/>
    <mergeCell ref="AW3191:AX3191"/>
    <mergeCell ref="AY3191:AZ3191"/>
    <mergeCell ref="AW3186:AX3186"/>
    <mergeCell ref="AY3186:AZ3186"/>
    <mergeCell ref="AW3187:AX3187"/>
    <mergeCell ref="AY3187:AZ3187"/>
    <mergeCell ref="AW3188:AX3188"/>
    <mergeCell ref="AY3188:AZ3188"/>
    <mergeCell ref="AW3183:AX3183"/>
    <mergeCell ref="AY3183:AZ3183"/>
    <mergeCell ref="AW3184:AX3184"/>
    <mergeCell ref="AY3184:AZ3184"/>
    <mergeCell ref="AW3185:AX3185"/>
    <mergeCell ref="AY3185:AZ3185"/>
    <mergeCell ref="AW3180:AX3180"/>
    <mergeCell ref="AY3180:AZ3180"/>
    <mergeCell ref="AW3181:AX3181"/>
    <mergeCell ref="AY3181:AZ3181"/>
    <mergeCell ref="AW3182:AX3182"/>
    <mergeCell ref="AY3182:AZ3182"/>
    <mergeCell ref="AW3177:AX3177"/>
    <mergeCell ref="AY3177:AZ3177"/>
    <mergeCell ref="AW3178:AX3178"/>
    <mergeCell ref="AY3178:AZ3178"/>
    <mergeCell ref="AW3179:AX3179"/>
    <mergeCell ref="AY3179:AZ3179"/>
    <mergeCell ref="AW3174:AX3174"/>
    <mergeCell ref="AY3174:AZ3174"/>
    <mergeCell ref="AW3175:AX3175"/>
    <mergeCell ref="AY3175:AZ3175"/>
    <mergeCell ref="AW3176:AX3176"/>
    <mergeCell ref="AY3176:AZ3176"/>
    <mergeCell ref="AW3171:AX3171"/>
    <mergeCell ref="AY3171:AZ3171"/>
    <mergeCell ref="AW3172:AX3172"/>
    <mergeCell ref="AY3172:AZ3172"/>
    <mergeCell ref="AW3173:AX3173"/>
    <mergeCell ref="AY3173:AZ3173"/>
    <mergeCell ref="AW3168:AX3168"/>
    <mergeCell ref="AY3168:AZ3168"/>
    <mergeCell ref="AW3169:AX3169"/>
    <mergeCell ref="AY3169:AZ3169"/>
    <mergeCell ref="AW3170:AX3170"/>
    <mergeCell ref="AY3170:AZ3170"/>
    <mergeCell ref="AW3165:AX3165"/>
    <mergeCell ref="AY3165:AZ3165"/>
    <mergeCell ref="AW3166:AX3166"/>
    <mergeCell ref="AY3166:AZ3166"/>
    <mergeCell ref="AW3167:AX3167"/>
    <mergeCell ref="AY3167:AZ3167"/>
    <mergeCell ref="AW3162:AX3162"/>
    <mergeCell ref="AY3162:AZ3162"/>
    <mergeCell ref="AW3163:AX3163"/>
    <mergeCell ref="AY3163:AZ3163"/>
    <mergeCell ref="AW3164:AX3164"/>
    <mergeCell ref="AY3164:AZ3164"/>
    <mergeCell ref="AW3159:AX3159"/>
    <mergeCell ref="AY3159:AZ3159"/>
    <mergeCell ref="AW3160:AX3160"/>
    <mergeCell ref="AY3160:AZ3160"/>
    <mergeCell ref="AW3161:AX3161"/>
    <mergeCell ref="AY3161:AZ3161"/>
    <mergeCell ref="AW3156:AX3156"/>
    <mergeCell ref="AY3156:AZ3156"/>
    <mergeCell ref="AW3157:AX3157"/>
    <mergeCell ref="AY3157:AZ3157"/>
    <mergeCell ref="AW3158:AX3158"/>
    <mergeCell ref="AY3158:AZ3158"/>
    <mergeCell ref="AW3153:AX3153"/>
    <mergeCell ref="AY3153:AZ3153"/>
    <mergeCell ref="AW3154:AX3154"/>
    <mergeCell ref="AY3154:AZ3154"/>
    <mergeCell ref="AW3155:AX3155"/>
    <mergeCell ref="AY3155:AZ3155"/>
    <mergeCell ref="AW3150:AX3150"/>
    <mergeCell ref="AY3150:AZ3150"/>
    <mergeCell ref="AW3151:AX3151"/>
    <mergeCell ref="AY3151:AZ3151"/>
    <mergeCell ref="AW3152:AX3152"/>
    <mergeCell ref="AY3152:AZ3152"/>
    <mergeCell ref="AW3147:AX3147"/>
    <mergeCell ref="AY3147:AZ3147"/>
    <mergeCell ref="AW3148:AX3148"/>
    <mergeCell ref="AY3148:AZ3148"/>
    <mergeCell ref="AW3149:AX3149"/>
    <mergeCell ref="AY3149:AZ3149"/>
    <mergeCell ref="AW3144:AX3144"/>
    <mergeCell ref="AY3144:AZ3144"/>
    <mergeCell ref="AW3145:AX3145"/>
    <mergeCell ref="AY3145:AZ3145"/>
    <mergeCell ref="AW3146:AX3146"/>
    <mergeCell ref="AY3146:AZ3146"/>
    <mergeCell ref="AW3141:AX3141"/>
    <mergeCell ref="AY3141:AZ3141"/>
    <mergeCell ref="AW3142:AX3142"/>
    <mergeCell ref="AY3142:AZ3142"/>
    <mergeCell ref="AW3143:AX3143"/>
    <mergeCell ref="AY3143:AZ3143"/>
    <mergeCell ref="AW3138:AX3138"/>
    <mergeCell ref="AY3138:AZ3138"/>
    <mergeCell ref="AW3139:AX3139"/>
    <mergeCell ref="AY3139:AZ3139"/>
    <mergeCell ref="AW3140:AX3140"/>
    <mergeCell ref="AY3140:AZ3140"/>
    <mergeCell ref="AW3135:AX3135"/>
    <mergeCell ref="AY3135:AZ3135"/>
    <mergeCell ref="AW3136:AX3136"/>
    <mergeCell ref="AY3136:AZ3136"/>
    <mergeCell ref="AW3137:AX3137"/>
    <mergeCell ref="AY3137:AZ3137"/>
    <mergeCell ref="AW3132:AX3132"/>
    <mergeCell ref="AY3132:AZ3132"/>
    <mergeCell ref="AW3133:AX3133"/>
    <mergeCell ref="AY3133:AZ3133"/>
    <mergeCell ref="AW3134:AX3134"/>
    <mergeCell ref="AY3134:AZ3134"/>
    <mergeCell ref="AW3129:AX3129"/>
    <mergeCell ref="AY3129:AZ3129"/>
    <mergeCell ref="AW3130:AX3130"/>
    <mergeCell ref="AY3130:AZ3130"/>
    <mergeCell ref="AW3131:AX3131"/>
    <mergeCell ref="AY3131:AZ3131"/>
    <mergeCell ref="AW3126:AX3126"/>
    <mergeCell ref="AY3126:AZ3126"/>
    <mergeCell ref="AW3127:AX3127"/>
    <mergeCell ref="AY3127:AZ3127"/>
    <mergeCell ref="AW3128:AX3128"/>
    <mergeCell ref="AY3128:AZ3128"/>
    <mergeCell ref="AW3123:AX3123"/>
    <mergeCell ref="AY3123:AZ3123"/>
    <mergeCell ref="AW3124:AX3124"/>
    <mergeCell ref="AY3124:AZ3124"/>
    <mergeCell ref="AW3125:AX3125"/>
    <mergeCell ref="AY3125:AZ3125"/>
    <mergeCell ref="AW3120:AX3120"/>
    <mergeCell ref="AY3120:AZ3120"/>
    <mergeCell ref="AW3121:AX3121"/>
    <mergeCell ref="AY3121:AZ3121"/>
    <mergeCell ref="AW3122:AX3122"/>
    <mergeCell ref="AY3122:AZ3122"/>
    <mergeCell ref="AW3117:AX3117"/>
    <mergeCell ref="AY3117:AZ3117"/>
    <mergeCell ref="AW3118:AX3118"/>
    <mergeCell ref="AY3118:AZ3118"/>
    <mergeCell ref="AW3119:AX3119"/>
    <mergeCell ref="AY3119:AZ3119"/>
    <mergeCell ref="AW3114:AX3114"/>
    <mergeCell ref="AY3114:AZ3114"/>
    <mergeCell ref="AW3115:AX3115"/>
    <mergeCell ref="AY3115:AZ3115"/>
    <mergeCell ref="AW3116:AX3116"/>
    <mergeCell ref="AY3116:AZ3116"/>
    <mergeCell ref="AW3111:AX3111"/>
    <mergeCell ref="AY3111:AZ3111"/>
    <mergeCell ref="AW3112:AX3112"/>
    <mergeCell ref="AY3112:AZ3112"/>
    <mergeCell ref="AW3113:AX3113"/>
    <mergeCell ref="AY3113:AZ3113"/>
    <mergeCell ref="AW3108:AX3108"/>
    <mergeCell ref="AY3108:AZ3108"/>
    <mergeCell ref="AW3109:AX3109"/>
    <mergeCell ref="AY3109:AZ3109"/>
    <mergeCell ref="AW3110:AX3110"/>
    <mergeCell ref="AY3110:AZ3110"/>
    <mergeCell ref="AW3105:AX3105"/>
    <mergeCell ref="AY3105:AZ3105"/>
    <mergeCell ref="AW3106:AX3106"/>
    <mergeCell ref="AY3106:AZ3106"/>
    <mergeCell ref="AW3107:AX3107"/>
    <mergeCell ref="AY3107:AZ3107"/>
    <mergeCell ref="AW3102:AX3102"/>
    <mergeCell ref="AY3102:AZ3102"/>
    <mergeCell ref="AW3103:AX3103"/>
    <mergeCell ref="AY3103:AZ3103"/>
    <mergeCell ref="AW3104:AX3104"/>
    <mergeCell ref="AY3104:AZ3104"/>
    <mergeCell ref="AW3099:AX3099"/>
    <mergeCell ref="AY3099:AZ3099"/>
    <mergeCell ref="AW3100:AX3100"/>
    <mergeCell ref="AY3100:AZ3100"/>
    <mergeCell ref="AW3101:AX3101"/>
    <mergeCell ref="AY3101:AZ3101"/>
    <mergeCell ref="AW3096:AX3096"/>
    <mergeCell ref="AY3096:AZ3096"/>
    <mergeCell ref="AW3097:AX3097"/>
    <mergeCell ref="AY3097:AZ3097"/>
    <mergeCell ref="AW3098:AX3098"/>
    <mergeCell ref="AY3098:AZ3098"/>
    <mergeCell ref="AW3093:AX3093"/>
    <mergeCell ref="AY3093:AZ3093"/>
    <mergeCell ref="AW3094:AX3094"/>
    <mergeCell ref="AY3094:AZ3094"/>
    <mergeCell ref="AW3095:AX3095"/>
    <mergeCell ref="AY3095:AZ3095"/>
    <mergeCell ref="AW3090:AX3090"/>
    <mergeCell ref="AY3090:AZ3090"/>
    <mergeCell ref="AW3091:AX3091"/>
    <mergeCell ref="AY3091:AZ3091"/>
    <mergeCell ref="AW3092:AX3092"/>
    <mergeCell ref="AY3092:AZ3092"/>
    <mergeCell ref="AW3087:AX3087"/>
    <mergeCell ref="AY3087:AZ3087"/>
    <mergeCell ref="AW3088:AX3088"/>
    <mergeCell ref="AY3088:AZ3088"/>
    <mergeCell ref="AW3089:AX3089"/>
    <mergeCell ref="AY3089:AZ3089"/>
    <mergeCell ref="AW3080:AY3080"/>
    <mergeCell ref="AW3081:AY3081"/>
    <mergeCell ref="AW3082:AY3082"/>
    <mergeCell ref="AW3083:AY3083"/>
    <mergeCell ref="AW3084:AY3084"/>
    <mergeCell ref="AW3085:AY3085"/>
    <mergeCell ref="AW3075:AX3075"/>
    <mergeCell ref="AY3075:AZ3075"/>
    <mergeCell ref="AW3076:AZ3076"/>
    <mergeCell ref="AW3077:AY3077"/>
    <mergeCell ref="AW3078:AY3078"/>
    <mergeCell ref="AW3079:AY3079"/>
    <mergeCell ref="AW3072:AX3072"/>
    <mergeCell ref="AY3072:AZ3072"/>
    <mergeCell ref="AW3073:AX3073"/>
    <mergeCell ref="AY3073:AZ3073"/>
    <mergeCell ref="AW3074:AX3074"/>
    <mergeCell ref="AY3074:AZ3074"/>
    <mergeCell ref="AW3069:AX3069"/>
    <mergeCell ref="AY3069:AZ3069"/>
    <mergeCell ref="AW3070:AX3070"/>
    <mergeCell ref="AY3070:AZ3070"/>
    <mergeCell ref="AW3071:AX3071"/>
    <mergeCell ref="AY3071:AZ3071"/>
    <mergeCell ref="AW3066:AX3066"/>
    <mergeCell ref="AY3066:AZ3066"/>
    <mergeCell ref="AW3067:AX3067"/>
    <mergeCell ref="AY3067:AZ3067"/>
    <mergeCell ref="AW3068:AX3068"/>
    <mergeCell ref="AY3068:AZ3068"/>
    <mergeCell ref="AW3063:AX3063"/>
    <mergeCell ref="AY3063:AZ3063"/>
    <mergeCell ref="AW3064:AX3064"/>
    <mergeCell ref="AY3064:AZ3064"/>
    <mergeCell ref="AW3065:AX3065"/>
    <mergeCell ref="AY3065:AZ3065"/>
    <mergeCell ref="AW3060:AX3060"/>
    <mergeCell ref="AY3060:AZ3060"/>
    <mergeCell ref="AW3061:AX3061"/>
    <mergeCell ref="AY3061:AZ3061"/>
    <mergeCell ref="AW3062:AX3062"/>
    <mergeCell ref="AY3062:AZ3062"/>
    <mergeCell ref="AW3057:AX3057"/>
    <mergeCell ref="AY3057:AZ3057"/>
    <mergeCell ref="AW3058:AX3058"/>
    <mergeCell ref="AY3058:AZ3058"/>
    <mergeCell ref="AW3059:AX3059"/>
    <mergeCell ref="AY3059:AZ3059"/>
    <mergeCell ref="AW3054:AX3054"/>
    <mergeCell ref="AY3054:AZ3054"/>
    <mergeCell ref="AW3055:AX3055"/>
    <mergeCell ref="AY3055:AZ3055"/>
    <mergeCell ref="AW3056:AX3056"/>
    <mergeCell ref="AY3056:AZ3056"/>
    <mergeCell ref="AW3051:AX3051"/>
    <mergeCell ref="AY3051:AZ3051"/>
    <mergeCell ref="AW3052:AX3052"/>
    <mergeCell ref="AY3052:AZ3052"/>
    <mergeCell ref="AW3053:AX3053"/>
    <mergeCell ref="AY3053:AZ3053"/>
    <mergeCell ref="AW3048:AX3048"/>
    <mergeCell ref="AY3048:AZ3048"/>
    <mergeCell ref="AW3049:AX3049"/>
    <mergeCell ref="AY3049:AZ3049"/>
    <mergeCell ref="AW3050:AX3050"/>
    <mergeCell ref="AY3050:AZ3050"/>
    <mergeCell ref="AW3045:AX3045"/>
    <mergeCell ref="AY3045:AZ3045"/>
    <mergeCell ref="AW3046:AX3046"/>
    <mergeCell ref="AY3046:AZ3046"/>
    <mergeCell ref="AW3047:AX3047"/>
    <mergeCell ref="AY3047:AZ3047"/>
    <mergeCell ref="AW3042:AX3042"/>
    <mergeCell ref="AY3042:AZ3042"/>
    <mergeCell ref="AW3043:AX3043"/>
    <mergeCell ref="AY3043:AZ3043"/>
    <mergeCell ref="AW3044:AX3044"/>
    <mergeCell ref="AY3044:AZ3044"/>
    <mergeCell ref="AW3039:AX3039"/>
    <mergeCell ref="AY3039:AZ3039"/>
    <mergeCell ref="AW3040:AX3040"/>
    <mergeCell ref="AY3040:AZ3040"/>
    <mergeCell ref="AW3041:AX3041"/>
    <mergeCell ref="AY3041:AZ3041"/>
    <mergeCell ref="AW3036:AX3036"/>
    <mergeCell ref="AY3036:AZ3036"/>
    <mergeCell ref="AW3037:AX3037"/>
    <mergeCell ref="AY3037:AZ3037"/>
    <mergeCell ref="AW3038:AX3038"/>
    <mergeCell ref="AY3038:AZ3038"/>
    <mergeCell ref="AW3033:AX3033"/>
    <mergeCell ref="AY3033:AZ3033"/>
    <mergeCell ref="AW3034:AX3034"/>
    <mergeCell ref="AY3034:AZ3034"/>
    <mergeCell ref="AW3035:AX3035"/>
    <mergeCell ref="AY3035:AZ3035"/>
    <mergeCell ref="AW3030:AX3030"/>
    <mergeCell ref="AY3030:AZ3030"/>
    <mergeCell ref="AW3031:AX3031"/>
    <mergeCell ref="AY3031:AZ3031"/>
    <mergeCell ref="AW3032:AX3032"/>
    <mergeCell ref="AY3032:AZ3032"/>
    <mergeCell ref="AW3027:AX3027"/>
    <mergeCell ref="AY3027:AZ3027"/>
    <mergeCell ref="AW3028:AX3028"/>
    <mergeCell ref="AY3028:AZ3028"/>
    <mergeCell ref="AW3029:AX3029"/>
    <mergeCell ref="AY3029:AZ3029"/>
    <mergeCell ref="AW3024:AX3024"/>
    <mergeCell ref="AY3024:AZ3024"/>
    <mergeCell ref="AW3025:AX3025"/>
    <mergeCell ref="AY3025:AZ3025"/>
    <mergeCell ref="AW3026:AX3026"/>
    <mergeCell ref="AY3026:AZ3026"/>
    <mergeCell ref="AW3021:AX3021"/>
    <mergeCell ref="AY3021:AZ3021"/>
    <mergeCell ref="AW3022:AX3022"/>
    <mergeCell ref="AY3022:AZ3022"/>
    <mergeCell ref="AW3023:AX3023"/>
    <mergeCell ref="AY3023:AZ3023"/>
    <mergeCell ref="AW3018:AX3018"/>
    <mergeCell ref="AY3018:AZ3018"/>
    <mergeCell ref="AW3019:AX3019"/>
    <mergeCell ref="AY3019:AZ3019"/>
    <mergeCell ref="AW3020:AX3020"/>
    <mergeCell ref="AY3020:AZ3020"/>
    <mergeCell ref="AW3015:AX3015"/>
    <mergeCell ref="AY3015:AZ3015"/>
    <mergeCell ref="AW3016:AX3016"/>
    <mergeCell ref="AY3016:AZ3016"/>
    <mergeCell ref="AW3017:AX3017"/>
    <mergeCell ref="AY3017:AZ3017"/>
    <mergeCell ref="AW3012:AX3012"/>
    <mergeCell ref="AY3012:AZ3012"/>
    <mergeCell ref="AW3013:AX3013"/>
    <mergeCell ref="AY3013:AZ3013"/>
    <mergeCell ref="AW3014:AX3014"/>
    <mergeCell ref="AY3014:AZ3014"/>
    <mergeCell ref="AW3009:AX3009"/>
    <mergeCell ref="AY3009:AZ3009"/>
    <mergeCell ref="AW3010:AX3010"/>
    <mergeCell ref="AY3010:AZ3010"/>
    <mergeCell ref="AW3011:AX3011"/>
    <mergeCell ref="AY3011:AZ3011"/>
    <mergeCell ref="AW3006:AX3006"/>
    <mergeCell ref="AY3006:AZ3006"/>
    <mergeCell ref="AW3007:AX3007"/>
    <mergeCell ref="AY3007:AZ3007"/>
    <mergeCell ref="AW3008:AX3008"/>
    <mergeCell ref="AY3008:AZ3008"/>
    <mergeCell ref="AW3003:AX3003"/>
    <mergeCell ref="AY3003:AZ3003"/>
    <mergeCell ref="AW3004:AX3004"/>
    <mergeCell ref="AY3004:AZ3004"/>
    <mergeCell ref="AW3005:AX3005"/>
    <mergeCell ref="AY3005:AZ3005"/>
    <mergeCell ref="AW3000:AX3000"/>
    <mergeCell ref="AY3000:AZ3000"/>
    <mergeCell ref="AW3001:AX3001"/>
    <mergeCell ref="AY3001:AZ3001"/>
    <mergeCell ref="AW3002:AX3002"/>
    <mergeCell ref="AY3002:AZ3002"/>
    <mergeCell ref="AW2997:AX2997"/>
    <mergeCell ref="AY2997:AZ2997"/>
    <mergeCell ref="AW2998:AX2998"/>
    <mergeCell ref="AY2998:AZ2998"/>
    <mergeCell ref="AW2999:AX2999"/>
    <mergeCell ref="AY2999:AZ2999"/>
    <mergeCell ref="AW2994:AX2994"/>
    <mergeCell ref="AY2994:AZ2994"/>
    <mergeCell ref="AW2995:AX2995"/>
    <mergeCell ref="AY2995:AZ2995"/>
    <mergeCell ref="AW2996:AX2996"/>
    <mergeCell ref="AY2996:AZ2996"/>
    <mergeCell ref="AW2991:AX2991"/>
    <mergeCell ref="AY2991:AZ2991"/>
    <mergeCell ref="AW2992:AX2992"/>
    <mergeCell ref="AY2992:AZ2992"/>
    <mergeCell ref="AW2993:AX2993"/>
    <mergeCell ref="AY2993:AZ2993"/>
    <mergeCell ref="AW2988:AX2988"/>
    <mergeCell ref="AY2988:AZ2988"/>
    <mergeCell ref="AW2989:AX2989"/>
    <mergeCell ref="AY2989:AZ2989"/>
    <mergeCell ref="AW2990:AX2990"/>
    <mergeCell ref="AY2990:AZ2990"/>
    <mergeCell ref="AW2985:AX2985"/>
    <mergeCell ref="AY2985:AZ2985"/>
    <mergeCell ref="AW2986:AX2986"/>
    <mergeCell ref="AY2986:AZ2986"/>
    <mergeCell ref="AW2987:AX2987"/>
    <mergeCell ref="AY2987:AZ2987"/>
    <mergeCell ref="AW2982:AX2982"/>
    <mergeCell ref="AY2982:AZ2982"/>
    <mergeCell ref="AW2983:AX2983"/>
    <mergeCell ref="AY2983:AZ2983"/>
    <mergeCell ref="AW2984:AX2984"/>
    <mergeCell ref="AY2984:AZ2984"/>
    <mergeCell ref="AW2979:AX2979"/>
    <mergeCell ref="AY2979:AZ2979"/>
    <mergeCell ref="AW2980:AX2980"/>
    <mergeCell ref="AY2980:AZ2980"/>
    <mergeCell ref="AW2981:AX2981"/>
    <mergeCell ref="AY2981:AZ2981"/>
    <mergeCell ref="AW2976:AX2976"/>
    <mergeCell ref="AY2976:AZ2976"/>
    <mergeCell ref="AW2977:AX2977"/>
    <mergeCell ref="AY2977:AZ2977"/>
    <mergeCell ref="AW2978:AX2978"/>
    <mergeCell ref="AY2978:AZ2978"/>
    <mergeCell ref="AW2973:AX2973"/>
    <mergeCell ref="AY2973:AZ2973"/>
    <mergeCell ref="AW2974:AX2974"/>
    <mergeCell ref="AY2974:AZ2974"/>
    <mergeCell ref="AW2975:AX2975"/>
    <mergeCell ref="AY2975:AZ2975"/>
    <mergeCell ref="AW2970:AX2970"/>
    <mergeCell ref="AY2970:AZ2970"/>
    <mergeCell ref="AW2971:AX2971"/>
    <mergeCell ref="AY2971:AZ2971"/>
    <mergeCell ref="AW2972:AX2972"/>
    <mergeCell ref="AY2972:AZ2972"/>
    <mergeCell ref="AW2967:AX2967"/>
    <mergeCell ref="AY2967:AZ2967"/>
    <mergeCell ref="AW2968:AX2968"/>
    <mergeCell ref="AY2968:AZ2968"/>
    <mergeCell ref="AW2969:AX2969"/>
    <mergeCell ref="AY2969:AZ2969"/>
    <mergeCell ref="AW2964:AX2964"/>
    <mergeCell ref="AY2964:AZ2964"/>
    <mergeCell ref="AW2965:AX2965"/>
    <mergeCell ref="AY2965:AZ2965"/>
    <mergeCell ref="AW2966:AX2966"/>
    <mergeCell ref="AY2966:AZ2966"/>
    <mergeCell ref="AW2961:AX2961"/>
    <mergeCell ref="AY2961:AZ2961"/>
    <mergeCell ref="AW2962:AX2962"/>
    <mergeCell ref="AY2962:AZ2962"/>
    <mergeCell ref="AW2963:AX2963"/>
    <mergeCell ref="AY2963:AZ2963"/>
    <mergeCell ref="AW2958:AX2958"/>
    <mergeCell ref="AY2958:AZ2958"/>
    <mergeCell ref="AW2959:AX2959"/>
    <mergeCell ref="AY2959:AZ2959"/>
    <mergeCell ref="AW2960:AX2960"/>
    <mergeCell ref="AY2960:AZ2960"/>
    <mergeCell ref="AW2955:AX2955"/>
    <mergeCell ref="AY2955:AZ2955"/>
    <mergeCell ref="AW2956:AX2956"/>
    <mergeCell ref="AY2956:AZ2956"/>
    <mergeCell ref="AW2957:AX2957"/>
    <mergeCell ref="AY2957:AZ2957"/>
    <mergeCell ref="AW2952:AX2952"/>
    <mergeCell ref="AY2952:AZ2952"/>
    <mergeCell ref="AW2953:AX2953"/>
    <mergeCell ref="AY2953:AZ2953"/>
    <mergeCell ref="AW2954:AX2954"/>
    <mergeCell ref="AY2954:AZ2954"/>
    <mergeCell ref="AW2949:AX2949"/>
    <mergeCell ref="AY2949:AZ2949"/>
    <mergeCell ref="AW2950:AX2950"/>
    <mergeCell ref="AY2950:AZ2950"/>
    <mergeCell ref="AW2951:AX2951"/>
    <mergeCell ref="AY2951:AZ2951"/>
    <mergeCell ref="AW2946:AX2946"/>
    <mergeCell ref="AY2946:AZ2946"/>
    <mergeCell ref="AW2947:AX2947"/>
    <mergeCell ref="AY2947:AZ2947"/>
    <mergeCell ref="AW2948:AX2948"/>
    <mergeCell ref="AY2948:AZ2948"/>
    <mergeCell ref="AW2943:AX2943"/>
    <mergeCell ref="AY2943:AZ2943"/>
    <mergeCell ref="AW2944:AX2944"/>
    <mergeCell ref="AY2944:AZ2944"/>
    <mergeCell ref="AW2945:AX2945"/>
    <mergeCell ref="AY2945:AZ2945"/>
    <mergeCell ref="AW2940:AX2940"/>
    <mergeCell ref="AY2940:AZ2940"/>
    <mergeCell ref="AW2941:AX2941"/>
    <mergeCell ref="AY2941:AZ2941"/>
    <mergeCell ref="AW2942:AX2942"/>
    <mergeCell ref="AY2942:AZ2942"/>
    <mergeCell ref="AW2937:AX2937"/>
    <mergeCell ref="AY2937:AZ2937"/>
    <mergeCell ref="AW2938:AX2938"/>
    <mergeCell ref="AY2938:AZ2938"/>
    <mergeCell ref="AW2939:AX2939"/>
    <mergeCell ref="AY2939:AZ2939"/>
    <mergeCell ref="AW2934:AX2934"/>
    <mergeCell ref="AY2934:AZ2934"/>
    <mergeCell ref="AW2935:AX2935"/>
    <mergeCell ref="AY2935:AZ2935"/>
    <mergeCell ref="AW2936:AX2936"/>
    <mergeCell ref="AY2936:AZ2936"/>
    <mergeCell ref="AW2931:AX2931"/>
    <mergeCell ref="AY2931:AZ2931"/>
    <mergeCell ref="AW2932:AX2932"/>
    <mergeCell ref="AY2932:AZ2932"/>
    <mergeCell ref="AW2933:AX2933"/>
    <mergeCell ref="AY2933:AZ2933"/>
    <mergeCell ref="AW2928:AX2928"/>
    <mergeCell ref="AY2928:AZ2928"/>
    <mergeCell ref="AW2929:AX2929"/>
    <mergeCell ref="AY2929:AZ2929"/>
    <mergeCell ref="AW2930:AX2930"/>
    <mergeCell ref="AY2930:AZ2930"/>
    <mergeCell ref="AW2925:AX2925"/>
    <mergeCell ref="AY2925:AZ2925"/>
    <mergeCell ref="AW2926:AX2926"/>
    <mergeCell ref="AY2926:AZ2926"/>
    <mergeCell ref="AW2927:AX2927"/>
    <mergeCell ref="AY2927:AZ2927"/>
    <mergeCell ref="AW2922:AX2922"/>
    <mergeCell ref="AY2922:AZ2922"/>
    <mergeCell ref="AW2923:AX2923"/>
    <mergeCell ref="AY2923:AZ2923"/>
    <mergeCell ref="AW2924:AX2924"/>
    <mergeCell ref="AY2924:AZ2924"/>
    <mergeCell ref="AW2919:AX2919"/>
    <mergeCell ref="AY2919:AZ2919"/>
    <mergeCell ref="AW2920:AX2920"/>
    <mergeCell ref="AY2920:AZ2920"/>
    <mergeCell ref="AW2921:AX2921"/>
    <mergeCell ref="AY2921:AZ2921"/>
    <mergeCell ref="AW2916:AX2916"/>
    <mergeCell ref="AY2916:AZ2916"/>
    <mergeCell ref="AW2917:AX2917"/>
    <mergeCell ref="AY2917:AZ2917"/>
    <mergeCell ref="AW2918:AX2918"/>
    <mergeCell ref="AY2918:AZ2918"/>
    <mergeCell ref="AW2913:AX2913"/>
    <mergeCell ref="AY2913:AZ2913"/>
    <mergeCell ref="AW2914:AX2914"/>
    <mergeCell ref="AY2914:AZ2914"/>
    <mergeCell ref="AW2915:AX2915"/>
    <mergeCell ref="AY2915:AZ2915"/>
    <mergeCell ref="AW2910:AX2910"/>
    <mergeCell ref="AY2910:AZ2910"/>
    <mergeCell ref="AW2911:AX2911"/>
    <mergeCell ref="AY2911:AZ2911"/>
    <mergeCell ref="AW2912:AX2912"/>
    <mergeCell ref="AY2912:AZ2912"/>
    <mergeCell ref="AW2907:AX2907"/>
    <mergeCell ref="AY2907:AZ2907"/>
    <mergeCell ref="AW2908:AX2908"/>
    <mergeCell ref="AY2908:AZ2908"/>
    <mergeCell ref="AW2909:AX2909"/>
    <mergeCell ref="AY2909:AZ2909"/>
    <mergeCell ref="AW2904:AX2904"/>
    <mergeCell ref="AY2904:AZ2904"/>
    <mergeCell ref="AW2905:AX2905"/>
    <mergeCell ref="AY2905:AZ2905"/>
    <mergeCell ref="AW2906:AX2906"/>
    <mergeCell ref="AY2906:AZ2906"/>
    <mergeCell ref="AW2901:AX2901"/>
    <mergeCell ref="AY2901:AZ2901"/>
    <mergeCell ref="AW2902:AX2902"/>
    <mergeCell ref="AY2902:AZ2902"/>
    <mergeCell ref="AW2903:AX2903"/>
    <mergeCell ref="AY2903:AZ2903"/>
    <mergeCell ref="AW2898:AX2898"/>
    <mergeCell ref="AY2898:AZ2898"/>
    <mergeCell ref="AW2899:AX2899"/>
    <mergeCell ref="AY2899:AZ2899"/>
    <mergeCell ref="AW2900:AX2900"/>
    <mergeCell ref="AY2900:AZ2900"/>
    <mergeCell ref="AW2895:AX2895"/>
    <mergeCell ref="AY2895:AZ2895"/>
    <mergeCell ref="AW2896:AX2896"/>
    <mergeCell ref="AY2896:AZ2896"/>
    <mergeCell ref="AW2897:AX2897"/>
    <mergeCell ref="AY2897:AZ2897"/>
    <mergeCell ref="AW2892:AX2892"/>
    <mergeCell ref="AY2892:AZ2892"/>
    <mergeCell ref="AW2893:AX2893"/>
    <mergeCell ref="AY2893:AZ2893"/>
    <mergeCell ref="AW2894:AX2894"/>
    <mergeCell ref="AY2894:AZ2894"/>
    <mergeCell ref="AW2889:AX2889"/>
    <mergeCell ref="AY2889:AZ2889"/>
    <mergeCell ref="AW2890:AX2890"/>
    <mergeCell ref="AY2890:AZ2890"/>
    <mergeCell ref="AW2891:AX2891"/>
    <mergeCell ref="AY2891:AZ2891"/>
    <mergeCell ref="AW2886:AX2886"/>
    <mergeCell ref="AY2886:AZ2886"/>
    <mergeCell ref="AW2887:AX2887"/>
    <mergeCell ref="AY2887:AZ2887"/>
    <mergeCell ref="AW2888:AX2888"/>
    <mergeCell ref="AY2888:AZ2888"/>
    <mergeCell ref="AW2883:AX2883"/>
    <mergeCell ref="AY2883:AZ2883"/>
    <mergeCell ref="AW2884:AX2884"/>
    <mergeCell ref="AY2884:AZ2884"/>
    <mergeCell ref="AW2885:AX2885"/>
    <mergeCell ref="AY2885:AZ2885"/>
    <mergeCell ref="AW2880:AX2880"/>
    <mergeCell ref="AY2880:AZ2880"/>
    <mergeCell ref="AW2881:AX2881"/>
    <mergeCell ref="AY2881:AZ2881"/>
    <mergeCell ref="AW2882:AX2882"/>
    <mergeCell ref="AY2882:AZ2882"/>
    <mergeCell ref="AW2877:AX2877"/>
    <mergeCell ref="AY2877:AZ2877"/>
    <mergeCell ref="AW2878:AX2878"/>
    <mergeCell ref="AY2878:AZ2878"/>
    <mergeCell ref="AW2879:AX2879"/>
    <mergeCell ref="AY2879:AZ2879"/>
    <mergeCell ref="AW2874:AX2874"/>
    <mergeCell ref="AY2874:AZ2874"/>
    <mergeCell ref="AW2875:AX2875"/>
    <mergeCell ref="AY2875:AZ2875"/>
    <mergeCell ref="AW2876:AX2876"/>
    <mergeCell ref="AY2876:AZ2876"/>
    <mergeCell ref="AW2871:AX2871"/>
    <mergeCell ref="AY2871:AZ2871"/>
    <mergeCell ref="AW2872:AX2872"/>
    <mergeCell ref="AY2872:AZ2872"/>
    <mergeCell ref="AW2873:AX2873"/>
    <mergeCell ref="AY2873:AZ2873"/>
    <mergeCell ref="AW2868:AX2868"/>
    <mergeCell ref="AY2868:AZ2868"/>
    <mergeCell ref="AW2869:AX2869"/>
    <mergeCell ref="AY2869:AZ2869"/>
    <mergeCell ref="AW2870:AX2870"/>
    <mergeCell ref="AY2870:AZ2870"/>
    <mergeCell ref="AW2865:AX2865"/>
    <mergeCell ref="AY2865:AZ2865"/>
    <mergeCell ref="AW2866:AX2866"/>
    <mergeCell ref="AY2866:AZ2866"/>
    <mergeCell ref="AW2867:AX2867"/>
    <mergeCell ref="AY2867:AZ2867"/>
    <mergeCell ref="AW2862:AX2862"/>
    <mergeCell ref="AY2862:AZ2862"/>
    <mergeCell ref="AW2863:AX2863"/>
    <mergeCell ref="AY2863:AZ2863"/>
    <mergeCell ref="AW2864:AX2864"/>
    <mergeCell ref="AY2864:AZ2864"/>
    <mergeCell ref="AW2859:AX2859"/>
    <mergeCell ref="AY2859:AZ2859"/>
    <mergeCell ref="AW2860:AX2860"/>
    <mergeCell ref="AY2860:AZ2860"/>
    <mergeCell ref="AW2861:AX2861"/>
    <mergeCell ref="AY2861:AZ2861"/>
    <mergeCell ref="AW2856:AX2856"/>
    <mergeCell ref="AY2856:AZ2856"/>
    <mergeCell ref="AW2857:AX2857"/>
    <mergeCell ref="AY2857:AZ2857"/>
    <mergeCell ref="AW2858:AX2858"/>
    <mergeCell ref="AY2858:AZ2858"/>
    <mergeCell ref="AW2853:AX2853"/>
    <mergeCell ref="AY2853:AZ2853"/>
    <mergeCell ref="AW2854:AX2854"/>
    <mergeCell ref="AY2854:AZ2854"/>
    <mergeCell ref="AW2855:AX2855"/>
    <mergeCell ref="AY2855:AZ2855"/>
    <mergeCell ref="AW2850:AX2850"/>
    <mergeCell ref="AY2850:AZ2850"/>
    <mergeCell ref="AW2851:AX2851"/>
    <mergeCell ref="AY2851:AZ2851"/>
    <mergeCell ref="AW2852:AX2852"/>
    <mergeCell ref="AY2852:AZ2852"/>
    <mergeCell ref="AW2847:AX2847"/>
    <mergeCell ref="AY2847:AZ2847"/>
    <mergeCell ref="AW2848:AX2848"/>
    <mergeCell ref="AY2848:AZ2848"/>
    <mergeCell ref="AW2849:AX2849"/>
    <mergeCell ref="AY2849:AZ2849"/>
    <mergeCell ref="AW2844:AX2844"/>
    <mergeCell ref="AY2844:AZ2844"/>
    <mergeCell ref="AW2845:AX2845"/>
    <mergeCell ref="AY2845:AZ2845"/>
    <mergeCell ref="AW2846:AX2846"/>
    <mergeCell ref="AY2846:AZ2846"/>
    <mergeCell ref="AW2841:AX2841"/>
    <mergeCell ref="AY2841:AZ2841"/>
    <mergeCell ref="AW2842:AX2842"/>
    <mergeCell ref="AY2842:AZ2842"/>
    <mergeCell ref="AW2843:AX2843"/>
    <mergeCell ref="AY2843:AZ2843"/>
    <mergeCell ref="AW2838:AX2838"/>
    <mergeCell ref="AY2838:AZ2838"/>
    <mergeCell ref="AW2839:AX2839"/>
    <mergeCell ref="AY2839:AZ2839"/>
    <mergeCell ref="AW2840:AX2840"/>
    <mergeCell ref="AY2840:AZ2840"/>
    <mergeCell ref="AW2835:AX2835"/>
    <mergeCell ref="AY2835:AZ2835"/>
    <mergeCell ref="AW2836:AX2836"/>
    <mergeCell ref="AY2836:AZ2836"/>
    <mergeCell ref="AW2837:AX2837"/>
    <mergeCell ref="AY2837:AZ2837"/>
    <mergeCell ref="AW2832:AX2832"/>
    <mergeCell ref="AY2832:AZ2832"/>
    <mergeCell ref="AW2833:AX2833"/>
    <mergeCell ref="AY2833:AZ2833"/>
    <mergeCell ref="AW2834:AX2834"/>
    <mergeCell ref="AY2834:AZ2834"/>
    <mergeCell ref="AW2829:AX2829"/>
    <mergeCell ref="AY2829:AZ2829"/>
    <mergeCell ref="AW2830:AX2830"/>
    <mergeCell ref="AY2830:AZ2830"/>
    <mergeCell ref="AW2831:AX2831"/>
    <mergeCell ref="AY2831:AZ2831"/>
    <mergeCell ref="AW2826:AX2826"/>
    <mergeCell ref="AY2826:AZ2826"/>
    <mergeCell ref="AW2827:AX2827"/>
    <mergeCell ref="AY2827:AZ2827"/>
    <mergeCell ref="AW2828:AX2828"/>
    <mergeCell ref="AY2828:AZ2828"/>
    <mergeCell ref="AW2823:AX2823"/>
    <mergeCell ref="AY2823:AZ2823"/>
    <mergeCell ref="AW2824:AX2824"/>
    <mergeCell ref="AY2824:AZ2824"/>
    <mergeCell ref="AW2825:AX2825"/>
    <mergeCell ref="AY2825:AZ2825"/>
    <mergeCell ref="AW2820:AX2820"/>
    <mergeCell ref="AY2820:AZ2820"/>
    <mergeCell ref="AW2821:AX2821"/>
    <mergeCell ref="AY2821:AZ2821"/>
    <mergeCell ref="AW2822:AX2822"/>
    <mergeCell ref="AY2822:AZ2822"/>
    <mergeCell ref="AW2817:AX2817"/>
    <mergeCell ref="AY2817:AZ2817"/>
    <mergeCell ref="AW2818:AX2818"/>
    <mergeCell ref="AY2818:AZ2818"/>
    <mergeCell ref="AW2819:AX2819"/>
    <mergeCell ref="AY2819:AZ2819"/>
    <mergeCell ref="AW2814:AX2814"/>
    <mergeCell ref="AY2814:AZ2814"/>
    <mergeCell ref="AW2815:AX2815"/>
    <mergeCell ref="AY2815:AZ2815"/>
    <mergeCell ref="AW2816:AX2816"/>
    <mergeCell ref="AY2816:AZ2816"/>
    <mergeCell ref="AW2811:AX2811"/>
    <mergeCell ref="AY2811:AZ2811"/>
    <mergeCell ref="AW2812:AX2812"/>
    <mergeCell ref="AY2812:AZ2812"/>
    <mergeCell ref="AW2813:AX2813"/>
    <mergeCell ref="AY2813:AZ2813"/>
    <mergeCell ref="AW2808:AX2808"/>
    <mergeCell ref="AY2808:AZ2808"/>
    <mergeCell ref="AW2809:AX2809"/>
    <mergeCell ref="AY2809:AZ2809"/>
    <mergeCell ref="AW2810:AX2810"/>
    <mergeCell ref="AY2810:AZ2810"/>
    <mergeCell ref="AW2805:AX2805"/>
    <mergeCell ref="AY2805:AZ2805"/>
    <mergeCell ref="AW2806:AX2806"/>
    <mergeCell ref="AY2806:AZ2806"/>
    <mergeCell ref="AW2807:AX2807"/>
    <mergeCell ref="AY2807:AZ2807"/>
    <mergeCell ref="AW2802:AX2802"/>
    <mergeCell ref="AY2802:AZ2802"/>
    <mergeCell ref="AW2803:AX2803"/>
    <mergeCell ref="AY2803:AZ2803"/>
    <mergeCell ref="AW2804:AX2804"/>
    <mergeCell ref="AY2804:AZ2804"/>
    <mergeCell ref="AW2799:AX2799"/>
    <mergeCell ref="AY2799:AZ2799"/>
    <mergeCell ref="AW2800:AX2800"/>
    <mergeCell ref="AY2800:AZ2800"/>
    <mergeCell ref="AW2801:AX2801"/>
    <mergeCell ref="AY2801:AZ2801"/>
    <mergeCell ref="AW2796:AX2796"/>
    <mergeCell ref="AY2796:AZ2796"/>
    <mergeCell ref="AW2797:AX2797"/>
    <mergeCell ref="AY2797:AZ2797"/>
    <mergeCell ref="AW2798:AX2798"/>
    <mergeCell ref="AY2798:AZ2798"/>
    <mergeCell ref="AW2793:AX2793"/>
    <mergeCell ref="AY2793:AZ2793"/>
    <mergeCell ref="AW2794:AX2794"/>
    <mergeCell ref="AY2794:AZ2794"/>
    <mergeCell ref="AW2795:AX2795"/>
    <mergeCell ref="AY2795:AZ2795"/>
    <mergeCell ref="AW2790:AX2790"/>
    <mergeCell ref="AY2790:AZ2790"/>
    <mergeCell ref="AW2791:AX2791"/>
    <mergeCell ref="AY2791:AZ2791"/>
    <mergeCell ref="AW2792:AX2792"/>
    <mergeCell ref="AY2792:AZ2792"/>
    <mergeCell ref="AW2787:AX2787"/>
    <mergeCell ref="AY2787:AZ2787"/>
    <mergeCell ref="AW2788:AX2788"/>
    <mergeCell ref="AY2788:AZ2788"/>
    <mergeCell ref="AW2789:AX2789"/>
    <mergeCell ref="AY2789:AZ2789"/>
    <mergeCell ref="AW2784:AX2784"/>
    <mergeCell ref="AY2784:AZ2784"/>
    <mergeCell ref="AW2785:AX2785"/>
    <mergeCell ref="AY2785:AZ2785"/>
    <mergeCell ref="AW2786:AX2786"/>
    <mergeCell ref="AY2786:AZ2786"/>
    <mergeCell ref="AW2781:AX2781"/>
    <mergeCell ref="AY2781:AZ2781"/>
    <mergeCell ref="AW2782:AX2782"/>
    <mergeCell ref="AY2782:AZ2782"/>
    <mergeCell ref="AW2783:AX2783"/>
    <mergeCell ref="AY2783:AZ2783"/>
    <mergeCell ref="AW2778:AX2778"/>
    <mergeCell ref="AY2778:AZ2778"/>
    <mergeCell ref="AW2779:AX2779"/>
    <mergeCell ref="AY2779:AZ2779"/>
    <mergeCell ref="AW2780:AX2780"/>
    <mergeCell ref="AY2780:AZ2780"/>
    <mergeCell ref="AW2775:AX2775"/>
    <mergeCell ref="AY2775:AZ2775"/>
    <mergeCell ref="AW2776:AX2776"/>
    <mergeCell ref="AY2776:AZ2776"/>
    <mergeCell ref="AW2777:AX2777"/>
    <mergeCell ref="AY2777:AZ2777"/>
    <mergeCell ref="AW2772:AX2772"/>
    <mergeCell ref="AY2772:AZ2772"/>
    <mergeCell ref="AW2773:AX2773"/>
    <mergeCell ref="AY2773:AZ2773"/>
    <mergeCell ref="AW2774:AX2774"/>
    <mergeCell ref="AY2774:AZ2774"/>
    <mergeCell ref="AW2769:AX2769"/>
    <mergeCell ref="AY2769:AZ2769"/>
    <mergeCell ref="AW2770:AX2770"/>
    <mergeCell ref="AY2770:AZ2770"/>
    <mergeCell ref="AW2771:AX2771"/>
    <mergeCell ref="AY2771:AZ2771"/>
    <mergeCell ref="AW2766:AX2766"/>
    <mergeCell ref="AY2766:AZ2766"/>
    <mergeCell ref="AW2767:AX2767"/>
    <mergeCell ref="AY2767:AZ2767"/>
    <mergeCell ref="AW2768:AX2768"/>
    <mergeCell ref="AY2768:AZ2768"/>
    <mergeCell ref="AW2763:AX2763"/>
    <mergeCell ref="AY2763:AZ2763"/>
    <mergeCell ref="AW2764:AX2764"/>
    <mergeCell ref="AY2764:AZ2764"/>
    <mergeCell ref="AW2765:AX2765"/>
    <mergeCell ref="AY2765:AZ2765"/>
    <mergeCell ref="AW2760:AX2760"/>
    <mergeCell ref="AY2760:AZ2760"/>
    <mergeCell ref="AW2761:AX2761"/>
    <mergeCell ref="AY2761:AZ2761"/>
    <mergeCell ref="AW2762:AX2762"/>
    <mergeCell ref="AY2762:AZ2762"/>
    <mergeCell ref="AW2757:AX2757"/>
    <mergeCell ref="AY2757:AZ2757"/>
    <mergeCell ref="AW2758:AX2758"/>
    <mergeCell ref="AY2758:AZ2758"/>
    <mergeCell ref="AW2759:AX2759"/>
    <mergeCell ref="AY2759:AZ2759"/>
    <mergeCell ref="AW2754:AX2754"/>
    <mergeCell ref="AY2754:AZ2754"/>
    <mergeCell ref="AW2755:AX2755"/>
    <mergeCell ref="AY2755:AZ2755"/>
    <mergeCell ref="AW2756:AX2756"/>
    <mergeCell ref="AY2756:AZ2756"/>
    <mergeCell ref="AW2751:AX2751"/>
    <mergeCell ref="AY2751:AZ2751"/>
    <mergeCell ref="AW2752:AX2752"/>
    <mergeCell ref="AY2752:AZ2752"/>
    <mergeCell ref="AW2753:AX2753"/>
    <mergeCell ref="AY2753:AZ2753"/>
    <mergeCell ref="AW2748:AX2748"/>
    <mergeCell ref="AY2748:AZ2748"/>
    <mergeCell ref="AW2749:AX2749"/>
    <mergeCell ref="AY2749:AZ2749"/>
    <mergeCell ref="AW2750:AX2750"/>
    <mergeCell ref="AY2750:AZ2750"/>
    <mergeCell ref="AW2745:AX2745"/>
    <mergeCell ref="AY2745:AZ2745"/>
    <mergeCell ref="AW2746:AX2746"/>
    <mergeCell ref="AY2746:AZ2746"/>
    <mergeCell ref="AW2747:AX2747"/>
    <mergeCell ref="AY2747:AZ2747"/>
    <mergeCell ref="AW2742:AX2742"/>
    <mergeCell ref="AY2742:AZ2742"/>
    <mergeCell ref="AW2743:AX2743"/>
    <mergeCell ref="AY2743:AZ2743"/>
    <mergeCell ref="AW2744:AX2744"/>
    <mergeCell ref="AY2744:AZ2744"/>
    <mergeCell ref="AW2739:AX2739"/>
    <mergeCell ref="AY2739:AZ2739"/>
    <mergeCell ref="AW2740:AX2740"/>
    <mergeCell ref="AY2740:AZ2740"/>
    <mergeCell ref="AW2741:AX2741"/>
    <mergeCell ref="AY2741:AZ2741"/>
    <mergeCell ref="AW2736:AX2736"/>
    <mergeCell ref="AY2736:AZ2736"/>
    <mergeCell ref="AW2737:AX2737"/>
    <mergeCell ref="AY2737:AZ2737"/>
    <mergeCell ref="AW2738:AX2738"/>
    <mergeCell ref="AY2738:AZ2738"/>
    <mergeCell ref="AW2733:AX2733"/>
    <mergeCell ref="AY2733:AZ2733"/>
    <mergeCell ref="AW2734:AX2734"/>
    <mergeCell ref="AY2734:AZ2734"/>
    <mergeCell ref="AW2735:AX2735"/>
    <mergeCell ref="AY2735:AZ2735"/>
    <mergeCell ref="AW2730:AX2730"/>
    <mergeCell ref="AY2730:AZ2730"/>
    <mergeCell ref="AW2731:AX2731"/>
    <mergeCell ref="AY2731:AZ2731"/>
    <mergeCell ref="AW2732:AX2732"/>
    <mergeCell ref="AY2732:AZ2732"/>
    <mergeCell ref="AW2727:AX2727"/>
    <mergeCell ref="AY2727:AZ2727"/>
    <mergeCell ref="AW2728:AX2728"/>
    <mergeCell ref="AY2728:AZ2728"/>
    <mergeCell ref="AW2729:AX2729"/>
    <mergeCell ref="AY2729:AZ2729"/>
    <mergeCell ref="AW2724:AX2724"/>
    <mergeCell ref="AY2724:AZ2724"/>
    <mergeCell ref="AW2725:AX2725"/>
    <mergeCell ref="AY2725:AZ2725"/>
    <mergeCell ref="AW2726:AX2726"/>
    <mergeCell ref="AY2726:AZ2726"/>
    <mergeCell ref="AW2721:AX2721"/>
    <mergeCell ref="AY2721:AZ2721"/>
    <mergeCell ref="AW2722:AX2722"/>
    <mergeCell ref="AY2722:AZ2722"/>
    <mergeCell ref="AW2723:AX2723"/>
    <mergeCell ref="AY2723:AZ2723"/>
    <mergeCell ref="AW2718:AX2718"/>
    <mergeCell ref="AY2718:AZ2718"/>
    <mergeCell ref="AW2719:AX2719"/>
    <mergeCell ref="AY2719:AZ2719"/>
    <mergeCell ref="AW2720:AX2720"/>
    <mergeCell ref="AY2720:AZ2720"/>
    <mergeCell ref="AW2715:AX2715"/>
    <mergeCell ref="AY2715:AZ2715"/>
    <mergeCell ref="AW2716:AX2716"/>
    <mergeCell ref="AY2716:AZ2716"/>
    <mergeCell ref="AW2717:AX2717"/>
    <mergeCell ref="AY2717:AZ2717"/>
    <mergeCell ref="AW2712:AX2712"/>
    <mergeCell ref="AY2712:AZ2712"/>
    <mergeCell ref="AW2713:AX2713"/>
    <mergeCell ref="AY2713:AZ2713"/>
    <mergeCell ref="AW2714:AX2714"/>
    <mergeCell ref="AY2714:AZ2714"/>
    <mergeCell ref="AW2709:AX2709"/>
    <mergeCell ref="AY2709:AZ2709"/>
    <mergeCell ref="AW2710:AX2710"/>
    <mergeCell ref="AY2710:AZ2710"/>
    <mergeCell ref="AW2711:AX2711"/>
    <mergeCell ref="AY2711:AZ2711"/>
    <mergeCell ref="AW2706:AX2706"/>
    <mergeCell ref="AY2706:AZ2706"/>
    <mergeCell ref="AW2707:AX2707"/>
    <mergeCell ref="AY2707:AZ2707"/>
    <mergeCell ref="AW2708:AX2708"/>
    <mergeCell ref="AY2708:AZ2708"/>
    <mergeCell ref="AW2703:AX2703"/>
    <mergeCell ref="AY2703:AZ2703"/>
    <mergeCell ref="AW2704:AX2704"/>
    <mergeCell ref="AY2704:AZ2704"/>
    <mergeCell ref="AW2705:AX2705"/>
    <mergeCell ref="AY2705:AZ2705"/>
    <mergeCell ref="AW2700:AX2700"/>
    <mergeCell ref="AY2700:AZ2700"/>
    <mergeCell ref="AW2701:AX2701"/>
    <mergeCell ref="AY2701:AZ2701"/>
    <mergeCell ref="AW2702:AX2702"/>
    <mergeCell ref="AY2702:AZ2702"/>
    <mergeCell ref="AW2697:AX2697"/>
    <mergeCell ref="AY2697:AZ2697"/>
    <mergeCell ref="AW2698:AX2698"/>
    <mergeCell ref="AY2698:AZ2698"/>
    <mergeCell ref="AW2699:AX2699"/>
    <mergeCell ref="AY2699:AZ2699"/>
    <mergeCell ref="AW2694:AX2694"/>
    <mergeCell ref="AY2694:AZ2694"/>
    <mergeCell ref="AW2695:AX2695"/>
    <mergeCell ref="AY2695:AZ2695"/>
    <mergeCell ref="AW2696:AX2696"/>
    <mergeCell ref="AY2696:AZ2696"/>
    <mergeCell ref="AW2691:AX2691"/>
    <mergeCell ref="AY2691:AZ2691"/>
    <mergeCell ref="AW2692:AX2692"/>
    <mergeCell ref="AY2692:AZ2692"/>
    <mergeCell ref="AW2693:AX2693"/>
    <mergeCell ref="AY2693:AZ2693"/>
    <mergeCell ref="AW2688:AX2688"/>
    <mergeCell ref="AY2688:AZ2688"/>
    <mergeCell ref="AW2689:AX2689"/>
    <mergeCell ref="AY2689:AZ2689"/>
    <mergeCell ref="AW2690:AX2690"/>
    <mergeCell ref="AY2690:AZ2690"/>
    <mergeCell ref="AW2685:AX2685"/>
    <mergeCell ref="AY2685:AZ2685"/>
    <mergeCell ref="AW2686:AX2686"/>
    <mergeCell ref="AY2686:AZ2686"/>
    <mergeCell ref="AW2687:AX2687"/>
    <mergeCell ref="AY2687:AZ2687"/>
    <mergeCell ref="AW2682:AX2682"/>
    <mergeCell ref="AY2682:AZ2682"/>
    <mergeCell ref="AW2683:AX2683"/>
    <mergeCell ref="AY2683:AZ2683"/>
    <mergeCell ref="AW2684:AX2684"/>
    <mergeCell ref="AY2684:AZ2684"/>
    <mergeCell ref="AW2679:AX2679"/>
    <mergeCell ref="AY2679:AZ2679"/>
    <mergeCell ref="AW2680:AX2680"/>
    <mergeCell ref="AY2680:AZ2680"/>
    <mergeCell ref="AW2681:AX2681"/>
    <mergeCell ref="AY2681:AZ2681"/>
    <mergeCell ref="AW2676:AX2676"/>
    <mergeCell ref="AY2676:AZ2676"/>
    <mergeCell ref="AW2677:AX2677"/>
    <mergeCell ref="AY2677:AZ2677"/>
    <mergeCell ref="AW2678:AX2678"/>
    <mergeCell ref="AY2678:AZ2678"/>
    <mergeCell ref="AW2673:AX2673"/>
    <mergeCell ref="AY2673:AZ2673"/>
    <mergeCell ref="AW2674:AX2674"/>
    <mergeCell ref="AY2674:AZ2674"/>
    <mergeCell ref="AW2675:AX2675"/>
    <mergeCell ref="AY2675:AZ2675"/>
    <mergeCell ref="AW2670:AX2670"/>
    <mergeCell ref="AY2670:AZ2670"/>
    <mergeCell ref="AW2671:AX2671"/>
    <mergeCell ref="AY2671:AZ2671"/>
    <mergeCell ref="AW2672:AX2672"/>
    <mergeCell ref="AY2672:AZ2672"/>
    <mergeCell ref="AW2667:AX2667"/>
    <mergeCell ref="AY2667:AZ2667"/>
    <mergeCell ref="AW2668:AX2668"/>
    <mergeCell ref="AY2668:AZ2668"/>
    <mergeCell ref="AW2669:AX2669"/>
    <mergeCell ref="AY2669:AZ2669"/>
    <mergeCell ref="AW2664:AX2664"/>
    <mergeCell ref="AY2664:AZ2664"/>
    <mergeCell ref="AW2665:AX2665"/>
    <mergeCell ref="AY2665:AZ2665"/>
    <mergeCell ref="AW2666:AX2666"/>
    <mergeCell ref="AY2666:AZ2666"/>
    <mergeCell ref="AW2661:AX2661"/>
    <mergeCell ref="AY2661:AZ2661"/>
    <mergeCell ref="AW2662:AX2662"/>
    <mergeCell ref="AY2662:AZ2662"/>
    <mergeCell ref="AW2663:AX2663"/>
    <mergeCell ref="AY2663:AZ2663"/>
    <mergeCell ref="AW2658:AX2658"/>
    <mergeCell ref="AY2658:AZ2658"/>
    <mergeCell ref="AW2659:AX2659"/>
    <mergeCell ref="AY2659:AZ2659"/>
    <mergeCell ref="AW2660:AX2660"/>
    <mergeCell ref="AY2660:AZ2660"/>
    <mergeCell ref="AW2655:AX2655"/>
    <mergeCell ref="AY2655:AZ2655"/>
    <mergeCell ref="AW2656:AX2656"/>
    <mergeCell ref="AY2656:AZ2656"/>
    <mergeCell ref="AW2657:AX2657"/>
    <mergeCell ref="AY2657:AZ2657"/>
    <mergeCell ref="AW2652:AX2652"/>
    <mergeCell ref="AY2652:AZ2652"/>
    <mergeCell ref="AW2653:AX2653"/>
    <mergeCell ref="AY2653:AZ2653"/>
    <mergeCell ref="AW2654:AX2654"/>
    <mergeCell ref="AY2654:AZ2654"/>
    <mergeCell ref="AW2649:AX2649"/>
    <mergeCell ref="AY2649:AZ2649"/>
    <mergeCell ref="AW2650:AX2650"/>
    <mergeCell ref="AY2650:AZ2650"/>
    <mergeCell ref="AW2651:AX2651"/>
    <mergeCell ref="AY2651:AZ2651"/>
    <mergeCell ref="AW2646:AX2646"/>
    <mergeCell ref="AY2646:AZ2646"/>
    <mergeCell ref="AW2647:AX2647"/>
    <mergeCell ref="AY2647:AZ2647"/>
    <mergeCell ref="AW2648:AX2648"/>
    <mergeCell ref="AY2648:AZ2648"/>
    <mergeCell ref="AW2643:AX2643"/>
    <mergeCell ref="AY2643:AZ2643"/>
    <mergeCell ref="AW2644:AX2644"/>
    <mergeCell ref="AY2644:AZ2644"/>
    <mergeCell ref="AW2645:AX2645"/>
    <mergeCell ref="AY2645:AZ2645"/>
    <mergeCell ref="AW2640:AX2640"/>
    <mergeCell ref="AY2640:AZ2640"/>
    <mergeCell ref="AW2641:AX2641"/>
    <mergeCell ref="AY2641:AZ2641"/>
    <mergeCell ref="AW2642:AX2642"/>
    <mergeCell ref="AY2642:AZ2642"/>
    <mergeCell ref="AW2637:AX2637"/>
    <mergeCell ref="AY2637:AZ2637"/>
    <mergeCell ref="AW2638:AX2638"/>
    <mergeCell ref="AY2638:AZ2638"/>
    <mergeCell ref="AW2639:AX2639"/>
    <mergeCell ref="AY2639:AZ2639"/>
    <mergeCell ref="AW2634:AX2634"/>
    <mergeCell ref="AY2634:AZ2634"/>
    <mergeCell ref="AW2635:AX2635"/>
    <mergeCell ref="AY2635:AZ2635"/>
    <mergeCell ref="AW2636:AX2636"/>
    <mergeCell ref="AY2636:AZ2636"/>
    <mergeCell ref="AW2631:AX2631"/>
    <mergeCell ref="AY2631:AZ2631"/>
    <mergeCell ref="AW2632:AX2632"/>
    <mergeCell ref="AY2632:AZ2632"/>
    <mergeCell ref="AW2633:AX2633"/>
    <mergeCell ref="AY2633:AZ2633"/>
    <mergeCell ref="AW2628:AX2628"/>
    <mergeCell ref="AY2628:AZ2628"/>
    <mergeCell ref="AW2629:AX2629"/>
    <mergeCell ref="AY2629:AZ2629"/>
    <mergeCell ref="AW2630:AX2630"/>
    <mergeCell ref="AY2630:AZ2630"/>
    <mergeCell ref="AW2625:AX2625"/>
    <mergeCell ref="AY2625:AZ2625"/>
    <mergeCell ref="AW2626:AX2626"/>
    <mergeCell ref="AY2626:AZ2626"/>
    <mergeCell ref="AW2627:AX2627"/>
    <mergeCell ref="AY2627:AZ2627"/>
    <mergeCell ref="AW2622:AX2622"/>
    <mergeCell ref="AY2622:AZ2622"/>
    <mergeCell ref="AW2623:AX2623"/>
    <mergeCell ref="AY2623:AZ2623"/>
    <mergeCell ref="AW2624:AX2624"/>
    <mergeCell ref="AY2624:AZ2624"/>
    <mergeCell ref="AW2619:AX2619"/>
    <mergeCell ref="AY2619:AZ2619"/>
    <mergeCell ref="AW2620:AX2620"/>
    <mergeCell ref="AY2620:AZ2620"/>
    <mergeCell ref="AW2621:AX2621"/>
    <mergeCell ref="AY2621:AZ2621"/>
    <mergeCell ref="AW2616:AX2616"/>
    <mergeCell ref="AY2616:AZ2616"/>
    <mergeCell ref="AW2617:AX2617"/>
    <mergeCell ref="AY2617:AZ2617"/>
    <mergeCell ref="AW2618:AX2618"/>
    <mergeCell ref="AY2618:AZ2618"/>
    <mergeCell ref="AW2613:AX2613"/>
    <mergeCell ref="AY2613:AZ2613"/>
    <mergeCell ref="AW2614:AX2614"/>
    <mergeCell ref="AY2614:AZ2614"/>
    <mergeCell ref="AW2615:AX2615"/>
    <mergeCell ref="AY2615:AZ2615"/>
    <mergeCell ref="AW2610:AX2610"/>
    <mergeCell ref="AY2610:AZ2610"/>
    <mergeCell ref="AW2611:AX2611"/>
    <mergeCell ref="AY2611:AZ2611"/>
    <mergeCell ref="AW2612:AX2612"/>
    <mergeCell ref="AY2612:AZ2612"/>
    <mergeCell ref="AW2607:AX2607"/>
    <mergeCell ref="AY2607:AZ2607"/>
    <mergeCell ref="AW2608:AX2608"/>
    <mergeCell ref="AY2608:AZ2608"/>
    <mergeCell ref="AW2609:AX2609"/>
    <mergeCell ref="AY2609:AZ2609"/>
    <mergeCell ref="AW2604:AX2604"/>
    <mergeCell ref="AY2604:AZ2604"/>
    <mergeCell ref="AW2605:AX2605"/>
    <mergeCell ref="AY2605:AZ2605"/>
    <mergeCell ref="AW2606:AX2606"/>
    <mergeCell ref="AY2606:AZ2606"/>
    <mergeCell ref="AW2601:AX2601"/>
    <mergeCell ref="AY2601:AZ2601"/>
    <mergeCell ref="AW2602:AX2602"/>
    <mergeCell ref="AY2602:AZ2602"/>
    <mergeCell ref="AW2603:AX2603"/>
    <mergeCell ref="AY2603:AZ2603"/>
    <mergeCell ref="AW2598:AX2598"/>
    <mergeCell ref="AY2598:AZ2598"/>
    <mergeCell ref="AW2599:AX2599"/>
    <mergeCell ref="AY2599:AZ2599"/>
    <mergeCell ref="AW2600:AX2600"/>
    <mergeCell ref="AY2600:AZ2600"/>
    <mergeCell ref="AW2595:AX2595"/>
    <mergeCell ref="AY2595:AZ2595"/>
    <mergeCell ref="AW2596:AX2596"/>
    <mergeCell ref="AY2596:AZ2596"/>
    <mergeCell ref="AW2597:AX2597"/>
    <mergeCell ref="AY2597:AZ2597"/>
    <mergeCell ref="AW2592:AX2592"/>
    <mergeCell ref="AY2592:AZ2592"/>
    <mergeCell ref="AW2593:AX2593"/>
    <mergeCell ref="AY2593:AZ2593"/>
    <mergeCell ref="AW2594:AX2594"/>
    <mergeCell ref="AY2594:AZ2594"/>
    <mergeCell ref="AW2589:AX2589"/>
    <mergeCell ref="AY2589:AZ2589"/>
    <mergeCell ref="AW2590:AX2590"/>
    <mergeCell ref="AY2590:AZ2590"/>
    <mergeCell ref="AW2591:AX2591"/>
    <mergeCell ref="AY2591:AZ2591"/>
    <mergeCell ref="AW2586:AX2586"/>
    <mergeCell ref="AY2586:AZ2586"/>
    <mergeCell ref="AW2587:AX2587"/>
    <mergeCell ref="AY2587:AZ2587"/>
    <mergeCell ref="AW2588:AX2588"/>
    <mergeCell ref="AY2588:AZ2588"/>
    <mergeCell ref="AW2583:AX2583"/>
    <mergeCell ref="AY2583:AZ2583"/>
    <mergeCell ref="AW2584:AX2584"/>
    <mergeCell ref="AY2584:AZ2584"/>
    <mergeCell ref="AW2585:AX2585"/>
    <mergeCell ref="AY2585:AZ2585"/>
    <mergeCell ref="AW2580:AX2580"/>
    <mergeCell ref="AY2580:AZ2580"/>
    <mergeCell ref="AW2581:AX2581"/>
    <mergeCell ref="AY2581:AZ2581"/>
    <mergeCell ref="AW2582:AX2582"/>
    <mergeCell ref="AY2582:AZ2582"/>
    <mergeCell ref="AW2577:AX2577"/>
    <mergeCell ref="AY2577:AZ2577"/>
    <mergeCell ref="AW2578:AX2578"/>
    <mergeCell ref="AY2578:AZ2578"/>
    <mergeCell ref="AW2579:AX2579"/>
    <mergeCell ref="AY2579:AZ2579"/>
    <mergeCell ref="AW2572:AY2572"/>
    <mergeCell ref="AW2573:AY2573"/>
    <mergeCell ref="AW2575:AX2575"/>
    <mergeCell ref="AY2575:AZ2575"/>
    <mergeCell ref="AW2576:AX2576"/>
    <mergeCell ref="AY2576:AZ2576"/>
    <mergeCell ref="AW2566:AY2566"/>
    <mergeCell ref="AW2567:AY2567"/>
    <mergeCell ref="AW2568:AY2568"/>
    <mergeCell ref="AW2569:AY2569"/>
    <mergeCell ref="AW2570:AY2570"/>
    <mergeCell ref="AW2571:AY2571"/>
    <mergeCell ref="AW2562:AX2562"/>
    <mergeCell ref="AY2562:AZ2562"/>
    <mergeCell ref="AW2563:AX2563"/>
    <mergeCell ref="AY2563:AZ2563"/>
    <mergeCell ref="AW2564:AZ2564"/>
    <mergeCell ref="AW2565:AY2565"/>
    <mergeCell ref="AW2559:AX2559"/>
    <mergeCell ref="AY2559:AZ2559"/>
    <mergeCell ref="AW2560:AX2560"/>
    <mergeCell ref="AY2560:AZ2560"/>
    <mergeCell ref="AW2561:AX2561"/>
    <mergeCell ref="AY2561:AZ2561"/>
    <mergeCell ref="AW2556:AX2556"/>
    <mergeCell ref="AY2556:AZ2556"/>
    <mergeCell ref="AW2557:AX2557"/>
    <mergeCell ref="AY2557:AZ2557"/>
    <mergeCell ref="AW2558:AX2558"/>
    <mergeCell ref="AY2558:AZ2558"/>
    <mergeCell ref="AW2553:AX2553"/>
    <mergeCell ref="AY2553:AZ2553"/>
    <mergeCell ref="AW2554:AX2554"/>
    <mergeCell ref="AY2554:AZ2554"/>
    <mergeCell ref="AW2555:AX2555"/>
    <mergeCell ref="AY2555:AZ2555"/>
    <mergeCell ref="AW2550:AX2550"/>
    <mergeCell ref="AY2550:AZ2550"/>
    <mergeCell ref="AW2551:AX2551"/>
    <mergeCell ref="AY2551:AZ2551"/>
    <mergeCell ref="AW2552:AX2552"/>
    <mergeCell ref="AY2552:AZ2552"/>
    <mergeCell ref="AW2547:AX2547"/>
    <mergeCell ref="AY2547:AZ2547"/>
    <mergeCell ref="AW2548:AX2548"/>
    <mergeCell ref="AY2548:AZ2548"/>
    <mergeCell ref="AW2549:AX2549"/>
    <mergeCell ref="AY2549:AZ2549"/>
    <mergeCell ref="AW2544:AX2544"/>
    <mergeCell ref="AY2544:AZ2544"/>
    <mergeCell ref="AW2545:AX2545"/>
    <mergeCell ref="AY2545:AZ2545"/>
    <mergeCell ref="AW2546:AX2546"/>
    <mergeCell ref="AY2546:AZ2546"/>
    <mergeCell ref="AW2541:AX2541"/>
    <mergeCell ref="AY2541:AZ2541"/>
    <mergeCell ref="AW2542:AX2542"/>
    <mergeCell ref="AY2542:AZ2542"/>
    <mergeCell ref="AW2543:AX2543"/>
    <mergeCell ref="AY2543:AZ2543"/>
    <mergeCell ref="AW2538:AX2538"/>
    <mergeCell ref="AY2538:AZ2538"/>
    <mergeCell ref="AW2539:AX2539"/>
    <mergeCell ref="AY2539:AZ2539"/>
    <mergeCell ref="AW2540:AX2540"/>
    <mergeCell ref="AY2540:AZ2540"/>
    <mergeCell ref="AW2535:AX2535"/>
    <mergeCell ref="AY2535:AZ2535"/>
    <mergeCell ref="AW2536:AX2536"/>
    <mergeCell ref="AY2536:AZ2536"/>
    <mergeCell ref="AW2537:AX2537"/>
    <mergeCell ref="AY2537:AZ2537"/>
    <mergeCell ref="AW2532:AX2532"/>
    <mergeCell ref="AY2532:AZ2532"/>
    <mergeCell ref="AW2533:AX2533"/>
    <mergeCell ref="AY2533:AZ2533"/>
    <mergeCell ref="AW2534:AX2534"/>
    <mergeCell ref="AY2534:AZ2534"/>
    <mergeCell ref="AW2529:AX2529"/>
    <mergeCell ref="AY2529:AZ2529"/>
    <mergeCell ref="AW2530:AX2530"/>
    <mergeCell ref="AY2530:AZ2530"/>
    <mergeCell ref="AW2531:AX2531"/>
    <mergeCell ref="AY2531:AZ2531"/>
    <mergeCell ref="AW2526:AX2526"/>
    <mergeCell ref="AY2526:AZ2526"/>
    <mergeCell ref="AW2527:AX2527"/>
    <mergeCell ref="AY2527:AZ2527"/>
    <mergeCell ref="AW2528:AX2528"/>
    <mergeCell ref="AY2528:AZ2528"/>
    <mergeCell ref="AW2523:AX2523"/>
    <mergeCell ref="AY2523:AZ2523"/>
    <mergeCell ref="AW2524:AX2524"/>
    <mergeCell ref="AY2524:AZ2524"/>
    <mergeCell ref="AW2525:AX2525"/>
    <mergeCell ref="AY2525:AZ2525"/>
    <mergeCell ref="AW2520:AX2520"/>
    <mergeCell ref="AY2520:AZ2520"/>
    <mergeCell ref="AW2521:AX2521"/>
    <mergeCell ref="AY2521:AZ2521"/>
    <mergeCell ref="AW2522:AX2522"/>
    <mergeCell ref="AY2522:AZ2522"/>
    <mergeCell ref="AW2517:AX2517"/>
    <mergeCell ref="AY2517:AZ2517"/>
    <mergeCell ref="AW2518:AX2518"/>
    <mergeCell ref="AY2518:AZ2518"/>
    <mergeCell ref="AW2519:AX2519"/>
    <mergeCell ref="AY2519:AZ2519"/>
    <mergeCell ref="AW2514:AX2514"/>
    <mergeCell ref="AY2514:AZ2514"/>
    <mergeCell ref="AW2515:AX2515"/>
    <mergeCell ref="AY2515:AZ2515"/>
    <mergeCell ref="AW2516:AX2516"/>
    <mergeCell ref="AY2516:AZ2516"/>
    <mergeCell ref="AW2511:AX2511"/>
    <mergeCell ref="AY2511:AZ2511"/>
    <mergeCell ref="AW2512:AX2512"/>
    <mergeCell ref="AY2512:AZ2512"/>
    <mergeCell ref="AW2513:AX2513"/>
    <mergeCell ref="AY2513:AZ2513"/>
    <mergeCell ref="AW2508:AX2508"/>
    <mergeCell ref="AY2508:AZ2508"/>
    <mergeCell ref="AW2509:AX2509"/>
    <mergeCell ref="AY2509:AZ2509"/>
    <mergeCell ref="AW2510:AX2510"/>
    <mergeCell ref="AY2510:AZ2510"/>
    <mergeCell ref="AW2505:AX2505"/>
    <mergeCell ref="AY2505:AZ2505"/>
    <mergeCell ref="AW2506:AX2506"/>
    <mergeCell ref="AY2506:AZ2506"/>
    <mergeCell ref="AW2507:AX2507"/>
    <mergeCell ref="AY2507:AZ2507"/>
    <mergeCell ref="AW2502:AX2502"/>
    <mergeCell ref="AY2502:AZ2502"/>
    <mergeCell ref="AW2503:AX2503"/>
    <mergeCell ref="AY2503:AZ2503"/>
    <mergeCell ref="AW2504:AX2504"/>
    <mergeCell ref="AY2504:AZ2504"/>
    <mergeCell ref="AW2499:AX2499"/>
    <mergeCell ref="AY2499:AZ2499"/>
    <mergeCell ref="AW2500:AX2500"/>
    <mergeCell ref="AY2500:AZ2500"/>
    <mergeCell ref="AW2501:AX2501"/>
    <mergeCell ref="AY2501:AZ2501"/>
    <mergeCell ref="AW2496:AX2496"/>
    <mergeCell ref="AY2496:AZ2496"/>
    <mergeCell ref="AW2497:AX2497"/>
    <mergeCell ref="AY2497:AZ2497"/>
    <mergeCell ref="AW2498:AX2498"/>
    <mergeCell ref="AY2498:AZ2498"/>
    <mergeCell ref="AW2493:AX2493"/>
    <mergeCell ref="AY2493:AZ2493"/>
    <mergeCell ref="AW2494:AX2494"/>
    <mergeCell ref="AY2494:AZ2494"/>
    <mergeCell ref="AW2495:AX2495"/>
    <mergeCell ref="AY2495:AZ2495"/>
    <mergeCell ref="AW2490:AX2490"/>
    <mergeCell ref="AY2490:AZ2490"/>
    <mergeCell ref="AW2491:AX2491"/>
    <mergeCell ref="AY2491:AZ2491"/>
    <mergeCell ref="AW2492:AX2492"/>
    <mergeCell ref="AY2492:AZ2492"/>
    <mergeCell ref="AW2487:AX2487"/>
    <mergeCell ref="AY2487:AZ2487"/>
    <mergeCell ref="AW2488:AX2488"/>
    <mergeCell ref="AY2488:AZ2488"/>
    <mergeCell ref="AW2489:AX2489"/>
    <mergeCell ref="AY2489:AZ2489"/>
    <mergeCell ref="AW2484:AX2484"/>
    <mergeCell ref="AY2484:AZ2484"/>
    <mergeCell ref="AW2485:AX2485"/>
    <mergeCell ref="AY2485:AZ2485"/>
    <mergeCell ref="AW2486:AX2486"/>
    <mergeCell ref="AY2486:AZ2486"/>
    <mergeCell ref="AW2481:AX2481"/>
    <mergeCell ref="AY2481:AZ2481"/>
    <mergeCell ref="AW2482:AX2482"/>
    <mergeCell ref="AY2482:AZ2482"/>
    <mergeCell ref="AW2483:AX2483"/>
    <mergeCell ref="AY2483:AZ2483"/>
    <mergeCell ref="AW2478:AX2478"/>
    <mergeCell ref="AY2478:AZ2478"/>
    <mergeCell ref="AW2479:AX2479"/>
    <mergeCell ref="AY2479:AZ2479"/>
    <mergeCell ref="AW2480:AX2480"/>
    <mergeCell ref="AY2480:AZ2480"/>
    <mergeCell ref="AW2475:AX2475"/>
    <mergeCell ref="AY2475:AZ2475"/>
    <mergeCell ref="AW2476:AX2476"/>
    <mergeCell ref="AY2476:AZ2476"/>
    <mergeCell ref="AW2477:AX2477"/>
    <mergeCell ref="AY2477:AZ2477"/>
    <mergeCell ref="AW2472:AX2472"/>
    <mergeCell ref="AY2472:AZ2472"/>
    <mergeCell ref="AW2473:AX2473"/>
    <mergeCell ref="AY2473:AZ2473"/>
    <mergeCell ref="AW2474:AX2474"/>
    <mergeCell ref="AY2474:AZ2474"/>
    <mergeCell ref="AW2469:AX2469"/>
    <mergeCell ref="AY2469:AZ2469"/>
    <mergeCell ref="AW2470:AX2470"/>
    <mergeCell ref="AY2470:AZ2470"/>
    <mergeCell ref="AW2471:AX2471"/>
    <mergeCell ref="AY2471:AZ2471"/>
    <mergeCell ref="AW2466:AX2466"/>
    <mergeCell ref="AY2466:AZ2466"/>
    <mergeCell ref="AW2467:AX2467"/>
    <mergeCell ref="AY2467:AZ2467"/>
    <mergeCell ref="AW2468:AX2468"/>
    <mergeCell ref="AY2468:AZ2468"/>
    <mergeCell ref="AW2463:AX2463"/>
    <mergeCell ref="AY2463:AZ2463"/>
    <mergeCell ref="AW2464:AX2464"/>
    <mergeCell ref="AY2464:AZ2464"/>
    <mergeCell ref="AW2465:AX2465"/>
    <mergeCell ref="AY2465:AZ2465"/>
    <mergeCell ref="AW2460:AX2460"/>
    <mergeCell ref="AY2460:AZ2460"/>
    <mergeCell ref="AW2461:AX2461"/>
    <mergeCell ref="AY2461:AZ2461"/>
    <mergeCell ref="AW2462:AX2462"/>
    <mergeCell ref="AY2462:AZ2462"/>
    <mergeCell ref="AW2457:AX2457"/>
    <mergeCell ref="AY2457:AZ2457"/>
    <mergeCell ref="AW2458:AX2458"/>
    <mergeCell ref="AY2458:AZ2458"/>
    <mergeCell ref="AW2459:AX2459"/>
    <mergeCell ref="AY2459:AZ2459"/>
    <mergeCell ref="AW2454:AX2454"/>
    <mergeCell ref="AY2454:AZ2454"/>
    <mergeCell ref="AW2455:AX2455"/>
    <mergeCell ref="AY2455:AZ2455"/>
    <mergeCell ref="AW2456:AX2456"/>
    <mergeCell ref="AY2456:AZ2456"/>
    <mergeCell ref="AW2451:AX2451"/>
    <mergeCell ref="AY2451:AZ2451"/>
    <mergeCell ref="AW2452:AX2452"/>
    <mergeCell ref="AY2452:AZ2452"/>
    <mergeCell ref="AW2453:AX2453"/>
    <mergeCell ref="AY2453:AZ2453"/>
    <mergeCell ref="AW2448:AX2448"/>
    <mergeCell ref="AY2448:AZ2448"/>
    <mergeCell ref="AW2449:AX2449"/>
    <mergeCell ref="AY2449:AZ2449"/>
    <mergeCell ref="AW2450:AX2450"/>
    <mergeCell ref="AY2450:AZ2450"/>
    <mergeCell ref="AW2445:AX2445"/>
    <mergeCell ref="AY2445:AZ2445"/>
    <mergeCell ref="AW2446:AX2446"/>
    <mergeCell ref="AY2446:AZ2446"/>
    <mergeCell ref="AW2447:AX2447"/>
    <mergeCell ref="AY2447:AZ2447"/>
    <mergeCell ref="AW2442:AX2442"/>
    <mergeCell ref="AY2442:AZ2442"/>
    <mergeCell ref="AW2443:AX2443"/>
    <mergeCell ref="AY2443:AZ2443"/>
    <mergeCell ref="AW2444:AX2444"/>
    <mergeCell ref="AY2444:AZ2444"/>
    <mergeCell ref="AW2439:AX2439"/>
    <mergeCell ref="AY2439:AZ2439"/>
    <mergeCell ref="AW2440:AX2440"/>
    <mergeCell ref="AY2440:AZ2440"/>
    <mergeCell ref="AW2441:AX2441"/>
    <mergeCell ref="AY2441:AZ2441"/>
    <mergeCell ref="AW2436:AX2436"/>
    <mergeCell ref="AY2436:AZ2436"/>
    <mergeCell ref="AW2437:AX2437"/>
    <mergeCell ref="AY2437:AZ2437"/>
    <mergeCell ref="AW2438:AX2438"/>
    <mergeCell ref="AY2438:AZ2438"/>
    <mergeCell ref="AW2433:AX2433"/>
    <mergeCell ref="AY2433:AZ2433"/>
    <mergeCell ref="AW2434:AX2434"/>
    <mergeCell ref="AY2434:AZ2434"/>
    <mergeCell ref="AW2435:AX2435"/>
    <mergeCell ref="AY2435:AZ2435"/>
    <mergeCell ref="AW2430:AX2430"/>
    <mergeCell ref="AY2430:AZ2430"/>
    <mergeCell ref="AW2431:AX2431"/>
    <mergeCell ref="AY2431:AZ2431"/>
    <mergeCell ref="AW2432:AX2432"/>
    <mergeCell ref="AY2432:AZ2432"/>
    <mergeCell ref="AW2427:AX2427"/>
    <mergeCell ref="AY2427:AZ2427"/>
    <mergeCell ref="AW2428:AX2428"/>
    <mergeCell ref="AY2428:AZ2428"/>
    <mergeCell ref="AW2429:AX2429"/>
    <mergeCell ref="AY2429:AZ2429"/>
    <mergeCell ref="AW2424:AX2424"/>
    <mergeCell ref="AY2424:AZ2424"/>
    <mergeCell ref="AW2425:AX2425"/>
    <mergeCell ref="AY2425:AZ2425"/>
    <mergeCell ref="AW2426:AX2426"/>
    <mergeCell ref="AY2426:AZ2426"/>
    <mergeCell ref="AW2421:AX2421"/>
    <mergeCell ref="AY2421:AZ2421"/>
    <mergeCell ref="AW2422:AX2422"/>
    <mergeCell ref="AY2422:AZ2422"/>
    <mergeCell ref="AW2423:AX2423"/>
    <mergeCell ref="AY2423:AZ2423"/>
    <mergeCell ref="AW2418:AX2418"/>
    <mergeCell ref="AY2418:AZ2418"/>
    <mergeCell ref="AW2419:AX2419"/>
    <mergeCell ref="AY2419:AZ2419"/>
    <mergeCell ref="AW2420:AX2420"/>
    <mergeCell ref="AY2420:AZ2420"/>
    <mergeCell ref="AW2415:AX2415"/>
    <mergeCell ref="AY2415:AZ2415"/>
    <mergeCell ref="AW2416:AX2416"/>
    <mergeCell ref="AY2416:AZ2416"/>
    <mergeCell ref="AW2417:AX2417"/>
    <mergeCell ref="AY2417:AZ2417"/>
    <mergeCell ref="AW2412:AX2412"/>
    <mergeCell ref="AY2412:AZ2412"/>
    <mergeCell ref="AW2413:AX2413"/>
    <mergeCell ref="AY2413:AZ2413"/>
    <mergeCell ref="AW2414:AX2414"/>
    <mergeCell ref="AY2414:AZ2414"/>
    <mergeCell ref="AW2409:AX2409"/>
    <mergeCell ref="AY2409:AZ2409"/>
    <mergeCell ref="AW2410:AX2410"/>
    <mergeCell ref="AY2410:AZ2410"/>
    <mergeCell ref="AW2411:AX2411"/>
    <mergeCell ref="AY2411:AZ2411"/>
    <mergeCell ref="AW2406:AX2406"/>
    <mergeCell ref="AY2406:AZ2406"/>
    <mergeCell ref="AW2407:AX2407"/>
    <mergeCell ref="AY2407:AZ2407"/>
    <mergeCell ref="AW2408:AX2408"/>
    <mergeCell ref="AY2408:AZ2408"/>
    <mergeCell ref="AW2403:AX2403"/>
    <mergeCell ref="AY2403:AZ2403"/>
    <mergeCell ref="AW2404:AX2404"/>
    <mergeCell ref="AY2404:AZ2404"/>
    <mergeCell ref="AW2405:AX2405"/>
    <mergeCell ref="AY2405:AZ2405"/>
    <mergeCell ref="AW2400:AX2400"/>
    <mergeCell ref="AY2400:AZ2400"/>
    <mergeCell ref="AW2401:AX2401"/>
    <mergeCell ref="AY2401:AZ2401"/>
    <mergeCell ref="AW2402:AX2402"/>
    <mergeCell ref="AY2402:AZ2402"/>
    <mergeCell ref="AW2397:AX2397"/>
    <mergeCell ref="AY2397:AZ2397"/>
    <mergeCell ref="AW2398:AX2398"/>
    <mergeCell ref="AY2398:AZ2398"/>
    <mergeCell ref="AW2399:AX2399"/>
    <mergeCell ref="AY2399:AZ2399"/>
    <mergeCell ref="AW2394:AX2394"/>
    <mergeCell ref="AY2394:AZ2394"/>
    <mergeCell ref="AW2395:AX2395"/>
    <mergeCell ref="AY2395:AZ2395"/>
    <mergeCell ref="AW2396:AX2396"/>
    <mergeCell ref="AY2396:AZ2396"/>
    <mergeCell ref="AW2391:AX2391"/>
    <mergeCell ref="AY2391:AZ2391"/>
    <mergeCell ref="AW2392:AX2392"/>
    <mergeCell ref="AY2392:AZ2392"/>
    <mergeCell ref="AW2393:AX2393"/>
    <mergeCell ref="AY2393:AZ2393"/>
    <mergeCell ref="AW2388:AX2388"/>
    <mergeCell ref="AY2388:AZ2388"/>
    <mergeCell ref="AW2389:AX2389"/>
    <mergeCell ref="AY2389:AZ2389"/>
    <mergeCell ref="AW2390:AX2390"/>
    <mergeCell ref="AY2390:AZ2390"/>
    <mergeCell ref="AW2385:AX2385"/>
    <mergeCell ref="AY2385:AZ2385"/>
    <mergeCell ref="AW2386:AX2386"/>
    <mergeCell ref="AY2386:AZ2386"/>
    <mergeCell ref="AW2387:AX2387"/>
    <mergeCell ref="AY2387:AZ2387"/>
    <mergeCell ref="AW2382:AX2382"/>
    <mergeCell ref="AY2382:AZ2382"/>
    <mergeCell ref="AW2383:AX2383"/>
    <mergeCell ref="AY2383:AZ2383"/>
    <mergeCell ref="AW2384:AX2384"/>
    <mergeCell ref="AY2384:AZ2384"/>
    <mergeCell ref="AW2379:AX2379"/>
    <mergeCell ref="AY2379:AZ2379"/>
    <mergeCell ref="AW2380:AX2380"/>
    <mergeCell ref="AY2380:AZ2380"/>
    <mergeCell ref="AW2381:AX2381"/>
    <mergeCell ref="AY2381:AZ2381"/>
    <mergeCell ref="AW2376:AX2376"/>
    <mergeCell ref="AY2376:AZ2376"/>
    <mergeCell ref="AW2377:AX2377"/>
    <mergeCell ref="AY2377:AZ2377"/>
    <mergeCell ref="AW2378:AX2378"/>
    <mergeCell ref="AY2378:AZ2378"/>
    <mergeCell ref="AW2373:AX2373"/>
    <mergeCell ref="AY2373:AZ2373"/>
    <mergeCell ref="AW2374:AX2374"/>
    <mergeCell ref="AY2374:AZ2374"/>
    <mergeCell ref="AW2375:AX2375"/>
    <mergeCell ref="AY2375:AZ2375"/>
    <mergeCell ref="AW2370:AX2370"/>
    <mergeCell ref="AY2370:AZ2370"/>
    <mergeCell ref="AW2371:AX2371"/>
    <mergeCell ref="AY2371:AZ2371"/>
    <mergeCell ref="AW2372:AX2372"/>
    <mergeCell ref="AY2372:AZ2372"/>
    <mergeCell ref="AW2367:AX2367"/>
    <mergeCell ref="AY2367:AZ2367"/>
    <mergeCell ref="AW2368:AX2368"/>
    <mergeCell ref="AY2368:AZ2368"/>
    <mergeCell ref="AW2369:AX2369"/>
    <mergeCell ref="AY2369:AZ2369"/>
    <mergeCell ref="AW2364:AX2364"/>
    <mergeCell ref="AY2364:AZ2364"/>
    <mergeCell ref="AW2365:AX2365"/>
    <mergeCell ref="AY2365:AZ2365"/>
    <mergeCell ref="AW2366:AX2366"/>
    <mergeCell ref="AY2366:AZ2366"/>
    <mergeCell ref="AW2361:AX2361"/>
    <mergeCell ref="AY2361:AZ2361"/>
    <mergeCell ref="AW2362:AX2362"/>
    <mergeCell ref="AY2362:AZ2362"/>
    <mergeCell ref="AW2363:AX2363"/>
    <mergeCell ref="AY2363:AZ2363"/>
    <mergeCell ref="AW2358:AX2358"/>
    <mergeCell ref="AY2358:AZ2358"/>
    <mergeCell ref="AW2359:AX2359"/>
    <mergeCell ref="AY2359:AZ2359"/>
    <mergeCell ref="AW2360:AX2360"/>
    <mergeCell ref="AY2360:AZ2360"/>
    <mergeCell ref="AW2355:AX2355"/>
    <mergeCell ref="AY2355:AZ2355"/>
    <mergeCell ref="AW2356:AX2356"/>
    <mergeCell ref="AY2356:AZ2356"/>
    <mergeCell ref="AW2357:AX2357"/>
    <mergeCell ref="AY2357:AZ2357"/>
    <mergeCell ref="AW2352:AX2352"/>
    <mergeCell ref="AY2352:AZ2352"/>
    <mergeCell ref="AW2353:AX2353"/>
    <mergeCell ref="AY2353:AZ2353"/>
    <mergeCell ref="AW2354:AX2354"/>
    <mergeCell ref="AY2354:AZ2354"/>
    <mergeCell ref="AW2349:AX2349"/>
    <mergeCell ref="AY2349:AZ2349"/>
    <mergeCell ref="AW2350:AX2350"/>
    <mergeCell ref="AY2350:AZ2350"/>
    <mergeCell ref="AW2351:AX2351"/>
    <mergeCell ref="AY2351:AZ2351"/>
    <mergeCell ref="AW2346:AX2346"/>
    <mergeCell ref="AY2346:AZ2346"/>
    <mergeCell ref="AW2347:AX2347"/>
    <mergeCell ref="AY2347:AZ2347"/>
    <mergeCell ref="AW2348:AX2348"/>
    <mergeCell ref="AY2348:AZ2348"/>
    <mergeCell ref="AW2343:AX2343"/>
    <mergeCell ref="AY2343:AZ2343"/>
    <mergeCell ref="AW2344:AX2344"/>
    <mergeCell ref="AY2344:AZ2344"/>
    <mergeCell ref="AW2345:AX2345"/>
    <mergeCell ref="AY2345:AZ2345"/>
    <mergeCell ref="AW2340:AX2340"/>
    <mergeCell ref="AY2340:AZ2340"/>
    <mergeCell ref="AW2341:AX2341"/>
    <mergeCell ref="AY2341:AZ2341"/>
    <mergeCell ref="AW2342:AX2342"/>
    <mergeCell ref="AY2342:AZ2342"/>
    <mergeCell ref="AW2337:AX2337"/>
    <mergeCell ref="AY2337:AZ2337"/>
    <mergeCell ref="AW2338:AX2338"/>
    <mergeCell ref="AY2338:AZ2338"/>
    <mergeCell ref="AW2339:AX2339"/>
    <mergeCell ref="AY2339:AZ2339"/>
    <mergeCell ref="AW2334:AX2334"/>
    <mergeCell ref="AY2334:AZ2334"/>
    <mergeCell ref="AW2335:AX2335"/>
    <mergeCell ref="AY2335:AZ2335"/>
    <mergeCell ref="AW2336:AX2336"/>
    <mergeCell ref="AY2336:AZ2336"/>
    <mergeCell ref="AW2331:AX2331"/>
    <mergeCell ref="AY2331:AZ2331"/>
    <mergeCell ref="AW2332:AX2332"/>
    <mergeCell ref="AY2332:AZ2332"/>
    <mergeCell ref="AW2333:AX2333"/>
    <mergeCell ref="AY2333:AZ2333"/>
    <mergeCell ref="AW2328:AX2328"/>
    <mergeCell ref="AY2328:AZ2328"/>
    <mergeCell ref="AW2329:AX2329"/>
    <mergeCell ref="AY2329:AZ2329"/>
    <mergeCell ref="AW2330:AX2330"/>
    <mergeCell ref="AY2330:AZ2330"/>
    <mergeCell ref="AW2325:AX2325"/>
    <mergeCell ref="AY2325:AZ2325"/>
    <mergeCell ref="AW2326:AX2326"/>
    <mergeCell ref="AY2326:AZ2326"/>
    <mergeCell ref="AW2327:AX2327"/>
    <mergeCell ref="AY2327:AZ2327"/>
    <mergeCell ref="AW2322:AX2322"/>
    <mergeCell ref="AY2322:AZ2322"/>
    <mergeCell ref="AW2323:AX2323"/>
    <mergeCell ref="AY2323:AZ2323"/>
    <mergeCell ref="AW2324:AX2324"/>
    <mergeCell ref="AY2324:AZ2324"/>
    <mergeCell ref="AW2319:AX2319"/>
    <mergeCell ref="AY2319:AZ2319"/>
    <mergeCell ref="AW2320:AX2320"/>
    <mergeCell ref="AY2320:AZ2320"/>
    <mergeCell ref="AW2321:AX2321"/>
    <mergeCell ref="AY2321:AZ2321"/>
    <mergeCell ref="AW2316:AX2316"/>
    <mergeCell ref="AY2316:AZ2316"/>
    <mergeCell ref="AW2317:AX2317"/>
    <mergeCell ref="AY2317:AZ2317"/>
    <mergeCell ref="AW2318:AX2318"/>
    <mergeCell ref="AY2318:AZ2318"/>
    <mergeCell ref="AW2313:AX2313"/>
    <mergeCell ref="AY2313:AZ2313"/>
    <mergeCell ref="AW2314:AX2314"/>
    <mergeCell ref="AY2314:AZ2314"/>
    <mergeCell ref="AW2315:AX2315"/>
    <mergeCell ref="AY2315:AZ2315"/>
    <mergeCell ref="AW2310:AX2310"/>
    <mergeCell ref="AY2310:AZ2310"/>
    <mergeCell ref="AW2311:AX2311"/>
    <mergeCell ref="AY2311:AZ2311"/>
    <mergeCell ref="AW2312:AX2312"/>
    <mergeCell ref="AY2312:AZ2312"/>
    <mergeCell ref="AW2307:AX2307"/>
    <mergeCell ref="AY2307:AZ2307"/>
    <mergeCell ref="AW2308:AX2308"/>
    <mergeCell ref="AY2308:AZ2308"/>
    <mergeCell ref="AW2309:AX2309"/>
    <mergeCell ref="AY2309:AZ2309"/>
    <mergeCell ref="AW2304:AX2304"/>
    <mergeCell ref="AY2304:AZ2304"/>
    <mergeCell ref="AW2305:AX2305"/>
    <mergeCell ref="AY2305:AZ2305"/>
    <mergeCell ref="AW2306:AX2306"/>
    <mergeCell ref="AY2306:AZ2306"/>
    <mergeCell ref="AW2301:AX2301"/>
    <mergeCell ref="AY2301:AZ2301"/>
    <mergeCell ref="AW2302:AX2302"/>
    <mergeCell ref="AY2302:AZ2302"/>
    <mergeCell ref="AW2303:AX2303"/>
    <mergeCell ref="AY2303:AZ2303"/>
    <mergeCell ref="AW2298:AX2298"/>
    <mergeCell ref="AY2298:AZ2298"/>
    <mergeCell ref="AW2299:AX2299"/>
    <mergeCell ref="AY2299:AZ2299"/>
    <mergeCell ref="AW2300:AX2300"/>
    <mergeCell ref="AY2300:AZ2300"/>
    <mergeCell ref="AW2295:AX2295"/>
    <mergeCell ref="AY2295:AZ2295"/>
    <mergeCell ref="AW2296:AX2296"/>
    <mergeCell ref="AY2296:AZ2296"/>
    <mergeCell ref="AW2297:AX2297"/>
    <mergeCell ref="AY2297:AZ2297"/>
    <mergeCell ref="AW2292:AX2292"/>
    <mergeCell ref="AY2292:AZ2292"/>
    <mergeCell ref="AW2293:AX2293"/>
    <mergeCell ref="AY2293:AZ2293"/>
    <mergeCell ref="AW2294:AX2294"/>
    <mergeCell ref="AY2294:AZ2294"/>
    <mergeCell ref="AW2289:AX2289"/>
    <mergeCell ref="AY2289:AZ2289"/>
    <mergeCell ref="AW2290:AX2290"/>
    <mergeCell ref="AY2290:AZ2290"/>
    <mergeCell ref="AW2291:AX2291"/>
    <mergeCell ref="AY2291:AZ2291"/>
    <mergeCell ref="AW2286:AX2286"/>
    <mergeCell ref="AY2286:AZ2286"/>
    <mergeCell ref="AW2287:AX2287"/>
    <mergeCell ref="AY2287:AZ2287"/>
    <mergeCell ref="AW2288:AX2288"/>
    <mergeCell ref="AY2288:AZ2288"/>
    <mergeCell ref="AW2283:AX2283"/>
    <mergeCell ref="AY2283:AZ2283"/>
    <mergeCell ref="AW2284:AX2284"/>
    <mergeCell ref="AY2284:AZ2284"/>
    <mergeCell ref="AW2285:AX2285"/>
    <mergeCell ref="AY2285:AZ2285"/>
    <mergeCell ref="AW2280:AX2280"/>
    <mergeCell ref="AY2280:AZ2280"/>
    <mergeCell ref="AW2281:AX2281"/>
    <mergeCell ref="AY2281:AZ2281"/>
    <mergeCell ref="AW2282:AX2282"/>
    <mergeCell ref="AY2282:AZ2282"/>
    <mergeCell ref="AW2277:AX2277"/>
    <mergeCell ref="AY2277:AZ2277"/>
    <mergeCell ref="AW2278:AX2278"/>
    <mergeCell ref="AY2278:AZ2278"/>
    <mergeCell ref="AW2279:AX2279"/>
    <mergeCell ref="AY2279:AZ2279"/>
    <mergeCell ref="AW2274:AX2274"/>
    <mergeCell ref="AY2274:AZ2274"/>
    <mergeCell ref="AW2275:AX2275"/>
    <mergeCell ref="AY2275:AZ2275"/>
    <mergeCell ref="AW2276:AX2276"/>
    <mergeCell ref="AY2276:AZ2276"/>
    <mergeCell ref="AW2271:AX2271"/>
    <mergeCell ref="AY2271:AZ2271"/>
    <mergeCell ref="AW2272:AX2272"/>
    <mergeCell ref="AY2272:AZ2272"/>
    <mergeCell ref="AW2273:AX2273"/>
    <mergeCell ref="AY2273:AZ2273"/>
    <mergeCell ref="AW2268:AX2268"/>
    <mergeCell ref="AY2268:AZ2268"/>
    <mergeCell ref="AW2269:AX2269"/>
    <mergeCell ref="AY2269:AZ2269"/>
    <mergeCell ref="AW2270:AX2270"/>
    <mergeCell ref="AY2270:AZ2270"/>
    <mergeCell ref="AW2265:AX2265"/>
    <mergeCell ref="AY2265:AZ2265"/>
    <mergeCell ref="AW2266:AX2266"/>
    <mergeCell ref="AY2266:AZ2266"/>
    <mergeCell ref="AW2267:AX2267"/>
    <mergeCell ref="AY2267:AZ2267"/>
    <mergeCell ref="AW2262:AX2262"/>
    <mergeCell ref="AY2262:AZ2262"/>
    <mergeCell ref="AW2263:AX2263"/>
    <mergeCell ref="AY2263:AZ2263"/>
    <mergeCell ref="AW2264:AX2264"/>
    <mergeCell ref="AY2264:AZ2264"/>
    <mergeCell ref="AW2259:AX2259"/>
    <mergeCell ref="AY2259:AZ2259"/>
    <mergeCell ref="AW2260:AX2260"/>
    <mergeCell ref="AY2260:AZ2260"/>
    <mergeCell ref="AW2261:AX2261"/>
    <mergeCell ref="AY2261:AZ2261"/>
    <mergeCell ref="AW2256:AX2256"/>
    <mergeCell ref="AY2256:AZ2256"/>
    <mergeCell ref="AW2257:AX2257"/>
    <mergeCell ref="AY2257:AZ2257"/>
    <mergeCell ref="AW2258:AX2258"/>
    <mergeCell ref="AY2258:AZ2258"/>
    <mergeCell ref="AW2253:AX2253"/>
    <mergeCell ref="AY2253:AZ2253"/>
    <mergeCell ref="AW2254:AX2254"/>
    <mergeCell ref="AY2254:AZ2254"/>
    <mergeCell ref="AW2255:AX2255"/>
    <mergeCell ref="AY2255:AZ2255"/>
    <mergeCell ref="AW2250:AX2250"/>
    <mergeCell ref="AY2250:AZ2250"/>
    <mergeCell ref="AW2251:AX2251"/>
    <mergeCell ref="AY2251:AZ2251"/>
    <mergeCell ref="AW2252:AX2252"/>
    <mergeCell ref="AY2252:AZ2252"/>
    <mergeCell ref="AW2247:AX2247"/>
    <mergeCell ref="AY2247:AZ2247"/>
    <mergeCell ref="AW2248:AX2248"/>
    <mergeCell ref="AY2248:AZ2248"/>
    <mergeCell ref="AW2249:AX2249"/>
    <mergeCell ref="AY2249:AZ2249"/>
    <mergeCell ref="AW2244:AX2244"/>
    <mergeCell ref="AY2244:AZ2244"/>
    <mergeCell ref="AW2245:AX2245"/>
    <mergeCell ref="AY2245:AZ2245"/>
    <mergeCell ref="AW2246:AX2246"/>
    <mergeCell ref="AY2246:AZ2246"/>
    <mergeCell ref="AW2241:AX2241"/>
    <mergeCell ref="AY2241:AZ2241"/>
    <mergeCell ref="AW2242:AX2242"/>
    <mergeCell ref="AY2242:AZ2242"/>
    <mergeCell ref="AW2243:AX2243"/>
    <mergeCell ref="AY2243:AZ2243"/>
    <mergeCell ref="AW2238:AX2238"/>
    <mergeCell ref="AY2238:AZ2238"/>
    <mergeCell ref="AW2239:AX2239"/>
    <mergeCell ref="AY2239:AZ2239"/>
    <mergeCell ref="AW2240:AX2240"/>
    <mergeCell ref="AY2240:AZ2240"/>
    <mergeCell ref="AW2235:AX2235"/>
    <mergeCell ref="AY2235:AZ2235"/>
    <mergeCell ref="AW2236:AX2236"/>
    <mergeCell ref="AY2236:AZ2236"/>
    <mergeCell ref="AW2237:AX2237"/>
    <mergeCell ref="AY2237:AZ2237"/>
    <mergeCell ref="AW2232:AX2232"/>
    <mergeCell ref="AY2232:AZ2232"/>
    <mergeCell ref="AW2233:AX2233"/>
    <mergeCell ref="AY2233:AZ2233"/>
    <mergeCell ref="AW2234:AX2234"/>
    <mergeCell ref="AY2234:AZ2234"/>
    <mergeCell ref="AW2229:AX2229"/>
    <mergeCell ref="AY2229:AZ2229"/>
    <mergeCell ref="AW2230:AX2230"/>
    <mergeCell ref="AY2230:AZ2230"/>
    <mergeCell ref="AW2231:AX2231"/>
    <mergeCell ref="AY2231:AZ2231"/>
    <mergeCell ref="AW2226:AX2226"/>
    <mergeCell ref="AY2226:AZ2226"/>
    <mergeCell ref="AW2227:AX2227"/>
    <mergeCell ref="AY2227:AZ2227"/>
    <mergeCell ref="AW2228:AX2228"/>
    <mergeCell ref="AY2228:AZ2228"/>
    <mergeCell ref="AW2223:AX2223"/>
    <mergeCell ref="AY2223:AZ2223"/>
    <mergeCell ref="AW2224:AX2224"/>
    <mergeCell ref="AY2224:AZ2224"/>
    <mergeCell ref="AW2225:AX2225"/>
    <mergeCell ref="AY2225:AZ2225"/>
    <mergeCell ref="AW2220:AX2220"/>
    <mergeCell ref="AY2220:AZ2220"/>
    <mergeCell ref="AW2221:AX2221"/>
    <mergeCell ref="AY2221:AZ2221"/>
    <mergeCell ref="AW2222:AX2222"/>
    <mergeCell ref="AY2222:AZ2222"/>
    <mergeCell ref="AW2217:AX2217"/>
    <mergeCell ref="AY2217:AZ2217"/>
    <mergeCell ref="AW2218:AX2218"/>
    <mergeCell ref="AY2218:AZ2218"/>
    <mergeCell ref="AW2219:AX2219"/>
    <mergeCell ref="AY2219:AZ2219"/>
    <mergeCell ref="AW2214:AX2214"/>
    <mergeCell ref="AY2214:AZ2214"/>
    <mergeCell ref="AW2215:AX2215"/>
    <mergeCell ref="AY2215:AZ2215"/>
    <mergeCell ref="AW2216:AX2216"/>
    <mergeCell ref="AY2216:AZ2216"/>
    <mergeCell ref="AW2211:AX2211"/>
    <mergeCell ref="AY2211:AZ2211"/>
    <mergeCell ref="AW2212:AX2212"/>
    <mergeCell ref="AY2212:AZ2212"/>
    <mergeCell ref="AW2213:AX2213"/>
    <mergeCell ref="AY2213:AZ2213"/>
    <mergeCell ref="AW2208:AX2208"/>
    <mergeCell ref="AY2208:AZ2208"/>
    <mergeCell ref="AW2209:AX2209"/>
    <mergeCell ref="AY2209:AZ2209"/>
    <mergeCell ref="AW2210:AX2210"/>
    <mergeCell ref="AY2210:AZ2210"/>
    <mergeCell ref="AW2205:AX2205"/>
    <mergeCell ref="AY2205:AZ2205"/>
    <mergeCell ref="AW2206:AX2206"/>
    <mergeCell ref="AY2206:AZ2206"/>
    <mergeCell ref="AW2207:AX2207"/>
    <mergeCell ref="AY2207:AZ2207"/>
    <mergeCell ref="AW2202:AX2202"/>
    <mergeCell ref="AY2202:AZ2202"/>
    <mergeCell ref="AW2203:AX2203"/>
    <mergeCell ref="AY2203:AZ2203"/>
    <mergeCell ref="AW2204:AX2204"/>
    <mergeCell ref="AY2204:AZ2204"/>
    <mergeCell ref="AW2199:AX2199"/>
    <mergeCell ref="AY2199:AZ2199"/>
    <mergeCell ref="AW2200:AX2200"/>
    <mergeCell ref="AY2200:AZ2200"/>
    <mergeCell ref="AW2201:AX2201"/>
    <mergeCell ref="AY2201:AZ2201"/>
    <mergeCell ref="AW2196:AX2196"/>
    <mergeCell ref="AY2196:AZ2196"/>
    <mergeCell ref="AW2197:AX2197"/>
    <mergeCell ref="AY2197:AZ2197"/>
    <mergeCell ref="AW2198:AX2198"/>
    <mergeCell ref="AY2198:AZ2198"/>
    <mergeCell ref="AW2193:AX2193"/>
    <mergeCell ref="AY2193:AZ2193"/>
    <mergeCell ref="AW2194:AX2194"/>
    <mergeCell ref="AY2194:AZ2194"/>
    <mergeCell ref="AW2195:AX2195"/>
    <mergeCell ref="AY2195:AZ2195"/>
    <mergeCell ref="AW2190:AX2190"/>
    <mergeCell ref="AY2190:AZ2190"/>
    <mergeCell ref="AW2191:AX2191"/>
    <mergeCell ref="AY2191:AZ2191"/>
    <mergeCell ref="AW2192:AX2192"/>
    <mergeCell ref="AY2192:AZ2192"/>
    <mergeCell ref="AW2187:AX2187"/>
    <mergeCell ref="AY2187:AZ2187"/>
    <mergeCell ref="AW2188:AX2188"/>
    <mergeCell ref="AY2188:AZ2188"/>
    <mergeCell ref="AW2189:AX2189"/>
    <mergeCell ref="AY2189:AZ2189"/>
    <mergeCell ref="AW2184:AX2184"/>
    <mergeCell ref="AY2184:AZ2184"/>
    <mergeCell ref="AW2185:AX2185"/>
    <mergeCell ref="AY2185:AZ2185"/>
    <mergeCell ref="AW2186:AX2186"/>
    <mergeCell ref="AY2186:AZ2186"/>
    <mergeCell ref="AW2181:AX2181"/>
    <mergeCell ref="AY2181:AZ2181"/>
    <mergeCell ref="AW2182:AX2182"/>
    <mergeCell ref="AY2182:AZ2182"/>
    <mergeCell ref="AW2183:AX2183"/>
    <mergeCell ref="AY2183:AZ2183"/>
    <mergeCell ref="AW2178:AX2178"/>
    <mergeCell ref="AY2178:AZ2178"/>
    <mergeCell ref="AW2179:AX2179"/>
    <mergeCell ref="AY2179:AZ2179"/>
    <mergeCell ref="AW2180:AX2180"/>
    <mergeCell ref="AY2180:AZ2180"/>
    <mergeCell ref="AW2175:AX2175"/>
    <mergeCell ref="AY2175:AZ2175"/>
    <mergeCell ref="AW2176:AX2176"/>
    <mergeCell ref="AY2176:AZ2176"/>
    <mergeCell ref="AW2177:AX2177"/>
    <mergeCell ref="AY2177:AZ2177"/>
    <mergeCell ref="AW2172:AX2172"/>
    <mergeCell ref="AY2172:AZ2172"/>
    <mergeCell ref="AW2173:AX2173"/>
    <mergeCell ref="AY2173:AZ2173"/>
    <mergeCell ref="AW2174:AX2174"/>
    <mergeCell ref="AY2174:AZ2174"/>
    <mergeCell ref="AW2169:AX2169"/>
    <mergeCell ref="AY2169:AZ2169"/>
    <mergeCell ref="AW2170:AX2170"/>
    <mergeCell ref="AY2170:AZ2170"/>
    <mergeCell ref="AW2171:AX2171"/>
    <mergeCell ref="AY2171:AZ2171"/>
    <mergeCell ref="AW2166:AX2166"/>
    <mergeCell ref="AY2166:AZ2166"/>
    <mergeCell ref="AW2167:AX2167"/>
    <mergeCell ref="AY2167:AZ2167"/>
    <mergeCell ref="AW2168:AX2168"/>
    <mergeCell ref="AY2168:AZ2168"/>
    <mergeCell ref="AW2163:AX2163"/>
    <mergeCell ref="AY2163:AZ2163"/>
    <mergeCell ref="AW2164:AX2164"/>
    <mergeCell ref="AY2164:AZ2164"/>
    <mergeCell ref="AW2165:AX2165"/>
    <mergeCell ref="AY2165:AZ2165"/>
    <mergeCell ref="AW2160:AX2160"/>
    <mergeCell ref="AY2160:AZ2160"/>
    <mergeCell ref="AW2161:AX2161"/>
    <mergeCell ref="AY2161:AZ2161"/>
    <mergeCell ref="AW2162:AX2162"/>
    <mergeCell ref="AY2162:AZ2162"/>
    <mergeCell ref="AW2157:AX2157"/>
    <mergeCell ref="AY2157:AZ2157"/>
    <mergeCell ref="AW2158:AX2158"/>
    <mergeCell ref="AY2158:AZ2158"/>
    <mergeCell ref="AW2159:AX2159"/>
    <mergeCell ref="AY2159:AZ2159"/>
    <mergeCell ref="AW2154:AX2154"/>
    <mergeCell ref="AY2154:AZ2154"/>
    <mergeCell ref="AW2155:AX2155"/>
    <mergeCell ref="AY2155:AZ2155"/>
    <mergeCell ref="AW2156:AX2156"/>
    <mergeCell ref="AY2156:AZ2156"/>
    <mergeCell ref="AW2151:AX2151"/>
    <mergeCell ref="AY2151:AZ2151"/>
    <mergeCell ref="AW2152:AX2152"/>
    <mergeCell ref="AY2152:AZ2152"/>
    <mergeCell ref="AW2153:AX2153"/>
    <mergeCell ref="AY2153:AZ2153"/>
    <mergeCell ref="AW2148:AX2148"/>
    <mergeCell ref="AY2148:AZ2148"/>
    <mergeCell ref="AW2149:AX2149"/>
    <mergeCell ref="AY2149:AZ2149"/>
    <mergeCell ref="AW2150:AX2150"/>
    <mergeCell ref="AY2150:AZ2150"/>
    <mergeCell ref="AW2145:AX2145"/>
    <mergeCell ref="AY2145:AZ2145"/>
    <mergeCell ref="AW2146:AX2146"/>
    <mergeCell ref="AY2146:AZ2146"/>
    <mergeCell ref="AW2147:AX2147"/>
    <mergeCell ref="AY2147:AZ2147"/>
    <mergeCell ref="AW2142:AX2142"/>
    <mergeCell ref="AY2142:AZ2142"/>
    <mergeCell ref="AW2143:AX2143"/>
    <mergeCell ref="AY2143:AZ2143"/>
    <mergeCell ref="AW2144:AX2144"/>
    <mergeCell ref="AY2144:AZ2144"/>
    <mergeCell ref="AW2139:AX2139"/>
    <mergeCell ref="AY2139:AZ2139"/>
    <mergeCell ref="AW2140:AX2140"/>
    <mergeCell ref="AY2140:AZ2140"/>
    <mergeCell ref="AW2141:AX2141"/>
    <mergeCell ref="AY2141:AZ2141"/>
    <mergeCell ref="AW2136:AX2136"/>
    <mergeCell ref="AY2136:AZ2136"/>
    <mergeCell ref="AW2137:AX2137"/>
    <mergeCell ref="AY2137:AZ2137"/>
    <mergeCell ref="AW2138:AX2138"/>
    <mergeCell ref="AY2138:AZ2138"/>
    <mergeCell ref="AW2133:AX2133"/>
    <mergeCell ref="AY2133:AZ2133"/>
    <mergeCell ref="AW2134:AX2134"/>
    <mergeCell ref="AY2134:AZ2134"/>
    <mergeCell ref="AW2135:AX2135"/>
    <mergeCell ref="AY2135:AZ2135"/>
    <mergeCell ref="AW2130:AX2130"/>
    <mergeCell ref="AY2130:AZ2130"/>
    <mergeCell ref="AW2131:AX2131"/>
    <mergeCell ref="AY2131:AZ2131"/>
    <mergeCell ref="AW2132:AX2132"/>
    <mergeCell ref="AY2132:AZ2132"/>
    <mergeCell ref="AW2127:AX2127"/>
    <mergeCell ref="AY2127:AZ2127"/>
    <mergeCell ref="AW2128:AX2128"/>
    <mergeCell ref="AY2128:AZ2128"/>
    <mergeCell ref="AW2129:AX2129"/>
    <mergeCell ref="AY2129:AZ2129"/>
    <mergeCell ref="AW2124:AX2124"/>
    <mergeCell ref="AY2124:AZ2124"/>
    <mergeCell ref="AW2125:AX2125"/>
    <mergeCell ref="AY2125:AZ2125"/>
    <mergeCell ref="AW2126:AX2126"/>
    <mergeCell ref="AY2126:AZ2126"/>
    <mergeCell ref="AW2121:AX2121"/>
    <mergeCell ref="AY2121:AZ2121"/>
    <mergeCell ref="AW2122:AX2122"/>
    <mergeCell ref="AY2122:AZ2122"/>
    <mergeCell ref="AW2123:AX2123"/>
    <mergeCell ref="AY2123:AZ2123"/>
    <mergeCell ref="AW2118:AX2118"/>
    <mergeCell ref="AY2118:AZ2118"/>
    <mergeCell ref="AW2119:AX2119"/>
    <mergeCell ref="AY2119:AZ2119"/>
    <mergeCell ref="AW2120:AX2120"/>
    <mergeCell ref="AY2120:AZ2120"/>
    <mergeCell ref="AW2115:AX2115"/>
    <mergeCell ref="AY2115:AZ2115"/>
    <mergeCell ref="AW2116:AX2116"/>
    <mergeCell ref="AY2116:AZ2116"/>
    <mergeCell ref="AW2117:AX2117"/>
    <mergeCell ref="AY2117:AZ2117"/>
    <mergeCell ref="AW2112:AX2112"/>
    <mergeCell ref="AY2112:AZ2112"/>
    <mergeCell ref="AW2113:AX2113"/>
    <mergeCell ref="AY2113:AZ2113"/>
    <mergeCell ref="AW2114:AX2114"/>
    <mergeCell ref="AY2114:AZ2114"/>
    <mergeCell ref="AW2109:AX2109"/>
    <mergeCell ref="AY2109:AZ2109"/>
    <mergeCell ref="AW2110:AX2110"/>
    <mergeCell ref="AY2110:AZ2110"/>
    <mergeCell ref="AW2111:AX2111"/>
    <mergeCell ref="AY2111:AZ2111"/>
    <mergeCell ref="AW2106:AX2106"/>
    <mergeCell ref="AY2106:AZ2106"/>
    <mergeCell ref="AW2107:AX2107"/>
    <mergeCell ref="AY2107:AZ2107"/>
    <mergeCell ref="AW2108:AX2108"/>
    <mergeCell ref="AY2108:AZ2108"/>
    <mergeCell ref="AW2103:AX2103"/>
    <mergeCell ref="AY2103:AZ2103"/>
    <mergeCell ref="AW2104:AX2104"/>
    <mergeCell ref="AY2104:AZ2104"/>
    <mergeCell ref="AW2105:AX2105"/>
    <mergeCell ref="AY2105:AZ2105"/>
    <mergeCell ref="AW2100:AX2100"/>
    <mergeCell ref="AY2100:AZ2100"/>
    <mergeCell ref="AW2101:AX2101"/>
    <mergeCell ref="AY2101:AZ2101"/>
    <mergeCell ref="AW2102:AX2102"/>
    <mergeCell ref="AY2102:AZ2102"/>
    <mergeCell ref="AW2097:AX2097"/>
    <mergeCell ref="AY2097:AZ2097"/>
    <mergeCell ref="AW2098:AX2098"/>
    <mergeCell ref="AY2098:AZ2098"/>
    <mergeCell ref="AW2099:AX2099"/>
    <mergeCell ref="AY2099:AZ2099"/>
    <mergeCell ref="AW2094:AX2094"/>
    <mergeCell ref="AY2094:AZ2094"/>
    <mergeCell ref="AW2095:AX2095"/>
    <mergeCell ref="AY2095:AZ2095"/>
    <mergeCell ref="AW2096:AX2096"/>
    <mergeCell ref="AY2096:AZ2096"/>
    <mergeCell ref="AW2091:AX2091"/>
    <mergeCell ref="AY2091:AZ2091"/>
    <mergeCell ref="AW2092:AX2092"/>
    <mergeCell ref="AY2092:AZ2092"/>
    <mergeCell ref="AW2093:AX2093"/>
    <mergeCell ref="AY2093:AZ2093"/>
    <mergeCell ref="AW2088:AX2088"/>
    <mergeCell ref="AY2088:AZ2088"/>
    <mergeCell ref="AW2089:AX2089"/>
    <mergeCell ref="AY2089:AZ2089"/>
    <mergeCell ref="AW2090:AX2090"/>
    <mergeCell ref="AY2090:AZ2090"/>
    <mergeCell ref="AW2085:AX2085"/>
    <mergeCell ref="AY2085:AZ2085"/>
    <mergeCell ref="AW2086:AX2086"/>
    <mergeCell ref="AY2086:AZ2086"/>
    <mergeCell ref="AW2087:AX2087"/>
    <mergeCell ref="AY2087:AZ2087"/>
    <mergeCell ref="AW2082:AX2082"/>
    <mergeCell ref="AY2082:AZ2082"/>
    <mergeCell ref="AW2083:AX2083"/>
    <mergeCell ref="AY2083:AZ2083"/>
    <mergeCell ref="AW2084:AX2084"/>
    <mergeCell ref="AY2084:AZ2084"/>
    <mergeCell ref="AW2079:AX2079"/>
    <mergeCell ref="AY2079:AZ2079"/>
    <mergeCell ref="AW2080:AX2080"/>
    <mergeCell ref="AY2080:AZ2080"/>
    <mergeCell ref="AW2081:AX2081"/>
    <mergeCell ref="AY2081:AZ2081"/>
    <mergeCell ref="AW2076:AX2076"/>
    <mergeCell ref="AY2076:AZ2076"/>
    <mergeCell ref="AW2077:AX2077"/>
    <mergeCell ref="AY2077:AZ2077"/>
    <mergeCell ref="AW2078:AX2078"/>
    <mergeCell ref="AY2078:AZ2078"/>
    <mergeCell ref="AW2073:AX2073"/>
    <mergeCell ref="AY2073:AZ2073"/>
    <mergeCell ref="AW2074:AX2074"/>
    <mergeCell ref="AY2074:AZ2074"/>
    <mergeCell ref="AW2075:AX2075"/>
    <mergeCell ref="AY2075:AZ2075"/>
    <mergeCell ref="AW2070:AX2070"/>
    <mergeCell ref="AY2070:AZ2070"/>
    <mergeCell ref="AW2071:AX2071"/>
    <mergeCell ref="AY2071:AZ2071"/>
    <mergeCell ref="AW2072:AX2072"/>
    <mergeCell ref="AY2072:AZ2072"/>
    <mergeCell ref="AW2067:AX2067"/>
    <mergeCell ref="AY2067:AZ2067"/>
    <mergeCell ref="AW2068:AX2068"/>
    <mergeCell ref="AY2068:AZ2068"/>
    <mergeCell ref="AW2069:AX2069"/>
    <mergeCell ref="AY2069:AZ2069"/>
    <mergeCell ref="AW2064:AX2064"/>
    <mergeCell ref="AY2064:AZ2064"/>
    <mergeCell ref="AW2065:AX2065"/>
    <mergeCell ref="AY2065:AZ2065"/>
    <mergeCell ref="AW2066:AX2066"/>
    <mergeCell ref="AY2066:AZ2066"/>
    <mergeCell ref="AW2058:AY2058"/>
    <mergeCell ref="AW2059:AY2059"/>
    <mergeCell ref="AW2060:AY2060"/>
    <mergeCell ref="AW2061:AY2061"/>
    <mergeCell ref="AW2063:AX2063"/>
    <mergeCell ref="AY2063:AZ2063"/>
    <mergeCell ref="AW2052:AZ2052"/>
    <mergeCell ref="AW2053:AY2053"/>
    <mergeCell ref="AW2054:AY2054"/>
    <mergeCell ref="AW2055:AY2055"/>
    <mergeCell ref="AW2056:AY2056"/>
    <mergeCell ref="AW2057:AY2057"/>
    <mergeCell ref="AW2049:AX2049"/>
    <mergeCell ref="AY2049:AZ2049"/>
    <mergeCell ref="AW2050:AX2050"/>
    <mergeCell ref="AY2050:AZ2050"/>
    <mergeCell ref="AW2051:AX2051"/>
    <mergeCell ref="AY2051:AZ2051"/>
    <mergeCell ref="AW2046:AX2046"/>
    <mergeCell ref="AY2046:AZ2046"/>
    <mergeCell ref="AW2047:AX2047"/>
    <mergeCell ref="AY2047:AZ2047"/>
    <mergeCell ref="AW2048:AX2048"/>
    <mergeCell ref="AY2048:AZ2048"/>
    <mergeCell ref="AW2043:AX2043"/>
    <mergeCell ref="AY2043:AZ2043"/>
    <mergeCell ref="AW2044:AX2044"/>
    <mergeCell ref="AY2044:AZ2044"/>
    <mergeCell ref="AW2045:AX2045"/>
    <mergeCell ref="AY2045:AZ2045"/>
    <mergeCell ref="AW2040:AX2040"/>
    <mergeCell ref="AY2040:AZ2040"/>
    <mergeCell ref="AW2041:AX2041"/>
    <mergeCell ref="AY2041:AZ2041"/>
    <mergeCell ref="AW2042:AX2042"/>
    <mergeCell ref="AY2042:AZ2042"/>
    <mergeCell ref="AW2037:AX2037"/>
    <mergeCell ref="AY2037:AZ2037"/>
    <mergeCell ref="AW2038:AX2038"/>
    <mergeCell ref="AY2038:AZ2038"/>
    <mergeCell ref="AW2039:AX2039"/>
    <mergeCell ref="AY2039:AZ2039"/>
    <mergeCell ref="AW2034:AX2034"/>
    <mergeCell ref="AY2034:AZ2034"/>
    <mergeCell ref="AW2035:AX2035"/>
    <mergeCell ref="AY2035:AZ2035"/>
    <mergeCell ref="AW2036:AX2036"/>
    <mergeCell ref="AY2036:AZ2036"/>
    <mergeCell ref="AW2031:AX2031"/>
    <mergeCell ref="AY2031:AZ2031"/>
    <mergeCell ref="AW2032:AX2032"/>
    <mergeCell ref="AY2032:AZ2032"/>
    <mergeCell ref="AW2033:AX2033"/>
    <mergeCell ref="AY2033:AZ2033"/>
    <mergeCell ref="AW2028:AX2028"/>
    <mergeCell ref="AY2028:AZ2028"/>
    <mergeCell ref="AW2029:AX2029"/>
    <mergeCell ref="AY2029:AZ2029"/>
    <mergeCell ref="AW2030:AX2030"/>
    <mergeCell ref="AY2030:AZ2030"/>
    <mergeCell ref="AW2025:AX2025"/>
    <mergeCell ref="AY2025:AZ2025"/>
    <mergeCell ref="AW2026:AX2026"/>
    <mergeCell ref="AY2026:AZ2026"/>
    <mergeCell ref="AW2027:AX2027"/>
    <mergeCell ref="AY2027:AZ2027"/>
    <mergeCell ref="AW2022:AX2022"/>
    <mergeCell ref="AY2022:AZ2022"/>
    <mergeCell ref="AW2023:AX2023"/>
    <mergeCell ref="AY2023:AZ2023"/>
    <mergeCell ref="AW2024:AX2024"/>
    <mergeCell ref="AY2024:AZ2024"/>
    <mergeCell ref="AW2019:AX2019"/>
    <mergeCell ref="AY2019:AZ2019"/>
    <mergeCell ref="AW2020:AX2020"/>
    <mergeCell ref="AY2020:AZ2020"/>
    <mergeCell ref="AW2021:AX2021"/>
    <mergeCell ref="AY2021:AZ2021"/>
    <mergeCell ref="AW2016:AX2016"/>
    <mergeCell ref="AY2016:AZ2016"/>
    <mergeCell ref="AW2017:AX2017"/>
    <mergeCell ref="AY2017:AZ2017"/>
    <mergeCell ref="AW2018:AX2018"/>
    <mergeCell ref="AY2018:AZ2018"/>
    <mergeCell ref="AW2013:AX2013"/>
    <mergeCell ref="AY2013:AZ2013"/>
    <mergeCell ref="AW2014:AX2014"/>
    <mergeCell ref="AY2014:AZ2014"/>
    <mergeCell ref="AW2015:AX2015"/>
    <mergeCell ref="AY2015:AZ2015"/>
    <mergeCell ref="AW2010:AX2010"/>
    <mergeCell ref="AY2010:AZ2010"/>
    <mergeCell ref="AW2011:AX2011"/>
    <mergeCell ref="AY2011:AZ2011"/>
    <mergeCell ref="AW2012:AX2012"/>
    <mergeCell ref="AY2012:AZ2012"/>
    <mergeCell ref="AW2007:AX2007"/>
    <mergeCell ref="AY2007:AZ2007"/>
    <mergeCell ref="AW2008:AX2008"/>
    <mergeCell ref="AY2008:AZ2008"/>
    <mergeCell ref="AW2009:AX2009"/>
    <mergeCell ref="AY2009:AZ2009"/>
    <mergeCell ref="AW2004:AX2004"/>
    <mergeCell ref="AY2004:AZ2004"/>
    <mergeCell ref="AW2005:AX2005"/>
    <mergeCell ref="AY2005:AZ2005"/>
    <mergeCell ref="AW2006:AX2006"/>
    <mergeCell ref="AY2006:AZ2006"/>
    <mergeCell ref="AW2001:AX2001"/>
    <mergeCell ref="AY2001:AZ2001"/>
    <mergeCell ref="AW2002:AX2002"/>
    <mergeCell ref="AY2002:AZ2002"/>
    <mergeCell ref="AW2003:AX2003"/>
    <mergeCell ref="AY2003:AZ2003"/>
    <mergeCell ref="AW1998:AX1998"/>
    <mergeCell ref="AY1998:AZ1998"/>
    <mergeCell ref="AW1999:AX1999"/>
    <mergeCell ref="AY1999:AZ1999"/>
    <mergeCell ref="AW2000:AX2000"/>
    <mergeCell ref="AY2000:AZ2000"/>
    <mergeCell ref="AW1995:AX1995"/>
    <mergeCell ref="AY1995:AZ1995"/>
    <mergeCell ref="AW1996:AX1996"/>
    <mergeCell ref="AY1996:AZ1996"/>
    <mergeCell ref="AW1997:AX1997"/>
    <mergeCell ref="AY1997:AZ1997"/>
    <mergeCell ref="AW1992:AX1992"/>
    <mergeCell ref="AY1992:AZ1992"/>
    <mergeCell ref="AW1993:AX1993"/>
    <mergeCell ref="AY1993:AZ1993"/>
    <mergeCell ref="AW1994:AX1994"/>
    <mergeCell ref="AY1994:AZ1994"/>
    <mergeCell ref="AW1989:AX1989"/>
    <mergeCell ref="AY1989:AZ1989"/>
    <mergeCell ref="AW1990:AX1990"/>
    <mergeCell ref="AY1990:AZ1990"/>
    <mergeCell ref="AW1991:AX1991"/>
    <mergeCell ref="AY1991:AZ1991"/>
    <mergeCell ref="AW1986:AX1986"/>
    <mergeCell ref="AY1986:AZ1986"/>
    <mergeCell ref="AW1987:AX1987"/>
    <mergeCell ref="AY1987:AZ1987"/>
    <mergeCell ref="AW1988:AX1988"/>
    <mergeCell ref="AY1988:AZ1988"/>
    <mergeCell ref="AW1983:AX1983"/>
    <mergeCell ref="AY1983:AZ1983"/>
    <mergeCell ref="AW1984:AX1984"/>
    <mergeCell ref="AY1984:AZ1984"/>
    <mergeCell ref="AW1985:AX1985"/>
    <mergeCell ref="AY1985:AZ1985"/>
    <mergeCell ref="AW1980:AX1980"/>
    <mergeCell ref="AY1980:AZ1980"/>
    <mergeCell ref="AW1981:AX1981"/>
    <mergeCell ref="AY1981:AZ1981"/>
    <mergeCell ref="AW1982:AX1982"/>
    <mergeCell ref="AY1982:AZ1982"/>
    <mergeCell ref="AW1977:AX1977"/>
    <mergeCell ref="AY1977:AZ1977"/>
    <mergeCell ref="AW1978:AX1978"/>
    <mergeCell ref="AY1978:AZ1978"/>
    <mergeCell ref="AW1979:AX1979"/>
    <mergeCell ref="AY1979:AZ1979"/>
    <mergeCell ref="AW1974:AX1974"/>
    <mergeCell ref="AY1974:AZ1974"/>
    <mergeCell ref="AW1975:AX1975"/>
    <mergeCell ref="AY1975:AZ1975"/>
    <mergeCell ref="AW1976:AX1976"/>
    <mergeCell ref="AY1976:AZ1976"/>
    <mergeCell ref="AW1971:AX1971"/>
    <mergeCell ref="AY1971:AZ1971"/>
    <mergeCell ref="AW1972:AX1972"/>
    <mergeCell ref="AY1972:AZ1972"/>
    <mergeCell ref="AW1973:AX1973"/>
    <mergeCell ref="AY1973:AZ1973"/>
    <mergeCell ref="AW1968:AX1968"/>
    <mergeCell ref="AY1968:AZ1968"/>
    <mergeCell ref="AW1969:AX1969"/>
    <mergeCell ref="AY1969:AZ1969"/>
    <mergeCell ref="AW1970:AX1970"/>
    <mergeCell ref="AY1970:AZ1970"/>
    <mergeCell ref="AW1965:AX1965"/>
    <mergeCell ref="AY1965:AZ1965"/>
    <mergeCell ref="AW1966:AX1966"/>
    <mergeCell ref="AY1966:AZ1966"/>
    <mergeCell ref="AW1967:AX1967"/>
    <mergeCell ref="AY1967:AZ1967"/>
    <mergeCell ref="AW1962:AX1962"/>
    <mergeCell ref="AY1962:AZ1962"/>
    <mergeCell ref="AW1963:AX1963"/>
    <mergeCell ref="AY1963:AZ1963"/>
    <mergeCell ref="AW1964:AX1964"/>
    <mergeCell ref="AY1964:AZ1964"/>
    <mergeCell ref="AW1959:AX1959"/>
    <mergeCell ref="AY1959:AZ1959"/>
    <mergeCell ref="AW1960:AX1960"/>
    <mergeCell ref="AY1960:AZ1960"/>
    <mergeCell ref="AW1961:AX1961"/>
    <mergeCell ref="AY1961:AZ1961"/>
    <mergeCell ref="AW1956:AX1956"/>
    <mergeCell ref="AY1956:AZ1956"/>
    <mergeCell ref="AW1957:AX1957"/>
    <mergeCell ref="AY1957:AZ1957"/>
    <mergeCell ref="AW1958:AX1958"/>
    <mergeCell ref="AY1958:AZ1958"/>
    <mergeCell ref="AW1953:AX1953"/>
    <mergeCell ref="AY1953:AZ1953"/>
    <mergeCell ref="AW1954:AX1954"/>
    <mergeCell ref="AY1954:AZ1954"/>
    <mergeCell ref="AW1955:AX1955"/>
    <mergeCell ref="AY1955:AZ1955"/>
    <mergeCell ref="AW1950:AX1950"/>
    <mergeCell ref="AY1950:AZ1950"/>
    <mergeCell ref="AW1951:AX1951"/>
    <mergeCell ref="AY1951:AZ1951"/>
    <mergeCell ref="AW1952:AX1952"/>
    <mergeCell ref="AY1952:AZ1952"/>
    <mergeCell ref="AW1947:AX1947"/>
    <mergeCell ref="AY1947:AZ1947"/>
    <mergeCell ref="AW1948:AX1948"/>
    <mergeCell ref="AY1948:AZ1948"/>
    <mergeCell ref="AW1949:AX1949"/>
    <mergeCell ref="AY1949:AZ1949"/>
    <mergeCell ref="AW1944:AX1944"/>
    <mergeCell ref="AY1944:AZ1944"/>
    <mergeCell ref="AW1945:AX1945"/>
    <mergeCell ref="AY1945:AZ1945"/>
    <mergeCell ref="AW1946:AX1946"/>
    <mergeCell ref="AY1946:AZ1946"/>
    <mergeCell ref="AW1941:AX1941"/>
    <mergeCell ref="AY1941:AZ1941"/>
    <mergeCell ref="AW1942:AX1942"/>
    <mergeCell ref="AY1942:AZ1942"/>
    <mergeCell ref="AW1943:AX1943"/>
    <mergeCell ref="AY1943:AZ1943"/>
    <mergeCell ref="AW1938:AX1938"/>
    <mergeCell ref="AY1938:AZ1938"/>
    <mergeCell ref="AW1939:AX1939"/>
    <mergeCell ref="AY1939:AZ1939"/>
    <mergeCell ref="AW1940:AX1940"/>
    <mergeCell ref="AY1940:AZ1940"/>
    <mergeCell ref="AW1935:AX1935"/>
    <mergeCell ref="AY1935:AZ1935"/>
    <mergeCell ref="AW1936:AX1936"/>
    <mergeCell ref="AY1936:AZ1936"/>
    <mergeCell ref="AW1937:AX1937"/>
    <mergeCell ref="AY1937:AZ1937"/>
    <mergeCell ref="AW1932:AX1932"/>
    <mergeCell ref="AY1932:AZ1932"/>
    <mergeCell ref="AW1933:AX1933"/>
    <mergeCell ref="AY1933:AZ1933"/>
    <mergeCell ref="AW1934:AX1934"/>
    <mergeCell ref="AY1934:AZ1934"/>
    <mergeCell ref="AW1929:AX1929"/>
    <mergeCell ref="AY1929:AZ1929"/>
    <mergeCell ref="AW1930:AX1930"/>
    <mergeCell ref="AY1930:AZ1930"/>
    <mergeCell ref="AW1931:AX1931"/>
    <mergeCell ref="AY1931:AZ1931"/>
    <mergeCell ref="AW1926:AX1926"/>
    <mergeCell ref="AY1926:AZ1926"/>
    <mergeCell ref="AW1927:AX1927"/>
    <mergeCell ref="AY1927:AZ1927"/>
    <mergeCell ref="AW1928:AX1928"/>
    <mergeCell ref="AY1928:AZ1928"/>
    <mergeCell ref="AW1923:AX1923"/>
    <mergeCell ref="AY1923:AZ1923"/>
    <mergeCell ref="AW1924:AX1924"/>
    <mergeCell ref="AY1924:AZ1924"/>
    <mergeCell ref="AW1925:AX1925"/>
    <mergeCell ref="AY1925:AZ1925"/>
    <mergeCell ref="AW1920:AX1920"/>
    <mergeCell ref="AY1920:AZ1920"/>
    <mergeCell ref="AW1921:AX1921"/>
    <mergeCell ref="AY1921:AZ1921"/>
    <mergeCell ref="AW1922:AX1922"/>
    <mergeCell ref="AY1922:AZ1922"/>
    <mergeCell ref="AW1917:AX1917"/>
    <mergeCell ref="AY1917:AZ1917"/>
    <mergeCell ref="AW1918:AX1918"/>
    <mergeCell ref="AY1918:AZ1918"/>
    <mergeCell ref="AW1919:AX1919"/>
    <mergeCell ref="AY1919:AZ1919"/>
    <mergeCell ref="AW1914:AX1914"/>
    <mergeCell ref="AY1914:AZ1914"/>
    <mergeCell ref="AW1915:AX1915"/>
    <mergeCell ref="AY1915:AZ1915"/>
    <mergeCell ref="AW1916:AX1916"/>
    <mergeCell ref="AY1916:AZ1916"/>
    <mergeCell ref="AW1911:AX1911"/>
    <mergeCell ref="AY1911:AZ1911"/>
    <mergeCell ref="AW1912:AX1912"/>
    <mergeCell ref="AY1912:AZ1912"/>
    <mergeCell ref="AW1913:AX1913"/>
    <mergeCell ref="AY1913:AZ1913"/>
    <mergeCell ref="AW1908:AX1908"/>
    <mergeCell ref="AY1908:AZ1908"/>
    <mergeCell ref="AW1909:AX1909"/>
    <mergeCell ref="AY1909:AZ1909"/>
    <mergeCell ref="AW1910:AX1910"/>
    <mergeCell ref="AY1910:AZ1910"/>
    <mergeCell ref="AW1905:AX1905"/>
    <mergeCell ref="AY1905:AZ1905"/>
    <mergeCell ref="AW1906:AX1906"/>
    <mergeCell ref="AY1906:AZ1906"/>
    <mergeCell ref="AW1907:AX1907"/>
    <mergeCell ref="AY1907:AZ1907"/>
    <mergeCell ref="AW1902:AX1902"/>
    <mergeCell ref="AY1902:AZ1902"/>
    <mergeCell ref="AW1903:AX1903"/>
    <mergeCell ref="AY1903:AZ1903"/>
    <mergeCell ref="AW1904:AX1904"/>
    <mergeCell ref="AY1904:AZ1904"/>
    <mergeCell ref="AW1899:AX1899"/>
    <mergeCell ref="AY1899:AZ1899"/>
    <mergeCell ref="AW1900:AX1900"/>
    <mergeCell ref="AY1900:AZ1900"/>
    <mergeCell ref="AW1901:AX1901"/>
    <mergeCell ref="AY1901:AZ1901"/>
    <mergeCell ref="AW1896:AX1896"/>
    <mergeCell ref="AY1896:AZ1896"/>
    <mergeCell ref="AW1897:AX1897"/>
    <mergeCell ref="AY1897:AZ1897"/>
    <mergeCell ref="AW1898:AX1898"/>
    <mergeCell ref="AY1898:AZ1898"/>
    <mergeCell ref="AW1893:AX1893"/>
    <mergeCell ref="AY1893:AZ1893"/>
    <mergeCell ref="AW1894:AX1894"/>
    <mergeCell ref="AY1894:AZ1894"/>
    <mergeCell ref="AW1895:AX1895"/>
    <mergeCell ref="AY1895:AZ1895"/>
    <mergeCell ref="AW1890:AX1890"/>
    <mergeCell ref="AY1890:AZ1890"/>
    <mergeCell ref="AW1891:AX1891"/>
    <mergeCell ref="AY1891:AZ1891"/>
    <mergeCell ref="AW1892:AX1892"/>
    <mergeCell ref="AY1892:AZ1892"/>
    <mergeCell ref="AW1887:AX1887"/>
    <mergeCell ref="AY1887:AZ1887"/>
    <mergeCell ref="AW1888:AX1888"/>
    <mergeCell ref="AY1888:AZ1888"/>
    <mergeCell ref="AW1889:AX1889"/>
    <mergeCell ref="AY1889:AZ1889"/>
    <mergeCell ref="AW1884:AX1884"/>
    <mergeCell ref="AY1884:AZ1884"/>
    <mergeCell ref="AW1885:AX1885"/>
    <mergeCell ref="AY1885:AZ1885"/>
    <mergeCell ref="AW1886:AX1886"/>
    <mergeCell ref="AY1886:AZ1886"/>
    <mergeCell ref="AW1881:AX1881"/>
    <mergeCell ref="AY1881:AZ1881"/>
    <mergeCell ref="AW1882:AX1882"/>
    <mergeCell ref="AY1882:AZ1882"/>
    <mergeCell ref="AW1883:AX1883"/>
    <mergeCell ref="AY1883:AZ1883"/>
    <mergeCell ref="AW1878:AX1878"/>
    <mergeCell ref="AY1878:AZ1878"/>
    <mergeCell ref="AW1879:AX1879"/>
    <mergeCell ref="AY1879:AZ1879"/>
    <mergeCell ref="AW1880:AX1880"/>
    <mergeCell ref="AY1880:AZ1880"/>
    <mergeCell ref="AW1875:AX1875"/>
    <mergeCell ref="AY1875:AZ1875"/>
    <mergeCell ref="AW1876:AX1876"/>
    <mergeCell ref="AY1876:AZ1876"/>
    <mergeCell ref="AW1877:AX1877"/>
    <mergeCell ref="AY1877:AZ1877"/>
    <mergeCell ref="AW1872:AX1872"/>
    <mergeCell ref="AY1872:AZ1872"/>
    <mergeCell ref="AW1873:AX1873"/>
    <mergeCell ref="AY1873:AZ1873"/>
    <mergeCell ref="AW1874:AX1874"/>
    <mergeCell ref="AY1874:AZ1874"/>
    <mergeCell ref="AW1869:AX1869"/>
    <mergeCell ref="AY1869:AZ1869"/>
    <mergeCell ref="AW1870:AX1870"/>
    <mergeCell ref="AY1870:AZ1870"/>
    <mergeCell ref="AW1871:AX1871"/>
    <mergeCell ref="AY1871:AZ1871"/>
    <mergeCell ref="AW1866:AX1866"/>
    <mergeCell ref="AY1866:AZ1866"/>
    <mergeCell ref="AW1867:AX1867"/>
    <mergeCell ref="AY1867:AZ1867"/>
    <mergeCell ref="AW1868:AX1868"/>
    <mergeCell ref="AY1868:AZ1868"/>
    <mergeCell ref="AW1863:AX1863"/>
    <mergeCell ref="AY1863:AZ1863"/>
    <mergeCell ref="AW1864:AX1864"/>
    <mergeCell ref="AY1864:AZ1864"/>
    <mergeCell ref="AW1865:AX1865"/>
    <mergeCell ref="AY1865:AZ1865"/>
    <mergeCell ref="AW1860:AX1860"/>
    <mergeCell ref="AY1860:AZ1860"/>
    <mergeCell ref="AW1861:AX1861"/>
    <mergeCell ref="AY1861:AZ1861"/>
    <mergeCell ref="AW1862:AX1862"/>
    <mergeCell ref="AY1862:AZ1862"/>
    <mergeCell ref="AW1857:AX1857"/>
    <mergeCell ref="AY1857:AZ1857"/>
    <mergeCell ref="AW1858:AX1858"/>
    <mergeCell ref="AY1858:AZ1858"/>
    <mergeCell ref="AW1859:AX1859"/>
    <mergeCell ref="AY1859:AZ1859"/>
    <mergeCell ref="AW1854:AX1854"/>
    <mergeCell ref="AY1854:AZ1854"/>
    <mergeCell ref="AW1855:AX1855"/>
    <mergeCell ref="AY1855:AZ1855"/>
    <mergeCell ref="AW1856:AX1856"/>
    <mergeCell ref="AY1856:AZ1856"/>
    <mergeCell ref="AW1851:AX1851"/>
    <mergeCell ref="AY1851:AZ1851"/>
    <mergeCell ref="AW1852:AX1852"/>
    <mergeCell ref="AY1852:AZ1852"/>
    <mergeCell ref="AW1853:AX1853"/>
    <mergeCell ref="AY1853:AZ1853"/>
    <mergeCell ref="AW1848:AX1848"/>
    <mergeCell ref="AY1848:AZ1848"/>
    <mergeCell ref="AW1849:AX1849"/>
    <mergeCell ref="AY1849:AZ1849"/>
    <mergeCell ref="AW1850:AX1850"/>
    <mergeCell ref="AY1850:AZ1850"/>
    <mergeCell ref="AW1845:AX1845"/>
    <mergeCell ref="AY1845:AZ1845"/>
    <mergeCell ref="AW1846:AX1846"/>
    <mergeCell ref="AY1846:AZ1846"/>
    <mergeCell ref="AW1847:AX1847"/>
    <mergeCell ref="AY1847:AZ1847"/>
    <mergeCell ref="AW1842:AX1842"/>
    <mergeCell ref="AY1842:AZ1842"/>
    <mergeCell ref="AW1843:AX1843"/>
    <mergeCell ref="AY1843:AZ1843"/>
    <mergeCell ref="AW1844:AX1844"/>
    <mergeCell ref="AY1844:AZ1844"/>
    <mergeCell ref="AW1839:AX1839"/>
    <mergeCell ref="AY1839:AZ1839"/>
    <mergeCell ref="AW1840:AX1840"/>
    <mergeCell ref="AY1840:AZ1840"/>
    <mergeCell ref="AW1841:AX1841"/>
    <mergeCell ref="AY1841:AZ1841"/>
    <mergeCell ref="AW1836:AX1836"/>
    <mergeCell ref="AY1836:AZ1836"/>
    <mergeCell ref="AW1837:AX1837"/>
    <mergeCell ref="AY1837:AZ1837"/>
    <mergeCell ref="AW1838:AX1838"/>
    <mergeCell ref="AY1838:AZ1838"/>
    <mergeCell ref="AW1833:AX1833"/>
    <mergeCell ref="AY1833:AZ1833"/>
    <mergeCell ref="AW1834:AX1834"/>
    <mergeCell ref="AY1834:AZ1834"/>
    <mergeCell ref="AW1835:AX1835"/>
    <mergeCell ref="AY1835:AZ1835"/>
    <mergeCell ref="AW1830:AX1830"/>
    <mergeCell ref="AY1830:AZ1830"/>
    <mergeCell ref="AW1831:AX1831"/>
    <mergeCell ref="AY1831:AZ1831"/>
    <mergeCell ref="AW1832:AX1832"/>
    <mergeCell ref="AY1832:AZ1832"/>
    <mergeCell ref="AW1827:AX1827"/>
    <mergeCell ref="AY1827:AZ1827"/>
    <mergeCell ref="AW1828:AX1828"/>
    <mergeCell ref="AY1828:AZ1828"/>
    <mergeCell ref="AW1829:AX1829"/>
    <mergeCell ref="AY1829:AZ1829"/>
    <mergeCell ref="AW1824:AX1824"/>
    <mergeCell ref="AY1824:AZ1824"/>
    <mergeCell ref="AW1825:AX1825"/>
    <mergeCell ref="AY1825:AZ1825"/>
    <mergeCell ref="AW1826:AX1826"/>
    <mergeCell ref="AY1826:AZ1826"/>
    <mergeCell ref="AW1821:AX1821"/>
    <mergeCell ref="AY1821:AZ1821"/>
    <mergeCell ref="AW1822:AX1822"/>
    <mergeCell ref="AY1822:AZ1822"/>
    <mergeCell ref="AW1823:AX1823"/>
    <mergeCell ref="AY1823:AZ1823"/>
    <mergeCell ref="AW1818:AX1818"/>
    <mergeCell ref="AY1818:AZ1818"/>
    <mergeCell ref="AW1819:AX1819"/>
    <mergeCell ref="AY1819:AZ1819"/>
    <mergeCell ref="AW1820:AX1820"/>
    <mergeCell ref="AY1820:AZ1820"/>
    <mergeCell ref="AW1815:AX1815"/>
    <mergeCell ref="AY1815:AZ1815"/>
    <mergeCell ref="AW1816:AX1816"/>
    <mergeCell ref="AY1816:AZ1816"/>
    <mergeCell ref="AW1817:AX1817"/>
    <mergeCell ref="AY1817:AZ1817"/>
    <mergeCell ref="AW1812:AX1812"/>
    <mergeCell ref="AY1812:AZ1812"/>
    <mergeCell ref="AW1813:AX1813"/>
    <mergeCell ref="AY1813:AZ1813"/>
    <mergeCell ref="AW1814:AX1814"/>
    <mergeCell ref="AY1814:AZ1814"/>
    <mergeCell ref="AW1809:AX1809"/>
    <mergeCell ref="AY1809:AZ1809"/>
    <mergeCell ref="AW1810:AX1810"/>
    <mergeCell ref="AY1810:AZ1810"/>
    <mergeCell ref="AW1811:AX1811"/>
    <mergeCell ref="AY1811:AZ1811"/>
    <mergeCell ref="AW1806:AX1806"/>
    <mergeCell ref="AY1806:AZ1806"/>
    <mergeCell ref="AW1807:AX1807"/>
    <mergeCell ref="AY1807:AZ1807"/>
    <mergeCell ref="AW1808:AX1808"/>
    <mergeCell ref="AY1808:AZ1808"/>
    <mergeCell ref="AW1803:AX1803"/>
    <mergeCell ref="AY1803:AZ1803"/>
    <mergeCell ref="AW1804:AX1804"/>
    <mergeCell ref="AY1804:AZ1804"/>
    <mergeCell ref="AW1805:AX1805"/>
    <mergeCell ref="AY1805:AZ1805"/>
    <mergeCell ref="AW1800:AX1800"/>
    <mergeCell ref="AY1800:AZ1800"/>
    <mergeCell ref="AW1801:AX1801"/>
    <mergeCell ref="AY1801:AZ1801"/>
    <mergeCell ref="AW1802:AX1802"/>
    <mergeCell ref="AY1802:AZ1802"/>
    <mergeCell ref="AW1797:AX1797"/>
    <mergeCell ref="AY1797:AZ1797"/>
    <mergeCell ref="AW1798:AX1798"/>
    <mergeCell ref="AY1798:AZ1798"/>
    <mergeCell ref="AW1799:AX1799"/>
    <mergeCell ref="AY1799:AZ1799"/>
    <mergeCell ref="AW1794:AX1794"/>
    <mergeCell ref="AY1794:AZ1794"/>
    <mergeCell ref="AW1795:AX1795"/>
    <mergeCell ref="AY1795:AZ1795"/>
    <mergeCell ref="AW1796:AX1796"/>
    <mergeCell ref="AY1796:AZ1796"/>
    <mergeCell ref="AW1791:AX1791"/>
    <mergeCell ref="AY1791:AZ1791"/>
    <mergeCell ref="AW1792:AX1792"/>
    <mergeCell ref="AY1792:AZ1792"/>
    <mergeCell ref="AW1793:AX1793"/>
    <mergeCell ref="AY1793:AZ1793"/>
    <mergeCell ref="AW1788:AX1788"/>
    <mergeCell ref="AY1788:AZ1788"/>
    <mergeCell ref="AW1789:AX1789"/>
    <mergeCell ref="AY1789:AZ1789"/>
    <mergeCell ref="AW1790:AX1790"/>
    <mergeCell ref="AY1790:AZ1790"/>
    <mergeCell ref="AW1785:AX1785"/>
    <mergeCell ref="AY1785:AZ1785"/>
    <mergeCell ref="AW1786:AX1786"/>
    <mergeCell ref="AY1786:AZ1786"/>
    <mergeCell ref="AW1787:AX1787"/>
    <mergeCell ref="AY1787:AZ1787"/>
    <mergeCell ref="AW1782:AX1782"/>
    <mergeCell ref="AY1782:AZ1782"/>
    <mergeCell ref="AW1783:AX1783"/>
    <mergeCell ref="AY1783:AZ1783"/>
    <mergeCell ref="AW1784:AX1784"/>
    <mergeCell ref="AY1784:AZ1784"/>
    <mergeCell ref="AW1779:AX1779"/>
    <mergeCell ref="AY1779:AZ1779"/>
    <mergeCell ref="AW1780:AX1780"/>
    <mergeCell ref="AY1780:AZ1780"/>
    <mergeCell ref="AW1781:AX1781"/>
    <mergeCell ref="AY1781:AZ1781"/>
    <mergeCell ref="AW1776:AX1776"/>
    <mergeCell ref="AY1776:AZ1776"/>
    <mergeCell ref="AW1777:AX1777"/>
    <mergeCell ref="AY1777:AZ1777"/>
    <mergeCell ref="AW1778:AX1778"/>
    <mergeCell ref="AY1778:AZ1778"/>
    <mergeCell ref="AW1773:AX1773"/>
    <mergeCell ref="AY1773:AZ1773"/>
    <mergeCell ref="AW1774:AX1774"/>
    <mergeCell ref="AY1774:AZ1774"/>
    <mergeCell ref="AW1775:AX1775"/>
    <mergeCell ref="AY1775:AZ1775"/>
    <mergeCell ref="AW1770:AX1770"/>
    <mergeCell ref="AY1770:AZ1770"/>
    <mergeCell ref="AW1771:AX1771"/>
    <mergeCell ref="AY1771:AZ1771"/>
    <mergeCell ref="AW1772:AX1772"/>
    <mergeCell ref="AY1772:AZ1772"/>
    <mergeCell ref="AW1767:AX1767"/>
    <mergeCell ref="AY1767:AZ1767"/>
    <mergeCell ref="AW1768:AX1768"/>
    <mergeCell ref="AY1768:AZ1768"/>
    <mergeCell ref="AW1769:AX1769"/>
    <mergeCell ref="AY1769:AZ1769"/>
    <mergeCell ref="AW1764:AX1764"/>
    <mergeCell ref="AY1764:AZ1764"/>
    <mergeCell ref="AW1765:AX1765"/>
    <mergeCell ref="AY1765:AZ1765"/>
    <mergeCell ref="AW1766:AX1766"/>
    <mergeCell ref="AY1766:AZ1766"/>
    <mergeCell ref="AW1761:AX1761"/>
    <mergeCell ref="AY1761:AZ1761"/>
    <mergeCell ref="AW1762:AX1762"/>
    <mergeCell ref="AY1762:AZ1762"/>
    <mergeCell ref="AW1763:AX1763"/>
    <mergeCell ref="AY1763:AZ1763"/>
    <mergeCell ref="AW1758:AX1758"/>
    <mergeCell ref="AY1758:AZ1758"/>
    <mergeCell ref="AW1759:AX1759"/>
    <mergeCell ref="AY1759:AZ1759"/>
    <mergeCell ref="AW1760:AX1760"/>
    <mergeCell ref="AY1760:AZ1760"/>
    <mergeCell ref="AW1755:AX1755"/>
    <mergeCell ref="AY1755:AZ1755"/>
    <mergeCell ref="AW1756:AX1756"/>
    <mergeCell ref="AY1756:AZ1756"/>
    <mergeCell ref="AW1757:AX1757"/>
    <mergeCell ref="AY1757:AZ1757"/>
    <mergeCell ref="AW1752:AX1752"/>
    <mergeCell ref="AY1752:AZ1752"/>
    <mergeCell ref="AW1753:AX1753"/>
    <mergeCell ref="AY1753:AZ1753"/>
    <mergeCell ref="AW1754:AX1754"/>
    <mergeCell ref="AY1754:AZ1754"/>
    <mergeCell ref="AW1749:AX1749"/>
    <mergeCell ref="AY1749:AZ1749"/>
    <mergeCell ref="AW1750:AX1750"/>
    <mergeCell ref="AY1750:AZ1750"/>
    <mergeCell ref="AW1751:AX1751"/>
    <mergeCell ref="AY1751:AZ1751"/>
    <mergeCell ref="AW1746:AX1746"/>
    <mergeCell ref="AY1746:AZ1746"/>
    <mergeCell ref="AW1747:AX1747"/>
    <mergeCell ref="AY1747:AZ1747"/>
    <mergeCell ref="AW1748:AX1748"/>
    <mergeCell ref="AY1748:AZ1748"/>
    <mergeCell ref="AW1743:AX1743"/>
    <mergeCell ref="AY1743:AZ1743"/>
    <mergeCell ref="AW1744:AX1744"/>
    <mergeCell ref="AY1744:AZ1744"/>
    <mergeCell ref="AW1745:AX1745"/>
    <mergeCell ref="AY1745:AZ1745"/>
    <mergeCell ref="AW1740:AX1740"/>
    <mergeCell ref="AY1740:AZ1740"/>
    <mergeCell ref="AW1741:AX1741"/>
    <mergeCell ref="AY1741:AZ1741"/>
    <mergeCell ref="AW1742:AX1742"/>
    <mergeCell ref="AY1742:AZ1742"/>
    <mergeCell ref="AW1737:AX1737"/>
    <mergeCell ref="AY1737:AZ1737"/>
    <mergeCell ref="AW1738:AX1738"/>
    <mergeCell ref="AY1738:AZ1738"/>
    <mergeCell ref="AW1739:AX1739"/>
    <mergeCell ref="AY1739:AZ1739"/>
    <mergeCell ref="AW1734:AX1734"/>
    <mergeCell ref="AY1734:AZ1734"/>
    <mergeCell ref="AW1735:AX1735"/>
    <mergeCell ref="AY1735:AZ1735"/>
    <mergeCell ref="AW1736:AX1736"/>
    <mergeCell ref="AY1736:AZ1736"/>
    <mergeCell ref="AW1731:AX1731"/>
    <mergeCell ref="AY1731:AZ1731"/>
    <mergeCell ref="AW1732:AX1732"/>
    <mergeCell ref="AY1732:AZ1732"/>
    <mergeCell ref="AW1733:AX1733"/>
    <mergeCell ref="AY1733:AZ1733"/>
    <mergeCell ref="AW1728:AX1728"/>
    <mergeCell ref="AY1728:AZ1728"/>
    <mergeCell ref="AW1729:AX1729"/>
    <mergeCell ref="AY1729:AZ1729"/>
    <mergeCell ref="AW1730:AX1730"/>
    <mergeCell ref="AY1730:AZ1730"/>
    <mergeCell ref="AW1725:AX1725"/>
    <mergeCell ref="AY1725:AZ1725"/>
    <mergeCell ref="AW1726:AX1726"/>
    <mergeCell ref="AY1726:AZ1726"/>
    <mergeCell ref="AW1727:AX1727"/>
    <mergeCell ref="AY1727:AZ1727"/>
    <mergeCell ref="AW1722:AX1722"/>
    <mergeCell ref="AY1722:AZ1722"/>
    <mergeCell ref="AW1723:AX1723"/>
    <mergeCell ref="AY1723:AZ1723"/>
    <mergeCell ref="AW1724:AX1724"/>
    <mergeCell ref="AY1724:AZ1724"/>
    <mergeCell ref="AW1719:AX1719"/>
    <mergeCell ref="AY1719:AZ1719"/>
    <mergeCell ref="AW1720:AX1720"/>
    <mergeCell ref="AY1720:AZ1720"/>
    <mergeCell ref="AW1721:AX1721"/>
    <mergeCell ref="AY1721:AZ1721"/>
    <mergeCell ref="AW1716:AX1716"/>
    <mergeCell ref="AY1716:AZ1716"/>
    <mergeCell ref="AW1717:AX1717"/>
    <mergeCell ref="AY1717:AZ1717"/>
    <mergeCell ref="AW1718:AX1718"/>
    <mergeCell ref="AY1718:AZ1718"/>
    <mergeCell ref="AW1713:AX1713"/>
    <mergeCell ref="AY1713:AZ1713"/>
    <mergeCell ref="AW1714:AX1714"/>
    <mergeCell ref="AY1714:AZ1714"/>
    <mergeCell ref="AW1715:AX1715"/>
    <mergeCell ref="AY1715:AZ1715"/>
    <mergeCell ref="AW1710:AX1710"/>
    <mergeCell ref="AY1710:AZ1710"/>
    <mergeCell ref="AW1711:AX1711"/>
    <mergeCell ref="AY1711:AZ1711"/>
    <mergeCell ref="AW1712:AX1712"/>
    <mergeCell ref="AY1712:AZ1712"/>
    <mergeCell ref="AW1707:AX1707"/>
    <mergeCell ref="AY1707:AZ1707"/>
    <mergeCell ref="AW1708:AX1708"/>
    <mergeCell ref="AY1708:AZ1708"/>
    <mergeCell ref="AW1709:AX1709"/>
    <mergeCell ref="AY1709:AZ1709"/>
    <mergeCell ref="AW1704:AX1704"/>
    <mergeCell ref="AY1704:AZ1704"/>
    <mergeCell ref="AW1705:AX1705"/>
    <mergeCell ref="AY1705:AZ1705"/>
    <mergeCell ref="AW1706:AX1706"/>
    <mergeCell ref="AY1706:AZ1706"/>
    <mergeCell ref="AW1701:AX1701"/>
    <mergeCell ref="AY1701:AZ1701"/>
    <mergeCell ref="AW1702:AX1702"/>
    <mergeCell ref="AY1702:AZ1702"/>
    <mergeCell ref="AW1703:AX1703"/>
    <mergeCell ref="AY1703:AZ1703"/>
    <mergeCell ref="AW1698:AX1698"/>
    <mergeCell ref="AY1698:AZ1698"/>
    <mergeCell ref="AW1699:AX1699"/>
    <mergeCell ref="AY1699:AZ1699"/>
    <mergeCell ref="AW1700:AX1700"/>
    <mergeCell ref="AY1700:AZ1700"/>
    <mergeCell ref="AW1695:AX1695"/>
    <mergeCell ref="AY1695:AZ1695"/>
    <mergeCell ref="AW1696:AX1696"/>
    <mergeCell ref="AY1696:AZ1696"/>
    <mergeCell ref="AW1697:AX1697"/>
    <mergeCell ref="AY1697:AZ1697"/>
    <mergeCell ref="AW1692:AX1692"/>
    <mergeCell ref="AY1692:AZ1692"/>
    <mergeCell ref="AW1693:AX1693"/>
    <mergeCell ref="AY1693:AZ1693"/>
    <mergeCell ref="AW1694:AX1694"/>
    <mergeCell ref="AY1694:AZ1694"/>
    <mergeCell ref="AW1689:AX1689"/>
    <mergeCell ref="AY1689:AZ1689"/>
    <mergeCell ref="AW1690:AX1690"/>
    <mergeCell ref="AY1690:AZ1690"/>
    <mergeCell ref="AW1691:AX1691"/>
    <mergeCell ref="AY1691:AZ1691"/>
    <mergeCell ref="AW1686:AX1686"/>
    <mergeCell ref="AY1686:AZ1686"/>
    <mergeCell ref="AW1687:AX1687"/>
    <mergeCell ref="AY1687:AZ1687"/>
    <mergeCell ref="AW1688:AX1688"/>
    <mergeCell ref="AY1688:AZ1688"/>
    <mergeCell ref="AW1683:AX1683"/>
    <mergeCell ref="AY1683:AZ1683"/>
    <mergeCell ref="AW1684:AX1684"/>
    <mergeCell ref="AY1684:AZ1684"/>
    <mergeCell ref="AW1685:AX1685"/>
    <mergeCell ref="AY1685:AZ1685"/>
    <mergeCell ref="AW1680:AX1680"/>
    <mergeCell ref="AY1680:AZ1680"/>
    <mergeCell ref="AW1681:AX1681"/>
    <mergeCell ref="AY1681:AZ1681"/>
    <mergeCell ref="AW1682:AX1682"/>
    <mergeCell ref="AY1682:AZ1682"/>
    <mergeCell ref="AW1677:AX1677"/>
    <mergeCell ref="AY1677:AZ1677"/>
    <mergeCell ref="AW1678:AX1678"/>
    <mergeCell ref="AY1678:AZ1678"/>
    <mergeCell ref="AW1679:AX1679"/>
    <mergeCell ref="AY1679:AZ1679"/>
    <mergeCell ref="AW1674:AX1674"/>
    <mergeCell ref="AY1674:AZ1674"/>
    <mergeCell ref="AW1675:AX1675"/>
    <mergeCell ref="AY1675:AZ1675"/>
    <mergeCell ref="AW1676:AX1676"/>
    <mergeCell ref="AY1676:AZ1676"/>
    <mergeCell ref="AW1671:AX1671"/>
    <mergeCell ref="AY1671:AZ1671"/>
    <mergeCell ref="AW1672:AX1672"/>
    <mergeCell ref="AY1672:AZ1672"/>
    <mergeCell ref="AW1673:AX1673"/>
    <mergeCell ref="AY1673:AZ1673"/>
    <mergeCell ref="AW1668:AX1668"/>
    <mergeCell ref="AY1668:AZ1668"/>
    <mergeCell ref="AW1669:AX1669"/>
    <mergeCell ref="AY1669:AZ1669"/>
    <mergeCell ref="AW1670:AX1670"/>
    <mergeCell ref="AY1670:AZ1670"/>
    <mergeCell ref="AW1665:AX1665"/>
    <mergeCell ref="AY1665:AZ1665"/>
    <mergeCell ref="AW1666:AX1666"/>
    <mergeCell ref="AY1666:AZ1666"/>
    <mergeCell ref="AW1667:AX1667"/>
    <mergeCell ref="AY1667:AZ1667"/>
    <mergeCell ref="AW1662:AX1662"/>
    <mergeCell ref="AY1662:AZ1662"/>
    <mergeCell ref="AW1663:AX1663"/>
    <mergeCell ref="AY1663:AZ1663"/>
    <mergeCell ref="AW1664:AX1664"/>
    <mergeCell ref="AY1664:AZ1664"/>
    <mergeCell ref="AW1659:AX1659"/>
    <mergeCell ref="AY1659:AZ1659"/>
    <mergeCell ref="AW1660:AX1660"/>
    <mergeCell ref="AY1660:AZ1660"/>
    <mergeCell ref="AW1661:AX1661"/>
    <mergeCell ref="AY1661:AZ1661"/>
    <mergeCell ref="AW1656:AX1656"/>
    <mergeCell ref="AY1656:AZ1656"/>
    <mergeCell ref="AW1657:AX1657"/>
    <mergeCell ref="AY1657:AZ1657"/>
    <mergeCell ref="AW1658:AX1658"/>
    <mergeCell ref="AY1658:AZ1658"/>
    <mergeCell ref="AW1653:AX1653"/>
    <mergeCell ref="AY1653:AZ1653"/>
    <mergeCell ref="AW1654:AX1654"/>
    <mergeCell ref="AY1654:AZ1654"/>
    <mergeCell ref="AW1655:AX1655"/>
    <mergeCell ref="AY1655:AZ1655"/>
    <mergeCell ref="AW1650:AX1650"/>
    <mergeCell ref="AY1650:AZ1650"/>
    <mergeCell ref="AW1651:AX1651"/>
    <mergeCell ref="AY1651:AZ1651"/>
    <mergeCell ref="AW1652:AX1652"/>
    <mergeCell ref="AY1652:AZ1652"/>
    <mergeCell ref="AW1647:AX1647"/>
    <mergeCell ref="AY1647:AZ1647"/>
    <mergeCell ref="AW1648:AX1648"/>
    <mergeCell ref="AY1648:AZ1648"/>
    <mergeCell ref="AW1649:AX1649"/>
    <mergeCell ref="AY1649:AZ1649"/>
    <mergeCell ref="AW1644:AX1644"/>
    <mergeCell ref="AY1644:AZ1644"/>
    <mergeCell ref="AW1645:AX1645"/>
    <mergeCell ref="AY1645:AZ1645"/>
    <mergeCell ref="AW1646:AX1646"/>
    <mergeCell ref="AY1646:AZ1646"/>
    <mergeCell ref="AW1641:AX1641"/>
    <mergeCell ref="AY1641:AZ1641"/>
    <mergeCell ref="AW1642:AX1642"/>
    <mergeCell ref="AY1642:AZ1642"/>
    <mergeCell ref="AW1643:AX1643"/>
    <mergeCell ref="AY1643:AZ1643"/>
    <mergeCell ref="AW1638:AX1638"/>
    <mergeCell ref="AY1638:AZ1638"/>
    <mergeCell ref="AW1639:AX1639"/>
    <mergeCell ref="AY1639:AZ1639"/>
    <mergeCell ref="AW1640:AX1640"/>
    <mergeCell ref="AY1640:AZ1640"/>
    <mergeCell ref="AW1635:AX1635"/>
    <mergeCell ref="AY1635:AZ1635"/>
    <mergeCell ref="AW1636:AX1636"/>
    <mergeCell ref="AY1636:AZ1636"/>
    <mergeCell ref="AW1637:AX1637"/>
    <mergeCell ref="AY1637:AZ1637"/>
    <mergeCell ref="AW1632:AX1632"/>
    <mergeCell ref="AY1632:AZ1632"/>
    <mergeCell ref="AW1633:AX1633"/>
    <mergeCell ref="AY1633:AZ1633"/>
    <mergeCell ref="AW1634:AX1634"/>
    <mergeCell ref="AY1634:AZ1634"/>
    <mergeCell ref="AW1629:AX1629"/>
    <mergeCell ref="AY1629:AZ1629"/>
    <mergeCell ref="AW1630:AX1630"/>
    <mergeCell ref="AY1630:AZ1630"/>
    <mergeCell ref="AW1631:AX1631"/>
    <mergeCell ref="AY1631:AZ1631"/>
    <mergeCell ref="AW1626:AX1626"/>
    <mergeCell ref="AY1626:AZ1626"/>
    <mergeCell ref="AW1627:AX1627"/>
    <mergeCell ref="AY1627:AZ1627"/>
    <mergeCell ref="AW1628:AX1628"/>
    <mergeCell ref="AY1628:AZ1628"/>
    <mergeCell ref="AW1623:AX1623"/>
    <mergeCell ref="AY1623:AZ1623"/>
    <mergeCell ref="AW1624:AX1624"/>
    <mergeCell ref="AY1624:AZ1624"/>
    <mergeCell ref="AW1625:AX1625"/>
    <mergeCell ref="AY1625:AZ1625"/>
    <mergeCell ref="AW1620:AX1620"/>
    <mergeCell ref="AY1620:AZ1620"/>
    <mergeCell ref="AW1621:AX1621"/>
    <mergeCell ref="AY1621:AZ1621"/>
    <mergeCell ref="AW1622:AX1622"/>
    <mergeCell ref="AY1622:AZ1622"/>
    <mergeCell ref="AW1617:AX1617"/>
    <mergeCell ref="AY1617:AZ1617"/>
    <mergeCell ref="AW1618:AX1618"/>
    <mergeCell ref="AY1618:AZ1618"/>
    <mergeCell ref="AW1619:AX1619"/>
    <mergeCell ref="AY1619:AZ1619"/>
    <mergeCell ref="AW1614:AX1614"/>
    <mergeCell ref="AY1614:AZ1614"/>
    <mergeCell ref="AW1615:AX1615"/>
    <mergeCell ref="AY1615:AZ1615"/>
    <mergeCell ref="AW1616:AX1616"/>
    <mergeCell ref="AY1616:AZ1616"/>
    <mergeCell ref="AW1611:AX1611"/>
    <mergeCell ref="AY1611:AZ1611"/>
    <mergeCell ref="AW1612:AX1612"/>
    <mergeCell ref="AY1612:AZ1612"/>
    <mergeCell ref="AW1613:AX1613"/>
    <mergeCell ref="AY1613:AZ1613"/>
    <mergeCell ref="AW1608:AX1608"/>
    <mergeCell ref="AY1608:AZ1608"/>
    <mergeCell ref="AW1609:AX1609"/>
    <mergeCell ref="AY1609:AZ1609"/>
    <mergeCell ref="AW1610:AX1610"/>
    <mergeCell ref="AY1610:AZ1610"/>
    <mergeCell ref="AW1605:AX1605"/>
    <mergeCell ref="AY1605:AZ1605"/>
    <mergeCell ref="AW1606:AX1606"/>
    <mergeCell ref="AY1606:AZ1606"/>
    <mergeCell ref="AW1607:AX1607"/>
    <mergeCell ref="AY1607:AZ1607"/>
    <mergeCell ref="AW1602:AX1602"/>
    <mergeCell ref="AY1602:AZ1602"/>
    <mergeCell ref="AW1603:AX1603"/>
    <mergeCell ref="AY1603:AZ1603"/>
    <mergeCell ref="AW1604:AX1604"/>
    <mergeCell ref="AY1604:AZ1604"/>
    <mergeCell ref="AW1599:AX1599"/>
    <mergeCell ref="AY1599:AZ1599"/>
    <mergeCell ref="AW1600:AX1600"/>
    <mergeCell ref="AY1600:AZ1600"/>
    <mergeCell ref="AW1601:AX1601"/>
    <mergeCell ref="AY1601:AZ1601"/>
    <mergeCell ref="AW1596:AX1596"/>
    <mergeCell ref="AY1596:AZ1596"/>
    <mergeCell ref="AW1597:AX1597"/>
    <mergeCell ref="AY1597:AZ1597"/>
    <mergeCell ref="AW1598:AX1598"/>
    <mergeCell ref="AY1598:AZ1598"/>
    <mergeCell ref="AW1593:AX1593"/>
    <mergeCell ref="AY1593:AZ1593"/>
    <mergeCell ref="AW1594:AX1594"/>
    <mergeCell ref="AY1594:AZ1594"/>
    <mergeCell ref="AW1595:AX1595"/>
    <mergeCell ref="AY1595:AZ1595"/>
    <mergeCell ref="AW1590:AX1590"/>
    <mergeCell ref="AY1590:AZ1590"/>
    <mergeCell ref="AW1591:AX1591"/>
    <mergeCell ref="AY1591:AZ1591"/>
    <mergeCell ref="AW1592:AX1592"/>
    <mergeCell ref="AY1592:AZ1592"/>
    <mergeCell ref="AW1587:AX1587"/>
    <mergeCell ref="AY1587:AZ1587"/>
    <mergeCell ref="AW1588:AX1588"/>
    <mergeCell ref="AY1588:AZ1588"/>
    <mergeCell ref="AW1589:AX1589"/>
    <mergeCell ref="AY1589:AZ1589"/>
    <mergeCell ref="AW1584:AX1584"/>
    <mergeCell ref="AY1584:AZ1584"/>
    <mergeCell ref="AW1585:AX1585"/>
    <mergeCell ref="AY1585:AZ1585"/>
    <mergeCell ref="AW1586:AX1586"/>
    <mergeCell ref="AY1586:AZ1586"/>
    <mergeCell ref="AW1581:AX1581"/>
    <mergeCell ref="AY1581:AZ1581"/>
    <mergeCell ref="AW1582:AX1582"/>
    <mergeCell ref="AY1582:AZ1582"/>
    <mergeCell ref="AW1583:AX1583"/>
    <mergeCell ref="AY1583:AZ1583"/>
    <mergeCell ref="AW1578:AX1578"/>
    <mergeCell ref="AY1578:AZ1578"/>
    <mergeCell ref="AW1579:AX1579"/>
    <mergeCell ref="AY1579:AZ1579"/>
    <mergeCell ref="AW1580:AX1580"/>
    <mergeCell ref="AY1580:AZ1580"/>
    <mergeCell ref="AW1575:AX1575"/>
    <mergeCell ref="AY1575:AZ1575"/>
    <mergeCell ref="AW1576:AX1576"/>
    <mergeCell ref="AY1576:AZ1576"/>
    <mergeCell ref="AW1577:AX1577"/>
    <mergeCell ref="AY1577:AZ1577"/>
    <mergeCell ref="AW1572:AX1572"/>
    <mergeCell ref="AY1572:AZ1572"/>
    <mergeCell ref="AW1573:AX1573"/>
    <mergeCell ref="AY1573:AZ1573"/>
    <mergeCell ref="AW1574:AX1574"/>
    <mergeCell ref="AY1574:AZ1574"/>
    <mergeCell ref="AW1569:AX1569"/>
    <mergeCell ref="AY1569:AZ1569"/>
    <mergeCell ref="AW1570:AX1570"/>
    <mergeCell ref="AY1570:AZ1570"/>
    <mergeCell ref="AW1571:AX1571"/>
    <mergeCell ref="AY1571:AZ1571"/>
    <mergeCell ref="AW1566:AX1566"/>
    <mergeCell ref="AY1566:AZ1566"/>
    <mergeCell ref="AW1567:AX1567"/>
    <mergeCell ref="AY1567:AZ1567"/>
    <mergeCell ref="AW1568:AX1568"/>
    <mergeCell ref="AY1568:AZ1568"/>
    <mergeCell ref="AW1563:AX1563"/>
    <mergeCell ref="AY1563:AZ1563"/>
    <mergeCell ref="AW1564:AX1564"/>
    <mergeCell ref="AY1564:AZ1564"/>
    <mergeCell ref="AW1565:AX1565"/>
    <mergeCell ref="AY1565:AZ1565"/>
    <mergeCell ref="AW1560:AX1560"/>
    <mergeCell ref="AY1560:AZ1560"/>
    <mergeCell ref="AW1561:AX1561"/>
    <mergeCell ref="AY1561:AZ1561"/>
    <mergeCell ref="AW1562:AX1562"/>
    <mergeCell ref="AY1562:AZ1562"/>
    <mergeCell ref="AW1557:AX1557"/>
    <mergeCell ref="AY1557:AZ1557"/>
    <mergeCell ref="AW1558:AX1558"/>
    <mergeCell ref="AY1558:AZ1558"/>
    <mergeCell ref="AW1559:AX1559"/>
    <mergeCell ref="AY1559:AZ1559"/>
    <mergeCell ref="AW1554:AX1554"/>
    <mergeCell ref="AY1554:AZ1554"/>
    <mergeCell ref="AW1555:AX1555"/>
    <mergeCell ref="AY1555:AZ1555"/>
    <mergeCell ref="AW1556:AX1556"/>
    <mergeCell ref="AY1556:AZ1556"/>
    <mergeCell ref="AW1551:AX1551"/>
    <mergeCell ref="AY1551:AZ1551"/>
    <mergeCell ref="AW1552:AX1552"/>
    <mergeCell ref="AY1552:AZ1552"/>
    <mergeCell ref="AW1553:AX1553"/>
    <mergeCell ref="AY1553:AZ1553"/>
    <mergeCell ref="AW1544:AY1544"/>
    <mergeCell ref="AW1545:AY1545"/>
    <mergeCell ref="AW1546:AY1546"/>
    <mergeCell ref="AW1547:AY1547"/>
    <mergeCell ref="AW1548:AY1548"/>
    <mergeCell ref="AW1549:AY1549"/>
    <mergeCell ref="AW1539:AX1539"/>
    <mergeCell ref="AY1539:AZ1539"/>
    <mergeCell ref="AW1540:AZ1540"/>
    <mergeCell ref="AW1541:AY1541"/>
    <mergeCell ref="AW1542:AY1542"/>
    <mergeCell ref="AW1543:AY1543"/>
    <mergeCell ref="AW1536:AX1536"/>
    <mergeCell ref="AY1536:AZ1536"/>
    <mergeCell ref="AW1537:AX1537"/>
    <mergeCell ref="AY1537:AZ1537"/>
    <mergeCell ref="AW1538:AX1538"/>
    <mergeCell ref="AY1538:AZ1538"/>
    <mergeCell ref="AW1533:AX1533"/>
    <mergeCell ref="AY1533:AZ1533"/>
    <mergeCell ref="AW1534:AX1534"/>
    <mergeCell ref="AY1534:AZ1534"/>
    <mergeCell ref="AW1535:AX1535"/>
    <mergeCell ref="AY1535:AZ1535"/>
    <mergeCell ref="AW1530:AX1530"/>
    <mergeCell ref="AY1530:AZ1530"/>
    <mergeCell ref="AW1531:AX1531"/>
    <mergeCell ref="AY1531:AZ1531"/>
    <mergeCell ref="AW1532:AX1532"/>
    <mergeCell ref="AY1532:AZ1532"/>
    <mergeCell ref="AW1527:AX1527"/>
    <mergeCell ref="AY1527:AZ1527"/>
    <mergeCell ref="AW1528:AX1528"/>
    <mergeCell ref="AY1528:AZ1528"/>
    <mergeCell ref="AW1529:AX1529"/>
    <mergeCell ref="AY1529:AZ1529"/>
    <mergeCell ref="AW1524:AX1524"/>
    <mergeCell ref="AY1524:AZ1524"/>
    <mergeCell ref="AW1525:AX1525"/>
    <mergeCell ref="AY1525:AZ1525"/>
    <mergeCell ref="AW1526:AX1526"/>
    <mergeCell ref="AY1526:AZ1526"/>
    <mergeCell ref="AW1521:AX1521"/>
    <mergeCell ref="AY1521:AZ1521"/>
    <mergeCell ref="AW1522:AX1522"/>
    <mergeCell ref="AY1522:AZ1522"/>
    <mergeCell ref="AW1523:AX1523"/>
    <mergeCell ref="AY1523:AZ1523"/>
    <mergeCell ref="AW1518:AX1518"/>
    <mergeCell ref="AY1518:AZ1518"/>
    <mergeCell ref="AW1519:AX1519"/>
    <mergeCell ref="AY1519:AZ1519"/>
    <mergeCell ref="AW1520:AX1520"/>
    <mergeCell ref="AY1520:AZ1520"/>
    <mergeCell ref="AW1515:AX1515"/>
    <mergeCell ref="AY1515:AZ1515"/>
    <mergeCell ref="AW1516:AX1516"/>
    <mergeCell ref="AY1516:AZ1516"/>
    <mergeCell ref="AW1517:AX1517"/>
    <mergeCell ref="AY1517:AZ1517"/>
    <mergeCell ref="AW1512:AX1512"/>
    <mergeCell ref="AY1512:AZ1512"/>
    <mergeCell ref="AW1513:AX1513"/>
    <mergeCell ref="AY1513:AZ1513"/>
    <mergeCell ref="AW1514:AX1514"/>
    <mergeCell ref="AY1514:AZ1514"/>
    <mergeCell ref="AW1509:AX1509"/>
    <mergeCell ref="AY1509:AZ1509"/>
    <mergeCell ref="AW1510:AX1510"/>
    <mergeCell ref="AY1510:AZ1510"/>
    <mergeCell ref="AW1511:AX1511"/>
    <mergeCell ref="AY1511:AZ1511"/>
    <mergeCell ref="AW1506:AX1506"/>
    <mergeCell ref="AY1506:AZ1506"/>
    <mergeCell ref="AW1507:AX1507"/>
    <mergeCell ref="AY1507:AZ1507"/>
    <mergeCell ref="AW1508:AX1508"/>
    <mergeCell ref="AY1508:AZ1508"/>
    <mergeCell ref="AW1503:AX1503"/>
    <mergeCell ref="AY1503:AZ1503"/>
    <mergeCell ref="AW1504:AX1504"/>
    <mergeCell ref="AY1504:AZ1504"/>
    <mergeCell ref="AW1505:AX1505"/>
    <mergeCell ref="AY1505:AZ1505"/>
    <mergeCell ref="AW1500:AX1500"/>
    <mergeCell ref="AY1500:AZ1500"/>
    <mergeCell ref="AW1501:AX1501"/>
    <mergeCell ref="AY1501:AZ1501"/>
    <mergeCell ref="AW1502:AX1502"/>
    <mergeCell ref="AY1502:AZ1502"/>
    <mergeCell ref="AW1497:AX1497"/>
    <mergeCell ref="AY1497:AZ1497"/>
    <mergeCell ref="AW1498:AX1498"/>
    <mergeCell ref="AY1498:AZ1498"/>
    <mergeCell ref="AW1499:AX1499"/>
    <mergeCell ref="AY1499:AZ1499"/>
    <mergeCell ref="AW1494:AX1494"/>
    <mergeCell ref="AY1494:AZ1494"/>
    <mergeCell ref="AW1495:AX1495"/>
    <mergeCell ref="AY1495:AZ1495"/>
    <mergeCell ref="AW1496:AX1496"/>
    <mergeCell ref="AY1496:AZ1496"/>
    <mergeCell ref="AW1491:AX1491"/>
    <mergeCell ref="AY1491:AZ1491"/>
    <mergeCell ref="AW1492:AX1492"/>
    <mergeCell ref="AY1492:AZ1492"/>
    <mergeCell ref="AW1493:AX1493"/>
    <mergeCell ref="AY1493:AZ1493"/>
    <mergeCell ref="AW1488:AX1488"/>
    <mergeCell ref="AY1488:AZ1488"/>
    <mergeCell ref="AW1489:AX1489"/>
    <mergeCell ref="AY1489:AZ1489"/>
    <mergeCell ref="AW1490:AX1490"/>
    <mergeCell ref="AY1490:AZ1490"/>
    <mergeCell ref="AW1485:AX1485"/>
    <mergeCell ref="AY1485:AZ1485"/>
    <mergeCell ref="AW1486:AX1486"/>
    <mergeCell ref="AY1486:AZ1486"/>
    <mergeCell ref="AW1487:AX1487"/>
    <mergeCell ref="AY1487:AZ1487"/>
    <mergeCell ref="AW1482:AX1482"/>
    <mergeCell ref="AY1482:AZ1482"/>
    <mergeCell ref="AW1483:AX1483"/>
    <mergeCell ref="AY1483:AZ1483"/>
    <mergeCell ref="AW1484:AX1484"/>
    <mergeCell ref="AY1484:AZ1484"/>
    <mergeCell ref="AW1479:AX1479"/>
    <mergeCell ref="AY1479:AZ1479"/>
    <mergeCell ref="AW1480:AX1480"/>
    <mergeCell ref="AY1480:AZ1480"/>
    <mergeCell ref="AW1481:AX1481"/>
    <mergeCell ref="AY1481:AZ1481"/>
    <mergeCell ref="AW1476:AX1476"/>
    <mergeCell ref="AY1476:AZ1476"/>
    <mergeCell ref="AW1477:AX1477"/>
    <mergeCell ref="AY1477:AZ1477"/>
    <mergeCell ref="AW1478:AX1478"/>
    <mergeCell ref="AY1478:AZ1478"/>
    <mergeCell ref="AW1473:AX1473"/>
    <mergeCell ref="AY1473:AZ1473"/>
    <mergeCell ref="AW1474:AX1474"/>
    <mergeCell ref="AY1474:AZ1474"/>
    <mergeCell ref="AW1475:AX1475"/>
    <mergeCell ref="AY1475:AZ1475"/>
    <mergeCell ref="AW1470:AX1470"/>
    <mergeCell ref="AY1470:AZ1470"/>
    <mergeCell ref="AW1471:AX1471"/>
    <mergeCell ref="AY1471:AZ1471"/>
    <mergeCell ref="AW1472:AX1472"/>
    <mergeCell ref="AY1472:AZ1472"/>
    <mergeCell ref="AW1467:AX1467"/>
    <mergeCell ref="AY1467:AZ1467"/>
    <mergeCell ref="AW1468:AX1468"/>
    <mergeCell ref="AY1468:AZ1468"/>
    <mergeCell ref="AW1469:AX1469"/>
    <mergeCell ref="AY1469:AZ1469"/>
    <mergeCell ref="AW1464:AX1464"/>
    <mergeCell ref="AY1464:AZ1464"/>
    <mergeCell ref="AW1465:AX1465"/>
    <mergeCell ref="AY1465:AZ1465"/>
    <mergeCell ref="AW1466:AX1466"/>
    <mergeCell ref="AY1466:AZ1466"/>
    <mergeCell ref="AW1461:AX1461"/>
    <mergeCell ref="AY1461:AZ1461"/>
    <mergeCell ref="AW1462:AX1462"/>
    <mergeCell ref="AY1462:AZ1462"/>
    <mergeCell ref="AW1463:AX1463"/>
    <mergeCell ref="AY1463:AZ1463"/>
    <mergeCell ref="AW1458:AX1458"/>
    <mergeCell ref="AY1458:AZ1458"/>
    <mergeCell ref="AW1459:AX1459"/>
    <mergeCell ref="AY1459:AZ1459"/>
    <mergeCell ref="AW1460:AX1460"/>
    <mergeCell ref="AY1460:AZ1460"/>
    <mergeCell ref="AW1455:AX1455"/>
    <mergeCell ref="AY1455:AZ1455"/>
    <mergeCell ref="AW1456:AX1456"/>
    <mergeCell ref="AY1456:AZ1456"/>
    <mergeCell ref="AW1457:AX1457"/>
    <mergeCell ref="AY1457:AZ1457"/>
    <mergeCell ref="AW1452:AX1452"/>
    <mergeCell ref="AY1452:AZ1452"/>
    <mergeCell ref="AW1453:AX1453"/>
    <mergeCell ref="AY1453:AZ1453"/>
    <mergeCell ref="AW1454:AX1454"/>
    <mergeCell ref="AY1454:AZ1454"/>
    <mergeCell ref="AW1449:AX1449"/>
    <mergeCell ref="AY1449:AZ1449"/>
    <mergeCell ref="AW1450:AX1450"/>
    <mergeCell ref="AY1450:AZ1450"/>
    <mergeCell ref="AW1451:AX1451"/>
    <mergeCell ref="AY1451:AZ1451"/>
    <mergeCell ref="AW1446:AX1446"/>
    <mergeCell ref="AY1446:AZ1446"/>
    <mergeCell ref="AW1447:AX1447"/>
    <mergeCell ref="AY1447:AZ1447"/>
    <mergeCell ref="AW1448:AX1448"/>
    <mergeCell ref="AY1448:AZ1448"/>
    <mergeCell ref="AW1443:AX1443"/>
    <mergeCell ref="AY1443:AZ1443"/>
    <mergeCell ref="AW1444:AX1444"/>
    <mergeCell ref="AY1444:AZ1444"/>
    <mergeCell ref="AW1445:AX1445"/>
    <mergeCell ref="AY1445:AZ1445"/>
    <mergeCell ref="AW1440:AX1440"/>
    <mergeCell ref="AY1440:AZ1440"/>
    <mergeCell ref="AW1441:AX1441"/>
    <mergeCell ref="AY1441:AZ1441"/>
    <mergeCell ref="AW1442:AX1442"/>
    <mergeCell ref="AY1442:AZ1442"/>
    <mergeCell ref="AW1437:AX1437"/>
    <mergeCell ref="AY1437:AZ1437"/>
    <mergeCell ref="AW1438:AX1438"/>
    <mergeCell ref="AY1438:AZ1438"/>
    <mergeCell ref="AW1439:AX1439"/>
    <mergeCell ref="AY1439:AZ1439"/>
    <mergeCell ref="AW1434:AX1434"/>
    <mergeCell ref="AY1434:AZ1434"/>
    <mergeCell ref="AW1435:AX1435"/>
    <mergeCell ref="AY1435:AZ1435"/>
    <mergeCell ref="AW1436:AX1436"/>
    <mergeCell ref="AY1436:AZ1436"/>
    <mergeCell ref="AW1431:AX1431"/>
    <mergeCell ref="AY1431:AZ1431"/>
    <mergeCell ref="AW1432:AX1432"/>
    <mergeCell ref="AY1432:AZ1432"/>
    <mergeCell ref="AW1433:AX1433"/>
    <mergeCell ref="AY1433:AZ1433"/>
    <mergeCell ref="AW1428:AX1428"/>
    <mergeCell ref="AY1428:AZ1428"/>
    <mergeCell ref="AW1429:AX1429"/>
    <mergeCell ref="AY1429:AZ1429"/>
    <mergeCell ref="AW1430:AX1430"/>
    <mergeCell ref="AY1430:AZ1430"/>
    <mergeCell ref="AW1425:AX1425"/>
    <mergeCell ref="AY1425:AZ1425"/>
    <mergeCell ref="AW1426:AX1426"/>
    <mergeCell ref="AY1426:AZ1426"/>
    <mergeCell ref="AW1427:AX1427"/>
    <mergeCell ref="AY1427:AZ1427"/>
    <mergeCell ref="AW1422:AX1422"/>
    <mergeCell ref="AY1422:AZ1422"/>
    <mergeCell ref="AW1423:AX1423"/>
    <mergeCell ref="AY1423:AZ1423"/>
    <mergeCell ref="AW1424:AX1424"/>
    <mergeCell ref="AY1424:AZ1424"/>
    <mergeCell ref="AW1419:AX1419"/>
    <mergeCell ref="AY1419:AZ1419"/>
    <mergeCell ref="AW1420:AX1420"/>
    <mergeCell ref="AY1420:AZ1420"/>
    <mergeCell ref="AW1421:AX1421"/>
    <mergeCell ref="AY1421:AZ1421"/>
    <mergeCell ref="AW1416:AX1416"/>
    <mergeCell ref="AY1416:AZ1416"/>
    <mergeCell ref="AW1417:AX1417"/>
    <mergeCell ref="AY1417:AZ1417"/>
    <mergeCell ref="AW1418:AX1418"/>
    <mergeCell ref="AY1418:AZ1418"/>
    <mergeCell ref="AW1413:AX1413"/>
    <mergeCell ref="AY1413:AZ1413"/>
    <mergeCell ref="AW1414:AX1414"/>
    <mergeCell ref="AY1414:AZ1414"/>
    <mergeCell ref="AW1415:AX1415"/>
    <mergeCell ref="AY1415:AZ1415"/>
    <mergeCell ref="AW1410:AX1410"/>
    <mergeCell ref="AY1410:AZ1410"/>
    <mergeCell ref="AW1411:AX1411"/>
    <mergeCell ref="AY1411:AZ1411"/>
    <mergeCell ref="AW1412:AX1412"/>
    <mergeCell ref="AY1412:AZ1412"/>
    <mergeCell ref="AW1407:AX1407"/>
    <mergeCell ref="AY1407:AZ1407"/>
    <mergeCell ref="AW1408:AX1408"/>
    <mergeCell ref="AY1408:AZ1408"/>
    <mergeCell ref="AW1409:AX1409"/>
    <mergeCell ref="AY1409:AZ1409"/>
    <mergeCell ref="AW1404:AX1404"/>
    <mergeCell ref="AY1404:AZ1404"/>
    <mergeCell ref="AW1405:AX1405"/>
    <mergeCell ref="AY1405:AZ1405"/>
    <mergeCell ref="AW1406:AX1406"/>
    <mergeCell ref="AY1406:AZ1406"/>
    <mergeCell ref="AW1401:AX1401"/>
    <mergeCell ref="AY1401:AZ1401"/>
    <mergeCell ref="AW1402:AX1402"/>
    <mergeCell ref="AY1402:AZ1402"/>
    <mergeCell ref="AW1403:AX1403"/>
    <mergeCell ref="AY1403:AZ1403"/>
    <mergeCell ref="AW1398:AX1398"/>
    <mergeCell ref="AY1398:AZ1398"/>
    <mergeCell ref="AW1399:AX1399"/>
    <mergeCell ref="AY1399:AZ1399"/>
    <mergeCell ref="AW1400:AX1400"/>
    <mergeCell ref="AY1400:AZ1400"/>
    <mergeCell ref="AW1395:AX1395"/>
    <mergeCell ref="AY1395:AZ1395"/>
    <mergeCell ref="AW1396:AX1396"/>
    <mergeCell ref="AY1396:AZ1396"/>
    <mergeCell ref="AW1397:AX1397"/>
    <mergeCell ref="AY1397:AZ1397"/>
    <mergeCell ref="AW1392:AX1392"/>
    <mergeCell ref="AY1392:AZ1392"/>
    <mergeCell ref="AW1393:AX1393"/>
    <mergeCell ref="AY1393:AZ1393"/>
    <mergeCell ref="AW1394:AX1394"/>
    <mergeCell ref="AY1394:AZ1394"/>
    <mergeCell ref="AW1389:AX1389"/>
    <mergeCell ref="AY1389:AZ1389"/>
    <mergeCell ref="AW1390:AX1390"/>
    <mergeCell ref="AY1390:AZ1390"/>
    <mergeCell ref="AW1391:AX1391"/>
    <mergeCell ref="AY1391:AZ1391"/>
    <mergeCell ref="AW1386:AX1386"/>
    <mergeCell ref="AY1386:AZ1386"/>
    <mergeCell ref="AW1387:AX1387"/>
    <mergeCell ref="AY1387:AZ1387"/>
    <mergeCell ref="AW1388:AX1388"/>
    <mergeCell ref="AY1388:AZ1388"/>
    <mergeCell ref="AW1383:AX1383"/>
    <mergeCell ref="AY1383:AZ1383"/>
    <mergeCell ref="AW1384:AX1384"/>
    <mergeCell ref="AY1384:AZ1384"/>
    <mergeCell ref="AW1385:AX1385"/>
    <mergeCell ref="AY1385:AZ1385"/>
    <mergeCell ref="AW1380:AX1380"/>
    <mergeCell ref="AY1380:AZ1380"/>
    <mergeCell ref="AW1381:AX1381"/>
    <mergeCell ref="AY1381:AZ1381"/>
    <mergeCell ref="AW1382:AX1382"/>
    <mergeCell ref="AY1382:AZ1382"/>
    <mergeCell ref="AW1377:AX1377"/>
    <mergeCell ref="AY1377:AZ1377"/>
    <mergeCell ref="AW1378:AX1378"/>
    <mergeCell ref="AY1378:AZ1378"/>
    <mergeCell ref="AW1379:AX1379"/>
    <mergeCell ref="AY1379:AZ1379"/>
    <mergeCell ref="AW1374:AX1374"/>
    <mergeCell ref="AY1374:AZ1374"/>
    <mergeCell ref="AW1375:AX1375"/>
    <mergeCell ref="AY1375:AZ1375"/>
    <mergeCell ref="AW1376:AX1376"/>
    <mergeCell ref="AY1376:AZ1376"/>
    <mergeCell ref="AW1371:AX1371"/>
    <mergeCell ref="AY1371:AZ1371"/>
    <mergeCell ref="AW1372:AX1372"/>
    <mergeCell ref="AY1372:AZ1372"/>
    <mergeCell ref="AW1373:AX1373"/>
    <mergeCell ref="AY1373:AZ1373"/>
    <mergeCell ref="AW1368:AX1368"/>
    <mergeCell ref="AY1368:AZ1368"/>
    <mergeCell ref="AW1369:AX1369"/>
    <mergeCell ref="AY1369:AZ1369"/>
    <mergeCell ref="AW1370:AX1370"/>
    <mergeCell ref="AY1370:AZ1370"/>
    <mergeCell ref="AW1365:AX1365"/>
    <mergeCell ref="AY1365:AZ1365"/>
    <mergeCell ref="AW1366:AX1366"/>
    <mergeCell ref="AY1366:AZ1366"/>
    <mergeCell ref="AW1367:AX1367"/>
    <mergeCell ref="AY1367:AZ1367"/>
    <mergeCell ref="AW1362:AX1362"/>
    <mergeCell ref="AY1362:AZ1362"/>
    <mergeCell ref="AW1363:AX1363"/>
    <mergeCell ref="AY1363:AZ1363"/>
    <mergeCell ref="AW1364:AX1364"/>
    <mergeCell ref="AY1364:AZ1364"/>
    <mergeCell ref="AW1359:AX1359"/>
    <mergeCell ref="AY1359:AZ1359"/>
    <mergeCell ref="AW1360:AX1360"/>
    <mergeCell ref="AY1360:AZ1360"/>
    <mergeCell ref="AW1361:AX1361"/>
    <mergeCell ref="AY1361:AZ1361"/>
    <mergeCell ref="AW1356:AX1356"/>
    <mergeCell ref="AY1356:AZ1356"/>
    <mergeCell ref="AW1357:AX1357"/>
    <mergeCell ref="AY1357:AZ1357"/>
    <mergeCell ref="AW1358:AX1358"/>
    <mergeCell ref="AY1358:AZ1358"/>
    <mergeCell ref="AW1353:AX1353"/>
    <mergeCell ref="AY1353:AZ1353"/>
    <mergeCell ref="AW1354:AX1354"/>
    <mergeCell ref="AY1354:AZ1354"/>
    <mergeCell ref="AW1355:AX1355"/>
    <mergeCell ref="AY1355:AZ1355"/>
    <mergeCell ref="AW1350:AX1350"/>
    <mergeCell ref="AY1350:AZ1350"/>
    <mergeCell ref="AW1351:AX1351"/>
    <mergeCell ref="AY1351:AZ1351"/>
    <mergeCell ref="AW1352:AX1352"/>
    <mergeCell ref="AY1352:AZ1352"/>
    <mergeCell ref="AW1347:AX1347"/>
    <mergeCell ref="AY1347:AZ1347"/>
    <mergeCell ref="AW1348:AX1348"/>
    <mergeCell ref="AY1348:AZ1348"/>
    <mergeCell ref="AW1349:AX1349"/>
    <mergeCell ref="AY1349:AZ1349"/>
    <mergeCell ref="AW1344:AX1344"/>
    <mergeCell ref="AY1344:AZ1344"/>
    <mergeCell ref="AW1345:AX1345"/>
    <mergeCell ref="AY1345:AZ1345"/>
    <mergeCell ref="AW1346:AX1346"/>
    <mergeCell ref="AY1346:AZ1346"/>
    <mergeCell ref="AW1341:AX1341"/>
    <mergeCell ref="AY1341:AZ1341"/>
    <mergeCell ref="AW1342:AX1342"/>
    <mergeCell ref="AY1342:AZ1342"/>
    <mergeCell ref="AW1343:AX1343"/>
    <mergeCell ref="AY1343:AZ1343"/>
    <mergeCell ref="AW1338:AX1338"/>
    <mergeCell ref="AY1338:AZ1338"/>
    <mergeCell ref="AW1339:AX1339"/>
    <mergeCell ref="AY1339:AZ1339"/>
    <mergeCell ref="AW1340:AX1340"/>
    <mergeCell ref="AY1340:AZ1340"/>
    <mergeCell ref="AW1335:AX1335"/>
    <mergeCell ref="AY1335:AZ1335"/>
    <mergeCell ref="AW1336:AX1336"/>
    <mergeCell ref="AY1336:AZ1336"/>
    <mergeCell ref="AW1337:AX1337"/>
    <mergeCell ref="AY1337:AZ1337"/>
    <mergeCell ref="AW1332:AX1332"/>
    <mergeCell ref="AY1332:AZ1332"/>
    <mergeCell ref="AW1333:AX1333"/>
    <mergeCell ref="AY1333:AZ1333"/>
    <mergeCell ref="AW1334:AX1334"/>
    <mergeCell ref="AY1334:AZ1334"/>
    <mergeCell ref="AW1329:AX1329"/>
    <mergeCell ref="AY1329:AZ1329"/>
    <mergeCell ref="AW1330:AX1330"/>
    <mergeCell ref="AY1330:AZ1330"/>
    <mergeCell ref="AW1331:AX1331"/>
    <mergeCell ref="AY1331:AZ1331"/>
    <mergeCell ref="AW1326:AX1326"/>
    <mergeCell ref="AY1326:AZ1326"/>
    <mergeCell ref="AW1327:AX1327"/>
    <mergeCell ref="AY1327:AZ1327"/>
    <mergeCell ref="AW1328:AX1328"/>
    <mergeCell ref="AY1328:AZ1328"/>
    <mergeCell ref="AW1323:AX1323"/>
    <mergeCell ref="AY1323:AZ1323"/>
    <mergeCell ref="AW1324:AX1324"/>
    <mergeCell ref="AY1324:AZ1324"/>
    <mergeCell ref="AW1325:AX1325"/>
    <mergeCell ref="AY1325:AZ1325"/>
    <mergeCell ref="AW1320:AX1320"/>
    <mergeCell ref="AY1320:AZ1320"/>
    <mergeCell ref="AW1321:AX1321"/>
    <mergeCell ref="AY1321:AZ1321"/>
    <mergeCell ref="AW1322:AX1322"/>
    <mergeCell ref="AY1322:AZ1322"/>
    <mergeCell ref="AW1317:AX1317"/>
    <mergeCell ref="AY1317:AZ1317"/>
    <mergeCell ref="AW1318:AX1318"/>
    <mergeCell ref="AY1318:AZ1318"/>
    <mergeCell ref="AW1319:AX1319"/>
    <mergeCell ref="AY1319:AZ1319"/>
    <mergeCell ref="AW1314:AX1314"/>
    <mergeCell ref="AY1314:AZ1314"/>
    <mergeCell ref="AW1315:AX1315"/>
    <mergeCell ref="AY1315:AZ1315"/>
    <mergeCell ref="AW1316:AX1316"/>
    <mergeCell ref="AY1316:AZ1316"/>
    <mergeCell ref="AW1311:AX1311"/>
    <mergeCell ref="AY1311:AZ1311"/>
    <mergeCell ref="AW1312:AX1312"/>
    <mergeCell ref="AY1312:AZ1312"/>
    <mergeCell ref="AW1313:AX1313"/>
    <mergeCell ref="AY1313:AZ1313"/>
    <mergeCell ref="AW1308:AX1308"/>
    <mergeCell ref="AY1308:AZ1308"/>
    <mergeCell ref="AW1309:AX1309"/>
    <mergeCell ref="AY1309:AZ1309"/>
    <mergeCell ref="AW1310:AX1310"/>
    <mergeCell ref="AY1310:AZ1310"/>
    <mergeCell ref="AW1305:AX1305"/>
    <mergeCell ref="AY1305:AZ1305"/>
    <mergeCell ref="AW1306:AX1306"/>
    <mergeCell ref="AY1306:AZ1306"/>
    <mergeCell ref="AW1307:AX1307"/>
    <mergeCell ref="AY1307:AZ1307"/>
    <mergeCell ref="AW1302:AX1302"/>
    <mergeCell ref="AY1302:AZ1302"/>
    <mergeCell ref="AW1303:AX1303"/>
    <mergeCell ref="AY1303:AZ1303"/>
    <mergeCell ref="AW1304:AX1304"/>
    <mergeCell ref="AY1304:AZ1304"/>
    <mergeCell ref="AW1299:AX1299"/>
    <mergeCell ref="AY1299:AZ1299"/>
    <mergeCell ref="AW1300:AX1300"/>
    <mergeCell ref="AY1300:AZ1300"/>
    <mergeCell ref="AW1301:AX1301"/>
    <mergeCell ref="AY1301:AZ1301"/>
    <mergeCell ref="AW1296:AX1296"/>
    <mergeCell ref="AY1296:AZ1296"/>
    <mergeCell ref="AW1297:AX1297"/>
    <mergeCell ref="AY1297:AZ1297"/>
    <mergeCell ref="AW1298:AX1298"/>
    <mergeCell ref="AY1298:AZ1298"/>
    <mergeCell ref="AW1293:AX1293"/>
    <mergeCell ref="AY1293:AZ1293"/>
    <mergeCell ref="AW1294:AX1294"/>
    <mergeCell ref="AY1294:AZ1294"/>
    <mergeCell ref="AW1295:AX1295"/>
    <mergeCell ref="AY1295:AZ1295"/>
    <mergeCell ref="AW1290:AX1290"/>
    <mergeCell ref="AY1290:AZ1290"/>
    <mergeCell ref="AW1291:AX1291"/>
    <mergeCell ref="AY1291:AZ1291"/>
    <mergeCell ref="AW1292:AX1292"/>
    <mergeCell ref="AY1292:AZ1292"/>
    <mergeCell ref="AW1287:AX1287"/>
    <mergeCell ref="AY1287:AZ1287"/>
    <mergeCell ref="AW1288:AX1288"/>
    <mergeCell ref="AY1288:AZ1288"/>
    <mergeCell ref="AW1289:AX1289"/>
    <mergeCell ref="AY1289:AZ1289"/>
    <mergeCell ref="AW1284:AX1284"/>
    <mergeCell ref="AY1284:AZ1284"/>
    <mergeCell ref="AW1285:AX1285"/>
    <mergeCell ref="AY1285:AZ1285"/>
    <mergeCell ref="AW1286:AX1286"/>
    <mergeCell ref="AY1286:AZ1286"/>
    <mergeCell ref="AW1281:AX1281"/>
    <mergeCell ref="AY1281:AZ1281"/>
    <mergeCell ref="AW1282:AX1282"/>
    <mergeCell ref="AY1282:AZ1282"/>
    <mergeCell ref="AW1283:AX1283"/>
    <mergeCell ref="AY1283:AZ1283"/>
    <mergeCell ref="AW1278:AX1278"/>
    <mergeCell ref="AY1278:AZ1278"/>
    <mergeCell ref="AW1279:AX1279"/>
    <mergeCell ref="AY1279:AZ1279"/>
    <mergeCell ref="AW1280:AX1280"/>
    <mergeCell ref="AY1280:AZ1280"/>
    <mergeCell ref="AW1275:AX1275"/>
    <mergeCell ref="AY1275:AZ1275"/>
    <mergeCell ref="AW1276:AX1276"/>
    <mergeCell ref="AY1276:AZ1276"/>
    <mergeCell ref="AW1277:AX1277"/>
    <mergeCell ref="AY1277:AZ1277"/>
    <mergeCell ref="AW1272:AX1272"/>
    <mergeCell ref="AY1272:AZ1272"/>
    <mergeCell ref="AW1273:AX1273"/>
    <mergeCell ref="AY1273:AZ1273"/>
    <mergeCell ref="AW1274:AX1274"/>
    <mergeCell ref="AY1274:AZ1274"/>
    <mergeCell ref="AW1269:AX1269"/>
    <mergeCell ref="AY1269:AZ1269"/>
    <mergeCell ref="AW1270:AX1270"/>
    <mergeCell ref="AY1270:AZ1270"/>
    <mergeCell ref="AW1271:AX1271"/>
    <mergeCell ref="AY1271:AZ1271"/>
    <mergeCell ref="AW1266:AX1266"/>
    <mergeCell ref="AY1266:AZ1266"/>
    <mergeCell ref="AW1267:AX1267"/>
    <mergeCell ref="AY1267:AZ1267"/>
    <mergeCell ref="AW1268:AX1268"/>
    <mergeCell ref="AY1268:AZ1268"/>
    <mergeCell ref="AW1263:AX1263"/>
    <mergeCell ref="AY1263:AZ1263"/>
    <mergeCell ref="AW1264:AX1264"/>
    <mergeCell ref="AY1264:AZ1264"/>
    <mergeCell ref="AW1265:AX1265"/>
    <mergeCell ref="AY1265:AZ1265"/>
    <mergeCell ref="AW1260:AX1260"/>
    <mergeCell ref="AY1260:AZ1260"/>
    <mergeCell ref="AW1261:AX1261"/>
    <mergeCell ref="AY1261:AZ1261"/>
    <mergeCell ref="AW1262:AX1262"/>
    <mergeCell ref="AY1262:AZ1262"/>
    <mergeCell ref="AW1257:AX1257"/>
    <mergeCell ref="AY1257:AZ1257"/>
    <mergeCell ref="AW1258:AX1258"/>
    <mergeCell ref="AY1258:AZ1258"/>
    <mergeCell ref="AW1259:AX1259"/>
    <mergeCell ref="AY1259:AZ1259"/>
    <mergeCell ref="AW1254:AX1254"/>
    <mergeCell ref="AY1254:AZ1254"/>
    <mergeCell ref="AW1255:AX1255"/>
    <mergeCell ref="AY1255:AZ1255"/>
    <mergeCell ref="AW1256:AX1256"/>
    <mergeCell ref="AY1256:AZ1256"/>
    <mergeCell ref="AW1251:AX1251"/>
    <mergeCell ref="AY1251:AZ1251"/>
    <mergeCell ref="AW1252:AX1252"/>
    <mergeCell ref="AY1252:AZ1252"/>
    <mergeCell ref="AW1253:AX1253"/>
    <mergeCell ref="AY1253:AZ1253"/>
    <mergeCell ref="AW1248:AX1248"/>
    <mergeCell ref="AY1248:AZ1248"/>
    <mergeCell ref="AW1249:AX1249"/>
    <mergeCell ref="AY1249:AZ1249"/>
    <mergeCell ref="AW1250:AX1250"/>
    <mergeCell ref="AY1250:AZ1250"/>
    <mergeCell ref="AW1245:AX1245"/>
    <mergeCell ref="AY1245:AZ1245"/>
    <mergeCell ref="AW1246:AX1246"/>
    <mergeCell ref="AY1246:AZ1246"/>
    <mergeCell ref="AW1247:AX1247"/>
    <mergeCell ref="AY1247:AZ1247"/>
    <mergeCell ref="AW1242:AX1242"/>
    <mergeCell ref="AY1242:AZ1242"/>
    <mergeCell ref="AW1243:AX1243"/>
    <mergeCell ref="AY1243:AZ1243"/>
    <mergeCell ref="AW1244:AX1244"/>
    <mergeCell ref="AY1244:AZ1244"/>
    <mergeCell ref="AW1239:AX1239"/>
    <mergeCell ref="AY1239:AZ1239"/>
    <mergeCell ref="AW1240:AX1240"/>
    <mergeCell ref="AY1240:AZ1240"/>
    <mergeCell ref="AW1241:AX1241"/>
    <mergeCell ref="AY1241:AZ1241"/>
    <mergeCell ref="AW1236:AX1236"/>
    <mergeCell ref="AY1236:AZ1236"/>
    <mergeCell ref="AW1237:AX1237"/>
    <mergeCell ref="AY1237:AZ1237"/>
    <mergeCell ref="AW1238:AX1238"/>
    <mergeCell ref="AY1238:AZ1238"/>
    <mergeCell ref="AW1233:AX1233"/>
    <mergeCell ref="AY1233:AZ1233"/>
    <mergeCell ref="AW1234:AX1234"/>
    <mergeCell ref="AY1234:AZ1234"/>
    <mergeCell ref="AW1235:AX1235"/>
    <mergeCell ref="AY1235:AZ1235"/>
    <mergeCell ref="AW1230:AX1230"/>
    <mergeCell ref="AY1230:AZ1230"/>
    <mergeCell ref="AW1231:AX1231"/>
    <mergeCell ref="AY1231:AZ1231"/>
    <mergeCell ref="AW1232:AX1232"/>
    <mergeCell ref="AY1232:AZ1232"/>
    <mergeCell ref="AW1227:AX1227"/>
    <mergeCell ref="AY1227:AZ1227"/>
    <mergeCell ref="AW1228:AX1228"/>
    <mergeCell ref="AY1228:AZ1228"/>
    <mergeCell ref="AW1229:AX1229"/>
    <mergeCell ref="AY1229:AZ1229"/>
    <mergeCell ref="AW1224:AX1224"/>
    <mergeCell ref="AY1224:AZ1224"/>
    <mergeCell ref="AW1225:AX1225"/>
    <mergeCell ref="AY1225:AZ1225"/>
    <mergeCell ref="AW1226:AX1226"/>
    <mergeCell ref="AY1226:AZ1226"/>
    <mergeCell ref="AW1221:AX1221"/>
    <mergeCell ref="AY1221:AZ1221"/>
    <mergeCell ref="AW1222:AX1222"/>
    <mergeCell ref="AY1222:AZ1222"/>
    <mergeCell ref="AW1223:AX1223"/>
    <mergeCell ref="AY1223:AZ1223"/>
    <mergeCell ref="AW1218:AX1218"/>
    <mergeCell ref="AY1218:AZ1218"/>
    <mergeCell ref="AW1219:AX1219"/>
    <mergeCell ref="AY1219:AZ1219"/>
    <mergeCell ref="AW1220:AX1220"/>
    <mergeCell ref="AY1220:AZ1220"/>
    <mergeCell ref="AW1215:AX1215"/>
    <mergeCell ref="AY1215:AZ1215"/>
    <mergeCell ref="AW1216:AX1216"/>
    <mergeCell ref="AY1216:AZ1216"/>
    <mergeCell ref="AW1217:AX1217"/>
    <mergeCell ref="AY1217:AZ1217"/>
    <mergeCell ref="AW1212:AX1212"/>
    <mergeCell ref="AY1212:AZ1212"/>
    <mergeCell ref="AW1213:AX1213"/>
    <mergeCell ref="AY1213:AZ1213"/>
    <mergeCell ref="AW1214:AX1214"/>
    <mergeCell ref="AY1214:AZ1214"/>
    <mergeCell ref="AW1209:AX1209"/>
    <mergeCell ref="AY1209:AZ1209"/>
    <mergeCell ref="AW1210:AX1210"/>
    <mergeCell ref="AY1210:AZ1210"/>
    <mergeCell ref="AW1211:AX1211"/>
    <mergeCell ref="AY1211:AZ1211"/>
    <mergeCell ref="AW1206:AX1206"/>
    <mergeCell ref="AY1206:AZ1206"/>
    <mergeCell ref="AW1207:AX1207"/>
    <mergeCell ref="AY1207:AZ1207"/>
    <mergeCell ref="AW1208:AX1208"/>
    <mergeCell ref="AY1208:AZ1208"/>
    <mergeCell ref="AW1203:AX1203"/>
    <mergeCell ref="AY1203:AZ1203"/>
    <mergeCell ref="AW1204:AX1204"/>
    <mergeCell ref="AY1204:AZ1204"/>
    <mergeCell ref="AW1205:AX1205"/>
    <mergeCell ref="AY1205:AZ1205"/>
    <mergeCell ref="AW1200:AX1200"/>
    <mergeCell ref="AY1200:AZ1200"/>
    <mergeCell ref="AW1201:AX1201"/>
    <mergeCell ref="AY1201:AZ1201"/>
    <mergeCell ref="AW1202:AX1202"/>
    <mergeCell ref="AY1202:AZ1202"/>
    <mergeCell ref="AW1197:AX1197"/>
    <mergeCell ref="AY1197:AZ1197"/>
    <mergeCell ref="AW1198:AX1198"/>
    <mergeCell ref="AY1198:AZ1198"/>
    <mergeCell ref="AW1199:AX1199"/>
    <mergeCell ref="AY1199:AZ1199"/>
    <mergeCell ref="AW1194:AX1194"/>
    <mergeCell ref="AY1194:AZ1194"/>
    <mergeCell ref="AW1195:AX1195"/>
    <mergeCell ref="AY1195:AZ1195"/>
    <mergeCell ref="AW1196:AX1196"/>
    <mergeCell ref="AY1196:AZ1196"/>
    <mergeCell ref="AW1191:AX1191"/>
    <mergeCell ref="AY1191:AZ1191"/>
    <mergeCell ref="AW1192:AX1192"/>
    <mergeCell ref="AY1192:AZ1192"/>
    <mergeCell ref="AW1193:AX1193"/>
    <mergeCell ref="AY1193:AZ1193"/>
    <mergeCell ref="AW1188:AX1188"/>
    <mergeCell ref="AY1188:AZ1188"/>
    <mergeCell ref="AW1189:AX1189"/>
    <mergeCell ref="AY1189:AZ1189"/>
    <mergeCell ref="AW1190:AX1190"/>
    <mergeCell ref="AY1190:AZ1190"/>
    <mergeCell ref="AW1185:AX1185"/>
    <mergeCell ref="AY1185:AZ1185"/>
    <mergeCell ref="AW1186:AX1186"/>
    <mergeCell ref="AY1186:AZ1186"/>
    <mergeCell ref="AW1187:AX1187"/>
    <mergeCell ref="AY1187:AZ1187"/>
    <mergeCell ref="AW1182:AX1182"/>
    <mergeCell ref="AY1182:AZ1182"/>
    <mergeCell ref="AW1183:AX1183"/>
    <mergeCell ref="AY1183:AZ1183"/>
    <mergeCell ref="AW1184:AX1184"/>
    <mergeCell ref="AY1184:AZ1184"/>
    <mergeCell ref="AW1179:AX1179"/>
    <mergeCell ref="AY1179:AZ1179"/>
    <mergeCell ref="AW1180:AX1180"/>
    <mergeCell ref="AY1180:AZ1180"/>
    <mergeCell ref="AW1181:AX1181"/>
    <mergeCell ref="AY1181:AZ1181"/>
    <mergeCell ref="AW1176:AX1176"/>
    <mergeCell ref="AY1176:AZ1176"/>
    <mergeCell ref="AW1177:AX1177"/>
    <mergeCell ref="AY1177:AZ1177"/>
    <mergeCell ref="AW1178:AX1178"/>
    <mergeCell ref="AY1178:AZ1178"/>
    <mergeCell ref="AW1173:AX1173"/>
    <mergeCell ref="AY1173:AZ1173"/>
    <mergeCell ref="AW1174:AX1174"/>
    <mergeCell ref="AY1174:AZ1174"/>
    <mergeCell ref="AW1175:AX1175"/>
    <mergeCell ref="AY1175:AZ1175"/>
    <mergeCell ref="AW1170:AX1170"/>
    <mergeCell ref="AY1170:AZ1170"/>
    <mergeCell ref="AW1171:AX1171"/>
    <mergeCell ref="AY1171:AZ1171"/>
    <mergeCell ref="AW1172:AX1172"/>
    <mergeCell ref="AY1172:AZ1172"/>
    <mergeCell ref="AW1167:AX1167"/>
    <mergeCell ref="AY1167:AZ1167"/>
    <mergeCell ref="AW1168:AX1168"/>
    <mergeCell ref="AY1168:AZ1168"/>
    <mergeCell ref="AW1169:AX1169"/>
    <mergeCell ref="AY1169:AZ1169"/>
    <mergeCell ref="AW1164:AX1164"/>
    <mergeCell ref="AY1164:AZ1164"/>
    <mergeCell ref="AW1165:AX1165"/>
    <mergeCell ref="AY1165:AZ1165"/>
    <mergeCell ref="AW1166:AX1166"/>
    <mergeCell ref="AY1166:AZ1166"/>
    <mergeCell ref="AW1161:AX1161"/>
    <mergeCell ref="AY1161:AZ1161"/>
    <mergeCell ref="AW1162:AX1162"/>
    <mergeCell ref="AY1162:AZ1162"/>
    <mergeCell ref="AW1163:AX1163"/>
    <mergeCell ref="AY1163:AZ1163"/>
    <mergeCell ref="AW1158:AX1158"/>
    <mergeCell ref="AY1158:AZ1158"/>
    <mergeCell ref="AW1159:AX1159"/>
    <mergeCell ref="AY1159:AZ1159"/>
    <mergeCell ref="AW1160:AX1160"/>
    <mergeCell ref="AY1160:AZ1160"/>
    <mergeCell ref="AW1155:AX1155"/>
    <mergeCell ref="AY1155:AZ1155"/>
    <mergeCell ref="AW1156:AX1156"/>
    <mergeCell ref="AY1156:AZ1156"/>
    <mergeCell ref="AW1157:AX1157"/>
    <mergeCell ref="AY1157:AZ1157"/>
    <mergeCell ref="AW1152:AX1152"/>
    <mergeCell ref="AY1152:AZ1152"/>
    <mergeCell ref="AW1153:AX1153"/>
    <mergeCell ref="AY1153:AZ1153"/>
    <mergeCell ref="AW1154:AX1154"/>
    <mergeCell ref="AY1154:AZ1154"/>
    <mergeCell ref="AW1149:AX1149"/>
    <mergeCell ref="AY1149:AZ1149"/>
    <mergeCell ref="AW1150:AX1150"/>
    <mergeCell ref="AY1150:AZ1150"/>
    <mergeCell ref="AW1151:AX1151"/>
    <mergeCell ref="AY1151:AZ1151"/>
    <mergeCell ref="AW1146:AX1146"/>
    <mergeCell ref="AY1146:AZ1146"/>
    <mergeCell ref="AW1147:AX1147"/>
    <mergeCell ref="AY1147:AZ1147"/>
    <mergeCell ref="AW1148:AX1148"/>
    <mergeCell ref="AY1148:AZ1148"/>
    <mergeCell ref="AW1143:AX1143"/>
    <mergeCell ref="AY1143:AZ1143"/>
    <mergeCell ref="AW1144:AX1144"/>
    <mergeCell ref="AY1144:AZ1144"/>
    <mergeCell ref="AW1145:AX1145"/>
    <mergeCell ref="AY1145:AZ1145"/>
    <mergeCell ref="AW1140:AX1140"/>
    <mergeCell ref="AY1140:AZ1140"/>
    <mergeCell ref="AW1141:AX1141"/>
    <mergeCell ref="AY1141:AZ1141"/>
    <mergeCell ref="AW1142:AX1142"/>
    <mergeCell ref="AY1142:AZ1142"/>
    <mergeCell ref="AW1137:AX1137"/>
    <mergeCell ref="AY1137:AZ1137"/>
    <mergeCell ref="AW1138:AX1138"/>
    <mergeCell ref="AY1138:AZ1138"/>
    <mergeCell ref="AW1139:AX1139"/>
    <mergeCell ref="AY1139:AZ1139"/>
    <mergeCell ref="AW1134:AX1134"/>
    <mergeCell ref="AY1134:AZ1134"/>
    <mergeCell ref="AW1135:AX1135"/>
    <mergeCell ref="AY1135:AZ1135"/>
    <mergeCell ref="AW1136:AX1136"/>
    <mergeCell ref="AY1136:AZ1136"/>
    <mergeCell ref="AW1131:AX1131"/>
    <mergeCell ref="AY1131:AZ1131"/>
    <mergeCell ref="AW1132:AX1132"/>
    <mergeCell ref="AY1132:AZ1132"/>
    <mergeCell ref="AW1133:AX1133"/>
    <mergeCell ref="AY1133:AZ1133"/>
    <mergeCell ref="AW1128:AX1128"/>
    <mergeCell ref="AY1128:AZ1128"/>
    <mergeCell ref="AW1129:AX1129"/>
    <mergeCell ref="AY1129:AZ1129"/>
    <mergeCell ref="AW1130:AX1130"/>
    <mergeCell ref="AY1130:AZ1130"/>
    <mergeCell ref="AW1125:AX1125"/>
    <mergeCell ref="AY1125:AZ1125"/>
    <mergeCell ref="AW1126:AX1126"/>
    <mergeCell ref="AY1126:AZ1126"/>
    <mergeCell ref="AW1127:AX1127"/>
    <mergeCell ref="AY1127:AZ1127"/>
    <mergeCell ref="AW1122:AX1122"/>
    <mergeCell ref="AY1122:AZ1122"/>
    <mergeCell ref="AW1123:AX1123"/>
    <mergeCell ref="AY1123:AZ1123"/>
    <mergeCell ref="AW1124:AX1124"/>
    <mergeCell ref="AY1124:AZ1124"/>
    <mergeCell ref="AW1119:AX1119"/>
    <mergeCell ref="AY1119:AZ1119"/>
    <mergeCell ref="AW1120:AX1120"/>
    <mergeCell ref="AY1120:AZ1120"/>
    <mergeCell ref="AW1121:AX1121"/>
    <mergeCell ref="AY1121:AZ1121"/>
    <mergeCell ref="AW1116:AX1116"/>
    <mergeCell ref="AY1116:AZ1116"/>
    <mergeCell ref="AW1117:AX1117"/>
    <mergeCell ref="AY1117:AZ1117"/>
    <mergeCell ref="AW1118:AX1118"/>
    <mergeCell ref="AY1118:AZ1118"/>
    <mergeCell ref="AW1113:AX1113"/>
    <mergeCell ref="AY1113:AZ1113"/>
    <mergeCell ref="AW1114:AX1114"/>
    <mergeCell ref="AY1114:AZ1114"/>
    <mergeCell ref="AW1115:AX1115"/>
    <mergeCell ref="AY1115:AZ1115"/>
    <mergeCell ref="AW1110:AX1110"/>
    <mergeCell ref="AY1110:AZ1110"/>
    <mergeCell ref="AW1111:AX1111"/>
    <mergeCell ref="AY1111:AZ1111"/>
    <mergeCell ref="AW1112:AX1112"/>
    <mergeCell ref="AY1112:AZ1112"/>
    <mergeCell ref="AW1107:AX1107"/>
    <mergeCell ref="AY1107:AZ1107"/>
    <mergeCell ref="AW1108:AX1108"/>
    <mergeCell ref="AY1108:AZ1108"/>
    <mergeCell ref="AW1109:AX1109"/>
    <mergeCell ref="AY1109:AZ1109"/>
    <mergeCell ref="AW1104:AX1104"/>
    <mergeCell ref="AY1104:AZ1104"/>
    <mergeCell ref="AW1105:AX1105"/>
    <mergeCell ref="AY1105:AZ1105"/>
    <mergeCell ref="AW1106:AX1106"/>
    <mergeCell ref="AY1106:AZ1106"/>
    <mergeCell ref="AW1101:AX1101"/>
    <mergeCell ref="AY1101:AZ1101"/>
    <mergeCell ref="AW1102:AX1102"/>
    <mergeCell ref="AY1102:AZ1102"/>
    <mergeCell ref="AW1103:AX1103"/>
    <mergeCell ref="AY1103:AZ1103"/>
    <mergeCell ref="AW1098:AX1098"/>
    <mergeCell ref="AY1098:AZ1098"/>
    <mergeCell ref="AW1099:AX1099"/>
    <mergeCell ref="AY1099:AZ1099"/>
    <mergeCell ref="AW1100:AX1100"/>
    <mergeCell ref="AY1100:AZ1100"/>
    <mergeCell ref="AW1095:AX1095"/>
    <mergeCell ref="AY1095:AZ1095"/>
    <mergeCell ref="AW1096:AX1096"/>
    <mergeCell ref="AY1096:AZ1096"/>
    <mergeCell ref="AW1097:AX1097"/>
    <mergeCell ref="AY1097:AZ1097"/>
    <mergeCell ref="AW1092:AX1092"/>
    <mergeCell ref="AY1092:AZ1092"/>
    <mergeCell ref="AW1093:AX1093"/>
    <mergeCell ref="AY1093:AZ1093"/>
    <mergeCell ref="AW1094:AX1094"/>
    <mergeCell ref="AY1094:AZ1094"/>
    <mergeCell ref="AW1089:AX1089"/>
    <mergeCell ref="AY1089:AZ1089"/>
    <mergeCell ref="AW1090:AX1090"/>
    <mergeCell ref="AY1090:AZ1090"/>
    <mergeCell ref="AW1091:AX1091"/>
    <mergeCell ref="AY1091:AZ1091"/>
    <mergeCell ref="AW1086:AX1086"/>
    <mergeCell ref="AY1086:AZ1086"/>
    <mergeCell ref="AW1087:AX1087"/>
    <mergeCell ref="AY1087:AZ1087"/>
    <mergeCell ref="AW1088:AX1088"/>
    <mergeCell ref="AY1088:AZ1088"/>
    <mergeCell ref="AW1083:AX1083"/>
    <mergeCell ref="AY1083:AZ1083"/>
    <mergeCell ref="AW1084:AX1084"/>
    <mergeCell ref="AY1084:AZ1084"/>
    <mergeCell ref="AW1085:AX1085"/>
    <mergeCell ref="AY1085:AZ1085"/>
    <mergeCell ref="AW1080:AX1080"/>
    <mergeCell ref="AY1080:AZ1080"/>
    <mergeCell ref="AW1081:AX1081"/>
    <mergeCell ref="AY1081:AZ1081"/>
    <mergeCell ref="AW1082:AX1082"/>
    <mergeCell ref="AY1082:AZ1082"/>
    <mergeCell ref="AW1077:AX1077"/>
    <mergeCell ref="AY1077:AZ1077"/>
    <mergeCell ref="AW1078:AX1078"/>
    <mergeCell ref="AY1078:AZ1078"/>
    <mergeCell ref="AW1079:AX1079"/>
    <mergeCell ref="AY1079:AZ1079"/>
    <mergeCell ref="AW1074:AX1074"/>
    <mergeCell ref="AY1074:AZ1074"/>
    <mergeCell ref="AW1075:AX1075"/>
    <mergeCell ref="AY1075:AZ1075"/>
    <mergeCell ref="AW1076:AX1076"/>
    <mergeCell ref="AY1076:AZ1076"/>
    <mergeCell ref="AW1071:AX1071"/>
    <mergeCell ref="AY1071:AZ1071"/>
    <mergeCell ref="AW1072:AX1072"/>
    <mergeCell ref="AY1072:AZ1072"/>
    <mergeCell ref="AW1073:AX1073"/>
    <mergeCell ref="AY1073:AZ1073"/>
    <mergeCell ref="AW1068:AX1068"/>
    <mergeCell ref="AY1068:AZ1068"/>
    <mergeCell ref="AW1069:AX1069"/>
    <mergeCell ref="AY1069:AZ1069"/>
    <mergeCell ref="AW1070:AX1070"/>
    <mergeCell ref="AY1070:AZ1070"/>
    <mergeCell ref="AW1065:AX1065"/>
    <mergeCell ref="AY1065:AZ1065"/>
    <mergeCell ref="AW1066:AX1066"/>
    <mergeCell ref="AY1066:AZ1066"/>
    <mergeCell ref="AW1067:AX1067"/>
    <mergeCell ref="AY1067:AZ1067"/>
    <mergeCell ref="AW1062:AX1062"/>
    <mergeCell ref="AY1062:AZ1062"/>
    <mergeCell ref="AW1063:AX1063"/>
    <mergeCell ref="AY1063:AZ1063"/>
    <mergeCell ref="AW1064:AX1064"/>
    <mergeCell ref="AY1064:AZ1064"/>
    <mergeCell ref="AW1059:AX1059"/>
    <mergeCell ref="AY1059:AZ1059"/>
    <mergeCell ref="AW1060:AX1060"/>
    <mergeCell ref="AY1060:AZ1060"/>
    <mergeCell ref="AW1061:AX1061"/>
    <mergeCell ref="AY1061:AZ1061"/>
    <mergeCell ref="AW1056:AX1056"/>
    <mergeCell ref="AY1056:AZ1056"/>
    <mergeCell ref="AW1057:AX1057"/>
    <mergeCell ref="AY1057:AZ1057"/>
    <mergeCell ref="AW1058:AX1058"/>
    <mergeCell ref="AY1058:AZ1058"/>
    <mergeCell ref="AW1053:AX1053"/>
    <mergeCell ref="AY1053:AZ1053"/>
    <mergeCell ref="AW1054:AX1054"/>
    <mergeCell ref="AY1054:AZ1054"/>
    <mergeCell ref="AW1055:AX1055"/>
    <mergeCell ref="AY1055:AZ1055"/>
    <mergeCell ref="AW1050:AX1050"/>
    <mergeCell ref="AY1050:AZ1050"/>
    <mergeCell ref="AW1051:AX1051"/>
    <mergeCell ref="AY1051:AZ1051"/>
    <mergeCell ref="AW1052:AX1052"/>
    <mergeCell ref="AY1052:AZ1052"/>
    <mergeCell ref="AW1047:AX1047"/>
    <mergeCell ref="AY1047:AZ1047"/>
    <mergeCell ref="AW1048:AX1048"/>
    <mergeCell ref="AY1048:AZ1048"/>
    <mergeCell ref="AW1049:AX1049"/>
    <mergeCell ref="AY1049:AZ1049"/>
    <mergeCell ref="AW1044:AX1044"/>
    <mergeCell ref="AY1044:AZ1044"/>
    <mergeCell ref="AW1045:AX1045"/>
    <mergeCell ref="AY1045:AZ1045"/>
    <mergeCell ref="AW1046:AX1046"/>
    <mergeCell ref="AY1046:AZ1046"/>
    <mergeCell ref="AW1041:AX1041"/>
    <mergeCell ref="AY1041:AZ1041"/>
    <mergeCell ref="AW1042:AX1042"/>
    <mergeCell ref="AY1042:AZ1042"/>
    <mergeCell ref="AW1043:AX1043"/>
    <mergeCell ref="AY1043:AZ1043"/>
    <mergeCell ref="AW1036:AY1036"/>
    <mergeCell ref="AW1037:AY1037"/>
    <mergeCell ref="AW1039:AX1039"/>
    <mergeCell ref="AY1039:AZ1039"/>
    <mergeCell ref="AW1040:AX1040"/>
    <mergeCell ref="AY1040:AZ1040"/>
    <mergeCell ref="AW1030:AY1030"/>
    <mergeCell ref="AW1031:AY1031"/>
    <mergeCell ref="AW1032:AY1032"/>
    <mergeCell ref="AW1033:AY1033"/>
    <mergeCell ref="AW1034:AY1034"/>
    <mergeCell ref="AW1035:AY1035"/>
    <mergeCell ref="AW1026:AX1026"/>
    <mergeCell ref="AY1026:AZ1026"/>
    <mergeCell ref="AW1027:AX1027"/>
    <mergeCell ref="AY1027:AZ1027"/>
    <mergeCell ref="AW1028:AZ1028"/>
    <mergeCell ref="AW1029:AY1029"/>
    <mergeCell ref="AW1023:AX1023"/>
    <mergeCell ref="AY1023:AZ1023"/>
    <mergeCell ref="AW1024:AX1024"/>
    <mergeCell ref="AY1024:AZ1024"/>
    <mergeCell ref="AW1025:AX1025"/>
    <mergeCell ref="AY1025:AZ1025"/>
    <mergeCell ref="AW1020:AX1020"/>
    <mergeCell ref="AY1020:AZ1020"/>
    <mergeCell ref="AW1021:AX1021"/>
    <mergeCell ref="AY1021:AZ1021"/>
    <mergeCell ref="AW1022:AX1022"/>
    <mergeCell ref="AY1022:AZ1022"/>
    <mergeCell ref="AW1017:AX1017"/>
    <mergeCell ref="AY1017:AZ1017"/>
    <mergeCell ref="AW1018:AX1018"/>
    <mergeCell ref="AY1018:AZ1018"/>
    <mergeCell ref="AW1019:AX1019"/>
    <mergeCell ref="AY1019:AZ1019"/>
    <mergeCell ref="AW1014:AX1014"/>
    <mergeCell ref="AY1014:AZ1014"/>
    <mergeCell ref="AW1015:AX1015"/>
    <mergeCell ref="AY1015:AZ1015"/>
    <mergeCell ref="AW1016:AX1016"/>
    <mergeCell ref="AY1016:AZ1016"/>
    <mergeCell ref="AW1011:AX1011"/>
    <mergeCell ref="AY1011:AZ1011"/>
    <mergeCell ref="AW1012:AX1012"/>
    <mergeCell ref="AY1012:AZ1012"/>
    <mergeCell ref="AW1013:AX1013"/>
    <mergeCell ref="AY1013:AZ1013"/>
    <mergeCell ref="AW1008:AX1008"/>
    <mergeCell ref="AY1008:AZ1008"/>
    <mergeCell ref="AW1009:AX1009"/>
    <mergeCell ref="AY1009:AZ1009"/>
    <mergeCell ref="AW1010:AX1010"/>
    <mergeCell ref="AY1010:AZ1010"/>
    <mergeCell ref="AW1005:AX1005"/>
    <mergeCell ref="AY1005:AZ1005"/>
    <mergeCell ref="AW1006:AX1006"/>
    <mergeCell ref="AY1006:AZ1006"/>
    <mergeCell ref="AW1007:AX1007"/>
    <mergeCell ref="AY1007:AZ1007"/>
    <mergeCell ref="AW1002:AX1002"/>
    <mergeCell ref="AY1002:AZ1002"/>
    <mergeCell ref="AW1003:AX1003"/>
    <mergeCell ref="AY1003:AZ1003"/>
    <mergeCell ref="AW1004:AX1004"/>
    <mergeCell ref="AY1004:AZ1004"/>
    <mergeCell ref="AW999:AX999"/>
    <mergeCell ref="AY999:AZ999"/>
    <mergeCell ref="AW1000:AX1000"/>
    <mergeCell ref="AY1000:AZ1000"/>
    <mergeCell ref="AW1001:AX1001"/>
    <mergeCell ref="AY1001:AZ1001"/>
    <mergeCell ref="AW996:AX996"/>
    <mergeCell ref="AY996:AZ996"/>
    <mergeCell ref="AW997:AX997"/>
    <mergeCell ref="AY997:AZ997"/>
    <mergeCell ref="AW998:AX998"/>
    <mergeCell ref="AY998:AZ998"/>
    <mergeCell ref="AW993:AX993"/>
    <mergeCell ref="AY993:AZ993"/>
    <mergeCell ref="AW994:AX994"/>
    <mergeCell ref="AY994:AZ994"/>
    <mergeCell ref="AW995:AX995"/>
    <mergeCell ref="AY995:AZ995"/>
    <mergeCell ref="AW990:AX990"/>
    <mergeCell ref="AY990:AZ990"/>
    <mergeCell ref="AW991:AX991"/>
    <mergeCell ref="AY991:AZ991"/>
    <mergeCell ref="AW992:AX992"/>
    <mergeCell ref="AY992:AZ992"/>
    <mergeCell ref="AW987:AX987"/>
    <mergeCell ref="AY987:AZ987"/>
    <mergeCell ref="AW988:AX988"/>
    <mergeCell ref="AY988:AZ988"/>
    <mergeCell ref="AW989:AX989"/>
    <mergeCell ref="AY989:AZ989"/>
    <mergeCell ref="AW984:AX984"/>
    <mergeCell ref="AY984:AZ984"/>
    <mergeCell ref="AW985:AX985"/>
    <mergeCell ref="AY985:AZ985"/>
    <mergeCell ref="AW986:AX986"/>
    <mergeCell ref="AY986:AZ986"/>
    <mergeCell ref="AW981:AX981"/>
    <mergeCell ref="AY981:AZ981"/>
    <mergeCell ref="AW982:AX982"/>
    <mergeCell ref="AY982:AZ982"/>
    <mergeCell ref="AW983:AX983"/>
    <mergeCell ref="AY983:AZ983"/>
    <mergeCell ref="AW978:AX978"/>
    <mergeCell ref="AY978:AZ978"/>
    <mergeCell ref="AW979:AX979"/>
    <mergeCell ref="AY979:AZ979"/>
    <mergeCell ref="AW980:AX980"/>
    <mergeCell ref="AY980:AZ980"/>
    <mergeCell ref="AW975:AX975"/>
    <mergeCell ref="AY975:AZ975"/>
    <mergeCell ref="AW976:AX976"/>
    <mergeCell ref="AY976:AZ976"/>
    <mergeCell ref="AW977:AX977"/>
    <mergeCell ref="AY977:AZ977"/>
    <mergeCell ref="AW972:AX972"/>
    <mergeCell ref="AY972:AZ972"/>
    <mergeCell ref="AW973:AX973"/>
    <mergeCell ref="AY973:AZ973"/>
    <mergeCell ref="AW974:AX974"/>
    <mergeCell ref="AY974:AZ974"/>
    <mergeCell ref="AW969:AX969"/>
    <mergeCell ref="AY969:AZ969"/>
    <mergeCell ref="AW970:AX970"/>
    <mergeCell ref="AY970:AZ970"/>
    <mergeCell ref="AW971:AX971"/>
    <mergeCell ref="AY971:AZ971"/>
    <mergeCell ref="AW966:AX966"/>
    <mergeCell ref="AY966:AZ966"/>
    <mergeCell ref="AW967:AX967"/>
    <mergeCell ref="AY967:AZ967"/>
    <mergeCell ref="AW968:AX968"/>
    <mergeCell ref="AY968:AZ968"/>
    <mergeCell ref="AW963:AX963"/>
    <mergeCell ref="AY963:AZ963"/>
    <mergeCell ref="AW964:AX964"/>
    <mergeCell ref="AY964:AZ964"/>
    <mergeCell ref="AW965:AX965"/>
    <mergeCell ref="AY965:AZ965"/>
    <mergeCell ref="AW960:AX960"/>
    <mergeCell ref="AY960:AZ960"/>
    <mergeCell ref="AW961:AX961"/>
    <mergeCell ref="AY961:AZ961"/>
    <mergeCell ref="AW962:AX962"/>
    <mergeCell ref="AY962:AZ962"/>
    <mergeCell ref="AW957:AX957"/>
    <mergeCell ref="AY957:AZ957"/>
    <mergeCell ref="AW958:AX958"/>
    <mergeCell ref="AY958:AZ958"/>
    <mergeCell ref="AW959:AX959"/>
    <mergeCell ref="AY959:AZ959"/>
    <mergeCell ref="AW954:AX954"/>
    <mergeCell ref="AY954:AZ954"/>
    <mergeCell ref="AW955:AX955"/>
    <mergeCell ref="AY955:AZ955"/>
    <mergeCell ref="AW956:AX956"/>
    <mergeCell ref="AY956:AZ956"/>
    <mergeCell ref="AW951:AX951"/>
    <mergeCell ref="AY951:AZ951"/>
    <mergeCell ref="AW952:AX952"/>
    <mergeCell ref="AY952:AZ952"/>
    <mergeCell ref="AW953:AX953"/>
    <mergeCell ref="AY953:AZ953"/>
    <mergeCell ref="AW948:AX948"/>
    <mergeCell ref="AY948:AZ948"/>
    <mergeCell ref="AW949:AX949"/>
    <mergeCell ref="AY949:AZ949"/>
    <mergeCell ref="AW950:AX950"/>
    <mergeCell ref="AY950:AZ950"/>
    <mergeCell ref="AW945:AX945"/>
    <mergeCell ref="AY945:AZ945"/>
    <mergeCell ref="AW946:AX946"/>
    <mergeCell ref="AY946:AZ946"/>
    <mergeCell ref="AW947:AX947"/>
    <mergeCell ref="AY947:AZ947"/>
    <mergeCell ref="AW942:AX942"/>
    <mergeCell ref="AY942:AZ942"/>
    <mergeCell ref="AW943:AX943"/>
    <mergeCell ref="AY943:AZ943"/>
    <mergeCell ref="AW944:AX944"/>
    <mergeCell ref="AY944:AZ944"/>
    <mergeCell ref="AW939:AX939"/>
    <mergeCell ref="AY939:AZ939"/>
    <mergeCell ref="AW940:AX940"/>
    <mergeCell ref="AY940:AZ940"/>
    <mergeCell ref="AW941:AX941"/>
    <mergeCell ref="AY941:AZ941"/>
    <mergeCell ref="AW936:AX936"/>
    <mergeCell ref="AY936:AZ936"/>
    <mergeCell ref="AW937:AX937"/>
    <mergeCell ref="AY937:AZ937"/>
    <mergeCell ref="AW938:AX938"/>
    <mergeCell ref="AY938:AZ938"/>
    <mergeCell ref="AW933:AX933"/>
    <mergeCell ref="AY933:AZ933"/>
    <mergeCell ref="AW934:AX934"/>
    <mergeCell ref="AY934:AZ934"/>
    <mergeCell ref="AW935:AX935"/>
    <mergeCell ref="AY935:AZ935"/>
    <mergeCell ref="AW930:AX930"/>
    <mergeCell ref="AY930:AZ930"/>
    <mergeCell ref="AW931:AX931"/>
    <mergeCell ref="AY931:AZ931"/>
    <mergeCell ref="AW932:AX932"/>
    <mergeCell ref="AY932:AZ932"/>
    <mergeCell ref="AW927:AX927"/>
    <mergeCell ref="AY927:AZ927"/>
    <mergeCell ref="AW928:AX928"/>
    <mergeCell ref="AY928:AZ928"/>
    <mergeCell ref="AW929:AX929"/>
    <mergeCell ref="AY929:AZ929"/>
    <mergeCell ref="AW924:AX924"/>
    <mergeCell ref="AY924:AZ924"/>
    <mergeCell ref="AW925:AX925"/>
    <mergeCell ref="AY925:AZ925"/>
    <mergeCell ref="AW926:AX926"/>
    <mergeCell ref="AY926:AZ926"/>
    <mergeCell ref="AW921:AX921"/>
    <mergeCell ref="AY921:AZ921"/>
    <mergeCell ref="AW922:AX922"/>
    <mergeCell ref="AY922:AZ922"/>
    <mergeCell ref="AW923:AX923"/>
    <mergeCell ref="AY923:AZ923"/>
    <mergeCell ref="AW918:AX918"/>
    <mergeCell ref="AY918:AZ918"/>
    <mergeCell ref="AW919:AX919"/>
    <mergeCell ref="AY919:AZ919"/>
    <mergeCell ref="AW920:AX920"/>
    <mergeCell ref="AY920:AZ920"/>
    <mergeCell ref="AW915:AX915"/>
    <mergeCell ref="AY915:AZ915"/>
    <mergeCell ref="AW916:AX916"/>
    <mergeCell ref="AY916:AZ916"/>
    <mergeCell ref="AW917:AX917"/>
    <mergeCell ref="AY917:AZ917"/>
    <mergeCell ref="AW912:AX912"/>
    <mergeCell ref="AY912:AZ912"/>
    <mergeCell ref="AW913:AX913"/>
    <mergeCell ref="AY913:AZ913"/>
    <mergeCell ref="AW914:AX914"/>
    <mergeCell ref="AY914:AZ914"/>
    <mergeCell ref="AW909:AX909"/>
    <mergeCell ref="AY909:AZ909"/>
    <mergeCell ref="AW910:AX910"/>
    <mergeCell ref="AY910:AZ910"/>
    <mergeCell ref="AW911:AX911"/>
    <mergeCell ref="AY911:AZ911"/>
    <mergeCell ref="AW906:AX906"/>
    <mergeCell ref="AY906:AZ906"/>
    <mergeCell ref="AW907:AX907"/>
    <mergeCell ref="AY907:AZ907"/>
    <mergeCell ref="AW908:AX908"/>
    <mergeCell ref="AY908:AZ908"/>
    <mergeCell ref="AW903:AX903"/>
    <mergeCell ref="AY903:AZ903"/>
    <mergeCell ref="AW904:AX904"/>
    <mergeCell ref="AY904:AZ904"/>
    <mergeCell ref="AW905:AX905"/>
    <mergeCell ref="AY905:AZ905"/>
    <mergeCell ref="AW900:AX900"/>
    <mergeCell ref="AY900:AZ900"/>
    <mergeCell ref="AW901:AX901"/>
    <mergeCell ref="AY901:AZ901"/>
    <mergeCell ref="AW902:AX902"/>
    <mergeCell ref="AY902:AZ902"/>
    <mergeCell ref="AW897:AX897"/>
    <mergeCell ref="AY897:AZ897"/>
    <mergeCell ref="AW898:AX898"/>
    <mergeCell ref="AY898:AZ898"/>
    <mergeCell ref="AW899:AX899"/>
    <mergeCell ref="AY899:AZ899"/>
    <mergeCell ref="AW894:AX894"/>
    <mergeCell ref="AY894:AZ894"/>
    <mergeCell ref="AW895:AX895"/>
    <mergeCell ref="AY895:AZ895"/>
    <mergeCell ref="AW896:AX896"/>
    <mergeCell ref="AY896:AZ896"/>
    <mergeCell ref="AW891:AX891"/>
    <mergeCell ref="AY891:AZ891"/>
    <mergeCell ref="AW892:AX892"/>
    <mergeCell ref="AY892:AZ892"/>
    <mergeCell ref="AW893:AX893"/>
    <mergeCell ref="AY893:AZ893"/>
    <mergeCell ref="AW888:AX888"/>
    <mergeCell ref="AY888:AZ888"/>
    <mergeCell ref="AW889:AX889"/>
    <mergeCell ref="AY889:AZ889"/>
    <mergeCell ref="AW890:AX890"/>
    <mergeCell ref="AY890:AZ890"/>
    <mergeCell ref="AW885:AX885"/>
    <mergeCell ref="AY885:AZ885"/>
    <mergeCell ref="AW886:AX886"/>
    <mergeCell ref="AY886:AZ886"/>
    <mergeCell ref="AW887:AX887"/>
    <mergeCell ref="AY887:AZ887"/>
    <mergeCell ref="AW882:AX882"/>
    <mergeCell ref="AY882:AZ882"/>
    <mergeCell ref="AW883:AX883"/>
    <mergeCell ref="AY883:AZ883"/>
    <mergeCell ref="AW884:AX884"/>
    <mergeCell ref="AY884:AZ884"/>
    <mergeCell ref="AW879:AX879"/>
    <mergeCell ref="AY879:AZ879"/>
    <mergeCell ref="AW880:AX880"/>
    <mergeCell ref="AY880:AZ880"/>
    <mergeCell ref="AW881:AX881"/>
    <mergeCell ref="AY881:AZ881"/>
    <mergeCell ref="AW876:AX876"/>
    <mergeCell ref="AY876:AZ876"/>
    <mergeCell ref="AW877:AX877"/>
    <mergeCell ref="AY877:AZ877"/>
    <mergeCell ref="AW878:AX878"/>
    <mergeCell ref="AY878:AZ878"/>
    <mergeCell ref="AW873:AX873"/>
    <mergeCell ref="AY873:AZ873"/>
    <mergeCell ref="AW874:AX874"/>
    <mergeCell ref="AY874:AZ874"/>
    <mergeCell ref="AW875:AX875"/>
    <mergeCell ref="AY875:AZ875"/>
    <mergeCell ref="AW870:AX870"/>
    <mergeCell ref="AY870:AZ870"/>
    <mergeCell ref="AW871:AX871"/>
    <mergeCell ref="AY871:AZ871"/>
    <mergeCell ref="AW872:AX872"/>
    <mergeCell ref="AY872:AZ872"/>
    <mergeCell ref="AW867:AX867"/>
    <mergeCell ref="AY867:AZ867"/>
    <mergeCell ref="AW868:AX868"/>
    <mergeCell ref="AY868:AZ868"/>
    <mergeCell ref="AW869:AX869"/>
    <mergeCell ref="AY869:AZ869"/>
    <mergeCell ref="AW864:AX864"/>
    <mergeCell ref="AY864:AZ864"/>
    <mergeCell ref="AW865:AX865"/>
    <mergeCell ref="AY865:AZ865"/>
    <mergeCell ref="AW866:AX866"/>
    <mergeCell ref="AY866:AZ866"/>
    <mergeCell ref="AW861:AX861"/>
    <mergeCell ref="AY861:AZ861"/>
    <mergeCell ref="AW862:AX862"/>
    <mergeCell ref="AY862:AZ862"/>
    <mergeCell ref="AW863:AX863"/>
    <mergeCell ref="AY863:AZ863"/>
    <mergeCell ref="AW858:AX858"/>
    <mergeCell ref="AY858:AZ858"/>
    <mergeCell ref="AW859:AX859"/>
    <mergeCell ref="AY859:AZ859"/>
    <mergeCell ref="AW860:AX860"/>
    <mergeCell ref="AY860:AZ860"/>
    <mergeCell ref="AW855:AX855"/>
    <mergeCell ref="AY855:AZ855"/>
    <mergeCell ref="AW856:AX856"/>
    <mergeCell ref="AY856:AZ856"/>
    <mergeCell ref="AW857:AX857"/>
    <mergeCell ref="AY857:AZ857"/>
    <mergeCell ref="AW852:AX852"/>
    <mergeCell ref="AY852:AZ852"/>
    <mergeCell ref="AW853:AX853"/>
    <mergeCell ref="AY853:AZ853"/>
    <mergeCell ref="AW854:AX854"/>
    <mergeCell ref="AY854:AZ854"/>
    <mergeCell ref="AW849:AX849"/>
    <mergeCell ref="AY849:AZ849"/>
    <mergeCell ref="AW850:AX850"/>
    <mergeCell ref="AY850:AZ850"/>
    <mergeCell ref="AW851:AX851"/>
    <mergeCell ref="AY851:AZ851"/>
    <mergeCell ref="AW846:AX846"/>
    <mergeCell ref="AY846:AZ846"/>
    <mergeCell ref="AW847:AX847"/>
    <mergeCell ref="AY847:AZ847"/>
    <mergeCell ref="AW848:AX848"/>
    <mergeCell ref="AY848:AZ848"/>
    <mergeCell ref="AW843:AX843"/>
    <mergeCell ref="AY843:AZ843"/>
    <mergeCell ref="AW844:AX844"/>
    <mergeCell ref="AY844:AZ844"/>
    <mergeCell ref="AW845:AX845"/>
    <mergeCell ref="AY845:AZ845"/>
    <mergeCell ref="AW840:AX840"/>
    <mergeCell ref="AY840:AZ840"/>
    <mergeCell ref="AW841:AX841"/>
    <mergeCell ref="AY841:AZ841"/>
    <mergeCell ref="AW842:AX842"/>
    <mergeCell ref="AY842:AZ842"/>
    <mergeCell ref="AW837:AX837"/>
    <mergeCell ref="AY837:AZ837"/>
    <mergeCell ref="AW838:AX838"/>
    <mergeCell ref="AY838:AZ838"/>
    <mergeCell ref="AW839:AX839"/>
    <mergeCell ref="AY839:AZ839"/>
    <mergeCell ref="AW834:AX834"/>
    <mergeCell ref="AY834:AZ834"/>
    <mergeCell ref="AW835:AX835"/>
    <mergeCell ref="AY835:AZ835"/>
    <mergeCell ref="AW836:AX836"/>
    <mergeCell ref="AY836:AZ836"/>
    <mergeCell ref="AW831:AX831"/>
    <mergeCell ref="AY831:AZ831"/>
    <mergeCell ref="AW832:AX832"/>
    <mergeCell ref="AY832:AZ832"/>
    <mergeCell ref="AW833:AX833"/>
    <mergeCell ref="AY833:AZ833"/>
    <mergeCell ref="AW828:AX828"/>
    <mergeCell ref="AY828:AZ828"/>
    <mergeCell ref="AW829:AX829"/>
    <mergeCell ref="AY829:AZ829"/>
    <mergeCell ref="AW830:AX830"/>
    <mergeCell ref="AY830:AZ830"/>
    <mergeCell ref="AW825:AX825"/>
    <mergeCell ref="AY825:AZ825"/>
    <mergeCell ref="AW826:AX826"/>
    <mergeCell ref="AY826:AZ826"/>
    <mergeCell ref="AW827:AX827"/>
    <mergeCell ref="AY827:AZ827"/>
    <mergeCell ref="AW822:AX822"/>
    <mergeCell ref="AY822:AZ822"/>
    <mergeCell ref="AW823:AX823"/>
    <mergeCell ref="AY823:AZ823"/>
    <mergeCell ref="AW824:AX824"/>
    <mergeCell ref="AY824:AZ824"/>
    <mergeCell ref="AW819:AX819"/>
    <mergeCell ref="AY819:AZ819"/>
    <mergeCell ref="AW820:AX820"/>
    <mergeCell ref="AY820:AZ820"/>
    <mergeCell ref="AW821:AX821"/>
    <mergeCell ref="AY821:AZ821"/>
    <mergeCell ref="AW816:AX816"/>
    <mergeCell ref="AY816:AZ816"/>
    <mergeCell ref="AW817:AX817"/>
    <mergeCell ref="AY817:AZ817"/>
    <mergeCell ref="AW818:AX818"/>
    <mergeCell ref="AY818:AZ818"/>
    <mergeCell ref="AW813:AX813"/>
    <mergeCell ref="AY813:AZ813"/>
    <mergeCell ref="AW814:AX814"/>
    <mergeCell ref="AY814:AZ814"/>
    <mergeCell ref="AW815:AX815"/>
    <mergeCell ref="AY815:AZ815"/>
    <mergeCell ref="AW810:AX810"/>
    <mergeCell ref="AY810:AZ810"/>
    <mergeCell ref="AW811:AX811"/>
    <mergeCell ref="AY811:AZ811"/>
    <mergeCell ref="AW812:AX812"/>
    <mergeCell ref="AY812:AZ812"/>
    <mergeCell ref="AW807:AX807"/>
    <mergeCell ref="AY807:AZ807"/>
    <mergeCell ref="AW808:AX808"/>
    <mergeCell ref="AY808:AZ808"/>
    <mergeCell ref="AW809:AX809"/>
    <mergeCell ref="AY809:AZ809"/>
    <mergeCell ref="AW804:AX804"/>
    <mergeCell ref="AY804:AZ804"/>
    <mergeCell ref="AW805:AX805"/>
    <mergeCell ref="AY805:AZ805"/>
    <mergeCell ref="AW806:AX806"/>
    <mergeCell ref="AY806:AZ806"/>
    <mergeCell ref="AW801:AX801"/>
    <mergeCell ref="AY801:AZ801"/>
    <mergeCell ref="AW802:AX802"/>
    <mergeCell ref="AY802:AZ802"/>
    <mergeCell ref="AW803:AX803"/>
    <mergeCell ref="AY803:AZ803"/>
    <mergeCell ref="AW798:AX798"/>
    <mergeCell ref="AY798:AZ798"/>
    <mergeCell ref="AW799:AX799"/>
    <mergeCell ref="AY799:AZ799"/>
    <mergeCell ref="AW800:AX800"/>
    <mergeCell ref="AY800:AZ800"/>
    <mergeCell ref="AW795:AX795"/>
    <mergeCell ref="AY795:AZ795"/>
    <mergeCell ref="AW796:AX796"/>
    <mergeCell ref="AY796:AZ796"/>
    <mergeCell ref="AW797:AX797"/>
    <mergeCell ref="AY797:AZ797"/>
    <mergeCell ref="AW792:AX792"/>
    <mergeCell ref="AY792:AZ792"/>
    <mergeCell ref="AW793:AX793"/>
    <mergeCell ref="AY793:AZ793"/>
    <mergeCell ref="AW794:AX794"/>
    <mergeCell ref="AY794:AZ794"/>
    <mergeCell ref="AW789:AX789"/>
    <mergeCell ref="AY789:AZ789"/>
    <mergeCell ref="AW790:AX790"/>
    <mergeCell ref="AY790:AZ790"/>
    <mergeCell ref="AW791:AX791"/>
    <mergeCell ref="AY791:AZ791"/>
    <mergeCell ref="AW786:AX786"/>
    <mergeCell ref="AY786:AZ786"/>
    <mergeCell ref="AW787:AX787"/>
    <mergeCell ref="AY787:AZ787"/>
    <mergeCell ref="AW788:AX788"/>
    <mergeCell ref="AY788:AZ788"/>
    <mergeCell ref="AW783:AX783"/>
    <mergeCell ref="AY783:AZ783"/>
    <mergeCell ref="AW784:AX784"/>
    <mergeCell ref="AY784:AZ784"/>
    <mergeCell ref="AW785:AX785"/>
    <mergeCell ref="AY785:AZ785"/>
    <mergeCell ref="AW780:AX780"/>
    <mergeCell ref="AY780:AZ780"/>
    <mergeCell ref="AW781:AX781"/>
    <mergeCell ref="AY781:AZ781"/>
    <mergeCell ref="AW782:AX782"/>
    <mergeCell ref="AY782:AZ782"/>
    <mergeCell ref="AW777:AX777"/>
    <mergeCell ref="AY777:AZ777"/>
    <mergeCell ref="AW778:AX778"/>
    <mergeCell ref="AY778:AZ778"/>
    <mergeCell ref="AW779:AX779"/>
    <mergeCell ref="AY779:AZ779"/>
    <mergeCell ref="AW774:AX774"/>
    <mergeCell ref="AY774:AZ774"/>
    <mergeCell ref="AW775:AX775"/>
    <mergeCell ref="AY775:AZ775"/>
    <mergeCell ref="AW776:AX776"/>
    <mergeCell ref="AY776:AZ776"/>
    <mergeCell ref="AW771:AX771"/>
    <mergeCell ref="AY771:AZ771"/>
    <mergeCell ref="AW772:AX772"/>
    <mergeCell ref="AY772:AZ772"/>
    <mergeCell ref="AW773:AX773"/>
    <mergeCell ref="AY773:AZ773"/>
    <mergeCell ref="AW768:AX768"/>
    <mergeCell ref="AY768:AZ768"/>
    <mergeCell ref="AW769:AX769"/>
    <mergeCell ref="AY769:AZ769"/>
    <mergeCell ref="AW770:AX770"/>
    <mergeCell ref="AY770:AZ770"/>
    <mergeCell ref="AW765:AX765"/>
    <mergeCell ref="AY765:AZ765"/>
    <mergeCell ref="AW766:AX766"/>
    <mergeCell ref="AY766:AZ766"/>
    <mergeCell ref="AW767:AX767"/>
    <mergeCell ref="AY767:AZ767"/>
    <mergeCell ref="AW762:AX762"/>
    <mergeCell ref="AY762:AZ762"/>
    <mergeCell ref="AW763:AX763"/>
    <mergeCell ref="AY763:AZ763"/>
    <mergeCell ref="AW764:AX764"/>
    <mergeCell ref="AY764:AZ764"/>
    <mergeCell ref="AW759:AX759"/>
    <mergeCell ref="AY759:AZ759"/>
    <mergeCell ref="AW760:AX760"/>
    <mergeCell ref="AY760:AZ760"/>
    <mergeCell ref="AW761:AX761"/>
    <mergeCell ref="AY761:AZ761"/>
    <mergeCell ref="AW756:AX756"/>
    <mergeCell ref="AY756:AZ756"/>
    <mergeCell ref="AW757:AX757"/>
    <mergeCell ref="AY757:AZ757"/>
    <mergeCell ref="AW758:AX758"/>
    <mergeCell ref="AY758:AZ758"/>
    <mergeCell ref="AW753:AX753"/>
    <mergeCell ref="AY753:AZ753"/>
    <mergeCell ref="AW754:AX754"/>
    <mergeCell ref="AY754:AZ754"/>
    <mergeCell ref="AW755:AX755"/>
    <mergeCell ref="AY755:AZ755"/>
    <mergeCell ref="AW750:AX750"/>
    <mergeCell ref="AY750:AZ750"/>
    <mergeCell ref="AW751:AX751"/>
    <mergeCell ref="AY751:AZ751"/>
    <mergeCell ref="AW752:AX752"/>
    <mergeCell ref="AY752:AZ752"/>
    <mergeCell ref="AW747:AX747"/>
    <mergeCell ref="AY747:AZ747"/>
    <mergeCell ref="AW748:AX748"/>
    <mergeCell ref="AY748:AZ748"/>
    <mergeCell ref="AW749:AX749"/>
    <mergeCell ref="AY749:AZ749"/>
    <mergeCell ref="AW744:AX744"/>
    <mergeCell ref="AY744:AZ744"/>
    <mergeCell ref="AW745:AX745"/>
    <mergeCell ref="AY745:AZ745"/>
    <mergeCell ref="AW746:AX746"/>
    <mergeCell ref="AY746:AZ746"/>
    <mergeCell ref="AW741:AX741"/>
    <mergeCell ref="AY741:AZ741"/>
    <mergeCell ref="AW742:AX742"/>
    <mergeCell ref="AY742:AZ742"/>
    <mergeCell ref="AW743:AX743"/>
    <mergeCell ref="AY743:AZ743"/>
    <mergeCell ref="AW738:AX738"/>
    <mergeCell ref="AY738:AZ738"/>
    <mergeCell ref="AW739:AX739"/>
    <mergeCell ref="AY739:AZ739"/>
    <mergeCell ref="AW740:AX740"/>
    <mergeCell ref="AY740:AZ740"/>
    <mergeCell ref="AW735:AX735"/>
    <mergeCell ref="AY735:AZ735"/>
    <mergeCell ref="AW736:AX736"/>
    <mergeCell ref="AY736:AZ736"/>
    <mergeCell ref="AW737:AX737"/>
    <mergeCell ref="AY737:AZ737"/>
    <mergeCell ref="AW732:AX732"/>
    <mergeCell ref="AY732:AZ732"/>
    <mergeCell ref="AW733:AX733"/>
    <mergeCell ref="AY733:AZ733"/>
    <mergeCell ref="AW734:AX734"/>
    <mergeCell ref="AY734:AZ734"/>
    <mergeCell ref="AW729:AX729"/>
    <mergeCell ref="AY729:AZ729"/>
    <mergeCell ref="AW730:AX730"/>
    <mergeCell ref="AY730:AZ730"/>
    <mergeCell ref="AW731:AX731"/>
    <mergeCell ref="AY731:AZ731"/>
    <mergeCell ref="AW726:AX726"/>
    <mergeCell ref="AY726:AZ726"/>
    <mergeCell ref="AW727:AX727"/>
    <mergeCell ref="AY727:AZ727"/>
    <mergeCell ref="AW728:AX728"/>
    <mergeCell ref="AY728:AZ728"/>
    <mergeCell ref="AW723:AX723"/>
    <mergeCell ref="AY723:AZ723"/>
    <mergeCell ref="AW724:AX724"/>
    <mergeCell ref="AY724:AZ724"/>
    <mergeCell ref="AW725:AX725"/>
    <mergeCell ref="AY725:AZ725"/>
    <mergeCell ref="AW720:AX720"/>
    <mergeCell ref="AY720:AZ720"/>
    <mergeCell ref="AW721:AX721"/>
    <mergeCell ref="AY721:AZ721"/>
    <mergeCell ref="AW722:AX722"/>
    <mergeCell ref="AY722:AZ722"/>
    <mergeCell ref="AW717:AX717"/>
    <mergeCell ref="AY717:AZ717"/>
    <mergeCell ref="AW718:AX718"/>
    <mergeCell ref="AY718:AZ718"/>
    <mergeCell ref="AW719:AX719"/>
    <mergeCell ref="AY719:AZ719"/>
    <mergeCell ref="AW714:AX714"/>
    <mergeCell ref="AY714:AZ714"/>
    <mergeCell ref="AW715:AX715"/>
    <mergeCell ref="AY715:AZ715"/>
    <mergeCell ref="AW716:AX716"/>
    <mergeCell ref="AY716:AZ716"/>
    <mergeCell ref="AW711:AX711"/>
    <mergeCell ref="AY711:AZ711"/>
    <mergeCell ref="AW712:AX712"/>
    <mergeCell ref="AY712:AZ712"/>
    <mergeCell ref="AW713:AX713"/>
    <mergeCell ref="AY713:AZ713"/>
    <mergeCell ref="AW708:AX708"/>
    <mergeCell ref="AY708:AZ708"/>
    <mergeCell ref="AW709:AX709"/>
    <mergeCell ref="AY709:AZ709"/>
    <mergeCell ref="AW710:AX710"/>
    <mergeCell ref="AY710:AZ710"/>
    <mergeCell ref="AW705:AX705"/>
    <mergeCell ref="AY705:AZ705"/>
    <mergeCell ref="AW706:AX706"/>
    <mergeCell ref="AY706:AZ706"/>
    <mergeCell ref="AW707:AX707"/>
    <mergeCell ref="AY707:AZ707"/>
    <mergeCell ref="AW702:AX702"/>
    <mergeCell ref="AY702:AZ702"/>
    <mergeCell ref="AW703:AX703"/>
    <mergeCell ref="AY703:AZ703"/>
    <mergeCell ref="AW704:AX704"/>
    <mergeCell ref="AY704:AZ704"/>
    <mergeCell ref="AW699:AX699"/>
    <mergeCell ref="AY699:AZ699"/>
    <mergeCell ref="AW700:AX700"/>
    <mergeCell ref="AY700:AZ700"/>
    <mergeCell ref="AW701:AX701"/>
    <mergeCell ref="AY701:AZ701"/>
    <mergeCell ref="AW696:AX696"/>
    <mergeCell ref="AY696:AZ696"/>
    <mergeCell ref="AW697:AX697"/>
    <mergeCell ref="AY697:AZ697"/>
    <mergeCell ref="AW698:AX698"/>
    <mergeCell ref="AY698:AZ698"/>
    <mergeCell ref="AW693:AX693"/>
    <mergeCell ref="AY693:AZ693"/>
    <mergeCell ref="AW694:AX694"/>
    <mergeCell ref="AY694:AZ694"/>
    <mergeCell ref="AW695:AX695"/>
    <mergeCell ref="AY695:AZ695"/>
    <mergeCell ref="AW690:AX690"/>
    <mergeCell ref="AY690:AZ690"/>
    <mergeCell ref="AW691:AX691"/>
    <mergeCell ref="AY691:AZ691"/>
    <mergeCell ref="AW692:AX692"/>
    <mergeCell ref="AY692:AZ692"/>
    <mergeCell ref="AW687:AX687"/>
    <mergeCell ref="AY687:AZ687"/>
    <mergeCell ref="AW688:AX688"/>
    <mergeCell ref="AY688:AZ688"/>
    <mergeCell ref="AW689:AX689"/>
    <mergeCell ref="AY689:AZ689"/>
    <mergeCell ref="AW684:AX684"/>
    <mergeCell ref="AY684:AZ684"/>
    <mergeCell ref="AW685:AX685"/>
    <mergeCell ref="AY685:AZ685"/>
    <mergeCell ref="AW686:AX686"/>
    <mergeCell ref="AY686:AZ686"/>
    <mergeCell ref="AW681:AX681"/>
    <mergeCell ref="AY681:AZ681"/>
    <mergeCell ref="AW682:AX682"/>
    <mergeCell ref="AY682:AZ682"/>
    <mergeCell ref="AW683:AX683"/>
    <mergeCell ref="AY683:AZ683"/>
    <mergeCell ref="AW678:AX678"/>
    <mergeCell ref="AY678:AZ678"/>
    <mergeCell ref="AW679:AX679"/>
    <mergeCell ref="AY679:AZ679"/>
    <mergeCell ref="AW680:AX680"/>
    <mergeCell ref="AY680:AZ680"/>
    <mergeCell ref="AW675:AX675"/>
    <mergeCell ref="AY675:AZ675"/>
    <mergeCell ref="AW676:AX676"/>
    <mergeCell ref="AY676:AZ676"/>
    <mergeCell ref="AW677:AX677"/>
    <mergeCell ref="AY677:AZ677"/>
    <mergeCell ref="AW672:AX672"/>
    <mergeCell ref="AY672:AZ672"/>
    <mergeCell ref="AW673:AX673"/>
    <mergeCell ref="AY673:AZ673"/>
    <mergeCell ref="AW674:AX674"/>
    <mergeCell ref="AY674:AZ674"/>
    <mergeCell ref="AW669:AX669"/>
    <mergeCell ref="AY669:AZ669"/>
    <mergeCell ref="AW670:AX670"/>
    <mergeCell ref="AY670:AZ670"/>
    <mergeCell ref="AW671:AX671"/>
    <mergeCell ref="AY671:AZ671"/>
    <mergeCell ref="AW666:AX666"/>
    <mergeCell ref="AY666:AZ666"/>
    <mergeCell ref="AW667:AX667"/>
    <mergeCell ref="AY667:AZ667"/>
    <mergeCell ref="AW668:AX668"/>
    <mergeCell ref="AY668:AZ668"/>
    <mergeCell ref="AW663:AX663"/>
    <mergeCell ref="AY663:AZ663"/>
    <mergeCell ref="AW664:AX664"/>
    <mergeCell ref="AY664:AZ664"/>
    <mergeCell ref="AW665:AX665"/>
    <mergeCell ref="AY665:AZ665"/>
    <mergeCell ref="AW660:AX660"/>
    <mergeCell ref="AY660:AZ660"/>
    <mergeCell ref="AW661:AX661"/>
    <mergeCell ref="AY661:AZ661"/>
    <mergeCell ref="AW662:AX662"/>
    <mergeCell ref="AY662:AZ662"/>
    <mergeCell ref="AW657:AX657"/>
    <mergeCell ref="AY657:AZ657"/>
    <mergeCell ref="AW658:AX658"/>
    <mergeCell ref="AY658:AZ658"/>
    <mergeCell ref="AW659:AX659"/>
    <mergeCell ref="AY659:AZ659"/>
    <mergeCell ref="AW654:AX654"/>
    <mergeCell ref="AY654:AZ654"/>
    <mergeCell ref="AW655:AX655"/>
    <mergeCell ref="AY655:AZ655"/>
    <mergeCell ref="AW656:AX656"/>
    <mergeCell ref="AY656:AZ656"/>
    <mergeCell ref="AW651:AX651"/>
    <mergeCell ref="AY651:AZ651"/>
    <mergeCell ref="AW652:AX652"/>
    <mergeCell ref="AY652:AZ652"/>
    <mergeCell ref="AW653:AX653"/>
    <mergeCell ref="AY653:AZ653"/>
    <mergeCell ref="AW648:AX648"/>
    <mergeCell ref="AY648:AZ648"/>
    <mergeCell ref="AW649:AX649"/>
    <mergeCell ref="AY649:AZ649"/>
    <mergeCell ref="AW650:AX650"/>
    <mergeCell ref="AY650:AZ650"/>
    <mergeCell ref="AW645:AX645"/>
    <mergeCell ref="AY645:AZ645"/>
    <mergeCell ref="AW646:AX646"/>
    <mergeCell ref="AY646:AZ646"/>
    <mergeCell ref="AW647:AX647"/>
    <mergeCell ref="AY647:AZ647"/>
    <mergeCell ref="AW642:AX642"/>
    <mergeCell ref="AY642:AZ642"/>
    <mergeCell ref="AW643:AX643"/>
    <mergeCell ref="AY643:AZ643"/>
    <mergeCell ref="AW644:AX644"/>
    <mergeCell ref="AY644:AZ644"/>
    <mergeCell ref="AW639:AX639"/>
    <mergeCell ref="AY639:AZ639"/>
    <mergeCell ref="AW640:AX640"/>
    <mergeCell ref="AY640:AZ640"/>
    <mergeCell ref="AW641:AX641"/>
    <mergeCell ref="AY641:AZ641"/>
    <mergeCell ref="AW636:AX636"/>
    <mergeCell ref="AY636:AZ636"/>
    <mergeCell ref="AW637:AX637"/>
    <mergeCell ref="AY637:AZ637"/>
    <mergeCell ref="AW638:AX638"/>
    <mergeCell ref="AY638:AZ638"/>
    <mergeCell ref="AW633:AX633"/>
    <mergeCell ref="AY633:AZ633"/>
    <mergeCell ref="AW634:AX634"/>
    <mergeCell ref="AY634:AZ634"/>
    <mergeCell ref="AW635:AX635"/>
    <mergeCell ref="AY635:AZ635"/>
    <mergeCell ref="AW630:AX630"/>
    <mergeCell ref="AY630:AZ630"/>
    <mergeCell ref="AW631:AX631"/>
    <mergeCell ref="AY631:AZ631"/>
    <mergeCell ref="AW632:AX632"/>
    <mergeCell ref="AY632:AZ632"/>
    <mergeCell ref="AW627:AX627"/>
    <mergeCell ref="AY627:AZ627"/>
    <mergeCell ref="AW628:AX628"/>
    <mergeCell ref="AY628:AZ628"/>
    <mergeCell ref="AW629:AX629"/>
    <mergeCell ref="AY629:AZ629"/>
    <mergeCell ref="AW624:AX624"/>
    <mergeCell ref="AY624:AZ624"/>
    <mergeCell ref="AW625:AX625"/>
    <mergeCell ref="AY625:AZ625"/>
    <mergeCell ref="AW626:AX626"/>
    <mergeCell ref="AY626:AZ626"/>
    <mergeCell ref="AW621:AX621"/>
    <mergeCell ref="AY621:AZ621"/>
    <mergeCell ref="AW622:AX622"/>
    <mergeCell ref="AY622:AZ622"/>
    <mergeCell ref="AW623:AX623"/>
    <mergeCell ref="AY623:AZ623"/>
    <mergeCell ref="AW618:AX618"/>
    <mergeCell ref="AY618:AZ618"/>
    <mergeCell ref="AW619:AX619"/>
    <mergeCell ref="AY619:AZ619"/>
    <mergeCell ref="AW620:AX620"/>
    <mergeCell ref="AY620:AZ620"/>
    <mergeCell ref="AW615:AX615"/>
    <mergeCell ref="AY615:AZ615"/>
    <mergeCell ref="AW616:AX616"/>
    <mergeCell ref="AY616:AZ616"/>
    <mergeCell ref="AW617:AX617"/>
    <mergeCell ref="AY617:AZ617"/>
    <mergeCell ref="AW612:AX612"/>
    <mergeCell ref="AY612:AZ612"/>
    <mergeCell ref="AW613:AX613"/>
    <mergeCell ref="AY613:AZ613"/>
    <mergeCell ref="AW614:AX614"/>
    <mergeCell ref="AY614:AZ614"/>
    <mergeCell ref="AW609:AX609"/>
    <mergeCell ref="AY609:AZ609"/>
    <mergeCell ref="AW610:AX610"/>
    <mergeCell ref="AY610:AZ610"/>
    <mergeCell ref="AW611:AX611"/>
    <mergeCell ref="AY611:AZ611"/>
    <mergeCell ref="AW606:AX606"/>
    <mergeCell ref="AY606:AZ606"/>
    <mergeCell ref="AW607:AX607"/>
    <mergeCell ref="AY607:AZ607"/>
    <mergeCell ref="AW608:AX608"/>
    <mergeCell ref="AY608:AZ608"/>
    <mergeCell ref="AW603:AX603"/>
    <mergeCell ref="AY603:AZ603"/>
    <mergeCell ref="AW604:AX604"/>
    <mergeCell ref="AY604:AZ604"/>
    <mergeCell ref="AW605:AX605"/>
    <mergeCell ref="AY605:AZ605"/>
    <mergeCell ref="AW600:AX600"/>
    <mergeCell ref="AY600:AZ600"/>
    <mergeCell ref="AW601:AX601"/>
    <mergeCell ref="AY601:AZ601"/>
    <mergeCell ref="AW602:AX602"/>
    <mergeCell ref="AY602:AZ602"/>
    <mergeCell ref="AW597:AX597"/>
    <mergeCell ref="AY597:AZ597"/>
    <mergeCell ref="AW598:AX598"/>
    <mergeCell ref="AY598:AZ598"/>
    <mergeCell ref="AW599:AX599"/>
    <mergeCell ref="AY599:AZ599"/>
    <mergeCell ref="AW594:AX594"/>
    <mergeCell ref="AY594:AZ594"/>
    <mergeCell ref="AW595:AX595"/>
    <mergeCell ref="AY595:AZ595"/>
    <mergeCell ref="AW596:AX596"/>
    <mergeCell ref="AY596:AZ596"/>
    <mergeCell ref="AW591:AX591"/>
    <mergeCell ref="AY591:AZ591"/>
    <mergeCell ref="AW592:AX592"/>
    <mergeCell ref="AY592:AZ592"/>
    <mergeCell ref="AW593:AX593"/>
    <mergeCell ref="AY593:AZ593"/>
    <mergeCell ref="AW588:AX588"/>
    <mergeCell ref="AY588:AZ588"/>
    <mergeCell ref="AW589:AX589"/>
    <mergeCell ref="AY589:AZ589"/>
    <mergeCell ref="AW590:AX590"/>
    <mergeCell ref="AY590:AZ590"/>
    <mergeCell ref="AW585:AX585"/>
    <mergeCell ref="AY585:AZ585"/>
    <mergeCell ref="AW586:AX586"/>
    <mergeCell ref="AY586:AZ586"/>
    <mergeCell ref="AW587:AX587"/>
    <mergeCell ref="AY587:AZ587"/>
    <mergeCell ref="AW582:AX582"/>
    <mergeCell ref="AY582:AZ582"/>
    <mergeCell ref="AW583:AX583"/>
    <mergeCell ref="AY583:AZ583"/>
    <mergeCell ref="AW584:AX584"/>
    <mergeCell ref="AY584:AZ584"/>
    <mergeCell ref="AW579:AX579"/>
    <mergeCell ref="AY579:AZ579"/>
    <mergeCell ref="AW580:AX580"/>
    <mergeCell ref="AY580:AZ580"/>
    <mergeCell ref="AW581:AX581"/>
    <mergeCell ref="AY581:AZ581"/>
    <mergeCell ref="AW576:AX576"/>
    <mergeCell ref="AY576:AZ576"/>
    <mergeCell ref="AW577:AX577"/>
    <mergeCell ref="AY577:AZ577"/>
    <mergeCell ref="AW578:AX578"/>
    <mergeCell ref="AY578:AZ578"/>
    <mergeCell ref="AW573:AX573"/>
    <mergeCell ref="AY573:AZ573"/>
    <mergeCell ref="AW574:AX574"/>
    <mergeCell ref="AY574:AZ574"/>
    <mergeCell ref="AW575:AX575"/>
    <mergeCell ref="AY575:AZ575"/>
    <mergeCell ref="AW570:AX570"/>
    <mergeCell ref="AY570:AZ570"/>
    <mergeCell ref="AW571:AX571"/>
    <mergeCell ref="AY571:AZ571"/>
    <mergeCell ref="AW572:AX572"/>
    <mergeCell ref="AY572:AZ572"/>
    <mergeCell ref="AW567:AX567"/>
    <mergeCell ref="AY567:AZ567"/>
    <mergeCell ref="AW568:AX568"/>
    <mergeCell ref="AY568:AZ568"/>
    <mergeCell ref="AW569:AX569"/>
    <mergeCell ref="AY569:AZ569"/>
    <mergeCell ref="AW564:AX564"/>
    <mergeCell ref="AY564:AZ564"/>
    <mergeCell ref="AW565:AX565"/>
    <mergeCell ref="AY565:AZ565"/>
    <mergeCell ref="AW566:AX566"/>
    <mergeCell ref="AY566:AZ566"/>
    <mergeCell ref="AW561:AX561"/>
    <mergeCell ref="AY561:AZ561"/>
    <mergeCell ref="AW562:AX562"/>
    <mergeCell ref="AY562:AZ562"/>
    <mergeCell ref="AW563:AX563"/>
    <mergeCell ref="AY563:AZ563"/>
    <mergeCell ref="AW558:AX558"/>
    <mergeCell ref="AY558:AZ558"/>
    <mergeCell ref="AW559:AX559"/>
    <mergeCell ref="AY559:AZ559"/>
    <mergeCell ref="AW560:AX560"/>
    <mergeCell ref="AY560:AZ560"/>
    <mergeCell ref="AW555:AX555"/>
    <mergeCell ref="AY555:AZ555"/>
    <mergeCell ref="AW556:AX556"/>
    <mergeCell ref="AY556:AZ556"/>
    <mergeCell ref="AW557:AX557"/>
    <mergeCell ref="AY557:AZ557"/>
    <mergeCell ref="AW552:AX552"/>
    <mergeCell ref="AY552:AZ552"/>
    <mergeCell ref="AW553:AX553"/>
    <mergeCell ref="AY553:AZ553"/>
    <mergeCell ref="AW554:AX554"/>
    <mergeCell ref="AY554:AZ554"/>
    <mergeCell ref="AW549:AX549"/>
    <mergeCell ref="AY549:AZ549"/>
    <mergeCell ref="AW550:AX550"/>
    <mergeCell ref="AY550:AZ550"/>
    <mergeCell ref="AW551:AX551"/>
    <mergeCell ref="AY551:AZ551"/>
    <mergeCell ref="AW546:AX546"/>
    <mergeCell ref="AY546:AZ546"/>
    <mergeCell ref="AW547:AX547"/>
    <mergeCell ref="AY547:AZ547"/>
    <mergeCell ref="AW548:AX548"/>
    <mergeCell ref="AY548:AZ548"/>
    <mergeCell ref="AW543:AX543"/>
    <mergeCell ref="AY543:AZ543"/>
    <mergeCell ref="AW544:AX544"/>
    <mergeCell ref="AY544:AZ544"/>
    <mergeCell ref="AW545:AX545"/>
    <mergeCell ref="AY545:AZ545"/>
    <mergeCell ref="AW540:AX540"/>
    <mergeCell ref="AY540:AZ540"/>
    <mergeCell ref="AW541:AX541"/>
    <mergeCell ref="AY541:AZ541"/>
    <mergeCell ref="AW542:AX542"/>
    <mergeCell ref="AY542:AZ542"/>
    <mergeCell ref="AW537:AX537"/>
    <mergeCell ref="AY537:AZ537"/>
    <mergeCell ref="AW538:AX538"/>
    <mergeCell ref="AY538:AZ538"/>
    <mergeCell ref="AW539:AX539"/>
    <mergeCell ref="AY539:AZ539"/>
    <mergeCell ref="AW534:AX534"/>
    <mergeCell ref="AY534:AZ534"/>
    <mergeCell ref="AW535:AX535"/>
    <mergeCell ref="AY535:AZ535"/>
    <mergeCell ref="AW536:AX536"/>
    <mergeCell ref="AY536:AZ536"/>
    <mergeCell ref="AW531:AX531"/>
    <mergeCell ref="AY531:AZ531"/>
    <mergeCell ref="AW532:AX532"/>
    <mergeCell ref="AY532:AZ532"/>
    <mergeCell ref="AW533:AX533"/>
    <mergeCell ref="AY533:AZ533"/>
    <mergeCell ref="AW528:AX528"/>
    <mergeCell ref="AY528:AZ528"/>
    <mergeCell ref="AW529:AX529"/>
    <mergeCell ref="AY529:AZ529"/>
    <mergeCell ref="AW530:AX530"/>
    <mergeCell ref="AY530:AZ530"/>
    <mergeCell ref="AW522:AY522"/>
    <mergeCell ref="AW523:AY523"/>
    <mergeCell ref="AW524:AY524"/>
    <mergeCell ref="AW525:AY525"/>
    <mergeCell ref="AW527:AX527"/>
    <mergeCell ref="AY527:AZ527"/>
    <mergeCell ref="AW516:AZ516"/>
    <mergeCell ref="AW517:AY517"/>
    <mergeCell ref="AW518:AY518"/>
    <mergeCell ref="AW519:AY519"/>
    <mergeCell ref="AW520:AY520"/>
    <mergeCell ref="AW521:AY521"/>
    <mergeCell ref="AW513:AX513"/>
    <mergeCell ref="AY513:AZ513"/>
    <mergeCell ref="AW514:AX514"/>
    <mergeCell ref="AY514:AZ514"/>
    <mergeCell ref="AW515:AX515"/>
    <mergeCell ref="AY515:AZ515"/>
    <mergeCell ref="AW510:AX510"/>
    <mergeCell ref="AY510:AZ510"/>
    <mergeCell ref="AW511:AX511"/>
    <mergeCell ref="AY511:AZ511"/>
    <mergeCell ref="AW512:AX512"/>
    <mergeCell ref="AY512:AZ512"/>
    <mergeCell ref="AW507:AX507"/>
    <mergeCell ref="AY507:AZ507"/>
    <mergeCell ref="AW508:AX508"/>
    <mergeCell ref="AY508:AZ508"/>
    <mergeCell ref="AW509:AX509"/>
    <mergeCell ref="AY509:AZ509"/>
    <mergeCell ref="AW504:AX504"/>
    <mergeCell ref="AY504:AZ504"/>
    <mergeCell ref="AW505:AX505"/>
    <mergeCell ref="AY505:AZ505"/>
    <mergeCell ref="AW506:AX506"/>
    <mergeCell ref="AY506:AZ506"/>
    <mergeCell ref="AW501:AX501"/>
    <mergeCell ref="AY501:AZ501"/>
    <mergeCell ref="AW502:AX502"/>
    <mergeCell ref="AY502:AZ502"/>
    <mergeCell ref="AW503:AX503"/>
    <mergeCell ref="AY503:AZ503"/>
    <mergeCell ref="AW498:AX498"/>
    <mergeCell ref="AY498:AZ498"/>
    <mergeCell ref="AW499:AX499"/>
    <mergeCell ref="AY499:AZ499"/>
    <mergeCell ref="AW500:AX500"/>
    <mergeCell ref="AY500:AZ500"/>
    <mergeCell ref="AW495:AX495"/>
    <mergeCell ref="AY495:AZ495"/>
    <mergeCell ref="AW496:AX496"/>
    <mergeCell ref="AY496:AZ496"/>
    <mergeCell ref="AW497:AX497"/>
    <mergeCell ref="AY497:AZ497"/>
    <mergeCell ref="AW492:AX492"/>
    <mergeCell ref="AY492:AZ492"/>
    <mergeCell ref="AW493:AX493"/>
    <mergeCell ref="AY493:AZ493"/>
    <mergeCell ref="AW494:AX494"/>
    <mergeCell ref="AY494:AZ494"/>
    <mergeCell ref="AW489:AX489"/>
    <mergeCell ref="AY489:AZ489"/>
    <mergeCell ref="AW490:AX490"/>
    <mergeCell ref="AY490:AZ490"/>
    <mergeCell ref="AW491:AX491"/>
    <mergeCell ref="AY491:AZ491"/>
    <mergeCell ref="AW486:AX486"/>
    <mergeCell ref="AY486:AZ486"/>
    <mergeCell ref="AW487:AX487"/>
    <mergeCell ref="AY487:AZ487"/>
    <mergeCell ref="AW488:AX488"/>
    <mergeCell ref="AY488:AZ488"/>
    <mergeCell ref="AW483:AX483"/>
    <mergeCell ref="AY483:AZ483"/>
    <mergeCell ref="AW484:AX484"/>
    <mergeCell ref="AY484:AZ484"/>
    <mergeCell ref="AW485:AX485"/>
    <mergeCell ref="AY485:AZ485"/>
    <mergeCell ref="AW480:AX480"/>
    <mergeCell ref="AY480:AZ480"/>
    <mergeCell ref="AW481:AX481"/>
    <mergeCell ref="AY481:AZ481"/>
    <mergeCell ref="AW482:AX482"/>
    <mergeCell ref="AY482:AZ482"/>
    <mergeCell ref="AW477:AX477"/>
    <mergeCell ref="AY477:AZ477"/>
    <mergeCell ref="AW478:AX478"/>
    <mergeCell ref="AY478:AZ478"/>
    <mergeCell ref="AW479:AX479"/>
    <mergeCell ref="AY479:AZ479"/>
    <mergeCell ref="AW474:AX474"/>
    <mergeCell ref="AY474:AZ474"/>
    <mergeCell ref="AW475:AX475"/>
    <mergeCell ref="AY475:AZ475"/>
    <mergeCell ref="AW476:AX476"/>
    <mergeCell ref="AY476:AZ476"/>
    <mergeCell ref="AW471:AX471"/>
    <mergeCell ref="AY471:AZ471"/>
    <mergeCell ref="AW472:AX472"/>
    <mergeCell ref="AY472:AZ472"/>
    <mergeCell ref="AW473:AX473"/>
    <mergeCell ref="AY473:AZ473"/>
    <mergeCell ref="AW468:AX468"/>
    <mergeCell ref="AY468:AZ468"/>
    <mergeCell ref="AW469:AX469"/>
    <mergeCell ref="AY469:AZ469"/>
    <mergeCell ref="AW470:AX470"/>
    <mergeCell ref="AY470:AZ470"/>
    <mergeCell ref="AW465:AX465"/>
    <mergeCell ref="AY465:AZ465"/>
    <mergeCell ref="AW466:AX466"/>
    <mergeCell ref="AY466:AZ466"/>
    <mergeCell ref="AW467:AX467"/>
    <mergeCell ref="AY467:AZ467"/>
    <mergeCell ref="AW462:AX462"/>
    <mergeCell ref="AY462:AZ462"/>
    <mergeCell ref="AW463:AX463"/>
    <mergeCell ref="AY463:AZ463"/>
    <mergeCell ref="AW464:AX464"/>
    <mergeCell ref="AY464:AZ464"/>
    <mergeCell ref="AW459:AX459"/>
    <mergeCell ref="AY459:AZ459"/>
    <mergeCell ref="AW460:AX460"/>
    <mergeCell ref="AY460:AZ460"/>
    <mergeCell ref="AW461:AX461"/>
    <mergeCell ref="AY461:AZ461"/>
    <mergeCell ref="AW456:AX456"/>
    <mergeCell ref="AY456:AZ456"/>
    <mergeCell ref="AW457:AX457"/>
    <mergeCell ref="AY457:AZ457"/>
    <mergeCell ref="AW458:AX458"/>
    <mergeCell ref="AY458:AZ458"/>
    <mergeCell ref="AW453:AX453"/>
    <mergeCell ref="AY453:AZ453"/>
    <mergeCell ref="AW454:AX454"/>
    <mergeCell ref="AY454:AZ454"/>
    <mergeCell ref="AW455:AX455"/>
    <mergeCell ref="AY455:AZ455"/>
    <mergeCell ref="AW450:AX450"/>
    <mergeCell ref="AY450:AZ450"/>
    <mergeCell ref="AW451:AX451"/>
    <mergeCell ref="AY451:AZ451"/>
    <mergeCell ref="AW452:AX452"/>
    <mergeCell ref="AY452:AZ452"/>
    <mergeCell ref="AW447:AX447"/>
    <mergeCell ref="AY447:AZ447"/>
    <mergeCell ref="AW448:AX448"/>
    <mergeCell ref="AY448:AZ448"/>
    <mergeCell ref="AW449:AX449"/>
    <mergeCell ref="AY449:AZ449"/>
    <mergeCell ref="AW444:AX444"/>
    <mergeCell ref="AY444:AZ444"/>
    <mergeCell ref="AW445:AX445"/>
    <mergeCell ref="AY445:AZ445"/>
    <mergeCell ref="AW446:AX446"/>
    <mergeCell ref="AY446:AZ446"/>
    <mergeCell ref="AW441:AX441"/>
    <mergeCell ref="AY441:AZ441"/>
    <mergeCell ref="AW442:AX442"/>
    <mergeCell ref="AY442:AZ442"/>
    <mergeCell ref="AW443:AX443"/>
    <mergeCell ref="AY443:AZ443"/>
    <mergeCell ref="AW438:AX438"/>
    <mergeCell ref="AY438:AZ438"/>
    <mergeCell ref="AW439:AX439"/>
    <mergeCell ref="AY439:AZ439"/>
    <mergeCell ref="AW440:AX440"/>
    <mergeCell ref="AY440:AZ440"/>
    <mergeCell ref="AW435:AX435"/>
    <mergeCell ref="AY435:AZ435"/>
    <mergeCell ref="AW436:AX436"/>
    <mergeCell ref="AY436:AZ436"/>
    <mergeCell ref="AW437:AX437"/>
    <mergeCell ref="AY437:AZ437"/>
    <mergeCell ref="AW432:AX432"/>
    <mergeCell ref="AY432:AZ432"/>
    <mergeCell ref="AW433:AX433"/>
    <mergeCell ref="AY433:AZ433"/>
    <mergeCell ref="AW434:AX434"/>
    <mergeCell ref="AY434:AZ434"/>
    <mergeCell ref="AW429:AX429"/>
    <mergeCell ref="AY429:AZ429"/>
    <mergeCell ref="AW430:AX430"/>
    <mergeCell ref="AY430:AZ430"/>
    <mergeCell ref="AW431:AX431"/>
    <mergeCell ref="AY431:AZ431"/>
    <mergeCell ref="AW426:AX426"/>
    <mergeCell ref="AY426:AZ426"/>
    <mergeCell ref="AW427:AX427"/>
    <mergeCell ref="AY427:AZ427"/>
    <mergeCell ref="AW428:AX428"/>
    <mergeCell ref="AY428:AZ428"/>
    <mergeCell ref="AW423:AX423"/>
    <mergeCell ref="AY423:AZ423"/>
    <mergeCell ref="AW424:AX424"/>
    <mergeCell ref="AY424:AZ424"/>
    <mergeCell ref="AW425:AX425"/>
    <mergeCell ref="AY425:AZ425"/>
    <mergeCell ref="AW420:AX420"/>
    <mergeCell ref="AY420:AZ420"/>
    <mergeCell ref="AW421:AX421"/>
    <mergeCell ref="AY421:AZ421"/>
    <mergeCell ref="AW422:AX422"/>
    <mergeCell ref="AY422:AZ422"/>
    <mergeCell ref="AW417:AX417"/>
    <mergeCell ref="AY417:AZ417"/>
    <mergeCell ref="AW418:AX418"/>
    <mergeCell ref="AY418:AZ418"/>
    <mergeCell ref="AW419:AX419"/>
    <mergeCell ref="AY419:AZ419"/>
    <mergeCell ref="AW414:AX414"/>
    <mergeCell ref="AY414:AZ414"/>
    <mergeCell ref="AW415:AX415"/>
    <mergeCell ref="AY415:AZ415"/>
    <mergeCell ref="AW416:AX416"/>
    <mergeCell ref="AY416:AZ416"/>
    <mergeCell ref="AW411:AX411"/>
    <mergeCell ref="AY411:AZ411"/>
    <mergeCell ref="AW412:AX412"/>
    <mergeCell ref="AY412:AZ412"/>
    <mergeCell ref="AW413:AX413"/>
    <mergeCell ref="AY413:AZ413"/>
    <mergeCell ref="AW408:AX408"/>
    <mergeCell ref="AY408:AZ408"/>
    <mergeCell ref="AW409:AX409"/>
    <mergeCell ref="AY409:AZ409"/>
    <mergeCell ref="AW410:AX410"/>
    <mergeCell ref="AY410:AZ410"/>
    <mergeCell ref="AW405:AX405"/>
    <mergeCell ref="AY405:AZ405"/>
    <mergeCell ref="AW406:AX406"/>
    <mergeCell ref="AY406:AZ406"/>
    <mergeCell ref="AW407:AX407"/>
    <mergeCell ref="AY407:AZ407"/>
    <mergeCell ref="AW402:AX402"/>
    <mergeCell ref="AY402:AZ402"/>
    <mergeCell ref="AW403:AX403"/>
    <mergeCell ref="AY403:AZ403"/>
    <mergeCell ref="AW404:AX404"/>
    <mergeCell ref="AY404:AZ404"/>
    <mergeCell ref="AW399:AX399"/>
    <mergeCell ref="AY399:AZ399"/>
    <mergeCell ref="AW400:AX400"/>
    <mergeCell ref="AY400:AZ400"/>
    <mergeCell ref="AW401:AX401"/>
    <mergeCell ref="AY401:AZ401"/>
    <mergeCell ref="AW396:AX396"/>
    <mergeCell ref="AY396:AZ396"/>
    <mergeCell ref="AW397:AX397"/>
    <mergeCell ref="AY397:AZ397"/>
    <mergeCell ref="AW398:AX398"/>
    <mergeCell ref="AY398:AZ398"/>
    <mergeCell ref="AW393:AX393"/>
    <mergeCell ref="AY393:AZ393"/>
    <mergeCell ref="AW394:AX394"/>
    <mergeCell ref="AY394:AZ394"/>
    <mergeCell ref="AW395:AX395"/>
    <mergeCell ref="AY395:AZ395"/>
    <mergeCell ref="AW390:AX390"/>
    <mergeCell ref="AY390:AZ390"/>
    <mergeCell ref="AW391:AX391"/>
    <mergeCell ref="AY391:AZ391"/>
    <mergeCell ref="AW392:AX392"/>
    <mergeCell ref="AY392:AZ392"/>
    <mergeCell ref="AW387:AX387"/>
    <mergeCell ref="AY387:AZ387"/>
    <mergeCell ref="AW388:AX388"/>
    <mergeCell ref="AY388:AZ388"/>
    <mergeCell ref="AW389:AX389"/>
    <mergeCell ref="AY389:AZ389"/>
    <mergeCell ref="AW384:AX384"/>
    <mergeCell ref="AY384:AZ384"/>
    <mergeCell ref="AW385:AX385"/>
    <mergeCell ref="AY385:AZ385"/>
    <mergeCell ref="AW386:AX386"/>
    <mergeCell ref="AY386:AZ386"/>
    <mergeCell ref="AW381:AX381"/>
    <mergeCell ref="AY381:AZ381"/>
    <mergeCell ref="AW382:AX382"/>
    <mergeCell ref="AY382:AZ382"/>
    <mergeCell ref="AW383:AX383"/>
    <mergeCell ref="AY383:AZ383"/>
    <mergeCell ref="AW378:AX378"/>
    <mergeCell ref="AY378:AZ378"/>
    <mergeCell ref="AW379:AX379"/>
    <mergeCell ref="AY379:AZ379"/>
    <mergeCell ref="AW380:AX380"/>
    <mergeCell ref="AY380:AZ380"/>
    <mergeCell ref="AW375:AX375"/>
    <mergeCell ref="AY375:AZ375"/>
    <mergeCell ref="AW376:AX376"/>
    <mergeCell ref="AY376:AZ376"/>
    <mergeCell ref="AW377:AX377"/>
    <mergeCell ref="AY377:AZ377"/>
    <mergeCell ref="AW372:AX372"/>
    <mergeCell ref="AY372:AZ372"/>
    <mergeCell ref="AW373:AX373"/>
    <mergeCell ref="AY373:AZ373"/>
    <mergeCell ref="AW374:AX374"/>
    <mergeCell ref="AY374:AZ374"/>
    <mergeCell ref="AW369:AX369"/>
    <mergeCell ref="AY369:AZ369"/>
    <mergeCell ref="AW370:AX370"/>
    <mergeCell ref="AY370:AZ370"/>
    <mergeCell ref="AW371:AX371"/>
    <mergeCell ref="AY371:AZ371"/>
    <mergeCell ref="AW366:AX366"/>
    <mergeCell ref="AY366:AZ366"/>
    <mergeCell ref="AW367:AX367"/>
    <mergeCell ref="AY367:AZ367"/>
    <mergeCell ref="AW368:AX368"/>
    <mergeCell ref="AY368:AZ368"/>
    <mergeCell ref="AW363:AX363"/>
    <mergeCell ref="AY363:AZ363"/>
    <mergeCell ref="AW364:AX364"/>
    <mergeCell ref="AY364:AZ364"/>
    <mergeCell ref="AW365:AX365"/>
    <mergeCell ref="AY365:AZ365"/>
    <mergeCell ref="AW360:AX360"/>
    <mergeCell ref="AY360:AZ360"/>
    <mergeCell ref="AW361:AX361"/>
    <mergeCell ref="AY361:AZ361"/>
    <mergeCell ref="AW362:AX362"/>
    <mergeCell ref="AY362:AZ362"/>
    <mergeCell ref="AW357:AX357"/>
    <mergeCell ref="AY357:AZ357"/>
    <mergeCell ref="AW358:AX358"/>
    <mergeCell ref="AY358:AZ358"/>
    <mergeCell ref="AW359:AX359"/>
    <mergeCell ref="AY359:AZ359"/>
    <mergeCell ref="AW354:AX354"/>
    <mergeCell ref="AY354:AZ354"/>
    <mergeCell ref="AW355:AX355"/>
    <mergeCell ref="AY355:AZ355"/>
    <mergeCell ref="AW356:AX356"/>
    <mergeCell ref="AY356:AZ356"/>
    <mergeCell ref="AW351:AX351"/>
    <mergeCell ref="AY351:AZ351"/>
    <mergeCell ref="AW352:AX352"/>
    <mergeCell ref="AY352:AZ352"/>
    <mergeCell ref="AW353:AX353"/>
    <mergeCell ref="AY353:AZ353"/>
    <mergeCell ref="AW348:AX348"/>
    <mergeCell ref="AY348:AZ348"/>
    <mergeCell ref="AW349:AX349"/>
    <mergeCell ref="AY349:AZ349"/>
    <mergeCell ref="AW350:AX350"/>
    <mergeCell ref="AY350:AZ350"/>
    <mergeCell ref="AW345:AX345"/>
    <mergeCell ref="AY345:AZ345"/>
    <mergeCell ref="AW346:AX346"/>
    <mergeCell ref="AY346:AZ346"/>
    <mergeCell ref="AW347:AX347"/>
    <mergeCell ref="AY347:AZ347"/>
    <mergeCell ref="AW342:AX342"/>
    <mergeCell ref="AY342:AZ342"/>
    <mergeCell ref="AW343:AX343"/>
    <mergeCell ref="AY343:AZ343"/>
    <mergeCell ref="AW344:AX344"/>
    <mergeCell ref="AY344:AZ344"/>
    <mergeCell ref="AW339:AX339"/>
    <mergeCell ref="AY339:AZ339"/>
    <mergeCell ref="AW340:AX340"/>
    <mergeCell ref="AY340:AZ340"/>
    <mergeCell ref="AW341:AX341"/>
    <mergeCell ref="AY341:AZ341"/>
    <mergeCell ref="AW336:AX336"/>
    <mergeCell ref="AY336:AZ336"/>
    <mergeCell ref="AW337:AX337"/>
    <mergeCell ref="AY337:AZ337"/>
    <mergeCell ref="AW338:AX338"/>
    <mergeCell ref="AY338:AZ338"/>
    <mergeCell ref="AW333:AX333"/>
    <mergeCell ref="AY333:AZ333"/>
    <mergeCell ref="AW334:AX334"/>
    <mergeCell ref="AY334:AZ334"/>
    <mergeCell ref="AW335:AX335"/>
    <mergeCell ref="AY335:AZ335"/>
    <mergeCell ref="AW330:AX330"/>
    <mergeCell ref="AY330:AZ330"/>
    <mergeCell ref="AW331:AX331"/>
    <mergeCell ref="AY331:AZ331"/>
    <mergeCell ref="AW332:AX332"/>
    <mergeCell ref="AY332:AZ332"/>
    <mergeCell ref="AW327:AX327"/>
    <mergeCell ref="AY327:AZ327"/>
    <mergeCell ref="AW328:AX328"/>
    <mergeCell ref="AY328:AZ328"/>
    <mergeCell ref="AW329:AX329"/>
    <mergeCell ref="AY329:AZ329"/>
    <mergeCell ref="AW324:AX324"/>
    <mergeCell ref="AY324:AZ324"/>
    <mergeCell ref="AW325:AX325"/>
    <mergeCell ref="AY325:AZ325"/>
    <mergeCell ref="AW326:AX326"/>
    <mergeCell ref="AY326:AZ326"/>
    <mergeCell ref="AW321:AX321"/>
    <mergeCell ref="AY321:AZ321"/>
    <mergeCell ref="AW322:AX322"/>
    <mergeCell ref="AY322:AZ322"/>
    <mergeCell ref="AW323:AX323"/>
    <mergeCell ref="AY323:AZ323"/>
    <mergeCell ref="AW318:AX318"/>
    <mergeCell ref="AY318:AZ318"/>
    <mergeCell ref="AW319:AX319"/>
    <mergeCell ref="AY319:AZ319"/>
    <mergeCell ref="AW320:AX320"/>
    <mergeCell ref="AY320:AZ320"/>
    <mergeCell ref="AW315:AX315"/>
    <mergeCell ref="AY315:AZ315"/>
    <mergeCell ref="AW316:AX316"/>
    <mergeCell ref="AY316:AZ316"/>
    <mergeCell ref="AW317:AX317"/>
    <mergeCell ref="AY317:AZ317"/>
    <mergeCell ref="AW312:AX312"/>
    <mergeCell ref="AY312:AZ312"/>
    <mergeCell ref="AW313:AX313"/>
    <mergeCell ref="AY313:AZ313"/>
    <mergeCell ref="AW314:AX314"/>
    <mergeCell ref="AY314:AZ314"/>
    <mergeCell ref="AW309:AX309"/>
    <mergeCell ref="AY309:AZ309"/>
    <mergeCell ref="AW310:AX310"/>
    <mergeCell ref="AY310:AZ310"/>
    <mergeCell ref="AW311:AX311"/>
    <mergeCell ref="AY311:AZ311"/>
    <mergeCell ref="AW306:AX306"/>
    <mergeCell ref="AY306:AZ306"/>
    <mergeCell ref="AW307:AX307"/>
    <mergeCell ref="AY307:AZ307"/>
    <mergeCell ref="AW308:AX308"/>
    <mergeCell ref="AY308:AZ308"/>
    <mergeCell ref="AW303:AX303"/>
    <mergeCell ref="AY303:AZ303"/>
    <mergeCell ref="AW304:AX304"/>
    <mergeCell ref="AY304:AZ304"/>
    <mergeCell ref="AW305:AX305"/>
    <mergeCell ref="AY305:AZ305"/>
    <mergeCell ref="AW300:AX300"/>
    <mergeCell ref="AY300:AZ300"/>
    <mergeCell ref="AW301:AX301"/>
    <mergeCell ref="AY301:AZ301"/>
    <mergeCell ref="AW302:AX302"/>
    <mergeCell ref="AY302:AZ302"/>
    <mergeCell ref="AW297:AX297"/>
    <mergeCell ref="AY297:AZ297"/>
    <mergeCell ref="AW298:AX298"/>
    <mergeCell ref="AY298:AZ298"/>
    <mergeCell ref="AW299:AX299"/>
    <mergeCell ref="AY299:AZ299"/>
    <mergeCell ref="AW294:AX294"/>
    <mergeCell ref="AY294:AZ294"/>
    <mergeCell ref="AW295:AX295"/>
    <mergeCell ref="AY295:AZ295"/>
    <mergeCell ref="AW296:AX296"/>
    <mergeCell ref="AY296:AZ296"/>
    <mergeCell ref="AW291:AX291"/>
    <mergeCell ref="AY291:AZ291"/>
    <mergeCell ref="AW292:AX292"/>
    <mergeCell ref="AY292:AZ292"/>
    <mergeCell ref="AW293:AX293"/>
    <mergeCell ref="AY293:AZ293"/>
    <mergeCell ref="AW288:AX288"/>
    <mergeCell ref="AY288:AZ288"/>
    <mergeCell ref="AW289:AX289"/>
    <mergeCell ref="AY289:AZ289"/>
    <mergeCell ref="AW290:AX290"/>
    <mergeCell ref="AY290:AZ290"/>
    <mergeCell ref="AW285:AX285"/>
    <mergeCell ref="AY285:AZ285"/>
    <mergeCell ref="AW286:AX286"/>
    <mergeCell ref="AY286:AZ286"/>
    <mergeCell ref="AW287:AX287"/>
    <mergeCell ref="AY287:AZ287"/>
    <mergeCell ref="AW282:AX282"/>
    <mergeCell ref="AY282:AZ282"/>
    <mergeCell ref="AW283:AX283"/>
    <mergeCell ref="AY283:AZ283"/>
    <mergeCell ref="AW284:AX284"/>
    <mergeCell ref="AY284:AZ284"/>
    <mergeCell ref="AW279:AX279"/>
    <mergeCell ref="AY279:AZ279"/>
    <mergeCell ref="AW280:AX280"/>
    <mergeCell ref="AY280:AZ280"/>
    <mergeCell ref="AW281:AX281"/>
    <mergeCell ref="AY281:AZ281"/>
    <mergeCell ref="AW276:AX276"/>
    <mergeCell ref="AY276:AZ276"/>
    <mergeCell ref="AW277:AX277"/>
    <mergeCell ref="AY277:AZ277"/>
    <mergeCell ref="AW278:AX278"/>
    <mergeCell ref="AY278:AZ278"/>
    <mergeCell ref="AW273:AX273"/>
    <mergeCell ref="AY273:AZ273"/>
    <mergeCell ref="AW274:AX274"/>
    <mergeCell ref="AY274:AZ274"/>
    <mergeCell ref="AW275:AX275"/>
    <mergeCell ref="AY275:AZ275"/>
    <mergeCell ref="AW270:AX270"/>
    <mergeCell ref="AY270:AZ270"/>
    <mergeCell ref="AW271:AX271"/>
    <mergeCell ref="AY271:AZ271"/>
    <mergeCell ref="AW272:AX272"/>
    <mergeCell ref="AY272:AZ272"/>
    <mergeCell ref="AW267:AX267"/>
    <mergeCell ref="AY267:AZ267"/>
    <mergeCell ref="AW268:AX268"/>
    <mergeCell ref="AY268:AZ268"/>
    <mergeCell ref="AW269:AX269"/>
    <mergeCell ref="AY269:AZ269"/>
    <mergeCell ref="AW264:AX264"/>
    <mergeCell ref="AY264:AZ264"/>
    <mergeCell ref="AW265:AX265"/>
    <mergeCell ref="AY265:AZ265"/>
    <mergeCell ref="AW266:AX266"/>
    <mergeCell ref="AY266:AZ266"/>
    <mergeCell ref="AW261:AX261"/>
    <mergeCell ref="AY261:AZ261"/>
    <mergeCell ref="AW262:AX262"/>
    <mergeCell ref="AY262:AZ262"/>
    <mergeCell ref="AW263:AX263"/>
    <mergeCell ref="AY263:AZ263"/>
    <mergeCell ref="AW258:AX258"/>
    <mergeCell ref="AY258:AZ258"/>
    <mergeCell ref="AW259:AX259"/>
    <mergeCell ref="AY259:AZ259"/>
    <mergeCell ref="AW260:AX260"/>
    <mergeCell ref="AY260:AZ260"/>
    <mergeCell ref="AW255:AX255"/>
    <mergeCell ref="AY255:AZ255"/>
    <mergeCell ref="AW256:AX256"/>
    <mergeCell ref="AY256:AZ256"/>
    <mergeCell ref="AW257:AX257"/>
    <mergeCell ref="AY257:AZ257"/>
    <mergeCell ref="AW252:AX252"/>
    <mergeCell ref="AY252:AZ252"/>
    <mergeCell ref="AW253:AX253"/>
    <mergeCell ref="AY253:AZ253"/>
    <mergeCell ref="AW254:AX254"/>
    <mergeCell ref="AY254:AZ254"/>
    <mergeCell ref="AW249:AX249"/>
    <mergeCell ref="AY249:AZ249"/>
    <mergeCell ref="AW250:AX250"/>
    <mergeCell ref="AY250:AZ250"/>
    <mergeCell ref="AW251:AX251"/>
    <mergeCell ref="AY251:AZ251"/>
    <mergeCell ref="AW246:AX246"/>
    <mergeCell ref="AY246:AZ246"/>
    <mergeCell ref="AW247:AX247"/>
    <mergeCell ref="AY247:AZ247"/>
    <mergeCell ref="AW248:AX248"/>
    <mergeCell ref="AY248:AZ248"/>
    <mergeCell ref="AW243:AX243"/>
    <mergeCell ref="AY243:AZ243"/>
    <mergeCell ref="AW244:AX244"/>
    <mergeCell ref="AY244:AZ244"/>
    <mergeCell ref="AW245:AX245"/>
    <mergeCell ref="AY245:AZ245"/>
    <mergeCell ref="AW240:AX240"/>
    <mergeCell ref="AY240:AZ240"/>
    <mergeCell ref="AW241:AX241"/>
    <mergeCell ref="AY241:AZ241"/>
    <mergeCell ref="AW242:AX242"/>
    <mergeCell ref="AY242:AZ242"/>
    <mergeCell ref="AW237:AX237"/>
    <mergeCell ref="AY237:AZ237"/>
    <mergeCell ref="AW238:AX238"/>
    <mergeCell ref="AY238:AZ238"/>
    <mergeCell ref="AW239:AX239"/>
    <mergeCell ref="AY239:AZ239"/>
    <mergeCell ref="AW234:AX234"/>
    <mergeCell ref="AY234:AZ234"/>
    <mergeCell ref="AW235:AX235"/>
    <mergeCell ref="AY235:AZ235"/>
    <mergeCell ref="AW236:AX236"/>
    <mergeCell ref="AY236:AZ236"/>
    <mergeCell ref="AW231:AX231"/>
    <mergeCell ref="AY231:AZ231"/>
    <mergeCell ref="AW232:AX232"/>
    <mergeCell ref="AY232:AZ232"/>
    <mergeCell ref="AW233:AX233"/>
    <mergeCell ref="AY233:AZ233"/>
    <mergeCell ref="AW228:AX228"/>
    <mergeCell ref="AY228:AZ228"/>
    <mergeCell ref="AW229:AX229"/>
    <mergeCell ref="AY229:AZ229"/>
    <mergeCell ref="AW230:AX230"/>
    <mergeCell ref="AY230:AZ230"/>
    <mergeCell ref="AW225:AX225"/>
    <mergeCell ref="AY225:AZ225"/>
    <mergeCell ref="AW226:AX226"/>
    <mergeCell ref="AY226:AZ226"/>
    <mergeCell ref="AW227:AX227"/>
    <mergeCell ref="AY227:AZ227"/>
    <mergeCell ref="AW222:AX222"/>
    <mergeCell ref="AY222:AZ222"/>
    <mergeCell ref="AW223:AX223"/>
    <mergeCell ref="AY223:AZ223"/>
    <mergeCell ref="AW224:AX224"/>
    <mergeCell ref="AY224:AZ224"/>
    <mergeCell ref="AW219:AX219"/>
    <mergeCell ref="AY219:AZ219"/>
    <mergeCell ref="AW220:AX220"/>
    <mergeCell ref="AY220:AZ220"/>
    <mergeCell ref="AW221:AX221"/>
    <mergeCell ref="AY221:AZ221"/>
    <mergeCell ref="AW216:AX216"/>
    <mergeCell ref="AY216:AZ216"/>
    <mergeCell ref="AW217:AX217"/>
    <mergeCell ref="AY217:AZ217"/>
    <mergeCell ref="AW218:AX218"/>
    <mergeCell ref="AY218:AZ218"/>
    <mergeCell ref="AW213:AX213"/>
    <mergeCell ref="AY213:AZ213"/>
    <mergeCell ref="AW214:AX214"/>
    <mergeCell ref="AY214:AZ214"/>
    <mergeCell ref="AW215:AX215"/>
    <mergeCell ref="AY215:AZ215"/>
    <mergeCell ref="AW210:AX210"/>
    <mergeCell ref="AY210:AZ210"/>
    <mergeCell ref="AW211:AX211"/>
    <mergeCell ref="AY211:AZ211"/>
    <mergeCell ref="AW212:AX212"/>
    <mergeCell ref="AY212:AZ212"/>
    <mergeCell ref="AW207:AX207"/>
    <mergeCell ref="AY207:AZ207"/>
    <mergeCell ref="AW208:AX208"/>
    <mergeCell ref="AY208:AZ208"/>
    <mergeCell ref="AW209:AX209"/>
    <mergeCell ref="AY209:AZ209"/>
    <mergeCell ref="AW204:AX204"/>
    <mergeCell ref="AY204:AZ204"/>
    <mergeCell ref="AW205:AX205"/>
    <mergeCell ref="AY205:AZ205"/>
    <mergeCell ref="AW206:AX206"/>
    <mergeCell ref="AY206:AZ206"/>
    <mergeCell ref="AW201:AX201"/>
    <mergeCell ref="AY201:AZ201"/>
    <mergeCell ref="AW202:AX202"/>
    <mergeCell ref="AY202:AZ202"/>
    <mergeCell ref="AW203:AX203"/>
    <mergeCell ref="AY203:AZ203"/>
    <mergeCell ref="AW198:AX198"/>
    <mergeCell ref="AY198:AZ198"/>
    <mergeCell ref="AW199:AX199"/>
    <mergeCell ref="AY199:AZ199"/>
    <mergeCell ref="AW200:AX200"/>
    <mergeCell ref="AY200:AZ200"/>
    <mergeCell ref="AW195:AX195"/>
    <mergeCell ref="AY195:AZ195"/>
    <mergeCell ref="AW196:AX196"/>
    <mergeCell ref="AY196:AZ196"/>
    <mergeCell ref="AW197:AX197"/>
    <mergeCell ref="AY197:AZ197"/>
    <mergeCell ref="AW192:AX192"/>
    <mergeCell ref="AY192:AZ192"/>
    <mergeCell ref="AW193:AX193"/>
    <mergeCell ref="AY193:AZ193"/>
    <mergeCell ref="AW194:AX194"/>
    <mergeCell ref="AY194:AZ194"/>
    <mergeCell ref="AW189:AX189"/>
    <mergeCell ref="AY189:AZ189"/>
    <mergeCell ref="AW190:AX190"/>
    <mergeCell ref="AY190:AZ190"/>
    <mergeCell ref="AW191:AX191"/>
    <mergeCell ref="AY191:AZ191"/>
    <mergeCell ref="AW186:AX186"/>
    <mergeCell ref="AY186:AZ186"/>
    <mergeCell ref="AW187:AX187"/>
    <mergeCell ref="AY187:AZ187"/>
    <mergeCell ref="AW188:AX188"/>
    <mergeCell ref="AY188:AZ188"/>
    <mergeCell ref="AW183:AX183"/>
    <mergeCell ref="AY183:AZ183"/>
    <mergeCell ref="AW184:AX184"/>
    <mergeCell ref="AY184:AZ184"/>
    <mergeCell ref="AW185:AX185"/>
    <mergeCell ref="AY185:AZ185"/>
    <mergeCell ref="AW180:AX180"/>
    <mergeCell ref="AY180:AZ180"/>
    <mergeCell ref="AW181:AX181"/>
    <mergeCell ref="AY181:AZ181"/>
    <mergeCell ref="AW182:AX182"/>
    <mergeCell ref="AY182:AZ182"/>
    <mergeCell ref="AW177:AX177"/>
    <mergeCell ref="AY177:AZ177"/>
    <mergeCell ref="AW178:AX178"/>
    <mergeCell ref="AY178:AZ178"/>
    <mergeCell ref="AW179:AX179"/>
    <mergeCell ref="AY179:AZ179"/>
    <mergeCell ref="AW174:AX174"/>
    <mergeCell ref="AY174:AZ174"/>
    <mergeCell ref="AW175:AX175"/>
    <mergeCell ref="AY175:AZ175"/>
    <mergeCell ref="AW176:AX176"/>
    <mergeCell ref="AY176:AZ176"/>
    <mergeCell ref="AW171:AX171"/>
    <mergeCell ref="AY171:AZ171"/>
    <mergeCell ref="AW172:AX172"/>
    <mergeCell ref="AY172:AZ172"/>
    <mergeCell ref="AW173:AX173"/>
    <mergeCell ref="AY173:AZ173"/>
    <mergeCell ref="AW168:AX168"/>
    <mergeCell ref="AY168:AZ168"/>
    <mergeCell ref="AW169:AX169"/>
    <mergeCell ref="AY169:AZ169"/>
    <mergeCell ref="AW170:AX170"/>
    <mergeCell ref="AY170:AZ170"/>
    <mergeCell ref="AW165:AX165"/>
    <mergeCell ref="AY165:AZ165"/>
    <mergeCell ref="AW166:AX166"/>
    <mergeCell ref="AY166:AZ166"/>
    <mergeCell ref="AW167:AX167"/>
    <mergeCell ref="AY167:AZ167"/>
    <mergeCell ref="AW162:AX162"/>
    <mergeCell ref="AY162:AZ162"/>
    <mergeCell ref="AW163:AX163"/>
    <mergeCell ref="AY163:AZ163"/>
    <mergeCell ref="AW164:AX164"/>
    <mergeCell ref="AY164:AZ164"/>
    <mergeCell ref="AW159:AX159"/>
    <mergeCell ref="AY159:AZ159"/>
    <mergeCell ref="AW160:AX160"/>
    <mergeCell ref="AY160:AZ160"/>
    <mergeCell ref="AW161:AX161"/>
    <mergeCell ref="AY161:AZ161"/>
    <mergeCell ref="AW156:AX156"/>
    <mergeCell ref="AY156:AZ156"/>
    <mergeCell ref="AW157:AX157"/>
    <mergeCell ref="AY157:AZ157"/>
    <mergeCell ref="AW158:AX158"/>
    <mergeCell ref="AY158:AZ158"/>
    <mergeCell ref="AW153:AX153"/>
    <mergeCell ref="AY153:AZ153"/>
    <mergeCell ref="AW154:AX154"/>
    <mergeCell ref="AY154:AZ154"/>
    <mergeCell ref="AW155:AX155"/>
    <mergeCell ref="AY155:AZ155"/>
    <mergeCell ref="AW150:AX150"/>
    <mergeCell ref="AY150:AZ150"/>
    <mergeCell ref="AW151:AX151"/>
    <mergeCell ref="AY151:AZ151"/>
    <mergeCell ref="AW152:AX152"/>
    <mergeCell ref="AY152:AZ152"/>
    <mergeCell ref="AW147:AX147"/>
    <mergeCell ref="AY147:AZ147"/>
    <mergeCell ref="AW148:AX148"/>
    <mergeCell ref="AY148:AZ148"/>
    <mergeCell ref="AW149:AX149"/>
    <mergeCell ref="AY149:AZ149"/>
    <mergeCell ref="AW144:AX144"/>
    <mergeCell ref="AY144:AZ144"/>
    <mergeCell ref="AW145:AX145"/>
    <mergeCell ref="AY145:AZ145"/>
    <mergeCell ref="AW146:AX146"/>
    <mergeCell ref="AY146:AZ146"/>
    <mergeCell ref="AW141:AX141"/>
    <mergeCell ref="AY141:AZ141"/>
    <mergeCell ref="AW142:AX142"/>
    <mergeCell ref="AY142:AZ142"/>
    <mergeCell ref="AW143:AX143"/>
    <mergeCell ref="AY143:AZ143"/>
    <mergeCell ref="AW138:AX138"/>
    <mergeCell ref="AY138:AZ138"/>
    <mergeCell ref="AW139:AX139"/>
    <mergeCell ref="AY139:AZ139"/>
    <mergeCell ref="AW140:AX140"/>
    <mergeCell ref="AY140:AZ140"/>
    <mergeCell ref="AW135:AX135"/>
    <mergeCell ref="AY135:AZ135"/>
    <mergeCell ref="AW136:AX136"/>
    <mergeCell ref="AY136:AZ136"/>
    <mergeCell ref="AW137:AX137"/>
    <mergeCell ref="AY137:AZ137"/>
    <mergeCell ref="AW132:AX132"/>
    <mergeCell ref="AY132:AZ132"/>
    <mergeCell ref="AW133:AX133"/>
    <mergeCell ref="AY133:AZ133"/>
    <mergeCell ref="AW134:AX134"/>
    <mergeCell ref="AY134:AZ134"/>
    <mergeCell ref="AW129:AX129"/>
    <mergeCell ref="AY129:AZ129"/>
    <mergeCell ref="AW130:AX130"/>
    <mergeCell ref="AY130:AZ130"/>
    <mergeCell ref="AW131:AX131"/>
    <mergeCell ref="AY131:AZ131"/>
    <mergeCell ref="AW126:AX126"/>
    <mergeCell ref="AY126:AZ126"/>
    <mergeCell ref="AW127:AX127"/>
    <mergeCell ref="AY127:AZ127"/>
    <mergeCell ref="AW128:AX128"/>
    <mergeCell ref="AY128:AZ128"/>
    <mergeCell ref="AW123:AX123"/>
    <mergeCell ref="AY123:AZ123"/>
    <mergeCell ref="AW124:AX124"/>
    <mergeCell ref="AY124:AZ124"/>
    <mergeCell ref="AW125:AX125"/>
    <mergeCell ref="AY125:AZ125"/>
    <mergeCell ref="AW120:AX120"/>
    <mergeCell ref="AY120:AZ120"/>
    <mergeCell ref="AW121:AX121"/>
    <mergeCell ref="AY121:AZ121"/>
    <mergeCell ref="AW122:AX122"/>
    <mergeCell ref="AY122:AZ122"/>
    <mergeCell ref="AW117:AX117"/>
    <mergeCell ref="AY117:AZ117"/>
    <mergeCell ref="AW118:AX118"/>
    <mergeCell ref="AY118:AZ118"/>
    <mergeCell ref="AW119:AX119"/>
    <mergeCell ref="AY119:AZ119"/>
    <mergeCell ref="AW114:AX114"/>
    <mergeCell ref="AY114:AZ114"/>
    <mergeCell ref="AW115:AX115"/>
    <mergeCell ref="AY115:AZ115"/>
    <mergeCell ref="AW116:AX116"/>
    <mergeCell ref="AY116:AZ116"/>
    <mergeCell ref="AW111:AX111"/>
    <mergeCell ref="AY111:AZ111"/>
    <mergeCell ref="AW112:AX112"/>
    <mergeCell ref="AY112:AZ112"/>
    <mergeCell ref="AW113:AX113"/>
    <mergeCell ref="AY113:AZ113"/>
    <mergeCell ref="AW108:AX108"/>
    <mergeCell ref="AY108:AZ108"/>
    <mergeCell ref="AW109:AX109"/>
    <mergeCell ref="AY109:AZ109"/>
    <mergeCell ref="AW110:AX110"/>
    <mergeCell ref="AY110:AZ110"/>
    <mergeCell ref="AW105:AX105"/>
    <mergeCell ref="AY105:AZ105"/>
    <mergeCell ref="AW106:AX106"/>
    <mergeCell ref="AY106:AZ106"/>
    <mergeCell ref="AW107:AX107"/>
    <mergeCell ref="AY107:AZ107"/>
    <mergeCell ref="AW102:AX102"/>
    <mergeCell ref="AY102:AZ102"/>
    <mergeCell ref="AW103:AX103"/>
    <mergeCell ref="AY103:AZ103"/>
    <mergeCell ref="AW104:AX104"/>
    <mergeCell ref="AY104:AZ104"/>
    <mergeCell ref="AW99:AX99"/>
    <mergeCell ref="AY99:AZ99"/>
    <mergeCell ref="AW100:AX100"/>
    <mergeCell ref="AY100:AZ100"/>
    <mergeCell ref="AW101:AX101"/>
    <mergeCell ref="AY101:AZ101"/>
    <mergeCell ref="AW96:AX96"/>
    <mergeCell ref="AY96:AZ96"/>
    <mergeCell ref="AW97:AX97"/>
    <mergeCell ref="AY97:AZ97"/>
    <mergeCell ref="AW98:AX98"/>
    <mergeCell ref="AY98:AZ98"/>
    <mergeCell ref="AW93:AX93"/>
    <mergeCell ref="AY93:AZ93"/>
    <mergeCell ref="AW94:AX94"/>
    <mergeCell ref="AY94:AZ94"/>
    <mergeCell ref="AW95:AX95"/>
    <mergeCell ref="AY95:AZ95"/>
    <mergeCell ref="AW90:AX90"/>
    <mergeCell ref="AY90:AZ90"/>
    <mergeCell ref="AW91:AX91"/>
    <mergeCell ref="AY91:AZ91"/>
    <mergeCell ref="AW92:AX92"/>
    <mergeCell ref="AY92:AZ92"/>
    <mergeCell ref="AW87:AX87"/>
    <mergeCell ref="AY87:AZ87"/>
    <mergeCell ref="AW88:AX88"/>
    <mergeCell ref="AY88:AZ88"/>
    <mergeCell ref="AW89:AX89"/>
    <mergeCell ref="AY89:AZ89"/>
    <mergeCell ref="AW84:AX84"/>
    <mergeCell ref="AY84:AZ84"/>
    <mergeCell ref="AW85:AX85"/>
    <mergeCell ref="AY85:AZ85"/>
    <mergeCell ref="AW86:AX86"/>
    <mergeCell ref="AY86:AZ86"/>
    <mergeCell ref="AW81:AX81"/>
    <mergeCell ref="AY81:AZ81"/>
    <mergeCell ref="AW82:AX82"/>
    <mergeCell ref="AY82:AZ82"/>
    <mergeCell ref="AW83:AX83"/>
    <mergeCell ref="AY83:AZ83"/>
    <mergeCell ref="AW78:AX78"/>
    <mergeCell ref="AY78:AZ78"/>
    <mergeCell ref="AW79:AX79"/>
    <mergeCell ref="AY79:AZ79"/>
    <mergeCell ref="AW80:AX80"/>
    <mergeCell ref="AY80:AZ80"/>
    <mergeCell ref="AW75:AX75"/>
    <mergeCell ref="AY75:AZ75"/>
    <mergeCell ref="AW76:AX76"/>
    <mergeCell ref="AY76:AZ76"/>
    <mergeCell ref="AW77:AX77"/>
    <mergeCell ref="AY77:AZ77"/>
    <mergeCell ref="AW72:AX72"/>
    <mergeCell ref="AY72:AZ72"/>
    <mergeCell ref="AW73:AX73"/>
    <mergeCell ref="AY73:AZ73"/>
    <mergeCell ref="AW74:AX74"/>
    <mergeCell ref="AY74:AZ74"/>
    <mergeCell ref="AW69:AX69"/>
    <mergeCell ref="AY69:AZ69"/>
    <mergeCell ref="AW70:AX70"/>
    <mergeCell ref="AY70:AZ70"/>
    <mergeCell ref="AW71:AX71"/>
    <mergeCell ref="AY71:AZ71"/>
    <mergeCell ref="AW66:AX66"/>
    <mergeCell ref="AY66:AZ66"/>
    <mergeCell ref="AW67:AX67"/>
    <mergeCell ref="AY67:AZ67"/>
    <mergeCell ref="AW68:AX68"/>
    <mergeCell ref="AY68:AZ68"/>
    <mergeCell ref="AW63:AX63"/>
    <mergeCell ref="AY63:AZ63"/>
    <mergeCell ref="AW64:AX64"/>
    <mergeCell ref="AY64:AZ64"/>
    <mergeCell ref="AW65:AX65"/>
    <mergeCell ref="AY65:AZ65"/>
    <mergeCell ref="AW60:AX60"/>
    <mergeCell ref="AY60:AZ60"/>
    <mergeCell ref="AW61:AX61"/>
    <mergeCell ref="AY61:AZ61"/>
    <mergeCell ref="AW62:AX62"/>
    <mergeCell ref="AY62:AZ62"/>
    <mergeCell ref="AW57:AX57"/>
    <mergeCell ref="AY57:AZ57"/>
    <mergeCell ref="AW58:AX58"/>
    <mergeCell ref="AY58:AZ58"/>
    <mergeCell ref="AW59:AX59"/>
    <mergeCell ref="AY59:AZ59"/>
    <mergeCell ref="AW54:AX54"/>
    <mergeCell ref="AY54:AZ54"/>
    <mergeCell ref="AW55:AX55"/>
    <mergeCell ref="AY55:AZ55"/>
    <mergeCell ref="AW56:AX56"/>
    <mergeCell ref="AY56:AZ56"/>
    <mergeCell ref="AW51:AX51"/>
    <mergeCell ref="AY51:AZ51"/>
    <mergeCell ref="AW52:AX52"/>
    <mergeCell ref="AY52:AZ52"/>
    <mergeCell ref="AW53:AX53"/>
    <mergeCell ref="AY53:AZ53"/>
    <mergeCell ref="AW48:AX48"/>
    <mergeCell ref="AY48:AZ48"/>
    <mergeCell ref="AW49:AX49"/>
    <mergeCell ref="AY49:AZ49"/>
    <mergeCell ref="AW50:AX50"/>
    <mergeCell ref="AY50:AZ50"/>
    <mergeCell ref="AW45:AX45"/>
    <mergeCell ref="AY45:AZ45"/>
    <mergeCell ref="AW46:AX46"/>
    <mergeCell ref="AY46:AZ46"/>
    <mergeCell ref="AW47:AX47"/>
    <mergeCell ref="AY47:AZ47"/>
    <mergeCell ref="AW42:AX42"/>
    <mergeCell ref="AY42:AZ42"/>
    <mergeCell ref="AW43:AX43"/>
    <mergeCell ref="AY43:AZ43"/>
    <mergeCell ref="AW44:AX44"/>
    <mergeCell ref="AY44:AZ44"/>
    <mergeCell ref="AW39:AX39"/>
    <mergeCell ref="AY39:AZ39"/>
    <mergeCell ref="AW40:AX40"/>
    <mergeCell ref="AY40:AZ40"/>
    <mergeCell ref="AW41:AX41"/>
    <mergeCell ref="AY41:AZ41"/>
    <mergeCell ref="AW36:AX36"/>
    <mergeCell ref="AY36:AZ36"/>
    <mergeCell ref="AW37:AX37"/>
    <mergeCell ref="AY37:AZ37"/>
    <mergeCell ref="AW38:AX38"/>
    <mergeCell ref="AY38:AZ38"/>
    <mergeCell ref="AW33:AX33"/>
    <mergeCell ref="AY33:AZ33"/>
    <mergeCell ref="AW34:AX34"/>
    <mergeCell ref="AY34:AZ34"/>
    <mergeCell ref="AW35:AX35"/>
    <mergeCell ref="AY35:AZ35"/>
    <mergeCell ref="AW30:AX30"/>
    <mergeCell ref="AY30:AZ30"/>
    <mergeCell ref="AW31:AX31"/>
    <mergeCell ref="AY31:AZ31"/>
    <mergeCell ref="AW32:AX32"/>
    <mergeCell ref="AY32:AZ32"/>
    <mergeCell ref="AW27:AX27"/>
    <mergeCell ref="AY27:AZ27"/>
    <mergeCell ref="AW28:AX28"/>
    <mergeCell ref="AY28:AZ28"/>
    <mergeCell ref="AW29:AX29"/>
    <mergeCell ref="AY29:AZ29"/>
    <mergeCell ref="AW24:AX24"/>
    <mergeCell ref="AY24:AZ24"/>
    <mergeCell ref="AW25:AX25"/>
    <mergeCell ref="AY25:AZ25"/>
    <mergeCell ref="AW26:AX26"/>
    <mergeCell ref="AY26:AZ26"/>
    <mergeCell ref="AW21:AX21"/>
    <mergeCell ref="AY21:AZ21"/>
    <mergeCell ref="AW22:AX22"/>
    <mergeCell ref="AY22:AZ22"/>
    <mergeCell ref="AW23:AX23"/>
    <mergeCell ref="AY23:AZ23"/>
    <mergeCell ref="AW18:AX18"/>
    <mergeCell ref="AY18:AZ18"/>
    <mergeCell ref="AW19:AX19"/>
    <mergeCell ref="AY19:AZ19"/>
    <mergeCell ref="AW20:AX20"/>
    <mergeCell ref="AY20:AZ20"/>
    <mergeCell ref="AW13:AY13"/>
    <mergeCell ref="AW15:AX15"/>
    <mergeCell ref="AY15:AZ15"/>
    <mergeCell ref="AW16:AX16"/>
    <mergeCell ref="AY16:AZ16"/>
    <mergeCell ref="AW17:AX17"/>
    <mergeCell ref="AY17:AZ17"/>
    <mergeCell ref="AW7:AY7"/>
    <mergeCell ref="AW8:AY8"/>
    <mergeCell ref="AW9:AY9"/>
    <mergeCell ref="AW10:AY10"/>
    <mergeCell ref="AW11:AY11"/>
    <mergeCell ref="AW12:AY12"/>
    <mergeCell ref="AW1:AZ1"/>
    <mergeCell ref="AW2:AZ2"/>
    <mergeCell ref="AW3:AY3"/>
    <mergeCell ref="AW4:AY4"/>
    <mergeCell ref="AW5:AY5"/>
    <mergeCell ref="AW6:AY6"/>
    <mergeCell ref="AQ3585:AR3585"/>
    <mergeCell ref="AS3585:AT3585"/>
    <mergeCell ref="AQ3567:AR3567"/>
    <mergeCell ref="AS3567:AT3567"/>
    <mergeCell ref="AQ3568:AR3568"/>
    <mergeCell ref="AS3568:AT3568"/>
    <mergeCell ref="AQ3569:AR3569"/>
    <mergeCell ref="AS3569:AT3569"/>
    <mergeCell ref="AQ3564:AR3564"/>
    <mergeCell ref="AS3564:AT3564"/>
    <mergeCell ref="AQ3565:AR3565"/>
    <mergeCell ref="AS3565:AT3565"/>
    <mergeCell ref="AQ3566:AR3566"/>
    <mergeCell ref="AS3566:AT3566"/>
    <mergeCell ref="AQ3561:AR3561"/>
    <mergeCell ref="AS3561:AT3561"/>
    <mergeCell ref="AQ3562:AR3562"/>
    <mergeCell ref="AS3562:AT3562"/>
    <mergeCell ref="AQ3563:AR3563"/>
    <mergeCell ref="AS3563:AT3563"/>
    <mergeCell ref="AQ3558:AR3558"/>
    <mergeCell ref="AS3558:AT3558"/>
    <mergeCell ref="AQ3559:AR3559"/>
    <mergeCell ref="AS3559:AT3559"/>
    <mergeCell ref="AQ3560:AR3560"/>
    <mergeCell ref="AS3560:AT3560"/>
    <mergeCell ref="AQ3555:AR3555"/>
    <mergeCell ref="AS3555:AT3555"/>
    <mergeCell ref="AQ3556:AR3556"/>
    <mergeCell ref="AS3556:AT3556"/>
    <mergeCell ref="AQ3557:AR3557"/>
    <mergeCell ref="AS3557:AT3557"/>
    <mergeCell ref="AQ3552:AR3552"/>
    <mergeCell ref="AQ3586:AR3586"/>
    <mergeCell ref="AS3586:AT3586"/>
    <mergeCell ref="AQ3587:AR3587"/>
    <mergeCell ref="AS3587:AT3587"/>
    <mergeCell ref="AQ3582:AR3582"/>
    <mergeCell ref="AS3582:AT3582"/>
    <mergeCell ref="AQ3583:AR3583"/>
    <mergeCell ref="AS3583:AT3583"/>
    <mergeCell ref="AQ3584:AR3584"/>
    <mergeCell ref="AS3584:AT3584"/>
    <mergeCell ref="AQ3579:AR3579"/>
    <mergeCell ref="AS3579:AT3579"/>
    <mergeCell ref="AQ3580:AR3580"/>
    <mergeCell ref="AS3580:AT3580"/>
    <mergeCell ref="AQ3581:AR3581"/>
    <mergeCell ref="AS3581:AT3581"/>
    <mergeCell ref="AQ3576:AR3576"/>
    <mergeCell ref="AS3576:AT3576"/>
    <mergeCell ref="AQ3577:AR3577"/>
    <mergeCell ref="AS3577:AT3577"/>
    <mergeCell ref="AQ3578:AR3578"/>
    <mergeCell ref="AS3578:AT3578"/>
    <mergeCell ref="AQ3573:AR3573"/>
    <mergeCell ref="AS3573:AT3573"/>
    <mergeCell ref="AQ3574:AR3574"/>
    <mergeCell ref="AS3574:AT3574"/>
    <mergeCell ref="AQ3575:AR3575"/>
    <mergeCell ref="AS3575:AT3575"/>
    <mergeCell ref="AQ3570:AR3570"/>
    <mergeCell ref="AS3570:AT3570"/>
    <mergeCell ref="AQ3571:AR3571"/>
    <mergeCell ref="AS3571:AT3571"/>
    <mergeCell ref="AQ3572:AR3572"/>
    <mergeCell ref="AS3572:AT3572"/>
    <mergeCell ref="AS3552:AT3552"/>
    <mergeCell ref="AQ3553:AR3553"/>
    <mergeCell ref="AS3553:AT3553"/>
    <mergeCell ref="AQ3554:AR3554"/>
    <mergeCell ref="AS3554:AT3554"/>
    <mergeCell ref="AQ3549:AR3549"/>
    <mergeCell ref="AS3549:AT3549"/>
    <mergeCell ref="AQ3550:AR3550"/>
    <mergeCell ref="AS3550:AT3550"/>
    <mergeCell ref="AQ3551:AR3551"/>
    <mergeCell ref="AS3551:AT3551"/>
    <mergeCell ref="AQ3546:AR3546"/>
    <mergeCell ref="AS3546:AT3546"/>
    <mergeCell ref="AQ3547:AR3547"/>
    <mergeCell ref="AS3547:AT3547"/>
    <mergeCell ref="AQ3548:AR3548"/>
    <mergeCell ref="AS3548:AT3548"/>
    <mergeCell ref="AQ3543:AR3543"/>
    <mergeCell ref="AS3543:AT3543"/>
    <mergeCell ref="AQ3544:AR3544"/>
    <mergeCell ref="AS3544:AT3544"/>
    <mergeCell ref="AQ3545:AR3545"/>
    <mergeCell ref="AS3545:AT3545"/>
    <mergeCell ref="AQ3540:AR3540"/>
    <mergeCell ref="AS3540:AT3540"/>
    <mergeCell ref="AQ3541:AR3541"/>
    <mergeCell ref="AS3541:AT3541"/>
    <mergeCell ref="AQ3542:AR3542"/>
    <mergeCell ref="AS3542:AT3542"/>
    <mergeCell ref="AQ3537:AR3537"/>
    <mergeCell ref="AS3537:AT3537"/>
    <mergeCell ref="AQ3538:AR3538"/>
    <mergeCell ref="AS3538:AT3538"/>
    <mergeCell ref="AQ3539:AR3539"/>
    <mergeCell ref="AS3539:AT3539"/>
    <mergeCell ref="AQ3534:AR3534"/>
    <mergeCell ref="AS3534:AT3534"/>
    <mergeCell ref="AQ3535:AR3535"/>
    <mergeCell ref="AS3535:AT3535"/>
    <mergeCell ref="AQ3536:AR3536"/>
    <mergeCell ref="AS3536:AT3536"/>
    <mergeCell ref="AQ3531:AR3531"/>
    <mergeCell ref="AS3531:AT3531"/>
    <mergeCell ref="AQ3532:AR3532"/>
    <mergeCell ref="AS3532:AT3532"/>
    <mergeCell ref="AQ3533:AR3533"/>
    <mergeCell ref="AS3533:AT3533"/>
    <mergeCell ref="AQ3528:AR3528"/>
    <mergeCell ref="AS3528:AT3528"/>
    <mergeCell ref="AQ3529:AR3529"/>
    <mergeCell ref="AS3529:AT3529"/>
    <mergeCell ref="AQ3530:AR3530"/>
    <mergeCell ref="AS3530:AT3530"/>
    <mergeCell ref="AQ3525:AR3525"/>
    <mergeCell ref="AS3525:AT3525"/>
    <mergeCell ref="AQ3526:AR3526"/>
    <mergeCell ref="AS3526:AT3526"/>
    <mergeCell ref="AQ3527:AR3527"/>
    <mergeCell ref="AS3527:AT3527"/>
    <mergeCell ref="AQ3522:AR3522"/>
    <mergeCell ref="AS3522:AT3522"/>
    <mergeCell ref="AQ3523:AR3523"/>
    <mergeCell ref="AS3523:AT3523"/>
    <mergeCell ref="AQ3524:AR3524"/>
    <mergeCell ref="AS3524:AT3524"/>
    <mergeCell ref="AQ3519:AR3519"/>
    <mergeCell ref="AS3519:AT3519"/>
    <mergeCell ref="AQ3520:AR3520"/>
    <mergeCell ref="AS3520:AT3520"/>
    <mergeCell ref="AQ3521:AR3521"/>
    <mergeCell ref="AS3521:AT3521"/>
    <mergeCell ref="AQ3516:AR3516"/>
    <mergeCell ref="AS3516:AT3516"/>
    <mergeCell ref="AQ3517:AR3517"/>
    <mergeCell ref="AS3517:AT3517"/>
    <mergeCell ref="AQ3518:AR3518"/>
    <mergeCell ref="AS3518:AT3518"/>
    <mergeCell ref="AQ3513:AR3513"/>
    <mergeCell ref="AS3513:AT3513"/>
    <mergeCell ref="AQ3514:AR3514"/>
    <mergeCell ref="AS3514:AT3514"/>
    <mergeCell ref="AQ3515:AR3515"/>
    <mergeCell ref="AS3515:AT3515"/>
    <mergeCell ref="AQ3510:AR3510"/>
    <mergeCell ref="AS3510:AT3510"/>
    <mergeCell ref="AQ3511:AR3511"/>
    <mergeCell ref="AS3511:AT3511"/>
    <mergeCell ref="AQ3512:AR3512"/>
    <mergeCell ref="AS3512:AT3512"/>
    <mergeCell ref="AQ3507:AR3507"/>
    <mergeCell ref="AS3507:AT3507"/>
    <mergeCell ref="AQ3508:AR3508"/>
    <mergeCell ref="AS3508:AT3508"/>
    <mergeCell ref="AQ3509:AR3509"/>
    <mergeCell ref="AS3509:AT3509"/>
    <mergeCell ref="AQ3504:AR3504"/>
    <mergeCell ref="AS3504:AT3504"/>
    <mergeCell ref="AQ3505:AR3505"/>
    <mergeCell ref="AS3505:AT3505"/>
    <mergeCell ref="AQ3506:AR3506"/>
    <mergeCell ref="AS3506:AT3506"/>
    <mergeCell ref="AQ3501:AR3501"/>
    <mergeCell ref="AS3501:AT3501"/>
    <mergeCell ref="AQ3502:AR3502"/>
    <mergeCell ref="AS3502:AT3502"/>
    <mergeCell ref="AQ3503:AR3503"/>
    <mergeCell ref="AS3503:AT3503"/>
    <mergeCell ref="AQ3498:AR3498"/>
    <mergeCell ref="AS3498:AT3498"/>
    <mergeCell ref="AQ3499:AR3499"/>
    <mergeCell ref="AS3499:AT3499"/>
    <mergeCell ref="AQ3500:AR3500"/>
    <mergeCell ref="AS3500:AT3500"/>
    <mergeCell ref="AQ3495:AR3495"/>
    <mergeCell ref="AS3495:AT3495"/>
    <mergeCell ref="AQ3496:AR3496"/>
    <mergeCell ref="AS3496:AT3496"/>
    <mergeCell ref="AQ3497:AR3497"/>
    <mergeCell ref="AS3497:AT3497"/>
    <mergeCell ref="AQ3492:AR3492"/>
    <mergeCell ref="AS3492:AT3492"/>
    <mergeCell ref="AQ3493:AR3493"/>
    <mergeCell ref="AS3493:AT3493"/>
    <mergeCell ref="AQ3494:AR3494"/>
    <mergeCell ref="AS3494:AT3494"/>
    <mergeCell ref="AQ3489:AR3489"/>
    <mergeCell ref="AS3489:AT3489"/>
    <mergeCell ref="AQ3490:AR3490"/>
    <mergeCell ref="AS3490:AT3490"/>
    <mergeCell ref="AQ3491:AR3491"/>
    <mergeCell ref="AS3491:AT3491"/>
    <mergeCell ref="AQ3486:AR3486"/>
    <mergeCell ref="AS3486:AT3486"/>
    <mergeCell ref="AQ3487:AR3487"/>
    <mergeCell ref="AS3487:AT3487"/>
    <mergeCell ref="AQ3488:AR3488"/>
    <mergeCell ref="AS3488:AT3488"/>
    <mergeCell ref="AQ3483:AR3483"/>
    <mergeCell ref="AS3483:AT3483"/>
    <mergeCell ref="AQ3484:AR3484"/>
    <mergeCell ref="AS3484:AT3484"/>
    <mergeCell ref="AQ3485:AR3485"/>
    <mergeCell ref="AS3485:AT3485"/>
    <mergeCell ref="AQ3480:AR3480"/>
    <mergeCell ref="AS3480:AT3480"/>
    <mergeCell ref="AQ3481:AR3481"/>
    <mergeCell ref="AS3481:AT3481"/>
    <mergeCell ref="AQ3482:AR3482"/>
    <mergeCell ref="AS3482:AT3482"/>
    <mergeCell ref="AQ3477:AR3477"/>
    <mergeCell ref="AS3477:AT3477"/>
    <mergeCell ref="AQ3478:AR3478"/>
    <mergeCell ref="AS3478:AT3478"/>
    <mergeCell ref="AQ3479:AR3479"/>
    <mergeCell ref="AS3479:AT3479"/>
    <mergeCell ref="AQ3474:AR3474"/>
    <mergeCell ref="AS3474:AT3474"/>
    <mergeCell ref="AQ3475:AR3475"/>
    <mergeCell ref="AS3475:AT3475"/>
    <mergeCell ref="AQ3476:AR3476"/>
    <mergeCell ref="AS3476:AT3476"/>
    <mergeCell ref="AQ3471:AR3471"/>
    <mergeCell ref="AS3471:AT3471"/>
    <mergeCell ref="AQ3472:AR3472"/>
    <mergeCell ref="AS3472:AT3472"/>
    <mergeCell ref="AQ3473:AR3473"/>
    <mergeCell ref="AS3473:AT3473"/>
    <mergeCell ref="AQ3468:AR3468"/>
    <mergeCell ref="AS3468:AT3468"/>
    <mergeCell ref="AQ3469:AR3469"/>
    <mergeCell ref="AS3469:AT3469"/>
    <mergeCell ref="AQ3470:AR3470"/>
    <mergeCell ref="AS3470:AT3470"/>
    <mergeCell ref="AQ3465:AR3465"/>
    <mergeCell ref="AS3465:AT3465"/>
    <mergeCell ref="AQ3466:AR3466"/>
    <mergeCell ref="AS3466:AT3466"/>
    <mergeCell ref="AQ3467:AR3467"/>
    <mergeCell ref="AS3467:AT3467"/>
    <mergeCell ref="AQ3462:AR3462"/>
    <mergeCell ref="AS3462:AT3462"/>
    <mergeCell ref="AQ3463:AR3463"/>
    <mergeCell ref="AS3463:AT3463"/>
    <mergeCell ref="AQ3464:AR3464"/>
    <mergeCell ref="AS3464:AT3464"/>
    <mergeCell ref="AQ3459:AR3459"/>
    <mergeCell ref="AS3459:AT3459"/>
    <mergeCell ref="AQ3460:AR3460"/>
    <mergeCell ref="AS3460:AT3460"/>
    <mergeCell ref="AQ3461:AR3461"/>
    <mergeCell ref="AS3461:AT3461"/>
    <mergeCell ref="AQ3456:AR3456"/>
    <mergeCell ref="AS3456:AT3456"/>
    <mergeCell ref="AQ3457:AR3457"/>
    <mergeCell ref="AS3457:AT3457"/>
    <mergeCell ref="AQ3458:AR3458"/>
    <mergeCell ref="AS3458:AT3458"/>
    <mergeCell ref="AQ3453:AR3453"/>
    <mergeCell ref="AS3453:AT3453"/>
    <mergeCell ref="AQ3454:AR3454"/>
    <mergeCell ref="AS3454:AT3454"/>
    <mergeCell ref="AQ3455:AR3455"/>
    <mergeCell ref="AS3455:AT3455"/>
    <mergeCell ref="AQ3450:AR3450"/>
    <mergeCell ref="AS3450:AT3450"/>
    <mergeCell ref="AQ3451:AR3451"/>
    <mergeCell ref="AS3451:AT3451"/>
    <mergeCell ref="AQ3452:AR3452"/>
    <mergeCell ref="AS3452:AT3452"/>
    <mergeCell ref="AQ3447:AR3447"/>
    <mergeCell ref="AS3447:AT3447"/>
    <mergeCell ref="AQ3448:AR3448"/>
    <mergeCell ref="AS3448:AT3448"/>
    <mergeCell ref="AQ3449:AR3449"/>
    <mergeCell ref="AS3449:AT3449"/>
    <mergeCell ref="AQ3444:AR3444"/>
    <mergeCell ref="AS3444:AT3444"/>
    <mergeCell ref="AQ3445:AR3445"/>
    <mergeCell ref="AS3445:AT3445"/>
    <mergeCell ref="AQ3446:AR3446"/>
    <mergeCell ref="AS3446:AT3446"/>
    <mergeCell ref="AQ3441:AR3441"/>
    <mergeCell ref="AS3441:AT3441"/>
    <mergeCell ref="AQ3442:AR3442"/>
    <mergeCell ref="AS3442:AT3442"/>
    <mergeCell ref="AQ3443:AR3443"/>
    <mergeCell ref="AS3443:AT3443"/>
    <mergeCell ref="AQ3438:AR3438"/>
    <mergeCell ref="AS3438:AT3438"/>
    <mergeCell ref="AQ3439:AR3439"/>
    <mergeCell ref="AS3439:AT3439"/>
    <mergeCell ref="AQ3440:AR3440"/>
    <mergeCell ref="AS3440:AT3440"/>
    <mergeCell ref="AQ3435:AR3435"/>
    <mergeCell ref="AS3435:AT3435"/>
    <mergeCell ref="AQ3436:AR3436"/>
    <mergeCell ref="AS3436:AT3436"/>
    <mergeCell ref="AQ3437:AR3437"/>
    <mergeCell ref="AS3437:AT3437"/>
    <mergeCell ref="AQ3432:AR3432"/>
    <mergeCell ref="AS3432:AT3432"/>
    <mergeCell ref="AQ3433:AR3433"/>
    <mergeCell ref="AS3433:AT3433"/>
    <mergeCell ref="AQ3434:AR3434"/>
    <mergeCell ref="AS3434:AT3434"/>
    <mergeCell ref="AQ3429:AR3429"/>
    <mergeCell ref="AS3429:AT3429"/>
    <mergeCell ref="AQ3430:AR3430"/>
    <mergeCell ref="AS3430:AT3430"/>
    <mergeCell ref="AQ3431:AR3431"/>
    <mergeCell ref="AS3431:AT3431"/>
    <mergeCell ref="AQ3426:AR3426"/>
    <mergeCell ref="AS3426:AT3426"/>
    <mergeCell ref="AQ3427:AR3427"/>
    <mergeCell ref="AS3427:AT3427"/>
    <mergeCell ref="AQ3428:AR3428"/>
    <mergeCell ref="AS3428:AT3428"/>
    <mergeCell ref="AQ3423:AR3423"/>
    <mergeCell ref="AS3423:AT3423"/>
    <mergeCell ref="AQ3424:AR3424"/>
    <mergeCell ref="AS3424:AT3424"/>
    <mergeCell ref="AQ3425:AR3425"/>
    <mergeCell ref="AS3425:AT3425"/>
    <mergeCell ref="AQ3420:AR3420"/>
    <mergeCell ref="AS3420:AT3420"/>
    <mergeCell ref="AQ3421:AR3421"/>
    <mergeCell ref="AS3421:AT3421"/>
    <mergeCell ref="AQ3422:AR3422"/>
    <mergeCell ref="AS3422:AT3422"/>
    <mergeCell ref="AQ3417:AR3417"/>
    <mergeCell ref="AS3417:AT3417"/>
    <mergeCell ref="AQ3418:AR3418"/>
    <mergeCell ref="AS3418:AT3418"/>
    <mergeCell ref="AQ3419:AR3419"/>
    <mergeCell ref="AS3419:AT3419"/>
    <mergeCell ref="AQ3414:AR3414"/>
    <mergeCell ref="AS3414:AT3414"/>
    <mergeCell ref="AQ3415:AR3415"/>
    <mergeCell ref="AS3415:AT3415"/>
    <mergeCell ref="AQ3416:AR3416"/>
    <mergeCell ref="AS3416:AT3416"/>
    <mergeCell ref="AQ3411:AR3411"/>
    <mergeCell ref="AS3411:AT3411"/>
    <mergeCell ref="AQ3412:AR3412"/>
    <mergeCell ref="AS3412:AT3412"/>
    <mergeCell ref="AQ3413:AR3413"/>
    <mergeCell ref="AS3413:AT3413"/>
    <mergeCell ref="AQ3408:AR3408"/>
    <mergeCell ref="AS3408:AT3408"/>
    <mergeCell ref="AQ3409:AR3409"/>
    <mergeCell ref="AS3409:AT3409"/>
    <mergeCell ref="AQ3410:AR3410"/>
    <mergeCell ref="AS3410:AT3410"/>
    <mergeCell ref="AQ3405:AR3405"/>
    <mergeCell ref="AS3405:AT3405"/>
    <mergeCell ref="AQ3406:AR3406"/>
    <mergeCell ref="AS3406:AT3406"/>
    <mergeCell ref="AQ3407:AR3407"/>
    <mergeCell ref="AS3407:AT3407"/>
    <mergeCell ref="AQ3402:AR3402"/>
    <mergeCell ref="AS3402:AT3402"/>
    <mergeCell ref="AQ3403:AR3403"/>
    <mergeCell ref="AS3403:AT3403"/>
    <mergeCell ref="AQ3404:AR3404"/>
    <mergeCell ref="AS3404:AT3404"/>
    <mergeCell ref="AQ3399:AR3399"/>
    <mergeCell ref="AS3399:AT3399"/>
    <mergeCell ref="AQ3400:AR3400"/>
    <mergeCell ref="AS3400:AT3400"/>
    <mergeCell ref="AQ3401:AR3401"/>
    <mergeCell ref="AS3401:AT3401"/>
    <mergeCell ref="AQ3396:AR3396"/>
    <mergeCell ref="AS3396:AT3396"/>
    <mergeCell ref="AQ3397:AR3397"/>
    <mergeCell ref="AS3397:AT3397"/>
    <mergeCell ref="AQ3398:AR3398"/>
    <mergeCell ref="AS3398:AT3398"/>
    <mergeCell ref="AQ3393:AR3393"/>
    <mergeCell ref="AS3393:AT3393"/>
    <mergeCell ref="AQ3394:AR3394"/>
    <mergeCell ref="AS3394:AT3394"/>
    <mergeCell ref="AQ3395:AR3395"/>
    <mergeCell ref="AS3395:AT3395"/>
    <mergeCell ref="AQ3390:AR3390"/>
    <mergeCell ref="AS3390:AT3390"/>
    <mergeCell ref="AQ3391:AR3391"/>
    <mergeCell ref="AS3391:AT3391"/>
    <mergeCell ref="AQ3392:AR3392"/>
    <mergeCell ref="AS3392:AT3392"/>
    <mergeCell ref="AQ3387:AR3387"/>
    <mergeCell ref="AS3387:AT3387"/>
    <mergeCell ref="AQ3388:AR3388"/>
    <mergeCell ref="AS3388:AT3388"/>
    <mergeCell ref="AQ3389:AR3389"/>
    <mergeCell ref="AS3389:AT3389"/>
    <mergeCell ref="AQ3384:AR3384"/>
    <mergeCell ref="AS3384:AT3384"/>
    <mergeCell ref="AQ3385:AR3385"/>
    <mergeCell ref="AS3385:AT3385"/>
    <mergeCell ref="AQ3386:AR3386"/>
    <mergeCell ref="AS3386:AT3386"/>
    <mergeCell ref="AQ3381:AR3381"/>
    <mergeCell ref="AS3381:AT3381"/>
    <mergeCell ref="AQ3382:AR3382"/>
    <mergeCell ref="AS3382:AT3382"/>
    <mergeCell ref="AQ3383:AR3383"/>
    <mergeCell ref="AS3383:AT3383"/>
    <mergeCell ref="AQ3378:AR3378"/>
    <mergeCell ref="AS3378:AT3378"/>
    <mergeCell ref="AQ3379:AR3379"/>
    <mergeCell ref="AS3379:AT3379"/>
    <mergeCell ref="AQ3380:AR3380"/>
    <mergeCell ref="AS3380:AT3380"/>
    <mergeCell ref="AQ3375:AR3375"/>
    <mergeCell ref="AS3375:AT3375"/>
    <mergeCell ref="AQ3376:AR3376"/>
    <mergeCell ref="AS3376:AT3376"/>
    <mergeCell ref="AQ3377:AR3377"/>
    <mergeCell ref="AS3377:AT3377"/>
    <mergeCell ref="AQ3372:AR3372"/>
    <mergeCell ref="AS3372:AT3372"/>
    <mergeCell ref="AQ3373:AR3373"/>
    <mergeCell ref="AS3373:AT3373"/>
    <mergeCell ref="AQ3374:AR3374"/>
    <mergeCell ref="AS3374:AT3374"/>
    <mergeCell ref="AQ3369:AR3369"/>
    <mergeCell ref="AS3369:AT3369"/>
    <mergeCell ref="AQ3370:AR3370"/>
    <mergeCell ref="AS3370:AT3370"/>
    <mergeCell ref="AQ3371:AR3371"/>
    <mergeCell ref="AS3371:AT3371"/>
    <mergeCell ref="AQ3366:AR3366"/>
    <mergeCell ref="AS3366:AT3366"/>
    <mergeCell ref="AQ3367:AR3367"/>
    <mergeCell ref="AS3367:AT3367"/>
    <mergeCell ref="AQ3368:AR3368"/>
    <mergeCell ref="AS3368:AT3368"/>
    <mergeCell ref="AQ3363:AR3363"/>
    <mergeCell ref="AS3363:AT3363"/>
    <mergeCell ref="AQ3364:AR3364"/>
    <mergeCell ref="AS3364:AT3364"/>
    <mergeCell ref="AQ3365:AR3365"/>
    <mergeCell ref="AS3365:AT3365"/>
    <mergeCell ref="AQ3360:AR3360"/>
    <mergeCell ref="AS3360:AT3360"/>
    <mergeCell ref="AQ3361:AR3361"/>
    <mergeCell ref="AS3361:AT3361"/>
    <mergeCell ref="AQ3362:AR3362"/>
    <mergeCell ref="AS3362:AT3362"/>
    <mergeCell ref="AQ3357:AR3357"/>
    <mergeCell ref="AS3357:AT3357"/>
    <mergeCell ref="AQ3358:AR3358"/>
    <mergeCell ref="AS3358:AT3358"/>
    <mergeCell ref="AQ3359:AR3359"/>
    <mergeCell ref="AS3359:AT3359"/>
    <mergeCell ref="AQ3354:AR3354"/>
    <mergeCell ref="AS3354:AT3354"/>
    <mergeCell ref="AQ3355:AR3355"/>
    <mergeCell ref="AS3355:AT3355"/>
    <mergeCell ref="AQ3356:AR3356"/>
    <mergeCell ref="AS3356:AT3356"/>
    <mergeCell ref="AQ3351:AR3351"/>
    <mergeCell ref="AS3351:AT3351"/>
    <mergeCell ref="AQ3352:AR3352"/>
    <mergeCell ref="AS3352:AT3352"/>
    <mergeCell ref="AQ3353:AR3353"/>
    <mergeCell ref="AS3353:AT3353"/>
    <mergeCell ref="AQ3348:AR3348"/>
    <mergeCell ref="AS3348:AT3348"/>
    <mergeCell ref="AQ3349:AR3349"/>
    <mergeCell ref="AS3349:AT3349"/>
    <mergeCell ref="AQ3350:AR3350"/>
    <mergeCell ref="AS3350:AT3350"/>
    <mergeCell ref="AQ3345:AR3345"/>
    <mergeCell ref="AS3345:AT3345"/>
    <mergeCell ref="AQ3346:AR3346"/>
    <mergeCell ref="AS3346:AT3346"/>
    <mergeCell ref="AQ3347:AR3347"/>
    <mergeCell ref="AS3347:AT3347"/>
    <mergeCell ref="AQ3342:AR3342"/>
    <mergeCell ref="AS3342:AT3342"/>
    <mergeCell ref="AQ3343:AR3343"/>
    <mergeCell ref="AS3343:AT3343"/>
    <mergeCell ref="AQ3344:AR3344"/>
    <mergeCell ref="AS3344:AT3344"/>
    <mergeCell ref="AQ3339:AR3339"/>
    <mergeCell ref="AS3339:AT3339"/>
    <mergeCell ref="AQ3340:AR3340"/>
    <mergeCell ref="AS3340:AT3340"/>
    <mergeCell ref="AQ3341:AR3341"/>
    <mergeCell ref="AS3341:AT3341"/>
    <mergeCell ref="AQ3336:AR3336"/>
    <mergeCell ref="AS3336:AT3336"/>
    <mergeCell ref="AQ3337:AR3337"/>
    <mergeCell ref="AS3337:AT3337"/>
    <mergeCell ref="AQ3338:AR3338"/>
    <mergeCell ref="AS3338:AT3338"/>
    <mergeCell ref="AQ3333:AR3333"/>
    <mergeCell ref="AS3333:AT3333"/>
    <mergeCell ref="AQ3334:AR3334"/>
    <mergeCell ref="AS3334:AT3334"/>
    <mergeCell ref="AQ3335:AR3335"/>
    <mergeCell ref="AS3335:AT3335"/>
    <mergeCell ref="AQ3330:AR3330"/>
    <mergeCell ref="AS3330:AT3330"/>
    <mergeCell ref="AQ3331:AR3331"/>
    <mergeCell ref="AS3331:AT3331"/>
    <mergeCell ref="AQ3332:AR3332"/>
    <mergeCell ref="AS3332:AT3332"/>
    <mergeCell ref="AQ3327:AR3327"/>
    <mergeCell ref="AS3327:AT3327"/>
    <mergeCell ref="AQ3328:AR3328"/>
    <mergeCell ref="AS3328:AT3328"/>
    <mergeCell ref="AQ3329:AR3329"/>
    <mergeCell ref="AS3329:AT3329"/>
    <mergeCell ref="AQ3324:AR3324"/>
    <mergeCell ref="AS3324:AT3324"/>
    <mergeCell ref="AQ3325:AR3325"/>
    <mergeCell ref="AS3325:AT3325"/>
    <mergeCell ref="AQ3326:AR3326"/>
    <mergeCell ref="AS3326:AT3326"/>
    <mergeCell ref="AQ3321:AR3321"/>
    <mergeCell ref="AS3321:AT3321"/>
    <mergeCell ref="AQ3322:AR3322"/>
    <mergeCell ref="AS3322:AT3322"/>
    <mergeCell ref="AQ3323:AR3323"/>
    <mergeCell ref="AS3323:AT3323"/>
    <mergeCell ref="AQ3318:AR3318"/>
    <mergeCell ref="AS3318:AT3318"/>
    <mergeCell ref="AQ3319:AR3319"/>
    <mergeCell ref="AS3319:AT3319"/>
    <mergeCell ref="AQ3320:AR3320"/>
    <mergeCell ref="AS3320:AT3320"/>
    <mergeCell ref="AQ3315:AR3315"/>
    <mergeCell ref="AS3315:AT3315"/>
    <mergeCell ref="AQ3316:AR3316"/>
    <mergeCell ref="AS3316:AT3316"/>
    <mergeCell ref="AQ3317:AR3317"/>
    <mergeCell ref="AS3317:AT3317"/>
    <mergeCell ref="AQ3312:AR3312"/>
    <mergeCell ref="AS3312:AT3312"/>
    <mergeCell ref="AQ3313:AR3313"/>
    <mergeCell ref="AS3313:AT3313"/>
    <mergeCell ref="AQ3314:AR3314"/>
    <mergeCell ref="AS3314:AT3314"/>
    <mergeCell ref="AQ3309:AR3309"/>
    <mergeCell ref="AS3309:AT3309"/>
    <mergeCell ref="AQ3310:AR3310"/>
    <mergeCell ref="AS3310:AT3310"/>
    <mergeCell ref="AQ3311:AR3311"/>
    <mergeCell ref="AS3311:AT3311"/>
    <mergeCell ref="AQ3306:AR3306"/>
    <mergeCell ref="AS3306:AT3306"/>
    <mergeCell ref="AQ3307:AR3307"/>
    <mergeCell ref="AS3307:AT3307"/>
    <mergeCell ref="AQ3308:AR3308"/>
    <mergeCell ref="AS3308:AT3308"/>
    <mergeCell ref="AQ3303:AR3303"/>
    <mergeCell ref="AS3303:AT3303"/>
    <mergeCell ref="AQ3304:AR3304"/>
    <mergeCell ref="AS3304:AT3304"/>
    <mergeCell ref="AQ3305:AR3305"/>
    <mergeCell ref="AS3305:AT3305"/>
    <mergeCell ref="AQ3300:AR3300"/>
    <mergeCell ref="AS3300:AT3300"/>
    <mergeCell ref="AQ3301:AR3301"/>
    <mergeCell ref="AS3301:AT3301"/>
    <mergeCell ref="AQ3302:AR3302"/>
    <mergeCell ref="AS3302:AT3302"/>
    <mergeCell ref="AQ3297:AR3297"/>
    <mergeCell ref="AS3297:AT3297"/>
    <mergeCell ref="AQ3298:AR3298"/>
    <mergeCell ref="AS3298:AT3298"/>
    <mergeCell ref="AQ3299:AR3299"/>
    <mergeCell ref="AS3299:AT3299"/>
    <mergeCell ref="AQ3294:AR3294"/>
    <mergeCell ref="AS3294:AT3294"/>
    <mergeCell ref="AQ3295:AR3295"/>
    <mergeCell ref="AS3295:AT3295"/>
    <mergeCell ref="AQ3296:AR3296"/>
    <mergeCell ref="AS3296:AT3296"/>
    <mergeCell ref="AQ3291:AR3291"/>
    <mergeCell ref="AS3291:AT3291"/>
    <mergeCell ref="AQ3292:AR3292"/>
    <mergeCell ref="AS3292:AT3292"/>
    <mergeCell ref="AQ3293:AR3293"/>
    <mergeCell ref="AS3293:AT3293"/>
    <mergeCell ref="AQ3288:AR3288"/>
    <mergeCell ref="AS3288:AT3288"/>
    <mergeCell ref="AQ3289:AR3289"/>
    <mergeCell ref="AS3289:AT3289"/>
    <mergeCell ref="AQ3290:AR3290"/>
    <mergeCell ref="AS3290:AT3290"/>
    <mergeCell ref="AQ3285:AR3285"/>
    <mergeCell ref="AS3285:AT3285"/>
    <mergeCell ref="AQ3286:AR3286"/>
    <mergeCell ref="AS3286:AT3286"/>
    <mergeCell ref="AQ3287:AR3287"/>
    <mergeCell ref="AS3287:AT3287"/>
    <mergeCell ref="AQ3282:AR3282"/>
    <mergeCell ref="AS3282:AT3282"/>
    <mergeCell ref="AQ3283:AR3283"/>
    <mergeCell ref="AS3283:AT3283"/>
    <mergeCell ref="AQ3284:AR3284"/>
    <mergeCell ref="AS3284:AT3284"/>
    <mergeCell ref="AQ3279:AR3279"/>
    <mergeCell ref="AS3279:AT3279"/>
    <mergeCell ref="AQ3280:AR3280"/>
    <mergeCell ref="AS3280:AT3280"/>
    <mergeCell ref="AQ3281:AR3281"/>
    <mergeCell ref="AS3281:AT3281"/>
    <mergeCell ref="AQ3276:AR3276"/>
    <mergeCell ref="AS3276:AT3276"/>
    <mergeCell ref="AQ3277:AR3277"/>
    <mergeCell ref="AS3277:AT3277"/>
    <mergeCell ref="AQ3278:AR3278"/>
    <mergeCell ref="AS3278:AT3278"/>
    <mergeCell ref="AQ3273:AR3273"/>
    <mergeCell ref="AS3273:AT3273"/>
    <mergeCell ref="AQ3274:AR3274"/>
    <mergeCell ref="AS3274:AT3274"/>
    <mergeCell ref="AQ3275:AR3275"/>
    <mergeCell ref="AS3275:AT3275"/>
    <mergeCell ref="AQ3270:AR3270"/>
    <mergeCell ref="AS3270:AT3270"/>
    <mergeCell ref="AQ3271:AR3271"/>
    <mergeCell ref="AS3271:AT3271"/>
    <mergeCell ref="AQ3272:AR3272"/>
    <mergeCell ref="AS3272:AT3272"/>
    <mergeCell ref="AQ3267:AR3267"/>
    <mergeCell ref="AS3267:AT3267"/>
    <mergeCell ref="AQ3268:AR3268"/>
    <mergeCell ref="AS3268:AT3268"/>
    <mergeCell ref="AQ3269:AR3269"/>
    <mergeCell ref="AS3269:AT3269"/>
    <mergeCell ref="AQ3264:AR3264"/>
    <mergeCell ref="AS3264:AT3264"/>
    <mergeCell ref="AQ3265:AR3265"/>
    <mergeCell ref="AS3265:AT3265"/>
    <mergeCell ref="AQ3266:AR3266"/>
    <mergeCell ref="AS3266:AT3266"/>
    <mergeCell ref="AQ3261:AR3261"/>
    <mergeCell ref="AS3261:AT3261"/>
    <mergeCell ref="AQ3262:AR3262"/>
    <mergeCell ref="AS3262:AT3262"/>
    <mergeCell ref="AQ3263:AR3263"/>
    <mergeCell ref="AS3263:AT3263"/>
    <mergeCell ref="AQ3258:AR3258"/>
    <mergeCell ref="AS3258:AT3258"/>
    <mergeCell ref="AQ3259:AR3259"/>
    <mergeCell ref="AS3259:AT3259"/>
    <mergeCell ref="AQ3260:AR3260"/>
    <mergeCell ref="AS3260:AT3260"/>
    <mergeCell ref="AQ3255:AR3255"/>
    <mergeCell ref="AS3255:AT3255"/>
    <mergeCell ref="AQ3256:AR3256"/>
    <mergeCell ref="AS3256:AT3256"/>
    <mergeCell ref="AQ3257:AR3257"/>
    <mergeCell ref="AS3257:AT3257"/>
    <mergeCell ref="AQ3252:AR3252"/>
    <mergeCell ref="AS3252:AT3252"/>
    <mergeCell ref="AQ3253:AR3253"/>
    <mergeCell ref="AS3253:AT3253"/>
    <mergeCell ref="AQ3254:AR3254"/>
    <mergeCell ref="AS3254:AT3254"/>
    <mergeCell ref="AQ3249:AR3249"/>
    <mergeCell ref="AS3249:AT3249"/>
    <mergeCell ref="AQ3250:AR3250"/>
    <mergeCell ref="AS3250:AT3250"/>
    <mergeCell ref="AQ3251:AR3251"/>
    <mergeCell ref="AS3251:AT3251"/>
    <mergeCell ref="AQ3246:AR3246"/>
    <mergeCell ref="AS3246:AT3246"/>
    <mergeCell ref="AQ3247:AR3247"/>
    <mergeCell ref="AS3247:AT3247"/>
    <mergeCell ref="AQ3248:AR3248"/>
    <mergeCell ref="AS3248:AT3248"/>
    <mergeCell ref="AQ3243:AR3243"/>
    <mergeCell ref="AS3243:AT3243"/>
    <mergeCell ref="AQ3244:AR3244"/>
    <mergeCell ref="AS3244:AT3244"/>
    <mergeCell ref="AQ3245:AR3245"/>
    <mergeCell ref="AS3245:AT3245"/>
    <mergeCell ref="AQ3240:AR3240"/>
    <mergeCell ref="AS3240:AT3240"/>
    <mergeCell ref="AQ3241:AR3241"/>
    <mergeCell ref="AS3241:AT3241"/>
    <mergeCell ref="AQ3242:AR3242"/>
    <mergeCell ref="AS3242:AT3242"/>
    <mergeCell ref="AQ3237:AR3237"/>
    <mergeCell ref="AS3237:AT3237"/>
    <mergeCell ref="AQ3238:AR3238"/>
    <mergeCell ref="AS3238:AT3238"/>
    <mergeCell ref="AQ3239:AR3239"/>
    <mergeCell ref="AS3239:AT3239"/>
    <mergeCell ref="AQ3234:AR3234"/>
    <mergeCell ref="AS3234:AT3234"/>
    <mergeCell ref="AQ3235:AR3235"/>
    <mergeCell ref="AS3235:AT3235"/>
    <mergeCell ref="AQ3236:AR3236"/>
    <mergeCell ref="AS3236:AT3236"/>
    <mergeCell ref="AQ3231:AR3231"/>
    <mergeCell ref="AS3231:AT3231"/>
    <mergeCell ref="AQ3232:AR3232"/>
    <mergeCell ref="AS3232:AT3232"/>
    <mergeCell ref="AQ3233:AR3233"/>
    <mergeCell ref="AS3233:AT3233"/>
    <mergeCell ref="AQ3228:AR3228"/>
    <mergeCell ref="AS3228:AT3228"/>
    <mergeCell ref="AQ3229:AR3229"/>
    <mergeCell ref="AS3229:AT3229"/>
    <mergeCell ref="AQ3230:AR3230"/>
    <mergeCell ref="AS3230:AT3230"/>
    <mergeCell ref="AQ3225:AR3225"/>
    <mergeCell ref="AS3225:AT3225"/>
    <mergeCell ref="AQ3226:AR3226"/>
    <mergeCell ref="AS3226:AT3226"/>
    <mergeCell ref="AQ3227:AR3227"/>
    <mergeCell ref="AS3227:AT3227"/>
    <mergeCell ref="AQ3222:AR3222"/>
    <mergeCell ref="AS3222:AT3222"/>
    <mergeCell ref="AQ3223:AR3223"/>
    <mergeCell ref="AS3223:AT3223"/>
    <mergeCell ref="AQ3224:AR3224"/>
    <mergeCell ref="AS3224:AT3224"/>
    <mergeCell ref="AQ3219:AR3219"/>
    <mergeCell ref="AS3219:AT3219"/>
    <mergeCell ref="AQ3220:AR3220"/>
    <mergeCell ref="AS3220:AT3220"/>
    <mergeCell ref="AQ3221:AR3221"/>
    <mergeCell ref="AS3221:AT3221"/>
    <mergeCell ref="AQ3216:AR3216"/>
    <mergeCell ref="AS3216:AT3216"/>
    <mergeCell ref="AQ3217:AR3217"/>
    <mergeCell ref="AS3217:AT3217"/>
    <mergeCell ref="AQ3218:AR3218"/>
    <mergeCell ref="AS3218:AT3218"/>
    <mergeCell ref="AQ3213:AR3213"/>
    <mergeCell ref="AS3213:AT3213"/>
    <mergeCell ref="AQ3214:AR3214"/>
    <mergeCell ref="AS3214:AT3214"/>
    <mergeCell ref="AQ3215:AR3215"/>
    <mergeCell ref="AS3215:AT3215"/>
    <mergeCell ref="AQ3210:AR3210"/>
    <mergeCell ref="AS3210:AT3210"/>
    <mergeCell ref="AQ3211:AR3211"/>
    <mergeCell ref="AS3211:AT3211"/>
    <mergeCell ref="AQ3212:AR3212"/>
    <mergeCell ref="AS3212:AT3212"/>
    <mergeCell ref="AQ3207:AR3207"/>
    <mergeCell ref="AS3207:AT3207"/>
    <mergeCell ref="AQ3208:AR3208"/>
    <mergeCell ref="AS3208:AT3208"/>
    <mergeCell ref="AQ3209:AR3209"/>
    <mergeCell ref="AS3209:AT3209"/>
    <mergeCell ref="AQ3204:AR3204"/>
    <mergeCell ref="AS3204:AT3204"/>
    <mergeCell ref="AQ3205:AR3205"/>
    <mergeCell ref="AS3205:AT3205"/>
    <mergeCell ref="AQ3206:AR3206"/>
    <mergeCell ref="AS3206:AT3206"/>
    <mergeCell ref="AQ3201:AR3201"/>
    <mergeCell ref="AS3201:AT3201"/>
    <mergeCell ref="AQ3202:AR3202"/>
    <mergeCell ref="AS3202:AT3202"/>
    <mergeCell ref="AQ3203:AR3203"/>
    <mergeCell ref="AS3203:AT3203"/>
    <mergeCell ref="AQ3198:AR3198"/>
    <mergeCell ref="AS3198:AT3198"/>
    <mergeCell ref="AQ3199:AR3199"/>
    <mergeCell ref="AS3199:AT3199"/>
    <mergeCell ref="AQ3200:AR3200"/>
    <mergeCell ref="AS3200:AT3200"/>
    <mergeCell ref="AQ3195:AR3195"/>
    <mergeCell ref="AS3195:AT3195"/>
    <mergeCell ref="AQ3196:AR3196"/>
    <mergeCell ref="AS3196:AT3196"/>
    <mergeCell ref="AQ3197:AR3197"/>
    <mergeCell ref="AS3197:AT3197"/>
    <mergeCell ref="AQ3192:AR3192"/>
    <mergeCell ref="AS3192:AT3192"/>
    <mergeCell ref="AQ3193:AR3193"/>
    <mergeCell ref="AS3193:AT3193"/>
    <mergeCell ref="AQ3194:AR3194"/>
    <mergeCell ref="AS3194:AT3194"/>
    <mergeCell ref="AQ3189:AR3189"/>
    <mergeCell ref="AS3189:AT3189"/>
    <mergeCell ref="AQ3190:AR3190"/>
    <mergeCell ref="AS3190:AT3190"/>
    <mergeCell ref="AQ3191:AR3191"/>
    <mergeCell ref="AS3191:AT3191"/>
    <mergeCell ref="AQ3186:AR3186"/>
    <mergeCell ref="AS3186:AT3186"/>
    <mergeCell ref="AQ3187:AR3187"/>
    <mergeCell ref="AS3187:AT3187"/>
    <mergeCell ref="AQ3188:AR3188"/>
    <mergeCell ref="AS3188:AT3188"/>
    <mergeCell ref="AQ3183:AR3183"/>
    <mergeCell ref="AS3183:AT3183"/>
    <mergeCell ref="AQ3184:AR3184"/>
    <mergeCell ref="AS3184:AT3184"/>
    <mergeCell ref="AQ3185:AR3185"/>
    <mergeCell ref="AS3185:AT3185"/>
    <mergeCell ref="AQ3180:AR3180"/>
    <mergeCell ref="AS3180:AT3180"/>
    <mergeCell ref="AQ3181:AR3181"/>
    <mergeCell ref="AS3181:AT3181"/>
    <mergeCell ref="AQ3182:AR3182"/>
    <mergeCell ref="AS3182:AT3182"/>
    <mergeCell ref="AQ3177:AR3177"/>
    <mergeCell ref="AS3177:AT3177"/>
    <mergeCell ref="AQ3178:AR3178"/>
    <mergeCell ref="AS3178:AT3178"/>
    <mergeCell ref="AQ3179:AR3179"/>
    <mergeCell ref="AS3179:AT3179"/>
    <mergeCell ref="AQ3174:AR3174"/>
    <mergeCell ref="AS3174:AT3174"/>
    <mergeCell ref="AQ3175:AR3175"/>
    <mergeCell ref="AS3175:AT3175"/>
    <mergeCell ref="AQ3176:AR3176"/>
    <mergeCell ref="AS3176:AT3176"/>
    <mergeCell ref="AQ3171:AR3171"/>
    <mergeCell ref="AS3171:AT3171"/>
    <mergeCell ref="AQ3172:AR3172"/>
    <mergeCell ref="AS3172:AT3172"/>
    <mergeCell ref="AQ3173:AR3173"/>
    <mergeCell ref="AS3173:AT3173"/>
    <mergeCell ref="AQ3168:AR3168"/>
    <mergeCell ref="AS3168:AT3168"/>
    <mergeCell ref="AQ3169:AR3169"/>
    <mergeCell ref="AS3169:AT3169"/>
    <mergeCell ref="AQ3170:AR3170"/>
    <mergeCell ref="AS3170:AT3170"/>
    <mergeCell ref="AQ3165:AR3165"/>
    <mergeCell ref="AS3165:AT3165"/>
    <mergeCell ref="AQ3166:AR3166"/>
    <mergeCell ref="AS3166:AT3166"/>
    <mergeCell ref="AQ3167:AR3167"/>
    <mergeCell ref="AS3167:AT3167"/>
    <mergeCell ref="AQ3162:AR3162"/>
    <mergeCell ref="AS3162:AT3162"/>
    <mergeCell ref="AQ3163:AR3163"/>
    <mergeCell ref="AS3163:AT3163"/>
    <mergeCell ref="AQ3164:AR3164"/>
    <mergeCell ref="AS3164:AT3164"/>
    <mergeCell ref="AQ3159:AR3159"/>
    <mergeCell ref="AS3159:AT3159"/>
    <mergeCell ref="AQ3160:AR3160"/>
    <mergeCell ref="AS3160:AT3160"/>
    <mergeCell ref="AQ3161:AR3161"/>
    <mergeCell ref="AS3161:AT3161"/>
    <mergeCell ref="AQ3156:AR3156"/>
    <mergeCell ref="AS3156:AT3156"/>
    <mergeCell ref="AQ3157:AR3157"/>
    <mergeCell ref="AS3157:AT3157"/>
    <mergeCell ref="AQ3158:AR3158"/>
    <mergeCell ref="AS3158:AT3158"/>
    <mergeCell ref="AQ3153:AR3153"/>
    <mergeCell ref="AS3153:AT3153"/>
    <mergeCell ref="AQ3154:AR3154"/>
    <mergeCell ref="AS3154:AT3154"/>
    <mergeCell ref="AQ3155:AR3155"/>
    <mergeCell ref="AS3155:AT3155"/>
    <mergeCell ref="AQ3150:AR3150"/>
    <mergeCell ref="AS3150:AT3150"/>
    <mergeCell ref="AQ3151:AR3151"/>
    <mergeCell ref="AS3151:AT3151"/>
    <mergeCell ref="AQ3152:AR3152"/>
    <mergeCell ref="AS3152:AT3152"/>
    <mergeCell ref="AQ3147:AR3147"/>
    <mergeCell ref="AS3147:AT3147"/>
    <mergeCell ref="AQ3148:AR3148"/>
    <mergeCell ref="AS3148:AT3148"/>
    <mergeCell ref="AQ3149:AR3149"/>
    <mergeCell ref="AS3149:AT3149"/>
    <mergeCell ref="AQ3144:AR3144"/>
    <mergeCell ref="AS3144:AT3144"/>
    <mergeCell ref="AQ3145:AR3145"/>
    <mergeCell ref="AS3145:AT3145"/>
    <mergeCell ref="AQ3146:AR3146"/>
    <mergeCell ref="AS3146:AT3146"/>
    <mergeCell ref="AQ3141:AR3141"/>
    <mergeCell ref="AS3141:AT3141"/>
    <mergeCell ref="AQ3142:AR3142"/>
    <mergeCell ref="AS3142:AT3142"/>
    <mergeCell ref="AQ3143:AR3143"/>
    <mergeCell ref="AS3143:AT3143"/>
    <mergeCell ref="AQ3138:AR3138"/>
    <mergeCell ref="AS3138:AT3138"/>
    <mergeCell ref="AQ3139:AR3139"/>
    <mergeCell ref="AS3139:AT3139"/>
    <mergeCell ref="AQ3140:AR3140"/>
    <mergeCell ref="AS3140:AT3140"/>
    <mergeCell ref="AQ3135:AR3135"/>
    <mergeCell ref="AS3135:AT3135"/>
    <mergeCell ref="AQ3136:AR3136"/>
    <mergeCell ref="AS3136:AT3136"/>
    <mergeCell ref="AQ3137:AR3137"/>
    <mergeCell ref="AS3137:AT3137"/>
    <mergeCell ref="AQ3132:AR3132"/>
    <mergeCell ref="AS3132:AT3132"/>
    <mergeCell ref="AQ3133:AR3133"/>
    <mergeCell ref="AS3133:AT3133"/>
    <mergeCell ref="AQ3134:AR3134"/>
    <mergeCell ref="AS3134:AT3134"/>
    <mergeCell ref="AQ3129:AR3129"/>
    <mergeCell ref="AS3129:AT3129"/>
    <mergeCell ref="AQ3130:AR3130"/>
    <mergeCell ref="AS3130:AT3130"/>
    <mergeCell ref="AQ3131:AR3131"/>
    <mergeCell ref="AS3131:AT3131"/>
    <mergeCell ref="AQ3126:AR3126"/>
    <mergeCell ref="AS3126:AT3126"/>
    <mergeCell ref="AQ3127:AR3127"/>
    <mergeCell ref="AS3127:AT3127"/>
    <mergeCell ref="AQ3128:AR3128"/>
    <mergeCell ref="AS3128:AT3128"/>
    <mergeCell ref="AQ3123:AR3123"/>
    <mergeCell ref="AS3123:AT3123"/>
    <mergeCell ref="AQ3124:AR3124"/>
    <mergeCell ref="AS3124:AT3124"/>
    <mergeCell ref="AQ3125:AR3125"/>
    <mergeCell ref="AS3125:AT3125"/>
    <mergeCell ref="AQ3120:AR3120"/>
    <mergeCell ref="AS3120:AT3120"/>
    <mergeCell ref="AQ3121:AR3121"/>
    <mergeCell ref="AS3121:AT3121"/>
    <mergeCell ref="AQ3122:AR3122"/>
    <mergeCell ref="AS3122:AT3122"/>
    <mergeCell ref="AQ3117:AR3117"/>
    <mergeCell ref="AS3117:AT3117"/>
    <mergeCell ref="AQ3118:AR3118"/>
    <mergeCell ref="AS3118:AT3118"/>
    <mergeCell ref="AQ3119:AR3119"/>
    <mergeCell ref="AS3119:AT3119"/>
    <mergeCell ref="AQ3114:AR3114"/>
    <mergeCell ref="AS3114:AT3114"/>
    <mergeCell ref="AQ3115:AR3115"/>
    <mergeCell ref="AS3115:AT3115"/>
    <mergeCell ref="AQ3116:AR3116"/>
    <mergeCell ref="AS3116:AT3116"/>
    <mergeCell ref="AQ3111:AR3111"/>
    <mergeCell ref="AS3111:AT3111"/>
    <mergeCell ref="AQ3112:AR3112"/>
    <mergeCell ref="AS3112:AT3112"/>
    <mergeCell ref="AQ3113:AR3113"/>
    <mergeCell ref="AS3113:AT3113"/>
    <mergeCell ref="AQ3108:AR3108"/>
    <mergeCell ref="AS3108:AT3108"/>
    <mergeCell ref="AQ3109:AR3109"/>
    <mergeCell ref="AS3109:AT3109"/>
    <mergeCell ref="AQ3110:AR3110"/>
    <mergeCell ref="AS3110:AT3110"/>
    <mergeCell ref="AQ3105:AR3105"/>
    <mergeCell ref="AS3105:AT3105"/>
    <mergeCell ref="AQ3106:AR3106"/>
    <mergeCell ref="AS3106:AT3106"/>
    <mergeCell ref="AQ3107:AR3107"/>
    <mergeCell ref="AS3107:AT3107"/>
    <mergeCell ref="AQ3102:AR3102"/>
    <mergeCell ref="AS3102:AT3102"/>
    <mergeCell ref="AQ3103:AR3103"/>
    <mergeCell ref="AS3103:AT3103"/>
    <mergeCell ref="AQ3104:AR3104"/>
    <mergeCell ref="AS3104:AT3104"/>
    <mergeCell ref="AQ3099:AR3099"/>
    <mergeCell ref="AS3099:AT3099"/>
    <mergeCell ref="AQ3100:AR3100"/>
    <mergeCell ref="AS3100:AT3100"/>
    <mergeCell ref="AQ3101:AR3101"/>
    <mergeCell ref="AS3101:AT3101"/>
    <mergeCell ref="AQ3096:AR3096"/>
    <mergeCell ref="AS3096:AT3096"/>
    <mergeCell ref="AQ3097:AR3097"/>
    <mergeCell ref="AS3097:AT3097"/>
    <mergeCell ref="AQ3098:AR3098"/>
    <mergeCell ref="AS3098:AT3098"/>
    <mergeCell ref="AQ3093:AR3093"/>
    <mergeCell ref="AS3093:AT3093"/>
    <mergeCell ref="AQ3094:AR3094"/>
    <mergeCell ref="AS3094:AT3094"/>
    <mergeCell ref="AQ3095:AR3095"/>
    <mergeCell ref="AS3095:AT3095"/>
    <mergeCell ref="AQ3090:AR3090"/>
    <mergeCell ref="AS3090:AT3090"/>
    <mergeCell ref="AQ3091:AR3091"/>
    <mergeCell ref="AS3091:AT3091"/>
    <mergeCell ref="AQ3092:AR3092"/>
    <mergeCell ref="AS3092:AT3092"/>
    <mergeCell ref="AQ3087:AR3087"/>
    <mergeCell ref="AS3087:AT3087"/>
    <mergeCell ref="AQ3088:AR3088"/>
    <mergeCell ref="AS3088:AT3088"/>
    <mergeCell ref="AQ3089:AR3089"/>
    <mergeCell ref="AS3089:AT3089"/>
    <mergeCell ref="AQ3080:AS3080"/>
    <mergeCell ref="AQ3081:AS3081"/>
    <mergeCell ref="AQ3082:AS3082"/>
    <mergeCell ref="AQ3083:AS3083"/>
    <mergeCell ref="AQ3084:AS3084"/>
    <mergeCell ref="AQ3085:AS3085"/>
    <mergeCell ref="AQ3075:AR3075"/>
    <mergeCell ref="AS3075:AT3075"/>
    <mergeCell ref="AQ3076:AT3076"/>
    <mergeCell ref="AQ3077:AS3077"/>
    <mergeCell ref="AQ3078:AS3078"/>
    <mergeCell ref="AQ3079:AS3079"/>
    <mergeCell ref="AQ3072:AR3072"/>
    <mergeCell ref="AS3072:AT3072"/>
    <mergeCell ref="AQ3073:AR3073"/>
    <mergeCell ref="AS3073:AT3073"/>
    <mergeCell ref="AQ3074:AR3074"/>
    <mergeCell ref="AS3074:AT3074"/>
    <mergeCell ref="AQ3069:AR3069"/>
    <mergeCell ref="AS3069:AT3069"/>
    <mergeCell ref="AQ3070:AR3070"/>
    <mergeCell ref="AS3070:AT3070"/>
    <mergeCell ref="AQ3071:AR3071"/>
    <mergeCell ref="AS3071:AT3071"/>
    <mergeCell ref="AQ3066:AR3066"/>
    <mergeCell ref="AS3066:AT3066"/>
    <mergeCell ref="AQ3067:AR3067"/>
    <mergeCell ref="AS3067:AT3067"/>
    <mergeCell ref="AQ3068:AR3068"/>
    <mergeCell ref="AS3068:AT3068"/>
    <mergeCell ref="AQ3063:AR3063"/>
    <mergeCell ref="AS3063:AT3063"/>
    <mergeCell ref="AQ3064:AR3064"/>
    <mergeCell ref="AS3064:AT3064"/>
    <mergeCell ref="AQ3065:AR3065"/>
    <mergeCell ref="AS3065:AT3065"/>
    <mergeCell ref="AQ3060:AR3060"/>
    <mergeCell ref="AS3060:AT3060"/>
    <mergeCell ref="AQ3061:AR3061"/>
    <mergeCell ref="AS3061:AT3061"/>
    <mergeCell ref="AQ3062:AR3062"/>
    <mergeCell ref="AS3062:AT3062"/>
    <mergeCell ref="AQ3057:AR3057"/>
    <mergeCell ref="AS3057:AT3057"/>
    <mergeCell ref="AQ3058:AR3058"/>
    <mergeCell ref="AS3058:AT3058"/>
    <mergeCell ref="AQ3059:AR3059"/>
    <mergeCell ref="AS3059:AT3059"/>
    <mergeCell ref="AQ3054:AR3054"/>
    <mergeCell ref="AS3054:AT3054"/>
    <mergeCell ref="AQ3055:AR3055"/>
    <mergeCell ref="AS3055:AT3055"/>
    <mergeCell ref="AQ3056:AR3056"/>
    <mergeCell ref="AS3056:AT3056"/>
    <mergeCell ref="AQ3051:AR3051"/>
    <mergeCell ref="AS3051:AT3051"/>
    <mergeCell ref="AQ3052:AR3052"/>
    <mergeCell ref="AS3052:AT3052"/>
    <mergeCell ref="AQ3053:AR3053"/>
    <mergeCell ref="AS3053:AT3053"/>
    <mergeCell ref="AQ3048:AR3048"/>
    <mergeCell ref="AS3048:AT3048"/>
    <mergeCell ref="AQ3049:AR3049"/>
    <mergeCell ref="AS3049:AT3049"/>
    <mergeCell ref="AQ3050:AR3050"/>
    <mergeCell ref="AS3050:AT3050"/>
    <mergeCell ref="AQ3045:AR3045"/>
    <mergeCell ref="AS3045:AT3045"/>
    <mergeCell ref="AQ3046:AR3046"/>
    <mergeCell ref="AS3046:AT3046"/>
    <mergeCell ref="AQ3047:AR3047"/>
    <mergeCell ref="AS3047:AT3047"/>
    <mergeCell ref="AQ3042:AR3042"/>
    <mergeCell ref="AS3042:AT3042"/>
    <mergeCell ref="AQ3043:AR3043"/>
    <mergeCell ref="AS3043:AT3043"/>
    <mergeCell ref="AQ3044:AR3044"/>
    <mergeCell ref="AS3044:AT3044"/>
    <mergeCell ref="AQ3039:AR3039"/>
    <mergeCell ref="AS3039:AT3039"/>
    <mergeCell ref="AQ3040:AR3040"/>
    <mergeCell ref="AS3040:AT3040"/>
    <mergeCell ref="AQ3041:AR3041"/>
    <mergeCell ref="AS3041:AT3041"/>
    <mergeCell ref="AQ3036:AR3036"/>
    <mergeCell ref="AS3036:AT3036"/>
    <mergeCell ref="AQ3037:AR3037"/>
    <mergeCell ref="AS3037:AT3037"/>
    <mergeCell ref="AQ3038:AR3038"/>
    <mergeCell ref="AS3038:AT3038"/>
    <mergeCell ref="AQ3033:AR3033"/>
    <mergeCell ref="AS3033:AT3033"/>
    <mergeCell ref="AQ3034:AR3034"/>
    <mergeCell ref="AS3034:AT3034"/>
    <mergeCell ref="AQ3035:AR3035"/>
    <mergeCell ref="AS3035:AT3035"/>
    <mergeCell ref="AQ3030:AR3030"/>
    <mergeCell ref="AS3030:AT3030"/>
    <mergeCell ref="AQ3031:AR3031"/>
    <mergeCell ref="AS3031:AT3031"/>
    <mergeCell ref="AQ3032:AR3032"/>
    <mergeCell ref="AS3032:AT3032"/>
    <mergeCell ref="AQ3027:AR3027"/>
    <mergeCell ref="AS3027:AT3027"/>
    <mergeCell ref="AQ3028:AR3028"/>
    <mergeCell ref="AS3028:AT3028"/>
    <mergeCell ref="AQ3029:AR3029"/>
    <mergeCell ref="AS3029:AT3029"/>
    <mergeCell ref="AQ3024:AR3024"/>
    <mergeCell ref="AS3024:AT3024"/>
    <mergeCell ref="AQ3025:AR3025"/>
    <mergeCell ref="AS3025:AT3025"/>
    <mergeCell ref="AQ3026:AR3026"/>
    <mergeCell ref="AS3026:AT3026"/>
    <mergeCell ref="AQ3021:AR3021"/>
    <mergeCell ref="AS3021:AT3021"/>
    <mergeCell ref="AQ3022:AR3022"/>
    <mergeCell ref="AS3022:AT3022"/>
    <mergeCell ref="AQ3023:AR3023"/>
    <mergeCell ref="AS3023:AT3023"/>
    <mergeCell ref="AQ3018:AR3018"/>
    <mergeCell ref="AS3018:AT3018"/>
    <mergeCell ref="AQ3019:AR3019"/>
    <mergeCell ref="AS3019:AT3019"/>
    <mergeCell ref="AQ3020:AR3020"/>
    <mergeCell ref="AS3020:AT3020"/>
    <mergeCell ref="AQ3015:AR3015"/>
    <mergeCell ref="AS3015:AT3015"/>
    <mergeCell ref="AQ3016:AR3016"/>
    <mergeCell ref="AS3016:AT3016"/>
    <mergeCell ref="AQ3017:AR3017"/>
    <mergeCell ref="AS3017:AT3017"/>
    <mergeCell ref="AQ3012:AR3012"/>
    <mergeCell ref="AS3012:AT3012"/>
    <mergeCell ref="AQ3013:AR3013"/>
    <mergeCell ref="AS3013:AT3013"/>
    <mergeCell ref="AQ3014:AR3014"/>
    <mergeCell ref="AS3014:AT3014"/>
    <mergeCell ref="AQ3009:AR3009"/>
    <mergeCell ref="AS3009:AT3009"/>
    <mergeCell ref="AQ3010:AR3010"/>
    <mergeCell ref="AS3010:AT3010"/>
    <mergeCell ref="AQ3011:AR3011"/>
    <mergeCell ref="AS3011:AT3011"/>
    <mergeCell ref="AQ3006:AR3006"/>
    <mergeCell ref="AS3006:AT3006"/>
    <mergeCell ref="AQ3007:AR3007"/>
    <mergeCell ref="AS3007:AT3007"/>
    <mergeCell ref="AQ3008:AR3008"/>
    <mergeCell ref="AS3008:AT3008"/>
    <mergeCell ref="AQ3003:AR3003"/>
    <mergeCell ref="AS3003:AT3003"/>
    <mergeCell ref="AQ3004:AR3004"/>
    <mergeCell ref="AS3004:AT3004"/>
    <mergeCell ref="AQ3005:AR3005"/>
    <mergeCell ref="AS3005:AT3005"/>
    <mergeCell ref="AQ3000:AR3000"/>
    <mergeCell ref="AS3000:AT3000"/>
    <mergeCell ref="AQ3001:AR3001"/>
    <mergeCell ref="AS3001:AT3001"/>
    <mergeCell ref="AQ3002:AR3002"/>
    <mergeCell ref="AS3002:AT3002"/>
    <mergeCell ref="AQ2997:AR2997"/>
    <mergeCell ref="AS2997:AT2997"/>
    <mergeCell ref="AQ2998:AR2998"/>
    <mergeCell ref="AS2998:AT2998"/>
    <mergeCell ref="AQ2999:AR2999"/>
    <mergeCell ref="AS2999:AT2999"/>
    <mergeCell ref="AQ2994:AR2994"/>
    <mergeCell ref="AS2994:AT2994"/>
    <mergeCell ref="AQ2995:AR2995"/>
    <mergeCell ref="AS2995:AT2995"/>
    <mergeCell ref="AQ2996:AR2996"/>
    <mergeCell ref="AS2996:AT2996"/>
    <mergeCell ref="AQ2991:AR2991"/>
    <mergeCell ref="AS2991:AT2991"/>
    <mergeCell ref="AQ2992:AR2992"/>
    <mergeCell ref="AS2992:AT2992"/>
    <mergeCell ref="AQ2993:AR2993"/>
    <mergeCell ref="AS2993:AT2993"/>
    <mergeCell ref="AQ2988:AR2988"/>
    <mergeCell ref="AS2988:AT2988"/>
    <mergeCell ref="AQ2989:AR2989"/>
    <mergeCell ref="AS2989:AT2989"/>
    <mergeCell ref="AQ2990:AR2990"/>
    <mergeCell ref="AS2990:AT2990"/>
    <mergeCell ref="AQ2985:AR2985"/>
    <mergeCell ref="AS2985:AT2985"/>
    <mergeCell ref="AQ2986:AR2986"/>
    <mergeCell ref="AS2986:AT2986"/>
    <mergeCell ref="AQ2987:AR2987"/>
    <mergeCell ref="AS2987:AT2987"/>
    <mergeCell ref="AQ2982:AR2982"/>
    <mergeCell ref="AS2982:AT2982"/>
    <mergeCell ref="AQ2983:AR2983"/>
    <mergeCell ref="AS2983:AT2983"/>
    <mergeCell ref="AQ2984:AR2984"/>
    <mergeCell ref="AS2984:AT2984"/>
    <mergeCell ref="AQ2979:AR2979"/>
    <mergeCell ref="AS2979:AT2979"/>
    <mergeCell ref="AQ2980:AR2980"/>
    <mergeCell ref="AS2980:AT2980"/>
    <mergeCell ref="AQ2981:AR2981"/>
    <mergeCell ref="AS2981:AT2981"/>
    <mergeCell ref="AQ2976:AR2976"/>
    <mergeCell ref="AS2976:AT2976"/>
    <mergeCell ref="AQ2977:AR2977"/>
    <mergeCell ref="AS2977:AT2977"/>
    <mergeCell ref="AQ2978:AR2978"/>
    <mergeCell ref="AS2978:AT2978"/>
    <mergeCell ref="AQ2973:AR2973"/>
    <mergeCell ref="AS2973:AT2973"/>
    <mergeCell ref="AQ2974:AR2974"/>
    <mergeCell ref="AS2974:AT2974"/>
    <mergeCell ref="AQ2975:AR2975"/>
    <mergeCell ref="AS2975:AT2975"/>
    <mergeCell ref="AQ2970:AR2970"/>
    <mergeCell ref="AS2970:AT2970"/>
    <mergeCell ref="AQ2971:AR2971"/>
    <mergeCell ref="AS2971:AT2971"/>
    <mergeCell ref="AQ2972:AR2972"/>
    <mergeCell ref="AS2972:AT2972"/>
    <mergeCell ref="AQ2967:AR2967"/>
    <mergeCell ref="AS2967:AT2967"/>
    <mergeCell ref="AQ2968:AR2968"/>
    <mergeCell ref="AS2968:AT2968"/>
    <mergeCell ref="AQ2969:AR2969"/>
    <mergeCell ref="AS2969:AT2969"/>
    <mergeCell ref="AQ2964:AR2964"/>
    <mergeCell ref="AS2964:AT2964"/>
    <mergeCell ref="AQ2965:AR2965"/>
    <mergeCell ref="AS2965:AT2965"/>
    <mergeCell ref="AQ2966:AR2966"/>
    <mergeCell ref="AS2966:AT2966"/>
    <mergeCell ref="AQ2961:AR2961"/>
    <mergeCell ref="AS2961:AT2961"/>
    <mergeCell ref="AQ2962:AR2962"/>
    <mergeCell ref="AS2962:AT2962"/>
    <mergeCell ref="AQ2963:AR2963"/>
    <mergeCell ref="AS2963:AT2963"/>
    <mergeCell ref="AQ2958:AR2958"/>
    <mergeCell ref="AS2958:AT2958"/>
    <mergeCell ref="AQ2959:AR2959"/>
    <mergeCell ref="AS2959:AT2959"/>
    <mergeCell ref="AQ2960:AR2960"/>
    <mergeCell ref="AS2960:AT2960"/>
    <mergeCell ref="AQ2955:AR2955"/>
    <mergeCell ref="AS2955:AT2955"/>
    <mergeCell ref="AQ2956:AR2956"/>
    <mergeCell ref="AS2956:AT2956"/>
    <mergeCell ref="AQ2957:AR2957"/>
    <mergeCell ref="AS2957:AT2957"/>
    <mergeCell ref="AQ2952:AR2952"/>
    <mergeCell ref="AS2952:AT2952"/>
    <mergeCell ref="AQ2953:AR2953"/>
    <mergeCell ref="AS2953:AT2953"/>
    <mergeCell ref="AQ2954:AR2954"/>
    <mergeCell ref="AS2954:AT2954"/>
    <mergeCell ref="AQ2949:AR2949"/>
    <mergeCell ref="AS2949:AT2949"/>
    <mergeCell ref="AQ2950:AR2950"/>
    <mergeCell ref="AS2950:AT2950"/>
    <mergeCell ref="AQ2951:AR2951"/>
    <mergeCell ref="AS2951:AT2951"/>
    <mergeCell ref="AQ2946:AR2946"/>
    <mergeCell ref="AS2946:AT2946"/>
    <mergeCell ref="AQ2947:AR2947"/>
    <mergeCell ref="AS2947:AT2947"/>
    <mergeCell ref="AQ2948:AR2948"/>
    <mergeCell ref="AS2948:AT2948"/>
    <mergeCell ref="AQ2943:AR2943"/>
    <mergeCell ref="AS2943:AT2943"/>
    <mergeCell ref="AQ2944:AR2944"/>
    <mergeCell ref="AS2944:AT2944"/>
    <mergeCell ref="AQ2945:AR2945"/>
    <mergeCell ref="AS2945:AT2945"/>
    <mergeCell ref="AQ2940:AR2940"/>
    <mergeCell ref="AS2940:AT2940"/>
    <mergeCell ref="AQ2941:AR2941"/>
    <mergeCell ref="AS2941:AT2941"/>
    <mergeCell ref="AQ2942:AR2942"/>
    <mergeCell ref="AS2942:AT2942"/>
    <mergeCell ref="AQ2937:AR2937"/>
    <mergeCell ref="AS2937:AT2937"/>
    <mergeCell ref="AQ2938:AR2938"/>
    <mergeCell ref="AS2938:AT2938"/>
    <mergeCell ref="AQ2939:AR2939"/>
    <mergeCell ref="AS2939:AT2939"/>
    <mergeCell ref="AQ2934:AR2934"/>
    <mergeCell ref="AS2934:AT2934"/>
    <mergeCell ref="AQ2935:AR2935"/>
    <mergeCell ref="AS2935:AT2935"/>
    <mergeCell ref="AQ2936:AR2936"/>
    <mergeCell ref="AS2936:AT2936"/>
    <mergeCell ref="AQ2931:AR2931"/>
    <mergeCell ref="AS2931:AT2931"/>
    <mergeCell ref="AQ2932:AR2932"/>
    <mergeCell ref="AS2932:AT2932"/>
    <mergeCell ref="AQ2933:AR2933"/>
    <mergeCell ref="AS2933:AT2933"/>
    <mergeCell ref="AQ2928:AR2928"/>
    <mergeCell ref="AS2928:AT2928"/>
    <mergeCell ref="AQ2929:AR2929"/>
    <mergeCell ref="AS2929:AT2929"/>
    <mergeCell ref="AQ2930:AR2930"/>
    <mergeCell ref="AS2930:AT2930"/>
    <mergeCell ref="AQ2925:AR2925"/>
    <mergeCell ref="AS2925:AT2925"/>
    <mergeCell ref="AQ2926:AR2926"/>
    <mergeCell ref="AS2926:AT2926"/>
    <mergeCell ref="AQ2927:AR2927"/>
    <mergeCell ref="AS2927:AT2927"/>
    <mergeCell ref="AQ2922:AR2922"/>
    <mergeCell ref="AS2922:AT2922"/>
    <mergeCell ref="AQ2923:AR2923"/>
    <mergeCell ref="AS2923:AT2923"/>
    <mergeCell ref="AQ2924:AR2924"/>
    <mergeCell ref="AS2924:AT2924"/>
    <mergeCell ref="AQ2919:AR2919"/>
    <mergeCell ref="AS2919:AT2919"/>
    <mergeCell ref="AQ2920:AR2920"/>
    <mergeCell ref="AS2920:AT2920"/>
    <mergeCell ref="AQ2921:AR2921"/>
    <mergeCell ref="AS2921:AT2921"/>
    <mergeCell ref="AQ2916:AR2916"/>
    <mergeCell ref="AS2916:AT2916"/>
    <mergeCell ref="AQ2917:AR2917"/>
    <mergeCell ref="AS2917:AT2917"/>
    <mergeCell ref="AQ2918:AR2918"/>
    <mergeCell ref="AS2918:AT2918"/>
    <mergeCell ref="AQ2913:AR2913"/>
    <mergeCell ref="AS2913:AT2913"/>
    <mergeCell ref="AQ2914:AR2914"/>
    <mergeCell ref="AS2914:AT2914"/>
    <mergeCell ref="AQ2915:AR2915"/>
    <mergeCell ref="AS2915:AT2915"/>
    <mergeCell ref="AQ2910:AR2910"/>
    <mergeCell ref="AS2910:AT2910"/>
    <mergeCell ref="AQ2911:AR2911"/>
    <mergeCell ref="AS2911:AT2911"/>
    <mergeCell ref="AQ2912:AR2912"/>
    <mergeCell ref="AS2912:AT2912"/>
    <mergeCell ref="AQ2907:AR2907"/>
    <mergeCell ref="AS2907:AT2907"/>
    <mergeCell ref="AQ2908:AR2908"/>
    <mergeCell ref="AS2908:AT2908"/>
    <mergeCell ref="AQ2909:AR2909"/>
    <mergeCell ref="AS2909:AT2909"/>
    <mergeCell ref="AQ2904:AR2904"/>
    <mergeCell ref="AS2904:AT2904"/>
    <mergeCell ref="AQ2905:AR2905"/>
    <mergeCell ref="AS2905:AT2905"/>
    <mergeCell ref="AQ2906:AR2906"/>
    <mergeCell ref="AS2906:AT2906"/>
    <mergeCell ref="AQ2901:AR2901"/>
    <mergeCell ref="AS2901:AT2901"/>
    <mergeCell ref="AQ2902:AR2902"/>
    <mergeCell ref="AS2902:AT2902"/>
    <mergeCell ref="AQ2903:AR2903"/>
    <mergeCell ref="AS2903:AT2903"/>
    <mergeCell ref="AQ2898:AR2898"/>
    <mergeCell ref="AS2898:AT2898"/>
    <mergeCell ref="AQ2899:AR2899"/>
    <mergeCell ref="AS2899:AT2899"/>
    <mergeCell ref="AQ2900:AR2900"/>
    <mergeCell ref="AS2900:AT2900"/>
    <mergeCell ref="AQ2895:AR2895"/>
    <mergeCell ref="AS2895:AT2895"/>
    <mergeCell ref="AQ2896:AR2896"/>
    <mergeCell ref="AS2896:AT2896"/>
    <mergeCell ref="AQ2897:AR2897"/>
    <mergeCell ref="AS2897:AT2897"/>
    <mergeCell ref="AQ2892:AR2892"/>
    <mergeCell ref="AS2892:AT2892"/>
    <mergeCell ref="AQ2893:AR2893"/>
    <mergeCell ref="AS2893:AT2893"/>
    <mergeCell ref="AQ2894:AR2894"/>
    <mergeCell ref="AS2894:AT2894"/>
    <mergeCell ref="AQ2889:AR2889"/>
    <mergeCell ref="AS2889:AT2889"/>
    <mergeCell ref="AQ2890:AR2890"/>
    <mergeCell ref="AS2890:AT2890"/>
    <mergeCell ref="AQ2891:AR2891"/>
    <mergeCell ref="AS2891:AT2891"/>
    <mergeCell ref="AQ2886:AR2886"/>
    <mergeCell ref="AS2886:AT2886"/>
    <mergeCell ref="AQ2887:AR2887"/>
    <mergeCell ref="AS2887:AT2887"/>
    <mergeCell ref="AQ2888:AR2888"/>
    <mergeCell ref="AS2888:AT2888"/>
    <mergeCell ref="AQ2883:AR2883"/>
    <mergeCell ref="AS2883:AT2883"/>
    <mergeCell ref="AQ2884:AR2884"/>
    <mergeCell ref="AS2884:AT2884"/>
    <mergeCell ref="AQ2885:AR2885"/>
    <mergeCell ref="AS2885:AT2885"/>
    <mergeCell ref="AQ2880:AR2880"/>
    <mergeCell ref="AS2880:AT2880"/>
    <mergeCell ref="AQ2881:AR2881"/>
    <mergeCell ref="AS2881:AT2881"/>
    <mergeCell ref="AQ2882:AR2882"/>
    <mergeCell ref="AS2882:AT2882"/>
    <mergeCell ref="AQ2877:AR2877"/>
    <mergeCell ref="AS2877:AT2877"/>
    <mergeCell ref="AQ2878:AR2878"/>
    <mergeCell ref="AS2878:AT2878"/>
    <mergeCell ref="AQ2879:AR2879"/>
    <mergeCell ref="AS2879:AT2879"/>
    <mergeCell ref="AQ2874:AR2874"/>
    <mergeCell ref="AS2874:AT2874"/>
    <mergeCell ref="AQ2875:AR2875"/>
    <mergeCell ref="AS2875:AT2875"/>
    <mergeCell ref="AQ2876:AR2876"/>
    <mergeCell ref="AS2876:AT2876"/>
    <mergeCell ref="AQ2871:AR2871"/>
    <mergeCell ref="AS2871:AT2871"/>
    <mergeCell ref="AQ2872:AR2872"/>
    <mergeCell ref="AS2872:AT2872"/>
    <mergeCell ref="AQ2873:AR2873"/>
    <mergeCell ref="AS2873:AT2873"/>
    <mergeCell ref="AQ2868:AR2868"/>
    <mergeCell ref="AS2868:AT2868"/>
    <mergeCell ref="AQ2869:AR2869"/>
    <mergeCell ref="AS2869:AT2869"/>
    <mergeCell ref="AQ2870:AR2870"/>
    <mergeCell ref="AS2870:AT2870"/>
    <mergeCell ref="AQ2865:AR2865"/>
    <mergeCell ref="AS2865:AT2865"/>
    <mergeCell ref="AQ2866:AR2866"/>
    <mergeCell ref="AS2866:AT2866"/>
    <mergeCell ref="AQ2867:AR2867"/>
    <mergeCell ref="AS2867:AT2867"/>
    <mergeCell ref="AQ2862:AR2862"/>
    <mergeCell ref="AS2862:AT2862"/>
    <mergeCell ref="AQ2863:AR2863"/>
    <mergeCell ref="AS2863:AT2863"/>
    <mergeCell ref="AQ2864:AR2864"/>
    <mergeCell ref="AS2864:AT2864"/>
    <mergeCell ref="AQ2859:AR2859"/>
    <mergeCell ref="AS2859:AT2859"/>
    <mergeCell ref="AQ2860:AR2860"/>
    <mergeCell ref="AS2860:AT2860"/>
    <mergeCell ref="AQ2861:AR2861"/>
    <mergeCell ref="AS2861:AT2861"/>
    <mergeCell ref="AQ2856:AR2856"/>
    <mergeCell ref="AS2856:AT2856"/>
    <mergeCell ref="AQ2857:AR2857"/>
    <mergeCell ref="AS2857:AT2857"/>
    <mergeCell ref="AQ2858:AR2858"/>
    <mergeCell ref="AS2858:AT2858"/>
    <mergeCell ref="AQ2853:AR2853"/>
    <mergeCell ref="AS2853:AT2853"/>
    <mergeCell ref="AQ2854:AR2854"/>
    <mergeCell ref="AS2854:AT2854"/>
    <mergeCell ref="AQ2855:AR2855"/>
    <mergeCell ref="AS2855:AT2855"/>
    <mergeCell ref="AQ2850:AR2850"/>
    <mergeCell ref="AS2850:AT2850"/>
    <mergeCell ref="AQ2851:AR2851"/>
    <mergeCell ref="AS2851:AT2851"/>
    <mergeCell ref="AQ2852:AR2852"/>
    <mergeCell ref="AS2852:AT2852"/>
    <mergeCell ref="AQ2847:AR2847"/>
    <mergeCell ref="AS2847:AT2847"/>
    <mergeCell ref="AQ2848:AR2848"/>
    <mergeCell ref="AS2848:AT2848"/>
    <mergeCell ref="AQ2849:AR2849"/>
    <mergeCell ref="AS2849:AT2849"/>
    <mergeCell ref="AQ2844:AR2844"/>
    <mergeCell ref="AS2844:AT2844"/>
    <mergeCell ref="AQ2845:AR2845"/>
    <mergeCell ref="AS2845:AT2845"/>
    <mergeCell ref="AQ2846:AR2846"/>
    <mergeCell ref="AS2846:AT2846"/>
    <mergeCell ref="AQ2841:AR2841"/>
    <mergeCell ref="AS2841:AT2841"/>
    <mergeCell ref="AQ2842:AR2842"/>
    <mergeCell ref="AS2842:AT2842"/>
    <mergeCell ref="AQ2843:AR2843"/>
    <mergeCell ref="AS2843:AT2843"/>
    <mergeCell ref="AQ2838:AR2838"/>
    <mergeCell ref="AS2838:AT2838"/>
    <mergeCell ref="AQ2839:AR2839"/>
    <mergeCell ref="AS2839:AT2839"/>
    <mergeCell ref="AQ2840:AR2840"/>
    <mergeCell ref="AS2840:AT2840"/>
    <mergeCell ref="AQ2835:AR2835"/>
    <mergeCell ref="AS2835:AT2835"/>
    <mergeCell ref="AQ2836:AR2836"/>
    <mergeCell ref="AS2836:AT2836"/>
    <mergeCell ref="AQ2837:AR2837"/>
    <mergeCell ref="AS2837:AT2837"/>
    <mergeCell ref="AQ2832:AR2832"/>
    <mergeCell ref="AS2832:AT2832"/>
    <mergeCell ref="AQ2833:AR2833"/>
    <mergeCell ref="AS2833:AT2833"/>
    <mergeCell ref="AQ2834:AR2834"/>
    <mergeCell ref="AS2834:AT2834"/>
    <mergeCell ref="AQ2829:AR2829"/>
    <mergeCell ref="AS2829:AT2829"/>
    <mergeCell ref="AQ2830:AR2830"/>
    <mergeCell ref="AS2830:AT2830"/>
    <mergeCell ref="AQ2831:AR2831"/>
    <mergeCell ref="AS2831:AT2831"/>
    <mergeCell ref="AQ2826:AR2826"/>
    <mergeCell ref="AS2826:AT2826"/>
    <mergeCell ref="AQ2827:AR2827"/>
    <mergeCell ref="AS2827:AT2827"/>
    <mergeCell ref="AQ2828:AR2828"/>
    <mergeCell ref="AS2828:AT2828"/>
    <mergeCell ref="AQ2823:AR2823"/>
    <mergeCell ref="AS2823:AT2823"/>
    <mergeCell ref="AQ2824:AR2824"/>
    <mergeCell ref="AS2824:AT2824"/>
    <mergeCell ref="AQ2825:AR2825"/>
    <mergeCell ref="AS2825:AT2825"/>
    <mergeCell ref="AQ2820:AR2820"/>
    <mergeCell ref="AS2820:AT2820"/>
    <mergeCell ref="AQ2821:AR2821"/>
    <mergeCell ref="AS2821:AT2821"/>
    <mergeCell ref="AQ2822:AR2822"/>
    <mergeCell ref="AS2822:AT2822"/>
    <mergeCell ref="AQ2817:AR2817"/>
    <mergeCell ref="AS2817:AT2817"/>
    <mergeCell ref="AQ2818:AR2818"/>
    <mergeCell ref="AS2818:AT2818"/>
    <mergeCell ref="AQ2819:AR2819"/>
    <mergeCell ref="AS2819:AT2819"/>
    <mergeCell ref="AQ2814:AR2814"/>
    <mergeCell ref="AS2814:AT2814"/>
    <mergeCell ref="AQ2815:AR2815"/>
    <mergeCell ref="AS2815:AT2815"/>
    <mergeCell ref="AQ2816:AR2816"/>
    <mergeCell ref="AS2816:AT2816"/>
    <mergeCell ref="AQ2811:AR2811"/>
    <mergeCell ref="AS2811:AT2811"/>
    <mergeCell ref="AQ2812:AR2812"/>
    <mergeCell ref="AS2812:AT2812"/>
    <mergeCell ref="AQ2813:AR2813"/>
    <mergeCell ref="AS2813:AT2813"/>
    <mergeCell ref="AQ2808:AR2808"/>
    <mergeCell ref="AS2808:AT2808"/>
    <mergeCell ref="AQ2809:AR2809"/>
    <mergeCell ref="AS2809:AT2809"/>
    <mergeCell ref="AQ2810:AR2810"/>
    <mergeCell ref="AS2810:AT2810"/>
    <mergeCell ref="AQ2805:AR2805"/>
    <mergeCell ref="AS2805:AT2805"/>
    <mergeCell ref="AQ2806:AR2806"/>
    <mergeCell ref="AS2806:AT2806"/>
    <mergeCell ref="AQ2807:AR2807"/>
    <mergeCell ref="AS2807:AT2807"/>
    <mergeCell ref="AQ2802:AR2802"/>
    <mergeCell ref="AS2802:AT2802"/>
    <mergeCell ref="AQ2803:AR2803"/>
    <mergeCell ref="AS2803:AT2803"/>
    <mergeCell ref="AQ2804:AR2804"/>
    <mergeCell ref="AS2804:AT2804"/>
    <mergeCell ref="AQ2799:AR2799"/>
    <mergeCell ref="AS2799:AT2799"/>
    <mergeCell ref="AQ2800:AR2800"/>
    <mergeCell ref="AS2800:AT2800"/>
    <mergeCell ref="AQ2801:AR2801"/>
    <mergeCell ref="AS2801:AT2801"/>
    <mergeCell ref="AQ2796:AR2796"/>
    <mergeCell ref="AS2796:AT2796"/>
    <mergeCell ref="AQ2797:AR2797"/>
    <mergeCell ref="AS2797:AT2797"/>
    <mergeCell ref="AQ2798:AR2798"/>
    <mergeCell ref="AS2798:AT2798"/>
    <mergeCell ref="AQ2793:AR2793"/>
    <mergeCell ref="AS2793:AT2793"/>
    <mergeCell ref="AQ2794:AR2794"/>
    <mergeCell ref="AS2794:AT2794"/>
    <mergeCell ref="AQ2795:AR2795"/>
    <mergeCell ref="AS2795:AT2795"/>
    <mergeCell ref="AQ2790:AR2790"/>
    <mergeCell ref="AS2790:AT2790"/>
    <mergeCell ref="AQ2791:AR2791"/>
    <mergeCell ref="AS2791:AT2791"/>
    <mergeCell ref="AQ2792:AR2792"/>
    <mergeCell ref="AS2792:AT2792"/>
    <mergeCell ref="AQ2787:AR2787"/>
    <mergeCell ref="AS2787:AT2787"/>
    <mergeCell ref="AQ2788:AR2788"/>
    <mergeCell ref="AS2788:AT2788"/>
    <mergeCell ref="AQ2789:AR2789"/>
    <mergeCell ref="AS2789:AT2789"/>
    <mergeCell ref="AQ2784:AR2784"/>
    <mergeCell ref="AS2784:AT2784"/>
    <mergeCell ref="AQ2785:AR2785"/>
    <mergeCell ref="AS2785:AT2785"/>
    <mergeCell ref="AQ2786:AR2786"/>
    <mergeCell ref="AS2786:AT2786"/>
    <mergeCell ref="AQ2781:AR2781"/>
    <mergeCell ref="AS2781:AT2781"/>
    <mergeCell ref="AQ2782:AR2782"/>
    <mergeCell ref="AS2782:AT2782"/>
    <mergeCell ref="AQ2783:AR2783"/>
    <mergeCell ref="AS2783:AT2783"/>
    <mergeCell ref="AQ2778:AR2778"/>
    <mergeCell ref="AS2778:AT2778"/>
    <mergeCell ref="AQ2779:AR2779"/>
    <mergeCell ref="AS2779:AT2779"/>
    <mergeCell ref="AQ2780:AR2780"/>
    <mergeCell ref="AS2780:AT2780"/>
    <mergeCell ref="AQ2775:AR2775"/>
    <mergeCell ref="AS2775:AT2775"/>
    <mergeCell ref="AQ2776:AR2776"/>
    <mergeCell ref="AS2776:AT2776"/>
    <mergeCell ref="AQ2777:AR2777"/>
    <mergeCell ref="AS2777:AT2777"/>
    <mergeCell ref="AQ2772:AR2772"/>
    <mergeCell ref="AS2772:AT2772"/>
    <mergeCell ref="AQ2773:AR2773"/>
    <mergeCell ref="AS2773:AT2773"/>
    <mergeCell ref="AQ2774:AR2774"/>
    <mergeCell ref="AS2774:AT2774"/>
    <mergeCell ref="AQ2769:AR2769"/>
    <mergeCell ref="AS2769:AT2769"/>
    <mergeCell ref="AQ2770:AR2770"/>
    <mergeCell ref="AS2770:AT2770"/>
    <mergeCell ref="AQ2771:AR2771"/>
    <mergeCell ref="AS2771:AT2771"/>
    <mergeCell ref="AQ2766:AR2766"/>
    <mergeCell ref="AS2766:AT2766"/>
    <mergeCell ref="AQ2767:AR2767"/>
    <mergeCell ref="AS2767:AT2767"/>
    <mergeCell ref="AQ2768:AR2768"/>
    <mergeCell ref="AS2768:AT2768"/>
    <mergeCell ref="AQ2763:AR2763"/>
    <mergeCell ref="AS2763:AT2763"/>
    <mergeCell ref="AQ2764:AR2764"/>
    <mergeCell ref="AS2764:AT2764"/>
    <mergeCell ref="AQ2765:AR2765"/>
    <mergeCell ref="AS2765:AT2765"/>
    <mergeCell ref="AQ2760:AR2760"/>
    <mergeCell ref="AS2760:AT2760"/>
    <mergeCell ref="AQ2761:AR2761"/>
    <mergeCell ref="AS2761:AT2761"/>
    <mergeCell ref="AQ2762:AR2762"/>
    <mergeCell ref="AS2762:AT2762"/>
    <mergeCell ref="AQ2757:AR2757"/>
    <mergeCell ref="AS2757:AT2757"/>
    <mergeCell ref="AQ2758:AR2758"/>
    <mergeCell ref="AS2758:AT2758"/>
    <mergeCell ref="AQ2759:AR2759"/>
    <mergeCell ref="AS2759:AT2759"/>
    <mergeCell ref="AQ2754:AR2754"/>
    <mergeCell ref="AS2754:AT2754"/>
    <mergeCell ref="AQ2755:AR2755"/>
    <mergeCell ref="AS2755:AT2755"/>
    <mergeCell ref="AQ2756:AR2756"/>
    <mergeCell ref="AS2756:AT2756"/>
    <mergeCell ref="AQ2751:AR2751"/>
    <mergeCell ref="AS2751:AT2751"/>
    <mergeCell ref="AQ2752:AR2752"/>
    <mergeCell ref="AS2752:AT2752"/>
    <mergeCell ref="AQ2753:AR2753"/>
    <mergeCell ref="AS2753:AT2753"/>
    <mergeCell ref="AQ2748:AR2748"/>
    <mergeCell ref="AS2748:AT2748"/>
    <mergeCell ref="AQ2749:AR2749"/>
    <mergeCell ref="AS2749:AT2749"/>
    <mergeCell ref="AQ2750:AR2750"/>
    <mergeCell ref="AS2750:AT2750"/>
    <mergeCell ref="AQ2745:AR2745"/>
    <mergeCell ref="AS2745:AT2745"/>
    <mergeCell ref="AQ2746:AR2746"/>
    <mergeCell ref="AS2746:AT2746"/>
    <mergeCell ref="AQ2747:AR2747"/>
    <mergeCell ref="AS2747:AT2747"/>
    <mergeCell ref="AQ2742:AR2742"/>
    <mergeCell ref="AS2742:AT2742"/>
    <mergeCell ref="AQ2743:AR2743"/>
    <mergeCell ref="AS2743:AT2743"/>
    <mergeCell ref="AQ2744:AR2744"/>
    <mergeCell ref="AS2744:AT2744"/>
    <mergeCell ref="AQ2739:AR2739"/>
    <mergeCell ref="AS2739:AT2739"/>
    <mergeCell ref="AQ2740:AR2740"/>
    <mergeCell ref="AS2740:AT2740"/>
    <mergeCell ref="AQ2741:AR2741"/>
    <mergeCell ref="AS2741:AT2741"/>
    <mergeCell ref="AQ2736:AR2736"/>
    <mergeCell ref="AS2736:AT2736"/>
    <mergeCell ref="AQ2737:AR2737"/>
    <mergeCell ref="AS2737:AT2737"/>
    <mergeCell ref="AQ2738:AR2738"/>
    <mergeCell ref="AS2738:AT2738"/>
    <mergeCell ref="AQ2733:AR2733"/>
    <mergeCell ref="AS2733:AT2733"/>
    <mergeCell ref="AQ2734:AR2734"/>
    <mergeCell ref="AS2734:AT2734"/>
    <mergeCell ref="AQ2735:AR2735"/>
    <mergeCell ref="AS2735:AT2735"/>
    <mergeCell ref="AQ2730:AR2730"/>
    <mergeCell ref="AS2730:AT2730"/>
    <mergeCell ref="AQ2731:AR2731"/>
    <mergeCell ref="AS2731:AT2731"/>
    <mergeCell ref="AQ2732:AR2732"/>
    <mergeCell ref="AS2732:AT2732"/>
    <mergeCell ref="AQ2727:AR2727"/>
    <mergeCell ref="AS2727:AT2727"/>
    <mergeCell ref="AQ2728:AR2728"/>
    <mergeCell ref="AS2728:AT2728"/>
    <mergeCell ref="AQ2729:AR2729"/>
    <mergeCell ref="AS2729:AT2729"/>
    <mergeCell ref="AQ2724:AR2724"/>
    <mergeCell ref="AS2724:AT2724"/>
    <mergeCell ref="AQ2725:AR2725"/>
    <mergeCell ref="AS2725:AT2725"/>
    <mergeCell ref="AQ2726:AR2726"/>
    <mergeCell ref="AS2726:AT2726"/>
    <mergeCell ref="AQ2721:AR2721"/>
    <mergeCell ref="AS2721:AT2721"/>
    <mergeCell ref="AQ2722:AR2722"/>
    <mergeCell ref="AS2722:AT2722"/>
    <mergeCell ref="AQ2723:AR2723"/>
    <mergeCell ref="AS2723:AT2723"/>
    <mergeCell ref="AQ2718:AR2718"/>
    <mergeCell ref="AS2718:AT2718"/>
    <mergeCell ref="AQ2719:AR2719"/>
    <mergeCell ref="AS2719:AT2719"/>
    <mergeCell ref="AQ2720:AR2720"/>
    <mergeCell ref="AS2720:AT2720"/>
    <mergeCell ref="AQ2715:AR2715"/>
    <mergeCell ref="AS2715:AT2715"/>
    <mergeCell ref="AQ2716:AR2716"/>
    <mergeCell ref="AS2716:AT2716"/>
    <mergeCell ref="AQ2717:AR2717"/>
    <mergeCell ref="AS2717:AT2717"/>
    <mergeCell ref="AQ2712:AR2712"/>
    <mergeCell ref="AS2712:AT2712"/>
    <mergeCell ref="AQ2713:AR2713"/>
    <mergeCell ref="AS2713:AT2713"/>
    <mergeCell ref="AQ2714:AR2714"/>
    <mergeCell ref="AS2714:AT2714"/>
    <mergeCell ref="AQ2709:AR2709"/>
    <mergeCell ref="AS2709:AT2709"/>
    <mergeCell ref="AQ2710:AR2710"/>
    <mergeCell ref="AS2710:AT2710"/>
    <mergeCell ref="AQ2711:AR2711"/>
    <mergeCell ref="AS2711:AT2711"/>
    <mergeCell ref="AQ2706:AR2706"/>
    <mergeCell ref="AS2706:AT2706"/>
    <mergeCell ref="AQ2707:AR2707"/>
    <mergeCell ref="AS2707:AT2707"/>
    <mergeCell ref="AQ2708:AR2708"/>
    <mergeCell ref="AS2708:AT2708"/>
    <mergeCell ref="AQ2703:AR2703"/>
    <mergeCell ref="AS2703:AT2703"/>
    <mergeCell ref="AQ2704:AR2704"/>
    <mergeCell ref="AS2704:AT2704"/>
    <mergeCell ref="AQ2705:AR2705"/>
    <mergeCell ref="AS2705:AT2705"/>
    <mergeCell ref="AQ2700:AR2700"/>
    <mergeCell ref="AS2700:AT2700"/>
    <mergeCell ref="AQ2701:AR2701"/>
    <mergeCell ref="AS2701:AT2701"/>
    <mergeCell ref="AQ2702:AR2702"/>
    <mergeCell ref="AS2702:AT2702"/>
    <mergeCell ref="AQ2697:AR2697"/>
    <mergeCell ref="AS2697:AT2697"/>
    <mergeCell ref="AQ2698:AR2698"/>
    <mergeCell ref="AS2698:AT2698"/>
    <mergeCell ref="AQ2699:AR2699"/>
    <mergeCell ref="AS2699:AT2699"/>
    <mergeCell ref="AQ2694:AR2694"/>
    <mergeCell ref="AS2694:AT2694"/>
    <mergeCell ref="AQ2695:AR2695"/>
    <mergeCell ref="AS2695:AT2695"/>
    <mergeCell ref="AQ2696:AR2696"/>
    <mergeCell ref="AS2696:AT2696"/>
    <mergeCell ref="AQ2691:AR2691"/>
    <mergeCell ref="AS2691:AT2691"/>
    <mergeCell ref="AQ2692:AR2692"/>
    <mergeCell ref="AS2692:AT2692"/>
    <mergeCell ref="AQ2693:AR2693"/>
    <mergeCell ref="AS2693:AT2693"/>
    <mergeCell ref="AQ2688:AR2688"/>
    <mergeCell ref="AS2688:AT2688"/>
    <mergeCell ref="AQ2689:AR2689"/>
    <mergeCell ref="AS2689:AT2689"/>
    <mergeCell ref="AQ2690:AR2690"/>
    <mergeCell ref="AS2690:AT2690"/>
    <mergeCell ref="AQ2685:AR2685"/>
    <mergeCell ref="AS2685:AT2685"/>
    <mergeCell ref="AQ2686:AR2686"/>
    <mergeCell ref="AS2686:AT2686"/>
    <mergeCell ref="AQ2687:AR2687"/>
    <mergeCell ref="AS2687:AT2687"/>
    <mergeCell ref="AQ2682:AR2682"/>
    <mergeCell ref="AS2682:AT2682"/>
    <mergeCell ref="AQ2683:AR2683"/>
    <mergeCell ref="AS2683:AT2683"/>
    <mergeCell ref="AQ2684:AR2684"/>
    <mergeCell ref="AS2684:AT2684"/>
    <mergeCell ref="AQ2679:AR2679"/>
    <mergeCell ref="AS2679:AT2679"/>
    <mergeCell ref="AQ2680:AR2680"/>
    <mergeCell ref="AS2680:AT2680"/>
    <mergeCell ref="AQ2681:AR2681"/>
    <mergeCell ref="AS2681:AT2681"/>
    <mergeCell ref="AQ2676:AR2676"/>
    <mergeCell ref="AS2676:AT2676"/>
    <mergeCell ref="AQ2677:AR2677"/>
    <mergeCell ref="AS2677:AT2677"/>
    <mergeCell ref="AQ2678:AR2678"/>
    <mergeCell ref="AS2678:AT2678"/>
    <mergeCell ref="AQ2673:AR2673"/>
    <mergeCell ref="AS2673:AT2673"/>
    <mergeCell ref="AQ2674:AR2674"/>
    <mergeCell ref="AS2674:AT2674"/>
    <mergeCell ref="AQ2675:AR2675"/>
    <mergeCell ref="AS2675:AT2675"/>
    <mergeCell ref="AQ2670:AR2670"/>
    <mergeCell ref="AS2670:AT2670"/>
    <mergeCell ref="AQ2671:AR2671"/>
    <mergeCell ref="AS2671:AT2671"/>
    <mergeCell ref="AQ2672:AR2672"/>
    <mergeCell ref="AS2672:AT2672"/>
    <mergeCell ref="AQ2667:AR2667"/>
    <mergeCell ref="AS2667:AT2667"/>
    <mergeCell ref="AQ2668:AR2668"/>
    <mergeCell ref="AS2668:AT2668"/>
    <mergeCell ref="AQ2669:AR2669"/>
    <mergeCell ref="AS2669:AT2669"/>
    <mergeCell ref="AQ2664:AR2664"/>
    <mergeCell ref="AS2664:AT2664"/>
    <mergeCell ref="AQ2665:AR2665"/>
    <mergeCell ref="AS2665:AT2665"/>
    <mergeCell ref="AQ2666:AR2666"/>
    <mergeCell ref="AS2666:AT2666"/>
    <mergeCell ref="AQ2661:AR2661"/>
    <mergeCell ref="AS2661:AT2661"/>
    <mergeCell ref="AQ2662:AR2662"/>
    <mergeCell ref="AS2662:AT2662"/>
    <mergeCell ref="AQ2663:AR2663"/>
    <mergeCell ref="AS2663:AT2663"/>
    <mergeCell ref="AQ2658:AR2658"/>
    <mergeCell ref="AS2658:AT2658"/>
    <mergeCell ref="AQ2659:AR2659"/>
    <mergeCell ref="AS2659:AT2659"/>
    <mergeCell ref="AQ2660:AR2660"/>
    <mergeCell ref="AS2660:AT2660"/>
    <mergeCell ref="AQ2655:AR2655"/>
    <mergeCell ref="AS2655:AT2655"/>
    <mergeCell ref="AQ2656:AR2656"/>
    <mergeCell ref="AS2656:AT2656"/>
    <mergeCell ref="AQ2657:AR2657"/>
    <mergeCell ref="AS2657:AT2657"/>
    <mergeCell ref="AQ2652:AR2652"/>
    <mergeCell ref="AS2652:AT2652"/>
    <mergeCell ref="AQ2653:AR2653"/>
    <mergeCell ref="AS2653:AT2653"/>
    <mergeCell ref="AQ2654:AR2654"/>
    <mergeCell ref="AS2654:AT2654"/>
    <mergeCell ref="AQ2649:AR2649"/>
    <mergeCell ref="AS2649:AT2649"/>
    <mergeCell ref="AQ2650:AR2650"/>
    <mergeCell ref="AS2650:AT2650"/>
    <mergeCell ref="AQ2651:AR2651"/>
    <mergeCell ref="AS2651:AT2651"/>
    <mergeCell ref="AQ2646:AR2646"/>
    <mergeCell ref="AS2646:AT2646"/>
    <mergeCell ref="AQ2647:AR2647"/>
    <mergeCell ref="AS2647:AT2647"/>
    <mergeCell ref="AQ2648:AR2648"/>
    <mergeCell ref="AS2648:AT2648"/>
    <mergeCell ref="AQ2643:AR2643"/>
    <mergeCell ref="AS2643:AT2643"/>
    <mergeCell ref="AQ2644:AR2644"/>
    <mergeCell ref="AS2644:AT2644"/>
    <mergeCell ref="AQ2645:AR2645"/>
    <mergeCell ref="AS2645:AT2645"/>
    <mergeCell ref="AQ2640:AR2640"/>
    <mergeCell ref="AS2640:AT2640"/>
    <mergeCell ref="AQ2641:AR2641"/>
    <mergeCell ref="AS2641:AT2641"/>
    <mergeCell ref="AQ2642:AR2642"/>
    <mergeCell ref="AS2642:AT2642"/>
    <mergeCell ref="AQ2637:AR2637"/>
    <mergeCell ref="AS2637:AT2637"/>
    <mergeCell ref="AQ2638:AR2638"/>
    <mergeCell ref="AS2638:AT2638"/>
    <mergeCell ref="AQ2639:AR2639"/>
    <mergeCell ref="AS2639:AT2639"/>
    <mergeCell ref="AQ2634:AR2634"/>
    <mergeCell ref="AS2634:AT2634"/>
    <mergeCell ref="AQ2635:AR2635"/>
    <mergeCell ref="AS2635:AT2635"/>
    <mergeCell ref="AQ2636:AR2636"/>
    <mergeCell ref="AS2636:AT2636"/>
    <mergeCell ref="AQ2631:AR2631"/>
    <mergeCell ref="AS2631:AT2631"/>
    <mergeCell ref="AQ2632:AR2632"/>
    <mergeCell ref="AS2632:AT2632"/>
    <mergeCell ref="AQ2633:AR2633"/>
    <mergeCell ref="AS2633:AT2633"/>
    <mergeCell ref="AQ2628:AR2628"/>
    <mergeCell ref="AS2628:AT2628"/>
    <mergeCell ref="AQ2629:AR2629"/>
    <mergeCell ref="AS2629:AT2629"/>
    <mergeCell ref="AQ2630:AR2630"/>
    <mergeCell ref="AS2630:AT2630"/>
    <mergeCell ref="AQ2625:AR2625"/>
    <mergeCell ref="AS2625:AT2625"/>
    <mergeCell ref="AQ2626:AR2626"/>
    <mergeCell ref="AS2626:AT2626"/>
    <mergeCell ref="AQ2627:AR2627"/>
    <mergeCell ref="AS2627:AT2627"/>
    <mergeCell ref="AQ2622:AR2622"/>
    <mergeCell ref="AS2622:AT2622"/>
    <mergeCell ref="AQ2623:AR2623"/>
    <mergeCell ref="AS2623:AT2623"/>
    <mergeCell ref="AQ2624:AR2624"/>
    <mergeCell ref="AS2624:AT2624"/>
    <mergeCell ref="AQ2619:AR2619"/>
    <mergeCell ref="AS2619:AT2619"/>
    <mergeCell ref="AQ2620:AR2620"/>
    <mergeCell ref="AS2620:AT2620"/>
    <mergeCell ref="AQ2621:AR2621"/>
    <mergeCell ref="AS2621:AT2621"/>
    <mergeCell ref="AQ2616:AR2616"/>
    <mergeCell ref="AS2616:AT2616"/>
    <mergeCell ref="AQ2617:AR2617"/>
    <mergeCell ref="AS2617:AT2617"/>
    <mergeCell ref="AQ2618:AR2618"/>
    <mergeCell ref="AS2618:AT2618"/>
    <mergeCell ref="AQ2613:AR2613"/>
    <mergeCell ref="AS2613:AT2613"/>
    <mergeCell ref="AQ2614:AR2614"/>
    <mergeCell ref="AS2614:AT2614"/>
    <mergeCell ref="AQ2615:AR2615"/>
    <mergeCell ref="AS2615:AT2615"/>
    <mergeCell ref="AQ2610:AR2610"/>
    <mergeCell ref="AS2610:AT2610"/>
    <mergeCell ref="AQ2611:AR2611"/>
    <mergeCell ref="AS2611:AT2611"/>
    <mergeCell ref="AQ2612:AR2612"/>
    <mergeCell ref="AS2612:AT2612"/>
    <mergeCell ref="AQ2607:AR2607"/>
    <mergeCell ref="AS2607:AT2607"/>
    <mergeCell ref="AQ2608:AR2608"/>
    <mergeCell ref="AS2608:AT2608"/>
    <mergeCell ref="AQ2609:AR2609"/>
    <mergeCell ref="AS2609:AT2609"/>
    <mergeCell ref="AQ2604:AR2604"/>
    <mergeCell ref="AS2604:AT2604"/>
    <mergeCell ref="AQ2605:AR2605"/>
    <mergeCell ref="AS2605:AT2605"/>
    <mergeCell ref="AQ2606:AR2606"/>
    <mergeCell ref="AS2606:AT2606"/>
    <mergeCell ref="AQ2601:AR2601"/>
    <mergeCell ref="AS2601:AT2601"/>
    <mergeCell ref="AQ2602:AR2602"/>
    <mergeCell ref="AS2602:AT2602"/>
    <mergeCell ref="AQ2603:AR2603"/>
    <mergeCell ref="AS2603:AT2603"/>
    <mergeCell ref="AQ2598:AR2598"/>
    <mergeCell ref="AS2598:AT2598"/>
    <mergeCell ref="AQ2599:AR2599"/>
    <mergeCell ref="AS2599:AT2599"/>
    <mergeCell ref="AQ2600:AR2600"/>
    <mergeCell ref="AS2600:AT2600"/>
    <mergeCell ref="AQ2595:AR2595"/>
    <mergeCell ref="AS2595:AT2595"/>
    <mergeCell ref="AQ2596:AR2596"/>
    <mergeCell ref="AS2596:AT2596"/>
    <mergeCell ref="AQ2597:AR2597"/>
    <mergeCell ref="AS2597:AT2597"/>
    <mergeCell ref="AQ2592:AR2592"/>
    <mergeCell ref="AS2592:AT2592"/>
    <mergeCell ref="AQ2593:AR2593"/>
    <mergeCell ref="AS2593:AT2593"/>
    <mergeCell ref="AQ2594:AR2594"/>
    <mergeCell ref="AS2594:AT2594"/>
    <mergeCell ref="AQ2589:AR2589"/>
    <mergeCell ref="AS2589:AT2589"/>
    <mergeCell ref="AQ2590:AR2590"/>
    <mergeCell ref="AS2590:AT2590"/>
    <mergeCell ref="AQ2591:AR2591"/>
    <mergeCell ref="AS2591:AT2591"/>
    <mergeCell ref="AQ2586:AR2586"/>
    <mergeCell ref="AS2586:AT2586"/>
    <mergeCell ref="AQ2587:AR2587"/>
    <mergeCell ref="AS2587:AT2587"/>
    <mergeCell ref="AQ2588:AR2588"/>
    <mergeCell ref="AS2588:AT2588"/>
    <mergeCell ref="AQ2583:AR2583"/>
    <mergeCell ref="AS2583:AT2583"/>
    <mergeCell ref="AQ2584:AR2584"/>
    <mergeCell ref="AS2584:AT2584"/>
    <mergeCell ref="AQ2585:AR2585"/>
    <mergeCell ref="AS2585:AT2585"/>
    <mergeCell ref="AQ2580:AR2580"/>
    <mergeCell ref="AS2580:AT2580"/>
    <mergeCell ref="AQ2581:AR2581"/>
    <mergeCell ref="AS2581:AT2581"/>
    <mergeCell ref="AQ2582:AR2582"/>
    <mergeCell ref="AS2582:AT2582"/>
    <mergeCell ref="AQ2577:AR2577"/>
    <mergeCell ref="AS2577:AT2577"/>
    <mergeCell ref="AQ2578:AR2578"/>
    <mergeCell ref="AS2578:AT2578"/>
    <mergeCell ref="AQ2579:AR2579"/>
    <mergeCell ref="AS2579:AT2579"/>
    <mergeCell ref="AQ2572:AS2572"/>
    <mergeCell ref="AQ2573:AS2573"/>
    <mergeCell ref="AQ2575:AR2575"/>
    <mergeCell ref="AS2575:AT2575"/>
    <mergeCell ref="AQ2576:AR2576"/>
    <mergeCell ref="AS2576:AT2576"/>
    <mergeCell ref="AQ2566:AS2566"/>
    <mergeCell ref="AQ2567:AS2567"/>
    <mergeCell ref="AQ2568:AS2568"/>
    <mergeCell ref="AQ2569:AS2569"/>
    <mergeCell ref="AQ2570:AS2570"/>
    <mergeCell ref="AQ2571:AS2571"/>
    <mergeCell ref="AQ2562:AR2562"/>
    <mergeCell ref="AS2562:AT2562"/>
    <mergeCell ref="AQ2563:AR2563"/>
    <mergeCell ref="AS2563:AT2563"/>
    <mergeCell ref="AQ2564:AT2564"/>
    <mergeCell ref="AQ2565:AS2565"/>
    <mergeCell ref="AQ2559:AR2559"/>
    <mergeCell ref="AS2559:AT2559"/>
    <mergeCell ref="AQ2560:AR2560"/>
    <mergeCell ref="AS2560:AT2560"/>
    <mergeCell ref="AQ2561:AR2561"/>
    <mergeCell ref="AS2561:AT2561"/>
    <mergeCell ref="AQ2556:AR2556"/>
    <mergeCell ref="AS2556:AT2556"/>
    <mergeCell ref="AQ2557:AR2557"/>
    <mergeCell ref="AS2557:AT2557"/>
    <mergeCell ref="AQ2558:AR2558"/>
    <mergeCell ref="AS2558:AT2558"/>
    <mergeCell ref="AQ2553:AR2553"/>
    <mergeCell ref="AS2553:AT2553"/>
    <mergeCell ref="AQ2554:AR2554"/>
    <mergeCell ref="AS2554:AT2554"/>
    <mergeCell ref="AQ2555:AR2555"/>
    <mergeCell ref="AS2555:AT2555"/>
    <mergeCell ref="AQ2550:AR2550"/>
    <mergeCell ref="AS2550:AT2550"/>
    <mergeCell ref="AQ2551:AR2551"/>
    <mergeCell ref="AS2551:AT2551"/>
    <mergeCell ref="AQ2552:AR2552"/>
    <mergeCell ref="AS2552:AT2552"/>
    <mergeCell ref="AQ2547:AR2547"/>
    <mergeCell ref="AS2547:AT2547"/>
    <mergeCell ref="AQ2548:AR2548"/>
    <mergeCell ref="AS2548:AT2548"/>
    <mergeCell ref="AQ2549:AR2549"/>
    <mergeCell ref="AS2549:AT2549"/>
    <mergeCell ref="AQ2544:AR2544"/>
    <mergeCell ref="AS2544:AT2544"/>
    <mergeCell ref="AQ2545:AR2545"/>
    <mergeCell ref="AS2545:AT2545"/>
    <mergeCell ref="AQ2546:AR2546"/>
    <mergeCell ref="AS2546:AT2546"/>
    <mergeCell ref="AQ2541:AR2541"/>
    <mergeCell ref="AS2541:AT2541"/>
    <mergeCell ref="AQ2542:AR2542"/>
    <mergeCell ref="AS2542:AT2542"/>
    <mergeCell ref="AQ2543:AR2543"/>
    <mergeCell ref="AS2543:AT2543"/>
    <mergeCell ref="AQ2538:AR2538"/>
    <mergeCell ref="AS2538:AT2538"/>
    <mergeCell ref="AQ2539:AR2539"/>
    <mergeCell ref="AS2539:AT2539"/>
    <mergeCell ref="AQ2540:AR2540"/>
    <mergeCell ref="AS2540:AT2540"/>
    <mergeCell ref="AQ2535:AR2535"/>
    <mergeCell ref="AS2535:AT2535"/>
    <mergeCell ref="AQ2536:AR2536"/>
    <mergeCell ref="AS2536:AT2536"/>
    <mergeCell ref="AQ2537:AR2537"/>
    <mergeCell ref="AS2537:AT2537"/>
    <mergeCell ref="AQ2532:AR2532"/>
    <mergeCell ref="AS2532:AT2532"/>
    <mergeCell ref="AQ2533:AR2533"/>
    <mergeCell ref="AS2533:AT2533"/>
    <mergeCell ref="AQ2534:AR2534"/>
    <mergeCell ref="AS2534:AT2534"/>
    <mergeCell ref="AQ2529:AR2529"/>
    <mergeCell ref="AS2529:AT2529"/>
    <mergeCell ref="AQ2530:AR2530"/>
    <mergeCell ref="AS2530:AT2530"/>
    <mergeCell ref="AQ2531:AR2531"/>
    <mergeCell ref="AS2531:AT2531"/>
    <mergeCell ref="AQ2526:AR2526"/>
    <mergeCell ref="AS2526:AT2526"/>
    <mergeCell ref="AQ2527:AR2527"/>
    <mergeCell ref="AS2527:AT2527"/>
    <mergeCell ref="AQ2528:AR2528"/>
    <mergeCell ref="AS2528:AT2528"/>
    <mergeCell ref="AQ2523:AR2523"/>
    <mergeCell ref="AS2523:AT2523"/>
    <mergeCell ref="AQ2524:AR2524"/>
    <mergeCell ref="AS2524:AT2524"/>
    <mergeCell ref="AQ2525:AR2525"/>
    <mergeCell ref="AS2525:AT2525"/>
    <mergeCell ref="AQ2520:AR2520"/>
    <mergeCell ref="AS2520:AT2520"/>
    <mergeCell ref="AQ2521:AR2521"/>
    <mergeCell ref="AS2521:AT2521"/>
    <mergeCell ref="AQ2522:AR2522"/>
    <mergeCell ref="AS2522:AT2522"/>
    <mergeCell ref="AQ2517:AR2517"/>
    <mergeCell ref="AS2517:AT2517"/>
    <mergeCell ref="AQ2518:AR2518"/>
    <mergeCell ref="AS2518:AT2518"/>
    <mergeCell ref="AQ2519:AR2519"/>
    <mergeCell ref="AS2519:AT2519"/>
    <mergeCell ref="AQ2514:AR2514"/>
    <mergeCell ref="AS2514:AT2514"/>
    <mergeCell ref="AQ2515:AR2515"/>
    <mergeCell ref="AS2515:AT2515"/>
    <mergeCell ref="AQ2516:AR2516"/>
    <mergeCell ref="AS2516:AT2516"/>
    <mergeCell ref="AQ2511:AR2511"/>
    <mergeCell ref="AS2511:AT2511"/>
    <mergeCell ref="AQ2512:AR2512"/>
    <mergeCell ref="AS2512:AT2512"/>
    <mergeCell ref="AQ2513:AR2513"/>
    <mergeCell ref="AS2513:AT2513"/>
    <mergeCell ref="AQ2508:AR2508"/>
    <mergeCell ref="AS2508:AT2508"/>
    <mergeCell ref="AQ2509:AR2509"/>
    <mergeCell ref="AS2509:AT2509"/>
    <mergeCell ref="AQ2510:AR2510"/>
    <mergeCell ref="AS2510:AT2510"/>
    <mergeCell ref="AQ2505:AR2505"/>
    <mergeCell ref="AS2505:AT2505"/>
    <mergeCell ref="AQ2506:AR2506"/>
    <mergeCell ref="AS2506:AT2506"/>
    <mergeCell ref="AQ2507:AR2507"/>
    <mergeCell ref="AS2507:AT2507"/>
    <mergeCell ref="AQ2502:AR2502"/>
    <mergeCell ref="AS2502:AT2502"/>
    <mergeCell ref="AQ2503:AR2503"/>
    <mergeCell ref="AS2503:AT2503"/>
    <mergeCell ref="AQ2504:AR2504"/>
    <mergeCell ref="AS2504:AT2504"/>
    <mergeCell ref="AQ2499:AR2499"/>
    <mergeCell ref="AS2499:AT2499"/>
    <mergeCell ref="AQ2500:AR2500"/>
    <mergeCell ref="AS2500:AT2500"/>
    <mergeCell ref="AQ2501:AR2501"/>
    <mergeCell ref="AS2501:AT2501"/>
    <mergeCell ref="AQ2496:AR2496"/>
    <mergeCell ref="AS2496:AT2496"/>
    <mergeCell ref="AQ2497:AR2497"/>
    <mergeCell ref="AS2497:AT2497"/>
    <mergeCell ref="AQ2498:AR2498"/>
    <mergeCell ref="AS2498:AT2498"/>
    <mergeCell ref="AQ2493:AR2493"/>
    <mergeCell ref="AS2493:AT2493"/>
    <mergeCell ref="AQ2494:AR2494"/>
    <mergeCell ref="AS2494:AT2494"/>
    <mergeCell ref="AQ2495:AR2495"/>
    <mergeCell ref="AS2495:AT2495"/>
    <mergeCell ref="AQ2490:AR2490"/>
    <mergeCell ref="AS2490:AT2490"/>
    <mergeCell ref="AQ2491:AR2491"/>
    <mergeCell ref="AS2491:AT2491"/>
    <mergeCell ref="AQ2492:AR2492"/>
    <mergeCell ref="AS2492:AT2492"/>
    <mergeCell ref="AQ2487:AR2487"/>
    <mergeCell ref="AS2487:AT2487"/>
    <mergeCell ref="AQ2488:AR2488"/>
    <mergeCell ref="AS2488:AT2488"/>
    <mergeCell ref="AQ2489:AR2489"/>
    <mergeCell ref="AS2489:AT2489"/>
    <mergeCell ref="AQ2484:AR2484"/>
    <mergeCell ref="AS2484:AT2484"/>
    <mergeCell ref="AQ2485:AR2485"/>
    <mergeCell ref="AS2485:AT2485"/>
    <mergeCell ref="AQ2486:AR2486"/>
    <mergeCell ref="AS2486:AT2486"/>
    <mergeCell ref="AQ2481:AR2481"/>
    <mergeCell ref="AS2481:AT2481"/>
    <mergeCell ref="AQ2482:AR2482"/>
    <mergeCell ref="AS2482:AT2482"/>
    <mergeCell ref="AQ2483:AR2483"/>
    <mergeCell ref="AS2483:AT2483"/>
    <mergeCell ref="AQ2478:AR2478"/>
    <mergeCell ref="AS2478:AT2478"/>
    <mergeCell ref="AQ2479:AR2479"/>
    <mergeCell ref="AS2479:AT2479"/>
    <mergeCell ref="AQ2480:AR2480"/>
    <mergeCell ref="AS2480:AT2480"/>
    <mergeCell ref="AQ2475:AR2475"/>
    <mergeCell ref="AS2475:AT2475"/>
    <mergeCell ref="AQ2476:AR2476"/>
    <mergeCell ref="AS2476:AT2476"/>
    <mergeCell ref="AQ2477:AR2477"/>
    <mergeCell ref="AS2477:AT2477"/>
    <mergeCell ref="AQ2472:AR2472"/>
    <mergeCell ref="AS2472:AT2472"/>
    <mergeCell ref="AQ2473:AR2473"/>
    <mergeCell ref="AS2473:AT2473"/>
    <mergeCell ref="AQ2474:AR2474"/>
    <mergeCell ref="AS2474:AT2474"/>
    <mergeCell ref="AQ2469:AR2469"/>
    <mergeCell ref="AS2469:AT2469"/>
    <mergeCell ref="AQ2470:AR2470"/>
    <mergeCell ref="AS2470:AT2470"/>
    <mergeCell ref="AQ2471:AR2471"/>
    <mergeCell ref="AS2471:AT2471"/>
    <mergeCell ref="AQ2466:AR2466"/>
    <mergeCell ref="AS2466:AT2466"/>
    <mergeCell ref="AQ2467:AR2467"/>
    <mergeCell ref="AS2467:AT2467"/>
    <mergeCell ref="AQ2468:AR2468"/>
    <mergeCell ref="AS2468:AT2468"/>
    <mergeCell ref="AQ2463:AR2463"/>
    <mergeCell ref="AS2463:AT2463"/>
    <mergeCell ref="AQ2464:AR2464"/>
    <mergeCell ref="AS2464:AT2464"/>
    <mergeCell ref="AQ2465:AR2465"/>
    <mergeCell ref="AS2465:AT2465"/>
    <mergeCell ref="AQ2460:AR2460"/>
    <mergeCell ref="AS2460:AT2460"/>
    <mergeCell ref="AQ2461:AR2461"/>
    <mergeCell ref="AS2461:AT2461"/>
    <mergeCell ref="AQ2462:AR2462"/>
    <mergeCell ref="AS2462:AT2462"/>
    <mergeCell ref="AQ2457:AR2457"/>
    <mergeCell ref="AS2457:AT2457"/>
    <mergeCell ref="AQ2458:AR2458"/>
    <mergeCell ref="AS2458:AT2458"/>
    <mergeCell ref="AQ2459:AR2459"/>
    <mergeCell ref="AS2459:AT2459"/>
    <mergeCell ref="AQ2454:AR2454"/>
    <mergeCell ref="AS2454:AT2454"/>
    <mergeCell ref="AQ2455:AR2455"/>
    <mergeCell ref="AS2455:AT2455"/>
    <mergeCell ref="AQ2456:AR2456"/>
    <mergeCell ref="AS2456:AT2456"/>
    <mergeCell ref="AQ2451:AR2451"/>
    <mergeCell ref="AS2451:AT2451"/>
    <mergeCell ref="AQ2452:AR2452"/>
    <mergeCell ref="AS2452:AT2452"/>
    <mergeCell ref="AQ2453:AR2453"/>
    <mergeCell ref="AS2453:AT2453"/>
    <mergeCell ref="AQ2448:AR2448"/>
    <mergeCell ref="AS2448:AT2448"/>
    <mergeCell ref="AQ2449:AR2449"/>
    <mergeCell ref="AS2449:AT2449"/>
    <mergeCell ref="AQ2450:AR2450"/>
    <mergeCell ref="AS2450:AT2450"/>
    <mergeCell ref="AQ2445:AR2445"/>
    <mergeCell ref="AS2445:AT2445"/>
    <mergeCell ref="AQ2446:AR2446"/>
    <mergeCell ref="AS2446:AT2446"/>
    <mergeCell ref="AQ2447:AR2447"/>
    <mergeCell ref="AS2447:AT2447"/>
    <mergeCell ref="AQ2442:AR2442"/>
    <mergeCell ref="AS2442:AT2442"/>
    <mergeCell ref="AQ2443:AR2443"/>
    <mergeCell ref="AS2443:AT2443"/>
    <mergeCell ref="AQ2444:AR2444"/>
    <mergeCell ref="AS2444:AT2444"/>
    <mergeCell ref="AQ2439:AR2439"/>
    <mergeCell ref="AS2439:AT2439"/>
    <mergeCell ref="AQ2440:AR2440"/>
    <mergeCell ref="AS2440:AT2440"/>
    <mergeCell ref="AQ2441:AR2441"/>
    <mergeCell ref="AS2441:AT2441"/>
    <mergeCell ref="AQ2436:AR2436"/>
    <mergeCell ref="AS2436:AT2436"/>
    <mergeCell ref="AQ2437:AR2437"/>
    <mergeCell ref="AS2437:AT2437"/>
    <mergeCell ref="AQ2438:AR2438"/>
    <mergeCell ref="AS2438:AT2438"/>
    <mergeCell ref="AQ2433:AR2433"/>
    <mergeCell ref="AS2433:AT2433"/>
    <mergeCell ref="AQ2434:AR2434"/>
    <mergeCell ref="AS2434:AT2434"/>
    <mergeCell ref="AQ2435:AR2435"/>
    <mergeCell ref="AS2435:AT2435"/>
    <mergeCell ref="AQ2430:AR2430"/>
    <mergeCell ref="AS2430:AT2430"/>
    <mergeCell ref="AQ2431:AR2431"/>
    <mergeCell ref="AS2431:AT2431"/>
    <mergeCell ref="AQ2432:AR2432"/>
    <mergeCell ref="AS2432:AT2432"/>
    <mergeCell ref="AQ2427:AR2427"/>
    <mergeCell ref="AS2427:AT2427"/>
    <mergeCell ref="AQ2428:AR2428"/>
    <mergeCell ref="AS2428:AT2428"/>
    <mergeCell ref="AQ2429:AR2429"/>
    <mergeCell ref="AS2429:AT2429"/>
    <mergeCell ref="AQ2424:AR2424"/>
    <mergeCell ref="AS2424:AT2424"/>
    <mergeCell ref="AQ2425:AR2425"/>
    <mergeCell ref="AS2425:AT2425"/>
    <mergeCell ref="AQ2426:AR2426"/>
    <mergeCell ref="AS2426:AT2426"/>
    <mergeCell ref="AQ2421:AR2421"/>
    <mergeCell ref="AS2421:AT2421"/>
    <mergeCell ref="AQ2422:AR2422"/>
    <mergeCell ref="AS2422:AT2422"/>
    <mergeCell ref="AQ2423:AR2423"/>
    <mergeCell ref="AS2423:AT2423"/>
    <mergeCell ref="AQ2418:AR2418"/>
    <mergeCell ref="AS2418:AT2418"/>
    <mergeCell ref="AQ2419:AR2419"/>
    <mergeCell ref="AS2419:AT2419"/>
    <mergeCell ref="AQ2420:AR2420"/>
    <mergeCell ref="AS2420:AT2420"/>
    <mergeCell ref="AQ2415:AR2415"/>
    <mergeCell ref="AS2415:AT2415"/>
    <mergeCell ref="AQ2416:AR2416"/>
    <mergeCell ref="AS2416:AT2416"/>
    <mergeCell ref="AQ2417:AR2417"/>
    <mergeCell ref="AS2417:AT2417"/>
    <mergeCell ref="AQ2412:AR2412"/>
    <mergeCell ref="AS2412:AT2412"/>
    <mergeCell ref="AQ2413:AR2413"/>
    <mergeCell ref="AS2413:AT2413"/>
    <mergeCell ref="AQ2414:AR2414"/>
    <mergeCell ref="AS2414:AT2414"/>
    <mergeCell ref="AQ2409:AR2409"/>
    <mergeCell ref="AS2409:AT2409"/>
    <mergeCell ref="AQ2410:AR2410"/>
    <mergeCell ref="AS2410:AT2410"/>
    <mergeCell ref="AQ2411:AR2411"/>
    <mergeCell ref="AS2411:AT2411"/>
    <mergeCell ref="AQ2406:AR2406"/>
    <mergeCell ref="AS2406:AT2406"/>
    <mergeCell ref="AQ2407:AR2407"/>
    <mergeCell ref="AS2407:AT2407"/>
    <mergeCell ref="AQ2408:AR2408"/>
    <mergeCell ref="AS2408:AT2408"/>
    <mergeCell ref="AQ2403:AR2403"/>
    <mergeCell ref="AS2403:AT2403"/>
    <mergeCell ref="AQ2404:AR2404"/>
    <mergeCell ref="AS2404:AT2404"/>
    <mergeCell ref="AQ2405:AR2405"/>
    <mergeCell ref="AS2405:AT2405"/>
    <mergeCell ref="AQ2400:AR2400"/>
    <mergeCell ref="AS2400:AT2400"/>
    <mergeCell ref="AQ2401:AR2401"/>
    <mergeCell ref="AS2401:AT2401"/>
    <mergeCell ref="AQ2402:AR2402"/>
    <mergeCell ref="AS2402:AT2402"/>
    <mergeCell ref="AQ2397:AR2397"/>
    <mergeCell ref="AS2397:AT2397"/>
    <mergeCell ref="AQ2398:AR2398"/>
    <mergeCell ref="AS2398:AT2398"/>
    <mergeCell ref="AQ2399:AR2399"/>
    <mergeCell ref="AS2399:AT2399"/>
    <mergeCell ref="AQ2394:AR2394"/>
    <mergeCell ref="AS2394:AT2394"/>
    <mergeCell ref="AQ2395:AR2395"/>
    <mergeCell ref="AS2395:AT2395"/>
    <mergeCell ref="AQ2396:AR2396"/>
    <mergeCell ref="AS2396:AT2396"/>
    <mergeCell ref="AQ2391:AR2391"/>
    <mergeCell ref="AS2391:AT2391"/>
    <mergeCell ref="AQ2392:AR2392"/>
    <mergeCell ref="AS2392:AT2392"/>
    <mergeCell ref="AQ2393:AR2393"/>
    <mergeCell ref="AS2393:AT2393"/>
    <mergeCell ref="AQ2388:AR2388"/>
    <mergeCell ref="AS2388:AT2388"/>
    <mergeCell ref="AQ2389:AR2389"/>
    <mergeCell ref="AS2389:AT2389"/>
    <mergeCell ref="AQ2390:AR2390"/>
    <mergeCell ref="AS2390:AT2390"/>
    <mergeCell ref="AQ2385:AR2385"/>
    <mergeCell ref="AS2385:AT2385"/>
    <mergeCell ref="AQ2386:AR2386"/>
    <mergeCell ref="AS2386:AT2386"/>
    <mergeCell ref="AQ2387:AR2387"/>
    <mergeCell ref="AS2387:AT2387"/>
    <mergeCell ref="AQ2382:AR2382"/>
    <mergeCell ref="AS2382:AT2382"/>
    <mergeCell ref="AQ2383:AR2383"/>
    <mergeCell ref="AS2383:AT2383"/>
    <mergeCell ref="AQ2384:AR2384"/>
    <mergeCell ref="AS2384:AT2384"/>
    <mergeCell ref="AQ2379:AR2379"/>
    <mergeCell ref="AS2379:AT2379"/>
    <mergeCell ref="AQ2380:AR2380"/>
    <mergeCell ref="AS2380:AT2380"/>
    <mergeCell ref="AQ2381:AR2381"/>
    <mergeCell ref="AS2381:AT2381"/>
    <mergeCell ref="AQ2376:AR2376"/>
    <mergeCell ref="AS2376:AT2376"/>
    <mergeCell ref="AQ2377:AR2377"/>
    <mergeCell ref="AS2377:AT2377"/>
    <mergeCell ref="AQ2378:AR2378"/>
    <mergeCell ref="AS2378:AT2378"/>
    <mergeCell ref="AQ2373:AR2373"/>
    <mergeCell ref="AS2373:AT2373"/>
    <mergeCell ref="AQ2374:AR2374"/>
    <mergeCell ref="AS2374:AT2374"/>
    <mergeCell ref="AQ2375:AR2375"/>
    <mergeCell ref="AS2375:AT2375"/>
    <mergeCell ref="AQ2370:AR2370"/>
    <mergeCell ref="AS2370:AT2370"/>
    <mergeCell ref="AQ2371:AR2371"/>
    <mergeCell ref="AS2371:AT2371"/>
    <mergeCell ref="AQ2372:AR2372"/>
    <mergeCell ref="AS2372:AT2372"/>
    <mergeCell ref="AQ2367:AR2367"/>
    <mergeCell ref="AS2367:AT2367"/>
    <mergeCell ref="AQ2368:AR2368"/>
    <mergeCell ref="AS2368:AT2368"/>
    <mergeCell ref="AQ2369:AR2369"/>
    <mergeCell ref="AS2369:AT2369"/>
    <mergeCell ref="AQ2364:AR2364"/>
    <mergeCell ref="AS2364:AT2364"/>
    <mergeCell ref="AQ2365:AR2365"/>
    <mergeCell ref="AS2365:AT2365"/>
    <mergeCell ref="AQ2366:AR2366"/>
    <mergeCell ref="AS2366:AT2366"/>
    <mergeCell ref="AQ2361:AR2361"/>
    <mergeCell ref="AS2361:AT2361"/>
    <mergeCell ref="AQ2362:AR2362"/>
    <mergeCell ref="AS2362:AT2362"/>
    <mergeCell ref="AQ2363:AR2363"/>
    <mergeCell ref="AS2363:AT2363"/>
    <mergeCell ref="AQ2358:AR2358"/>
    <mergeCell ref="AS2358:AT2358"/>
    <mergeCell ref="AQ2359:AR2359"/>
    <mergeCell ref="AS2359:AT2359"/>
    <mergeCell ref="AQ2360:AR2360"/>
    <mergeCell ref="AS2360:AT2360"/>
    <mergeCell ref="AQ2355:AR2355"/>
    <mergeCell ref="AS2355:AT2355"/>
    <mergeCell ref="AQ2356:AR2356"/>
    <mergeCell ref="AS2356:AT2356"/>
    <mergeCell ref="AQ2357:AR2357"/>
    <mergeCell ref="AS2357:AT2357"/>
    <mergeCell ref="AQ2352:AR2352"/>
    <mergeCell ref="AS2352:AT2352"/>
    <mergeCell ref="AQ2353:AR2353"/>
    <mergeCell ref="AS2353:AT2353"/>
    <mergeCell ref="AQ2354:AR2354"/>
    <mergeCell ref="AS2354:AT2354"/>
    <mergeCell ref="AQ2349:AR2349"/>
    <mergeCell ref="AS2349:AT2349"/>
    <mergeCell ref="AQ2350:AR2350"/>
    <mergeCell ref="AS2350:AT2350"/>
    <mergeCell ref="AQ2351:AR2351"/>
    <mergeCell ref="AS2351:AT2351"/>
    <mergeCell ref="AQ2346:AR2346"/>
    <mergeCell ref="AS2346:AT2346"/>
    <mergeCell ref="AQ2347:AR2347"/>
    <mergeCell ref="AS2347:AT2347"/>
    <mergeCell ref="AQ2348:AR2348"/>
    <mergeCell ref="AS2348:AT2348"/>
    <mergeCell ref="AQ2343:AR2343"/>
    <mergeCell ref="AS2343:AT2343"/>
    <mergeCell ref="AQ2344:AR2344"/>
    <mergeCell ref="AS2344:AT2344"/>
    <mergeCell ref="AQ2345:AR2345"/>
    <mergeCell ref="AS2345:AT2345"/>
    <mergeCell ref="AQ2340:AR2340"/>
    <mergeCell ref="AS2340:AT2340"/>
    <mergeCell ref="AQ2341:AR2341"/>
    <mergeCell ref="AS2341:AT2341"/>
    <mergeCell ref="AQ2342:AR2342"/>
    <mergeCell ref="AS2342:AT2342"/>
    <mergeCell ref="AQ2337:AR2337"/>
    <mergeCell ref="AS2337:AT2337"/>
    <mergeCell ref="AQ2338:AR2338"/>
    <mergeCell ref="AS2338:AT2338"/>
    <mergeCell ref="AQ2339:AR2339"/>
    <mergeCell ref="AS2339:AT2339"/>
    <mergeCell ref="AQ2334:AR2334"/>
    <mergeCell ref="AS2334:AT2334"/>
    <mergeCell ref="AQ2335:AR2335"/>
    <mergeCell ref="AS2335:AT2335"/>
    <mergeCell ref="AQ2336:AR2336"/>
    <mergeCell ref="AS2336:AT2336"/>
    <mergeCell ref="AQ2331:AR2331"/>
    <mergeCell ref="AS2331:AT2331"/>
    <mergeCell ref="AQ2332:AR2332"/>
    <mergeCell ref="AS2332:AT2332"/>
    <mergeCell ref="AQ2333:AR2333"/>
    <mergeCell ref="AS2333:AT2333"/>
    <mergeCell ref="AQ2328:AR2328"/>
    <mergeCell ref="AS2328:AT2328"/>
    <mergeCell ref="AQ2329:AR2329"/>
    <mergeCell ref="AS2329:AT2329"/>
    <mergeCell ref="AQ2330:AR2330"/>
    <mergeCell ref="AS2330:AT2330"/>
    <mergeCell ref="AQ2325:AR2325"/>
    <mergeCell ref="AS2325:AT2325"/>
    <mergeCell ref="AQ2326:AR2326"/>
    <mergeCell ref="AS2326:AT2326"/>
    <mergeCell ref="AQ2327:AR2327"/>
    <mergeCell ref="AS2327:AT2327"/>
    <mergeCell ref="AQ2322:AR2322"/>
    <mergeCell ref="AS2322:AT2322"/>
    <mergeCell ref="AQ2323:AR2323"/>
    <mergeCell ref="AS2323:AT2323"/>
    <mergeCell ref="AQ2324:AR2324"/>
    <mergeCell ref="AS2324:AT2324"/>
    <mergeCell ref="AQ2319:AR2319"/>
    <mergeCell ref="AS2319:AT2319"/>
    <mergeCell ref="AQ2320:AR2320"/>
    <mergeCell ref="AS2320:AT2320"/>
    <mergeCell ref="AQ2321:AR2321"/>
    <mergeCell ref="AS2321:AT2321"/>
    <mergeCell ref="AQ2316:AR2316"/>
    <mergeCell ref="AS2316:AT2316"/>
    <mergeCell ref="AQ2317:AR2317"/>
    <mergeCell ref="AS2317:AT2317"/>
    <mergeCell ref="AQ2318:AR2318"/>
    <mergeCell ref="AS2318:AT2318"/>
    <mergeCell ref="AQ2313:AR2313"/>
    <mergeCell ref="AS2313:AT2313"/>
    <mergeCell ref="AQ2314:AR2314"/>
    <mergeCell ref="AS2314:AT2314"/>
    <mergeCell ref="AQ2315:AR2315"/>
    <mergeCell ref="AS2315:AT2315"/>
    <mergeCell ref="AQ2310:AR2310"/>
    <mergeCell ref="AS2310:AT2310"/>
    <mergeCell ref="AQ2311:AR2311"/>
    <mergeCell ref="AS2311:AT2311"/>
    <mergeCell ref="AQ2312:AR2312"/>
    <mergeCell ref="AS2312:AT2312"/>
    <mergeCell ref="AQ2307:AR2307"/>
    <mergeCell ref="AS2307:AT2307"/>
    <mergeCell ref="AQ2308:AR2308"/>
    <mergeCell ref="AS2308:AT2308"/>
    <mergeCell ref="AQ2309:AR2309"/>
    <mergeCell ref="AS2309:AT2309"/>
    <mergeCell ref="AQ2304:AR2304"/>
    <mergeCell ref="AS2304:AT2304"/>
    <mergeCell ref="AQ2305:AR2305"/>
    <mergeCell ref="AS2305:AT2305"/>
    <mergeCell ref="AQ2306:AR2306"/>
    <mergeCell ref="AS2306:AT2306"/>
    <mergeCell ref="AQ2301:AR2301"/>
    <mergeCell ref="AS2301:AT2301"/>
    <mergeCell ref="AQ2302:AR2302"/>
    <mergeCell ref="AS2302:AT2302"/>
    <mergeCell ref="AQ2303:AR2303"/>
    <mergeCell ref="AS2303:AT2303"/>
    <mergeCell ref="AQ2298:AR2298"/>
    <mergeCell ref="AS2298:AT2298"/>
    <mergeCell ref="AQ2299:AR2299"/>
    <mergeCell ref="AS2299:AT2299"/>
    <mergeCell ref="AQ2300:AR2300"/>
    <mergeCell ref="AS2300:AT2300"/>
    <mergeCell ref="AQ2295:AR2295"/>
    <mergeCell ref="AS2295:AT2295"/>
    <mergeCell ref="AQ2296:AR2296"/>
    <mergeCell ref="AS2296:AT2296"/>
    <mergeCell ref="AQ2297:AR2297"/>
    <mergeCell ref="AS2297:AT2297"/>
    <mergeCell ref="AQ2292:AR2292"/>
    <mergeCell ref="AS2292:AT2292"/>
    <mergeCell ref="AQ2293:AR2293"/>
    <mergeCell ref="AS2293:AT2293"/>
    <mergeCell ref="AQ2294:AR2294"/>
    <mergeCell ref="AS2294:AT2294"/>
    <mergeCell ref="AQ2289:AR2289"/>
    <mergeCell ref="AS2289:AT2289"/>
    <mergeCell ref="AQ2290:AR2290"/>
    <mergeCell ref="AS2290:AT2290"/>
    <mergeCell ref="AQ2291:AR2291"/>
    <mergeCell ref="AS2291:AT2291"/>
    <mergeCell ref="AQ2286:AR2286"/>
    <mergeCell ref="AS2286:AT2286"/>
    <mergeCell ref="AQ2287:AR2287"/>
    <mergeCell ref="AS2287:AT2287"/>
    <mergeCell ref="AQ2288:AR2288"/>
    <mergeCell ref="AS2288:AT2288"/>
    <mergeCell ref="AQ2283:AR2283"/>
    <mergeCell ref="AS2283:AT2283"/>
    <mergeCell ref="AQ2284:AR2284"/>
    <mergeCell ref="AS2284:AT2284"/>
    <mergeCell ref="AQ2285:AR2285"/>
    <mergeCell ref="AS2285:AT2285"/>
    <mergeCell ref="AQ2280:AR2280"/>
    <mergeCell ref="AS2280:AT2280"/>
    <mergeCell ref="AQ2281:AR2281"/>
    <mergeCell ref="AS2281:AT2281"/>
    <mergeCell ref="AQ2282:AR2282"/>
    <mergeCell ref="AS2282:AT2282"/>
    <mergeCell ref="AQ2277:AR2277"/>
    <mergeCell ref="AS2277:AT2277"/>
    <mergeCell ref="AQ2278:AR2278"/>
    <mergeCell ref="AS2278:AT2278"/>
    <mergeCell ref="AQ2279:AR2279"/>
    <mergeCell ref="AS2279:AT2279"/>
    <mergeCell ref="AQ2274:AR2274"/>
    <mergeCell ref="AS2274:AT2274"/>
    <mergeCell ref="AQ2275:AR2275"/>
    <mergeCell ref="AS2275:AT2275"/>
    <mergeCell ref="AQ2276:AR2276"/>
    <mergeCell ref="AS2276:AT2276"/>
    <mergeCell ref="AQ2271:AR2271"/>
    <mergeCell ref="AS2271:AT2271"/>
    <mergeCell ref="AQ2272:AR2272"/>
    <mergeCell ref="AS2272:AT2272"/>
    <mergeCell ref="AQ2273:AR2273"/>
    <mergeCell ref="AS2273:AT2273"/>
    <mergeCell ref="AQ2268:AR2268"/>
    <mergeCell ref="AS2268:AT2268"/>
    <mergeCell ref="AQ2269:AR2269"/>
    <mergeCell ref="AS2269:AT2269"/>
    <mergeCell ref="AQ2270:AR2270"/>
    <mergeCell ref="AS2270:AT2270"/>
    <mergeCell ref="AQ2265:AR2265"/>
    <mergeCell ref="AS2265:AT2265"/>
    <mergeCell ref="AQ2266:AR2266"/>
    <mergeCell ref="AS2266:AT2266"/>
    <mergeCell ref="AQ2267:AR2267"/>
    <mergeCell ref="AS2267:AT2267"/>
    <mergeCell ref="AQ2262:AR2262"/>
    <mergeCell ref="AS2262:AT2262"/>
    <mergeCell ref="AQ2263:AR2263"/>
    <mergeCell ref="AS2263:AT2263"/>
    <mergeCell ref="AQ2264:AR2264"/>
    <mergeCell ref="AS2264:AT2264"/>
    <mergeCell ref="AQ2259:AR2259"/>
    <mergeCell ref="AS2259:AT2259"/>
    <mergeCell ref="AQ2260:AR2260"/>
    <mergeCell ref="AS2260:AT2260"/>
    <mergeCell ref="AQ2261:AR2261"/>
    <mergeCell ref="AS2261:AT2261"/>
    <mergeCell ref="AQ2256:AR2256"/>
    <mergeCell ref="AS2256:AT2256"/>
    <mergeCell ref="AQ2257:AR2257"/>
    <mergeCell ref="AS2257:AT2257"/>
    <mergeCell ref="AQ2258:AR2258"/>
    <mergeCell ref="AS2258:AT2258"/>
    <mergeCell ref="AQ2253:AR2253"/>
    <mergeCell ref="AS2253:AT2253"/>
    <mergeCell ref="AQ2254:AR2254"/>
    <mergeCell ref="AS2254:AT2254"/>
    <mergeCell ref="AQ2255:AR2255"/>
    <mergeCell ref="AS2255:AT2255"/>
    <mergeCell ref="AQ2250:AR2250"/>
    <mergeCell ref="AS2250:AT2250"/>
    <mergeCell ref="AQ2251:AR2251"/>
    <mergeCell ref="AS2251:AT2251"/>
    <mergeCell ref="AQ2252:AR2252"/>
    <mergeCell ref="AS2252:AT2252"/>
    <mergeCell ref="AQ2247:AR2247"/>
    <mergeCell ref="AS2247:AT2247"/>
    <mergeCell ref="AQ2248:AR2248"/>
    <mergeCell ref="AS2248:AT2248"/>
    <mergeCell ref="AQ2249:AR2249"/>
    <mergeCell ref="AS2249:AT2249"/>
    <mergeCell ref="AQ2244:AR2244"/>
    <mergeCell ref="AS2244:AT2244"/>
    <mergeCell ref="AQ2245:AR2245"/>
    <mergeCell ref="AS2245:AT2245"/>
    <mergeCell ref="AQ2246:AR2246"/>
    <mergeCell ref="AS2246:AT2246"/>
    <mergeCell ref="AQ2241:AR2241"/>
    <mergeCell ref="AS2241:AT2241"/>
    <mergeCell ref="AQ2242:AR2242"/>
    <mergeCell ref="AS2242:AT2242"/>
    <mergeCell ref="AQ2243:AR2243"/>
    <mergeCell ref="AS2243:AT2243"/>
    <mergeCell ref="AQ2238:AR2238"/>
    <mergeCell ref="AS2238:AT2238"/>
    <mergeCell ref="AQ2239:AR2239"/>
    <mergeCell ref="AS2239:AT2239"/>
    <mergeCell ref="AQ2240:AR2240"/>
    <mergeCell ref="AS2240:AT2240"/>
    <mergeCell ref="AQ2235:AR2235"/>
    <mergeCell ref="AS2235:AT2235"/>
    <mergeCell ref="AQ2236:AR2236"/>
    <mergeCell ref="AS2236:AT2236"/>
    <mergeCell ref="AQ2237:AR2237"/>
    <mergeCell ref="AS2237:AT2237"/>
    <mergeCell ref="AQ2232:AR2232"/>
    <mergeCell ref="AS2232:AT2232"/>
    <mergeCell ref="AQ2233:AR2233"/>
    <mergeCell ref="AS2233:AT2233"/>
    <mergeCell ref="AQ2234:AR2234"/>
    <mergeCell ref="AS2234:AT2234"/>
    <mergeCell ref="AQ2229:AR2229"/>
    <mergeCell ref="AS2229:AT2229"/>
    <mergeCell ref="AQ2230:AR2230"/>
    <mergeCell ref="AS2230:AT2230"/>
    <mergeCell ref="AQ2231:AR2231"/>
    <mergeCell ref="AS2231:AT2231"/>
    <mergeCell ref="AQ2226:AR2226"/>
    <mergeCell ref="AS2226:AT2226"/>
    <mergeCell ref="AQ2227:AR2227"/>
    <mergeCell ref="AS2227:AT2227"/>
    <mergeCell ref="AQ2228:AR2228"/>
    <mergeCell ref="AS2228:AT2228"/>
    <mergeCell ref="AQ2223:AR2223"/>
    <mergeCell ref="AS2223:AT2223"/>
    <mergeCell ref="AQ2224:AR2224"/>
    <mergeCell ref="AS2224:AT2224"/>
    <mergeCell ref="AQ2225:AR2225"/>
    <mergeCell ref="AS2225:AT2225"/>
    <mergeCell ref="AQ2220:AR2220"/>
    <mergeCell ref="AS2220:AT2220"/>
    <mergeCell ref="AQ2221:AR2221"/>
    <mergeCell ref="AS2221:AT2221"/>
    <mergeCell ref="AQ2222:AR2222"/>
    <mergeCell ref="AS2222:AT2222"/>
    <mergeCell ref="AQ2217:AR2217"/>
    <mergeCell ref="AS2217:AT2217"/>
    <mergeCell ref="AQ2218:AR2218"/>
    <mergeCell ref="AS2218:AT2218"/>
    <mergeCell ref="AQ2219:AR2219"/>
    <mergeCell ref="AS2219:AT2219"/>
    <mergeCell ref="AQ2214:AR2214"/>
    <mergeCell ref="AS2214:AT2214"/>
    <mergeCell ref="AQ2215:AR2215"/>
    <mergeCell ref="AS2215:AT2215"/>
    <mergeCell ref="AQ2216:AR2216"/>
    <mergeCell ref="AS2216:AT2216"/>
    <mergeCell ref="AQ2211:AR2211"/>
    <mergeCell ref="AS2211:AT2211"/>
    <mergeCell ref="AQ2212:AR2212"/>
    <mergeCell ref="AS2212:AT2212"/>
    <mergeCell ref="AQ2213:AR2213"/>
    <mergeCell ref="AS2213:AT2213"/>
    <mergeCell ref="AQ2208:AR2208"/>
    <mergeCell ref="AS2208:AT2208"/>
    <mergeCell ref="AQ2209:AR2209"/>
    <mergeCell ref="AS2209:AT2209"/>
    <mergeCell ref="AQ2210:AR2210"/>
    <mergeCell ref="AS2210:AT2210"/>
    <mergeCell ref="AQ2205:AR2205"/>
    <mergeCell ref="AS2205:AT2205"/>
    <mergeCell ref="AQ2206:AR2206"/>
    <mergeCell ref="AS2206:AT2206"/>
    <mergeCell ref="AQ2207:AR2207"/>
    <mergeCell ref="AS2207:AT2207"/>
    <mergeCell ref="AQ2202:AR2202"/>
    <mergeCell ref="AS2202:AT2202"/>
    <mergeCell ref="AQ2203:AR2203"/>
    <mergeCell ref="AS2203:AT2203"/>
    <mergeCell ref="AQ2204:AR2204"/>
    <mergeCell ref="AS2204:AT2204"/>
    <mergeCell ref="AQ2199:AR2199"/>
    <mergeCell ref="AS2199:AT2199"/>
    <mergeCell ref="AQ2200:AR2200"/>
    <mergeCell ref="AS2200:AT2200"/>
    <mergeCell ref="AQ2201:AR2201"/>
    <mergeCell ref="AS2201:AT2201"/>
    <mergeCell ref="AQ2196:AR2196"/>
    <mergeCell ref="AS2196:AT2196"/>
    <mergeCell ref="AQ2197:AR2197"/>
    <mergeCell ref="AS2197:AT2197"/>
    <mergeCell ref="AQ2198:AR2198"/>
    <mergeCell ref="AS2198:AT2198"/>
    <mergeCell ref="AQ2193:AR2193"/>
    <mergeCell ref="AS2193:AT2193"/>
    <mergeCell ref="AQ2194:AR2194"/>
    <mergeCell ref="AS2194:AT2194"/>
    <mergeCell ref="AQ2195:AR2195"/>
    <mergeCell ref="AS2195:AT2195"/>
    <mergeCell ref="AQ2190:AR2190"/>
    <mergeCell ref="AS2190:AT2190"/>
    <mergeCell ref="AQ2191:AR2191"/>
    <mergeCell ref="AS2191:AT2191"/>
    <mergeCell ref="AQ2192:AR2192"/>
    <mergeCell ref="AS2192:AT2192"/>
    <mergeCell ref="AQ2187:AR2187"/>
    <mergeCell ref="AS2187:AT2187"/>
    <mergeCell ref="AQ2188:AR2188"/>
    <mergeCell ref="AS2188:AT2188"/>
    <mergeCell ref="AQ2189:AR2189"/>
    <mergeCell ref="AS2189:AT2189"/>
    <mergeCell ref="AQ2184:AR2184"/>
    <mergeCell ref="AS2184:AT2184"/>
    <mergeCell ref="AQ2185:AR2185"/>
    <mergeCell ref="AS2185:AT2185"/>
    <mergeCell ref="AQ2186:AR2186"/>
    <mergeCell ref="AS2186:AT2186"/>
    <mergeCell ref="AQ2181:AR2181"/>
    <mergeCell ref="AS2181:AT2181"/>
    <mergeCell ref="AQ2182:AR2182"/>
    <mergeCell ref="AS2182:AT2182"/>
    <mergeCell ref="AQ2183:AR2183"/>
    <mergeCell ref="AS2183:AT2183"/>
    <mergeCell ref="AQ2178:AR2178"/>
    <mergeCell ref="AS2178:AT2178"/>
    <mergeCell ref="AQ2179:AR2179"/>
    <mergeCell ref="AS2179:AT2179"/>
    <mergeCell ref="AQ2180:AR2180"/>
    <mergeCell ref="AS2180:AT2180"/>
    <mergeCell ref="AQ2175:AR2175"/>
    <mergeCell ref="AS2175:AT2175"/>
    <mergeCell ref="AQ2176:AR2176"/>
    <mergeCell ref="AS2176:AT2176"/>
    <mergeCell ref="AQ2177:AR2177"/>
    <mergeCell ref="AS2177:AT2177"/>
    <mergeCell ref="AQ2172:AR2172"/>
    <mergeCell ref="AS2172:AT2172"/>
    <mergeCell ref="AQ2173:AR2173"/>
    <mergeCell ref="AS2173:AT2173"/>
    <mergeCell ref="AQ2174:AR2174"/>
    <mergeCell ref="AS2174:AT2174"/>
    <mergeCell ref="AQ2169:AR2169"/>
    <mergeCell ref="AS2169:AT2169"/>
    <mergeCell ref="AQ2170:AR2170"/>
    <mergeCell ref="AS2170:AT2170"/>
    <mergeCell ref="AQ2171:AR2171"/>
    <mergeCell ref="AS2171:AT2171"/>
    <mergeCell ref="AQ2166:AR2166"/>
    <mergeCell ref="AS2166:AT2166"/>
    <mergeCell ref="AQ2167:AR2167"/>
    <mergeCell ref="AS2167:AT2167"/>
    <mergeCell ref="AQ2168:AR2168"/>
    <mergeCell ref="AS2168:AT2168"/>
    <mergeCell ref="AQ2163:AR2163"/>
    <mergeCell ref="AS2163:AT2163"/>
    <mergeCell ref="AQ2164:AR2164"/>
    <mergeCell ref="AS2164:AT2164"/>
    <mergeCell ref="AQ2165:AR2165"/>
    <mergeCell ref="AS2165:AT2165"/>
    <mergeCell ref="AQ2160:AR2160"/>
    <mergeCell ref="AS2160:AT2160"/>
    <mergeCell ref="AQ2161:AR2161"/>
    <mergeCell ref="AS2161:AT2161"/>
    <mergeCell ref="AQ2162:AR2162"/>
    <mergeCell ref="AS2162:AT2162"/>
    <mergeCell ref="AQ2157:AR2157"/>
    <mergeCell ref="AS2157:AT2157"/>
    <mergeCell ref="AQ2158:AR2158"/>
    <mergeCell ref="AS2158:AT2158"/>
    <mergeCell ref="AQ2159:AR2159"/>
    <mergeCell ref="AS2159:AT2159"/>
    <mergeCell ref="AQ2154:AR2154"/>
    <mergeCell ref="AS2154:AT2154"/>
    <mergeCell ref="AQ2155:AR2155"/>
    <mergeCell ref="AS2155:AT2155"/>
    <mergeCell ref="AQ2156:AR2156"/>
    <mergeCell ref="AS2156:AT2156"/>
    <mergeCell ref="AQ2151:AR2151"/>
    <mergeCell ref="AS2151:AT2151"/>
    <mergeCell ref="AQ2152:AR2152"/>
    <mergeCell ref="AS2152:AT2152"/>
    <mergeCell ref="AQ2153:AR2153"/>
    <mergeCell ref="AS2153:AT2153"/>
    <mergeCell ref="AQ2148:AR2148"/>
    <mergeCell ref="AS2148:AT2148"/>
    <mergeCell ref="AQ2149:AR2149"/>
    <mergeCell ref="AS2149:AT2149"/>
    <mergeCell ref="AQ2150:AR2150"/>
    <mergeCell ref="AS2150:AT2150"/>
    <mergeCell ref="AQ2145:AR2145"/>
    <mergeCell ref="AS2145:AT2145"/>
    <mergeCell ref="AQ2146:AR2146"/>
    <mergeCell ref="AS2146:AT2146"/>
    <mergeCell ref="AQ2147:AR2147"/>
    <mergeCell ref="AS2147:AT2147"/>
    <mergeCell ref="AQ2142:AR2142"/>
    <mergeCell ref="AS2142:AT2142"/>
    <mergeCell ref="AQ2143:AR2143"/>
    <mergeCell ref="AS2143:AT2143"/>
    <mergeCell ref="AQ2144:AR2144"/>
    <mergeCell ref="AS2144:AT2144"/>
    <mergeCell ref="AQ2139:AR2139"/>
    <mergeCell ref="AS2139:AT2139"/>
    <mergeCell ref="AQ2140:AR2140"/>
    <mergeCell ref="AS2140:AT2140"/>
    <mergeCell ref="AQ2141:AR2141"/>
    <mergeCell ref="AS2141:AT2141"/>
    <mergeCell ref="AQ2136:AR2136"/>
    <mergeCell ref="AS2136:AT2136"/>
    <mergeCell ref="AQ2137:AR2137"/>
    <mergeCell ref="AS2137:AT2137"/>
    <mergeCell ref="AQ2138:AR2138"/>
    <mergeCell ref="AS2138:AT2138"/>
    <mergeCell ref="AQ2133:AR2133"/>
    <mergeCell ref="AS2133:AT2133"/>
    <mergeCell ref="AQ2134:AR2134"/>
    <mergeCell ref="AS2134:AT2134"/>
    <mergeCell ref="AQ2135:AR2135"/>
    <mergeCell ref="AS2135:AT2135"/>
    <mergeCell ref="AQ2130:AR2130"/>
    <mergeCell ref="AS2130:AT2130"/>
    <mergeCell ref="AQ2131:AR2131"/>
    <mergeCell ref="AS2131:AT2131"/>
    <mergeCell ref="AQ2132:AR2132"/>
    <mergeCell ref="AS2132:AT2132"/>
    <mergeCell ref="AQ2127:AR2127"/>
    <mergeCell ref="AS2127:AT2127"/>
    <mergeCell ref="AQ2128:AR2128"/>
    <mergeCell ref="AS2128:AT2128"/>
    <mergeCell ref="AQ2129:AR2129"/>
    <mergeCell ref="AS2129:AT2129"/>
    <mergeCell ref="AQ2124:AR2124"/>
    <mergeCell ref="AS2124:AT2124"/>
    <mergeCell ref="AQ2125:AR2125"/>
    <mergeCell ref="AS2125:AT2125"/>
    <mergeCell ref="AQ2126:AR2126"/>
    <mergeCell ref="AS2126:AT2126"/>
    <mergeCell ref="AQ2121:AR2121"/>
    <mergeCell ref="AS2121:AT2121"/>
    <mergeCell ref="AQ2122:AR2122"/>
    <mergeCell ref="AS2122:AT2122"/>
    <mergeCell ref="AQ2123:AR2123"/>
    <mergeCell ref="AS2123:AT2123"/>
    <mergeCell ref="AQ2118:AR2118"/>
    <mergeCell ref="AS2118:AT2118"/>
    <mergeCell ref="AQ2119:AR2119"/>
    <mergeCell ref="AS2119:AT2119"/>
    <mergeCell ref="AQ2120:AR2120"/>
    <mergeCell ref="AS2120:AT2120"/>
    <mergeCell ref="AQ2115:AR2115"/>
    <mergeCell ref="AS2115:AT2115"/>
    <mergeCell ref="AQ2116:AR2116"/>
    <mergeCell ref="AS2116:AT2116"/>
    <mergeCell ref="AQ2117:AR2117"/>
    <mergeCell ref="AS2117:AT2117"/>
    <mergeCell ref="AQ2112:AR2112"/>
    <mergeCell ref="AS2112:AT2112"/>
    <mergeCell ref="AQ2113:AR2113"/>
    <mergeCell ref="AS2113:AT2113"/>
    <mergeCell ref="AQ2114:AR2114"/>
    <mergeCell ref="AS2114:AT2114"/>
    <mergeCell ref="AQ2109:AR2109"/>
    <mergeCell ref="AS2109:AT2109"/>
    <mergeCell ref="AQ2110:AR2110"/>
    <mergeCell ref="AS2110:AT2110"/>
    <mergeCell ref="AQ2111:AR2111"/>
    <mergeCell ref="AS2111:AT2111"/>
    <mergeCell ref="AQ2106:AR2106"/>
    <mergeCell ref="AS2106:AT2106"/>
    <mergeCell ref="AQ2107:AR2107"/>
    <mergeCell ref="AS2107:AT2107"/>
    <mergeCell ref="AQ2108:AR2108"/>
    <mergeCell ref="AS2108:AT2108"/>
    <mergeCell ref="AQ2103:AR2103"/>
    <mergeCell ref="AS2103:AT2103"/>
    <mergeCell ref="AQ2104:AR2104"/>
    <mergeCell ref="AS2104:AT2104"/>
    <mergeCell ref="AQ2105:AR2105"/>
    <mergeCell ref="AS2105:AT2105"/>
    <mergeCell ref="AQ2100:AR2100"/>
    <mergeCell ref="AS2100:AT2100"/>
    <mergeCell ref="AQ2101:AR2101"/>
    <mergeCell ref="AS2101:AT2101"/>
    <mergeCell ref="AQ2102:AR2102"/>
    <mergeCell ref="AS2102:AT2102"/>
    <mergeCell ref="AQ2097:AR2097"/>
    <mergeCell ref="AS2097:AT2097"/>
    <mergeCell ref="AQ2098:AR2098"/>
    <mergeCell ref="AS2098:AT2098"/>
    <mergeCell ref="AQ2099:AR2099"/>
    <mergeCell ref="AS2099:AT2099"/>
    <mergeCell ref="AQ2094:AR2094"/>
    <mergeCell ref="AS2094:AT2094"/>
    <mergeCell ref="AQ2095:AR2095"/>
    <mergeCell ref="AS2095:AT2095"/>
    <mergeCell ref="AQ2096:AR2096"/>
    <mergeCell ref="AS2096:AT2096"/>
    <mergeCell ref="AQ2091:AR2091"/>
    <mergeCell ref="AS2091:AT2091"/>
    <mergeCell ref="AQ2092:AR2092"/>
    <mergeCell ref="AS2092:AT2092"/>
    <mergeCell ref="AQ2093:AR2093"/>
    <mergeCell ref="AS2093:AT2093"/>
    <mergeCell ref="AQ2088:AR2088"/>
    <mergeCell ref="AS2088:AT2088"/>
    <mergeCell ref="AQ2089:AR2089"/>
    <mergeCell ref="AS2089:AT2089"/>
    <mergeCell ref="AQ2090:AR2090"/>
    <mergeCell ref="AS2090:AT2090"/>
    <mergeCell ref="AQ2085:AR2085"/>
    <mergeCell ref="AS2085:AT2085"/>
    <mergeCell ref="AQ2086:AR2086"/>
    <mergeCell ref="AS2086:AT2086"/>
    <mergeCell ref="AQ2087:AR2087"/>
    <mergeCell ref="AS2087:AT2087"/>
    <mergeCell ref="AQ2082:AR2082"/>
    <mergeCell ref="AS2082:AT2082"/>
    <mergeCell ref="AQ2083:AR2083"/>
    <mergeCell ref="AS2083:AT2083"/>
    <mergeCell ref="AQ2084:AR2084"/>
    <mergeCell ref="AS2084:AT2084"/>
    <mergeCell ref="AQ2079:AR2079"/>
    <mergeCell ref="AS2079:AT2079"/>
    <mergeCell ref="AQ2080:AR2080"/>
    <mergeCell ref="AS2080:AT2080"/>
    <mergeCell ref="AQ2081:AR2081"/>
    <mergeCell ref="AS2081:AT2081"/>
    <mergeCell ref="AQ2076:AR2076"/>
    <mergeCell ref="AS2076:AT2076"/>
    <mergeCell ref="AQ2077:AR2077"/>
    <mergeCell ref="AS2077:AT2077"/>
    <mergeCell ref="AQ2078:AR2078"/>
    <mergeCell ref="AS2078:AT2078"/>
    <mergeCell ref="AQ2073:AR2073"/>
    <mergeCell ref="AS2073:AT2073"/>
    <mergeCell ref="AQ2074:AR2074"/>
    <mergeCell ref="AS2074:AT2074"/>
    <mergeCell ref="AQ2075:AR2075"/>
    <mergeCell ref="AS2075:AT2075"/>
    <mergeCell ref="AQ2070:AR2070"/>
    <mergeCell ref="AS2070:AT2070"/>
    <mergeCell ref="AQ2071:AR2071"/>
    <mergeCell ref="AS2071:AT2071"/>
    <mergeCell ref="AQ2072:AR2072"/>
    <mergeCell ref="AS2072:AT2072"/>
    <mergeCell ref="AQ2067:AR2067"/>
    <mergeCell ref="AS2067:AT2067"/>
    <mergeCell ref="AQ2068:AR2068"/>
    <mergeCell ref="AS2068:AT2068"/>
    <mergeCell ref="AQ2069:AR2069"/>
    <mergeCell ref="AS2069:AT2069"/>
    <mergeCell ref="AQ2064:AR2064"/>
    <mergeCell ref="AS2064:AT2064"/>
    <mergeCell ref="AQ2065:AR2065"/>
    <mergeCell ref="AS2065:AT2065"/>
    <mergeCell ref="AQ2066:AR2066"/>
    <mergeCell ref="AS2066:AT2066"/>
    <mergeCell ref="AQ2058:AS2058"/>
    <mergeCell ref="AQ2059:AS2059"/>
    <mergeCell ref="AQ2060:AS2060"/>
    <mergeCell ref="AQ2061:AS2061"/>
    <mergeCell ref="AQ2063:AR2063"/>
    <mergeCell ref="AS2063:AT2063"/>
    <mergeCell ref="AQ2052:AT2052"/>
    <mergeCell ref="AQ2053:AS2053"/>
    <mergeCell ref="AQ2054:AS2054"/>
    <mergeCell ref="AQ2055:AS2055"/>
    <mergeCell ref="AQ2056:AS2056"/>
    <mergeCell ref="AQ2057:AS2057"/>
    <mergeCell ref="AQ2049:AR2049"/>
    <mergeCell ref="AS2049:AT2049"/>
    <mergeCell ref="AQ2050:AR2050"/>
    <mergeCell ref="AS2050:AT2050"/>
    <mergeCell ref="AQ2051:AR2051"/>
    <mergeCell ref="AS2051:AT2051"/>
    <mergeCell ref="AQ2046:AR2046"/>
    <mergeCell ref="AS2046:AT2046"/>
    <mergeCell ref="AQ2047:AR2047"/>
    <mergeCell ref="AS2047:AT2047"/>
    <mergeCell ref="AQ2048:AR2048"/>
    <mergeCell ref="AS2048:AT2048"/>
    <mergeCell ref="AQ2043:AR2043"/>
    <mergeCell ref="AS2043:AT2043"/>
    <mergeCell ref="AQ2044:AR2044"/>
    <mergeCell ref="AS2044:AT2044"/>
    <mergeCell ref="AQ2045:AR2045"/>
    <mergeCell ref="AS2045:AT2045"/>
    <mergeCell ref="AQ2040:AR2040"/>
    <mergeCell ref="AS2040:AT2040"/>
    <mergeCell ref="AQ2041:AR2041"/>
    <mergeCell ref="AS2041:AT2041"/>
    <mergeCell ref="AQ2042:AR2042"/>
    <mergeCell ref="AS2042:AT2042"/>
    <mergeCell ref="AQ2037:AR2037"/>
    <mergeCell ref="AS2037:AT2037"/>
    <mergeCell ref="AQ2038:AR2038"/>
    <mergeCell ref="AS2038:AT2038"/>
    <mergeCell ref="AQ2039:AR2039"/>
    <mergeCell ref="AS2039:AT2039"/>
    <mergeCell ref="AQ2034:AR2034"/>
    <mergeCell ref="AS2034:AT2034"/>
    <mergeCell ref="AQ2035:AR2035"/>
    <mergeCell ref="AS2035:AT2035"/>
    <mergeCell ref="AQ2036:AR2036"/>
    <mergeCell ref="AS2036:AT2036"/>
    <mergeCell ref="AQ2031:AR2031"/>
    <mergeCell ref="AS2031:AT2031"/>
    <mergeCell ref="AQ2032:AR2032"/>
    <mergeCell ref="AS2032:AT2032"/>
    <mergeCell ref="AQ2033:AR2033"/>
    <mergeCell ref="AS2033:AT2033"/>
    <mergeCell ref="AQ2028:AR2028"/>
    <mergeCell ref="AS2028:AT2028"/>
    <mergeCell ref="AQ2029:AR2029"/>
    <mergeCell ref="AS2029:AT2029"/>
    <mergeCell ref="AQ2030:AR2030"/>
    <mergeCell ref="AS2030:AT2030"/>
    <mergeCell ref="AQ2025:AR2025"/>
    <mergeCell ref="AS2025:AT2025"/>
    <mergeCell ref="AQ2026:AR2026"/>
    <mergeCell ref="AS2026:AT2026"/>
    <mergeCell ref="AQ2027:AR2027"/>
    <mergeCell ref="AS2027:AT2027"/>
    <mergeCell ref="AQ2022:AR2022"/>
    <mergeCell ref="AS2022:AT2022"/>
    <mergeCell ref="AQ2023:AR2023"/>
    <mergeCell ref="AS2023:AT2023"/>
    <mergeCell ref="AQ2024:AR2024"/>
    <mergeCell ref="AS2024:AT2024"/>
    <mergeCell ref="AQ2019:AR2019"/>
    <mergeCell ref="AS2019:AT2019"/>
    <mergeCell ref="AQ2020:AR2020"/>
    <mergeCell ref="AS2020:AT2020"/>
    <mergeCell ref="AQ2021:AR2021"/>
    <mergeCell ref="AS2021:AT2021"/>
    <mergeCell ref="AQ2016:AR2016"/>
    <mergeCell ref="AS2016:AT2016"/>
    <mergeCell ref="AQ2017:AR2017"/>
    <mergeCell ref="AS2017:AT2017"/>
    <mergeCell ref="AQ2018:AR2018"/>
    <mergeCell ref="AS2018:AT2018"/>
    <mergeCell ref="AQ2013:AR2013"/>
    <mergeCell ref="AS2013:AT2013"/>
    <mergeCell ref="AQ2014:AR2014"/>
    <mergeCell ref="AS2014:AT2014"/>
    <mergeCell ref="AQ2015:AR2015"/>
    <mergeCell ref="AS2015:AT2015"/>
    <mergeCell ref="AQ2010:AR2010"/>
    <mergeCell ref="AS2010:AT2010"/>
    <mergeCell ref="AQ2011:AR2011"/>
    <mergeCell ref="AS2011:AT2011"/>
    <mergeCell ref="AQ2012:AR2012"/>
    <mergeCell ref="AS2012:AT2012"/>
    <mergeCell ref="AQ2007:AR2007"/>
    <mergeCell ref="AS2007:AT2007"/>
    <mergeCell ref="AQ2008:AR2008"/>
    <mergeCell ref="AS2008:AT2008"/>
    <mergeCell ref="AQ2009:AR2009"/>
    <mergeCell ref="AS2009:AT2009"/>
    <mergeCell ref="AQ2004:AR2004"/>
    <mergeCell ref="AS2004:AT2004"/>
    <mergeCell ref="AQ2005:AR2005"/>
    <mergeCell ref="AS2005:AT2005"/>
    <mergeCell ref="AQ2006:AR2006"/>
    <mergeCell ref="AS2006:AT2006"/>
    <mergeCell ref="AQ2001:AR2001"/>
    <mergeCell ref="AS2001:AT2001"/>
    <mergeCell ref="AQ2002:AR2002"/>
    <mergeCell ref="AS2002:AT2002"/>
    <mergeCell ref="AQ2003:AR2003"/>
    <mergeCell ref="AS2003:AT2003"/>
    <mergeCell ref="AQ1998:AR1998"/>
    <mergeCell ref="AS1998:AT1998"/>
    <mergeCell ref="AQ1999:AR1999"/>
    <mergeCell ref="AS1999:AT1999"/>
    <mergeCell ref="AQ2000:AR2000"/>
    <mergeCell ref="AS2000:AT2000"/>
    <mergeCell ref="AQ1995:AR1995"/>
    <mergeCell ref="AS1995:AT1995"/>
    <mergeCell ref="AQ1996:AR1996"/>
    <mergeCell ref="AS1996:AT1996"/>
    <mergeCell ref="AQ1997:AR1997"/>
    <mergeCell ref="AS1997:AT1997"/>
    <mergeCell ref="AQ1992:AR1992"/>
    <mergeCell ref="AS1992:AT1992"/>
    <mergeCell ref="AQ1993:AR1993"/>
    <mergeCell ref="AS1993:AT1993"/>
    <mergeCell ref="AQ1994:AR1994"/>
    <mergeCell ref="AS1994:AT1994"/>
    <mergeCell ref="AQ1989:AR1989"/>
    <mergeCell ref="AS1989:AT1989"/>
    <mergeCell ref="AQ1990:AR1990"/>
    <mergeCell ref="AS1990:AT1990"/>
    <mergeCell ref="AQ1991:AR1991"/>
    <mergeCell ref="AS1991:AT1991"/>
    <mergeCell ref="AQ1986:AR1986"/>
    <mergeCell ref="AS1986:AT1986"/>
    <mergeCell ref="AQ1987:AR1987"/>
    <mergeCell ref="AS1987:AT1987"/>
    <mergeCell ref="AQ1988:AR1988"/>
    <mergeCell ref="AS1988:AT1988"/>
    <mergeCell ref="AQ1983:AR1983"/>
    <mergeCell ref="AS1983:AT1983"/>
    <mergeCell ref="AQ1984:AR1984"/>
    <mergeCell ref="AS1984:AT1984"/>
    <mergeCell ref="AQ1985:AR1985"/>
    <mergeCell ref="AS1985:AT1985"/>
    <mergeCell ref="AQ1980:AR1980"/>
    <mergeCell ref="AS1980:AT1980"/>
    <mergeCell ref="AQ1981:AR1981"/>
    <mergeCell ref="AS1981:AT1981"/>
    <mergeCell ref="AQ1982:AR1982"/>
    <mergeCell ref="AS1982:AT1982"/>
    <mergeCell ref="AQ1977:AR1977"/>
    <mergeCell ref="AS1977:AT1977"/>
    <mergeCell ref="AQ1978:AR1978"/>
    <mergeCell ref="AS1978:AT1978"/>
    <mergeCell ref="AQ1979:AR1979"/>
    <mergeCell ref="AS1979:AT1979"/>
    <mergeCell ref="AQ1974:AR1974"/>
    <mergeCell ref="AS1974:AT1974"/>
    <mergeCell ref="AQ1975:AR1975"/>
    <mergeCell ref="AS1975:AT1975"/>
    <mergeCell ref="AQ1976:AR1976"/>
    <mergeCell ref="AS1976:AT1976"/>
    <mergeCell ref="AQ1971:AR1971"/>
    <mergeCell ref="AS1971:AT1971"/>
    <mergeCell ref="AQ1972:AR1972"/>
    <mergeCell ref="AS1972:AT1972"/>
    <mergeCell ref="AQ1973:AR1973"/>
    <mergeCell ref="AS1973:AT1973"/>
    <mergeCell ref="AQ1968:AR1968"/>
    <mergeCell ref="AS1968:AT1968"/>
    <mergeCell ref="AQ1969:AR1969"/>
    <mergeCell ref="AS1969:AT1969"/>
    <mergeCell ref="AQ1970:AR1970"/>
    <mergeCell ref="AS1970:AT1970"/>
    <mergeCell ref="AQ1965:AR1965"/>
    <mergeCell ref="AS1965:AT1965"/>
    <mergeCell ref="AQ1966:AR1966"/>
    <mergeCell ref="AS1966:AT1966"/>
    <mergeCell ref="AQ1967:AR1967"/>
    <mergeCell ref="AS1967:AT1967"/>
    <mergeCell ref="AQ1962:AR1962"/>
    <mergeCell ref="AS1962:AT1962"/>
    <mergeCell ref="AQ1963:AR1963"/>
    <mergeCell ref="AS1963:AT1963"/>
    <mergeCell ref="AQ1964:AR1964"/>
    <mergeCell ref="AS1964:AT1964"/>
    <mergeCell ref="AQ1959:AR1959"/>
    <mergeCell ref="AS1959:AT1959"/>
    <mergeCell ref="AQ1960:AR1960"/>
    <mergeCell ref="AS1960:AT1960"/>
    <mergeCell ref="AQ1961:AR1961"/>
    <mergeCell ref="AS1961:AT1961"/>
    <mergeCell ref="AQ1956:AR1956"/>
    <mergeCell ref="AS1956:AT1956"/>
    <mergeCell ref="AQ1957:AR1957"/>
    <mergeCell ref="AS1957:AT1957"/>
    <mergeCell ref="AQ1958:AR1958"/>
    <mergeCell ref="AS1958:AT1958"/>
    <mergeCell ref="AQ1953:AR1953"/>
    <mergeCell ref="AS1953:AT1953"/>
    <mergeCell ref="AQ1954:AR1954"/>
    <mergeCell ref="AS1954:AT1954"/>
    <mergeCell ref="AQ1955:AR1955"/>
    <mergeCell ref="AS1955:AT1955"/>
    <mergeCell ref="AQ1950:AR1950"/>
    <mergeCell ref="AS1950:AT1950"/>
    <mergeCell ref="AQ1951:AR1951"/>
    <mergeCell ref="AS1951:AT1951"/>
    <mergeCell ref="AQ1952:AR1952"/>
    <mergeCell ref="AS1952:AT1952"/>
    <mergeCell ref="AQ1947:AR1947"/>
    <mergeCell ref="AS1947:AT1947"/>
    <mergeCell ref="AQ1948:AR1948"/>
    <mergeCell ref="AS1948:AT1948"/>
    <mergeCell ref="AQ1949:AR1949"/>
    <mergeCell ref="AS1949:AT1949"/>
    <mergeCell ref="AQ1944:AR1944"/>
    <mergeCell ref="AS1944:AT1944"/>
    <mergeCell ref="AQ1945:AR1945"/>
    <mergeCell ref="AS1945:AT1945"/>
    <mergeCell ref="AQ1946:AR1946"/>
    <mergeCell ref="AS1946:AT1946"/>
    <mergeCell ref="AQ1941:AR1941"/>
    <mergeCell ref="AS1941:AT1941"/>
    <mergeCell ref="AQ1942:AR1942"/>
    <mergeCell ref="AS1942:AT1942"/>
    <mergeCell ref="AQ1943:AR1943"/>
    <mergeCell ref="AS1943:AT1943"/>
    <mergeCell ref="AQ1938:AR1938"/>
    <mergeCell ref="AS1938:AT1938"/>
    <mergeCell ref="AQ1939:AR1939"/>
    <mergeCell ref="AS1939:AT1939"/>
    <mergeCell ref="AQ1940:AR1940"/>
    <mergeCell ref="AS1940:AT1940"/>
    <mergeCell ref="AQ1935:AR1935"/>
    <mergeCell ref="AS1935:AT1935"/>
    <mergeCell ref="AQ1936:AR1936"/>
    <mergeCell ref="AS1936:AT1936"/>
    <mergeCell ref="AQ1937:AR1937"/>
    <mergeCell ref="AS1937:AT1937"/>
    <mergeCell ref="AQ1932:AR1932"/>
    <mergeCell ref="AS1932:AT1932"/>
    <mergeCell ref="AQ1933:AR1933"/>
    <mergeCell ref="AS1933:AT1933"/>
    <mergeCell ref="AQ1934:AR1934"/>
    <mergeCell ref="AS1934:AT1934"/>
    <mergeCell ref="AQ1929:AR1929"/>
    <mergeCell ref="AS1929:AT1929"/>
    <mergeCell ref="AQ1930:AR1930"/>
    <mergeCell ref="AS1930:AT1930"/>
    <mergeCell ref="AQ1931:AR1931"/>
    <mergeCell ref="AS1931:AT1931"/>
    <mergeCell ref="AQ1926:AR1926"/>
    <mergeCell ref="AS1926:AT1926"/>
    <mergeCell ref="AQ1927:AR1927"/>
    <mergeCell ref="AS1927:AT1927"/>
    <mergeCell ref="AQ1928:AR1928"/>
    <mergeCell ref="AS1928:AT1928"/>
    <mergeCell ref="AQ1923:AR1923"/>
    <mergeCell ref="AS1923:AT1923"/>
    <mergeCell ref="AQ1924:AR1924"/>
    <mergeCell ref="AS1924:AT1924"/>
    <mergeCell ref="AQ1925:AR1925"/>
    <mergeCell ref="AS1925:AT1925"/>
    <mergeCell ref="AQ1920:AR1920"/>
    <mergeCell ref="AS1920:AT1920"/>
    <mergeCell ref="AQ1921:AR1921"/>
    <mergeCell ref="AS1921:AT1921"/>
    <mergeCell ref="AQ1922:AR1922"/>
    <mergeCell ref="AS1922:AT1922"/>
    <mergeCell ref="AQ1917:AR1917"/>
    <mergeCell ref="AS1917:AT1917"/>
    <mergeCell ref="AQ1918:AR1918"/>
    <mergeCell ref="AS1918:AT1918"/>
    <mergeCell ref="AQ1919:AR1919"/>
    <mergeCell ref="AS1919:AT1919"/>
    <mergeCell ref="AQ1914:AR1914"/>
    <mergeCell ref="AS1914:AT1914"/>
    <mergeCell ref="AQ1915:AR1915"/>
    <mergeCell ref="AS1915:AT1915"/>
    <mergeCell ref="AQ1916:AR1916"/>
    <mergeCell ref="AS1916:AT1916"/>
    <mergeCell ref="AQ1911:AR1911"/>
    <mergeCell ref="AS1911:AT1911"/>
    <mergeCell ref="AQ1912:AR1912"/>
    <mergeCell ref="AS1912:AT1912"/>
    <mergeCell ref="AQ1913:AR1913"/>
    <mergeCell ref="AS1913:AT1913"/>
    <mergeCell ref="AQ1908:AR1908"/>
    <mergeCell ref="AS1908:AT1908"/>
    <mergeCell ref="AQ1909:AR1909"/>
    <mergeCell ref="AS1909:AT1909"/>
    <mergeCell ref="AQ1910:AR1910"/>
    <mergeCell ref="AS1910:AT1910"/>
    <mergeCell ref="AQ1905:AR1905"/>
    <mergeCell ref="AS1905:AT1905"/>
    <mergeCell ref="AQ1906:AR1906"/>
    <mergeCell ref="AS1906:AT1906"/>
    <mergeCell ref="AQ1907:AR1907"/>
    <mergeCell ref="AS1907:AT1907"/>
    <mergeCell ref="AQ1902:AR1902"/>
    <mergeCell ref="AS1902:AT1902"/>
    <mergeCell ref="AQ1903:AR1903"/>
    <mergeCell ref="AS1903:AT1903"/>
    <mergeCell ref="AQ1904:AR1904"/>
    <mergeCell ref="AS1904:AT1904"/>
    <mergeCell ref="AQ1899:AR1899"/>
    <mergeCell ref="AS1899:AT1899"/>
    <mergeCell ref="AQ1900:AR1900"/>
    <mergeCell ref="AS1900:AT1900"/>
    <mergeCell ref="AQ1901:AR1901"/>
    <mergeCell ref="AS1901:AT1901"/>
    <mergeCell ref="AQ1896:AR1896"/>
    <mergeCell ref="AS1896:AT1896"/>
    <mergeCell ref="AQ1897:AR1897"/>
    <mergeCell ref="AS1897:AT1897"/>
    <mergeCell ref="AQ1898:AR1898"/>
    <mergeCell ref="AS1898:AT1898"/>
    <mergeCell ref="AQ1893:AR1893"/>
    <mergeCell ref="AS1893:AT1893"/>
    <mergeCell ref="AQ1894:AR1894"/>
    <mergeCell ref="AS1894:AT1894"/>
    <mergeCell ref="AQ1895:AR1895"/>
    <mergeCell ref="AS1895:AT1895"/>
    <mergeCell ref="AQ1890:AR1890"/>
    <mergeCell ref="AS1890:AT1890"/>
    <mergeCell ref="AQ1891:AR1891"/>
    <mergeCell ref="AS1891:AT1891"/>
    <mergeCell ref="AQ1892:AR1892"/>
    <mergeCell ref="AS1892:AT1892"/>
    <mergeCell ref="AQ1887:AR1887"/>
    <mergeCell ref="AS1887:AT1887"/>
    <mergeCell ref="AQ1888:AR1888"/>
    <mergeCell ref="AS1888:AT1888"/>
    <mergeCell ref="AQ1889:AR1889"/>
    <mergeCell ref="AS1889:AT1889"/>
    <mergeCell ref="AQ1884:AR1884"/>
    <mergeCell ref="AS1884:AT1884"/>
    <mergeCell ref="AQ1885:AR1885"/>
    <mergeCell ref="AS1885:AT1885"/>
    <mergeCell ref="AQ1886:AR1886"/>
    <mergeCell ref="AS1886:AT1886"/>
    <mergeCell ref="AQ1881:AR1881"/>
    <mergeCell ref="AS1881:AT1881"/>
    <mergeCell ref="AQ1882:AR1882"/>
    <mergeCell ref="AS1882:AT1882"/>
    <mergeCell ref="AQ1883:AR1883"/>
    <mergeCell ref="AS1883:AT1883"/>
    <mergeCell ref="AQ1878:AR1878"/>
    <mergeCell ref="AS1878:AT1878"/>
    <mergeCell ref="AQ1879:AR1879"/>
    <mergeCell ref="AS1879:AT1879"/>
    <mergeCell ref="AQ1880:AR1880"/>
    <mergeCell ref="AS1880:AT1880"/>
    <mergeCell ref="AQ1875:AR1875"/>
    <mergeCell ref="AS1875:AT1875"/>
    <mergeCell ref="AQ1876:AR1876"/>
    <mergeCell ref="AS1876:AT1876"/>
    <mergeCell ref="AQ1877:AR1877"/>
    <mergeCell ref="AS1877:AT1877"/>
    <mergeCell ref="AQ1872:AR1872"/>
    <mergeCell ref="AS1872:AT1872"/>
    <mergeCell ref="AQ1873:AR1873"/>
    <mergeCell ref="AS1873:AT1873"/>
    <mergeCell ref="AQ1874:AR1874"/>
    <mergeCell ref="AS1874:AT1874"/>
    <mergeCell ref="AQ1869:AR1869"/>
    <mergeCell ref="AS1869:AT1869"/>
    <mergeCell ref="AQ1870:AR1870"/>
    <mergeCell ref="AS1870:AT1870"/>
    <mergeCell ref="AQ1871:AR1871"/>
    <mergeCell ref="AS1871:AT1871"/>
    <mergeCell ref="AQ1866:AR1866"/>
    <mergeCell ref="AS1866:AT1866"/>
    <mergeCell ref="AQ1867:AR1867"/>
    <mergeCell ref="AS1867:AT1867"/>
    <mergeCell ref="AQ1868:AR1868"/>
    <mergeCell ref="AS1868:AT1868"/>
    <mergeCell ref="AQ1863:AR1863"/>
    <mergeCell ref="AS1863:AT1863"/>
    <mergeCell ref="AQ1864:AR1864"/>
    <mergeCell ref="AS1864:AT1864"/>
    <mergeCell ref="AQ1865:AR1865"/>
    <mergeCell ref="AS1865:AT1865"/>
    <mergeCell ref="AQ1860:AR1860"/>
    <mergeCell ref="AS1860:AT1860"/>
    <mergeCell ref="AQ1861:AR1861"/>
    <mergeCell ref="AS1861:AT1861"/>
    <mergeCell ref="AQ1862:AR1862"/>
    <mergeCell ref="AS1862:AT1862"/>
    <mergeCell ref="AQ1857:AR1857"/>
    <mergeCell ref="AS1857:AT1857"/>
    <mergeCell ref="AQ1858:AR1858"/>
    <mergeCell ref="AS1858:AT1858"/>
    <mergeCell ref="AQ1859:AR1859"/>
    <mergeCell ref="AS1859:AT1859"/>
    <mergeCell ref="AQ1854:AR1854"/>
    <mergeCell ref="AS1854:AT1854"/>
    <mergeCell ref="AQ1855:AR1855"/>
    <mergeCell ref="AS1855:AT1855"/>
    <mergeCell ref="AQ1856:AR1856"/>
    <mergeCell ref="AS1856:AT1856"/>
    <mergeCell ref="AQ1851:AR1851"/>
    <mergeCell ref="AS1851:AT1851"/>
    <mergeCell ref="AQ1852:AR1852"/>
    <mergeCell ref="AS1852:AT1852"/>
    <mergeCell ref="AQ1853:AR1853"/>
    <mergeCell ref="AS1853:AT1853"/>
    <mergeCell ref="AQ1848:AR1848"/>
    <mergeCell ref="AS1848:AT1848"/>
    <mergeCell ref="AQ1849:AR1849"/>
    <mergeCell ref="AS1849:AT1849"/>
    <mergeCell ref="AQ1850:AR1850"/>
    <mergeCell ref="AS1850:AT1850"/>
    <mergeCell ref="AQ1845:AR1845"/>
    <mergeCell ref="AS1845:AT1845"/>
    <mergeCell ref="AQ1846:AR1846"/>
    <mergeCell ref="AS1846:AT1846"/>
    <mergeCell ref="AQ1847:AR1847"/>
    <mergeCell ref="AS1847:AT1847"/>
    <mergeCell ref="AQ1842:AR1842"/>
    <mergeCell ref="AS1842:AT1842"/>
    <mergeCell ref="AQ1843:AR1843"/>
    <mergeCell ref="AS1843:AT1843"/>
    <mergeCell ref="AQ1844:AR1844"/>
    <mergeCell ref="AS1844:AT1844"/>
    <mergeCell ref="AQ1839:AR1839"/>
    <mergeCell ref="AS1839:AT1839"/>
    <mergeCell ref="AQ1840:AR1840"/>
    <mergeCell ref="AS1840:AT1840"/>
    <mergeCell ref="AQ1841:AR1841"/>
    <mergeCell ref="AS1841:AT1841"/>
    <mergeCell ref="AQ1836:AR1836"/>
    <mergeCell ref="AS1836:AT1836"/>
    <mergeCell ref="AQ1837:AR1837"/>
    <mergeCell ref="AS1837:AT1837"/>
    <mergeCell ref="AQ1838:AR1838"/>
    <mergeCell ref="AS1838:AT1838"/>
    <mergeCell ref="AQ1833:AR1833"/>
    <mergeCell ref="AS1833:AT1833"/>
    <mergeCell ref="AQ1834:AR1834"/>
    <mergeCell ref="AS1834:AT1834"/>
    <mergeCell ref="AQ1835:AR1835"/>
    <mergeCell ref="AS1835:AT1835"/>
    <mergeCell ref="AQ1830:AR1830"/>
    <mergeCell ref="AS1830:AT1830"/>
    <mergeCell ref="AQ1831:AR1831"/>
    <mergeCell ref="AS1831:AT1831"/>
    <mergeCell ref="AQ1832:AR1832"/>
    <mergeCell ref="AS1832:AT1832"/>
    <mergeCell ref="AQ1827:AR1827"/>
    <mergeCell ref="AS1827:AT1827"/>
    <mergeCell ref="AQ1828:AR1828"/>
    <mergeCell ref="AS1828:AT1828"/>
    <mergeCell ref="AQ1829:AR1829"/>
    <mergeCell ref="AS1829:AT1829"/>
    <mergeCell ref="AQ1824:AR1824"/>
    <mergeCell ref="AS1824:AT1824"/>
    <mergeCell ref="AQ1825:AR1825"/>
    <mergeCell ref="AS1825:AT1825"/>
    <mergeCell ref="AQ1826:AR1826"/>
    <mergeCell ref="AS1826:AT1826"/>
    <mergeCell ref="AQ1821:AR1821"/>
    <mergeCell ref="AS1821:AT1821"/>
    <mergeCell ref="AQ1822:AR1822"/>
    <mergeCell ref="AS1822:AT1822"/>
    <mergeCell ref="AQ1823:AR1823"/>
    <mergeCell ref="AS1823:AT1823"/>
    <mergeCell ref="AQ1818:AR1818"/>
    <mergeCell ref="AS1818:AT1818"/>
    <mergeCell ref="AQ1819:AR1819"/>
    <mergeCell ref="AS1819:AT1819"/>
    <mergeCell ref="AQ1820:AR1820"/>
    <mergeCell ref="AS1820:AT1820"/>
    <mergeCell ref="AQ1815:AR1815"/>
    <mergeCell ref="AS1815:AT1815"/>
    <mergeCell ref="AQ1816:AR1816"/>
    <mergeCell ref="AS1816:AT1816"/>
    <mergeCell ref="AQ1817:AR1817"/>
    <mergeCell ref="AS1817:AT1817"/>
    <mergeCell ref="AQ1812:AR1812"/>
    <mergeCell ref="AS1812:AT1812"/>
    <mergeCell ref="AQ1813:AR1813"/>
    <mergeCell ref="AS1813:AT1813"/>
    <mergeCell ref="AQ1814:AR1814"/>
    <mergeCell ref="AS1814:AT1814"/>
    <mergeCell ref="AQ1809:AR1809"/>
    <mergeCell ref="AS1809:AT1809"/>
    <mergeCell ref="AQ1810:AR1810"/>
    <mergeCell ref="AS1810:AT1810"/>
    <mergeCell ref="AQ1811:AR1811"/>
    <mergeCell ref="AS1811:AT1811"/>
    <mergeCell ref="AQ1806:AR1806"/>
    <mergeCell ref="AS1806:AT1806"/>
    <mergeCell ref="AQ1807:AR1807"/>
    <mergeCell ref="AS1807:AT1807"/>
    <mergeCell ref="AQ1808:AR1808"/>
    <mergeCell ref="AS1808:AT1808"/>
    <mergeCell ref="AQ1803:AR1803"/>
    <mergeCell ref="AS1803:AT1803"/>
    <mergeCell ref="AQ1804:AR1804"/>
    <mergeCell ref="AS1804:AT1804"/>
    <mergeCell ref="AQ1805:AR1805"/>
    <mergeCell ref="AS1805:AT1805"/>
    <mergeCell ref="AQ1800:AR1800"/>
    <mergeCell ref="AS1800:AT1800"/>
    <mergeCell ref="AQ1801:AR1801"/>
    <mergeCell ref="AS1801:AT1801"/>
    <mergeCell ref="AQ1802:AR1802"/>
    <mergeCell ref="AS1802:AT1802"/>
    <mergeCell ref="AQ1797:AR1797"/>
    <mergeCell ref="AS1797:AT1797"/>
    <mergeCell ref="AQ1798:AR1798"/>
    <mergeCell ref="AS1798:AT1798"/>
    <mergeCell ref="AQ1799:AR1799"/>
    <mergeCell ref="AS1799:AT1799"/>
    <mergeCell ref="AQ1794:AR1794"/>
    <mergeCell ref="AS1794:AT1794"/>
    <mergeCell ref="AQ1795:AR1795"/>
    <mergeCell ref="AS1795:AT1795"/>
    <mergeCell ref="AQ1796:AR1796"/>
    <mergeCell ref="AS1796:AT1796"/>
    <mergeCell ref="AQ1791:AR1791"/>
    <mergeCell ref="AS1791:AT1791"/>
    <mergeCell ref="AQ1792:AR1792"/>
    <mergeCell ref="AS1792:AT1792"/>
    <mergeCell ref="AQ1793:AR1793"/>
    <mergeCell ref="AS1793:AT1793"/>
    <mergeCell ref="AQ1788:AR1788"/>
    <mergeCell ref="AS1788:AT1788"/>
    <mergeCell ref="AQ1789:AR1789"/>
    <mergeCell ref="AS1789:AT1789"/>
    <mergeCell ref="AQ1790:AR1790"/>
    <mergeCell ref="AS1790:AT1790"/>
    <mergeCell ref="AQ1785:AR1785"/>
    <mergeCell ref="AS1785:AT1785"/>
    <mergeCell ref="AQ1786:AR1786"/>
    <mergeCell ref="AS1786:AT1786"/>
    <mergeCell ref="AQ1787:AR1787"/>
    <mergeCell ref="AS1787:AT1787"/>
    <mergeCell ref="AQ1782:AR1782"/>
    <mergeCell ref="AS1782:AT1782"/>
    <mergeCell ref="AQ1783:AR1783"/>
    <mergeCell ref="AS1783:AT1783"/>
    <mergeCell ref="AQ1784:AR1784"/>
    <mergeCell ref="AS1784:AT1784"/>
    <mergeCell ref="AQ1779:AR1779"/>
    <mergeCell ref="AS1779:AT1779"/>
    <mergeCell ref="AQ1780:AR1780"/>
    <mergeCell ref="AS1780:AT1780"/>
    <mergeCell ref="AQ1781:AR1781"/>
    <mergeCell ref="AS1781:AT1781"/>
    <mergeCell ref="AQ1776:AR1776"/>
    <mergeCell ref="AS1776:AT1776"/>
    <mergeCell ref="AQ1777:AR1777"/>
    <mergeCell ref="AS1777:AT1777"/>
    <mergeCell ref="AQ1778:AR1778"/>
    <mergeCell ref="AS1778:AT1778"/>
    <mergeCell ref="AQ1773:AR1773"/>
    <mergeCell ref="AS1773:AT1773"/>
    <mergeCell ref="AQ1774:AR1774"/>
    <mergeCell ref="AS1774:AT1774"/>
    <mergeCell ref="AQ1775:AR1775"/>
    <mergeCell ref="AS1775:AT1775"/>
    <mergeCell ref="AQ1770:AR1770"/>
    <mergeCell ref="AS1770:AT1770"/>
    <mergeCell ref="AQ1771:AR1771"/>
    <mergeCell ref="AS1771:AT1771"/>
    <mergeCell ref="AQ1772:AR1772"/>
    <mergeCell ref="AS1772:AT1772"/>
    <mergeCell ref="AQ1767:AR1767"/>
    <mergeCell ref="AS1767:AT1767"/>
    <mergeCell ref="AQ1768:AR1768"/>
    <mergeCell ref="AS1768:AT1768"/>
    <mergeCell ref="AQ1769:AR1769"/>
    <mergeCell ref="AS1769:AT1769"/>
    <mergeCell ref="AQ1764:AR1764"/>
    <mergeCell ref="AS1764:AT1764"/>
    <mergeCell ref="AQ1765:AR1765"/>
    <mergeCell ref="AS1765:AT1765"/>
    <mergeCell ref="AQ1766:AR1766"/>
    <mergeCell ref="AS1766:AT1766"/>
    <mergeCell ref="AQ1761:AR1761"/>
    <mergeCell ref="AS1761:AT1761"/>
    <mergeCell ref="AQ1762:AR1762"/>
    <mergeCell ref="AS1762:AT1762"/>
    <mergeCell ref="AQ1763:AR1763"/>
    <mergeCell ref="AS1763:AT1763"/>
    <mergeCell ref="AQ1758:AR1758"/>
    <mergeCell ref="AS1758:AT1758"/>
    <mergeCell ref="AQ1759:AR1759"/>
    <mergeCell ref="AS1759:AT1759"/>
    <mergeCell ref="AQ1760:AR1760"/>
    <mergeCell ref="AS1760:AT1760"/>
    <mergeCell ref="AQ1755:AR1755"/>
    <mergeCell ref="AS1755:AT1755"/>
    <mergeCell ref="AQ1756:AR1756"/>
    <mergeCell ref="AS1756:AT1756"/>
    <mergeCell ref="AQ1757:AR1757"/>
    <mergeCell ref="AS1757:AT1757"/>
    <mergeCell ref="AQ1752:AR1752"/>
    <mergeCell ref="AS1752:AT1752"/>
    <mergeCell ref="AQ1753:AR1753"/>
    <mergeCell ref="AS1753:AT1753"/>
    <mergeCell ref="AQ1754:AR1754"/>
    <mergeCell ref="AS1754:AT1754"/>
    <mergeCell ref="AQ1749:AR1749"/>
    <mergeCell ref="AS1749:AT1749"/>
    <mergeCell ref="AQ1750:AR1750"/>
    <mergeCell ref="AS1750:AT1750"/>
    <mergeCell ref="AQ1751:AR1751"/>
    <mergeCell ref="AS1751:AT1751"/>
    <mergeCell ref="AQ1746:AR1746"/>
    <mergeCell ref="AS1746:AT1746"/>
    <mergeCell ref="AQ1747:AR1747"/>
    <mergeCell ref="AS1747:AT1747"/>
    <mergeCell ref="AQ1748:AR1748"/>
    <mergeCell ref="AS1748:AT1748"/>
    <mergeCell ref="AQ1743:AR1743"/>
    <mergeCell ref="AS1743:AT1743"/>
    <mergeCell ref="AQ1744:AR1744"/>
    <mergeCell ref="AS1744:AT1744"/>
    <mergeCell ref="AQ1745:AR1745"/>
    <mergeCell ref="AS1745:AT1745"/>
    <mergeCell ref="AQ1740:AR1740"/>
    <mergeCell ref="AS1740:AT1740"/>
    <mergeCell ref="AQ1741:AR1741"/>
    <mergeCell ref="AS1741:AT1741"/>
    <mergeCell ref="AQ1742:AR1742"/>
    <mergeCell ref="AS1742:AT1742"/>
    <mergeCell ref="AQ1737:AR1737"/>
    <mergeCell ref="AS1737:AT1737"/>
    <mergeCell ref="AQ1738:AR1738"/>
    <mergeCell ref="AS1738:AT1738"/>
    <mergeCell ref="AQ1739:AR1739"/>
    <mergeCell ref="AS1739:AT1739"/>
    <mergeCell ref="AQ1734:AR1734"/>
    <mergeCell ref="AS1734:AT1734"/>
    <mergeCell ref="AQ1735:AR1735"/>
    <mergeCell ref="AS1735:AT1735"/>
    <mergeCell ref="AQ1736:AR1736"/>
    <mergeCell ref="AS1736:AT1736"/>
    <mergeCell ref="AQ1731:AR1731"/>
    <mergeCell ref="AS1731:AT1731"/>
    <mergeCell ref="AQ1732:AR1732"/>
    <mergeCell ref="AS1732:AT1732"/>
    <mergeCell ref="AQ1733:AR1733"/>
    <mergeCell ref="AS1733:AT1733"/>
    <mergeCell ref="AQ1728:AR1728"/>
    <mergeCell ref="AS1728:AT1728"/>
    <mergeCell ref="AQ1729:AR1729"/>
    <mergeCell ref="AS1729:AT1729"/>
    <mergeCell ref="AQ1730:AR1730"/>
    <mergeCell ref="AS1730:AT1730"/>
    <mergeCell ref="AQ1725:AR1725"/>
    <mergeCell ref="AS1725:AT1725"/>
    <mergeCell ref="AQ1726:AR1726"/>
    <mergeCell ref="AS1726:AT1726"/>
    <mergeCell ref="AQ1727:AR1727"/>
    <mergeCell ref="AS1727:AT1727"/>
    <mergeCell ref="AQ1722:AR1722"/>
    <mergeCell ref="AS1722:AT1722"/>
    <mergeCell ref="AQ1723:AR1723"/>
    <mergeCell ref="AS1723:AT1723"/>
    <mergeCell ref="AQ1724:AR1724"/>
    <mergeCell ref="AS1724:AT1724"/>
    <mergeCell ref="AQ1719:AR1719"/>
    <mergeCell ref="AS1719:AT1719"/>
    <mergeCell ref="AQ1720:AR1720"/>
    <mergeCell ref="AS1720:AT1720"/>
    <mergeCell ref="AQ1721:AR1721"/>
    <mergeCell ref="AS1721:AT1721"/>
    <mergeCell ref="AQ1716:AR1716"/>
    <mergeCell ref="AS1716:AT1716"/>
    <mergeCell ref="AQ1717:AR1717"/>
    <mergeCell ref="AS1717:AT1717"/>
    <mergeCell ref="AQ1718:AR1718"/>
    <mergeCell ref="AS1718:AT1718"/>
    <mergeCell ref="AQ1713:AR1713"/>
    <mergeCell ref="AS1713:AT1713"/>
    <mergeCell ref="AQ1714:AR1714"/>
    <mergeCell ref="AS1714:AT1714"/>
    <mergeCell ref="AQ1715:AR1715"/>
    <mergeCell ref="AS1715:AT1715"/>
    <mergeCell ref="AQ1710:AR1710"/>
    <mergeCell ref="AS1710:AT1710"/>
    <mergeCell ref="AQ1711:AR1711"/>
    <mergeCell ref="AS1711:AT1711"/>
    <mergeCell ref="AQ1712:AR1712"/>
    <mergeCell ref="AS1712:AT1712"/>
    <mergeCell ref="AQ1707:AR1707"/>
    <mergeCell ref="AS1707:AT1707"/>
    <mergeCell ref="AQ1708:AR1708"/>
    <mergeCell ref="AS1708:AT1708"/>
    <mergeCell ref="AQ1709:AR1709"/>
    <mergeCell ref="AS1709:AT1709"/>
    <mergeCell ref="AQ1704:AR1704"/>
    <mergeCell ref="AS1704:AT1704"/>
    <mergeCell ref="AQ1705:AR1705"/>
    <mergeCell ref="AS1705:AT1705"/>
    <mergeCell ref="AQ1706:AR1706"/>
    <mergeCell ref="AS1706:AT1706"/>
    <mergeCell ref="AQ1701:AR1701"/>
    <mergeCell ref="AS1701:AT1701"/>
    <mergeCell ref="AQ1702:AR1702"/>
    <mergeCell ref="AS1702:AT1702"/>
    <mergeCell ref="AQ1703:AR1703"/>
    <mergeCell ref="AS1703:AT1703"/>
    <mergeCell ref="AQ1698:AR1698"/>
    <mergeCell ref="AS1698:AT1698"/>
    <mergeCell ref="AQ1699:AR1699"/>
    <mergeCell ref="AS1699:AT1699"/>
    <mergeCell ref="AQ1700:AR1700"/>
    <mergeCell ref="AS1700:AT1700"/>
    <mergeCell ref="AQ1695:AR1695"/>
    <mergeCell ref="AS1695:AT1695"/>
    <mergeCell ref="AQ1696:AR1696"/>
    <mergeCell ref="AS1696:AT1696"/>
    <mergeCell ref="AQ1697:AR1697"/>
    <mergeCell ref="AS1697:AT1697"/>
    <mergeCell ref="AQ1692:AR1692"/>
    <mergeCell ref="AS1692:AT1692"/>
    <mergeCell ref="AQ1693:AR1693"/>
    <mergeCell ref="AS1693:AT1693"/>
    <mergeCell ref="AQ1694:AR1694"/>
    <mergeCell ref="AS1694:AT1694"/>
    <mergeCell ref="AQ1689:AR1689"/>
    <mergeCell ref="AS1689:AT1689"/>
    <mergeCell ref="AQ1690:AR1690"/>
    <mergeCell ref="AS1690:AT1690"/>
    <mergeCell ref="AQ1691:AR1691"/>
    <mergeCell ref="AS1691:AT1691"/>
    <mergeCell ref="AQ1686:AR1686"/>
    <mergeCell ref="AS1686:AT1686"/>
    <mergeCell ref="AQ1687:AR1687"/>
    <mergeCell ref="AS1687:AT1687"/>
    <mergeCell ref="AQ1688:AR1688"/>
    <mergeCell ref="AS1688:AT1688"/>
    <mergeCell ref="AQ1683:AR1683"/>
    <mergeCell ref="AS1683:AT1683"/>
    <mergeCell ref="AQ1684:AR1684"/>
    <mergeCell ref="AS1684:AT1684"/>
    <mergeCell ref="AQ1685:AR1685"/>
    <mergeCell ref="AS1685:AT1685"/>
    <mergeCell ref="AQ1680:AR1680"/>
    <mergeCell ref="AS1680:AT1680"/>
    <mergeCell ref="AQ1681:AR1681"/>
    <mergeCell ref="AS1681:AT1681"/>
    <mergeCell ref="AQ1682:AR1682"/>
    <mergeCell ref="AS1682:AT1682"/>
    <mergeCell ref="AQ1677:AR1677"/>
    <mergeCell ref="AS1677:AT1677"/>
    <mergeCell ref="AQ1678:AR1678"/>
    <mergeCell ref="AS1678:AT1678"/>
    <mergeCell ref="AQ1679:AR1679"/>
    <mergeCell ref="AS1679:AT1679"/>
    <mergeCell ref="AQ1674:AR1674"/>
    <mergeCell ref="AS1674:AT1674"/>
    <mergeCell ref="AQ1675:AR1675"/>
    <mergeCell ref="AS1675:AT1675"/>
    <mergeCell ref="AQ1676:AR1676"/>
    <mergeCell ref="AS1676:AT1676"/>
    <mergeCell ref="AQ1671:AR1671"/>
    <mergeCell ref="AS1671:AT1671"/>
    <mergeCell ref="AQ1672:AR1672"/>
    <mergeCell ref="AS1672:AT1672"/>
    <mergeCell ref="AQ1673:AR1673"/>
    <mergeCell ref="AS1673:AT1673"/>
    <mergeCell ref="AQ1668:AR1668"/>
    <mergeCell ref="AS1668:AT1668"/>
    <mergeCell ref="AQ1669:AR1669"/>
    <mergeCell ref="AS1669:AT1669"/>
    <mergeCell ref="AQ1670:AR1670"/>
    <mergeCell ref="AS1670:AT1670"/>
    <mergeCell ref="AQ1665:AR1665"/>
    <mergeCell ref="AS1665:AT1665"/>
    <mergeCell ref="AQ1666:AR1666"/>
    <mergeCell ref="AS1666:AT1666"/>
    <mergeCell ref="AQ1667:AR1667"/>
    <mergeCell ref="AS1667:AT1667"/>
    <mergeCell ref="AQ1662:AR1662"/>
    <mergeCell ref="AS1662:AT1662"/>
    <mergeCell ref="AQ1663:AR1663"/>
    <mergeCell ref="AS1663:AT1663"/>
    <mergeCell ref="AQ1664:AR1664"/>
    <mergeCell ref="AS1664:AT1664"/>
    <mergeCell ref="AQ1659:AR1659"/>
    <mergeCell ref="AS1659:AT1659"/>
    <mergeCell ref="AQ1660:AR1660"/>
    <mergeCell ref="AS1660:AT1660"/>
    <mergeCell ref="AQ1661:AR1661"/>
    <mergeCell ref="AS1661:AT1661"/>
    <mergeCell ref="AQ1656:AR1656"/>
    <mergeCell ref="AS1656:AT1656"/>
    <mergeCell ref="AQ1657:AR1657"/>
    <mergeCell ref="AS1657:AT1657"/>
    <mergeCell ref="AQ1658:AR1658"/>
    <mergeCell ref="AS1658:AT1658"/>
    <mergeCell ref="AQ1653:AR1653"/>
    <mergeCell ref="AS1653:AT1653"/>
    <mergeCell ref="AQ1654:AR1654"/>
    <mergeCell ref="AS1654:AT1654"/>
    <mergeCell ref="AQ1655:AR1655"/>
    <mergeCell ref="AS1655:AT1655"/>
    <mergeCell ref="AQ1650:AR1650"/>
    <mergeCell ref="AS1650:AT1650"/>
    <mergeCell ref="AQ1651:AR1651"/>
    <mergeCell ref="AS1651:AT1651"/>
    <mergeCell ref="AQ1652:AR1652"/>
    <mergeCell ref="AS1652:AT1652"/>
    <mergeCell ref="AQ1647:AR1647"/>
    <mergeCell ref="AS1647:AT1647"/>
    <mergeCell ref="AQ1648:AR1648"/>
    <mergeCell ref="AS1648:AT1648"/>
    <mergeCell ref="AQ1649:AR1649"/>
    <mergeCell ref="AS1649:AT1649"/>
    <mergeCell ref="AQ1644:AR1644"/>
    <mergeCell ref="AS1644:AT1644"/>
    <mergeCell ref="AQ1645:AR1645"/>
    <mergeCell ref="AS1645:AT1645"/>
    <mergeCell ref="AQ1646:AR1646"/>
    <mergeCell ref="AS1646:AT1646"/>
    <mergeCell ref="AQ1641:AR1641"/>
    <mergeCell ref="AS1641:AT1641"/>
    <mergeCell ref="AQ1642:AR1642"/>
    <mergeCell ref="AS1642:AT1642"/>
    <mergeCell ref="AQ1643:AR1643"/>
    <mergeCell ref="AS1643:AT1643"/>
    <mergeCell ref="AQ1638:AR1638"/>
    <mergeCell ref="AS1638:AT1638"/>
    <mergeCell ref="AQ1639:AR1639"/>
    <mergeCell ref="AS1639:AT1639"/>
    <mergeCell ref="AQ1640:AR1640"/>
    <mergeCell ref="AS1640:AT1640"/>
    <mergeCell ref="AQ1635:AR1635"/>
    <mergeCell ref="AS1635:AT1635"/>
    <mergeCell ref="AQ1636:AR1636"/>
    <mergeCell ref="AS1636:AT1636"/>
    <mergeCell ref="AQ1637:AR1637"/>
    <mergeCell ref="AS1637:AT1637"/>
    <mergeCell ref="AQ1632:AR1632"/>
    <mergeCell ref="AS1632:AT1632"/>
    <mergeCell ref="AQ1633:AR1633"/>
    <mergeCell ref="AS1633:AT1633"/>
    <mergeCell ref="AQ1634:AR1634"/>
    <mergeCell ref="AS1634:AT1634"/>
    <mergeCell ref="AQ1629:AR1629"/>
    <mergeCell ref="AS1629:AT1629"/>
    <mergeCell ref="AQ1630:AR1630"/>
    <mergeCell ref="AS1630:AT1630"/>
    <mergeCell ref="AQ1631:AR1631"/>
    <mergeCell ref="AS1631:AT1631"/>
    <mergeCell ref="AQ1626:AR1626"/>
    <mergeCell ref="AS1626:AT1626"/>
    <mergeCell ref="AQ1627:AR1627"/>
    <mergeCell ref="AS1627:AT1627"/>
    <mergeCell ref="AQ1628:AR1628"/>
    <mergeCell ref="AS1628:AT1628"/>
    <mergeCell ref="AQ1623:AR1623"/>
    <mergeCell ref="AS1623:AT1623"/>
    <mergeCell ref="AQ1624:AR1624"/>
    <mergeCell ref="AS1624:AT1624"/>
    <mergeCell ref="AQ1625:AR1625"/>
    <mergeCell ref="AS1625:AT1625"/>
    <mergeCell ref="AQ1620:AR1620"/>
    <mergeCell ref="AS1620:AT1620"/>
    <mergeCell ref="AQ1621:AR1621"/>
    <mergeCell ref="AS1621:AT1621"/>
    <mergeCell ref="AQ1622:AR1622"/>
    <mergeCell ref="AS1622:AT1622"/>
    <mergeCell ref="AQ1617:AR1617"/>
    <mergeCell ref="AS1617:AT1617"/>
    <mergeCell ref="AQ1618:AR1618"/>
    <mergeCell ref="AS1618:AT1618"/>
    <mergeCell ref="AQ1619:AR1619"/>
    <mergeCell ref="AS1619:AT1619"/>
    <mergeCell ref="AQ1614:AR1614"/>
    <mergeCell ref="AS1614:AT1614"/>
    <mergeCell ref="AQ1615:AR1615"/>
    <mergeCell ref="AS1615:AT1615"/>
    <mergeCell ref="AQ1616:AR1616"/>
    <mergeCell ref="AS1616:AT1616"/>
    <mergeCell ref="AQ1611:AR1611"/>
    <mergeCell ref="AS1611:AT1611"/>
    <mergeCell ref="AQ1612:AR1612"/>
    <mergeCell ref="AS1612:AT1612"/>
    <mergeCell ref="AQ1613:AR1613"/>
    <mergeCell ref="AS1613:AT1613"/>
    <mergeCell ref="AQ1608:AR1608"/>
    <mergeCell ref="AS1608:AT1608"/>
    <mergeCell ref="AQ1609:AR1609"/>
    <mergeCell ref="AS1609:AT1609"/>
    <mergeCell ref="AQ1610:AR1610"/>
    <mergeCell ref="AS1610:AT1610"/>
    <mergeCell ref="AQ1605:AR1605"/>
    <mergeCell ref="AS1605:AT1605"/>
    <mergeCell ref="AQ1606:AR1606"/>
    <mergeCell ref="AS1606:AT1606"/>
    <mergeCell ref="AQ1607:AR1607"/>
    <mergeCell ref="AS1607:AT1607"/>
    <mergeCell ref="AQ1602:AR1602"/>
    <mergeCell ref="AS1602:AT1602"/>
    <mergeCell ref="AQ1603:AR1603"/>
    <mergeCell ref="AS1603:AT1603"/>
    <mergeCell ref="AQ1604:AR1604"/>
    <mergeCell ref="AS1604:AT1604"/>
    <mergeCell ref="AQ1599:AR1599"/>
    <mergeCell ref="AS1599:AT1599"/>
    <mergeCell ref="AQ1600:AR1600"/>
    <mergeCell ref="AS1600:AT1600"/>
    <mergeCell ref="AQ1601:AR1601"/>
    <mergeCell ref="AS1601:AT1601"/>
    <mergeCell ref="AQ1596:AR1596"/>
    <mergeCell ref="AS1596:AT1596"/>
    <mergeCell ref="AQ1597:AR1597"/>
    <mergeCell ref="AS1597:AT1597"/>
    <mergeCell ref="AQ1598:AR1598"/>
    <mergeCell ref="AS1598:AT1598"/>
    <mergeCell ref="AQ1593:AR1593"/>
    <mergeCell ref="AS1593:AT1593"/>
    <mergeCell ref="AQ1594:AR1594"/>
    <mergeCell ref="AS1594:AT1594"/>
    <mergeCell ref="AQ1595:AR1595"/>
    <mergeCell ref="AS1595:AT1595"/>
    <mergeCell ref="AQ1590:AR1590"/>
    <mergeCell ref="AS1590:AT1590"/>
    <mergeCell ref="AQ1591:AR1591"/>
    <mergeCell ref="AS1591:AT1591"/>
    <mergeCell ref="AQ1592:AR1592"/>
    <mergeCell ref="AS1592:AT1592"/>
    <mergeCell ref="AQ1587:AR1587"/>
    <mergeCell ref="AS1587:AT1587"/>
    <mergeCell ref="AQ1588:AR1588"/>
    <mergeCell ref="AS1588:AT1588"/>
    <mergeCell ref="AQ1589:AR1589"/>
    <mergeCell ref="AS1589:AT1589"/>
    <mergeCell ref="AQ1584:AR1584"/>
    <mergeCell ref="AS1584:AT1584"/>
    <mergeCell ref="AQ1585:AR1585"/>
    <mergeCell ref="AS1585:AT1585"/>
    <mergeCell ref="AQ1586:AR1586"/>
    <mergeCell ref="AS1586:AT1586"/>
    <mergeCell ref="AQ1581:AR1581"/>
    <mergeCell ref="AS1581:AT1581"/>
    <mergeCell ref="AQ1582:AR1582"/>
    <mergeCell ref="AS1582:AT1582"/>
    <mergeCell ref="AQ1583:AR1583"/>
    <mergeCell ref="AS1583:AT1583"/>
    <mergeCell ref="AQ1578:AR1578"/>
    <mergeCell ref="AS1578:AT1578"/>
    <mergeCell ref="AQ1579:AR1579"/>
    <mergeCell ref="AS1579:AT1579"/>
    <mergeCell ref="AQ1580:AR1580"/>
    <mergeCell ref="AS1580:AT1580"/>
    <mergeCell ref="AQ1575:AR1575"/>
    <mergeCell ref="AS1575:AT1575"/>
    <mergeCell ref="AQ1576:AR1576"/>
    <mergeCell ref="AS1576:AT1576"/>
    <mergeCell ref="AQ1577:AR1577"/>
    <mergeCell ref="AS1577:AT1577"/>
    <mergeCell ref="AQ1572:AR1572"/>
    <mergeCell ref="AS1572:AT1572"/>
    <mergeCell ref="AQ1573:AR1573"/>
    <mergeCell ref="AS1573:AT1573"/>
    <mergeCell ref="AQ1574:AR1574"/>
    <mergeCell ref="AS1574:AT1574"/>
    <mergeCell ref="AQ1569:AR1569"/>
    <mergeCell ref="AS1569:AT1569"/>
    <mergeCell ref="AQ1570:AR1570"/>
    <mergeCell ref="AS1570:AT1570"/>
    <mergeCell ref="AQ1571:AR1571"/>
    <mergeCell ref="AS1571:AT1571"/>
    <mergeCell ref="AQ1566:AR1566"/>
    <mergeCell ref="AS1566:AT1566"/>
    <mergeCell ref="AQ1567:AR1567"/>
    <mergeCell ref="AS1567:AT1567"/>
    <mergeCell ref="AQ1568:AR1568"/>
    <mergeCell ref="AS1568:AT1568"/>
    <mergeCell ref="AQ1563:AR1563"/>
    <mergeCell ref="AS1563:AT1563"/>
    <mergeCell ref="AQ1564:AR1564"/>
    <mergeCell ref="AS1564:AT1564"/>
    <mergeCell ref="AQ1565:AR1565"/>
    <mergeCell ref="AS1565:AT1565"/>
    <mergeCell ref="AQ1560:AR1560"/>
    <mergeCell ref="AS1560:AT1560"/>
    <mergeCell ref="AQ1561:AR1561"/>
    <mergeCell ref="AS1561:AT1561"/>
    <mergeCell ref="AQ1562:AR1562"/>
    <mergeCell ref="AS1562:AT1562"/>
    <mergeCell ref="AQ1557:AR1557"/>
    <mergeCell ref="AS1557:AT1557"/>
    <mergeCell ref="AQ1558:AR1558"/>
    <mergeCell ref="AS1558:AT1558"/>
    <mergeCell ref="AQ1559:AR1559"/>
    <mergeCell ref="AS1559:AT1559"/>
    <mergeCell ref="AQ1554:AR1554"/>
    <mergeCell ref="AS1554:AT1554"/>
    <mergeCell ref="AQ1555:AR1555"/>
    <mergeCell ref="AS1555:AT1555"/>
    <mergeCell ref="AQ1556:AR1556"/>
    <mergeCell ref="AS1556:AT1556"/>
    <mergeCell ref="AQ1551:AR1551"/>
    <mergeCell ref="AS1551:AT1551"/>
    <mergeCell ref="AQ1552:AR1552"/>
    <mergeCell ref="AS1552:AT1552"/>
    <mergeCell ref="AQ1553:AR1553"/>
    <mergeCell ref="AS1553:AT1553"/>
    <mergeCell ref="AQ1544:AS1544"/>
    <mergeCell ref="AQ1545:AS1545"/>
    <mergeCell ref="AQ1546:AS1546"/>
    <mergeCell ref="AQ1547:AS1547"/>
    <mergeCell ref="AQ1548:AS1548"/>
    <mergeCell ref="AQ1549:AS1549"/>
    <mergeCell ref="AQ1539:AR1539"/>
    <mergeCell ref="AS1539:AT1539"/>
    <mergeCell ref="AQ1540:AT1540"/>
    <mergeCell ref="AQ1541:AS1541"/>
    <mergeCell ref="AQ1542:AS1542"/>
    <mergeCell ref="AQ1543:AS1543"/>
    <mergeCell ref="AQ1536:AR1536"/>
    <mergeCell ref="AS1536:AT1536"/>
    <mergeCell ref="AQ1537:AR1537"/>
    <mergeCell ref="AS1537:AT1537"/>
    <mergeCell ref="AQ1538:AR1538"/>
    <mergeCell ref="AS1538:AT1538"/>
    <mergeCell ref="AQ1533:AR1533"/>
    <mergeCell ref="AS1533:AT1533"/>
    <mergeCell ref="AQ1534:AR1534"/>
    <mergeCell ref="AS1534:AT1534"/>
    <mergeCell ref="AQ1535:AR1535"/>
    <mergeCell ref="AS1535:AT1535"/>
    <mergeCell ref="AQ1530:AR1530"/>
    <mergeCell ref="AS1530:AT1530"/>
    <mergeCell ref="AQ1531:AR1531"/>
    <mergeCell ref="AS1531:AT1531"/>
    <mergeCell ref="AQ1532:AR1532"/>
    <mergeCell ref="AS1532:AT1532"/>
    <mergeCell ref="AQ1527:AR1527"/>
    <mergeCell ref="AS1527:AT1527"/>
    <mergeCell ref="AQ1528:AR1528"/>
    <mergeCell ref="AS1528:AT1528"/>
    <mergeCell ref="AQ1529:AR1529"/>
    <mergeCell ref="AS1529:AT1529"/>
    <mergeCell ref="AQ1524:AR1524"/>
    <mergeCell ref="AS1524:AT1524"/>
    <mergeCell ref="AQ1525:AR1525"/>
    <mergeCell ref="AS1525:AT1525"/>
    <mergeCell ref="AQ1526:AR1526"/>
    <mergeCell ref="AS1526:AT1526"/>
    <mergeCell ref="AQ1521:AR1521"/>
    <mergeCell ref="AS1521:AT1521"/>
    <mergeCell ref="AQ1522:AR1522"/>
    <mergeCell ref="AS1522:AT1522"/>
    <mergeCell ref="AQ1523:AR1523"/>
    <mergeCell ref="AS1523:AT1523"/>
    <mergeCell ref="AQ1518:AR1518"/>
    <mergeCell ref="AS1518:AT1518"/>
    <mergeCell ref="AQ1519:AR1519"/>
    <mergeCell ref="AS1519:AT1519"/>
    <mergeCell ref="AQ1520:AR1520"/>
    <mergeCell ref="AS1520:AT1520"/>
    <mergeCell ref="AQ1515:AR1515"/>
    <mergeCell ref="AS1515:AT1515"/>
    <mergeCell ref="AQ1516:AR1516"/>
    <mergeCell ref="AS1516:AT1516"/>
    <mergeCell ref="AQ1517:AR1517"/>
    <mergeCell ref="AS1517:AT1517"/>
    <mergeCell ref="AQ1512:AR1512"/>
    <mergeCell ref="AS1512:AT1512"/>
    <mergeCell ref="AQ1513:AR1513"/>
    <mergeCell ref="AS1513:AT1513"/>
    <mergeCell ref="AQ1514:AR1514"/>
    <mergeCell ref="AS1514:AT1514"/>
    <mergeCell ref="AQ1509:AR1509"/>
    <mergeCell ref="AS1509:AT1509"/>
    <mergeCell ref="AQ1510:AR1510"/>
    <mergeCell ref="AS1510:AT1510"/>
    <mergeCell ref="AQ1511:AR1511"/>
    <mergeCell ref="AS1511:AT1511"/>
    <mergeCell ref="AQ1506:AR1506"/>
    <mergeCell ref="AS1506:AT1506"/>
    <mergeCell ref="AQ1507:AR1507"/>
    <mergeCell ref="AS1507:AT1507"/>
    <mergeCell ref="AQ1508:AR1508"/>
    <mergeCell ref="AS1508:AT1508"/>
    <mergeCell ref="AQ1503:AR1503"/>
    <mergeCell ref="AS1503:AT1503"/>
    <mergeCell ref="AQ1504:AR1504"/>
    <mergeCell ref="AS1504:AT1504"/>
    <mergeCell ref="AQ1505:AR1505"/>
    <mergeCell ref="AS1505:AT1505"/>
    <mergeCell ref="AQ1500:AR1500"/>
    <mergeCell ref="AS1500:AT1500"/>
    <mergeCell ref="AQ1501:AR1501"/>
    <mergeCell ref="AS1501:AT1501"/>
    <mergeCell ref="AQ1502:AR1502"/>
    <mergeCell ref="AS1502:AT1502"/>
    <mergeCell ref="AQ1497:AR1497"/>
    <mergeCell ref="AS1497:AT1497"/>
    <mergeCell ref="AQ1498:AR1498"/>
    <mergeCell ref="AS1498:AT1498"/>
    <mergeCell ref="AQ1499:AR1499"/>
    <mergeCell ref="AS1499:AT1499"/>
    <mergeCell ref="AQ1494:AR1494"/>
    <mergeCell ref="AS1494:AT1494"/>
    <mergeCell ref="AQ1495:AR1495"/>
    <mergeCell ref="AS1495:AT1495"/>
    <mergeCell ref="AQ1496:AR1496"/>
    <mergeCell ref="AS1496:AT1496"/>
    <mergeCell ref="AQ1491:AR1491"/>
    <mergeCell ref="AS1491:AT1491"/>
    <mergeCell ref="AQ1492:AR1492"/>
    <mergeCell ref="AS1492:AT1492"/>
    <mergeCell ref="AQ1493:AR1493"/>
    <mergeCell ref="AS1493:AT1493"/>
    <mergeCell ref="AQ1488:AR1488"/>
    <mergeCell ref="AS1488:AT1488"/>
    <mergeCell ref="AQ1489:AR1489"/>
    <mergeCell ref="AS1489:AT1489"/>
    <mergeCell ref="AQ1490:AR1490"/>
    <mergeCell ref="AS1490:AT1490"/>
    <mergeCell ref="AQ1485:AR1485"/>
    <mergeCell ref="AS1485:AT1485"/>
    <mergeCell ref="AQ1486:AR1486"/>
    <mergeCell ref="AS1486:AT1486"/>
    <mergeCell ref="AQ1487:AR1487"/>
    <mergeCell ref="AS1487:AT1487"/>
    <mergeCell ref="AQ1482:AR1482"/>
    <mergeCell ref="AS1482:AT1482"/>
    <mergeCell ref="AQ1483:AR1483"/>
    <mergeCell ref="AS1483:AT1483"/>
    <mergeCell ref="AQ1484:AR1484"/>
    <mergeCell ref="AS1484:AT1484"/>
    <mergeCell ref="AQ1479:AR1479"/>
    <mergeCell ref="AS1479:AT1479"/>
    <mergeCell ref="AQ1480:AR1480"/>
    <mergeCell ref="AS1480:AT1480"/>
    <mergeCell ref="AQ1481:AR1481"/>
    <mergeCell ref="AS1481:AT1481"/>
    <mergeCell ref="AQ1476:AR1476"/>
    <mergeCell ref="AS1476:AT1476"/>
    <mergeCell ref="AQ1477:AR1477"/>
    <mergeCell ref="AS1477:AT1477"/>
    <mergeCell ref="AQ1478:AR1478"/>
    <mergeCell ref="AS1478:AT1478"/>
    <mergeCell ref="AQ1473:AR1473"/>
    <mergeCell ref="AS1473:AT1473"/>
    <mergeCell ref="AQ1474:AR1474"/>
    <mergeCell ref="AS1474:AT1474"/>
    <mergeCell ref="AQ1475:AR1475"/>
    <mergeCell ref="AS1475:AT1475"/>
    <mergeCell ref="AQ1470:AR1470"/>
    <mergeCell ref="AS1470:AT1470"/>
    <mergeCell ref="AQ1471:AR1471"/>
    <mergeCell ref="AS1471:AT1471"/>
    <mergeCell ref="AQ1472:AR1472"/>
    <mergeCell ref="AS1472:AT1472"/>
    <mergeCell ref="AQ1467:AR1467"/>
    <mergeCell ref="AS1467:AT1467"/>
    <mergeCell ref="AQ1468:AR1468"/>
    <mergeCell ref="AS1468:AT1468"/>
    <mergeCell ref="AQ1469:AR1469"/>
    <mergeCell ref="AS1469:AT1469"/>
    <mergeCell ref="AQ1464:AR1464"/>
    <mergeCell ref="AS1464:AT1464"/>
    <mergeCell ref="AQ1465:AR1465"/>
    <mergeCell ref="AS1465:AT1465"/>
    <mergeCell ref="AQ1466:AR1466"/>
    <mergeCell ref="AS1466:AT1466"/>
    <mergeCell ref="AQ1461:AR1461"/>
    <mergeCell ref="AS1461:AT1461"/>
    <mergeCell ref="AQ1462:AR1462"/>
    <mergeCell ref="AS1462:AT1462"/>
    <mergeCell ref="AQ1463:AR1463"/>
    <mergeCell ref="AS1463:AT1463"/>
    <mergeCell ref="AQ1458:AR1458"/>
    <mergeCell ref="AS1458:AT1458"/>
    <mergeCell ref="AQ1459:AR1459"/>
    <mergeCell ref="AS1459:AT1459"/>
    <mergeCell ref="AQ1460:AR1460"/>
    <mergeCell ref="AS1460:AT1460"/>
    <mergeCell ref="AQ1455:AR1455"/>
    <mergeCell ref="AS1455:AT1455"/>
    <mergeCell ref="AQ1456:AR1456"/>
    <mergeCell ref="AS1456:AT1456"/>
    <mergeCell ref="AQ1457:AR1457"/>
    <mergeCell ref="AS1457:AT1457"/>
    <mergeCell ref="AQ1452:AR1452"/>
    <mergeCell ref="AS1452:AT1452"/>
    <mergeCell ref="AQ1453:AR1453"/>
    <mergeCell ref="AS1453:AT1453"/>
    <mergeCell ref="AQ1454:AR1454"/>
    <mergeCell ref="AS1454:AT1454"/>
    <mergeCell ref="AQ1449:AR1449"/>
    <mergeCell ref="AS1449:AT1449"/>
    <mergeCell ref="AQ1450:AR1450"/>
    <mergeCell ref="AS1450:AT1450"/>
    <mergeCell ref="AQ1451:AR1451"/>
    <mergeCell ref="AS1451:AT1451"/>
    <mergeCell ref="AQ1446:AR1446"/>
    <mergeCell ref="AS1446:AT1446"/>
    <mergeCell ref="AQ1447:AR1447"/>
    <mergeCell ref="AS1447:AT1447"/>
    <mergeCell ref="AQ1448:AR1448"/>
    <mergeCell ref="AS1448:AT1448"/>
    <mergeCell ref="AQ1443:AR1443"/>
    <mergeCell ref="AS1443:AT1443"/>
    <mergeCell ref="AQ1444:AR1444"/>
    <mergeCell ref="AS1444:AT1444"/>
    <mergeCell ref="AQ1445:AR1445"/>
    <mergeCell ref="AS1445:AT1445"/>
    <mergeCell ref="AQ1440:AR1440"/>
    <mergeCell ref="AS1440:AT1440"/>
    <mergeCell ref="AQ1441:AR1441"/>
    <mergeCell ref="AS1441:AT1441"/>
    <mergeCell ref="AQ1442:AR1442"/>
    <mergeCell ref="AS1442:AT1442"/>
    <mergeCell ref="AQ1437:AR1437"/>
    <mergeCell ref="AS1437:AT1437"/>
    <mergeCell ref="AQ1438:AR1438"/>
    <mergeCell ref="AS1438:AT1438"/>
    <mergeCell ref="AQ1439:AR1439"/>
    <mergeCell ref="AS1439:AT1439"/>
    <mergeCell ref="AQ1434:AR1434"/>
    <mergeCell ref="AS1434:AT1434"/>
    <mergeCell ref="AQ1435:AR1435"/>
    <mergeCell ref="AS1435:AT1435"/>
    <mergeCell ref="AQ1436:AR1436"/>
    <mergeCell ref="AS1436:AT1436"/>
    <mergeCell ref="AQ1431:AR1431"/>
    <mergeCell ref="AS1431:AT1431"/>
    <mergeCell ref="AQ1432:AR1432"/>
    <mergeCell ref="AS1432:AT1432"/>
    <mergeCell ref="AQ1433:AR1433"/>
    <mergeCell ref="AS1433:AT1433"/>
    <mergeCell ref="AQ1428:AR1428"/>
    <mergeCell ref="AS1428:AT1428"/>
    <mergeCell ref="AQ1429:AR1429"/>
    <mergeCell ref="AS1429:AT1429"/>
    <mergeCell ref="AQ1430:AR1430"/>
    <mergeCell ref="AS1430:AT1430"/>
    <mergeCell ref="AQ1425:AR1425"/>
    <mergeCell ref="AS1425:AT1425"/>
    <mergeCell ref="AQ1426:AR1426"/>
    <mergeCell ref="AS1426:AT1426"/>
    <mergeCell ref="AQ1427:AR1427"/>
    <mergeCell ref="AS1427:AT1427"/>
    <mergeCell ref="AQ1422:AR1422"/>
    <mergeCell ref="AS1422:AT1422"/>
    <mergeCell ref="AQ1423:AR1423"/>
    <mergeCell ref="AS1423:AT1423"/>
    <mergeCell ref="AQ1424:AR1424"/>
    <mergeCell ref="AS1424:AT1424"/>
    <mergeCell ref="AQ1419:AR1419"/>
    <mergeCell ref="AS1419:AT1419"/>
    <mergeCell ref="AQ1420:AR1420"/>
    <mergeCell ref="AS1420:AT1420"/>
    <mergeCell ref="AQ1421:AR1421"/>
    <mergeCell ref="AS1421:AT1421"/>
    <mergeCell ref="AQ1416:AR1416"/>
    <mergeCell ref="AS1416:AT1416"/>
    <mergeCell ref="AQ1417:AR1417"/>
    <mergeCell ref="AS1417:AT1417"/>
    <mergeCell ref="AQ1418:AR1418"/>
    <mergeCell ref="AS1418:AT1418"/>
    <mergeCell ref="AQ1413:AR1413"/>
    <mergeCell ref="AS1413:AT1413"/>
    <mergeCell ref="AQ1414:AR1414"/>
    <mergeCell ref="AS1414:AT1414"/>
    <mergeCell ref="AQ1415:AR1415"/>
    <mergeCell ref="AS1415:AT1415"/>
    <mergeCell ref="AQ1410:AR1410"/>
    <mergeCell ref="AS1410:AT1410"/>
    <mergeCell ref="AQ1411:AR1411"/>
    <mergeCell ref="AS1411:AT1411"/>
    <mergeCell ref="AQ1412:AR1412"/>
    <mergeCell ref="AS1412:AT1412"/>
    <mergeCell ref="AQ1407:AR1407"/>
    <mergeCell ref="AS1407:AT1407"/>
    <mergeCell ref="AQ1408:AR1408"/>
    <mergeCell ref="AS1408:AT1408"/>
    <mergeCell ref="AQ1409:AR1409"/>
    <mergeCell ref="AS1409:AT1409"/>
    <mergeCell ref="AQ1404:AR1404"/>
    <mergeCell ref="AS1404:AT1404"/>
    <mergeCell ref="AQ1405:AR1405"/>
    <mergeCell ref="AS1405:AT1405"/>
    <mergeCell ref="AQ1406:AR1406"/>
    <mergeCell ref="AS1406:AT1406"/>
    <mergeCell ref="AQ1401:AR1401"/>
    <mergeCell ref="AS1401:AT1401"/>
    <mergeCell ref="AQ1402:AR1402"/>
    <mergeCell ref="AS1402:AT1402"/>
    <mergeCell ref="AQ1403:AR1403"/>
    <mergeCell ref="AS1403:AT1403"/>
    <mergeCell ref="AQ1398:AR1398"/>
    <mergeCell ref="AS1398:AT1398"/>
    <mergeCell ref="AQ1399:AR1399"/>
    <mergeCell ref="AS1399:AT1399"/>
    <mergeCell ref="AQ1400:AR1400"/>
    <mergeCell ref="AS1400:AT1400"/>
    <mergeCell ref="AQ1395:AR1395"/>
    <mergeCell ref="AS1395:AT1395"/>
    <mergeCell ref="AQ1396:AR1396"/>
    <mergeCell ref="AS1396:AT1396"/>
    <mergeCell ref="AQ1397:AR1397"/>
    <mergeCell ref="AS1397:AT1397"/>
    <mergeCell ref="AQ1392:AR1392"/>
    <mergeCell ref="AS1392:AT1392"/>
    <mergeCell ref="AQ1393:AR1393"/>
    <mergeCell ref="AS1393:AT1393"/>
    <mergeCell ref="AQ1394:AR1394"/>
    <mergeCell ref="AS1394:AT1394"/>
    <mergeCell ref="AQ1389:AR1389"/>
    <mergeCell ref="AS1389:AT1389"/>
    <mergeCell ref="AQ1390:AR1390"/>
    <mergeCell ref="AS1390:AT1390"/>
    <mergeCell ref="AQ1391:AR1391"/>
    <mergeCell ref="AS1391:AT1391"/>
    <mergeCell ref="AQ1386:AR1386"/>
    <mergeCell ref="AS1386:AT1386"/>
    <mergeCell ref="AQ1387:AR1387"/>
    <mergeCell ref="AS1387:AT1387"/>
    <mergeCell ref="AQ1388:AR1388"/>
    <mergeCell ref="AS1388:AT1388"/>
    <mergeCell ref="AQ1383:AR1383"/>
    <mergeCell ref="AS1383:AT1383"/>
    <mergeCell ref="AQ1384:AR1384"/>
    <mergeCell ref="AS1384:AT1384"/>
    <mergeCell ref="AQ1385:AR1385"/>
    <mergeCell ref="AS1385:AT1385"/>
    <mergeCell ref="AQ1380:AR1380"/>
    <mergeCell ref="AS1380:AT1380"/>
    <mergeCell ref="AQ1381:AR1381"/>
    <mergeCell ref="AS1381:AT1381"/>
    <mergeCell ref="AQ1382:AR1382"/>
    <mergeCell ref="AS1382:AT1382"/>
    <mergeCell ref="AQ1377:AR1377"/>
    <mergeCell ref="AS1377:AT1377"/>
    <mergeCell ref="AQ1378:AR1378"/>
    <mergeCell ref="AS1378:AT1378"/>
    <mergeCell ref="AQ1379:AR1379"/>
    <mergeCell ref="AS1379:AT1379"/>
    <mergeCell ref="AQ1374:AR1374"/>
    <mergeCell ref="AS1374:AT1374"/>
    <mergeCell ref="AQ1375:AR1375"/>
    <mergeCell ref="AS1375:AT1375"/>
    <mergeCell ref="AQ1376:AR1376"/>
    <mergeCell ref="AS1376:AT1376"/>
    <mergeCell ref="AQ1371:AR1371"/>
    <mergeCell ref="AS1371:AT1371"/>
    <mergeCell ref="AQ1372:AR1372"/>
    <mergeCell ref="AS1372:AT1372"/>
    <mergeCell ref="AQ1373:AR1373"/>
    <mergeCell ref="AS1373:AT1373"/>
    <mergeCell ref="AQ1368:AR1368"/>
    <mergeCell ref="AS1368:AT1368"/>
    <mergeCell ref="AQ1369:AR1369"/>
    <mergeCell ref="AS1369:AT1369"/>
    <mergeCell ref="AQ1370:AR1370"/>
    <mergeCell ref="AS1370:AT1370"/>
    <mergeCell ref="AQ1365:AR1365"/>
    <mergeCell ref="AS1365:AT1365"/>
    <mergeCell ref="AQ1366:AR1366"/>
    <mergeCell ref="AS1366:AT1366"/>
    <mergeCell ref="AQ1367:AR1367"/>
    <mergeCell ref="AS1367:AT1367"/>
    <mergeCell ref="AQ1362:AR1362"/>
    <mergeCell ref="AS1362:AT1362"/>
    <mergeCell ref="AQ1363:AR1363"/>
    <mergeCell ref="AS1363:AT1363"/>
    <mergeCell ref="AQ1364:AR1364"/>
    <mergeCell ref="AS1364:AT1364"/>
    <mergeCell ref="AQ1359:AR1359"/>
    <mergeCell ref="AS1359:AT1359"/>
    <mergeCell ref="AQ1360:AR1360"/>
    <mergeCell ref="AS1360:AT1360"/>
    <mergeCell ref="AQ1361:AR1361"/>
    <mergeCell ref="AS1361:AT1361"/>
    <mergeCell ref="AQ1356:AR1356"/>
    <mergeCell ref="AS1356:AT1356"/>
    <mergeCell ref="AQ1357:AR1357"/>
    <mergeCell ref="AS1357:AT1357"/>
    <mergeCell ref="AQ1358:AR1358"/>
    <mergeCell ref="AS1358:AT1358"/>
    <mergeCell ref="AQ1353:AR1353"/>
    <mergeCell ref="AS1353:AT1353"/>
    <mergeCell ref="AQ1354:AR1354"/>
    <mergeCell ref="AS1354:AT1354"/>
    <mergeCell ref="AQ1355:AR1355"/>
    <mergeCell ref="AS1355:AT1355"/>
    <mergeCell ref="AQ1350:AR1350"/>
    <mergeCell ref="AS1350:AT1350"/>
    <mergeCell ref="AQ1351:AR1351"/>
    <mergeCell ref="AS1351:AT1351"/>
    <mergeCell ref="AQ1352:AR1352"/>
    <mergeCell ref="AS1352:AT1352"/>
    <mergeCell ref="AQ1347:AR1347"/>
    <mergeCell ref="AS1347:AT1347"/>
    <mergeCell ref="AQ1348:AR1348"/>
    <mergeCell ref="AS1348:AT1348"/>
    <mergeCell ref="AQ1349:AR1349"/>
    <mergeCell ref="AS1349:AT1349"/>
    <mergeCell ref="AQ1344:AR1344"/>
    <mergeCell ref="AS1344:AT1344"/>
    <mergeCell ref="AQ1345:AR1345"/>
    <mergeCell ref="AS1345:AT1345"/>
    <mergeCell ref="AQ1346:AR1346"/>
    <mergeCell ref="AS1346:AT1346"/>
    <mergeCell ref="AQ1341:AR1341"/>
    <mergeCell ref="AS1341:AT1341"/>
    <mergeCell ref="AQ1342:AR1342"/>
    <mergeCell ref="AS1342:AT1342"/>
    <mergeCell ref="AQ1343:AR1343"/>
    <mergeCell ref="AS1343:AT1343"/>
    <mergeCell ref="AQ1338:AR1338"/>
    <mergeCell ref="AS1338:AT1338"/>
    <mergeCell ref="AQ1339:AR1339"/>
    <mergeCell ref="AS1339:AT1339"/>
    <mergeCell ref="AQ1340:AR1340"/>
    <mergeCell ref="AS1340:AT1340"/>
    <mergeCell ref="AQ1335:AR1335"/>
    <mergeCell ref="AS1335:AT1335"/>
    <mergeCell ref="AQ1336:AR1336"/>
    <mergeCell ref="AS1336:AT1336"/>
    <mergeCell ref="AQ1337:AR1337"/>
    <mergeCell ref="AS1337:AT1337"/>
    <mergeCell ref="AQ1332:AR1332"/>
    <mergeCell ref="AS1332:AT1332"/>
    <mergeCell ref="AQ1333:AR1333"/>
    <mergeCell ref="AS1333:AT1333"/>
    <mergeCell ref="AQ1334:AR1334"/>
    <mergeCell ref="AS1334:AT1334"/>
    <mergeCell ref="AQ1329:AR1329"/>
    <mergeCell ref="AS1329:AT1329"/>
    <mergeCell ref="AQ1330:AR1330"/>
    <mergeCell ref="AS1330:AT1330"/>
    <mergeCell ref="AQ1331:AR1331"/>
    <mergeCell ref="AS1331:AT1331"/>
    <mergeCell ref="AQ1326:AR1326"/>
    <mergeCell ref="AS1326:AT1326"/>
    <mergeCell ref="AQ1327:AR1327"/>
    <mergeCell ref="AS1327:AT1327"/>
    <mergeCell ref="AQ1328:AR1328"/>
    <mergeCell ref="AS1328:AT1328"/>
    <mergeCell ref="AQ1323:AR1323"/>
    <mergeCell ref="AS1323:AT1323"/>
    <mergeCell ref="AQ1324:AR1324"/>
    <mergeCell ref="AS1324:AT1324"/>
    <mergeCell ref="AQ1325:AR1325"/>
    <mergeCell ref="AS1325:AT1325"/>
    <mergeCell ref="AQ1320:AR1320"/>
    <mergeCell ref="AS1320:AT1320"/>
    <mergeCell ref="AQ1321:AR1321"/>
    <mergeCell ref="AS1321:AT1321"/>
    <mergeCell ref="AQ1322:AR1322"/>
    <mergeCell ref="AS1322:AT1322"/>
    <mergeCell ref="AQ1317:AR1317"/>
    <mergeCell ref="AS1317:AT1317"/>
    <mergeCell ref="AQ1318:AR1318"/>
    <mergeCell ref="AS1318:AT1318"/>
    <mergeCell ref="AQ1319:AR1319"/>
    <mergeCell ref="AS1319:AT1319"/>
    <mergeCell ref="AQ1314:AR1314"/>
    <mergeCell ref="AS1314:AT1314"/>
    <mergeCell ref="AQ1315:AR1315"/>
    <mergeCell ref="AS1315:AT1315"/>
    <mergeCell ref="AQ1316:AR1316"/>
    <mergeCell ref="AS1316:AT1316"/>
    <mergeCell ref="AQ1311:AR1311"/>
    <mergeCell ref="AS1311:AT1311"/>
    <mergeCell ref="AQ1312:AR1312"/>
    <mergeCell ref="AS1312:AT1312"/>
    <mergeCell ref="AQ1313:AR1313"/>
    <mergeCell ref="AS1313:AT1313"/>
    <mergeCell ref="AQ1308:AR1308"/>
    <mergeCell ref="AS1308:AT1308"/>
    <mergeCell ref="AQ1309:AR1309"/>
    <mergeCell ref="AS1309:AT1309"/>
    <mergeCell ref="AQ1310:AR1310"/>
    <mergeCell ref="AS1310:AT1310"/>
    <mergeCell ref="AQ1305:AR1305"/>
    <mergeCell ref="AS1305:AT1305"/>
    <mergeCell ref="AQ1306:AR1306"/>
    <mergeCell ref="AS1306:AT1306"/>
    <mergeCell ref="AQ1307:AR1307"/>
    <mergeCell ref="AS1307:AT1307"/>
    <mergeCell ref="AQ1302:AR1302"/>
    <mergeCell ref="AS1302:AT1302"/>
    <mergeCell ref="AQ1303:AR1303"/>
    <mergeCell ref="AS1303:AT1303"/>
    <mergeCell ref="AQ1304:AR1304"/>
    <mergeCell ref="AS1304:AT1304"/>
    <mergeCell ref="AQ1299:AR1299"/>
    <mergeCell ref="AS1299:AT1299"/>
    <mergeCell ref="AQ1300:AR1300"/>
    <mergeCell ref="AS1300:AT1300"/>
    <mergeCell ref="AQ1301:AR1301"/>
    <mergeCell ref="AS1301:AT1301"/>
    <mergeCell ref="AQ1296:AR1296"/>
    <mergeCell ref="AS1296:AT1296"/>
    <mergeCell ref="AQ1297:AR1297"/>
    <mergeCell ref="AS1297:AT1297"/>
    <mergeCell ref="AQ1298:AR1298"/>
    <mergeCell ref="AS1298:AT1298"/>
    <mergeCell ref="AQ1293:AR1293"/>
    <mergeCell ref="AS1293:AT1293"/>
    <mergeCell ref="AQ1294:AR1294"/>
    <mergeCell ref="AS1294:AT1294"/>
    <mergeCell ref="AQ1295:AR1295"/>
    <mergeCell ref="AS1295:AT1295"/>
    <mergeCell ref="AQ1290:AR1290"/>
    <mergeCell ref="AS1290:AT1290"/>
    <mergeCell ref="AQ1291:AR1291"/>
    <mergeCell ref="AS1291:AT1291"/>
    <mergeCell ref="AQ1292:AR1292"/>
    <mergeCell ref="AS1292:AT1292"/>
    <mergeCell ref="AQ1287:AR1287"/>
    <mergeCell ref="AS1287:AT1287"/>
    <mergeCell ref="AQ1288:AR1288"/>
    <mergeCell ref="AS1288:AT1288"/>
    <mergeCell ref="AQ1289:AR1289"/>
    <mergeCell ref="AS1289:AT1289"/>
    <mergeCell ref="AQ1284:AR1284"/>
    <mergeCell ref="AS1284:AT1284"/>
    <mergeCell ref="AQ1285:AR1285"/>
    <mergeCell ref="AS1285:AT1285"/>
    <mergeCell ref="AQ1286:AR1286"/>
    <mergeCell ref="AS1286:AT1286"/>
    <mergeCell ref="AQ1281:AR1281"/>
    <mergeCell ref="AS1281:AT1281"/>
    <mergeCell ref="AQ1282:AR1282"/>
    <mergeCell ref="AS1282:AT1282"/>
    <mergeCell ref="AQ1283:AR1283"/>
    <mergeCell ref="AS1283:AT1283"/>
    <mergeCell ref="AQ1278:AR1278"/>
    <mergeCell ref="AS1278:AT1278"/>
    <mergeCell ref="AQ1279:AR1279"/>
    <mergeCell ref="AS1279:AT1279"/>
    <mergeCell ref="AQ1280:AR1280"/>
    <mergeCell ref="AS1280:AT1280"/>
    <mergeCell ref="AQ1275:AR1275"/>
    <mergeCell ref="AS1275:AT1275"/>
    <mergeCell ref="AQ1276:AR1276"/>
    <mergeCell ref="AS1276:AT1276"/>
    <mergeCell ref="AQ1277:AR1277"/>
    <mergeCell ref="AS1277:AT1277"/>
    <mergeCell ref="AQ1272:AR1272"/>
    <mergeCell ref="AS1272:AT1272"/>
    <mergeCell ref="AQ1273:AR1273"/>
    <mergeCell ref="AS1273:AT1273"/>
    <mergeCell ref="AQ1274:AR1274"/>
    <mergeCell ref="AS1274:AT1274"/>
    <mergeCell ref="AQ1269:AR1269"/>
    <mergeCell ref="AS1269:AT1269"/>
    <mergeCell ref="AQ1270:AR1270"/>
    <mergeCell ref="AS1270:AT1270"/>
    <mergeCell ref="AQ1271:AR1271"/>
    <mergeCell ref="AS1271:AT1271"/>
    <mergeCell ref="AQ1266:AR1266"/>
    <mergeCell ref="AS1266:AT1266"/>
    <mergeCell ref="AQ1267:AR1267"/>
    <mergeCell ref="AS1267:AT1267"/>
    <mergeCell ref="AQ1268:AR1268"/>
    <mergeCell ref="AS1268:AT1268"/>
    <mergeCell ref="AQ1263:AR1263"/>
    <mergeCell ref="AS1263:AT1263"/>
    <mergeCell ref="AQ1264:AR1264"/>
    <mergeCell ref="AS1264:AT1264"/>
    <mergeCell ref="AQ1265:AR1265"/>
    <mergeCell ref="AS1265:AT1265"/>
    <mergeCell ref="AQ1260:AR1260"/>
    <mergeCell ref="AS1260:AT1260"/>
    <mergeCell ref="AQ1261:AR1261"/>
    <mergeCell ref="AS1261:AT1261"/>
    <mergeCell ref="AQ1262:AR1262"/>
    <mergeCell ref="AS1262:AT1262"/>
    <mergeCell ref="AQ1257:AR1257"/>
    <mergeCell ref="AS1257:AT1257"/>
    <mergeCell ref="AQ1258:AR1258"/>
    <mergeCell ref="AS1258:AT1258"/>
    <mergeCell ref="AQ1259:AR1259"/>
    <mergeCell ref="AS1259:AT1259"/>
    <mergeCell ref="AQ1254:AR1254"/>
    <mergeCell ref="AS1254:AT1254"/>
    <mergeCell ref="AQ1255:AR1255"/>
    <mergeCell ref="AS1255:AT1255"/>
    <mergeCell ref="AQ1256:AR1256"/>
    <mergeCell ref="AS1256:AT1256"/>
    <mergeCell ref="AQ1251:AR1251"/>
    <mergeCell ref="AS1251:AT1251"/>
    <mergeCell ref="AQ1252:AR1252"/>
    <mergeCell ref="AS1252:AT1252"/>
    <mergeCell ref="AQ1253:AR1253"/>
    <mergeCell ref="AS1253:AT1253"/>
    <mergeCell ref="AQ1248:AR1248"/>
    <mergeCell ref="AS1248:AT1248"/>
    <mergeCell ref="AQ1249:AR1249"/>
    <mergeCell ref="AS1249:AT1249"/>
    <mergeCell ref="AQ1250:AR1250"/>
    <mergeCell ref="AS1250:AT1250"/>
    <mergeCell ref="AQ1245:AR1245"/>
    <mergeCell ref="AS1245:AT1245"/>
    <mergeCell ref="AQ1246:AR1246"/>
    <mergeCell ref="AS1246:AT1246"/>
    <mergeCell ref="AQ1247:AR1247"/>
    <mergeCell ref="AS1247:AT1247"/>
    <mergeCell ref="AQ1242:AR1242"/>
    <mergeCell ref="AS1242:AT1242"/>
    <mergeCell ref="AQ1243:AR1243"/>
    <mergeCell ref="AS1243:AT1243"/>
    <mergeCell ref="AQ1244:AR1244"/>
    <mergeCell ref="AS1244:AT1244"/>
    <mergeCell ref="AQ1239:AR1239"/>
    <mergeCell ref="AS1239:AT1239"/>
    <mergeCell ref="AQ1240:AR1240"/>
    <mergeCell ref="AS1240:AT1240"/>
    <mergeCell ref="AQ1241:AR1241"/>
    <mergeCell ref="AS1241:AT1241"/>
    <mergeCell ref="AQ1236:AR1236"/>
    <mergeCell ref="AS1236:AT1236"/>
    <mergeCell ref="AQ1237:AR1237"/>
    <mergeCell ref="AS1237:AT1237"/>
    <mergeCell ref="AQ1238:AR1238"/>
    <mergeCell ref="AS1238:AT1238"/>
    <mergeCell ref="AQ1233:AR1233"/>
    <mergeCell ref="AS1233:AT1233"/>
    <mergeCell ref="AQ1234:AR1234"/>
    <mergeCell ref="AS1234:AT1234"/>
    <mergeCell ref="AQ1235:AR1235"/>
    <mergeCell ref="AS1235:AT1235"/>
    <mergeCell ref="AQ1230:AR1230"/>
    <mergeCell ref="AS1230:AT1230"/>
    <mergeCell ref="AQ1231:AR1231"/>
    <mergeCell ref="AS1231:AT1231"/>
    <mergeCell ref="AQ1232:AR1232"/>
    <mergeCell ref="AS1232:AT1232"/>
    <mergeCell ref="AQ1227:AR1227"/>
    <mergeCell ref="AS1227:AT1227"/>
    <mergeCell ref="AQ1228:AR1228"/>
    <mergeCell ref="AS1228:AT1228"/>
    <mergeCell ref="AQ1229:AR1229"/>
    <mergeCell ref="AS1229:AT1229"/>
    <mergeCell ref="AQ1224:AR1224"/>
    <mergeCell ref="AS1224:AT1224"/>
    <mergeCell ref="AQ1225:AR1225"/>
    <mergeCell ref="AS1225:AT1225"/>
    <mergeCell ref="AQ1226:AR1226"/>
    <mergeCell ref="AS1226:AT1226"/>
    <mergeCell ref="AQ1221:AR1221"/>
    <mergeCell ref="AS1221:AT1221"/>
    <mergeCell ref="AQ1222:AR1222"/>
    <mergeCell ref="AS1222:AT1222"/>
    <mergeCell ref="AQ1223:AR1223"/>
    <mergeCell ref="AS1223:AT1223"/>
    <mergeCell ref="AQ1218:AR1218"/>
    <mergeCell ref="AS1218:AT1218"/>
    <mergeCell ref="AQ1219:AR1219"/>
    <mergeCell ref="AS1219:AT1219"/>
    <mergeCell ref="AQ1220:AR1220"/>
    <mergeCell ref="AS1220:AT1220"/>
    <mergeCell ref="AQ1215:AR1215"/>
    <mergeCell ref="AS1215:AT1215"/>
    <mergeCell ref="AQ1216:AR1216"/>
    <mergeCell ref="AS1216:AT1216"/>
    <mergeCell ref="AQ1217:AR1217"/>
    <mergeCell ref="AS1217:AT1217"/>
    <mergeCell ref="AQ1212:AR1212"/>
    <mergeCell ref="AS1212:AT1212"/>
    <mergeCell ref="AQ1213:AR1213"/>
    <mergeCell ref="AS1213:AT1213"/>
    <mergeCell ref="AQ1214:AR1214"/>
    <mergeCell ref="AS1214:AT1214"/>
    <mergeCell ref="AQ1209:AR1209"/>
    <mergeCell ref="AS1209:AT1209"/>
    <mergeCell ref="AQ1210:AR1210"/>
    <mergeCell ref="AS1210:AT1210"/>
    <mergeCell ref="AQ1211:AR1211"/>
    <mergeCell ref="AS1211:AT1211"/>
    <mergeCell ref="AQ1206:AR1206"/>
    <mergeCell ref="AS1206:AT1206"/>
    <mergeCell ref="AQ1207:AR1207"/>
    <mergeCell ref="AS1207:AT1207"/>
    <mergeCell ref="AQ1208:AR1208"/>
    <mergeCell ref="AS1208:AT1208"/>
    <mergeCell ref="AQ1203:AR1203"/>
    <mergeCell ref="AS1203:AT1203"/>
    <mergeCell ref="AQ1204:AR1204"/>
    <mergeCell ref="AS1204:AT1204"/>
    <mergeCell ref="AQ1205:AR1205"/>
    <mergeCell ref="AS1205:AT1205"/>
    <mergeCell ref="AQ1200:AR1200"/>
    <mergeCell ref="AS1200:AT1200"/>
    <mergeCell ref="AQ1201:AR1201"/>
    <mergeCell ref="AS1201:AT1201"/>
    <mergeCell ref="AQ1202:AR1202"/>
    <mergeCell ref="AS1202:AT1202"/>
    <mergeCell ref="AQ1197:AR1197"/>
    <mergeCell ref="AS1197:AT1197"/>
    <mergeCell ref="AQ1198:AR1198"/>
    <mergeCell ref="AS1198:AT1198"/>
    <mergeCell ref="AQ1199:AR1199"/>
    <mergeCell ref="AS1199:AT1199"/>
    <mergeCell ref="AQ1194:AR1194"/>
    <mergeCell ref="AS1194:AT1194"/>
    <mergeCell ref="AQ1195:AR1195"/>
    <mergeCell ref="AS1195:AT1195"/>
    <mergeCell ref="AQ1196:AR1196"/>
    <mergeCell ref="AS1196:AT1196"/>
    <mergeCell ref="AQ1191:AR1191"/>
    <mergeCell ref="AS1191:AT1191"/>
    <mergeCell ref="AQ1192:AR1192"/>
    <mergeCell ref="AS1192:AT1192"/>
    <mergeCell ref="AQ1193:AR1193"/>
    <mergeCell ref="AS1193:AT1193"/>
    <mergeCell ref="AQ1188:AR1188"/>
    <mergeCell ref="AS1188:AT1188"/>
    <mergeCell ref="AQ1189:AR1189"/>
    <mergeCell ref="AS1189:AT1189"/>
    <mergeCell ref="AQ1190:AR1190"/>
    <mergeCell ref="AS1190:AT1190"/>
    <mergeCell ref="AQ1185:AR1185"/>
    <mergeCell ref="AS1185:AT1185"/>
    <mergeCell ref="AQ1186:AR1186"/>
    <mergeCell ref="AS1186:AT1186"/>
    <mergeCell ref="AQ1187:AR1187"/>
    <mergeCell ref="AS1187:AT1187"/>
    <mergeCell ref="AQ1182:AR1182"/>
    <mergeCell ref="AS1182:AT1182"/>
    <mergeCell ref="AQ1183:AR1183"/>
    <mergeCell ref="AS1183:AT1183"/>
    <mergeCell ref="AQ1184:AR1184"/>
    <mergeCell ref="AS1184:AT1184"/>
    <mergeCell ref="AQ1179:AR1179"/>
    <mergeCell ref="AS1179:AT1179"/>
    <mergeCell ref="AQ1180:AR1180"/>
    <mergeCell ref="AS1180:AT1180"/>
    <mergeCell ref="AQ1181:AR1181"/>
    <mergeCell ref="AS1181:AT1181"/>
    <mergeCell ref="AQ1176:AR1176"/>
    <mergeCell ref="AS1176:AT1176"/>
    <mergeCell ref="AQ1177:AR1177"/>
    <mergeCell ref="AS1177:AT1177"/>
    <mergeCell ref="AQ1178:AR1178"/>
    <mergeCell ref="AS1178:AT1178"/>
    <mergeCell ref="AQ1173:AR1173"/>
    <mergeCell ref="AS1173:AT1173"/>
    <mergeCell ref="AQ1174:AR1174"/>
    <mergeCell ref="AS1174:AT1174"/>
    <mergeCell ref="AQ1175:AR1175"/>
    <mergeCell ref="AS1175:AT1175"/>
    <mergeCell ref="AQ1170:AR1170"/>
    <mergeCell ref="AS1170:AT1170"/>
    <mergeCell ref="AQ1171:AR1171"/>
    <mergeCell ref="AS1171:AT1171"/>
    <mergeCell ref="AQ1172:AR1172"/>
    <mergeCell ref="AS1172:AT1172"/>
    <mergeCell ref="AQ1167:AR1167"/>
    <mergeCell ref="AS1167:AT1167"/>
    <mergeCell ref="AQ1168:AR1168"/>
    <mergeCell ref="AS1168:AT1168"/>
    <mergeCell ref="AQ1169:AR1169"/>
    <mergeCell ref="AS1169:AT1169"/>
    <mergeCell ref="AQ1164:AR1164"/>
    <mergeCell ref="AS1164:AT1164"/>
    <mergeCell ref="AQ1165:AR1165"/>
    <mergeCell ref="AS1165:AT1165"/>
    <mergeCell ref="AQ1166:AR1166"/>
    <mergeCell ref="AS1166:AT1166"/>
    <mergeCell ref="AQ1161:AR1161"/>
    <mergeCell ref="AS1161:AT1161"/>
    <mergeCell ref="AQ1162:AR1162"/>
    <mergeCell ref="AS1162:AT1162"/>
    <mergeCell ref="AQ1163:AR1163"/>
    <mergeCell ref="AS1163:AT1163"/>
    <mergeCell ref="AQ1158:AR1158"/>
    <mergeCell ref="AS1158:AT1158"/>
    <mergeCell ref="AQ1159:AR1159"/>
    <mergeCell ref="AS1159:AT1159"/>
    <mergeCell ref="AQ1160:AR1160"/>
    <mergeCell ref="AS1160:AT1160"/>
    <mergeCell ref="AQ1155:AR1155"/>
    <mergeCell ref="AS1155:AT1155"/>
    <mergeCell ref="AQ1156:AR1156"/>
    <mergeCell ref="AS1156:AT1156"/>
    <mergeCell ref="AQ1157:AR1157"/>
    <mergeCell ref="AS1157:AT1157"/>
    <mergeCell ref="AQ1152:AR1152"/>
    <mergeCell ref="AS1152:AT1152"/>
    <mergeCell ref="AQ1153:AR1153"/>
    <mergeCell ref="AS1153:AT1153"/>
    <mergeCell ref="AQ1154:AR1154"/>
    <mergeCell ref="AS1154:AT1154"/>
    <mergeCell ref="AQ1149:AR1149"/>
    <mergeCell ref="AS1149:AT1149"/>
    <mergeCell ref="AQ1150:AR1150"/>
    <mergeCell ref="AS1150:AT1150"/>
    <mergeCell ref="AQ1151:AR1151"/>
    <mergeCell ref="AS1151:AT1151"/>
    <mergeCell ref="AQ1146:AR1146"/>
    <mergeCell ref="AS1146:AT1146"/>
    <mergeCell ref="AQ1147:AR1147"/>
    <mergeCell ref="AS1147:AT1147"/>
    <mergeCell ref="AQ1148:AR1148"/>
    <mergeCell ref="AS1148:AT1148"/>
    <mergeCell ref="AQ1143:AR1143"/>
    <mergeCell ref="AS1143:AT1143"/>
    <mergeCell ref="AQ1144:AR1144"/>
    <mergeCell ref="AS1144:AT1144"/>
    <mergeCell ref="AQ1145:AR1145"/>
    <mergeCell ref="AS1145:AT1145"/>
    <mergeCell ref="AQ1140:AR1140"/>
    <mergeCell ref="AS1140:AT1140"/>
    <mergeCell ref="AQ1141:AR1141"/>
    <mergeCell ref="AS1141:AT1141"/>
    <mergeCell ref="AQ1142:AR1142"/>
    <mergeCell ref="AS1142:AT1142"/>
    <mergeCell ref="AQ1137:AR1137"/>
    <mergeCell ref="AS1137:AT1137"/>
    <mergeCell ref="AQ1138:AR1138"/>
    <mergeCell ref="AS1138:AT1138"/>
    <mergeCell ref="AQ1139:AR1139"/>
    <mergeCell ref="AS1139:AT1139"/>
    <mergeCell ref="AQ1134:AR1134"/>
    <mergeCell ref="AS1134:AT1134"/>
    <mergeCell ref="AQ1135:AR1135"/>
    <mergeCell ref="AS1135:AT1135"/>
    <mergeCell ref="AQ1136:AR1136"/>
    <mergeCell ref="AS1136:AT1136"/>
    <mergeCell ref="AQ1131:AR1131"/>
    <mergeCell ref="AS1131:AT1131"/>
    <mergeCell ref="AQ1132:AR1132"/>
    <mergeCell ref="AS1132:AT1132"/>
    <mergeCell ref="AQ1133:AR1133"/>
    <mergeCell ref="AS1133:AT1133"/>
    <mergeCell ref="AQ1128:AR1128"/>
    <mergeCell ref="AS1128:AT1128"/>
    <mergeCell ref="AQ1129:AR1129"/>
    <mergeCell ref="AS1129:AT1129"/>
    <mergeCell ref="AQ1130:AR1130"/>
    <mergeCell ref="AS1130:AT1130"/>
    <mergeCell ref="AQ1125:AR1125"/>
    <mergeCell ref="AS1125:AT1125"/>
    <mergeCell ref="AQ1126:AR1126"/>
    <mergeCell ref="AS1126:AT1126"/>
    <mergeCell ref="AQ1127:AR1127"/>
    <mergeCell ref="AS1127:AT1127"/>
    <mergeCell ref="AQ1122:AR1122"/>
    <mergeCell ref="AS1122:AT1122"/>
    <mergeCell ref="AQ1123:AR1123"/>
    <mergeCell ref="AS1123:AT1123"/>
    <mergeCell ref="AQ1124:AR1124"/>
    <mergeCell ref="AS1124:AT1124"/>
    <mergeCell ref="AQ1119:AR1119"/>
    <mergeCell ref="AS1119:AT1119"/>
    <mergeCell ref="AQ1120:AR1120"/>
    <mergeCell ref="AS1120:AT1120"/>
    <mergeCell ref="AQ1121:AR1121"/>
    <mergeCell ref="AS1121:AT1121"/>
    <mergeCell ref="AQ1116:AR1116"/>
    <mergeCell ref="AS1116:AT1116"/>
    <mergeCell ref="AQ1117:AR1117"/>
    <mergeCell ref="AS1117:AT1117"/>
    <mergeCell ref="AQ1118:AR1118"/>
    <mergeCell ref="AS1118:AT1118"/>
    <mergeCell ref="AQ1113:AR1113"/>
    <mergeCell ref="AS1113:AT1113"/>
    <mergeCell ref="AQ1114:AR1114"/>
    <mergeCell ref="AS1114:AT1114"/>
    <mergeCell ref="AQ1115:AR1115"/>
    <mergeCell ref="AS1115:AT1115"/>
    <mergeCell ref="AQ1110:AR1110"/>
    <mergeCell ref="AS1110:AT1110"/>
    <mergeCell ref="AQ1111:AR1111"/>
    <mergeCell ref="AS1111:AT1111"/>
    <mergeCell ref="AQ1112:AR1112"/>
    <mergeCell ref="AS1112:AT1112"/>
    <mergeCell ref="AQ1107:AR1107"/>
    <mergeCell ref="AS1107:AT1107"/>
    <mergeCell ref="AQ1108:AR1108"/>
    <mergeCell ref="AS1108:AT1108"/>
    <mergeCell ref="AQ1109:AR1109"/>
    <mergeCell ref="AS1109:AT1109"/>
    <mergeCell ref="AQ1104:AR1104"/>
    <mergeCell ref="AS1104:AT1104"/>
    <mergeCell ref="AQ1105:AR1105"/>
    <mergeCell ref="AS1105:AT1105"/>
    <mergeCell ref="AQ1106:AR1106"/>
    <mergeCell ref="AS1106:AT1106"/>
    <mergeCell ref="AQ1101:AR1101"/>
    <mergeCell ref="AS1101:AT1101"/>
    <mergeCell ref="AQ1102:AR1102"/>
    <mergeCell ref="AS1102:AT1102"/>
    <mergeCell ref="AQ1103:AR1103"/>
    <mergeCell ref="AS1103:AT1103"/>
    <mergeCell ref="AQ1098:AR1098"/>
    <mergeCell ref="AS1098:AT1098"/>
    <mergeCell ref="AQ1099:AR1099"/>
    <mergeCell ref="AS1099:AT1099"/>
    <mergeCell ref="AQ1100:AR1100"/>
    <mergeCell ref="AS1100:AT1100"/>
    <mergeCell ref="AQ1095:AR1095"/>
    <mergeCell ref="AS1095:AT1095"/>
    <mergeCell ref="AQ1096:AR1096"/>
    <mergeCell ref="AS1096:AT1096"/>
    <mergeCell ref="AQ1097:AR1097"/>
    <mergeCell ref="AS1097:AT1097"/>
    <mergeCell ref="AQ1092:AR1092"/>
    <mergeCell ref="AS1092:AT1092"/>
    <mergeCell ref="AQ1093:AR1093"/>
    <mergeCell ref="AS1093:AT1093"/>
    <mergeCell ref="AQ1094:AR1094"/>
    <mergeCell ref="AS1094:AT1094"/>
    <mergeCell ref="AQ1089:AR1089"/>
    <mergeCell ref="AS1089:AT1089"/>
    <mergeCell ref="AQ1090:AR1090"/>
    <mergeCell ref="AS1090:AT1090"/>
    <mergeCell ref="AQ1091:AR1091"/>
    <mergeCell ref="AS1091:AT1091"/>
    <mergeCell ref="AQ1086:AR1086"/>
    <mergeCell ref="AS1086:AT1086"/>
    <mergeCell ref="AQ1087:AR1087"/>
    <mergeCell ref="AS1087:AT1087"/>
    <mergeCell ref="AQ1088:AR1088"/>
    <mergeCell ref="AS1088:AT1088"/>
    <mergeCell ref="AQ1083:AR1083"/>
    <mergeCell ref="AS1083:AT1083"/>
    <mergeCell ref="AQ1084:AR1084"/>
    <mergeCell ref="AS1084:AT1084"/>
    <mergeCell ref="AQ1085:AR1085"/>
    <mergeCell ref="AS1085:AT1085"/>
    <mergeCell ref="AQ1080:AR1080"/>
    <mergeCell ref="AS1080:AT1080"/>
    <mergeCell ref="AQ1081:AR1081"/>
    <mergeCell ref="AS1081:AT1081"/>
    <mergeCell ref="AQ1082:AR1082"/>
    <mergeCell ref="AS1082:AT1082"/>
    <mergeCell ref="AQ1077:AR1077"/>
    <mergeCell ref="AS1077:AT1077"/>
    <mergeCell ref="AQ1078:AR1078"/>
    <mergeCell ref="AS1078:AT1078"/>
    <mergeCell ref="AQ1079:AR1079"/>
    <mergeCell ref="AS1079:AT1079"/>
    <mergeCell ref="AQ1074:AR1074"/>
    <mergeCell ref="AS1074:AT1074"/>
    <mergeCell ref="AQ1075:AR1075"/>
    <mergeCell ref="AS1075:AT1075"/>
    <mergeCell ref="AQ1076:AR1076"/>
    <mergeCell ref="AS1076:AT1076"/>
    <mergeCell ref="AQ1071:AR1071"/>
    <mergeCell ref="AS1071:AT1071"/>
    <mergeCell ref="AQ1072:AR1072"/>
    <mergeCell ref="AS1072:AT1072"/>
    <mergeCell ref="AQ1073:AR1073"/>
    <mergeCell ref="AS1073:AT1073"/>
    <mergeCell ref="AQ1068:AR1068"/>
    <mergeCell ref="AS1068:AT1068"/>
    <mergeCell ref="AQ1069:AR1069"/>
    <mergeCell ref="AS1069:AT1069"/>
    <mergeCell ref="AQ1070:AR1070"/>
    <mergeCell ref="AS1070:AT1070"/>
    <mergeCell ref="AQ1065:AR1065"/>
    <mergeCell ref="AS1065:AT1065"/>
    <mergeCell ref="AQ1066:AR1066"/>
    <mergeCell ref="AS1066:AT1066"/>
    <mergeCell ref="AQ1067:AR1067"/>
    <mergeCell ref="AS1067:AT1067"/>
    <mergeCell ref="AQ1062:AR1062"/>
    <mergeCell ref="AS1062:AT1062"/>
    <mergeCell ref="AQ1063:AR1063"/>
    <mergeCell ref="AS1063:AT1063"/>
    <mergeCell ref="AQ1064:AR1064"/>
    <mergeCell ref="AS1064:AT1064"/>
    <mergeCell ref="AQ1059:AR1059"/>
    <mergeCell ref="AS1059:AT1059"/>
    <mergeCell ref="AQ1060:AR1060"/>
    <mergeCell ref="AS1060:AT1060"/>
    <mergeCell ref="AQ1061:AR1061"/>
    <mergeCell ref="AS1061:AT1061"/>
    <mergeCell ref="AQ1056:AR1056"/>
    <mergeCell ref="AS1056:AT1056"/>
    <mergeCell ref="AQ1057:AR1057"/>
    <mergeCell ref="AS1057:AT1057"/>
    <mergeCell ref="AQ1058:AR1058"/>
    <mergeCell ref="AS1058:AT1058"/>
    <mergeCell ref="AQ1053:AR1053"/>
    <mergeCell ref="AS1053:AT1053"/>
    <mergeCell ref="AQ1054:AR1054"/>
    <mergeCell ref="AS1054:AT1054"/>
    <mergeCell ref="AQ1055:AR1055"/>
    <mergeCell ref="AS1055:AT1055"/>
    <mergeCell ref="AQ1050:AR1050"/>
    <mergeCell ref="AS1050:AT1050"/>
    <mergeCell ref="AQ1051:AR1051"/>
    <mergeCell ref="AS1051:AT1051"/>
    <mergeCell ref="AQ1052:AR1052"/>
    <mergeCell ref="AS1052:AT1052"/>
    <mergeCell ref="AQ1047:AR1047"/>
    <mergeCell ref="AS1047:AT1047"/>
    <mergeCell ref="AQ1048:AR1048"/>
    <mergeCell ref="AS1048:AT1048"/>
    <mergeCell ref="AQ1049:AR1049"/>
    <mergeCell ref="AS1049:AT1049"/>
    <mergeCell ref="AQ1044:AR1044"/>
    <mergeCell ref="AS1044:AT1044"/>
    <mergeCell ref="AQ1045:AR1045"/>
    <mergeCell ref="AS1045:AT1045"/>
    <mergeCell ref="AQ1046:AR1046"/>
    <mergeCell ref="AS1046:AT1046"/>
    <mergeCell ref="AQ1041:AR1041"/>
    <mergeCell ref="AS1041:AT1041"/>
    <mergeCell ref="AQ1042:AR1042"/>
    <mergeCell ref="AS1042:AT1042"/>
    <mergeCell ref="AQ1043:AR1043"/>
    <mergeCell ref="AS1043:AT1043"/>
    <mergeCell ref="AQ1036:AS1036"/>
    <mergeCell ref="AQ1037:AS1037"/>
    <mergeCell ref="AQ1039:AR1039"/>
    <mergeCell ref="AS1039:AT1039"/>
    <mergeCell ref="AQ1040:AR1040"/>
    <mergeCell ref="AS1040:AT1040"/>
    <mergeCell ref="AQ1030:AS1030"/>
    <mergeCell ref="AQ1031:AS1031"/>
    <mergeCell ref="AQ1032:AS1032"/>
    <mergeCell ref="AQ1033:AS1033"/>
    <mergeCell ref="AQ1034:AS1034"/>
    <mergeCell ref="AQ1035:AS1035"/>
    <mergeCell ref="AQ1026:AR1026"/>
    <mergeCell ref="AS1026:AT1026"/>
    <mergeCell ref="AQ1027:AR1027"/>
    <mergeCell ref="AS1027:AT1027"/>
    <mergeCell ref="AQ1028:AT1028"/>
    <mergeCell ref="AQ1029:AS1029"/>
    <mergeCell ref="AQ1023:AR1023"/>
    <mergeCell ref="AS1023:AT1023"/>
    <mergeCell ref="AQ1024:AR1024"/>
    <mergeCell ref="AS1024:AT1024"/>
    <mergeCell ref="AQ1025:AR1025"/>
    <mergeCell ref="AS1025:AT1025"/>
    <mergeCell ref="AQ1020:AR1020"/>
    <mergeCell ref="AS1020:AT1020"/>
    <mergeCell ref="AQ1021:AR1021"/>
    <mergeCell ref="AS1021:AT1021"/>
    <mergeCell ref="AQ1022:AR1022"/>
    <mergeCell ref="AS1022:AT1022"/>
    <mergeCell ref="AQ1017:AR1017"/>
    <mergeCell ref="AS1017:AT1017"/>
    <mergeCell ref="AQ1018:AR1018"/>
    <mergeCell ref="AS1018:AT1018"/>
    <mergeCell ref="AQ1019:AR1019"/>
    <mergeCell ref="AS1019:AT1019"/>
    <mergeCell ref="AQ1014:AR1014"/>
    <mergeCell ref="AS1014:AT1014"/>
    <mergeCell ref="AQ1015:AR1015"/>
    <mergeCell ref="AS1015:AT1015"/>
    <mergeCell ref="AQ1016:AR1016"/>
    <mergeCell ref="AS1016:AT1016"/>
    <mergeCell ref="AQ1011:AR1011"/>
    <mergeCell ref="AS1011:AT1011"/>
    <mergeCell ref="AQ1012:AR1012"/>
    <mergeCell ref="AS1012:AT1012"/>
    <mergeCell ref="AQ1013:AR1013"/>
    <mergeCell ref="AS1013:AT1013"/>
    <mergeCell ref="AQ1008:AR1008"/>
    <mergeCell ref="AS1008:AT1008"/>
    <mergeCell ref="AQ1009:AR1009"/>
    <mergeCell ref="AS1009:AT1009"/>
    <mergeCell ref="AQ1010:AR1010"/>
    <mergeCell ref="AS1010:AT1010"/>
    <mergeCell ref="AQ1005:AR1005"/>
    <mergeCell ref="AS1005:AT1005"/>
    <mergeCell ref="AQ1006:AR1006"/>
    <mergeCell ref="AS1006:AT1006"/>
    <mergeCell ref="AQ1007:AR1007"/>
    <mergeCell ref="AS1007:AT1007"/>
    <mergeCell ref="AQ1002:AR1002"/>
    <mergeCell ref="AS1002:AT1002"/>
    <mergeCell ref="AQ1003:AR1003"/>
    <mergeCell ref="AS1003:AT1003"/>
    <mergeCell ref="AQ1004:AR1004"/>
    <mergeCell ref="AS1004:AT1004"/>
    <mergeCell ref="AQ999:AR999"/>
    <mergeCell ref="AS999:AT999"/>
    <mergeCell ref="AQ1000:AR1000"/>
    <mergeCell ref="AS1000:AT1000"/>
    <mergeCell ref="AQ1001:AR1001"/>
    <mergeCell ref="AS1001:AT1001"/>
    <mergeCell ref="AQ996:AR996"/>
    <mergeCell ref="AS996:AT996"/>
    <mergeCell ref="AQ997:AR997"/>
    <mergeCell ref="AS997:AT997"/>
    <mergeCell ref="AQ998:AR998"/>
    <mergeCell ref="AS998:AT998"/>
    <mergeCell ref="AQ993:AR993"/>
    <mergeCell ref="AS993:AT993"/>
    <mergeCell ref="AQ994:AR994"/>
    <mergeCell ref="AS994:AT994"/>
    <mergeCell ref="AQ995:AR995"/>
    <mergeCell ref="AS995:AT995"/>
    <mergeCell ref="AQ990:AR990"/>
    <mergeCell ref="AS990:AT990"/>
    <mergeCell ref="AQ991:AR991"/>
    <mergeCell ref="AS991:AT991"/>
    <mergeCell ref="AQ992:AR992"/>
    <mergeCell ref="AS992:AT992"/>
    <mergeCell ref="AQ987:AR987"/>
    <mergeCell ref="AS987:AT987"/>
    <mergeCell ref="AQ988:AR988"/>
    <mergeCell ref="AS988:AT988"/>
    <mergeCell ref="AQ989:AR989"/>
    <mergeCell ref="AS989:AT989"/>
    <mergeCell ref="AQ984:AR984"/>
    <mergeCell ref="AS984:AT984"/>
    <mergeCell ref="AQ985:AR985"/>
    <mergeCell ref="AS985:AT985"/>
    <mergeCell ref="AQ986:AR986"/>
    <mergeCell ref="AS986:AT986"/>
    <mergeCell ref="AQ981:AR981"/>
    <mergeCell ref="AS981:AT981"/>
    <mergeCell ref="AQ982:AR982"/>
    <mergeCell ref="AS982:AT982"/>
    <mergeCell ref="AQ983:AR983"/>
    <mergeCell ref="AS983:AT983"/>
    <mergeCell ref="AQ978:AR978"/>
    <mergeCell ref="AS978:AT978"/>
    <mergeCell ref="AQ979:AR979"/>
    <mergeCell ref="AS979:AT979"/>
    <mergeCell ref="AQ980:AR980"/>
    <mergeCell ref="AS980:AT980"/>
    <mergeCell ref="AQ975:AR975"/>
    <mergeCell ref="AS975:AT975"/>
    <mergeCell ref="AQ976:AR976"/>
    <mergeCell ref="AS976:AT976"/>
    <mergeCell ref="AQ977:AR977"/>
    <mergeCell ref="AS977:AT977"/>
    <mergeCell ref="AQ972:AR972"/>
    <mergeCell ref="AS972:AT972"/>
    <mergeCell ref="AQ973:AR973"/>
    <mergeCell ref="AS973:AT973"/>
    <mergeCell ref="AQ974:AR974"/>
    <mergeCell ref="AS974:AT974"/>
    <mergeCell ref="AQ969:AR969"/>
    <mergeCell ref="AS969:AT969"/>
    <mergeCell ref="AQ970:AR970"/>
    <mergeCell ref="AS970:AT970"/>
    <mergeCell ref="AQ971:AR971"/>
    <mergeCell ref="AS971:AT971"/>
    <mergeCell ref="AQ966:AR966"/>
    <mergeCell ref="AS966:AT966"/>
    <mergeCell ref="AQ967:AR967"/>
    <mergeCell ref="AS967:AT967"/>
    <mergeCell ref="AQ968:AR968"/>
    <mergeCell ref="AS968:AT968"/>
    <mergeCell ref="AQ963:AR963"/>
    <mergeCell ref="AS963:AT963"/>
    <mergeCell ref="AQ964:AR964"/>
    <mergeCell ref="AS964:AT964"/>
    <mergeCell ref="AQ965:AR965"/>
    <mergeCell ref="AS965:AT965"/>
    <mergeCell ref="AQ960:AR960"/>
    <mergeCell ref="AS960:AT960"/>
    <mergeCell ref="AQ961:AR961"/>
    <mergeCell ref="AS961:AT961"/>
    <mergeCell ref="AQ962:AR962"/>
    <mergeCell ref="AS962:AT962"/>
    <mergeCell ref="AQ957:AR957"/>
    <mergeCell ref="AS957:AT957"/>
    <mergeCell ref="AQ958:AR958"/>
    <mergeCell ref="AS958:AT958"/>
    <mergeCell ref="AQ959:AR959"/>
    <mergeCell ref="AS959:AT959"/>
    <mergeCell ref="AQ954:AR954"/>
    <mergeCell ref="AS954:AT954"/>
    <mergeCell ref="AQ955:AR955"/>
    <mergeCell ref="AS955:AT955"/>
    <mergeCell ref="AQ956:AR956"/>
    <mergeCell ref="AS956:AT956"/>
    <mergeCell ref="AQ951:AR951"/>
    <mergeCell ref="AS951:AT951"/>
    <mergeCell ref="AQ952:AR952"/>
    <mergeCell ref="AS952:AT952"/>
    <mergeCell ref="AQ953:AR953"/>
    <mergeCell ref="AS953:AT953"/>
    <mergeCell ref="AQ948:AR948"/>
    <mergeCell ref="AS948:AT948"/>
    <mergeCell ref="AQ949:AR949"/>
    <mergeCell ref="AS949:AT949"/>
    <mergeCell ref="AQ950:AR950"/>
    <mergeCell ref="AS950:AT950"/>
    <mergeCell ref="AQ945:AR945"/>
    <mergeCell ref="AS945:AT945"/>
    <mergeCell ref="AQ946:AR946"/>
    <mergeCell ref="AS946:AT946"/>
    <mergeCell ref="AQ947:AR947"/>
    <mergeCell ref="AS947:AT947"/>
    <mergeCell ref="AQ942:AR942"/>
    <mergeCell ref="AS942:AT942"/>
    <mergeCell ref="AQ943:AR943"/>
    <mergeCell ref="AS943:AT943"/>
    <mergeCell ref="AQ944:AR944"/>
    <mergeCell ref="AS944:AT944"/>
    <mergeCell ref="AQ939:AR939"/>
    <mergeCell ref="AS939:AT939"/>
    <mergeCell ref="AQ940:AR940"/>
    <mergeCell ref="AS940:AT940"/>
    <mergeCell ref="AQ941:AR941"/>
    <mergeCell ref="AS941:AT941"/>
    <mergeCell ref="AQ936:AR936"/>
    <mergeCell ref="AS936:AT936"/>
    <mergeCell ref="AQ937:AR937"/>
    <mergeCell ref="AS937:AT937"/>
    <mergeCell ref="AQ938:AR938"/>
    <mergeCell ref="AS938:AT938"/>
    <mergeCell ref="AQ933:AR933"/>
    <mergeCell ref="AS933:AT933"/>
    <mergeCell ref="AQ934:AR934"/>
    <mergeCell ref="AS934:AT934"/>
    <mergeCell ref="AQ935:AR935"/>
    <mergeCell ref="AS935:AT935"/>
    <mergeCell ref="AQ930:AR930"/>
    <mergeCell ref="AS930:AT930"/>
    <mergeCell ref="AQ931:AR931"/>
    <mergeCell ref="AS931:AT931"/>
    <mergeCell ref="AQ932:AR932"/>
    <mergeCell ref="AS932:AT932"/>
    <mergeCell ref="AQ927:AR927"/>
    <mergeCell ref="AS927:AT927"/>
    <mergeCell ref="AQ928:AR928"/>
    <mergeCell ref="AS928:AT928"/>
    <mergeCell ref="AQ929:AR929"/>
    <mergeCell ref="AS929:AT929"/>
    <mergeCell ref="AQ924:AR924"/>
    <mergeCell ref="AS924:AT924"/>
    <mergeCell ref="AQ925:AR925"/>
    <mergeCell ref="AS925:AT925"/>
    <mergeCell ref="AQ926:AR926"/>
    <mergeCell ref="AS926:AT926"/>
    <mergeCell ref="AQ921:AR921"/>
    <mergeCell ref="AS921:AT921"/>
    <mergeCell ref="AQ922:AR922"/>
    <mergeCell ref="AS922:AT922"/>
    <mergeCell ref="AQ923:AR923"/>
    <mergeCell ref="AS923:AT923"/>
    <mergeCell ref="AQ918:AR918"/>
    <mergeCell ref="AS918:AT918"/>
    <mergeCell ref="AQ919:AR919"/>
    <mergeCell ref="AS919:AT919"/>
    <mergeCell ref="AQ920:AR920"/>
    <mergeCell ref="AS920:AT920"/>
    <mergeCell ref="AQ915:AR915"/>
    <mergeCell ref="AS915:AT915"/>
    <mergeCell ref="AQ916:AR916"/>
    <mergeCell ref="AS916:AT916"/>
    <mergeCell ref="AQ917:AR917"/>
    <mergeCell ref="AS917:AT917"/>
    <mergeCell ref="AQ912:AR912"/>
    <mergeCell ref="AS912:AT912"/>
    <mergeCell ref="AQ913:AR913"/>
    <mergeCell ref="AS913:AT913"/>
    <mergeCell ref="AQ914:AR914"/>
    <mergeCell ref="AS914:AT914"/>
    <mergeCell ref="AQ909:AR909"/>
    <mergeCell ref="AS909:AT909"/>
    <mergeCell ref="AQ910:AR910"/>
    <mergeCell ref="AS910:AT910"/>
    <mergeCell ref="AQ911:AR911"/>
    <mergeCell ref="AS911:AT911"/>
    <mergeCell ref="AQ906:AR906"/>
    <mergeCell ref="AS906:AT906"/>
    <mergeCell ref="AQ907:AR907"/>
    <mergeCell ref="AS907:AT907"/>
    <mergeCell ref="AQ908:AR908"/>
    <mergeCell ref="AS908:AT908"/>
    <mergeCell ref="AQ903:AR903"/>
    <mergeCell ref="AS903:AT903"/>
    <mergeCell ref="AQ904:AR904"/>
    <mergeCell ref="AS904:AT904"/>
    <mergeCell ref="AQ905:AR905"/>
    <mergeCell ref="AS905:AT905"/>
    <mergeCell ref="AQ900:AR900"/>
    <mergeCell ref="AS900:AT900"/>
    <mergeCell ref="AQ901:AR901"/>
    <mergeCell ref="AS901:AT901"/>
    <mergeCell ref="AQ902:AR902"/>
    <mergeCell ref="AS902:AT902"/>
    <mergeCell ref="AQ897:AR897"/>
    <mergeCell ref="AS897:AT897"/>
    <mergeCell ref="AQ898:AR898"/>
    <mergeCell ref="AS898:AT898"/>
    <mergeCell ref="AQ899:AR899"/>
    <mergeCell ref="AS899:AT899"/>
    <mergeCell ref="AQ894:AR894"/>
    <mergeCell ref="AS894:AT894"/>
    <mergeCell ref="AQ895:AR895"/>
    <mergeCell ref="AS895:AT895"/>
    <mergeCell ref="AQ896:AR896"/>
    <mergeCell ref="AS896:AT896"/>
    <mergeCell ref="AQ891:AR891"/>
    <mergeCell ref="AS891:AT891"/>
    <mergeCell ref="AQ892:AR892"/>
    <mergeCell ref="AS892:AT892"/>
    <mergeCell ref="AQ893:AR893"/>
    <mergeCell ref="AS893:AT893"/>
    <mergeCell ref="AQ888:AR888"/>
    <mergeCell ref="AS888:AT888"/>
    <mergeCell ref="AQ889:AR889"/>
    <mergeCell ref="AS889:AT889"/>
    <mergeCell ref="AQ890:AR890"/>
    <mergeCell ref="AS890:AT890"/>
    <mergeCell ref="AQ885:AR885"/>
    <mergeCell ref="AS885:AT885"/>
    <mergeCell ref="AQ886:AR886"/>
    <mergeCell ref="AS886:AT886"/>
    <mergeCell ref="AQ887:AR887"/>
    <mergeCell ref="AS887:AT887"/>
    <mergeCell ref="AQ882:AR882"/>
    <mergeCell ref="AS882:AT882"/>
    <mergeCell ref="AQ883:AR883"/>
    <mergeCell ref="AS883:AT883"/>
    <mergeCell ref="AQ884:AR884"/>
    <mergeCell ref="AS884:AT884"/>
    <mergeCell ref="AQ879:AR879"/>
    <mergeCell ref="AS879:AT879"/>
    <mergeCell ref="AQ880:AR880"/>
    <mergeCell ref="AS880:AT880"/>
    <mergeCell ref="AQ881:AR881"/>
    <mergeCell ref="AS881:AT881"/>
    <mergeCell ref="AQ876:AR876"/>
    <mergeCell ref="AS876:AT876"/>
    <mergeCell ref="AQ877:AR877"/>
    <mergeCell ref="AS877:AT877"/>
    <mergeCell ref="AQ878:AR878"/>
    <mergeCell ref="AS878:AT878"/>
    <mergeCell ref="AQ873:AR873"/>
    <mergeCell ref="AS873:AT873"/>
    <mergeCell ref="AQ874:AR874"/>
    <mergeCell ref="AS874:AT874"/>
    <mergeCell ref="AQ875:AR875"/>
    <mergeCell ref="AS875:AT875"/>
    <mergeCell ref="AQ870:AR870"/>
    <mergeCell ref="AS870:AT870"/>
    <mergeCell ref="AQ871:AR871"/>
    <mergeCell ref="AS871:AT871"/>
    <mergeCell ref="AQ872:AR872"/>
    <mergeCell ref="AS872:AT872"/>
    <mergeCell ref="AQ867:AR867"/>
    <mergeCell ref="AS867:AT867"/>
    <mergeCell ref="AQ868:AR868"/>
    <mergeCell ref="AS868:AT868"/>
    <mergeCell ref="AQ869:AR869"/>
    <mergeCell ref="AS869:AT869"/>
    <mergeCell ref="AQ864:AR864"/>
    <mergeCell ref="AS864:AT864"/>
    <mergeCell ref="AQ865:AR865"/>
    <mergeCell ref="AS865:AT865"/>
    <mergeCell ref="AQ866:AR866"/>
    <mergeCell ref="AS866:AT866"/>
    <mergeCell ref="AQ861:AR861"/>
    <mergeCell ref="AS861:AT861"/>
    <mergeCell ref="AQ862:AR862"/>
    <mergeCell ref="AS862:AT862"/>
    <mergeCell ref="AQ863:AR863"/>
    <mergeCell ref="AS863:AT863"/>
    <mergeCell ref="AQ858:AR858"/>
    <mergeCell ref="AS858:AT858"/>
    <mergeCell ref="AQ859:AR859"/>
    <mergeCell ref="AS859:AT859"/>
    <mergeCell ref="AQ860:AR860"/>
    <mergeCell ref="AS860:AT860"/>
    <mergeCell ref="AQ855:AR855"/>
    <mergeCell ref="AS855:AT855"/>
    <mergeCell ref="AQ856:AR856"/>
    <mergeCell ref="AS856:AT856"/>
    <mergeCell ref="AQ857:AR857"/>
    <mergeCell ref="AS857:AT857"/>
    <mergeCell ref="AQ852:AR852"/>
    <mergeCell ref="AS852:AT852"/>
    <mergeCell ref="AQ853:AR853"/>
    <mergeCell ref="AS853:AT853"/>
    <mergeCell ref="AQ854:AR854"/>
    <mergeCell ref="AS854:AT854"/>
    <mergeCell ref="AQ849:AR849"/>
    <mergeCell ref="AS849:AT849"/>
    <mergeCell ref="AQ850:AR850"/>
    <mergeCell ref="AS850:AT850"/>
    <mergeCell ref="AQ851:AR851"/>
    <mergeCell ref="AS851:AT851"/>
    <mergeCell ref="AQ846:AR846"/>
    <mergeCell ref="AS846:AT846"/>
    <mergeCell ref="AQ847:AR847"/>
    <mergeCell ref="AS847:AT847"/>
    <mergeCell ref="AQ848:AR848"/>
    <mergeCell ref="AS848:AT848"/>
    <mergeCell ref="AQ843:AR843"/>
    <mergeCell ref="AS843:AT843"/>
    <mergeCell ref="AQ844:AR844"/>
    <mergeCell ref="AS844:AT844"/>
    <mergeCell ref="AQ845:AR845"/>
    <mergeCell ref="AS845:AT845"/>
    <mergeCell ref="AQ840:AR840"/>
    <mergeCell ref="AS840:AT840"/>
    <mergeCell ref="AQ841:AR841"/>
    <mergeCell ref="AS841:AT841"/>
    <mergeCell ref="AQ842:AR842"/>
    <mergeCell ref="AS842:AT842"/>
    <mergeCell ref="AQ837:AR837"/>
    <mergeCell ref="AS837:AT837"/>
    <mergeCell ref="AQ838:AR838"/>
    <mergeCell ref="AS838:AT838"/>
    <mergeCell ref="AQ839:AR839"/>
    <mergeCell ref="AS839:AT839"/>
    <mergeCell ref="AQ834:AR834"/>
    <mergeCell ref="AS834:AT834"/>
    <mergeCell ref="AQ835:AR835"/>
    <mergeCell ref="AS835:AT835"/>
    <mergeCell ref="AQ836:AR836"/>
    <mergeCell ref="AS836:AT836"/>
    <mergeCell ref="AQ831:AR831"/>
    <mergeCell ref="AS831:AT831"/>
    <mergeCell ref="AQ832:AR832"/>
    <mergeCell ref="AS832:AT832"/>
    <mergeCell ref="AQ833:AR833"/>
    <mergeCell ref="AS833:AT833"/>
    <mergeCell ref="AQ828:AR828"/>
    <mergeCell ref="AS828:AT828"/>
    <mergeCell ref="AQ829:AR829"/>
    <mergeCell ref="AS829:AT829"/>
    <mergeCell ref="AQ830:AR830"/>
    <mergeCell ref="AS830:AT830"/>
    <mergeCell ref="AQ825:AR825"/>
    <mergeCell ref="AS825:AT825"/>
    <mergeCell ref="AQ826:AR826"/>
    <mergeCell ref="AS826:AT826"/>
    <mergeCell ref="AQ827:AR827"/>
    <mergeCell ref="AS827:AT827"/>
    <mergeCell ref="AQ822:AR822"/>
    <mergeCell ref="AS822:AT822"/>
    <mergeCell ref="AQ823:AR823"/>
    <mergeCell ref="AS823:AT823"/>
    <mergeCell ref="AQ824:AR824"/>
    <mergeCell ref="AS824:AT824"/>
    <mergeCell ref="AQ819:AR819"/>
    <mergeCell ref="AS819:AT819"/>
    <mergeCell ref="AQ820:AR820"/>
    <mergeCell ref="AS820:AT820"/>
    <mergeCell ref="AQ821:AR821"/>
    <mergeCell ref="AS821:AT821"/>
    <mergeCell ref="AQ816:AR816"/>
    <mergeCell ref="AS816:AT816"/>
    <mergeCell ref="AQ817:AR817"/>
    <mergeCell ref="AS817:AT817"/>
    <mergeCell ref="AQ818:AR818"/>
    <mergeCell ref="AS818:AT818"/>
    <mergeCell ref="AQ813:AR813"/>
    <mergeCell ref="AS813:AT813"/>
    <mergeCell ref="AQ814:AR814"/>
    <mergeCell ref="AS814:AT814"/>
    <mergeCell ref="AQ815:AR815"/>
    <mergeCell ref="AS815:AT815"/>
    <mergeCell ref="AQ810:AR810"/>
    <mergeCell ref="AS810:AT810"/>
    <mergeCell ref="AQ811:AR811"/>
    <mergeCell ref="AS811:AT811"/>
    <mergeCell ref="AQ812:AR812"/>
    <mergeCell ref="AS812:AT812"/>
    <mergeCell ref="AQ807:AR807"/>
    <mergeCell ref="AS807:AT807"/>
    <mergeCell ref="AQ808:AR808"/>
    <mergeCell ref="AS808:AT808"/>
    <mergeCell ref="AQ809:AR809"/>
    <mergeCell ref="AS809:AT809"/>
    <mergeCell ref="AQ804:AR804"/>
    <mergeCell ref="AS804:AT804"/>
    <mergeCell ref="AQ805:AR805"/>
    <mergeCell ref="AS805:AT805"/>
    <mergeCell ref="AQ806:AR806"/>
    <mergeCell ref="AS806:AT806"/>
    <mergeCell ref="AQ801:AR801"/>
    <mergeCell ref="AS801:AT801"/>
    <mergeCell ref="AQ802:AR802"/>
    <mergeCell ref="AS802:AT802"/>
    <mergeCell ref="AQ803:AR803"/>
    <mergeCell ref="AS803:AT803"/>
    <mergeCell ref="AQ798:AR798"/>
    <mergeCell ref="AS798:AT798"/>
    <mergeCell ref="AQ799:AR799"/>
    <mergeCell ref="AS799:AT799"/>
    <mergeCell ref="AQ800:AR800"/>
    <mergeCell ref="AS800:AT800"/>
    <mergeCell ref="AQ795:AR795"/>
    <mergeCell ref="AS795:AT795"/>
    <mergeCell ref="AQ796:AR796"/>
    <mergeCell ref="AS796:AT796"/>
    <mergeCell ref="AQ797:AR797"/>
    <mergeCell ref="AS797:AT797"/>
    <mergeCell ref="AQ792:AR792"/>
    <mergeCell ref="AS792:AT792"/>
    <mergeCell ref="AQ793:AR793"/>
    <mergeCell ref="AS793:AT793"/>
    <mergeCell ref="AQ794:AR794"/>
    <mergeCell ref="AS794:AT794"/>
    <mergeCell ref="AQ789:AR789"/>
    <mergeCell ref="AS789:AT789"/>
    <mergeCell ref="AQ790:AR790"/>
    <mergeCell ref="AS790:AT790"/>
    <mergeCell ref="AQ791:AR791"/>
    <mergeCell ref="AS791:AT791"/>
    <mergeCell ref="AQ786:AR786"/>
    <mergeCell ref="AS786:AT786"/>
    <mergeCell ref="AQ787:AR787"/>
    <mergeCell ref="AS787:AT787"/>
    <mergeCell ref="AQ788:AR788"/>
    <mergeCell ref="AS788:AT788"/>
    <mergeCell ref="AQ783:AR783"/>
    <mergeCell ref="AS783:AT783"/>
    <mergeCell ref="AQ784:AR784"/>
    <mergeCell ref="AS784:AT784"/>
    <mergeCell ref="AQ785:AR785"/>
    <mergeCell ref="AS785:AT785"/>
    <mergeCell ref="AQ780:AR780"/>
    <mergeCell ref="AS780:AT780"/>
    <mergeCell ref="AQ781:AR781"/>
    <mergeCell ref="AS781:AT781"/>
    <mergeCell ref="AQ782:AR782"/>
    <mergeCell ref="AS782:AT782"/>
    <mergeCell ref="AQ777:AR777"/>
    <mergeCell ref="AS777:AT777"/>
    <mergeCell ref="AQ778:AR778"/>
    <mergeCell ref="AS778:AT778"/>
    <mergeCell ref="AQ779:AR779"/>
    <mergeCell ref="AS779:AT779"/>
    <mergeCell ref="AQ774:AR774"/>
    <mergeCell ref="AS774:AT774"/>
    <mergeCell ref="AQ775:AR775"/>
    <mergeCell ref="AS775:AT775"/>
    <mergeCell ref="AQ776:AR776"/>
    <mergeCell ref="AS776:AT776"/>
    <mergeCell ref="AQ771:AR771"/>
    <mergeCell ref="AS771:AT771"/>
    <mergeCell ref="AQ772:AR772"/>
    <mergeCell ref="AS772:AT772"/>
    <mergeCell ref="AQ773:AR773"/>
    <mergeCell ref="AS773:AT773"/>
    <mergeCell ref="AQ768:AR768"/>
    <mergeCell ref="AS768:AT768"/>
    <mergeCell ref="AQ769:AR769"/>
    <mergeCell ref="AS769:AT769"/>
    <mergeCell ref="AQ770:AR770"/>
    <mergeCell ref="AS770:AT770"/>
    <mergeCell ref="AQ765:AR765"/>
    <mergeCell ref="AS765:AT765"/>
    <mergeCell ref="AQ766:AR766"/>
    <mergeCell ref="AS766:AT766"/>
    <mergeCell ref="AQ767:AR767"/>
    <mergeCell ref="AS767:AT767"/>
    <mergeCell ref="AQ762:AR762"/>
    <mergeCell ref="AS762:AT762"/>
    <mergeCell ref="AQ763:AR763"/>
    <mergeCell ref="AS763:AT763"/>
    <mergeCell ref="AQ764:AR764"/>
    <mergeCell ref="AS764:AT764"/>
    <mergeCell ref="AQ759:AR759"/>
    <mergeCell ref="AS759:AT759"/>
    <mergeCell ref="AQ760:AR760"/>
    <mergeCell ref="AS760:AT760"/>
    <mergeCell ref="AQ761:AR761"/>
    <mergeCell ref="AS761:AT761"/>
    <mergeCell ref="AQ756:AR756"/>
    <mergeCell ref="AS756:AT756"/>
    <mergeCell ref="AQ757:AR757"/>
    <mergeCell ref="AS757:AT757"/>
    <mergeCell ref="AQ758:AR758"/>
    <mergeCell ref="AS758:AT758"/>
    <mergeCell ref="AQ753:AR753"/>
    <mergeCell ref="AS753:AT753"/>
    <mergeCell ref="AQ754:AR754"/>
    <mergeCell ref="AS754:AT754"/>
    <mergeCell ref="AQ755:AR755"/>
    <mergeCell ref="AS755:AT755"/>
    <mergeCell ref="AQ750:AR750"/>
    <mergeCell ref="AS750:AT750"/>
    <mergeCell ref="AQ751:AR751"/>
    <mergeCell ref="AS751:AT751"/>
    <mergeCell ref="AQ752:AR752"/>
    <mergeCell ref="AS752:AT752"/>
    <mergeCell ref="AQ747:AR747"/>
    <mergeCell ref="AS747:AT747"/>
    <mergeCell ref="AQ748:AR748"/>
    <mergeCell ref="AS748:AT748"/>
    <mergeCell ref="AQ749:AR749"/>
    <mergeCell ref="AS749:AT749"/>
    <mergeCell ref="AQ744:AR744"/>
    <mergeCell ref="AS744:AT744"/>
    <mergeCell ref="AQ745:AR745"/>
    <mergeCell ref="AS745:AT745"/>
    <mergeCell ref="AQ746:AR746"/>
    <mergeCell ref="AS746:AT746"/>
    <mergeCell ref="AQ741:AR741"/>
    <mergeCell ref="AS741:AT741"/>
    <mergeCell ref="AQ742:AR742"/>
    <mergeCell ref="AS742:AT742"/>
    <mergeCell ref="AQ743:AR743"/>
    <mergeCell ref="AS743:AT743"/>
    <mergeCell ref="AQ738:AR738"/>
    <mergeCell ref="AS738:AT738"/>
    <mergeCell ref="AQ739:AR739"/>
    <mergeCell ref="AS739:AT739"/>
    <mergeCell ref="AQ740:AR740"/>
    <mergeCell ref="AS740:AT740"/>
    <mergeCell ref="AQ735:AR735"/>
    <mergeCell ref="AS735:AT735"/>
    <mergeCell ref="AQ736:AR736"/>
    <mergeCell ref="AS736:AT736"/>
    <mergeCell ref="AQ737:AR737"/>
    <mergeCell ref="AS737:AT737"/>
    <mergeCell ref="AQ732:AR732"/>
    <mergeCell ref="AS732:AT732"/>
    <mergeCell ref="AQ733:AR733"/>
    <mergeCell ref="AS733:AT733"/>
    <mergeCell ref="AQ734:AR734"/>
    <mergeCell ref="AS734:AT734"/>
    <mergeCell ref="AQ729:AR729"/>
    <mergeCell ref="AS729:AT729"/>
    <mergeCell ref="AQ730:AR730"/>
    <mergeCell ref="AS730:AT730"/>
    <mergeCell ref="AQ731:AR731"/>
    <mergeCell ref="AS731:AT731"/>
    <mergeCell ref="AQ726:AR726"/>
    <mergeCell ref="AS726:AT726"/>
    <mergeCell ref="AQ727:AR727"/>
    <mergeCell ref="AS727:AT727"/>
    <mergeCell ref="AQ728:AR728"/>
    <mergeCell ref="AS728:AT728"/>
    <mergeCell ref="AQ723:AR723"/>
    <mergeCell ref="AS723:AT723"/>
    <mergeCell ref="AQ724:AR724"/>
    <mergeCell ref="AS724:AT724"/>
    <mergeCell ref="AQ725:AR725"/>
    <mergeCell ref="AS725:AT725"/>
    <mergeCell ref="AQ720:AR720"/>
    <mergeCell ref="AS720:AT720"/>
    <mergeCell ref="AQ721:AR721"/>
    <mergeCell ref="AS721:AT721"/>
    <mergeCell ref="AQ722:AR722"/>
    <mergeCell ref="AS722:AT722"/>
    <mergeCell ref="AQ717:AR717"/>
    <mergeCell ref="AS717:AT717"/>
    <mergeCell ref="AQ718:AR718"/>
    <mergeCell ref="AS718:AT718"/>
    <mergeCell ref="AQ719:AR719"/>
    <mergeCell ref="AS719:AT719"/>
    <mergeCell ref="AQ714:AR714"/>
    <mergeCell ref="AS714:AT714"/>
    <mergeCell ref="AQ715:AR715"/>
    <mergeCell ref="AS715:AT715"/>
    <mergeCell ref="AQ716:AR716"/>
    <mergeCell ref="AS716:AT716"/>
    <mergeCell ref="AQ711:AR711"/>
    <mergeCell ref="AS711:AT711"/>
    <mergeCell ref="AQ712:AR712"/>
    <mergeCell ref="AS712:AT712"/>
    <mergeCell ref="AQ713:AR713"/>
    <mergeCell ref="AS713:AT713"/>
    <mergeCell ref="AQ708:AR708"/>
    <mergeCell ref="AS708:AT708"/>
    <mergeCell ref="AQ709:AR709"/>
    <mergeCell ref="AS709:AT709"/>
    <mergeCell ref="AQ710:AR710"/>
    <mergeCell ref="AS710:AT710"/>
    <mergeCell ref="AQ705:AR705"/>
    <mergeCell ref="AS705:AT705"/>
    <mergeCell ref="AQ706:AR706"/>
    <mergeCell ref="AS706:AT706"/>
    <mergeCell ref="AQ707:AR707"/>
    <mergeCell ref="AS707:AT707"/>
    <mergeCell ref="AQ702:AR702"/>
    <mergeCell ref="AS702:AT702"/>
    <mergeCell ref="AQ703:AR703"/>
    <mergeCell ref="AS703:AT703"/>
    <mergeCell ref="AQ704:AR704"/>
    <mergeCell ref="AS704:AT704"/>
    <mergeCell ref="AQ699:AR699"/>
    <mergeCell ref="AS699:AT699"/>
    <mergeCell ref="AQ700:AR700"/>
    <mergeCell ref="AS700:AT700"/>
    <mergeCell ref="AQ701:AR701"/>
    <mergeCell ref="AS701:AT701"/>
    <mergeCell ref="AQ696:AR696"/>
    <mergeCell ref="AS696:AT696"/>
    <mergeCell ref="AQ697:AR697"/>
    <mergeCell ref="AS697:AT697"/>
    <mergeCell ref="AQ698:AR698"/>
    <mergeCell ref="AS698:AT698"/>
    <mergeCell ref="AQ693:AR693"/>
    <mergeCell ref="AS693:AT693"/>
    <mergeCell ref="AQ694:AR694"/>
    <mergeCell ref="AS694:AT694"/>
    <mergeCell ref="AQ695:AR695"/>
    <mergeCell ref="AS695:AT695"/>
    <mergeCell ref="AQ690:AR690"/>
    <mergeCell ref="AS690:AT690"/>
    <mergeCell ref="AQ691:AR691"/>
    <mergeCell ref="AS691:AT691"/>
    <mergeCell ref="AQ692:AR692"/>
    <mergeCell ref="AS692:AT692"/>
    <mergeCell ref="AQ687:AR687"/>
    <mergeCell ref="AS687:AT687"/>
    <mergeCell ref="AQ688:AR688"/>
    <mergeCell ref="AS688:AT688"/>
    <mergeCell ref="AQ689:AR689"/>
    <mergeCell ref="AS689:AT689"/>
    <mergeCell ref="AQ684:AR684"/>
    <mergeCell ref="AS684:AT684"/>
    <mergeCell ref="AQ685:AR685"/>
    <mergeCell ref="AS685:AT685"/>
    <mergeCell ref="AQ686:AR686"/>
    <mergeCell ref="AS686:AT686"/>
    <mergeCell ref="AQ681:AR681"/>
    <mergeCell ref="AS681:AT681"/>
    <mergeCell ref="AQ682:AR682"/>
    <mergeCell ref="AS682:AT682"/>
    <mergeCell ref="AQ683:AR683"/>
    <mergeCell ref="AS683:AT683"/>
    <mergeCell ref="AQ678:AR678"/>
    <mergeCell ref="AS678:AT678"/>
    <mergeCell ref="AQ679:AR679"/>
    <mergeCell ref="AS679:AT679"/>
    <mergeCell ref="AQ680:AR680"/>
    <mergeCell ref="AS680:AT680"/>
    <mergeCell ref="AQ675:AR675"/>
    <mergeCell ref="AS675:AT675"/>
    <mergeCell ref="AQ676:AR676"/>
    <mergeCell ref="AS676:AT676"/>
    <mergeCell ref="AQ677:AR677"/>
    <mergeCell ref="AS677:AT677"/>
    <mergeCell ref="AQ672:AR672"/>
    <mergeCell ref="AS672:AT672"/>
    <mergeCell ref="AQ673:AR673"/>
    <mergeCell ref="AS673:AT673"/>
    <mergeCell ref="AQ674:AR674"/>
    <mergeCell ref="AS674:AT674"/>
    <mergeCell ref="AQ669:AR669"/>
    <mergeCell ref="AS669:AT669"/>
    <mergeCell ref="AQ670:AR670"/>
    <mergeCell ref="AS670:AT670"/>
    <mergeCell ref="AQ671:AR671"/>
    <mergeCell ref="AS671:AT671"/>
    <mergeCell ref="AQ666:AR666"/>
    <mergeCell ref="AS666:AT666"/>
    <mergeCell ref="AQ667:AR667"/>
    <mergeCell ref="AS667:AT667"/>
    <mergeCell ref="AQ668:AR668"/>
    <mergeCell ref="AS668:AT668"/>
    <mergeCell ref="AQ663:AR663"/>
    <mergeCell ref="AS663:AT663"/>
    <mergeCell ref="AQ664:AR664"/>
    <mergeCell ref="AS664:AT664"/>
    <mergeCell ref="AQ665:AR665"/>
    <mergeCell ref="AS665:AT665"/>
    <mergeCell ref="AQ660:AR660"/>
    <mergeCell ref="AS660:AT660"/>
    <mergeCell ref="AQ661:AR661"/>
    <mergeCell ref="AS661:AT661"/>
    <mergeCell ref="AQ662:AR662"/>
    <mergeCell ref="AS662:AT662"/>
    <mergeCell ref="AQ657:AR657"/>
    <mergeCell ref="AS657:AT657"/>
    <mergeCell ref="AQ658:AR658"/>
    <mergeCell ref="AS658:AT658"/>
    <mergeCell ref="AQ659:AR659"/>
    <mergeCell ref="AS659:AT659"/>
    <mergeCell ref="AQ654:AR654"/>
    <mergeCell ref="AS654:AT654"/>
    <mergeCell ref="AQ655:AR655"/>
    <mergeCell ref="AS655:AT655"/>
    <mergeCell ref="AQ656:AR656"/>
    <mergeCell ref="AS656:AT656"/>
    <mergeCell ref="AQ651:AR651"/>
    <mergeCell ref="AS651:AT651"/>
    <mergeCell ref="AQ652:AR652"/>
    <mergeCell ref="AS652:AT652"/>
    <mergeCell ref="AQ653:AR653"/>
    <mergeCell ref="AS653:AT653"/>
    <mergeCell ref="AQ648:AR648"/>
    <mergeCell ref="AS648:AT648"/>
    <mergeCell ref="AQ649:AR649"/>
    <mergeCell ref="AS649:AT649"/>
    <mergeCell ref="AQ650:AR650"/>
    <mergeCell ref="AS650:AT650"/>
    <mergeCell ref="AQ645:AR645"/>
    <mergeCell ref="AS645:AT645"/>
    <mergeCell ref="AQ646:AR646"/>
    <mergeCell ref="AS646:AT646"/>
    <mergeCell ref="AQ647:AR647"/>
    <mergeCell ref="AS647:AT647"/>
    <mergeCell ref="AQ642:AR642"/>
    <mergeCell ref="AS642:AT642"/>
    <mergeCell ref="AQ643:AR643"/>
    <mergeCell ref="AS643:AT643"/>
    <mergeCell ref="AQ644:AR644"/>
    <mergeCell ref="AS644:AT644"/>
    <mergeCell ref="AQ639:AR639"/>
    <mergeCell ref="AS639:AT639"/>
    <mergeCell ref="AQ640:AR640"/>
    <mergeCell ref="AS640:AT640"/>
    <mergeCell ref="AQ641:AR641"/>
    <mergeCell ref="AS641:AT641"/>
    <mergeCell ref="AQ636:AR636"/>
    <mergeCell ref="AS636:AT636"/>
    <mergeCell ref="AQ637:AR637"/>
    <mergeCell ref="AS637:AT637"/>
    <mergeCell ref="AQ638:AR638"/>
    <mergeCell ref="AS638:AT638"/>
    <mergeCell ref="AQ633:AR633"/>
    <mergeCell ref="AS633:AT633"/>
    <mergeCell ref="AQ634:AR634"/>
    <mergeCell ref="AS634:AT634"/>
    <mergeCell ref="AQ635:AR635"/>
    <mergeCell ref="AS635:AT635"/>
    <mergeCell ref="AQ630:AR630"/>
    <mergeCell ref="AS630:AT630"/>
    <mergeCell ref="AQ631:AR631"/>
    <mergeCell ref="AS631:AT631"/>
    <mergeCell ref="AQ632:AR632"/>
    <mergeCell ref="AS632:AT632"/>
    <mergeCell ref="AQ627:AR627"/>
    <mergeCell ref="AS627:AT627"/>
    <mergeCell ref="AQ628:AR628"/>
    <mergeCell ref="AS628:AT628"/>
    <mergeCell ref="AQ629:AR629"/>
    <mergeCell ref="AS629:AT629"/>
    <mergeCell ref="AQ624:AR624"/>
    <mergeCell ref="AS624:AT624"/>
    <mergeCell ref="AQ625:AR625"/>
    <mergeCell ref="AS625:AT625"/>
    <mergeCell ref="AQ626:AR626"/>
    <mergeCell ref="AS626:AT626"/>
    <mergeCell ref="AQ621:AR621"/>
    <mergeCell ref="AS621:AT621"/>
    <mergeCell ref="AQ622:AR622"/>
    <mergeCell ref="AS622:AT622"/>
    <mergeCell ref="AQ623:AR623"/>
    <mergeCell ref="AS623:AT623"/>
    <mergeCell ref="AQ618:AR618"/>
    <mergeCell ref="AS618:AT618"/>
    <mergeCell ref="AQ619:AR619"/>
    <mergeCell ref="AS619:AT619"/>
    <mergeCell ref="AQ620:AR620"/>
    <mergeCell ref="AS620:AT620"/>
    <mergeCell ref="AQ615:AR615"/>
    <mergeCell ref="AS615:AT615"/>
    <mergeCell ref="AQ616:AR616"/>
    <mergeCell ref="AS616:AT616"/>
    <mergeCell ref="AQ617:AR617"/>
    <mergeCell ref="AS617:AT617"/>
    <mergeCell ref="AQ612:AR612"/>
    <mergeCell ref="AS612:AT612"/>
    <mergeCell ref="AQ613:AR613"/>
    <mergeCell ref="AS613:AT613"/>
    <mergeCell ref="AQ614:AR614"/>
    <mergeCell ref="AS614:AT614"/>
    <mergeCell ref="AQ609:AR609"/>
    <mergeCell ref="AS609:AT609"/>
    <mergeCell ref="AQ610:AR610"/>
    <mergeCell ref="AS610:AT610"/>
    <mergeCell ref="AQ611:AR611"/>
    <mergeCell ref="AS611:AT611"/>
    <mergeCell ref="AQ606:AR606"/>
    <mergeCell ref="AS606:AT606"/>
    <mergeCell ref="AQ607:AR607"/>
    <mergeCell ref="AS607:AT607"/>
    <mergeCell ref="AQ608:AR608"/>
    <mergeCell ref="AS608:AT608"/>
    <mergeCell ref="AQ603:AR603"/>
    <mergeCell ref="AS603:AT603"/>
    <mergeCell ref="AQ604:AR604"/>
    <mergeCell ref="AS604:AT604"/>
    <mergeCell ref="AQ605:AR605"/>
    <mergeCell ref="AS605:AT605"/>
    <mergeCell ref="AQ600:AR600"/>
    <mergeCell ref="AS600:AT600"/>
    <mergeCell ref="AQ601:AR601"/>
    <mergeCell ref="AS601:AT601"/>
    <mergeCell ref="AQ602:AR602"/>
    <mergeCell ref="AS602:AT602"/>
    <mergeCell ref="AQ597:AR597"/>
    <mergeCell ref="AS597:AT597"/>
    <mergeCell ref="AQ598:AR598"/>
    <mergeCell ref="AS598:AT598"/>
    <mergeCell ref="AQ599:AR599"/>
    <mergeCell ref="AS599:AT599"/>
    <mergeCell ref="AQ594:AR594"/>
    <mergeCell ref="AS594:AT594"/>
    <mergeCell ref="AQ595:AR595"/>
    <mergeCell ref="AS595:AT595"/>
    <mergeCell ref="AQ596:AR596"/>
    <mergeCell ref="AS596:AT596"/>
    <mergeCell ref="AQ591:AR591"/>
    <mergeCell ref="AS591:AT591"/>
    <mergeCell ref="AQ592:AR592"/>
    <mergeCell ref="AS592:AT592"/>
    <mergeCell ref="AQ593:AR593"/>
    <mergeCell ref="AS593:AT593"/>
    <mergeCell ref="AQ588:AR588"/>
    <mergeCell ref="AS588:AT588"/>
    <mergeCell ref="AQ589:AR589"/>
    <mergeCell ref="AS589:AT589"/>
    <mergeCell ref="AQ590:AR590"/>
    <mergeCell ref="AS590:AT590"/>
    <mergeCell ref="AQ585:AR585"/>
    <mergeCell ref="AS585:AT585"/>
    <mergeCell ref="AQ586:AR586"/>
    <mergeCell ref="AS586:AT586"/>
    <mergeCell ref="AQ587:AR587"/>
    <mergeCell ref="AS587:AT587"/>
    <mergeCell ref="AQ582:AR582"/>
    <mergeCell ref="AS582:AT582"/>
    <mergeCell ref="AQ583:AR583"/>
    <mergeCell ref="AS583:AT583"/>
    <mergeCell ref="AQ584:AR584"/>
    <mergeCell ref="AS584:AT584"/>
    <mergeCell ref="AQ579:AR579"/>
    <mergeCell ref="AS579:AT579"/>
    <mergeCell ref="AQ580:AR580"/>
    <mergeCell ref="AS580:AT580"/>
    <mergeCell ref="AQ581:AR581"/>
    <mergeCell ref="AS581:AT581"/>
    <mergeCell ref="AQ576:AR576"/>
    <mergeCell ref="AS576:AT576"/>
    <mergeCell ref="AQ577:AR577"/>
    <mergeCell ref="AS577:AT577"/>
    <mergeCell ref="AQ578:AR578"/>
    <mergeCell ref="AS578:AT578"/>
    <mergeCell ref="AQ573:AR573"/>
    <mergeCell ref="AS573:AT573"/>
    <mergeCell ref="AQ574:AR574"/>
    <mergeCell ref="AS574:AT574"/>
    <mergeCell ref="AQ575:AR575"/>
    <mergeCell ref="AS575:AT575"/>
    <mergeCell ref="AQ570:AR570"/>
    <mergeCell ref="AS570:AT570"/>
    <mergeCell ref="AQ571:AR571"/>
    <mergeCell ref="AS571:AT571"/>
    <mergeCell ref="AQ572:AR572"/>
    <mergeCell ref="AS572:AT572"/>
    <mergeCell ref="AQ567:AR567"/>
    <mergeCell ref="AS567:AT567"/>
    <mergeCell ref="AQ568:AR568"/>
    <mergeCell ref="AS568:AT568"/>
    <mergeCell ref="AQ569:AR569"/>
    <mergeCell ref="AS569:AT569"/>
    <mergeCell ref="AQ564:AR564"/>
    <mergeCell ref="AS564:AT564"/>
    <mergeCell ref="AQ565:AR565"/>
    <mergeCell ref="AS565:AT565"/>
    <mergeCell ref="AQ566:AR566"/>
    <mergeCell ref="AS566:AT566"/>
    <mergeCell ref="AQ561:AR561"/>
    <mergeCell ref="AS561:AT561"/>
    <mergeCell ref="AQ562:AR562"/>
    <mergeCell ref="AS562:AT562"/>
    <mergeCell ref="AQ563:AR563"/>
    <mergeCell ref="AS563:AT563"/>
    <mergeCell ref="AQ558:AR558"/>
    <mergeCell ref="AS558:AT558"/>
    <mergeCell ref="AQ559:AR559"/>
    <mergeCell ref="AS559:AT559"/>
    <mergeCell ref="AQ560:AR560"/>
    <mergeCell ref="AS560:AT560"/>
    <mergeCell ref="AQ555:AR555"/>
    <mergeCell ref="AS555:AT555"/>
    <mergeCell ref="AQ556:AR556"/>
    <mergeCell ref="AS556:AT556"/>
    <mergeCell ref="AQ557:AR557"/>
    <mergeCell ref="AS557:AT557"/>
    <mergeCell ref="AQ552:AR552"/>
    <mergeCell ref="AS552:AT552"/>
    <mergeCell ref="AQ553:AR553"/>
    <mergeCell ref="AS553:AT553"/>
    <mergeCell ref="AQ554:AR554"/>
    <mergeCell ref="AS554:AT554"/>
    <mergeCell ref="AQ549:AR549"/>
    <mergeCell ref="AS549:AT549"/>
    <mergeCell ref="AQ550:AR550"/>
    <mergeCell ref="AS550:AT550"/>
    <mergeCell ref="AQ551:AR551"/>
    <mergeCell ref="AS551:AT551"/>
    <mergeCell ref="AQ546:AR546"/>
    <mergeCell ref="AS546:AT546"/>
    <mergeCell ref="AQ547:AR547"/>
    <mergeCell ref="AS547:AT547"/>
    <mergeCell ref="AQ548:AR548"/>
    <mergeCell ref="AS548:AT548"/>
    <mergeCell ref="AQ543:AR543"/>
    <mergeCell ref="AS543:AT543"/>
    <mergeCell ref="AQ544:AR544"/>
    <mergeCell ref="AS544:AT544"/>
    <mergeCell ref="AQ545:AR545"/>
    <mergeCell ref="AS545:AT545"/>
    <mergeCell ref="AQ540:AR540"/>
    <mergeCell ref="AS540:AT540"/>
    <mergeCell ref="AQ541:AR541"/>
    <mergeCell ref="AS541:AT541"/>
    <mergeCell ref="AQ542:AR542"/>
    <mergeCell ref="AS542:AT542"/>
    <mergeCell ref="AQ537:AR537"/>
    <mergeCell ref="AS537:AT537"/>
    <mergeCell ref="AQ538:AR538"/>
    <mergeCell ref="AS538:AT538"/>
    <mergeCell ref="AQ539:AR539"/>
    <mergeCell ref="AS539:AT539"/>
    <mergeCell ref="AQ534:AR534"/>
    <mergeCell ref="AS534:AT534"/>
    <mergeCell ref="AQ535:AR535"/>
    <mergeCell ref="AS535:AT535"/>
    <mergeCell ref="AQ536:AR536"/>
    <mergeCell ref="AS536:AT536"/>
    <mergeCell ref="AQ531:AR531"/>
    <mergeCell ref="AS531:AT531"/>
    <mergeCell ref="AQ532:AR532"/>
    <mergeCell ref="AS532:AT532"/>
    <mergeCell ref="AQ533:AR533"/>
    <mergeCell ref="AS533:AT533"/>
    <mergeCell ref="AQ528:AR528"/>
    <mergeCell ref="AS528:AT528"/>
    <mergeCell ref="AQ529:AR529"/>
    <mergeCell ref="AS529:AT529"/>
    <mergeCell ref="AQ530:AR530"/>
    <mergeCell ref="AS530:AT530"/>
    <mergeCell ref="AQ522:AS522"/>
    <mergeCell ref="AQ523:AS523"/>
    <mergeCell ref="AQ524:AS524"/>
    <mergeCell ref="AQ525:AS525"/>
    <mergeCell ref="AQ527:AR527"/>
    <mergeCell ref="AS527:AT527"/>
    <mergeCell ref="AQ516:AT516"/>
    <mergeCell ref="AQ517:AS517"/>
    <mergeCell ref="AQ518:AS518"/>
    <mergeCell ref="AQ519:AS519"/>
    <mergeCell ref="AQ520:AS520"/>
    <mergeCell ref="AQ521:AS521"/>
    <mergeCell ref="AQ513:AR513"/>
    <mergeCell ref="AS513:AT513"/>
    <mergeCell ref="AQ514:AR514"/>
    <mergeCell ref="AS514:AT514"/>
    <mergeCell ref="AQ515:AR515"/>
    <mergeCell ref="AS515:AT515"/>
    <mergeCell ref="AQ510:AR510"/>
    <mergeCell ref="AS510:AT510"/>
    <mergeCell ref="AQ511:AR511"/>
    <mergeCell ref="AS511:AT511"/>
    <mergeCell ref="AQ512:AR512"/>
    <mergeCell ref="AS512:AT512"/>
    <mergeCell ref="AQ507:AR507"/>
    <mergeCell ref="AS507:AT507"/>
    <mergeCell ref="AQ508:AR508"/>
    <mergeCell ref="AS508:AT508"/>
    <mergeCell ref="AQ509:AR509"/>
    <mergeCell ref="AS509:AT509"/>
    <mergeCell ref="AQ504:AR504"/>
    <mergeCell ref="AS504:AT504"/>
    <mergeCell ref="AQ505:AR505"/>
    <mergeCell ref="AS505:AT505"/>
    <mergeCell ref="AQ506:AR506"/>
    <mergeCell ref="AS506:AT506"/>
    <mergeCell ref="AQ501:AR501"/>
    <mergeCell ref="AS501:AT501"/>
    <mergeCell ref="AQ502:AR502"/>
    <mergeCell ref="AS502:AT502"/>
    <mergeCell ref="AQ503:AR503"/>
    <mergeCell ref="AS503:AT503"/>
    <mergeCell ref="AQ498:AR498"/>
    <mergeCell ref="AS498:AT498"/>
    <mergeCell ref="AQ499:AR499"/>
    <mergeCell ref="AS499:AT499"/>
    <mergeCell ref="AQ500:AR500"/>
    <mergeCell ref="AS500:AT500"/>
    <mergeCell ref="AQ495:AR495"/>
    <mergeCell ref="AS495:AT495"/>
    <mergeCell ref="AQ496:AR496"/>
    <mergeCell ref="AS496:AT496"/>
    <mergeCell ref="AQ497:AR497"/>
    <mergeCell ref="AS497:AT497"/>
    <mergeCell ref="AQ492:AR492"/>
    <mergeCell ref="AS492:AT492"/>
    <mergeCell ref="AQ493:AR493"/>
    <mergeCell ref="AS493:AT493"/>
    <mergeCell ref="AQ494:AR494"/>
    <mergeCell ref="AS494:AT494"/>
    <mergeCell ref="AQ489:AR489"/>
    <mergeCell ref="AS489:AT489"/>
    <mergeCell ref="AQ490:AR490"/>
    <mergeCell ref="AS490:AT490"/>
    <mergeCell ref="AQ491:AR491"/>
    <mergeCell ref="AS491:AT491"/>
    <mergeCell ref="AQ486:AR486"/>
    <mergeCell ref="AS486:AT486"/>
    <mergeCell ref="AQ487:AR487"/>
    <mergeCell ref="AS487:AT487"/>
    <mergeCell ref="AQ488:AR488"/>
    <mergeCell ref="AS488:AT488"/>
    <mergeCell ref="AQ483:AR483"/>
    <mergeCell ref="AS483:AT483"/>
    <mergeCell ref="AQ484:AR484"/>
    <mergeCell ref="AS484:AT484"/>
    <mergeCell ref="AQ485:AR485"/>
    <mergeCell ref="AS485:AT485"/>
    <mergeCell ref="AQ480:AR480"/>
    <mergeCell ref="AS480:AT480"/>
    <mergeCell ref="AQ481:AR481"/>
    <mergeCell ref="AS481:AT481"/>
    <mergeCell ref="AQ482:AR482"/>
    <mergeCell ref="AS482:AT482"/>
    <mergeCell ref="AQ477:AR477"/>
    <mergeCell ref="AS477:AT477"/>
    <mergeCell ref="AQ478:AR478"/>
    <mergeCell ref="AS478:AT478"/>
    <mergeCell ref="AQ479:AR479"/>
    <mergeCell ref="AS479:AT479"/>
    <mergeCell ref="AQ474:AR474"/>
    <mergeCell ref="AS474:AT474"/>
    <mergeCell ref="AQ475:AR475"/>
    <mergeCell ref="AS475:AT475"/>
    <mergeCell ref="AQ476:AR476"/>
    <mergeCell ref="AS476:AT476"/>
    <mergeCell ref="AQ471:AR471"/>
    <mergeCell ref="AS471:AT471"/>
    <mergeCell ref="AQ472:AR472"/>
    <mergeCell ref="AS472:AT472"/>
    <mergeCell ref="AQ473:AR473"/>
    <mergeCell ref="AS473:AT473"/>
    <mergeCell ref="AQ468:AR468"/>
    <mergeCell ref="AS468:AT468"/>
    <mergeCell ref="AQ469:AR469"/>
    <mergeCell ref="AS469:AT469"/>
    <mergeCell ref="AQ470:AR470"/>
    <mergeCell ref="AS470:AT470"/>
    <mergeCell ref="AQ465:AR465"/>
    <mergeCell ref="AS465:AT465"/>
    <mergeCell ref="AQ466:AR466"/>
    <mergeCell ref="AS466:AT466"/>
    <mergeCell ref="AQ467:AR467"/>
    <mergeCell ref="AS467:AT467"/>
    <mergeCell ref="AQ462:AR462"/>
    <mergeCell ref="AS462:AT462"/>
    <mergeCell ref="AQ463:AR463"/>
    <mergeCell ref="AS463:AT463"/>
    <mergeCell ref="AQ464:AR464"/>
    <mergeCell ref="AS464:AT464"/>
    <mergeCell ref="AQ459:AR459"/>
    <mergeCell ref="AS459:AT459"/>
    <mergeCell ref="AQ460:AR460"/>
    <mergeCell ref="AS460:AT460"/>
    <mergeCell ref="AQ461:AR461"/>
    <mergeCell ref="AS461:AT461"/>
    <mergeCell ref="AQ456:AR456"/>
    <mergeCell ref="AS456:AT456"/>
    <mergeCell ref="AQ457:AR457"/>
    <mergeCell ref="AS457:AT457"/>
    <mergeCell ref="AQ458:AR458"/>
    <mergeCell ref="AS458:AT458"/>
    <mergeCell ref="AQ453:AR453"/>
    <mergeCell ref="AS453:AT453"/>
    <mergeCell ref="AQ454:AR454"/>
    <mergeCell ref="AS454:AT454"/>
    <mergeCell ref="AQ455:AR455"/>
    <mergeCell ref="AS455:AT455"/>
    <mergeCell ref="AQ450:AR450"/>
    <mergeCell ref="AS450:AT450"/>
    <mergeCell ref="AQ451:AR451"/>
    <mergeCell ref="AS451:AT451"/>
    <mergeCell ref="AQ452:AR452"/>
    <mergeCell ref="AS452:AT452"/>
    <mergeCell ref="AQ447:AR447"/>
    <mergeCell ref="AS447:AT447"/>
    <mergeCell ref="AQ448:AR448"/>
    <mergeCell ref="AS448:AT448"/>
    <mergeCell ref="AQ449:AR449"/>
    <mergeCell ref="AS449:AT449"/>
    <mergeCell ref="AQ444:AR444"/>
    <mergeCell ref="AS444:AT444"/>
    <mergeCell ref="AQ445:AR445"/>
    <mergeCell ref="AS445:AT445"/>
    <mergeCell ref="AQ446:AR446"/>
    <mergeCell ref="AS446:AT446"/>
    <mergeCell ref="AQ441:AR441"/>
    <mergeCell ref="AS441:AT441"/>
    <mergeCell ref="AQ442:AR442"/>
    <mergeCell ref="AS442:AT442"/>
    <mergeCell ref="AQ443:AR443"/>
    <mergeCell ref="AS443:AT443"/>
    <mergeCell ref="AQ438:AR438"/>
    <mergeCell ref="AS438:AT438"/>
    <mergeCell ref="AQ439:AR439"/>
    <mergeCell ref="AS439:AT439"/>
    <mergeCell ref="AQ440:AR440"/>
    <mergeCell ref="AS440:AT440"/>
    <mergeCell ref="AQ435:AR435"/>
    <mergeCell ref="AS435:AT435"/>
    <mergeCell ref="AQ436:AR436"/>
    <mergeCell ref="AS436:AT436"/>
    <mergeCell ref="AQ437:AR437"/>
    <mergeCell ref="AS437:AT437"/>
    <mergeCell ref="AQ432:AR432"/>
    <mergeCell ref="AS432:AT432"/>
    <mergeCell ref="AQ433:AR433"/>
    <mergeCell ref="AS433:AT433"/>
    <mergeCell ref="AQ434:AR434"/>
    <mergeCell ref="AS434:AT434"/>
    <mergeCell ref="AQ429:AR429"/>
    <mergeCell ref="AS429:AT429"/>
    <mergeCell ref="AQ430:AR430"/>
    <mergeCell ref="AS430:AT430"/>
    <mergeCell ref="AQ431:AR431"/>
    <mergeCell ref="AS431:AT431"/>
    <mergeCell ref="AQ426:AR426"/>
    <mergeCell ref="AS426:AT426"/>
    <mergeCell ref="AQ427:AR427"/>
    <mergeCell ref="AS427:AT427"/>
    <mergeCell ref="AQ428:AR428"/>
    <mergeCell ref="AS428:AT428"/>
    <mergeCell ref="AQ423:AR423"/>
    <mergeCell ref="AS423:AT423"/>
    <mergeCell ref="AQ424:AR424"/>
    <mergeCell ref="AS424:AT424"/>
    <mergeCell ref="AQ425:AR425"/>
    <mergeCell ref="AS425:AT425"/>
    <mergeCell ref="AQ420:AR420"/>
    <mergeCell ref="AS420:AT420"/>
    <mergeCell ref="AQ421:AR421"/>
    <mergeCell ref="AS421:AT421"/>
    <mergeCell ref="AQ422:AR422"/>
    <mergeCell ref="AS422:AT422"/>
    <mergeCell ref="AQ417:AR417"/>
    <mergeCell ref="AS417:AT417"/>
    <mergeCell ref="AQ418:AR418"/>
    <mergeCell ref="AS418:AT418"/>
    <mergeCell ref="AQ419:AR419"/>
    <mergeCell ref="AS419:AT419"/>
    <mergeCell ref="AQ414:AR414"/>
    <mergeCell ref="AS414:AT414"/>
    <mergeCell ref="AQ415:AR415"/>
    <mergeCell ref="AS415:AT415"/>
    <mergeCell ref="AQ416:AR416"/>
    <mergeCell ref="AS416:AT416"/>
    <mergeCell ref="AQ411:AR411"/>
    <mergeCell ref="AS411:AT411"/>
    <mergeCell ref="AQ412:AR412"/>
    <mergeCell ref="AS412:AT412"/>
    <mergeCell ref="AQ413:AR413"/>
    <mergeCell ref="AS413:AT413"/>
    <mergeCell ref="AQ408:AR408"/>
    <mergeCell ref="AS408:AT408"/>
    <mergeCell ref="AQ409:AR409"/>
    <mergeCell ref="AS409:AT409"/>
    <mergeCell ref="AQ410:AR410"/>
    <mergeCell ref="AS410:AT410"/>
    <mergeCell ref="AQ405:AR405"/>
    <mergeCell ref="AS405:AT405"/>
    <mergeCell ref="AQ406:AR406"/>
    <mergeCell ref="AS406:AT406"/>
    <mergeCell ref="AQ407:AR407"/>
    <mergeCell ref="AS407:AT407"/>
    <mergeCell ref="AQ402:AR402"/>
    <mergeCell ref="AS402:AT402"/>
    <mergeCell ref="AQ403:AR403"/>
    <mergeCell ref="AS403:AT403"/>
    <mergeCell ref="AQ404:AR404"/>
    <mergeCell ref="AS404:AT404"/>
    <mergeCell ref="AQ399:AR399"/>
    <mergeCell ref="AS399:AT399"/>
    <mergeCell ref="AQ400:AR400"/>
    <mergeCell ref="AS400:AT400"/>
    <mergeCell ref="AQ401:AR401"/>
    <mergeCell ref="AS401:AT401"/>
    <mergeCell ref="AQ396:AR396"/>
    <mergeCell ref="AS396:AT396"/>
    <mergeCell ref="AQ397:AR397"/>
    <mergeCell ref="AS397:AT397"/>
    <mergeCell ref="AQ398:AR398"/>
    <mergeCell ref="AS398:AT398"/>
    <mergeCell ref="AQ393:AR393"/>
    <mergeCell ref="AS393:AT393"/>
    <mergeCell ref="AQ394:AR394"/>
    <mergeCell ref="AS394:AT394"/>
    <mergeCell ref="AQ395:AR395"/>
    <mergeCell ref="AS395:AT395"/>
    <mergeCell ref="AQ390:AR390"/>
    <mergeCell ref="AS390:AT390"/>
    <mergeCell ref="AQ391:AR391"/>
    <mergeCell ref="AS391:AT391"/>
    <mergeCell ref="AQ392:AR392"/>
    <mergeCell ref="AS392:AT392"/>
    <mergeCell ref="AQ387:AR387"/>
    <mergeCell ref="AS387:AT387"/>
    <mergeCell ref="AQ388:AR388"/>
    <mergeCell ref="AS388:AT388"/>
    <mergeCell ref="AQ389:AR389"/>
    <mergeCell ref="AS389:AT389"/>
    <mergeCell ref="AQ384:AR384"/>
    <mergeCell ref="AS384:AT384"/>
    <mergeCell ref="AQ385:AR385"/>
    <mergeCell ref="AS385:AT385"/>
    <mergeCell ref="AQ386:AR386"/>
    <mergeCell ref="AS386:AT386"/>
    <mergeCell ref="AQ381:AR381"/>
    <mergeCell ref="AS381:AT381"/>
    <mergeCell ref="AQ382:AR382"/>
    <mergeCell ref="AS382:AT382"/>
    <mergeCell ref="AQ383:AR383"/>
    <mergeCell ref="AS383:AT383"/>
    <mergeCell ref="AQ378:AR378"/>
    <mergeCell ref="AS378:AT378"/>
    <mergeCell ref="AQ379:AR379"/>
    <mergeCell ref="AS379:AT379"/>
    <mergeCell ref="AQ380:AR380"/>
    <mergeCell ref="AS380:AT380"/>
    <mergeCell ref="AQ375:AR375"/>
    <mergeCell ref="AS375:AT375"/>
    <mergeCell ref="AQ376:AR376"/>
    <mergeCell ref="AS376:AT376"/>
    <mergeCell ref="AQ377:AR377"/>
    <mergeCell ref="AS377:AT377"/>
    <mergeCell ref="AQ372:AR372"/>
    <mergeCell ref="AS372:AT372"/>
    <mergeCell ref="AQ373:AR373"/>
    <mergeCell ref="AS373:AT373"/>
    <mergeCell ref="AQ374:AR374"/>
    <mergeCell ref="AS374:AT374"/>
    <mergeCell ref="AQ369:AR369"/>
    <mergeCell ref="AS369:AT369"/>
    <mergeCell ref="AQ370:AR370"/>
    <mergeCell ref="AS370:AT370"/>
    <mergeCell ref="AQ371:AR371"/>
    <mergeCell ref="AS371:AT371"/>
    <mergeCell ref="AQ366:AR366"/>
    <mergeCell ref="AS366:AT366"/>
    <mergeCell ref="AQ367:AR367"/>
    <mergeCell ref="AS367:AT367"/>
    <mergeCell ref="AQ368:AR368"/>
    <mergeCell ref="AS368:AT368"/>
    <mergeCell ref="AQ363:AR363"/>
    <mergeCell ref="AS363:AT363"/>
    <mergeCell ref="AQ364:AR364"/>
    <mergeCell ref="AS364:AT364"/>
    <mergeCell ref="AQ365:AR365"/>
    <mergeCell ref="AS365:AT365"/>
    <mergeCell ref="AQ360:AR360"/>
    <mergeCell ref="AS360:AT360"/>
    <mergeCell ref="AQ361:AR361"/>
    <mergeCell ref="AS361:AT361"/>
    <mergeCell ref="AQ362:AR362"/>
    <mergeCell ref="AS362:AT362"/>
    <mergeCell ref="AQ357:AR357"/>
    <mergeCell ref="AS357:AT357"/>
    <mergeCell ref="AQ358:AR358"/>
    <mergeCell ref="AS358:AT358"/>
    <mergeCell ref="AQ359:AR359"/>
    <mergeCell ref="AS359:AT359"/>
    <mergeCell ref="AQ354:AR354"/>
    <mergeCell ref="AS354:AT354"/>
    <mergeCell ref="AQ355:AR355"/>
    <mergeCell ref="AS355:AT355"/>
    <mergeCell ref="AQ356:AR356"/>
    <mergeCell ref="AS356:AT356"/>
    <mergeCell ref="AQ351:AR351"/>
    <mergeCell ref="AS351:AT351"/>
    <mergeCell ref="AQ352:AR352"/>
    <mergeCell ref="AS352:AT352"/>
    <mergeCell ref="AQ353:AR353"/>
    <mergeCell ref="AS353:AT353"/>
    <mergeCell ref="AQ348:AR348"/>
    <mergeCell ref="AS348:AT348"/>
    <mergeCell ref="AQ349:AR349"/>
    <mergeCell ref="AS349:AT349"/>
    <mergeCell ref="AQ350:AR350"/>
    <mergeCell ref="AS350:AT350"/>
    <mergeCell ref="AQ345:AR345"/>
    <mergeCell ref="AS345:AT345"/>
    <mergeCell ref="AQ346:AR346"/>
    <mergeCell ref="AS346:AT346"/>
    <mergeCell ref="AQ347:AR347"/>
    <mergeCell ref="AS347:AT347"/>
    <mergeCell ref="AQ342:AR342"/>
    <mergeCell ref="AS342:AT342"/>
    <mergeCell ref="AQ343:AR343"/>
    <mergeCell ref="AS343:AT343"/>
    <mergeCell ref="AQ344:AR344"/>
    <mergeCell ref="AS344:AT344"/>
    <mergeCell ref="AQ339:AR339"/>
    <mergeCell ref="AS339:AT339"/>
    <mergeCell ref="AQ340:AR340"/>
    <mergeCell ref="AS340:AT340"/>
    <mergeCell ref="AQ341:AR341"/>
    <mergeCell ref="AS341:AT341"/>
    <mergeCell ref="AQ336:AR336"/>
    <mergeCell ref="AS336:AT336"/>
    <mergeCell ref="AQ337:AR337"/>
    <mergeCell ref="AS337:AT337"/>
    <mergeCell ref="AQ338:AR338"/>
    <mergeCell ref="AS338:AT338"/>
    <mergeCell ref="AQ333:AR333"/>
    <mergeCell ref="AS333:AT333"/>
    <mergeCell ref="AQ334:AR334"/>
    <mergeCell ref="AS334:AT334"/>
    <mergeCell ref="AQ335:AR335"/>
    <mergeCell ref="AS335:AT335"/>
    <mergeCell ref="AQ330:AR330"/>
    <mergeCell ref="AS330:AT330"/>
    <mergeCell ref="AQ331:AR331"/>
    <mergeCell ref="AS331:AT331"/>
    <mergeCell ref="AQ332:AR332"/>
    <mergeCell ref="AS332:AT332"/>
    <mergeCell ref="AQ327:AR327"/>
    <mergeCell ref="AS327:AT327"/>
    <mergeCell ref="AQ328:AR328"/>
    <mergeCell ref="AS328:AT328"/>
    <mergeCell ref="AQ329:AR329"/>
    <mergeCell ref="AS329:AT329"/>
    <mergeCell ref="AQ324:AR324"/>
    <mergeCell ref="AS324:AT324"/>
    <mergeCell ref="AQ325:AR325"/>
    <mergeCell ref="AS325:AT325"/>
    <mergeCell ref="AQ326:AR326"/>
    <mergeCell ref="AS326:AT326"/>
    <mergeCell ref="AQ321:AR321"/>
    <mergeCell ref="AS321:AT321"/>
    <mergeCell ref="AQ322:AR322"/>
    <mergeCell ref="AS322:AT322"/>
    <mergeCell ref="AQ323:AR323"/>
    <mergeCell ref="AS323:AT323"/>
    <mergeCell ref="AQ318:AR318"/>
    <mergeCell ref="AS318:AT318"/>
    <mergeCell ref="AQ319:AR319"/>
    <mergeCell ref="AS319:AT319"/>
    <mergeCell ref="AQ320:AR320"/>
    <mergeCell ref="AS320:AT320"/>
    <mergeCell ref="AQ315:AR315"/>
    <mergeCell ref="AS315:AT315"/>
    <mergeCell ref="AQ316:AR316"/>
    <mergeCell ref="AS316:AT316"/>
    <mergeCell ref="AQ317:AR317"/>
    <mergeCell ref="AS317:AT317"/>
    <mergeCell ref="AQ312:AR312"/>
    <mergeCell ref="AS312:AT312"/>
    <mergeCell ref="AQ313:AR313"/>
    <mergeCell ref="AS313:AT313"/>
    <mergeCell ref="AQ314:AR314"/>
    <mergeCell ref="AS314:AT314"/>
    <mergeCell ref="AQ309:AR309"/>
    <mergeCell ref="AS309:AT309"/>
    <mergeCell ref="AQ310:AR310"/>
    <mergeCell ref="AS310:AT310"/>
    <mergeCell ref="AQ311:AR311"/>
    <mergeCell ref="AS311:AT311"/>
    <mergeCell ref="AQ306:AR306"/>
    <mergeCell ref="AS306:AT306"/>
    <mergeCell ref="AQ307:AR307"/>
    <mergeCell ref="AS307:AT307"/>
    <mergeCell ref="AQ308:AR308"/>
    <mergeCell ref="AS308:AT308"/>
    <mergeCell ref="AQ303:AR303"/>
    <mergeCell ref="AS303:AT303"/>
    <mergeCell ref="AQ304:AR304"/>
    <mergeCell ref="AS304:AT304"/>
    <mergeCell ref="AQ305:AR305"/>
    <mergeCell ref="AS305:AT305"/>
    <mergeCell ref="AQ300:AR300"/>
    <mergeCell ref="AS300:AT300"/>
    <mergeCell ref="AQ301:AR301"/>
    <mergeCell ref="AS301:AT301"/>
    <mergeCell ref="AQ302:AR302"/>
    <mergeCell ref="AS302:AT302"/>
    <mergeCell ref="AQ297:AR297"/>
    <mergeCell ref="AS297:AT297"/>
    <mergeCell ref="AQ298:AR298"/>
    <mergeCell ref="AS298:AT298"/>
    <mergeCell ref="AQ299:AR299"/>
    <mergeCell ref="AS299:AT299"/>
    <mergeCell ref="AQ294:AR294"/>
    <mergeCell ref="AS294:AT294"/>
    <mergeCell ref="AQ295:AR295"/>
    <mergeCell ref="AS295:AT295"/>
    <mergeCell ref="AQ296:AR296"/>
    <mergeCell ref="AS296:AT296"/>
    <mergeCell ref="AQ291:AR291"/>
    <mergeCell ref="AS291:AT291"/>
    <mergeCell ref="AQ292:AR292"/>
    <mergeCell ref="AS292:AT292"/>
    <mergeCell ref="AQ293:AR293"/>
    <mergeCell ref="AS293:AT293"/>
    <mergeCell ref="AQ288:AR288"/>
    <mergeCell ref="AS288:AT288"/>
    <mergeCell ref="AQ289:AR289"/>
    <mergeCell ref="AS289:AT289"/>
    <mergeCell ref="AQ290:AR290"/>
    <mergeCell ref="AS290:AT290"/>
    <mergeCell ref="AQ285:AR285"/>
    <mergeCell ref="AS285:AT285"/>
    <mergeCell ref="AQ286:AR286"/>
    <mergeCell ref="AS286:AT286"/>
    <mergeCell ref="AQ287:AR287"/>
    <mergeCell ref="AS287:AT287"/>
    <mergeCell ref="AQ282:AR282"/>
    <mergeCell ref="AS282:AT282"/>
    <mergeCell ref="AQ283:AR283"/>
    <mergeCell ref="AS283:AT283"/>
    <mergeCell ref="AQ284:AR284"/>
    <mergeCell ref="AS284:AT284"/>
    <mergeCell ref="AQ279:AR279"/>
    <mergeCell ref="AS279:AT279"/>
    <mergeCell ref="AQ280:AR280"/>
    <mergeCell ref="AS280:AT280"/>
    <mergeCell ref="AQ281:AR281"/>
    <mergeCell ref="AS281:AT281"/>
    <mergeCell ref="AQ276:AR276"/>
    <mergeCell ref="AS276:AT276"/>
    <mergeCell ref="AQ277:AR277"/>
    <mergeCell ref="AS277:AT277"/>
    <mergeCell ref="AQ278:AR278"/>
    <mergeCell ref="AS278:AT278"/>
    <mergeCell ref="AQ273:AR273"/>
    <mergeCell ref="AS273:AT273"/>
    <mergeCell ref="AQ274:AR274"/>
    <mergeCell ref="AS274:AT274"/>
    <mergeCell ref="AQ275:AR275"/>
    <mergeCell ref="AS275:AT275"/>
    <mergeCell ref="AQ270:AR270"/>
    <mergeCell ref="AS270:AT270"/>
    <mergeCell ref="AQ271:AR271"/>
    <mergeCell ref="AS271:AT271"/>
    <mergeCell ref="AQ272:AR272"/>
    <mergeCell ref="AS272:AT272"/>
    <mergeCell ref="AQ267:AR267"/>
    <mergeCell ref="AS267:AT267"/>
    <mergeCell ref="AQ268:AR268"/>
    <mergeCell ref="AS268:AT268"/>
    <mergeCell ref="AQ269:AR269"/>
    <mergeCell ref="AS269:AT269"/>
    <mergeCell ref="AQ264:AR264"/>
    <mergeCell ref="AS264:AT264"/>
    <mergeCell ref="AQ265:AR265"/>
    <mergeCell ref="AS265:AT265"/>
    <mergeCell ref="AQ266:AR266"/>
    <mergeCell ref="AS266:AT266"/>
    <mergeCell ref="AQ261:AR261"/>
    <mergeCell ref="AS261:AT261"/>
    <mergeCell ref="AQ262:AR262"/>
    <mergeCell ref="AS262:AT262"/>
    <mergeCell ref="AQ263:AR263"/>
    <mergeCell ref="AS263:AT263"/>
    <mergeCell ref="AQ258:AR258"/>
    <mergeCell ref="AS258:AT258"/>
    <mergeCell ref="AQ259:AR259"/>
    <mergeCell ref="AS259:AT259"/>
    <mergeCell ref="AQ260:AR260"/>
    <mergeCell ref="AS260:AT260"/>
    <mergeCell ref="AQ255:AR255"/>
    <mergeCell ref="AS255:AT255"/>
    <mergeCell ref="AQ256:AR256"/>
    <mergeCell ref="AS256:AT256"/>
    <mergeCell ref="AQ257:AR257"/>
    <mergeCell ref="AS257:AT257"/>
    <mergeCell ref="AQ252:AR252"/>
    <mergeCell ref="AS252:AT252"/>
    <mergeCell ref="AQ253:AR253"/>
    <mergeCell ref="AS253:AT253"/>
    <mergeCell ref="AQ254:AR254"/>
    <mergeCell ref="AS254:AT254"/>
    <mergeCell ref="AQ249:AR249"/>
    <mergeCell ref="AS249:AT249"/>
    <mergeCell ref="AQ250:AR250"/>
    <mergeCell ref="AS250:AT250"/>
    <mergeCell ref="AQ251:AR251"/>
    <mergeCell ref="AS251:AT251"/>
    <mergeCell ref="AQ246:AR246"/>
    <mergeCell ref="AS246:AT246"/>
    <mergeCell ref="AQ247:AR247"/>
    <mergeCell ref="AS247:AT247"/>
    <mergeCell ref="AQ248:AR248"/>
    <mergeCell ref="AS248:AT248"/>
    <mergeCell ref="AQ243:AR243"/>
    <mergeCell ref="AS243:AT243"/>
    <mergeCell ref="AQ244:AR244"/>
    <mergeCell ref="AS244:AT244"/>
    <mergeCell ref="AQ245:AR245"/>
    <mergeCell ref="AS245:AT245"/>
    <mergeCell ref="AQ240:AR240"/>
    <mergeCell ref="AS240:AT240"/>
    <mergeCell ref="AQ241:AR241"/>
    <mergeCell ref="AS241:AT241"/>
    <mergeCell ref="AQ242:AR242"/>
    <mergeCell ref="AS242:AT242"/>
    <mergeCell ref="AQ237:AR237"/>
    <mergeCell ref="AS237:AT237"/>
    <mergeCell ref="AQ238:AR238"/>
    <mergeCell ref="AS238:AT238"/>
    <mergeCell ref="AQ239:AR239"/>
    <mergeCell ref="AS239:AT239"/>
    <mergeCell ref="AQ234:AR234"/>
    <mergeCell ref="AS234:AT234"/>
    <mergeCell ref="AQ235:AR235"/>
    <mergeCell ref="AS235:AT235"/>
    <mergeCell ref="AQ236:AR236"/>
    <mergeCell ref="AS236:AT236"/>
    <mergeCell ref="AQ231:AR231"/>
    <mergeCell ref="AS231:AT231"/>
    <mergeCell ref="AQ232:AR232"/>
    <mergeCell ref="AS232:AT232"/>
    <mergeCell ref="AQ233:AR233"/>
    <mergeCell ref="AS233:AT233"/>
    <mergeCell ref="AQ228:AR228"/>
    <mergeCell ref="AS228:AT228"/>
    <mergeCell ref="AQ229:AR229"/>
    <mergeCell ref="AS229:AT229"/>
    <mergeCell ref="AQ230:AR230"/>
    <mergeCell ref="AS230:AT230"/>
    <mergeCell ref="AQ225:AR225"/>
    <mergeCell ref="AS225:AT225"/>
    <mergeCell ref="AQ226:AR226"/>
    <mergeCell ref="AS226:AT226"/>
    <mergeCell ref="AQ227:AR227"/>
    <mergeCell ref="AS227:AT227"/>
    <mergeCell ref="AQ222:AR222"/>
    <mergeCell ref="AS222:AT222"/>
    <mergeCell ref="AQ223:AR223"/>
    <mergeCell ref="AS223:AT223"/>
    <mergeCell ref="AQ224:AR224"/>
    <mergeCell ref="AS224:AT224"/>
    <mergeCell ref="AQ219:AR219"/>
    <mergeCell ref="AS219:AT219"/>
    <mergeCell ref="AQ220:AR220"/>
    <mergeCell ref="AS220:AT220"/>
    <mergeCell ref="AQ221:AR221"/>
    <mergeCell ref="AS221:AT221"/>
    <mergeCell ref="AQ216:AR216"/>
    <mergeCell ref="AS216:AT216"/>
    <mergeCell ref="AQ217:AR217"/>
    <mergeCell ref="AS217:AT217"/>
    <mergeCell ref="AQ218:AR218"/>
    <mergeCell ref="AS218:AT218"/>
    <mergeCell ref="AQ213:AR213"/>
    <mergeCell ref="AS213:AT213"/>
    <mergeCell ref="AQ214:AR214"/>
    <mergeCell ref="AS214:AT214"/>
    <mergeCell ref="AQ215:AR215"/>
    <mergeCell ref="AS215:AT215"/>
    <mergeCell ref="AQ210:AR210"/>
    <mergeCell ref="AS210:AT210"/>
    <mergeCell ref="AQ211:AR211"/>
    <mergeCell ref="AS211:AT211"/>
    <mergeCell ref="AQ212:AR212"/>
    <mergeCell ref="AS212:AT212"/>
    <mergeCell ref="AQ207:AR207"/>
    <mergeCell ref="AS207:AT207"/>
    <mergeCell ref="AQ208:AR208"/>
    <mergeCell ref="AS208:AT208"/>
    <mergeCell ref="AQ209:AR209"/>
    <mergeCell ref="AS209:AT209"/>
    <mergeCell ref="AQ204:AR204"/>
    <mergeCell ref="AS204:AT204"/>
    <mergeCell ref="AQ205:AR205"/>
    <mergeCell ref="AS205:AT205"/>
    <mergeCell ref="AQ206:AR206"/>
    <mergeCell ref="AS206:AT206"/>
    <mergeCell ref="AQ201:AR201"/>
    <mergeCell ref="AS201:AT201"/>
    <mergeCell ref="AQ202:AR202"/>
    <mergeCell ref="AS202:AT202"/>
    <mergeCell ref="AQ203:AR203"/>
    <mergeCell ref="AS203:AT203"/>
    <mergeCell ref="AQ198:AR198"/>
    <mergeCell ref="AS198:AT198"/>
    <mergeCell ref="AQ199:AR199"/>
    <mergeCell ref="AS199:AT199"/>
    <mergeCell ref="AQ200:AR200"/>
    <mergeCell ref="AS200:AT200"/>
    <mergeCell ref="AQ195:AR195"/>
    <mergeCell ref="AS195:AT195"/>
    <mergeCell ref="AQ196:AR196"/>
    <mergeCell ref="AS196:AT196"/>
    <mergeCell ref="AQ197:AR197"/>
    <mergeCell ref="AS197:AT197"/>
    <mergeCell ref="AQ192:AR192"/>
    <mergeCell ref="AS192:AT192"/>
    <mergeCell ref="AQ193:AR193"/>
    <mergeCell ref="AS193:AT193"/>
    <mergeCell ref="AQ194:AR194"/>
    <mergeCell ref="AS194:AT194"/>
    <mergeCell ref="AQ189:AR189"/>
    <mergeCell ref="AS189:AT189"/>
    <mergeCell ref="AQ190:AR190"/>
    <mergeCell ref="AS190:AT190"/>
    <mergeCell ref="AQ191:AR191"/>
    <mergeCell ref="AS191:AT191"/>
    <mergeCell ref="AQ186:AR186"/>
    <mergeCell ref="AS186:AT186"/>
    <mergeCell ref="AQ187:AR187"/>
    <mergeCell ref="AS187:AT187"/>
    <mergeCell ref="AQ188:AR188"/>
    <mergeCell ref="AS188:AT188"/>
    <mergeCell ref="AQ183:AR183"/>
    <mergeCell ref="AS183:AT183"/>
    <mergeCell ref="AQ184:AR184"/>
    <mergeCell ref="AS184:AT184"/>
    <mergeCell ref="AQ185:AR185"/>
    <mergeCell ref="AS185:AT185"/>
    <mergeCell ref="AQ180:AR180"/>
    <mergeCell ref="AS180:AT180"/>
    <mergeCell ref="AQ181:AR181"/>
    <mergeCell ref="AS181:AT181"/>
    <mergeCell ref="AQ182:AR182"/>
    <mergeCell ref="AS182:AT182"/>
    <mergeCell ref="AQ177:AR177"/>
    <mergeCell ref="AS177:AT177"/>
    <mergeCell ref="AQ178:AR178"/>
    <mergeCell ref="AS178:AT178"/>
    <mergeCell ref="AQ179:AR179"/>
    <mergeCell ref="AS179:AT179"/>
    <mergeCell ref="AQ174:AR174"/>
    <mergeCell ref="AS174:AT174"/>
    <mergeCell ref="AQ175:AR175"/>
    <mergeCell ref="AS175:AT175"/>
    <mergeCell ref="AQ176:AR176"/>
    <mergeCell ref="AS176:AT176"/>
    <mergeCell ref="AQ171:AR171"/>
    <mergeCell ref="AS171:AT171"/>
    <mergeCell ref="AQ172:AR172"/>
    <mergeCell ref="AS172:AT172"/>
    <mergeCell ref="AQ173:AR173"/>
    <mergeCell ref="AS173:AT173"/>
    <mergeCell ref="AQ168:AR168"/>
    <mergeCell ref="AS168:AT168"/>
    <mergeCell ref="AQ169:AR169"/>
    <mergeCell ref="AS169:AT169"/>
    <mergeCell ref="AQ170:AR170"/>
    <mergeCell ref="AS170:AT170"/>
    <mergeCell ref="AQ165:AR165"/>
    <mergeCell ref="AS165:AT165"/>
    <mergeCell ref="AQ166:AR166"/>
    <mergeCell ref="AS166:AT166"/>
    <mergeCell ref="AQ167:AR167"/>
    <mergeCell ref="AS167:AT167"/>
    <mergeCell ref="AQ162:AR162"/>
    <mergeCell ref="AS162:AT162"/>
    <mergeCell ref="AQ163:AR163"/>
    <mergeCell ref="AS163:AT163"/>
    <mergeCell ref="AQ164:AR164"/>
    <mergeCell ref="AS164:AT164"/>
    <mergeCell ref="AQ159:AR159"/>
    <mergeCell ref="AS159:AT159"/>
    <mergeCell ref="AQ160:AR160"/>
    <mergeCell ref="AS160:AT160"/>
    <mergeCell ref="AQ161:AR161"/>
    <mergeCell ref="AS161:AT161"/>
    <mergeCell ref="AQ156:AR156"/>
    <mergeCell ref="AS156:AT156"/>
    <mergeCell ref="AQ157:AR157"/>
    <mergeCell ref="AS157:AT157"/>
    <mergeCell ref="AQ158:AR158"/>
    <mergeCell ref="AS158:AT158"/>
    <mergeCell ref="AQ153:AR153"/>
    <mergeCell ref="AS153:AT153"/>
    <mergeCell ref="AQ154:AR154"/>
    <mergeCell ref="AS154:AT154"/>
    <mergeCell ref="AQ155:AR155"/>
    <mergeCell ref="AS155:AT155"/>
    <mergeCell ref="AQ150:AR150"/>
    <mergeCell ref="AS150:AT150"/>
    <mergeCell ref="AQ151:AR151"/>
    <mergeCell ref="AS151:AT151"/>
    <mergeCell ref="AQ152:AR152"/>
    <mergeCell ref="AS152:AT152"/>
    <mergeCell ref="AQ147:AR147"/>
    <mergeCell ref="AS147:AT147"/>
    <mergeCell ref="AQ148:AR148"/>
    <mergeCell ref="AS148:AT148"/>
    <mergeCell ref="AQ149:AR149"/>
    <mergeCell ref="AS149:AT149"/>
    <mergeCell ref="AQ144:AR144"/>
    <mergeCell ref="AS144:AT144"/>
    <mergeCell ref="AQ145:AR145"/>
    <mergeCell ref="AS145:AT145"/>
    <mergeCell ref="AQ146:AR146"/>
    <mergeCell ref="AS146:AT146"/>
    <mergeCell ref="AQ141:AR141"/>
    <mergeCell ref="AS141:AT141"/>
    <mergeCell ref="AQ142:AR142"/>
    <mergeCell ref="AS142:AT142"/>
    <mergeCell ref="AQ143:AR143"/>
    <mergeCell ref="AS143:AT143"/>
    <mergeCell ref="AQ138:AR138"/>
    <mergeCell ref="AS138:AT138"/>
    <mergeCell ref="AQ139:AR139"/>
    <mergeCell ref="AS139:AT139"/>
    <mergeCell ref="AQ140:AR140"/>
    <mergeCell ref="AS140:AT140"/>
    <mergeCell ref="AQ135:AR135"/>
    <mergeCell ref="AS135:AT135"/>
    <mergeCell ref="AQ136:AR136"/>
    <mergeCell ref="AS136:AT136"/>
    <mergeCell ref="AQ137:AR137"/>
    <mergeCell ref="AS137:AT137"/>
    <mergeCell ref="AQ132:AR132"/>
    <mergeCell ref="AS132:AT132"/>
    <mergeCell ref="AQ133:AR133"/>
    <mergeCell ref="AS133:AT133"/>
    <mergeCell ref="AQ134:AR134"/>
    <mergeCell ref="AS134:AT134"/>
    <mergeCell ref="AQ129:AR129"/>
    <mergeCell ref="AS129:AT129"/>
    <mergeCell ref="AQ130:AR130"/>
    <mergeCell ref="AS130:AT130"/>
    <mergeCell ref="AQ131:AR131"/>
    <mergeCell ref="AS131:AT131"/>
    <mergeCell ref="AQ126:AR126"/>
    <mergeCell ref="AS126:AT126"/>
    <mergeCell ref="AQ127:AR127"/>
    <mergeCell ref="AS127:AT127"/>
    <mergeCell ref="AQ128:AR128"/>
    <mergeCell ref="AS128:AT128"/>
    <mergeCell ref="AQ123:AR123"/>
    <mergeCell ref="AS123:AT123"/>
    <mergeCell ref="AQ124:AR124"/>
    <mergeCell ref="AS124:AT124"/>
    <mergeCell ref="AQ125:AR125"/>
    <mergeCell ref="AS125:AT125"/>
    <mergeCell ref="AQ120:AR120"/>
    <mergeCell ref="AS120:AT120"/>
    <mergeCell ref="AQ121:AR121"/>
    <mergeCell ref="AS121:AT121"/>
    <mergeCell ref="AQ122:AR122"/>
    <mergeCell ref="AS122:AT122"/>
    <mergeCell ref="AQ117:AR117"/>
    <mergeCell ref="AS117:AT117"/>
    <mergeCell ref="AQ118:AR118"/>
    <mergeCell ref="AS118:AT118"/>
    <mergeCell ref="AQ119:AR119"/>
    <mergeCell ref="AS119:AT119"/>
    <mergeCell ref="AQ114:AR114"/>
    <mergeCell ref="AS114:AT114"/>
    <mergeCell ref="AQ115:AR115"/>
    <mergeCell ref="AS115:AT115"/>
    <mergeCell ref="AQ116:AR116"/>
    <mergeCell ref="AS116:AT116"/>
    <mergeCell ref="AQ111:AR111"/>
    <mergeCell ref="AS111:AT111"/>
    <mergeCell ref="AQ112:AR112"/>
    <mergeCell ref="AS112:AT112"/>
    <mergeCell ref="AQ113:AR113"/>
    <mergeCell ref="AS113:AT113"/>
    <mergeCell ref="AQ108:AR108"/>
    <mergeCell ref="AS108:AT108"/>
    <mergeCell ref="AQ109:AR109"/>
    <mergeCell ref="AS109:AT109"/>
    <mergeCell ref="AQ110:AR110"/>
    <mergeCell ref="AS110:AT110"/>
    <mergeCell ref="AQ105:AR105"/>
    <mergeCell ref="AS105:AT105"/>
    <mergeCell ref="AQ106:AR106"/>
    <mergeCell ref="AS106:AT106"/>
    <mergeCell ref="AQ107:AR107"/>
    <mergeCell ref="AS107:AT107"/>
    <mergeCell ref="AQ102:AR102"/>
    <mergeCell ref="AS102:AT102"/>
    <mergeCell ref="AQ103:AR103"/>
    <mergeCell ref="AS103:AT103"/>
    <mergeCell ref="AQ104:AR104"/>
    <mergeCell ref="AS104:AT104"/>
    <mergeCell ref="AQ99:AR99"/>
    <mergeCell ref="AS99:AT99"/>
    <mergeCell ref="AQ100:AR100"/>
    <mergeCell ref="AS100:AT100"/>
    <mergeCell ref="AQ101:AR101"/>
    <mergeCell ref="AS101:AT101"/>
    <mergeCell ref="AQ96:AR96"/>
    <mergeCell ref="AS96:AT96"/>
    <mergeCell ref="AQ97:AR97"/>
    <mergeCell ref="AS97:AT97"/>
    <mergeCell ref="AQ98:AR98"/>
    <mergeCell ref="AS98:AT98"/>
    <mergeCell ref="AQ93:AR93"/>
    <mergeCell ref="AS93:AT93"/>
    <mergeCell ref="AQ94:AR94"/>
    <mergeCell ref="AS94:AT94"/>
    <mergeCell ref="AQ95:AR95"/>
    <mergeCell ref="AS95:AT95"/>
    <mergeCell ref="AQ90:AR90"/>
    <mergeCell ref="AS90:AT90"/>
    <mergeCell ref="AQ91:AR91"/>
    <mergeCell ref="AS91:AT91"/>
    <mergeCell ref="AQ92:AR92"/>
    <mergeCell ref="AS92:AT92"/>
    <mergeCell ref="AQ87:AR87"/>
    <mergeCell ref="AS87:AT87"/>
    <mergeCell ref="AQ88:AR88"/>
    <mergeCell ref="AS88:AT88"/>
    <mergeCell ref="AQ89:AR89"/>
    <mergeCell ref="AS89:AT89"/>
    <mergeCell ref="AQ84:AR84"/>
    <mergeCell ref="AS84:AT84"/>
    <mergeCell ref="AQ85:AR85"/>
    <mergeCell ref="AS85:AT85"/>
    <mergeCell ref="AQ86:AR86"/>
    <mergeCell ref="AS86:AT86"/>
    <mergeCell ref="AQ81:AR81"/>
    <mergeCell ref="AS81:AT81"/>
    <mergeCell ref="AQ82:AR82"/>
    <mergeCell ref="AS82:AT82"/>
    <mergeCell ref="AQ83:AR83"/>
    <mergeCell ref="AS83:AT83"/>
    <mergeCell ref="AQ78:AR78"/>
    <mergeCell ref="AS78:AT78"/>
    <mergeCell ref="AQ79:AR79"/>
    <mergeCell ref="AS79:AT79"/>
    <mergeCell ref="AQ80:AR80"/>
    <mergeCell ref="AS80:AT80"/>
    <mergeCell ref="AQ75:AR75"/>
    <mergeCell ref="AS75:AT75"/>
    <mergeCell ref="AQ76:AR76"/>
    <mergeCell ref="AS76:AT76"/>
    <mergeCell ref="AQ77:AR77"/>
    <mergeCell ref="AS77:AT77"/>
    <mergeCell ref="AQ72:AR72"/>
    <mergeCell ref="AS72:AT72"/>
    <mergeCell ref="AQ73:AR73"/>
    <mergeCell ref="AS73:AT73"/>
    <mergeCell ref="AQ74:AR74"/>
    <mergeCell ref="AS74:AT74"/>
    <mergeCell ref="AQ69:AR69"/>
    <mergeCell ref="AS69:AT69"/>
    <mergeCell ref="AQ70:AR70"/>
    <mergeCell ref="AS70:AT70"/>
    <mergeCell ref="AQ71:AR71"/>
    <mergeCell ref="AS71:AT71"/>
    <mergeCell ref="AQ66:AR66"/>
    <mergeCell ref="AS66:AT66"/>
    <mergeCell ref="AQ67:AR67"/>
    <mergeCell ref="AS67:AT67"/>
    <mergeCell ref="AQ68:AR68"/>
    <mergeCell ref="AS68:AT68"/>
    <mergeCell ref="AQ63:AR63"/>
    <mergeCell ref="AS63:AT63"/>
    <mergeCell ref="AQ64:AR64"/>
    <mergeCell ref="AS64:AT64"/>
    <mergeCell ref="AQ65:AR65"/>
    <mergeCell ref="AS65:AT65"/>
    <mergeCell ref="AQ60:AR60"/>
    <mergeCell ref="AS60:AT60"/>
    <mergeCell ref="AQ61:AR61"/>
    <mergeCell ref="AS61:AT61"/>
    <mergeCell ref="AQ62:AR62"/>
    <mergeCell ref="AS62:AT62"/>
    <mergeCell ref="AQ57:AR57"/>
    <mergeCell ref="AS57:AT57"/>
    <mergeCell ref="AQ58:AR58"/>
    <mergeCell ref="AS58:AT58"/>
    <mergeCell ref="AQ59:AR59"/>
    <mergeCell ref="AS59:AT59"/>
    <mergeCell ref="AQ54:AR54"/>
    <mergeCell ref="AS54:AT54"/>
    <mergeCell ref="AQ55:AR55"/>
    <mergeCell ref="AS55:AT55"/>
    <mergeCell ref="AQ56:AR56"/>
    <mergeCell ref="AS56:AT56"/>
    <mergeCell ref="AQ51:AR51"/>
    <mergeCell ref="AS51:AT51"/>
    <mergeCell ref="AQ52:AR52"/>
    <mergeCell ref="AS52:AT52"/>
    <mergeCell ref="AQ53:AR53"/>
    <mergeCell ref="AS53:AT53"/>
    <mergeCell ref="AQ48:AR48"/>
    <mergeCell ref="AS48:AT48"/>
    <mergeCell ref="AQ49:AR49"/>
    <mergeCell ref="AS49:AT49"/>
    <mergeCell ref="AQ50:AR50"/>
    <mergeCell ref="AS50:AT50"/>
    <mergeCell ref="AQ45:AR45"/>
    <mergeCell ref="AS45:AT45"/>
    <mergeCell ref="AQ46:AR46"/>
    <mergeCell ref="AS46:AT46"/>
    <mergeCell ref="AQ47:AR47"/>
    <mergeCell ref="AS47:AT47"/>
    <mergeCell ref="AQ42:AR42"/>
    <mergeCell ref="AS42:AT42"/>
    <mergeCell ref="AQ43:AR43"/>
    <mergeCell ref="AS43:AT43"/>
    <mergeCell ref="AQ44:AR44"/>
    <mergeCell ref="AS44:AT44"/>
    <mergeCell ref="AQ39:AR39"/>
    <mergeCell ref="AS39:AT39"/>
    <mergeCell ref="AQ40:AR40"/>
    <mergeCell ref="AS40:AT40"/>
    <mergeCell ref="AQ41:AR41"/>
    <mergeCell ref="AS41:AT41"/>
    <mergeCell ref="AQ36:AR36"/>
    <mergeCell ref="AS36:AT36"/>
    <mergeCell ref="AQ37:AR37"/>
    <mergeCell ref="AS37:AT37"/>
    <mergeCell ref="AQ38:AR38"/>
    <mergeCell ref="AS38:AT38"/>
    <mergeCell ref="AQ33:AR33"/>
    <mergeCell ref="AS33:AT33"/>
    <mergeCell ref="AQ34:AR34"/>
    <mergeCell ref="AS34:AT34"/>
    <mergeCell ref="AQ35:AR35"/>
    <mergeCell ref="AS35:AT35"/>
    <mergeCell ref="AQ30:AR30"/>
    <mergeCell ref="AS30:AT30"/>
    <mergeCell ref="AQ31:AR31"/>
    <mergeCell ref="AS31:AT31"/>
    <mergeCell ref="AQ32:AR32"/>
    <mergeCell ref="AS32:AT32"/>
    <mergeCell ref="AQ27:AR27"/>
    <mergeCell ref="AS27:AT27"/>
    <mergeCell ref="AQ28:AR28"/>
    <mergeCell ref="AS28:AT28"/>
    <mergeCell ref="AQ29:AR29"/>
    <mergeCell ref="AS29:AT29"/>
    <mergeCell ref="AQ24:AR24"/>
    <mergeCell ref="AS24:AT24"/>
    <mergeCell ref="AQ25:AR25"/>
    <mergeCell ref="AS25:AT25"/>
    <mergeCell ref="AQ26:AR26"/>
    <mergeCell ref="AS26:AT26"/>
    <mergeCell ref="AQ21:AR21"/>
    <mergeCell ref="AS21:AT21"/>
    <mergeCell ref="AQ22:AR22"/>
    <mergeCell ref="AS22:AT22"/>
    <mergeCell ref="AQ23:AR23"/>
    <mergeCell ref="AS23:AT23"/>
    <mergeCell ref="AQ18:AR18"/>
    <mergeCell ref="AS18:AT18"/>
    <mergeCell ref="AQ19:AR19"/>
    <mergeCell ref="AS19:AT19"/>
    <mergeCell ref="AQ20:AR20"/>
    <mergeCell ref="AS20:AT20"/>
    <mergeCell ref="AQ13:AS13"/>
    <mergeCell ref="AQ15:AR15"/>
    <mergeCell ref="AS15:AT15"/>
    <mergeCell ref="AQ16:AR16"/>
    <mergeCell ref="AS16:AT16"/>
    <mergeCell ref="AQ17:AR17"/>
    <mergeCell ref="AS17:AT17"/>
    <mergeCell ref="AQ7:AS7"/>
    <mergeCell ref="AQ8:AS8"/>
    <mergeCell ref="AQ9:AS9"/>
    <mergeCell ref="AQ10:AS10"/>
    <mergeCell ref="AQ11:AS11"/>
    <mergeCell ref="AQ12:AS12"/>
    <mergeCell ref="AQ1:AT1"/>
    <mergeCell ref="AQ2:AT2"/>
    <mergeCell ref="AQ3:AS3"/>
    <mergeCell ref="AQ4:AS4"/>
    <mergeCell ref="AQ5:AS5"/>
    <mergeCell ref="AQ6:AS6"/>
    <mergeCell ref="AK3585:AL3585"/>
    <mergeCell ref="AM3585:AN3585"/>
    <mergeCell ref="AK3586:AL3586"/>
    <mergeCell ref="AM3586:AN3586"/>
    <mergeCell ref="AK3587:AL3587"/>
    <mergeCell ref="AM3587:AN3587"/>
    <mergeCell ref="AK3582:AL3582"/>
    <mergeCell ref="AM3582:AN3582"/>
    <mergeCell ref="AK3583:AL3583"/>
    <mergeCell ref="AM3583:AN3583"/>
    <mergeCell ref="AK3584:AL3584"/>
    <mergeCell ref="AM3584:AN3584"/>
    <mergeCell ref="AK3579:AL3579"/>
    <mergeCell ref="AM3579:AN3579"/>
    <mergeCell ref="AK3580:AL3580"/>
    <mergeCell ref="AM3580:AN3580"/>
    <mergeCell ref="AK3581:AL3581"/>
    <mergeCell ref="AM3581:AN3581"/>
    <mergeCell ref="AK3576:AL3576"/>
    <mergeCell ref="AM3576:AN3576"/>
    <mergeCell ref="AK3577:AL3577"/>
    <mergeCell ref="AM3577:AN3577"/>
    <mergeCell ref="AK3578:AL3578"/>
    <mergeCell ref="AM3578:AN3578"/>
    <mergeCell ref="AK3573:AL3573"/>
    <mergeCell ref="AM3573:AN3573"/>
    <mergeCell ref="AK3574:AL3574"/>
    <mergeCell ref="AM3574:AN3574"/>
    <mergeCell ref="AK3575:AL3575"/>
    <mergeCell ref="AM3575:AN3575"/>
    <mergeCell ref="AK3570:AL3570"/>
    <mergeCell ref="AM3570:AN3570"/>
    <mergeCell ref="AK3571:AL3571"/>
    <mergeCell ref="AM3571:AN3571"/>
    <mergeCell ref="AK3572:AL3572"/>
    <mergeCell ref="AM3572:AN3572"/>
    <mergeCell ref="AK3567:AL3567"/>
    <mergeCell ref="AM3567:AN3567"/>
    <mergeCell ref="AK3568:AL3568"/>
    <mergeCell ref="AM3568:AN3568"/>
    <mergeCell ref="AK3569:AL3569"/>
    <mergeCell ref="AM3569:AN3569"/>
    <mergeCell ref="AK3564:AL3564"/>
    <mergeCell ref="AM3564:AN3564"/>
    <mergeCell ref="AK3565:AL3565"/>
    <mergeCell ref="AM3565:AN3565"/>
    <mergeCell ref="AK3566:AL3566"/>
    <mergeCell ref="AM3566:AN3566"/>
    <mergeCell ref="AK3561:AL3561"/>
    <mergeCell ref="AM3561:AN3561"/>
    <mergeCell ref="AK3562:AL3562"/>
    <mergeCell ref="AM3562:AN3562"/>
    <mergeCell ref="AK3563:AL3563"/>
    <mergeCell ref="AM3563:AN3563"/>
    <mergeCell ref="AK3558:AL3558"/>
    <mergeCell ref="AM3558:AN3558"/>
    <mergeCell ref="AK3559:AL3559"/>
    <mergeCell ref="AM3559:AN3559"/>
    <mergeCell ref="AK3560:AL3560"/>
    <mergeCell ref="AM3560:AN3560"/>
    <mergeCell ref="AK3555:AL3555"/>
    <mergeCell ref="AM3555:AN3555"/>
    <mergeCell ref="AK3556:AL3556"/>
    <mergeCell ref="AM3556:AN3556"/>
    <mergeCell ref="AK3557:AL3557"/>
    <mergeCell ref="AM3557:AN3557"/>
    <mergeCell ref="AK3552:AL3552"/>
    <mergeCell ref="AM3552:AN3552"/>
    <mergeCell ref="AK3553:AL3553"/>
    <mergeCell ref="AM3553:AN3553"/>
    <mergeCell ref="AK3554:AL3554"/>
    <mergeCell ref="AM3554:AN3554"/>
    <mergeCell ref="AK3549:AL3549"/>
    <mergeCell ref="AM3549:AN3549"/>
    <mergeCell ref="AK3550:AL3550"/>
    <mergeCell ref="AM3550:AN3550"/>
    <mergeCell ref="AK3551:AL3551"/>
    <mergeCell ref="AM3551:AN3551"/>
    <mergeCell ref="AK3546:AL3546"/>
    <mergeCell ref="AM3546:AN3546"/>
    <mergeCell ref="AK3547:AL3547"/>
    <mergeCell ref="AM3547:AN3547"/>
    <mergeCell ref="AK3548:AL3548"/>
    <mergeCell ref="AM3548:AN3548"/>
    <mergeCell ref="AK3543:AL3543"/>
    <mergeCell ref="AM3543:AN3543"/>
    <mergeCell ref="AK3544:AL3544"/>
    <mergeCell ref="AM3544:AN3544"/>
    <mergeCell ref="AK3545:AL3545"/>
    <mergeCell ref="AM3545:AN3545"/>
    <mergeCell ref="AK3540:AL3540"/>
    <mergeCell ref="AM3540:AN3540"/>
    <mergeCell ref="AK3541:AL3541"/>
    <mergeCell ref="AM3541:AN3541"/>
    <mergeCell ref="AK3542:AL3542"/>
    <mergeCell ref="AM3542:AN3542"/>
    <mergeCell ref="AK3537:AL3537"/>
    <mergeCell ref="AM3537:AN3537"/>
    <mergeCell ref="AK3538:AL3538"/>
    <mergeCell ref="AM3538:AN3538"/>
    <mergeCell ref="AK3539:AL3539"/>
    <mergeCell ref="AM3539:AN3539"/>
    <mergeCell ref="AK3534:AL3534"/>
    <mergeCell ref="AM3534:AN3534"/>
    <mergeCell ref="AK3535:AL3535"/>
    <mergeCell ref="AM3535:AN3535"/>
    <mergeCell ref="AK3536:AL3536"/>
    <mergeCell ref="AM3536:AN3536"/>
    <mergeCell ref="AK3531:AL3531"/>
    <mergeCell ref="AM3531:AN3531"/>
    <mergeCell ref="AK3532:AL3532"/>
    <mergeCell ref="AM3532:AN3532"/>
    <mergeCell ref="AK3533:AL3533"/>
    <mergeCell ref="AM3533:AN3533"/>
    <mergeCell ref="AK3528:AL3528"/>
    <mergeCell ref="AM3528:AN3528"/>
    <mergeCell ref="AK3529:AL3529"/>
    <mergeCell ref="AM3529:AN3529"/>
    <mergeCell ref="AK3530:AL3530"/>
    <mergeCell ref="AM3530:AN3530"/>
    <mergeCell ref="AK3525:AL3525"/>
    <mergeCell ref="AM3525:AN3525"/>
    <mergeCell ref="AK3526:AL3526"/>
    <mergeCell ref="AM3526:AN3526"/>
    <mergeCell ref="AK3527:AL3527"/>
    <mergeCell ref="AM3527:AN3527"/>
    <mergeCell ref="AK3522:AL3522"/>
    <mergeCell ref="AM3522:AN3522"/>
    <mergeCell ref="AK3523:AL3523"/>
    <mergeCell ref="AM3523:AN3523"/>
    <mergeCell ref="AK3524:AL3524"/>
    <mergeCell ref="AM3524:AN3524"/>
    <mergeCell ref="AK3519:AL3519"/>
    <mergeCell ref="AM3519:AN3519"/>
    <mergeCell ref="AK3520:AL3520"/>
    <mergeCell ref="AM3520:AN3520"/>
    <mergeCell ref="AK3521:AL3521"/>
    <mergeCell ref="AM3521:AN3521"/>
    <mergeCell ref="AK3516:AL3516"/>
    <mergeCell ref="AM3516:AN3516"/>
    <mergeCell ref="AK3517:AL3517"/>
    <mergeCell ref="AM3517:AN3517"/>
    <mergeCell ref="AK3518:AL3518"/>
    <mergeCell ref="AM3518:AN3518"/>
    <mergeCell ref="AK3513:AL3513"/>
    <mergeCell ref="AM3513:AN3513"/>
    <mergeCell ref="AK3514:AL3514"/>
    <mergeCell ref="AM3514:AN3514"/>
    <mergeCell ref="AK3515:AL3515"/>
    <mergeCell ref="AM3515:AN3515"/>
    <mergeCell ref="AK3510:AL3510"/>
    <mergeCell ref="AM3510:AN3510"/>
    <mergeCell ref="AK3511:AL3511"/>
    <mergeCell ref="AM3511:AN3511"/>
    <mergeCell ref="AK3512:AL3512"/>
    <mergeCell ref="AM3512:AN3512"/>
    <mergeCell ref="AK3507:AL3507"/>
    <mergeCell ref="AM3507:AN3507"/>
    <mergeCell ref="AK3508:AL3508"/>
    <mergeCell ref="AM3508:AN3508"/>
    <mergeCell ref="AK3509:AL3509"/>
    <mergeCell ref="AM3509:AN3509"/>
    <mergeCell ref="AK3504:AL3504"/>
    <mergeCell ref="AM3504:AN3504"/>
    <mergeCell ref="AK3505:AL3505"/>
    <mergeCell ref="AM3505:AN3505"/>
    <mergeCell ref="AK3506:AL3506"/>
    <mergeCell ref="AM3506:AN3506"/>
    <mergeCell ref="AK3501:AL3501"/>
    <mergeCell ref="AM3501:AN3501"/>
    <mergeCell ref="AK3502:AL3502"/>
    <mergeCell ref="AM3502:AN3502"/>
    <mergeCell ref="AK3503:AL3503"/>
    <mergeCell ref="AM3503:AN3503"/>
    <mergeCell ref="AK3498:AL3498"/>
    <mergeCell ref="AM3498:AN3498"/>
    <mergeCell ref="AK3499:AL3499"/>
    <mergeCell ref="AM3499:AN3499"/>
    <mergeCell ref="AK3500:AL3500"/>
    <mergeCell ref="AM3500:AN3500"/>
    <mergeCell ref="AK3495:AL3495"/>
    <mergeCell ref="AM3495:AN3495"/>
    <mergeCell ref="AK3496:AL3496"/>
    <mergeCell ref="AM3496:AN3496"/>
    <mergeCell ref="AK3497:AL3497"/>
    <mergeCell ref="AM3497:AN3497"/>
    <mergeCell ref="AK3492:AL3492"/>
    <mergeCell ref="AM3492:AN3492"/>
    <mergeCell ref="AK3493:AL3493"/>
    <mergeCell ref="AM3493:AN3493"/>
    <mergeCell ref="AK3494:AL3494"/>
    <mergeCell ref="AM3494:AN3494"/>
    <mergeCell ref="AK3489:AL3489"/>
    <mergeCell ref="AM3489:AN3489"/>
    <mergeCell ref="AK3490:AL3490"/>
    <mergeCell ref="AM3490:AN3490"/>
    <mergeCell ref="AK3491:AL3491"/>
    <mergeCell ref="AM3491:AN3491"/>
    <mergeCell ref="AK3486:AL3486"/>
    <mergeCell ref="AM3486:AN3486"/>
    <mergeCell ref="AK3487:AL3487"/>
    <mergeCell ref="AM3487:AN3487"/>
    <mergeCell ref="AK3488:AL3488"/>
    <mergeCell ref="AM3488:AN3488"/>
    <mergeCell ref="AK3483:AL3483"/>
    <mergeCell ref="AM3483:AN3483"/>
    <mergeCell ref="AK3484:AL3484"/>
    <mergeCell ref="AM3484:AN3484"/>
    <mergeCell ref="AK3485:AL3485"/>
    <mergeCell ref="AM3485:AN3485"/>
    <mergeCell ref="AK3480:AL3480"/>
    <mergeCell ref="AM3480:AN3480"/>
    <mergeCell ref="AK3481:AL3481"/>
    <mergeCell ref="AM3481:AN3481"/>
    <mergeCell ref="AK3482:AL3482"/>
    <mergeCell ref="AM3482:AN3482"/>
    <mergeCell ref="AK3477:AL3477"/>
    <mergeCell ref="AM3477:AN3477"/>
    <mergeCell ref="AK3478:AL3478"/>
    <mergeCell ref="AM3478:AN3478"/>
    <mergeCell ref="AK3479:AL3479"/>
    <mergeCell ref="AM3479:AN3479"/>
    <mergeCell ref="AK3474:AL3474"/>
    <mergeCell ref="AM3474:AN3474"/>
    <mergeCell ref="AK3475:AL3475"/>
    <mergeCell ref="AM3475:AN3475"/>
    <mergeCell ref="AK3476:AL3476"/>
    <mergeCell ref="AM3476:AN3476"/>
    <mergeCell ref="AK3471:AL3471"/>
    <mergeCell ref="AM3471:AN3471"/>
    <mergeCell ref="AK3472:AL3472"/>
    <mergeCell ref="AM3472:AN3472"/>
    <mergeCell ref="AK3473:AL3473"/>
    <mergeCell ref="AM3473:AN3473"/>
    <mergeCell ref="AK3468:AL3468"/>
    <mergeCell ref="AM3468:AN3468"/>
    <mergeCell ref="AK3469:AL3469"/>
    <mergeCell ref="AM3469:AN3469"/>
    <mergeCell ref="AK3470:AL3470"/>
    <mergeCell ref="AM3470:AN3470"/>
    <mergeCell ref="AK3465:AL3465"/>
    <mergeCell ref="AM3465:AN3465"/>
    <mergeCell ref="AK3466:AL3466"/>
    <mergeCell ref="AM3466:AN3466"/>
    <mergeCell ref="AK3467:AL3467"/>
    <mergeCell ref="AM3467:AN3467"/>
    <mergeCell ref="AK3462:AL3462"/>
    <mergeCell ref="AM3462:AN3462"/>
    <mergeCell ref="AK3463:AL3463"/>
    <mergeCell ref="AM3463:AN3463"/>
    <mergeCell ref="AK3464:AL3464"/>
    <mergeCell ref="AM3464:AN3464"/>
    <mergeCell ref="AK3459:AL3459"/>
    <mergeCell ref="AM3459:AN3459"/>
    <mergeCell ref="AK3460:AL3460"/>
    <mergeCell ref="AM3460:AN3460"/>
    <mergeCell ref="AK3461:AL3461"/>
    <mergeCell ref="AM3461:AN3461"/>
    <mergeCell ref="AK3456:AL3456"/>
    <mergeCell ref="AM3456:AN3456"/>
    <mergeCell ref="AK3457:AL3457"/>
    <mergeCell ref="AM3457:AN3457"/>
    <mergeCell ref="AK3458:AL3458"/>
    <mergeCell ref="AM3458:AN3458"/>
    <mergeCell ref="AK3453:AL3453"/>
    <mergeCell ref="AM3453:AN3453"/>
    <mergeCell ref="AK3454:AL3454"/>
    <mergeCell ref="AM3454:AN3454"/>
    <mergeCell ref="AK3455:AL3455"/>
    <mergeCell ref="AM3455:AN3455"/>
    <mergeCell ref="AK3450:AL3450"/>
    <mergeCell ref="AM3450:AN3450"/>
    <mergeCell ref="AK3451:AL3451"/>
    <mergeCell ref="AM3451:AN3451"/>
    <mergeCell ref="AK3452:AL3452"/>
    <mergeCell ref="AM3452:AN3452"/>
    <mergeCell ref="AK3447:AL3447"/>
    <mergeCell ref="AM3447:AN3447"/>
    <mergeCell ref="AK3448:AL3448"/>
    <mergeCell ref="AM3448:AN3448"/>
    <mergeCell ref="AK3449:AL3449"/>
    <mergeCell ref="AM3449:AN3449"/>
    <mergeCell ref="AK3444:AL3444"/>
    <mergeCell ref="AM3444:AN3444"/>
    <mergeCell ref="AK3445:AL3445"/>
    <mergeCell ref="AM3445:AN3445"/>
    <mergeCell ref="AK3446:AL3446"/>
    <mergeCell ref="AM3446:AN3446"/>
    <mergeCell ref="AK3441:AL3441"/>
    <mergeCell ref="AM3441:AN3441"/>
    <mergeCell ref="AK3442:AL3442"/>
    <mergeCell ref="AM3442:AN3442"/>
    <mergeCell ref="AK3443:AL3443"/>
    <mergeCell ref="AM3443:AN3443"/>
    <mergeCell ref="AK3438:AL3438"/>
    <mergeCell ref="AM3438:AN3438"/>
    <mergeCell ref="AK3439:AL3439"/>
    <mergeCell ref="AM3439:AN3439"/>
    <mergeCell ref="AK3440:AL3440"/>
    <mergeCell ref="AM3440:AN3440"/>
    <mergeCell ref="AK3435:AL3435"/>
    <mergeCell ref="AM3435:AN3435"/>
    <mergeCell ref="AK3436:AL3436"/>
    <mergeCell ref="AM3436:AN3436"/>
    <mergeCell ref="AK3437:AL3437"/>
    <mergeCell ref="AM3437:AN3437"/>
    <mergeCell ref="AK3432:AL3432"/>
    <mergeCell ref="AM3432:AN3432"/>
    <mergeCell ref="AK3433:AL3433"/>
    <mergeCell ref="AM3433:AN3433"/>
    <mergeCell ref="AK3434:AL3434"/>
    <mergeCell ref="AM3434:AN3434"/>
    <mergeCell ref="AK3429:AL3429"/>
    <mergeCell ref="AM3429:AN3429"/>
    <mergeCell ref="AK3430:AL3430"/>
    <mergeCell ref="AM3430:AN3430"/>
    <mergeCell ref="AK3431:AL3431"/>
    <mergeCell ref="AM3431:AN3431"/>
    <mergeCell ref="AK3426:AL3426"/>
    <mergeCell ref="AM3426:AN3426"/>
    <mergeCell ref="AK3427:AL3427"/>
    <mergeCell ref="AM3427:AN3427"/>
    <mergeCell ref="AK3428:AL3428"/>
    <mergeCell ref="AM3428:AN3428"/>
    <mergeCell ref="AK3423:AL3423"/>
    <mergeCell ref="AM3423:AN3423"/>
    <mergeCell ref="AK3424:AL3424"/>
    <mergeCell ref="AM3424:AN3424"/>
    <mergeCell ref="AK3425:AL3425"/>
    <mergeCell ref="AM3425:AN3425"/>
    <mergeCell ref="AK3420:AL3420"/>
    <mergeCell ref="AM3420:AN3420"/>
    <mergeCell ref="AK3421:AL3421"/>
    <mergeCell ref="AM3421:AN3421"/>
    <mergeCell ref="AK3422:AL3422"/>
    <mergeCell ref="AM3422:AN3422"/>
    <mergeCell ref="AK3417:AL3417"/>
    <mergeCell ref="AM3417:AN3417"/>
    <mergeCell ref="AK3418:AL3418"/>
    <mergeCell ref="AM3418:AN3418"/>
    <mergeCell ref="AK3419:AL3419"/>
    <mergeCell ref="AM3419:AN3419"/>
    <mergeCell ref="AK3414:AL3414"/>
    <mergeCell ref="AM3414:AN3414"/>
    <mergeCell ref="AK3415:AL3415"/>
    <mergeCell ref="AM3415:AN3415"/>
    <mergeCell ref="AK3416:AL3416"/>
    <mergeCell ref="AM3416:AN3416"/>
    <mergeCell ref="AK3411:AL3411"/>
    <mergeCell ref="AM3411:AN3411"/>
    <mergeCell ref="AK3412:AL3412"/>
    <mergeCell ref="AM3412:AN3412"/>
    <mergeCell ref="AK3413:AL3413"/>
    <mergeCell ref="AM3413:AN3413"/>
    <mergeCell ref="AK3408:AL3408"/>
    <mergeCell ref="AM3408:AN3408"/>
    <mergeCell ref="AK3409:AL3409"/>
    <mergeCell ref="AM3409:AN3409"/>
    <mergeCell ref="AK3410:AL3410"/>
    <mergeCell ref="AM3410:AN3410"/>
    <mergeCell ref="AK3405:AL3405"/>
    <mergeCell ref="AM3405:AN3405"/>
    <mergeCell ref="AK3406:AL3406"/>
    <mergeCell ref="AM3406:AN3406"/>
    <mergeCell ref="AK3407:AL3407"/>
    <mergeCell ref="AM3407:AN3407"/>
    <mergeCell ref="AK3402:AL3402"/>
    <mergeCell ref="AM3402:AN3402"/>
    <mergeCell ref="AK3403:AL3403"/>
    <mergeCell ref="AM3403:AN3403"/>
    <mergeCell ref="AK3404:AL3404"/>
    <mergeCell ref="AM3404:AN3404"/>
    <mergeCell ref="AK3399:AL3399"/>
    <mergeCell ref="AM3399:AN3399"/>
    <mergeCell ref="AK3400:AL3400"/>
    <mergeCell ref="AM3400:AN3400"/>
    <mergeCell ref="AK3401:AL3401"/>
    <mergeCell ref="AM3401:AN3401"/>
    <mergeCell ref="AK3396:AL3396"/>
    <mergeCell ref="AM3396:AN3396"/>
    <mergeCell ref="AK3397:AL3397"/>
    <mergeCell ref="AM3397:AN3397"/>
    <mergeCell ref="AK3398:AL3398"/>
    <mergeCell ref="AM3398:AN3398"/>
    <mergeCell ref="AK3393:AL3393"/>
    <mergeCell ref="AM3393:AN3393"/>
    <mergeCell ref="AK3394:AL3394"/>
    <mergeCell ref="AM3394:AN3394"/>
    <mergeCell ref="AK3395:AL3395"/>
    <mergeCell ref="AM3395:AN3395"/>
    <mergeCell ref="AK3390:AL3390"/>
    <mergeCell ref="AM3390:AN3390"/>
    <mergeCell ref="AK3391:AL3391"/>
    <mergeCell ref="AM3391:AN3391"/>
    <mergeCell ref="AK3392:AL3392"/>
    <mergeCell ref="AM3392:AN3392"/>
    <mergeCell ref="AK3387:AL3387"/>
    <mergeCell ref="AM3387:AN3387"/>
    <mergeCell ref="AK3388:AL3388"/>
    <mergeCell ref="AM3388:AN3388"/>
    <mergeCell ref="AK3389:AL3389"/>
    <mergeCell ref="AM3389:AN3389"/>
    <mergeCell ref="AK3384:AL3384"/>
    <mergeCell ref="AM3384:AN3384"/>
    <mergeCell ref="AK3385:AL3385"/>
    <mergeCell ref="AM3385:AN3385"/>
    <mergeCell ref="AK3386:AL3386"/>
    <mergeCell ref="AM3386:AN3386"/>
    <mergeCell ref="AK3381:AL3381"/>
    <mergeCell ref="AM3381:AN3381"/>
    <mergeCell ref="AK3382:AL3382"/>
    <mergeCell ref="AM3382:AN3382"/>
    <mergeCell ref="AK3383:AL3383"/>
    <mergeCell ref="AM3383:AN3383"/>
    <mergeCell ref="AK3378:AL3378"/>
    <mergeCell ref="AM3378:AN3378"/>
    <mergeCell ref="AK3379:AL3379"/>
    <mergeCell ref="AM3379:AN3379"/>
    <mergeCell ref="AK3380:AL3380"/>
    <mergeCell ref="AM3380:AN3380"/>
    <mergeCell ref="AK3375:AL3375"/>
    <mergeCell ref="AM3375:AN3375"/>
    <mergeCell ref="AK3376:AL3376"/>
    <mergeCell ref="AM3376:AN3376"/>
    <mergeCell ref="AK3377:AL3377"/>
    <mergeCell ref="AM3377:AN3377"/>
    <mergeCell ref="AK3372:AL3372"/>
    <mergeCell ref="AM3372:AN3372"/>
    <mergeCell ref="AK3373:AL3373"/>
    <mergeCell ref="AM3373:AN3373"/>
    <mergeCell ref="AK3374:AL3374"/>
    <mergeCell ref="AM3374:AN3374"/>
    <mergeCell ref="AK3369:AL3369"/>
    <mergeCell ref="AM3369:AN3369"/>
    <mergeCell ref="AK3370:AL3370"/>
    <mergeCell ref="AM3370:AN3370"/>
    <mergeCell ref="AK3371:AL3371"/>
    <mergeCell ref="AM3371:AN3371"/>
    <mergeCell ref="AK3366:AL3366"/>
    <mergeCell ref="AM3366:AN3366"/>
    <mergeCell ref="AK3367:AL3367"/>
    <mergeCell ref="AM3367:AN3367"/>
    <mergeCell ref="AK3368:AL3368"/>
    <mergeCell ref="AM3368:AN3368"/>
    <mergeCell ref="AK3363:AL3363"/>
    <mergeCell ref="AM3363:AN3363"/>
    <mergeCell ref="AK3364:AL3364"/>
    <mergeCell ref="AM3364:AN3364"/>
    <mergeCell ref="AK3365:AL3365"/>
    <mergeCell ref="AM3365:AN3365"/>
    <mergeCell ref="AK3360:AL3360"/>
    <mergeCell ref="AM3360:AN3360"/>
    <mergeCell ref="AK3361:AL3361"/>
    <mergeCell ref="AM3361:AN3361"/>
    <mergeCell ref="AK3362:AL3362"/>
    <mergeCell ref="AM3362:AN3362"/>
    <mergeCell ref="AK3357:AL3357"/>
    <mergeCell ref="AM3357:AN3357"/>
    <mergeCell ref="AK3358:AL3358"/>
    <mergeCell ref="AM3358:AN3358"/>
    <mergeCell ref="AK3359:AL3359"/>
    <mergeCell ref="AM3359:AN3359"/>
    <mergeCell ref="AK3354:AL3354"/>
    <mergeCell ref="AM3354:AN3354"/>
    <mergeCell ref="AK3355:AL3355"/>
    <mergeCell ref="AM3355:AN3355"/>
    <mergeCell ref="AK3356:AL3356"/>
    <mergeCell ref="AM3356:AN3356"/>
    <mergeCell ref="AK3351:AL3351"/>
    <mergeCell ref="AM3351:AN3351"/>
    <mergeCell ref="AK3352:AL3352"/>
    <mergeCell ref="AM3352:AN3352"/>
    <mergeCell ref="AK3353:AL3353"/>
    <mergeCell ref="AM3353:AN3353"/>
    <mergeCell ref="AK3348:AL3348"/>
    <mergeCell ref="AM3348:AN3348"/>
    <mergeCell ref="AK3349:AL3349"/>
    <mergeCell ref="AM3349:AN3349"/>
    <mergeCell ref="AK3350:AL3350"/>
    <mergeCell ref="AM3350:AN3350"/>
    <mergeCell ref="AK3345:AL3345"/>
    <mergeCell ref="AM3345:AN3345"/>
    <mergeCell ref="AK3346:AL3346"/>
    <mergeCell ref="AM3346:AN3346"/>
    <mergeCell ref="AK3347:AL3347"/>
    <mergeCell ref="AM3347:AN3347"/>
    <mergeCell ref="AK3342:AL3342"/>
    <mergeCell ref="AM3342:AN3342"/>
    <mergeCell ref="AK3343:AL3343"/>
    <mergeCell ref="AM3343:AN3343"/>
    <mergeCell ref="AK3344:AL3344"/>
    <mergeCell ref="AM3344:AN3344"/>
    <mergeCell ref="AK3339:AL3339"/>
    <mergeCell ref="AM3339:AN3339"/>
    <mergeCell ref="AK3340:AL3340"/>
    <mergeCell ref="AM3340:AN3340"/>
    <mergeCell ref="AK3341:AL3341"/>
    <mergeCell ref="AM3341:AN3341"/>
    <mergeCell ref="AK3336:AL3336"/>
    <mergeCell ref="AM3336:AN3336"/>
    <mergeCell ref="AK3337:AL3337"/>
    <mergeCell ref="AM3337:AN3337"/>
    <mergeCell ref="AK3338:AL3338"/>
    <mergeCell ref="AM3338:AN3338"/>
    <mergeCell ref="AK3333:AL3333"/>
    <mergeCell ref="AM3333:AN3333"/>
    <mergeCell ref="AK3334:AL3334"/>
    <mergeCell ref="AM3334:AN3334"/>
    <mergeCell ref="AK3335:AL3335"/>
    <mergeCell ref="AM3335:AN3335"/>
    <mergeCell ref="AK3330:AL3330"/>
    <mergeCell ref="AM3330:AN3330"/>
    <mergeCell ref="AK3331:AL3331"/>
    <mergeCell ref="AM3331:AN3331"/>
    <mergeCell ref="AK3332:AL3332"/>
    <mergeCell ref="AM3332:AN3332"/>
    <mergeCell ref="AK3327:AL3327"/>
    <mergeCell ref="AM3327:AN3327"/>
    <mergeCell ref="AK3328:AL3328"/>
    <mergeCell ref="AM3328:AN3328"/>
    <mergeCell ref="AK3329:AL3329"/>
    <mergeCell ref="AM3329:AN3329"/>
    <mergeCell ref="AK3324:AL3324"/>
    <mergeCell ref="AM3324:AN3324"/>
    <mergeCell ref="AK3325:AL3325"/>
    <mergeCell ref="AM3325:AN3325"/>
    <mergeCell ref="AK3326:AL3326"/>
    <mergeCell ref="AM3326:AN3326"/>
    <mergeCell ref="AK3321:AL3321"/>
    <mergeCell ref="AM3321:AN3321"/>
    <mergeCell ref="AK3322:AL3322"/>
    <mergeCell ref="AM3322:AN3322"/>
    <mergeCell ref="AK3323:AL3323"/>
    <mergeCell ref="AM3323:AN3323"/>
    <mergeCell ref="AK3318:AL3318"/>
    <mergeCell ref="AM3318:AN3318"/>
    <mergeCell ref="AK3319:AL3319"/>
    <mergeCell ref="AM3319:AN3319"/>
    <mergeCell ref="AK3320:AL3320"/>
    <mergeCell ref="AM3320:AN3320"/>
    <mergeCell ref="AK3315:AL3315"/>
    <mergeCell ref="AM3315:AN3315"/>
    <mergeCell ref="AK3316:AL3316"/>
    <mergeCell ref="AM3316:AN3316"/>
    <mergeCell ref="AK3317:AL3317"/>
    <mergeCell ref="AM3317:AN3317"/>
    <mergeCell ref="AK3312:AL3312"/>
    <mergeCell ref="AM3312:AN3312"/>
    <mergeCell ref="AK3313:AL3313"/>
    <mergeCell ref="AM3313:AN3313"/>
    <mergeCell ref="AK3314:AL3314"/>
    <mergeCell ref="AM3314:AN3314"/>
    <mergeCell ref="AK3309:AL3309"/>
    <mergeCell ref="AM3309:AN3309"/>
    <mergeCell ref="AK3310:AL3310"/>
    <mergeCell ref="AM3310:AN3310"/>
    <mergeCell ref="AK3311:AL3311"/>
    <mergeCell ref="AM3311:AN3311"/>
    <mergeCell ref="AK3306:AL3306"/>
    <mergeCell ref="AM3306:AN3306"/>
    <mergeCell ref="AK3307:AL3307"/>
    <mergeCell ref="AM3307:AN3307"/>
    <mergeCell ref="AK3308:AL3308"/>
    <mergeCell ref="AM3308:AN3308"/>
    <mergeCell ref="AK3303:AL3303"/>
    <mergeCell ref="AM3303:AN3303"/>
    <mergeCell ref="AK3304:AL3304"/>
    <mergeCell ref="AM3304:AN3304"/>
    <mergeCell ref="AK3305:AL3305"/>
    <mergeCell ref="AM3305:AN3305"/>
    <mergeCell ref="AK3300:AL3300"/>
    <mergeCell ref="AM3300:AN3300"/>
    <mergeCell ref="AK3301:AL3301"/>
    <mergeCell ref="AM3301:AN3301"/>
    <mergeCell ref="AK3302:AL3302"/>
    <mergeCell ref="AM3302:AN3302"/>
    <mergeCell ref="AK3297:AL3297"/>
    <mergeCell ref="AM3297:AN3297"/>
    <mergeCell ref="AK3298:AL3298"/>
    <mergeCell ref="AM3298:AN3298"/>
    <mergeCell ref="AK3299:AL3299"/>
    <mergeCell ref="AM3299:AN3299"/>
    <mergeCell ref="AK3294:AL3294"/>
    <mergeCell ref="AM3294:AN3294"/>
    <mergeCell ref="AK3295:AL3295"/>
    <mergeCell ref="AM3295:AN3295"/>
    <mergeCell ref="AK3296:AL3296"/>
    <mergeCell ref="AM3296:AN3296"/>
    <mergeCell ref="AK3291:AL3291"/>
    <mergeCell ref="AM3291:AN3291"/>
    <mergeCell ref="AK3292:AL3292"/>
    <mergeCell ref="AM3292:AN3292"/>
    <mergeCell ref="AK3293:AL3293"/>
    <mergeCell ref="AM3293:AN3293"/>
    <mergeCell ref="AK3288:AL3288"/>
    <mergeCell ref="AM3288:AN3288"/>
    <mergeCell ref="AK3289:AL3289"/>
    <mergeCell ref="AM3289:AN3289"/>
    <mergeCell ref="AK3290:AL3290"/>
    <mergeCell ref="AM3290:AN3290"/>
    <mergeCell ref="AK3285:AL3285"/>
    <mergeCell ref="AM3285:AN3285"/>
    <mergeCell ref="AK3286:AL3286"/>
    <mergeCell ref="AM3286:AN3286"/>
    <mergeCell ref="AK3287:AL3287"/>
    <mergeCell ref="AM3287:AN3287"/>
    <mergeCell ref="AK3282:AL3282"/>
    <mergeCell ref="AM3282:AN3282"/>
    <mergeCell ref="AK3283:AL3283"/>
    <mergeCell ref="AM3283:AN3283"/>
    <mergeCell ref="AK3284:AL3284"/>
    <mergeCell ref="AM3284:AN3284"/>
    <mergeCell ref="AK3279:AL3279"/>
    <mergeCell ref="AM3279:AN3279"/>
    <mergeCell ref="AK3280:AL3280"/>
    <mergeCell ref="AM3280:AN3280"/>
    <mergeCell ref="AK3281:AL3281"/>
    <mergeCell ref="AM3281:AN3281"/>
    <mergeCell ref="AK3276:AL3276"/>
    <mergeCell ref="AM3276:AN3276"/>
    <mergeCell ref="AK3277:AL3277"/>
    <mergeCell ref="AM3277:AN3277"/>
    <mergeCell ref="AK3278:AL3278"/>
    <mergeCell ref="AM3278:AN3278"/>
    <mergeCell ref="AK3273:AL3273"/>
    <mergeCell ref="AM3273:AN3273"/>
    <mergeCell ref="AK3274:AL3274"/>
    <mergeCell ref="AM3274:AN3274"/>
    <mergeCell ref="AK3275:AL3275"/>
    <mergeCell ref="AM3275:AN3275"/>
    <mergeCell ref="AK3270:AL3270"/>
    <mergeCell ref="AM3270:AN3270"/>
    <mergeCell ref="AK3271:AL3271"/>
    <mergeCell ref="AM3271:AN3271"/>
    <mergeCell ref="AK3272:AL3272"/>
    <mergeCell ref="AM3272:AN3272"/>
    <mergeCell ref="AK3267:AL3267"/>
    <mergeCell ref="AM3267:AN3267"/>
    <mergeCell ref="AK3268:AL3268"/>
    <mergeCell ref="AM3268:AN3268"/>
    <mergeCell ref="AK3269:AL3269"/>
    <mergeCell ref="AM3269:AN3269"/>
    <mergeCell ref="AK3264:AL3264"/>
    <mergeCell ref="AM3264:AN3264"/>
    <mergeCell ref="AK3265:AL3265"/>
    <mergeCell ref="AM3265:AN3265"/>
    <mergeCell ref="AK3266:AL3266"/>
    <mergeCell ref="AM3266:AN3266"/>
    <mergeCell ref="AK3261:AL3261"/>
    <mergeCell ref="AM3261:AN3261"/>
    <mergeCell ref="AK3262:AL3262"/>
    <mergeCell ref="AM3262:AN3262"/>
    <mergeCell ref="AK3263:AL3263"/>
    <mergeCell ref="AM3263:AN3263"/>
    <mergeCell ref="AK3258:AL3258"/>
    <mergeCell ref="AM3258:AN3258"/>
    <mergeCell ref="AK3259:AL3259"/>
    <mergeCell ref="AM3259:AN3259"/>
    <mergeCell ref="AK3260:AL3260"/>
    <mergeCell ref="AM3260:AN3260"/>
    <mergeCell ref="AK3255:AL3255"/>
    <mergeCell ref="AM3255:AN3255"/>
    <mergeCell ref="AK3256:AL3256"/>
    <mergeCell ref="AM3256:AN3256"/>
    <mergeCell ref="AK3257:AL3257"/>
    <mergeCell ref="AM3257:AN3257"/>
    <mergeCell ref="AK3252:AL3252"/>
    <mergeCell ref="AM3252:AN3252"/>
    <mergeCell ref="AK3253:AL3253"/>
    <mergeCell ref="AM3253:AN3253"/>
    <mergeCell ref="AK3254:AL3254"/>
    <mergeCell ref="AM3254:AN3254"/>
    <mergeCell ref="AK3249:AL3249"/>
    <mergeCell ref="AM3249:AN3249"/>
    <mergeCell ref="AK3250:AL3250"/>
    <mergeCell ref="AM3250:AN3250"/>
    <mergeCell ref="AK3251:AL3251"/>
    <mergeCell ref="AM3251:AN3251"/>
    <mergeCell ref="AK3246:AL3246"/>
    <mergeCell ref="AM3246:AN3246"/>
    <mergeCell ref="AK3247:AL3247"/>
    <mergeCell ref="AM3247:AN3247"/>
    <mergeCell ref="AK3248:AL3248"/>
    <mergeCell ref="AM3248:AN3248"/>
    <mergeCell ref="AK3243:AL3243"/>
    <mergeCell ref="AM3243:AN3243"/>
    <mergeCell ref="AK3244:AL3244"/>
    <mergeCell ref="AM3244:AN3244"/>
    <mergeCell ref="AK3245:AL3245"/>
    <mergeCell ref="AM3245:AN3245"/>
    <mergeCell ref="AK3240:AL3240"/>
    <mergeCell ref="AM3240:AN3240"/>
    <mergeCell ref="AK3241:AL3241"/>
    <mergeCell ref="AM3241:AN3241"/>
    <mergeCell ref="AK3242:AL3242"/>
    <mergeCell ref="AM3242:AN3242"/>
    <mergeCell ref="AK3237:AL3237"/>
    <mergeCell ref="AM3237:AN3237"/>
    <mergeCell ref="AK3238:AL3238"/>
    <mergeCell ref="AM3238:AN3238"/>
    <mergeCell ref="AK3239:AL3239"/>
    <mergeCell ref="AM3239:AN3239"/>
    <mergeCell ref="AK3234:AL3234"/>
    <mergeCell ref="AM3234:AN3234"/>
    <mergeCell ref="AK3235:AL3235"/>
    <mergeCell ref="AM3235:AN3235"/>
    <mergeCell ref="AK3236:AL3236"/>
    <mergeCell ref="AM3236:AN3236"/>
    <mergeCell ref="AK3231:AL3231"/>
    <mergeCell ref="AM3231:AN3231"/>
    <mergeCell ref="AK3232:AL3232"/>
    <mergeCell ref="AM3232:AN3232"/>
    <mergeCell ref="AK3233:AL3233"/>
    <mergeCell ref="AM3233:AN3233"/>
    <mergeCell ref="AK3228:AL3228"/>
    <mergeCell ref="AM3228:AN3228"/>
    <mergeCell ref="AK3229:AL3229"/>
    <mergeCell ref="AM3229:AN3229"/>
    <mergeCell ref="AK3230:AL3230"/>
    <mergeCell ref="AM3230:AN3230"/>
    <mergeCell ref="AK3225:AL3225"/>
    <mergeCell ref="AM3225:AN3225"/>
    <mergeCell ref="AK3226:AL3226"/>
    <mergeCell ref="AM3226:AN3226"/>
    <mergeCell ref="AK3227:AL3227"/>
    <mergeCell ref="AM3227:AN3227"/>
    <mergeCell ref="AK3222:AL3222"/>
    <mergeCell ref="AM3222:AN3222"/>
    <mergeCell ref="AK3223:AL3223"/>
    <mergeCell ref="AM3223:AN3223"/>
    <mergeCell ref="AK3224:AL3224"/>
    <mergeCell ref="AM3224:AN3224"/>
    <mergeCell ref="AK3219:AL3219"/>
    <mergeCell ref="AM3219:AN3219"/>
    <mergeCell ref="AK3220:AL3220"/>
    <mergeCell ref="AM3220:AN3220"/>
    <mergeCell ref="AK3221:AL3221"/>
    <mergeCell ref="AM3221:AN3221"/>
    <mergeCell ref="AK3216:AL3216"/>
    <mergeCell ref="AM3216:AN3216"/>
    <mergeCell ref="AK3217:AL3217"/>
    <mergeCell ref="AM3217:AN3217"/>
    <mergeCell ref="AK3218:AL3218"/>
    <mergeCell ref="AM3218:AN3218"/>
    <mergeCell ref="AK3213:AL3213"/>
    <mergeCell ref="AM3213:AN3213"/>
    <mergeCell ref="AK3214:AL3214"/>
    <mergeCell ref="AM3214:AN3214"/>
    <mergeCell ref="AK3215:AL3215"/>
    <mergeCell ref="AM3215:AN3215"/>
    <mergeCell ref="AK3210:AL3210"/>
    <mergeCell ref="AM3210:AN3210"/>
    <mergeCell ref="AK3211:AL3211"/>
    <mergeCell ref="AM3211:AN3211"/>
    <mergeCell ref="AK3212:AL3212"/>
    <mergeCell ref="AM3212:AN3212"/>
    <mergeCell ref="AK3207:AL3207"/>
    <mergeCell ref="AM3207:AN3207"/>
    <mergeCell ref="AK3208:AL3208"/>
    <mergeCell ref="AM3208:AN3208"/>
    <mergeCell ref="AK3209:AL3209"/>
    <mergeCell ref="AM3209:AN3209"/>
    <mergeCell ref="AK3204:AL3204"/>
    <mergeCell ref="AM3204:AN3204"/>
    <mergeCell ref="AK3205:AL3205"/>
    <mergeCell ref="AM3205:AN3205"/>
    <mergeCell ref="AK3206:AL3206"/>
    <mergeCell ref="AM3206:AN3206"/>
    <mergeCell ref="AK3201:AL3201"/>
    <mergeCell ref="AM3201:AN3201"/>
    <mergeCell ref="AK3202:AL3202"/>
    <mergeCell ref="AM3202:AN3202"/>
    <mergeCell ref="AK3203:AL3203"/>
    <mergeCell ref="AM3203:AN3203"/>
    <mergeCell ref="AK3198:AL3198"/>
    <mergeCell ref="AM3198:AN3198"/>
    <mergeCell ref="AK3199:AL3199"/>
    <mergeCell ref="AM3199:AN3199"/>
    <mergeCell ref="AK3200:AL3200"/>
    <mergeCell ref="AM3200:AN3200"/>
    <mergeCell ref="AK3195:AL3195"/>
    <mergeCell ref="AM3195:AN3195"/>
    <mergeCell ref="AK3196:AL3196"/>
    <mergeCell ref="AM3196:AN3196"/>
    <mergeCell ref="AK3197:AL3197"/>
    <mergeCell ref="AM3197:AN3197"/>
    <mergeCell ref="AK3192:AL3192"/>
    <mergeCell ref="AM3192:AN3192"/>
    <mergeCell ref="AK3193:AL3193"/>
    <mergeCell ref="AM3193:AN3193"/>
    <mergeCell ref="AK3194:AL3194"/>
    <mergeCell ref="AM3194:AN3194"/>
    <mergeCell ref="AK3189:AL3189"/>
    <mergeCell ref="AM3189:AN3189"/>
    <mergeCell ref="AK3190:AL3190"/>
    <mergeCell ref="AM3190:AN3190"/>
    <mergeCell ref="AK3191:AL3191"/>
    <mergeCell ref="AM3191:AN3191"/>
    <mergeCell ref="AK3186:AL3186"/>
    <mergeCell ref="AM3186:AN3186"/>
    <mergeCell ref="AK3187:AL3187"/>
    <mergeCell ref="AM3187:AN3187"/>
    <mergeCell ref="AK3188:AL3188"/>
    <mergeCell ref="AM3188:AN3188"/>
    <mergeCell ref="AK3183:AL3183"/>
    <mergeCell ref="AM3183:AN3183"/>
    <mergeCell ref="AK3184:AL3184"/>
    <mergeCell ref="AM3184:AN3184"/>
    <mergeCell ref="AK3185:AL3185"/>
    <mergeCell ref="AM3185:AN3185"/>
    <mergeCell ref="AK3180:AL3180"/>
    <mergeCell ref="AM3180:AN3180"/>
    <mergeCell ref="AK3181:AL3181"/>
    <mergeCell ref="AM3181:AN3181"/>
    <mergeCell ref="AK3182:AL3182"/>
    <mergeCell ref="AM3182:AN3182"/>
    <mergeCell ref="AK3177:AL3177"/>
    <mergeCell ref="AM3177:AN3177"/>
    <mergeCell ref="AK3178:AL3178"/>
    <mergeCell ref="AM3178:AN3178"/>
    <mergeCell ref="AK3179:AL3179"/>
    <mergeCell ref="AM3179:AN3179"/>
    <mergeCell ref="AK3174:AL3174"/>
    <mergeCell ref="AM3174:AN3174"/>
    <mergeCell ref="AK3175:AL3175"/>
    <mergeCell ref="AM3175:AN3175"/>
    <mergeCell ref="AK3176:AL3176"/>
    <mergeCell ref="AM3176:AN3176"/>
    <mergeCell ref="AK3171:AL3171"/>
    <mergeCell ref="AM3171:AN3171"/>
    <mergeCell ref="AK3172:AL3172"/>
    <mergeCell ref="AM3172:AN3172"/>
    <mergeCell ref="AK3173:AL3173"/>
    <mergeCell ref="AM3173:AN3173"/>
    <mergeCell ref="AK3168:AL3168"/>
    <mergeCell ref="AM3168:AN3168"/>
    <mergeCell ref="AK3169:AL3169"/>
    <mergeCell ref="AM3169:AN3169"/>
    <mergeCell ref="AK3170:AL3170"/>
    <mergeCell ref="AM3170:AN3170"/>
    <mergeCell ref="AK3165:AL3165"/>
    <mergeCell ref="AM3165:AN3165"/>
    <mergeCell ref="AK3166:AL3166"/>
    <mergeCell ref="AM3166:AN3166"/>
    <mergeCell ref="AK3167:AL3167"/>
    <mergeCell ref="AM3167:AN3167"/>
    <mergeCell ref="AK3162:AL3162"/>
    <mergeCell ref="AM3162:AN3162"/>
    <mergeCell ref="AK3163:AL3163"/>
    <mergeCell ref="AM3163:AN3163"/>
    <mergeCell ref="AK3164:AL3164"/>
    <mergeCell ref="AM3164:AN3164"/>
    <mergeCell ref="AK3159:AL3159"/>
    <mergeCell ref="AM3159:AN3159"/>
    <mergeCell ref="AK3160:AL3160"/>
    <mergeCell ref="AM3160:AN3160"/>
    <mergeCell ref="AK3161:AL3161"/>
    <mergeCell ref="AM3161:AN3161"/>
    <mergeCell ref="AK3156:AL3156"/>
    <mergeCell ref="AM3156:AN3156"/>
    <mergeCell ref="AK3157:AL3157"/>
    <mergeCell ref="AM3157:AN3157"/>
    <mergeCell ref="AK3158:AL3158"/>
    <mergeCell ref="AM3158:AN3158"/>
    <mergeCell ref="AK3153:AL3153"/>
    <mergeCell ref="AM3153:AN3153"/>
    <mergeCell ref="AK3154:AL3154"/>
    <mergeCell ref="AM3154:AN3154"/>
    <mergeCell ref="AK3155:AL3155"/>
    <mergeCell ref="AM3155:AN3155"/>
    <mergeCell ref="AK3150:AL3150"/>
    <mergeCell ref="AM3150:AN3150"/>
    <mergeCell ref="AK3151:AL3151"/>
    <mergeCell ref="AM3151:AN3151"/>
    <mergeCell ref="AK3152:AL3152"/>
    <mergeCell ref="AM3152:AN3152"/>
    <mergeCell ref="AK3147:AL3147"/>
    <mergeCell ref="AM3147:AN3147"/>
    <mergeCell ref="AK3148:AL3148"/>
    <mergeCell ref="AM3148:AN3148"/>
    <mergeCell ref="AK3149:AL3149"/>
    <mergeCell ref="AM3149:AN3149"/>
    <mergeCell ref="AK3144:AL3144"/>
    <mergeCell ref="AM3144:AN3144"/>
    <mergeCell ref="AK3145:AL3145"/>
    <mergeCell ref="AM3145:AN3145"/>
    <mergeCell ref="AK3146:AL3146"/>
    <mergeCell ref="AM3146:AN3146"/>
    <mergeCell ref="AK3141:AL3141"/>
    <mergeCell ref="AM3141:AN3141"/>
    <mergeCell ref="AK3142:AL3142"/>
    <mergeCell ref="AM3142:AN3142"/>
    <mergeCell ref="AK3143:AL3143"/>
    <mergeCell ref="AM3143:AN3143"/>
    <mergeCell ref="AK3138:AL3138"/>
    <mergeCell ref="AM3138:AN3138"/>
    <mergeCell ref="AK3139:AL3139"/>
    <mergeCell ref="AM3139:AN3139"/>
    <mergeCell ref="AK3140:AL3140"/>
    <mergeCell ref="AM3140:AN3140"/>
    <mergeCell ref="AK3135:AL3135"/>
    <mergeCell ref="AM3135:AN3135"/>
    <mergeCell ref="AK3136:AL3136"/>
    <mergeCell ref="AM3136:AN3136"/>
    <mergeCell ref="AK3137:AL3137"/>
    <mergeCell ref="AM3137:AN3137"/>
    <mergeCell ref="AK3132:AL3132"/>
    <mergeCell ref="AM3132:AN3132"/>
    <mergeCell ref="AK3133:AL3133"/>
    <mergeCell ref="AM3133:AN3133"/>
    <mergeCell ref="AK3134:AL3134"/>
    <mergeCell ref="AM3134:AN3134"/>
    <mergeCell ref="AK3129:AL3129"/>
    <mergeCell ref="AM3129:AN3129"/>
    <mergeCell ref="AK3130:AL3130"/>
    <mergeCell ref="AM3130:AN3130"/>
    <mergeCell ref="AK3131:AL3131"/>
    <mergeCell ref="AM3131:AN3131"/>
    <mergeCell ref="AK3126:AL3126"/>
    <mergeCell ref="AM3126:AN3126"/>
    <mergeCell ref="AK3127:AL3127"/>
    <mergeCell ref="AM3127:AN3127"/>
    <mergeCell ref="AK3128:AL3128"/>
    <mergeCell ref="AM3128:AN3128"/>
    <mergeCell ref="AK3123:AL3123"/>
    <mergeCell ref="AM3123:AN3123"/>
    <mergeCell ref="AK3124:AL3124"/>
    <mergeCell ref="AM3124:AN3124"/>
    <mergeCell ref="AK3125:AL3125"/>
    <mergeCell ref="AM3125:AN3125"/>
    <mergeCell ref="AK3120:AL3120"/>
    <mergeCell ref="AM3120:AN3120"/>
    <mergeCell ref="AK3121:AL3121"/>
    <mergeCell ref="AM3121:AN3121"/>
    <mergeCell ref="AK3122:AL3122"/>
    <mergeCell ref="AM3122:AN3122"/>
    <mergeCell ref="AK3117:AL3117"/>
    <mergeCell ref="AM3117:AN3117"/>
    <mergeCell ref="AK3118:AL3118"/>
    <mergeCell ref="AM3118:AN3118"/>
    <mergeCell ref="AK3119:AL3119"/>
    <mergeCell ref="AM3119:AN3119"/>
    <mergeCell ref="AK3114:AL3114"/>
    <mergeCell ref="AM3114:AN3114"/>
    <mergeCell ref="AK3115:AL3115"/>
    <mergeCell ref="AM3115:AN3115"/>
    <mergeCell ref="AK3116:AL3116"/>
    <mergeCell ref="AM3116:AN3116"/>
    <mergeCell ref="AK3111:AL3111"/>
    <mergeCell ref="AM3111:AN3111"/>
    <mergeCell ref="AK3112:AL3112"/>
    <mergeCell ref="AM3112:AN3112"/>
    <mergeCell ref="AK3113:AL3113"/>
    <mergeCell ref="AM3113:AN3113"/>
    <mergeCell ref="AK3108:AL3108"/>
    <mergeCell ref="AM3108:AN3108"/>
    <mergeCell ref="AK3109:AL3109"/>
    <mergeCell ref="AM3109:AN3109"/>
    <mergeCell ref="AK3110:AL3110"/>
    <mergeCell ref="AM3110:AN3110"/>
    <mergeCell ref="AK3105:AL3105"/>
    <mergeCell ref="AM3105:AN3105"/>
    <mergeCell ref="AK3106:AL3106"/>
    <mergeCell ref="AM3106:AN3106"/>
    <mergeCell ref="AK3107:AL3107"/>
    <mergeCell ref="AM3107:AN3107"/>
    <mergeCell ref="AK3102:AL3102"/>
    <mergeCell ref="AM3102:AN3102"/>
    <mergeCell ref="AK3103:AL3103"/>
    <mergeCell ref="AM3103:AN3103"/>
    <mergeCell ref="AK3104:AL3104"/>
    <mergeCell ref="AM3104:AN3104"/>
    <mergeCell ref="AK3099:AL3099"/>
    <mergeCell ref="AM3099:AN3099"/>
    <mergeCell ref="AK3100:AL3100"/>
    <mergeCell ref="AM3100:AN3100"/>
    <mergeCell ref="AK3101:AL3101"/>
    <mergeCell ref="AM3101:AN3101"/>
    <mergeCell ref="AK3096:AL3096"/>
    <mergeCell ref="AM3096:AN3096"/>
    <mergeCell ref="AK3097:AL3097"/>
    <mergeCell ref="AM3097:AN3097"/>
    <mergeCell ref="AK3098:AL3098"/>
    <mergeCell ref="AM3098:AN3098"/>
    <mergeCell ref="AK3093:AL3093"/>
    <mergeCell ref="AM3093:AN3093"/>
    <mergeCell ref="AK3094:AL3094"/>
    <mergeCell ref="AM3094:AN3094"/>
    <mergeCell ref="AK3095:AL3095"/>
    <mergeCell ref="AM3095:AN3095"/>
    <mergeCell ref="AK3090:AL3090"/>
    <mergeCell ref="AM3090:AN3090"/>
    <mergeCell ref="AK3091:AL3091"/>
    <mergeCell ref="AM3091:AN3091"/>
    <mergeCell ref="AK3092:AL3092"/>
    <mergeCell ref="AM3092:AN3092"/>
    <mergeCell ref="AK3087:AL3087"/>
    <mergeCell ref="AM3087:AN3087"/>
    <mergeCell ref="AK3088:AL3088"/>
    <mergeCell ref="AM3088:AN3088"/>
    <mergeCell ref="AK3089:AL3089"/>
    <mergeCell ref="AM3089:AN3089"/>
    <mergeCell ref="AK3080:AM3080"/>
    <mergeCell ref="AK3081:AM3081"/>
    <mergeCell ref="AK3082:AM3082"/>
    <mergeCell ref="AK3083:AM3083"/>
    <mergeCell ref="AK3084:AM3084"/>
    <mergeCell ref="AK3085:AM3085"/>
    <mergeCell ref="AK3075:AL3075"/>
    <mergeCell ref="AM3075:AN3075"/>
    <mergeCell ref="AK3076:AN3076"/>
    <mergeCell ref="AK3077:AM3077"/>
    <mergeCell ref="AK3078:AM3078"/>
    <mergeCell ref="AK3079:AM3079"/>
    <mergeCell ref="AK3072:AL3072"/>
    <mergeCell ref="AM3072:AN3072"/>
    <mergeCell ref="AK3073:AL3073"/>
    <mergeCell ref="AM3073:AN3073"/>
    <mergeCell ref="AK3074:AL3074"/>
    <mergeCell ref="AM3074:AN3074"/>
    <mergeCell ref="AK3069:AL3069"/>
    <mergeCell ref="AM3069:AN3069"/>
    <mergeCell ref="AK3070:AL3070"/>
    <mergeCell ref="AM3070:AN3070"/>
    <mergeCell ref="AK3071:AL3071"/>
    <mergeCell ref="AM3071:AN3071"/>
    <mergeCell ref="AK3066:AL3066"/>
    <mergeCell ref="AM3066:AN3066"/>
    <mergeCell ref="AK3067:AL3067"/>
    <mergeCell ref="AM3067:AN3067"/>
    <mergeCell ref="AK3068:AL3068"/>
    <mergeCell ref="AM3068:AN3068"/>
    <mergeCell ref="AK3063:AL3063"/>
    <mergeCell ref="AM3063:AN3063"/>
    <mergeCell ref="AK3064:AL3064"/>
    <mergeCell ref="AM3064:AN3064"/>
    <mergeCell ref="AK3065:AL3065"/>
    <mergeCell ref="AM3065:AN3065"/>
    <mergeCell ref="AK3060:AL3060"/>
    <mergeCell ref="AM3060:AN3060"/>
    <mergeCell ref="AK3061:AL3061"/>
    <mergeCell ref="AM3061:AN3061"/>
    <mergeCell ref="AK3062:AL3062"/>
    <mergeCell ref="AM3062:AN3062"/>
    <mergeCell ref="AK3057:AL3057"/>
    <mergeCell ref="AM3057:AN3057"/>
    <mergeCell ref="AK3058:AL3058"/>
    <mergeCell ref="AM3058:AN3058"/>
    <mergeCell ref="AK3059:AL3059"/>
    <mergeCell ref="AM3059:AN3059"/>
    <mergeCell ref="AK3054:AL3054"/>
    <mergeCell ref="AM3054:AN3054"/>
    <mergeCell ref="AK3055:AL3055"/>
    <mergeCell ref="AM3055:AN3055"/>
    <mergeCell ref="AK3056:AL3056"/>
    <mergeCell ref="AM3056:AN3056"/>
    <mergeCell ref="AK3051:AL3051"/>
    <mergeCell ref="AM3051:AN3051"/>
    <mergeCell ref="AK3052:AL3052"/>
    <mergeCell ref="AM3052:AN3052"/>
    <mergeCell ref="AK3053:AL3053"/>
    <mergeCell ref="AM3053:AN3053"/>
    <mergeCell ref="AK3048:AL3048"/>
    <mergeCell ref="AM3048:AN3048"/>
    <mergeCell ref="AK3049:AL3049"/>
    <mergeCell ref="AM3049:AN3049"/>
    <mergeCell ref="AK3050:AL3050"/>
    <mergeCell ref="AM3050:AN3050"/>
    <mergeCell ref="AK3045:AL3045"/>
    <mergeCell ref="AM3045:AN3045"/>
    <mergeCell ref="AK3046:AL3046"/>
    <mergeCell ref="AM3046:AN3046"/>
    <mergeCell ref="AK3047:AL3047"/>
    <mergeCell ref="AM3047:AN3047"/>
    <mergeCell ref="AK3042:AL3042"/>
    <mergeCell ref="AM3042:AN3042"/>
    <mergeCell ref="AK3043:AL3043"/>
    <mergeCell ref="AM3043:AN3043"/>
    <mergeCell ref="AK3044:AL3044"/>
    <mergeCell ref="AM3044:AN3044"/>
    <mergeCell ref="AK3039:AL3039"/>
    <mergeCell ref="AM3039:AN3039"/>
    <mergeCell ref="AK3040:AL3040"/>
    <mergeCell ref="AM3040:AN3040"/>
    <mergeCell ref="AK3041:AL3041"/>
    <mergeCell ref="AM3041:AN3041"/>
    <mergeCell ref="AK3036:AL3036"/>
    <mergeCell ref="AM3036:AN3036"/>
    <mergeCell ref="AK3037:AL3037"/>
    <mergeCell ref="AM3037:AN3037"/>
    <mergeCell ref="AK3038:AL3038"/>
    <mergeCell ref="AM3038:AN3038"/>
    <mergeCell ref="AK3033:AL3033"/>
    <mergeCell ref="AM3033:AN3033"/>
    <mergeCell ref="AK3034:AL3034"/>
    <mergeCell ref="AM3034:AN3034"/>
    <mergeCell ref="AK3035:AL3035"/>
    <mergeCell ref="AM3035:AN3035"/>
    <mergeCell ref="AK3030:AL3030"/>
    <mergeCell ref="AM3030:AN3030"/>
    <mergeCell ref="AK3031:AL3031"/>
    <mergeCell ref="AM3031:AN3031"/>
    <mergeCell ref="AK3032:AL3032"/>
    <mergeCell ref="AM3032:AN3032"/>
    <mergeCell ref="AK3027:AL3027"/>
    <mergeCell ref="AM3027:AN3027"/>
    <mergeCell ref="AK3028:AL3028"/>
    <mergeCell ref="AM3028:AN3028"/>
    <mergeCell ref="AK3029:AL3029"/>
    <mergeCell ref="AM3029:AN3029"/>
    <mergeCell ref="AK3024:AL3024"/>
    <mergeCell ref="AM3024:AN3024"/>
    <mergeCell ref="AK3025:AL3025"/>
    <mergeCell ref="AM3025:AN3025"/>
    <mergeCell ref="AK3026:AL3026"/>
    <mergeCell ref="AM3026:AN3026"/>
    <mergeCell ref="AK3021:AL3021"/>
    <mergeCell ref="AM3021:AN3021"/>
    <mergeCell ref="AK3022:AL3022"/>
    <mergeCell ref="AM3022:AN3022"/>
    <mergeCell ref="AK3023:AL3023"/>
    <mergeCell ref="AM3023:AN3023"/>
    <mergeCell ref="AK3018:AL3018"/>
    <mergeCell ref="AM3018:AN3018"/>
    <mergeCell ref="AK3019:AL3019"/>
    <mergeCell ref="AM3019:AN3019"/>
    <mergeCell ref="AK3020:AL3020"/>
    <mergeCell ref="AM3020:AN3020"/>
    <mergeCell ref="AK3015:AL3015"/>
    <mergeCell ref="AM3015:AN3015"/>
    <mergeCell ref="AK3016:AL3016"/>
    <mergeCell ref="AM3016:AN3016"/>
    <mergeCell ref="AK3017:AL3017"/>
    <mergeCell ref="AM3017:AN3017"/>
    <mergeCell ref="AK3012:AL3012"/>
    <mergeCell ref="AM3012:AN3012"/>
    <mergeCell ref="AK3013:AL3013"/>
    <mergeCell ref="AM3013:AN3013"/>
    <mergeCell ref="AK3014:AL3014"/>
    <mergeCell ref="AM3014:AN3014"/>
    <mergeCell ref="AK3009:AL3009"/>
    <mergeCell ref="AM3009:AN3009"/>
    <mergeCell ref="AK3010:AL3010"/>
    <mergeCell ref="AM3010:AN3010"/>
    <mergeCell ref="AK3011:AL3011"/>
    <mergeCell ref="AM3011:AN3011"/>
    <mergeCell ref="AK3006:AL3006"/>
    <mergeCell ref="AM3006:AN3006"/>
    <mergeCell ref="AK3007:AL3007"/>
    <mergeCell ref="AM3007:AN3007"/>
    <mergeCell ref="AK3008:AL3008"/>
    <mergeCell ref="AM3008:AN3008"/>
    <mergeCell ref="AK3003:AL3003"/>
    <mergeCell ref="AM3003:AN3003"/>
    <mergeCell ref="AK3004:AL3004"/>
    <mergeCell ref="AM3004:AN3004"/>
    <mergeCell ref="AK3005:AL3005"/>
    <mergeCell ref="AM3005:AN3005"/>
    <mergeCell ref="AK3000:AL3000"/>
    <mergeCell ref="AM3000:AN3000"/>
    <mergeCell ref="AK3001:AL3001"/>
    <mergeCell ref="AM3001:AN3001"/>
    <mergeCell ref="AK3002:AL3002"/>
    <mergeCell ref="AM3002:AN3002"/>
    <mergeCell ref="AK2997:AL2997"/>
    <mergeCell ref="AM2997:AN2997"/>
    <mergeCell ref="AK2998:AL2998"/>
    <mergeCell ref="AM2998:AN2998"/>
    <mergeCell ref="AK2999:AL2999"/>
    <mergeCell ref="AM2999:AN2999"/>
    <mergeCell ref="AK2994:AL2994"/>
    <mergeCell ref="AM2994:AN2994"/>
    <mergeCell ref="AK2995:AL2995"/>
    <mergeCell ref="AM2995:AN2995"/>
    <mergeCell ref="AK2996:AL2996"/>
    <mergeCell ref="AM2996:AN2996"/>
    <mergeCell ref="AK2991:AL2991"/>
    <mergeCell ref="AM2991:AN2991"/>
    <mergeCell ref="AK2992:AL2992"/>
    <mergeCell ref="AM2992:AN2992"/>
    <mergeCell ref="AK2993:AL2993"/>
    <mergeCell ref="AM2993:AN2993"/>
    <mergeCell ref="AK2988:AL2988"/>
    <mergeCell ref="AM2988:AN2988"/>
    <mergeCell ref="AK2989:AL2989"/>
    <mergeCell ref="AM2989:AN2989"/>
    <mergeCell ref="AK2990:AL2990"/>
    <mergeCell ref="AM2990:AN2990"/>
    <mergeCell ref="AK2985:AL2985"/>
    <mergeCell ref="AM2985:AN2985"/>
    <mergeCell ref="AK2986:AL2986"/>
    <mergeCell ref="AM2986:AN2986"/>
    <mergeCell ref="AK2987:AL2987"/>
    <mergeCell ref="AM2987:AN2987"/>
    <mergeCell ref="AK2982:AL2982"/>
    <mergeCell ref="AM2982:AN2982"/>
    <mergeCell ref="AK2983:AL2983"/>
    <mergeCell ref="AM2983:AN2983"/>
    <mergeCell ref="AK2984:AL2984"/>
    <mergeCell ref="AM2984:AN2984"/>
    <mergeCell ref="AK2979:AL2979"/>
    <mergeCell ref="AM2979:AN2979"/>
    <mergeCell ref="AK2980:AL2980"/>
    <mergeCell ref="AM2980:AN2980"/>
    <mergeCell ref="AK2981:AL2981"/>
    <mergeCell ref="AM2981:AN2981"/>
    <mergeCell ref="AK2976:AL2976"/>
    <mergeCell ref="AM2976:AN2976"/>
    <mergeCell ref="AK2977:AL2977"/>
    <mergeCell ref="AM2977:AN2977"/>
    <mergeCell ref="AK2978:AL2978"/>
    <mergeCell ref="AM2978:AN2978"/>
    <mergeCell ref="AK2973:AL2973"/>
    <mergeCell ref="AM2973:AN2973"/>
    <mergeCell ref="AK2974:AL2974"/>
    <mergeCell ref="AM2974:AN2974"/>
    <mergeCell ref="AK2975:AL2975"/>
    <mergeCell ref="AM2975:AN2975"/>
    <mergeCell ref="AK2970:AL2970"/>
    <mergeCell ref="AM2970:AN2970"/>
    <mergeCell ref="AK2971:AL2971"/>
    <mergeCell ref="AM2971:AN2971"/>
    <mergeCell ref="AK2972:AL2972"/>
    <mergeCell ref="AM2972:AN2972"/>
    <mergeCell ref="AK2967:AL2967"/>
    <mergeCell ref="AM2967:AN2967"/>
    <mergeCell ref="AK2968:AL2968"/>
    <mergeCell ref="AM2968:AN2968"/>
    <mergeCell ref="AK2969:AL2969"/>
    <mergeCell ref="AM2969:AN2969"/>
    <mergeCell ref="AK2964:AL2964"/>
    <mergeCell ref="AM2964:AN2964"/>
    <mergeCell ref="AK2965:AL2965"/>
    <mergeCell ref="AM2965:AN2965"/>
    <mergeCell ref="AK2966:AL2966"/>
    <mergeCell ref="AM2966:AN2966"/>
    <mergeCell ref="AK2961:AL2961"/>
    <mergeCell ref="AM2961:AN2961"/>
    <mergeCell ref="AK2962:AL2962"/>
    <mergeCell ref="AM2962:AN2962"/>
    <mergeCell ref="AK2963:AL2963"/>
    <mergeCell ref="AM2963:AN2963"/>
    <mergeCell ref="AK2958:AL2958"/>
    <mergeCell ref="AM2958:AN2958"/>
    <mergeCell ref="AK2959:AL2959"/>
    <mergeCell ref="AM2959:AN2959"/>
    <mergeCell ref="AK2960:AL2960"/>
    <mergeCell ref="AM2960:AN2960"/>
    <mergeCell ref="AK2955:AL2955"/>
    <mergeCell ref="AM2955:AN2955"/>
    <mergeCell ref="AK2956:AL2956"/>
    <mergeCell ref="AM2956:AN2956"/>
    <mergeCell ref="AK2957:AL2957"/>
    <mergeCell ref="AM2957:AN2957"/>
    <mergeCell ref="AK2952:AL2952"/>
    <mergeCell ref="AM2952:AN2952"/>
    <mergeCell ref="AK2953:AL2953"/>
    <mergeCell ref="AM2953:AN2953"/>
    <mergeCell ref="AK2954:AL2954"/>
    <mergeCell ref="AM2954:AN2954"/>
    <mergeCell ref="AK2949:AL2949"/>
    <mergeCell ref="AM2949:AN2949"/>
    <mergeCell ref="AK2950:AL2950"/>
    <mergeCell ref="AM2950:AN2950"/>
    <mergeCell ref="AK2951:AL2951"/>
    <mergeCell ref="AM2951:AN2951"/>
    <mergeCell ref="AK2946:AL2946"/>
    <mergeCell ref="AM2946:AN2946"/>
    <mergeCell ref="AK2947:AL2947"/>
    <mergeCell ref="AM2947:AN2947"/>
    <mergeCell ref="AK2948:AL2948"/>
    <mergeCell ref="AM2948:AN2948"/>
    <mergeCell ref="AK2943:AL2943"/>
    <mergeCell ref="AM2943:AN2943"/>
    <mergeCell ref="AK2944:AL2944"/>
    <mergeCell ref="AM2944:AN2944"/>
    <mergeCell ref="AK2945:AL2945"/>
    <mergeCell ref="AM2945:AN2945"/>
    <mergeCell ref="AK2940:AL2940"/>
    <mergeCell ref="AM2940:AN2940"/>
    <mergeCell ref="AK2941:AL2941"/>
    <mergeCell ref="AM2941:AN2941"/>
    <mergeCell ref="AK2942:AL2942"/>
    <mergeCell ref="AM2942:AN2942"/>
    <mergeCell ref="AK2937:AL2937"/>
    <mergeCell ref="AM2937:AN2937"/>
    <mergeCell ref="AK2938:AL2938"/>
    <mergeCell ref="AM2938:AN2938"/>
    <mergeCell ref="AK2939:AL2939"/>
    <mergeCell ref="AM2939:AN2939"/>
    <mergeCell ref="AK2934:AL2934"/>
    <mergeCell ref="AM2934:AN2934"/>
    <mergeCell ref="AK2935:AL2935"/>
    <mergeCell ref="AM2935:AN2935"/>
    <mergeCell ref="AK2936:AL2936"/>
    <mergeCell ref="AM2936:AN2936"/>
    <mergeCell ref="AK2931:AL2931"/>
    <mergeCell ref="AM2931:AN2931"/>
    <mergeCell ref="AK2932:AL2932"/>
    <mergeCell ref="AM2932:AN2932"/>
    <mergeCell ref="AK2933:AL2933"/>
    <mergeCell ref="AM2933:AN2933"/>
    <mergeCell ref="AK2928:AL2928"/>
    <mergeCell ref="AM2928:AN2928"/>
    <mergeCell ref="AK2929:AL2929"/>
    <mergeCell ref="AM2929:AN2929"/>
    <mergeCell ref="AK2930:AL2930"/>
    <mergeCell ref="AM2930:AN2930"/>
    <mergeCell ref="AK2925:AL2925"/>
    <mergeCell ref="AM2925:AN2925"/>
    <mergeCell ref="AK2926:AL2926"/>
    <mergeCell ref="AM2926:AN2926"/>
    <mergeCell ref="AK2927:AL2927"/>
    <mergeCell ref="AM2927:AN2927"/>
    <mergeCell ref="AK2922:AL2922"/>
    <mergeCell ref="AM2922:AN2922"/>
    <mergeCell ref="AK2923:AL2923"/>
    <mergeCell ref="AM2923:AN2923"/>
    <mergeCell ref="AK2924:AL2924"/>
    <mergeCell ref="AM2924:AN2924"/>
    <mergeCell ref="AK2919:AL2919"/>
    <mergeCell ref="AM2919:AN2919"/>
    <mergeCell ref="AK2920:AL2920"/>
    <mergeCell ref="AM2920:AN2920"/>
    <mergeCell ref="AK2921:AL2921"/>
    <mergeCell ref="AM2921:AN2921"/>
    <mergeCell ref="AK2916:AL2916"/>
    <mergeCell ref="AM2916:AN2916"/>
    <mergeCell ref="AK2917:AL2917"/>
    <mergeCell ref="AM2917:AN2917"/>
    <mergeCell ref="AK2918:AL2918"/>
    <mergeCell ref="AM2918:AN2918"/>
    <mergeCell ref="AK2913:AL2913"/>
    <mergeCell ref="AM2913:AN2913"/>
    <mergeCell ref="AK2914:AL2914"/>
    <mergeCell ref="AM2914:AN2914"/>
    <mergeCell ref="AK2915:AL2915"/>
    <mergeCell ref="AM2915:AN2915"/>
    <mergeCell ref="AK2910:AL2910"/>
    <mergeCell ref="AM2910:AN2910"/>
    <mergeCell ref="AK2911:AL2911"/>
    <mergeCell ref="AM2911:AN2911"/>
    <mergeCell ref="AK2912:AL2912"/>
    <mergeCell ref="AM2912:AN2912"/>
    <mergeCell ref="AK2907:AL2907"/>
    <mergeCell ref="AM2907:AN2907"/>
    <mergeCell ref="AK2908:AL2908"/>
    <mergeCell ref="AM2908:AN2908"/>
    <mergeCell ref="AK2909:AL2909"/>
    <mergeCell ref="AM2909:AN2909"/>
    <mergeCell ref="AK2904:AL2904"/>
    <mergeCell ref="AM2904:AN2904"/>
    <mergeCell ref="AK2905:AL2905"/>
    <mergeCell ref="AM2905:AN2905"/>
    <mergeCell ref="AK2906:AL2906"/>
    <mergeCell ref="AM2906:AN2906"/>
    <mergeCell ref="AK2901:AL2901"/>
    <mergeCell ref="AM2901:AN2901"/>
    <mergeCell ref="AK2902:AL2902"/>
    <mergeCell ref="AM2902:AN2902"/>
    <mergeCell ref="AK2903:AL2903"/>
    <mergeCell ref="AM2903:AN2903"/>
    <mergeCell ref="AK2898:AL2898"/>
    <mergeCell ref="AM2898:AN2898"/>
    <mergeCell ref="AK2899:AL2899"/>
    <mergeCell ref="AM2899:AN2899"/>
    <mergeCell ref="AK2900:AL2900"/>
    <mergeCell ref="AM2900:AN2900"/>
    <mergeCell ref="AK2895:AL2895"/>
    <mergeCell ref="AM2895:AN2895"/>
    <mergeCell ref="AK2896:AL2896"/>
    <mergeCell ref="AM2896:AN2896"/>
    <mergeCell ref="AK2897:AL2897"/>
    <mergeCell ref="AM2897:AN2897"/>
    <mergeCell ref="AK2892:AL2892"/>
    <mergeCell ref="AM2892:AN2892"/>
    <mergeCell ref="AK2893:AL2893"/>
    <mergeCell ref="AM2893:AN2893"/>
    <mergeCell ref="AK2894:AL2894"/>
    <mergeCell ref="AM2894:AN2894"/>
    <mergeCell ref="AK2889:AL2889"/>
    <mergeCell ref="AM2889:AN2889"/>
    <mergeCell ref="AK2890:AL2890"/>
    <mergeCell ref="AM2890:AN2890"/>
    <mergeCell ref="AK2891:AL2891"/>
    <mergeCell ref="AM2891:AN2891"/>
    <mergeCell ref="AK2886:AL2886"/>
    <mergeCell ref="AM2886:AN2886"/>
    <mergeCell ref="AK2887:AL2887"/>
    <mergeCell ref="AM2887:AN2887"/>
    <mergeCell ref="AK2888:AL2888"/>
    <mergeCell ref="AM2888:AN2888"/>
    <mergeCell ref="AK2883:AL2883"/>
    <mergeCell ref="AM2883:AN2883"/>
    <mergeCell ref="AK2884:AL2884"/>
    <mergeCell ref="AM2884:AN2884"/>
    <mergeCell ref="AK2885:AL2885"/>
    <mergeCell ref="AM2885:AN2885"/>
    <mergeCell ref="AK2880:AL2880"/>
    <mergeCell ref="AM2880:AN2880"/>
    <mergeCell ref="AK2881:AL2881"/>
    <mergeCell ref="AM2881:AN2881"/>
    <mergeCell ref="AK2882:AL2882"/>
    <mergeCell ref="AM2882:AN2882"/>
    <mergeCell ref="AK2877:AL2877"/>
    <mergeCell ref="AM2877:AN2877"/>
    <mergeCell ref="AK2878:AL2878"/>
    <mergeCell ref="AM2878:AN2878"/>
    <mergeCell ref="AK2879:AL2879"/>
    <mergeCell ref="AM2879:AN2879"/>
    <mergeCell ref="AK2874:AL2874"/>
    <mergeCell ref="AM2874:AN2874"/>
    <mergeCell ref="AK2875:AL2875"/>
    <mergeCell ref="AM2875:AN2875"/>
    <mergeCell ref="AK2876:AL2876"/>
    <mergeCell ref="AM2876:AN2876"/>
    <mergeCell ref="AK2871:AL2871"/>
    <mergeCell ref="AM2871:AN2871"/>
    <mergeCell ref="AK2872:AL2872"/>
    <mergeCell ref="AM2872:AN2872"/>
    <mergeCell ref="AK2873:AL2873"/>
    <mergeCell ref="AM2873:AN2873"/>
    <mergeCell ref="AK2868:AL2868"/>
    <mergeCell ref="AM2868:AN2868"/>
    <mergeCell ref="AK2869:AL2869"/>
    <mergeCell ref="AM2869:AN2869"/>
    <mergeCell ref="AK2870:AL2870"/>
    <mergeCell ref="AM2870:AN2870"/>
    <mergeCell ref="AK2865:AL2865"/>
    <mergeCell ref="AM2865:AN2865"/>
    <mergeCell ref="AK2866:AL2866"/>
    <mergeCell ref="AM2866:AN2866"/>
    <mergeCell ref="AK2867:AL2867"/>
    <mergeCell ref="AM2867:AN2867"/>
    <mergeCell ref="AK2862:AL2862"/>
    <mergeCell ref="AM2862:AN2862"/>
    <mergeCell ref="AK2863:AL2863"/>
    <mergeCell ref="AM2863:AN2863"/>
    <mergeCell ref="AK2864:AL2864"/>
    <mergeCell ref="AM2864:AN2864"/>
    <mergeCell ref="AK2859:AL2859"/>
    <mergeCell ref="AM2859:AN2859"/>
    <mergeCell ref="AK2860:AL2860"/>
    <mergeCell ref="AM2860:AN2860"/>
    <mergeCell ref="AK2861:AL2861"/>
    <mergeCell ref="AM2861:AN2861"/>
    <mergeCell ref="AK2856:AL2856"/>
    <mergeCell ref="AM2856:AN2856"/>
    <mergeCell ref="AK2857:AL2857"/>
    <mergeCell ref="AM2857:AN2857"/>
    <mergeCell ref="AK2858:AL2858"/>
    <mergeCell ref="AM2858:AN2858"/>
    <mergeCell ref="AK2853:AL2853"/>
    <mergeCell ref="AM2853:AN2853"/>
    <mergeCell ref="AK2854:AL2854"/>
    <mergeCell ref="AM2854:AN2854"/>
    <mergeCell ref="AK2855:AL2855"/>
    <mergeCell ref="AM2855:AN2855"/>
    <mergeCell ref="AK2850:AL2850"/>
    <mergeCell ref="AM2850:AN2850"/>
    <mergeCell ref="AK2851:AL2851"/>
    <mergeCell ref="AM2851:AN2851"/>
    <mergeCell ref="AK2852:AL2852"/>
    <mergeCell ref="AM2852:AN2852"/>
    <mergeCell ref="AK2847:AL2847"/>
    <mergeCell ref="AM2847:AN2847"/>
    <mergeCell ref="AK2848:AL2848"/>
    <mergeCell ref="AM2848:AN2848"/>
    <mergeCell ref="AK2849:AL2849"/>
    <mergeCell ref="AM2849:AN2849"/>
    <mergeCell ref="AK2844:AL2844"/>
    <mergeCell ref="AM2844:AN2844"/>
    <mergeCell ref="AK2845:AL2845"/>
    <mergeCell ref="AM2845:AN2845"/>
    <mergeCell ref="AK2846:AL2846"/>
    <mergeCell ref="AM2846:AN2846"/>
    <mergeCell ref="AK2841:AL2841"/>
    <mergeCell ref="AM2841:AN2841"/>
    <mergeCell ref="AK2842:AL2842"/>
    <mergeCell ref="AM2842:AN2842"/>
    <mergeCell ref="AK2843:AL2843"/>
    <mergeCell ref="AM2843:AN2843"/>
    <mergeCell ref="AK2838:AL2838"/>
    <mergeCell ref="AM2838:AN2838"/>
    <mergeCell ref="AK2839:AL2839"/>
    <mergeCell ref="AM2839:AN2839"/>
    <mergeCell ref="AK2840:AL2840"/>
    <mergeCell ref="AM2840:AN2840"/>
    <mergeCell ref="AK2835:AL2835"/>
    <mergeCell ref="AM2835:AN2835"/>
    <mergeCell ref="AK2836:AL2836"/>
    <mergeCell ref="AM2836:AN2836"/>
    <mergeCell ref="AK2837:AL2837"/>
    <mergeCell ref="AM2837:AN2837"/>
    <mergeCell ref="AK2832:AL2832"/>
    <mergeCell ref="AM2832:AN2832"/>
    <mergeCell ref="AK2833:AL2833"/>
    <mergeCell ref="AM2833:AN2833"/>
    <mergeCell ref="AK2834:AL2834"/>
    <mergeCell ref="AM2834:AN2834"/>
    <mergeCell ref="AK2829:AL2829"/>
    <mergeCell ref="AM2829:AN2829"/>
    <mergeCell ref="AK2830:AL2830"/>
    <mergeCell ref="AM2830:AN2830"/>
    <mergeCell ref="AK2831:AL2831"/>
    <mergeCell ref="AM2831:AN2831"/>
    <mergeCell ref="AK2826:AL2826"/>
    <mergeCell ref="AM2826:AN2826"/>
    <mergeCell ref="AK2827:AL2827"/>
    <mergeCell ref="AM2827:AN2827"/>
    <mergeCell ref="AK2828:AL2828"/>
    <mergeCell ref="AM2828:AN2828"/>
    <mergeCell ref="AK2823:AL2823"/>
    <mergeCell ref="AM2823:AN2823"/>
    <mergeCell ref="AK2824:AL2824"/>
    <mergeCell ref="AM2824:AN2824"/>
    <mergeCell ref="AK2825:AL2825"/>
    <mergeCell ref="AM2825:AN2825"/>
    <mergeCell ref="AK2820:AL2820"/>
    <mergeCell ref="AM2820:AN2820"/>
    <mergeCell ref="AK2821:AL2821"/>
    <mergeCell ref="AM2821:AN2821"/>
    <mergeCell ref="AK2822:AL2822"/>
    <mergeCell ref="AM2822:AN2822"/>
    <mergeCell ref="AK2817:AL2817"/>
    <mergeCell ref="AM2817:AN2817"/>
    <mergeCell ref="AK2818:AL2818"/>
    <mergeCell ref="AM2818:AN2818"/>
    <mergeCell ref="AK2819:AL2819"/>
    <mergeCell ref="AM2819:AN2819"/>
    <mergeCell ref="AK2814:AL2814"/>
    <mergeCell ref="AM2814:AN2814"/>
    <mergeCell ref="AK2815:AL2815"/>
    <mergeCell ref="AM2815:AN2815"/>
    <mergeCell ref="AK2816:AL2816"/>
    <mergeCell ref="AM2816:AN2816"/>
    <mergeCell ref="AK2811:AL2811"/>
    <mergeCell ref="AM2811:AN2811"/>
    <mergeCell ref="AK2812:AL2812"/>
    <mergeCell ref="AM2812:AN2812"/>
    <mergeCell ref="AK2813:AL2813"/>
    <mergeCell ref="AM2813:AN2813"/>
    <mergeCell ref="AK2808:AL2808"/>
    <mergeCell ref="AM2808:AN2808"/>
    <mergeCell ref="AK2809:AL2809"/>
    <mergeCell ref="AM2809:AN2809"/>
    <mergeCell ref="AK2810:AL2810"/>
    <mergeCell ref="AM2810:AN2810"/>
    <mergeCell ref="AK2805:AL2805"/>
    <mergeCell ref="AM2805:AN2805"/>
    <mergeCell ref="AK2806:AL2806"/>
    <mergeCell ref="AM2806:AN2806"/>
    <mergeCell ref="AK2807:AL2807"/>
    <mergeCell ref="AM2807:AN2807"/>
    <mergeCell ref="AK2802:AL2802"/>
    <mergeCell ref="AM2802:AN2802"/>
    <mergeCell ref="AK2803:AL2803"/>
    <mergeCell ref="AM2803:AN2803"/>
    <mergeCell ref="AK2804:AL2804"/>
    <mergeCell ref="AM2804:AN2804"/>
    <mergeCell ref="AK2799:AL2799"/>
    <mergeCell ref="AM2799:AN2799"/>
    <mergeCell ref="AK2800:AL2800"/>
    <mergeCell ref="AM2800:AN2800"/>
    <mergeCell ref="AK2801:AL2801"/>
    <mergeCell ref="AM2801:AN2801"/>
    <mergeCell ref="AK2796:AL2796"/>
    <mergeCell ref="AM2796:AN2796"/>
    <mergeCell ref="AK2797:AL2797"/>
    <mergeCell ref="AM2797:AN2797"/>
    <mergeCell ref="AK2798:AL2798"/>
    <mergeCell ref="AM2798:AN2798"/>
    <mergeCell ref="AK2793:AL2793"/>
    <mergeCell ref="AM2793:AN2793"/>
    <mergeCell ref="AK2794:AL2794"/>
    <mergeCell ref="AM2794:AN2794"/>
    <mergeCell ref="AK2795:AL2795"/>
    <mergeCell ref="AM2795:AN2795"/>
    <mergeCell ref="AK2790:AL2790"/>
    <mergeCell ref="AM2790:AN2790"/>
    <mergeCell ref="AK2791:AL2791"/>
    <mergeCell ref="AM2791:AN2791"/>
    <mergeCell ref="AK2792:AL2792"/>
    <mergeCell ref="AM2792:AN2792"/>
    <mergeCell ref="AK2787:AL2787"/>
    <mergeCell ref="AM2787:AN2787"/>
    <mergeCell ref="AK2788:AL2788"/>
    <mergeCell ref="AM2788:AN2788"/>
    <mergeCell ref="AK2789:AL2789"/>
    <mergeCell ref="AM2789:AN2789"/>
    <mergeCell ref="AK2784:AL2784"/>
    <mergeCell ref="AM2784:AN2784"/>
    <mergeCell ref="AK2785:AL2785"/>
    <mergeCell ref="AM2785:AN2785"/>
    <mergeCell ref="AK2786:AL2786"/>
    <mergeCell ref="AM2786:AN2786"/>
    <mergeCell ref="AK2781:AL2781"/>
    <mergeCell ref="AM2781:AN2781"/>
    <mergeCell ref="AK2782:AL2782"/>
    <mergeCell ref="AM2782:AN2782"/>
    <mergeCell ref="AK2783:AL2783"/>
    <mergeCell ref="AM2783:AN2783"/>
    <mergeCell ref="AK2778:AL2778"/>
    <mergeCell ref="AM2778:AN2778"/>
    <mergeCell ref="AK2779:AL2779"/>
    <mergeCell ref="AM2779:AN2779"/>
    <mergeCell ref="AK2780:AL2780"/>
    <mergeCell ref="AM2780:AN2780"/>
    <mergeCell ref="AK2775:AL2775"/>
    <mergeCell ref="AM2775:AN2775"/>
    <mergeCell ref="AK2776:AL2776"/>
    <mergeCell ref="AM2776:AN2776"/>
    <mergeCell ref="AK2777:AL2777"/>
    <mergeCell ref="AM2777:AN2777"/>
    <mergeCell ref="AK2772:AL2772"/>
    <mergeCell ref="AM2772:AN2772"/>
    <mergeCell ref="AK2773:AL2773"/>
    <mergeCell ref="AM2773:AN2773"/>
    <mergeCell ref="AK2774:AL2774"/>
    <mergeCell ref="AM2774:AN2774"/>
    <mergeCell ref="AK2769:AL2769"/>
    <mergeCell ref="AM2769:AN2769"/>
    <mergeCell ref="AK2770:AL2770"/>
    <mergeCell ref="AM2770:AN2770"/>
    <mergeCell ref="AK2771:AL2771"/>
    <mergeCell ref="AM2771:AN2771"/>
    <mergeCell ref="AK2766:AL2766"/>
    <mergeCell ref="AM2766:AN2766"/>
    <mergeCell ref="AK2767:AL2767"/>
    <mergeCell ref="AM2767:AN2767"/>
    <mergeCell ref="AK2768:AL2768"/>
    <mergeCell ref="AM2768:AN2768"/>
    <mergeCell ref="AK2763:AL2763"/>
    <mergeCell ref="AM2763:AN2763"/>
    <mergeCell ref="AK2764:AL2764"/>
    <mergeCell ref="AM2764:AN2764"/>
    <mergeCell ref="AK2765:AL2765"/>
    <mergeCell ref="AM2765:AN2765"/>
    <mergeCell ref="AK2760:AL2760"/>
    <mergeCell ref="AM2760:AN2760"/>
    <mergeCell ref="AK2761:AL2761"/>
    <mergeCell ref="AM2761:AN2761"/>
    <mergeCell ref="AK2762:AL2762"/>
    <mergeCell ref="AM2762:AN2762"/>
    <mergeCell ref="AK2757:AL2757"/>
    <mergeCell ref="AM2757:AN2757"/>
    <mergeCell ref="AK2758:AL2758"/>
    <mergeCell ref="AM2758:AN2758"/>
    <mergeCell ref="AK2759:AL2759"/>
    <mergeCell ref="AM2759:AN2759"/>
    <mergeCell ref="AK2754:AL2754"/>
    <mergeCell ref="AM2754:AN2754"/>
    <mergeCell ref="AK2755:AL2755"/>
    <mergeCell ref="AM2755:AN2755"/>
    <mergeCell ref="AK2756:AL2756"/>
    <mergeCell ref="AM2756:AN2756"/>
    <mergeCell ref="AK2751:AL2751"/>
    <mergeCell ref="AM2751:AN2751"/>
    <mergeCell ref="AK2752:AL2752"/>
    <mergeCell ref="AM2752:AN2752"/>
    <mergeCell ref="AK2753:AL2753"/>
    <mergeCell ref="AM2753:AN2753"/>
    <mergeCell ref="AK2748:AL2748"/>
    <mergeCell ref="AM2748:AN2748"/>
    <mergeCell ref="AK2749:AL2749"/>
    <mergeCell ref="AM2749:AN2749"/>
    <mergeCell ref="AK2750:AL2750"/>
    <mergeCell ref="AM2750:AN2750"/>
    <mergeCell ref="AK2745:AL2745"/>
    <mergeCell ref="AM2745:AN2745"/>
    <mergeCell ref="AK2746:AL2746"/>
    <mergeCell ref="AM2746:AN2746"/>
    <mergeCell ref="AK2747:AL2747"/>
    <mergeCell ref="AM2747:AN2747"/>
    <mergeCell ref="AK2742:AL2742"/>
    <mergeCell ref="AM2742:AN2742"/>
    <mergeCell ref="AK2743:AL2743"/>
    <mergeCell ref="AM2743:AN2743"/>
    <mergeCell ref="AK2744:AL2744"/>
    <mergeCell ref="AM2744:AN2744"/>
    <mergeCell ref="AK2739:AL2739"/>
    <mergeCell ref="AM2739:AN2739"/>
    <mergeCell ref="AK2740:AL2740"/>
    <mergeCell ref="AM2740:AN2740"/>
    <mergeCell ref="AK2741:AL2741"/>
    <mergeCell ref="AM2741:AN2741"/>
    <mergeCell ref="AK2736:AL2736"/>
    <mergeCell ref="AM2736:AN2736"/>
    <mergeCell ref="AK2737:AL2737"/>
    <mergeCell ref="AM2737:AN2737"/>
    <mergeCell ref="AK2738:AL2738"/>
    <mergeCell ref="AM2738:AN2738"/>
    <mergeCell ref="AK2733:AL2733"/>
    <mergeCell ref="AM2733:AN2733"/>
    <mergeCell ref="AK2734:AL2734"/>
    <mergeCell ref="AM2734:AN2734"/>
    <mergeCell ref="AK2735:AL2735"/>
    <mergeCell ref="AM2735:AN2735"/>
    <mergeCell ref="AK2730:AL2730"/>
    <mergeCell ref="AM2730:AN2730"/>
    <mergeCell ref="AK2731:AL2731"/>
    <mergeCell ref="AM2731:AN2731"/>
    <mergeCell ref="AK2732:AL2732"/>
    <mergeCell ref="AM2732:AN2732"/>
    <mergeCell ref="AK2727:AL2727"/>
    <mergeCell ref="AM2727:AN2727"/>
    <mergeCell ref="AK2728:AL2728"/>
    <mergeCell ref="AM2728:AN2728"/>
    <mergeCell ref="AK2729:AL2729"/>
    <mergeCell ref="AM2729:AN2729"/>
    <mergeCell ref="AK2724:AL2724"/>
    <mergeCell ref="AM2724:AN2724"/>
    <mergeCell ref="AK2725:AL2725"/>
    <mergeCell ref="AM2725:AN2725"/>
    <mergeCell ref="AK2726:AL2726"/>
    <mergeCell ref="AM2726:AN2726"/>
    <mergeCell ref="AK2721:AL2721"/>
    <mergeCell ref="AM2721:AN2721"/>
    <mergeCell ref="AK2722:AL2722"/>
    <mergeCell ref="AM2722:AN2722"/>
    <mergeCell ref="AK2723:AL2723"/>
    <mergeCell ref="AM2723:AN2723"/>
    <mergeCell ref="AK2718:AL2718"/>
    <mergeCell ref="AM2718:AN2718"/>
    <mergeCell ref="AK2719:AL2719"/>
    <mergeCell ref="AM2719:AN2719"/>
    <mergeCell ref="AK2720:AL2720"/>
    <mergeCell ref="AM2720:AN2720"/>
    <mergeCell ref="AK2715:AL2715"/>
    <mergeCell ref="AM2715:AN2715"/>
    <mergeCell ref="AK2716:AL2716"/>
    <mergeCell ref="AM2716:AN2716"/>
    <mergeCell ref="AK2717:AL2717"/>
    <mergeCell ref="AM2717:AN2717"/>
    <mergeCell ref="AK2712:AL2712"/>
    <mergeCell ref="AM2712:AN2712"/>
    <mergeCell ref="AK2713:AL2713"/>
    <mergeCell ref="AM2713:AN2713"/>
    <mergeCell ref="AK2714:AL2714"/>
    <mergeCell ref="AM2714:AN2714"/>
    <mergeCell ref="AK2709:AL2709"/>
    <mergeCell ref="AM2709:AN2709"/>
    <mergeCell ref="AK2710:AL2710"/>
    <mergeCell ref="AM2710:AN2710"/>
    <mergeCell ref="AK2711:AL2711"/>
    <mergeCell ref="AM2711:AN2711"/>
    <mergeCell ref="AK2706:AL2706"/>
    <mergeCell ref="AM2706:AN2706"/>
    <mergeCell ref="AK2707:AL2707"/>
    <mergeCell ref="AM2707:AN2707"/>
    <mergeCell ref="AK2708:AL2708"/>
    <mergeCell ref="AM2708:AN2708"/>
    <mergeCell ref="AK2703:AL2703"/>
    <mergeCell ref="AM2703:AN2703"/>
    <mergeCell ref="AK2704:AL2704"/>
    <mergeCell ref="AM2704:AN2704"/>
    <mergeCell ref="AK2705:AL2705"/>
    <mergeCell ref="AM2705:AN2705"/>
    <mergeCell ref="AK2700:AL2700"/>
    <mergeCell ref="AM2700:AN2700"/>
    <mergeCell ref="AK2701:AL2701"/>
    <mergeCell ref="AM2701:AN2701"/>
    <mergeCell ref="AK2702:AL2702"/>
    <mergeCell ref="AM2702:AN2702"/>
    <mergeCell ref="AK2697:AL2697"/>
    <mergeCell ref="AM2697:AN2697"/>
    <mergeCell ref="AK2698:AL2698"/>
    <mergeCell ref="AM2698:AN2698"/>
    <mergeCell ref="AK2699:AL2699"/>
    <mergeCell ref="AM2699:AN2699"/>
    <mergeCell ref="AK2694:AL2694"/>
    <mergeCell ref="AM2694:AN2694"/>
    <mergeCell ref="AK2695:AL2695"/>
    <mergeCell ref="AM2695:AN2695"/>
    <mergeCell ref="AK2696:AL2696"/>
    <mergeCell ref="AM2696:AN2696"/>
    <mergeCell ref="AK2691:AL2691"/>
    <mergeCell ref="AM2691:AN2691"/>
    <mergeCell ref="AK2692:AL2692"/>
    <mergeCell ref="AM2692:AN2692"/>
    <mergeCell ref="AK2693:AL2693"/>
    <mergeCell ref="AM2693:AN2693"/>
    <mergeCell ref="AK2688:AL2688"/>
    <mergeCell ref="AM2688:AN2688"/>
    <mergeCell ref="AK2689:AL2689"/>
    <mergeCell ref="AM2689:AN2689"/>
    <mergeCell ref="AK2690:AL2690"/>
    <mergeCell ref="AM2690:AN2690"/>
    <mergeCell ref="AK2685:AL2685"/>
    <mergeCell ref="AM2685:AN2685"/>
    <mergeCell ref="AK2686:AL2686"/>
    <mergeCell ref="AM2686:AN2686"/>
    <mergeCell ref="AK2687:AL2687"/>
    <mergeCell ref="AM2687:AN2687"/>
    <mergeCell ref="AK2682:AL2682"/>
    <mergeCell ref="AM2682:AN2682"/>
    <mergeCell ref="AK2683:AL2683"/>
    <mergeCell ref="AM2683:AN2683"/>
    <mergeCell ref="AK2684:AL2684"/>
    <mergeCell ref="AM2684:AN2684"/>
    <mergeCell ref="AK2679:AL2679"/>
    <mergeCell ref="AM2679:AN2679"/>
    <mergeCell ref="AK2680:AL2680"/>
    <mergeCell ref="AM2680:AN2680"/>
    <mergeCell ref="AK2681:AL2681"/>
    <mergeCell ref="AM2681:AN2681"/>
    <mergeCell ref="AK2676:AL2676"/>
    <mergeCell ref="AM2676:AN2676"/>
    <mergeCell ref="AK2677:AL2677"/>
    <mergeCell ref="AM2677:AN2677"/>
    <mergeCell ref="AK2678:AL2678"/>
    <mergeCell ref="AM2678:AN2678"/>
    <mergeCell ref="AK2673:AL2673"/>
    <mergeCell ref="AM2673:AN2673"/>
    <mergeCell ref="AK2674:AL2674"/>
    <mergeCell ref="AM2674:AN2674"/>
    <mergeCell ref="AK2675:AL2675"/>
    <mergeCell ref="AM2675:AN2675"/>
    <mergeCell ref="AK2670:AL2670"/>
    <mergeCell ref="AM2670:AN2670"/>
    <mergeCell ref="AK2671:AL2671"/>
    <mergeCell ref="AM2671:AN2671"/>
    <mergeCell ref="AK2672:AL2672"/>
    <mergeCell ref="AM2672:AN2672"/>
    <mergeCell ref="AK2667:AL2667"/>
    <mergeCell ref="AM2667:AN2667"/>
    <mergeCell ref="AK2668:AL2668"/>
    <mergeCell ref="AM2668:AN2668"/>
    <mergeCell ref="AK2669:AL2669"/>
    <mergeCell ref="AM2669:AN2669"/>
    <mergeCell ref="AK2664:AL2664"/>
    <mergeCell ref="AM2664:AN2664"/>
    <mergeCell ref="AK2665:AL2665"/>
    <mergeCell ref="AM2665:AN2665"/>
    <mergeCell ref="AK2666:AL2666"/>
    <mergeCell ref="AM2666:AN2666"/>
    <mergeCell ref="AK2661:AL2661"/>
    <mergeCell ref="AM2661:AN2661"/>
    <mergeCell ref="AK2662:AL2662"/>
    <mergeCell ref="AM2662:AN2662"/>
    <mergeCell ref="AK2663:AL2663"/>
    <mergeCell ref="AM2663:AN2663"/>
    <mergeCell ref="AK2658:AL2658"/>
    <mergeCell ref="AM2658:AN2658"/>
    <mergeCell ref="AK2659:AL2659"/>
    <mergeCell ref="AM2659:AN2659"/>
    <mergeCell ref="AK2660:AL2660"/>
    <mergeCell ref="AM2660:AN2660"/>
    <mergeCell ref="AK2655:AL2655"/>
    <mergeCell ref="AM2655:AN2655"/>
    <mergeCell ref="AK2656:AL2656"/>
    <mergeCell ref="AM2656:AN2656"/>
    <mergeCell ref="AK2657:AL2657"/>
    <mergeCell ref="AM2657:AN2657"/>
    <mergeCell ref="AK2652:AL2652"/>
    <mergeCell ref="AM2652:AN2652"/>
    <mergeCell ref="AK2653:AL2653"/>
    <mergeCell ref="AM2653:AN2653"/>
    <mergeCell ref="AK2654:AL2654"/>
    <mergeCell ref="AM2654:AN2654"/>
    <mergeCell ref="AK2649:AL2649"/>
    <mergeCell ref="AM2649:AN2649"/>
    <mergeCell ref="AK2650:AL2650"/>
    <mergeCell ref="AM2650:AN2650"/>
    <mergeCell ref="AK2651:AL2651"/>
    <mergeCell ref="AM2651:AN2651"/>
    <mergeCell ref="AK2646:AL2646"/>
    <mergeCell ref="AM2646:AN2646"/>
    <mergeCell ref="AK2647:AL2647"/>
    <mergeCell ref="AM2647:AN2647"/>
    <mergeCell ref="AK2648:AL2648"/>
    <mergeCell ref="AM2648:AN2648"/>
    <mergeCell ref="AK2643:AL2643"/>
    <mergeCell ref="AM2643:AN2643"/>
    <mergeCell ref="AK2644:AL2644"/>
    <mergeCell ref="AM2644:AN2644"/>
    <mergeCell ref="AK2645:AL2645"/>
    <mergeCell ref="AM2645:AN2645"/>
    <mergeCell ref="AK2640:AL2640"/>
    <mergeCell ref="AM2640:AN2640"/>
    <mergeCell ref="AK2641:AL2641"/>
    <mergeCell ref="AM2641:AN2641"/>
    <mergeCell ref="AK2642:AL2642"/>
    <mergeCell ref="AM2642:AN2642"/>
    <mergeCell ref="AK2637:AL2637"/>
    <mergeCell ref="AM2637:AN2637"/>
    <mergeCell ref="AK2638:AL2638"/>
    <mergeCell ref="AM2638:AN2638"/>
    <mergeCell ref="AK2639:AL2639"/>
    <mergeCell ref="AM2639:AN2639"/>
    <mergeCell ref="AK2634:AL2634"/>
    <mergeCell ref="AM2634:AN2634"/>
    <mergeCell ref="AK2635:AL2635"/>
    <mergeCell ref="AM2635:AN2635"/>
    <mergeCell ref="AK2636:AL2636"/>
    <mergeCell ref="AM2636:AN2636"/>
    <mergeCell ref="AK2631:AL2631"/>
    <mergeCell ref="AM2631:AN2631"/>
    <mergeCell ref="AK2632:AL2632"/>
    <mergeCell ref="AM2632:AN2632"/>
    <mergeCell ref="AK2633:AL2633"/>
    <mergeCell ref="AM2633:AN2633"/>
    <mergeCell ref="AK2628:AL2628"/>
    <mergeCell ref="AM2628:AN2628"/>
    <mergeCell ref="AK2629:AL2629"/>
    <mergeCell ref="AM2629:AN2629"/>
    <mergeCell ref="AK2630:AL2630"/>
    <mergeCell ref="AM2630:AN2630"/>
    <mergeCell ref="AK2625:AL2625"/>
    <mergeCell ref="AM2625:AN2625"/>
    <mergeCell ref="AK2626:AL2626"/>
    <mergeCell ref="AM2626:AN2626"/>
    <mergeCell ref="AK2627:AL2627"/>
    <mergeCell ref="AM2627:AN2627"/>
    <mergeCell ref="AK2622:AL2622"/>
    <mergeCell ref="AM2622:AN2622"/>
    <mergeCell ref="AK2623:AL2623"/>
    <mergeCell ref="AM2623:AN2623"/>
    <mergeCell ref="AK2624:AL2624"/>
    <mergeCell ref="AM2624:AN2624"/>
    <mergeCell ref="AK2619:AL2619"/>
    <mergeCell ref="AM2619:AN2619"/>
    <mergeCell ref="AK2620:AL2620"/>
    <mergeCell ref="AM2620:AN2620"/>
    <mergeCell ref="AK2621:AL2621"/>
    <mergeCell ref="AM2621:AN2621"/>
    <mergeCell ref="AK2616:AL2616"/>
    <mergeCell ref="AM2616:AN2616"/>
    <mergeCell ref="AK2617:AL2617"/>
    <mergeCell ref="AM2617:AN2617"/>
    <mergeCell ref="AK2618:AL2618"/>
    <mergeCell ref="AM2618:AN2618"/>
    <mergeCell ref="AK2613:AL2613"/>
    <mergeCell ref="AM2613:AN2613"/>
    <mergeCell ref="AK2614:AL2614"/>
    <mergeCell ref="AM2614:AN2614"/>
    <mergeCell ref="AK2615:AL2615"/>
    <mergeCell ref="AM2615:AN2615"/>
    <mergeCell ref="AK2610:AL2610"/>
    <mergeCell ref="AM2610:AN2610"/>
    <mergeCell ref="AK2611:AL2611"/>
    <mergeCell ref="AM2611:AN2611"/>
    <mergeCell ref="AK2612:AL2612"/>
    <mergeCell ref="AM2612:AN2612"/>
    <mergeCell ref="AK2607:AL2607"/>
    <mergeCell ref="AM2607:AN2607"/>
    <mergeCell ref="AK2608:AL2608"/>
    <mergeCell ref="AM2608:AN2608"/>
    <mergeCell ref="AK2609:AL2609"/>
    <mergeCell ref="AM2609:AN2609"/>
    <mergeCell ref="AK2604:AL2604"/>
    <mergeCell ref="AM2604:AN2604"/>
    <mergeCell ref="AK2605:AL2605"/>
    <mergeCell ref="AM2605:AN2605"/>
    <mergeCell ref="AK2606:AL2606"/>
    <mergeCell ref="AM2606:AN2606"/>
    <mergeCell ref="AK2601:AL2601"/>
    <mergeCell ref="AM2601:AN2601"/>
    <mergeCell ref="AK2602:AL2602"/>
    <mergeCell ref="AM2602:AN2602"/>
    <mergeCell ref="AK2603:AL2603"/>
    <mergeCell ref="AM2603:AN2603"/>
    <mergeCell ref="AK2598:AL2598"/>
    <mergeCell ref="AM2598:AN2598"/>
    <mergeCell ref="AK2599:AL2599"/>
    <mergeCell ref="AM2599:AN2599"/>
    <mergeCell ref="AK2600:AL2600"/>
    <mergeCell ref="AM2600:AN2600"/>
    <mergeCell ref="AK2595:AL2595"/>
    <mergeCell ref="AM2595:AN2595"/>
    <mergeCell ref="AK2596:AL2596"/>
    <mergeCell ref="AM2596:AN2596"/>
    <mergeCell ref="AK2597:AL2597"/>
    <mergeCell ref="AM2597:AN2597"/>
    <mergeCell ref="AK2592:AL2592"/>
    <mergeCell ref="AM2592:AN2592"/>
    <mergeCell ref="AK2593:AL2593"/>
    <mergeCell ref="AM2593:AN2593"/>
    <mergeCell ref="AK2594:AL2594"/>
    <mergeCell ref="AM2594:AN2594"/>
    <mergeCell ref="AK2589:AL2589"/>
    <mergeCell ref="AM2589:AN2589"/>
    <mergeCell ref="AK2590:AL2590"/>
    <mergeCell ref="AM2590:AN2590"/>
    <mergeCell ref="AK2591:AL2591"/>
    <mergeCell ref="AM2591:AN2591"/>
    <mergeCell ref="AK2586:AL2586"/>
    <mergeCell ref="AM2586:AN2586"/>
    <mergeCell ref="AK2587:AL2587"/>
    <mergeCell ref="AM2587:AN2587"/>
    <mergeCell ref="AK2588:AL2588"/>
    <mergeCell ref="AM2588:AN2588"/>
    <mergeCell ref="AK2583:AL2583"/>
    <mergeCell ref="AM2583:AN2583"/>
    <mergeCell ref="AK2584:AL2584"/>
    <mergeCell ref="AM2584:AN2584"/>
    <mergeCell ref="AK2585:AL2585"/>
    <mergeCell ref="AM2585:AN2585"/>
    <mergeCell ref="AK2580:AL2580"/>
    <mergeCell ref="AM2580:AN2580"/>
    <mergeCell ref="AK2581:AL2581"/>
    <mergeCell ref="AM2581:AN2581"/>
    <mergeCell ref="AK2582:AL2582"/>
    <mergeCell ref="AM2582:AN2582"/>
    <mergeCell ref="AK2577:AL2577"/>
    <mergeCell ref="AM2577:AN2577"/>
    <mergeCell ref="AK2578:AL2578"/>
    <mergeCell ref="AM2578:AN2578"/>
    <mergeCell ref="AK2579:AL2579"/>
    <mergeCell ref="AM2579:AN2579"/>
    <mergeCell ref="AK2572:AM2572"/>
    <mergeCell ref="AK2573:AM2573"/>
    <mergeCell ref="AK2575:AL2575"/>
    <mergeCell ref="AM2575:AN2575"/>
    <mergeCell ref="AK2576:AL2576"/>
    <mergeCell ref="AM2576:AN2576"/>
    <mergeCell ref="AK2566:AM2566"/>
    <mergeCell ref="AK2567:AM2567"/>
    <mergeCell ref="AK2568:AM2568"/>
    <mergeCell ref="AK2569:AM2569"/>
    <mergeCell ref="AK2570:AM2570"/>
    <mergeCell ref="AK2571:AM2571"/>
    <mergeCell ref="AK2562:AL2562"/>
    <mergeCell ref="AM2562:AN2562"/>
    <mergeCell ref="AK2563:AL2563"/>
    <mergeCell ref="AM2563:AN2563"/>
    <mergeCell ref="AK2564:AN2564"/>
    <mergeCell ref="AK2565:AM2565"/>
    <mergeCell ref="AK2559:AL2559"/>
    <mergeCell ref="AM2559:AN2559"/>
    <mergeCell ref="AK2560:AL2560"/>
    <mergeCell ref="AM2560:AN2560"/>
    <mergeCell ref="AK2561:AL2561"/>
    <mergeCell ref="AM2561:AN2561"/>
    <mergeCell ref="AK2556:AL2556"/>
    <mergeCell ref="AM2556:AN2556"/>
    <mergeCell ref="AK2557:AL2557"/>
    <mergeCell ref="AM2557:AN2557"/>
    <mergeCell ref="AK2558:AL2558"/>
    <mergeCell ref="AM2558:AN2558"/>
    <mergeCell ref="AK2553:AL2553"/>
    <mergeCell ref="AM2553:AN2553"/>
    <mergeCell ref="AK2554:AL2554"/>
    <mergeCell ref="AM2554:AN2554"/>
    <mergeCell ref="AK2555:AL2555"/>
    <mergeCell ref="AM2555:AN2555"/>
    <mergeCell ref="AK2550:AL2550"/>
    <mergeCell ref="AM2550:AN2550"/>
    <mergeCell ref="AK2551:AL2551"/>
    <mergeCell ref="AM2551:AN2551"/>
    <mergeCell ref="AK2552:AL2552"/>
    <mergeCell ref="AM2552:AN2552"/>
    <mergeCell ref="AK2547:AL2547"/>
    <mergeCell ref="AM2547:AN2547"/>
    <mergeCell ref="AK2548:AL2548"/>
    <mergeCell ref="AM2548:AN2548"/>
    <mergeCell ref="AK2549:AL2549"/>
    <mergeCell ref="AM2549:AN2549"/>
    <mergeCell ref="AK2544:AL2544"/>
    <mergeCell ref="AM2544:AN2544"/>
    <mergeCell ref="AK2545:AL2545"/>
    <mergeCell ref="AM2545:AN2545"/>
    <mergeCell ref="AK2546:AL2546"/>
    <mergeCell ref="AM2546:AN2546"/>
    <mergeCell ref="AK2541:AL2541"/>
    <mergeCell ref="AM2541:AN2541"/>
    <mergeCell ref="AK2542:AL2542"/>
    <mergeCell ref="AM2542:AN2542"/>
    <mergeCell ref="AK2543:AL2543"/>
    <mergeCell ref="AM2543:AN2543"/>
    <mergeCell ref="AK2538:AL2538"/>
    <mergeCell ref="AM2538:AN2538"/>
    <mergeCell ref="AK2539:AL2539"/>
    <mergeCell ref="AM2539:AN2539"/>
    <mergeCell ref="AK2540:AL2540"/>
    <mergeCell ref="AM2540:AN2540"/>
    <mergeCell ref="AK2535:AL2535"/>
    <mergeCell ref="AM2535:AN2535"/>
    <mergeCell ref="AK2536:AL2536"/>
    <mergeCell ref="AM2536:AN2536"/>
    <mergeCell ref="AK2537:AL2537"/>
    <mergeCell ref="AM2537:AN2537"/>
    <mergeCell ref="AK2532:AL2532"/>
    <mergeCell ref="AM2532:AN2532"/>
    <mergeCell ref="AK2533:AL2533"/>
    <mergeCell ref="AM2533:AN2533"/>
    <mergeCell ref="AK2534:AL2534"/>
    <mergeCell ref="AM2534:AN2534"/>
    <mergeCell ref="AK2529:AL2529"/>
    <mergeCell ref="AM2529:AN2529"/>
    <mergeCell ref="AK2530:AL2530"/>
    <mergeCell ref="AM2530:AN2530"/>
    <mergeCell ref="AK2531:AL2531"/>
    <mergeCell ref="AM2531:AN2531"/>
    <mergeCell ref="AK2526:AL2526"/>
    <mergeCell ref="AM2526:AN2526"/>
    <mergeCell ref="AK2527:AL2527"/>
    <mergeCell ref="AM2527:AN2527"/>
    <mergeCell ref="AK2528:AL2528"/>
    <mergeCell ref="AM2528:AN2528"/>
    <mergeCell ref="AK2523:AL2523"/>
    <mergeCell ref="AM2523:AN2523"/>
    <mergeCell ref="AK2524:AL2524"/>
    <mergeCell ref="AM2524:AN2524"/>
    <mergeCell ref="AK2525:AL2525"/>
    <mergeCell ref="AM2525:AN2525"/>
    <mergeCell ref="AK2520:AL2520"/>
    <mergeCell ref="AM2520:AN2520"/>
    <mergeCell ref="AK2521:AL2521"/>
    <mergeCell ref="AM2521:AN2521"/>
    <mergeCell ref="AK2522:AL2522"/>
    <mergeCell ref="AM2522:AN2522"/>
    <mergeCell ref="AK2517:AL2517"/>
    <mergeCell ref="AM2517:AN2517"/>
    <mergeCell ref="AK2518:AL2518"/>
    <mergeCell ref="AM2518:AN2518"/>
    <mergeCell ref="AK2519:AL2519"/>
    <mergeCell ref="AM2519:AN2519"/>
    <mergeCell ref="AK2514:AL2514"/>
    <mergeCell ref="AM2514:AN2514"/>
    <mergeCell ref="AK2515:AL2515"/>
    <mergeCell ref="AM2515:AN2515"/>
    <mergeCell ref="AK2516:AL2516"/>
    <mergeCell ref="AM2516:AN2516"/>
    <mergeCell ref="AK2511:AL2511"/>
    <mergeCell ref="AM2511:AN2511"/>
    <mergeCell ref="AK2512:AL2512"/>
    <mergeCell ref="AM2512:AN2512"/>
    <mergeCell ref="AK2513:AL2513"/>
    <mergeCell ref="AM2513:AN2513"/>
    <mergeCell ref="AK2508:AL2508"/>
    <mergeCell ref="AM2508:AN2508"/>
    <mergeCell ref="AK2509:AL2509"/>
    <mergeCell ref="AM2509:AN2509"/>
    <mergeCell ref="AK2510:AL2510"/>
    <mergeCell ref="AM2510:AN2510"/>
    <mergeCell ref="AK2505:AL2505"/>
    <mergeCell ref="AM2505:AN2505"/>
    <mergeCell ref="AK2506:AL2506"/>
    <mergeCell ref="AM2506:AN2506"/>
    <mergeCell ref="AK2507:AL2507"/>
    <mergeCell ref="AM2507:AN2507"/>
    <mergeCell ref="AK2502:AL2502"/>
    <mergeCell ref="AM2502:AN2502"/>
    <mergeCell ref="AK2503:AL2503"/>
    <mergeCell ref="AM2503:AN2503"/>
    <mergeCell ref="AK2504:AL2504"/>
    <mergeCell ref="AM2504:AN2504"/>
    <mergeCell ref="AK2499:AL2499"/>
    <mergeCell ref="AM2499:AN2499"/>
    <mergeCell ref="AK2500:AL2500"/>
    <mergeCell ref="AM2500:AN2500"/>
    <mergeCell ref="AK2501:AL2501"/>
    <mergeCell ref="AM2501:AN2501"/>
    <mergeCell ref="AK2496:AL2496"/>
    <mergeCell ref="AM2496:AN2496"/>
    <mergeCell ref="AK2497:AL2497"/>
    <mergeCell ref="AM2497:AN2497"/>
    <mergeCell ref="AK2498:AL2498"/>
    <mergeCell ref="AM2498:AN2498"/>
    <mergeCell ref="AK2493:AL2493"/>
    <mergeCell ref="AM2493:AN2493"/>
    <mergeCell ref="AK2494:AL2494"/>
    <mergeCell ref="AM2494:AN2494"/>
    <mergeCell ref="AK2495:AL2495"/>
    <mergeCell ref="AM2495:AN2495"/>
    <mergeCell ref="AK2490:AL2490"/>
    <mergeCell ref="AM2490:AN2490"/>
    <mergeCell ref="AK2491:AL2491"/>
    <mergeCell ref="AM2491:AN2491"/>
    <mergeCell ref="AK2492:AL2492"/>
    <mergeCell ref="AM2492:AN2492"/>
    <mergeCell ref="AK2487:AL2487"/>
    <mergeCell ref="AM2487:AN2487"/>
    <mergeCell ref="AK2488:AL2488"/>
    <mergeCell ref="AM2488:AN2488"/>
    <mergeCell ref="AK2489:AL2489"/>
    <mergeCell ref="AM2489:AN2489"/>
    <mergeCell ref="AK2484:AL2484"/>
    <mergeCell ref="AM2484:AN2484"/>
    <mergeCell ref="AK2485:AL2485"/>
    <mergeCell ref="AM2485:AN2485"/>
    <mergeCell ref="AK2486:AL2486"/>
    <mergeCell ref="AM2486:AN2486"/>
    <mergeCell ref="AK2481:AL2481"/>
    <mergeCell ref="AM2481:AN2481"/>
    <mergeCell ref="AK2482:AL2482"/>
    <mergeCell ref="AM2482:AN2482"/>
    <mergeCell ref="AK2483:AL2483"/>
    <mergeCell ref="AM2483:AN2483"/>
    <mergeCell ref="AK2478:AL2478"/>
    <mergeCell ref="AM2478:AN2478"/>
    <mergeCell ref="AK2479:AL2479"/>
    <mergeCell ref="AM2479:AN2479"/>
    <mergeCell ref="AK2480:AL2480"/>
    <mergeCell ref="AM2480:AN2480"/>
    <mergeCell ref="AK2475:AL2475"/>
    <mergeCell ref="AM2475:AN2475"/>
    <mergeCell ref="AK2476:AL2476"/>
    <mergeCell ref="AM2476:AN2476"/>
    <mergeCell ref="AK2477:AL2477"/>
    <mergeCell ref="AM2477:AN2477"/>
    <mergeCell ref="AK2472:AL2472"/>
    <mergeCell ref="AM2472:AN2472"/>
    <mergeCell ref="AK2473:AL2473"/>
    <mergeCell ref="AM2473:AN2473"/>
    <mergeCell ref="AK2474:AL2474"/>
    <mergeCell ref="AM2474:AN2474"/>
    <mergeCell ref="AK2469:AL2469"/>
    <mergeCell ref="AM2469:AN2469"/>
    <mergeCell ref="AK2470:AL2470"/>
    <mergeCell ref="AM2470:AN2470"/>
    <mergeCell ref="AK2471:AL2471"/>
    <mergeCell ref="AM2471:AN2471"/>
    <mergeCell ref="AK2466:AL2466"/>
    <mergeCell ref="AM2466:AN2466"/>
    <mergeCell ref="AK2467:AL2467"/>
    <mergeCell ref="AM2467:AN2467"/>
    <mergeCell ref="AK2468:AL2468"/>
    <mergeCell ref="AM2468:AN2468"/>
    <mergeCell ref="AK2463:AL2463"/>
    <mergeCell ref="AM2463:AN2463"/>
    <mergeCell ref="AK2464:AL2464"/>
    <mergeCell ref="AM2464:AN2464"/>
    <mergeCell ref="AK2465:AL2465"/>
    <mergeCell ref="AM2465:AN2465"/>
    <mergeCell ref="AK2460:AL2460"/>
    <mergeCell ref="AM2460:AN2460"/>
    <mergeCell ref="AK2461:AL2461"/>
    <mergeCell ref="AM2461:AN2461"/>
    <mergeCell ref="AK2462:AL2462"/>
    <mergeCell ref="AM2462:AN2462"/>
    <mergeCell ref="AK2457:AL2457"/>
    <mergeCell ref="AM2457:AN2457"/>
    <mergeCell ref="AK2458:AL2458"/>
    <mergeCell ref="AM2458:AN2458"/>
    <mergeCell ref="AK2459:AL2459"/>
    <mergeCell ref="AM2459:AN2459"/>
    <mergeCell ref="AK2454:AL2454"/>
    <mergeCell ref="AM2454:AN2454"/>
    <mergeCell ref="AK2455:AL2455"/>
    <mergeCell ref="AM2455:AN2455"/>
    <mergeCell ref="AK2456:AL2456"/>
    <mergeCell ref="AM2456:AN2456"/>
    <mergeCell ref="AK2451:AL2451"/>
    <mergeCell ref="AM2451:AN2451"/>
    <mergeCell ref="AK2452:AL2452"/>
    <mergeCell ref="AM2452:AN2452"/>
    <mergeCell ref="AK2453:AL2453"/>
    <mergeCell ref="AM2453:AN2453"/>
    <mergeCell ref="AK2448:AL2448"/>
    <mergeCell ref="AM2448:AN2448"/>
    <mergeCell ref="AK2449:AL2449"/>
    <mergeCell ref="AM2449:AN2449"/>
    <mergeCell ref="AK2450:AL2450"/>
    <mergeCell ref="AM2450:AN2450"/>
    <mergeCell ref="AK2445:AL2445"/>
    <mergeCell ref="AM2445:AN2445"/>
    <mergeCell ref="AK2446:AL2446"/>
    <mergeCell ref="AM2446:AN2446"/>
    <mergeCell ref="AK2447:AL2447"/>
    <mergeCell ref="AM2447:AN2447"/>
    <mergeCell ref="AK2442:AL2442"/>
    <mergeCell ref="AM2442:AN2442"/>
    <mergeCell ref="AK2443:AL2443"/>
    <mergeCell ref="AM2443:AN2443"/>
    <mergeCell ref="AK2444:AL2444"/>
    <mergeCell ref="AM2444:AN2444"/>
    <mergeCell ref="AK2439:AL2439"/>
    <mergeCell ref="AM2439:AN2439"/>
    <mergeCell ref="AK2440:AL2440"/>
    <mergeCell ref="AM2440:AN2440"/>
    <mergeCell ref="AK2441:AL2441"/>
    <mergeCell ref="AM2441:AN2441"/>
    <mergeCell ref="AK2436:AL2436"/>
    <mergeCell ref="AM2436:AN2436"/>
    <mergeCell ref="AK2437:AL2437"/>
    <mergeCell ref="AM2437:AN2437"/>
    <mergeCell ref="AK2438:AL2438"/>
    <mergeCell ref="AM2438:AN2438"/>
    <mergeCell ref="AK2433:AL2433"/>
    <mergeCell ref="AM2433:AN2433"/>
    <mergeCell ref="AK2434:AL2434"/>
    <mergeCell ref="AM2434:AN2434"/>
    <mergeCell ref="AK2435:AL2435"/>
    <mergeCell ref="AM2435:AN2435"/>
    <mergeCell ref="AK2430:AL2430"/>
    <mergeCell ref="AM2430:AN2430"/>
    <mergeCell ref="AK2431:AL2431"/>
    <mergeCell ref="AM2431:AN2431"/>
    <mergeCell ref="AK2432:AL2432"/>
    <mergeCell ref="AM2432:AN2432"/>
    <mergeCell ref="AK2427:AL2427"/>
    <mergeCell ref="AM2427:AN2427"/>
    <mergeCell ref="AK2428:AL2428"/>
    <mergeCell ref="AM2428:AN2428"/>
    <mergeCell ref="AK2429:AL2429"/>
    <mergeCell ref="AM2429:AN2429"/>
    <mergeCell ref="AK2424:AL2424"/>
    <mergeCell ref="AM2424:AN2424"/>
    <mergeCell ref="AK2425:AL2425"/>
    <mergeCell ref="AM2425:AN2425"/>
    <mergeCell ref="AK2426:AL2426"/>
    <mergeCell ref="AM2426:AN2426"/>
    <mergeCell ref="AK2421:AL2421"/>
    <mergeCell ref="AM2421:AN2421"/>
    <mergeCell ref="AK2422:AL2422"/>
    <mergeCell ref="AM2422:AN2422"/>
    <mergeCell ref="AK2423:AL2423"/>
    <mergeCell ref="AM2423:AN2423"/>
    <mergeCell ref="AK2418:AL2418"/>
    <mergeCell ref="AM2418:AN2418"/>
    <mergeCell ref="AK2419:AL2419"/>
    <mergeCell ref="AM2419:AN2419"/>
    <mergeCell ref="AK2420:AL2420"/>
    <mergeCell ref="AM2420:AN2420"/>
    <mergeCell ref="AK2415:AL2415"/>
    <mergeCell ref="AM2415:AN2415"/>
    <mergeCell ref="AK2416:AL2416"/>
    <mergeCell ref="AM2416:AN2416"/>
    <mergeCell ref="AK2417:AL2417"/>
    <mergeCell ref="AM2417:AN2417"/>
    <mergeCell ref="AK2412:AL2412"/>
    <mergeCell ref="AM2412:AN2412"/>
    <mergeCell ref="AK2413:AL2413"/>
    <mergeCell ref="AM2413:AN2413"/>
    <mergeCell ref="AK2414:AL2414"/>
    <mergeCell ref="AM2414:AN2414"/>
    <mergeCell ref="AK2409:AL2409"/>
    <mergeCell ref="AM2409:AN2409"/>
    <mergeCell ref="AK2410:AL2410"/>
    <mergeCell ref="AM2410:AN2410"/>
    <mergeCell ref="AK2411:AL2411"/>
    <mergeCell ref="AM2411:AN2411"/>
    <mergeCell ref="AK2406:AL2406"/>
    <mergeCell ref="AM2406:AN2406"/>
    <mergeCell ref="AK2407:AL2407"/>
    <mergeCell ref="AM2407:AN2407"/>
    <mergeCell ref="AK2408:AL2408"/>
    <mergeCell ref="AM2408:AN2408"/>
    <mergeCell ref="AK2403:AL2403"/>
    <mergeCell ref="AM2403:AN2403"/>
    <mergeCell ref="AK2404:AL2404"/>
    <mergeCell ref="AM2404:AN2404"/>
    <mergeCell ref="AK2405:AL2405"/>
    <mergeCell ref="AM2405:AN2405"/>
    <mergeCell ref="AK2400:AL2400"/>
    <mergeCell ref="AM2400:AN2400"/>
    <mergeCell ref="AK2401:AL2401"/>
    <mergeCell ref="AM2401:AN2401"/>
    <mergeCell ref="AK2402:AL2402"/>
    <mergeCell ref="AM2402:AN2402"/>
    <mergeCell ref="AK2397:AL2397"/>
    <mergeCell ref="AM2397:AN2397"/>
    <mergeCell ref="AK2398:AL2398"/>
    <mergeCell ref="AM2398:AN2398"/>
    <mergeCell ref="AK2399:AL2399"/>
    <mergeCell ref="AM2399:AN2399"/>
    <mergeCell ref="AK2394:AL2394"/>
    <mergeCell ref="AM2394:AN2394"/>
    <mergeCell ref="AK2395:AL2395"/>
    <mergeCell ref="AM2395:AN2395"/>
    <mergeCell ref="AK2396:AL2396"/>
    <mergeCell ref="AM2396:AN2396"/>
    <mergeCell ref="AK2391:AL2391"/>
    <mergeCell ref="AM2391:AN2391"/>
    <mergeCell ref="AK2392:AL2392"/>
    <mergeCell ref="AM2392:AN2392"/>
    <mergeCell ref="AK2393:AL2393"/>
    <mergeCell ref="AM2393:AN2393"/>
    <mergeCell ref="AK2388:AL2388"/>
    <mergeCell ref="AM2388:AN2388"/>
    <mergeCell ref="AK2389:AL2389"/>
    <mergeCell ref="AM2389:AN2389"/>
    <mergeCell ref="AK2390:AL2390"/>
    <mergeCell ref="AM2390:AN2390"/>
    <mergeCell ref="AK2385:AL2385"/>
    <mergeCell ref="AM2385:AN2385"/>
    <mergeCell ref="AK2386:AL2386"/>
    <mergeCell ref="AM2386:AN2386"/>
    <mergeCell ref="AK2387:AL2387"/>
    <mergeCell ref="AM2387:AN2387"/>
    <mergeCell ref="AK2382:AL2382"/>
    <mergeCell ref="AM2382:AN2382"/>
    <mergeCell ref="AK2383:AL2383"/>
    <mergeCell ref="AM2383:AN2383"/>
    <mergeCell ref="AK2384:AL2384"/>
    <mergeCell ref="AM2384:AN2384"/>
    <mergeCell ref="AK2379:AL2379"/>
    <mergeCell ref="AM2379:AN2379"/>
    <mergeCell ref="AK2380:AL2380"/>
    <mergeCell ref="AM2380:AN2380"/>
    <mergeCell ref="AK2381:AL2381"/>
    <mergeCell ref="AM2381:AN2381"/>
    <mergeCell ref="AK2376:AL2376"/>
    <mergeCell ref="AM2376:AN2376"/>
    <mergeCell ref="AK2377:AL2377"/>
    <mergeCell ref="AM2377:AN2377"/>
    <mergeCell ref="AK2378:AL2378"/>
    <mergeCell ref="AM2378:AN2378"/>
    <mergeCell ref="AK2373:AL2373"/>
    <mergeCell ref="AM2373:AN2373"/>
    <mergeCell ref="AK2374:AL2374"/>
    <mergeCell ref="AM2374:AN2374"/>
    <mergeCell ref="AK2375:AL2375"/>
    <mergeCell ref="AM2375:AN2375"/>
    <mergeCell ref="AK2370:AL2370"/>
    <mergeCell ref="AM2370:AN2370"/>
    <mergeCell ref="AK2371:AL2371"/>
    <mergeCell ref="AM2371:AN2371"/>
    <mergeCell ref="AK2372:AL2372"/>
    <mergeCell ref="AM2372:AN2372"/>
    <mergeCell ref="AK2367:AL2367"/>
    <mergeCell ref="AM2367:AN2367"/>
    <mergeCell ref="AK2368:AL2368"/>
    <mergeCell ref="AM2368:AN2368"/>
    <mergeCell ref="AK2369:AL2369"/>
    <mergeCell ref="AM2369:AN2369"/>
    <mergeCell ref="AK2364:AL2364"/>
    <mergeCell ref="AM2364:AN2364"/>
    <mergeCell ref="AK2365:AL2365"/>
    <mergeCell ref="AM2365:AN2365"/>
    <mergeCell ref="AK2366:AL2366"/>
    <mergeCell ref="AM2366:AN2366"/>
    <mergeCell ref="AK2361:AL2361"/>
    <mergeCell ref="AM2361:AN2361"/>
    <mergeCell ref="AK2362:AL2362"/>
    <mergeCell ref="AM2362:AN2362"/>
    <mergeCell ref="AK2363:AL2363"/>
    <mergeCell ref="AM2363:AN2363"/>
    <mergeCell ref="AK2358:AL2358"/>
    <mergeCell ref="AM2358:AN2358"/>
    <mergeCell ref="AK2359:AL2359"/>
    <mergeCell ref="AM2359:AN2359"/>
    <mergeCell ref="AK2360:AL2360"/>
    <mergeCell ref="AM2360:AN2360"/>
    <mergeCell ref="AK2355:AL2355"/>
    <mergeCell ref="AM2355:AN2355"/>
    <mergeCell ref="AK2356:AL2356"/>
    <mergeCell ref="AM2356:AN2356"/>
    <mergeCell ref="AK2357:AL2357"/>
    <mergeCell ref="AM2357:AN2357"/>
    <mergeCell ref="AK2352:AL2352"/>
    <mergeCell ref="AM2352:AN2352"/>
    <mergeCell ref="AK2353:AL2353"/>
    <mergeCell ref="AM2353:AN2353"/>
    <mergeCell ref="AK2354:AL2354"/>
    <mergeCell ref="AM2354:AN2354"/>
    <mergeCell ref="AK2349:AL2349"/>
    <mergeCell ref="AM2349:AN2349"/>
    <mergeCell ref="AK2350:AL2350"/>
    <mergeCell ref="AM2350:AN2350"/>
    <mergeCell ref="AK2351:AL2351"/>
    <mergeCell ref="AM2351:AN2351"/>
    <mergeCell ref="AK2346:AL2346"/>
    <mergeCell ref="AM2346:AN2346"/>
    <mergeCell ref="AK2347:AL2347"/>
    <mergeCell ref="AM2347:AN2347"/>
    <mergeCell ref="AK2348:AL2348"/>
    <mergeCell ref="AM2348:AN2348"/>
    <mergeCell ref="AK2343:AL2343"/>
    <mergeCell ref="AM2343:AN2343"/>
    <mergeCell ref="AK2344:AL2344"/>
    <mergeCell ref="AM2344:AN2344"/>
    <mergeCell ref="AK2345:AL2345"/>
    <mergeCell ref="AM2345:AN2345"/>
    <mergeCell ref="AK2340:AL2340"/>
    <mergeCell ref="AM2340:AN2340"/>
    <mergeCell ref="AK2341:AL2341"/>
    <mergeCell ref="AM2341:AN2341"/>
    <mergeCell ref="AK2342:AL2342"/>
    <mergeCell ref="AM2342:AN2342"/>
    <mergeCell ref="AK2337:AL2337"/>
    <mergeCell ref="AM2337:AN2337"/>
    <mergeCell ref="AK2338:AL2338"/>
    <mergeCell ref="AM2338:AN2338"/>
    <mergeCell ref="AK2339:AL2339"/>
    <mergeCell ref="AM2339:AN2339"/>
    <mergeCell ref="AK2334:AL2334"/>
    <mergeCell ref="AM2334:AN2334"/>
    <mergeCell ref="AK2335:AL2335"/>
    <mergeCell ref="AM2335:AN2335"/>
    <mergeCell ref="AK2336:AL2336"/>
    <mergeCell ref="AM2336:AN2336"/>
    <mergeCell ref="AK2331:AL2331"/>
    <mergeCell ref="AM2331:AN2331"/>
    <mergeCell ref="AK2332:AL2332"/>
    <mergeCell ref="AM2332:AN2332"/>
    <mergeCell ref="AK2333:AL2333"/>
    <mergeCell ref="AM2333:AN2333"/>
    <mergeCell ref="AK2328:AL2328"/>
    <mergeCell ref="AM2328:AN2328"/>
    <mergeCell ref="AK2329:AL2329"/>
    <mergeCell ref="AM2329:AN2329"/>
    <mergeCell ref="AK2330:AL2330"/>
    <mergeCell ref="AM2330:AN2330"/>
    <mergeCell ref="AK2325:AL2325"/>
    <mergeCell ref="AM2325:AN2325"/>
    <mergeCell ref="AK2326:AL2326"/>
    <mergeCell ref="AM2326:AN2326"/>
    <mergeCell ref="AK2327:AL2327"/>
    <mergeCell ref="AM2327:AN2327"/>
    <mergeCell ref="AK2322:AL2322"/>
    <mergeCell ref="AM2322:AN2322"/>
    <mergeCell ref="AK2323:AL2323"/>
    <mergeCell ref="AM2323:AN2323"/>
    <mergeCell ref="AK2324:AL2324"/>
    <mergeCell ref="AM2324:AN2324"/>
    <mergeCell ref="AK2319:AL2319"/>
    <mergeCell ref="AM2319:AN2319"/>
    <mergeCell ref="AK2320:AL2320"/>
    <mergeCell ref="AM2320:AN2320"/>
    <mergeCell ref="AK2321:AL2321"/>
    <mergeCell ref="AM2321:AN2321"/>
    <mergeCell ref="AK2316:AL2316"/>
    <mergeCell ref="AM2316:AN2316"/>
    <mergeCell ref="AK2317:AL2317"/>
    <mergeCell ref="AM2317:AN2317"/>
    <mergeCell ref="AK2318:AL2318"/>
    <mergeCell ref="AM2318:AN2318"/>
    <mergeCell ref="AK2313:AL2313"/>
    <mergeCell ref="AM2313:AN2313"/>
    <mergeCell ref="AK2314:AL2314"/>
    <mergeCell ref="AM2314:AN2314"/>
    <mergeCell ref="AK2315:AL2315"/>
    <mergeCell ref="AM2315:AN2315"/>
    <mergeCell ref="AK2310:AL2310"/>
    <mergeCell ref="AM2310:AN2310"/>
    <mergeCell ref="AK2311:AL2311"/>
    <mergeCell ref="AM2311:AN2311"/>
    <mergeCell ref="AK2312:AL2312"/>
    <mergeCell ref="AM2312:AN2312"/>
    <mergeCell ref="AK2307:AL2307"/>
    <mergeCell ref="AM2307:AN2307"/>
    <mergeCell ref="AK2308:AL2308"/>
    <mergeCell ref="AM2308:AN2308"/>
    <mergeCell ref="AK2309:AL2309"/>
    <mergeCell ref="AM2309:AN2309"/>
    <mergeCell ref="AK2304:AL2304"/>
    <mergeCell ref="AM2304:AN2304"/>
    <mergeCell ref="AK2305:AL2305"/>
    <mergeCell ref="AM2305:AN2305"/>
    <mergeCell ref="AK2306:AL2306"/>
    <mergeCell ref="AM2306:AN2306"/>
    <mergeCell ref="AK2301:AL2301"/>
    <mergeCell ref="AM2301:AN2301"/>
    <mergeCell ref="AK2302:AL2302"/>
    <mergeCell ref="AM2302:AN2302"/>
    <mergeCell ref="AK2303:AL2303"/>
    <mergeCell ref="AM2303:AN2303"/>
    <mergeCell ref="AK2298:AL2298"/>
    <mergeCell ref="AM2298:AN2298"/>
    <mergeCell ref="AK2299:AL2299"/>
    <mergeCell ref="AM2299:AN2299"/>
    <mergeCell ref="AK2300:AL2300"/>
    <mergeCell ref="AM2300:AN2300"/>
    <mergeCell ref="AK2295:AL2295"/>
    <mergeCell ref="AM2295:AN2295"/>
    <mergeCell ref="AK2296:AL2296"/>
    <mergeCell ref="AM2296:AN2296"/>
    <mergeCell ref="AK2297:AL2297"/>
    <mergeCell ref="AM2297:AN2297"/>
    <mergeCell ref="AK2292:AL2292"/>
    <mergeCell ref="AM2292:AN2292"/>
    <mergeCell ref="AK2293:AL2293"/>
    <mergeCell ref="AM2293:AN2293"/>
    <mergeCell ref="AK2294:AL2294"/>
    <mergeCell ref="AM2294:AN2294"/>
    <mergeCell ref="AK2289:AL2289"/>
    <mergeCell ref="AM2289:AN2289"/>
    <mergeCell ref="AK2290:AL2290"/>
    <mergeCell ref="AM2290:AN2290"/>
    <mergeCell ref="AK2291:AL2291"/>
    <mergeCell ref="AM2291:AN2291"/>
    <mergeCell ref="AK2286:AL2286"/>
    <mergeCell ref="AM2286:AN2286"/>
    <mergeCell ref="AK2287:AL2287"/>
    <mergeCell ref="AM2287:AN2287"/>
    <mergeCell ref="AK2288:AL2288"/>
    <mergeCell ref="AM2288:AN2288"/>
    <mergeCell ref="AK2283:AL2283"/>
    <mergeCell ref="AM2283:AN2283"/>
    <mergeCell ref="AK2284:AL2284"/>
    <mergeCell ref="AM2284:AN2284"/>
    <mergeCell ref="AK2285:AL2285"/>
    <mergeCell ref="AM2285:AN2285"/>
    <mergeCell ref="AK2280:AL2280"/>
    <mergeCell ref="AM2280:AN2280"/>
    <mergeCell ref="AK2281:AL2281"/>
    <mergeCell ref="AM2281:AN2281"/>
    <mergeCell ref="AK2282:AL2282"/>
    <mergeCell ref="AM2282:AN2282"/>
    <mergeCell ref="AK2277:AL2277"/>
    <mergeCell ref="AM2277:AN2277"/>
    <mergeCell ref="AK2278:AL2278"/>
    <mergeCell ref="AM2278:AN2278"/>
    <mergeCell ref="AK2279:AL2279"/>
    <mergeCell ref="AM2279:AN2279"/>
    <mergeCell ref="AK2274:AL2274"/>
    <mergeCell ref="AM2274:AN2274"/>
    <mergeCell ref="AK2275:AL2275"/>
    <mergeCell ref="AM2275:AN2275"/>
    <mergeCell ref="AK2276:AL2276"/>
    <mergeCell ref="AM2276:AN2276"/>
    <mergeCell ref="AK2271:AL2271"/>
    <mergeCell ref="AM2271:AN2271"/>
    <mergeCell ref="AK2272:AL2272"/>
    <mergeCell ref="AM2272:AN2272"/>
    <mergeCell ref="AK2273:AL2273"/>
    <mergeCell ref="AM2273:AN2273"/>
    <mergeCell ref="AK2268:AL2268"/>
    <mergeCell ref="AM2268:AN2268"/>
    <mergeCell ref="AK2269:AL2269"/>
    <mergeCell ref="AM2269:AN2269"/>
    <mergeCell ref="AK2270:AL2270"/>
    <mergeCell ref="AM2270:AN2270"/>
    <mergeCell ref="AK2265:AL2265"/>
    <mergeCell ref="AM2265:AN2265"/>
    <mergeCell ref="AK2266:AL2266"/>
    <mergeCell ref="AM2266:AN2266"/>
    <mergeCell ref="AK2267:AL2267"/>
    <mergeCell ref="AM2267:AN2267"/>
    <mergeCell ref="AK2262:AL2262"/>
    <mergeCell ref="AM2262:AN2262"/>
    <mergeCell ref="AK2263:AL2263"/>
    <mergeCell ref="AM2263:AN2263"/>
    <mergeCell ref="AK2264:AL2264"/>
    <mergeCell ref="AM2264:AN2264"/>
    <mergeCell ref="AK2259:AL2259"/>
    <mergeCell ref="AM2259:AN2259"/>
    <mergeCell ref="AK2260:AL2260"/>
    <mergeCell ref="AM2260:AN2260"/>
    <mergeCell ref="AK2261:AL2261"/>
    <mergeCell ref="AM2261:AN2261"/>
    <mergeCell ref="AK2256:AL2256"/>
    <mergeCell ref="AM2256:AN2256"/>
    <mergeCell ref="AK2257:AL2257"/>
    <mergeCell ref="AM2257:AN2257"/>
    <mergeCell ref="AK2258:AL2258"/>
    <mergeCell ref="AM2258:AN2258"/>
    <mergeCell ref="AK2253:AL2253"/>
    <mergeCell ref="AM2253:AN2253"/>
    <mergeCell ref="AK2254:AL2254"/>
    <mergeCell ref="AM2254:AN2254"/>
    <mergeCell ref="AK2255:AL2255"/>
    <mergeCell ref="AM2255:AN2255"/>
    <mergeCell ref="AK2250:AL2250"/>
    <mergeCell ref="AM2250:AN2250"/>
    <mergeCell ref="AK2251:AL2251"/>
    <mergeCell ref="AM2251:AN2251"/>
    <mergeCell ref="AK2252:AL2252"/>
    <mergeCell ref="AM2252:AN2252"/>
    <mergeCell ref="AK2247:AL2247"/>
    <mergeCell ref="AM2247:AN2247"/>
    <mergeCell ref="AK2248:AL2248"/>
    <mergeCell ref="AM2248:AN2248"/>
    <mergeCell ref="AK2249:AL2249"/>
    <mergeCell ref="AM2249:AN2249"/>
    <mergeCell ref="AK2244:AL2244"/>
    <mergeCell ref="AM2244:AN2244"/>
    <mergeCell ref="AK2245:AL2245"/>
    <mergeCell ref="AM2245:AN2245"/>
    <mergeCell ref="AK2246:AL2246"/>
    <mergeCell ref="AM2246:AN2246"/>
    <mergeCell ref="AK2241:AL2241"/>
    <mergeCell ref="AM2241:AN2241"/>
    <mergeCell ref="AK2242:AL2242"/>
    <mergeCell ref="AM2242:AN2242"/>
    <mergeCell ref="AK2243:AL2243"/>
    <mergeCell ref="AM2243:AN2243"/>
    <mergeCell ref="AK2238:AL2238"/>
    <mergeCell ref="AM2238:AN2238"/>
    <mergeCell ref="AK2239:AL2239"/>
    <mergeCell ref="AM2239:AN2239"/>
    <mergeCell ref="AK2240:AL2240"/>
    <mergeCell ref="AM2240:AN2240"/>
    <mergeCell ref="AK2235:AL2235"/>
    <mergeCell ref="AM2235:AN2235"/>
    <mergeCell ref="AK2236:AL2236"/>
    <mergeCell ref="AM2236:AN2236"/>
    <mergeCell ref="AK2237:AL2237"/>
    <mergeCell ref="AM2237:AN2237"/>
    <mergeCell ref="AK2232:AL2232"/>
    <mergeCell ref="AM2232:AN2232"/>
    <mergeCell ref="AK2233:AL2233"/>
    <mergeCell ref="AM2233:AN2233"/>
    <mergeCell ref="AK2234:AL2234"/>
    <mergeCell ref="AM2234:AN2234"/>
    <mergeCell ref="AK2229:AL2229"/>
    <mergeCell ref="AM2229:AN2229"/>
    <mergeCell ref="AK2230:AL2230"/>
    <mergeCell ref="AM2230:AN2230"/>
    <mergeCell ref="AK2231:AL2231"/>
    <mergeCell ref="AM2231:AN2231"/>
    <mergeCell ref="AK2226:AL2226"/>
    <mergeCell ref="AM2226:AN2226"/>
    <mergeCell ref="AK2227:AL2227"/>
    <mergeCell ref="AM2227:AN2227"/>
    <mergeCell ref="AK2228:AL2228"/>
    <mergeCell ref="AM2228:AN2228"/>
    <mergeCell ref="AK2223:AL2223"/>
    <mergeCell ref="AM2223:AN2223"/>
    <mergeCell ref="AK2224:AL2224"/>
    <mergeCell ref="AM2224:AN2224"/>
    <mergeCell ref="AK2225:AL2225"/>
    <mergeCell ref="AM2225:AN2225"/>
    <mergeCell ref="AK2220:AL2220"/>
    <mergeCell ref="AM2220:AN2220"/>
    <mergeCell ref="AK2221:AL2221"/>
    <mergeCell ref="AM2221:AN2221"/>
    <mergeCell ref="AK2222:AL2222"/>
    <mergeCell ref="AM2222:AN2222"/>
    <mergeCell ref="AK2217:AL2217"/>
    <mergeCell ref="AM2217:AN2217"/>
    <mergeCell ref="AK2218:AL2218"/>
    <mergeCell ref="AM2218:AN2218"/>
    <mergeCell ref="AK2219:AL2219"/>
    <mergeCell ref="AM2219:AN2219"/>
    <mergeCell ref="AK2214:AL2214"/>
    <mergeCell ref="AM2214:AN2214"/>
    <mergeCell ref="AK2215:AL2215"/>
    <mergeCell ref="AM2215:AN2215"/>
    <mergeCell ref="AK2216:AL2216"/>
    <mergeCell ref="AM2216:AN2216"/>
    <mergeCell ref="AK2211:AL2211"/>
    <mergeCell ref="AM2211:AN2211"/>
    <mergeCell ref="AK2212:AL2212"/>
    <mergeCell ref="AM2212:AN2212"/>
    <mergeCell ref="AK2213:AL2213"/>
    <mergeCell ref="AM2213:AN2213"/>
    <mergeCell ref="AK2208:AL2208"/>
    <mergeCell ref="AM2208:AN2208"/>
    <mergeCell ref="AK2209:AL2209"/>
    <mergeCell ref="AM2209:AN2209"/>
    <mergeCell ref="AK2210:AL2210"/>
    <mergeCell ref="AM2210:AN2210"/>
    <mergeCell ref="AK2205:AL2205"/>
    <mergeCell ref="AM2205:AN2205"/>
    <mergeCell ref="AK2206:AL2206"/>
    <mergeCell ref="AM2206:AN2206"/>
    <mergeCell ref="AK2207:AL2207"/>
    <mergeCell ref="AM2207:AN2207"/>
    <mergeCell ref="AK2202:AL2202"/>
    <mergeCell ref="AM2202:AN2202"/>
    <mergeCell ref="AK2203:AL2203"/>
    <mergeCell ref="AM2203:AN2203"/>
    <mergeCell ref="AK2204:AL2204"/>
    <mergeCell ref="AM2204:AN2204"/>
    <mergeCell ref="AK2199:AL2199"/>
    <mergeCell ref="AM2199:AN2199"/>
    <mergeCell ref="AK2200:AL2200"/>
    <mergeCell ref="AM2200:AN2200"/>
    <mergeCell ref="AK2201:AL2201"/>
    <mergeCell ref="AM2201:AN2201"/>
    <mergeCell ref="AK2196:AL2196"/>
    <mergeCell ref="AM2196:AN2196"/>
    <mergeCell ref="AK2197:AL2197"/>
    <mergeCell ref="AM2197:AN2197"/>
    <mergeCell ref="AK2198:AL2198"/>
    <mergeCell ref="AM2198:AN2198"/>
    <mergeCell ref="AK2193:AL2193"/>
    <mergeCell ref="AM2193:AN2193"/>
    <mergeCell ref="AK2194:AL2194"/>
    <mergeCell ref="AM2194:AN2194"/>
    <mergeCell ref="AK2195:AL2195"/>
    <mergeCell ref="AM2195:AN2195"/>
    <mergeCell ref="AK2190:AL2190"/>
    <mergeCell ref="AM2190:AN2190"/>
    <mergeCell ref="AK2191:AL2191"/>
    <mergeCell ref="AM2191:AN2191"/>
    <mergeCell ref="AK2192:AL2192"/>
    <mergeCell ref="AM2192:AN2192"/>
    <mergeCell ref="AK2187:AL2187"/>
    <mergeCell ref="AM2187:AN2187"/>
    <mergeCell ref="AK2188:AL2188"/>
    <mergeCell ref="AM2188:AN2188"/>
    <mergeCell ref="AK2189:AL2189"/>
    <mergeCell ref="AM2189:AN2189"/>
    <mergeCell ref="AK2184:AL2184"/>
    <mergeCell ref="AM2184:AN2184"/>
    <mergeCell ref="AK2185:AL2185"/>
    <mergeCell ref="AM2185:AN2185"/>
    <mergeCell ref="AK2186:AL2186"/>
    <mergeCell ref="AM2186:AN2186"/>
    <mergeCell ref="AK2181:AL2181"/>
    <mergeCell ref="AM2181:AN2181"/>
    <mergeCell ref="AK2182:AL2182"/>
    <mergeCell ref="AM2182:AN2182"/>
    <mergeCell ref="AK2183:AL2183"/>
    <mergeCell ref="AM2183:AN2183"/>
    <mergeCell ref="AK2178:AL2178"/>
    <mergeCell ref="AM2178:AN2178"/>
    <mergeCell ref="AK2179:AL2179"/>
    <mergeCell ref="AM2179:AN2179"/>
    <mergeCell ref="AK2180:AL2180"/>
    <mergeCell ref="AM2180:AN2180"/>
    <mergeCell ref="AK2175:AL2175"/>
    <mergeCell ref="AM2175:AN2175"/>
    <mergeCell ref="AK2176:AL2176"/>
    <mergeCell ref="AM2176:AN2176"/>
    <mergeCell ref="AK2177:AL2177"/>
    <mergeCell ref="AM2177:AN2177"/>
    <mergeCell ref="AK2172:AL2172"/>
    <mergeCell ref="AM2172:AN2172"/>
    <mergeCell ref="AK2173:AL2173"/>
    <mergeCell ref="AM2173:AN2173"/>
    <mergeCell ref="AK2174:AL2174"/>
    <mergeCell ref="AM2174:AN2174"/>
    <mergeCell ref="AK2169:AL2169"/>
    <mergeCell ref="AM2169:AN2169"/>
    <mergeCell ref="AK2170:AL2170"/>
    <mergeCell ref="AM2170:AN2170"/>
    <mergeCell ref="AK2171:AL2171"/>
    <mergeCell ref="AM2171:AN2171"/>
    <mergeCell ref="AK2166:AL2166"/>
    <mergeCell ref="AM2166:AN2166"/>
    <mergeCell ref="AK2167:AL2167"/>
    <mergeCell ref="AM2167:AN2167"/>
    <mergeCell ref="AK2168:AL2168"/>
    <mergeCell ref="AM2168:AN2168"/>
    <mergeCell ref="AK2163:AL2163"/>
    <mergeCell ref="AM2163:AN2163"/>
    <mergeCell ref="AK2164:AL2164"/>
    <mergeCell ref="AM2164:AN2164"/>
    <mergeCell ref="AK2165:AL2165"/>
    <mergeCell ref="AM2165:AN2165"/>
    <mergeCell ref="AK2160:AL2160"/>
    <mergeCell ref="AM2160:AN2160"/>
    <mergeCell ref="AK2161:AL2161"/>
    <mergeCell ref="AM2161:AN2161"/>
    <mergeCell ref="AK2162:AL2162"/>
    <mergeCell ref="AM2162:AN2162"/>
    <mergeCell ref="AK2157:AL2157"/>
    <mergeCell ref="AM2157:AN2157"/>
    <mergeCell ref="AK2158:AL2158"/>
    <mergeCell ref="AM2158:AN2158"/>
    <mergeCell ref="AK2159:AL2159"/>
    <mergeCell ref="AM2159:AN2159"/>
    <mergeCell ref="AK2154:AL2154"/>
    <mergeCell ref="AM2154:AN2154"/>
    <mergeCell ref="AK2155:AL2155"/>
    <mergeCell ref="AM2155:AN2155"/>
    <mergeCell ref="AK2156:AL2156"/>
    <mergeCell ref="AM2156:AN2156"/>
    <mergeCell ref="AK2151:AL2151"/>
    <mergeCell ref="AM2151:AN2151"/>
    <mergeCell ref="AK2152:AL2152"/>
    <mergeCell ref="AM2152:AN2152"/>
    <mergeCell ref="AK2153:AL2153"/>
    <mergeCell ref="AM2153:AN2153"/>
    <mergeCell ref="AK2148:AL2148"/>
    <mergeCell ref="AM2148:AN2148"/>
    <mergeCell ref="AK2149:AL2149"/>
    <mergeCell ref="AM2149:AN2149"/>
    <mergeCell ref="AK2150:AL2150"/>
    <mergeCell ref="AM2150:AN2150"/>
    <mergeCell ref="AK2145:AL2145"/>
    <mergeCell ref="AM2145:AN2145"/>
    <mergeCell ref="AK2146:AL2146"/>
    <mergeCell ref="AM2146:AN2146"/>
    <mergeCell ref="AK2147:AL2147"/>
    <mergeCell ref="AM2147:AN2147"/>
    <mergeCell ref="AK2142:AL2142"/>
    <mergeCell ref="AM2142:AN2142"/>
    <mergeCell ref="AK2143:AL2143"/>
    <mergeCell ref="AM2143:AN2143"/>
    <mergeCell ref="AK2144:AL2144"/>
    <mergeCell ref="AM2144:AN2144"/>
    <mergeCell ref="AK2139:AL2139"/>
    <mergeCell ref="AM2139:AN2139"/>
    <mergeCell ref="AK2140:AL2140"/>
    <mergeCell ref="AM2140:AN2140"/>
    <mergeCell ref="AK2141:AL2141"/>
    <mergeCell ref="AM2141:AN2141"/>
    <mergeCell ref="AK2136:AL2136"/>
    <mergeCell ref="AM2136:AN2136"/>
    <mergeCell ref="AK2137:AL2137"/>
    <mergeCell ref="AM2137:AN2137"/>
    <mergeCell ref="AK2138:AL2138"/>
    <mergeCell ref="AM2138:AN2138"/>
    <mergeCell ref="AK2133:AL2133"/>
    <mergeCell ref="AM2133:AN2133"/>
    <mergeCell ref="AK2134:AL2134"/>
    <mergeCell ref="AM2134:AN2134"/>
    <mergeCell ref="AK2135:AL2135"/>
    <mergeCell ref="AM2135:AN2135"/>
    <mergeCell ref="AK2130:AL2130"/>
    <mergeCell ref="AM2130:AN2130"/>
    <mergeCell ref="AK2131:AL2131"/>
    <mergeCell ref="AM2131:AN2131"/>
    <mergeCell ref="AK2132:AL2132"/>
    <mergeCell ref="AM2132:AN2132"/>
    <mergeCell ref="AK2127:AL2127"/>
    <mergeCell ref="AM2127:AN2127"/>
    <mergeCell ref="AK2128:AL2128"/>
    <mergeCell ref="AM2128:AN2128"/>
    <mergeCell ref="AK2129:AL2129"/>
    <mergeCell ref="AM2129:AN2129"/>
    <mergeCell ref="AK2124:AL2124"/>
    <mergeCell ref="AM2124:AN2124"/>
    <mergeCell ref="AK2125:AL2125"/>
    <mergeCell ref="AM2125:AN2125"/>
    <mergeCell ref="AK2126:AL2126"/>
    <mergeCell ref="AM2126:AN2126"/>
    <mergeCell ref="AK2121:AL2121"/>
    <mergeCell ref="AM2121:AN2121"/>
    <mergeCell ref="AK2122:AL2122"/>
    <mergeCell ref="AM2122:AN2122"/>
    <mergeCell ref="AK2123:AL2123"/>
    <mergeCell ref="AM2123:AN2123"/>
    <mergeCell ref="AK2118:AL2118"/>
    <mergeCell ref="AM2118:AN2118"/>
    <mergeCell ref="AK2119:AL2119"/>
    <mergeCell ref="AM2119:AN2119"/>
    <mergeCell ref="AK2120:AL2120"/>
    <mergeCell ref="AM2120:AN2120"/>
    <mergeCell ref="AK2115:AL2115"/>
    <mergeCell ref="AM2115:AN2115"/>
    <mergeCell ref="AK2116:AL2116"/>
    <mergeCell ref="AM2116:AN2116"/>
    <mergeCell ref="AK2117:AL2117"/>
    <mergeCell ref="AM2117:AN2117"/>
    <mergeCell ref="AK2112:AL2112"/>
    <mergeCell ref="AM2112:AN2112"/>
    <mergeCell ref="AK2113:AL2113"/>
    <mergeCell ref="AM2113:AN2113"/>
    <mergeCell ref="AK2114:AL2114"/>
    <mergeCell ref="AM2114:AN2114"/>
    <mergeCell ref="AK2109:AL2109"/>
    <mergeCell ref="AM2109:AN2109"/>
    <mergeCell ref="AK2110:AL2110"/>
    <mergeCell ref="AM2110:AN2110"/>
    <mergeCell ref="AK2111:AL2111"/>
    <mergeCell ref="AM2111:AN2111"/>
    <mergeCell ref="AK2106:AL2106"/>
    <mergeCell ref="AM2106:AN2106"/>
    <mergeCell ref="AK2107:AL2107"/>
    <mergeCell ref="AM2107:AN2107"/>
    <mergeCell ref="AK2108:AL2108"/>
    <mergeCell ref="AM2108:AN2108"/>
    <mergeCell ref="AK2103:AL2103"/>
    <mergeCell ref="AM2103:AN2103"/>
    <mergeCell ref="AK2104:AL2104"/>
    <mergeCell ref="AM2104:AN2104"/>
    <mergeCell ref="AK2105:AL2105"/>
    <mergeCell ref="AM2105:AN2105"/>
    <mergeCell ref="AK2100:AL2100"/>
    <mergeCell ref="AM2100:AN2100"/>
    <mergeCell ref="AK2101:AL2101"/>
    <mergeCell ref="AM2101:AN2101"/>
    <mergeCell ref="AK2102:AL2102"/>
    <mergeCell ref="AM2102:AN2102"/>
    <mergeCell ref="AK2097:AL2097"/>
    <mergeCell ref="AM2097:AN2097"/>
    <mergeCell ref="AK2098:AL2098"/>
    <mergeCell ref="AM2098:AN2098"/>
    <mergeCell ref="AK2099:AL2099"/>
    <mergeCell ref="AM2099:AN2099"/>
    <mergeCell ref="AK2094:AL2094"/>
    <mergeCell ref="AM2094:AN2094"/>
    <mergeCell ref="AK2095:AL2095"/>
    <mergeCell ref="AM2095:AN2095"/>
    <mergeCell ref="AK2096:AL2096"/>
    <mergeCell ref="AM2096:AN2096"/>
    <mergeCell ref="AK2091:AL2091"/>
    <mergeCell ref="AM2091:AN2091"/>
    <mergeCell ref="AK2092:AL2092"/>
    <mergeCell ref="AM2092:AN2092"/>
    <mergeCell ref="AK2093:AL2093"/>
    <mergeCell ref="AM2093:AN2093"/>
    <mergeCell ref="AK2088:AL2088"/>
    <mergeCell ref="AM2088:AN2088"/>
    <mergeCell ref="AK2089:AL2089"/>
    <mergeCell ref="AM2089:AN2089"/>
    <mergeCell ref="AK2090:AL2090"/>
    <mergeCell ref="AM2090:AN2090"/>
    <mergeCell ref="AK2085:AL2085"/>
    <mergeCell ref="AM2085:AN2085"/>
    <mergeCell ref="AK2086:AL2086"/>
    <mergeCell ref="AM2086:AN2086"/>
    <mergeCell ref="AK2087:AL2087"/>
    <mergeCell ref="AM2087:AN2087"/>
    <mergeCell ref="AK2082:AL2082"/>
    <mergeCell ref="AM2082:AN2082"/>
    <mergeCell ref="AK2083:AL2083"/>
    <mergeCell ref="AM2083:AN2083"/>
    <mergeCell ref="AK2084:AL2084"/>
    <mergeCell ref="AM2084:AN2084"/>
    <mergeCell ref="AK2079:AL2079"/>
    <mergeCell ref="AM2079:AN2079"/>
    <mergeCell ref="AK2080:AL2080"/>
    <mergeCell ref="AM2080:AN2080"/>
    <mergeCell ref="AK2081:AL2081"/>
    <mergeCell ref="AM2081:AN2081"/>
    <mergeCell ref="AK2076:AL2076"/>
    <mergeCell ref="AM2076:AN2076"/>
    <mergeCell ref="AK2077:AL2077"/>
    <mergeCell ref="AM2077:AN2077"/>
    <mergeCell ref="AK2078:AL2078"/>
    <mergeCell ref="AM2078:AN2078"/>
    <mergeCell ref="AK2073:AL2073"/>
    <mergeCell ref="AM2073:AN2073"/>
    <mergeCell ref="AK2074:AL2074"/>
    <mergeCell ref="AM2074:AN2074"/>
    <mergeCell ref="AK2075:AL2075"/>
    <mergeCell ref="AM2075:AN2075"/>
    <mergeCell ref="AK2070:AL2070"/>
    <mergeCell ref="AM2070:AN2070"/>
    <mergeCell ref="AK2071:AL2071"/>
    <mergeCell ref="AM2071:AN2071"/>
    <mergeCell ref="AK2072:AL2072"/>
    <mergeCell ref="AM2072:AN2072"/>
    <mergeCell ref="AK2067:AL2067"/>
    <mergeCell ref="AM2067:AN2067"/>
    <mergeCell ref="AK2068:AL2068"/>
    <mergeCell ref="AM2068:AN2068"/>
    <mergeCell ref="AK2069:AL2069"/>
    <mergeCell ref="AM2069:AN2069"/>
    <mergeCell ref="AK2064:AL2064"/>
    <mergeCell ref="AM2064:AN2064"/>
    <mergeCell ref="AK2065:AL2065"/>
    <mergeCell ref="AM2065:AN2065"/>
    <mergeCell ref="AK2066:AL2066"/>
    <mergeCell ref="AM2066:AN2066"/>
    <mergeCell ref="AK2058:AM2058"/>
    <mergeCell ref="AK2059:AM2059"/>
    <mergeCell ref="AK2060:AM2060"/>
    <mergeCell ref="AK2061:AM2061"/>
    <mergeCell ref="AK2063:AL2063"/>
    <mergeCell ref="AM2063:AN2063"/>
    <mergeCell ref="AK2052:AN2052"/>
    <mergeCell ref="AK2053:AM2053"/>
    <mergeCell ref="AK2054:AM2054"/>
    <mergeCell ref="AK2055:AM2055"/>
    <mergeCell ref="AK2056:AM2056"/>
    <mergeCell ref="AK2057:AM2057"/>
    <mergeCell ref="AK2049:AL2049"/>
    <mergeCell ref="AM2049:AN2049"/>
    <mergeCell ref="AK2050:AL2050"/>
    <mergeCell ref="AM2050:AN2050"/>
    <mergeCell ref="AK2051:AL2051"/>
    <mergeCell ref="AM2051:AN2051"/>
    <mergeCell ref="AK2046:AL2046"/>
    <mergeCell ref="AM2046:AN2046"/>
    <mergeCell ref="AK2047:AL2047"/>
    <mergeCell ref="AM2047:AN2047"/>
    <mergeCell ref="AK2048:AL2048"/>
    <mergeCell ref="AM2048:AN2048"/>
    <mergeCell ref="AK2043:AL2043"/>
    <mergeCell ref="AM2043:AN2043"/>
    <mergeCell ref="AK2044:AL2044"/>
    <mergeCell ref="AM2044:AN2044"/>
    <mergeCell ref="AK2045:AL2045"/>
    <mergeCell ref="AM2045:AN2045"/>
    <mergeCell ref="AK2040:AL2040"/>
    <mergeCell ref="AM2040:AN2040"/>
    <mergeCell ref="AK2041:AL2041"/>
    <mergeCell ref="AM2041:AN2041"/>
    <mergeCell ref="AK2042:AL2042"/>
    <mergeCell ref="AM2042:AN2042"/>
    <mergeCell ref="AK2037:AL2037"/>
    <mergeCell ref="AM2037:AN2037"/>
    <mergeCell ref="AK2038:AL2038"/>
    <mergeCell ref="AM2038:AN2038"/>
    <mergeCell ref="AK2039:AL2039"/>
    <mergeCell ref="AM2039:AN2039"/>
    <mergeCell ref="AK2034:AL2034"/>
    <mergeCell ref="AM2034:AN2034"/>
    <mergeCell ref="AK2035:AL2035"/>
    <mergeCell ref="AM2035:AN2035"/>
    <mergeCell ref="AK2036:AL2036"/>
    <mergeCell ref="AM2036:AN2036"/>
    <mergeCell ref="AK2031:AL2031"/>
    <mergeCell ref="AM2031:AN2031"/>
    <mergeCell ref="AK2032:AL2032"/>
    <mergeCell ref="AM2032:AN2032"/>
    <mergeCell ref="AK2033:AL2033"/>
    <mergeCell ref="AM2033:AN2033"/>
    <mergeCell ref="AK2028:AL2028"/>
    <mergeCell ref="AM2028:AN2028"/>
    <mergeCell ref="AK2029:AL2029"/>
    <mergeCell ref="AM2029:AN2029"/>
    <mergeCell ref="AK2030:AL2030"/>
    <mergeCell ref="AM2030:AN2030"/>
    <mergeCell ref="AK2025:AL2025"/>
    <mergeCell ref="AM2025:AN2025"/>
    <mergeCell ref="AK2026:AL2026"/>
    <mergeCell ref="AM2026:AN2026"/>
    <mergeCell ref="AK2027:AL2027"/>
    <mergeCell ref="AM2027:AN2027"/>
    <mergeCell ref="AK2022:AL2022"/>
    <mergeCell ref="AM2022:AN2022"/>
    <mergeCell ref="AK2023:AL2023"/>
    <mergeCell ref="AM2023:AN2023"/>
    <mergeCell ref="AK2024:AL2024"/>
    <mergeCell ref="AM2024:AN2024"/>
    <mergeCell ref="AK2019:AL2019"/>
    <mergeCell ref="AM2019:AN2019"/>
    <mergeCell ref="AK2020:AL2020"/>
    <mergeCell ref="AM2020:AN2020"/>
    <mergeCell ref="AK2021:AL2021"/>
    <mergeCell ref="AM2021:AN2021"/>
    <mergeCell ref="AK2016:AL2016"/>
    <mergeCell ref="AM2016:AN2016"/>
    <mergeCell ref="AK2017:AL2017"/>
    <mergeCell ref="AM2017:AN2017"/>
    <mergeCell ref="AK2018:AL2018"/>
    <mergeCell ref="AM2018:AN2018"/>
    <mergeCell ref="AK2013:AL2013"/>
    <mergeCell ref="AM2013:AN2013"/>
    <mergeCell ref="AK2014:AL2014"/>
    <mergeCell ref="AM2014:AN2014"/>
    <mergeCell ref="AK2015:AL2015"/>
    <mergeCell ref="AM2015:AN2015"/>
    <mergeCell ref="AK2010:AL2010"/>
    <mergeCell ref="AM2010:AN2010"/>
    <mergeCell ref="AK2011:AL2011"/>
    <mergeCell ref="AM2011:AN2011"/>
    <mergeCell ref="AK2012:AL2012"/>
    <mergeCell ref="AM2012:AN2012"/>
    <mergeCell ref="AK2007:AL2007"/>
    <mergeCell ref="AM2007:AN2007"/>
    <mergeCell ref="AK2008:AL2008"/>
    <mergeCell ref="AM2008:AN2008"/>
    <mergeCell ref="AK2009:AL2009"/>
    <mergeCell ref="AM2009:AN2009"/>
    <mergeCell ref="AK2004:AL2004"/>
    <mergeCell ref="AM2004:AN2004"/>
    <mergeCell ref="AK2005:AL2005"/>
    <mergeCell ref="AM2005:AN2005"/>
    <mergeCell ref="AK2006:AL2006"/>
    <mergeCell ref="AM2006:AN2006"/>
    <mergeCell ref="AK2001:AL2001"/>
    <mergeCell ref="AM2001:AN2001"/>
    <mergeCell ref="AK2002:AL2002"/>
    <mergeCell ref="AM2002:AN2002"/>
    <mergeCell ref="AK2003:AL2003"/>
    <mergeCell ref="AM2003:AN2003"/>
    <mergeCell ref="AK1998:AL1998"/>
    <mergeCell ref="AM1998:AN1998"/>
    <mergeCell ref="AK1999:AL1999"/>
    <mergeCell ref="AM1999:AN1999"/>
    <mergeCell ref="AK2000:AL2000"/>
    <mergeCell ref="AM2000:AN2000"/>
    <mergeCell ref="AK1995:AL1995"/>
    <mergeCell ref="AM1995:AN1995"/>
    <mergeCell ref="AK1996:AL1996"/>
    <mergeCell ref="AM1996:AN1996"/>
    <mergeCell ref="AK1997:AL1997"/>
    <mergeCell ref="AM1997:AN1997"/>
    <mergeCell ref="AK1992:AL1992"/>
    <mergeCell ref="AM1992:AN1992"/>
    <mergeCell ref="AK1993:AL1993"/>
    <mergeCell ref="AM1993:AN1993"/>
    <mergeCell ref="AK1994:AL1994"/>
    <mergeCell ref="AM1994:AN1994"/>
    <mergeCell ref="AK1989:AL1989"/>
    <mergeCell ref="AM1989:AN1989"/>
    <mergeCell ref="AK1990:AL1990"/>
    <mergeCell ref="AM1990:AN1990"/>
    <mergeCell ref="AK1991:AL1991"/>
    <mergeCell ref="AM1991:AN1991"/>
    <mergeCell ref="AK1986:AL1986"/>
    <mergeCell ref="AM1986:AN1986"/>
    <mergeCell ref="AK1987:AL1987"/>
    <mergeCell ref="AM1987:AN1987"/>
    <mergeCell ref="AK1988:AL1988"/>
    <mergeCell ref="AM1988:AN1988"/>
    <mergeCell ref="AK1983:AL1983"/>
    <mergeCell ref="AM1983:AN1983"/>
    <mergeCell ref="AK1984:AL1984"/>
    <mergeCell ref="AM1984:AN1984"/>
    <mergeCell ref="AK1985:AL1985"/>
    <mergeCell ref="AM1985:AN1985"/>
    <mergeCell ref="AK1980:AL1980"/>
    <mergeCell ref="AM1980:AN1980"/>
    <mergeCell ref="AK1981:AL1981"/>
    <mergeCell ref="AM1981:AN1981"/>
    <mergeCell ref="AK1982:AL1982"/>
    <mergeCell ref="AM1982:AN1982"/>
    <mergeCell ref="AK1977:AL1977"/>
    <mergeCell ref="AM1977:AN1977"/>
    <mergeCell ref="AK1978:AL1978"/>
    <mergeCell ref="AM1978:AN1978"/>
    <mergeCell ref="AK1979:AL1979"/>
    <mergeCell ref="AM1979:AN1979"/>
    <mergeCell ref="AK1974:AL1974"/>
    <mergeCell ref="AM1974:AN1974"/>
    <mergeCell ref="AK1975:AL1975"/>
    <mergeCell ref="AM1975:AN1975"/>
    <mergeCell ref="AK1976:AL1976"/>
    <mergeCell ref="AM1976:AN1976"/>
    <mergeCell ref="AK1971:AL1971"/>
    <mergeCell ref="AM1971:AN1971"/>
    <mergeCell ref="AK1972:AL1972"/>
    <mergeCell ref="AM1972:AN1972"/>
    <mergeCell ref="AK1973:AL1973"/>
    <mergeCell ref="AM1973:AN1973"/>
    <mergeCell ref="AK1968:AL1968"/>
    <mergeCell ref="AM1968:AN1968"/>
    <mergeCell ref="AK1969:AL1969"/>
    <mergeCell ref="AM1969:AN1969"/>
    <mergeCell ref="AK1970:AL1970"/>
    <mergeCell ref="AM1970:AN1970"/>
    <mergeCell ref="AK1965:AL1965"/>
    <mergeCell ref="AM1965:AN1965"/>
    <mergeCell ref="AK1966:AL1966"/>
    <mergeCell ref="AM1966:AN1966"/>
    <mergeCell ref="AK1967:AL1967"/>
    <mergeCell ref="AM1967:AN1967"/>
    <mergeCell ref="AK1962:AL1962"/>
    <mergeCell ref="AM1962:AN1962"/>
    <mergeCell ref="AK1963:AL1963"/>
    <mergeCell ref="AM1963:AN1963"/>
    <mergeCell ref="AK1964:AL1964"/>
    <mergeCell ref="AM1964:AN1964"/>
    <mergeCell ref="AK1959:AL1959"/>
    <mergeCell ref="AM1959:AN1959"/>
    <mergeCell ref="AK1960:AL1960"/>
    <mergeCell ref="AM1960:AN1960"/>
    <mergeCell ref="AK1961:AL1961"/>
    <mergeCell ref="AM1961:AN1961"/>
    <mergeCell ref="AK1956:AL1956"/>
    <mergeCell ref="AM1956:AN1956"/>
    <mergeCell ref="AK1957:AL1957"/>
    <mergeCell ref="AM1957:AN1957"/>
    <mergeCell ref="AK1958:AL1958"/>
    <mergeCell ref="AM1958:AN1958"/>
    <mergeCell ref="AK1953:AL1953"/>
    <mergeCell ref="AM1953:AN1953"/>
    <mergeCell ref="AK1954:AL1954"/>
    <mergeCell ref="AM1954:AN1954"/>
    <mergeCell ref="AK1955:AL1955"/>
    <mergeCell ref="AM1955:AN1955"/>
    <mergeCell ref="AK1950:AL1950"/>
    <mergeCell ref="AM1950:AN1950"/>
    <mergeCell ref="AK1951:AL1951"/>
    <mergeCell ref="AM1951:AN1951"/>
    <mergeCell ref="AK1952:AL1952"/>
    <mergeCell ref="AM1952:AN1952"/>
    <mergeCell ref="AK1947:AL1947"/>
    <mergeCell ref="AM1947:AN1947"/>
    <mergeCell ref="AK1948:AL1948"/>
    <mergeCell ref="AM1948:AN1948"/>
    <mergeCell ref="AK1949:AL1949"/>
    <mergeCell ref="AM1949:AN1949"/>
    <mergeCell ref="AK1944:AL1944"/>
    <mergeCell ref="AM1944:AN1944"/>
    <mergeCell ref="AK1945:AL1945"/>
    <mergeCell ref="AM1945:AN1945"/>
    <mergeCell ref="AK1946:AL1946"/>
    <mergeCell ref="AM1946:AN1946"/>
    <mergeCell ref="AK1941:AL1941"/>
    <mergeCell ref="AM1941:AN1941"/>
    <mergeCell ref="AK1942:AL1942"/>
    <mergeCell ref="AM1942:AN1942"/>
    <mergeCell ref="AK1943:AL1943"/>
    <mergeCell ref="AM1943:AN1943"/>
    <mergeCell ref="AK1938:AL1938"/>
    <mergeCell ref="AM1938:AN1938"/>
    <mergeCell ref="AK1939:AL1939"/>
    <mergeCell ref="AM1939:AN1939"/>
    <mergeCell ref="AK1940:AL1940"/>
    <mergeCell ref="AM1940:AN1940"/>
    <mergeCell ref="AK1935:AL1935"/>
    <mergeCell ref="AM1935:AN1935"/>
    <mergeCell ref="AK1936:AL1936"/>
    <mergeCell ref="AM1936:AN1936"/>
    <mergeCell ref="AK1937:AL1937"/>
    <mergeCell ref="AM1937:AN1937"/>
    <mergeCell ref="AK1932:AL1932"/>
    <mergeCell ref="AM1932:AN1932"/>
    <mergeCell ref="AK1933:AL1933"/>
    <mergeCell ref="AM1933:AN1933"/>
    <mergeCell ref="AK1934:AL1934"/>
    <mergeCell ref="AM1934:AN1934"/>
    <mergeCell ref="AK1929:AL1929"/>
    <mergeCell ref="AM1929:AN1929"/>
    <mergeCell ref="AK1930:AL1930"/>
    <mergeCell ref="AM1930:AN1930"/>
    <mergeCell ref="AK1931:AL1931"/>
    <mergeCell ref="AM1931:AN1931"/>
    <mergeCell ref="AK1926:AL1926"/>
    <mergeCell ref="AM1926:AN1926"/>
    <mergeCell ref="AK1927:AL1927"/>
    <mergeCell ref="AM1927:AN1927"/>
    <mergeCell ref="AK1928:AL1928"/>
    <mergeCell ref="AM1928:AN1928"/>
    <mergeCell ref="AK1923:AL1923"/>
    <mergeCell ref="AM1923:AN1923"/>
    <mergeCell ref="AK1924:AL1924"/>
    <mergeCell ref="AM1924:AN1924"/>
    <mergeCell ref="AK1925:AL1925"/>
    <mergeCell ref="AM1925:AN1925"/>
    <mergeCell ref="AK1920:AL1920"/>
    <mergeCell ref="AM1920:AN1920"/>
    <mergeCell ref="AK1921:AL1921"/>
    <mergeCell ref="AM1921:AN1921"/>
    <mergeCell ref="AK1922:AL1922"/>
    <mergeCell ref="AM1922:AN1922"/>
    <mergeCell ref="AK1917:AL1917"/>
    <mergeCell ref="AM1917:AN1917"/>
    <mergeCell ref="AK1918:AL1918"/>
    <mergeCell ref="AM1918:AN1918"/>
    <mergeCell ref="AK1919:AL1919"/>
    <mergeCell ref="AM1919:AN1919"/>
    <mergeCell ref="AK1914:AL1914"/>
    <mergeCell ref="AM1914:AN1914"/>
    <mergeCell ref="AK1915:AL1915"/>
    <mergeCell ref="AM1915:AN1915"/>
    <mergeCell ref="AK1916:AL1916"/>
    <mergeCell ref="AM1916:AN1916"/>
    <mergeCell ref="AK1911:AL1911"/>
    <mergeCell ref="AM1911:AN1911"/>
    <mergeCell ref="AK1912:AL1912"/>
    <mergeCell ref="AM1912:AN1912"/>
    <mergeCell ref="AK1913:AL1913"/>
    <mergeCell ref="AM1913:AN1913"/>
    <mergeCell ref="AK1908:AL1908"/>
    <mergeCell ref="AM1908:AN1908"/>
    <mergeCell ref="AK1909:AL1909"/>
    <mergeCell ref="AM1909:AN1909"/>
    <mergeCell ref="AK1910:AL1910"/>
    <mergeCell ref="AM1910:AN1910"/>
    <mergeCell ref="AK1905:AL1905"/>
    <mergeCell ref="AM1905:AN1905"/>
    <mergeCell ref="AK1906:AL1906"/>
    <mergeCell ref="AM1906:AN1906"/>
    <mergeCell ref="AK1907:AL1907"/>
    <mergeCell ref="AM1907:AN1907"/>
    <mergeCell ref="AK1902:AL1902"/>
    <mergeCell ref="AM1902:AN1902"/>
    <mergeCell ref="AK1903:AL1903"/>
    <mergeCell ref="AM1903:AN1903"/>
    <mergeCell ref="AK1904:AL1904"/>
    <mergeCell ref="AM1904:AN1904"/>
    <mergeCell ref="AK1899:AL1899"/>
    <mergeCell ref="AM1899:AN1899"/>
    <mergeCell ref="AK1900:AL1900"/>
    <mergeCell ref="AM1900:AN1900"/>
    <mergeCell ref="AK1901:AL1901"/>
    <mergeCell ref="AM1901:AN1901"/>
    <mergeCell ref="AK1896:AL1896"/>
    <mergeCell ref="AM1896:AN1896"/>
    <mergeCell ref="AK1897:AL1897"/>
    <mergeCell ref="AM1897:AN1897"/>
    <mergeCell ref="AK1898:AL1898"/>
    <mergeCell ref="AM1898:AN1898"/>
    <mergeCell ref="AK1893:AL1893"/>
    <mergeCell ref="AM1893:AN1893"/>
    <mergeCell ref="AK1894:AL1894"/>
    <mergeCell ref="AM1894:AN1894"/>
    <mergeCell ref="AK1895:AL1895"/>
    <mergeCell ref="AM1895:AN1895"/>
    <mergeCell ref="AK1890:AL1890"/>
    <mergeCell ref="AM1890:AN1890"/>
    <mergeCell ref="AK1891:AL1891"/>
    <mergeCell ref="AM1891:AN1891"/>
    <mergeCell ref="AK1892:AL1892"/>
    <mergeCell ref="AM1892:AN1892"/>
    <mergeCell ref="AK1887:AL1887"/>
    <mergeCell ref="AM1887:AN1887"/>
    <mergeCell ref="AK1888:AL1888"/>
    <mergeCell ref="AM1888:AN1888"/>
    <mergeCell ref="AK1889:AL1889"/>
    <mergeCell ref="AM1889:AN1889"/>
    <mergeCell ref="AK1884:AL1884"/>
    <mergeCell ref="AM1884:AN1884"/>
    <mergeCell ref="AK1885:AL1885"/>
    <mergeCell ref="AM1885:AN1885"/>
    <mergeCell ref="AK1886:AL1886"/>
    <mergeCell ref="AM1886:AN1886"/>
    <mergeCell ref="AK1881:AL1881"/>
    <mergeCell ref="AM1881:AN1881"/>
    <mergeCell ref="AK1882:AL1882"/>
    <mergeCell ref="AM1882:AN1882"/>
    <mergeCell ref="AK1883:AL1883"/>
    <mergeCell ref="AM1883:AN1883"/>
    <mergeCell ref="AK1878:AL1878"/>
    <mergeCell ref="AM1878:AN1878"/>
    <mergeCell ref="AK1879:AL1879"/>
    <mergeCell ref="AM1879:AN1879"/>
    <mergeCell ref="AK1880:AL1880"/>
    <mergeCell ref="AM1880:AN1880"/>
    <mergeCell ref="AK1875:AL1875"/>
    <mergeCell ref="AM1875:AN1875"/>
    <mergeCell ref="AK1876:AL1876"/>
    <mergeCell ref="AM1876:AN1876"/>
    <mergeCell ref="AK1877:AL1877"/>
    <mergeCell ref="AM1877:AN1877"/>
    <mergeCell ref="AK1872:AL1872"/>
    <mergeCell ref="AM1872:AN1872"/>
    <mergeCell ref="AK1873:AL1873"/>
    <mergeCell ref="AM1873:AN1873"/>
    <mergeCell ref="AK1874:AL1874"/>
    <mergeCell ref="AM1874:AN1874"/>
    <mergeCell ref="AK1869:AL1869"/>
    <mergeCell ref="AM1869:AN1869"/>
    <mergeCell ref="AK1870:AL1870"/>
    <mergeCell ref="AM1870:AN1870"/>
    <mergeCell ref="AK1871:AL1871"/>
    <mergeCell ref="AM1871:AN1871"/>
    <mergeCell ref="AK1866:AL1866"/>
    <mergeCell ref="AM1866:AN1866"/>
    <mergeCell ref="AK1867:AL1867"/>
    <mergeCell ref="AM1867:AN1867"/>
    <mergeCell ref="AK1868:AL1868"/>
    <mergeCell ref="AM1868:AN1868"/>
    <mergeCell ref="AK1863:AL1863"/>
    <mergeCell ref="AM1863:AN1863"/>
    <mergeCell ref="AK1864:AL1864"/>
    <mergeCell ref="AM1864:AN1864"/>
    <mergeCell ref="AK1865:AL1865"/>
    <mergeCell ref="AM1865:AN1865"/>
    <mergeCell ref="AK1860:AL1860"/>
    <mergeCell ref="AM1860:AN1860"/>
    <mergeCell ref="AK1861:AL1861"/>
    <mergeCell ref="AM1861:AN1861"/>
    <mergeCell ref="AK1862:AL1862"/>
    <mergeCell ref="AM1862:AN1862"/>
    <mergeCell ref="AK1857:AL1857"/>
    <mergeCell ref="AM1857:AN1857"/>
    <mergeCell ref="AK1858:AL1858"/>
    <mergeCell ref="AM1858:AN1858"/>
    <mergeCell ref="AK1859:AL1859"/>
    <mergeCell ref="AM1859:AN1859"/>
    <mergeCell ref="AK1854:AL1854"/>
    <mergeCell ref="AM1854:AN1854"/>
    <mergeCell ref="AK1855:AL1855"/>
    <mergeCell ref="AM1855:AN1855"/>
    <mergeCell ref="AK1856:AL1856"/>
    <mergeCell ref="AM1856:AN1856"/>
    <mergeCell ref="AK1851:AL1851"/>
    <mergeCell ref="AM1851:AN1851"/>
    <mergeCell ref="AK1852:AL1852"/>
    <mergeCell ref="AM1852:AN1852"/>
    <mergeCell ref="AK1853:AL1853"/>
    <mergeCell ref="AM1853:AN1853"/>
    <mergeCell ref="AK1848:AL1848"/>
    <mergeCell ref="AM1848:AN1848"/>
    <mergeCell ref="AK1849:AL1849"/>
    <mergeCell ref="AM1849:AN1849"/>
    <mergeCell ref="AK1850:AL1850"/>
    <mergeCell ref="AM1850:AN1850"/>
    <mergeCell ref="AK1845:AL1845"/>
    <mergeCell ref="AM1845:AN1845"/>
    <mergeCell ref="AK1846:AL1846"/>
    <mergeCell ref="AM1846:AN1846"/>
    <mergeCell ref="AK1847:AL1847"/>
    <mergeCell ref="AM1847:AN1847"/>
    <mergeCell ref="AK1842:AL1842"/>
    <mergeCell ref="AM1842:AN1842"/>
    <mergeCell ref="AK1843:AL1843"/>
    <mergeCell ref="AM1843:AN1843"/>
    <mergeCell ref="AK1844:AL1844"/>
    <mergeCell ref="AM1844:AN1844"/>
    <mergeCell ref="AK1839:AL1839"/>
    <mergeCell ref="AM1839:AN1839"/>
    <mergeCell ref="AK1840:AL1840"/>
    <mergeCell ref="AM1840:AN1840"/>
    <mergeCell ref="AK1841:AL1841"/>
    <mergeCell ref="AM1841:AN1841"/>
    <mergeCell ref="AK1836:AL1836"/>
    <mergeCell ref="AM1836:AN1836"/>
    <mergeCell ref="AK1837:AL1837"/>
    <mergeCell ref="AM1837:AN1837"/>
    <mergeCell ref="AK1838:AL1838"/>
    <mergeCell ref="AM1838:AN1838"/>
    <mergeCell ref="AK1833:AL1833"/>
    <mergeCell ref="AM1833:AN1833"/>
    <mergeCell ref="AK1834:AL1834"/>
    <mergeCell ref="AM1834:AN1834"/>
    <mergeCell ref="AK1835:AL1835"/>
    <mergeCell ref="AM1835:AN1835"/>
    <mergeCell ref="AK1830:AL1830"/>
    <mergeCell ref="AM1830:AN1830"/>
    <mergeCell ref="AK1831:AL1831"/>
    <mergeCell ref="AM1831:AN1831"/>
    <mergeCell ref="AK1832:AL1832"/>
    <mergeCell ref="AM1832:AN1832"/>
    <mergeCell ref="AK1827:AL1827"/>
    <mergeCell ref="AM1827:AN1827"/>
    <mergeCell ref="AK1828:AL1828"/>
    <mergeCell ref="AM1828:AN1828"/>
    <mergeCell ref="AK1829:AL1829"/>
    <mergeCell ref="AM1829:AN1829"/>
    <mergeCell ref="AK1824:AL1824"/>
    <mergeCell ref="AM1824:AN1824"/>
    <mergeCell ref="AK1825:AL1825"/>
    <mergeCell ref="AM1825:AN1825"/>
    <mergeCell ref="AK1826:AL1826"/>
    <mergeCell ref="AM1826:AN1826"/>
    <mergeCell ref="AK1821:AL1821"/>
    <mergeCell ref="AM1821:AN1821"/>
    <mergeCell ref="AK1822:AL1822"/>
    <mergeCell ref="AM1822:AN1822"/>
    <mergeCell ref="AK1823:AL1823"/>
    <mergeCell ref="AM1823:AN1823"/>
    <mergeCell ref="AK1818:AL1818"/>
    <mergeCell ref="AM1818:AN1818"/>
    <mergeCell ref="AK1819:AL1819"/>
    <mergeCell ref="AM1819:AN1819"/>
    <mergeCell ref="AK1820:AL1820"/>
    <mergeCell ref="AM1820:AN1820"/>
    <mergeCell ref="AK1815:AL1815"/>
    <mergeCell ref="AM1815:AN1815"/>
    <mergeCell ref="AK1816:AL1816"/>
    <mergeCell ref="AM1816:AN1816"/>
    <mergeCell ref="AK1817:AL1817"/>
    <mergeCell ref="AM1817:AN1817"/>
    <mergeCell ref="AK1812:AL1812"/>
    <mergeCell ref="AM1812:AN1812"/>
    <mergeCell ref="AK1813:AL1813"/>
    <mergeCell ref="AM1813:AN1813"/>
    <mergeCell ref="AK1814:AL1814"/>
    <mergeCell ref="AM1814:AN1814"/>
    <mergeCell ref="AK1809:AL1809"/>
    <mergeCell ref="AM1809:AN1809"/>
    <mergeCell ref="AK1810:AL1810"/>
    <mergeCell ref="AM1810:AN1810"/>
    <mergeCell ref="AK1811:AL1811"/>
    <mergeCell ref="AM1811:AN1811"/>
    <mergeCell ref="AK1806:AL1806"/>
    <mergeCell ref="AM1806:AN1806"/>
    <mergeCell ref="AK1807:AL1807"/>
    <mergeCell ref="AM1807:AN1807"/>
    <mergeCell ref="AK1808:AL1808"/>
    <mergeCell ref="AM1808:AN1808"/>
    <mergeCell ref="AK1803:AL1803"/>
    <mergeCell ref="AM1803:AN1803"/>
    <mergeCell ref="AK1804:AL1804"/>
    <mergeCell ref="AM1804:AN1804"/>
    <mergeCell ref="AK1805:AL1805"/>
    <mergeCell ref="AM1805:AN1805"/>
    <mergeCell ref="AK1800:AL1800"/>
    <mergeCell ref="AM1800:AN1800"/>
    <mergeCell ref="AK1801:AL1801"/>
    <mergeCell ref="AM1801:AN1801"/>
    <mergeCell ref="AK1802:AL1802"/>
    <mergeCell ref="AM1802:AN1802"/>
    <mergeCell ref="AK1797:AL1797"/>
    <mergeCell ref="AM1797:AN1797"/>
    <mergeCell ref="AK1798:AL1798"/>
    <mergeCell ref="AM1798:AN1798"/>
    <mergeCell ref="AK1799:AL1799"/>
    <mergeCell ref="AM1799:AN1799"/>
    <mergeCell ref="AK1794:AL1794"/>
    <mergeCell ref="AM1794:AN1794"/>
    <mergeCell ref="AK1795:AL1795"/>
    <mergeCell ref="AM1795:AN1795"/>
    <mergeCell ref="AK1796:AL1796"/>
    <mergeCell ref="AM1796:AN1796"/>
    <mergeCell ref="AK1791:AL1791"/>
    <mergeCell ref="AM1791:AN1791"/>
    <mergeCell ref="AK1792:AL1792"/>
    <mergeCell ref="AM1792:AN1792"/>
    <mergeCell ref="AK1793:AL1793"/>
    <mergeCell ref="AM1793:AN1793"/>
    <mergeCell ref="AK1788:AL1788"/>
    <mergeCell ref="AM1788:AN1788"/>
    <mergeCell ref="AK1789:AL1789"/>
    <mergeCell ref="AM1789:AN1789"/>
    <mergeCell ref="AK1790:AL1790"/>
    <mergeCell ref="AM1790:AN1790"/>
    <mergeCell ref="AK1785:AL1785"/>
    <mergeCell ref="AM1785:AN1785"/>
    <mergeCell ref="AK1786:AL1786"/>
    <mergeCell ref="AM1786:AN1786"/>
    <mergeCell ref="AK1787:AL1787"/>
    <mergeCell ref="AM1787:AN1787"/>
    <mergeCell ref="AK1782:AL1782"/>
    <mergeCell ref="AM1782:AN1782"/>
    <mergeCell ref="AK1783:AL1783"/>
    <mergeCell ref="AM1783:AN1783"/>
    <mergeCell ref="AK1784:AL1784"/>
    <mergeCell ref="AM1784:AN1784"/>
    <mergeCell ref="AK1779:AL1779"/>
    <mergeCell ref="AM1779:AN1779"/>
    <mergeCell ref="AK1780:AL1780"/>
    <mergeCell ref="AM1780:AN1780"/>
    <mergeCell ref="AK1781:AL1781"/>
    <mergeCell ref="AM1781:AN1781"/>
    <mergeCell ref="AK1776:AL1776"/>
    <mergeCell ref="AM1776:AN1776"/>
    <mergeCell ref="AK1777:AL1777"/>
    <mergeCell ref="AM1777:AN1777"/>
    <mergeCell ref="AK1778:AL1778"/>
    <mergeCell ref="AM1778:AN1778"/>
    <mergeCell ref="AK1773:AL1773"/>
    <mergeCell ref="AM1773:AN1773"/>
    <mergeCell ref="AK1774:AL1774"/>
    <mergeCell ref="AM1774:AN1774"/>
    <mergeCell ref="AK1775:AL1775"/>
    <mergeCell ref="AM1775:AN1775"/>
    <mergeCell ref="AK1770:AL1770"/>
    <mergeCell ref="AM1770:AN1770"/>
    <mergeCell ref="AK1771:AL1771"/>
    <mergeCell ref="AM1771:AN1771"/>
    <mergeCell ref="AK1772:AL1772"/>
    <mergeCell ref="AM1772:AN1772"/>
    <mergeCell ref="AK1767:AL1767"/>
    <mergeCell ref="AM1767:AN1767"/>
    <mergeCell ref="AK1768:AL1768"/>
    <mergeCell ref="AM1768:AN1768"/>
    <mergeCell ref="AK1769:AL1769"/>
    <mergeCell ref="AM1769:AN1769"/>
    <mergeCell ref="AK1764:AL1764"/>
    <mergeCell ref="AM1764:AN1764"/>
    <mergeCell ref="AK1765:AL1765"/>
    <mergeCell ref="AM1765:AN1765"/>
    <mergeCell ref="AK1766:AL1766"/>
    <mergeCell ref="AM1766:AN1766"/>
    <mergeCell ref="AK1761:AL1761"/>
    <mergeCell ref="AM1761:AN1761"/>
    <mergeCell ref="AK1762:AL1762"/>
    <mergeCell ref="AM1762:AN1762"/>
    <mergeCell ref="AK1763:AL1763"/>
    <mergeCell ref="AM1763:AN1763"/>
    <mergeCell ref="AK1758:AL1758"/>
    <mergeCell ref="AM1758:AN1758"/>
    <mergeCell ref="AK1759:AL1759"/>
    <mergeCell ref="AM1759:AN1759"/>
    <mergeCell ref="AK1760:AL1760"/>
    <mergeCell ref="AM1760:AN1760"/>
    <mergeCell ref="AK1755:AL1755"/>
    <mergeCell ref="AM1755:AN1755"/>
    <mergeCell ref="AK1756:AL1756"/>
    <mergeCell ref="AM1756:AN1756"/>
    <mergeCell ref="AK1757:AL1757"/>
    <mergeCell ref="AM1757:AN1757"/>
    <mergeCell ref="AK1752:AL1752"/>
    <mergeCell ref="AM1752:AN1752"/>
    <mergeCell ref="AK1753:AL1753"/>
    <mergeCell ref="AM1753:AN1753"/>
    <mergeCell ref="AK1754:AL1754"/>
    <mergeCell ref="AM1754:AN1754"/>
    <mergeCell ref="AK1749:AL1749"/>
    <mergeCell ref="AM1749:AN1749"/>
    <mergeCell ref="AK1750:AL1750"/>
    <mergeCell ref="AM1750:AN1750"/>
    <mergeCell ref="AK1751:AL1751"/>
    <mergeCell ref="AM1751:AN1751"/>
    <mergeCell ref="AK1746:AL1746"/>
    <mergeCell ref="AM1746:AN1746"/>
    <mergeCell ref="AK1747:AL1747"/>
    <mergeCell ref="AM1747:AN1747"/>
    <mergeCell ref="AK1748:AL1748"/>
    <mergeCell ref="AM1748:AN1748"/>
    <mergeCell ref="AK1743:AL1743"/>
    <mergeCell ref="AM1743:AN1743"/>
    <mergeCell ref="AK1744:AL1744"/>
    <mergeCell ref="AM1744:AN1744"/>
    <mergeCell ref="AK1745:AL1745"/>
    <mergeCell ref="AM1745:AN1745"/>
    <mergeCell ref="AK1740:AL1740"/>
    <mergeCell ref="AM1740:AN1740"/>
    <mergeCell ref="AK1741:AL1741"/>
    <mergeCell ref="AM1741:AN1741"/>
    <mergeCell ref="AK1742:AL1742"/>
    <mergeCell ref="AM1742:AN1742"/>
    <mergeCell ref="AK1737:AL1737"/>
    <mergeCell ref="AM1737:AN1737"/>
    <mergeCell ref="AK1738:AL1738"/>
    <mergeCell ref="AM1738:AN1738"/>
    <mergeCell ref="AK1739:AL1739"/>
    <mergeCell ref="AM1739:AN1739"/>
    <mergeCell ref="AK1734:AL1734"/>
    <mergeCell ref="AM1734:AN1734"/>
    <mergeCell ref="AK1735:AL1735"/>
    <mergeCell ref="AM1735:AN1735"/>
    <mergeCell ref="AK1736:AL1736"/>
    <mergeCell ref="AM1736:AN1736"/>
    <mergeCell ref="AK1731:AL1731"/>
    <mergeCell ref="AM1731:AN1731"/>
    <mergeCell ref="AK1732:AL1732"/>
    <mergeCell ref="AM1732:AN1732"/>
    <mergeCell ref="AK1733:AL1733"/>
    <mergeCell ref="AM1733:AN1733"/>
    <mergeCell ref="AK1728:AL1728"/>
    <mergeCell ref="AM1728:AN1728"/>
    <mergeCell ref="AK1729:AL1729"/>
    <mergeCell ref="AM1729:AN1729"/>
    <mergeCell ref="AK1730:AL1730"/>
    <mergeCell ref="AM1730:AN1730"/>
    <mergeCell ref="AK1725:AL1725"/>
    <mergeCell ref="AM1725:AN1725"/>
    <mergeCell ref="AK1726:AL1726"/>
    <mergeCell ref="AM1726:AN1726"/>
    <mergeCell ref="AK1727:AL1727"/>
    <mergeCell ref="AM1727:AN1727"/>
    <mergeCell ref="AK1722:AL1722"/>
    <mergeCell ref="AM1722:AN1722"/>
    <mergeCell ref="AK1723:AL1723"/>
    <mergeCell ref="AM1723:AN1723"/>
    <mergeCell ref="AK1724:AL1724"/>
    <mergeCell ref="AM1724:AN1724"/>
    <mergeCell ref="AK1719:AL1719"/>
    <mergeCell ref="AM1719:AN1719"/>
    <mergeCell ref="AK1720:AL1720"/>
    <mergeCell ref="AM1720:AN1720"/>
    <mergeCell ref="AK1721:AL1721"/>
    <mergeCell ref="AM1721:AN1721"/>
    <mergeCell ref="AK1716:AL1716"/>
    <mergeCell ref="AM1716:AN1716"/>
    <mergeCell ref="AK1717:AL1717"/>
    <mergeCell ref="AM1717:AN1717"/>
    <mergeCell ref="AK1718:AL1718"/>
    <mergeCell ref="AM1718:AN1718"/>
    <mergeCell ref="AK1713:AL1713"/>
    <mergeCell ref="AM1713:AN1713"/>
    <mergeCell ref="AK1714:AL1714"/>
    <mergeCell ref="AM1714:AN1714"/>
    <mergeCell ref="AK1715:AL1715"/>
    <mergeCell ref="AM1715:AN1715"/>
    <mergeCell ref="AK1710:AL1710"/>
    <mergeCell ref="AM1710:AN1710"/>
    <mergeCell ref="AK1711:AL1711"/>
    <mergeCell ref="AM1711:AN1711"/>
    <mergeCell ref="AK1712:AL1712"/>
    <mergeCell ref="AM1712:AN1712"/>
    <mergeCell ref="AK1707:AL1707"/>
    <mergeCell ref="AM1707:AN1707"/>
    <mergeCell ref="AK1708:AL1708"/>
    <mergeCell ref="AM1708:AN1708"/>
    <mergeCell ref="AK1709:AL1709"/>
    <mergeCell ref="AM1709:AN1709"/>
    <mergeCell ref="AK1704:AL1704"/>
    <mergeCell ref="AM1704:AN1704"/>
    <mergeCell ref="AK1705:AL1705"/>
    <mergeCell ref="AM1705:AN1705"/>
    <mergeCell ref="AK1706:AL1706"/>
    <mergeCell ref="AM1706:AN1706"/>
    <mergeCell ref="AK1701:AL1701"/>
    <mergeCell ref="AM1701:AN1701"/>
    <mergeCell ref="AK1702:AL1702"/>
    <mergeCell ref="AM1702:AN1702"/>
    <mergeCell ref="AK1703:AL1703"/>
    <mergeCell ref="AM1703:AN1703"/>
    <mergeCell ref="AK1698:AL1698"/>
    <mergeCell ref="AM1698:AN1698"/>
    <mergeCell ref="AK1699:AL1699"/>
    <mergeCell ref="AM1699:AN1699"/>
    <mergeCell ref="AK1700:AL1700"/>
    <mergeCell ref="AM1700:AN1700"/>
    <mergeCell ref="AK1695:AL1695"/>
    <mergeCell ref="AM1695:AN1695"/>
    <mergeCell ref="AK1696:AL1696"/>
    <mergeCell ref="AM1696:AN1696"/>
    <mergeCell ref="AK1697:AL1697"/>
    <mergeCell ref="AM1697:AN1697"/>
    <mergeCell ref="AK1692:AL1692"/>
    <mergeCell ref="AM1692:AN1692"/>
    <mergeCell ref="AK1693:AL1693"/>
    <mergeCell ref="AM1693:AN1693"/>
    <mergeCell ref="AK1694:AL1694"/>
    <mergeCell ref="AM1694:AN1694"/>
    <mergeCell ref="AK1689:AL1689"/>
    <mergeCell ref="AM1689:AN1689"/>
    <mergeCell ref="AK1690:AL1690"/>
    <mergeCell ref="AM1690:AN1690"/>
    <mergeCell ref="AK1691:AL1691"/>
    <mergeCell ref="AM1691:AN1691"/>
    <mergeCell ref="AK1686:AL1686"/>
    <mergeCell ref="AM1686:AN1686"/>
    <mergeCell ref="AK1687:AL1687"/>
    <mergeCell ref="AM1687:AN1687"/>
    <mergeCell ref="AK1688:AL1688"/>
    <mergeCell ref="AM1688:AN1688"/>
    <mergeCell ref="AK1683:AL1683"/>
    <mergeCell ref="AM1683:AN1683"/>
    <mergeCell ref="AK1684:AL1684"/>
    <mergeCell ref="AM1684:AN1684"/>
    <mergeCell ref="AK1685:AL1685"/>
    <mergeCell ref="AM1685:AN1685"/>
    <mergeCell ref="AK1680:AL1680"/>
    <mergeCell ref="AM1680:AN1680"/>
    <mergeCell ref="AK1681:AL1681"/>
    <mergeCell ref="AM1681:AN1681"/>
    <mergeCell ref="AK1682:AL1682"/>
    <mergeCell ref="AM1682:AN1682"/>
    <mergeCell ref="AK1677:AL1677"/>
    <mergeCell ref="AM1677:AN1677"/>
    <mergeCell ref="AK1678:AL1678"/>
    <mergeCell ref="AM1678:AN1678"/>
    <mergeCell ref="AK1679:AL1679"/>
    <mergeCell ref="AM1679:AN1679"/>
    <mergeCell ref="AK1674:AL1674"/>
    <mergeCell ref="AM1674:AN1674"/>
    <mergeCell ref="AK1675:AL1675"/>
    <mergeCell ref="AM1675:AN1675"/>
    <mergeCell ref="AK1676:AL1676"/>
    <mergeCell ref="AM1676:AN1676"/>
    <mergeCell ref="AK1671:AL1671"/>
    <mergeCell ref="AM1671:AN1671"/>
    <mergeCell ref="AK1672:AL1672"/>
    <mergeCell ref="AM1672:AN1672"/>
    <mergeCell ref="AK1673:AL1673"/>
    <mergeCell ref="AM1673:AN1673"/>
    <mergeCell ref="AK1668:AL1668"/>
    <mergeCell ref="AM1668:AN1668"/>
    <mergeCell ref="AK1669:AL1669"/>
    <mergeCell ref="AM1669:AN1669"/>
    <mergeCell ref="AK1670:AL1670"/>
    <mergeCell ref="AM1670:AN1670"/>
    <mergeCell ref="AK1665:AL1665"/>
    <mergeCell ref="AM1665:AN1665"/>
    <mergeCell ref="AK1666:AL1666"/>
    <mergeCell ref="AM1666:AN1666"/>
    <mergeCell ref="AK1667:AL1667"/>
    <mergeCell ref="AM1667:AN1667"/>
    <mergeCell ref="AK1662:AL1662"/>
    <mergeCell ref="AM1662:AN1662"/>
    <mergeCell ref="AK1663:AL1663"/>
    <mergeCell ref="AM1663:AN1663"/>
    <mergeCell ref="AK1664:AL1664"/>
    <mergeCell ref="AM1664:AN1664"/>
    <mergeCell ref="AK1659:AL1659"/>
    <mergeCell ref="AM1659:AN1659"/>
    <mergeCell ref="AK1660:AL1660"/>
    <mergeCell ref="AM1660:AN1660"/>
    <mergeCell ref="AK1661:AL1661"/>
    <mergeCell ref="AM1661:AN1661"/>
    <mergeCell ref="AK1656:AL1656"/>
    <mergeCell ref="AM1656:AN1656"/>
    <mergeCell ref="AK1657:AL1657"/>
    <mergeCell ref="AM1657:AN1657"/>
    <mergeCell ref="AK1658:AL1658"/>
    <mergeCell ref="AM1658:AN1658"/>
    <mergeCell ref="AK1653:AL1653"/>
    <mergeCell ref="AM1653:AN1653"/>
    <mergeCell ref="AK1654:AL1654"/>
    <mergeCell ref="AM1654:AN1654"/>
    <mergeCell ref="AK1655:AL1655"/>
    <mergeCell ref="AM1655:AN1655"/>
    <mergeCell ref="AK1650:AL1650"/>
    <mergeCell ref="AM1650:AN1650"/>
    <mergeCell ref="AK1651:AL1651"/>
    <mergeCell ref="AM1651:AN1651"/>
    <mergeCell ref="AK1652:AL1652"/>
    <mergeCell ref="AM1652:AN1652"/>
    <mergeCell ref="AK1647:AL1647"/>
    <mergeCell ref="AM1647:AN1647"/>
    <mergeCell ref="AK1648:AL1648"/>
    <mergeCell ref="AM1648:AN1648"/>
    <mergeCell ref="AK1649:AL1649"/>
    <mergeCell ref="AM1649:AN1649"/>
    <mergeCell ref="AK1644:AL1644"/>
    <mergeCell ref="AM1644:AN1644"/>
    <mergeCell ref="AK1645:AL1645"/>
    <mergeCell ref="AM1645:AN1645"/>
    <mergeCell ref="AK1646:AL1646"/>
    <mergeCell ref="AM1646:AN1646"/>
    <mergeCell ref="AK1641:AL1641"/>
    <mergeCell ref="AM1641:AN1641"/>
    <mergeCell ref="AK1642:AL1642"/>
    <mergeCell ref="AM1642:AN1642"/>
    <mergeCell ref="AK1643:AL1643"/>
    <mergeCell ref="AM1643:AN1643"/>
    <mergeCell ref="AK1638:AL1638"/>
    <mergeCell ref="AM1638:AN1638"/>
    <mergeCell ref="AK1639:AL1639"/>
    <mergeCell ref="AM1639:AN1639"/>
    <mergeCell ref="AK1640:AL1640"/>
    <mergeCell ref="AM1640:AN1640"/>
    <mergeCell ref="AK1635:AL1635"/>
    <mergeCell ref="AM1635:AN1635"/>
    <mergeCell ref="AK1636:AL1636"/>
    <mergeCell ref="AM1636:AN1636"/>
    <mergeCell ref="AK1637:AL1637"/>
    <mergeCell ref="AM1637:AN1637"/>
    <mergeCell ref="AK1632:AL1632"/>
    <mergeCell ref="AM1632:AN1632"/>
    <mergeCell ref="AK1633:AL1633"/>
    <mergeCell ref="AM1633:AN1633"/>
    <mergeCell ref="AK1634:AL1634"/>
    <mergeCell ref="AM1634:AN1634"/>
    <mergeCell ref="AK1629:AL1629"/>
    <mergeCell ref="AM1629:AN1629"/>
    <mergeCell ref="AK1630:AL1630"/>
    <mergeCell ref="AM1630:AN1630"/>
    <mergeCell ref="AK1631:AL1631"/>
    <mergeCell ref="AM1631:AN1631"/>
    <mergeCell ref="AK1626:AL1626"/>
    <mergeCell ref="AM1626:AN1626"/>
    <mergeCell ref="AK1627:AL1627"/>
    <mergeCell ref="AM1627:AN1627"/>
    <mergeCell ref="AK1628:AL1628"/>
    <mergeCell ref="AM1628:AN1628"/>
    <mergeCell ref="AK1623:AL1623"/>
    <mergeCell ref="AM1623:AN1623"/>
    <mergeCell ref="AK1624:AL1624"/>
    <mergeCell ref="AM1624:AN1624"/>
    <mergeCell ref="AK1625:AL1625"/>
    <mergeCell ref="AM1625:AN1625"/>
    <mergeCell ref="AK1620:AL1620"/>
    <mergeCell ref="AM1620:AN1620"/>
    <mergeCell ref="AK1621:AL1621"/>
    <mergeCell ref="AM1621:AN1621"/>
    <mergeCell ref="AK1622:AL1622"/>
    <mergeCell ref="AM1622:AN1622"/>
    <mergeCell ref="AK1617:AL1617"/>
    <mergeCell ref="AM1617:AN1617"/>
    <mergeCell ref="AK1618:AL1618"/>
    <mergeCell ref="AM1618:AN1618"/>
    <mergeCell ref="AK1619:AL1619"/>
    <mergeCell ref="AM1619:AN1619"/>
    <mergeCell ref="AK1614:AL1614"/>
    <mergeCell ref="AM1614:AN1614"/>
    <mergeCell ref="AK1615:AL1615"/>
    <mergeCell ref="AM1615:AN1615"/>
    <mergeCell ref="AK1616:AL1616"/>
    <mergeCell ref="AM1616:AN1616"/>
    <mergeCell ref="AK1611:AL1611"/>
    <mergeCell ref="AM1611:AN1611"/>
    <mergeCell ref="AK1612:AL1612"/>
    <mergeCell ref="AM1612:AN1612"/>
    <mergeCell ref="AK1613:AL1613"/>
    <mergeCell ref="AM1613:AN1613"/>
    <mergeCell ref="AK1608:AL1608"/>
    <mergeCell ref="AM1608:AN1608"/>
    <mergeCell ref="AK1609:AL1609"/>
    <mergeCell ref="AM1609:AN1609"/>
    <mergeCell ref="AK1610:AL1610"/>
    <mergeCell ref="AM1610:AN1610"/>
    <mergeCell ref="AK1605:AL1605"/>
    <mergeCell ref="AM1605:AN1605"/>
    <mergeCell ref="AK1606:AL1606"/>
    <mergeCell ref="AM1606:AN1606"/>
    <mergeCell ref="AK1607:AL1607"/>
    <mergeCell ref="AM1607:AN1607"/>
    <mergeCell ref="AK1602:AL1602"/>
    <mergeCell ref="AM1602:AN1602"/>
    <mergeCell ref="AK1603:AL1603"/>
    <mergeCell ref="AM1603:AN1603"/>
    <mergeCell ref="AK1604:AL1604"/>
    <mergeCell ref="AM1604:AN1604"/>
    <mergeCell ref="AK1599:AL1599"/>
    <mergeCell ref="AM1599:AN1599"/>
    <mergeCell ref="AK1600:AL1600"/>
    <mergeCell ref="AM1600:AN1600"/>
    <mergeCell ref="AK1601:AL1601"/>
    <mergeCell ref="AM1601:AN1601"/>
    <mergeCell ref="AK1596:AL1596"/>
    <mergeCell ref="AM1596:AN1596"/>
    <mergeCell ref="AK1597:AL1597"/>
    <mergeCell ref="AM1597:AN1597"/>
    <mergeCell ref="AK1598:AL1598"/>
    <mergeCell ref="AM1598:AN1598"/>
    <mergeCell ref="AK1593:AL1593"/>
    <mergeCell ref="AM1593:AN1593"/>
    <mergeCell ref="AK1594:AL1594"/>
    <mergeCell ref="AM1594:AN1594"/>
    <mergeCell ref="AK1595:AL1595"/>
    <mergeCell ref="AM1595:AN1595"/>
    <mergeCell ref="AK1590:AL1590"/>
    <mergeCell ref="AM1590:AN1590"/>
    <mergeCell ref="AK1591:AL1591"/>
    <mergeCell ref="AM1591:AN1591"/>
    <mergeCell ref="AK1592:AL1592"/>
    <mergeCell ref="AM1592:AN1592"/>
    <mergeCell ref="AK1587:AL1587"/>
    <mergeCell ref="AM1587:AN1587"/>
    <mergeCell ref="AK1588:AL1588"/>
    <mergeCell ref="AM1588:AN1588"/>
    <mergeCell ref="AK1589:AL1589"/>
    <mergeCell ref="AM1589:AN1589"/>
    <mergeCell ref="AK1584:AL1584"/>
    <mergeCell ref="AM1584:AN1584"/>
    <mergeCell ref="AK1585:AL1585"/>
    <mergeCell ref="AM1585:AN1585"/>
    <mergeCell ref="AK1586:AL1586"/>
    <mergeCell ref="AM1586:AN1586"/>
    <mergeCell ref="AK1581:AL1581"/>
    <mergeCell ref="AM1581:AN1581"/>
    <mergeCell ref="AK1582:AL1582"/>
    <mergeCell ref="AM1582:AN1582"/>
    <mergeCell ref="AK1583:AL1583"/>
    <mergeCell ref="AM1583:AN1583"/>
    <mergeCell ref="AK1578:AL1578"/>
    <mergeCell ref="AM1578:AN1578"/>
    <mergeCell ref="AK1579:AL1579"/>
    <mergeCell ref="AM1579:AN1579"/>
    <mergeCell ref="AK1580:AL1580"/>
    <mergeCell ref="AM1580:AN1580"/>
    <mergeCell ref="AK1575:AL1575"/>
    <mergeCell ref="AM1575:AN1575"/>
    <mergeCell ref="AK1576:AL1576"/>
    <mergeCell ref="AM1576:AN1576"/>
    <mergeCell ref="AK1577:AL1577"/>
    <mergeCell ref="AM1577:AN1577"/>
    <mergeCell ref="AK1572:AL1572"/>
    <mergeCell ref="AM1572:AN1572"/>
    <mergeCell ref="AK1573:AL1573"/>
    <mergeCell ref="AM1573:AN1573"/>
    <mergeCell ref="AK1574:AL1574"/>
    <mergeCell ref="AM1574:AN1574"/>
    <mergeCell ref="AK1569:AL1569"/>
    <mergeCell ref="AM1569:AN1569"/>
    <mergeCell ref="AK1570:AL1570"/>
    <mergeCell ref="AM1570:AN1570"/>
    <mergeCell ref="AK1571:AL1571"/>
    <mergeCell ref="AM1571:AN1571"/>
    <mergeCell ref="AK1566:AL1566"/>
    <mergeCell ref="AM1566:AN1566"/>
    <mergeCell ref="AK1567:AL1567"/>
    <mergeCell ref="AM1567:AN1567"/>
    <mergeCell ref="AK1568:AL1568"/>
    <mergeCell ref="AM1568:AN1568"/>
    <mergeCell ref="AK1563:AL1563"/>
    <mergeCell ref="AM1563:AN1563"/>
    <mergeCell ref="AK1564:AL1564"/>
    <mergeCell ref="AM1564:AN1564"/>
    <mergeCell ref="AK1565:AL1565"/>
    <mergeCell ref="AM1565:AN1565"/>
    <mergeCell ref="AK1560:AL1560"/>
    <mergeCell ref="AM1560:AN1560"/>
    <mergeCell ref="AK1561:AL1561"/>
    <mergeCell ref="AM1561:AN1561"/>
    <mergeCell ref="AK1562:AL1562"/>
    <mergeCell ref="AM1562:AN1562"/>
    <mergeCell ref="AK1557:AL1557"/>
    <mergeCell ref="AM1557:AN1557"/>
    <mergeCell ref="AK1558:AL1558"/>
    <mergeCell ref="AM1558:AN1558"/>
    <mergeCell ref="AK1559:AL1559"/>
    <mergeCell ref="AM1559:AN1559"/>
    <mergeCell ref="AK1554:AL1554"/>
    <mergeCell ref="AM1554:AN1554"/>
    <mergeCell ref="AK1555:AL1555"/>
    <mergeCell ref="AM1555:AN1555"/>
    <mergeCell ref="AK1556:AL1556"/>
    <mergeCell ref="AM1556:AN1556"/>
    <mergeCell ref="AK1551:AL1551"/>
    <mergeCell ref="AM1551:AN1551"/>
    <mergeCell ref="AK1552:AL1552"/>
    <mergeCell ref="AM1552:AN1552"/>
    <mergeCell ref="AK1553:AL1553"/>
    <mergeCell ref="AM1553:AN1553"/>
    <mergeCell ref="AK1544:AM1544"/>
    <mergeCell ref="AK1545:AM1545"/>
    <mergeCell ref="AK1546:AM1546"/>
    <mergeCell ref="AK1547:AM1547"/>
    <mergeCell ref="AK1548:AM1548"/>
    <mergeCell ref="AK1549:AM1549"/>
    <mergeCell ref="AK1539:AL1539"/>
    <mergeCell ref="AM1539:AN1539"/>
    <mergeCell ref="AK1540:AN1540"/>
    <mergeCell ref="AK1541:AM1541"/>
    <mergeCell ref="AK1542:AM1542"/>
    <mergeCell ref="AK1543:AM1543"/>
    <mergeCell ref="AK1536:AL1536"/>
    <mergeCell ref="AM1536:AN1536"/>
    <mergeCell ref="AK1537:AL1537"/>
    <mergeCell ref="AM1537:AN1537"/>
    <mergeCell ref="AK1538:AL1538"/>
    <mergeCell ref="AM1538:AN1538"/>
    <mergeCell ref="AK1533:AL1533"/>
    <mergeCell ref="AM1533:AN1533"/>
    <mergeCell ref="AK1534:AL1534"/>
    <mergeCell ref="AM1534:AN1534"/>
    <mergeCell ref="AK1535:AL1535"/>
    <mergeCell ref="AM1535:AN1535"/>
    <mergeCell ref="AK1530:AL1530"/>
    <mergeCell ref="AM1530:AN1530"/>
    <mergeCell ref="AK1531:AL1531"/>
    <mergeCell ref="AM1531:AN1531"/>
    <mergeCell ref="AK1532:AL1532"/>
    <mergeCell ref="AM1532:AN1532"/>
    <mergeCell ref="AK1527:AL1527"/>
    <mergeCell ref="AM1527:AN1527"/>
    <mergeCell ref="AK1528:AL1528"/>
    <mergeCell ref="AM1528:AN1528"/>
    <mergeCell ref="AK1529:AL1529"/>
    <mergeCell ref="AM1529:AN1529"/>
    <mergeCell ref="AK1524:AL1524"/>
    <mergeCell ref="AM1524:AN1524"/>
    <mergeCell ref="AK1525:AL1525"/>
    <mergeCell ref="AM1525:AN1525"/>
    <mergeCell ref="AK1526:AL1526"/>
    <mergeCell ref="AM1526:AN1526"/>
    <mergeCell ref="AK1521:AL1521"/>
    <mergeCell ref="AM1521:AN1521"/>
    <mergeCell ref="AK1522:AL1522"/>
    <mergeCell ref="AM1522:AN1522"/>
    <mergeCell ref="AK1523:AL1523"/>
    <mergeCell ref="AM1523:AN1523"/>
    <mergeCell ref="AK1518:AL1518"/>
    <mergeCell ref="AM1518:AN1518"/>
    <mergeCell ref="AK1519:AL1519"/>
    <mergeCell ref="AM1519:AN1519"/>
    <mergeCell ref="AK1520:AL1520"/>
    <mergeCell ref="AM1520:AN1520"/>
    <mergeCell ref="AK1515:AL1515"/>
    <mergeCell ref="AM1515:AN1515"/>
    <mergeCell ref="AK1516:AL1516"/>
    <mergeCell ref="AM1516:AN1516"/>
    <mergeCell ref="AK1517:AL1517"/>
    <mergeCell ref="AM1517:AN1517"/>
    <mergeCell ref="AK1512:AL1512"/>
    <mergeCell ref="AM1512:AN1512"/>
    <mergeCell ref="AK1513:AL1513"/>
    <mergeCell ref="AM1513:AN1513"/>
    <mergeCell ref="AK1514:AL1514"/>
    <mergeCell ref="AM1514:AN1514"/>
    <mergeCell ref="AK1509:AL1509"/>
    <mergeCell ref="AM1509:AN1509"/>
    <mergeCell ref="AK1510:AL1510"/>
    <mergeCell ref="AM1510:AN1510"/>
    <mergeCell ref="AK1511:AL1511"/>
    <mergeCell ref="AM1511:AN1511"/>
    <mergeCell ref="AK1506:AL1506"/>
    <mergeCell ref="AM1506:AN1506"/>
    <mergeCell ref="AK1507:AL1507"/>
    <mergeCell ref="AM1507:AN1507"/>
    <mergeCell ref="AK1508:AL1508"/>
    <mergeCell ref="AM1508:AN1508"/>
    <mergeCell ref="AK1503:AL1503"/>
    <mergeCell ref="AM1503:AN1503"/>
    <mergeCell ref="AK1504:AL1504"/>
    <mergeCell ref="AM1504:AN1504"/>
    <mergeCell ref="AK1505:AL1505"/>
    <mergeCell ref="AM1505:AN1505"/>
    <mergeCell ref="AK1500:AL1500"/>
    <mergeCell ref="AM1500:AN1500"/>
    <mergeCell ref="AK1501:AL1501"/>
    <mergeCell ref="AM1501:AN1501"/>
    <mergeCell ref="AK1502:AL1502"/>
    <mergeCell ref="AM1502:AN1502"/>
    <mergeCell ref="AK1497:AL1497"/>
    <mergeCell ref="AM1497:AN1497"/>
    <mergeCell ref="AK1498:AL1498"/>
    <mergeCell ref="AM1498:AN1498"/>
    <mergeCell ref="AK1499:AL1499"/>
    <mergeCell ref="AM1499:AN1499"/>
    <mergeCell ref="AK1494:AL1494"/>
    <mergeCell ref="AM1494:AN1494"/>
    <mergeCell ref="AK1495:AL1495"/>
    <mergeCell ref="AM1495:AN1495"/>
    <mergeCell ref="AK1496:AL1496"/>
    <mergeCell ref="AM1496:AN1496"/>
    <mergeCell ref="AK1491:AL1491"/>
    <mergeCell ref="AM1491:AN1491"/>
    <mergeCell ref="AK1492:AL1492"/>
    <mergeCell ref="AM1492:AN1492"/>
    <mergeCell ref="AK1493:AL1493"/>
    <mergeCell ref="AM1493:AN1493"/>
    <mergeCell ref="AK1488:AL1488"/>
    <mergeCell ref="AM1488:AN1488"/>
    <mergeCell ref="AK1489:AL1489"/>
    <mergeCell ref="AM1489:AN1489"/>
    <mergeCell ref="AK1490:AL1490"/>
    <mergeCell ref="AM1490:AN1490"/>
    <mergeCell ref="AK1485:AL1485"/>
    <mergeCell ref="AM1485:AN1485"/>
    <mergeCell ref="AK1486:AL1486"/>
    <mergeCell ref="AM1486:AN1486"/>
    <mergeCell ref="AK1487:AL1487"/>
    <mergeCell ref="AM1487:AN1487"/>
    <mergeCell ref="AK1482:AL1482"/>
    <mergeCell ref="AM1482:AN1482"/>
    <mergeCell ref="AK1483:AL1483"/>
    <mergeCell ref="AM1483:AN1483"/>
    <mergeCell ref="AK1484:AL1484"/>
    <mergeCell ref="AM1484:AN1484"/>
    <mergeCell ref="AK1479:AL1479"/>
    <mergeCell ref="AM1479:AN1479"/>
    <mergeCell ref="AK1480:AL1480"/>
    <mergeCell ref="AM1480:AN1480"/>
    <mergeCell ref="AK1481:AL1481"/>
    <mergeCell ref="AM1481:AN1481"/>
    <mergeCell ref="AK1476:AL1476"/>
    <mergeCell ref="AM1476:AN1476"/>
    <mergeCell ref="AK1477:AL1477"/>
    <mergeCell ref="AM1477:AN1477"/>
    <mergeCell ref="AK1478:AL1478"/>
    <mergeCell ref="AM1478:AN1478"/>
    <mergeCell ref="AK1473:AL1473"/>
    <mergeCell ref="AM1473:AN1473"/>
    <mergeCell ref="AK1474:AL1474"/>
    <mergeCell ref="AM1474:AN1474"/>
    <mergeCell ref="AK1475:AL1475"/>
    <mergeCell ref="AM1475:AN1475"/>
    <mergeCell ref="AK1470:AL1470"/>
    <mergeCell ref="AM1470:AN1470"/>
    <mergeCell ref="AK1471:AL1471"/>
    <mergeCell ref="AM1471:AN1471"/>
    <mergeCell ref="AK1472:AL1472"/>
    <mergeCell ref="AM1472:AN1472"/>
    <mergeCell ref="AK1467:AL1467"/>
    <mergeCell ref="AM1467:AN1467"/>
    <mergeCell ref="AK1468:AL1468"/>
    <mergeCell ref="AM1468:AN1468"/>
    <mergeCell ref="AK1469:AL1469"/>
    <mergeCell ref="AM1469:AN1469"/>
    <mergeCell ref="AK1464:AL1464"/>
    <mergeCell ref="AM1464:AN1464"/>
    <mergeCell ref="AK1465:AL1465"/>
    <mergeCell ref="AM1465:AN1465"/>
    <mergeCell ref="AK1466:AL1466"/>
    <mergeCell ref="AM1466:AN1466"/>
    <mergeCell ref="AK1461:AL1461"/>
    <mergeCell ref="AM1461:AN1461"/>
    <mergeCell ref="AK1462:AL1462"/>
    <mergeCell ref="AM1462:AN1462"/>
    <mergeCell ref="AK1463:AL1463"/>
    <mergeCell ref="AM1463:AN1463"/>
    <mergeCell ref="AK1458:AL1458"/>
    <mergeCell ref="AM1458:AN1458"/>
    <mergeCell ref="AK1459:AL1459"/>
    <mergeCell ref="AM1459:AN1459"/>
    <mergeCell ref="AK1460:AL1460"/>
    <mergeCell ref="AM1460:AN1460"/>
    <mergeCell ref="AK1455:AL1455"/>
    <mergeCell ref="AM1455:AN1455"/>
    <mergeCell ref="AK1456:AL1456"/>
    <mergeCell ref="AM1456:AN1456"/>
    <mergeCell ref="AK1457:AL1457"/>
    <mergeCell ref="AM1457:AN1457"/>
    <mergeCell ref="AK1452:AL1452"/>
    <mergeCell ref="AM1452:AN1452"/>
    <mergeCell ref="AK1453:AL1453"/>
    <mergeCell ref="AM1453:AN1453"/>
    <mergeCell ref="AK1454:AL1454"/>
    <mergeCell ref="AM1454:AN1454"/>
    <mergeCell ref="AK1449:AL1449"/>
    <mergeCell ref="AM1449:AN1449"/>
    <mergeCell ref="AK1450:AL1450"/>
    <mergeCell ref="AM1450:AN1450"/>
    <mergeCell ref="AK1451:AL1451"/>
    <mergeCell ref="AM1451:AN1451"/>
    <mergeCell ref="AK1446:AL1446"/>
    <mergeCell ref="AM1446:AN1446"/>
    <mergeCell ref="AK1447:AL1447"/>
    <mergeCell ref="AM1447:AN1447"/>
    <mergeCell ref="AK1448:AL1448"/>
    <mergeCell ref="AM1448:AN1448"/>
    <mergeCell ref="AK1443:AL1443"/>
    <mergeCell ref="AM1443:AN1443"/>
    <mergeCell ref="AK1444:AL1444"/>
    <mergeCell ref="AM1444:AN1444"/>
    <mergeCell ref="AK1445:AL1445"/>
    <mergeCell ref="AM1445:AN1445"/>
    <mergeCell ref="AK1440:AL1440"/>
    <mergeCell ref="AM1440:AN1440"/>
    <mergeCell ref="AK1441:AL1441"/>
    <mergeCell ref="AM1441:AN1441"/>
    <mergeCell ref="AK1442:AL1442"/>
    <mergeCell ref="AM1442:AN1442"/>
    <mergeCell ref="AK1437:AL1437"/>
    <mergeCell ref="AM1437:AN1437"/>
    <mergeCell ref="AK1438:AL1438"/>
    <mergeCell ref="AM1438:AN1438"/>
    <mergeCell ref="AK1439:AL1439"/>
    <mergeCell ref="AM1439:AN1439"/>
    <mergeCell ref="AK1434:AL1434"/>
    <mergeCell ref="AM1434:AN1434"/>
    <mergeCell ref="AK1435:AL1435"/>
    <mergeCell ref="AM1435:AN1435"/>
    <mergeCell ref="AK1436:AL1436"/>
    <mergeCell ref="AM1436:AN1436"/>
    <mergeCell ref="AK1431:AL1431"/>
    <mergeCell ref="AM1431:AN1431"/>
    <mergeCell ref="AK1432:AL1432"/>
    <mergeCell ref="AM1432:AN1432"/>
    <mergeCell ref="AK1433:AL1433"/>
    <mergeCell ref="AM1433:AN1433"/>
    <mergeCell ref="AK1428:AL1428"/>
    <mergeCell ref="AM1428:AN1428"/>
    <mergeCell ref="AK1429:AL1429"/>
    <mergeCell ref="AM1429:AN1429"/>
    <mergeCell ref="AK1430:AL1430"/>
    <mergeCell ref="AM1430:AN1430"/>
    <mergeCell ref="AK1425:AL1425"/>
    <mergeCell ref="AM1425:AN1425"/>
    <mergeCell ref="AK1426:AL1426"/>
    <mergeCell ref="AM1426:AN1426"/>
    <mergeCell ref="AK1427:AL1427"/>
    <mergeCell ref="AM1427:AN1427"/>
    <mergeCell ref="AK1422:AL1422"/>
    <mergeCell ref="AM1422:AN1422"/>
    <mergeCell ref="AK1423:AL1423"/>
    <mergeCell ref="AM1423:AN1423"/>
    <mergeCell ref="AK1424:AL1424"/>
    <mergeCell ref="AM1424:AN1424"/>
    <mergeCell ref="AK1419:AL1419"/>
    <mergeCell ref="AM1419:AN1419"/>
    <mergeCell ref="AK1420:AL1420"/>
    <mergeCell ref="AM1420:AN1420"/>
    <mergeCell ref="AK1421:AL1421"/>
    <mergeCell ref="AM1421:AN1421"/>
    <mergeCell ref="AK1416:AL1416"/>
    <mergeCell ref="AM1416:AN1416"/>
    <mergeCell ref="AK1417:AL1417"/>
    <mergeCell ref="AM1417:AN1417"/>
    <mergeCell ref="AK1418:AL1418"/>
    <mergeCell ref="AM1418:AN1418"/>
    <mergeCell ref="AK1413:AL1413"/>
    <mergeCell ref="AM1413:AN1413"/>
    <mergeCell ref="AK1414:AL1414"/>
    <mergeCell ref="AM1414:AN1414"/>
    <mergeCell ref="AK1415:AL1415"/>
    <mergeCell ref="AM1415:AN1415"/>
    <mergeCell ref="AK1410:AL1410"/>
    <mergeCell ref="AM1410:AN1410"/>
    <mergeCell ref="AK1411:AL1411"/>
    <mergeCell ref="AM1411:AN1411"/>
    <mergeCell ref="AK1412:AL1412"/>
    <mergeCell ref="AM1412:AN1412"/>
    <mergeCell ref="AK1407:AL1407"/>
    <mergeCell ref="AM1407:AN1407"/>
    <mergeCell ref="AK1408:AL1408"/>
    <mergeCell ref="AM1408:AN1408"/>
    <mergeCell ref="AK1409:AL1409"/>
    <mergeCell ref="AM1409:AN1409"/>
    <mergeCell ref="AK1404:AL1404"/>
    <mergeCell ref="AM1404:AN1404"/>
    <mergeCell ref="AK1405:AL1405"/>
    <mergeCell ref="AM1405:AN1405"/>
    <mergeCell ref="AK1406:AL1406"/>
    <mergeCell ref="AM1406:AN1406"/>
    <mergeCell ref="AK1401:AL1401"/>
    <mergeCell ref="AM1401:AN1401"/>
    <mergeCell ref="AK1402:AL1402"/>
    <mergeCell ref="AM1402:AN1402"/>
    <mergeCell ref="AK1403:AL1403"/>
    <mergeCell ref="AM1403:AN1403"/>
    <mergeCell ref="AK1398:AL1398"/>
    <mergeCell ref="AM1398:AN1398"/>
    <mergeCell ref="AK1399:AL1399"/>
    <mergeCell ref="AM1399:AN1399"/>
    <mergeCell ref="AK1400:AL1400"/>
    <mergeCell ref="AM1400:AN1400"/>
    <mergeCell ref="AK1395:AL1395"/>
    <mergeCell ref="AM1395:AN1395"/>
    <mergeCell ref="AK1396:AL1396"/>
    <mergeCell ref="AM1396:AN1396"/>
    <mergeCell ref="AK1397:AL1397"/>
    <mergeCell ref="AM1397:AN1397"/>
    <mergeCell ref="AK1392:AL1392"/>
    <mergeCell ref="AM1392:AN1392"/>
    <mergeCell ref="AK1393:AL1393"/>
    <mergeCell ref="AM1393:AN1393"/>
    <mergeCell ref="AK1394:AL1394"/>
    <mergeCell ref="AM1394:AN1394"/>
    <mergeCell ref="AK1389:AL1389"/>
    <mergeCell ref="AM1389:AN1389"/>
    <mergeCell ref="AK1390:AL1390"/>
    <mergeCell ref="AM1390:AN1390"/>
    <mergeCell ref="AK1391:AL1391"/>
    <mergeCell ref="AM1391:AN1391"/>
    <mergeCell ref="AK1386:AL1386"/>
    <mergeCell ref="AM1386:AN1386"/>
    <mergeCell ref="AK1387:AL1387"/>
    <mergeCell ref="AM1387:AN1387"/>
    <mergeCell ref="AK1388:AL1388"/>
    <mergeCell ref="AM1388:AN1388"/>
    <mergeCell ref="AK1383:AL1383"/>
    <mergeCell ref="AM1383:AN1383"/>
    <mergeCell ref="AK1384:AL1384"/>
    <mergeCell ref="AM1384:AN1384"/>
    <mergeCell ref="AK1385:AL1385"/>
    <mergeCell ref="AM1385:AN1385"/>
    <mergeCell ref="AK1380:AL1380"/>
    <mergeCell ref="AM1380:AN1380"/>
    <mergeCell ref="AK1381:AL1381"/>
    <mergeCell ref="AM1381:AN1381"/>
    <mergeCell ref="AK1382:AL1382"/>
    <mergeCell ref="AM1382:AN1382"/>
    <mergeCell ref="AK1377:AL1377"/>
    <mergeCell ref="AM1377:AN1377"/>
    <mergeCell ref="AK1378:AL1378"/>
    <mergeCell ref="AM1378:AN1378"/>
    <mergeCell ref="AK1379:AL1379"/>
    <mergeCell ref="AM1379:AN1379"/>
    <mergeCell ref="AK1374:AL1374"/>
    <mergeCell ref="AM1374:AN1374"/>
    <mergeCell ref="AK1375:AL1375"/>
    <mergeCell ref="AM1375:AN1375"/>
    <mergeCell ref="AK1376:AL1376"/>
    <mergeCell ref="AM1376:AN1376"/>
    <mergeCell ref="AK1371:AL1371"/>
    <mergeCell ref="AM1371:AN1371"/>
    <mergeCell ref="AK1372:AL1372"/>
    <mergeCell ref="AM1372:AN1372"/>
    <mergeCell ref="AK1373:AL1373"/>
    <mergeCell ref="AM1373:AN1373"/>
    <mergeCell ref="AK1368:AL1368"/>
    <mergeCell ref="AM1368:AN1368"/>
    <mergeCell ref="AK1369:AL1369"/>
    <mergeCell ref="AM1369:AN1369"/>
    <mergeCell ref="AK1370:AL1370"/>
    <mergeCell ref="AM1370:AN1370"/>
    <mergeCell ref="AK1365:AL1365"/>
    <mergeCell ref="AM1365:AN1365"/>
    <mergeCell ref="AK1366:AL1366"/>
    <mergeCell ref="AM1366:AN1366"/>
    <mergeCell ref="AK1367:AL1367"/>
    <mergeCell ref="AM1367:AN1367"/>
    <mergeCell ref="AK1362:AL1362"/>
    <mergeCell ref="AM1362:AN1362"/>
    <mergeCell ref="AK1363:AL1363"/>
    <mergeCell ref="AM1363:AN1363"/>
    <mergeCell ref="AK1364:AL1364"/>
    <mergeCell ref="AM1364:AN1364"/>
    <mergeCell ref="AK1359:AL1359"/>
    <mergeCell ref="AM1359:AN1359"/>
    <mergeCell ref="AK1360:AL1360"/>
    <mergeCell ref="AM1360:AN1360"/>
    <mergeCell ref="AK1361:AL1361"/>
    <mergeCell ref="AM1361:AN1361"/>
    <mergeCell ref="AK1356:AL1356"/>
    <mergeCell ref="AM1356:AN1356"/>
    <mergeCell ref="AK1357:AL1357"/>
    <mergeCell ref="AM1357:AN1357"/>
    <mergeCell ref="AK1358:AL1358"/>
    <mergeCell ref="AM1358:AN1358"/>
    <mergeCell ref="AK1353:AL1353"/>
    <mergeCell ref="AM1353:AN1353"/>
    <mergeCell ref="AK1354:AL1354"/>
    <mergeCell ref="AM1354:AN1354"/>
    <mergeCell ref="AK1355:AL1355"/>
    <mergeCell ref="AM1355:AN1355"/>
    <mergeCell ref="AK1350:AL1350"/>
    <mergeCell ref="AM1350:AN1350"/>
    <mergeCell ref="AK1351:AL1351"/>
    <mergeCell ref="AM1351:AN1351"/>
    <mergeCell ref="AK1352:AL1352"/>
    <mergeCell ref="AM1352:AN1352"/>
    <mergeCell ref="AK1347:AL1347"/>
    <mergeCell ref="AM1347:AN1347"/>
    <mergeCell ref="AK1348:AL1348"/>
    <mergeCell ref="AM1348:AN1348"/>
    <mergeCell ref="AK1349:AL1349"/>
    <mergeCell ref="AM1349:AN1349"/>
    <mergeCell ref="AK1344:AL1344"/>
    <mergeCell ref="AM1344:AN1344"/>
    <mergeCell ref="AK1345:AL1345"/>
    <mergeCell ref="AM1345:AN1345"/>
    <mergeCell ref="AK1346:AL1346"/>
    <mergeCell ref="AM1346:AN1346"/>
    <mergeCell ref="AK1341:AL1341"/>
    <mergeCell ref="AM1341:AN1341"/>
    <mergeCell ref="AK1342:AL1342"/>
    <mergeCell ref="AM1342:AN1342"/>
    <mergeCell ref="AK1343:AL1343"/>
    <mergeCell ref="AM1343:AN1343"/>
    <mergeCell ref="AK1338:AL1338"/>
    <mergeCell ref="AM1338:AN1338"/>
    <mergeCell ref="AK1339:AL1339"/>
    <mergeCell ref="AM1339:AN1339"/>
    <mergeCell ref="AK1340:AL1340"/>
    <mergeCell ref="AM1340:AN1340"/>
    <mergeCell ref="AK1335:AL1335"/>
    <mergeCell ref="AM1335:AN1335"/>
    <mergeCell ref="AK1336:AL1336"/>
    <mergeCell ref="AM1336:AN1336"/>
    <mergeCell ref="AK1337:AL1337"/>
    <mergeCell ref="AM1337:AN1337"/>
    <mergeCell ref="AK1332:AL1332"/>
    <mergeCell ref="AM1332:AN1332"/>
    <mergeCell ref="AK1333:AL1333"/>
    <mergeCell ref="AM1333:AN1333"/>
    <mergeCell ref="AK1334:AL1334"/>
    <mergeCell ref="AM1334:AN1334"/>
    <mergeCell ref="AK1329:AL1329"/>
    <mergeCell ref="AM1329:AN1329"/>
    <mergeCell ref="AK1330:AL1330"/>
    <mergeCell ref="AM1330:AN1330"/>
    <mergeCell ref="AK1331:AL1331"/>
    <mergeCell ref="AM1331:AN1331"/>
    <mergeCell ref="AK1326:AL1326"/>
    <mergeCell ref="AM1326:AN1326"/>
    <mergeCell ref="AK1327:AL1327"/>
    <mergeCell ref="AM1327:AN1327"/>
    <mergeCell ref="AK1328:AL1328"/>
    <mergeCell ref="AM1328:AN1328"/>
    <mergeCell ref="AK1323:AL1323"/>
    <mergeCell ref="AM1323:AN1323"/>
    <mergeCell ref="AK1324:AL1324"/>
    <mergeCell ref="AM1324:AN1324"/>
    <mergeCell ref="AK1325:AL1325"/>
    <mergeCell ref="AM1325:AN1325"/>
    <mergeCell ref="AK1320:AL1320"/>
    <mergeCell ref="AM1320:AN1320"/>
    <mergeCell ref="AK1321:AL1321"/>
    <mergeCell ref="AM1321:AN1321"/>
    <mergeCell ref="AK1322:AL1322"/>
    <mergeCell ref="AM1322:AN1322"/>
    <mergeCell ref="AK1317:AL1317"/>
    <mergeCell ref="AM1317:AN1317"/>
    <mergeCell ref="AK1318:AL1318"/>
    <mergeCell ref="AM1318:AN1318"/>
    <mergeCell ref="AK1319:AL1319"/>
    <mergeCell ref="AM1319:AN1319"/>
    <mergeCell ref="AK1314:AL1314"/>
    <mergeCell ref="AM1314:AN1314"/>
    <mergeCell ref="AK1315:AL1315"/>
    <mergeCell ref="AM1315:AN1315"/>
    <mergeCell ref="AK1316:AL1316"/>
    <mergeCell ref="AM1316:AN1316"/>
    <mergeCell ref="AK1311:AL1311"/>
    <mergeCell ref="AM1311:AN1311"/>
    <mergeCell ref="AK1312:AL1312"/>
    <mergeCell ref="AM1312:AN1312"/>
    <mergeCell ref="AK1313:AL1313"/>
    <mergeCell ref="AM1313:AN1313"/>
    <mergeCell ref="AK1308:AL1308"/>
    <mergeCell ref="AM1308:AN1308"/>
    <mergeCell ref="AK1309:AL1309"/>
    <mergeCell ref="AM1309:AN1309"/>
    <mergeCell ref="AK1310:AL1310"/>
    <mergeCell ref="AM1310:AN1310"/>
    <mergeCell ref="AK1305:AL1305"/>
    <mergeCell ref="AM1305:AN1305"/>
    <mergeCell ref="AK1306:AL1306"/>
    <mergeCell ref="AM1306:AN1306"/>
    <mergeCell ref="AK1307:AL1307"/>
    <mergeCell ref="AM1307:AN1307"/>
    <mergeCell ref="AK1302:AL1302"/>
    <mergeCell ref="AM1302:AN1302"/>
    <mergeCell ref="AK1303:AL1303"/>
    <mergeCell ref="AM1303:AN1303"/>
    <mergeCell ref="AK1304:AL1304"/>
    <mergeCell ref="AM1304:AN1304"/>
    <mergeCell ref="AK1299:AL1299"/>
    <mergeCell ref="AM1299:AN1299"/>
    <mergeCell ref="AK1300:AL1300"/>
    <mergeCell ref="AM1300:AN1300"/>
    <mergeCell ref="AK1301:AL1301"/>
    <mergeCell ref="AM1301:AN1301"/>
    <mergeCell ref="AK1296:AL1296"/>
    <mergeCell ref="AM1296:AN1296"/>
    <mergeCell ref="AK1297:AL1297"/>
    <mergeCell ref="AM1297:AN1297"/>
    <mergeCell ref="AK1298:AL1298"/>
    <mergeCell ref="AM1298:AN1298"/>
    <mergeCell ref="AK1293:AL1293"/>
    <mergeCell ref="AM1293:AN1293"/>
    <mergeCell ref="AK1294:AL1294"/>
    <mergeCell ref="AM1294:AN1294"/>
    <mergeCell ref="AK1295:AL1295"/>
    <mergeCell ref="AM1295:AN1295"/>
    <mergeCell ref="AK1290:AL1290"/>
    <mergeCell ref="AM1290:AN1290"/>
    <mergeCell ref="AK1291:AL1291"/>
    <mergeCell ref="AM1291:AN1291"/>
    <mergeCell ref="AK1292:AL1292"/>
    <mergeCell ref="AM1292:AN1292"/>
    <mergeCell ref="AK1287:AL1287"/>
    <mergeCell ref="AM1287:AN1287"/>
    <mergeCell ref="AK1288:AL1288"/>
    <mergeCell ref="AM1288:AN1288"/>
    <mergeCell ref="AK1289:AL1289"/>
    <mergeCell ref="AM1289:AN1289"/>
    <mergeCell ref="AK1284:AL1284"/>
    <mergeCell ref="AM1284:AN1284"/>
    <mergeCell ref="AK1285:AL1285"/>
    <mergeCell ref="AM1285:AN1285"/>
    <mergeCell ref="AK1286:AL1286"/>
    <mergeCell ref="AM1286:AN1286"/>
    <mergeCell ref="AK1281:AL1281"/>
    <mergeCell ref="AM1281:AN1281"/>
    <mergeCell ref="AK1282:AL1282"/>
    <mergeCell ref="AM1282:AN1282"/>
    <mergeCell ref="AK1283:AL1283"/>
    <mergeCell ref="AM1283:AN1283"/>
    <mergeCell ref="AK1278:AL1278"/>
    <mergeCell ref="AM1278:AN1278"/>
    <mergeCell ref="AK1279:AL1279"/>
    <mergeCell ref="AM1279:AN1279"/>
    <mergeCell ref="AK1280:AL1280"/>
    <mergeCell ref="AM1280:AN1280"/>
    <mergeCell ref="AK1275:AL1275"/>
    <mergeCell ref="AM1275:AN1275"/>
    <mergeCell ref="AK1276:AL1276"/>
    <mergeCell ref="AM1276:AN1276"/>
    <mergeCell ref="AK1277:AL1277"/>
    <mergeCell ref="AM1277:AN1277"/>
    <mergeCell ref="AK1272:AL1272"/>
    <mergeCell ref="AM1272:AN1272"/>
    <mergeCell ref="AK1273:AL1273"/>
    <mergeCell ref="AM1273:AN1273"/>
    <mergeCell ref="AK1274:AL1274"/>
    <mergeCell ref="AM1274:AN1274"/>
    <mergeCell ref="AK1269:AL1269"/>
    <mergeCell ref="AM1269:AN1269"/>
    <mergeCell ref="AK1270:AL1270"/>
    <mergeCell ref="AM1270:AN1270"/>
    <mergeCell ref="AK1271:AL1271"/>
    <mergeCell ref="AM1271:AN1271"/>
    <mergeCell ref="AK1266:AL1266"/>
    <mergeCell ref="AM1266:AN1266"/>
    <mergeCell ref="AK1267:AL1267"/>
    <mergeCell ref="AM1267:AN1267"/>
    <mergeCell ref="AK1268:AL1268"/>
    <mergeCell ref="AM1268:AN1268"/>
    <mergeCell ref="AK1263:AL1263"/>
    <mergeCell ref="AM1263:AN1263"/>
    <mergeCell ref="AK1264:AL1264"/>
    <mergeCell ref="AM1264:AN1264"/>
    <mergeCell ref="AK1265:AL1265"/>
    <mergeCell ref="AM1265:AN1265"/>
    <mergeCell ref="AK1260:AL1260"/>
    <mergeCell ref="AM1260:AN1260"/>
    <mergeCell ref="AK1261:AL1261"/>
    <mergeCell ref="AM1261:AN1261"/>
    <mergeCell ref="AK1262:AL1262"/>
    <mergeCell ref="AM1262:AN1262"/>
    <mergeCell ref="AK1257:AL1257"/>
    <mergeCell ref="AM1257:AN1257"/>
    <mergeCell ref="AK1258:AL1258"/>
    <mergeCell ref="AM1258:AN1258"/>
    <mergeCell ref="AK1259:AL1259"/>
    <mergeCell ref="AM1259:AN1259"/>
    <mergeCell ref="AK1254:AL1254"/>
    <mergeCell ref="AM1254:AN1254"/>
    <mergeCell ref="AK1255:AL1255"/>
    <mergeCell ref="AM1255:AN1255"/>
    <mergeCell ref="AK1256:AL1256"/>
    <mergeCell ref="AM1256:AN1256"/>
    <mergeCell ref="AK1251:AL1251"/>
    <mergeCell ref="AM1251:AN1251"/>
    <mergeCell ref="AK1252:AL1252"/>
    <mergeCell ref="AM1252:AN1252"/>
    <mergeCell ref="AK1253:AL1253"/>
    <mergeCell ref="AM1253:AN1253"/>
    <mergeCell ref="AK1248:AL1248"/>
    <mergeCell ref="AM1248:AN1248"/>
    <mergeCell ref="AK1249:AL1249"/>
    <mergeCell ref="AM1249:AN1249"/>
    <mergeCell ref="AK1250:AL1250"/>
    <mergeCell ref="AM1250:AN1250"/>
    <mergeCell ref="AK1245:AL1245"/>
    <mergeCell ref="AM1245:AN1245"/>
    <mergeCell ref="AK1246:AL1246"/>
    <mergeCell ref="AM1246:AN1246"/>
    <mergeCell ref="AK1247:AL1247"/>
    <mergeCell ref="AM1247:AN1247"/>
    <mergeCell ref="AK1242:AL1242"/>
    <mergeCell ref="AM1242:AN1242"/>
    <mergeCell ref="AK1243:AL1243"/>
    <mergeCell ref="AM1243:AN1243"/>
    <mergeCell ref="AK1244:AL1244"/>
    <mergeCell ref="AM1244:AN1244"/>
    <mergeCell ref="AK1239:AL1239"/>
    <mergeCell ref="AM1239:AN1239"/>
    <mergeCell ref="AK1240:AL1240"/>
    <mergeCell ref="AM1240:AN1240"/>
    <mergeCell ref="AK1241:AL1241"/>
    <mergeCell ref="AM1241:AN1241"/>
    <mergeCell ref="AK1236:AL1236"/>
    <mergeCell ref="AM1236:AN1236"/>
    <mergeCell ref="AK1237:AL1237"/>
    <mergeCell ref="AM1237:AN1237"/>
    <mergeCell ref="AK1238:AL1238"/>
    <mergeCell ref="AM1238:AN1238"/>
    <mergeCell ref="AK1233:AL1233"/>
    <mergeCell ref="AM1233:AN1233"/>
    <mergeCell ref="AK1234:AL1234"/>
    <mergeCell ref="AM1234:AN1234"/>
    <mergeCell ref="AK1235:AL1235"/>
    <mergeCell ref="AM1235:AN1235"/>
    <mergeCell ref="AK1230:AL1230"/>
    <mergeCell ref="AM1230:AN1230"/>
    <mergeCell ref="AK1231:AL1231"/>
    <mergeCell ref="AM1231:AN1231"/>
    <mergeCell ref="AK1232:AL1232"/>
    <mergeCell ref="AM1232:AN1232"/>
    <mergeCell ref="AK1227:AL1227"/>
    <mergeCell ref="AM1227:AN1227"/>
    <mergeCell ref="AK1228:AL1228"/>
    <mergeCell ref="AM1228:AN1228"/>
    <mergeCell ref="AK1229:AL1229"/>
    <mergeCell ref="AM1229:AN1229"/>
    <mergeCell ref="AK1224:AL1224"/>
    <mergeCell ref="AM1224:AN1224"/>
    <mergeCell ref="AK1225:AL1225"/>
    <mergeCell ref="AM1225:AN1225"/>
    <mergeCell ref="AK1226:AL1226"/>
    <mergeCell ref="AM1226:AN1226"/>
    <mergeCell ref="AK1221:AL1221"/>
    <mergeCell ref="AM1221:AN1221"/>
    <mergeCell ref="AK1222:AL1222"/>
    <mergeCell ref="AM1222:AN1222"/>
    <mergeCell ref="AK1223:AL1223"/>
    <mergeCell ref="AM1223:AN1223"/>
    <mergeCell ref="AK1218:AL1218"/>
    <mergeCell ref="AM1218:AN1218"/>
    <mergeCell ref="AK1219:AL1219"/>
    <mergeCell ref="AM1219:AN1219"/>
    <mergeCell ref="AK1220:AL1220"/>
    <mergeCell ref="AM1220:AN1220"/>
    <mergeCell ref="AK1215:AL1215"/>
    <mergeCell ref="AM1215:AN1215"/>
    <mergeCell ref="AK1216:AL1216"/>
    <mergeCell ref="AM1216:AN1216"/>
    <mergeCell ref="AK1217:AL1217"/>
    <mergeCell ref="AM1217:AN1217"/>
    <mergeCell ref="AK1212:AL1212"/>
    <mergeCell ref="AM1212:AN1212"/>
    <mergeCell ref="AK1213:AL1213"/>
    <mergeCell ref="AM1213:AN1213"/>
    <mergeCell ref="AK1214:AL1214"/>
    <mergeCell ref="AM1214:AN1214"/>
    <mergeCell ref="AK1209:AL1209"/>
    <mergeCell ref="AM1209:AN1209"/>
    <mergeCell ref="AK1210:AL1210"/>
    <mergeCell ref="AM1210:AN1210"/>
    <mergeCell ref="AK1211:AL1211"/>
    <mergeCell ref="AM1211:AN1211"/>
    <mergeCell ref="AK1206:AL1206"/>
    <mergeCell ref="AM1206:AN1206"/>
    <mergeCell ref="AK1207:AL1207"/>
    <mergeCell ref="AM1207:AN1207"/>
    <mergeCell ref="AK1208:AL1208"/>
    <mergeCell ref="AM1208:AN1208"/>
    <mergeCell ref="AK1203:AL1203"/>
    <mergeCell ref="AM1203:AN1203"/>
    <mergeCell ref="AK1204:AL1204"/>
    <mergeCell ref="AM1204:AN1204"/>
    <mergeCell ref="AK1205:AL1205"/>
    <mergeCell ref="AM1205:AN1205"/>
    <mergeCell ref="AK1200:AL1200"/>
    <mergeCell ref="AM1200:AN1200"/>
    <mergeCell ref="AK1201:AL1201"/>
    <mergeCell ref="AM1201:AN1201"/>
    <mergeCell ref="AK1202:AL1202"/>
    <mergeCell ref="AM1202:AN1202"/>
    <mergeCell ref="AK1197:AL1197"/>
    <mergeCell ref="AM1197:AN1197"/>
    <mergeCell ref="AK1198:AL1198"/>
    <mergeCell ref="AM1198:AN1198"/>
    <mergeCell ref="AK1199:AL1199"/>
    <mergeCell ref="AM1199:AN1199"/>
    <mergeCell ref="AK1194:AL1194"/>
    <mergeCell ref="AM1194:AN1194"/>
    <mergeCell ref="AK1195:AL1195"/>
    <mergeCell ref="AM1195:AN1195"/>
    <mergeCell ref="AK1196:AL1196"/>
    <mergeCell ref="AM1196:AN1196"/>
    <mergeCell ref="AK1191:AL1191"/>
    <mergeCell ref="AM1191:AN1191"/>
    <mergeCell ref="AK1192:AL1192"/>
    <mergeCell ref="AM1192:AN1192"/>
    <mergeCell ref="AK1193:AL1193"/>
    <mergeCell ref="AM1193:AN1193"/>
    <mergeCell ref="AK1188:AL1188"/>
    <mergeCell ref="AM1188:AN1188"/>
    <mergeCell ref="AK1189:AL1189"/>
    <mergeCell ref="AM1189:AN1189"/>
    <mergeCell ref="AK1190:AL1190"/>
    <mergeCell ref="AM1190:AN1190"/>
    <mergeCell ref="AK1185:AL1185"/>
    <mergeCell ref="AM1185:AN1185"/>
    <mergeCell ref="AK1186:AL1186"/>
    <mergeCell ref="AM1186:AN1186"/>
    <mergeCell ref="AK1187:AL1187"/>
    <mergeCell ref="AM1187:AN1187"/>
    <mergeCell ref="AK1182:AL1182"/>
    <mergeCell ref="AM1182:AN1182"/>
    <mergeCell ref="AK1183:AL1183"/>
    <mergeCell ref="AM1183:AN1183"/>
    <mergeCell ref="AK1184:AL1184"/>
    <mergeCell ref="AM1184:AN1184"/>
    <mergeCell ref="AK1179:AL1179"/>
    <mergeCell ref="AM1179:AN1179"/>
    <mergeCell ref="AK1180:AL1180"/>
    <mergeCell ref="AM1180:AN1180"/>
    <mergeCell ref="AK1181:AL1181"/>
    <mergeCell ref="AM1181:AN1181"/>
    <mergeCell ref="AK1176:AL1176"/>
    <mergeCell ref="AM1176:AN1176"/>
    <mergeCell ref="AK1177:AL1177"/>
    <mergeCell ref="AM1177:AN1177"/>
    <mergeCell ref="AK1178:AL1178"/>
    <mergeCell ref="AM1178:AN1178"/>
    <mergeCell ref="AK1173:AL1173"/>
    <mergeCell ref="AM1173:AN1173"/>
    <mergeCell ref="AK1174:AL1174"/>
    <mergeCell ref="AM1174:AN1174"/>
    <mergeCell ref="AK1175:AL1175"/>
    <mergeCell ref="AM1175:AN1175"/>
    <mergeCell ref="AK1170:AL1170"/>
    <mergeCell ref="AM1170:AN1170"/>
    <mergeCell ref="AK1171:AL1171"/>
    <mergeCell ref="AM1171:AN1171"/>
    <mergeCell ref="AK1172:AL1172"/>
    <mergeCell ref="AM1172:AN1172"/>
    <mergeCell ref="AK1167:AL1167"/>
    <mergeCell ref="AM1167:AN1167"/>
    <mergeCell ref="AK1168:AL1168"/>
    <mergeCell ref="AM1168:AN1168"/>
    <mergeCell ref="AK1169:AL1169"/>
    <mergeCell ref="AM1169:AN1169"/>
    <mergeCell ref="AK1164:AL1164"/>
    <mergeCell ref="AM1164:AN1164"/>
    <mergeCell ref="AK1165:AL1165"/>
    <mergeCell ref="AM1165:AN1165"/>
    <mergeCell ref="AK1166:AL1166"/>
    <mergeCell ref="AM1166:AN1166"/>
    <mergeCell ref="AK1161:AL1161"/>
    <mergeCell ref="AM1161:AN1161"/>
    <mergeCell ref="AK1162:AL1162"/>
    <mergeCell ref="AM1162:AN1162"/>
    <mergeCell ref="AK1163:AL1163"/>
    <mergeCell ref="AM1163:AN1163"/>
    <mergeCell ref="AK1158:AL1158"/>
    <mergeCell ref="AM1158:AN1158"/>
    <mergeCell ref="AK1159:AL1159"/>
    <mergeCell ref="AM1159:AN1159"/>
    <mergeCell ref="AK1160:AL1160"/>
    <mergeCell ref="AM1160:AN1160"/>
    <mergeCell ref="AK1155:AL1155"/>
    <mergeCell ref="AM1155:AN1155"/>
    <mergeCell ref="AK1156:AL1156"/>
    <mergeCell ref="AM1156:AN1156"/>
    <mergeCell ref="AK1157:AL1157"/>
    <mergeCell ref="AM1157:AN1157"/>
    <mergeCell ref="AK1152:AL1152"/>
    <mergeCell ref="AM1152:AN1152"/>
    <mergeCell ref="AK1153:AL1153"/>
    <mergeCell ref="AM1153:AN1153"/>
    <mergeCell ref="AK1154:AL1154"/>
    <mergeCell ref="AM1154:AN1154"/>
    <mergeCell ref="AK1149:AL1149"/>
    <mergeCell ref="AM1149:AN1149"/>
    <mergeCell ref="AK1150:AL1150"/>
    <mergeCell ref="AM1150:AN1150"/>
    <mergeCell ref="AK1151:AL1151"/>
    <mergeCell ref="AM1151:AN1151"/>
    <mergeCell ref="AK1146:AL1146"/>
    <mergeCell ref="AM1146:AN1146"/>
    <mergeCell ref="AK1147:AL1147"/>
    <mergeCell ref="AM1147:AN1147"/>
    <mergeCell ref="AK1148:AL1148"/>
    <mergeCell ref="AM1148:AN1148"/>
    <mergeCell ref="AK1143:AL1143"/>
    <mergeCell ref="AM1143:AN1143"/>
    <mergeCell ref="AK1144:AL1144"/>
    <mergeCell ref="AM1144:AN1144"/>
    <mergeCell ref="AK1145:AL1145"/>
    <mergeCell ref="AM1145:AN1145"/>
    <mergeCell ref="AK1140:AL1140"/>
    <mergeCell ref="AM1140:AN1140"/>
    <mergeCell ref="AK1141:AL1141"/>
    <mergeCell ref="AM1141:AN1141"/>
    <mergeCell ref="AK1142:AL1142"/>
    <mergeCell ref="AM1142:AN1142"/>
    <mergeCell ref="AK1137:AL1137"/>
    <mergeCell ref="AM1137:AN1137"/>
    <mergeCell ref="AK1138:AL1138"/>
    <mergeCell ref="AM1138:AN1138"/>
    <mergeCell ref="AK1139:AL1139"/>
    <mergeCell ref="AM1139:AN1139"/>
    <mergeCell ref="AK1134:AL1134"/>
    <mergeCell ref="AM1134:AN1134"/>
    <mergeCell ref="AK1135:AL1135"/>
    <mergeCell ref="AM1135:AN1135"/>
    <mergeCell ref="AK1136:AL1136"/>
    <mergeCell ref="AM1136:AN1136"/>
    <mergeCell ref="AK1131:AL1131"/>
    <mergeCell ref="AM1131:AN1131"/>
    <mergeCell ref="AK1132:AL1132"/>
    <mergeCell ref="AM1132:AN1132"/>
    <mergeCell ref="AK1133:AL1133"/>
    <mergeCell ref="AM1133:AN1133"/>
    <mergeCell ref="AK1128:AL1128"/>
    <mergeCell ref="AM1128:AN1128"/>
    <mergeCell ref="AK1129:AL1129"/>
    <mergeCell ref="AM1129:AN1129"/>
    <mergeCell ref="AK1130:AL1130"/>
    <mergeCell ref="AM1130:AN1130"/>
    <mergeCell ref="AK1125:AL1125"/>
    <mergeCell ref="AM1125:AN1125"/>
    <mergeCell ref="AK1126:AL1126"/>
    <mergeCell ref="AM1126:AN1126"/>
    <mergeCell ref="AK1127:AL1127"/>
    <mergeCell ref="AM1127:AN1127"/>
    <mergeCell ref="AK1122:AL1122"/>
    <mergeCell ref="AM1122:AN1122"/>
    <mergeCell ref="AK1123:AL1123"/>
    <mergeCell ref="AM1123:AN1123"/>
    <mergeCell ref="AK1124:AL1124"/>
    <mergeCell ref="AM1124:AN1124"/>
    <mergeCell ref="AK1119:AL1119"/>
    <mergeCell ref="AM1119:AN1119"/>
    <mergeCell ref="AK1120:AL1120"/>
    <mergeCell ref="AM1120:AN1120"/>
    <mergeCell ref="AK1121:AL1121"/>
    <mergeCell ref="AM1121:AN1121"/>
    <mergeCell ref="AK1116:AL1116"/>
    <mergeCell ref="AM1116:AN1116"/>
    <mergeCell ref="AK1117:AL1117"/>
    <mergeCell ref="AM1117:AN1117"/>
    <mergeCell ref="AK1118:AL1118"/>
    <mergeCell ref="AM1118:AN1118"/>
    <mergeCell ref="AK1113:AL1113"/>
    <mergeCell ref="AM1113:AN1113"/>
    <mergeCell ref="AK1114:AL1114"/>
    <mergeCell ref="AM1114:AN1114"/>
    <mergeCell ref="AK1115:AL1115"/>
    <mergeCell ref="AM1115:AN1115"/>
    <mergeCell ref="AK1110:AL1110"/>
    <mergeCell ref="AM1110:AN1110"/>
    <mergeCell ref="AK1111:AL1111"/>
    <mergeCell ref="AM1111:AN1111"/>
    <mergeCell ref="AK1112:AL1112"/>
    <mergeCell ref="AM1112:AN1112"/>
    <mergeCell ref="AK1107:AL1107"/>
    <mergeCell ref="AM1107:AN1107"/>
    <mergeCell ref="AK1108:AL1108"/>
    <mergeCell ref="AM1108:AN1108"/>
    <mergeCell ref="AK1109:AL1109"/>
    <mergeCell ref="AM1109:AN1109"/>
    <mergeCell ref="AK1104:AL1104"/>
    <mergeCell ref="AM1104:AN1104"/>
    <mergeCell ref="AK1105:AL1105"/>
    <mergeCell ref="AM1105:AN1105"/>
    <mergeCell ref="AK1106:AL1106"/>
    <mergeCell ref="AM1106:AN1106"/>
    <mergeCell ref="AK1101:AL1101"/>
    <mergeCell ref="AM1101:AN1101"/>
    <mergeCell ref="AK1102:AL1102"/>
    <mergeCell ref="AM1102:AN1102"/>
    <mergeCell ref="AK1103:AL1103"/>
    <mergeCell ref="AM1103:AN1103"/>
    <mergeCell ref="AK1098:AL1098"/>
    <mergeCell ref="AM1098:AN1098"/>
    <mergeCell ref="AK1099:AL1099"/>
    <mergeCell ref="AM1099:AN1099"/>
    <mergeCell ref="AK1100:AL1100"/>
    <mergeCell ref="AM1100:AN1100"/>
    <mergeCell ref="AK1095:AL1095"/>
    <mergeCell ref="AM1095:AN1095"/>
    <mergeCell ref="AK1096:AL1096"/>
    <mergeCell ref="AM1096:AN1096"/>
    <mergeCell ref="AK1097:AL1097"/>
    <mergeCell ref="AM1097:AN1097"/>
    <mergeCell ref="AK1092:AL1092"/>
    <mergeCell ref="AM1092:AN1092"/>
    <mergeCell ref="AK1093:AL1093"/>
    <mergeCell ref="AM1093:AN1093"/>
    <mergeCell ref="AK1094:AL1094"/>
    <mergeCell ref="AM1094:AN1094"/>
    <mergeCell ref="AK1089:AL1089"/>
    <mergeCell ref="AM1089:AN1089"/>
    <mergeCell ref="AK1090:AL1090"/>
    <mergeCell ref="AM1090:AN1090"/>
    <mergeCell ref="AK1091:AL1091"/>
    <mergeCell ref="AM1091:AN1091"/>
    <mergeCell ref="AK1086:AL1086"/>
    <mergeCell ref="AM1086:AN1086"/>
    <mergeCell ref="AK1087:AL1087"/>
    <mergeCell ref="AM1087:AN1087"/>
    <mergeCell ref="AK1088:AL1088"/>
    <mergeCell ref="AM1088:AN1088"/>
    <mergeCell ref="AK1083:AL1083"/>
    <mergeCell ref="AM1083:AN1083"/>
    <mergeCell ref="AK1084:AL1084"/>
    <mergeCell ref="AM1084:AN1084"/>
    <mergeCell ref="AK1085:AL1085"/>
    <mergeCell ref="AM1085:AN1085"/>
    <mergeCell ref="AK1080:AL1080"/>
    <mergeCell ref="AM1080:AN1080"/>
    <mergeCell ref="AK1081:AL1081"/>
    <mergeCell ref="AM1081:AN1081"/>
    <mergeCell ref="AK1082:AL1082"/>
    <mergeCell ref="AM1082:AN1082"/>
    <mergeCell ref="AK1077:AL1077"/>
    <mergeCell ref="AM1077:AN1077"/>
    <mergeCell ref="AK1078:AL1078"/>
    <mergeCell ref="AM1078:AN1078"/>
    <mergeCell ref="AK1079:AL1079"/>
    <mergeCell ref="AM1079:AN1079"/>
    <mergeCell ref="AK1074:AL1074"/>
    <mergeCell ref="AM1074:AN1074"/>
    <mergeCell ref="AK1075:AL1075"/>
    <mergeCell ref="AM1075:AN1075"/>
    <mergeCell ref="AK1076:AL1076"/>
    <mergeCell ref="AM1076:AN1076"/>
    <mergeCell ref="AK1071:AL1071"/>
    <mergeCell ref="AM1071:AN1071"/>
    <mergeCell ref="AK1072:AL1072"/>
    <mergeCell ref="AM1072:AN1072"/>
    <mergeCell ref="AK1073:AL1073"/>
    <mergeCell ref="AM1073:AN1073"/>
    <mergeCell ref="AK1068:AL1068"/>
    <mergeCell ref="AM1068:AN1068"/>
    <mergeCell ref="AK1069:AL1069"/>
    <mergeCell ref="AM1069:AN1069"/>
    <mergeCell ref="AK1070:AL1070"/>
    <mergeCell ref="AM1070:AN1070"/>
    <mergeCell ref="AK1065:AL1065"/>
    <mergeCell ref="AM1065:AN1065"/>
    <mergeCell ref="AK1066:AL1066"/>
    <mergeCell ref="AM1066:AN1066"/>
    <mergeCell ref="AK1067:AL1067"/>
    <mergeCell ref="AM1067:AN1067"/>
    <mergeCell ref="AK1062:AL1062"/>
    <mergeCell ref="AM1062:AN1062"/>
    <mergeCell ref="AK1063:AL1063"/>
    <mergeCell ref="AM1063:AN1063"/>
    <mergeCell ref="AK1064:AL1064"/>
    <mergeCell ref="AM1064:AN1064"/>
    <mergeCell ref="AK1059:AL1059"/>
    <mergeCell ref="AM1059:AN1059"/>
    <mergeCell ref="AK1060:AL1060"/>
    <mergeCell ref="AM1060:AN1060"/>
    <mergeCell ref="AK1061:AL1061"/>
    <mergeCell ref="AM1061:AN1061"/>
    <mergeCell ref="AK1056:AL1056"/>
    <mergeCell ref="AM1056:AN1056"/>
    <mergeCell ref="AK1057:AL1057"/>
    <mergeCell ref="AM1057:AN1057"/>
    <mergeCell ref="AK1058:AL1058"/>
    <mergeCell ref="AM1058:AN1058"/>
    <mergeCell ref="AK1053:AL1053"/>
    <mergeCell ref="AM1053:AN1053"/>
    <mergeCell ref="AK1054:AL1054"/>
    <mergeCell ref="AM1054:AN1054"/>
    <mergeCell ref="AK1055:AL1055"/>
    <mergeCell ref="AM1055:AN1055"/>
    <mergeCell ref="AK1050:AL1050"/>
    <mergeCell ref="AM1050:AN1050"/>
    <mergeCell ref="AK1051:AL1051"/>
    <mergeCell ref="AM1051:AN1051"/>
    <mergeCell ref="AK1052:AL1052"/>
    <mergeCell ref="AM1052:AN1052"/>
    <mergeCell ref="AK1047:AL1047"/>
    <mergeCell ref="AM1047:AN1047"/>
    <mergeCell ref="AK1048:AL1048"/>
    <mergeCell ref="AM1048:AN1048"/>
    <mergeCell ref="AK1049:AL1049"/>
    <mergeCell ref="AM1049:AN1049"/>
    <mergeCell ref="AK1044:AL1044"/>
    <mergeCell ref="AM1044:AN1044"/>
    <mergeCell ref="AK1045:AL1045"/>
    <mergeCell ref="AM1045:AN1045"/>
    <mergeCell ref="AK1046:AL1046"/>
    <mergeCell ref="AM1046:AN1046"/>
    <mergeCell ref="AK1041:AL1041"/>
    <mergeCell ref="AM1041:AN1041"/>
    <mergeCell ref="AK1042:AL1042"/>
    <mergeCell ref="AM1042:AN1042"/>
    <mergeCell ref="AK1043:AL1043"/>
    <mergeCell ref="AM1043:AN1043"/>
    <mergeCell ref="AK1036:AM1036"/>
    <mergeCell ref="AK1037:AM1037"/>
    <mergeCell ref="AK1039:AL1039"/>
    <mergeCell ref="AM1039:AN1039"/>
    <mergeCell ref="AK1040:AL1040"/>
    <mergeCell ref="AM1040:AN1040"/>
    <mergeCell ref="AK1030:AM1030"/>
    <mergeCell ref="AK1031:AM1031"/>
    <mergeCell ref="AK1032:AM1032"/>
    <mergeCell ref="AK1033:AM1033"/>
    <mergeCell ref="AK1034:AM1034"/>
    <mergeCell ref="AK1035:AM1035"/>
    <mergeCell ref="AK1026:AL1026"/>
    <mergeCell ref="AM1026:AN1026"/>
    <mergeCell ref="AK1027:AL1027"/>
    <mergeCell ref="AM1027:AN1027"/>
    <mergeCell ref="AK1028:AN1028"/>
    <mergeCell ref="AK1029:AM1029"/>
    <mergeCell ref="AK1023:AL1023"/>
    <mergeCell ref="AM1023:AN1023"/>
    <mergeCell ref="AK1024:AL1024"/>
    <mergeCell ref="AM1024:AN1024"/>
    <mergeCell ref="AK1025:AL1025"/>
    <mergeCell ref="AM1025:AN1025"/>
    <mergeCell ref="AK1020:AL1020"/>
    <mergeCell ref="AM1020:AN1020"/>
    <mergeCell ref="AK1021:AL1021"/>
    <mergeCell ref="AM1021:AN1021"/>
    <mergeCell ref="AK1022:AL1022"/>
    <mergeCell ref="AM1022:AN1022"/>
    <mergeCell ref="AK1017:AL1017"/>
    <mergeCell ref="AM1017:AN1017"/>
    <mergeCell ref="AK1018:AL1018"/>
    <mergeCell ref="AM1018:AN1018"/>
    <mergeCell ref="AK1019:AL1019"/>
    <mergeCell ref="AM1019:AN1019"/>
    <mergeCell ref="AK1014:AL1014"/>
    <mergeCell ref="AM1014:AN1014"/>
    <mergeCell ref="AK1015:AL1015"/>
    <mergeCell ref="AM1015:AN1015"/>
    <mergeCell ref="AK1016:AL1016"/>
    <mergeCell ref="AM1016:AN1016"/>
    <mergeCell ref="AK1011:AL1011"/>
    <mergeCell ref="AM1011:AN1011"/>
    <mergeCell ref="AK1012:AL1012"/>
    <mergeCell ref="AM1012:AN1012"/>
    <mergeCell ref="AK1013:AL1013"/>
    <mergeCell ref="AM1013:AN1013"/>
    <mergeCell ref="AK1008:AL1008"/>
    <mergeCell ref="AM1008:AN1008"/>
    <mergeCell ref="AK1009:AL1009"/>
    <mergeCell ref="AM1009:AN1009"/>
    <mergeCell ref="AK1010:AL1010"/>
    <mergeCell ref="AM1010:AN1010"/>
    <mergeCell ref="AK1005:AL1005"/>
    <mergeCell ref="AM1005:AN1005"/>
    <mergeCell ref="AK1006:AL1006"/>
    <mergeCell ref="AM1006:AN1006"/>
    <mergeCell ref="AK1007:AL1007"/>
    <mergeCell ref="AM1007:AN1007"/>
    <mergeCell ref="AK1002:AL1002"/>
    <mergeCell ref="AM1002:AN1002"/>
    <mergeCell ref="AK1003:AL1003"/>
    <mergeCell ref="AM1003:AN1003"/>
    <mergeCell ref="AK1004:AL1004"/>
    <mergeCell ref="AM1004:AN1004"/>
    <mergeCell ref="AK999:AL999"/>
    <mergeCell ref="AM999:AN999"/>
    <mergeCell ref="AK1000:AL1000"/>
    <mergeCell ref="AM1000:AN1000"/>
    <mergeCell ref="AK1001:AL1001"/>
    <mergeCell ref="AM1001:AN1001"/>
    <mergeCell ref="AK996:AL996"/>
    <mergeCell ref="AM996:AN996"/>
    <mergeCell ref="AK997:AL997"/>
    <mergeCell ref="AM997:AN997"/>
    <mergeCell ref="AK998:AL998"/>
    <mergeCell ref="AM998:AN998"/>
    <mergeCell ref="AK993:AL993"/>
    <mergeCell ref="AM993:AN993"/>
    <mergeCell ref="AK994:AL994"/>
    <mergeCell ref="AM994:AN994"/>
    <mergeCell ref="AK995:AL995"/>
    <mergeCell ref="AM995:AN995"/>
    <mergeCell ref="AK990:AL990"/>
    <mergeCell ref="AM990:AN990"/>
    <mergeCell ref="AK991:AL991"/>
    <mergeCell ref="AM991:AN991"/>
    <mergeCell ref="AK992:AL992"/>
    <mergeCell ref="AM992:AN992"/>
    <mergeCell ref="AK987:AL987"/>
    <mergeCell ref="AM987:AN987"/>
    <mergeCell ref="AK988:AL988"/>
    <mergeCell ref="AM988:AN988"/>
    <mergeCell ref="AK989:AL989"/>
    <mergeCell ref="AM989:AN989"/>
    <mergeCell ref="AK984:AL984"/>
    <mergeCell ref="AM984:AN984"/>
    <mergeCell ref="AK985:AL985"/>
    <mergeCell ref="AM985:AN985"/>
    <mergeCell ref="AK986:AL986"/>
    <mergeCell ref="AM986:AN986"/>
    <mergeCell ref="AK981:AL981"/>
    <mergeCell ref="AM981:AN981"/>
    <mergeCell ref="AK982:AL982"/>
    <mergeCell ref="AM982:AN982"/>
    <mergeCell ref="AK983:AL983"/>
    <mergeCell ref="AM983:AN983"/>
    <mergeCell ref="AK978:AL978"/>
    <mergeCell ref="AM978:AN978"/>
    <mergeCell ref="AK979:AL979"/>
    <mergeCell ref="AM979:AN979"/>
    <mergeCell ref="AK980:AL980"/>
    <mergeCell ref="AM980:AN980"/>
    <mergeCell ref="AK975:AL975"/>
    <mergeCell ref="AM975:AN975"/>
    <mergeCell ref="AK976:AL976"/>
    <mergeCell ref="AM976:AN976"/>
    <mergeCell ref="AK977:AL977"/>
    <mergeCell ref="AM977:AN977"/>
    <mergeCell ref="AK972:AL972"/>
    <mergeCell ref="AM972:AN972"/>
    <mergeCell ref="AK973:AL973"/>
    <mergeCell ref="AM973:AN973"/>
    <mergeCell ref="AK974:AL974"/>
    <mergeCell ref="AM974:AN974"/>
    <mergeCell ref="AK969:AL969"/>
    <mergeCell ref="AM969:AN969"/>
    <mergeCell ref="AK970:AL970"/>
    <mergeCell ref="AM970:AN970"/>
    <mergeCell ref="AK971:AL971"/>
    <mergeCell ref="AM971:AN971"/>
    <mergeCell ref="AK966:AL966"/>
    <mergeCell ref="AM966:AN966"/>
    <mergeCell ref="AK967:AL967"/>
    <mergeCell ref="AM967:AN967"/>
    <mergeCell ref="AK968:AL968"/>
    <mergeCell ref="AM968:AN968"/>
    <mergeCell ref="AK963:AL963"/>
    <mergeCell ref="AM963:AN963"/>
    <mergeCell ref="AK964:AL964"/>
    <mergeCell ref="AM964:AN964"/>
    <mergeCell ref="AK965:AL965"/>
    <mergeCell ref="AM965:AN965"/>
    <mergeCell ref="AK960:AL960"/>
    <mergeCell ref="AM960:AN960"/>
    <mergeCell ref="AK961:AL961"/>
    <mergeCell ref="AM961:AN961"/>
    <mergeCell ref="AK962:AL962"/>
    <mergeCell ref="AM962:AN962"/>
    <mergeCell ref="AK957:AL957"/>
    <mergeCell ref="AM957:AN957"/>
    <mergeCell ref="AK958:AL958"/>
    <mergeCell ref="AM958:AN958"/>
    <mergeCell ref="AK959:AL959"/>
    <mergeCell ref="AM959:AN959"/>
    <mergeCell ref="AK954:AL954"/>
    <mergeCell ref="AM954:AN954"/>
    <mergeCell ref="AK955:AL955"/>
    <mergeCell ref="AM955:AN955"/>
    <mergeCell ref="AK956:AL956"/>
    <mergeCell ref="AM956:AN956"/>
    <mergeCell ref="AK951:AL951"/>
    <mergeCell ref="AM951:AN951"/>
    <mergeCell ref="AK952:AL952"/>
    <mergeCell ref="AM952:AN952"/>
    <mergeCell ref="AK953:AL953"/>
    <mergeCell ref="AM953:AN953"/>
    <mergeCell ref="AK948:AL948"/>
    <mergeCell ref="AM948:AN948"/>
    <mergeCell ref="AK949:AL949"/>
    <mergeCell ref="AM949:AN949"/>
    <mergeCell ref="AK950:AL950"/>
    <mergeCell ref="AM950:AN950"/>
    <mergeCell ref="AK945:AL945"/>
    <mergeCell ref="AM945:AN945"/>
    <mergeCell ref="AK946:AL946"/>
    <mergeCell ref="AM946:AN946"/>
    <mergeCell ref="AK947:AL947"/>
    <mergeCell ref="AM947:AN947"/>
    <mergeCell ref="AK942:AL942"/>
    <mergeCell ref="AM942:AN942"/>
    <mergeCell ref="AK943:AL943"/>
    <mergeCell ref="AM943:AN943"/>
    <mergeCell ref="AK944:AL944"/>
    <mergeCell ref="AM944:AN944"/>
    <mergeCell ref="AK939:AL939"/>
    <mergeCell ref="AM939:AN939"/>
    <mergeCell ref="AK940:AL940"/>
    <mergeCell ref="AM940:AN940"/>
    <mergeCell ref="AK941:AL941"/>
    <mergeCell ref="AM941:AN941"/>
    <mergeCell ref="AK936:AL936"/>
    <mergeCell ref="AM936:AN936"/>
    <mergeCell ref="AK937:AL937"/>
    <mergeCell ref="AM937:AN937"/>
    <mergeCell ref="AK938:AL938"/>
    <mergeCell ref="AM938:AN938"/>
    <mergeCell ref="AK933:AL933"/>
    <mergeCell ref="AM933:AN933"/>
    <mergeCell ref="AK934:AL934"/>
    <mergeCell ref="AM934:AN934"/>
    <mergeCell ref="AK935:AL935"/>
    <mergeCell ref="AM935:AN935"/>
    <mergeCell ref="AK930:AL930"/>
    <mergeCell ref="AM930:AN930"/>
    <mergeCell ref="AK931:AL931"/>
    <mergeCell ref="AM931:AN931"/>
    <mergeCell ref="AK932:AL932"/>
    <mergeCell ref="AM932:AN932"/>
    <mergeCell ref="AK927:AL927"/>
    <mergeCell ref="AM927:AN927"/>
    <mergeCell ref="AK928:AL928"/>
    <mergeCell ref="AM928:AN928"/>
    <mergeCell ref="AK929:AL929"/>
    <mergeCell ref="AM929:AN929"/>
    <mergeCell ref="AK924:AL924"/>
    <mergeCell ref="AM924:AN924"/>
    <mergeCell ref="AK925:AL925"/>
    <mergeCell ref="AM925:AN925"/>
    <mergeCell ref="AK926:AL926"/>
    <mergeCell ref="AM926:AN926"/>
    <mergeCell ref="AK921:AL921"/>
    <mergeCell ref="AM921:AN921"/>
    <mergeCell ref="AK922:AL922"/>
    <mergeCell ref="AM922:AN922"/>
    <mergeCell ref="AK923:AL923"/>
    <mergeCell ref="AM923:AN923"/>
    <mergeCell ref="AK918:AL918"/>
    <mergeCell ref="AM918:AN918"/>
    <mergeCell ref="AK919:AL919"/>
    <mergeCell ref="AM919:AN919"/>
    <mergeCell ref="AK920:AL920"/>
    <mergeCell ref="AM920:AN920"/>
    <mergeCell ref="AK915:AL915"/>
    <mergeCell ref="AM915:AN915"/>
    <mergeCell ref="AK916:AL916"/>
    <mergeCell ref="AM916:AN916"/>
    <mergeCell ref="AK917:AL917"/>
    <mergeCell ref="AM917:AN917"/>
    <mergeCell ref="AK912:AL912"/>
    <mergeCell ref="AM912:AN912"/>
    <mergeCell ref="AK913:AL913"/>
    <mergeCell ref="AM913:AN913"/>
    <mergeCell ref="AK914:AL914"/>
    <mergeCell ref="AM914:AN914"/>
    <mergeCell ref="AK909:AL909"/>
    <mergeCell ref="AM909:AN909"/>
    <mergeCell ref="AK910:AL910"/>
    <mergeCell ref="AM910:AN910"/>
    <mergeCell ref="AK911:AL911"/>
    <mergeCell ref="AM911:AN911"/>
    <mergeCell ref="AK906:AL906"/>
    <mergeCell ref="AM906:AN906"/>
    <mergeCell ref="AK907:AL907"/>
    <mergeCell ref="AM907:AN907"/>
    <mergeCell ref="AK908:AL908"/>
    <mergeCell ref="AM908:AN908"/>
    <mergeCell ref="AK903:AL903"/>
    <mergeCell ref="AM903:AN903"/>
    <mergeCell ref="AK904:AL904"/>
    <mergeCell ref="AM904:AN904"/>
    <mergeCell ref="AK905:AL905"/>
    <mergeCell ref="AM905:AN905"/>
    <mergeCell ref="AK900:AL900"/>
    <mergeCell ref="AM900:AN900"/>
    <mergeCell ref="AK901:AL901"/>
    <mergeCell ref="AM901:AN901"/>
    <mergeCell ref="AK902:AL902"/>
    <mergeCell ref="AM902:AN902"/>
    <mergeCell ref="AK897:AL897"/>
    <mergeCell ref="AM897:AN897"/>
    <mergeCell ref="AK898:AL898"/>
    <mergeCell ref="AM898:AN898"/>
    <mergeCell ref="AK899:AL899"/>
    <mergeCell ref="AM899:AN899"/>
    <mergeCell ref="AK894:AL894"/>
    <mergeCell ref="AM894:AN894"/>
    <mergeCell ref="AK895:AL895"/>
    <mergeCell ref="AM895:AN895"/>
    <mergeCell ref="AK896:AL896"/>
    <mergeCell ref="AM896:AN896"/>
    <mergeCell ref="AK891:AL891"/>
    <mergeCell ref="AM891:AN891"/>
    <mergeCell ref="AK892:AL892"/>
    <mergeCell ref="AM892:AN892"/>
    <mergeCell ref="AK893:AL893"/>
    <mergeCell ref="AM893:AN893"/>
    <mergeCell ref="AK888:AL888"/>
    <mergeCell ref="AM888:AN888"/>
    <mergeCell ref="AK889:AL889"/>
    <mergeCell ref="AM889:AN889"/>
    <mergeCell ref="AK890:AL890"/>
    <mergeCell ref="AM890:AN890"/>
    <mergeCell ref="AK885:AL885"/>
    <mergeCell ref="AM885:AN885"/>
    <mergeCell ref="AK886:AL886"/>
    <mergeCell ref="AM886:AN886"/>
    <mergeCell ref="AK887:AL887"/>
    <mergeCell ref="AM887:AN887"/>
    <mergeCell ref="AK882:AL882"/>
    <mergeCell ref="AM882:AN882"/>
    <mergeCell ref="AK883:AL883"/>
    <mergeCell ref="AM883:AN883"/>
    <mergeCell ref="AK884:AL884"/>
    <mergeCell ref="AM884:AN884"/>
    <mergeCell ref="AK879:AL879"/>
    <mergeCell ref="AM879:AN879"/>
    <mergeCell ref="AK880:AL880"/>
    <mergeCell ref="AM880:AN880"/>
    <mergeCell ref="AK881:AL881"/>
    <mergeCell ref="AM881:AN881"/>
    <mergeCell ref="AK876:AL876"/>
    <mergeCell ref="AM876:AN876"/>
    <mergeCell ref="AK877:AL877"/>
    <mergeCell ref="AM877:AN877"/>
    <mergeCell ref="AK878:AL878"/>
    <mergeCell ref="AM878:AN878"/>
    <mergeCell ref="AK873:AL873"/>
    <mergeCell ref="AM873:AN873"/>
    <mergeCell ref="AK874:AL874"/>
    <mergeCell ref="AM874:AN874"/>
    <mergeCell ref="AK875:AL875"/>
    <mergeCell ref="AM875:AN875"/>
    <mergeCell ref="AK870:AL870"/>
    <mergeCell ref="AM870:AN870"/>
    <mergeCell ref="AK871:AL871"/>
    <mergeCell ref="AM871:AN871"/>
    <mergeCell ref="AK872:AL872"/>
    <mergeCell ref="AM872:AN872"/>
    <mergeCell ref="AK867:AL867"/>
    <mergeCell ref="AM867:AN867"/>
    <mergeCell ref="AK868:AL868"/>
    <mergeCell ref="AM868:AN868"/>
    <mergeCell ref="AK869:AL869"/>
    <mergeCell ref="AM869:AN869"/>
    <mergeCell ref="AK864:AL864"/>
    <mergeCell ref="AM864:AN864"/>
    <mergeCell ref="AK865:AL865"/>
    <mergeCell ref="AM865:AN865"/>
    <mergeCell ref="AK866:AL866"/>
    <mergeCell ref="AM866:AN866"/>
    <mergeCell ref="AK861:AL861"/>
    <mergeCell ref="AM861:AN861"/>
    <mergeCell ref="AK862:AL862"/>
    <mergeCell ref="AM862:AN862"/>
    <mergeCell ref="AK863:AL863"/>
    <mergeCell ref="AM863:AN863"/>
    <mergeCell ref="AK858:AL858"/>
    <mergeCell ref="AM858:AN858"/>
    <mergeCell ref="AK859:AL859"/>
    <mergeCell ref="AM859:AN859"/>
    <mergeCell ref="AK860:AL860"/>
    <mergeCell ref="AM860:AN860"/>
    <mergeCell ref="AK855:AL855"/>
    <mergeCell ref="AM855:AN855"/>
    <mergeCell ref="AK856:AL856"/>
    <mergeCell ref="AM856:AN856"/>
    <mergeCell ref="AK857:AL857"/>
    <mergeCell ref="AM857:AN857"/>
    <mergeCell ref="AK852:AL852"/>
    <mergeCell ref="AM852:AN852"/>
    <mergeCell ref="AK853:AL853"/>
    <mergeCell ref="AM853:AN853"/>
    <mergeCell ref="AK854:AL854"/>
    <mergeCell ref="AM854:AN854"/>
    <mergeCell ref="AK849:AL849"/>
    <mergeCell ref="AM849:AN849"/>
    <mergeCell ref="AK850:AL850"/>
    <mergeCell ref="AM850:AN850"/>
    <mergeCell ref="AK851:AL851"/>
    <mergeCell ref="AM851:AN851"/>
    <mergeCell ref="AK846:AL846"/>
    <mergeCell ref="AM846:AN846"/>
    <mergeCell ref="AK847:AL847"/>
    <mergeCell ref="AM847:AN847"/>
    <mergeCell ref="AK848:AL848"/>
    <mergeCell ref="AM848:AN848"/>
    <mergeCell ref="AK843:AL843"/>
    <mergeCell ref="AM843:AN843"/>
    <mergeCell ref="AK844:AL844"/>
    <mergeCell ref="AM844:AN844"/>
    <mergeCell ref="AK845:AL845"/>
    <mergeCell ref="AM845:AN845"/>
    <mergeCell ref="AK840:AL840"/>
    <mergeCell ref="AM840:AN840"/>
    <mergeCell ref="AK841:AL841"/>
    <mergeCell ref="AM841:AN841"/>
    <mergeCell ref="AK842:AL842"/>
    <mergeCell ref="AM842:AN842"/>
    <mergeCell ref="AK837:AL837"/>
    <mergeCell ref="AM837:AN837"/>
    <mergeCell ref="AK838:AL838"/>
    <mergeCell ref="AM838:AN838"/>
    <mergeCell ref="AK839:AL839"/>
    <mergeCell ref="AM839:AN839"/>
    <mergeCell ref="AK834:AL834"/>
    <mergeCell ref="AM834:AN834"/>
    <mergeCell ref="AK835:AL835"/>
    <mergeCell ref="AM835:AN835"/>
    <mergeCell ref="AK836:AL836"/>
    <mergeCell ref="AM836:AN836"/>
    <mergeCell ref="AK831:AL831"/>
    <mergeCell ref="AM831:AN831"/>
    <mergeCell ref="AK832:AL832"/>
    <mergeCell ref="AM832:AN832"/>
    <mergeCell ref="AK833:AL833"/>
    <mergeCell ref="AM833:AN833"/>
    <mergeCell ref="AK828:AL828"/>
    <mergeCell ref="AM828:AN828"/>
    <mergeCell ref="AK829:AL829"/>
    <mergeCell ref="AM829:AN829"/>
    <mergeCell ref="AK830:AL830"/>
    <mergeCell ref="AM830:AN830"/>
    <mergeCell ref="AK825:AL825"/>
    <mergeCell ref="AM825:AN825"/>
    <mergeCell ref="AK826:AL826"/>
    <mergeCell ref="AM826:AN826"/>
    <mergeCell ref="AK827:AL827"/>
    <mergeCell ref="AM827:AN827"/>
    <mergeCell ref="AK822:AL822"/>
    <mergeCell ref="AM822:AN822"/>
    <mergeCell ref="AK823:AL823"/>
    <mergeCell ref="AM823:AN823"/>
    <mergeCell ref="AK824:AL824"/>
    <mergeCell ref="AM824:AN824"/>
    <mergeCell ref="AK819:AL819"/>
    <mergeCell ref="AM819:AN819"/>
    <mergeCell ref="AK820:AL820"/>
    <mergeCell ref="AM820:AN820"/>
    <mergeCell ref="AK821:AL821"/>
    <mergeCell ref="AM821:AN821"/>
    <mergeCell ref="AK816:AL816"/>
    <mergeCell ref="AM816:AN816"/>
    <mergeCell ref="AK817:AL817"/>
    <mergeCell ref="AM817:AN817"/>
    <mergeCell ref="AK818:AL818"/>
    <mergeCell ref="AM818:AN818"/>
    <mergeCell ref="AK813:AL813"/>
    <mergeCell ref="AM813:AN813"/>
    <mergeCell ref="AK814:AL814"/>
    <mergeCell ref="AM814:AN814"/>
    <mergeCell ref="AK815:AL815"/>
    <mergeCell ref="AM815:AN815"/>
    <mergeCell ref="AK810:AL810"/>
    <mergeCell ref="AM810:AN810"/>
    <mergeCell ref="AK811:AL811"/>
    <mergeCell ref="AM811:AN811"/>
    <mergeCell ref="AK812:AL812"/>
    <mergeCell ref="AM812:AN812"/>
    <mergeCell ref="AK807:AL807"/>
    <mergeCell ref="AM807:AN807"/>
    <mergeCell ref="AK808:AL808"/>
    <mergeCell ref="AM808:AN808"/>
    <mergeCell ref="AK809:AL809"/>
    <mergeCell ref="AM809:AN809"/>
    <mergeCell ref="AK804:AL804"/>
    <mergeCell ref="AM804:AN804"/>
    <mergeCell ref="AK805:AL805"/>
    <mergeCell ref="AM805:AN805"/>
    <mergeCell ref="AK806:AL806"/>
    <mergeCell ref="AM806:AN806"/>
    <mergeCell ref="AK801:AL801"/>
    <mergeCell ref="AM801:AN801"/>
    <mergeCell ref="AK802:AL802"/>
    <mergeCell ref="AM802:AN802"/>
    <mergeCell ref="AK803:AL803"/>
    <mergeCell ref="AM803:AN803"/>
    <mergeCell ref="AK798:AL798"/>
    <mergeCell ref="AM798:AN798"/>
    <mergeCell ref="AK799:AL799"/>
    <mergeCell ref="AM799:AN799"/>
    <mergeCell ref="AK800:AL800"/>
    <mergeCell ref="AM800:AN800"/>
    <mergeCell ref="AK795:AL795"/>
    <mergeCell ref="AM795:AN795"/>
    <mergeCell ref="AK796:AL796"/>
    <mergeCell ref="AM796:AN796"/>
    <mergeCell ref="AK797:AL797"/>
    <mergeCell ref="AM797:AN797"/>
    <mergeCell ref="AK792:AL792"/>
    <mergeCell ref="AM792:AN792"/>
    <mergeCell ref="AK793:AL793"/>
    <mergeCell ref="AM793:AN793"/>
    <mergeCell ref="AK794:AL794"/>
    <mergeCell ref="AM794:AN794"/>
    <mergeCell ref="AK789:AL789"/>
    <mergeCell ref="AM789:AN789"/>
    <mergeCell ref="AK790:AL790"/>
    <mergeCell ref="AM790:AN790"/>
    <mergeCell ref="AK791:AL791"/>
    <mergeCell ref="AM791:AN791"/>
    <mergeCell ref="AK786:AL786"/>
    <mergeCell ref="AM786:AN786"/>
    <mergeCell ref="AK787:AL787"/>
    <mergeCell ref="AM787:AN787"/>
    <mergeCell ref="AK788:AL788"/>
    <mergeCell ref="AM788:AN788"/>
    <mergeCell ref="AK783:AL783"/>
    <mergeCell ref="AM783:AN783"/>
    <mergeCell ref="AK784:AL784"/>
    <mergeCell ref="AM784:AN784"/>
    <mergeCell ref="AK785:AL785"/>
    <mergeCell ref="AM785:AN785"/>
    <mergeCell ref="AK780:AL780"/>
    <mergeCell ref="AM780:AN780"/>
    <mergeCell ref="AK781:AL781"/>
    <mergeCell ref="AM781:AN781"/>
    <mergeCell ref="AK782:AL782"/>
    <mergeCell ref="AM782:AN782"/>
    <mergeCell ref="AK777:AL777"/>
    <mergeCell ref="AM777:AN777"/>
    <mergeCell ref="AK778:AL778"/>
    <mergeCell ref="AM778:AN778"/>
    <mergeCell ref="AK779:AL779"/>
    <mergeCell ref="AM779:AN779"/>
    <mergeCell ref="AK774:AL774"/>
    <mergeCell ref="AM774:AN774"/>
    <mergeCell ref="AK775:AL775"/>
    <mergeCell ref="AM775:AN775"/>
    <mergeCell ref="AK776:AL776"/>
    <mergeCell ref="AM776:AN776"/>
    <mergeCell ref="AK771:AL771"/>
    <mergeCell ref="AM771:AN771"/>
    <mergeCell ref="AK772:AL772"/>
    <mergeCell ref="AM772:AN772"/>
    <mergeCell ref="AK773:AL773"/>
    <mergeCell ref="AM773:AN773"/>
    <mergeCell ref="AK768:AL768"/>
    <mergeCell ref="AM768:AN768"/>
    <mergeCell ref="AK769:AL769"/>
    <mergeCell ref="AM769:AN769"/>
    <mergeCell ref="AK770:AL770"/>
    <mergeCell ref="AM770:AN770"/>
    <mergeCell ref="AK765:AL765"/>
    <mergeCell ref="AM765:AN765"/>
    <mergeCell ref="AK766:AL766"/>
    <mergeCell ref="AM766:AN766"/>
    <mergeCell ref="AK767:AL767"/>
    <mergeCell ref="AM767:AN767"/>
    <mergeCell ref="AK762:AL762"/>
    <mergeCell ref="AM762:AN762"/>
    <mergeCell ref="AK763:AL763"/>
    <mergeCell ref="AM763:AN763"/>
    <mergeCell ref="AK764:AL764"/>
    <mergeCell ref="AM764:AN764"/>
    <mergeCell ref="AK759:AL759"/>
    <mergeCell ref="AM759:AN759"/>
    <mergeCell ref="AK760:AL760"/>
    <mergeCell ref="AM760:AN760"/>
    <mergeCell ref="AK761:AL761"/>
    <mergeCell ref="AM761:AN761"/>
    <mergeCell ref="AK756:AL756"/>
    <mergeCell ref="AM756:AN756"/>
    <mergeCell ref="AK757:AL757"/>
    <mergeCell ref="AM757:AN757"/>
    <mergeCell ref="AK758:AL758"/>
    <mergeCell ref="AM758:AN758"/>
    <mergeCell ref="AK753:AL753"/>
    <mergeCell ref="AM753:AN753"/>
    <mergeCell ref="AK754:AL754"/>
    <mergeCell ref="AM754:AN754"/>
    <mergeCell ref="AK755:AL755"/>
    <mergeCell ref="AM755:AN755"/>
    <mergeCell ref="AK750:AL750"/>
    <mergeCell ref="AM750:AN750"/>
    <mergeCell ref="AK751:AL751"/>
    <mergeCell ref="AM751:AN751"/>
    <mergeCell ref="AK752:AL752"/>
    <mergeCell ref="AM752:AN752"/>
    <mergeCell ref="AK747:AL747"/>
    <mergeCell ref="AM747:AN747"/>
    <mergeCell ref="AK748:AL748"/>
    <mergeCell ref="AM748:AN748"/>
    <mergeCell ref="AK749:AL749"/>
    <mergeCell ref="AM749:AN749"/>
    <mergeCell ref="AK744:AL744"/>
    <mergeCell ref="AM744:AN744"/>
    <mergeCell ref="AK745:AL745"/>
    <mergeCell ref="AM745:AN745"/>
    <mergeCell ref="AK746:AL746"/>
    <mergeCell ref="AM746:AN746"/>
    <mergeCell ref="AK741:AL741"/>
    <mergeCell ref="AM741:AN741"/>
    <mergeCell ref="AK742:AL742"/>
    <mergeCell ref="AM742:AN742"/>
    <mergeCell ref="AK743:AL743"/>
    <mergeCell ref="AM743:AN743"/>
    <mergeCell ref="AK738:AL738"/>
    <mergeCell ref="AM738:AN738"/>
    <mergeCell ref="AK739:AL739"/>
    <mergeCell ref="AM739:AN739"/>
    <mergeCell ref="AK740:AL740"/>
    <mergeCell ref="AM740:AN740"/>
    <mergeCell ref="AK735:AL735"/>
    <mergeCell ref="AM735:AN735"/>
    <mergeCell ref="AK736:AL736"/>
    <mergeCell ref="AM736:AN736"/>
    <mergeCell ref="AK737:AL737"/>
    <mergeCell ref="AM737:AN737"/>
    <mergeCell ref="AK732:AL732"/>
    <mergeCell ref="AM732:AN732"/>
    <mergeCell ref="AK733:AL733"/>
    <mergeCell ref="AM733:AN733"/>
    <mergeCell ref="AK734:AL734"/>
    <mergeCell ref="AM734:AN734"/>
    <mergeCell ref="AK729:AL729"/>
    <mergeCell ref="AM729:AN729"/>
    <mergeCell ref="AK730:AL730"/>
    <mergeCell ref="AM730:AN730"/>
    <mergeCell ref="AK731:AL731"/>
    <mergeCell ref="AM731:AN731"/>
    <mergeCell ref="AK726:AL726"/>
    <mergeCell ref="AM726:AN726"/>
    <mergeCell ref="AK727:AL727"/>
    <mergeCell ref="AM727:AN727"/>
    <mergeCell ref="AK728:AL728"/>
    <mergeCell ref="AM728:AN728"/>
    <mergeCell ref="AK723:AL723"/>
    <mergeCell ref="AM723:AN723"/>
    <mergeCell ref="AK724:AL724"/>
    <mergeCell ref="AM724:AN724"/>
    <mergeCell ref="AK725:AL725"/>
    <mergeCell ref="AM725:AN725"/>
    <mergeCell ref="AK720:AL720"/>
    <mergeCell ref="AM720:AN720"/>
    <mergeCell ref="AK721:AL721"/>
    <mergeCell ref="AM721:AN721"/>
    <mergeCell ref="AK722:AL722"/>
    <mergeCell ref="AM722:AN722"/>
    <mergeCell ref="AK717:AL717"/>
    <mergeCell ref="AM717:AN717"/>
    <mergeCell ref="AK718:AL718"/>
    <mergeCell ref="AM718:AN718"/>
    <mergeCell ref="AK719:AL719"/>
    <mergeCell ref="AM719:AN719"/>
    <mergeCell ref="AK714:AL714"/>
    <mergeCell ref="AM714:AN714"/>
    <mergeCell ref="AK715:AL715"/>
    <mergeCell ref="AM715:AN715"/>
    <mergeCell ref="AK716:AL716"/>
    <mergeCell ref="AM716:AN716"/>
    <mergeCell ref="AK711:AL711"/>
    <mergeCell ref="AM711:AN711"/>
    <mergeCell ref="AK712:AL712"/>
    <mergeCell ref="AM712:AN712"/>
    <mergeCell ref="AK713:AL713"/>
    <mergeCell ref="AM713:AN713"/>
    <mergeCell ref="AK708:AL708"/>
    <mergeCell ref="AM708:AN708"/>
    <mergeCell ref="AK709:AL709"/>
    <mergeCell ref="AM709:AN709"/>
    <mergeCell ref="AK710:AL710"/>
    <mergeCell ref="AM710:AN710"/>
    <mergeCell ref="AK705:AL705"/>
    <mergeCell ref="AM705:AN705"/>
    <mergeCell ref="AK706:AL706"/>
    <mergeCell ref="AM706:AN706"/>
    <mergeCell ref="AK707:AL707"/>
    <mergeCell ref="AM707:AN707"/>
    <mergeCell ref="AK702:AL702"/>
    <mergeCell ref="AM702:AN702"/>
    <mergeCell ref="AK703:AL703"/>
    <mergeCell ref="AM703:AN703"/>
    <mergeCell ref="AK704:AL704"/>
    <mergeCell ref="AM704:AN704"/>
    <mergeCell ref="AK699:AL699"/>
    <mergeCell ref="AM699:AN699"/>
    <mergeCell ref="AK700:AL700"/>
    <mergeCell ref="AM700:AN700"/>
    <mergeCell ref="AK701:AL701"/>
    <mergeCell ref="AM701:AN701"/>
    <mergeCell ref="AK696:AL696"/>
    <mergeCell ref="AM696:AN696"/>
    <mergeCell ref="AK697:AL697"/>
    <mergeCell ref="AM697:AN697"/>
    <mergeCell ref="AK698:AL698"/>
    <mergeCell ref="AM698:AN698"/>
    <mergeCell ref="AK693:AL693"/>
    <mergeCell ref="AM693:AN693"/>
    <mergeCell ref="AK694:AL694"/>
    <mergeCell ref="AM694:AN694"/>
    <mergeCell ref="AK695:AL695"/>
    <mergeCell ref="AM695:AN695"/>
    <mergeCell ref="AK690:AL690"/>
    <mergeCell ref="AM690:AN690"/>
    <mergeCell ref="AK691:AL691"/>
    <mergeCell ref="AM691:AN691"/>
    <mergeCell ref="AK692:AL692"/>
    <mergeCell ref="AM692:AN692"/>
    <mergeCell ref="AK687:AL687"/>
    <mergeCell ref="AM687:AN687"/>
    <mergeCell ref="AK688:AL688"/>
    <mergeCell ref="AM688:AN688"/>
    <mergeCell ref="AK689:AL689"/>
    <mergeCell ref="AM689:AN689"/>
    <mergeCell ref="AK684:AL684"/>
    <mergeCell ref="AM684:AN684"/>
    <mergeCell ref="AK685:AL685"/>
    <mergeCell ref="AM685:AN685"/>
    <mergeCell ref="AK686:AL686"/>
    <mergeCell ref="AM686:AN686"/>
    <mergeCell ref="AK681:AL681"/>
    <mergeCell ref="AM681:AN681"/>
    <mergeCell ref="AK682:AL682"/>
    <mergeCell ref="AM682:AN682"/>
    <mergeCell ref="AK683:AL683"/>
    <mergeCell ref="AM683:AN683"/>
    <mergeCell ref="AK678:AL678"/>
    <mergeCell ref="AM678:AN678"/>
    <mergeCell ref="AK679:AL679"/>
    <mergeCell ref="AM679:AN679"/>
    <mergeCell ref="AK680:AL680"/>
    <mergeCell ref="AM680:AN680"/>
    <mergeCell ref="AK675:AL675"/>
    <mergeCell ref="AM675:AN675"/>
    <mergeCell ref="AK676:AL676"/>
    <mergeCell ref="AM676:AN676"/>
    <mergeCell ref="AK677:AL677"/>
    <mergeCell ref="AM677:AN677"/>
    <mergeCell ref="AK672:AL672"/>
    <mergeCell ref="AM672:AN672"/>
    <mergeCell ref="AK673:AL673"/>
    <mergeCell ref="AM673:AN673"/>
    <mergeCell ref="AK674:AL674"/>
    <mergeCell ref="AM674:AN674"/>
    <mergeCell ref="AK669:AL669"/>
    <mergeCell ref="AM669:AN669"/>
    <mergeCell ref="AK670:AL670"/>
    <mergeCell ref="AM670:AN670"/>
    <mergeCell ref="AK671:AL671"/>
    <mergeCell ref="AM671:AN671"/>
    <mergeCell ref="AK666:AL666"/>
    <mergeCell ref="AM666:AN666"/>
    <mergeCell ref="AK667:AL667"/>
    <mergeCell ref="AM667:AN667"/>
    <mergeCell ref="AK668:AL668"/>
    <mergeCell ref="AM668:AN668"/>
    <mergeCell ref="AK663:AL663"/>
    <mergeCell ref="AM663:AN663"/>
    <mergeCell ref="AK664:AL664"/>
    <mergeCell ref="AM664:AN664"/>
    <mergeCell ref="AK665:AL665"/>
    <mergeCell ref="AM665:AN665"/>
    <mergeCell ref="AK660:AL660"/>
    <mergeCell ref="AM660:AN660"/>
    <mergeCell ref="AK661:AL661"/>
    <mergeCell ref="AM661:AN661"/>
    <mergeCell ref="AK662:AL662"/>
    <mergeCell ref="AM662:AN662"/>
    <mergeCell ref="AK657:AL657"/>
    <mergeCell ref="AM657:AN657"/>
    <mergeCell ref="AK658:AL658"/>
    <mergeCell ref="AM658:AN658"/>
    <mergeCell ref="AK659:AL659"/>
    <mergeCell ref="AM659:AN659"/>
    <mergeCell ref="AK654:AL654"/>
    <mergeCell ref="AM654:AN654"/>
    <mergeCell ref="AK655:AL655"/>
    <mergeCell ref="AM655:AN655"/>
    <mergeCell ref="AK656:AL656"/>
    <mergeCell ref="AM656:AN656"/>
    <mergeCell ref="AK651:AL651"/>
    <mergeCell ref="AM651:AN651"/>
    <mergeCell ref="AK652:AL652"/>
    <mergeCell ref="AM652:AN652"/>
    <mergeCell ref="AK653:AL653"/>
    <mergeCell ref="AM653:AN653"/>
    <mergeCell ref="AK648:AL648"/>
    <mergeCell ref="AM648:AN648"/>
    <mergeCell ref="AK649:AL649"/>
    <mergeCell ref="AM649:AN649"/>
    <mergeCell ref="AK650:AL650"/>
    <mergeCell ref="AM650:AN650"/>
    <mergeCell ref="AK645:AL645"/>
    <mergeCell ref="AM645:AN645"/>
    <mergeCell ref="AK646:AL646"/>
    <mergeCell ref="AM646:AN646"/>
    <mergeCell ref="AK647:AL647"/>
    <mergeCell ref="AM647:AN647"/>
    <mergeCell ref="AK642:AL642"/>
    <mergeCell ref="AM642:AN642"/>
    <mergeCell ref="AK643:AL643"/>
    <mergeCell ref="AM643:AN643"/>
    <mergeCell ref="AK644:AL644"/>
    <mergeCell ref="AM644:AN644"/>
    <mergeCell ref="AK639:AL639"/>
    <mergeCell ref="AM639:AN639"/>
    <mergeCell ref="AK640:AL640"/>
    <mergeCell ref="AM640:AN640"/>
    <mergeCell ref="AK641:AL641"/>
    <mergeCell ref="AM641:AN641"/>
    <mergeCell ref="AK636:AL636"/>
    <mergeCell ref="AM636:AN636"/>
    <mergeCell ref="AK637:AL637"/>
    <mergeCell ref="AM637:AN637"/>
    <mergeCell ref="AK638:AL638"/>
    <mergeCell ref="AM638:AN638"/>
    <mergeCell ref="AK633:AL633"/>
    <mergeCell ref="AM633:AN633"/>
    <mergeCell ref="AK634:AL634"/>
    <mergeCell ref="AM634:AN634"/>
    <mergeCell ref="AK635:AL635"/>
    <mergeCell ref="AM635:AN635"/>
    <mergeCell ref="AK630:AL630"/>
    <mergeCell ref="AM630:AN630"/>
    <mergeCell ref="AK631:AL631"/>
    <mergeCell ref="AM631:AN631"/>
    <mergeCell ref="AK632:AL632"/>
    <mergeCell ref="AM632:AN632"/>
    <mergeCell ref="AK627:AL627"/>
    <mergeCell ref="AM627:AN627"/>
    <mergeCell ref="AK628:AL628"/>
    <mergeCell ref="AM628:AN628"/>
    <mergeCell ref="AK629:AL629"/>
    <mergeCell ref="AM629:AN629"/>
    <mergeCell ref="AK624:AL624"/>
    <mergeCell ref="AM624:AN624"/>
    <mergeCell ref="AK625:AL625"/>
    <mergeCell ref="AM625:AN625"/>
    <mergeCell ref="AK626:AL626"/>
    <mergeCell ref="AM626:AN626"/>
    <mergeCell ref="AK621:AL621"/>
    <mergeCell ref="AM621:AN621"/>
    <mergeCell ref="AK622:AL622"/>
    <mergeCell ref="AM622:AN622"/>
    <mergeCell ref="AK623:AL623"/>
    <mergeCell ref="AM623:AN623"/>
    <mergeCell ref="AK618:AL618"/>
    <mergeCell ref="AM618:AN618"/>
    <mergeCell ref="AK619:AL619"/>
    <mergeCell ref="AM619:AN619"/>
    <mergeCell ref="AK620:AL620"/>
    <mergeCell ref="AM620:AN620"/>
    <mergeCell ref="AK615:AL615"/>
    <mergeCell ref="AM615:AN615"/>
    <mergeCell ref="AK616:AL616"/>
    <mergeCell ref="AM616:AN616"/>
    <mergeCell ref="AK617:AL617"/>
    <mergeCell ref="AM617:AN617"/>
    <mergeCell ref="AK612:AL612"/>
    <mergeCell ref="AM612:AN612"/>
    <mergeCell ref="AK613:AL613"/>
    <mergeCell ref="AM613:AN613"/>
    <mergeCell ref="AK614:AL614"/>
    <mergeCell ref="AM614:AN614"/>
    <mergeCell ref="AK609:AL609"/>
    <mergeCell ref="AM609:AN609"/>
    <mergeCell ref="AK610:AL610"/>
    <mergeCell ref="AM610:AN610"/>
    <mergeCell ref="AK611:AL611"/>
    <mergeCell ref="AM611:AN611"/>
    <mergeCell ref="AK606:AL606"/>
    <mergeCell ref="AM606:AN606"/>
    <mergeCell ref="AK607:AL607"/>
    <mergeCell ref="AM607:AN607"/>
    <mergeCell ref="AK608:AL608"/>
    <mergeCell ref="AM608:AN608"/>
    <mergeCell ref="AK603:AL603"/>
    <mergeCell ref="AM603:AN603"/>
    <mergeCell ref="AK604:AL604"/>
    <mergeCell ref="AM604:AN604"/>
    <mergeCell ref="AK605:AL605"/>
    <mergeCell ref="AM605:AN605"/>
    <mergeCell ref="AK600:AL600"/>
    <mergeCell ref="AM600:AN600"/>
    <mergeCell ref="AK601:AL601"/>
    <mergeCell ref="AM601:AN601"/>
    <mergeCell ref="AK602:AL602"/>
    <mergeCell ref="AM602:AN602"/>
    <mergeCell ref="AK597:AL597"/>
    <mergeCell ref="AM597:AN597"/>
    <mergeCell ref="AK598:AL598"/>
    <mergeCell ref="AM598:AN598"/>
    <mergeCell ref="AK599:AL599"/>
    <mergeCell ref="AM599:AN599"/>
    <mergeCell ref="AK594:AL594"/>
    <mergeCell ref="AM594:AN594"/>
    <mergeCell ref="AK595:AL595"/>
    <mergeCell ref="AM595:AN595"/>
    <mergeCell ref="AK596:AL596"/>
    <mergeCell ref="AM596:AN596"/>
    <mergeCell ref="AK591:AL591"/>
    <mergeCell ref="AM591:AN591"/>
    <mergeCell ref="AK592:AL592"/>
    <mergeCell ref="AM592:AN592"/>
    <mergeCell ref="AK593:AL593"/>
    <mergeCell ref="AM593:AN593"/>
    <mergeCell ref="AK588:AL588"/>
    <mergeCell ref="AM588:AN588"/>
    <mergeCell ref="AK589:AL589"/>
    <mergeCell ref="AM589:AN589"/>
    <mergeCell ref="AK590:AL590"/>
    <mergeCell ref="AM590:AN590"/>
    <mergeCell ref="AK585:AL585"/>
    <mergeCell ref="AM585:AN585"/>
    <mergeCell ref="AK586:AL586"/>
    <mergeCell ref="AM586:AN586"/>
    <mergeCell ref="AK587:AL587"/>
    <mergeCell ref="AM587:AN587"/>
    <mergeCell ref="AK582:AL582"/>
    <mergeCell ref="AM582:AN582"/>
    <mergeCell ref="AK583:AL583"/>
    <mergeCell ref="AM583:AN583"/>
    <mergeCell ref="AK584:AL584"/>
    <mergeCell ref="AM584:AN584"/>
    <mergeCell ref="AK579:AL579"/>
    <mergeCell ref="AM579:AN579"/>
    <mergeCell ref="AK580:AL580"/>
    <mergeCell ref="AM580:AN580"/>
    <mergeCell ref="AK581:AL581"/>
    <mergeCell ref="AM581:AN581"/>
    <mergeCell ref="AK576:AL576"/>
    <mergeCell ref="AM576:AN576"/>
    <mergeCell ref="AK577:AL577"/>
    <mergeCell ref="AM577:AN577"/>
    <mergeCell ref="AK578:AL578"/>
    <mergeCell ref="AM578:AN578"/>
    <mergeCell ref="AK573:AL573"/>
    <mergeCell ref="AM573:AN573"/>
    <mergeCell ref="AK574:AL574"/>
    <mergeCell ref="AM574:AN574"/>
    <mergeCell ref="AK575:AL575"/>
    <mergeCell ref="AM575:AN575"/>
    <mergeCell ref="AK570:AL570"/>
    <mergeCell ref="AM570:AN570"/>
    <mergeCell ref="AK571:AL571"/>
    <mergeCell ref="AM571:AN571"/>
    <mergeCell ref="AK572:AL572"/>
    <mergeCell ref="AM572:AN572"/>
    <mergeCell ref="AK567:AL567"/>
    <mergeCell ref="AM567:AN567"/>
    <mergeCell ref="AK568:AL568"/>
    <mergeCell ref="AM568:AN568"/>
    <mergeCell ref="AK569:AL569"/>
    <mergeCell ref="AM569:AN569"/>
    <mergeCell ref="AK564:AL564"/>
    <mergeCell ref="AM564:AN564"/>
    <mergeCell ref="AK565:AL565"/>
    <mergeCell ref="AM565:AN565"/>
    <mergeCell ref="AK566:AL566"/>
    <mergeCell ref="AM566:AN566"/>
    <mergeCell ref="AK561:AL561"/>
    <mergeCell ref="AM561:AN561"/>
    <mergeCell ref="AK562:AL562"/>
    <mergeCell ref="AM562:AN562"/>
    <mergeCell ref="AK563:AL563"/>
    <mergeCell ref="AM563:AN563"/>
    <mergeCell ref="AK558:AL558"/>
    <mergeCell ref="AM558:AN558"/>
    <mergeCell ref="AK559:AL559"/>
    <mergeCell ref="AM559:AN559"/>
    <mergeCell ref="AK560:AL560"/>
    <mergeCell ref="AM560:AN560"/>
    <mergeCell ref="AK555:AL555"/>
    <mergeCell ref="AM555:AN555"/>
    <mergeCell ref="AK556:AL556"/>
    <mergeCell ref="AM556:AN556"/>
    <mergeCell ref="AK557:AL557"/>
    <mergeCell ref="AM557:AN557"/>
    <mergeCell ref="AK552:AL552"/>
    <mergeCell ref="AM552:AN552"/>
    <mergeCell ref="AK553:AL553"/>
    <mergeCell ref="AM553:AN553"/>
    <mergeCell ref="AK554:AL554"/>
    <mergeCell ref="AM554:AN554"/>
    <mergeCell ref="AK549:AL549"/>
    <mergeCell ref="AM549:AN549"/>
    <mergeCell ref="AK550:AL550"/>
    <mergeCell ref="AM550:AN550"/>
    <mergeCell ref="AK551:AL551"/>
    <mergeCell ref="AM551:AN551"/>
    <mergeCell ref="AK546:AL546"/>
    <mergeCell ref="AM546:AN546"/>
    <mergeCell ref="AK547:AL547"/>
    <mergeCell ref="AM547:AN547"/>
    <mergeCell ref="AK548:AL548"/>
    <mergeCell ref="AM548:AN548"/>
    <mergeCell ref="AK543:AL543"/>
    <mergeCell ref="AM543:AN543"/>
    <mergeCell ref="AK544:AL544"/>
    <mergeCell ref="AM544:AN544"/>
    <mergeCell ref="AK545:AL545"/>
    <mergeCell ref="AM545:AN545"/>
    <mergeCell ref="AK540:AL540"/>
    <mergeCell ref="AM540:AN540"/>
    <mergeCell ref="AK541:AL541"/>
    <mergeCell ref="AM541:AN541"/>
    <mergeCell ref="AK542:AL542"/>
    <mergeCell ref="AM542:AN542"/>
    <mergeCell ref="AK537:AL537"/>
    <mergeCell ref="AM537:AN537"/>
    <mergeCell ref="AK538:AL538"/>
    <mergeCell ref="AM538:AN538"/>
    <mergeCell ref="AK539:AL539"/>
    <mergeCell ref="AM539:AN539"/>
    <mergeCell ref="AK534:AL534"/>
    <mergeCell ref="AM534:AN534"/>
    <mergeCell ref="AK535:AL535"/>
    <mergeCell ref="AM535:AN535"/>
    <mergeCell ref="AK536:AL536"/>
    <mergeCell ref="AM536:AN536"/>
    <mergeCell ref="AK531:AL531"/>
    <mergeCell ref="AM531:AN531"/>
    <mergeCell ref="AK532:AL532"/>
    <mergeCell ref="AM532:AN532"/>
    <mergeCell ref="AK533:AL533"/>
    <mergeCell ref="AM533:AN533"/>
    <mergeCell ref="AK528:AL528"/>
    <mergeCell ref="AM528:AN528"/>
    <mergeCell ref="AK529:AL529"/>
    <mergeCell ref="AM529:AN529"/>
    <mergeCell ref="AK530:AL530"/>
    <mergeCell ref="AM530:AN530"/>
    <mergeCell ref="AK522:AM522"/>
    <mergeCell ref="AK523:AM523"/>
    <mergeCell ref="AK524:AM524"/>
    <mergeCell ref="AK525:AM525"/>
    <mergeCell ref="AK527:AL527"/>
    <mergeCell ref="AM527:AN527"/>
    <mergeCell ref="AK516:AN516"/>
    <mergeCell ref="AK517:AM517"/>
    <mergeCell ref="AK518:AM518"/>
    <mergeCell ref="AK519:AM519"/>
    <mergeCell ref="AK520:AM520"/>
    <mergeCell ref="AK521:AM521"/>
    <mergeCell ref="AK513:AL513"/>
    <mergeCell ref="AM513:AN513"/>
    <mergeCell ref="AK514:AL514"/>
    <mergeCell ref="AM514:AN514"/>
    <mergeCell ref="AK515:AL515"/>
    <mergeCell ref="AM515:AN515"/>
    <mergeCell ref="AK510:AL510"/>
    <mergeCell ref="AM510:AN510"/>
    <mergeCell ref="AK511:AL511"/>
    <mergeCell ref="AM511:AN511"/>
    <mergeCell ref="AK512:AL512"/>
    <mergeCell ref="AM512:AN512"/>
    <mergeCell ref="AK507:AL507"/>
    <mergeCell ref="AM507:AN507"/>
    <mergeCell ref="AK508:AL508"/>
    <mergeCell ref="AM508:AN508"/>
    <mergeCell ref="AK509:AL509"/>
    <mergeCell ref="AM509:AN509"/>
    <mergeCell ref="AK504:AL504"/>
    <mergeCell ref="AM504:AN504"/>
    <mergeCell ref="AK505:AL505"/>
    <mergeCell ref="AM505:AN505"/>
    <mergeCell ref="AK506:AL506"/>
    <mergeCell ref="AM506:AN506"/>
    <mergeCell ref="AK501:AL501"/>
    <mergeCell ref="AM501:AN501"/>
    <mergeCell ref="AK502:AL502"/>
    <mergeCell ref="AM502:AN502"/>
    <mergeCell ref="AK503:AL503"/>
    <mergeCell ref="AM503:AN503"/>
    <mergeCell ref="AK498:AL498"/>
    <mergeCell ref="AM498:AN498"/>
    <mergeCell ref="AK499:AL499"/>
    <mergeCell ref="AM499:AN499"/>
    <mergeCell ref="AK500:AL500"/>
    <mergeCell ref="AM500:AN500"/>
    <mergeCell ref="AK495:AL495"/>
    <mergeCell ref="AM495:AN495"/>
    <mergeCell ref="AK496:AL496"/>
    <mergeCell ref="AM496:AN496"/>
    <mergeCell ref="AK497:AL497"/>
    <mergeCell ref="AM497:AN497"/>
    <mergeCell ref="AK492:AL492"/>
    <mergeCell ref="AM492:AN492"/>
    <mergeCell ref="AK493:AL493"/>
    <mergeCell ref="AM493:AN493"/>
    <mergeCell ref="AK494:AL494"/>
    <mergeCell ref="AM494:AN494"/>
    <mergeCell ref="AK489:AL489"/>
    <mergeCell ref="AM489:AN489"/>
    <mergeCell ref="AK490:AL490"/>
    <mergeCell ref="AM490:AN490"/>
    <mergeCell ref="AK491:AL491"/>
    <mergeCell ref="AM491:AN491"/>
    <mergeCell ref="AK486:AL486"/>
    <mergeCell ref="AM486:AN486"/>
    <mergeCell ref="AK487:AL487"/>
    <mergeCell ref="AM487:AN487"/>
    <mergeCell ref="AK488:AL488"/>
    <mergeCell ref="AM488:AN488"/>
    <mergeCell ref="AK483:AL483"/>
    <mergeCell ref="AM483:AN483"/>
    <mergeCell ref="AK484:AL484"/>
    <mergeCell ref="AM484:AN484"/>
    <mergeCell ref="AK485:AL485"/>
    <mergeCell ref="AM485:AN485"/>
    <mergeCell ref="AK480:AL480"/>
    <mergeCell ref="AM480:AN480"/>
    <mergeCell ref="AK481:AL481"/>
    <mergeCell ref="AM481:AN481"/>
    <mergeCell ref="AK482:AL482"/>
    <mergeCell ref="AM482:AN482"/>
    <mergeCell ref="AK477:AL477"/>
    <mergeCell ref="AM477:AN477"/>
    <mergeCell ref="AK478:AL478"/>
    <mergeCell ref="AM478:AN478"/>
    <mergeCell ref="AK479:AL479"/>
    <mergeCell ref="AM479:AN479"/>
    <mergeCell ref="AK474:AL474"/>
    <mergeCell ref="AM474:AN474"/>
    <mergeCell ref="AK475:AL475"/>
    <mergeCell ref="AM475:AN475"/>
    <mergeCell ref="AK476:AL476"/>
    <mergeCell ref="AM476:AN476"/>
    <mergeCell ref="AK471:AL471"/>
    <mergeCell ref="AM471:AN471"/>
    <mergeCell ref="AK472:AL472"/>
    <mergeCell ref="AM472:AN472"/>
    <mergeCell ref="AK473:AL473"/>
    <mergeCell ref="AM473:AN473"/>
    <mergeCell ref="AK468:AL468"/>
    <mergeCell ref="AM468:AN468"/>
    <mergeCell ref="AK469:AL469"/>
    <mergeCell ref="AM469:AN469"/>
    <mergeCell ref="AK470:AL470"/>
    <mergeCell ref="AM470:AN470"/>
    <mergeCell ref="AK465:AL465"/>
    <mergeCell ref="AM465:AN465"/>
    <mergeCell ref="AK466:AL466"/>
    <mergeCell ref="AM466:AN466"/>
    <mergeCell ref="AK467:AL467"/>
    <mergeCell ref="AM467:AN467"/>
    <mergeCell ref="AK462:AL462"/>
    <mergeCell ref="AM462:AN462"/>
    <mergeCell ref="AK463:AL463"/>
    <mergeCell ref="AM463:AN463"/>
    <mergeCell ref="AK464:AL464"/>
    <mergeCell ref="AM464:AN464"/>
    <mergeCell ref="AK459:AL459"/>
    <mergeCell ref="AM459:AN459"/>
    <mergeCell ref="AK460:AL460"/>
    <mergeCell ref="AM460:AN460"/>
    <mergeCell ref="AK461:AL461"/>
    <mergeCell ref="AM461:AN461"/>
    <mergeCell ref="AK456:AL456"/>
    <mergeCell ref="AM456:AN456"/>
    <mergeCell ref="AK457:AL457"/>
    <mergeCell ref="AM457:AN457"/>
    <mergeCell ref="AK458:AL458"/>
    <mergeCell ref="AM458:AN458"/>
    <mergeCell ref="AK453:AL453"/>
    <mergeCell ref="AM453:AN453"/>
    <mergeCell ref="AK454:AL454"/>
    <mergeCell ref="AM454:AN454"/>
    <mergeCell ref="AK455:AL455"/>
    <mergeCell ref="AM455:AN455"/>
    <mergeCell ref="AK450:AL450"/>
    <mergeCell ref="AM450:AN450"/>
    <mergeCell ref="AK451:AL451"/>
    <mergeCell ref="AM451:AN451"/>
    <mergeCell ref="AK452:AL452"/>
    <mergeCell ref="AM452:AN452"/>
    <mergeCell ref="AK447:AL447"/>
    <mergeCell ref="AM447:AN447"/>
    <mergeCell ref="AK448:AL448"/>
    <mergeCell ref="AM448:AN448"/>
    <mergeCell ref="AK449:AL449"/>
    <mergeCell ref="AM449:AN449"/>
    <mergeCell ref="AK444:AL444"/>
    <mergeCell ref="AM444:AN444"/>
    <mergeCell ref="AK445:AL445"/>
    <mergeCell ref="AM445:AN445"/>
    <mergeCell ref="AK446:AL446"/>
    <mergeCell ref="AM446:AN446"/>
    <mergeCell ref="AK441:AL441"/>
    <mergeCell ref="AM441:AN441"/>
    <mergeCell ref="AK442:AL442"/>
    <mergeCell ref="AM442:AN442"/>
    <mergeCell ref="AK443:AL443"/>
    <mergeCell ref="AM443:AN443"/>
    <mergeCell ref="AK438:AL438"/>
    <mergeCell ref="AM438:AN438"/>
    <mergeCell ref="AK439:AL439"/>
    <mergeCell ref="AM439:AN439"/>
    <mergeCell ref="AK440:AL440"/>
    <mergeCell ref="AM440:AN440"/>
    <mergeCell ref="AK435:AL435"/>
    <mergeCell ref="AM435:AN435"/>
    <mergeCell ref="AK436:AL436"/>
    <mergeCell ref="AM436:AN436"/>
    <mergeCell ref="AK437:AL437"/>
    <mergeCell ref="AM437:AN437"/>
    <mergeCell ref="AK432:AL432"/>
    <mergeCell ref="AM432:AN432"/>
    <mergeCell ref="AK433:AL433"/>
    <mergeCell ref="AM433:AN433"/>
    <mergeCell ref="AK434:AL434"/>
    <mergeCell ref="AM434:AN434"/>
    <mergeCell ref="AK429:AL429"/>
    <mergeCell ref="AM429:AN429"/>
    <mergeCell ref="AK430:AL430"/>
    <mergeCell ref="AM430:AN430"/>
    <mergeCell ref="AK431:AL431"/>
    <mergeCell ref="AM431:AN431"/>
    <mergeCell ref="AK426:AL426"/>
    <mergeCell ref="AM426:AN426"/>
    <mergeCell ref="AK427:AL427"/>
    <mergeCell ref="AM427:AN427"/>
    <mergeCell ref="AK428:AL428"/>
    <mergeCell ref="AM428:AN428"/>
    <mergeCell ref="AK423:AL423"/>
    <mergeCell ref="AM423:AN423"/>
    <mergeCell ref="AK424:AL424"/>
    <mergeCell ref="AM424:AN424"/>
    <mergeCell ref="AK425:AL425"/>
    <mergeCell ref="AM425:AN425"/>
    <mergeCell ref="AK420:AL420"/>
    <mergeCell ref="AM420:AN420"/>
    <mergeCell ref="AK421:AL421"/>
    <mergeCell ref="AM421:AN421"/>
    <mergeCell ref="AK422:AL422"/>
    <mergeCell ref="AM422:AN422"/>
    <mergeCell ref="AK417:AL417"/>
    <mergeCell ref="AM417:AN417"/>
    <mergeCell ref="AK418:AL418"/>
    <mergeCell ref="AM418:AN418"/>
    <mergeCell ref="AK419:AL419"/>
    <mergeCell ref="AM419:AN419"/>
    <mergeCell ref="AK414:AL414"/>
    <mergeCell ref="AM414:AN414"/>
    <mergeCell ref="AK415:AL415"/>
    <mergeCell ref="AM415:AN415"/>
    <mergeCell ref="AK416:AL416"/>
    <mergeCell ref="AM416:AN416"/>
    <mergeCell ref="AK411:AL411"/>
    <mergeCell ref="AM411:AN411"/>
    <mergeCell ref="AK412:AL412"/>
    <mergeCell ref="AM412:AN412"/>
    <mergeCell ref="AK413:AL413"/>
    <mergeCell ref="AM413:AN413"/>
    <mergeCell ref="AK408:AL408"/>
    <mergeCell ref="AM408:AN408"/>
    <mergeCell ref="AK409:AL409"/>
    <mergeCell ref="AM409:AN409"/>
    <mergeCell ref="AK410:AL410"/>
    <mergeCell ref="AM410:AN410"/>
    <mergeCell ref="AK405:AL405"/>
    <mergeCell ref="AM405:AN405"/>
    <mergeCell ref="AK406:AL406"/>
    <mergeCell ref="AM406:AN406"/>
    <mergeCell ref="AK407:AL407"/>
    <mergeCell ref="AM407:AN407"/>
    <mergeCell ref="AK402:AL402"/>
    <mergeCell ref="AM402:AN402"/>
    <mergeCell ref="AK403:AL403"/>
    <mergeCell ref="AM403:AN403"/>
    <mergeCell ref="AK404:AL404"/>
    <mergeCell ref="AM404:AN404"/>
    <mergeCell ref="AK399:AL399"/>
    <mergeCell ref="AM399:AN399"/>
    <mergeCell ref="AK400:AL400"/>
    <mergeCell ref="AM400:AN400"/>
    <mergeCell ref="AK401:AL401"/>
    <mergeCell ref="AM401:AN401"/>
    <mergeCell ref="AK396:AL396"/>
    <mergeCell ref="AM396:AN396"/>
    <mergeCell ref="AK397:AL397"/>
    <mergeCell ref="AM397:AN397"/>
    <mergeCell ref="AK398:AL398"/>
    <mergeCell ref="AM398:AN398"/>
    <mergeCell ref="AK393:AL393"/>
    <mergeCell ref="AM393:AN393"/>
    <mergeCell ref="AK394:AL394"/>
    <mergeCell ref="AM394:AN394"/>
    <mergeCell ref="AK395:AL395"/>
    <mergeCell ref="AM395:AN395"/>
    <mergeCell ref="AK390:AL390"/>
    <mergeCell ref="AM390:AN390"/>
    <mergeCell ref="AK391:AL391"/>
    <mergeCell ref="AM391:AN391"/>
    <mergeCell ref="AK392:AL392"/>
    <mergeCell ref="AM392:AN392"/>
    <mergeCell ref="AK387:AL387"/>
    <mergeCell ref="AM387:AN387"/>
    <mergeCell ref="AK388:AL388"/>
    <mergeCell ref="AM388:AN388"/>
    <mergeCell ref="AK389:AL389"/>
    <mergeCell ref="AM389:AN389"/>
    <mergeCell ref="AK384:AL384"/>
    <mergeCell ref="AM384:AN384"/>
    <mergeCell ref="AK385:AL385"/>
    <mergeCell ref="AM385:AN385"/>
    <mergeCell ref="AK386:AL386"/>
    <mergeCell ref="AM386:AN386"/>
    <mergeCell ref="AK381:AL381"/>
    <mergeCell ref="AM381:AN381"/>
    <mergeCell ref="AK382:AL382"/>
    <mergeCell ref="AM382:AN382"/>
    <mergeCell ref="AK383:AL383"/>
    <mergeCell ref="AM383:AN383"/>
    <mergeCell ref="AK378:AL378"/>
    <mergeCell ref="AM378:AN378"/>
    <mergeCell ref="AK379:AL379"/>
    <mergeCell ref="AM379:AN379"/>
    <mergeCell ref="AK380:AL380"/>
    <mergeCell ref="AM380:AN380"/>
    <mergeCell ref="AK375:AL375"/>
    <mergeCell ref="AM375:AN375"/>
    <mergeCell ref="AK376:AL376"/>
    <mergeCell ref="AM376:AN376"/>
    <mergeCell ref="AK377:AL377"/>
    <mergeCell ref="AM377:AN377"/>
    <mergeCell ref="AK372:AL372"/>
    <mergeCell ref="AM372:AN372"/>
    <mergeCell ref="AK373:AL373"/>
    <mergeCell ref="AM373:AN373"/>
    <mergeCell ref="AK374:AL374"/>
    <mergeCell ref="AM374:AN374"/>
    <mergeCell ref="AK369:AL369"/>
    <mergeCell ref="AM369:AN369"/>
    <mergeCell ref="AK370:AL370"/>
    <mergeCell ref="AM370:AN370"/>
    <mergeCell ref="AK371:AL371"/>
    <mergeCell ref="AM371:AN371"/>
    <mergeCell ref="AK366:AL366"/>
    <mergeCell ref="AM366:AN366"/>
    <mergeCell ref="AK367:AL367"/>
    <mergeCell ref="AM367:AN367"/>
    <mergeCell ref="AK368:AL368"/>
    <mergeCell ref="AM368:AN368"/>
    <mergeCell ref="AK363:AL363"/>
    <mergeCell ref="AM363:AN363"/>
    <mergeCell ref="AK364:AL364"/>
    <mergeCell ref="AM364:AN364"/>
    <mergeCell ref="AK365:AL365"/>
    <mergeCell ref="AM365:AN365"/>
    <mergeCell ref="AK360:AL360"/>
    <mergeCell ref="AM360:AN360"/>
    <mergeCell ref="AK361:AL361"/>
    <mergeCell ref="AM361:AN361"/>
    <mergeCell ref="AK362:AL362"/>
    <mergeCell ref="AM362:AN362"/>
    <mergeCell ref="AK357:AL357"/>
    <mergeCell ref="AM357:AN357"/>
    <mergeCell ref="AK358:AL358"/>
    <mergeCell ref="AM358:AN358"/>
    <mergeCell ref="AK359:AL359"/>
    <mergeCell ref="AM359:AN359"/>
    <mergeCell ref="AK354:AL354"/>
    <mergeCell ref="AM354:AN354"/>
    <mergeCell ref="AK355:AL355"/>
    <mergeCell ref="AM355:AN355"/>
    <mergeCell ref="AK356:AL356"/>
    <mergeCell ref="AM356:AN356"/>
    <mergeCell ref="AK351:AL351"/>
    <mergeCell ref="AM351:AN351"/>
    <mergeCell ref="AK352:AL352"/>
    <mergeCell ref="AM352:AN352"/>
    <mergeCell ref="AK353:AL353"/>
    <mergeCell ref="AM353:AN353"/>
    <mergeCell ref="AK348:AL348"/>
    <mergeCell ref="AM348:AN348"/>
    <mergeCell ref="AK349:AL349"/>
    <mergeCell ref="AM349:AN349"/>
    <mergeCell ref="AK350:AL350"/>
    <mergeCell ref="AM350:AN350"/>
    <mergeCell ref="AK345:AL345"/>
    <mergeCell ref="AM345:AN345"/>
    <mergeCell ref="AK346:AL346"/>
    <mergeCell ref="AM346:AN346"/>
    <mergeCell ref="AK347:AL347"/>
    <mergeCell ref="AM347:AN347"/>
    <mergeCell ref="AK342:AL342"/>
    <mergeCell ref="AM342:AN342"/>
    <mergeCell ref="AK343:AL343"/>
    <mergeCell ref="AM343:AN343"/>
    <mergeCell ref="AK344:AL344"/>
    <mergeCell ref="AM344:AN344"/>
    <mergeCell ref="AK339:AL339"/>
    <mergeCell ref="AM339:AN339"/>
    <mergeCell ref="AK340:AL340"/>
    <mergeCell ref="AM340:AN340"/>
    <mergeCell ref="AK341:AL341"/>
    <mergeCell ref="AM341:AN341"/>
    <mergeCell ref="AK336:AL336"/>
    <mergeCell ref="AM336:AN336"/>
    <mergeCell ref="AK337:AL337"/>
    <mergeCell ref="AM337:AN337"/>
    <mergeCell ref="AK338:AL338"/>
    <mergeCell ref="AM338:AN338"/>
    <mergeCell ref="AK333:AL333"/>
    <mergeCell ref="AM333:AN333"/>
    <mergeCell ref="AK334:AL334"/>
    <mergeCell ref="AM334:AN334"/>
    <mergeCell ref="AK335:AL335"/>
    <mergeCell ref="AM335:AN335"/>
    <mergeCell ref="AK330:AL330"/>
    <mergeCell ref="AM330:AN330"/>
    <mergeCell ref="AK331:AL331"/>
    <mergeCell ref="AM331:AN331"/>
    <mergeCell ref="AK332:AL332"/>
    <mergeCell ref="AM332:AN332"/>
    <mergeCell ref="AK327:AL327"/>
    <mergeCell ref="AM327:AN327"/>
    <mergeCell ref="AK328:AL328"/>
    <mergeCell ref="AM328:AN328"/>
    <mergeCell ref="AK329:AL329"/>
    <mergeCell ref="AM329:AN329"/>
    <mergeCell ref="AK324:AL324"/>
    <mergeCell ref="AM324:AN324"/>
    <mergeCell ref="AK325:AL325"/>
    <mergeCell ref="AM325:AN325"/>
    <mergeCell ref="AK326:AL326"/>
    <mergeCell ref="AM326:AN326"/>
    <mergeCell ref="AK321:AL321"/>
    <mergeCell ref="AM321:AN321"/>
    <mergeCell ref="AK322:AL322"/>
    <mergeCell ref="AM322:AN322"/>
    <mergeCell ref="AK323:AL323"/>
    <mergeCell ref="AM323:AN323"/>
    <mergeCell ref="AK318:AL318"/>
    <mergeCell ref="AM318:AN318"/>
    <mergeCell ref="AK319:AL319"/>
    <mergeCell ref="AM319:AN319"/>
    <mergeCell ref="AK320:AL320"/>
    <mergeCell ref="AM320:AN320"/>
    <mergeCell ref="AK315:AL315"/>
    <mergeCell ref="AM315:AN315"/>
    <mergeCell ref="AK316:AL316"/>
    <mergeCell ref="AM316:AN316"/>
    <mergeCell ref="AK317:AL317"/>
    <mergeCell ref="AM317:AN317"/>
    <mergeCell ref="AK312:AL312"/>
    <mergeCell ref="AM312:AN312"/>
    <mergeCell ref="AK313:AL313"/>
    <mergeCell ref="AM313:AN313"/>
    <mergeCell ref="AK314:AL314"/>
    <mergeCell ref="AM314:AN314"/>
    <mergeCell ref="AK309:AL309"/>
    <mergeCell ref="AM309:AN309"/>
    <mergeCell ref="AK310:AL310"/>
    <mergeCell ref="AM310:AN310"/>
    <mergeCell ref="AK311:AL311"/>
    <mergeCell ref="AM311:AN311"/>
    <mergeCell ref="AK306:AL306"/>
    <mergeCell ref="AM306:AN306"/>
    <mergeCell ref="AK307:AL307"/>
    <mergeCell ref="AM307:AN307"/>
    <mergeCell ref="AK308:AL308"/>
    <mergeCell ref="AM308:AN308"/>
    <mergeCell ref="AK303:AL303"/>
    <mergeCell ref="AM303:AN303"/>
    <mergeCell ref="AK304:AL304"/>
    <mergeCell ref="AM304:AN304"/>
    <mergeCell ref="AK305:AL305"/>
    <mergeCell ref="AM305:AN305"/>
    <mergeCell ref="AK300:AL300"/>
    <mergeCell ref="AM300:AN300"/>
    <mergeCell ref="AK301:AL301"/>
    <mergeCell ref="AM301:AN301"/>
    <mergeCell ref="AK302:AL302"/>
    <mergeCell ref="AM302:AN302"/>
    <mergeCell ref="AK297:AL297"/>
    <mergeCell ref="AM297:AN297"/>
    <mergeCell ref="AK298:AL298"/>
    <mergeCell ref="AM298:AN298"/>
    <mergeCell ref="AK299:AL299"/>
    <mergeCell ref="AM299:AN299"/>
    <mergeCell ref="AK294:AL294"/>
    <mergeCell ref="AM294:AN294"/>
    <mergeCell ref="AK295:AL295"/>
    <mergeCell ref="AM295:AN295"/>
    <mergeCell ref="AK296:AL296"/>
    <mergeCell ref="AM296:AN296"/>
    <mergeCell ref="AK291:AL291"/>
    <mergeCell ref="AM291:AN291"/>
    <mergeCell ref="AK292:AL292"/>
    <mergeCell ref="AM292:AN292"/>
    <mergeCell ref="AK293:AL293"/>
    <mergeCell ref="AM293:AN293"/>
    <mergeCell ref="AK288:AL288"/>
    <mergeCell ref="AM288:AN288"/>
    <mergeCell ref="AK289:AL289"/>
    <mergeCell ref="AM289:AN289"/>
    <mergeCell ref="AK290:AL290"/>
    <mergeCell ref="AM290:AN290"/>
    <mergeCell ref="AK285:AL285"/>
    <mergeCell ref="AM285:AN285"/>
    <mergeCell ref="AK286:AL286"/>
    <mergeCell ref="AM286:AN286"/>
    <mergeCell ref="AK287:AL287"/>
    <mergeCell ref="AM287:AN287"/>
    <mergeCell ref="AK282:AL282"/>
    <mergeCell ref="AM282:AN282"/>
    <mergeCell ref="AK283:AL283"/>
    <mergeCell ref="AM283:AN283"/>
    <mergeCell ref="AK284:AL284"/>
    <mergeCell ref="AM284:AN284"/>
    <mergeCell ref="AK279:AL279"/>
    <mergeCell ref="AM279:AN279"/>
    <mergeCell ref="AK280:AL280"/>
    <mergeCell ref="AM280:AN280"/>
    <mergeCell ref="AK281:AL281"/>
    <mergeCell ref="AM281:AN281"/>
    <mergeCell ref="AK276:AL276"/>
    <mergeCell ref="AM276:AN276"/>
    <mergeCell ref="AK277:AL277"/>
    <mergeCell ref="AM277:AN277"/>
    <mergeCell ref="AK278:AL278"/>
    <mergeCell ref="AM278:AN278"/>
    <mergeCell ref="AK273:AL273"/>
    <mergeCell ref="AM273:AN273"/>
    <mergeCell ref="AK274:AL274"/>
    <mergeCell ref="AM274:AN274"/>
    <mergeCell ref="AK275:AL275"/>
    <mergeCell ref="AM275:AN275"/>
    <mergeCell ref="AK270:AL270"/>
    <mergeCell ref="AM270:AN270"/>
    <mergeCell ref="AK271:AL271"/>
    <mergeCell ref="AM271:AN271"/>
    <mergeCell ref="AK272:AL272"/>
    <mergeCell ref="AM272:AN272"/>
    <mergeCell ref="AK267:AL267"/>
    <mergeCell ref="AM267:AN267"/>
    <mergeCell ref="AK268:AL268"/>
    <mergeCell ref="AM268:AN268"/>
    <mergeCell ref="AK269:AL269"/>
    <mergeCell ref="AM269:AN269"/>
    <mergeCell ref="AK264:AL264"/>
    <mergeCell ref="AM264:AN264"/>
    <mergeCell ref="AK265:AL265"/>
    <mergeCell ref="AM265:AN265"/>
    <mergeCell ref="AK266:AL266"/>
    <mergeCell ref="AM266:AN266"/>
    <mergeCell ref="AK261:AL261"/>
    <mergeCell ref="AM261:AN261"/>
    <mergeCell ref="AK262:AL262"/>
    <mergeCell ref="AM262:AN262"/>
    <mergeCell ref="AK263:AL263"/>
    <mergeCell ref="AM263:AN263"/>
    <mergeCell ref="AK258:AL258"/>
    <mergeCell ref="AM258:AN258"/>
    <mergeCell ref="AK259:AL259"/>
    <mergeCell ref="AM259:AN259"/>
    <mergeCell ref="AK260:AL260"/>
    <mergeCell ref="AM260:AN260"/>
    <mergeCell ref="AK255:AL255"/>
    <mergeCell ref="AM255:AN255"/>
    <mergeCell ref="AK256:AL256"/>
    <mergeCell ref="AM256:AN256"/>
    <mergeCell ref="AK257:AL257"/>
    <mergeCell ref="AM257:AN257"/>
    <mergeCell ref="AK252:AL252"/>
    <mergeCell ref="AM252:AN252"/>
    <mergeCell ref="AK253:AL253"/>
    <mergeCell ref="AM253:AN253"/>
    <mergeCell ref="AK254:AL254"/>
    <mergeCell ref="AM254:AN254"/>
    <mergeCell ref="AK249:AL249"/>
    <mergeCell ref="AM249:AN249"/>
    <mergeCell ref="AK250:AL250"/>
    <mergeCell ref="AM250:AN250"/>
    <mergeCell ref="AK251:AL251"/>
    <mergeCell ref="AM251:AN251"/>
    <mergeCell ref="AK246:AL246"/>
    <mergeCell ref="AM246:AN246"/>
    <mergeCell ref="AK247:AL247"/>
    <mergeCell ref="AM247:AN247"/>
    <mergeCell ref="AK248:AL248"/>
    <mergeCell ref="AM248:AN248"/>
    <mergeCell ref="AK243:AL243"/>
    <mergeCell ref="AM243:AN243"/>
    <mergeCell ref="AK244:AL244"/>
    <mergeCell ref="AM244:AN244"/>
    <mergeCell ref="AK245:AL245"/>
    <mergeCell ref="AM245:AN245"/>
    <mergeCell ref="AK240:AL240"/>
    <mergeCell ref="AM240:AN240"/>
    <mergeCell ref="AK241:AL241"/>
    <mergeCell ref="AM241:AN241"/>
    <mergeCell ref="AK242:AL242"/>
    <mergeCell ref="AM242:AN242"/>
    <mergeCell ref="AK237:AL237"/>
    <mergeCell ref="AM237:AN237"/>
    <mergeCell ref="AK238:AL238"/>
    <mergeCell ref="AM238:AN238"/>
    <mergeCell ref="AK239:AL239"/>
    <mergeCell ref="AM239:AN239"/>
    <mergeCell ref="AK234:AL234"/>
    <mergeCell ref="AM234:AN234"/>
    <mergeCell ref="AK235:AL235"/>
    <mergeCell ref="AM235:AN235"/>
    <mergeCell ref="AK236:AL236"/>
    <mergeCell ref="AM236:AN236"/>
    <mergeCell ref="AK231:AL231"/>
    <mergeCell ref="AM231:AN231"/>
    <mergeCell ref="AK232:AL232"/>
    <mergeCell ref="AM232:AN232"/>
    <mergeCell ref="AK233:AL233"/>
    <mergeCell ref="AM233:AN233"/>
    <mergeCell ref="AK228:AL228"/>
    <mergeCell ref="AM228:AN228"/>
    <mergeCell ref="AK229:AL229"/>
    <mergeCell ref="AM229:AN229"/>
    <mergeCell ref="AK230:AL230"/>
    <mergeCell ref="AM230:AN230"/>
    <mergeCell ref="AK225:AL225"/>
    <mergeCell ref="AM225:AN225"/>
    <mergeCell ref="AK226:AL226"/>
    <mergeCell ref="AM226:AN226"/>
    <mergeCell ref="AK227:AL227"/>
    <mergeCell ref="AM227:AN227"/>
    <mergeCell ref="AK222:AL222"/>
    <mergeCell ref="AM222:AN222"/>
    <mergeCell ref="AK223:AL223"/>
    <mergeCell ref="AM223:AN223"/>
    <mergeCell ref="AK224:AL224"/>
    <mergeCell ref="AM224:AN224"/>
    <mergeCell ref="AK219:AL219"/>
    <mergeCell ref="AM219:AN219"/>
    <mergeCell ref="AK220:AL220"/>
    <mergeCell ref="AM220:AN220"/>
    <mergeCell ref="AK221:AL221"/>
    <mergeCell ref="AM221:AN221"/>
    <mergeCell ref="AK216:AL216"/>
    <mergeCell ref="AM216:AN216"/>
    <mergeCell ref="AK217:AL217"/>
    <mergeCell ref="AM217:AN217"/>
    <mergeCell ref="AK218:AL218"/>
    <mergeCell ref="AM218:AN218"/>
    <mergeCell ref="AK213:AL213"/>
    <mergeCell ref="AM213:AN213"/>
    <mergeCell ref="AK214:AL214"/>
    <mergeCell ref="AM214:AN214"/>
    <mergeCell ref="AK215:AL215"/>
    <mergeCell ref="AM215:AN215"/>
    <mergeCell ref="AK210:AL210"/>
    <mergeCell ref="AM210:AN210"/>
    <mergeCell ref="AK211:AL211"/>
    <mergeCell ref="AM211:AN211"/>
    <mergeCell ref="AK212:AL212"/>
    <mergeCell ref="AM212:AN212"/>
    <mergeCell ref="AK207:AL207"/>
    <mergeCell ref="AM207:AN207"/>
    <mergeCell ref="AK208:AL208"/>
    <mergeCell ref="AM208:AN208"/>
    <mergeCell ref="AK209:AL209"/>
    <mergeCell ref="AM209:AN209"/>
    <mergeCell ref="AK204:AL204"/>
    <mergeCell ref="AM204:AN204"/>
    <mergeCell ref="AK205:AL205"/>
    <mergeCell ref="AM205:AN205"/>
    <mergeCell ref="AK206:AL206"/>
    <mergeCell ref="AM206:AN206"/>
    <mergeCell ref="AK201:AL201"/>
    <mergeCell ref="AM201:AN201"/>
    <mergeCell ref="AK202:AL202"/>
    <mergeCell ref="AM202:AN202"/>
    <mergeCell ref="AK203:AL203"/>
    <mergeCell ref="AM203:AN203"/>
    <mergeCell ref="AK198:AL198"/>
    <mergeCell ref="AM198:AN198"/>
    <mergeCell ref="AK199:AL199"/>
    <mergeCell ref="AM199:AN199"/>
    <mergeCell ref="AK200:AL200"/>
    <mergeCell ref="AM200:AN200"/>
    <mergeCell ref="AK195:AL195"/>
    <mergeCell ref="AM195:AN195"/>
    <mergeCell ref="AK196:AL196"/>
    <mergeCell ref="AM196:AN196"/>
    <mergeCell ref="AK197:AL197"/>
    <mergeCell ref="AM197:AN197"/>
    <mergeCell ref="AK192:AL192"/>
    <mergeCell ref="AM192:AN192"/>
    <mergeCell ref="AK193:AL193"/>
    <mergeCell ref="AM193:AN193"/>
    <mergeCell ref="AK194:AL194"/>
    <mergeCell ref="AM194:AN194"/>
    <mergeCell ref="AK189:AL189"/>
    <mergeCell ref="AM189:AN189"/>
    <mergeCell ref="AK190:AL190"/>
    <mergeCell ref="AM190:AN190"/>
    <mergeCell ref="AK191:AL191"/>
    <mergeCell ref="AM191:AN191"/>
    <mergeCell ref="AK186:AL186"/>
    <mergeCell ref="AM186:AN186"/>
    <mergeCell ref="AK187:AL187"/>
    <mergeCell ref="AM187:AN187"/>
    <mergeCell ref="AK188:AL188"/>
    <mergeCell ref="AM188:AN188"/>
    <mergeCell ref="AK183:AL183"/>
    <mergeCell ref="AM183:AN183"/>
    <mergeCell ref="AK184:AL184"/>
    <mergeCell ref="AM184:AN184"/>
    <mergeCell ref="AK185:AL185"/>
    <mergeCell ref="AM185:AN185"/>
    <mergeCell ref="AK180:AL180"/>
    <mergeCell ref="AM180:AN180"/>
    <mergeCell ref="AK181:AL181"/>
    <mergeCell ref="AM181:AN181"/>
    <mergeCell ref="AK182:AL182"/>
    <mergeCell ref="AM182:AN182"/>
    <mergeCell ref="AK177:AL177"/>
    <mergeCell ref="AM177:AN177"/>
    <mergeCell ref="AK178:AL178"/>
    <mergeCell ref="AM178:AN178"/>
    <mergeCell ref="AK179:AL179"/>
    <mergeCell ref="AM179:AN179"/>
    <mergeCell ref="AK174:AL174"/>
    <mergeCell ref="AM174:AN174"/>
    <mergeCell ref="AK175:AL175"/>
    <mergeCell ref="AM175:AN175"/>
    <mergeCell ref="AK176:AL176"/>
    <mergeCell ref="AM176:AN176"/>
    <mergeCell ref="AK171:AL171"/>
    <mergeCell ref="AM171:AN171"/>
    <mergeCell ref="AK172:AL172"/>
    <mergeCell ref="AM172:AN172"/>
    <mergeCell ref="AK173:AL173"/>
    <mergeCell ref="AM173:AN173"/>
    <mergeCell ref="AK168:AL168"/>
    <mergeCell ref="AM168:AN168"/>
    <mergeCell ref="AK169:AL169"/>
    <mergeCell ref="AM169:AN169"/>
    <mergeCell ref="AK170:AL170"/>
    <mergeCell ref="AM170:AN170"/>
    <mergeCell ref="AK165:AL165"/>
    <mergeCell ref="AM165:AN165"/>
    <mergeCell ref="AK166:AL166"/>
    <mergeCell ref="AM166:AN166"/>
    <mergeCell ref="AK167:AL167"/>
    <mergeCell ref="AM167:AN167"/>
    <mergeCell ref="AK162:AL162"/>
    <mergeCell ref="AM162:AN162"/>
    <mergeCell ref="AK163:AL163"/>
    <mergeCell ref="AM163:AN163"/>
    <mergeCell ref="AK164:AL164"/>
    <mergeCell ref="AM164:AN164"/>
    <mergeCell ref="AK159:AL159"/>
    <mergeCell ref="AM159:AN159"/>
    <mergeCell ref="AK160:AL160"/>
    <mergeCell ref="AM160:AN160"/>
    <mergeCell ref="AK161:AL161"/>
    <mergeCell ref="AM161:AN161"/>
    <mergeCell ref="AK156:AL156"/>
    <mergeCell ref="AM156:AN156"/>
    <mergeCell ref="AK157:AL157"/>
    <mergeCell ref="AM157:AN157"/>
    <mergeCell ref="AK158:AL158"/>
    <mergeCell ref="AM158:AN158"/>
    <mergeCell ref="AK153:AL153"/>
    <mergeCell ref="AM153:AN153"/>
    <mergeCell ref="AK154:AL154"/>
    <mergeCell ref="AM154:AN154"/>
    <mergeCell ref="AK155:AL155"/>
    <mergeCell ref="AM155:AN155"/>
    <mergeCell ref="AK150:AL150"/>
    <mergeCell ref="AM150:AN150"/>
    <mergeCell ref="AK151:AL151"/>
    <mergeCell ref="AM151:AN151"/>
    <mergeCell ref="AK152:AL152"/>
    <mergeCell ref="AM152:AN152"/>
    <mergeCell ref="AK147:AL147"/>
    <mergeCell ref="AM147:AN147"/>
    <mergeCell ref="AK148:AL148"/>
    <mergeCell ref="AM148:AN148"/>
    <mergeCell ref="AK149:AL149"/>
    <mergeCell ref="AM149:AN149"/>
    <mergeCell ref="AK144:AL144"/>
    <mergeCell ref="AM144:AN144"/>
    <mergeCell ref="AK145:AL145"/>
    <mergeCell ref="AM145:AN145"/>
    <mergeCell ref="AK146:AL146"/>
    <mergeCell ref="AM146:AN146"/>
    <mergeCell ref="AK141:AL141"/>
    <mergeCell ref="AM141:AN141"/>
    <mergeCell ref="AK142:AL142"/>
    <mergeCell ref="AM142:AN142"/>
    <mergeCell ref="AK143:AL143"/>
    <mergeCell ref="AM143:AN143"/>
    <mergeCell ref="AK138:AL138"/>
    <mergeCell ref="AM138:AN138"/>
    <mergeCell ref="AK139:AL139"/>
    <mergeCell ref="AM139:AN139"/>
    <mergeCell ref="AK140:AL140"/>
    <mergeCell ref="AM140:AN140"/>
    <mergeCell ref="AK135:AL135"/>
    <mergeCell ref="AM135:AN135"/>
    <mergeCell ref="AK136:AL136"/>
    <mergeCell ref="AM136:AN136"/>
    <mergeCell ref="AK137:AL137"/>
    <mergeCell ref="AM137:AN137"/>
    <mergeCell ref="AK132:AL132"/>
    <mergeCell ref="AM132:AN132"/>
    <mergeCell ref="AK133:AL133"/>
    <mergeCell ref="AM133:AN133"/>
    <mergeCell ref="AK134:AL134"/>
    <mergeCell ref="AM134:AN134"/>
    <mergeCell ref="AK129:AL129"/>
    <mergeCell ref="AM129:AN129"/>
    <mergeCell ref="AK130:AL130"/>
    <mergeCell ref="AM130:AN130"/>
    <mergeCell ref="AK131:AL131"/>
    <mergeCell ref="AM131:AN131"/>
    <mergeCell ref="AK126:AL126"/>
    <mergeCell ref="AM126:AN126"/>
    <mergeCell ref="AK127:AL127"/>
    <mergeCell ref="AM127:AN127"/>
    <mergeCell ref="AK128:AL128"/>
    <mergeCell ref="AM128:AN128"/>
    <mergeCell ref="AK123:AL123"/>
    <mergeCell ref="AM123:AN123"/>
    <mergeCell ref="AK124:AL124"/>
    <mergeCell ref="AM124:AN124"/>
    <mergeCell ref="AK125:AL125"/>
    <mergeCell ref="AM125:AN125"/>
    <mergeCell ref="AK120:AL120"/>
    <mergeCell ref="AM120:AN120"/>
    <mergeCell ref="AK121:AL121"/>
    <mergeCell ref="AM121:AN121"/>
    <mergeCell ref="AK122:AL122"/>
    <mergeCell ref="AM122:AN122"/>
    <mergeCell ref="AK117:AL117"/>
    <mergeCell ref="AM117:AN117"/>
    <mergeCell ref="AK118:AL118"/>
    <mergeCell ref="AM118:AN118"/>
    <mergeCell ref="AK119:AL119"/>
    <mergeCell ref="AM119:AN119"/>
    <mergeCell ref="AK114:AL114"/>
    <mergeCell ref="AM114:AN114"/>
    <mergeCell ref="AK115:AL115"/>
    <mergeCell ref="AM115:AN115"/>
    <mergeCell ref="AK116:AL116"/>
    <mergeCell ref="AM116:AN116"/>
    <mergeCell ref="AK111:AL111"/>
    <mergeCell ref="AM111:AN111"/>
    <mergeCell ref="AK112:AL112"/>
    <mergeCell ref="AM112:AN112"/>
    <mergeCell ref="AK113:AL113"/>
    <mergeCell ref="AM113:AN113"/>
    <mergeCell ref="AK108:AL108"/>
    <mergeCell ref="AM108:AN108"/>
    <mergeCell ref="AK109:AL109"/>
    <mergeCell ref="AM109:AN109"/>
    <mergeCell ref="AK110:AL110"/>
    <mergeCell ref="AM110:AN110"/>
    <mergeCell ref="AK105:AL105"/>
    <mergeCell ref="AM105:AN105"/>
    <mergeCell ref="AK106:AL106"/>
    <mergeCell ref="AM106:AN106"/>
    <mergeCell ref="AK107:AL107"/>
    <mergeCell ref="AM107:AN107"/>
    <mergeCell ref="AK102:AL102"/>
    <mergeCell ref="AM102:AN102"/>
    <mergeCell ref="AK103:AL103"/>
    <mergeCell ref="AM103:AN103"/>
    <mergeCell ref="AK104:AL104"/>
    <mergeCell ref="AM104:AN104"/>
    <mergeCell ref="AK99:AL99"/>
    <mergeCell ref="AM99:AN99"/>
    <mergeCell ref="AK100:AL100"/>
    <mergeCell ref="AM100:AN100"/>
    <mergeCell ref="AK101:AL101"/>
    <mergeCell ref="AM101:AN101"/>
    <mergeCell ref="AK96:AL96"/>
    <mergeCell ref="AM96:AN96"/>
    <mergeCell ref="AK97:AL97"/>
    <mergeCell ref="AM97:AN97"/>
    <mergeCell ref="AK98:AL98"/>
    <mergeCell ref="AM98:AN98"/>
    <mergeCell ref="AK93:AL93"/>
    <mergeCell ref="AM93:AN93"/>
    <mergeCell ref="AK94:AL94"/>
    <mergeCell ref="AM94:AN94"/>
    <mergeCell ref="AK95:AL95"/>
    <mergeCell ref="AM95:AN95"/>
    <mergeCell ref="AK90:AL90"/>
    <mergeCell ref="AM90:AN90"/>
    <mergeCell ref="AK91:AL91"/>
    <mergeCell ref="AM91:AN91"/>
    <mergeCell ref="AK92:AL92"/>
    <mergeCell ref="AM92:AN92"/>
    <mergeCell ref="AK87:AL87"/>
    <mergeCell ref="AM87:AN87"/>
    <mergeCell ref="AK88:AL88"/>
    <mergeCell ref="AM88:AN88"/>
    <mergeCell ref="AK89:AL89"/>
    <mergeCell ref="AM89:AN89"/>
    <mergeCell ref="AK84:AL84"/>
    <mergeCell ref="AM84:AN84"/>
    <mergeCell ref="AK85:AL85"/>
    <mergeCell ref="AM85:AN85"/>
    <mergeCell ref="AK86:AL86"/>
    <mergeCell ref="AM86:AN86"/>
    <mergeCell ref="AK81:AL81"/>
    <mergeCell ref="AM81:AN81"/>
    <mergeCell ref="AK82:AL82"/>
    <mergeCell ref="AM82:AN82"/>
    <mergeCell ref="AK83:AL83"/>
    <mergeCell ref="AM83:AN83"/>
    <mergeCell ref="AK78:AL78"/>
    <mergeCell ref="AM78:AN78"/>
    <mergeCell ref="AK79:AL79"/>
    <mergeCell ref="AM79:AN79"/>
    <mergeCell ref="AK80:AL80"/>
    <mergeCell ref="AM80:AN80"/>
    <mergeCell ref="AK75:AL75"/>
    <mergeCell ref="AM75:AN75"/>
    <mergeCell ref="AK76:AL76"/>
    <mergeCell ref="AM76:AN76"/>
    <mergeCell ref="AK77:AL77"/>
    <mergeCell ref="AM77:AN77"/>
    <mergeCell ref="AK72:AL72"/>
    <mergeCell ref="AM72:AN72"/>
    <mergeCell ref="AK73:AL73"/>
    <mergeCell ref="AM73:AN73"/>
    <mergeCell ref="AK74:AL74"/>
    <mergeCell ref="AM74:AN74"/>
    <mergeCell ref="AK69:AL69"/>
    <mergeCell ref="AM69:AN69"/>
    <mergeCell ref="AK70:AL70"/>
    <mergeCell ref="AM70:AN70"/>
    <mergeCell ref="AK71:AL71"/>
    <mergeCell ref="AM71:AN71"/>
    <mergeCell ref="AK66:AL66"/>
    <mergeCell ref="AM66:AN66"/>
    <mergeCell ref="AK67:AL67"/>
    <mergeCell ref="AM67:AN67"/>
    <mergeCell ref="AK68:AL68"/>
    <mergeCell ref="AM68:AN68"/>
    <mergeCell ref="AK63:AL63"/>
    <mergeCell ref="AM63:AN63"/>
    <mergeCell ref="AK64:AL64"/>
    <mergeCell ref="AM64:AN64"/>
    <mergeCell ref="AK65:AL65"/>
    <mergeCell ref="AM65:AN65"/>
    <mergeCell ref="AK60:AL60"/>
    <mergeCell ref="AM60:AN60"/>
    <mergeCell ref="AK61:AL61"/>
    <mergeCell ref="AM61:AN61"/>
    <mergeCell ref="AK62:AL62"/>
    <mergeCell ref="AM62:AN62"/>
    <mergeCell ref="AK57:AL57"/>
    <mergeCell ref="AM57:AN57"/>
    <mergeCell ref="AK58:AL58"/>
    <mergeCell ref="AM58:AN58"/>
    <mergeCell ref="AK59:AL59"/>
    <mergeCell ref="AM59:AN59"/>
    <mergeCell ref="AK54:AL54"/>
    <mergeCell ref="AM54:AN54"/>
    <mergeCell ref="AK55:AL55"/>
    <mergeCell ref="AM55:AN55"/>
    <mergeCell ref="AK56:AL56"/>
    <mergeCell ref="AM56:AN56"/>
    <mergeCell ref="AK51:AL51"/>
    <mergeCell ref="AM51:AN51"/>
    <mergeCell ref="AK52:AL52"/>
    <mergeCell ref="AM52:AN52"/>
    <mergeCell ref="AK53:AL53"/>
    <mergeCell ref="AM53:AN53"/>
    <mergeCell ref="AK48:AL48"/>
    <mergeCell ref="AM48:AN48"/>
    <mergeCell ref="AK49:AL49"/>
    <mergeCell ref="AM49:AN49"/>
    <mergeCell ref="AK50:AL50"/>
    <mergeCell ref="AM50:AN50"/>
    <mergeCell ref="AK45:AL45"/>
    <mergeCell ref="AM45:AN45"/>
    <mergeCell ref="AK46:AL46"/>
    <mergeCell ref="AM46:AN46"/>
    <mergeCell ref="AK47:AL47"/>
    <mergeCell ref="AM47:AN47"/>
    <mergeCell ref="AK42:AL42"/>
    <mergeCell ref="AM42:AN42"/>
    <mergeCell ref="AK43:AL43"/>
    <mergeCell ref="AM43:AN43"/>
    <mergeCell ref="AK44:AL44"/>
    <mergeCell ref="AM44:AN44"/>
    <mergeCell ref="AK39:AL39"/>
    <mergeCell ref="AM39:AN39"/>
    <mergeCell ref="AK40:AL40"/>
    <mergeCell ref="AM40:AN40"/>
    <mergeCell ref="AK41:AL41"/>
    <mergeCell ref="AM41:AN41"/>
    <mergeCell ref="AK36:AL36"/>
    <mergeCell ref="AM36:AN36"/>
    <mergeCell ref="AK37:AL37"/>
    <mergeCell ref="AM37:AN37"/>
    <mergeCell ref="AK38:AL38"/>
    <mergeCell ref="AM38:AN38"/>
    <mergeCell ref="AK33:AL33"/>
    <mergeCell ref="AM33:AN33"/>
    <mergeCell ref="AK34:AL34"/>
    <mergeCell ref="AM34:AN34"/>
    <mergeCell ref="AK35:AL35"/>
    <mergeCell ref="AM35:AN35"/>
    <mergeCell ref="AK30:AL30"/>
    <mergeCell ref="AM30:AN30"/>
    <mergeCell ref="AK31:AL31"/>
    <mergeCell ref="AM31:AN31"/>
    <mergeCell ref="AK32:AL32"/>
    <mergeCell ref="AM32:AN32"/>
    <mergeCell ref="AK27:AL27"/>
    <mergeCell ref="AM27:AN27"/>
    <mergeCell ref="AK28:AL28"/>
    <mergeCell ref="AM28:AN28"/>
    <mergeCell ref="AK29:AL29"/>
    <mergeCell ref="AM29:AN29"/>
    <mergeCell ref="AK24:AL24"/>
    <mergeCell ref="AM24:AN24"/>
    <mergeCell ref="AK25:AL25"/>
    <mergeCell ref="AM25:AN25"/>
    <mergeCell ref="AK26:AL26"/>
    <mergeCell ref="AM26:AN26"/>
    <mergeCell ref="AK21:AL21"/>
    <mergeCell ref="AM21:AN21"/>
    <mergeCell ref="AK22:AL22"/>
    <mergeCell ref="AM22:AN22"/>
    <mergeCell ref="AK23:AL23"/>
    <mergeCell ref="AM23:AN23"/>
    <mergeCell ref="AK18:AL18"/>
    <mergeCell ref="AM18:AN18"/>
    <mergeCell ref="AK19:AL19"/>
    <mergeCell ref="AM19:AN19"/>
    <mergeCell ref="AK20:AL20"/>
    <mergeCell ref="AM20:AN20"/>
    <mergeCell ref="AK13:AM13"/>
    <mergeCell ref="AK15:AL15"/>
    <mergeCell ref="AM15:AN15"/>
    <mergeCell ref="AK16:AL16"/>
    <mergeCell ref="AM16:AN16"/>
    <mergeCell ref="AK17:AL17"/>
    <mergeCell ref="AM17:AN17"/>
    <mergeCell ref="AK7:AM7"/>
    <mergeCell ref="AK8:AM8"/>
    <mergeCell ref="AK9:AM9"/>
    <mergeCell ref="AK10:AM10"/>
    <mergeCell ref="AK11:AM11"/>
    <mergeCell ref="AK12:AM12"/>
    <mergeCell ref="AK1:AN1"/>
    <mergeCell ref="AK2:AN2"/>
    <mergeCell ref="AK3:AM3"/>
    <mergeCell ref="AK4:AM4"/>
    <mergeCell ref="AK5:AM5"/>
    <mergeCell ref="AK6:AM6"/>
    <mergeCell ref="AE3585:AF3585"/>
    <mergeCell ref="AG3585:AH3585"/>
    <mergeCell ref="AE3567:AF3567"/>
    <mergeCell ref="AG3567:AH3567"/>
    <mergeCell ref="AE3568:AF3568"/>
    <mergeCell ref="AG3568:AH3568"/>
    <mergeCell ref="AE3569:AF3569"/>
    <mergeCell ref="AG3569:AH3569"/>
    <mergeCell ref="AE3564:AF3564"/>
    <mergeCell ref="AG3564:AH3564"/>
    <mergeCell ref="AE3565:AF3565"/>
    <mergeCell ref="AG3565:AH3565"/>
    <mergeCell ref="AE3566:AF3566"/>
    <mergeCell ref="AG3566:AH3566"/>
    <mergeCell ref="AE3561:AF3561"/>
    <mergeCell ref="AG3561:AH3561"/>
    <mergeCell ref="AE3562:AF3562"/>
    <mergeCell ref="AG3562:AH3562"/>
    <mergeCell ref="AE3563:AF3563"/>
    <mergeCell ref="AG3563:AH3563"/>
    <mergeCell ref="AE3558:AF3558"/>
    <mergeCell ref="AG3558:AH3558"/>
    <mergeCell ref="AE3559:AF3559"/>
    <mergeCell ref="AG3559:AH3559"/>
    <mergeCell ref="AE3560:AF3560"/>
    <mergeCell ref="AG3560:AH3560"/>
    <mergeCell ref="AE3555:AF3555"/>
    <mergeCell ref="AG3555:AH3555"/>
    <mergeCell ref="AE3556:AF3556"/>
    <mergeCell ref="AG3556:AH3556"/>
    <mergeCell ref="AE3557:AF3557"/>
    <mergeCell ref="AG3557:AH3557"/>
    <mergeCell ref="AE3552:AF3552"/>
    <mergeCell ref="AE3586:AF3586"/>
    <mergeCell ref="AG3586:AH3586"/>
    <mergeCell ref="AE3587:AF3587"/>
    <mergeCell ref="AG3587:AH3587"/>
    <mergeCell ref="AE3582:AF3582"/>
    <mergeCell ref="AG3582:AH3582"/>
    <mergeCell ref="AE3583:AF3583"/>
    <mergeCell ref="AG3583:AH3583"/>
    <mergeCell ref="AE3584:AF3584"/>
    <mergeCell ref="AG3584:AH3584"/>
    <mergeCell ref="AE3579:AF3579"/>
    <mergeCell ref="AG3579:AH3579"/>
    <mergeCell ref="AE3580:AF3580"/>
    <mergeCell ref="AG3580:AH3580"/>
    <mergeCell ref="AE3581:AF3581"/>
    <mergeCell ref="AG3581:AH3581"/>
    <mergeCell ref="AE3576:AF3576"/>
    <mergeCell ref="AG3576:AH3576"/>
    <mergeCell ref="AE3577:AF3577"/>
    <mergeCell ref="AG3577:AH3577"/>
    <mergeCell ref="AE3578:AF3578"/>
    <mergeCell ref="AG3578:AH3578"/>
    <mergeCell ref="AE3573:AF3573"/>
    <mergeCell ref="AG3573:AH3573"/>
    <mergeCell ref="AE3574:AF3574"/>
    <mergeCell ref="AG3574:AH3574"/>
    <mergeCell ref="AE3575:AF3575"/>
    <mergeCell ref="AG3575:AH3575"/>
    <mergeCell ref="AE3570:AF3570"/>
    <mergeCell ref="AG3570:AH3570"/>
    <mergeCell ref="AE3571:AF3571"/>
    <mergeCell ref="AG3571:AH3571"/>
    <mergeCell ref="AE3572:AF3572"/>
    <mergeCell ref="AG3572:AH3572"/>
    <mergeCell ref="AG3552:AH3552"/>
    <mergeCell ref="AE3553:AF3553"/>
    <mergeCell ref="AG3553:AH3553"/>
    <mergeCell ref="AE3554:AF3554"/>
    <mergeCell ref="AG3554:AH3554"/>
    <mergeCell ref="AE3549:AF3549"/>
    <mergeCell ref="AG3549:AH3549"/>
    <mergeCell ref="AE3550:AF3550"/>
    <mergeCell ref="AG3550:AH3550"/>
    <mergeCell ref="AE3551:AF3551"/>
    <mergeCell ref="AG3551:AH3551"/>
    <mergeCell ref="AE3546:AF3546"/>
    <mergeCell ref="AG3546:AH3546"/>
    <mergeCell ref="AE3547:AF3547"/>
    <mergeCell ref="AG3547:AH3547"/>
    <mergeCell ref="AE3548:AF3548"/>
    <mergeCell ref="AG3548:AH3548"/>
    <mergeCell ref="AE3543:AF3543"/>
    <mergeCell ref="AG3543:AH3543"/>
    <mergeCell ref="AE3544:AF3544"/>
    <mergeCell ref="AG3544:AH3544"/>
    <mergeCell ref="AE3545:AF3545"/>
    <mergeCell ref="AG3545:AH3545"/>
    <mergeCell ref="AE3540:AF3540"/>
    <mergeCell ref="AG3540:AH3540"/>
    <mergeCell ref="AE3541:AF3541"/>
    <mergeCell ref="AG3541:AH3541"/>
    <mergeCell ref="AE3542:AF3542"/>
    <mergeCell ref="AG3542:AH3542"/>
    <mergeCell ref="AE3537:AF3537"/>
    <mergeCell ref="AG3537:AH3537"/>
    <mergeCell ref="AE3538:AF3538"/>
    <mergeCell ref="AG3538:AH3538"/>
    <mergeCell ref="AE3539:AF3539"/>
    <mergeCell ref="AG3539:AH3539"/>
    <mergeCell ref="AE3534:AF3534"/>
    <mergeCell ref="AG3534:AH3534"/>
    <mergeCell ref="AE3535:AF3535"/>
    <mergeCell ref="AG3535:AH3535"/>
    <mergeCell ref="AE3536:AF3536"/>
    <mergeCell ref="AG3536:AH3536"/>
    <mergeCell ref="AE3531:AF3531"/>
    <mergeCell ref="AG3531:AH3531"/>
    <mergeCell ref="AE3532:AF3532"/>
    <mergeCell ref="AG3532:AH3532"/>
    <mergeCell ref="AE3533:AF3533"/>
    <mergeCell ref="AG3533:AH3533"/>
    <mergeCell ref="AE3528:AF3528"/>
    <mergeCell ref="AG3528:AH3528"/>
    <mergeCell ref="AE3529:AF3529"/>
    <mergeCell ref="AG3529:AH3529"/>
    <mergeCell ref="AE3530:AF3530"/>
    <mergeCell ref="AG3530:AH3530"/>
    <mergeCell ref="AE3525:AF3525"/>
    <mergeCell ref="AG3525:AH3525"/>
    <mergeCell ref="AE3526:AF3526"/>
    <mergeCell ref="AG3526:AH3526"/>
    <mergeCell ref="AE3527:AF3527"/>
    <mergeCell ref="AG3527:AH3527"/>
    <mergeCell ref="AE3522:AF3522"/>
    <mergeCell ref="AG3522:AH3522"/>
    <mergeCell ref="AE3523:AF3523"/>
    <mergeCell ref="AG3523:AH3523"/>
    <mergeCell ref="AE3524:AF3524"/>
    <mergeCell ref="AG3524:AH3524"/>
    <mergeCell ref="AE3519:AF3519"/>
    <mergeCell ref="AG3519:AH3519"/>
    <mergeCell ref="AE3520:AF3520"/>
    <mergeCell ref="AG3520:AH3520"/>
    <mergeCell ref="AE3521:AF3521"/>
    <mergeCell ref="AG3521:AH3521"/>
    <mergeCell ref="AE3516:AF3516"/>
    <mergeCell ref="AG3516:AH3516"/>
    <mergeCell ref="AE3517:AF3517"/>
    <mergeCell ref="AG3517:AH3517"/>
    <mergeCell ref="AE3518:AF3518"/>
    <mergeCell ref="AG3518:AH3518"/>
    <mergeCell ref="AE3513:AF3513"/>
    <mergeCell ref="AG3513:AH3513"/>
    <mergeCell ref="AE3514:AF3514"/>
    <mergeCell ref="AG3514:AH3514"/>
    <mergeCell ref="AE3515:AF3515"/>
    <mergeCell ref="AG3515:AH3515"/>
    <mergeCell ref="AE3510:AF3510"/>
    <mergeCell ref="AG3510:AH3510"/>
    <mergeCell ref="AE3511:AF3511"/>
    <mergeCell ref="AG3511:AH3511"/>
    <mergeCell ref="AE3512:AF3512"/>
    <mergeCell ref="AG3512:AH3512"/>
    <mergeCell ref="AE3507:AF3507"/>
    <mergeCell ref="AG3507:AH3507"/>
    <mergeCell ref="AE3508:AF3508"/>
    <mergeCell ref="AG3508:AH3508"/>
    <mergeCell ref="AE3509:AF3509"/>
    <mergeCell ref="AG3509:AH3509"/>
    <mergeCell ref="AE3504:AF3504"/>
    <mergeCell ref="AG3504:AH3504"/>
    <mergeCell ref="AE3505:AF3505"/>
    <mergeCell ref="AG3505:AH3505"/>
    <mergeCell ref="AE3506:AF3506"/>
    <mergeCell ref="AG3506:AH3506"/>
    <mergeCell ref="AE3501:AF3501"/>
    <mergeCell ref="AG3501:AH3501"/>
    <mergeCell ref="AE3502:AF3502"/>
    <mergeCell ref="AG3502:AH3502"/>
    <mergeCell ref="AE3503:AF3503"/>
    <mergeCell ref="AG3503:AH3503"/>
    <mergeCell ref="AE3498:AF3498"/>
    <mergeCell ref="AG3498:AH3498"/>
    <mergeCell ref="AE3499:AF3499"/>
    <mergeCell ref="AG3499:AH3499"/>
    <mergeCell ref="AE3500:AF3500"/>
    <mergeCell ref="AG3500:AH3500"/>
    <mergeCell ref="AE3495:AF3495"/>
    <mergeCell ref="AG3495:AH3495"/>
    <mergeCell ref="AE3496:AF3496"/>
    <mergeCell ref="AG3496:AH3496"/>
    <mergeCell ref="AE3497:AF3497"/>
    <mergeCell ref="AG3497:AH3497"/>
    <mergeCell ref="AE3492:AF3492"/>
    <mergeCell ref="AG3492:AH3492"/>
    <mergeCell ref="AE3493:AF3493"/>
    <mergeCell ref="AG3493:AH3493"/>
    <mergeCell ref="AE3494:AF3494"/>
    <mergeCell ref="AG3494:AH3494"/>
    <mergeCell ref="AE3489:AF3489"/>
    <mergeCell ref="AG3489:AH3489"/>
    <mergeCell ref="AE3490:AF3490"/>
    <mergeCell ref="AG3490:AH3490"/>
    <mergeCell ref="AE3491:AF3491"/>
    <mergeCell ref="AG3491:AH3491"/>
    <mergeCell ref="AE3486:AF3486"/>
    <mergeCell ref="AG3486:AH3486"/>
    <mergeCell ref="AE3487:AF3487"/>
    <mergeCell ref="AG3487:AH3487"/>
    <mergeCell ref="AE3488:AF3488"/>
    <mergeCell ref="AG3488:AH3488"/>
    <mergeCell ref="AE3483:AF3483"/>
    <mergeCell ref="AG3483:AH3483"/>
    <mergeCell ref="AE3484:AF3484"/>
    <mergeCell ref="AG3484:AH3484"/>
    <mergeCell ref="AE3485:AF3485"/>
    <mergeCell ref="AG3485:AH3485"/>
    <mergeCell ref="AE3480:AF3480"/>
    <mergeCell ref="AG3480:AH3480"/>
    <mergeCell ref="AE3481:AF3481"/>
    <mergeCell ref="AG3481:AH3481"/>
    <mergeCell ref="AE3482:AF3482"/>
    <mergeCell ref="AG3482:AH3482"/>
    <mergeCell ref="AE3477:AF3477"/>
    <mergeCell ref="AG3477:AH3477"/>
    <mergeCell ref="AE3478:AF3478"/>
    <mergeCell ref="AG3478:AH3478"/>
    <mergeCell ref="AE3479:AF3479"/>
    <mergeCell ref="AG3479:AH3479"/>
    <mergeCell ref="AE3474:AF3474"/>
    <mergeCell ref="AG3474:AH3474"/>
    <mergeCell ref="AE3475:AF3475"/>
    <mergeCell ref="AG3475:AH3475"/>
    <mergeCell ref="AE3476:AF3476"/>
    <mergeCell ref="AG3476:AH3476"/>
    <mergeCell ref="AE3471:AF3471"/>
    <mergeCell ref="AG3471:AH3471"/>
    <mergeCell ref="AE3472:AF3472"/>
    <mergeCell ref="AG3472:AH3472"/>
    <mergeCell ref="AE3473:AF3473"/>
    <mergeCell ref="AG3473:AH3473"/>
    <mergeCell ref="AE3468:AF3468"/>
    <mergeCell ref="AG3468:AH3468"/>
    <mergeCell ref="AE3469:AF3469"/>
    <mergeCell ref="AG3469:AH3469"/>
    <mergeCell ref="AE3470:AF3470"/>
    <mergeCell ref="AG3470:AH3470"/>
    <mergeCell ref="AE3465:AF3465"/>
    <mergeCell ref="AG3465:AH3465"/>
    <mergeCell ref="AE3466:AF3466"/>
    <mergeCell ref="AG3466:AH3466"/>
    <mergeCell ref="AE3467:AF3467"/>
    <mergeCell ref="AG3467:AH3467"/>
    <mergeCell ref="AE3462:AF3462"/>
    <mergeCell ref="AG3462:AH3462"/>
    <mergeCell ref="AE3463:AF3463"/>
    <mergeCell ref="AG3463:AH3463"/>
    <mergeCell ref="AE3464:AF3464"/>
    <mergeCell ref="AG3464:AH3464"/>
    <mergeCell ref="AE3459:AF3459"/>
    <mergeCell ref="AG3459:AH3459"/>
    <mergeCell ref="AE3460:AF3460"/>
    <mergeCell ref="AG3460:AH3460"/>
    <mergeCell ref="AE3461:AF3461"/>
    <mergeCell ref="AG3461:AH3461"/>
    <mergeCell ref="AE3456:AF3456"/>
    <mergeCell ref="AG3456:AH3456"/>
    <mergeCell ref="AE3457:AF3457"/>
    <mergeCell ref="AG3457:AH3457"/>
    <mergeCell ref="AE3458:AF3458"/>
    <mergeCell ref="AG3458:AH3458"/>
    <mergeCell ref="AE3453:AF3453"/>
    <mergeCell ref="AG3453:AH3453"/>
    <mergeCell ref="AE3454:AF3454"/>
    <mergeCell ref="AG3454:AH3454"/>
    <mergeCell ref="AE3455:AF3455"/>
    <mergeCell ref="AG3455:AH3455"/>
    <mergeCell ref="AE3450:AF3450"/>
    <mergeCell ref="AG3450:AH3450"/>
    <mergeCell ref="AE3451:AF3451"/>
    <mergeCell ref="AG3451:AH3451"/>
    <mergeCell ref="AE3452:AF3452"/>
    <mergeCell ref="AG3452:AH3452"/>
    <mergeCell ref="AE3447:AF3447"/>
    <mergeCell ref="AG3447:AH3447"/>
    <mergeCell ref="AE3448:AF3448"/>
    <mergeCell ref="AG3448:AH3448"/>
    <mergeCell ref="AE3449:AF3449"/>
    <mergeCell ref="AG3449:AH3449"/>
    <mergeCell ref="AE3444:AF3444"/>
    <mergeCell ref="AG3444:AH3444"/>
    <mergeCell ref="AE3445:AF3445"/>
    <mergeCell ref="AG3445:AH3445"/>
    <mergeCell ref="AE3446:AF3446"/>
    <mergeCell ref="AG3446:AH3446"/>
    <mergeCell ref="AE3441:AF3441"/>
    <mergeCell ref="AG3441:AH3441"/>
    <mergeCell ref="AE3442:AF3442"/>
    <mergeCell ref="AG3442:AH3442"/>
    <mergeCell ref="AE3443:AF3443"/>
    <mergeCell ref="AG3443:AH3443"/>
    <mergeCell ref="AE3438:AF3438"/>
    <mergeCell ref="AG3438:AH3438"/>
    <mergeCell ref="AE3439:AF3439"/>
    <mergeCell ref="AG3439:AH3439"/>
    <mergeCell ref="AE3440:AF3440"/>
    <mergeCell ref="AG3440:AH3440"/>
    <mergeCell ref="AE3435:AF3435"/>
    <mergeCell ref="AG3435:AH3435"/>
    <mergeCell ref="AE3436:AF3436"/>
    <mergeCell ref="AG3436:AH3436"/>
    <mergeCell ref="AE3437:AF3437"/>
    <mergeCell ref="AG3437:AH3437"/>
    <mergeCell ref="AE3432:AF3432"/>
    <mergeCell ref="AG3432:AH3432"/>
    <mergeCell ref="AE3433:AF3433"/>
    <mergeCell ref="AG3433:AH3433"/>
    <mergeCell ref="AE3434:AF3434"/>
    <mergeCell ref="AG3434:AH3434"/>
    <mergeCell ref="AE3429:AF3429"/>
    <mergeCell ref="AG3429:AH3429"/>
    <mergeCell ref="AE3430:AF3430"/>
    <mergeCell ref="AG3430:AH3430"/>
    <mergeCell ref="AE3431:AF3431"/>
    <mergeCell ref="AG3431:AH3431"/>
    <mergeCell ref="AE3426:AF3426"/>
    <mergeCell ref="AG3426:AH3426"/>
    <mergeCell ref="AE3427:AF3427"/>
    <mergeCell ref="AG3427:AH3427"/>
    <mergeCell ref="AE3428:AF3428"/>
    <mergeCell ref="AG3428:AH3428"/>
    <mergeCell ref="AE3423:AF3423"/>
    <mergeCell ref="AG3423:AH3423"/>
    <mergeCell ref="AE3424:AF3424"/>
    <mergeCell ref="AG3424:AH3424"/>
    <mergeCell ref="AE3425:AF3425"/>
    <mergeCell ref="AG3425:AH3425"/>
    <mergeCell ref="AE3420:AF3420"/>
    <mergeCell ref="AG3420:AH3420"/>
    <mergeCell ref="AE3421:AF3421"/>
    <mergeCell ref="AG3421:AH3421"/>
    <mergeCell ref="AE3422:AF3422"/>
    <mergeCell ref="AG3422:AH3422"/>
    <mergeCell ref="AE3417:AF3417"/>
    <mergeCell ref="AG3417:AH3417"/>
    <mergeCell ref="AE3418:AF3418"/>
    <mergeCell ref="AG3418:AH3418"/>
    <mergeCell ref="AE3419:AF3419"/>
    <mergeCell ref="AG3419:AH3419"/>
    <mergeCell ref="AE3414:AF3414"/>
    <mergeCell ref="AG3414:AH3414"/>
    <mergeCell ref="AE3415:AF3415"/>
    <mergeCell ref="AG3415:AH3415"/>
    <mergeCell ref="AE3416:AF3416"/>
    <mergeCell ref="AG3416:AH3416"/>
    <mergeCell ref="AE3411:AF3411"/>
    <mergeCell ref="AG3411:AH3411"/>
    <mergeCell ref="AE3412:AF3412"/>
    <mergeCell ref="AG3412:AH3412"/>
    <mergeCell ref="AE3413:AF3413"/>
    <mergeCell ref="AG3413:AH3413"/>
    <mergeCell ref="AE3408:AF3408"/>
    <mergeCell ref="AG3408:AH3408"/>
    <mergeCell ref="AE3409:AF3409"/>
    <mergeCell ref="AG3409:AH3409"/>
    <mergeCell ref="AE3410:AF3410"/>
    <mergeCell ref="AG3410:AH3410"/>
    <mergeCell ref="AE3405:AF3405"/>
    <mergeCell ref="AG3405:AH3405"/>
    <mergeCell ref="AE3406:AF3406"/>
    <mergeCell ref="AG3406:AH3406"/>
    <mergeCell ref="AE3407:AF3407"/>
    <mergeCell ref="AG3407:AH3407"/>
    <mergeCell ref="AE3402:AF3402"/>
    <mergeCell ref="AG3402:AH3402"/>
    <mergeCell ref="AE3403:AF3403"/>
    <mergeCell ref="AG3403:AH3403"/>
    <mergeCell ref="AE3404:AF3404"/>
    <mergeCell ref="AG3404:AH3404"/>
    <mergeCell ref="AE3399:AF3399"/>
    <mergeCell ref="AG3399:AH3399"/>
    <mergeCell ref="AE3400:AF3400"/>
    <mergeCell ref="AG3400:AH3400"/>
    <mergeCell ref="AE3401:AF3401"/>
    <mergeCell ref="AG3401:AH3401"/>
    <mergeCell ref="AE3396:AF3396"/>
    <mergeCell ref="AG3396:AH3396"/>
    <mergeCell ref="AE3397:AF3397"/>
    <mergeCell ref="AG3397:AH3397"/>
    <mergeCell ref="AE3398:AF3398"/>
    <mergeCell ref="AG3398:AH3398"/>
    <mergeCell ref="AE3393:AF3393"/>
    <mergeCell ref="AG3393:AH3393"/>
    <mergeCell ref="AE3394:AF3394"/>
    <mergeCell ref="AG3394:AH3394"/>
    <mergeCell ref="AE3395:AF3395"/>
    <mergeCell ref="AG3395:AH3395"/>
    <mergeCell ref="AE3390:AF3390"/>
    <mergeCell ref="AG3390:AH3390"/>
    <mergeCell ref="AE3391:AF3391"/>
    <mergeCell ref="AG3391:AH3391"/>
    <mergeCell ref="AE3392:AF3392"/>
    <mergeCell ref="AG3392:AH3392"/>
    <mergeCell ref="AE3387:AF3387"/>
    <mergeCell ref="AG3387:AH3387"/>
    <mergeCell ref="AE3388:AF3388"/>
    <mergeCell ref="AG3388:AH3388"/>
    <mergeCell ref="AE3389:AF3389"/>
    <mergeCell ref="AG3389:AH3389"/>
    <mergeCell ref="AE3384:AF3384"/>
    <mergeCell ref="AG3384:AH3384"/>
    <mergeCell ref="AE3385:AF3385"/>
    <mergeCell ref="AG3385:AH3385"/>
    <mergeCell ref="AE3386:AF3386"/>
    <mergeCell ref="AG3386:AH3386"/>
    <mergeCell ref="AE3381:AF3381"/>
    <mergeCell ref="AG3381:AH3381"/>
    <mergeCell ref="AE3382:AF3382"/>
    <mergeCell ref="AG3382:AH3382"/>
    <mergeCell ref="AE3383:AF3383"/>
    <mergeCell ref="AG3383:AH3383"/>
    <mergeCell ref="AE3378:AF3378"/>
    <mergeCell ref="AG3378:AH3378"/>
    <mergeCell ref="AE3379:AF3379"/>
    <mergeCell ref="AG3379:AH3379"/>
    <mergeCell ref="AE3380:AF3380"/>
    <mergeCell ref="AG3380:AH3380"/>
    <mergeCell ref="AE3375:AF3375"/>
    <mergeCell ref="AG3375:AH3375"/>
    <mergeCell ref="AE3376:AF3376"/>
    <mergeCell ref="AG3376:AH3376"/>
    <mergeCell ref="AE3377:AF3377"/>
    <mergeCell ref="AG3377:AH3377"/>
    <mergeCell ref="AE3372:AF3372"/>
    <mergeCell ref="AG3372:AH3372"/>
    <mergeCell ref="AE3373:AF3373"/>
    <mergeCell ref="AG3373:AH3373"/>
    <mergeCell ref="AE3374:AF3374"/>
    <mergeCell ref="AG3374:AH3374"/>
    <mergeCell ref="AE3369:AF3369"/>
    <mergeCell ref="AG3369:AH3369"/>
    <mergeCell ref="AE3370:AF3370"/>
    <mergeCell ref="AG3370:AH3370"/>
    <mergeCell ref="AE3371:AF3371"/>
    <mergeCell ref="AG3371:AH3371"/>
    <mergeCell ref="AE3366:AF3366"/>
    <mergeCell ref="AG3366:AH3366"/>
    <mergeCell ref="AE3367:AF3367"/>
    <mergeCell ref="AG3367:AH3367"/>
    <mergeCell ref="AE3368:AF3368"/>
    <mergeCell ref="AG3368:AH3368"/>
    <mergeCell ref="AE3363:AF3363"/>
    <mergeCell ref="AG3363:AH3363"/>
    <mergeCell ref="AE3364:AF3364"/>
    <mergeCell ref="AG3364:AH3364"/>
    <mergeCell ref="AE3365:AF3365"/>
    <mergeCell ref="AG3365:AH3365"/>
    <mergeCell ref="AE3360:AF3360"/>
    <mergeCell ref="AG3360:AH3360"/>
    <mergeCell ref="AE3361:AF3361"/>
    <mergeCell ref="AG3361:AH3361"/>
    <mergeCell ref="AE3362:AF3362"/>
    <mergeCell ref="AG3362:AH3362"/>
    <mergeCell ref="AE3357:AF3357"/>
    <mergeCell ref="AG3357:AH3357"/>
    <mergeCell ref="AE3358:AF3358"/>
    <mergeCell ref="AG3358:AH3358"/>
    <mergeCell ref="AE3359:AF3359"/>
    <mergeCell ref="AG3359:AH3359"/>
    <mergeCell ref="AE3354:AF3354"/>
    <mergeCell ref="AG3354:AH3354"/>
    <mergeCell ref="AE3355:AF3355"/>
    <mergeCell ref="AG3355:AH3355"/>
    <mergeCell ref="AE3356:AF3356"/>
    <mergeCell ref="AG3356:AH3356"/>
    <mergeCell ref="AE3351:AF3351"/>
    <mergeCell ref="AG3351:AH3351"/>
    <mergeCell ref="AE3352:AF3352"/>
    <mergeCell ref="AG3352:AH3352"/>
    <mergeCell ref="AE3353:AF3353"/>
    <mergeCell ref="AG3353:AH3353"/>
    <mergeCell ref="AE3348:AF3348"/>
    <mergeCell ref="AG3348:AH3348"/>
    <mergeCell ref="AE3349:AF3349"/>
    <mergeCell ref="AG3349:AH3349"/>
    <mergeCell ref="AE3350:AF3350"/>
    <mergeCell ref="AG3350:AH3350"/>
    <mergeCell ref="AE3345:AF3345"/>
    <mergeCell ref="AG3345:AH3345"/>
    <mergeCell ref="AE3346:AF3346"/>
    <mergeCell ref="AG3346:AH3346"/>
    <mergeCell ref="AE3347:AF3347"/>
    <mergeCell ref="AG3347:AH3347"/>
    <mergeCell ref="AE3342:AF3342"/>
    <mergeCell ref="AG3342:AH3342"/>
    <mergeCell ref="AE3343:AF3343"/>
    <mergeCell ref="AG3343:AH3343"/>
    <mergeCell ref="AE3344:AF3344"/>
    <mergeCell ref="AG3344:AH3344"/>
    <mergeCell ref="AE3339:AF3339"/>
    <mergeCell ref="AG3339:AH3339"/>
    <mergeCell ref="AE3340:AF3340"/>
    <mergeCell ref="AG3340:AH3340"/>
    <mergeCell ref="AE3341:AF3341"/>
    <mergeCell ref="AG3341:AH3341"/>
    <mergeCell ref="AE3336:AF3336"/>
    <mergeCell ref="AG3336:AH3336"/>
    <mergeCell ref="AE3337:AF3337"/>
    <mergeCell ref="AG3337:AH3337"/>
    <mergeCell ref="AE3338:AF3338"/>
    <mergeCell ref="AG3338:AH3338"/>
    <mergeCell ref="AE3333:AF3333"/>
    <mergeCell ref="AG3333:AH3333"/>
    <mergeCell ref="AE3334:AF3334"/>
    <mergeCell ref="AG3334:AH3334"/>
    <mergeCell ref="AE3335:AF3335"/>
    <mergeCell ref="AG3335:AH3335"/>
    <mergeCell ref="AE3330:AF3330"/>
    <mergeCell ref="AG3330:AH3330"/>
    <mergeCell ref="AE3331:AF3331"/>
    <mergeCell ref="AG3331:AH3331"/>
    <mergeCell ref="AE3332:AF3332"/>
    <mergeCell ref="AG3332:AH3332"/>
    <mergeCell ref="AE3327:AF3327"/>
    <mergeCell ref="AG3327:AH3327"/>
    <mergeCell ref="AE3328:AF3328"/>
    <mergeCell ref="AG3328:AH3328"/>
    <mergeCell ref="AE3329:AF3329"/>
    <mergeCell ref="AG3329:AH3329"/>
    <mergeCell ref="AE3324:AF3324"/>
    <mergeCell ref="AG3324:AH3324"/>
    <mergeCell ref="AE3325:AF3325"/>
    <mergeCell ref="AG3325:AH3325"/>
    <mergeCell ref="AE3326:AF3326"/>
    <mergeCell ref="AG3326:AH3326"/>
    <mergeCell ref="AE3321:AF3321"/>
    <mergeCell ref="AG3321:AH3321"/>
    <mergeCell ref="AE3322:AF3322"/>
    <mergeCell ref="AG3322:AH3322"/>
    <mergeCell ref="AE3323:AF3323"/>
    <mergeCell ref="AG3323:AH3323"/>
    <mergeCell ref="AE3318:AF3318"/>
    <mergeCell ref="AG3318:AH3318"/>
    <mergeCell ref="AE3319:AF3319"/>
    <mergeCell ref="AG3319:AH3319"/>
    <mergeCell ref="AE3320:AF3320"/>
    <mergeCell ref="AG3320:AH3320"/>
    <mergeCell ref="AE3315:AF3315"/>
    <mergeCell ref="AG3315:AH3315"/>
    <mergeCell ref="AE3316:AF3316"/>
    <mergeCell ref="AG3316:AH3316"/>
    <mergeCell ref="AE3317:AF3317"/>
    <mergeCell ref="AG3317:AH3317"/>
    <mergeCell ref="AE3312:AF3312"/>
    <mergeCell ref="AG3312:AH3312"/>
    <mergeCell ref="AE3313:AF3313"/>
    <mergeCell ref="AG3313:AH3313"/>
    <mergeCell ref="AE3314:AF3314"/>
    <mergeCell ref="AG3314:AH3314"/>
    <mergeCell ref="AE3309:AF3309"/>
    <mergeCell ref="AG3309:AH3309"/>
    <mergeCell ref="AE3310:AF3310"/>
    <mergeCell ref="AG3310:AH3310"/>
    <mergeCell ref="AE3311:AF3311"/>
    <mergeCell ref="AG3311:AH3311"/>
    <mergeCell ref="AE3306:AF3306"/>
    <mergeCell ref="AG3306:AH3306"/>
    <mergeCell ref="AE3307:AF3307"/>
    <mergeCell ref="AG3307:AH3307"/>
    <mergeCell ref="AE3308:AF3308"/>
    <mergeCell ref="AG3308:AH3308"/>
    <mergeCell ref="AE3303:AF3303"/>
    <mergeCell ref="AG3303:AH3303"/>
    <mergeCell ref="AE3304:AF3304"/>
    <mergeCell ref="AG3304:AH3304"/>
    <mergeCell ref="AE3305:AF3305"/>
    <mergeCell ref="AG3305:AH3305"/>
    <mergeCell ref="AE3300:AF3300"/>
    <mergeCell ref="AG3300:AH3300"/>
    <mergeCell ref="AE3301:AF3301"/>
    <mergeCell ref="AG3301:AH3301"/>
    <mergeCell ref="AE3302:AF3302"/>
    <mergeCell ref="AG3302:AH3302"/>
    <mergeCell ref="AE3297:AF3297"/>
    <mergeCell ref="AG3297:AH3297"/>
    <mergeCell ref="AE3298:AF3298"/>
    <mergeCell ref="AG3298:AH3298"/>
    <mergeCell ref="AE3299:AF3299"/>
    <mergeCell ref="AG3299:AH3299"/>
    <mergeCell ref="AE3294:AF3294"/>
    <mergeCell ref="AG3294:AH3294"/>
    <mergeCell ref="AE3295:AF3295"/>
    <mergeCell ref="AG3295:AH3295"/>
    <mergeCell ref="AE3296:AF3296"/>
    <mergeCell ref="AG3296:AH3296"/>
    <mergeCell ref="AE3291:AF3291"/>
    <mergeCell ref="AG3291:AH3291"/>
    <mergeCell ref="AE3292:AF3292"/>
    <mergeCell ref="AG3292:AH3292"/>
    <mergeCell ref="AE3293:AF3293"/>
    <mergeCell ref="AG3293:AH3293"/>
    <mergeCell ref="AE3288:AF3288"/>
    <mergeCell ref="AG3288:AH3288"/>
    <mergeCell ref="AE3289:AF3289"/>
    <mergeCell ref="AG3289:AH3289"/>
    <mergeCell ref="AE3290:AF3290"/>
    <mergeCell ref="AG3290:AH3290"/>
    <mergeCell ref="AE3285:AF3285"/>
    <mergeCell ref="AG3285:AH3285"/>
    <mergeCell ref="AE3286:AF3286"/>
    <mergeCell ref="AG3286:AH3286"/>
    <mergeCell ref="AE3287:AF3287"/>
    <mergeCell ref="AG3287:AH3287"/>
    <mergeCell ref="AE3282:AF3282"/>
    <mergeCell ref="AG3282:AH3282"/>
    <mergeCell ref="AE3283:AF3283"/>
    <mergeCell ref="AG3283:AH3283"/>
    <mergeCell ref="AE3284:AF3284"/>
    <mergeCell ref="AG3284:AH3284"/>
    <mergeCell ref="AE3279:AF3279"/>
    <mergeCell ref="AG3279:AH3279"/>
    <mergeCell ref="AE3280:AF3280"/>
    <mergeCell ref="AG3280:AH3280"/>
    <mergeCell ref="AE3281:AF3281"/>
    <mergeCell ref="AG3281:AH3281"/>
    <mergeCell ref="AE3276:AF3276"/>
    <mergeCell ref="AG3276:AH3276"/>
    <mergeCell ref="AE3277:AF3277"/>
    <mergeCell ref="AG3277:AH3277"/>
    <mergeCell ref="AE3278:AF3278"/>
    <mergeCell ref="AG3278:AH3278"/>
    <mergeCell ref="AE3273:AF3273"/>
    <mergeCell ref="AG3273:AH3273"/>
    <mergeCell ref="AE3274:AF3274"/>
    <mergeCell ref="AG3274:AH3274"/>
    <mergeCell ref="AE3275:AF3275"/>
    <mergeCell ref="AG3275:AH3275"/>
    <mergeCell ref="AE3270:AF3270"/>
    <mergeCell ref="AG3270:AH3270"/>
    <mergeCell ref="AE3271:AF3271"/>
    <mergeCell ref="AG3271:AH3271"/>
    <mergeCell ref="AE3272:AF3272"/>
    <mergeCell ref="AG3272:AH3272"/>
    <mergeCell ref="AE3267:AF3267"/>
    <mergeCell ref="AG3267:AH3267"/>
    <mergeCell ref="AE3268:AF3268"/>
    <mergeCell ref="AG3268:AH3268"/>
    <mergeCell ref="AE3269:AF3269"/>
    <mergeCell ref="AG3269:AH3269"/>
    <mergeCell ref="AE3264:AF3264"/>
    <mergeCell ref="AG3264:AH3264"/>
    <mergeCell ref="AE3265:AF3265"/>
    <mergeCell ref="AG3265:AH3265"/>
    <mergeCell ref="AE3266:AF3266"/>
    <mergeCell ref="AG3266:AH3266"/>
    <mergeCell ref="AE3261:AF3261"/>
    <mergeCell ref="AG3261:AH3261"/>
    <mergeCell ref="AE3262:AF3262"/>
    <mergeCell ref="AG3262:AH3262"/>
    <mergeCell ref="AE3263:AF3263"/>
    <mergeCell ref="AG3263:AH3263"/>
    <mergeCell ref="AE3258:AF3258"/>
    <mergeCell ref="AG3258:AH3258"/>
    <mergeCell ref="AE3259:AF3259"/>
    <mergeCell ref="AG3259:AH3259"/>
    <mergeCell ref="AE3260:AF3260"/>
    <mergeCell ref="AG3260:AH3260"/>
    <mergeCell ref="AE3255:AF3255"/>
    <mergeCell ref="AG3255:AH3255"/>
    <mergeCell ref="AE3256:AF3256"/>
    <mergeCell ref="AG3256:AH3256"/>
    <mergeCell ref="AE3257:AF3257"/>
    <mergeCell ref="AG3257:AH3257"/>
    <mergeCell ref="AE3252:AF3252"/>
    <mergeCell ref="AG3252:AH3252"/>
    <mergeCell ref="AE3253:AF3253"/>
    <mergeCell ref="AG3253:AH3253"/>
    <mergeCell ref="AE3254:AF3254"/>
    <mergeCell ref="AG3254:AH3254"/>
    <mergeCell ref="AE3249:AF3249"/>
    <mergeCell ref="AG3249:AH3249"/>
    <mergeCell ref="AE3250:AF3250"/>
    <mergeCell ref="AG3250:AH3250"/>
    <mergeCell ref="AE3251:AF3251"/>
    <mergeCell ref="AG3251:AH3251"/>
    <mergeCell ref="AE3246:AF3246"/>
    <mergeCell ref="AG3246:AH3246"/>
    <mergeCell ref="AE3247:AF3247"/>
    <mergeCell ref="AG3247:AH3247"/>
    <mergeCell ref="AE3248:AF3248"/>
    <mergeCell ref="AG3248:AH3248"/>
    <mergeCell ref="AE3243:AF3243"/>
    <mergeCell ref="AG3243:AH3243"/>
    <mergeCell ref="AE3244:AF3244"/>
    <mergeCell ref="AG3244:AH3244"/>
    <mergeCell ref="AE3245:AF3245"/>
    <mergeCell ref="AG3245:AH3245"/>
    <mergeCell ref="AE3240:AF3240"/>
    <mergeCell ref="AG3240:AH3240"/>
    <mergeCell ref="AE3241:AF3241"/>
    <mergeCell ref="AG3241:AH3241"/>
    <mergeCell ref="AE3242:AF3242"/>
    <mergeCell ref="AG3242:AH3242"/>
    <mergeCell ref="AE3237:AF3237"/>
    <mergeCell ref="AG3237:AH3237"/>
    <mergeCell ref="AE3238:AF3238"/>
    <mergeCell ref="AG3238:AH3238"/>
    <mergeCell ref="AE3239:AF3239"/>
    <mergeCell ref="AG3239:AH3239"/>
    <mergeCell ref="AE3234:AF3234"/>
    <mergeCell ref="AG3234:AH3234"/>
    <mergeCell ref="AE3235:AF3235"/>
    <mergeCell ref="AG3235:AH3235"/>
    <mergeCell ref="AE3236:AF3236"/>
    <mergeCell ref="AG3236:AH3236"/>
    <mergeCell ref="AE3231:AF3231"/>
    <mergeCell ref="AG3231:AH3231"/>
    <mergeCell ref="AE3232:AF3232"/>
    <mergeCell ref="AG3232:AH3232"/>
    <mergeCell ref="AE3233:AF3233"/>
    <mergeCell ref="AG3233:AH3233"/>
    <mergeCell ref="AE3228:AF3228"/>
    <mergeCell ref="AG3228:AH3228"/>
    <mergeCell ref="AE3229:AF3229"/>
    <mergeCell ref="AG3229:AH3229"/>
    <mergeCell ref="AE3230:AF3230"/>
    <mergeCell ref="AG3230:AH3230"/>
    <mergeCell ref="AE3225:AF3225"/>
    <mergeCell ref="AG3225:AH3225"/>
    <mergeCell ref="AE3226:AF3226"/>
    <mergeCell ref="AG3226:AH3226"/>
    <mergeCell ref="AE3227:AF3227"/>
    <mergeCell ref="AG3227:AH3227"/>
    <mergeCell ref="AE3222:AF3222"/>
    <mergeCell ref="AG3222:AH3222"/>
    <mergeCell ref="AE3223:AF3223"/>
    <mergeCell ref="AG3223:AH3223"/>
    <mergeCell ref="AE3224:AF3224"/>
    <mergeCell ref="AG3224:AH3224"/>
    <mergeCell ref="AE3219:AF3219"/>
    <mergeCell ref="AG3219:AH3219"/>
    <mergeCell ref="AE3220:AF3220"/>
    <mergeCell ref="AG3220:AH3220"/>
    <mergeCell ref="AE3221:AF3221"/>
    <mergeCell ref="AG3221:AH3221"/>
    <mergeCell ref="AE3216:AF3216"/>
    <mergeCell ref="AG3216:AH3216"/>
    <mergeCell ref="AE3217:AF3217"/>
    <mergeCell ref="AG3217:AH3217"/>
    <mergeCell ref="AE3218:AF3218"/>
    <mergeCell ref="AG3218:AH3218"/>
    <mergeCell ref="AE3213:AF3213"/>
    <mergeCell ref="AG3213:AH3213"/>
    <mergeCell ref="AE3214:AF3214"/>
    <mergeCell ref="AG3214:AH3214"/>
    <mergeCell ref="AE3215:AF3215"/>
    <mergeCell ref="AG3215:AH3215"/>
    <mergeCell ref="AE3210:AF3210"/>
    <mergeCell ref="AG3210:AH3210"/>
    <mergeCell ref="AE3211:AF3211"/>
    <mergeCell ref="AG3211:AH3211"/>
    <mergeCell ref="AE3212:AF3212"/>
    <mergeCell ref="AG3212:AH3212"/>
    <mergeCell ref="AE3207:AF3207"/>
    <mergeCell ref="AG3207:AH3207"/>
    <mergeCell ref="AE3208:AF3208"/>
    <mergeCell ref="AG3208:AH3208"/>
    <mergeCell ref="AE3209:AF3209"/>
    <mergeCell ref="AG3209:AH3209"/>
    <mergeCell ref="AE3204:AF3204"/>
    <mergeCell ref="AG3204:AH3204"/>
    <mergeCell ref="AE3205:AF3205"/>
    <mergeCell ref="AG3205:AH3205"/>
    <mergeCell ref="AE3206:AF3206"/>
    <mergeCell ref="AG3206:AH3206"/>
    <mergeCell ref="AE3201:AF3201"/>
    <mergeCell ref="AG3201:AH3201"/>
    <mergeCell ref="AE3202:AF3202"/>
    <mergeCell ref="AG3202:AH3202"/>
    <mergeCell ref="AE3203:AF3203"/>
    <mergeCell ref="AG3203:AH3203"/>
    <mergeCell ref="AE3198:AF3198"/>
    <mergeCell ref="AG3198:AH3198"/>
    <mergeCell ref="AE3199:AF3199"/>
    <mergeCell ref="AG3199:AH3199"/>
    <mergeCell ref="AE3200:AF3200"/>
    <mergeCell ref="AG3200:AH3200"/>
    <mergeCell ref="AE3195:AF3195"/>
    <mergeCell ref="AG3195:AH3195"/>
    <mergeCell ref="AE3196:AF3196"/>
    <mergeCell ref="AG3196:AH3196"/>
    <mergeCell ref="AE3197:AF3197"/>
    <mergeCell ref="AG3197:AH3197"/>
    <mergeCell ref="AE3192:AF3192"/>
    <mergeCell ref="AG3192:AH3192"/>
    <mergeCell ref="AE3193:AF3193"/>
    <mergeCell ref="AG3193:AH3193"/>
    <mergeCell ref="AE3194:AF3194"/>
    <mergeCell ref="AG3194:AH3194"/>
    <mergeCell ref="AE3189:AF3189"/>
    <mergeCell ref="AG3189:AH3189"/>
    <mergeCell ref="AE3190:AF3190"/>
    <mergeCell ref="AG3190:AH3190"/>
    <mergeCell ref="AE3191:AF3191"/>
    <mergeCell ref="AG3191:AH3191"/>
    <mergeCell ref="AE3186:AF3186"/>
    <mergeCell ref="AG3186:AH3186"/>
    <mergeCell ref="AE3187:AF3187"/>
    <mergeCell ref="AG3187:AH3187"/>
    <mergeCell ref="AE3188:AF3188"/>
    <mergeCell ref="AG3188:AH3188"/>
    <mergeCell ref="AE3183:AF3183"/>
    <mergeCell ref="AG3183:AH3183"/>
    <mergeCell ref="AE3184:AF3184"/>
    <mergeCell ref="AG3184:AH3184"/>
    <mergeCell ref="AE3185:AF3185"/>
    <mergeCell ref="AG3185:AH3185"/>
    <mergeCell ref="AE3180:AF3180"/>
    <mergeCell ref="AG3180:AH3180"/>
    <mergeCell ref="AE3181:AF3181"/>
    <mergeCell ref="AG3181:AH3181"/>
    <mergeCell ref="AE3182:AF3182"/>
    <mergeCell ref="AG3182:AH3182"/>
    <mergeCell ref="AE3177:AF3177"/>
    <mergeCell ref="AG3177:AH3177"/>
    <mergeCell ref="AE3178:AF3178"/>
    <mergeCell ref="AG3178:AH3178"/>
    <mergeCell ref="AE3179:AF3179"/>
    <mergeCell ref="AG3179:AH3179"/>
    <mergeCell ref="AE3174:AF3174"/>
    <mergeCell ref="AG3174:AH3174"/>
    <mergeCell ref="AE3175:AF3175"/>
    <mergeCell ref="AG3175:AH3175"/>
    <mergeCell ref="AE3176:AF3176"/>
    <mergeCell ref="AG3176:AH3176"/>
    <mergeCell ref="AE3171:AF3171"/>
    <mergeCell ref="AG3171:AH3171"/>
    <mergeCell ref="AE3172:AF3172"/>
    <mergeCell ref="AG3172:AH3172"/>
    <mergeCell ref="AE3173:AF3173"/>
    <mergeCell ref="AG3173:AH3173"/>
    <mergeCell ref="AE3168:AF3168"/>
    <mergeCell ref="AG3168:AH3168"/>
    <mergeCell ref="AE3169:AF3169"/>
    <mergeCell ref="AG3169:AH3169"/>
    <mergeCell ref="AE3170:AF3170"/>
    <mergeCell ref="AG3170:AH3170"/>
    <mergeCell ref="AE3165:AF3165"/>
    <mergeCell ref="AG3165:AH3165"/>
    <mergeCell ref="AE3166:AF3166"/>
    <mergeCell ref="AG3166:AH3166"/>
    <mergeCell ref="AE3167:AF3167"/>
    <mergeCell ref="AG3167:AH3167"/>
    <mergeCell ref="AE3162:AF3162"/>
    <mergeCell ref="AG3162:AH3162"/>
    <mergeCell ref="AE3163:AF3163"/>
    <mergeCell ref="AG3163:AH3163"/>
    <mergeCell ref="AE3164:AF3164"/>
    <mergeCell ref="AG3164:AH3164"/>
    <mergeCell ref="AE3159:AF3159"/>
    <mergeCell ref="AG3159:AH3159"/>
    <mergeCell ref="AE3160:AF3160"/>
    <mergeCell ref="AG3160:AH3160"/>
    <mergeCell ref="AE3161:AF3161"/>
    <mergeCell ref="AG3161:AH3161"/>
    <mergeCell ref="AE3156:AF3156"/>
    <mergeCell ref="AG3156:AH3156"/>
    <mergeCell ref="AE3157:AF3157"/>
    <mergeCell ref="AG3157:AH3157"/>
    <mergeCell ref="AE3158:AF3158"/>
    <mergeCell ref="AG3158:AH3158"/>
    <mergeCell ref="AE3153:AF3153"/>
    <mergeCell ref="AG3153:AH3153"/>
    <mergeCell ref="AE3154:AF3154"/>
    <mergeCell ref="AG3154:AH3154"/>
    <mergeCell ref="AE3155:AF3155"/>
    <mergeCell ref="AG3155:AH3155"/>
    <mergeCell ref="AE3150:AF3150"/>
    <mergeCell ref="AG3150:AH3150"/>
    <mergeCell ref="AE3151:AF3151"/>
    <mergeCell ref="AG3151:AH3151"/>
    <mergeCell ref="AE3152:AF3152"/>
    <mergeCell ref="AG3152:AH3152"/>
    <mergeCell ref="AE3147:AF3147"/>
    <mergeCell ref="AG3147:AH3147"/>
    <mergeCell ref="AE3148:AF3148"/>
    <mergeCell ref="AG3148:AH3148"/>
    <mergeCell ref="AE3149:AF3149"/>
    <mergeCell ref="AG3149:AH3149"/>
    <mergeCell ref="AE3144:AF3144"/>
    <mergeCell ref="AG3144:AH3144"/>
    <mergeCell ref="AE3145:AF3145"/>
    <mergeCell ref="AG3145:AH3145"/>
    <mergeCell ref="AE3146:AF3146"/>
    <mergeCell ref="AG3146:AH3146"/>
    <mergeCell ref="AE3141:AF3141"/>
    <mergeCell ref="AG3141:AH3141"/>
    <mergeCell ref="AE3142:AF3142"/>
    <mergeCell ref="AG3142:AH3142"/>
    <mergeCell ref="AE3143:AF3143"/>
    <mergeCell ref="AG3143:AH3143"/>
    <mergeCell ref="AE3138:AF3138"/>
    <mergeCell ref="AG3138:AH3138"/>
    <mergeCell ref="AE3139:AF3139"/>
    <mergeCell ref="AG3139:AH3139"/>
    <mergeCell ref="AE3140:AF3140"/>
    <mergeCell ref="AG3140:AH3140"/>
    <mergeCell ref="AE3135:AF3135"/>
    <mergeCell ref="AG3135:AH3135"/>
    <mergeCell ref="AE3136:AF3136"/>
    <mergeCell ref="AG3136:AH3136"/>
    <mergeCell ref="AE3137:AF3137"/>
    <mergeCell ref="AG3137:AH3137"/>
    <mergeCell ref="AE3132:AF3132"/>
    <mergeCell ref="AG3132:AH3132"/>
    <mergeCell ref="AE3133:AF3133"/>
    <mergeCell ref="AG3133:AH3133"/>
    <mergeCell ref="AE3134:AF3134"/>
    <mergeCell ref="AG3134:AH3134"/>
    <mergeCell ref="AE3129:AF3129"/>
    <mergeCell ref="AG3129:AH3129"/>
    <mergeCell ref="AE3130:AF3130"/>
    <mergeCell ref="AG3130:AH3130"/>
    <mergeCell ref="AE3131:AF3131"/>
    <mergeCell ref="AG3131:AH3131"/>
    <mergeCell ref="AE3126:AF3126"/>
    <mergeCell ref="AG3126:AH3126"/>
    <mergeCell ref="AE3127:AF3127"/>
    <mergeCell ref="AG3127:AH3127"/>
    <mergeCell ref="AE3128:AF3128"/>
    <mergeCell ref="AG3128:AH3128"/>
    <mergeCell ref="AE3123:AF3123"/>
    <mergeCell ref="AG3123:AH3123"/>
    <mergeCell ref="AE3124:AF3124"/>
    <mergeCell ref="AG3124:AH3124"/>
    <mergeCell ref="AE3125:AF3125"/>
    <mergeCell ref="AG3125:AH3125"/>
    <mergeCell ref="AE3120:AF3120"/>
    <mergeCell ref="AG3120:AH3120"/>
    <mergeCell ref="AE3121:AF3121"/>
    <mergeCell ref="AG3121:AH3121"/>
    <mergeCell ref="AE3122:AF3122"/>
    <mergeCell ref="AG3122:AH3122"/>
    <mergeCell ref="AE3117:AF3117"/>
    <mergeCell ref="AG3117:AH3117"/>
    <mergeCell ref="AE3118:AF3118"/>
    <mergeCell ref="AG3118:AH3118"/>
    <mergeCell ref="AE3119:AF3119"/>
    <mergeCell ref="AG3119:AH3119"/>
    <mergeCell ref="AE3114:AF3114"/>
    <mergeCell ref="AG3114:AH3114"/>
    <mergeCell ref="AE3115:AF3115"/>
    <mergeCell ref="AG3115:AH3115"/>
    <mergeCell ref="AE3116:AF3116"/>
    <mergeCell ref="AG3116:AH3116"/>
    <mergeCell ref="AE3111:AF3111"/>
    <mergeCell ref="AG3111:AH3111"/>
    <mergeCell ref="AE3112:AF3112"/>
    <mergeCell ref="AG3112:AH3112"/>
    <mergeCell ref="AE3113:AF3113"/>
    <mergeCell ref="AG3113:AH3113"/>
    <mergeCell ref="AE3108:AF3108"/>
    <mergeCell ref="AG3108:AH3108"/>
    <mergeCell ref="AE3109:AF3109"/>
    <mergeCell ref="AG3109:AH3109"/>
    <mergeCell ref="AE3110:AF3110"/>
    <mergeCell ref="AG3110:AH3110"/>
    <mergeCell ref="AE3105:AF3105"/>
    <mergeCell ref="AG3105:AH3105"/>
    <mergeCell ref="AE3106:AF3106"/>
    <mergeCell ref="AG3106:AH3106"/>
    <mergeCell ref="AE3107:AF3107"/>
    <mergeCell ref="AG3107:AH3107"/>
    <mergeCell ref="AE3102:AF3102"/>
    <mergeCell ref="AG3102:AH3102"/>
    <mergeCell ref="AE3103:AF3103"/>
    <mergeCell ref="AG3103:AH3103"/>
    <mergeCell ref="AE3104:AF3104"/>
    <mergeCell ref="AG3104:AH3104"/>
    <mergeCell ref="AE3099:AF3099"/>
    <mergeCell ref="AG3099:AH3099"/>
    <mergeCell ref="AE3100:AF3100"/>
    <mergeCell ref="AG3100:AH3100"/>
    <mergeCell ref="AE3101:AF3101"/>
    <mergeCell ref="AG3101:AH3101"/>
    <mergeCell ref="AE3096:AF3096"/>
    <mergeCell ref="AG3096:AH3096"/>
    <mergeCell ref="AE3097:AF3097"/>
    <mergeCell ref="AG3097:AH3097"/>
    <mergeCell ref="AE3098:AF3098"/>
    <mergeCell ref="AG3098:AH3098"/>
    <mergeCell ref="AE3093:AF3093"/>
    <mergeCell ref="AG3093:AH3093"/>
    <mergeCell ref="AE3094:AF3094"/>
    <mergeCell ref="AG3094:AH3094"/>
    <mergeCell ref="AE3095:AF3095"/>
    <mergeCell ref="AG3095:AH3095"/>
    <mergeCell ref="AE3090:AF3090"/>
    <mergeCell ref="AG3090:AH3090"/>
    <mergeCell ref="AE3091:AF3091"/>
    <mergeCell ref="AG3091:AH3091"/>
    <mergeCell ref="AE3092:AF3092"/>
    <mergeCell ref="AG3092:AH3092"/>
    <mergeCell ref="AE3087:AF3087"/>
    <mergeCell ref="AG3087:AH3087"/>
    <mergeCell ref="AE3088:AF3088"/>
    <mergeCell ref="AG3088:AH3088"/>
    <mergeCell ref="AE3089:AF3089"/>
    <mergeCell ref="AG3089:AH3089"/>
    <mergeCell ref="AE3080:AG3080"/>
    <mergeCell ref="AE3081:AG3081"/>
    <mergeCell ref="AE3082:AG3082"/>
    <mergeCell ref="AE3083:AG3083"/>
    <mergeCell ref="AE3084:AG3084"/>
    <mergeCell ref="AE3085:AG3085"/>
    <mergeCell ref="AE3075:AF3075"/>
    <mergeCell ref="AG3075:AH3075"/>
    <mergeCell ref="AE3076:AH3076"/>
    <mergeCell ref="AE3077:AG3077"/>
    <mergeCell ref="AE3078:AG3078"/>
    <mergeCell ref="AE3079:AG3079"/>
    <mergeCell ref="AE3072:AF3072"/>
    <mergeCell ref="AG3072:AH3072"/>
    <mergeCell ref="AE3073:AF3073"/>
    <mergeCell ref="AG3073:AH3073"/>
    <mergeCell ref="AE3074:AF3074"/>
    <mergeCell ref="AG3074:AH3074"/>
    <mergeCell ref="AE3069:AF3069"/>
    <mergeCell ref="AG3069:AH3069"/>
    <mergeCell ref="AE3070:AF3070"/>
    <mergeCell ref="AG3070:AH3070"/>
    <mergeCell ref="AE3071:AF3071"/>
    <mergeCell ref="AG3071:AH3071"/>
    <mergeCell ref="AE3066:AF3066"/>
    <mergeCell ref="AG3066:AH3066"/>
    <mergeCell ref="AE3067:AF3067"/>
    <mergeCell ref="AG3067:AH3067"/>
    <mergeCell ref="AE3068:AF3068"/>
    <mergeCell ref="AG3068:AH3068"/>
    <mergeCell ref="AE3063:AF3063"/>
    <mergeCell ref="AG3063:AH3063"/>
    <mergeCell ref="AE3064:AF3064"/>
    <mergeCell ref="AG3064:AH3064"/>
    <mergeCell ref="AE3065:AF3065"/>
    <mergeCell ref="AG3065:AH3065"/>
    <mergeCell ref="AE3060:AF3060"/>
    <mergeCell ref="AG3060:AH3060"/>
    <mergeCell ref="AE3061:AF3061"/>
    <mergeCell ref="AG3061:AH3061"/>
    <mergeCell ref="AE3062:AF3062"/>
    <mergeCell ref="AG3062:AH3062"/>
    <mergeCell ref="AE3057:AF3057"/>
    <mergeCell ref="AG3057:AH3057"/>
    <mergeCell ref="AE3058:AF3058"/>
    <mergeCell ref="AG3058:AH3058"/>
    <mergeCell ref="AE3059:AF3059"/>
    <mergeCell ref="AG3059:AH3059"/>
    <mergeCell ref="AE3054:AF3054"/>
    <mergeCell ref="AG3054:AH3054"/>
    <mergeCell ref="AE3055:AF3055"/>
    <mergeCell ref="AG3055:AH3055"/>
    <mergeCell ref="AE3056:AF3056"/>
    <mergeCell ref="AG3056:AH3056"/>
    <mergeCell ref="AE3051:AF3051"/>
    <mergeCell ref="AG3051:AH3051"/>
    <mergeCell ref="AE3052:AF3052"/>
    <mergeCell ref="AG3052:AH3052"/>
    <mergeCell ref="AE3053:AF3053"/>
    <mergeCell ref="AG3053:AH3053"/>
    <mergeCell ref="AE3048:AF3048"/>
    <mergeCell ref="AG3048:AH3048"/>
    <mergeCell ref="AE3049:AF3049"/>
    <mergeCell ref="AG3049:AH3049"/>
    <mergeCell ref="AE3050:AF3050"/>
    <mergeCell ref="AG3050:AH3050"/>
    <mergeCell ref="AE3045:AF3045"/>
    <mergeCell ref="AG3045:AH3045"/>
    <mergeCell ref="AE3046:AF3046"/>
    <mergeCell ref="AG3046:AH3046"/>
    <mergeCell ref="AE3047:AF3047"/>
    <mergeCell ref="AG3047:AH3047"/>
    <mergeCell ref="AE3042:AF3042"/>
    <mergeCell ref="AG3042:AH3042"/>
    <mergeCell ref="AE3043:AF3043"/>
    <mergeCell ref="AG3043:AH3043"/>
    <mergeCell ref="AE3044:AF3044"/>
    <mergeCell ref="AG3044:AH3044"/>
    <mergeCell ref="AE3039:AF3039"/>
    <mergeCell ref="AG3039:AH3039"/>
    <mergeCell ref="AE3040:AF3040"/>
    <mergeCell ref="AG3040:AH3040"/>
    <mergeCell ref="AE3041:AF3041"/>
    <mergeCell ref="AG3041:AH3041"/>
    <mergeCell ref="AE3036:AF3036"/>
    <mergeCell ref="AG3036:AH3036"/>
    <mergeCell ref="AE3037:AF3037"/>
    <mergeCell ref="AG3037:AH3037"/>
    <mergeCell ref="AE3038:AF3038"/>
    <mergeCell ref="AG3038:AH3038"/>
    <mergeCell ref="AE3033:AF3033"/>
    <mergeCell ref="AG3033:AH3033"/>
    <mergeCell ref="AE3034:AF3034"/>
    <mergeCell ref="AG3034:AH3034"/>
    <mergeCell ref="AE3035:AF3035"/>
    <mergeCell ref="AG3035:AH3035"/>
    <mergeCell ref="AE3030:AF3030"/>
    <mergeCell ref="AG3030:AH3030"/>
    <mergeCell ref="AE3031:AF3031"/>
    <mergeCell ref="AG3031:AH3031"/>
    <mergeCell ref="AE3032:AF3032"/>
    <mergeCell ref="AG3032:AH3032"/>
    <mergeCell ref="AE3027:AF3027"/>
    <mergeCell ref="AG3027:AH3027"/>
    <mergeCell ref="AE3028:AF3028"/>
    <mergeCell ref="AG3028:AH3028"/>
    <mergeCell ref="AE3029:AF3029"/>
    <mergeCell ref="AG3029:AH3029"/>
    <mergeCell ref="AE3024:AF3024"/>
    <mergeCell ref="AG3024:AH3024"/>
    <mergeCell ref="AE3025:AF3025"/>
    <mergeCell ref="AG3025:AH3025"/>
    <mergeCell ref="AE3026:AF3026"/>
    <mergeCell ref="AG3026:AH3026"/>
    <mergeCell ref="AE3021:AF3021"/>
    <mergeCell ref="AG3021:AH3021"/>
    <mergeCell ref="AE3022:AF3022"/>
    <mergeCell ref="AG3022:AH3022"/>
    <mergeCell ref="AE3023:AF3023"/>
    <mergeCell ref="AG3023:AH3023"/>
    <mergeCell ref="AE3018:AF3018"/>
    <mergeCell ref="AG3018:AH3018"/>
    <mergeCell ref="AE3019:AF3019"/>
    <mergeCell ref="AG3019:AH3019"/>
    <mergeCell ref="AE3020:AF3020"/>
    <mergeCell ref="AG3020:AH3020"/>
    <mergeCell ref="AE3015:AF3015"/>
    <mergeCell ref="AG3015:AH3015"/>
    <mergeCell ref="AE3016:AF3016"/>
    <mergeCell ref="AG3016:AH3016"/>
    <mergeCell ref="AE3017:AF3017"/>
    <mergeCell ref="AG3017:AH3017"/>
    <mergeCell ref="AE3012:AF3012"/>
    <mergeCell ref="AG3012:AH3012"/>
    <mergeCell ref="AE3013:AF3013"/>
    <mergeCell ref="AG3013:AH3013"/>
    <mergeCell ref="AE3014:AF3014"/>
    <mergeCell ref="AG3014:AH3014"/>
    <mergeCell ref="AE3009:AF3009"/>
    <mergeCell ref="AG3009:AH3009"/>
    <mergeCell ref="AE3010:AF3010"/>
    <mergeCell ref="AG3010:AH3010"/>
    <mergeCell ref="AE3011:AF3011"/>
    <mergeCell ref="AG3011:AH3011"/>
    <mergeCell ref="AE3006:AF3006"/>
    <mergeCell ref="AG3006:AH3006"/>
    <mergeCell ref="AE3007:AF3007"/>
    <mergeCell ref="AG3007:AH3007"/>
    <mergeCell ref="AE3008:AF3008"/>
    <mergeCell ref="AG3008:AH3008"/>
    <mergeCell ref="AE3003:AF3003"/>
    <mergeCell ref="AG3003:AH3003"/>
    <mergeCell ref="AE3004:AF3004"/>
    <mergeCell ref="AG3004:AH3004"/>
    <mergeCell ref="AE3005:AF3005"/>
    <mergeCell ref="AG3005:AH3005"/>
    <mergeCell ref="AE3000:AF3000"/>
    <mergeCell ref="AG3000:AH3000"/>
    <mergeCell ref="AE3001:AF3001"/>
    <mergeCell ref="AG3001:AH3001"/>
    <mergeCell ref="AE3002:AF3002"/>
    <mergeCell ref="AG3002:AH3002"/>
    <mergeCell ref="AE2997:AF2997"/>
    <mergeCell ref="AG2997:AH2997"/>
    <mergeCell ref="AE2998:AF2998"/>
    <mergeCell ref="AG2998:AH2998"/>
    <mergeCell ref="AE2999:AF2999"/>
    <mergeCell ref="AG2999:AH2999"/>
    <mergeCell ref="AE2994:AF2994"/>
    <mergeCell ref="AG2994:AH2994"/>
    <mergeCell ref="AE2995:AF2995"/>
    <mergeCell ref="AG2995:AH2995"/>
    <mergeCell ref="AE2996:AF2996"/>
    <mergeCell ref="AG2996:AH2996"/>
    <mergeCell ref="AE2991:AF2991"/>
    <mergeCell ref="AG2991:AH2991"/>
    <mergeCell ref="AE2992:AF2992"/>
    <mergeCell ref="AG2992:AH2992"/>
    <mergeCell ref="AE2993:AF2993"/>
    <mergeCell ref="AG2993:AH2993"/>
    <mergeCell ref="AE2988:AF2988"/>
    <mergeCell ref="AG2988:AH2988"/>
    <mergeCell ref="AE2989:AF2989"/>
    <mergeCell ref="AG2989:AH2989"/>
    <mergeCell ref="AE2990:AF2990"/>
    <mergeCell ref="AG2990:AH2990"/>
    <mergeCell ref="AE2985:AF2985"/>
    <mergeCell ref="AG2985:AH2985"/>
    <mergeCell ref="AE2986:AF2986"/>
    <mergeCell ref="AG2986:AH2986"/>
    <mergeCell ref="AE2987:AF2987"/>
    <mergeCell ref="AG2987:AH2987"/>
    <mergeCell ref="AE2982:AF2982"/>
    <mergeCell ref="AG2982:AH2982"/>
    <mergeCell ref="AE2983:AF2983"/>
    <mergeCell ref="AG2983:AH2983"/>
    <mergeCell ref="AE2984:AF2984"/>
    <mergeCell ref="AG2984:AH2984"/>
    <mergeCell ref="AE2979:AF2979"/>
    <mergeCell ref="AG2979:AH2979"/>
    <mergeCell ref="AE2980:AF2980"/>
    <mergeCell ref="AG2980:AH2980"/>
    <mergeCell ref="AE2981:AF2981"/>
    <mergeCell ref="AG2981:AH2981"/>
    <mergeCell ref="AE2976:AF2976"/>
    <mergeCell ref="AG2976:AH2976"/>
    <mergeCell ref="AE2977:AF2977"/>
    <mergeCell ref="AG2977:AH2977"/>
    <mergeCell ref="AE2978:AF2978"/>
    <mergeCell ref="AG2978:AH2978"/>
    <mergeCell ref="AE2973:AF2973"/>
    <mergeCell ref="AG2973:AH2973"/>
    <mergeCell ref="AE2974:AF2974"/>
    <mergeCell ref="AG2974:AH2974"/>
    <mergeCell ref="AE2975:AF2975"/>
    <mergeCell ref="AG2975:AH2975"/>
    <mergeCell ref="AE2970:AF2970"/>
    <mergeCell ref="AG2970:AH2970"/>
    <mergeCell ref="AE2971:AF2971"/>
    <mergeCell ref="AG2971:AH2971"/>
    <mergeCell ref="AE2972:AF2972"/>
    <mergeCell ref="AG2972:AH2972"/>
    <mergeCell ref="AE2967:AF2967"/>
    <mergeCell ref="AG2967:AH2967"/>
    <mergeCell ref="AE2968:AF2968"/>
    <mergeCell ref="AG2968:AH2968"/>
    <mergeCell ref="AE2969:AF2969"/>
    <mergeCell ref="AG2969:AH2969"/>
    <mergeCell ref="AE2964:AF2964"/>
    <mergeCell ref="AG2964:AH2964"/>
    <mergeCell ref="AE2965:AF2965"/>
    <mergeCell ref="AG2965:AH2965"/>
    <mergeCell ref="AE2966:AF2966"/>
    <mergeCell ref="AG2966:AH2966"/>
    <mergeCell ref="AE2961:AF2961"/>
    <mergeCell ref="AG2961:AH2961"/>
    <mergeCell ref="AE2962:AF2962"/>
    <mergeCell ref="AG2962:AH2962"/>
    <mergeCell ref="AE2963:AF2963"/>
    <mergeCell ref="AG2963:AH2963"/>
    <mergeCell ref="AE2958:AF2958"/>
    <mergeCell ref="AG2958:AH2958"/>
    <mergeCell ref="AE2959:AF2959"/>
    <mergeCell ref="AG2959:AH2959"/>
    <mergeCell ref="AE2960:AF2960"/>
    <mergeCell ref="AG2960:AH2960"/>
    <mergeCell ref="AE2955:AF2955"/>
    <mergeCell ref="AG2955:AH2955"/>
    <mergeCell ref="AE2956:AF2956"/>
    <mergeCell ref="AG2956:AH2956"/>
    <mergeCell ref="AE2957:AF2957"/>
    <mergeCell ref="AG2957:AH2957"/>
    <mergeCell ref="AE2952:AF2952"/>
    <mergeCell ref="AG2952:AH2952"/>
    <mergeCell ref="AE2953:AF2953"/>
    <mergeCell ref="AG2953:AH2953"/>
    <mergeCell ref="AE2954:AF2954"/>
    <mergeCell ref="AG2954:AH2954"/>
    <mergeCell ref="AE2949:AF2949"/>
    <mergeCell ref="AG2949:AH2949"/>
    <mergeCell ref="AE2950:AF2950"/>
    <mergeCell ref="AG2950:AH2950"/>
    <mergeCell ref="AE2951:AF2951"/>
    <mergeCell ref="AG2951:AH2951"/>
    <mergeCell ref="AE2946:AF2946"/>
    <mergeCell ref="AG2946:AH2946"/>
    <mergeCell ref="AE2947:AF2947"/>
    <mergeCell ref="AG2947:AH2947"/>
    <mergeCell ref="AE2948:AF2948"/>
    <mergeCell ref="AG2948:AH2948"/>
    <mergeCell ref="AE2943:AF2943"/>
    <mergeCell ref="AG2943:AH2943"/>
    <mergeCell ref="AE2944:AF2944"/>
    <mergeCell ref="AG2944:AH2944"/>
    <mergeCell ref="AE2945:AF2945"/>
    <mergeCell ref="AG2945:AH2945"/>
    <mergeCell ref="AE2940:AF2940"/>
    <mergeCell ref="AG2940:AH2940"/>
    <mergeCell ref="AE2941:AF2941"/>
    <mergeCell ref="AG2941:AH2941"/>
    <mergeCell ref="AE2942:AF2942"/>
    <mergeCell ref="AG2942:AH2942"/>
    <mergeCell ref="AE2937:AF2937"/>
    <mergeCell ref="AG2937:AH2937"/>
    <mergeCell ref="AE2938:AF2938"/>
    <mergeCell ref="AG2938:AH2938"/>
    <mergeCell ref="AE2939:AF2939"/>
    <mergeCell ref="AG2939:AH2939"/>
    <mergeCell ref="AE2934:AF2934"/>
    <mergeCell ref="AG2934:AH2934"/>
    <mergeCell ref="AE2935:AF2935"/>
    <mergeCell ref="AG2935:AH2935"/>
    <mergeCell ref="AE2936:AF2936"/>
    <mergeCell ref="AG2936:AH2936"/>
    <mergeCell ref="AE2931:AF2931"/>
    <mergeCell ref="AG2931:AH2931"/>
    <mergeCell ref="AE2932:AF2932"/>
    <mergeCell ref="AG2932:AH2932"/>
    <mergeCell ref="AE2933:AF2933"/>
    <mergeCell ref="AG2933:AH2933"/>
    <mergeCell ref="AE2928:AF2928"/>
    <mergeCell ref="AG2928:AH2928"/>
    <mergeCell ref="AE2929:AF2929"/>
    <mergeCell ref="AG2929:AH2929"/>
    <mergeCell ref="AE2930:AF2930"/>
    <mergeCell ref="AG2930:AH2930"/>
    <mergeCell ref="AE2925:AF2925"/>
    <mergeCell ref="AG2925:AH2925"/>
    <mergeCell ref="AE2926:AF2926"/>
    <mergeCell ref="AG2926:AH2926"/>
    <mergeCell ref="AE2927:AF2927"/>
    <mergeCell ref="AG2927:AH2927"/>
    <mergeCell ref="AE2922:AF2922"/>
    <mergeCell ref="AG2922:AH2922"/>
    <mergeCell ref="AE2923:AF2923"/>
    <mergeCell ref="AG2923:AH2923"/>
    <mergeCell ref="AE2924:AF2924"/>
    <mergeCell ref="AG2924:AH2924"/>
    <mergeCell ref="AE2919:AF2919"/>
    <mergeCell ref="AG2919:AH2919"/>
    <mergeCell ref="AE2920:AF2920"/>
    <mergeCell ref="AG2920:AH2920"/>
    <mergeCell ref="AE2921:AF2921"/>
    <mergeCell ref="AG2921:AH2921"/>
    <mergeCell ref="AE2916:AF2916"/>
    <mergeCell ref="AG2916:AH2916"/>
    <mergeCell ref="AE2917:AF2917"/>
    <mergeCell ref="AG2917:AH2917"/>
    <mergeCell ref="AE2918:AF2918"/>
    <mergeCell ref="AG2918:AH2918"/>
    <mergeCell ref="AE2913:AF2913"/>
    <mergeCell ref="AG2913:AH2913"/>
    <mergeCell ref="AE2914:AF2914"/>
    <mergeCell ref="AG2914:AH2914"/>
    <mergeCell ref="AE2915:AF2915"/>
    <mergeCell ref="AG2915:AH2915"/>
    <mergeCell ref="AE2910:AF2910"/>
    <mergeCell ref="AG2910:AH2910"/>
    <mergeCell ref="AE2911:AF2911"/>
    <mergeCell ref="AG2911:AH2911"/>
    <mergeCell ref="AE2912:AF2912"/>
    <mergeCell ref="AG2912:AH2912"/>
    <mergeCell ref="AE2907:AF2907"/>
    <mergeCell ref="AG2907:AH2907"/>
    <mergeCell ref="AE2908:AF2908"/>
    <mergeCell ref="AG2908:AH2908"/>
    <mergeCell ref="AE2909:AF2909"/>
    <mergeCell ref="AG2909:AH2909"/>
    <mergeCell ref="AE2904:AF2904"/>
    <mergeCell ref="AG2904:AH2904"/>
    <mergeCell ref="AE2905:AF2905"/>
    <mergeCell ref="AG2905:AH2905"/>
    <mergeCell ref="AE2906:AF2906"/>
    <mergeCell ref="AG2906:AH2906"/>
    <mergeCell ref="AE2901:AF2901"/>
    <mergeCell ref="AG2901:AH2901"/>
    <mergeCell ref="AE2902:AF2902"/>
    <mergeCell ref="AG2902:AH2902"/>
    <mergeCell ref="AE2903:AF2903"/>
    <mergeCell ref="AG2903:AH2903"/>
    <mergeCell ref="AE2898:AF2898"/>
    <mergeCell ref="AG2898:AH2898"/>
    <mergeCell ref="AE2899:AF2899"/>
    <mergeCell ref="AG2899:AH2899"/>
    <mergeCell ref="AE2900:AF2900"/>
    <mergeCell ref="AG2900:AH2900"/>
    <mergeCell ref="AE2895:AF2895"/>
    <mergeCell ref="AG2895:AH2895"/>
    <mergeCell ref="AE2896:AF2896"/>
    <mergeCell ref="AG2896:AH2896"/>
    <mergeCell ref="AE2897:AF2897"/>
    <mergeCell ref="AG2897:AH2897"/>
    <mergeCell ref="AE2892:AF2892"/>
    <mergeCell ref="AG2892:AH2892"/>
    <mergeCell ref="AE2893:AF2893"/>
    <mergeCell ref="AG2893:AH2893"/>
    <mergeCell ref="AE2894:AF2894"/>
    <mergeCell ref="AG2894:AH2894"/>
    <mergeCell ref="AE2889:AF2889"/>
    <mergeCell ref="AG2889:AH2889"/>
    <mergeCell ref="AE2890:AF2890"/>
    <mergeCell ref="AG2890:AH2890"/>
    <mergeCell ref="AE2891:AF2891"/>
    <mergeCell ref="AG2891:AH2891"/>
    <mergeCell ref="AE2886:AF2886"/>
    <mergeCell ref="AG2886:AH2886"/>
    <mergeCell ref="AE2887:AF2887"/>
    <mergeCell ref="AG2887:AH2887"/>
    <mergeCell ref="AE2888:AF2888"/>
    <mergeCell ref="AG2888:AH2888"/>
    <mergeCell ref="AE2883:AF2883"/>
    <mergeCell ref="AG2883:AH2883"/>
    <mergeCell ref="AE2884:AF2884"/>
    <mergeCell ref="AG2884:AH2884"/>
    <mergeCell ref="AE2885:AF2885"/>
    <mergeCell ref="AG2885:AH2885"/>
    <mergeCell ref="AE2880:AF2880"/>
    <mergeCell ref="AG2880:AH2880"/>
    <mergeCell ref="AE2881:AF2881"/>
    <mergeCell ref="AG2881:AH2881"/>
    <mergeCell ref="AE2882:AF2882"/>
    <mergeCell ref="AG2882:AH2882"/>
    <mergeCell ref="AE2877:AF2877"/>
    <mergeCell ref="AG2877:AH2877"/>
    <mergeCell ref="AE2878:AF2878"/>
    <mergeCell ref="AG2878:AH2878"/>
    <mergeCell ref="AE2879:AF2879"/>
    <mergeCell ref="AG2879:AH2879"/>
    <mergeCell ref="AE2874:AF2874"/>
    <mergeCell ref="AG2874:AH2874"/>
    <mergeCell ref="AE2875:AF2875"/>
    <mergeCell ref="AG2875:AH2875"/>
    <mergeCell ref="AE2876:AF2876"/>
    <mergeCell ref="AG2876:AH2876"/>
    <mergeCell ref="AE2871:AF2871"/>
    <mergeCell ref="AG2871:AH2871"/>
    <mergeCell ref="AE2872:AF2872"/>
    <mergeCell ref="AG2872:AH2872"/>
    <mergeCell ref="AE2873:AF2873"/>
    <mergeCell ref="AG2873:AH2873"/>
    <mergeCell ref="AE2868:AF2868"/>
    <mergeCell ref="AG2868:AH2868"/>
    <mergeCell ref="AE2869:AF2869"/>
    <mergeCell ref="AG2869:AH2869"/>
    <mergeCell ref="AE2870:AF2870"/>
    <mergeCell ref="AG2870:AH2870"/>
    <mergeCell ref="AE2865:AF2865"/>
    <mergeCell ref="AG2865:AH2865"/>
    <mergeCell ref="AE2866:AF2866"/>
    <mergeCell ref="AG2866:AH2866"/>
    <mergeCell ref="AE2867:AF2867"/>
    <mergeCell ref="AG2867:AH2867"/>
    <mergeCell ref="AE2862:AF2862"/>
    <mergeCell ref="AG2862:AH2862"/>
    <mergeCell ref="AE2863:AF2863"/>
    <mergeCell ref="AG2863:AH2863"/>
    <mergeCell ref="AE2864:AF2864"/>
    <mergeCell ref="AG2864:AH2864"/>
    <mergeCell ref="AE2859:AF2859"/>
    <mergeCell ref="AG2859:AH2859"/>
    <mergeCell ref="AE2860:AF2860"/>
    <mergeCell ref="AG2860:AH2860"/>
    <mergeCell ref="AE2861:AF2861"/>
    <mergeCell ref="AG2861:AH2861"/>
    <mergeCell ref="AE2856:AF2856"/>
    <mergeCell ref="AG2856:AH2856"/>
    <mergeCell ref="AE2857:AF2857"/>
    <mergeCell ref="AG2857:AH2857"/>
    <mergeCell ref="AE2858:AF2858"/>
    <mergeCell ref="AG2858:AH2858"/>
    <mergeCell ref="AE2853:AF2853"/>
    <mergeCell ref="AG2853:AH2853"/>
    <mergeCell ref="AE2854:AF2854"/>
    <mergeCell ref="AG2854:AH2854"/>
    <mergeCell ref="AE2855:AF2855"/>
    <mergeCell ref="AG2855:AH2855"/>
    <mergeCell ref="AE2850:AF2850"/>
    <mergeCell ref="AG2850:AH2850"/>
    <mergeCell ref="AE2851:AF2851"/>
    <mergeCell ref="AG2851:AH2851"/>
    <mergeCell ref="AE2852:AF2852"/>
    <mergeCell ref="AG2852:AH2852"/>
    <mergeCell ref="AE2847:AF2847"/>
    <mergeCell ref="AG2847:AH2847"/>
    <mergeCell ref="AE2848:AF2848"/>
    <mergeCell ref="AG2848:AH2848"/>
    <mergeCell ref="AE2849:AF2849"/>
    <mergeCell ref="AG2849:AH2849"/>
    <mergeCell ref="AE2844:AF2844"/>
    <mergeCell ref="AG2844:AH2844"/>
    <mergeCell ref="AE2845:AF2845"/>
    <mergeCell ref="AG2845:AH2845"/>
    <mergeCell ref="AE2846:AF2846"/>
    <mergeCell ref="AG2846:AH2846"/>
    <mergeCell ref="AE2841:AF2841"/>
    <mergeCell ref="AG2841:AH2841"/>
    <mergeCell ref="AE2842:AF2842"/>
    <mergeCell ref="AG2842:AH2842"/>
    <mergeCell ref="AE2843:AF2843"/>
    <mergeCell ref="AG2843:AH2843"/>
    <mergeCell ref="AE2838:AF2838"/>
    <mergeCell ref="AG2838:AH2838"/>
    <mergeCell ref="AE2839:AF2839"/>
    <mergeCell ref="AG2839:AH2839"/>
    <mergeCell ref="AE2840:AF2840"/>
    <mergeCell ref="AG2840:AH2840"/>
    <mergeCell ref="AE2835:AF2835"/>
    <mergeCell ref="AG2835:AH2835"/>
    <mergeCell ref="AE2836:AF2836"/>
    <mergeCell ref="AG2836:AH2836"/>
    <mergeCell ref="AE2837:AF2837"/>
    <mergeCell ref="AG2837:AH2837"/>
    <mergeCell ref="AE2832:AF2832"/>
    <mergeCell ref="AG2832:AH2832"/>
    <mergeCell ref="AE2833:AF2833"/>
    <mergeCell ref="AG2833:AH2833"/>
    <mergeCell ref="AE2834:AF2834"/>
    <mergeCell ref="AG2834:AH2834"/>
    <mergeCell ref="AE2829:AF2829"/>
    <mergeCell ref="AG2829:AH2829"/>
    <mergeCell ref="AE2830:AF2830"/>
    <mergeCell ref="AG2830:AH2830"/>
    <mergeCell ref="AE2831:AF2831"/>
    <mergeCell ref="AG2831:AH2831"/>
    <mergeCell ref="AE2826:AF2826"/>
    <mergeCell ref="AG2826:AH2826"/>
    <mergeCell ref="AE2827:AF2827"/>
    <mergeCell ref="AG2827:AH2827"/>
    <mergeCell ref="AE2828:AF2828"/>
    <mergeCell ref="AG2828:AH2828"/>
    <mergeCell ref="AE2823:AF2823"/>
    <mergeCell ref="AG2823:AH2823"/>
    <mergeCell ref="AE2824:AF2824"/>
    <mergeCell ref="AG2824:AH2824"/>
    <mergeCell ref="AE2825:AF2825"/>
    <mergeCell ref="AG2825:AH2825"/>
    <mergeCell ref="AE2820:AF2820"/>
    <mergeCell ref="AG2820:AH2820"/>
    <mergeCell ref="AE2821:AF2821"/>
    <mergeCell ref="AG2821:AH2821"/>
    <mergeCell ref="AE2822:AF2822"/>
    <mergeCell ref="AG2822:AH2822"/>
    <mergeCell ref="AE2817:AF2817"/>
    <mergeCell ref="AG2817:AH2817"/>
    <mergeCell ref="AE2818:AF2818"/>
    <mergeCell ref="AG2818:AH2818"/>
    <mergeCell ref="AE2819:AF2819"/>
    <mergeCell ref="AG2819:AH2819"/>
    <mergeCell ref="AE2814:AF2814"/>
    <mergeCell ref="AG2814:AH2814"/>
    <mergeCell ref="AE2815:AF2815"/>
    <mergeCell ref="AG2815:AH2815"/>
    <mergeCell ref="AE2816:AF2816"/>
    <mergeCell ref="AG2816:AH2816"/>
    <mergeCell ref="AE2811:AF2811"/>
    <mergeCell ref="AG2811:AH2811"/>
    <mergeCell ref="AE2812:AF2812"/>
    <mergeCell ref="AG2812:AH2812"/>
    <mergeCell ref="AE2813:AF2813"/>
    <mergeCell ref="AG2813:AH2813"/>
    <mergeCell ref="AE2808:AF2808"/>
    <mergeCell ref="AG2808:AH2808"/>
    <mergeCell ref="AE2809:AF2809"/>
    <mergeCell ref="AG2809:AH2809"/>
    <mergeCell ref="AE2810:AF2810"/>
    <mergeCell ref="AG2810:AH2810"/>
    <mergeCell ref="AE2805:AF2805"/>
    <mergeCell ref="AG2805:AH2805"/>
    <mergeCell ref="AE2806:AF2806"/>
    <mergeCell ref="AG2806:AH2806"/>
    <mergeCell ref="AE2807:AF2807"/>
    <mergeCell ref="AG2807:AH2807"/>
    <mergeCell ref="AE2802:AF2802"/>
    <mergeCell ref="AG2802:AH2802"/>
    <mergeCell ref="AE2803:AF2803"/>
    <mergeCell ref="AG2803:AH2803"/>
    <mergeCell ref="AE2804:AF2804"/>
    <mergeCell ref="AG2804:AH2804"/>
    <mergeCell ref="AE2799:AF2799"/>
    <mergeCell ref="AG2799:AH2799"/>
    <mergeCell ref="AE2800:AF2800"/>
    <mergeCell ref="AG2800:AH2800"/>
    <mergeCell ref="AE2801:AF2801"/>
    <mergeCell ref="AG2801:AH2801"/>
    <mergeCell ref="AE2796:AF2796"/>
    <mergeCell ref="AG2796:AH2796"/>
    <mergeCell ref="AE2797:AF2797"/>
    <mergeCell ref="AG2797:AH2797"/>
    <mergeCell ref="AE2798:AF2798"/>
    <mergeCell ref="AG2798:AH2798"/>
    <mergeCell ref="AE2793:AF2793"/>
    <mergeCell ref="AG2793:AH2793"/>
    <mergeCell ref="AE2794:AF2794"/>
    <mergeCell ref="AG2794:AH2794"/>
    <mergeCell ref="AE2795:AF2795"/>
    <mergeCell ref="AG2795:AH2795"/>
    <mergeCell ref="AE2790:AF2790"/>
    <mergeCell ref="AG2790:AH2790"/>
    <mergeCell ref="AE2791:AF2791"/>
    <mergeCell ref="AG2791:AH2791"/>
    <mergeCell ref="AE2792:AF2792"/>
    <mergeCell ref="AG2792:AH2792"/>
    <mergeCell ref="AE2787:AF2787"/>
    <mergeCell ref="AG2787:AH2787"/>
    <mergeCell ref="AE2788:AF2788"/>
    <mergeCell ref="AG2788:AH2788"/>
    <mergeCell ref="AE2789:AF2789"/>
    <mergeCell ref="AG2789:AH2789"/>
    <mergeCell ref="AE2784:AF2784"/>
    <mergeCell ref="AG2784:AH2784"/>
    <mergeCell ref="AE2785:AF2785"/>
    <mergeCell ref="AG2785:AH2785"/>
    <mergeCell ref="AE2786:AF2786"/>
    <mergeCell ref="AG2786:AH2786"/>
    <mergeCell ref="AE2781:AF2781"/>
    <mergeCell ref="AG2781:AH2781"/>
    <mergeCell ref="AE2782:AF2782"/>
    <mergeCell ref="AG2782:AH2782"/>
    <mergeCell ref="AE2783:AF2783"/>
    <mergeCell ref="AG2783:AH2783"/>
    <mergeCell ref="AE2778:AF2778"/>
    <mergeCell ref="AG2778:AH2778"/>
    <mergeCell ref="AE2779:AF2779"/>
    <mergeCell ref="AG2779:AH2779"/>
    <mergeCell ref="AE2780:AF2780"/>
    <mergeCell ref="AG2780:AH2780"/>
    <mergeCell ref="AE2775:AF2775"/>
    <mergeCell ref="AG2775:AH2775"/>
    <mergeCell ref="AE2776:AF2776"/>
    <mergeCell ref="AG2776:AH2776"/>
    <mergeCell ref="AE2777:AF2777"/>
    <mergeCell ref="AG2777:AH2777"/>
    <mergeCell ref="AE2772:AF2772"/>
    <mergeCell ref="AG2772:AH2772"/>
    <mergeCell ref="AE2773:AF2773"/>
    <mergeCell ref="AG2773:AH2773"/>
    <mergeCell ref="AE2774:AF2774"/>
    <mergeCell ref="AG2774:AH2774"/>
    <mergeCell ref="AE2769:AF2769"/>
    <mergeCell ref="AG2769:AH2769"/>
    <mergeCell ref="AE2770:AF2770"/>
    <mergeCell ref="AG2770:AH2770"/>
    <mergeCell ref="AE2771:AF2771"/>
    <mergeCell ref="AG2771:AH2771"/>
    <mergeCell ref="AE2766:AF2766"/>
    <mergeCell ref="AG2766:AH2766"/>
    <mergeCell ref="AE2767:AF2767"/>
    <mergeCell ref="AG2767:AH2767"/>
    <mergeCell ref="AE2768:AF2768"/>
    <mergeCell ref="AG2768:AH2768"/>
    <mergeCell ref="AE2763:AF2763"/>
    <mergeCell ref="AG2763:AH2763"/>
    <mergeCell ref="AE2764:AF2764"/>
    <mergeCell ref="AG2764:AH2764"/>
    <mergeCell ref="AE2765:AF2765"/>
    <mergeCell ref="AG2765:AH2765"/>
    <mergeCell ref="AE2760:AF2760"/>
    <mergeCell ref="AG2760:AH2760"/>
    <mergeCell ref="AE2761:AF2761"/>
    <mergeCell ref="AG2761:AH2761"/>
    <mergeCell ref="AE2762:AF2762"/>
    <mergeCell ref="AG2762:AH2762"/>
    <mergeCell ref="AE2757:AF2757"/>
    <mergeCell ref="AG2757:AH2757"/>
    <mergeCell ref="AE2758:AF2758"/>
    <mergeCell ref="AG2758:AH2758"/>
    <mergeCell ref="AE2759:AF2759"/>
    <mergeCell ref="AG2759:AH2759"/>
    <mergeCell ref="AE2754:AF2754"/>
    <mergeCell ref="AG2754:AH2754"/>
    <mergeCell ref="AE2755:AF2755"/>
    <mergeCell ref="AG2755:AH2755"/>
    <mergeCell ref="AE2756:AF2756"/>
    <mergeCell ref="AG2756:AH2756"/>
    <mergeCell ref="AE2751:AF2751"/>
    <mergeCell ref="AG2751:AH2751"/>
    <mergeCell ref="AE2752:AF2752"/>
    <mergeCell ref="AG2752:AH2752"/>
    <mergeCell ref="AE2753:AF2753"/>
    <mergeCell ref="AG2753:AH2753"/>
    <mergeCell ref="AE2748:AF2748"/>
    <mergeCell ref="AG2748:AH2748"/>
    <mergeCell ref="AE2749:AF2749"/>
    <mergeCell ref="AG2749:AH2749"/>
    <mergeCell ref="AE2750:AF2750"/>
    <mergeCell ref="AG2750:AH2750"/>
    <mergeCell ref="AE2745:AF2745"/>
    <mergeCell ref="AG2745:AH2745"/>
    <mergeCell ref="AE2746:AF2746"/>
    <mergeCell ref="AG2746:AH2746"/>
    <mergeCell ref="AE2747:AF2747"/>
    <mergeCell ref="AG2747:AH2747"/>
    <mergeCell ref="AE2742:AF2742"/>
    <mergeCell ref="AG2742:AH2742"/>
    <mergeCell ref="AE2743:AF2743"/>
    <mergeCell ref="AG2743:AH2743"/>
    <mergeCell ref="AE2744:AF2744"/>
    <mergeCell ref="AG2744:AH2744"/>
    <mergeCell ref="AE2739:AF2739"/>
    <mergeCell ref="AG2739:AH2739"/>
    <mergeCell ref="AE2740:AF2740"/>
    <mergeCell ref="AG2740:AH2740"/>
    <mergeCell ref="AE2741:AF2741"/>
    <mergeCell ref="AG2741:AH2741"/>
    <mergeCell ref="AE2736:AF2736"/>
    <mergeCell ref="AG2736:AH2736"/>
    <mergeCell ref="AE2737:AF2737"/>
    <mergeCell ref="AG2737:AH2737"/>
    <mergeCell ref="AE2738:AF2738"/>
    <mergeCell ref="AG2738:AH2738"/>
    <mergeCell ref="AE2733:AF2733"/>
    <mergeCell ref="AG2733:AH2733"/>
    <mergeCell ref="AE2734:AF2734"/>
    <mergeCell ref="AG2734:AH2734"/>
    <mergeCell ref="AE2735:AF2735"/>
    <mergeCell ref="AG2735:AH2735"/>
    <mergeCell ref="AE2730:AF2730"/>
    <mergeCell ref="AG2730:AH2730"/>
    <mergeCell ref="AE2731:AF2731"/>
    <mergeCell ref="AG2731:AH2731"/>
    <mergeCell ref="AE2732:AF2732"/>
    <mergeCell ref="AG2732:AH2732"/>
    <mergeCell ref="AE2727:AF2727"/>
    <mergeCell ref="AG2727:AH2727"/>
    <mergeCell ref="AE2728:AF2728"/>
    <mergeCell ref="AG2728:AH2728"/>
    <mergeCell ref="AE2729:AF2729"/>
    <mergeCell ref="AG2729:AH2729"/>
    <mergeCell ref="AE2724:AF2724"/>
    <mergeCell ref="AG2724:AH2724"/>
    <mergeCell ref="AE2725:AF2725"/>
    <mergeCell ref="AG2725:AH2725"/>
    <mergeCell ref="AE2726:AF2726"/>
    <mergeCell ref="AG2726:AH2726"/>
    <mergeCell ref="AE2721:AF2721"/>
    <mergeCell ref="AG2721:AH2721"/>
    <mergeCell ref="AE2722:AF2722"/>
    <mergeCell ref="AG2722:AH2722"/>
    <mergeCell ref="AE2723:AF2723"/>
    <mergeCell ref="AG2723:AH2723"/>
    <mergeCell ref="AE2718:AF2718"/>
    <mergeCell ref="AG2718:AH2718"/>
    <mergeCell ref="AE2719:AF2719"/>
    <mergeCell ref="AG2719:AH2719"/>
    <mergeCell ref="AE2720:AF2720"/>
    <mergeCell ref="AG2720:AH2720"/>
    <mergeCell ref="AE2715:AF2715"/>
    <mergeCell ref="AG2715:AH2715"/>
    <mergeCell ref="AE2716:AF2716"/>
    <mergeCell ref="AG2716:AH2716"/>
    <mergeCell ref="AE2717:AF2717"/>
    <mergeCell ref="AG2717:AH2717"/>
    <mergeCell ref="AE2712:AF2712"/>
    <mergeCell ref="AG2712:AH2712"/>
    <mergeCell ref="AE2713:AF2713"/>
    <mergeCell ref="AG2713:AH2713"/>
    <mergeCell ref="AE2714:AF2714"/>
    <mergeCell ref="AG2714:AH2714"/>
    <mergeCell ref="AE2709:AF2709"/>
    <mergeCell ref="AG2709:AH2709"/>
    <mergeCell ref="AE2710:AF2710"/>
    <mergeCell ref="AG2710:AH2710"/>
    <mergeCell ref="AE2711:AF2711"/>
    <mergeCell ref="AG2711:AH2711"/>
    <mergeCell ref="AE2706:AF2706"/>
    <mergeCell ref="AG2706:AH2706"/>
    <mergeCell ref="AE2707:AF2707"/>
    <mergeCell ref="AG2707:AH2707"/>
    <mergeCell ref="AE2708:AF2708"/>
    <mergeCell ref="AG2708:AH2708"/>
    <mergeCell ref="AE2703:AF2703"/>
    <mergeCell ref="AG2703:AH2703"/>
    <mergeCell ref="AE2704:AF2704"/>
    <mergeCell ref="AG2704:AH2704"/>
    <mergeCell ref="AE2705:AF2705"/>
    <mergeCell ref="AG2705:AH2705"/>
    <mergeCell ref="AE2700:AF2700"/>
    <mergeCell ref="AG2700:AH2700"/>
    <mergeCell ref="AE2701:AF2701"/>
    <mergeCell ref="AG2701:AH2701"/>
    <mergeCell ref="AE2702:AF2702"/>
    <mergeCell ref="AG2702:AH2702"/>
    <mergeCell ref="AE2697:AF2697"/>
    <mergeCell ref="AG2697:AH2697"/>
    <mergeCell ref="AE2698:AF2698"/>
    <mergeCell ref="AG2698:AH2698"/>
    <mergeCell ref="AE2699:AF2699"/>
    <mergeCell ref="AG2699:AH2699"/>
    <mergeCell ref="AE2694:AF2694"/>
    <mergeCell ref="AG2694:AH2694"/>
    <mergeCell ref="AE2695:AF2695"/>
    <mergeCell ref="AG2695:AH2695"/>
    <mergeCell ref="AE2696:AF2696"/>
    <mergeCell ref="AG2696:AH2696"/>
    <mergeCell ref="AE2691:AF2691"/>
    <mergeCell ref="AG2691:AH2691"/>
    <mergeCell ref="AE2692:AF2692"/>
    <mergeCell ref="AG2692:AH2692"/>
    <mergeCell ref="AE2693:AF2693"/>
    <mergeCell ref="AG2693:AH2693"/>
    <mergeCell ref="AE2688:AF2688"/>
    <mergeCell ref="AG2688:AH2688"/>
    <mergeCell ref="AE2689:AF2689"/>
    <mergeCell ref="AG2689:AH2689"/>
    <mergeCell ref="AE2690:AF2690"/>
    <mergeCell ref="AG2690:AH2690"/>
    <mergeCell ref="AE2685:AF2685"/>
    <mergeCell ref="AG2685:AH2685"/>
    <mergeCell ref="AE2686:AF2686"/>
    <mergeCell ref="AG2686:AH2686"/>
    <mergeCell ref="AE2687:AF2687"/>
    <mergeCell ref="AG2687:AH2687"/>
    <mergeCell ref="AE2682:AF2682"/>
    <mergeCell ref="AG2682:AH2682"/>
    <mergeCell ref="AE2683:AF2683"/>
    <mergeCell ref="AG2683:AH2683"/>
    <mergeCell ref="AE2684:AF2684"/>
    <mergeCell ref="AG2684:AH2684"/>
    <mergeCell ref="AE2679:AF2679"/>
    <mergeCell ref="AG2679:AH2679"/>
    <mergeCell ref="AE2680:AF2680"/>
    <mergeCell ref="AG2680:AH2680"/>
    <mergeCell ref="AE2681:AF2681"/>
    <mergeCell ref="AG2681:AH2681"/>
    <mergeCell ref="AE2676:AF2676"/>
    <mergeCell ref="AG2676:AH2676"/>
    <mergeCell ref="AE2677:AF2677"/>
    <mergeCell ref="AG2677:AH2677"/>
    <mergeCell ref="AE2678:AF2678"/>
    <mergeCell ref="AG2678:AH2678"/>
    <mergeCell ref="AE2673:AF2673"/>
    <mergeCell ref="AG2673:AH2673"/>
    <mergeCell ref="AE2674:AF2674"/>
    <mergeCell ref="AG2674:AH2674"/>
    <mergeCell ref="AE2675:AF2675"/>
    <mergeCell ref="AG2675:AH2675"/>
    <mergeCell ref="AE2670:AF2670"/>
    <mergeCell ref="AG2670:AH2670"/>
    <mergeCell ref="AE2671:AF2671"/>
    <mergeCell ref="AG2671:AH2671"/>
    <mergeCell ref="AE2672:AF2672"/>
    <mergeCell ref="AG2672:AH2672"/>
    <mergeCell ref="AE2667:AF2667"/>
    <mergeCell ref="AG2667:AH2667"/>
    <mergeCell ref="AE2668:AF2668"/>
    <mergeCell ref="AG2668:AH2668"/>
    <mergeCell ref="AE2669:AF2669"/>
    <mergeCell ref="AG2669:AH2669"/>
    <mergeCell ref="AE2664:AF2664"/>
    <mergeCell ref="AG2664:AH2664"/>
    <mergeCell ref="AE2665:AF2665"/>
    <mergeCell ref="AG2665:AH2665"/>
    <mergeCell ref="AE2666:AF2666"/>
    <mergeCell ref="AG2666:AH2666"/>
    <mergeCell ref="AE2661:AF2661"/>
    <mergeCell ref="AG2661:AH2661"/>
    <mergeCell ref="AE2662:AF2662"/>
    <mergeCell ref="AG2662:AH2662"/>
    <mergeCell ref="AE2663:AF2663"/>
    <mergeCell ref="AG2663:AH2663"/>
    <mergeCell ref="AE2658:AF2658"/>
    <mergeCell ref="AG2658:AH2658"/>
    <mergeCell ref="AE2659:AF2659"/>
    <mergeCell ref="AG2659:AH2659"/>
    <mergeCell ref="AE2660:AF2660"/>
    <mergeCell ref="AG2660:AH2660"/>
    <mergeCell ref="AE2655:AF2655"/>
    <mergeCell ref="AG2655:AH2655"/>
    <mergeCell ref="AE2656:AF2656"/>
    <mergeCell ref="AG2656:AH2656"/>
    <mergeCell ref="AE2657:AF2657"/>
    <mergeCell ref="AG2657:AH2657"/>
    <mergeCell ref="AE2652:AF2652"/>
    <mergeCell ref="AG2652:AH2652"/>
    <mergeCell ref="AE2653:AF2653"/>
    <mergeCell ref="AG2653:AH2653"/>
    <mergeCell ref="AE2654:AF2654"/>
    <mergeCell ref="AG2654:AH2654"/>
    <mergeCell ref="AE2649:AF2649"/>
    <mergeCell ref="AG2649:AH2649"/>
    <mergeCell ref="AE2650:AF2650"/>
    <mergeCell ref="AG2650:AH2650"/>
    <mergeCell ref="AE2651:AF2651"/>
    <mergeCell ref="AG2651:AH2651"/>
    <mergeCell ref="AE2646:AF2646"/>
    <mergeCell ref="AG2646:AH2646"/>
    <mergeCell ref="AE2647:AF2647"/>
    <mergeCell ref="AG2647:AH2647"/>
    <mergeCell ref="AE2648:AF2648"/>
    <mergeCell ref="AG2648:AH2648"/>
    <mergeCell ref="AE2643:AF2643"/>
    <mergeCell ref="AG2643:AH2643"/>
    <mergeCell ref="AE2644:AF2644"/>
    <mergeCell ref="AG2644:AH2644"/>
    <mergeCell ref="AE2645:AF2645"/>
    <mergeCell ref="AG2645:AH2645"/>
    <mergeCell ref="AE2640:AF2640"/>
    <mergeCell ref="AG2640:AH2640"/>
    <mergeCell ref="AE2641:AF2641"/>
    <mergeCell ref="AG2641:AH2641"/>
    <mergeCell ref="AE2642:AF2642"/>
    <mergeCell ref="AG2642:AH2642"/>
    <mergeCell ref="AE2637:AF2637"/>
    <mergeCell ref="AG2637:AH2637"/>
    <mergeCell ref="AE2638:AF2638"/>
    <mergeCell ref="AG2638:AH2638"/>
    <mergeCell ref="AE2639:AF2639"/>
    <mergeCell ref="AG2639:AH2639"/>
    <mergeCell ref="AE2634:AF2634"/>
    <mergeCell ref="AG2634:AH2634"/>
    <mergeCell ref="AE2635:AF2635"/>
    <mergeCell ref="AG2635:AH2635"/>
    <mergeCell ref="AE2636:AF2636"/>
    <mergeCell ref="AG2636:AH2636"/>
    <mergeCell ref="AE2631:AF2631"/>
    <mergeCell ref="AG2631:AH2631"/>
    <mergeCell ref="AE2632:AF2632"/>
    <mergeCell ref="AG2632:AH2632"/>
    <mergeCell ref="AE2633:AF2633"/>
    <mergeCell ref="AG2633:AH2633"/>
    <mergeCell ref="AE2628:AF2628"/>
    <mergeCell ref="AG2628:AH2628"/>
    <mergeCell ref="AE2629:AF2629"/>
    <mergeCell ref="AG2629:AH2629"/>
    <mergeCell ref="AE2630:AF2630"/>
    <mergeCell ref="AG2630:AH2630"/>
    <mergeCell ref="AE2625:AF2625"/>
    <mergeCell ref="AG2625:AH2625"/>
    <mergeCell ref="AE2626:AF2626"/>
    <mergeCell ref="AG2626:AH2626"/>
    <mergeCell ref="AE2627:AF2627"/>
    <mergeCell ref="AG2627:AH2627"/>
    <mergeCell ref="AE2622:AF2622"/>
    <mergeCell ref="AG2622:AH2622"/>
    <mergeCell ref="AE2623:AF2623"/>
    <mergeCell ref="AG2623:AH2623"/>
    <mergeCell ref="AE2624:AF2624"/>
    <mergeCell ref="AG2624:AH2624"/>
    <mergeCell ref="AE2619:AF2619"/>
    <mergeCell ref="AG2619:AH2619"/>
    <mergeCell ref="AE2620:AF2620"/>
    <mergeCell ref="AG2620:AH2620"/>
    <mergeCell ref="AE2621:AF2621"/>
    <mergeCell ref="AG2621:AH2621"/>
    <mergeCell ref="AE2616:AF2616"/>
    <mergeCell ref="AG2616:AH2616"/>
    <mergeCell ref="AE2617:AF2617"/>
    <mergeCell ref="AG2617:AH2617"/>
    <mergeCell ref="AE2618:AF2618"/>
    <mergeCell ref="AG2618:AH2618"/>
    <mergeCell ref="AE2613:AF2613"/>
    <mergeCell ref="AG2613:AH2613"/>
    <mergeCell ref="AE2614:AF2614"/>
    <mergeCell ref="AG2614:AH2614"/>
    <mergeCell ref="AE2615:AF2615"/>
    <mergeCell ref="AG2615:AH2615"/>
    <mergeCell ref="AE2610:AF2610"/>
    <mergeCell ref="AG2610:AH2610"/>
    <mergeCell ref="AE2611:AF2611"/>
    <mergeCell ref="AG2611:AH2611"/>
    <mergeCell ref="AE2612:AF2612"/>
    <mergeCell ref="AG2612:AH2612"/>
    <mergeCell ref="AE2607:AF2607"/>
    <mergeCell ref="AG2607:AH2607"/>
    <mergeCell ref="AE2608:AF2608"/>
    <mergeCell ref="AG2608:AH2608"/>
    <mergeCell ref="AE2609:AF2609"/>
    <mergeCell ref="AG2609:AH2609"/>
    <mergeCell ref="AE2604:AF2604"/>
    <mergeCell ref="AG2604:AH2604"/>
    <mergeCell ref="AE2605:AF2605"/>
    <mergeCell ref="AG2605:AH2605"/>
    <mergeCell ref="AE2606:AF2606"/>
    <mergeCell ref="AG2606:AH2606"/>
    <mergeCell ref="AE2601:AF2601"/>
    <mergeCell ref="AG2601:AH2601"/>
    <mergeCell ref="AE2602:AF2602"/>
    <mergeCell ref="AG2602:AH2602"/>
    <mergeCell ref="AE2603:AF2603"/>
    <mergeCell ref="AG2603:AH2603"/>
    <mergeCell ref="AE2598:AF2598"/>
    <mergeCell ref="AG2598:AH2598"/>
    <mergeCell ref="AE2599:AF2599"/>
    <mergeCell ref="AG2599:AH2599"/>
    <mergeCell ref="AE2600:AF2600"/>
    <mergeCell ref="AG2600:AH2600"/>
    <mergeCell ref="AE2595:AF2595"/>
    <mergeCell ref="AG2595:AH2595"/>
    <mergeCell ref="AE2596:AF2596"/>
    <mergeCell ref="AG2596:AH2596"/>
    <mergeCell ref="AE2597:AF2597"/>
    <mergeCell ref="AG2597:AH2597"/>
    <mergeCell ref="AE2592:AF2592"/>
    <mergeCell ref="AG2592:AH2592"/>
    <mergeCell ref="AE2593:AF2593"/>
    <mergeCell ref="AG2593:AH2593"/>
    <mergeCell ref="AE2594:AF2594"/>
    <mergeCell ref="AG2594:AH2594"/>
    <mergeCell ref="AE2589:AF2589"/>
    <mergeCell ref="AG2589:AH2589"/>
    <mergeCell ref="AE2590:AF2590"/>
    <mergeCell ref="AG2590:AH2590"/>
    <mergeCell ref="AE2591:AF2591"/>
    <mergeCell ref="AG2591:AH2591"/>
    <mergeCell ref="AE2586:AF2586"/>
    <mergeCell ref="AG2586:AH2586"/>
    <mergeCell ref="AE2587:AF2587"/>
    <mergeCell ref="AG2587:AH2587"/>
    <mergeCell ref="AE2588:AF2588"/>
    <mergeCell ref="AG2588:AH2588"/>
    <mergeCell ref="AE2583:AF2583"/>
    <mergeCell ref="AG2583:AH2583"/>
    <mergeCell ref="AE2584:AF2584"/>
    <mergeCell ref="AG2584:AH2584"/>
    <mergeCell ref="AE2585:AF2585"/>
    <mergeCell ref="AG2585:AH2585"/>
    <mergeCell ref="AE2580:AF2580"/>
    <mergeCell ref="AG2580:AH2580"/>
    <mergeCell ref="AE2581:AF2581"/>
    <mergeCell ref="AG2581:AH2581"/>
    <mergeCell ref="AE2582:AF2582"/>
    <mergeCell ref="AG2582:AH2582"/>
    <mergeCell ref="AE2577:AF2577"/>
    <mergeCell ref="AG2577:AH2577"/>
    <mergeCell ref="AE2578:AF2578"/>
    <mergeCell ref="AG2578:AH2578"/>
    <mergeCell ref="AE2579:AF2579"/>
    <mergeCell ref="AG2579:AH2579"/>
    <mergeCell ref="AE2572:AG2572"/>
    <mergeCell ref="AE2573:AG2573"/>
    <mergeCell ref="AE2575:AF2575"/>
    <mergeCell ref="AG2575:AH2575"/>
    <mergeCell ref="AE2576:AF2576"/>
    <mergeCell ref="AG2576:AH2576"/>
    <mergeCell ref="AE2566:AG2566"/>
    <mergeCell ref="AE2567:AG2567"/>
    <mergeCell ref="AE2568:AG2568"/>
    <mergeCell ref="AE2569:AG2569"/>
    <mergeCell ref="AE2570:AG2570"/>
    <mergeCell ref="AE2571:AG2571"/>
    <mergeCell ref="AE2562:AF2562"/>
    <mergeCell ref="AG2562:AH2562"/>
    <mergeCell ref="AE2563:AF2563"/>
    <mergeCell ref="AG2563:AH2563"/>
    <mergeCell ref="AE2564:AH2564"/>
    <mergeCell ref="AE2565:AG2565"/>
    <mergeCell ref="AE2559:AF2559"/>
    <mergeCell ref="AG2559:AH2559"/>
    <mergeCell ref="AE2560:AF2560"/>
    <mergeCell ref="AG2560:AH2560"/>
    <mergeCell ref="AE2561:AF2561"/>
    <mergeCell ref="AG2561:AH2561"/>
    <mergeCell ref="AE2556:AF2556"/>
    <mergeCell ref="AG2556:AH2556"/>
    <mergeCell ref="AE2557:AF2557"/>
    <mergeCell ref="AG2557:AH2557"/>
    <mergeCell ref="AE2558:AF2558"/>
    <mergeCell ref="AG2558:AH2558"/>
    <mergeCell ref="AE2553:AF2553"/>
    <mergeCell ref="AG2553:AH2553"/>
    <mergeCell ref="AE2554:AF2554"/>
    <mergeCell ref="AG2554:AH2554"/>
    <mergeCell ref="AE2555:AF2555"/>
    <mergeCell ref="AG2555:AH2555"/>
    <mergeCell ref="AE2550:AF2550"/>
    <mergeCell ref="AG2550:AH2550"/>
    <mergeCell ref="AE2551:AF2551"/>
    <mergeCell ref="AG2551:AH2551"/>
    <mergeCell ref="AE2552:AF2552"/>
    <mergeCell ref="AG2552:AH2552"/>
    <mergeCell ref="AE2547:AF2547"/>
    <mergeCell ref="AG2547:AH2547"/>
    <mergeCell ref="AE2548:AF2548"/>
    <mergeCell ref="AG2548:AH2548"/>
    <mergeCell ref="AE2549:AF2549"/>
    <mergeCell ref="AG2549:AH2549"/>
    <mergeCell ref="AE2544:AF2544"/>
    <mergeCell ref="AG2544:AH2544"/>
    <mergeCell ref="AE2545:AF2545"/>
    <mergeCell ref="AG2545:AH2545"/>
    <mergeCell ref="AE2546:AF2546"/>
    <mergeCell ref="AG2546:AH2546"/>
    <mergeCell ref="AE2541:AF2541"/>
    <mergeCell ref="AG2541:AH2541"/>
    <mergeCell ref="AE2542:AF2542"/>
    <mergeCell ref="AG2542:AH2542"/>
    <mergeCell ref="AE2543:AF2543"/>
    <mergeCell ref="AG2543:AH2543"/>
    <mergeCell ref="AE2538:AF2538"/>
    <mergeCell ref="AG2538:AH2538"/>
    <mergeCell ref="AE2539:AF2539"/>
    <mergeCell ref="AG2539:AH2539"/>
    <mergeCell ref="AE2540:AF2540"/>
    <mergeCell ref="AG2540:AH2540"/>
    <mergeCell ref="AE2535:AF2535"/>
    <mergeCell ref="AG2535:AH2535"/>
    <mergeCell ref="AE2536:AF2536"/>
    <mergeCell ref="AG2536:AH2536"/>
    <mergeCell ref="AE2537:AF2537"/>
    <mergeCell ref="AG2537:AH2537"/>
    <mergeCell ref="AE2532:AF2532"/>
    <mergeCell ref="AG2532:AH2532"/>
    <mergeCell ref="AE2533:AF2533"/>
    <mergeCell ref="AG2533:AH2533"/>
    <mergeCell ref="AE2534:AF2534"/>
    <mergeCell ref="AG2534:AH2534"/>
    <mergeCell ref="AE2529:AF2529"/>
    <mergeCell ref="AG2529:AH2529"/>
    <mergeCell ref="AE2530:AF2530"/>
    <mergeCell ref="AG2530:AH2530"/>
    <mergeCell ref="AE2531:AF2531"/>
    <mergeCell ref="AG2531:AH2531"/>
    <mergeCell ref="AE2526:AF2526"/>
    <mergeCell ref="AG2526:AH2526"/>
    <mergeCell ref="AE2527:AF2527"/>
    <mergeCell ref="AG2527:AH2527"/>
    <mergeCell ref="AE2528:AF2528"/>
    <mergeCell ref="AG2528:AH2528"/>
    <mergeCell ref="AE2523:AF2523"/>
    <mergeCell ref="AG2523:AH2523"/>
    <mergeCell ref="AE2524:AF2524"/>
    <mergeCell ref="AG2524:AH2524"/>
    <mergeCell ref="AE2525:AF2525"/>
    <mergeCell ref="AG2525:AH2525"/>
    <mergeCell ref="AE2520:AF2520"/>
    <mergeCell ref="AG2520:AH2520"/>
    <mergeCell ref="AE2521:AF2521"/>
    <mergeCell ref="AG2521:AH2521"/>
    <mergeCell ref="AE2522:AF2522"/>
    <mergeCell ref="AG2522:AH2522"/>
    <mergeCell ref="AE2517:AF2517"/>
    <mergeCell ref="AG2517:AH2517"/>
    <mergeCell ref="AE2518:AF2518"/>
    <mergeCell ref="AG2518:AH2518"/>
    <mergeCell ref="AE2519:AF2519"/>
    <mergeCell ref="AG2519:AH2519"/>
    <mergeCell ref="AE2514:AF2514"/>
    <mergeCell ref="AG2514:AH2514"/>
    <mergeCell ref="AE2515:AF2515"/>
    <mergeCell ref="AG2515:AH2515"/>
    <mergeCell ref="AE2516:AF2516"/>
    <mergeCell ref="AG2516:AH2516"/>
    <mergeCell ref="AE2511:AF2511"/>
    <mergeCell ref="AG2511:AH2511"/>
    <mergeCell ref="AE2512:AF2512"/>
    <mergeCell ref="AG2512:AH2512"/>
    <mergeCell ref="AE2513:AF2513"/>
    <mergeCell ref="AG2513:AH2513"/>
    <mergeCell ref="AE2508:AF2508"/>
    <mergeCell ref="AG2508:AH2508"/>
    <mergeCell ref="AE2509:AF2509"/>
    <mergeCell ref="AG2509:AH2509"/>
    <mergeCell ref="AE2510:AF2510"/>
    <mergeCell ref="AG2510:AH2510"/>
    <mergeCell ref="AE2505:AF2505"/>
    <mergeCell ref="AG2505:AH2505"/>
    <mergeCell ref="AE2506:AF2506"/>
    <mergeCell ref="AG2506:AH2506"/>
    <mergeCell ref="AE2507:AF2507"/>
    <mergeCell ref="AG2507:AH2507"/>
    <mergeCell ref="AE2502:AF2502"/>
    <mergeCell ref="AG2502:AH2502"/>
    <mergeCell ref="AE2503:AF2503"/>
    <mergeCell ref="AG2503:AH2503"/>
    <mergeCell ref="AE2504:AF2504"/>
    <mergeCell ref="AG2504:AH2504"/>
    <mergeCell ref="AE2499:AF2499"/>
    <mergeCell ref="AG2499:AH2499"/>
    <mergeCell ref="AE2500:AF2500"/>
    <mergeCell ref="AG2500:AH2500"/>
    <mergeCell ref="AE2501:AF2501"/>
    <mergeCell ref="AG2501:AH2501"/>
    <mergeCell ref="AE2496:AF2496"/>
    <mergeCell ref="AG2496:AH2496"/>
    <mergeCell ref="AE2497:AF2497"/>
    <mergeCell ref="AG2497:AH2497"/>
    <mergeCell ref="AE2498:AF2498"/>
    <mergeCell ref="AG2498:AH2498"/>
    <mergeCell ref="AE2493:AF2493"/>
    <mergeCell ref="AG2493:AH2493"/>
    <mergeCell ref="AE2494:AF2494"/>
    <mergeCell ref="AG2494:AH2494"/>
    <mergeCell ref="AE2495:AF2495"/>
    <mergeCell ref="AG2495:AH2495"/>
    <mergeCell ref="AE2490:AF2490"/>
    <mergeCell ref="AG2490:AH2490"/>
    <mergeCell ref="AE2491:AF2491"/>
    <mergeCell ref="AG2491:AH2491"/>
    <mergeCell ref="AE2492:AF2492"/>
    <mergeCell ref="AG2492:AH2492"/>
    <mergeCell ref="AE2487:AF2487"/>
    <mergeCell ref="AG2487:AH2487"/>
    <mergeCell ref="AE2488:AF2488"/>
    <mergeCell ref="AG2488:AH2488"/>
    <mergeCell ref="AE2489:AF2489"/>
    <mergeCell ref="AG2489:AH2489"/>
    <mergeCell ref="AE2484:AF2484"/>
    <mergeCell ref="AG2484:AH2484"/>
    <mergeCell ref="AE2485:AF2485"/>
    <mergeCell ref="AG2485:AH2485"/>
    <mergeCell ref="AE2486:AF2486"/>
    <mergeCell ref="AG2486:AH2486"/>
    <mergeCell ref="AE2481:AF2481"/>
    <mergeCell ref="AG2481:AH2481"/>
    <mergeCell ref="AE2482:AF2482"/>
    <mergeCell ref="AG2482:AH2482"/>
    <mergeCell ref="AE2483:AF2483"/>
    <mergeCell ref="AG2483:AH2483"/>
    <mergeCell ref="AE2478:AF2478"/>
    <mergeCell ref="AG2478:AH2478"/>
    <mergeCell ref="AE2479:AF2479"/>
    <mergeCell ref="AG2479:AH2479"/>
    <mergeCell ref="AE2480:AF2480"/>
    <mergeCell ref="AG2480:AH2480"/>
    <mergeCell ref="AE2475:AF2475"/>
    <mergeCell ref="AG2475:AH2475"/>
    <mergeCell ref="AE2476:AF2476"/>
    <mergeCell ref="AG2476:AH2476"/>
    <mergeCell ref="AE2477:AF2477"/>
    <mergeCell ref="AG2477:AH2477"/>
    <mergeCell ref="AE2472:AF2472"/>
    <mergeCell ref="AG2472:AH2472"/>
    <mergeCell ref="AE2473:AF2473"/>
    <mergeCell ref="AG2473:AH2473"/>
    <mergeCell ref="AE2474:AF2474"/>
    <mergeCell ref="AG2474:AH2474"/>
    <mergeCell ref="AE2469:AF2469"/>
    <mergeCell ref="AG2469:AH2469"/>
    <mergeCell ref="AE2470:AF2470"/>
    <mergeCell ref="AG2470:AH2470"/>
    <mergeCell ref="AE2471:AF2471"/>
    <mergeCell ref="AG2471:AH2471"/>
    <mergeCell ref="AE2466:AF2466"/>
    <mergeCell ref="AG2466:AH2466"/>
    <mergeCell ref="AE2467:AF2467"/>
    <mergeCell ref="AG2467:AH2467"/>
    <mergeCell ref="AE2468:AF2468"/>
    <mergeCell ref="AG2468:AH2468"/>
    <mergeCell ref="AE2463:AF2463"/>
    <mergeCell ref="AG2463:AH2463"/>
    <mergeCell ref="AE2464:AF2464"/>
    <mergeCell ref="AG2464:AH2464"/>
    <mergeCell ref="AE2465:AF2465"/>
    <mergeCell ref="AG2465:AH2465"/>
    <mergeCell ref="AE2460:AF2460"/>
    <mergeCell ref="AG2460:AH2460"/>
    <mergeCell ref="AE2461:AF2461"/>
    <mergeCell ref="AG2461:AH2461"/>
    <mergeCell ref="AE2462:AF2462"/>
    <mergeCell ref="AG2462:AH2462"/>
    <mergeCell ref="AE2457:AF2457"/>
    <mergeCell ref="AG2457:AH2457"/>
    <mergeCell ref="AE2458:AF2458"/>
    <mergeCell ref="AG2458:AH2458"/>
    <mergeCell ref="AE2459:AF2459"/>
    <mergeCell ref="AG2459:AH2459"/>
    <mergeCell ref="AE2454:AF2454"/>
    <mergeCell ref="AG2454:AH2454"/>
    <mergeCell ref="AE2455:AF2455"/>
    <mergeCell ref="AG2455:AH2455"/>
    <mergeCell ref="AE2456:AF2456"/>
    <mergeCell ref="AG2456:AH2456"/>
    <mergeCell ref="AE2451:AF2451"/>
    <mergeCell ref="AG2451:AH2451"/>
    <mergeCell ref="AE2452:AF2452"/>
    <mergeCell ref="AG2452:AH2452"/>
    <mergeCell ref="AE2453:AF2453"/>
    <mergeCell ref="AG2453:AH2453"/>
    <mergeCell ref="AE2448:AF2448"/>
    <mergeCell ref="AG2448:AH2448"/>
    <mergeCell ref="AE2449:AF2449"/>
    <mergeCell ref="AG2449:AH2449"/>
    <mergeCell ref="AE2450:AF2450"/>
    <mergeCell ref="AG2450:AH2450"/>
    <mergeCell ref="AE2445:AF2445"/>
    <mergeCell ref="AG2445:AH2445"/>
    <mergeCell ref="AE2446:AF2446"/>
    <mergeCell ref="AG2446:AH2446"/>
    <mergeCell ref="AE2447:AF2447"/>
    <mergeCell ref="AG2447:AH2447"/>
    <mergeCell ref="AE2442:AF2442"/>
    <mergeCell ref="AG2442:AH2442"/>
    <mergeCell ref="AE2443:AF2443"/>
    <mergeCell ref="AG2443:AH2443"/>
    <mergeCell ref="AE2444:AF2444"/>
    <mergeCell ref="AG2444:AH2444"/>
    <mergeCell ref="AE2439:AF2439"/>
    <mergeCell ref="AG2439:AH2439"/>
    <mergeCell ref="AE2440:AF2440"/>
    <mergeCell ref="AG2440:AH2440"/>
    <mergeCell ref="AE2441:AF2441"/>
    <mergeCell ref="AG2441:AH2441"/>
    <mergeCell ref="AE2436:AF2436"/>
    <mergeCell ref="AG2436:AH2436"/>
    <mergeCell ref="AE2437:AF2437"/>
    <mergeCell ref="AG2437:AH2437"/>
    <mergeCell ref="AE2438:AF2438"/>
    <mergeCell ref="AG2438:AH2438"/>
    <mergeCell ref="AE2433:AF2433"/>
    <mergeCell ref="AG2433:AH2433"/>
    <mergeCell ref="AE2434:AF2434"/>
    <mergeCell ref="AG2434:AH2434"/>
    <mergeCell ref="AE2435:AF2435"/>
    <mergeCell ref="AG2435:AH2435"/>
    <mergeCell ref="AE2430:AF2430"/>
    <mergeCell ref="AG2430:AH2430"/>
    <mergeCell ref="AE2431:AF2431"/>
    <mergeCell ref="AG2431:AH2431"/>
    <mergeCell ref="AE2432:AF2432"/>
    <mergeCell ref="AG2432:AH2432"/>
    <mergeCell ref="AE2427:AF2427"/>
    <mergeCell ref="AG2427:AH2427"/>
    <mergeCell ref="AE2428:AF2428"/>
    <mergeCell ref="AG2428:AH2428"/>
    <mergeCell ref="AE2429:AF2429"/>
    <mergeCell ref="AG2429:AH2429"/>
    <mergeCell ref="AE2424:AF2424"/>
    <mergeCell ref="AG2424:AH2424"/>
    <mergeCell ref="AE2425:AF2425"/>
    <mergeCell ref="AG2425:AH2425"/>
    <mergeCell ref="AE2426:AF2426"/>
    <mergeCell ref="AG2426:AH2426"/>
    <mergeCell ref="AE2421:AF2421"/>
    <mergeCell ref="AG2421:AH2421"/>
    <mergeCell ref="AE2422:AF2422"/>
    <mergeCell ref="AG2422:AH2422"/>
    <mergeCell ref="AE2423:AF2423"/>
    <mergeCell ref="AG2423:AH2423"/>
    <mergeCell ref="AE2418:AF2418"/>
    <mergeCell ref="AG2418:AH2418"/>
    <mergeCell ref="AE2419:AF2419"/>
    <mergeCell ref="AG2419:AH2419"/>
    <mergeCell ref="AE2420:AF2420"/>
    <mergeCell ref="AG2420:AH2420"/>
    <mergeCell ref="AE2415:AF2415"/>
    <mergeCell ref="AG2415:AH2415"/>
    <mergeCell ref="AE2416:AF2416"/>
    <mergeCell ref="AG2416:AH2416"/>
    <mergeCell ref="AE2417:AF2417"/>
    <mergeCell ref="AG2417:AH2417"/>
    <mergeCell ref="AE2412:AF2412"/>
    <mergeCell ref="AG2412:AH2412"/>
    <mergeCell ref="AE2413:AF2413"/>
    <mergeCell ref="AG2413:AH2413"/>
    <mergeCell ref="AE2414:AF2414"/>
    <mergeCell ref="AG2414:AH2414"/>
    <mergeCell ref="AE2409:AF2409"/>
    <mergeCell ref="AG2409:AH2409"/>
    <mergeCell ref="AE2410:AF2410"/>
    <mergeCell ref="AG2410:AH2410"/>
    <mergeCell ref="AE2411:AF2411"/>
    <mergeCell ref="AG2411:AH2411"/>
    <mergeCell ref="AE2406:AF2406"/>
    <mergeCell ref="AG2406:AH2406"/>
    <mergeCell ref="AE2407:AF2407"/>
    <mergeCell ref="AG2407:AH2407"/>
    <mergeCell ref="AE2408:AF2408"/>
    <mergeCell ref="AG2408:AH2408"/>
    <mergeCell ref="AE2403:AF2403"/>
    <mergeCell ref="AG2403:AH2403"/>
    <mergeCell ref="AE2404:AF2404"/>
    <mergeCell ref="AG2404:AH2404"/>
    <mergeCell ref="AE2405:AF2405"/>
    <mergeCell ref="AG2405:AH2405"/>
    <mergeCell ref="AE2400:AF2400"/>
    <mergeCell ref="AG2400:AH2400"/>
    <mergeCell ref="AE2401:AF2401"/>
    <mergeCell ref="AG2401:AH2401"/>
    <mergeCell ref="AE2402:AF2402"/>
    <mergeCell ref="AG2402:AH2402"/>
    <mergeCell ref="AE2397:AF2397"/>
    <mergeCell ref="AG2397:AH2397"/>
    <mergeCell ref="AE2398:AF2398"/>
    <mergeCell ref="AG2398:AH2398"/>
    <mergeCell ref="AE2399:AF2399"/>
    <mergeCell ref="AG2399:AH2399"/>
    <mergeCell ref="AE2394:AF2394"/>
    <mergeCell ref="AG2394:AH2394"/>
    <mergeCell ref="AE2395:AF2395"/>
    <mergeCell ref="AG2395:AH2395"/>
    <mergeCell ref="AE2396:AF2396"/>
    <mergeCell ref="AG2396:AH2396"/>
    <mergeCell ref="AE2391:AF2391"/>
    <mergeCell ref="AG2391:AH2391"/>
    <mergeCell ref="AE2392:AF2392"/>
    <mergeCell ref="AG2392:AH2392"/>
    <mergeCell ref="AE2393:AF2393"/>
    <mergeCell ref="AG2393:AH2393"/>
    <mergeCell ref="AE2388:AF2388"/>
    <mergeCell ref="AG2388:AH2388"/>
    <mergeCell ref="AE2389:AF2389"/>
    <mergeCell ref="AG2389:AH2389"/>
    <mergeCell ref="AE2390:AF2390"/>
    <mergeCell ref="AG2390:AH2390"/>
    <mergeCell ref="AE2385:AF2385"/>
    <mergeCell ref="AG2385:AH2385"/>
    <mergeCell ref="AE2386:AF2386"/>
    <mergeCell ref="AG2386:AH2386"/>
    <mergeCell ref="AE2387:AF2387"/>
    <mergeCell ref="AG2387:AH2387"/>
    <mergeCell ref="AE2382:AF2382"/>
    <mergeCell ref="AG2382:AH2382"/>
    <mergeCell ref="AE2383:AF2383"/>
    <mergeCell ref="AG2383:AH2383"/>
    <mergeCell ref="AE2384:AF2384"/>
    <mergeCell ref="AG2384:AH2384"/>
    <mergeCell ref="AE2379:AF2379"/>
    <mergeCell ref="AG2379:AH2379"/>
    <mergeCell ref="AE2380:AF2380"/>
    <mergeCell ref="AG2380:AH2380"/>
    <mergeCell ref="AE2381:AF2381"/>
    <mergeCell ref="AG2381:AH2381"/>
    <mergeCell ref="AE2376:AF2376"/>
    <mergeCell ref="AG2376:AH2376"/>
    <mergeCell ref="AE2377:AF2377"/>
    <mergeCell ref="AG2377:AH2377"/>
    <mergeCell ref="AE2378:AF2378"/>
    <mergeCell ref="AG2378:AH2378"/>
    <mergeCell ref="AE2373:AF2373"/>
    <mergeCell ref="AG2373:AH2373"/>
    <mergeCell ref="AE2374:AF2374"/>
    <mergeCell ref="AG2374:AH2374"/>
    <mergeCell ref="AE2375:AF2375"/>
    <mergeCell ref="AG2375:AH2375"/>
    <mergeCell ref="AE2370:AF2370"/>
    <mergeCell ref="AG2370:AH2370"/>
    <mergeCell ref="AE2371:AF2371"/>
    <mergeCell ref="AG2371:AH2371"/>
    <mergeCell ref="AE2372:AF2372"/>
    <mergeCell ref="AG2372:AH2372"/>
    <mergeCell ref="AE2367:AF2367"/>
    <mergeCell ref="AG2367:AH2367"/>
    <mergeCell ref="AE2368:AF2368"/>
    <mergeCell ref="AG2368:AH2368"/>
    <mergeCell ref="AE2369:AF2369"/>
    <mergeCell ref="AG2369:AH2369"/>
    <mergeCell ref="AE2364:AF2364"/>
    <mergeCell ref="AG2364:AH2364"/>
    <mergeCell ref="AE2365:AF2365"/>
    <mergeCell ref="AG2365:AH2365"/>
    <mergeCell ref="AE2366:AF2366"/>
    <mergeCell ref="AG2366:AH2366"/>
    <mergeCell ref="AE2361:AF2361"/>
    <mergeCell ref="AG2361:AH2361"/>
    <mergeCell ref="AE2362:AF2362"/>
    <mergeCell ref="AG2362:AH2362"/>
    <mergeCell ref="AE2363:AF2363"/>
    <mergeCell ref="AG2363:AH2363"/>
    <mergeCell ref="AE2358:AF2358"/>
    <mergeCell ref="AG2358:AH2358"/>
    <mergeCell ref="AE2359:AF2359"/>
    <mergeCell ref="AG2359:AH2359"/>
    <mergeCell ref="AE2360:AF2360"/>
    <mergeCell ref="AG2360:AH2360"/>
    <mergeCell ref="AE2355:AF2355"/>
    <mergeCell ref="AG2355:AH2355"/>
    <mergeCell ref="AE2356:AF2356"/>
    <mergeCell ref="AG2356:AH2356"/>
    <mergeCell ref="AE2357:AF2357"/>
    <mergeCell ref="AG2357:AH2357"/>
    <mergeCell ref="AE2352:AF2352"/>
    <mergeCell ref="AG2352:AH2352"/>
    <mergeCell ref="AE2353:AF2353"/>
    <mergeCell ref="AG2353:AH2353"/>
    <mergeCell ref="AE2354:AF2354"/>
    <mergeCell ref="AG2354:AH2354"/>
    <mergeCell ref="AE2349:AF2349"/>
    <mergeCell ref="AG2349:AH2349"/>
    <mergeCell ref="AE2350:AF2350"/>
    <mergeCell ref="AG2350:AH2350"/>
    <mergeCell ref="AE2351:AF2351"/>
    <mergeCell ref="AG2351:AH2351"/>
    <mergeCell ref="AE2346:AF2346"/>
    <mergeCell ref="AG2346:AH2346"/>
    <mergeCell ref="AE2347:AF2347"/>
    <mergeCell ref="AG2347:AH2347"/>
    <mergeCell ref="AE2348:AF2348"/>
    <mergeCell ref="AG2348:AH2348"/>
    <mergeCell ref="AE2343:AF2343"/>
    <mergeCell ref="AG2343:AH2343"/>
    <mergeCell ref="AE2344:AF2344"/>
    <mergeCell ref="AG2344:AH2344"/>
    <mergeCell ref="AE2345:AF2345"/>
    <mergeCell ref="AG2345:AH2345"/>
    <mergeCell ref="AE2340:AF2340"/>
    <mergeCell ref="AG2340:AH2340"/>
    <mergeCell ref="AE2341:AF2341"/>
    <mergeCell ref="AG2341:AH2341"/>
    <mergeCell ref="AE2342:AF2342"/>
    <mergeCell ref="AG2342:AH2342"/>
    <mergeCell ref="AE2337:AF2337"/>
    <mergeCell ref="AG2337:AH2337"/>
    <mergeCell ref="AE2338:AF2338"/>
    <mergeCell ref="AG2338:AH2338"/>
    <mergeCell ref="AE2339:AF2339"/>
    <mergeCell ref="AG2339:AH2339"/>
    <mergeCell ref="AE2334:AF2334"/>
    <mergeCell ref="AG2334:AH2334"/>
    <mergeCell ref="AE2335:AF2335"/>
    <mergeCell ref="AG2335:AH2335"/>
    <mergeCell ref="AE2336:AF2336"/>
    <mergeCell ref="AG2336:AH2336"/>
    <mergeCell ref="AE2331:AF2331"/>
    <mergeCell ref="AG2331:AH2331"/>
    <mergeCell ref="AE2332:AF2332"/>
    <mergeCell ref="AG2332:AH2332"/>
    <mergeCell ref="AE2333:AF2333"/>
    <mergeCell ref="AG2333:AH2333"/>
    <mergeCell ref="AE2328:AF2328"/>
    <mergeCell ref="AG2328:AH2328"/>
    <mergeCell ref="AE2329:AF2329"/>
    <mergeCell ref="AG2329:AH2329"/>
    <mergeCell ref="AE2330:AF2330"/>
    <mergeCell ref="AG2330:AH2330"/>
    <mergeCell ref="AE2325:AF2325"/>
    <mergeCell ref="AG2325:AH2325"/>
    <mergeCell ref="AE2326:AF2326"/>
    <mergeCell ref="AG2326:AH2326"/>
    <mergeCell ref="AE2327:AF2327"/>
    <mergeCell ref="AG2327:AH2327"/>
    <mergeCell ref="AE2322:AF2322"/>
    <mergeCell ref="AG2322:AH2322"/>
    <mergeCell ref="AE2323:AF2323"/>
    <mergeCell ref="AG2323:AH2323"/>
    <mergeCell ref="AE2324:AF2324"/>
    <mergeCell ref="AG2324:AH2324"/>
    <mergeCell ref="AE2319:AF2319"/>
    <mergeCell ref="AG2319:AH2319"/>
    <mergeCell ref="AE2320:AF2320"/>
    <mergeCell ref="AG2320:AH2320"/>
    <mergeCell ref="AE2321:AF2321"/>
    <mergeCell ref="AG2321:AH2321"/>
    <mergeCell ref="AE2316:AF2316"/>
    <mergeCell ref="AG2316:AH2316"/>
    <mergeCell ref="AE2317:AF2317"/>
    <mergeCell ref="AG2317:AH2317"/>
    <mergeCell ref="AE2318:AF2318"/>
    <mergeCell ref="AG2318:AH2318"/>
    <mergeCell ref="AE2313:AF2313"/>
    <mergeCell ref="AG2313:AH2313"/>
    <mergeCell ref="AE2314:AF2314"/>
    <mergeCell ref="AG2314:AH2314"/>
    <mergeCell ref="AE2315:AF2315"/>
    <mergeCell ref="AG2315:AH2315"/>
    <mergeCell ref="AE2310:AF2310"/>
    <mergeCell ref="AG2310:AH2310"/>
    <mergeCell ref="AE2311:AF2311"/>
    <mergeCell ref="AG2311:AH2311"/>
    <mergeCell ref="AE2312:AF2312"/>
    <mergeCell ref="AG2312:AH2312"/>
    <mergeCell ref="AE2307:AF2307"/>
    <mergeCell ref="AG2307:AH2307"/>
    <mergeCell ref="AE2308:AF2308"/>
    <mergeCell ref="AG2308:AH2308"/>
    <mergeCell ref="AE2309:AF2309"/>
    <mergeCell ref="AG2309:AH2309"/>
    <mergeCell ref="AE2304:AF2304"/>
    <mergeCell ref="AG2304:AH2304"/>
    <mergeCell ref="AE2305:AF2305"/>
    <mergeCell ref="AG2305:AH2305"/>
    <mergeCell ref="AE2306:AF2306"/>
    <mergeCell ref="AG2306:AH2306"/>
    <mergeCell ref="AE2301:AF2301"/>
    <mergeCell ref="AG2301:AH2301"/>
    <mergeCell ref="AE2302:AF2302"/>
    <mergeCell ref="AG2302:AH2302"/>
    <mergeCell ref="AE2303:AF2303"/>
    <mergeCell ref="AG2303:AH2303"/>
    <mergeCell ref="AE2298:AF2298"/>
    <mergeCell ref="AG2298:AH2298"/>
    <mergeCell ref="AE2299:AF2299"/>
    <mergeCell ref="AG2299:AH2299"/>
    <mergeCell ref="AE2300:AF2300"/>
    <mergeCell ref="AG2300:AH2300"/>
    <mergeCell ref="AE2295:AF2295"/>
    <mergeCell ref="AG2295:AH2295"/>
    <mergeCell ref="AE2296:AF2296"/>
    <mergeCell ref="AG2296:AH2296"/>
    <mergeCell ref="AE2297:AF2297"/>
    <mergeCell ref="AG2297:AH2297"/>
    <mergeCell ref="AE2292:AF2292"/>
    <mergeCell ref="AG2292:AH2292"/>
    <mergeCell ref="AE2293:AF2293"/>
    <mergeCell ref="AG2293:AH2293"/>
    <mergeCell ref="AE2294:AF2294"/>
    <mergeCell ref="AG2294:AH2294"/>
    <mergeCell ref="AE2289:AF2289"/>
    <mergeCell ref="AG2289:AH2289"/>
    <mergeCell ref="AE2290:AF2290"/>
    <mergeCell ref="AG2290:AH2290"/>
    <mergeCell ref="AE2291:AF2291"/>
    <mergeCell ref="AG2291:AH2291"/>
    <mergeCell ref="AE2286:AF2286"/>
    <mergeCell ref="AG2286:AH2286"/>
    <mergeCell ref="AE2287:AF2287"/>
    <mergeCell ref="AG2287:AH2287"/>
    <mergeCell ref="AE2288:AF2288"/>
    <mergeCell ref="AG2288:AH2288"/>
    <mergeCell ref="AE2283:AF2283"/>
    <mergeCell ref="AG2283:AH2283"/>
    <mergeCell ref="AE2284:AF2284"/>
    <mergeCell ref="AG2284:AH2284"/>
    <mergeCell ref="AE2285:AF2285"/>
    <mergeCell ref="AG2285:AH2285"/>
    <mergeCell ref="AE2280:AF2280"/>
    <mergeCell ref="AG2280:AH2280"/>
    <mergeCell ref="AE2281:AF2281"/>
    <mergeCell ref="AG2281:AH2281"/>
    <mergeCell ref="AE2282:AF2282"/>
    <mergeCell ref="AG2282:AH2282"/>
    <mergeCell ref="AE2277:AF2277"/>
    <mergeCell ref="AG2277:AH2277"/>
    <mergeCell ref="AE2278:AF2278"/>
    <mergeCell ref="AG2278:AH2278"/>
    <mergeCell ref="AE2279:AF2279"/>
    <mergeCell ref="AG2279:AH2279"/>
    <mergeCell ref="AE2274:AF2274"/>
    <mergeCell ref="AG2274:AH2274"/>
    <mergeCell ref="AE2275:AF2275"/>
    <mergeCell ref="AG2275:AH2275"/>
    <mergeCell ref="AE2276:AF2276"/>
    <mergeCell ref="AG2276:AH2276"/>
    <mergeCell ref="AE2271:AF2271"/>
    <mergeCell ref="AG2271:AH2271"/>
    <mergeCell ref="AE2272:AF2272"/>
    <mergeCell ref="AG2272:AH2272"/>
    <mergeCell ref="AE2273:AF2273"/>
    <mergeCell ref="AG2273:AH2273"/>
    <mergeCell ref="AE2268:AF2268"/>
    <mergeCell ref="AG2268:AH2268"/>
    <mergeCell ref="AE2269:AF2269"/>
    <mergeCell ref="AG2269:AH2269"/>
    <mergeCell ref="AE2270:AF2270"/>
    <mergeCell ref="AG2270:AH2270"/>
    <mergeCell ref="AE2265:AF2265"/>
    <mergeCell ref="AG2265:AH2265"/>
    <mergeCell ref="AE2266:AF2266"/>
    <mergeCell ref="AG2266:AH2266"/>
    <mergeCell ref="AE2267:AF2267"/>
    <mergeCell ref="AG2267:AH2267"/>
    <mergeCell ref="AE2262:AF2262"/>
    <mergeCell ref="AG2262:AH2262"/>
    <mergeCell ref="AE2263:AF2263"/>
    <mergeCell ref="AG2263:AH2263"/>
    <mergeCell ref="AE2264:AF2264"/>
    <mergeCell ref="AG2264:AH2264"/>
    <mergeCell ref="AE2259:AF2259"/>
    <mergeCell ref="AG2259:AH2259"/>
    <mergeCell ref="AE2260:AF2260"/>
    <mergeCell ref="AG2260:AH2260"/>
    <mergeCell ref="AE2261:AF2261"/>
    <mergeCell ref="AG2261:AH2261"/>
    <mergeCell ref="AE2256:AF2256"/>
    <mergeCell ref="AG2256:AH2256"/>
    <mergeCell ref="AE2257:AF2257"/>
    <mergeCell ref="AG2257:AH2257"/>
    <mergeCell ref="AE2258:AF2258"/>
    <mergeCell ref="AG2258:AH2258"/>
    <mergeCell ref="AE2253:AF2253"/>
    <mergeCell ref="AG2253:AH2253"/>
    <mergeCell ref="AE2254:AF2254"/>
    <mergeCell ref="AG2254:AH2254"/>
    <mergeCell ref="AE2255:AF2255"/>
    <mergeCell ref="AG2255:AH2255"/>
    <mergeCell ref="AE2250:AF2250"/>
    <mergeCell ref="AG2250:AH2250"/>
    <mergeCell ref="AE2251:AF2251"/>
    <mergeCell ref="AG2251:AH2251"/>
    <mergeCell ref="AE2252:AF2252"/>
    <mergeCell ref="AG2252:AH2252"/>
    <mergeCell ref="AE2247:AF2247"/>
    <mergeCell ref="AG2247:AH2247"/>
    <mergeCell ref="AE2248:AF2248"/>
    <mergeCell ref="AG2248:AH2248"/>
    <mergeCell ref="AE2249:AF2249"/>
    <mergeCell ref="AG2249:AH2249"/>
    <mergeCell ref="AE2244:AF2244"/>
    <mergeCell ref="AG2244:AH2244"/>
    <mergeCell ref="AE2245:AF2245"/>
    <mergeCell ref="AG2245:AH2245"/>
    <mergeCell ref="AE2246:AF2246"/>
    <mergeCell ref="AG2246:AH2246"/>
    <mergeCell ref="AE2241:AF2241"/>
    <mergeCell ref="AG2241:AH2241"/>
    <mergeCell ref="AE2242:AF2242"/>
    <mergeCell ref="AG2242:AH2242"/>
    <mergeCell ref="AE2243:AF2243"/>
    <mergeCell ref="AG2243:AH2243"/>
    <mergeCell ref="AE2238:AF2238"/>
    <mergeCell ref="AG2238:AH2238"/>
    <mergeCell ref="AE2239:AF2239"/>
    <mergeCell ref="AG2239:AH2239"/>
    <mergeCell ref="AE2240:AF2240"/>
    <mergeCell ref="AG2240:AH2240"/>
    <mergeCell ref="AE2235:AF2235"/>
    <mergeCell ref="AG2235:AH2235"/>
    <mergeCell ref="AE2236:AF2236"/>
    <mergeCell ref="AG2236:AH2236"/>
    <mergeCell ref="AE2237:AF2237"/>
    <mergeCell ref="AG2237:AH2237"/>
    <mergeCell ref="AE2232:AF2232"/>
    <mergeCell ref="AG2232:AH2232"/>
    <mergeCell ref="AE2233:AF2233"/>
    <mergeCell ref="AG2233:AH2233"/>
    <mergeCell ref="AE2234:AF2234"/>
    <mergeCell ref="AG2234:AH2234"/>
    <mergeCell ref="AE2229:AF2229"/>
    <mergeCell ref="AG2229:AH2229"/>
    <mergeCell ref="AE2230:AF2230"/>
    <mergeCell ref="AG2230:AH2230"/>
    <mergeCell ref="AE2231:AF2231"/>
    <mergeCell ref="AG2231:AH2231"/>
    <mergeCell ref="AE2226:AF2226"/>
    <mergeCell ref="AG2226:AH2226"/>
    <mergeCell ref="AE2227:AF2227"/>
    <mergeCell ref="AG2227:AH2227"/>
    <mergeCell ref="AE2228:AF2228"/>
    <mergeCell ref="AG2228:AH2228"/>
    <mergeCell ref="AE2223:AF2223"/>
    <mergeCell ref="AG2223:AH2223"/>
    <mergeCell ref="AE2224:AF2224"/>
    <mergeCell ref="AG2224:AH2224"/>
    <mergeCell ref="AE2225:AF2225"/>
    <mergeCell ref="AG2225:AH2225"/>
    <mergeCell ref="AE2220:AF2220"/>
    <mergeCell ref="AG2220:AH2220"/>
    <mergeCell ref="AE2221:AF2221"/>
    <mergeCell ref="AG2221:AH2221"/>
    <mergeCell ref="AE2222:AF2222"/>
    <mergeCell ref="AG2222:AH2222"/>
    <mergeCell ref="AE2217:AF2217"/>
    <mergeCell ref="AG2217:AH2217"/>
    <mergeCell ref="AE2218:AF2218"/>
    <mergeCell ref="AG2218:AH2218"/>
    <mergeCell ref="AE2219:AF2219"/>
    <mergeCell ref="AG2219:AH2219"/>
    <mergeCell ref="AE2214:AF2214"/>
    <mergeCell ref="AG2214:AH2214"/>
    <mergeCell ref="AE2215:AF2215"/>
    <mergeCell ref="AG2215:AH2215"/>
    <mergeCell ref="AE2216:AF2216"/>
    <mergeCell ref="AG2216:AH2216"/>
    <mergeCell ref="AE2211:AF2211"/>
    <mergeCell ref="AG2211:AH2211"/>
    <mergeCell ref="AE2212:AF2212"/>
    <mergeCell ref="AG2212:AH2212"/>
    <mergeCell ref="AE2213:AF2213"/>
    <mergeCell ref="AG2213:AH2213"/>
    <mergeCell ref="AE2208:AF2208"/>
    <mergeCell ref="AG2208:AH2208"/>
    <mergeCell ref="AE2209:AF2209"/>
    <mergeCell ref="AG2209:AH2209"/>
    <mergeCell ref="AE2210:AF2210"/>
    <mergeCell ref="AG2210:AH2210"/>
    <mergeCell ref="AE2205:AF2205"/>
    <mergeCell ref="AG2205:AH2205"/>
    <mergeCell ref="AE2206:AF2206"/>
    <mergeCell ref="AG2206:AH2206"/>
    <mergeCell ref="AE2207:AF2207"/>
    <mergeCell ref="AG2207:AH2207"/>
    <mergeCell ref="AE2202:AF2202"/>
    <mergeCell ref="AG2202:AH2202"/>
    <mergeCell ref="AE2203:AF2203"/>
    <mergeCell ref="AG2203:AH2203"/>
    <mergeCell ref="AE2204:AF2204"/>
    <mergeCell ref="AG2204:AH2204"/>
    <mergeCell ref="AE2199:AF2199"/>
    <mergeCell ref="AG2199:AH2199"/>
    <mergeCell ref="AE2200:AF2200"/>
    <mergeCell ref="AG2200:AH2200"/>
    <mergeCell ref="AE2201:AF2201"/>
    <mergeCell ref="AG2201:AH2201"/>
    <mergeCell ref="AE2196:AF2196"/>
    <mergeCell ref="AG2196:AH2196"/>
    <mergeCell ref="AE2197:AF2197"/>
    <mergeCell ref="AG2197:AH2197"/>
    <mergeCell ref="AE2198:AF2198"/>
    <mergeCell ref="AG2198:AH2198"/>
    <mergeCell ref="AE2193:AF2193"/>
    <mergeCell ref="AG2193:AH2193"/>
    <mergeCell ref="AE2194:AF2194"/>
    <mergeCell ref="AG2194:AH2194"/>
    <mergeCell ref="AE2195:AF2195"/>
    <mergeCell ref="AG2195:AH2195"/>
    <mergeCell ref="AE2190:AF2190"/>
    <mergeCell ref="AG2190:AH2190"/>
    <mergeCell ref="AE2191:AF2191"/>
    <mergeCell ref="AG2191:AH2191"/>
    <mergeCell ref="AE2192:AF2192"/>
    <mergeCell ref="AG2192:AH2192"/>
    <mergeCell ref="AE2187:AF2187"/>
    <mergeCell ref="AG2187:AH2187"/>
    <mergeCell ref="AE2188:AF2188"/>
    <mergeCell ref="AG2188:AH2188"/>
    <mergeCell ref="AE2189:AF2189"/>
    <mergeCell ref="AG2189:AH2189"/>
    <mergeCell ref="AE2184:AF2184"/>
    <mergeCell ref="AG2184:AH2184"/>
    <mergeCell ref="AE2185:AF2185"/>
    <mergeCell ref="AG2185:AH2185"/>
    <mergeCell ref="AE2186:AF2186"/>
    <mergeCell ref="AG2186:AH2186"/>
    <mergeCell ref="AE2181:AF2181"/>
    <mergeCell ref="AG2181:AH2181"/>
    <mergeCell ref="AE2182:AF2182"/>
    <mergeCell ref="AG2182:AH2182"/>
    <mergeCell ref="AE2183:AF2183"/>
    <mergeCell ref="AG2183:AH2183"/>
    <mergeCell ref="AE2178:AF2178"/>
    <mergeCell ref="AG2178:AH2178"/>
    <mergeCell ref="AE2179:AF2179"/>
    <mergeCell ref="AG2179:AH2179"/>
    <mergeCell ref="AE2180:AF2180"/>
    <mergeCell ref="AG2180:AH2180"/>
    <mergeCell ref="AE2175:AF2175"/>
    <mergeCell ref="AG2175:AH2175"/>
    <mergeCell ref="AE2176:AF2176"/>
    <mergeCell ref="AG2176:AH2176"/>
    <mergeCell ref="AE2177:AF2177"/>
    <mergeCell ref="AG2177:AH2177"/>
    <mergeCell ref="AE2172:AF2172"/>
    <mergeCell ref="AG2172:AH2172"/>
    <mergeCell ref="AE2173:AF2173"/>
    <mergeCell ref="AG2173:AH2173"/>
    <mergeCell ref="AE2174:AF2174"/>
    <mergeCell ref="AG2174:AH2174"/>
    <mergeCell ref="AE2169:AF2169"/>
    <mergeCell ref="AG2169:AH2169"/>
    <mergeCell ref="AE2170:AF2170"/>
    <mergeCell ref="AG2170:AH2170"/>
    <mergeCell ref="AE2171:AF2171"/>
    <mergeCell ref="AG2171:AH2171"/>
    <mergeCell ref="AE2166:AF2166"/>
    <mergeCell ref="AG2166:AH2166"/>
    <mergeCell ref="AE2167:AF2167"/>
    <mergeCell ref="AG2167:AH2167"/>
    <mergeCell ref="AE2168:AF2168"/>
    <mergeCell ref="AG2168:AH2168"/>
    <mergeCell ref="AE2163:AF2163"/>
    <mergeCell ref="AG2163:AH2163"/>
    <mergeCell ref="AE2164:AF2164"/>
    <mergeCell ref="AG2164:AH2164"/>
    <mergeCell ref="AE2165:AF2165"/>
    <mergeCell ref="AG2165:AH2165"/>
    <mergeCell ref="AE2160:AF2160"/>
    <mergeCell ref="AG2160:AH2160"/>
    <mergeCell ref="AE2161:AF2161"/>
    <mergeCell ref="AG2161:AH2161"/>
    <mergeCell ref="AE2162:AF2162"/>
    <mergeCell ref="AG2162:AH2162"/>
    <mergeCell ref="AE2157:AF2157"/>
    <mergeCell ref="AG2157:AH2157"/>
    <mergeCell ref="AE2158:AF2158"/>
    <mergeCell ref="AG2158:AH2158"/>
    <mergeCell ref="AE2159:AF2159"/>
    <mergeCell ref="AG2159:AH2159"/>
    <mergeCell ref="AE2154:AF2154"/>
    <mergeCell ref="AG2154:AH2154"/>
    <mergeCell ref="AE2155:AF2155"/>
    <mergeCell ref="AG2155:AH2155"/>
    <mergeCell ref="AE2156:AF2156"/>
    <mergeCell ref="AG2156:AH2156"/>
    <mergeCell ref="AE2151:AF2151"/>
    <mergeCell ref="AG2151:AH2151"/>
    <mergeCell ref="AE2152:AF2152"/>
    <mergeCell ref="AG2152:AH2152"/>
    <mergeCell ref="AE2153:AF2153"/>
    <mergeCell ref="AG2153:AH2153"/>
    <mergeCell ref="AE2148:AF2148"/>
    <mergeCell ref="AG2148:AH2148"/>
    <mergeCell ref="AE2149:AF2149"/>
    <mergeCell ref="AG2149:AH2149"/>
    <mergeCell ref="AE2150:AF2150"/>
    <mergeCell ref="AG2150:AH2150"/>
    <mergeCell ref="AE2145:AF2145"/>
    <mergeCell ref="AG2145:AH2145"/>
    <mergeCell ref="AE2146:AF2146"/>
    <mergeCell ref="AG2146:AH2146"/>
    <mergeCell ref="AE2147:AF2147"/>
    <mergeCell ref="AG2147:AH2147"/>
    <mergeCell ref="AE2142:AF2142"/>
    <mergeCell ref="AG2142:AH2142"/>
    <mergeCell ref="AE2143:AF2143"/>
    <mergeCell ref="AG2143:AH2143"/>
    <mergeCell ref="AE2144:AF2144"/>
    <mergeCell ref="AG2144:AH2144"/>
    <mergeCell ref="AE2139:AF2139"/>
    <mergeCell ref="AG2139:AH2139"/>
    <mergeCell ref="AE2140:AF2140"/>
    <mergeCell ref="AG2140:AH2140"/>
    <mergeCell ref="AE2141:AF2141"/>
    <mergeCell ref="AG2141:AH2141"/>
    <mergeCell ref="AE2136:AF2136"/>
    <mergeCell ref="AG2136:AH2136"/>
    <mergeCell ref="AE2137:AF2137"/>
    <mergeCell ref="AG2137:AH2137"/>
    <mergeCell ref="AE2138:AF2138"/>
    <mergeCell ref="AG2138:AH2138"/>
    <mergeCell ref="AE2133:AF2133"/>
    <mergeCell ref="AG2133:AH2133"/>
    <mergeCell ref="AE2134:AF2134"/>
    <mergeCell ref="AG2134:AH2134"/>
    <mergeCell ref="AE2135:AF2135"/>
    <mergeCell ref="AG2135:AH2135"/>
    <mergeCell ref="AE2130:AF2130"/>
    <mergeCell ref="AG2130:AH2130"/>
    <mergeCell ref="AE2131:AF2131"/>
    <mergeCell ref="AG2131:AH2131"/>
    <mergeCell ref="AE2132:AF2132"/>
    <mergeCell ref="AG2132:AH2132"/>
    <mergeCell ref="AE2127:AF2127"/>
    <mergeCell ref="AG2127:AH2127"/>
    <mergeCell ref="AE2128:AF2128"/>
    <mergeCell ref="AG2128:AH2128"/>
    <mergeCell ref="AE2129:AF2129"/>
    <mergeCell ref="AG2129:AH2129"/>
    <mergeCell ref="AE2124:AF2124"/>
    <mergeCell ref="AG2124:AH2124"/>
    <mergeCell ref="AE2125:AF2125"/>
    <mergeCell ref="AG2125:AH2125"/>
    <mergeCell ref="AE2126:AF2126"/>
    <mergeCell ref="AG2126:AH2126"/>
    <mergeCell ref="AE2121:AF2121"/>
    <mergeCell ref="AG2121:AH2121"/>
    <mergeCell ref="AE2122:AF2122"/>
    <mergeCell ref="AG2122:AH2122"/>
    <mergeCell ref="AE2123:AF2123"/>
    <mergeCell ref="AG2123:AH2123"/>
    <mergeCell ref="AE2118:AF2118"/>
    <mergeCell ref="AG2118:AH2118"/>
    <mergeCell ref="AE2119:AF2119"/>
    <mergeCell ref="AG2119:AH2119"/>
    <mergeCell ref="AE2120:AF2120"/>
    <mergeCell ref="AG2120:AH2120"/>
    <mergeCell ref="AE2115:AF2115"/>
    <mergeCell ref="AG2115:AH2115"/>
    <mergeCell ref="AE2116:AF2116"/>
    <mergeCell ref="AG2116:AH2116"/>
    <mergeCell ref="AE2117:AF2117"/>
    <mergeCell ref="AG2117:AH2117"/>
    <mergeCell ref="AE2112:AF2112"/>
    <mergeCell ref="AG2112:AH2112"/>
    <mergeCell ref="AE2113:AF2113"/>
    <mergeCell ref="AG2113:AH2113"/>
    <mergeCell ref="AE2114:AF2114"/>
    <mergeCell ref="AG2114:AH2114"/>
    <mergeCell ref="AE2109:AF2109"/>
    <mergeCell ref="AG2109:AH2109"/>
    <mergeCell ref="AE2110:AF2110"/>
    <mergeCell ref="AG2110:AH2110"/>
    <mergeCell ref="AE2111:AF2111"/>
    <mergeCell ref="AG2111:AH2111"/>
    <mergeCell ref="AE2106:AF2106"/>
    <mergeCell ref="AG2106:AH2106"/>
    <mergeCell ref="AE2107:AF2107"/>
    <mergeCell ref="AG2107:AH2107"/>
    <mergeCell ref="AE2108:AF2108"/>
    <mergeCell ref="AG2108:AH2108"/>
    <mergeCell ref="AE2103:AF2103"/>
    <mergeCell ref="AG2103:AH2103"/>
    <mergeCell ref="AE2104:AF2104"/>
    <mergeCell ref="AG2104:AH2104"/>
    <mergeCell ref="AE2105:AF2105"/>
    <mergeCell ref="AG2105:AH2105"/>
    <mergeCell ref="AE2100:AF2100"/>
    <mergeCell ref="AG2100:AH2100"/>
    <mergeCell ref="AE2101:AF2101"/>
    <mergeCell ref="AG2101:AH2101"/>
    <mergeCell ref="AE2102:AF2102"/>
    <mergeCell ref="AG2102:AH2102"/>
    <mergeCell ref="AE2097:AF2097"/>
    <mergeCell ref="AG2097:AH2097"/>
    <mergeCell ref="AE2098:AF2098"/>
    <mergeCell ref="AG2098:AH2098"/>
    <mergeCell ref="AE2099:AF2099"/>
    <mergeCell ref="AG2099:AH2099"/>
    <mergeCell ref="AE2094:AF2094"/>
    <mergeCell ref="AG2094:AH2094"/>
    <mergeCell ref="AE2095:AF2095"/>
    <mergeCell ref="AG2095:AH2095"/>
    <mergeCell ref="AE2096:AF2096"/>
    <mergeCell ref="AG2096:AH2096"/>
    <mergeCell ref="AE2091:AF2091"/>
    <mergeCell ref="AG2091:AH2091"/>
    <mergeCell ref="AE2092:AF2092"/>
    <mergeCell ref="AG2092:AH2092"/>
    <mergeCell ref="AE2093:AF2093"/>
    <mergeCell ref="AG2093:AH2093"/>
    <mergeCell ref="AE2088:AF2088"/>
    <mergeCell ref="AG2088:AH2088"/>
    <mergeCell ref="AE2089:AF2089"/>
    <mergeCell ref="AG2089:AH2089"/>
    <mergeCell ref="AE2090:AF2090"/>
    <mergeCell ref="AG2090:AH2090"/>
    <mergeCell ref="AE2085:AF2085"/>
    <mergeCell ref="AG2085:AH2085"/>
    <mergeCell ref="AE2086:AF2086"/>
    <mergeCell ref="AG2086:AH2086"/>
    <mergeCell ref="AE2087:AF2087"/>
    <mergeCell ref="AG2087:AH2087"/>
    <mergeCell ref="AE2082:AF2082"/>
    <mergeCell ref="AG2082:AH2082"/>
    <mergeCell ref="AE2083:AF2083"/>
    <mergeCell ref="AG2083:AH2083"/>
    <mergeCell ref="AE2084:AF2084"/>
    <mergeCell ref="AG2084:AH2084"/>
    <mergeCell ref="AE2079:AF2079"/>
    <mergeCell ref="AG2079:AH2079"/>
    <mergeCell ref="AE2080:AF2080"/>
    <mergeCell ref="AG2080:AH2080"/>
    <mergeCell ref="AE2081:AF2081"/>
    <mergeCell ref="AG2081:AH2081"/>
    <mergeCell ref="AE2076:AF2076"/>
    <mergeCell ref="AG2076:AH2076"/>
    <mergeCell ref="AE2077:AF2077"/>
    <mergeCell ref="AG2077:AH2077"/>
    <mergeCell ref="AE2078:AF2078"/>
    <mergeCell ref="AG2078:AH2078"/>
    <mergeCell ref="AE2073:AF2073"/>
    <mergeCell ref="AG2073:AH2073"/>
    <mergeCell ref="AE2074:AF2074"/>
    <mergeCell ref="AG2074:AH2074"/>
    <mergeCell ref="AE2075:AF2075"/>
    <mergeCell ref="AG2075:AH2075"/>
    <mergeCell ref="AE2070:AF2070"/>
    <mergeCell ref="AG2070:AH2070"/>
    <mergeCell ref="AE2071:AF2071"/>
    <mergeCell ref="AG2071:AH2071"/>
    <mergeCell ref="AE2072:AF2072"/>
    <mergeCell ref="AG2072:AH2072"/>
    <mergeCell ref="AE2067:AF2067"/>
    <mergeCell ref="AG2067:AH2067"/>
    <mergeCell ref="AE2068:AF2068"/>
    <mergeCell ref="AG2068:AH2068"/>
    <mergeCell ref="AE2069:AF2069"/>
    <mergeCell ref="AG2069:AH2069"/>
    <mergeCell ref="AE2064:AF2064"/>
    <mergeCell ref="AG2064:AH2064"/>
    <mergeCell ref="AE2065:AF2065"/>
    <mergeCell ref="AG2065:AH2065"/>
    <mergeCell ref="AE2066:AF2066"/>
    <mergeCell ref="AG2066:AH2066"/>
    <mergeCell ref="AE2058:AG2058"/>
    <mergeCell ref="AE2059:AG2059"/>
    <mergeCell ref="AE2060:AG2060"/>
    <mergeCell ref="AE2061:AG2061"/>
    <mergeCell ref="AE2063:AF2063"/>
    <mergeCell ref="AG2063:AH2063"/>
    <mergeCell ref="AE2052:AH2052"/>
    <mergeCell ref="AE2053:AG2053"/>
    <mergeCell ref="AE2054:AG2054"/>
    <mergeCell ref="AE2055:AG2055"/>
    <mergeCell ref="AE2056:AG2056"/>
    <mergeCell ref="AE2057:AG2057"/>
    <mergeCell ref="AE2049:AF2049"/>
    <mergeCell ref="AG2049:AH2049"/>
    <mergeCell ref="AE2050:AF2050"/>
    <mergeCell ref="AG2050:AH2050"/>
    <mergeCell ref="AE2051:AF2051"/>
    <mergeCell ref="AG2051:AH2051"/>
    <mergeCell ref="AE2046:AF2046"/>
    <mergeCell ref="AG2046:AH2046"/>
    <mergeCell ref="AE2047:AF2047"/>
    <mergeCell ref="AG2047:AH2047"/>
    <mergeCell ref="AE2048:AF2048"/>
    <mergeCell ref="AG2048:AH2048"/>
    <mergeCell ref="AE2043:AF2043"/>
    <mergeCell ref="AG2043:AH2043"/>
    <mergeCell ref="AE2044:AF2044"/>
    <mergeCell ref="AG2044:AH2044"/>
    <mergeCell ref="AE2045:AF2045"/>
    <mergeCell ref="AG2045:AH2045"/>
    <mergeCell ref="AE2040:AF2040"/>
    <mergeCell ref="AG2040:AH2040"/>
    <mergeCell ref="AE2041:AF2041"/>
    <mergeCell ref="AG2041:AH2041"/>
    <mergeCell ref="AE2042:AF2042"/>
    <mergeCell ref="AG2042:AH2042"/>
    <mergeCell ref="AE2037:AF2037"/>
    <mergeCell ref="AG2037:AH2037"/>
    <mergeCell ref="AE2038:AF2038"/>
    <mergeCell ref="AG2038:AH2038"/>
    <mergeCell ref="AE2039:AF2039"/>
    <mergeCell ref="AG2039:AH2039"/>
    <mergeCell ref="AE2034:AF2034"/>
    <mergeCell ref="AG2034:AH2034"/>
    <mergeCell ref="AE2035:AF2035"/>
    <mergeCell ref="AG2035:AH2035"/>
    <mergeCell ref="AE2036:AF2036"/>
    <mergeCell ref="AG2036:AH2036"/>
    <mergeCell ref="AE2031:AF2031"/>
    <mergeCell ref="AG2031:AH2031"/>
    <mergeCell ref="AE2032:AF2032"/>
    <mergeCell ref="AG2032:AH2032"/>
    <mergeCell ref="AE2033:AF2033"/>
    <mergeCell ref="AG2033:AH2033"/>
    <mergeCell ref="AE2028:AF2028"/>
    <mergeCell ref="AG2028:AH2028"/>
    <mergeCell ref="AE2029:AF2029"/>
    <mergeCell ref="AG2029:AH2029"/>
    <mergeCell ref="AE2030:AF2030"/>
    <mergeCell ref="AG2030:AH2030"/>
    <mergeCell ref="AE2025:AF2025"/>
    <mergeCell ref="AG2025:AH2025"/>
    <mergeCell ref="AE2026:AF2026"/>
    <mergeCell ref="AG2026:AH2026"/>
    <mergeCell ref="AE2027:AF2027"/>
    <mergeCell ref="AG2027:AH2027"/>
    <mergeCell ref="AE2022:AF2022"/>
    <mergeCell ref="AG2022:AH2022"/>
    <mergeCell ref="AE2023:AF2023"/>
    <mergeCell ref="AG2023:AH2023"/>
    <mergeCell ref="AE2024:AF2024"/>
    <mergeCell ref="AG2024:AH2024"/>
    <mergeCell ref="AE2019:AF2019"/>
    <mergeCell ref="AG2019:AH2019"/>
    <mergeCell ref="AE2020:AF2020"/>
    <mergeCell ref="AG2020:AH2020"/>
    <mergeCell ref="AE2021:AF2021"/>
    <mergeCell ref="AG2021:AH2021"/>
    <mergeCell ref="AE2016:AF2016"/>
    <mergeCell ref="AG2016:AH2016"/>
    <mergeCell ref="AE2017:AF2017"/>
    <mergeCell ref="AG2017:AH2017"/>
    <mergeCell ref="AE2018:AF2018"/>
    <mergeCell ref="AG2018:AH2018"/>
    <mergeCell ref="AE2013:AF2013"/>
    <mergeCell ref="AG2013:AH2013"/>
    <mergeCell ref="AE2014:AF2014"/>
    <mergeCell ref="AG2014:AH2014"/>
    <mergeCell ref="AE2015:AF2015"/>
    <mergeCell ref="AG2015:AH2015"/>
    <mergeCell ref="AE2010:AF2010"/>
    <mergeCell ref="AG2010:AH2010"/>
    <mergeCell ref="AE2011:AF2011"/>
    <mergeCell ref="AG2011:AH2011"/>
    <mergeCell ref="AE2012:AF2012"/>
    <mergeCell ref="AG2012:AH2012"/>
    <mergeCell ref="AE2007:AF2007"/>
    <mergeCell ref="AG2007:AH2007"/>
    <mergeCell ref="AE2008:AF2008"/>
    <mergeCell ref="AG2008:AH2008"/>
    <mergeCell ref="AE2009:AF2009"/>
    <mergeCell ref="AG2009:AH2009"/>
    <mergeCell ref="AE2004:AF2004"/>
    <mergeCell ref="AG2004:AH2004"/>
    <mergeCell ref="AE2005:AF2005"/>
    <mergeCell ref="AG2005:AH2005"/>
    <mergeCell ref="AE2006:AF2006"/>
    <mergeCell ref="AG2006:AH2006"/>
    <mergeCell ref="AE2001:AF2001"/>
    <mergeCell ref="AG2001:AH2001"/>
    <mergeCell ref="AE2002:AF2002"/>
    <mergeCell ref="AG2002:AH2002"/>
    <mergeCell ref="AE2003:AF2003"/>
    <mergeCell ref="AG2003:AH2003"/>
    <mergeCell ref="AE1998:AF1998"/>
    <mergeCell ref="AG1998:AH1998"/>
    <mergeCell ref="AE1999:AF1999"/>
    <mergeCell ref="AG1999:AH1999"/>
    <mergeCell ref="AE2000:AF2000"/>
    <mergeCell ref="AG2000:AH2000"/>
    <mergeCell ref="AE1995:AF1995"/>
    <mergeCell ref="AG1995:AH1995"/>
    <mergeCell ref="AE1996:AF1996"/>
    <mergeCell ref="AG1996:AH1996"/>
    <mergeCell ref="AE1997:AF1997"/>
    <mergeCell ref="AG1997:AH1997"/>
    <mergeCell ref="AE1992:AF1992"/>
    <mergeCell ref="AG1992:AH1992"/>
    <mergeCell ref="AE1993:AF1993"/>
    <mergeCell ref="AG1993:AH1993"/>
    <mergeCell ref="AE1994:AF1994"/>
    <mergeCell ref="AG1994:AH1994"/>
    <mergeCell ref="AE1989:AF1989"/>
    <mergeCell ref="AG1989:AH1989"/>
    <mergeCell ref="AE1990:AF1990"/>
    <mergeCell ref="AG1990:AH1990"/>
    <mergeCell ref="AE1991:AF1991"/>
    <mergeCell ref="AG1991:AH1991"/>
    <mergeCell ref="AE1986:AF1986"/>
    <mergeCell ref="AG1986:AH1986"/>
    <mergeCell ref="AE1987:AF1987"/>
    <mergeCell ref="AG1987:AH1987"/>
    <mergeCell ref="AE1988:AF1988"/>
    <mergeCell ref="AG1988:AH1988"/>
    <mergeCell ref="AE1983:AF1983"/>
    <mergeCell ref="AG1983:AH1983"/>
    <mergeCell ref="AE1984:AF1984"/>
    <mergeCell ref="AG1984:AH1984"/>
    <mergeCell ref="AE1985:AF1985"/>
    <mergeCell ref="AG1985:AH1985"/>
    <mergeCell ref="AE1980:AF1980"/>
    <mergeCell ref="AG1980:AH1980"/>
    <mergeCell ref="AE1981:AF1981"/>
    <mergeCell ref="AG1981:AH1981"/>
    <mergeCell ref="AE1982:AF1982"/>
    <mergeCell ref="AG1982:AH1982"/>
    <mergeCell ref="AE1977:AF1977"/>
    <mergeCell ref="AG1977:AH1977"/>
    <mergeCell ref="AE1978:AF1978"/>
    <mergeCell ref="AG1978:AH1978"/>
    <mergeCell ref="AE1979:AF1979"/>
    <mergeCell ref="AG1979:AH1979"/>
    <mergeCell ref="AE1974:AF1974"/>
    <mergeCell ref="AG1974:AH1974"/>
    <mergeCell ref="AE1975:AF1975"/>
    <mergeCell ref="AG1975:AH1975"/>
    <mergeCell ref="AE1976:AF1976"/>
    <mergeCell ref="AG1976:AH1976"/>
    <mergeCell ref="AE1971:AF1971"/>
    <mergeCell ref="AG1971:AH1971"/>
    <mergeCell ref="AE1972:AF1972"/>
    <mergeCell ref="AG1972:AH1972"/>
    <mergeCell ref="AE1973:AF1973"/>
    <mergeCell ref="AG1973:AH1973"/>
    <mergeCell ref="AE1968:AF1968"/>
    <mergeCell ref="AG1968:AH1968"/>
    <mergeCell ref="AE1969:AF1969"/>
    <mergeCell ref="AG1969:AH1969"/>
    <mergeCell ref="AE1970:AF1970"/>
    <mergeCell ref="AG1970:AH1970"/>
    <mergeCell ref="AE1965:AF1965"/>
    <mergeCell ref="AG1965:AH1965"/>
    <mergeCell ref="AE1966:AF1966"/>
    <mergeCell ref="AG1966:AH1966"/>
    <mergeCell ref="AE1967:AF1967"/>
    <mergeCell ref="AG1967:AH1967"/>
    <mergeCell ref="AE1962:AF1962"/>
    <mergeCell ref="AG1962:AH1962"/>
    <mergeCell ref="AE1963:AF1963"/>
    <mergeCell ref="AG1963:AH1963"/>
    <mergeCell ref="AE1964:AF1964"/>
    <mergeCell ref="AG1964:AH1964"/>
    <mergeCell ref="AE1959:AF1959"/>
    <mergeCell ref="AG1959:AH1959"/>
    <mergeCell ref="AE1960:AF1960"/>
    <mergeCell ref="AG1960:AH1960"/>
    <mergeCell ref="AE1961:AF1961"/>
    <mergeCell ref="AG1961:AH1961"/>
    <mergeCell ref="AE1956:AF1956"/>
    <mergeCell ref="AG1956:AH1956"/>
    <mergeCell ref="AE1957:AF1957"/>
    <mergeCell ref="AG1957:AH1957"/>
    <mergeCell ref="AE1958:AF1958"/>
    <mergeCell ref="AG1958:AH1958"/>
    <mergeCell ref="AE1953:AF1953"/>
    <mergeCell ref="AG1953:AH1953"/>
    <mergeCell ref="AE1954:AF1954"/>
    <mergeCell ref="AG1954:AH1954"/>
    <mergeCell ref="AE1955:AF1955"/>
    <mergeCell ref="AG1955:AH1955"/>
    <mergeCell ref="AE1950:AF1950"/>
    <mergeCell ref="AG1950:AH1950"/>
    <mergeCell ref="AE1951:AF1951"/>
    <mergeCell ref="AG1951:AH1951"/>
    <mergeCell ref="AE1952:AF1952"/>
    <mergeCell ref="AG1952:AH1952"/>
    <mergeCell ref="AE1947:AF1947"/>
    <mergeCell ref="AG1947:AH1947"/>
    <mergeCell ref="AE1948:AF1948"/>
    <mergeCell ref="AG1948:AH1948"/>
    <mergeCell ref="AE1949:AF1949"/>
    <mergeCell ref="AG1949:AH1949"/>
    <mergeCell ref="AE1944:AF1944"/>
    <mergeCell ref="AG1944:AH1944"/>
    <mergeCell ref="AE1945:AF1945"/>
    <mergeCell ref="AG1945:AH1945"/>
    <mergeCell ref="AE1946:AF1946"/>
    <mergeCell ref="AG1946:AH1946"/>
    <mergeCell ref="AE1941:AF1941"/>
    <mergeCell ref="AG1941:AH1941"/>
    <mergeCell ref="AE1942:AF1942"/>
    <mergeCell ref="AG1942:AH1942"/>
    <mergeCell ref="AE1943:AF1943"/>
    <mergeCell ref="AG1943:AH1943"/>
    <mergeCell ref="AE1938:AF1938"/>
    <mergeCell ref="AG1938:AH1938"/>
    <mergeCell ref="AE1939:AF1939"/>
    <mergeCell ref="AG1939:AH1939"/>
    <mergeCell ref="AE1940:AF1940"/>
    <mergeCell ref="AG1940:AH1940"/>
    <mergeCell ref="AE1935:AF1935"/>
    <mergeCell ref="AG1935:AH1935"/>
    <mergeCell ref="AE1936:AF1936"/>
    <mergeCell ref="AG1936:AH1936"/>
    <mergeCell ref="AE1937:AF1937"/>
    <mergeCell ref="AG1937:AH1937"/>
    <mergeCell ref="AE1932:AF1932"/>
    <mergeCell ref="AG1932:AH1932"/>
    <mergeCell ref="AE1933:AF1933"/>
    <mergeCell ref="AG1933:AH1933"/>
    <mergeCell ref="AE1934:AF1934"/>
    <mergeCell ref="AG1934:AH1934"/>
    <mergeCell ref="AE1929:AF1929"/>
    <mergeCell ref="AG1929:AH1929"/>
    <mergeCell ref="AE1930:AF1930"/>
    <mergeCell ref="AG1930:AH1930"/>
    <mergeCell ref="AE1931:AF1931"/>
    <mergeCell ref="AG1931:AH1931"/>
    <mergeCell ref="AE1926:AF1926"/>
    <mergeCell ref="AG1926:AH1926"/>
    <mergeCell ref="AE1927:AF1927"/>
    <mergeCell ref="AG1927:AH1927"/>
    <mergeCell ref="AE1928:AF1928"/>
    <mergeCell ref="AG1928:AH1928"/>
    <mergeCell ref="AE1923:AF1923"/>
    <mergeCell ref="AG1923:AH1923"/>
    <mergeCell ref="AE1924:AF1924"/>
    <mergeCell ref="AG1924:AH1924"/>
    <mergeCell ref="AE1925:AF1925"/>
    <mergeCell ref="AG1925:AH1925"/>
    <mergeCell ref="AE1920:AF1920"/>
    <mergeCell ref="AG1920:AH1920"/>
    <mergeCell ref="AE1921:AF1921"/>
    <mergeCell ref="AG1921:AH1921"/>
    <mergeCell ref="AE1922:AF1922"/>
    <mergeCell ref="AG1922:AH1922"/>
    <mergeCell ref="AE1917:AF1917"/>
    <mergeCell ref="AG1917:AH1917"/>
    <mergeCell ref="AE1918:AF1918"/>
    <mergeCell ref="AG1918:AH1918"/>
    <mergeCell ref="AE1919:AF1919"/>
    <mergeCell ref="AG1919:AH1919"/>
    <mergeCell ref="AE1914:AF1914"/>
    <mergeCell ref="AG1914:AH1914"/>
    <mergeCell ref="AE1915:AF1915"/>
    <mergeCell ref="AG1915:AH1915"/>
    <mergeCell ref="AE1916:AF1916"/>
    <mergeCell ref="AG1916:AH1916"/>
    <mergeCell ref="AE1911:AF1911"/>
    <mergeCell ref="AG1911:AH1911"/>
    <mergeCell ref="AE1912:AF1912"/>
    <mergeCell ref="AG1912:AH1912"/>
    <mergeCell ref="AE1913:AF1913"/>
    <mergeCell ref="AG1913:AH1913"/>
    <mergeCell ref="AE1908:AF1908"/>
    <mergeCell ref="AG1908:AH1908"/>
    <mergeCell ref="AE1909:AF1909"/>
    <mergeCell ref="AG1909:AH1909"/>
    <mergeCell ref="AE1910:AF1910"/>
    <mergeCell ref="AG1910:AH1910"/>
    <mergeCell ref="AE1905:AF1905"/>
    <mergeCell ref="AG1905:AH1905"/>
    <mergeCell ref="AE1906:AF1906"/>
    <mergeCell ref="AG1906:AH1906"/>
    <mergeCell ref="AE1907:AF1907"/>
    <mergeCell ref="AG1907:AH1907"/>
    <mergeCell ref="AE1902:AF1902"/>
    <mergeCell ref="AG1902:AH1902"/>
    <mergeCell ref="AE1903:AF1903"/>
    <mergeCell ref="AG1903:AH1903"/>
    <mergeCell ref="AE1904:AF1904"/>
    <mergeCell ref="AG1904:AH1904"/>
    <mergeCell ref="AE1899:AF1899"/>
    <mergeCell ref="AG1899:AH1899"/>
    <mergeCell ref="AE1900:AF1900"/>
    <mergeCell ref="AG1900:AH1900"/>
    <mergeCell ref="AE1901:AF1901"/>
    <mergeCell ref="AG1901:AH1901"/>
    <mergeCell ref="AE1896:AF1896"/>
    <mergeCell ref="AG1896:AH1896"/>
    <mergeCell ref="AE1897:AF1897"/>
    <mergeCell ref="AG1897:AH1897"/>
    <mergeCell ref="AE1898:AF1898"/>
    <mergeCell ref="AG1898:AH1898"/>
    <mergeCell ref="AE1893:AF1893"/>
    <mergeCell ref="AG1893:AH1893"/>
    <mergeCell ref="AE1894:AF1894"/>
    <mergeCell ref="AG1894:AH1894"/>
    <mergeCell ref="AE1895:AF1895"/>
    <mergeCell ref="AG1895:AH1895"/>
    <mergeCell ref="AE1890:AF1890"/>
    <mergeCell ref="AG1890:AH1890"/>
    <mergeCell ref="AE1891:AF1891"/>
    <mergeCell ref="AG1891:AH1891"/>
    <mergeCell ref="AE1892:AF1892"/>
    <mergeCell ref="AG1892:AH1892"/>
    <mergeCell ref="AE1887:AF1887"/>
    <mergeCell ref="AG1887:AH1887"/>
    <mergeCell ref="AE1888:AF1888"/>
    <mergeCell ref="AG1888:AH1888"/>
    <mergeCell ref="AE1889:AF1889"/>
    <mergeCell ref="AG1889:AH1889"/>
    <mergeCell ref="AE1884:AF1884"/>
    <mergeCell ref="AG1884:AH1884"/>
    <mergeCell ref="AE1885:AF1885"/>
    <mergeCell ref="AG1885:AH1885"/>
    <mergeCell ref="AE1886:AF1886"/>
    <mergeCell ref="AG1886:AH1886"/>
    <mergeCell ref="AE1881:AF1881"/>
    <mergeCell ref="AG1881:AH1881"/>
    <mergeCell ref="AE1882:AF1882"/>
    <mergeCell ref="AG1882:AH1882"/>
    <mergeCell ref="AE1883:AF1883"/>
    <mergeCell ref="AG1883:AH1883"/>
    <mergeCell ref="AE1878:AF1878"/>
    <mergeCell ref="AG1878:AH1878"/>
    <mergeCell ref="AE1879:AF1879"/>
    <mergeCell ref="AG1879:AH1879"/>
    <mergeCell ref="AE1880:AF1880"/>
    <mergeCell ref="AG1880:AH1880"/>
    <mergeCell ref="AE1875:AF1875"/>
    <mergeCell ref="AG1875:AH1875"/>
    <mergeCell ref="AE1876:AF1876"/>
    <mergeCell ref="AG1876:AH1876"/>
    <mergeCell ref="AE1877:AF1877"/>
    <mergeCell ref="AG1877:AH1877"/>
    <mergeCell ref="AE1872:AF1872"/>
    <mergeCell ref="AG1872:AH1872"/>
    <mergeCell ref="AE1873:AF1873"/>
    <mergeCell ref="AG1873:AH1873"/>
    <mergeCell ref="AE1874:AF1874"/>
    <mergeCell ref="AG1874:AH1874"/>
    <mergeCell ref="AE1869:AF1869"/>
    <mergeCell ref="AG1869:AH1869"/>
    <mergeCell ref="AE1870:AF1870"/>
    <mergeCell ref="AG1870:AH1870"/>
    <mergeCell ref="AE1871:AF1871"/>
    <mergeCell ref="AG1871:AH1871"/>
    <mergeCell ref="AE1866:AF1866"/>
    <mergeCell ref="AG1866:AH1866"/>
    <mergeCell ref="AE1867:AF1867"/>
    <mergeCell ref="AG1867:AH1867"/>
    <mergeCell ref="AE1868:AF1868"/>
    <mergeCell ref="AG1868:AH1868"/>
    <mergeCell ref="AE1863:AF1863"/>
    <mergeCell ref="AG1863:AH1863"/>
    <mergeCell ref="AE1864:AF1864"/>
    <mergeCell ref="AG1864:AH1864"/>
    <mergeCell ref="AE1865:AF1865"/>
    <mergeCell ref="AG1865:AH1865"/>
    <mergeCell ref="AE1860:AF1860"/>
    <mergeCell ref="AG1860:AH1860"/>
    <mergeCell ref="AE1861:AF1861"/>
    <mergeCell ref="AG1861:AH1861"/>
    <mergeCell ref="AE1862:AF1862"/>
    <mergeCell ref="AG1862:AH1862"/>
    <mergeCell ref="AE1857:AF1857"/>
    <mergeCell ref="AG1857:AH1857"/>
    <mergeCell ref="AE1858:AF1858"/>
    <mergeCell ref="AG1858:AH1858"/>
    <mergeCell ref="AE1859:AF1859"/>
    <mergeCell ref="AG1859:AH1859"/>
    <mergeCell ref="AE1854:AF1854"/>
    <mergeCell ref="AG1854:AH1854"/>
    <mergeCell ref="AE1855:AF1855"/>
    <mergeCell ref="AG1855:AH1855"/>
    <mergeCell ref="AE1856:AF1856"/>
    <mergeCell ref="AG1856:AH1856"/>
    <mergeCell ref="AE1851:AF1851"/>
    <mergeCell ref="AG1851:AH1851"/>
    <mergeCell ref="AE1852:AF1852"/>
    <mergeCell ref="AG1852:AH1852"/>
    <mergeCell ref="AE1853:AF1853"/>
    <mergeCell ref="AG1853:AH1853"/>
    <mergeCell ref="AE1848:AF1848"/>
    <mergeCell ref="AG1848:AH1848"/>
    <mergeCell ref="AE1849:AF1849"/>
    <mergeCell ref="AG1849:AH1849"/>
    <mergeCell ref="AE1850:AF1850"/>
    <mergeCell ref="AG1850:AH1850"/>
    <mergeCell ref="AE1845:AF1845"/>
    <mergeCell ref="AG1845:AH1845"/>
    <mergeCell ref="AE1846:AF1846"/>
    <mergeCell ref="AG1846:AH1846"/>
    <mergeCell ref="AE1847:AF1847"/>
    <mergeCell ref="AG1847:AH1847"/>
    <mergeCell ref="AE1842:AF1842"/>
    <mergeCell ref="AG1842:AH1842"/>
    <mergeCell ref="AE1843:AF1843"/>
    <mergeCell ref="AG1843:AH1843"/>
    <mergeCell ref="AE1844:AF1844"/>
    <mergeCell ref="AG1844:AH1844"/>
    <mergeCell ref="AE1839:AF1839"/>
    <mergeCell ref="AG1839:AH1839"/>
    <mergeCell ref="AE1840:AF1840"/>
    <mergeCell ref="AG1840:AH1840"/>
    <mergeCell ref="AE1841:AF1841"/>
    <mergeCell ref="AG1841:AH1841"/>
    <mergeCell ref="AE1836:AF1836"/>
    <mergeCell ref="AG1836:AH1836"/>
    <mergeCell ref="AE1837:AF1837"/>
    <mergeCell ref="AG1837:AH1837"/>
    <mergeCell ref="AE1838:AF1838"/>
    <mergeCell ref="AG1838:AH1838"/>
    <mergeCell ref="AE1833:AF1833"/>
    <mergeCell ref="AG1833:AH1833"/>
    <mergeCell ref="AE1834:AF1834"/>
    <mergeCell ref="AG1834:AH1834"/>
    <mergeCell ref="AE1835:AF1835"/>
    <mergeCell ref="AG1835:AH1835"/>
    <mergeCell ref="AE1830:AF1830"/>
    <mergeCell ref="AG1830:AH1830"/>
    <mergeCell ref="AE1831:AF1831"/>
    <mergeCell ref="AG1831:AH1831"/>
    <mergeCell ref="AE1832:AF1832"/>
    <mergeCell ref="AG1832:AH1832"/>
    <mergeCell ref="AE1827:AF1827"/>
    <mergeCell ref="AG1827:AH1827"/>
    <mergeCell ref="AE1828:AF1828"/>
    <mergeCell ref="AG1828:AH1828"/>
    <mergeCell ref="AE1829:AF1829"/>
    <mergeCell ref="AG1829:AH1829"/>
    <mergeCell ref="AE1824:AF1824"/>
    <mergeCell ref="AG1824:AH1824"/>
    <mergeCell ref="AE1825:AF1825"/>
    <mergeCell ref="AG1825:AH1825"/>
    <mergeCell ref="AE1826:AF1826"/>
    <mergeCell ref="AG1826:AH1826"/>
    <mergeCell ref="AE1821:AF1821"/>
    <mergeCell ref="AG1821:AH1821"/>
    <mergeCell ref="AE1822:AF1822"/>
    <mergeCell ref="AG1822:AH1822"/>
    <mergeCell ref="AE1823:AF1823"/>
    <mergeCell ref="AG1823:AH1823"/>
    <mergeCell ref="AE1818:AF1818"/>
    <mergeCell ref="AG1818:AH1818"/>
    <mergeCell ref="AE1819:AF1819"/>
    <mergeCell ref="AG1819:AH1819"/>
    <mergeCell ref="AE1820:AF1820"/>
    <mergeCell ref="AG1820:AH1820"/>
    <mergeCell ref="AE1815:AF1815"/>
    <mergeCell ref="AG1815:AH1815"/>
    <mergeCell ref="AE1816:AF1816"/>
    <mergeCell ref="AG1816:AH1816"/>
    <mergeCell ref="AE1817:AF1817"/>
    <mergeCell ref="AG1817:AH1817"/>
    <mergeCell ref="AE1812:AF1812"/>
    <mergeCell ref="AG1812:AH1812"/>
    <mergeCell ref="AE1813:AF1813"/>
    <mergeCell ref="AG1813:AH1813"/>
    <mergeCell ref="AE1814:AF1814"/>
    <mergeCell ref="AG1814:AH1814"/>
    <mergeCell ref="AE1809:AF1809"/>
    <mergeCell ref="AG1809:AH1809"/>
    <mergeCell ref="AE1810:AF1810"/>
    <mergeCell ref="AG1810:AH1810"/>
    <mergeCell ref="AE1811:AF1811"/>
    <mergeCell ref="AG1811:AH1811"/>
    <mergeCell ref="AE1806:AF1806"/>
    <mergeCell ref="AG1806:AH1806"/>
    <mergeCell ref="AE1807:AF1807"/>
    <mergeCell ref="AG1807:AH1807"/>
    <mergeCell ref="AE1808:AF1808"/>
    <mergeCell ref="AG1808:AH1808"/>
    <mergeCell ref="AE1803:AF1803"/>
    <mergeCell ref="AG1803:AH1803"/>
    <mergeCell ref="AE1804:AF1804"/>
    <mergeCell ref="AG1804:AH1804"/>
    <mergeCell ref="AE1805:AF1805"/>
    <mergeCell ref="AG1805:AH1805"/>
    <mergeCell ref="AE1800:AF1800"/>
    <mergeCell ref="AG1800:AH1800"/>
    <mergeCell ref="AE1801:AF1801"/>
    <mergeCell ref="AG1801:AH1801"/>
    <mergeCell ref="AE1802:AF1802"/>
    <mergeCell ref="AG1802:AH1802"/>
    <mergeCell ref="AE1797:AF1797"/>
    <mergeCell ref="AG1797:AH1797"/>
    <mergeCell ref="AE1798:AF1798"/>
    <mergeCell ref="AG1798:AH1798"/>
    <mergeCell ref="AE1799:AF1799"/>
    <mergeCell ref="AG1799:AH1799"/>
    <mergeCell ref="AE1794:AF1794"/>
    <mergeCell ref="AG1794:AH1794"/>
    <mergeCell ref="AE1795:AF1795"/>
    <mergeCell ref="AG1795:AH1795"/>
    <mergeCell ref="AE1796:AF1796"/>
    <mergeCell ref="AG1796:AH1796"/>
    <mergeCell ref="AE1791:AF1791"/>
    <mergeCell ref="AG1791:AH1791"/>
    <mergeCell ref="AE1792:AF1792"/>
    <mergeCell ref="AG1792:AH1792"/>
    <mergeCell ref="AE1793:AF1793"/>
    <mergeCell ref="AG1793:AH1793"/>
    <mergeCell ref="AE1788:AF1788"/>
    <mergeCell ref="AG1788:AH1788"/>
    <mergeCell ref="AE1789:AF1789"/>
    <mergeCell ref="AG1789:AH1789"/>
    <mergeCell ref="AE1790:AF1790"/>
    <mergeCell ref="AG1790:AH1790"/>
    <mergeCell ref="AE1785:AF1785"/>
    <mergeCell ref="AG1785:AH1785"/>
    <mergeCell ref="AE1786:AF1786"/>
    <mergeCell ref="AG1786:AH1786"/>
    <mergeCell ref="AE1787:AF1787"/>
    <mergeCell ref="AG1787:AH1787"/>
    <mergeCell ref="AE1782:AF1782"/>
    <mergeCell ref="AG1782:AH1782"/>
    <mergeCell ref="AE1783:AF1783"/>
    <mergeCell ref="AG1783:AH1783"/>
    <mergeCell ref="AE1784:AF1784"/>
    <mergeCell ref="AG1784:AH1784"/>
    <mergeCell ref="AE1779:AF1779"/>
    <mergeCell ref="AG1779:AH1779"/>
    <mergeCell ref="AE1780:AF1780"/>
    <mergeCell ref="AG1780:AH1780"/>
    <mergeCell ref="AE1781:AF1781"/>
    <mergeCell ref="AG1781:AH1781"/>
    <mergeCell ref="AE1776:AF1776"/>
    <mergeCell ref="AG1776:AH1776"/>
    <mergeCell ref="AE1777:AF1777"/>
    <mergeCell ref="AG1777:AH1777"/>
    <mergeCell ref="AE1778:AF1778"/>
    <mergeCell ref="AG1778:AH1778"/>
    <mergeCell ref="AE1773:AF1773"/>
    <mergeCell ref="AG1773:AH1773"/>
    <mergeCell ref="AE1774:AF1774"/>
    <mergeCell ref="AG1774:AH1774"/>
    <mergeCell ref="AE1775:AF1775"/>
    <mergeCell ref="AG1775:AH1775"/>
    <mergeCell ref="AE1770:AF1770"/>
    <mergeCell ref="AG1770:AH1770"/>
    <mergeCell ref="AE1771:AF1771"/>
    <mergeCell ref="AG1771:AH1771"/>
    <mergeCell ref="AE1772:AF1772"/>
    <mergeCell ref="AG1772:AH1772"/>
    <mergeCell ref="AE1767:AF1767"/>
    <mergeCell ref="AG1767:AH1767"/>
    <mergeCell ref="AE1768:AF1768"/>
    <mergeCell ref="AG1768:AH1768"/>
    <mergeCell ref="AE1769:AF1769"/>
    <mergeCell ref="AG1769:AH1769"/>
    <mergeCell ref="AE1764:AF1764"/>
    <mergeCell ref="AG1764:AH1764"/>
    <mergeCell ref="AE1765:AF1765"/>
    <mergeCell ref="AG1765:AH1765"/>
    <mergeCell ref="AE1766:AF1766"/>
    <mergeCell ref="AG1766:AH1766"/>
    <mergeCell ref="AE1761:AF1761"/>
    <mergeCell ref="AG1761:AH1761"/>
    <mergeCell ref="AE1762:AF1762"/>
    <mergeCell ref="AG1762:AH1762"/>
    <mergeCell ref="AE1763:AF1763"/>
    <mergeCell ref="AG1763:AH1763"/>
    <mergeCell ref="AE1758:AF1758"/>
    <mergeCell ref="AG1758:AH1758"/>
    <mergeCell ref="AE1759:AF1759"/>
    <mergeCell ref="AG1759:AH1759"/>
    <mergeCell ref="AE1760:AF1760"/>
    <mergeCell ref="AG1760:AH1760"/>
    <mergeCell ref="AE1755:AF1755"/>
    <mergeCell ref="AG1755:AH1755"/>
    <mergeCell ref="AE1756:AF1756"/>
    <mergeCell ref="AG1756:AH1756"/>
    <mergeCell ref="AE1757:AF1757"/>
    <mergeCell ref="AG1757:AH1757"/>
    <mergeCell ref="AE1752:AF1752"/>
    <mergeCell ref="AG1752:AH1752"/>
    <mergeCell ref="AE1753:AF1753"/>
    <mergeCell ref="AG1753:AH1753"/>
    <mergeCell ref="AE1754:AF1754"/>
    <mergeCell ref="AG1754:AH1754"/>
    <mergeCell ref="AE1749:AF1749"/>
    <mergeCell ref="AG1749:AH1749"/>
    <mergeCell ref="AE1750:AF1750"/>
    <mergeCell ref="AG1750:AH1750"/>
    <mergeCell ref="AE1751:AF1751"/>
    <mergeCell ref="AG1751:AH1751"/>
    <mergeCell ref="AE1746:AF1746"/>
    <mergeCell ref="AG1746:AH1746"/>
    <mergeCell ref="AE1747:AF1747"/>
    <mergeCell ref="AG1747:AH1747"/>
    <mergeCell ref="AE1748:AF1748"/>
    <mergeCell ref="AG1748:AH1748"/>
    <mergeCell ref="AE1743:AF1743"/>
    <mergeCell ref="AG1743:AH1743"/>
    <mergeCell ref="AE1744:AF1744"/>
    <mergeCell ref="AG1744:AH1744"/>
    <mergeCell ref="AE1745:AF1745"/>
    <mergeCell ref="AG1745:AH1745"/>
    <mergeCell ref="AE1740:AF1740"/>
    <mergeCell ref="AG1740:AH1740"/>
    <mergeCell ref="AE1741:AF1741"/>
    <mergeCell ref="AG1741:AH1741"/>
    <mergeCell ref="AE1742:AF1742"/>
    <mergeCell ref="AG1742:AH1742"/>
    <mergeCell ref="AE1737:AF1737"/>
    <mergeCell ref="AG1737:AH1737"/>
    <mergeCell ref="AE1738:AF1738"/>
    <mergeCell ref="AG1738:AH1738"/>
    <mergeCell ref="AE1739:AF1739"/>
    <mergeCell ref="AG1739:AH1739"/>
    <mergeCell ref="AE1734:AF1734"/>
    <mergeCell ref="AG1734:AH1734"/>
    <mergeCell ref="AE1735:AF1735"/>
    <mergeCell ref="AG1735:AH1735"/>
    <mergeCell ref="AE1736:AF1736"/>
    <mergeCell ref="AG1736:AH1736"/>
    <mergeCell ref="AE1731:AF1731"/>
    <mergeCell ref="AG1731:AH1731"/>
    <mergeCell ref="AE1732:AF1732"/>
    <mergeCell ref="AG1732:AH1732"/>
    <mergeCell ref="AE1733:AF1733"/>
    <mergeCell ref="AG1733:AH1733"/>
    <mergeCell ref="AE1728:AF1728"/>
    <mergeCell ref="AG1728:AH1728"/>
    <mergeCell ref="AE1729:AF1729"/>
    <mergeCell ref="AG1729:AH1729"/>
    <mergeCell ref="AE1730:AF1730"/>
    <mergeCell ref="AG1730:AH1730"/>
    <mergeCell ref="AE1725:AF1725"/>
    <mergeCell ref="AG1725:AH1725"/>
    <mergeCell ref="AE1726:AF1726"/>
    <mergeCell ref="AG1726:AH1726"/>
    <mergeCell ref="AE1727:AF1727"/>
    <mergeCell ref="AG1727:AH1727"/>
    <mergeCell ref="AE1722:AF1722"/>
    <mergeCell ref="AG1722:AH1722"/>
    <mergeCell ref="AE1723:AF1723"/>
    <mergeCell ref="AG1723:AH1723"/>
    <mergeCell ref="AE1724:AF1724"/>
    <mergeCell ref="AG1724:AH1724"/>
    <mergeCell ref="AE1719:AF1719"/>
    <mergeCell ref="AG1719:AH1719"/>
    <mergeCell ref="AE1720:AF1720"/>
    <mergeCell ref="AG1720:AH1720"/>
    <mergeCell ref="AE1721:AF1721"/>
    <mergeCell ref="AG1721:AH1721"/>
    <mergeCell ref="AE1716:AF1716"/>
    <mergeCell ref="AG1716:AH1716"/>
    <mergeCell ref="AE1717:AF1717"/>
    <mergeCell ref="AG1717:AH1717"/>
    <mergeCell ref="AE1718:AF1718"/>
    <mergeCell ref="AG1718:AH1718"/>
    <mergeCell ref="AE1713:AF1713"/>
    <mergeCell ref="AG1713:AH1713"/>
    <mergeCell ref="AE1714:AF1714"/>
    <mergeCell ref="AG1714:AH1714"/>
    <mergeCell ref="AE1715:AF1715"/>
    <mergeCell ref="AG1715:AH1715"/>
    <mergeCell ref="AE1710:AF1710"/>
    <mergeCell ref="AG1710:AH1710"/>
    <mergeCell ref="AE1711:AF1711"/>
    <mergeCell ref="AG1711:AH1711"/>
    <mergeCell ref="AE1712:AF1712"/>
    <mergeCell ref="AG1712:AH1712"/>
    <mergeCell ref="AE1707:AF1707"/>
    <mergeCell ref="AG1707:AH1707"/>
    <mergeCell ref="AE1708:AF1708"/>
    <mergeCell ref="AG1708:AH1708"/>
    <mergeCell ref="AE1709:AF1709"/>
    <mergeCell ref="AG1709:AH1709"/>
    <mergeCell ref="AE1704:AF1704"/>
    <mergeCell ref="AG1704:AH1704"/>
    <mergeCell ref="AE1705:AF1705"/>
    <mergeCell ref="AG1705:AH1705"/>
    <mergeCell ref="AE1706:AF1706"/>
    <mergeCell ref="AG1706:AH1706"/>
    <mergeCell ref="AE1701:AF1701"/>
    <mergeCell ref="AG1701:AH1701"/>
    <mergeCell ref="AE1702:AF1702"/>
    <mergeCell ref="AG1702:AH1702"/>
    <mergeCell ref="AE1703:AF1703"/>
    <mergeCell ref="AG1703:AH1703"/>
    <mergeCell ref="AE1698:AF1698"/>
    <mergeCell ref="AG1698:AH1698"/>
    <mergeCell ref="AE1699:AF1699"/>
    <mergeCell ref="AG1699:AH1699"/>
    <mergeCell ref="AE1700:AF1700"/>
    <mergeCell ref="AG1700:AH1700"/>
    <mergeCell ref="AE1695:AF1695"/>
    <mergeCell ref="AG1695:AH1695"/>
    <mergeCell ref="AE1696:AF1696"/>
    <mergeCell ref="AG1696:AH1696"/>
    <mergeCell ref="AE1697:AF1697"/>
    <mergeCell ref="AG1697:AH1697"/>
    <mergeCell ref="AE1692:AF1692"/>
    <mergeCell ref="AG1692:AH1692"/>
    <mergeCell ref="AE1693:AF1693"/>
    <mergeCell ref="AG1693:AH1693"/>
    <mergeCell ref="AE1694:AF1694"/>
    <mergeCell ref="AG1694:AH1694"/>
    <mergeCell ref="AE1689:AF1689"/>
    <mergeCell ref="AG1689:AH1689"/>
    <mergeCell ref="AE1690:AF1690"/>
    <mergeCell ref="AG1690:AH1690"/>
    <mergeCell ref="AE1691:AF1691"/>
    <mergeCell ref="AG1691:AH1691"/>
    <mergeCell ref="AE1686:AF1686"/>
    <mergeCell ref="AG1686:AH1686"/>
    <mergeCell ref="AE1687:AF1687"/>
    <mergeCell ref="AG1687:AH1687"/>
    <mergeCell ref="AE1688:AF1688"/>
    <mergeCell ref="AG1688:AH1688"/>
    <mergeCell ref="AE1683:AF1683"/>
    <mergeCell ref="AG1683:AH1683"/>
    <mergeCell ref="AE1684:AF1684"/>
    <mergeCell ref="AG1684:AH1684"/>
    <mergeCell ref="AE1685:AF1685"/>
    <mergeCell ref="AG1685:AH1685"/>
    <mergeCell ref="AE1680:AF1680"/>
    <mergeCell ref="AG1680:AH1680"/>
    <mergeCell ref="AE1681:AF1681"/>
    <mergeCell ref="AG1681:AH1681"/>
    <mergeCell ref="AE1682:AF1682"/>
    <mergeCell ref="AG1682:AH1682"/>
    <mergeCell ref="AE1677:AF1677"/>
    <mergeCell ref="AG1677:AH1677"/>
    <mergeCell ref="AE1678:AF1678"/>
    <mergeCell ref="AG1678:AH1678"/>
    <mergeCell ref="AE1679:AF1679"/>
    <mergeCell ref="AG1679:AH1679"/>
    <mergeCell ref="AE1674:AF1674"/>
    <mergeCell ref="AG1674:AH1674"/>
    <mergeCell ref="AE1675:AF1675"/>
    <mergeCell ref="AG1675:AH1675"/>
    <mergeCell ref="AE1676:AF1676"/>
    <mergeCell ref="AG1676:AH1676"/>
    <mergeCell ref="AE1671:AF1671"/>
    <mergeCell ref="AG1671:AH1671"/>
    <mergeCell ref="AE1672:AF1672"/>
    <mergeCell ref="AG1672:AH1672"/>
    <mergeCell ref="AE1673:AF1673"/>
    <mergeCell ref="AG1673:AH1673"/>
    <mergeCell ref="AE1668:AF1668"/>
    <mergeCell ref="AG1668:AH1668"/>
    <mergeCell ref="AE1669:AF1669"/>
    <mergeCell ref="AG1669:AH1669"/>
    <mergeCell ref="AE1670:AF1670"/>
    <mergeCell ref="AG1670:AH1670"/>
    <mergeCell ref="AE1665:AF1665"/>
    <mergeCell ref="AG1665:AH1665"/>
    <mergeCell ref="AE1666:AF1666"/>
    <mergeCell ref="AG1666:AH1666"/>
    <mergeCell ref="AE1667:AF1667"/>
    <mergeCell ref="AG1667:AH1667"/>
    <mergeCell ref="AE1662:AF1662"/>
    <mergeCell ref="AG1662:AH1662"/>
    <mergeCell ref="AE1663:AF1663"/>
    <mergeCell ref="AG1663:AH1663"/>
    <mergeCell ref="AE1664:AF1664"/>
    <mergeCell ref="AG1664:AH1664"/>
    <mergeCell ref="AE1659:AF1659"/>
    <mergeCell ref="AG1659:AH1659"/>
    <mergeCell ref="AE1660:AF1660"/>
    <mergeCell ref="AG1660:AH1660"/>
    <mergeCell ref="AE1661:AF1661"/>
    <mergeCell ref="AG1661:AH1661"/>
    <mergeCell ref="AE1656:AF1656"/>
    <mergeCell ref="AG1656:AH1656"/>
    <mergeCell ref="AE1657:AF1657"/>
    <mergeCell ref="AG1657:AH1657"/>
    <mergeCell ref="AE1658:AF1658"/>
    <mergeCell ref="AG1658:AH1658"/>
    <mergeCell ref="AE1653:AF1653"/>
    <mergeCell ref="AG1653:AH1653"/>
    <mergeCell ref="AE1654:AF1654"/>
    <mergeCell ref="AG1654:AH1654"/>
    <mergeCell ref="AE1655:AF1655"/>
    <mergeCell ref="AG1655:AH1655"/>
    <mergeCell ref="AE1650:AF1650"/>
    <mergeCell ref="AG1650:AH1650"/>
    <mergeCell ref="AE1651:AF1651"/>
    <mergeCell ref="AG1651:AH1651"/>
    <mergeCell ref="AE1652:AF1652"/>
    <mergeCell ref="AG1652:AH1652"/>
    <mergeCell ref="AE1647:AF1647"/>
    <mergeCell ref="AG1647:AH1647"/>
    <mergeCell ref="AE1648:AF1648"/>
    <mergeCell ref="AG1648:AH1648"/>
    <mergeCell ref="AE1649:AF1649"/>
    <mergeCell ref="AG1649:AH1649"/>
    <mergeCell ref="AE1644:AF1644"/>
    <mergeCell ref="AG1644:AH1644"/>
    <mergeCell ref="AE1645:AF1645"/>
    <mergeCell ref="AG1645:AH1645"/>
    <mergeCell ref="AE1646:AF1646"/>
    <mergeCell ref="AG1646:AH1646"/>
    <mergeCell ref="AE1641:AF1641"/>
    <mergeCell ref="AG1641:AH1641"/>
    <mergeCell ref="AE1642:AF1642"/>
    <mergeCell ref="AG1642:AH1642"/>
    <mergeCell ref="AE1643:AF1643"/>
    <mergeCell ref="AG1643:AH1643"/>
    <mergeCell ref="AE1638:AF1638"/>
    <mergeCell ref="AG1638:AH1638"/>
    <mergeCell ref="AE1639:AF1639"/>
    <mergeCell ref="AG1639:AH1639"/>
    <mergeCell ref="AE1640:AF1640"/>
    <mergeCell ref="AG1640:AH1640"/>
    <mergeCell ref="AE1635:AF1635"/>
    <mergeCell ref="AG1635:AH1635"/>
    <mergeCell ref="AE1636:AF1636"/>
    <mergeCell ref="AG1636:AH1636"/>
    <mergeCell ref="AE1637:AF1637"/>
    <mergeCell ref="AG1637:AH1637"/>
    <mergeCell ref="AE1632:AF1632"/>
    <mergeCell ref="AG1632:AH1632"/>
    <mergeCell ref="AE1633:AF1633"/>
    <mergeCell ref="AG1633:AH1633"/>
    <mergeCell ref="AE1634:AF1634"/>
    <mergeCell ref="AG1634:AH1634"/>
    <mergeCell ref="AE1629:AF1629"/>
    <mergeCell ref="AG1629:AH1629"/>
    <mergeCell ref="AE1630:AF1630"/>
    <mergeCell ref="AG1630:AH1630"/>
    <mergeCell ref="AE1631:AF1631"/>
    <mergeCell ref="AG1631:AH1631"/>
    <mergeCell ref="AE1626:AF1626"/>
    <mergeCell ref="AG1626:AH1626"/>
    <mergeCell ref="AE1627:AF1627"/>
    <mergeCell ref="AG1627:AH1627"/>
    <mergeCell ref="AE1628:AF1628"/>
    <mergeCell ref="AG1628:AH1628"/>
    <mergeCell ref="AE1623:AF1623"/>
    <mergeCell ref="AG1623:AH1623"/>
    <mergeCell ref="AE1624:AF1624"/>
    <mergeCell ref="AG1624:AH1624"/>
    <mergeCell ref="AE1625:AF1625"/>
    <mergeCell ref="AG1625:AH1625"/>
    <mergeCell ref="AE1620:AF1620"/>
    <mergeCell ref="AG1620:AH1620"/>
    <mergeCell ref="AE1621:AF1621"/>
    <mergeCell ref="AG1621:AH1621"/>
    <mergeCell ref="AE1622:AF1622"/>
    <mergeCell ref="AG1622:AH1622"/>
    <mergeCell ref="AE1617:AF1617"/>
    <mergeCell ref="AG1617:AH1617"/>
    <mergeCell ref="AE1618:AF1618"/>
    <mergeCell ref="AG1618:AH1618"/>
    <mergeCell ref="AE1619:AF1619"/>
    <mergeCell ref="AG1619:AH1619"/>
    <mergeCell ref="AE1614:AF1614"/>
    <mergeCell ref="AG1614:AH1614"/>
    <mergeCell ref="AE1615:AF1615"/>
    <mergeCell ref="AG1615:AH1615"/>
    <mergeCell ref="AE1616:AF1616"/>
    <mergeCell ref="AG1616:AH1616"/>
    <mergeCell ref="AE1611:AF1611"/>
    <mergeCell ref="AG1611:AH1611"/>
    <mergeCell ref="AE1612:AF1612"/>
    <mergeCell ref="AG1612:AH1612"/>
    <mergeCell ref="AE1613:AF1613"/>
    <mergeCell ref="AG1613:AH1613"/>
    <mergeCell ref="AE1608:AF1608"/>
    <mergeCell ref="AG1608:AH1608"/>
    <mergeCell ref="AE1609:AF1609"/>
    <mergeCell ref="AG1609:AH1609"/>
    <mergeCell ref="AE1610:AF1610"/>
    <mergeCell ref="AG1610:AH1610"/>
    <mergeCell ref="AE1605:AF1605"/>
    <mergeCell ref="AG1605:AH1605"/>
    <mergeCell ref="AE1606:AF1606"/>
    <mergeCell ref="AG1606:AH1606"/>
    <mergeCell ref="AE1607:AF1607"/>
    <mergeCell ref="AG1607:AH1607"/>
    <mergeCell ref="AE1602:AF1602"/>
    <mergeCell ref="AG1602:AH1602"/>
    <mergeCell ref="AE1603:AF1603"/>
    <mergeCell ref="AG1603:AH1603"/>
    <mergeCell ref="AE1604:AF1604"/>
    <mergeCell ref="AG1604:AH1604"/>
    <mergeCell ref="AE1599:AF1599"/>
    <mergeCell ref="AG1599:AH1599"/>
    <mergeCell ref="AE1600:AF1600"/>
    <mergeCell ref="AG1600:AH1600"/>
    <mergeCell ref="AE1601:AF1601"/>
    <mergeCell ref="AG1601:AH1601"/>
    <mergeCell ref="AE1596:AF1596"/>
    <mergeCell ref="AG1596:AH1596"/>
    <mergeCell ref="AE1597:AF1597"/>
    <mergeCell ref="AG1597:AH1597"/>
    <mergeCell ref="AE1598:AF1598"/>
    <mergeCell ref="AG1598:AH1598"/>
    <mergeCell ref="AE1593:AF1593"/>
    <mergeCell ref="AG1593:AH1593"/>
    <mergeCell ref="AE1594:AF1594"/>
    <mergeCell ref="AG1594:AH1594"/>
    <mergeCell ref="AE1595:AF1595"/>
    <mergeCell ref="AG1595:AH1595"/>
    <mergeCell ref="AE1590:AF1590"/>
    <mergeCell ref="AG1590:AH1590"/>
    <mergeCell ref="AE1591:AF1591"/>
    <mergeCell ref="AG1591:AH1591"/>
    <mergeCell ref="AE1592:AF1592"/>
    <mergeCell ref="AG1592:AH1592"/>
    <mergeCell ref="AE1587:AF1587"/>
    <mergeCell ref="AG1587:AH1587"/>
    <mergeCell ref="AE1588:AF1588"/>
    <mergeCell ref="AG1588:AH1588"/>
    <mergeCell ref="AE1589:AF1589"/>
    <mergeCell ref="AG1589:AH1589"/>
    <mergeCell ref="AE1584:AF1584"/>
    <mergeCell ref="AG1584:AH1584"/>
    <mergeCell ref="AE1585:AF1585"/>
    <mergeCell ref="AG1585:AH1585"/>
    <mergeCell ref="AE1586:AF1586"/>
    <mergeCell ref="AG1586:AH1586"/>
    <mergeCell ref="AE1581:AF1581"/>
    <mergeCell ref="AG1581:AH1581"/>
    <mergeCell ref="AE1582:AF1582"/>
    <mergeCell ref="AG1582:AH1582"/>
    <mergeCell ref="AE1583:AF1583"/>
    <mergeCell ref="AG1583:AH1583"/>
    <mergeCell ref="AE1578:AF1578"/>
    <mergeCell ref="AG1578:AH1578"/>
    <mergeCell ref="AE1579:AF1579"/>
    <mergeCell ref="AG1579:AH1579"/>
    <mergeCell ref="AE1580:AF1580"/>
    <mergeCell ref="AG1580:AH1580"/>
    <mergeCell ref="AE1575:AF1575"/>
    <mergeCell ref="AG1575:AH1575"/>
    <mergeCell ref="AE1576:AF1576"/>
    <mergeCell ref="AG1576:AH1576"/>
    <mergeCell ref="AE1577:AF1577"/>
    <mergeCell ref="AG1577:AH1577"/>
    <mergeCell ref="AE1572:AF1572"/>
    <mergeCell ref="AG1572:AH1572"/>
    <mergeCell ref="AE1573:AF1573"/>
    <mergeCell ref="AG1573:AH1573"/>
    <mergeCell ref="AE1574:AF1574"/>
    <mergeCell ref="AG1574:AH1574"/>
    <mergeCell ref="AE1569:AF1569"/>
    <mergeCell ref="AG1569:AH1569"/>
    <mergeCell ref="AE1570:AF1570"/>
    <mergeCell ref="AG1570:AH1570"/>
    <mergeCell ref="AE1571:AF1571"/>
    <mergeCell ref="AG1571:AH1571"/>
    <mergeCell ref="AE1566:AF1566"/>
    <mergeCell ref="AG1566:AH1566"/>
    <mergeCell ref="AE1567:AF1567"/>
    <mergeCell ref="AG1567:AH1567"/>
    <mergeCell ref="AE1568:AF1568"/>
    <mergeCell ref="AG1568:AH1568"/>
    <mergeCell ref="AE1563:AF1563"/>
    <mergeCell ref="AG1563:AH1563"/>
    <mergeCell ref="AE1564:AF1564"/>
    <mergeCell ref="AG1564:AH1564"/>
    <mergeCell ref="AE1565:AF1565"/>
    <mergeCell ref="AG1565:AH1565"/>
    <mergeCell ref="AE1560:AF1560"/>
    <mergeCell ref="AG1560:AH1560"/>
    <mergeCell ref="AE1561:AF1561"/>
    <mergeCell ref="AG1561:AH1561"/>
    <mergeCell ref="AE1562:AF1562"/>
    <mergeCell ref="AG1562:AH1562"/>
    <mergeCell ref="AE1557:AF1557"/>
    <mergeCell ref="AG1557:AH1557"/>
    <mergeCell ref="AE1558:AF1558"/>
    <mergeCell ref="AG1558:AH1558"/>
    <mergeCell ref="AE1559:AF1559"/>
    <mergeCell ref="AG1559:AH1559"/>
    <mergeCell ref="AE1554:AF1554"/>
    <mergeCell ref="AG1554:AH1554"/>
    <mergeCell ref="AE1555:AF1555"/>
    <mergeCell ref="AG1555:AH1555"/>
    <mergeCell ref="AE1556:AF1556"/>
    <mergeCell ref="AG1556:AH1556"/>
    <mergeCell ref="AE1551:AF1551"/>
    <mergeCell ref="AG1551:AH1551"/>
    <mergeCell ref="AE1552:AF1552"/>
    <mergeCell ref="AG1552:AH1552"/>
    <mergeCell ref="AE1553:AF1553"/>
    <mergeCell ref="AG1553:AH1553"/>
    <mergeCell ref="AE1544:AG1544"/>
    <mergeCell ref="AE1545:AG1545"/>
    <mergeCell ref="AE1546:AG1546"/>
    <mergeCell ref="AE1547:AG1547"/>
    <mergeCell ref="AE1548:AG1548"/>
    <mergeCell ref="AE1549:AG1549"/>
    <mergeCell ref="AE1539:AF1539"/>
    <mergeCell ref="AG1539:AH1539"/>
    <mergeCell ref="AE1540:AH1540"/>
    <mergeCell ref="AE1541:AG1541"/>
    <mergeCell ref="AE1542:AG1542"/>
    <mergeCell ref="AE1543:AG1543"/>
    <mergeCell ref="AE1536:AF1536"/>
    <mergeCell ref="AG1536:AH1536"/>
    <mergeCell ref="AE1537:AF1537"/>
    <mergeCell ref="AG1537:AH1537"/>
    <mergeCell ref="AE1538:AF1538"/>
    <mergeCell ref="AG1538:AH1538"/>
    <mergeCell ref="AE1533:AF1533"/>
    <mergeCell ref="AG1533:AH1533"/>
    <mergeCell ref="AE1534:AF1534"/>
    <mergeCell ref="AG1534:AH1534"/>
    <mergeCell ref="AE1535:AF1535"/>
    <mergeCell ref="AG1535:AH1535"/>
    <mergeCell ref="AE1530:AF1530"/>
    <mergeCell ref="AG1530:AH1530"/>
    <mergeCell ref="AE1531:AF1531"/>
    <mergeCell ref="AG1531:AH1531"/>
    <mergeCell ref="AE1532:AF1532"/>
    <mergeCell ref="AG1532:AH1532"/>
    <mergeCell ref="AE1527:AF1527"/>
    <mergeCell ref="AG1527:AH1527"/>
    <mergeCell ref="AE1528:AF1528"/>
    <mergeCell ref="AG1528:AH1528"/>
    <mergeCell ref="AE1529:AF1529"/>
    <mergeCell ref="AG1529:AH1529"/>
    <mergeCell ref="AE1524:AF1524"/>
    <mergeCell ref="AG1524:AH1524"/>
    <mergeCell ref="AE1525:AF1525"/>
    <mergeCell ref="AG1525:AH1525"/>
    <mergeCell ref="AE1526:AF1526"/>
    <mergeCell ref="AG1526:AH1526"/>
    <mergeCell ref="AE1521:AF1521"/>
    <mergeCell ref="AG1521:AH1521"/>
    <mergeCell ref="AE1522:AF1522"/>
    <mergeCell ref="AG1522:AH1522"/>
    <mergeCell ref="AE1523:AF1523"/>
    <mergeCell ref="AG1523:AH1523"/>
    <mergeCell ref="AE1518:AF1518"/>
    <mergeCell ref="AG1518:AH1518"/>
    <mergeCell ref="AE1519:AF1519"/>
    <mergeCell ref="AG1519:AH1519"/>
    <mergeCell ref="AE1520:AF1520"/>
    <mergeCell ref="AG1520:AH1520"/>
    <mergeCell ref="AE1515:AF1515"/>
    <mergeCell ref="AG1515:AH1515"/>
    <mergeCell ref="AE1516:AF1516"/>
    <mergeCell ref="AG1516:AH1516"/>
    <mergeCell ref="AE1517:AF1517"/>
    <mergeCell ref="AG1517:AH1517"/>
    <mergeCell ref="AE1512:AF1512"/>
    <mergeCell ref="AG1512:AH1512"/>
    <mergeCell ref="AE1513:AF1513"/>
    <mergeCell ref="AG1513:AH1513"/>
    <mergeCell ref="AE1514:AF1514"/>
    <mergeCell ref="AG1514:AH1514"/>
    <mergeCell ref="AE1509:AF1509"/>
    <mergeCell ref="AG1509:AH1509"/>
    <mergeCell ref="AE1510:AF1510"/>
    <mergeCell ref="AG1510:AH1510"/>
    <mergeCell ref="AE1511:AF1511"/>
    <mergeCell ref="AG1511:AH1511"/>
    <mergeCell ref="AE1506:AF1506"/>
    <mergeCell ref="AG1506:AH1506"/>
    <mergeCell ref="AE1507:AF1507"/>
    <mergeCell ref="AG1507:AH1507"/>
    <mergeCell ref="AE1508:AF1508"/>
    <mergeCell ref="AG1508:AH1508"/>
    <mergeCell ref="AE1503:AF1503"/>
    <mergeCell ref="AG1503:AH1503"/>
    <mergeCell ref="AE1504:AF1504"/>
    <mergeCell ref="AG1504:AH1504"/>
    <mergeCell ref="AE1505:AF1505"/>
    <mergeCell ref="AG1505:AH1505"/>
    <mergeCell ref="AE1500:AF1500"/>
    <mergeCell ref="AG1500:AH1500"/>
    <mergeCell ref="AE1501:AF1501"/>
    <mergeCell ref="AG1501:AH1501"/>
    <mergeCell ref="AE1502:AF1502"/>
    <mergeCell ref="AG1502:AH1502"/>
    <mergeCell ref="AE1497:AF1497"/>
    <mergeCell ref="AG1497:AH1497"/>
    <mergeCell ref="AE1498:AF1498"/>
    <mergeCell ref="AG1498:AH1498"/>
    <mergeCell ref="AE1499:AF1499"/>
    <mergeCell ref="AG1499:AH1499"/>
    <mergeCell ref="AE1494:AF1494"/>
    <mergeCell ref="AG1494:AH1494"/>
    <mergeCell ref="AE1495:AF1495"/>
    <mergeCell ref="AG1495:AH1495"/>
    <mergeCell ref="AE1496:AF1496"/>
    <mergeCell ref="AG1496:AH1496"/>
    <mergeCell ref="AE1491:AF1491"/>
    <mergeCell ref="AG1491:AH1491"/>
    <mergeCell ref="AE1492:AF1492"/>
    <mergeCell ref="AG1492:AH1492"/>
    <mergeCell ref="AE1493:AF1493"/>
    <mergeCell ref="AG1493:AH1493"/>
    <mergeCell ref="AE1488:AF1488"/>
    <mergeCell ref="AG1488:AH1488"/>
    <mergeCell ref="AE1489:AF1489"/>
    <mergeCell ref="AG1489:AH1489"/>
    <mergeCell ref="AE1490:AF1490"/>
    <mergeCell ref="AG1490:AH1490"/>
    <mergeCell ref="AE1485:AF1485"/>
    <mergeCell ref="AG1485:AH1485"/>
    <mergeCell ref="AE1486:AF1486"/>
    <mergeCell ref="AG1486:AH1486"/>
    <mergeCell ref="AE1487:AF1487"/>
    <mergeCell ref="AG1487:AH1487"/>
    <mergeCell ref="AE1482:AF1482"/>
    <mergeCell ref="AG1482:AH1482"/>
    <mergeCell ref="AE1483:AF1483"/>
    <mergeCell ref="AG1483:AH1483"/>
    <mergeCell ref="AE1484:AF1484"/>
    <mergeCell ref="AG1484:AH1484"/>
    <mergeCell ref="AE1479:AF1479"/>
    <mergeCell ref="AG1479:AH1479"/>
    <mergeCell ref="AE1480:AF1480"/>
    <mergeCell ref="AG1480:AH1480"/>
    <mergeCell ref="AE1481:AF1481"/>
    <mergeCell ref="AG1481:AH1481"/>
    <mergeCell ref="AE1476:AF1476"/>
    <mergeCell ref="AG1476:AH1476"/>
    <mergeCell ref="AE1477:AF1477"/>
    <mergeCell ref="AG1477:AH1477"/>
    <mergeCell ref="AE1478:AF1478"/>
    <mergeCell ref="AG1478:AH1478"/>
    <mergeCell ref="AE1473:AF1473"/>
    <mergeCell ref="AG1473:AH1473"/>
    <mergeCell ref="AE1474:AF1474"/>
    <mergeCell ref="AG1474:AH1474"/>
    <mergeCell ref="AE1475:AF1475"/>
    <mergeCell ref="AG1475:AH1475"/>
    <mergeCell ref="AE1470:AF1470"/>
    <mergeCell ref="AG1470:AH1470"/>
    <mergeCell ref="AE1471:AF1471"/>
    <mergeCell ref="AG1471:AH1471"/>
    <mergeCell ref="AE1472:AF1472"/>
    <mergeCell ref="AG1472:AH1472"/>
    <mergeCell ref="AE1467:AF1467"/>
    <mergeCell ref="AG1467:AH1467"/>
    <mergeCell ref="AE1468:AF1468"/>
    <mergeCell ref="AG1468:AH1468"/>
    <mergeCell ref="AE1469:AF1469"/>
    <mergeCell ref="AG1469:AH1469"/>
    <mergeCell ref="AE1464:AF1464"/>
    <mergeCell ref="AG1464:AH1464"/>
    <mergeCell ref="AE1465:AF1465"/>
    <mergeCell ref="AG1465:AH1465"/>
    <mergeCell ref="AE1466:AF1466"/>
    <mergeCell ref="AG1466:AH1466"/>
    <mergeCell ref="AE1461:AF1461"/>
    <mergeCell ref="AG1461:AH1461"/>
    <mergeCell ref="AE1462:AF1462"/>
    <mergeCell ref="AG1462:AH1462"/>
    <mergeCell ref="AE1463:AF1463"/>
    <mergeCell ref="AG1463:AH1463"/>
    <mergeCell ref="AE1458:AF1458"/>
    <mergeCell ref="AG1458:AH1458"/>
    <mergeCell ref="AE1459:AF1459"/>
    <mergeCell ref="AG1459:AH1459"/>
    <mergeCell ref="AE1460:AF1460"/>
    <mergeCell ref="AG1460:AH1460"/>
    <mergeCell ref="AE1455:AF1455"/>
    <mergeCell ref="AG1455:AH1455"/>
    <mergeCell ref="AE1456:AF1456"/>
    <mergeCell ref="AG1456:AH1456"/>
    <mergeCell ref="AE1457:AF1457"/>
    <mergeCell ref="AG1457:AH1457"/>
    <mergeCell ref="AE1452:AF1452"/>
    <mergeCell ref="AG1452:AH1452"/>
    <mergeCell ref="AE1453:AF1453"/>
    <mergeCell ref="AG1453:AH1453"/>
    <mergeCell ref="AE1454:AF1454"/>
    <mergeCell ref="AG1454:AH1454"/>
    <mergeCell ref="AE1449:AF1449"/>
    <mergeCell ref="AG1449:AH1449"/>
    <mergeCell ref="AE1450:AF1450"/>
    <mergeCell ref="AG1450:AH1450"/>
    <mergeCell ref="AE1451:AF1451"/>
    <mergeCell ref="AG1451:AH1451"/>
    <mergeCell ref="AE1446:AF1446"/>
    <mergeCell ref="AG1446:AH1446"/>
    <mergeCell ref="AE1447:AF1447"/>
    <mergeCell ref="AG1447:AH1447"/>
    <mergeCell ref="AE1448:AF1448"/>
    <mergeCell ref="AG1448:AH1448"/>
    <mergeCell ref="AE1443:AF1443"/>
    <mergeCell ref="AG1443:AH1443"/>
    <mergeCell ref="AE1444:AF1444"/>
    <mergeCell ref="AG1444:AH1444"/>
    <mergeCell ref="AE1445:AF1445"/>
    <mergeCell ref="AG1445:AH1445"/>
    <mergeCell ref="AE1440:AF1440"/>
    <mergeCell ref="AG1440:AH1440"/>
    <mergeCell ref="AE1441:AF1441"/>
    <mergeCell ref="AG1441:AH1441"/>
    <mergeCell ref="AE1442:AF1442"/>
    <mergeCell ref="AG1442:AH1442"/>
    <mergeCell ref="AE1437:AF1437"/>
    <mergeCell ref="AG1437:AH1437"/>
    <mergeCell ref="AE1438:AF1438"/>
    <mergeCell ref="AG1438:AH1438"/>
    <mergeCell ref="AE1439:AF1439"/>
    <mergeCell ref="AG1439:AH1439"/>
    <mergeCell ref="AE1434:AF1434"/>
    <mergeCell ref="AG1434:AH1434"/>
    <mergeCell ref="AE1435:AF1435"/>
    <mergeCell ref="AG1435:AH1435"/>
    <mergeCell ref="AE1436:AF1436"/>
    <mergeCell ref="AG1436:AH1436"/>
    <mergeCell ref="AE1431:AF1431"/>
    <mergeCell ref="AG1431:AH1431"/>
    <mergeCell ref="AE1432:AF1432"/>
    <mergeCell ref="AG1432:AH1432"/>
    <mergeCell ref="AE1433:AF1433"/>
    <mergeCell ref="AG1433:AH1433"/>
    <mergeCell ref="AE1428:AF1428"/>
    <mergeCell ref="AG1428:AH1428"/>
    <mergeCell ref="AE1429:AF1429"/>
    <mergeCell ref="AG1429:AH1429"/>
    <mergeCell ref="AE1430:AF1430"/>
    <mergeCell ref="AG1430:AH1430"/>
    <mergeCell ref="AE1425:AF1425"/>
    <mergeCell ref="AG1425:AH1425"/>
    <mergeCell ref="AE1426:AF1426"/>
    <mergeCell ref="AG1426:AH1426"/>
    <mergeCell ref="AE1427:AF1427"/>
    <mergeCell ref="AG1427:AH1427"/>
    <mergeCell ref="AE1422:AF1422"/>
    <mergeCell ref="AG1422:AH1422"/>
    <mergeCell ref="AE1423:AF1423"/>
    <mergeCell ref="AG1423:AH1423"/>
    <mergeCell ref="AE1424:AF1424"/>
    <mergeCell ref="AG1424:AH1424"/>
    <mergeCell ref="AE1419:AF1419"/>
    <mergeCell ref="AG1419:AH1419"/>
    <mergeCell ref="AE1420:AF1420"/>
    <mergeCell ref="AG1420:AH1420"/>
    <mergeCell ref="AE1421:AF1421"/>
    <mergeCell ref="AG1421:AH1421"/>
    <mergeCell ref="AE1416:AF1416"/>
    <mergeCell ref="AG1416:AH1416"/>
    <mergeCell ref="AE1417:AF1417"/>
    <mergeCell ref="AG1417:AH1417"/>
    <mergeCell ref="AE1418:AF1418"/>
    <mergeCell ref="AG1418:AH1418"/>
    <mergeCell ref="AE1413:AF1413"/>
    <mergeCell ref="AG1413:AH1413"/>
    <mergeCell ref="AE1414:AF1414"/>
    <mergeCell ref="AG1414:AH1414"/>
    <mergeCell ref="AE1415:AF1415"/>
    <mergeCell ref="AG1415:AH1415"/>
    <mergeCell ref="AE1410:AF1410"/>
    <mergeCell ref="AG1410:AH1410"/>
    <mergeCell ref="AE1411:AF1411"/>
    <mergeCell ref="AG1411:AH1411"/>
    <mergeCell ref="AE1412:AF1412"/>
    <mergeCell ref="AG1412:AH1412"/>
    <mergeCell ref="AE1407:AF1407"/>
    <mergeCell ref="AG1407:AH1407"/>
    <mergeCell ref="AE1408:AF1408"/>
    <mergeCell ref="AG1408:AH1408"/>
    <mergeCell ref="AE1409:AF1409"/>
    <mergeCell ref="AG1409:AH1409"/>
    <mergeCell ref="AE1404:AF1404"/>
    <mergeCell ref="AG1404:AH1404"/>
    <mergeCell ref="AE1405:AF1405"/>
    <mergeCell ref="AG1405:AH1405"/>
    <mergeCell ref="AE1406:AF1406"/>
    <mergeCell ref="AG1406:AH1406"/>
    <mergeCell ref="AE1401:AF1401"/>
    <mergeCell ref="AG1401:AH1401"/>
    <mergeCell ref="AE1402:AF1402"/>
    <mergeCell ref="AG1402:AH1402"/>
    <mergeCell ref="AE1403:AF1403"/>
    <mergeCell ref="AG1403:AH1403"/>
    <mergeCell ref="AE1398:AF1398"/>
    <mergeCell ref="AG1398:AH1398"/>
    <mergeCell ref="AE1399:AF1399"/>
    <mergeCell ref="AG1399:AH1399"/>
    <mergeCell ref="AE1400:AF1400"/>
    <mergeCell ref="AG1400:AH1400"/>
    <mergeCell ref="AE1395:AF1395"/>
    <mergeCell ref="AG1395:AH1395"/>
    <mergeCell ref="AE1396:AF1396"/>
    <mergeCell ref="AG1396:AH1396"/>
    <mergeCell ref="AE1397:AF1397"/>
    <mergeCell ref="AG1397:AH1397"/>
    <mergeCell ref="AE1392:AF1392"/>
    <mergeCell ref="AG1392:AH1392"/>
    <mergeCell ref="AE1393:AF1393"/>
    <mergeCell ref="AG1393:AH1393"/>
    <mergeCell ref="AE1394:AF1394"/>
    <mergeCell ref="AG1394:AH1394"/>
    <mergeCell ref="AE1389:AF1389"/>
    <mergeCell ref="AG1389:AH1389"/>
    <mergeCell ref="AE1390:AF1390"/>
    <mergeCell ref="AG1390:AH1390"/>
    <mergeCell ref="AE1391:AF1391"/>
    <mergeCell ref="AG1391:AH1391"/>
    <mergeCell ref="AE1386:AF1386"/>
    <mergeCell ref="AG1386:AH1386"/>
    <mergeCell ref="AE1387:AF1387"/>
    <mergeCell ref="AG1387:AH1387"/>
    <mergeCell ref="AE1388:AF1388"/>
    <mergeCell ref="AG1388:AH1388"/>
    <mergeCell ref="AE1383:AF1383"/>
    <mergeCell ref="AG1383:AH1383"/>
    <mergeCell ref="AE1384:AF1384"/>
    <mergeCell ref="AG1384:AH1384"/>
    <mergeCell ref="AE1385:AF1385"/>
    <mergeCell ref="AG1385:AH1385"/>
    <mergeCell ref="AE1380:AF1380"/>
    <mergeCell ref="AG1380:AH1380"/>
    <mergeCell ref="AE1381:AF1381"/>
    <mergeCell ref="AG1381:AH1381"/>
    <mergeCell ref="AE1382:AF1382"/>
    <mergeCell ref="AG1382:AH1382"/>
    <mergeCell ref="AE1377:AF1377"/>
    <mergeCell ref="AG1377:AH1377"/>
    <mergeCell ref="AE1378:AF1378"/>
    <mergeCell ref="AG1378:AH1378"/>
    <mergeCell ref="AE1379:AF1379"/>
    <mergeCell ref="AG1379:AH1379"/>
    <mergeCell ref="AE1374:AF1374"/>
    <mergeCell ref="AG1374:AH1374"/>
    <mergeCell ref="AE1375:AF1375"/>
    <mergeCell ref="AG1375:AH1375"/>
    <mergeCell ref="AE1376:AF1376"/>
    <mergeCell ref="AG1376:AH1376"/>
    <mergeCell ref="AE1371:AF1371"/>
    <mergeCell ref="AG1371:AH1371"/>
    <mergeCell ref="AE1372:AF1372"/>
    <mergeCell ref="AG1372:AH1372"/>
    <mergeCell ref="AE1373:AF1373"/>
    <mergeCell ref="AG1373:AH1373"/>
    <mergeCell ref="AE1368:AF1368"/>
    <mergeCell ref="AG1368:AH1368"/>
    <mergeCell ref="AE1369:AF1369"/>
    <mergeCell ref="AG1369:AH1369"/>
    <mergeCell ref="AE1370:AF1370"/>
    <mergeCell ref="AG1370:AH1370"/>
    <mergeCell ref="AE1365:AF1365"/>
    <mergeCell ref="AG1365:AH1365"/>
    <mergeCell ref="AE1366:AF1366"/>
    <mergeCell ref="AG1366:AH1366"/>
    <mergeCell ref="AE1367:AF1367"/>
    <mergeCell ref="AG1367:AH1367"/>
    <mergeCell ref="AE1362:AF1362"/>
    <mergeCell ref="AG1362:AH1362"/>
    <mergeCell ref="AE1363:AF1363"/>
    <mergeCell ref="AG1363:AH1363"/>
    <mergeCell ref="AE1364:AF1364"/>
    <mergeCell ref="AG1364:AH1364"/>
    <mergeCell ref="AE1359:AF1359"/>
    <mergeCell ref="AG1359:AH1359"/>
    <mergeCell ref="AE1360:AF1360"/>
    <mergeCell ref="AG1360:AH1360"/>
    <mergeCell ref="AE1361:AF1361"/>
    <mergeCell ref="AG1361:AH1361"/>
    <mergeCell ref="AE1356:AF1356"/>
    <mergeCell ref="AG1356:AH1356"/>
    <mergeCell ref="AE1357:AF1357"/>
    <mergeCell ref="AG1357:AH1357"/>
    <mergeCell ref="AE1358:AF1358"/>
    <mergeCell ref="AG1358:AH1358"/>
    <mergeCell ref="AE1353:AF1353"/>
    <mergeCell ref="AG1353:AH1353"/>
    <mergeCell ref="AE1354:AF1354"/>
    <mergeCell ref="AG1354:AH1354"/>
    <mergeCell ref="AE1355:AF1355"/>
    <mergeCell ref="AG1355:AH1355"/>
    <mergeCell ref="AE1350:AF1350"/>
    <mergeCell ref="AG1350:AH1350"/>
    <mergeCell ref="AE1351:AF1351"/>
    <mergeCell ref="AG1351:AH1351"/>
    <mergeCell ref="AE1352:AF1352"/>
    <mergeCell ref="AG1352:AH1352"/>
    <mergeCell ref="AE1347:AF1347"/>
    <mergeCell ref="AG1347:AH1347"/>
    <mergeCell ref="AE1348:AF1348"/>
    <mergeCell ref="AG1348:AH1348"/>
    <mergeCell ref="AE1349:AF1349"/>
    <mergeCell ref="AG1349:AH1349"/>
    <mergeCell ref="AE1344:AF1344"/>
    <mergeCell ref="AG1344:AH1344"/>
    <mergeCell ref="AE1345:AF1345"/>
    <mergeCell ref="AG1345:AH1345"/>
    <mergeCell ref="AE1346:AF1346"/>
    <mergeCell ref="AG1346:AH1346"/>
    <mergeCell ref="AE1341:AF1341"/>
    <mergeCell ref="AG1341:AH1341"/>
    <mergeCell ref="AE1342:AF1342"/>
    <mergeCell ref="AG1342:AH1342"/>
    <mergeCell ref="AE1343:AF1343"/>
    <mergeCell ref="AG1343:AH1343"/>
    <mergeCell ref="AE1338:AF1338"/>
    <mergeCell ref="AG1338:AH1338"/>
    <mergeCell ref="AE1339:AF1339"/>
    <mergeCell ref="AG1339:AH1339"/>
    <mergeCell ref="AE1340:AF1340"/>
    <mergeCell ref="AG1340:AH1340"/>
    <mergeCell ref="AE1335:AF1335"/>
    <mergeCell ref="AG1335:AH1335"/>
    <mergeCell ref="AE1336:AF1336"/>
    <mergeCell ref="AG1336:AH1336"/>
    <mergeCell ref="AE1337:AF1337"/>
    <mergeCell ref="AG1337:AH1337"/>
    <mergeCell ref="AE1332:AF1332"/>
    <mergeCell ref="AG1332:AH1332"/>
    <mergeCell ref="AE1333:AF1333"/>
    <mergeCell ref="AG1333:AH1333"/>
    <mergeCell ref="AE1334:AF1334"/>
    <mergeCell ref="AG1334:AH1334"/>
    <mergeCell ref="AE1329:AF1329"/>
    <mergeCell ref="AG1329:AH1329"/>
    <mergeCell ref="AE1330:AF1330"/>
    <mergeCell ref="AG1330:AH1330"/>
    <mergeCell ref="AE1331:AF1331"/>
    <mergeCell ref="AG1331:AH1331"/>
    <mergeCell ref="AE1326:AF1326"/>
    <mergeCell ref="AG1326:AH1326"/>
    <mergeCell ref="AE1327:AF1327"/>
    <mergeCell ref="AG1327:AH1327"/>
    <mergeCell ref="AE1328:AF1328"/>
    <mergeCell ref="AG1328:AH1328"/>
    <mergeCell ref="AE1323:AF1323"/>
    <mergeCell ref="AG1323:AH1323"/>
    <mergeCell ref="AE1324:AF1324"/>
    <mergeCell ref="AG1324:AH1324"/>
    <mergeCell ref="AE1325:AF1325"/>
    <mergeCell ref="AG1325:AH1325"/>
    <mergeCell ref="AE1320:AF1320"/>
    <mergeCell ref="AG1320:AH1320"/>
    <mergeCell ref="AE1321:AF1321"/>
    <mergeCell ref="AG1321:AH1321"/>
    <mergeCell ref="AE1322:AF1322"/>
    <mergeCell ref="AG1322:AH1322"/>
    <mergeCell ref="AE1317:AF1317"/>
    <mergeCell ref="AG1317:AH1317"/>
    <mergeCell ref="AE1318:AF1318"/>
    <mergeCell ref="AG1318:AH1318"/>
    <mergeCell ref="AE1319:AF1319"/>
    <mergeCell ref="AG1319:AH1319"/>
    <mergeCell ref="AE1314:AF1314"/>
    <mergeCell ref="AG1314:AH1314"/>
    <mergeCell ref="AE1315:AF1315"/>
    <mergeCell ref="AG1315:AH1315"/>
    <mergeCell ref="AE1316:AF1316"/>
    <mergeCell ref="AG1316:AH1316"/>
    <mergeCell ref="AE1311:AF1311"/>
    <mergeCell ref="AG1311:AH1311"/>
    <mergeCell ref="AE1312:AF1312"/>
    <mergeCell ref="AG1312:AH1312"/>
    <mergeCell ref="AE1313:AF1313"/>
    <mergeCell ref="AG1313:AH1313"/>
    <mergeCell ref="AE1308:AF1308"/>
    <mergeCell ref="AG1308:AH1308"/>
    <mergeCell ref="AE1309:AF1309"/>
    <mergeCell ref="AG1309:AH1309"/>
    <mergeCell ref="AE1310:AF1310"/>
    <mergeCell ref="AG1310:AH1310"/>
    <mergeCell ref="AE1305:AF1305"/>
    <mergeCell ref="AG1305:AH1305"/>
    <mergeCell ref="AE1306:AF1306"/>
    <mergeCell ref="AG1306:AH1306"/>
    <mergeCell ref="AE1307:AF1307"/>
    <mergeCell ref="AG1307:AH1307"/>
    <mergeCell ref="AE1302:AF1302"/>
    <mergeCell ref="AG1302:AH1302"/>
    <mergeCell ref="AE1303:AF1303"/>
    <mergeCell ref="AG1303:AH1303"/>
    <mergeCell ref="AE1304:AF1304"/>
    <mergeCell ref="AG1304:AH1304"/>
    <mergeCell ref="AE1299:AF1299"/>
    <mergeCell ref="AG1299:AH1299"/>
    <mergeCell ref="AE1300:AF1300"/>
    <mergeCell ref="AG1300:AH1300"/>
    <mergeCell ref="AE1301:AF1301"/>
    <mergeCell ref="AG1301:AH1301"/>
    <mergeCell ref="AE1296:AF1296"/>
    <mergeCell ref="AG1296:AH1296"/>
    <mergeCell ref="AE1297:AF1297"/>
    <mergeCell ref="AG1297:AH1297"/>
    <mergeCell ref="AE1298:AF1298"/>
    <mergeCell ref="AG1298:AH1298"/>
    <mergeCell ref="AE1293:AF1293"/>
    <mergeCell ref="AG1293:AH1293"/>
    <mergeCell ref="AE1294:AF1294"/>
    <mergeCell ref="AG1294:AH1294"/>
    <mergeCell ref="AE1295:AF1295"/>
    <mergeCell ref="AG1295:AH1295"/>
    <mergeCell ref="AE1290:AF1290"/>
    <mergeCell ref="AG1290:AH1290"/>
    <mergeCell ref="AE1291:AF1291"/>
    <mergeCell ref="AG1291:AH1291"/>
    <mergeCell ref="AE1292:AF1292"/>
    <mergeCell ref="AG1292:AH1292"/>
    <mergeCell ref="AE1287:AF1287"/>
    <mergeCell ref="AG1287:AH1287"/>
    <mergeCell ref="AE1288:AF1288"/>
    <mergeCell ref="AG1288:AH1288"/>
    <mergeCell ref="AE1289:AF1289"/>
    <mergeCell ref="AG1289:AH1289"/>
    <mergeCell ref="AE1284:AF1284"/>
    <mergeCell ref="AG1284:AH1284"/>
    <mergeCell ref="AE1285:AF1285"/>
    <mergeCell ref="AG1285:AH1285"/>
    <mergeCell ref="AE1286:AF1286"/>
    <mergeCell ref="AG1286:AH1286"/>
    <mergeCell ref="AE1281:AF1281"/>
    <mergeCell ref="AG1281:AH1281"/>
    <mergeCell ref="AE1282:AF1282"/>
    <mergeCell ref="AG1282:AH1282"/>
    <mergeCell ref="AE1283:AF1283"/>
    <mergeCell ref="AG1283:AH1283"/>
    <mergeCell ref="AE1278:AF1278"/>
    <mergeCell ref="AG1278:AH1278"/>
    <mergeCell ref="AE1279:AF1279"/>
    <mergeCell ref="AG1279:AH1279"/>
    <mergeCell ref="AE1280:AF1280"/>
    <mergeCell ref="AG1280:AH1280"/>
    <mergeCell ref="AE1275:AF1275"/>
    <mergeCell ref="AG1275:AH1275"/>
    <mergeCell ref="AE1276:AF1276"/>
    <mergeCell ref="AG1276:AH1276"/>
    <mergeCell ref="AE1277:AF1277"/>
    <mergeCell ref="AG1277:AH1277"/>
    <mergeCell ref="AE1272:AF1272"/>
    <mergeCell ref="AG1272:AH1272"/>
    <mergeCell ref="AE1273:AF1273"/>
    <mergeCell ref="AG1273:AH1273"/>
    <mergeCell ref="AE1274:AF1274"/>
    <mergeCell ref="AG1274:AH1274"/>
    <mergeCell ref="AE1269:AF1269"/>
    <mergeCell ref="AG1269:AH1269"/>
    <mergeCell ref="AE1270:AF1270"/>
    <mergeCell ref="AG1270:AH1270"/>
    <mergeCell ref="AE1271:AF1271"/>
    <mergeCell ref="AG1271:AH1271"/>
    <mergeCell ref="AE1266:AF1266"/>
    <mergeCell ref="AG1266:AH1266"/>
    <mergeCell ref="AE1267:AF1267"/>
    <mergeCell ref="AG1267:AH1267"/>
    <mergeCell ref="AE1268:AF1268"/>
    <mergeCell ref="AG1268:AH1268"/>
    <mergeCell ref="AE1263:AF1263"/>
    <mergeCell ref="AG1263:AH1263"/>
    <mergeCell ref="AE1264:AF1264"/>
    <mergeCell ref="AG1264:AH1264"/>
    <mergeCell ref="AE1265:AF1265"/>
    <mergeCell ref="AG1265:AH1265"/>
    <mergeCell ref="AE1260:AF1260"/>
    <mergeCell ref="AG1260:AH1260"/>
    <mergeCell ref="AE1261:AF1261"/>
    <mergeCell ref="AG1261:AH1261"/>
    <mergeCell ref="AE1262:AF1262"/>
    <mergeCell ref="AG1262:AH1262"/>
    <mergeCell ref="AE1257:AF1257"/>
    <mergeCell ref="AG1257:AH1257"/>
    <mergeCell ref="AE1258:AF1258"/>
    <mergeCell ref="AG1258:AH1258"/>
    <mergeCell ref="AE1259:AF1259"/>
    <mergeCell ref="AG1259:AH1259"/>
    <mergeCell ref="AE1254:AF1254"/>
    <mergeCell ref="AG1254:AH1254"/>
    <mergeCell ref="AE1255:AF1255"/>
    <mergeCell ref="AG1255:AH1255"/>
    <mergeCell ref="AE1256:AF1256"/>
    <mergeCell ref="AG1256:AH1256"/>
    <mergeCell ref="AE1251:AF1251"/>
    <mergeCell ref="AG1251:AH1251"/>
    <mergeCell ref="AE1252:AF1252"/>
    <mergeCell ref="AG1252:AH1252"/>
    <mergeCell ref="AE1253:AF1253"/>
    <mergeCell ref="AG1253:AH1253"/>
    <mergeCell ref="AE1248:AF1248"/>
    <mergeCell ref="AG1248:AH1248"/>
    <mergeCell ref="AE1249:AF1249"/>
    <mergeCell ref="AG1249:AH1249"/>
    <mergeCell ref="AE1250:AF1250"/>
    <mergeCell ref="AG1250:AH1250"/>
    <mergeCell ref="AE1245:AF1245"/>
    <mergeCell ref="AG1245:AH1245"/>
    <mergeCell ref="AE1246:AF1246"/>
    <mergeCell ref="AG1246:AH1246"/>
    <mergeCell ref="AE1247:AF1247"/>
    <mergeCell ref="AG1247:AH1247"/>
    <mergeCell ref="AE1242:AF1242"/>
    <mergeCell ref="AG1242:AH1242"/>
    <mergeCell ref="AE1243:AF1243"/>
    <mergeCell ref="AG1243:AH1243"/>
    <mergeCell ref="AE1244:AF1244"/>
    <mergeCell ref="AG1244:AH1244"/>
    <mergeCell ref="AE1239:AF1239"/>
    <mergeCell ref="AG1239:AH1239"/>
    <mergeCell ref="AE1240:AF1240"/>
    <mergeCell ref="AG1240:AH1240"/>
    <mergeCell ref="AE1241:AF1241"/>
    <mergeCell ref="AG1241:AH1241"/>
    <mergeCell ref="AE1236:AF1236"/>
    <mergeCell ref="AG1236:AH1236"/>
    <mergeCell ref="AE1237:AF1237"/>
    <mergeCell ref="AG1237:AH1237"/>
    <mergeCell ref="AE1238:AF1238"/>
    <mergeCell ref="AG1238:AH1238"/>
    <mergeCell ref="AE1233:AF1233"/>
    <mergeCell ref="AG1233:AH1233"/>
    <mergeCell ref="AE1234:AF1234"/>
    <mergeCell ref="AG1234:AH1234"/>
    <mergeCell ref="AE1235:AF1235"/>
    <mergeCell ref="AG1235:AH1235"/>
    <mergeCell ref="AE1230:AF1230"/>
    <mergeCell ref="AG1230:AH1230"/>
    <mergeCell ref="AE1231:AF1231"/>
    <mergeCell ref="AG1231:AH1231"/>
    <mergeCell ref="AE1232:AF1232"/>
    <mergeCell ref="AG1232:AH1232"/>
    <mergeCell ref="AE1227:AF1227"/>
    <mergeCell ref="AG1227:AH1227"/>
    <mergeCell ref="AE1228:AF1228"/>
    <mergeCell ref="AG1228:AH1228"/>
    <mergeCell ref="AE1229:AF1229"/>
    <mergeCell ref="AG1229:AH1229"/>
    <mergeCell ref="AE1224:AF1224"/>
    <mergeCell ref="AG1224:AH1224"/>
    <mergeCell ref="AE1225:AF1225"/>
    <mergeCell ref="AG1225:AH1225"/>
    <mergeCell ref="AE1226:AF1226"/>
    <mergeCell ref="AG1226:AH1226"/>
    <mergeCell ref="AE1221:AF1221"/>
    <mergeCell ref="AG1221:AH1221"/>
    <mergeCell ref="AE1222:AF1222"/>
    <mergeCell ref="AG1222:AH1222"/>
    <mergeCell ref="AE1223:AF1223"/>
    <mergeCell ref="AG1223:AH1223"/>
    <mergeCell ref="AE1218:AF1218"/>
    <mergeCell ref="AG1218:AH1218"/>
    <mergeCell ref="AE1219:AF1219"/>
    <mergeCell ref="AG1219:AH1219"/>
    <mergeCell ref="AE1220:AF1220"/>
    <mergeCell ref="AG1220:AH1220"/>
    <mergeCell ref="AE1215:AF1215"/>
    <mergeCell ref="AG1215:AH1215"/>
    <mergeCell ref="AE1216:AF1216"/>
    <mergeCell ref="AG1216:AH1216"/>
    <mergeCell ref="AE1217:AF1217"/>
    <mergeCell ref="AG1217:AH1217"/>
    <mergeCell ref="AE1212:AF1212"/>
    <mergeCell ref="AG1212:AH1212"/>
    <mergeCell ref="AE1213:AF1213"/>
    <mergeCell ref="AG1213:AH1213"/>
    <mergeCell ref="AE1214:AF1214"/>
    <mergeCell ref="AG1214:AH1214"/>
    <mergeCell ref="AE1209:AF1209"/>
    <mergeCell ref="AG1209:AH1209"/>
    <mergeCell ref="AE1210:AF1210"/>
    <mergeCell ref="AG1210:AH1210"/>
    <mergeCell ref="AE1211:AF1211"/>
    <mergeCell ref="AG1211:AH1211"/>
    <mergeCell ref="AE1206:AF1206"/>
    <mergeCell ref="AG1206:AH1206"/>
    <mergeCell ref="AE1207:AF1207"/>
    <mergeCell ref="AG1207:AH1207"/>
    <mergeCell ref="AE1208:AF1208"/>
    <mergeCell ref="AG1208:AH1208"/>
    <mergeCell ref="AE1203:AF1203"/>
    <mergeCell ref="AG1203:AH1203"/>
    <mergeCell ref="AE1204:AF1204"/>
    <mergeCell ref="AG1204:AH1204"/>
    <mergeCell ref="AE1205:AF1205"/>
    <mergeCell ref="AG1205:AH1205"/>
    <mergeCell ref="AE1200:AF1200"/>
    <mergeCell ref="AG1200:AH1200"/>
    <mergeCell ref="AE1201:AF1201"/>
    <mergeCell ref="AG1201:AH1201"/>
    <mergeCell ref="AE1202:AF1202"/>
    <mergeCell ref="AG1202:AH1202"/>
    <mergeCell ref="AE1197:AF1197"/>
    <mergeCell ref="AG1197:AH1197"/>
    <mergeCell ref="AE1198:AF1198"/>
    <mergeCell ref="AG1198:AH1198"/>
    <mergeCell ref="AE1199:AF1199"/>
    <mergeCell ref="AG1199:AH1199"/>
    <mergeCell ref="AE1194:AF1194"/>
    <mergeCell ref="AG1194:AH1194"/>
    <mergeCell ref="AE1195:AF1195"/>
    <mergeCell ref="AG1195:AH1195"/>
    <mergeCell ref="AE1196:AF1196"/>
    <mergeCell ref="AG1196:AH1196"/>
    <mergeCell ref="AE1191:AF1191"/>
    <mergeCell ref="AG1191:AH1191"/>
    <mergeCell ref="AE1192:AF1192"/>
    <mergeCell ref="AG1192:AH1192"/>
    <mergeCell ref="AE1193:AF1193"/>
    <mergeCell ref="AG1193:AH1193"/>
    <mergeCell ref="AE1188:AF1188"/>
    <mergeCell ref="AG1188:AH1188"/>
    <mergeCell ref="AE1189:AF1189"/>
    <mergeCell ref="AG1189:AH1189"/>
    <mergeCell ref="AE1190:AF1190"/>
    <mergeCell ref="AG1190:AH1190"/>
    <mergeCell ref="AE1185:AF1185"/>
    <mergeCell ref="AG1185:AH1185"/>
    <mergeCell ref="AE1186:AF1186"/>
    <mergeCell ref="AG1186:AH1186"/>
    <mergeCell ref="AE1187:AF1187"/>
    <mergeCell ref="AG1187:AH1187"/>
    <mergeCell ref="AE1182:AF1182"/>
    <mergeCell ref="AG1182:AH1182"/>
    <mergeCell ref="AE1183:AF1183"/>
    <mergeCell ref="AG1183:AH1183"/>
    <mergeCell ref="AE1184:AF1184"/>
    <mergeCell ref="AG1184:AH1184"/>
    <mergeCell ref="AE1179:AF1179"/>
    <mergeCell ref="AG1179:AH1179"/>
    <mergeCell ref="AE1180:AF1180"/>
    <mergeCell ref="AG1180:AH1180"/>
    <mergeCell ref="AE1181:AF1181"/>
    <mergeCell ref="AG1181:AH1181"/>
    <mergeCell ref="AE1176:AF1176"/>
    <mergeCell ref="AG1176:AH1176"/>
    <mergeCell ref="AE1177:AF1177"/>
    <mergeCell ref="AG1177:AH1177"/>
    <mergeCell ref="AE1178:AF1178"/>
    <mergeCell ref="AG1178:AH1178"/>
    <mergeCell ref="AE1173:AF1173"/>
    <mergeCell ref="AG1173:AH1173"/>
    <mergeCell ref="AE1174:AF1174"/>
    <mergeCell ref="AG1174:AH1174"/>
    <mergeCell ref="AE1175:AF1175"/>
    <mergeCell ref="AG1175:AH1175"/>
    <mergeCell ref="AE1170:AF1170"/>
    <mergeCell ref="AG1170:AH1170"/>
    <mergeCell ref="AE1171:AF1171"/>
    <mergeCell ref="AG1171:AH1171"/>
    <mergeCell ref="AE1172:AF1172"/>
    <mergeCell ref="AG1172:AH1172"/>
    <mergeCell ref="AE1167:AF1167"/>
    <mergeCell ref="AG1167:AH1167"/>
    <mergeCell ref="AE1168:AF1168"/>
    <mergeCell ref="AG1168:AH1168"/>
    <mergeCell ref="AE1169:AF1169"/>
    <mergeCell ref="AG1169:AH1169"/>
    <mergeCell ref="AE1164:AF1164"/>
    <mergeCell ref="AG1164:AH1164"/>
    <mergeCell ref="AE1165:AF1165"/>
    <mergeCell ref="AG1165:AH1165"/>
    <mergeCell ref="AE1166:AF1166"/>
    <mergeCell ref="AG1166:AH1166"/>
    <mergeCell ref="AE1161:AF1161"/>
    <mergeCell ref="AG1161:AH1161"/>
    <mergeCell ref="AE1162:AF1162"/>
    <mergeCell ref="AG1162:AH1162"/>
    <mergeCell ref="AE1163:AF1163"/>
    <mergeCell ref="AG1163:AH1163"/>
    <mergeCell ref="AE1158:AF1158"/>
    <mergeCell ref="AG1158:AH1158"/>
    <mergeCell ref="AE1159:AF1159"/>
    <mergeCell ref="AG1159:AH1159"/>
    <mergeCell ref="AE1160:AF1160"/>
    <mergeCell ref="AG1160:AH1160"/>
    <mergeCell ref="AE1155:AF1155"/>
    <mergeCell ref="AG1155:AH1155"/>
    <mergeCell ref="AE1156:AF1156"/>
    <mergeCell ref="AG1156:AH1156"/>
    <mergeCell ref="AE1157:AF1157"/>
    <mergeCell ref="AG1157:AH1157"/>
    <mergeCell ref="AE1152:AF1152"/>
    <mergeCell ref="AG1152:AH1152"/>
    <mergeCell ref="AE1153:AF1153"/>
    <mergeCell ref="AG1153:AH1153"/>
    <mergeCell ref="AE1154:AF1154"/>
    <mergeCell ref="AG1154:AH1154"/>
    <mergeCell ref="AE1149:AF1149"/>
    <mergeCell ref="AG1149:AH1149"/>
    <mergeCell ref="AE1150:AF1150"/>
    <mergeCell ref="AG1150:AH1150"/>
    <mergeCell ref="AE1151:AF1151"/>
    <mergeCell ref="AG1151:AH1151"/>
    <mergeCell ref="AE1146:AF1146"/>
    <mergeCell ref="AG1146:AH1146"/>
    <mergeCell ref="AE1147:AF1147"/>
    <mergeCell ref="AG1147:AH1147"/>
    <mergeCell ref="AE1148:AF1148"/>
    <mergeCell ref="AG1148:AH1148"/>
    <mergeCell ref="AE1143:AF1143"/>
    <mergeCell ref="AG1143:AH1143"/>
    <mergeCell ref="AE1144:AF1144"/>
    <mergeCell ref="AG1144:AH1144"/>
    <mergeCell ref="AE1145:AF1145"/>
    <mergeCell ref="AG1145:AH1145"/>
    <mergeCell ref="AE1140:AF1140"/>
    <mergeCell ref="AG1140:AH1140"/>
    <mergeCell ref="AE1141:AF1141"/>
    <mergeCell ref="AG1141:AH1141"/>
    <mergeCell ref="AE1142:AF1142"/>
    <mergeCell ref="AG1142:AH1142"/>
    <mergeCell ref="AE1137:AF1137"/>
    <mergeCell ref="AG1137:AH1137"/>
    <mergeCell ref="AE1138:AF1138"/>
    <mergeCell ref="AG1138:AH1138"/>
    <mergeCell ref="AE1139:AF1139"/>
    <mergeCell ref="AG1139:AH1139"/>
    <mergeCell ref="AE1134:AF1134"/>
    <mergeCell ref="AG1134:AH1134"/>
    <mergeCell ref="AE1135:AF1135"/>
    <mergeCell ref="AG1135:AH1135"/>
    <mergeCell ref="AE1136:AF1136"/>
    <mergeCell ref="AG1136:AH1136"/>
    <mergeCell ref="AE1131:AF1131"/>
    <mergeCell ref="AG1131:AH1131"/>
    <mergeCell ref="AE1132:AF1132"/>
    <mergeCell ref="AG1132:AH1132"/>
    <mergeCell ref="AE1133:AF1133"/>
    <mergeCell ref="AG1133:AH1133"/>
    <mergeCell ref="AE1128:AF1128"/>
    <mergeCell ref="AG1128:AH1128"/>
    <mergeCell ref="AE1129:AF1129"/>
    <mergeCell ref="AG1129:AH1129"/>
    <mergeCell ref="AE1130:AF1130"/>
    <mergeCell ref="AG1130:AH1130"/>
    <mergeCell ref="AE1125:AF1125"/>
    <mergeCell ref="AG1125:AH1125"/>
    <mergeCell ref="AE1126:AF1126"/>
    <mergeCell ref="AG1126:AH1126"/>
    <mergeCell ref="AE1127:AF1127"/>
    <mergeCell ref="AG1127:AH1127"/>
    <mergeCell ref="AE1122:AF1122"/>
    <mergeCell ref="AG1122:AH1122"/>
    <mergeCell ref="AE1123:AF1123"/>
    <mergeCell ref="AG1123:AH1123"/>
    <mergeCell ref="AE1124:AF1124"/>
    <mergeCell ref="AG1124:AH1124"/>
    <mergeCell ref="AE1119:AF1119"/>
    <mergeCell ref="AG1119:AH1119"/>
    <mergeCell ref="AE1120:AF1120"/>
    <mergeCell ref="AG1120:AH1120"/>
    <mergeCell ref="AE1121:AF1121"/>
    <mergeCell ref="AG1121:AH1121"/>
    <mergeCell ref="AE1116:AF1116"/>
    <mergeCell ref="AG1116:AH1116"/>
    <mergeCell ref="AE1117:AF1117"/>
    <mergeCell ref="AG1117:AH1117"/>
    <mergeCell ref="AE1118:AF1118"/>
    <mergeCell ref="AG1118:AH1118"/>
    <mergeCell ref="AE1113:AF1113"/>
    <mergeCell ref="AG1113:AH1113"/>
    <mergeCell ref="AE1114:AF1114"/>
    <mergeCell ref="AG1114:AH1114"/>
    <mergeCell ref="AE1115:AF1115"/>
    <mergeCell ref="AG1115:AH1115"/>
    <mergeCell ref="AE1110:AF1110"/>
    <mergeCell ref="AG1110:AH1110"/>
    <mergeCell ref="AE1111:AF1111"/>
    <mergeCell ref="AG1111:AH1111"/>
    <mergeCell ref="AE1112:AF1112"/>
    <mergeCell ref="AG1112:AH1112"/>
    <mergeCell ref="AE1107:AF1107"/>
    <mergeCell ref="AG1107:AH1107"/>
    <mergeCell ref="AE1108:AF1108"/>
    <mergeCell ref="AG1108:AH1108"/>
    <mergeCell ref="AE1109:AF1109"/>
    <mergeCell ref="AG1109:AH1109"/>
    <mergeCell ref="AE1104:AF1104"/>
    <mergeCell ref="AG1104:AH1104"/>
    <mergeCell ref="AE1105:AF1105"/>
    <mergeCell ref="AG1105:AH1105"/>
    <mergeCell ref="AE1106:AF1106"/>
    <mergeCell ref="AG1106:AH1106"/>
    <mergeCell ref="AE1101:AF1101"/>
    <mergeCell ref="AG1101:AH1101"/>
    <mergeCell ref="AE1102:AF1102"/>
    <mergeCell ref="AG1102:AH1102"/>
    <mergeCell ref="AE1103:AF1103"/>
    <mergeCell ref="AG1103:AH1103"/>
    <mergeCell ref="AE1098:AF1098"/>
    <mergeCell ref="AG1098:AH1098"/>
    <mergeCell ref="AE1099:AF1099"/>
    <mergeCell ref="AG1099:AH1099"/>
    <mergeCell ref="AE1100:AF1100"/>
    <mergeCell ref="AG1100:AH1100"/>
    <mergeCell ref="AE1095:AF1095"/>
    <mergeCell ref="AG1095:AH1095"/>
    <mergeCell ref="AE1096:AF1096"/>
    <mergeCell ref="AG1096:AH1096"/>
    <mergeCell ref="AE1097:AF1097"/>
    <mergeCell ref="AG1097:AH1097"/>
    <mergeCell ref="AE1092:AF1092"/>
    <mergeCell ref="AG1092:AH1092"/>
    <mergeCell ref="AE1093:AF1093"/>
    <mergeCell ref="AG1093:AH1093"/>
    <mergeCell ref="AE1094:AF1094"/>
    <mergeCell ref="AG1094:AH1094"/>
    <mergeCell ref="AE1089:AF1089"/>
    <mergeCell ref="AG1089:AH1089"/>
    <mergeCell ref="AE1090:AF1090"/>
    <mergeCell ref="AG1090:AH1090"/>
    <mergeCell ref="AE1091:AF1091"/>
    <mergeCell ref="AG1091:AH1091"/>
    <mergeCell ref="AE1086:AF1086"/>
    <mergeCell ref="AG1086:AH1086"/>
    <mergeCell ref="AE1087:AF1087"/>
    <mergeCell ref="AG1087:AH1087"/>
    <mergeCell ref="AE1088:AF1088"/>
    <mergeCell ref="AG1088:AH1088"/>
    <mergeCell ref="AE1083:AF1083"/>
    <mergeCell ref="AG1083:AH1083"/>
    <mergeCell ref="AE1084:AF1084"/>
    <mergeCell ref="AG1084:AH1084"/>
    <mergeCell ref="AE1085:AF1085"/>
    <mergeCell ref="AG1085:AH1085"/>
    <mergeCell ref="AE1080:AF1080"/>
    <mergeCell ref="AG1080:AH1080"/>
    <mergeCell ref="AE1081:AF1081"/>
    <mergeCell ref="AG1081:AH1081"/>
    <mergeCell ref="AE1082:AF1082"/>
    <mergeCell ref="AG1082:AH1082"/>
    <mergeCell ref="AE1077:AF1077"/>
    <mergeCell ref="AG1077:AH1077"/>
    <mergeCell ref="AE1078:AF1078"/>
    <mergeCell ref="AG1078:AH1078"/>
    <mergeCell ref="AE1079:AF1079"/>
    <mergeCell ref="AG1079:AH1079"/>
    <mergeCell ref="AE1074:AF1074"/>
    <mergeCell ref="AG1074:AH1074"/>
    <mergeCell ref="AE1075:AF1075"/>
    <mergeCell ref="AG1075:AH1075"/>
    <mergeCell ref="AE1076:AF1076"/>
    <mergeCell ref="AG1076:AH1076"/>
    <mergeCell ref="AE1071:AF1071"/>
    <mergeCell ref="AG1071:AH1071"/>
    <mergeCell ref="AE1072:AF1072"/>
    <mergeCell ref="AG1072:AH1072"/>
    <mergeCell ref="AE1073:AF1073"/>
    <mergeCell ref="AG1073:AH1073"/>
    <mergeCell ref="AE1068:AF1068"/>
    <mergeCell ref="AG1068:AH1068"/>
    <mergeCell ref="AE1069:AF1069"/>
    <mergeCell ref="AG1069:AH1069"/>
    <mergeCell ref="AE1070:AF1070"/>
    <mergeCell ref="AG1070:AH1070"/>
    <mergeCell ref="AE1065:AF1065"/>
    <mergeCell ref="AG1065:AH1065"/>
    <mergeCell ref="AE1066:AF1066"/>
    <mergeCell ref="AG1066:AH1066"/>
    <mergeCell ref="AE1067:AF1067"/>
    <mergeCell ref="AG1067:AH1067"/>
    <mergeCell ref="AE1062:AF1062"/>
    <mergeCell ref="AG1062:AH1062"/>
    <mergeCell ref="AE1063:AF1063"/>
    <mergeCell ref="AG1063:AH1063"/>
    <mergeCell ref="AE1064:AF1064"/>
    <mergeCell ref="AG1064:AH1064"/>
    <mergeCell ref="AE1059:AF1059"/>
    <mergeCell ref="AG1059:AH1059"/>
    <mergeCell ref="AE1060:AF1060"/>
    <mergeCell ref="AG1060:AH1060"/>
    <mergeCell ref="AE1061:AF1061"/>
    <mergeCell ref="AG1061:AH1061"/>
    <mergeCell ref="AE1056:AF1056"/>
    <mergeCell ref="AG1056:AH1056"/>
    <mergeCell ref="AE1057:AF1057"/>
    <mergeCell ref="AG1057:AH1057"/>
    <mergeCell ref="AE1058:AF1058"/>
    <mergeCell ref="AG1058:AH1058"/>
    <mergeCell ref="AE1053:AF1053"/>
    <mergeCell ref="AG1053:AH1053"/>
    <mergeCell ref="AE1054:AF1054"/>
    <mergeCell ref="AG1054:AH1054"/>
    <mergeCell ref="AE1055:AF1055"/>
    <mergeCell ref="AG1055:AH1055"/>
    <mergeCell ref="AE1050:AF1050"/>
    <mergeCell ref="AG1050:AH1050"/>
    <mergeCell ref="AE1051:AF1051"/>
    <mergeCell ref="AG1051:AH1051"/>
    <mergeCell ref="AE1052:AF1052"/>
    <mergeCell ref="AG1052:AH1052"/>
    <mergeCell ref="AE1047:AF1047"/>
    <mergeCell ref="AG1047:AH1047"/>
    <mergeCell ref="AE1048:AF1048"/>
    <mergeCell ref="AG1048:AH1048"/>
    <mergeCell ref="AE1049:AF1049"/>
    <mergeCell ref="AG1049:AH1049"/>
    <mergeCell ref="AE1044:AF1044"/>
    <mergeCell ref="AG1044:AH1044"/>
    <mergeCell ref="AE1045:AF1045"/>
    <mergeCell ref="AG1045:AH1045"/>
    <mergeCell ref="AE1046:AF1046"/>
    <mergeCell ref="AG1046:AH1046"/>
    <mergeCell ref="AE1041:AF1041"/>
    <mergeCell ref="AG1041:AH1041"/>
    <mergeCell ref="AE1042:AF1042"/>
    <mergeCell ref="AG1042:AH1042"/>
    <mergeCell ref="AE1043:AF1043"/>
    <mergeCell ref="AG1043:AH1043"/>
    <mergeCell ref="AE1036:AG1036"/>
    <mergeCell ref="AE1037:AG1037"/>
    <mergeCell ref="AE1039:AF1039"/>
    <mergeCell ref="AG1039:AH1039"/>
    <mergeCell ref="AE1040:AF1040"/>
    <mergeCell ref="AG1040:AH1040"/>
    <mergeCell ref="AE1030:AG1030"/>
    <mergeCell ref="AE1031:AG1031"/>
    <mergeCell ref="AE1032:AG1032"/>
    <mergeCell ref="AE1033:AG1033"/>
    <mergeCell ref="AE1034:AG1034"/>
    <mergeCell ref="AE1035:AG1035"/>
    <mergeCell ref="AE1026:AF1026"/>
    <mergeCell ref="AG1026:AH1026"/>
    <mergeCell ref="AE1027:AF1027"/>
    <mergeCell ref="AG1027:AH1027"/>
    <mergeCell ref="AE1028:AH1028"/>
    <mergeCell ref="AE1029:AG1029"/>
    <mergeCell ref="AE1023:AF1023"/>
    <mergeCell ref="AG1023:AH1023"/>
    <mergeCell ref="AE1024:AF1024"/>
    <mergeCell ref="AG1024:AH1024"/>
    <mergeCell ref="AE1025:AF1025"/>
    <mergeCell ref="AG1025:AH1025"/>
    <mergeCell ref="AE1020:AF1020"/>
    <mergeCell ref="AG1020:AH1020"/>
    <mergeCell ref="AE1021:AF1021"/>
    <mergeCell ref="AG1021:AH1021"/>
    <mergeCell ref="AE1022:AF1022"/>
    <mergeCell ref="AG1022:AH1022"/>
    <mergeCell ref="AE1017:AF1017"/>
    <mergeCell ref="AG1017:AH1017"/>
    <mergeCell ref="AE1018:AF1018"/>
    <mergeCell ref="AG1018:AH1018"/>
    <mergeCell ref="AE1019:AF1019"/>
    <mergeCell ref="AG1019:AH1019"/>
    <mergeCell ref="AE1014:AF1014"/>
    <mergeCell ref="AG1014:AH1014"/>
    <mergeCell ref="AE1015:AF1015"/>
    <mergeCell ref="AG1015:AH1015"/>
    <mergeCell ref="AE1016:AF1016"/>
    <mergeCell ref="AG1016:AH1016"/>
    <mergeCell ref="AE1011:AF1011"/>
    <mergeCell ref="AG1011:AH1011"/>
    <mergeCell ref="AE1012:AF1012"/>
    <mergeCell ref="AG1012:AH1012"/>
    <mergeCell ref="AE1013:AF1013"/>
    <mergeCell ref="AG1013:AH1013"/>
    <mergeCell ref="AE1008:AF1008"/>
    <mergeCell ref="AG1008:AH1008"/>
    <mergeCell ref="AE1009:AF1009"/>
    <mergeCell ref="AG1009:AH1009"/>
    <mergeCell ref="AE1010:AF1010"/>
    <mergeCell ref="AG1010:AH1010"/>
    <mergeCell ref="AE1005:AF1005"/>
    <mergeCell ref="AG1005:AH1005"/>
    <mergeCell ref="AE1006:AF1006"/>
    <mergeCell ref="AG1006:AH1006"/>
    <mergeCell ref="AE1007:AF1007"/>
    <mergeCell ref="AG1007:AH1007"/>
    <mergeCell ref="AE1002:AF1002"/>
    <mergeCell ref="AG1002:AH1002"/>
    <mergeCell ref="AE1003:AF1003"/>
    <mergeCell ref="AG1003:AH1003"/>
    <mergeCell ref="AE1004:AF1004"/>
    <mergeCell ref="AG1004:AH1004"/>
    <mergeCell ref="AE999:AF999"/>
    <mergeCell ref="AG999:AH999"/>
    <mergeCell ref="AE1000:AF1000"/>
    <mergeCell ref="AG1000:AH1000"/>
    <mergeCell ref="AE1001:AF1001"/>
    <mergeCell ref="AG1001:AH1001"/>
    <mergeCell ref="AE996:AF996"/>
    <mergeCell ref="AG996:AH996"/>
    <mergeCell ref="AE997:AF997"/>
    <mergeCell ref="AG997:AH997"/>
    <mergeCell ref="AE998:AF998"/>
    <mergeCell ref="AG998:AH998"/>
    <mergeCell ref="AE993:AF993"/>
    <mergeCell ref="AG993:AH993"/>
    <mergeCell ref="AE994:AF994"/>
    <mergeCell ref="AG994:AH994"/>
    <mergeCell ref="AE995:AF995"/>
    <mergeCell ref="AG995:AH995"/>
    <mergeCell ref="AE990:AF990"/>
    <mergeCell ref="AG990:AH990"/>
    <mergeCell ref="AE991:AF991"/>
    <mergeCell ref="AG991:AH991"/>
    <mergeCell ref="AE992:AF992"/>
    <mergeCell ref="AG992:AH992"/>
    <mergeCell ref="AE987:AF987"/>
    <mergeCell ref="AG987:AH987"/>
    <mergeCell ref="AE988:AF988"/>
    <mergeCell ref="AG988:AH988"/>
    <mergeCell ref="AE989:AF989"/>
    <mergeCell ref="AG989:AH989"/>
    <mergeCell ref="AE984:AF984"/>
    <mergeCell ref="AG984:AH984"/>
    <mergeCell ref="AE985:AF985"/>
    <mergeCell ref="AG985:AH985"/>
    <mergeCell ref="AE986:AF986"/>
    <mergeCell ref="AG986:AH986"/>
    <mergeCell ref="AE981:AF981"/>
    <mergeCell ref="AG981:AH981"/>
    <mergeCell ref="AE982:AF982"/>
    <mergeCell ref="AG982:AH982"/>
    <mergeCell ref="AE983:AF983"/>
    <mergeCell ref="AG983:AH983"/>
    <mergeCell ref="AE978:AF978"/>
    <mergeCell ref="AG978:AH978"/>
    <mergeCell ref="AE979:AF979"/>
    <mergeCell ref="AG979:AH979"/>
    <mergeCell ref="AE980:AF980"/>
    <mergeCell ref="AG980:AH980"/>
    <mergeCell ref="AE975:AF975"/>
    <mergeCell ref="AG975:AH975"/>
    <mergeCell ref="AE976:AF976"/>
    <mergeCell ref="AG976:AH976"/>
    <mergeCell ref="AE977:AF977"/>
    <mergeCell ref="AG977:AH977"/>
    <mergeCell ref="AE972:AF972"/>
    <mergeCell ref="AG972:AH972"/>
    <mergeCell ref="AE973:AF973"/>
    <mergeCell ref="AG973:AH973"/>
    <mergeCell ref="AE974:AF974"/>
    <mergeCell ref="AG974:AH974"/>
    <mergeCell ref="AE969:AF969"/>
    <mergeCell ref="AG969:AH969"/>
    <mergeCell ref="AE970:AF970"/>
    <mergeCell ref="AG970:AH970"/>
    <mergeCell ref="AE971:AF971"/>
    <mergeCell ref="AG971:AH971"/>
    <mergeCell ref="AE966:AF966"/>
    <mergeCell ref="AG966:AH966"/>
    <mergeCell ref="AE967:AF967"/>
    <mergeCell ref="AG967:AH967"/>
    <mergeCell ref="AE968:AF968"/>
    <mergeCell ref="AG968:AH968"/>
    <mergeCell ref="AE963:AF963"/>
    <mergeCell ref="AG963:AH963"/>
    <mergeCell ref="AE964:AF964"/>
    <mergeCell ref="AG964:AH964"/>
    <mergeCell ref="AE965:AF965"/>
    <mergeCell ref="AG965:AH965"/>
    <mergeCell ref="AE960:AF960"/>
    <mergeCell ref="AG960:AH960"/>
    <mergeCell ref="AE961:AF961"/>
    <mergeCell ref="AG961:AH961"/>
    <mergeCell ref="AE962:AF962"/>
    <mergeCell ref="AG962:AH962"/>
    <mergeCell ref="AE957:AF957"/>
    <mergeCell ref="AG957:AH957"/>
    <mergeCell ref="AE958:AF958"/>
    <mergeCell ref="AG958:AH958"/>
    <mergeCell ref="AE959:AF959"/>
    <mergeCell ref="AG959:AH959"/>
    <mergeCell ref="AE954:AF954"/>
    <mergeCell ref="AG954:AH954"/>
    <mergeCell ref="AE955:AF955"/>
    <mergeCell ref="AG955:AH955"/>
    <mergeCell ref="AE956:AF956"/>
    <mergeCell ref="AG956:AH956"/>
    <mergeCell ref="AE951:AF951"/>
    <mergeCell ref="AG951:AH951"/>
    <mergeCell ref="AE952:AF952"/>
    <mergeCell ref="AG952:AH952"/>
    <mergeCell ref="AE953:AF953"/>
    <mergeCell ref="AG953:AH953"/>
    <mergeCell ref="AE948:AF948"/>
    <mergeCell ref="AG948:AH948"/>
    <mergeCell ref="AE949:AF949"/>
    <mergeCell ref="AG949:AH949"/>
    <mergeCell ref="AE950:AF950"/>
    <mergeCell ref="AG950:AH950"/>
    <mergeCell ref="AE945:AF945"/>
    <mergeCell ref="AG945:AH945"/>
    <mergeCell ref="AE946:AF946"/>
    <mergeCell ref="AG946:AH946"/>
    <mergeCell ref="AE947:AF947"/>
    <mergeCell ref="AG947:AH947"/>
    <mergeCell ref="AE942:AF942"/>
    <mergeCell ref="AG942:AH942"/>
    <mergeCell ref="AE943:AF943"/>
    <mergeCell ref="AG943:AH943"/>
    <mergeCell ref="AE944:AF944"/>
    <mergeCell ref="AG944:AH944"/>
    <mergeCell ref="AE939:AF939"/>
    <mergeCell ref="AG939:AH939"/>
    <mergeCell ref="AE940:AF940"/>
    <mergeCell ref="AG940:AH940"/>
    <mergeCell ref="AE941:AF941"/>
    <mergeCell ref="AG941:AH941"/>
    <mergeCell ref="AE936:AF936"/>
    <mergeCell ref="AG936:AH936"/>
    <mergeCell ref="AE937:AF937"/>
    <mergeCell ref="AG937:AH937"/>
    <mergeCell ref="AE938:AF938"/>
    <mergeCell ref="AG938:AH938"/>
    <mergeCell ref="AE933:AF933"/>
    <mergeCell ref="AG933:AH933"/>
    <mergeCell ref="AE934:AF934"/>
    <mergeCell ref="AG934:AH934"/>
    <mergeCell ref="AE935:AF935"/>
    <mergeCell ref="AG935:AH935"/>
    <mergeCell ref="AE930:AF930"/>
    <mergeCell ref="AG930:AH930"/>
    <mergeCell ref="AE931:AF931"/>
    <mergeCell ref="AG931:AH931"/>
    <mergeCell ref="AE932:AF932"/>
    <mergeCell ref="AG932:AH932"/>
    <mergeCell ref="AE927:AF927"/>
    <mergeCell ref="AG927:AH927"/>
    <mergeCell ref="AE928:AF928"/>
    <mergeCell ref="AG928:AH928"/>
    <mergeCell ref="AE929:AF929"/>
    <mergeCell ref="AG929:AH929"/>
    <mergeCell ref="AE924:AF924"/>
    <mergeCell ref="AG924:AH924"/>
    <mergeCell ref="AE925:AF925"/>
    <mergeCell ref="AG925:AH925"/>
    <mergeCell ref="AE926:AF926"/>
    <mergeCell ref="AG926:AH926"/>
    <mergeCell ref="AE921:AF921"/>
    <mergeCell ref="AG921:AH921"/>
    <mergeCell ref="AE922:AF922"/>
    <mergeCell ref="AG922:AH922"/>
    <mergeCell ref="AE923:AF923"/>
    <mergeCell ref="AG923:AH923"/>
    <mergeCell ref="AE918:AF918"/>
    <mergeCell ref="AG918:AH918"/>
    <mergeCell ref="AE919:AF919"/>
    <mergeCell ref="AG919:AH919"/>
    <mergeCell ref="AE920:AF920"/>
    <mergeCell ref="AG920:AH920"/>
    <mergeCell ref="AE915:AF915"/>
    <mergeCell ref="AG915:AH915"/>
    <mergeCell ref="AE916:AF916"/>
    <mergeCell ref="AG916:AH916"/>
    <mergeCell ref="AE917:AF917"/>
    <mergeCell ref="AG917:AH917"/>
    <mergeCell ref="AE912:AF912"/>
    <mergeCell ref="AG912:AH912"/>
    <mergeCell ref="AE913:AF913"/>
    <mergeCell ref="AG913:AH913"/>
    <mergeCell ref="AE914:AF914"/>
    <mergeCell ref="AG914:AH914"/>
    <mergeCell ref="AE909:AF909"/>
    <mergeCell ref="AG909:AH909"/>
    <mergeCell ref="AE910:AF910"/>
    <mergeCell ref="AG910:AH910"/>
    <mergeCell ref="AE911:AF911"/>
    <mergeCell ref="AG911:AH911"/>
    <mergeCell ref="AE906:AF906"/>
    <mergeCell ref="AG906:AH906"/>
    <mergeCell ref="AE907:AF907"/>
    <mergeCell ref="AG907:AH907"/>
    <mergeCell ref="AE908:AF908"/>
    <mergeCell ref="AG908:AH908"/>
    <mergeCell ref="AE903:AF903"/>
    <mergeCell ref="AG903:AH903"/>
    <mergeCell ref="AE904:AF904"/>
    <mergeCell ref="AG904:AH904"/>
    <mergeCell ref="AE905:AF905"/>
    <mergeCell ref="AG905:AH905"/>
    <mergeCell ref="AE900:AF900"/>
    <mergeCell ref="AG900:AH900"/>
    <mergeCell ref="AE901:AF901"/>
    <mergeCell ref="AG901:AH901"/>
    <mergeCell ref="AE902:AF902"/>
    <mergeCell ref="AG902:AH902"/>
    <mergeCell ref="AE897:AF897"/>
    <mergeCell ref="AG897:AH897"/>
    <mergeCell ref="AE898:AF898"/>
    <mergeCell ref="AG898:AH898"/>
    <mergeCell ref="AE899:AF899"/>
    <mergeCell ref="AG899:AH899"/>
    <mergeCell ref="AE894:AF894"/>
    <mergeCell ref="AG894:AH894"/>
    <mergeCell ref="AE895:AF895"/>
    <mergeCell ref="AG895:AH895"/>
    <mergeCell ref="AE896:AF896"/>
    <mergeCell ref="AG896:AH896"/>
    <mergeCell ref="AE891:AF891"/>
    <mergeCell ref="AG891:AH891"/>
    <mergeCell ref="AE892:AF892"/>
    <mergeCell ref="AG892:AH892"/>
    <mergeCell ref="AE893:AF893"/>
    <mergeCell ref="AG893:AH893"/>
    <mergeCell ref="AE888:AF888"/>
    <mergeCell ref="AG888:AH888"/>
    <mergeCell ref="AE889:AF889"/>
    <mergeCell ref="AG889:AH889"/>
    <mergeCell ref="AE890:AF890"/>
    <mergeCell ref="AG890:AH890"/>
    <mergeCell ref="AE885:AF885"/>
    <mergeCell ref="AG885:AH885"/>
    <mergeCell ref="AE886:AF886"/>
    <mergeCell ref="AG886:AH886"/>
    <mergeCell ref="AE887:AF887"/>
    <mergeCell ref="AG887:AH887"/>
    <mergeCell ref="AE882:AF882"/>
    <mergeCell ref="AG882:AH882"/>
    <mergeCell ref="AE883:AF883"/>
    <mergeCell ref="AG883:AH883"/>
    <mergeCell ref="AE884:AF884"/>
    <mergeCell ref="AG884:AH884"/>
    <mergeCell ref="AE879:AF879"/>
    <mergeCell ref="AG879:AH879"/>
    <mergeCell ref="AE880:AF880"/>
    <mergeCell ref="AG880:AH880"/>
    <mergeCell ref="AE881:AF881"/>
    <mergeCell ref="AG881:AH881"/>
    <mergeCell ref="AE876:AF876"/>
    <mergeCell ref="AG876:AH876"/>
    <mergeCell ref="AE877:AF877"/>
    <mergeCell ref="AG877:AH877"/>
    <mergeCell ref="AE878:AF878"/>
    <mergeCell ref="AG878:AH878"/>
    <mergeCell ref="AE873:AF873"/>
    <mergeCell ref="AG873:AH873"/>
    <mergeCell ref="AE874:AF874"/>
    <mergeCell ref="AG874:AH874"/>
    <mergeCell ref="AE875:AF875"/>
    <mergeCell ref="AG875:AH875"/>
    <mergeCell ref="AE870:AF870"/>
    <mergeCell ref="AG870:AH870"/>
    <mergeCell ref="AE871:AF871"/>
    <mergeCell ref="AG871:AH871"/>
    <mergeCell ref="AE872:AF872"/>
    <mergeCell ref="AG872:AH872"/>
    <mergeCell ref="AE867:AF867"/>
    <mergeCell ref="AG867:AH867"/>
    <mergeCell ref="AE868:AF868"/>
    <mergeCell ref="AG868:AH868"/>
    <mergeCell ref="AE869:AF869"/>
    <mergeCell ref="AG869:AH869"/>
    <mergeCell ref="AE864:AF864"/>
    <mergeCell ref="AG864:AH864"/>
    <mergeCell ref="AE865:AF865"/>
    <mergeCell ref="AG865:AH865"/>
    <mergeCell ref="AE866:AF866"/>
    <mergeCell ref="AG866:AH866"/>
    <mergeCell ref="AE861:AF861"/>
    <mergeCell ref="AG861:AH861"/>
    <mergeCell ref="AE862:AF862"/>
    <mergeCell ref="AG862:AH862"/>
    <mergeCell ref="AE863:AF863"/>
    <mergeCell ref="AG863:AH863"/>
    <mergeCell ref="AE858:AF858"/>
    <mergeCell ref="AG858:AH858"/>
    <mergeCell ref="AE859:AF859"/>
    <mergeCell ref="AG859:AH859"/>
    <mergeCell ref="AE860:AF860"/>
    <mergeCell ref="AG860:AH860"/>
    <mergeCell ref="AE855:AF855"/>
    <mergeCell ref="AG855:AH855"/>
    <mergeCell ref="AE856:AF856"/>
    <mergeCell ref="AG856:AH856"/>
    <mergeCell ref="AE857:AF857"/>
    <mergeCell ref="AG857:AH857"/>
    <mergeCell ref="AE852:AF852"/>
    <mergeCell ref="AG852:AH852"/>
    <mergeCell ref="AE853:AF853"/>
    <mergeCell ref="AG853:AH853"/>
    <mergeCell ref="AE854:AF854"/>
    <mergeCell ref="AG854:AH854"/>
    <mergeCell ref="AE849:AF849"/>
    <mergeCell ref="AG849:AH849"/>
    <mergeCell ref="AE850:AF850"/>
    <mergeCell ref="AG850:AH850"/>
    <mergeCell ref="AE851:AF851"/>
    <mergeCell ref="AG851:AH851"/>
    <mergeCell ref="AE846:AF846"/>
    <mergeCell ref="AG846:AH846"/>
    <mergeCell ref="AE847:AF847"/>
    <mergeCell ref="AG847:AH847"/>
    <mergeCell ref="AE848:AF848"/>
    <mergeCell ref="AG848:AH848"/>
    <mergeCell ref="AE843:AF843"/>
    <mergeCell ref="AG843:AH843"/>
    <mergeCell ref="AE844:AF844"/>
    <mergeCell ref="AG844:AH844"/>
    <mergeCell ref="AE845:AF845"/>
    <mergeCell ref="AG845:AH845"/>
    <mergeCell ref="AE840:AF840"/>
    <mergeCell ref="AG840:AH840"/>
    <mergeCell ref="AE841:AF841"/>
    <mergeCell ref="AG841:AH841"/>
    <mergeCell ref="AE842:AF842"/>
    <mergeCell ref="AG842:AH842"/>
    <mergeCell ref="AE837:AF837"/>
    <mergeCell ref="AG837:AH837"/>
    <mergeCell ref="AE838:AF838"/>
    <mergeCell ref="AG838:AH838"/>
    <mergeCell ref="AE839:AF839"/>
    <mergeCell ref="AG839:AH839"/>
    <mergeCell ref="AE834:AF834"/>
    <mergeCell ref="AG834:AH834"/>
    <mergeCell ref="AE835:AF835"/>
    <mergeCell ref="AG835:AH835"/>
    <mergeCell ref="AE836:AF836"/>
    <mergeCell ref="AG836:AH836"/>
    <mergeCell ref="AE831:AF831"/>
    <mergeCell ref="AG831:AH831"/>
    <mergeCell ref="AE832:AF832"/>
    <mergeCell ref="AG832:AH832"/>
    <mergeCell ref="AE833:AF833"/>
    <mergeCell ref="AG833:AH833"/>
    <mergeCell ref="AE828:AF828"/>
    <mergeCell ref="AG828:AH828"/>
    <mergeCell ref="AE829:AF829"/>
    <mergeCell ref="AG829:AH829"/>
    <mergeCell ref="AE830:AF830"/>
    <mergeCell ref="AG830:AH830"/>
    <mergeCell ref="AE825:AF825"/>
    <mergeCell ref="AG825:AH825"/>
    <mergeCell ref="AE826:AF826"/>
    <mergeCell ref="AG826:AH826"/>
    <mergeCell ref="AE827:AF827"/>
    <mergeCell ref="AG827:AH827"/>
    <mergeCell ref="AE822:AF822"/>
    <mergeCell ref="AG822:AH822"/>
    <mergeCell ref="AE823:AF823"/>
    <mergeCell ref="AG823:AH823"/>
    <mergeCell ref="AE824:AF824"/>
    <mergeCell ref="AG824:AH824"/>
    <mergeCell ref="AE819:AF819"/>
    <mergeCell ref="AG819:AH819"/>
    <mergeCell ref="AE820:AF820"/>
    <mergeCell ref="AG820:AH820"/>
    <mergeCell ref="AE821:AF821"/>
    <mergeCell ref="AG821:AH821"/>
    <mergeCell ref="AE816:AF816"/>
    <mergeCell ref="AG816:AH816"/>
    <mergeCell ref="AE817:AF817"/>
    <mergeCell ref="AG817:AH817"/>
    <mergeCell ref="AE818:AF818"/>
    <mergeCell ref="AG818:AH818"/>
    <mergeCell ref="AE813:AF813"/>
    <mergeCell ref="AG813:AH813"/>
    <mergeCell ref="AE814:AF814"/>
    <mergeCell ref="AG814:AH814"/>
    <mergeCell ref="AE815:AF815"/>
    <mergeCell ref="AG815:AH815"/>
    <mergeCell ref="AE810:AF810"/>
    <mergeCell ref="AG810:AH810"/>
    <mergeCell ref="AE811:AF811"/>
    <mergeCell ref="AG811:AH811"/>
    <mergeCell ref="AE812:AF812"/>
    <mergeCell ref="AG812:AH812"/>
    <mergeCell ref="AE807:AF807"/>
    <mergeCell ref="AG807:AH807"/>
    <mergeCell ref="AE808:AF808"/>
    <mergeCell ref="AG808:AH808"/>
    <mergeCell ref="AE809:AF809"/>
    <mergeCell ref="AG809:AH809"/>
    <mergeCell ref="AE804:AF804"/>
    <mergeCell ref="AG804:AH804"/>
    <mergeCell ref="AE805:AF805"/>
    <mergeCell ref="AG805:AH805"/>
    <mergeCell ref="AE806:AF806"/>
    <mergeCell ref="AG806:AH806"/>
    <mergeCell ref="AE801:AF801"/>
    <mergeCell ref="AG801:AH801"/>
    <mergeCell ref="AE802:AF802"/>
    <mergeCell ref="AG802:AH802"/>
    <mergeCell ref="AE803:AF803"/>
    <mergeCell ref="AG803:AH803"/>
    <mergeCell ref="AE798:AF798"/>
    <mergeCell ref="AG798:AH798"/>
    <mergeCell ref="AE799:AF799"/>
    <mergeCell ref="AG799:AH799"/>
    <mergeCell ref="AE800:AF800"/>
    <mergeCell ref="AG800:AH800"/>
    <mergeCell ref="AE795:AF795"/>
    <mergeCell ref="AG795:AH795"/>
    <mergeCell ref="AE796:AF796"/>
    <mergeCell ref="AG796:AH796"/>
    <mergeCell ref="AE797:AF797"/>
    <mergeCell ref="AG797:AH797"/>
    <mergeCell ref="AE792:AF792"/>
    <mergeCell ref="AG792:AH792"/>
    <mergeCell ref="AE793:AF793"/>
    <mergeCell ref="AG793:AH793"/>
    <mergeCell ref="AE794:AF794"/>
    <mergeCell ref="AG794:AH794"/>
    <mergeCell ref="AE789:AF789"/>
    <mergeCell ref="AG789:AH789"/>
    <mergeCell ref="AE790:AF790"/>
    <mergeCell ref="AG790:AH790"/>
    <mergeCell ref="AE791:AF791"/>
    <mergeCell ref="AG791:AH791"/>
    <mergeCell ref="AE786:AF786"/>
    <mergeCell ref="AG786:AH786"/>
    <mergeCell ref="AE787:AF787"/>
    <mergeCell ref="AG787:AH787"/>
    <mergeCell ref="AE788:AF788"/>
    <mergeCell ref="AG788:AH788"/>
    <mergeCell ref="AE783:AF783"/>
    <mergeCell ref="AG783:AH783"/>
    <mergeCell ref="AE784:AF784"/>
    <mergeCell ref="AG784:AH784"/>
    <mergeCell ref="AE785:AF785"/>
    <mergeCell ref="AG785:AH785"/>
    <mergeCell ref="AE780:AF780"/>
    <mergeCell ref="AG780:AH780"/>
    <mergeCell ref="AE781:AF781"/>
    <mergeCell ref="AG781:AH781"/>
    <mergeCell ref="AE782:AF782"/>
    <mergeCell ref="AG782:AH782"/>
    <mergeCell ref="AE777:AF777"/>
    <mergeCell ref="AG777:AH777"/>
    <mergeCell ref="AE778:AF778"/>
    <mergeCell ref="AG778:AH778"/>
    <mergeCell ref="AE779:AF779"/>
    <mergeCell ref="AG779:AH779"/>
    <mergeCell ref="AE774:AF774"/>
    <mergeCell ref="AG774:AH774"/>
    <mergeCell ref="AE775:AF775"/>
    <mergeCell ref="AG775:AH775"/>
    <mergeCell ref="AE776:AF776"/>
    <mergeCell ref="AG776:AH776"/>
    <mergeCell ref="AE771:AF771"/>
    <mergeCell ref="AG771:AH771"/>
    <mergeCell ref="AE772:AF772"/>
    <mergeCell ref="AG772:AH772"/>
    <mergeCell ref="AE773:AF773"/>
    <mergeCell ref="AG773:AH773"/>
    <mergeCell ref="AE768:AF768"/>
    <mergeCell ref="AG768:AH768"/>
    <mergeCell ref="AE769:AF769"/>
    <mergeCell ref="AG769:AH769"/>
    <mergeCell ref="AE770:AF770"/>
    <mergeCell ref="AG770:AH770"/>
    <mergeCell ref="AE765:AF765"/>
    <mergeCell ref="AG765:AH765"/>
    <mergeCell ref="AE766:AF766"/>
    <mergeCell ref="AG766:AH766"/>
    <mergeCell ref="AE767:AF767"/>
    <mergeCell ref="AG767:AH767"/>
    <mergeCell ref="AE762:AF762"/>
    <mergeCell ref="AG762:AH762"/>
    <mergeCell ref="AE763:AF763"/>
    <mergeCell ref="AG763:AH763"/>
    <mergeCell ref="AE764:AF764"/>
    <mergeCell ref="AG764:AH764"/>
    <mergeCell ref="AE759:AF759"/>
    <mergeCell ref="AG759:AH759"/>
    <mergeCell ref="AE760:AF760"/>
    <mergeCell ref="AG760:AH760"/>
    <mergeCell ref="AE761:AF761"/>
    <mergeCell ref="AG761:AH761"/>
    <mergeCell ref="AE756:AF756"/>
    <mergeCell ref="AG756:AH756"/>
    <mergeCell ref="AE757:AF757"/>
    <mergeCell ref="AG757:AH757"/>
    <mergeCell ref="AE758:AF758"/>
    <mergeCell ref="AG758:AH758"/>
    <mergeCell ref="AE753:AF753"/>
    <mergeCell ref="AG753:AH753"/>
    <mergeCell ref="AE754:AF754"/>
    <mergeCell ref="AG754:AH754"/>
    <mergeCell ref="AE755:AF755"/>
    <mergeCell ref="AG755:AH755"/>
    <mergeCell ref="AE750:AF750"/>
    <mergeCell ref="AG750:AH750"/>
    <mergeCell ref="AE751:AF751"/>
    <mergeCell ref="AG751:AH751"/>
    <mergeCell ref="AE752:AF752"/>
    <mergeCell ref="AG752:AH752"/>
    <mergeCell ref="AE747:AF747"/>
    <mergeCell ref="AG747:AH747"/>
    <mergeCell ref="AE748:AF748"/>
    <mergeCell ref="AG748:AH748"/>
    <mergeCell ref="AE749:AF749"/>
    <mergeCell ref="AG749:AH749"/>
    <mergeCell ref="AE744:AF744"/>
    <mergeCell ref="AG744:AH744"/>
    <mergeCell ref="AE745:AF745"/>
    <mergeCell ref="AG745:AH745"/>
    <mergeCell ref="AE746:AF746"/>
    <mergeCell ref="AG746:AH746"/>
    <mergeCell ref="AE741:AF741"/>
    <mergeCell ref="AG741:AH741"/>
    <mergeCell ref="AE742:AF742"/>
    <mergeCell ref="AG742:AH742"/>
    <mergeCell ref="AE743:AF743"/>
    <mergeCell ref="AG743:AH743"/>
    <mergeCell ref="AE738:AF738"/>
    <mergeCell ref="AG738:AH738"/>
    <mergeCell ref="AE739:AF739"/>
    <mergeCell ref="AG739:AH739"/>
    <mergeCell ref="AE740:AF740"/>
    <mergeCell ref="AG740:AH740"/>
    <mergeCell ref="AE735:AF735"/>
    <mergeCell ref="AG735:AH735"/>
    <mergeCell ref="AE736:AF736"/>
    <mergeCell ref="AG736:AH736"/>
    <mergeCell ref="AE737:AF737"/>
    <mergeCell ref="AG737:AH737"/>
    <mergeCell ref="AE732:AF732"/>
    <mergeCell ref="AG732:AH732"/>
    <mergeCell ref="AE733:AF733"/>
    <mergeCell ref="AG733:AH733"/>
    <mergeCell ref="AE734:AF734"/>
    <mergeCell ref="AG734:AH734"/>
    <mergeCell ref="AE729:AF729"/>
    <mergeCell ref="AG729:AH729"/>
    <mergeCell ref="AE730:AF730"/>
    <mergeCell ref="AG730:AH730"/>
    <mergeCell ref="AE731:AF731"/>
    <mergeCell ref="AG731:AH731"/>
    <mergeCell ref="AE726:AF726"/>
    <mergeCell ref="AG726:AH726"/>
    <mergeCell ref="AE727:AF727"/>
    <mergeCell ref="AG727:AH727"/>
    <mergeCell ref="AE728:AF728"/>
    <mergeCell ref="AG728:AH728"/>
    <mergeCell ref="AE723:AF723"/>
    <mergeCell ref="AG723:AH723"/>
    <mergeCell ref="AE724:AF724"/>
    <mergeCell ref="AG724:AH724"/>
    <mergeCell ref="AE725:AF725"/>
    <mergeCell ref="AG725:AH725"/>
    <mergeCell ref="AE720:AF720"/>
    <mergeCell ref="AG720:AH720"/>
    <mergeCell ref="AE721:AF721"/>
    <mergeCell ref="AG721:AH721"/>
    <mergeCell ref="AE722:AF722"/>
    <mergeCell ref="AG722:AH722"/>
    <mergeCell ref="AE717:AF717"/>
    <mergeCell ref="AG717:AH717"/>
    <mergeCell ref="AE718:AF718"/>
    <mergeCell ref="AG718:AH718"/>
    <mergeCell ref="AE719:AF719"/>
    <mergeCell ref="AG719:AH719"/>
    <mergeCell ref="AE714:AF714"/>
    <mergeCell ref="AG714:AH714"/>
    <mergeCell ref="AE715:AF715"/>
    <mergeCell ref="AG715:AH715"/>
    <mergeCell ref="AE716:AF716"/>
    <mergeCell ref="AG716:AH716"/>
    <mergeCell ref="AE711:AF711"/>
    <mergeCell ref="AG711:AH711"/>
    <mergeCell ref="AE712:AF712"/>
    <mergeCell ref="AG712:AH712"/>
    <mergeCell ref="AE713:AF713"/>
    <mergeCell ref="AG713:AH713"/>
    <mergeCell ref="AE708:AF708"/>
    <mergeCell ref="AG708:AH708"/>
    <mergeCell ref="AE709:AF709"/>
    <mergeCell ref="AG709:AH709"/>
    <mergeCell ref="AE710:AF710"/>
    <mergeCell ref="AG710:AH710"/>
    <mergeCell ref="AE705:AF705"/>
    <mergeCell ref="AG705:AH705"/>
    <mergeCell ref="AE706:AF706"/>
    <mergeCell ref="AG706:AH706"/>
    <mergeCell ref="AE707:AF707"/>
    <mergeCell ref="AG707:AH707"/>
    <mergeCell ref="AE702:AF702"/>
    <mergeCell ref="AG702:AH702"/>
    <mergeCell ref="AE703:AF703"/>
    <mergeCell ref="AG703:AH703"/>
    <mergeCell ref="AE704:AF704"/>
    <mergeCell ref="AG704:AH704"/>
    <mergeCell ref="AE699:AF699"/>
    <mergeCell ref="AG699:AH699"/>
    <mergeCell ref="AE700:AF700"/>
    <mergeCell ref="AG700:AH700"/>
    <mergeCell ref="AE701:AF701"/>
    <mergeCell ref="AG701:AH701"/>
    <mergeCell ref="AE696:AF696"/>
    <mergeCell ref="AG696:AH696"/>
    <mergeCell ref="AE697:AF697"/>
    <mergeCell ref="AG697:AH697"/>
    <mergeCell ref="AE698:AF698"/>
    <mergeCell ref="AG698:AH698"/>
    <mergeCell ref="AE693:AF693"/>
    <mergeCell ref="AG693:AH693"/>
    <mergeCell ref="AE694:AF694"/>
    <mergeCell ref="AG694:AH694"/>
    <mergeCell ref="AE695:AF695"/>
    <mergeCell ref="AG695:AH695"/>
    <mergeCell ref="AE690:AF690"/>
    <mergeCell ref="AG690:AH690"/>
    <mergeCell ref="AE691:AF691"/>
    <mergeCell ref="AG691:AH691"/>
    <mergeCell ref="AE692:AF692"/>
    <mergeCell ref="AG692:AH692"/>
    <mergeCell ref="AE687:AF687"/>
    <mergeCell ref="AG687:AH687"/>
    <mergeCell ref="AE688:AF688"/>
    <mergeCell ref="AG688:AH688"/>
    <mergeCell ref="AE689:AF689"/>
    <mergeCell ref="AG689:AH689"/>
    <mergeCell ref="AE684:AF684"/>
    <mergeCell ref="AG684:AH684"/>
    <mergeCell ref="AE685:AF685"/>
    <mergeCell ref="AG685:AH685"/>
    <mergeCell ref="AE686:AF686"/>
    <mergeCell ref="AG686:AH686"/>
    <mergeCell ref="AE681:AF681"/>
    <mergeCell ref="AG681:AH681"/>
    <mergeCell ref="AE682:AF682"/>
    <mergeCell ref="AG682:AH682"/>
    <mergeCell ref="AE683:AF683"/>
    <mergeCell ref="AG683:AH683"/>
    <mergeCell ref="AE678:AF678"/>
    <mergeCell ref="AG678:AH678"/>
    <mergeCell ref="AE679:AF679"/>
    <mergeCell ref="AG679:AH679"/>
    <mergeCell ref="AE680:AF680"/>
    <mergeCell ref="AG680:AH680"/>
    <mergeCell ref="AE675:AF675"/>
    <mergeCell ref="AG675:AH675"/>
    <mergeCell ref="AE676:AF676"/>
    <mergeCell ref="AG676:AH676"/>
    <mergeCell ref="AE677:AF677"/>
    <mergeCell ref="AG677:AH677"/>
    <mergeCell ref="AE672:AF672"/>
    <mergeCell ref="AG672:AH672"/>
    <mergeCell ref="AE673:AF673"/>
    <mergeCell ref="AG673:AH673"/>
    <mergeCell ref="AE674:AF674"/>
    <mergeCell ref="AG674:AH674"/>
    <mergeCell ref="AE669:AF669"/>
    <mergeCell ref="AG669:AH669"/>
    <mergeCell ref="AE670:AF670"/>
    <mergeCell ref="AG670:AH670"/>
    <mergeCell ref="AE671:AF671"/>
    <mergeCell ref="AG671:AH671"/>
    <mergeCell ref="AE666:AF666"/>
    <mergeCell ref="AG666:AH666"/>
    <mergeCell ref="AE667:AF667"/>
    <mergeCell ref="AG667:AH667"/>
    <mergeCell ref="AE668:AF668"/>
    <mergeCell ref="AG668:AH668"/>
    <mergeCell ref="AE663:AF663"/>
    <mergeCell ref="AG663:AH663"/>
    <mergeCell ref="AE664:AF664"/>
    <mergeCell ref="AG664:AH664"/>
    <mergeCell ref="AE665:AF665"/>
    <mergeCell ref="AG665:AH665"/>
    <mergeCell ref="AE660:AF660"/>
    <mergeCell ref="AG660:AH660"/>
    <mergeCell ref="AE661:AF661"/>
    <mergeCell ref="AG661:AH661"/>
    <mergeCell ref="AE662:AF662"/>
    <mergeCell ref="AG662:AH662"/>
    <mergeCell ref="AE657:AF657"/>
    <mergeCell ref="AG657:AH657"/>
    <mergeCell ref="AE658:AF658"/>
    <mergeCell ref="AG658:AH658"/>
    <mergeCell ref="AE659:AF659"/>
    <mergeCell ref="AG659:AH659"/>
    <mergeCell ref="AE654:AF654"/>
    <mergeCell ref="AG654:AH654"/>
    <mergeCell ref="AE655:AF655"/>
    <mergeCell ref="AG655:AH655"/>
    <mergeCell ref="AE656:AF656"/>
    <mergeCell ref="AG656:AH656"/>
    <mergeCell ref="AE651:AF651"/>
    <mergeCell ref="AG651:AH651"/>
    <mergeCell ref="AE652:AF652"/>
    <mergeCell ref="AG652:AH652"/>
    <mergeCell ref="AE653:AF653"/>
    <mergeCell ref="AG653:AH653"/>
    <mergeCell ref="AE648:AF648"/>
    <mergeCell ref="AG648:AH648"/>
    <mergeCell ref="AE649:AF649"/>
    <mergeCell ref="AG649:AH649"/>
    <mergeCell ref="AE650:AF650"/>
    <mergeCell ref="AG650:AH650"/>
    <mergeCell ref="AE645:AF645"/>
    <mergeCell ref="AG645:AH645"/>
    <mergeCell ref="AE646:AF646"/>
    <mergeCell ref="AG646:AH646"/>
    <mergeCell ref="AE647:AF647"/>
    <mergeCell ref="AG647:AH647"/>
    <mergeCell ref="AE642:AF642"/>
    <mergeCell ref="AG642:AH642"/>
    <mergeCell ref="AE643:AF643"/>
    <mergeCell ref="AG643:AH643"/>
    <mergeCell ref="AE644:AF644"/>
    <mergeCell ref="AG644:AH644"/>
    <mergeCell ref="AE639:AF639"/>
    <mergeCell ref="AG639:AH639"/>
    <mergeCell ref="AE640:AF640"/>
    <mergeCell ref="AG640:AH640"/>
    <mergeCell ref="AE641:AF641"/>
    <mergeCell ref="AG641:AH641"/>
    <mergeCell ref="AE636:AF636"/>
    <mergeCell ref="AG636:AH636"/>
    <mergeCell ref="AE637:AF637"/>
    <mergeCell ref="AG637:AH637"/>
    <mergeCell ref="AE638:AF638"/>
    <mergeCell ref="AG638:AH638"/>
    <mergeCell ref="AE633:AF633"/>
    <mergeCell ref="AG633:AH633"/>
    <mergeCell ref="AE634:AF634"/>
    <mergeCell ref="AG634:AH634"/>
    <mergeCell ref="AE635:AF635"/>
    <mergeCell ref="AG635:AH635"/>
    <mergeCell ref="AE630:AF630"/>
    <mergeCell ref="AG630:AH630"/>
    <mergeCell ref="AE631:AF631"/>
    <mergeCell ref="AG631:AH631"/>
    <mergeCell ref="AE632:AF632"/>
    <mergeCell ref="AG632:AH632"/>
    <mergeCell ref="AE627:AF627"/>
    <mergeCell ref="AG627:AH627"/>
    <mergeCell ref="AE628:AF628"/>
    <mergeCell ref="AG628:AH628"/>
    <mergeCell ref="AE629:AF629"/>
    <mergeCell ref="AG629:AH629"/>
    <mergeCell ref="AE624:AF624"/>
    <mergeCell ref="AG624:AH624"/>
    <mergeCell ref="AE625:AF625"/>
    <mergeCell ref="AG625:AH625"/>
    <mergeCell ref="AE626:AF626"/>
    <mergeCell ref="AG626:AH626"/>
    <mergeCell ref="AE621:AF621"/>
    <mergeCell ref="AG621:AH621"/>
    <mergeCell ref="AE622:AF622"/>
    <mergeCell ref="AG622:AH622"/>
    <mergeCell ref="AE623:AF623"/>
    <mergeCell ref="AG623:AH623"/>
    <mergeCell ref="AE618:AF618"/>
    <mergeCell ref="AG618:AH618"/>
    <mergeCell ref="AE619:AF619"/>
    <mergeCell ref="AG619:AH619"/>
    <mergeCell ref="AE620:AF620"/>
    <mergeCell ref="AG620:AH620"/>
    <mergeCell ref="AE615:AF615"/>
    <mergeCell ref="AG615:AH615"/>
    <mergeCell ref="AE616:AF616"/>
    <mergeCell ref="AG616:AH616"/>
    <mergeCell ref="AE617:AF617"/>
    <mergeCell ref="AG617:AH617"/>
    <mergeCell ref="AE612:AF612"/>
    <mergeCell ref="AG612:AH612"/>
    <mergeCell ref="AE613:AF613"/>
    <mergeCell ref="AG613:AH613"/>
    <mergeCell ref="AE614:AF614"/>
    <mergeCell ref="AG614:AH614"/>
    <mergeCell ref="AE609:AF609"/>
    <mergeCell ref="AG609:AH609"/>
    <mergeCell ref="AE610:AF610"/>
    <mergeCell ref="AG610:AH610"/>
    <mergeCell ref="AE611:AF611"/>
    <mergeCell ref="AG611:AH611"/>
    <mergeCell ref="AE606:AF606"/>
    <mergeCell ref="AG606:AH606"/>
    <mergeCell ref="AE607:AF607"/>
    <mergeCell ref="AG607:AH607"/>
    <mergeCell ref="AE608:AF608"/>
    <mergeCell ref="AG608:AH608"/>
    <mergeCell ref="AE603:AF603"/>
    <mergeCell ref="AG603:AH603"/>
    <mergeCell ref="AE604:AF604"/>
    <mergeCell ref="AG604:AH604"/>
    <mergeCell ref="AE605:AF605"/>
    <mergeCell ref="AG605:AH605"/>
    <mergeCell ref="AE600:AF600"/>
    <mergeCell ref="AG600:AH600"/>
    <mergeCell ref="AE601:AF601"/>
    <mergeCell ref="AG601:AH601"/>
    <mergeCell ref="AE602:AF602"/>
    <mergeCell ref="AG602:AH602"/>
    <mergeCell ref="AE597:AF597"/>
    <mergeCell ref="AG597:AH597"/>
    <mergeCell ref="AE598:AF598"/>
    <mergeCell ref="AG598:AH598"/>
    <mergeCell ref="AE599:AF599"/>
    <mergeCell ref="AG599:AH599"/>
    <mergeCell ref="AE594:AF594"/>
    <mergeCell ref="AG594:AH594"/>
    <mergeCell ref="AE595:AF595"/>
    <mergeCell ref="AG595:AH595"/>
    <mergeCell ref="AE596:AF596"/>
    <mergeCell ref="AG596:AH596"/>
    <mergeCell ref="AE591:AF591"/>
    <mergeCell ref="AG591:AH591"/>
    <mergeCell ref="AE592:AF592"/>
    <mergeCell ref="AG592:AH592"/>
    <mergeCell ref="AE593:AF593"/>
    <mergeCell ref="AG593:AH593"/>
    <mergeCell ref="AE588:AF588"/>
    <mergeCell ref="AG588:AH588"/>
    <mergeCell ref="AE589:AF589"/>
    <mergeCell ref="AG589:AH589"/>
    <mergeCell ref="AE590:AF590"/>
    <mergeCell ref="AG590:AH590"/>
    <mergeCell ref="AE585:AF585"/>
    <mergeCell ref="AG585:AH585"/>
    <mergeCell ref="AE586:AF586"/>
    <mergeCell ref="AG586:AH586"/>
    <mergeCell ref="AE587:AF587"/>
    <mergeCell ref="AG587:AH587"/>
    <mergeCell ref="AE582:AF582"/>
    <mergeCell ref="AG582:AH582"/>
    <mergeCell ref="AE583:AF583"/>
    <mergeCell ref="AG583:AH583"/>
    <mergeCell ref="AE584:AF584"/>
    <mergeCell ref="AG584:AH584"/>
    <mergeCell ref="AE579:AF579"/>
    <mergeCell ref="AG579:AH579"/>
    <mergeCell ref="AE580:AF580"/>
    <mergeCell ref="AG580:AH580"/>
    <mergeCell ref="AE581:AF581"/>
    <mergeCell ref="AG581:AH581"/>
    <mergeCell ref="AE576:AF576"/>
    <mergeCell ref="AG576:AH576"/>
    <mergeCell ref="AE577:AF577"/>
    <mergeCell ref="AG577:AH577"/>
    <mergeCell ref="AE578:AF578"/>
    <mergeCell ref="AG578:AH578"/>
    <mergeCell ref="AE573:AF573"/>
    <mergeCell ref="AG573:AH573"/>
    <mergeCell ref="AE574:AF574"/>
    <mergeCell ref="AG574:AH574"/>
    <mergeCell ref="AE575:AF575"/>
    <mergeCell ref="AG575:AH575"/>
    <mergeCell ref="AE570:AF570"/>
    <mergeCell ref="AG570:AH570"/>
    <mergeCell ref="AE571:AF571"/>
    <mergeCell ref="AG571:AH571"/>
    <mergeCell ref="AE572:AF572"/>
    <mergeCell ref="AG572:AH572"/>
    <mergeCell ref="AE567:AF567"/>
    <mergeCell ref="AG567:AH567"/>
    <mergeCell ref="AE568:AF568"/>
    <mergeCell ref="AG568:AH568"/>
    <mergeCell ref="AE569:AF569"/>
    <mergeCell ref="AG569:AH569"/>
    <mergeCell ref="AE564:AF564"/>
    <mergeCell ref="AG564:AH564"/>
    <mergeCell ref="AE565:AF565"/>
    <mergeCell ref="AG565:AH565"/>
    <mergeCell ref="AE566:AF566"/>
    <mergeCell ref="AG566:AH566"/>
    <mergeCell ref="AE561:AF561"/>
    <mergeCell ref="AG561:AH561"/>
    <mergeCell ref="AE562:AF562"/>
    <mergeCell ref="AG562:AH562"/>
    <mergeCell ref="AE563:AF563"/>
    <mergeCell ref="AG563:AH563"/>
    <mergeCell ref="AE558:AF558"/>
    <mergeCell ref="AG558:AH558"/>
    <mergeCell ref="AE559:AF559"/>
    <mergeCell ref="AG559:AH559"/>
    <mergeCell ref="AE560:AF560"/>
    <mergeCell ref="AG560:AH560"/>
    <mergeCell ref="AE555:AF555"/>
    <mergeCell ref="AG555:AH555"/>
    <mergeCell ref="AE556:AF556"/>
    <mergeCell ref="AG556:AH556"/>
    <mergeCell ref="AE557:AF557"/>
    <mergeCell ref="AG557:AH557"/>
    <mergeCell ref="AE552:AF552"/>
    <mergeCell ref="AG552:AH552"/>
    <mergeCell ref="AE553:AF553"/>
    <mergeCell ref="AG553:AH553"/>
    <mergeCell ref="AE554:AF554"/>
    <mergeCell ref="AG554:AH554"/>
    <mergeCell ref="AE549:AF549"/>
    <mergeCell ref="AG549:AH549"/>
    <mergeCell ref="AE550:AF550"/>
    <mergeCell ref="AG550:AH550"/>
    <mergeCell ref="AE551:AF551"/>
    <mergeCell ref="AG551:AH551"/>
    <mergeCell ref="AE546:AF546"/>
    <mergeCell ref="AG546:AH546"/>
    <mergeCell ref="AE547:AF547"/>
    <mergeCell ref="AG547:AH547"/>
    <mergeCell ref="AE548:AF548"/>
    <mergeCell ref="AG548:AH548"/>
    <mergeCell ref="AE543:AF543"/>
    <mergeCell ref="AG543:AH543"/>
    <mergeCell ref="AE544:AF544"/>
    <mergeCell ref="AG544:AH544"/>
    <mergeCell ref="AE545:AF545"/>
    <mergeCell ref="AG545:AH545"/>
    <mergeCell ref="AE540:AF540"/>
    <mergeCell ref="AG540:AH540"/>
    <mergeCell ref="AE541:AF541"/>
    <mergeCell ref="AG541:AH541"/>
    <mergeCell ref="AE542:AF542"/>
    <mergeCell ref="AG542:AH542"/>
    <mergeCell ref="AE537:AF537"/>
    <mergeCell ref="AG537:AH537"/>
    <mergeCell ref="AE538:AF538"/>
    <mergeCell ref="AG538:AH538"/>
    <mergeCell ref="AE539:AF539"/>
    <mergeCell ref="AG539:AH539"/>
    <mergeCell ref="AE534:AF534"/>
    <mergeCell ref="AG534:AH534"/>
    <mergeCell ref="AE535:AF535"/>
    <mergeCell ref="AG535:AH535"/>
    <mergeCell ref="AE536:AF536"/>
    <mergeCell ref="AG536:AH536"/>
    <mergeCell ref="AE531:AF531"/>
    <mergeCell ref="AG531:AH531"/>
    <mergeCell ref="AE532:AF532"/>
    <mergeCell ref="AG532:AH532"/>
    <mergeCell ref="AE533:AF533"/>
    <mergeCell ref="AG533:AH533"/>
    <mergeCell ref="AE528:AF528"/>
    <mergeCell ref="AG528:AH528"/>
    <mergeCell ref="AE529:AF529"/>
    <mergeCell ref="AG529:AH529"/>
    <mergeCell ref="AE530:AF530"/>
    <mergeCell ref="AG530:AH530"/>
    <mergeCell ref="AE522:AG522"/>
    <mergeCell ref="AE523:AG523"/>
    <mergeCell ref="AE524:AG524"/>
    <mergeCell ref="AE525:AG525"/>
    <mergeCell ref="AE527:AF527"/>
    <mergeCell ref="AG527:AH527"/>
    <mergeCell ref="AE516:AH516"/>
    <mergeCell ref="AE517:AG517"/>
    <mergeCell ref="AE518:AG518"/>
    <mergeCell ref="AE519:AG519"/>
    <mergeCell ref="AE520:AG520"/>
    <mergeCell ref="AE521:AG521"/>
    <mergeCell ref="AE513:AF513"/>
    <mergeCell ref="AG513:AH513"/>
    <mergeCell ref="AE514:AF514"/>
    <mergeCell ref="AG514:AH514"/>
    <mergeCell ref="AE515:AF515"/>
    <mergeCell ref="AG515:AH515"/>
    <mergeCell ref="AE510:AF510"/>
    <mergeCell ref="AG510:AH510"/>
    <mergeCell ref="AE511:AF511"/>
    <mergeCell ref="AG511:AH511"/>
    <mergeCell ref="AE512:AF512"/>
    <mergeCell ref="AG512:AH512"/>
    <mergeCell ref="AE507:AF507"/>
    <mergeCell ref="AG507:AH507"/>
    <mergeCell ref="AE508:AF508"/>
    <mergeCell ref="AG508:AH508"/>
    <mergeCell ref="AE509:AF509"/>
    <mergeCell ref="AG509:AH509"/>
    <mergeCell ref="AE504:AF504"/>
    <mergeCell ref="AG504:AH504"/>
    <mergeCell ref="AE505:AF505"/>
    <mergeCell ref="AG505:AH505"/>
    <mergeCell ref="AE506:AF506"/>
    <mergeCell ref="AG506:AH506"/>
    <mergeCell ref="AE501:AF501"/>
    <mergeCell ref="AG501:AH501"/>
    <mergeCell ref="AE502:AF502"/>
    <mergeCell ref="AG502:AH502"/>
    <mergeCell ref="AE503:AF503"/>
    <mergeCell ref="AG503:AH503"/>
    <mergeCell ref="AE498:AF498"/>
    <mergeCell ref="AG498:AH498"/>
    <mergeCell ref="AE499:AF499"/>
    <mergeCell ref="AG499:AH499"/>
    <mergeCell ref="AE500:AF500"/>
    <mergeCell ref="AG500:AH500"/>
    <mergeCell ref="AE495:AF495"/>
    <mergeCell ref="AG495:AH495"/>
    <mergeCell ref="AE496:AF496"/>
    <mergeCell ref="AG496:AH496"/>
    <mergeCell ref="AE497:AF497"/>
    <mergeCell ref="AG497:AH497"/>
    <mergeCell ref="AE492:AF492"/>
    <mergeCell ref="AG492:AH492"/>
    <mergeCell ref="AE493:AF493"/>
    <mergeCell ref="AG493:AH493"/>
    <mergeCell ref="AE494:AF494"/>
    <mergeCell ref="AG494:AH494"/>
    <mergeCell ref="AE489:AF489"/>
    <mergeCell ref="AG489:AH489"/>
    <mergeCell ref="AE490:AF490"/>
    <mergeCell ref="AG490:AH490"/>
    <mergeCell ref="AE491:AF491"/>
    <mergeCell ref="AG491:AH491"/>
    <mergeCell ref="AE486:AF486"/>
    <mergeCell ref="AG486:AH486"/>
    <mergeCell ref="AE487:AF487"/>
    <mergeCell ref="AG487:AH487"/>
    <mergeCell ref="AE488:AF488"/>
    <mergeCell ref="AG488:AH488"/>
    <mergeCell ref="AE483:AF483"/>
    <mergeCell ref="AG483:AH483"/>
    <mergeCell ref="AE484:AF484"/>
    <mergeCell ref="AG484:AH484"/>
    <mergeCell ref="AE485:AF485"/>
    <mergeCell ref="AG485:AH485"/>
    <mergeCell ref="AE480:AF480"/>
    <mergeCell ref="AG480:AH480"/>
    <mergeCell ref="AE481:AF481"/>
    <mergeCell ref="AG481:AH481"/>
    <mergeCell ref="AE482:AF482"/>
    <mergeCell ref="AG482:AH482"/>
    <mergeCell ref="AE477:AF477"/>
    <mergeCell ref="AG477:AH477"/>
    <mergeCell ref="AE478:AF478"/>
    <mergeCell ref="AG478:AH478"/>
    <mergeCell ref="AE479:AF479"/>
    <mergeCell ref="AG479:AH479"/>
    <mergeCell ref="AE474:AF474"/>
    <mergeCell ref="AG474:AH474"/>
    <mergeCell ref="AE475:AF475"/>
    <mergeCell ref="AG475:AH475"/>
    <mergeCell ref="AE476:AF476"/>
    <mergeCell ref="AG476:AH476"/>
    <mergeCell ref="AE471:AF471"/>
    <mergeCell ref="AG471:AH471"/>
    <mergeCell ref="AE472:AF472"/>
    <mergeCell ref="AG472:AH472"/>
    <mergeCell ref="AE473:AF473"/>
    <mergeCell ref="AG473:AH473"/>
    <mergeCell ref="AE468:AF468"/>
    <mergeCell ref="AG468:AH468"/>
    <mergeCell ref="AE469:AF469"/>
    <mergeCell ref="AG469:AH469"/>
    <mergeCell ref="AE470:AF470"/>
    <mergeCell ref="AG470:AH470"/>
    <mergeCell ref="AE465:AF465"/>
    <mergeCell ref="AG465:AH465"/>
    <mergeCell ref="AE466:AF466"/>
    <mergeCell ref="AG466:AH466"/>
    <mergeCell ref="AE467:AF467"/>
    <mergeCell ref="AG467:AH467"/>
    <mergeCell ref="AE462:AF462"/>
    <mergeCell ref="AG462:AH462"/>
    <mergeCell ref="AE463:AF463"/>
    <mergeCell ref="AG463:AH463"/>
    <mergeCell ref="AE464:AF464"/>
    <mergeCell ref="AG464:AH464"/>
    <mergeCell ref="AE459:AF459"/>
    <mergeCell ref="AG459:AH459"/>
    <mergeCell ref="AE460:AF460"/>
    <mergeCell ref="AG460:AH460"/>
    <mergeCell ref="AE461:AF461"/>
    <mergeCell ref="AG461:AH461"/>
    <mergeCell ref="AE456:AF456"/>
    <mergeCell ref="AG456:AH456"/>
    <mergeCell ref="AE457:AF457"/>
    <mergeCell ref="AG457:AH457"/>
    <mergeCell ref="AE458:AF458"/>
    <mergeCell ref="AG458:AH458"/>
    <mergeCell ref="AE453:AF453"/>
    <mergeCell ref="AG453:AH453"/>
    <mergeCell ref="AE454:AF454"/>
    <mergeCell ref="AG454:AH454"/>
    <mergeCell ref="AE455:AF455"/>
    <mergeCell ref="AG455:AH455"/>
    <mergeCell ref="AE450:AF450"/>
    <mergeCell ref="AG450:AH450"/>
    <mergeCell ref="AE451:AF451"/>
    <mergeCell ref="AG451:AH451"/>
    <mergeCell ref="AE452:AF452"/>
    <mergeCell ref="AG452:AH452"/>
    <mergeCell ref="AE447:AF447"/>
    <mergeCell ref="AG447:AH447"/>
    <mergeCell ref="AE448:AF448"/>
    <mergeCell ref="AG448:AH448"/>
    <mergeCell ref="AE449:AF449"/>
    <mergeCell ref="AG449:AH449"/>
    <mergeCell ref="AE444:AF444"/>
    <mergeCell ref="AG444:AH444"/>
    <mergeCell ref="AE445:AF445"/>
    <mergeCell ref="AG445:AH445"/>
    <mergeCell ref="AE446:AF446"/>
    <mergeCell ref="AG446:AH446"/>
    <mergeCell ref="AE441:AF441"/>
    <mergeCell ref="AG441:AH441"/>
    <mergeCell ref="AE442:AF442"/>
    <mergeCell ref="AG442:AH442"/>
    <mergeCell ref="AE443:AF443"/>
    <mergeCell ref="AG443:AH443"/>
    <mergeCell ref="AE438:AF438"/>
    <mergeCell ref="AG438:AH438"/>
    <mergeCell ref="AE439:AF439"/>
    <mergeCell ref="AG439:AH439"/>
    <mergeCell ref="AE440:AF440"/>
    <mergeCell ref="AG440:AH440"/>
    <mergeCell ref="AE435:AF435"/>
    <mergeCell ref="AG435:AH435"/>
    <mergeCell ref="AE436:AF436"/>
    <mergeCell ref="AG436:AH436"/>
    <mergeCell ref="AE437:AF437"/>
    <mergeCell ref="AG437:AH437"/>
    <mergeCell ref="AE432:AF432"/>
    <mergeCell ref="AG432:AH432"/>
    <mergeCell ref="AE433:AF433"/>
    <mergeCell ref="AG433:AH433"/>
    <mergeCell ref="AE434:AF434"/>
    <mergeCell ref="AG434:AH434"/>
    <mergeCell ref="AE429:AF429"/>
    <mergeCell ref="AG429:AH429"/>
    <mergeCell ref="AE430:AF430"/>
    <mergeCell ref="AG430:AH430"/>
    <mergeCell ref="AE431:AF431"/>
    <mergeCell ref="AG431:AH431"/>
    <mergeCell ref="AE426:AF426"/>
    <mergeCell ref="AG426:AH426"/>
    <mergeCell ref="AE427:AF427"/>
    <mergeCell ref="AG427:AH427"/>
    <mergeCell ref="AE428:AF428"/>
    <mergeCell ref="AG428:AH428"/>
    <mergeCell ref="AE423:AF423"/>
    <mergeCell ref="AG423:AH423"/>
    <mergeCell ref="AE424:AF424"/>
    <mergeCell ref="AG424:AH424"/>
    <mergeCell ref="AE425:AF425"/>
    <mergeCell ref="AG425:AH425"/>
    <mergeCell ref="AE420:AF420"/>
    <mergeCell ref="AG420:AH420"/>
    <mergeCell ref="AE421:AF421"/>
    <mergeCell ref="AG421:AH421"/>
    <mergeCell ref="AE422:AF422"/>
    <mergeCell ref="AG422:AH422"/>
    <mergeCell ref="AE417:AF417"/>
    <mergeCell ref="AG417:AH417"/>
    <mergeCell ref="AE418:AF418"/>
    <mergeCell ref="AG418:AH418"/>
    <mergeCell ref="AE419:AF419"/>
    <mergeCell ref="AG419:AH419"/>
    <mergeCell ref="AE414:AF414"/>
    <mergeCell ref="AG414:AH414"/>
    <mergeCell ref="AE415:AF415"/>
    <mergeCell ref="AG415:AH415"/>
    <mergeCell ref="AE416:AF416"/>
    <mergeCell ref="AG416:AH416"/>
    <mergeCell ref="AE411:AF411"/>
    <mergeCell ref="AG411:AH411"/>
    <mergeCell ref="AE412:AF412"/>
    <mergeCell ref="AG412:AH412"/>
    <mergeCell ref="AE413:AF413"/>
    <mergeCell ref="AG413:AH413"/>
    <mergeCell ref="AE408:AF408"/>
    <mergeCell ref="AG408:AH408"/>
    <mergeCell ref="AE409:AF409"/>
    <mergeCell ref="AG409:AH409"/>
    <mergeCell ref="AE410:AF410"/>
    <mergeCell ref="AG410:AH410"/>
    <mergeCell ref="AE405:AF405"/>
    <mergeCell ref="AG405:AH405"/>
    <mergeCell ref="AE406:AF406"/>
    <mergeCell ref="AG406:AH406"/>
    <mergeCell ref="AE407:AF407"/>
    <mergeCell ref="AG407:AH407"/>
    <mergeCell ref="AE402:AF402"/>
    <mergeCell ref="AG402:AH402"/>
    <mergeCell ref="AE403:AF403"/>
    <mergeCell ref="AG403:AH403"/>
    <mergeCell ref="AE404:AF404"/>
    <mergeCell ref="AG404:AH404"/>
    <mergeCell ref="AE399:AF399"/>
    <mergeCell ref="AG399:AH399"/>
    <mergeCell ref="AE400:AF400"/>
    <mergeCell ref="AG400:AH400"/>
    <mergeCell ref="AE401:AF401"/>
    <mergeCell ref="AG401:AH401"/>
    <mergeCell ref="AE396:AF396"/>
    <mergeCell ref="AG396:AH396"/>
    <mergeCell ref="AE397:AF397"/>
    <mergeCell ref="AG397:AH397"/>
    <mergeCell ref="AE398:AF398"/>
    <mergeCell ref="AG398:AH398"/>
    <mergeCell ref="AE393:AF393"/>
    <mergeCell ref="AG393:AH393"/>
    <mergeCell ref="AE394:AF394"/>
    <mergeCell ref="AG394:AH394"/>
    <mergeCell ref="AE395:AF395"/>
    <mergeCell ref="AG395:AH395"/>
    <mergeCell ref="AE390:AF390"/>
    <mergeCell ref="AG390:AH390"/>
    <mergeCell ref="AE391:AF391"/>
    <mergeCell ref="AG391:AH391"/>
    <mergeCell ref="AE392:AF392"/>
    <mergeCell ref="AG392:AH392"/>
    <mergeCell ref="AE387:AF387"/>
    <mergeCell ref="AG387:AH387"/>
    <mergeCell ref="AE388:AF388"/>
    <mergeCell ref="AG388:AH388"/>
    <mergeCell ref="AE389:AF389"/>
    <mergeCell ref="AG389:AH389"/>
    <mergeCell ref="AE384:AF384"/>
    <mergeCell ref="AG384:AH384"/>
    <mergeCell ref="AE385:AF385"/>
    <mergeCell ref="AG385:AH385"/>
    <mergeCell ref="AE386:AF386"/>
    <mergeCell ref="AG386:AH386"/>
    <mergeCell ref="AE381:AF381"/>
    <mergeCell ref="AG381:AH381"/>
    <mergeCell ref="AE382:AF382"/>
    <mergeCell ref="AG382:AH382"/>
    <mergeCell ref="AE383:AF383"/>
    <mergeCell ref="AG383:AH383"/>
    <mergeCell ref="AE378:AF378"/>
    <mergeCell ref="AG378:AH378"/>
    <mergeCell ref="AE379:AF379"/>
    <mergeCell ref="AG379:AH379"/>
    <mergeCell ref="AE380:AF380"/>
    <mergeCell ref="AG380:AH380"/>
    <mergeCell ref="AE375:AF375"/>
    <mergeCell ref="AG375:AH375"/>
    <mergeCell ref="AE376:AF376"/>
    <mergeCell ref="AG376:AH376"/>
    <mergeCell ref="AE377:AF377"/>
    <mergeCell ref="AG377:AH377"/>
    <mergeCell ref="AE372:AF372"/>
    <mergeCell ref="AG372:AH372"/>
    <mergeCell ref="AE373:AF373"/>
    <mergeCell ref="AG373:AH373"/>
    <mergeCell ref="AE374:AF374"/>
    <mergeCell ref="AG374:AH374"/>
    <mergeCell ref="AE369:AF369"/>
    <mergeCell ref="AG369:AH369"/>
    <mergeCell ref="AE370:AF370"/>
    <mergeCell ref="AG370:AH370"/>
    <mergeCell ref="AE371:AF371"/>
    <mergeCell ref="AG371:AH371"/>
    <mergeCell ref="AE366:AF366"/>
    <mergeCell ref="AG366:AH366"/>
    <mergeCell ref="AE367:AF367"/>
    <mergeCell ref="AG367:AH367"/>
    <mergeCell ref="AE368:AF368"/>
    <mergeCell ref="AG368:AH368"/>
    <mergeCell ref="AE363:AF363"/>
    <mergeCell ref="AG363:AH363"/>
    <mergeCell ref="AE364:AF364"/>
    <mergeCell ref="AG364:AH364"/>
    <mergeCell ref="AE365:AF365"/>
    <mergeCell ref="AG365:AH365"/>
    <mergeCell ref="AE360:AF360"/>
    <mergeCell ref="AG360:AH360"/>
    <mergeCell ref="AE361:AF361"/>
    <mergeCell ref="AG361:AH361"/>
    <mergeCell ref="AE362:AF362"/>
    <mergeCell ref="AG362:AH362"/>
    <mergeCell ref="AE357:AF357"/>
    <mergeCell ref="AG357:AH357"/>
    <mergeCell ref="AE358:AF358"/>
    <mergeCell ref="AG358:AH358"/>
    <mergeCell ref="AE359:AF359"/>
    <mergeCell ref="AG359:AH359"/>
    <mergeCell ref="AE354:AF354"/>
    <mergeCell ref="AG354:AH354"/>
    <mergeCell ref="AE355:AF355"/>
    <mergeCell ref="AG355:AH355"/>
    <mergeCell ref="AE356:AF356"/>
    <mergeCell ref="AG356:AH356"/>
    <mergeCell ref="AE351:AF351"/>
    <mergeCell ref="AG351:AH351"/>
    <mergeCell ref="AE352:AF352"/>
    <mergeCell ref="AG352:AH352"/>
    <mergeCell ref="AE353:AF353"/>
    <mergeCell ref="AG353:AH353"/>
    <mergeCell ref="AE348:AF348"/>
    <mergeCell ref="AG348:AH348"/>
    <mergeCell ref="AE349:AF349"/>
    <mergeCell ref="AG349:AH349"/>
    <mergeCell ref="AE350:AF350"/>
    <mergeCell ref="AG350:AH350"/>
    <mergeCell ref="AE345:AF345"/>
    <mergeCell ref="AG345:AH345"/>
    <mergeCell ref="AE346:AF346"/>
    <mergeCell ref="AG346:AH346"/>
    <mergeCell ref="AE347:AF347"/>
    <mergeCell ref="AG347:AH347"/>
    <mergeCell ref="AE342:AF342"/>
    <mergeCell ref="AG342:AH342"/>
    <mergeCell ref="AE343:AF343"/>
    <mergeCell ref="AG343:AH343"/>
    <mergeCell ref="AE344:AF344"/>
    <mergeCell ref="AG344:AH344"/>
    <mergeCell ref="AE339:AF339"/>
    <mergeCell ref="AG339:AH339"/>
    <mergeCell ref="AE340:AF340"/>
    <mergeCell ref="AG340:AH340"/>
    <mergeCell ref="AE341:AF341"/>
    <mergeCell ref="AG341:AH341"/>
    <mergeCell ref="AE336:AF336"/>
    <mergeCell ref="AG336:AH336"/>
    <mergeCell ref="AE337:AF337"/>
    <mergeCell ref="AG337:AH337"/>
    <mergeCell ref="AE338:AF338"/>
    <mergeCell ref="AG338:AH338"/>
    <mergeCell ref="AE333:AF333"/>
    <mergeCell ref="AG333:AH333"/>
    <mergeCell ref="AE334:AF334"/>
    <mergeCell ref="AG334:AH334"/>
    <mergeCell ref="AE335:AF335"/>
    <mergeCell ref="AG335:AH335"/>
    <mergeCell ref="AE330:AF330"/>
    <mergeCell ref="AG330:AH330"/>
    <mergeCell ref="AE331:AF331"/>
    <mergeCell ref="AG331:AH331"/>
    <mergeCell ref="AE332:AF332"/>
    <mergeCell ref="AG332:AH332"/>
    <mergeCell ref="AE327:AF327"/>
    <mergeCell ref="AG327:AH327"/>
    <mergeCell ref="AE328:AF328"/>
    <mergeCell ref="AG328:AH328"/>
    <mergeCell ref="AE329:AF329"/>
    <mergeCell ref="AG329:AH329"/>
    <mergeCell ref="AE324:AF324"/>
    <mergeCell ref="AG324:AH324"/>
    <mergeCell ref="AE325:AF325"/>
    <mergeCell ref="AG325:AH325"/>
    <mergeCell ref="AE326:AF326"/>
    <mergeCell ref="AG326:AH326"/>
    <mergeCell ref="AE321:AF321"/>
    <mergeCell ref="AG321:AH321"/>
    <mergeCell ref="AE322:AF322"/>
    <mergeCell ref="AG322:AH322"/>
    <mergeCell ref="AE323:AF323"/>
    <mergeCell ref="AG323:AH323"/>
    <mergeCell ref="AE318:AF318"/>
    <mergeCell ref="AG318:AH318"/>
    <mergeCell ref="AE319:AF319"/>
    <mergeCell ref="AG319:AH319"/>
    <mergeCell ref="AE320:AF320"/>
    <mergeCell ref="AG320:AH320"/>
    <mergeCell ref="AE315:AF315"/>
    <mergeCell ref="AG315:AH315"/>
    <mergeCell ref="AE316:AF316"/>
    <mergeCell ref="AG316:AH316"/>
    <mergeCell ref="AE317:AF317"/>
    <mergeCell ref="AG317:AH317"/>
    <mergeCell ref="AE312:AF312"/>
    <mergeCell ref="AG312:AH312"/>
    <mergeCell ref="AE313:AF313"/>
    <mergeCell ref="AG313:AH313"/>
    <mergeCell ref="AE314:AF314"/>
    <mergeCell ref="AG314:AH314"/>
    <mergeCell ref="AE309:AF309"/>
    <mergeCell ref="AG309:AH309"/>
    <mergeCell ref="AE310:AF310"/>
    <mergeCell ref="AG310:AH310"/>
    <mergeCell ref="AE311:AF311"/>
    <mergeCell ref="AG311:AH311"/>
    <mergeCell ref="AE306:AF306"/>
    <mergeCell ref="AG306:AH306"/>
    <mergeCell ref="AE307:AF307"/>
    <mergeCell ref="AG307:AH307"/>
    <mergeCell ref="AE308:AF308"/>
    <mergeCell ref="AG308:AH308"/>
    <mergeCell ref="AE303:AF303"/>
    <mergeCell ref="AG303:AH303"/>
    <mergeCell ref="AE304:AF304"/>
    <mergeCell ref="AG304:AH304"/>
    <mergeCell ref="AE305:AF305"/>
    <mergeCell ref="AG305:AH305"/>
    <mergeCell ref="AE300:AF300"/>
    <mergeCell ref="AG300:AH300"/>
    <mergeCell ref="AE301:AF301"/>
    <mergeCell ref="AG301:AH301"/>
    <mergeCell ref="AE302:AF302"/>
    <mergeCell ref="AG302:AH302"/>
    <mergeCell ref="AE297:AF297"/>
    <mergeCell ref="AG297:AH297"/>
    <mergeCell ref="AE298:AF298"/>
    <mergeCell ref="AG298:AH298"/>
    <mergeCell ref="AE299:AF299"/>
    <mergeCell ref="AG299:AH299"/>
    <mergeCell ref="AE294:AF294"/>
    <mergeCell ref="AG294:AH294"/>
    <mergeCell ref="AE295:AF295"/>
    <mergeCell ref="AG295:AH295"/>
    <mergeCell ref="AE296:AF296"/>
    <mergeCell ref="AG296:AH296"/>
    <mergeCell ref="AE291:AF291"/>
    <mergeCell ref="AG291:AH291"/>
    <mergeCell ref="AE292:AF292"/>
    <mergeCell ref="AG292:AH292"/>
    <mergeCell ref="AE293:AF293"/>
    <mergeCell ref="AG293:AH293"/>
    <mergeCell ref="AE288:AF288"/>
    <mergeCell ref="AG288:AH288"/>
    <mergeCell ref="AE289:AF289"/>
    <mergeCell ref="AG289:AH289"/>
    <mergeCell ref="AE290:AF290"/>
    <mergeCell ref="AG290:AH290"/>
    <mergeCell ref="AE285:AF285"/>
    <mergeCell ref="AG285:AH285"/>
    <mergeCell ref="AE286:AF286"/>
    <mergeCell ref="AG286:AH286"/>
    <mergeCell ref="AE287:AF287"/>
    <mergeCell ref="AG287:AH287"/>
    <mergeCell ref="AE282:AF282"/>
    <mergeCell ref="AG282:AH282"/>
    <mergeCell ref="AE283:AF283"/>
    <mergeCell ref="AG283:AH283"/>
    <mergeCell ref="AE284:AF284"/>
    <mergeCell ref="AG284:AH284"/>
    <mergeCell ref="AE279:AF279"/>
    <mergeCell ref="AG279:AH279"/>
    <mergeCell ref="AE280:AF280"/>
    <mergeCell ref="AG280:AH280"/>
    <mergeCell ref="AE281:AF281"/>
    <mergeCell ref="AG281:AH281"/>
    <mergeCell ref="AE276:AF276"/>
    <mergeCell ref="AG276:AH276"/>
    <mergeCell ref="AE277:AF277"/>
    <mergeCell ref="AG277:AH277"/>
    <mergeCell ref="AE278:AF278"/>
    <mergeCell ref="AG278:AH278"/>
    <mergeCell ref="AE273:AF273"/>
    <mergeCell ref="AG273:AH273"/>
    <mergeCell ref="AE274:AF274"/>
    <mergeCell ref="AG274:AH274"/>
    <mergeCell ref="AE275:AF275"/>
    <mergeCell ref="AG275:AH275"/>
    <mergeCell ref="AE270:AF270"/>
    <mergeCell ref="AG270:AH270"/>
    <mergeCell ref="AE271:AF271"/>
    <mergeCell ref="AG271:AH271"/>
    <mergeCell ref="AE272:AF272"/>
    <mergeCell ref="AG272:AH272"/>
    <mergeCell ref="AE267:AF267"/>
    <mergeCell ref="AG267:AH267"/>
    <mergeCell ref="AE268:AF268"/>
    <mergeCell ref="AG268:AH268"/>
    <mergeCell ref="AE269:AF269"/>
    <mergeCell ref="AG269:AH269"/>
    <mergeCell ref="AE264:AF264"/>
    <mergeCell ref="AG264:AH264"/>
    <mergeCell ref="AE265:AF265"/>
    <mergeCell ref="AG265:AH265"/>
    <mergeCell ref="AE266:AF266"/>
    <mergeCell ref="AG266:AH266"/>
    <mergeCell ref="AE261:AF261"/>
    <mergeCell ref="AG261:AH261"/>
    <mergeCell ref="AE262:AF262"/>
    <mergeCell ref="AG262:AH262"/>
    <mergeCell ref="AE263:AF263"/>
    <mergeCell ref="AG263:AH263"/>
    <mergeCell ref="AE258:AF258"/>
    <mergeCell ref="AG258:AH258"/>
    <mergeCell ref="AE259:AF259"/>
    <mergeCell ref="AG259:AH259"/>
    <mergeCell ref="AE260:AF260"/>
    <mergeCell ref="AG260:AH260"/>
    <mergeCell ref="AE255:AF255"/>
    <mergeCell ref="AG255:AH255"/>
    <mergeCell ref="AE256:AF256"/>
    <mergeCell ref="AG256:AH256"/>
    <mergeCell ref="AE257:AF257"/>
    <mergeCell ref="AG257:AH257"/>
    <mergeCell ref="AE252:AF252"/>
    <mergeCell ref="AG252:AH252"/>
    <mergeCell ref="AE253:AF253"/>
    <mergeCell ref="AG253:AH253"/>
    <mergeCell ref="AE254:AF254"/>
    <mergeCell ref="AG254:AH254"/>
    <mergeCell ref="AE249:AF249"/>
    <mergeCell ref="AG249:AH249"/>
    <mergeCell ref="AE250:AF250"/>
    <mergeCell ref="AG250:AH250"/>
    <mergeCell ref="AE251:AF251"/>
    <mergeCell ref="AG251:AH251"/>
    <mergeCell ref="AE246:AF246"/>
    <mergeCell ref="AG246:AH246"/>
    <mergeCell ref="AE247:AF247"/>
    <mergeCell ref="AG247:AH247"/>
    <mergeCell ref="AE248:AF248"/>
    <mergeCell ref="AG248:AH248"/>
    <mergeCell ref="AE243:AF243"/>
    <mergeCell ref="AG243:AH243"/>
    <mergeCell ref="AE244:AF244"/>
    <mergeCell ref="AG244:AH244"/>
    <mergeCell ref="AE245:AF245"/>
    <mergeCell ref="AG245:AH245"/>
    <mergeCell ref="AE240:AF240"/>
    <mergeCell ref="AG240:AH240"/>
    <mergeCell ref="AE241:AF241"/>
    <mergeCell ref="AG241:AH241"/>
    <mergeCell ref="AE242:AF242"/>
    <mergeCell ref="AG242:AH242"/>
    <mergeCell ref="AE237:AF237"/>
    <mergeCell ref="AG237:AH237"/>
    <mergeCell ref="AE238:AF238"/>
    <mergeCell ref="AG238:AH238"/>
    <mergeCell ref="AE239:AF239"/>
    <mergeCell ref="AG239:AH239"/>
    <mergeCell ref="AE234:AF234"/>
    <mergeCell ref="AG234:AH234"/>
    <mergeCell ref="AE235:AF235"/>
    <mergeCell ref="AG235:AH235"/>
    <mergeCell ref="AE236:AF236"/>
    <mergeCell ref="AG236:AH236"/>
    <mergeCell ref="AE231:AF231"/>
    <mergeCell ref="AG231:AH231"/>
    <mergeCell ref="AE232:AF232"/>
    <mergeCell ref="AG232:AH232"/>
    <mergeCell ref="AE233:AF233"/>
    <mergeCell ref="AG233:AH233"/>
    <mergeCell ref="AE228:AF228"/>
    <mergeCell ref="AG228:AH228"/>
    <mergeCell ref="AE229:AF229"/>
    <mergeCell ref="AG229:AH229"/>
    <mergeCell ref="AE230:AF230"/>
    <mergeCell ref="AG230:AH230"/>
    <mergeCell ref="AE225:AF225"/>
    <mergeCell ref="AG225:AH225"/>
    <mergeCell ref="AE226:AF226"/>
    <mergeCell ref="AG226:AH226"/>
    <mergeCell ref="AE227:AF227"/>
    <mergeCell ref="AG227:AH227"/>
    <mergeCell ref="AE222:AF222"/>
    <mergeCell ref="AG222:AH222"/>
    <mergeCell ref="AE223:AF223"/>
    <mergeCell ref="AG223:AH223"/>
    <mergeCell ref="AE224:AF224"/>
    <mergeCell ref="AG224:AH224"/>
    <mergeCell ref="AE219:AF219"/>
    <mergeCell ref="AG219:AH219"/>
    <mergeCell ref="AE220:AF220"/>
    <mergeCell ref="AG220:AH220"/>
    <mergeCell ref="AE221:AF221"/>
    <mergeCell ref="AG221:AH221"/>
    <mergeCell ref="AE216:AF216"/>
    <mergeCell ref="AG216:AH216"/>
    <mergeCell ref="AE217:AF217"/>
    <mergeCell ref="AG217:AH217"/>
    <mergeCell ref="AE218:AF218"/>
    <mergeCell ref="AG218:AH218"/>
    <mergeCell ref="AE213:AF213"/>
    <mergeCell ref="AG213:AH213"/>
    <mergeCell ref="AE214:AF214"/>
    <mergeCell ref="AG214:AH214"/>
    <mergeCell ref="AE215:AF215"/>
    <mergeCell ref="AG215:AH215"/>
    <mergeCell ref="AE210:AF210"/>
    <mergeCell ref="AG210:AH210"/>
    <mergeCell ref="AE211:AF211"/>
    <mergeCell ref="AG211:AH211"/>
    <mergeCell ref="AE212:AF212"/>
    <mergeCell ref="AG212:AH212"/>
    <mergeCell ref="AE207:AF207"/>
    <mergeCell ref="AG207:AH207"/>
    <mergeCell ref="AE208:AF208"/>
    <mergeCell ref="AG208:AH208"/>
    <mergeCell ref="AE209:AF209"/>
    <mergeCell ref="AG209:AH209"/>
    <mergeCell ref="AE204:AF204"/>
    <mergeCell ref="AG204:AH204"/>
    <mergeCell ref="AE205:AF205"/>
    <mergeCell ref="AG205:AH205"/>
    <mergeCell ref="AE206:AF206"/>
    <mergeCell ref="AG206:AH206"/>
    <mergeCell ref="AE201:AF201"/>
    <mergeCell ref="AG201:AH201"/>
    <mergeCell ref="AE202:AF202"/>
    <mergeCell ref="AG202:AH202"/>
    <mergeCell ref="AE203:AF203"/>
    <mergeCell ref="AG203:AH203"/>
    <mergeCell ref="AE198:AF198"/>
    <mergeCell ref="AG198:AH198"/>
    <mergeCell ref="AE199:AF199"/>
    <mergeCell ref="AG199:AH199"/>
    <mergeCell ref="AE200:AF200"/>
    <mergeCell ref="AG200:AH200"/>
    <mergeCell ref="AE195:AF195"/>
    <mergeCell ref="AG195:AH195"/>
    <mergeCell ref="AE196:AF196"/>
    <mergeCell ref="AG196:AH196"/>
    <mergeCell ref="AE197:AF197"/>
    <mergeCell ref="AG197:AH197"/>
    <mergeCell ref="AE192:AF192"/>
    <mergeCell ref="AG192:AH192"/>
    <mergeCell ref="AE193:AF193"/>
    <mergeCell ref="AG193:AH193"/>
    <mergeCell ref="AE194:AF194"/>
    <mergeCell ref="AG194:AH194"/>
    <mergeCell ref="AE189:AF189"/>
    <mergeCell ref="AG189:AH189"/>
    <mergeCell ref="AE190:AF190"/>
    <mergeCell ref="AG190:AH190"/>
    <mergeCell ref="AE191:AF191"/>
    <mergeCell ref="AG191:AH191"/>
    <mergeCell ref="AE186:AF186"/>
    <mergeCell ref="AG186:AH186"/>
    <mergeCell ref="AE187:AF187"/>
    <mergeCell ref="AG187:AH187"/>
    <mergeCell ref="AE188:AF188"/>
    <mergeCell ref="AG188:AH188"/>
    <mergeCell ref="AE183:AF183"/>
    <mergeCell ref="AG183:AH183"/>
    <mergeCell ref="AE184:AF184"/>
    <mergeCell ref="AG184:AH184"/>
    <mergeCell ref="AE185:AF185"/>
    <mergeCell ref="AG185:AH185"/>
    <mergeCell ref="AE180:AF180"/>
    <mergeCell ref="AG180:AH180"/>
    <mergeCell ref="AE181:AF181"/>
    <mergeCell ref="AG181:AH181"/>
    <mergeCell ref="AE182:AF182"/>
    <mergeCell ref="AG182:AH182"/>
    <mergeCell ref="AE177:AF177"/>
    <mergeCell ref="AG177:AH177"/>
    <mergeCell ref="AE178:AF178"/>
    <mergeCell ref="AG178:AH178"/>
    <mergeCell ref="AE179:AF179"/>
    <mergeCell ref="AG179:AH179"/>
    <mergeCell ref="AE174:AF174"/>
    <mergeCell ref="AG174:AH174"/>
    <mergeCell ref="AE175:AF175"/>
    <mergeCell ref="AG175:AH175"/>
    <mergeCell ref="AE176:AF176"/>
    <mergeCell ref="AG176:AH176"/>
    <mergeCell ref="AE171:AF171"/>
    <mergeCell ref="AG171:AH171"/>
    <mergeCell ref="AE172:AF172"/>
    <mergeCell ref="AG172:AH172"/>
    <mergeCell ref="AE173:AF173"/>
    <mergeCell ref="AG173:AH173"/>
    <mergeCell ref="AE168:AF168"/>
    <mergeCell ref="AG168:AH168"/>
    <mergeCell ref="AE169:AF169"/>
    <mergeCell ref="AG169:AH169"/>
    <mergeCell ref="AE170:AF170"/>
    <mergeCell ref="AG170:AH170"/>
    <mergeCell ref="AE165:AF165"/>
    <mergeCell ref="AG165:AH165"/>
    <mergeCell ref="AE166:AF166"/>
    <mergeCell ref="AG166:AH166"/>
    <mergeCell ref="AE167:AF167"/>
    <mergeCell ref="AG167:AH167"/>
    <mergeCell ref="AE162:AF162"/>
    <mergeCell ref="AG162:AH162"/>
    <mergeCell ref="AE163:AF163"/>
    <mergeCell ref="AG163:AH163"/>
    <mergeCell ref="AE164:AF164"/>
    <mergeCell ref="AG164:AH164"/>
    <mergeCell ref="AE159:AF159"/>
    <mergeCell ref="AG159:AH159"/>
    <mergeCell ref="AE160:AF160"/>
    <mergeCell ref="AG160:AH160"/>
    <mergeCell ref="AE161:AF161"/>
    <mergeCell ref="AG161:AH161"/>
    <mergeCell ref="AE156:AF156"/>
    <mergeCell ref="AG156:AH156"/>
    <mergeCell ref="AE157:AF157"/>
    <mergeCell ref="AG157:AH157"/>
    <mergeCell ref="AE158:AF158"/>
    <mergeCell ref="AG158:AH158"/>
    <mergeCell ref="AE153:AF153"/>
    <mergeCell ref="AG153:AH153"/>
    <mergeCell ref="AE154:AF154"/>
    <mergeCell ref="AG154:AH154"/>
    <mergeCell ref="AE155:AF155"/>
    <mergeCell ref="AG155:AH155"/>
    <mergeCell ref="AE150:AF150"/>
    <mergeCell ref="AG150:AH150"/>
    <mergeCell ref="AE151:AF151"/>
    <mergeCell ref="AG151:AH151"/>
    <mergeCell ref="AE152:AF152"/>
    <mergeCell ref="AG152:AH152"/>
    <mergeCell ref="AE147:AF147"/>
    <mergeCell ref="AG147:AH147"/>
    <mergeCell ref="AE148:AF148"/>
    <mergeCell ref="AG148:AH148"/>
    <mergeCell ref="AE149:AF149"/>
    <mergeCell ref="AG149:AH149"/>
    <mergeCell ref="AE144:AF144"/>
    <mergeCell ref="AG144:AH144"/>
    <mergeCell ref="AE145:AF145"/>
    <mergeCell ref="AG145:AH145"/>
    <mergeCell ref="AE146:AF146"/>
    <mergeCell ref="AG146:AH146"/>
    <mergeCell ref="AE141:AF141"/>
    <mergeCell ref="AG141:AH141"/>
    <mergeCell ref="AE142:AF142"/>
    <mergeCell ref="AG142:AH142"/>
    <mergeCell ref="AE143:AF143"/>
    <mergeCell ref="AG143:AH143"/>
    <mergeCell ref="AE138:AF138"/>
    <mergeCell ref="AG138:AH138"/>
    <mergeCell ref="AE139:AF139"/>
    <mergeCell ref="AG139:AH139"/>
    <mergeCell ref="AE140:AF140"/>
    <mergeCell ref="AG140:AH140"/>
    <mergeCell ref="AE135:AF135"/>
    <mergeCell ref="AG135:AH135"/>
    <mergeCell ref="AE136:AF136"/>
    <mergeCell ref="AG136:AH136"/>
    <mergeCell ref="AE137:AF137"/>
    <mergeCell ref="AG137:AH137"/>
    <mergeCell ref="AE132:AF132"/>
    <mergeCell ref="AG132:AH132"/>
    <mergeCell ref="AE133:AF133"/>
    <mergeCell ref="AG133:AH133"/>
    <mergeCell ref="AE134:AF134"/>
    <mergeCell ref="AG134:AH134"/>
    <mergeCell ref="AE129:AF129"/>
    <mergeCell ref="AG129:AH129"/>
    <mergeCell ref="AE130:AF130"/>
    <mergeCell ref="AG130:AH130"/>
    <mergeCell ref="AE131:AF131"/>
    <mergeCell ref="AG131:AH131"/>
    <mergeCell ref="AE126:AF126"/>
    <mergeCell ref="AG126:AH126"/>
    <mergeCell ref="AE127:AF127"/>
    <mergeCell ref="AG127:AH127"/>
    <mergeCell ref="AE128:AF128"/>
    <mergeCell ref="AG128:AH128"/>
    <mergeCell ref="AE123:AF123"/>
    <mergeCell ref="AG123:AH123"/>
    <mergeCell ref="AE124:AF124"/>
    <mergeCell ref="AG124:AH124"/>
    <mergeCell ref="AE125:AF125"/>
    <mergeCell ref="AG125:AH125"/>
    <mergeCell ref="AE120:AF120"/>
    <mergeCell ref="AG120:AH120"/>
    <mergeCell ref="AE121:AF121"/>
    <mergeCell ref="AG121:AH121"/>
    <mergeCell ref="AE122:AF122"/>
    <mergeCell ref="AG122:AH122"/>
    <mergeCell ref="AE117:AF117"/>
    <mergeCell ref="AG117:AH117"/>
    <mergeCell ref="AE118:AF118"/>
    <mergeCell ref="AG118:AH118"/>
    <mergeCell ref="AE119:AF119"/>
    <mergeCell ref="AG119:AH119"/>
    <mergeCell ref="AE114:AF114"/>
    <mergeCell ref="AG114:AH114"/>
    <mergeCell ref="AE115:AF115"/>
    <mergeCell ref="AG115:AH115"/>
    <mergeCell ref="AE116:AF116"/>
    <mergeCell ref="AG116:AH116"/>
    <mergeCell ref="AE111:AF111"/>
    <mergeCell ref="AG111:AH111"/>
    <mergeCell ref="AE112:AF112"/>
    <mergeCell ref="AG112:AH112"/>
    <mergeCell ref="AE113:AF113"/>
    <mergeCell ref="AG113:AH113"/>
    <mergeCell ref="AE108:AF108"/>
    <mergeCell ref="AG108:AH108"/>
    <mergeCell ref="AE109:AF109"/>
    <mergeCell ref="AG109:AH109"/>
    <mergeCell ref="AE110:AF110"/>
    <mergeCell ref="AG110:AH110"/>
    <mergeCell ref="AE105:AF105"/>
    <mergeCell ref="AG105:AH105"/>
    <mergeCell ref="AE106:AF106"/>
    <mergeCell ref="AG106:AH106"/>
    <mergeCell ref="AE107:AF107"/>
    <mergeCell ref="AG107:AH107"/>
    <mergeCell ref="AE102:AF102"/>
    <mergeCell ref="AG102:AH102"/>
    <mergeCell ref="AE103:AF103"/>
    <mergeCell ref="AG103:AH103"/>
    <mergeCell ref="AE104:AF104"/>
    <mergeCell ref="AG104:AH104"/>
    <mergeCell ref="AE99:AF99"/>
    <mergeCell ref="AG99:AH99"/>
    <mergeCell ref="AE100:AF100"/>
    <mergeCell ref="AG100:AH100"/>
    <mergeCell ref="AE101:AF101"/>
    <mergeCell ref="AG101:AH101"/>
    <mergeCell ref="AE96:AF96"/>
    <mergeCell ref="AG96:AH96"/>
    <mergeCell ref="AE97:AF97"/>
    <mergeCell ref="AG97:AH97"/>
    <mergeCell ref="AE98:AF98"/>
    <mergeCell ref="AG98:AH98"/>
    <mergeCell ref="AE93:AF93"/>
    <mergeCell ref="AG93:AH93"/>
    <mergeCell ref="AE94:AF94"/>
    <mergeCell ref="AG94:AH94"/>
    <mergeCell ref="AE95:AF95"/>
    <mergeCell ref="AG95:AH95"/>
    <mergeCell ref="AE90:AF90"/>
    <mergeCell ref="AG90:AH90"/>
    <mergeCell ref="AE91:AF91"/>
    <mergeCell ref="AG91:AH91"/>
    <mergeCell ref="AE92:AF92"/>
    <mergeCell ref="AG92:AH92"/>
    <mergeCell ref="AE87:AF87"/>
    <mergeCell ref="AG87:AH87"/>
    <mergeCell ref="AE88:AF88"/>
    <mergeCell ref="AG88:AH88"/>
    <mergeCell ref="AE89:AF89"/>
    <mergeCell ref="AG89:AH89"/>
    <mergeCell ref="AE84:AF84"/>
    <mergeCell ref="AG84:AH84"/>
    <mergeCell ref="AE85:AF85"/>
    <mergeCell ref="AG85:AH85"/>
    <mergeCell ref="AE86:AF86"/>
    <mergeCell ref="AG86:AH86"/>
    <mergeCell ref="AE81:AF81"/>
    <mergeCell ref="AG81:AH81"/>
    <mergeCell ref="AE82:AF82"/>
    <mergeCell ref="AG82:AH82"/>
    <mergeCell ref="AE83:AF83"/>
    <mergeCell ref="AG83:AH83"/>
    <mergeCell ref="AE78:AF78"/>
    <mergeCell ref="AG78:AH78"/>
    <mergeCell ref="AE79:AF79"/>
    <mergeCell ref="AG79:AH79"/>
    <mergeCell ref="AE80:AF80"/>
    <mergeCell ref="AG80:AH80"/>
    <mergeCell ref="AE75:AF75"/>
    <mergeCell ref="AG75:AH75"/>
    <mergeCell ref="AE76:AF76"/>
    <mergeCell ref="AG76:AH76"/>
    <mergeCell ref="AE77:AF77"/>
    <mergeCell ref="AG77:AH77"/>
    <mergeCell ref="AE72:AF72"/>
    <mergeCell ref="AG72:AH72"/>
    <mergeCell ref="AE73:AF73"/>
    <mergeCell ref="AG73:AH73"/>
    <mergeCell ref="AE74:AF74"/>
    <mergeCell ref="AG74:AH74"/>
    <mergeCell ref="AE69:AF69"/>
    <mergeCell ref="AG69:AH69"/>
    <mergeCell ref="AE70:AF70"/>
    <mergeCell ref="AG70:AH70"/>
    <mergeCell ref="AE71:AF71"/>
    <mergeCell ref="AG71:AH71"/>
    <mergeCell ref="AE66:AF66"/>
    <mergeCell ref="AG66:AH66"/>
    <mergeCell ref="AE67:AF67"/>
    <mergeCell ref="AG67:AH67"/>
    <mergeCell ref="AE68:AF68"/>
    <mergeCell ref="AG68:AH68"/>
    <mergeCell ref="AE63:AF63"/>
    <mergeCell ref="AG63:AH63"/>
    <mergeCell ref="AE64:AF64"/>
    <mergeCell ref="AG64:AH64"/>
    <mergeCell ref="AE65:AF65"/>
    <mergeCell ref="AG65:AH65"/>
    <mergeCell ref="AE60:AF60"/>
    <mergeCell ref="AG60:AH60"/>
    <mergeCell ref="AE61:AF61"/>
    <mergeCell ref="AG61:AH61"/>
    <mergeCell ref="AE62:AF62"/>
    <mergeCell ref="AG62:AH62"/>
    <mergeCell ref="AE57:AF57"/>
    <mergeCell ref="AG57:AH57"/>
    <mergeCell ref="AE58:AF58"/>
    <mergeCell ref="AG58:AH58"/>
    <mergeCell ref="AE59:AF59"/>
    <mergeCell ref="AG59:AH59"/>
    <mergeCell ref="AE54:AF54"/>
    <mergeCell ref="AG54:AH54"/>
    <mergeCell ref="AE55:AF55"/>
    <mergeCell ref="AG55:AH55"/>
    <mergeCell ref="AE56:AF56"/>
    <mergeCell ref="AG56:AH56"/>
    <mergeCell ref="AE51:AF51"/>
    <mergeCell ref="AG51:AH51"/>
    <mergeCell ref="AE52:AF52"/>
    <mergeCell ref="AG52:AH52"/>
    <mergeCell ref="AE53:AF53"/>
    <mergeCell ref="AG53:AH53"/>
    <mergeCell ref="AE48:AF48"/>
    <mergeCell ref="AG48:AH48"/>
    <mergeCell ref="AE49:AF49"/>
    <mergeCell ref="AG49:AH49"/>
    <mergeCell ref="AE50:AF50"/>
    <mergeCell ref="AG50:AH50"/>
    <mergeCell ref="AE45:AF45"/>
    <mergeCell ref="AG45:AH45"/>
    <mergeCell ref="AE46:AF46"/>
    <mergeCell ref="AG46:AH46"/>
    <mergeCell ref="AE47:AF47"/>
    <mergeCell ref="AG47:AH47"/>
    <mergeCell ref="AE42:AF42"/>
    <mergeCell ref="AG42:AH42"/>
    <mergeCell ref="AE43:AF43"/>
    <mergeCell ref="AG43:AH43"/>
    <mergeCell ref="AE44:AF44"/>
    <mergeCell ref="AG44:AH44"/>
    <mergeCell ref="AE39:AF39"/>
    <mergeCell ref="AG39:AH39"/>
    <mergeCell ref="AE40:AF40"/>
    <mergeCell ref="AG40:AH40"/>
    <mergeCell ref="AE41:AF41"/>
    <mergeCell ref="AG41:AH41"/>
    <mergeCell ref="AE36:AF36"/>
    <mergeCell ref="AG36:AH36"/>
    <mergeCell ref="AE37:AF37"/>
    <mergeCell ref="AG37:AH37"/>
    <mergeCell ref="AE38:AF38"/>
    <mergeCell ref="AG38:AH38"/>
    <mergeCell ref="AE33:AF33"/>
    <mergeCell ref="AG33:AH33"/>
    <mergeCell ref="AE34:AF34"/>
    <mergeCell ref="AG34:AH34"/>
    <mergeCell ref="AE35:AF35"/>
    <mergeCell ref="AG35:AH35"/>
    <mergeCell ref="AE30:AF30"/>
    <mergeCell ref="AG30:AH30"/>
    <mergeCell ref="AE31:AF31"/>
    <mergeCell ref="AG31:AH31"/>
    <mergeCell ref="AE32:AF32"/>
    <mergeCell ref="AG32:AH32"/>
    <mergeCell ref="AE27:AF27"/>
    <mergeCell ref="AG27:AH27"/>
    <mergeCell ref="AE28:AF28"/>
    <mergeCell ref="AG28:AH28"/>
    <mergeCell ref="AE29:AF29"/>
    <mergeCell ref="AG29:AH29"/>
    <mergeCell ref="AE24:AF24"/>
    <mergeCell ref="AG24:AH24"/>
    <mergeCell ref="AE25:AF25"/>
    <mergeCell ref="AG25:AH25"/>
    <mergeCell ref="AE26:AF26"/>
    <mergeCell ref="AG26:AH26"/>
    <mergeCell ref="AE21:AF21"/>
    <mergeCell ref="AG21:AH21"/>
    <mergeCell ref="AE22:AF22"/>
    <mergeCell ref="AG22:AH22"/>
    <mergeCell ref="AE23:AF23"/>
    <mergeCell ref="AG23:AH23"/>
    <mergeCell ref="AE18:AF18"/>
    <mergeCell ref="AG18:AH18"/>
    <mergeCell ref="AE19:AF19"/>
    <mergeCell ref="AG19:AH19"/>
    <mergeCell ref="AE20:AF20"/>
    <mergeCell ref="AG20:AH20"/>
    <mergeCell ref="AE13:AG13"/>
    <mergeCell ref="AE15:AF15"/>
    <mergeCell ref="AG15:AH15"/>
    <mergeCell ref="AE16:AF16"/>
    <mergeCell ref="AG16:AH16"/>
    <mergeCell ref="AE17:AF17"/>
    <mergeCell ref="AG17:AH17"/>
    <mergeCell ref="AE7:AG7"/>
    <mergeCell ref="AE8:AG8"/>
    <mergeCell ref="AE9:AG9"/>
    <mergeCell ref="AE10:AG10"/>
    <mergeCell ref="AE11:AG11"/>
    <mergeCell ref="AE12:AG12"/>
    <mergeCell ref="AE1:AH1"/>
    <mergeCell ref="AE2:AH2"/>
    <mergeCell ref="AE3:AG3"/>
    <mergeCell ref="AE4:AG4"/>
    <mergeCell ref="AE5:AG5"/>
    <mergeCell ref="AE6:AG6"/>
    <mergeCell ref="Y3585:Z3585"/>
    <mergeCell ref="AA3585:AB3585"/>
    <mergeCell ref="Y3586:Z3586"/>
    <mergeCell ref="AA3586:AB3586"/>
    <mergeCell ref="Y3587:Z3587"/>
    <mergeCell ref="AA3587:AB3587"/>
    <mergeCell ref="Y3582:Z3582"/>
    <mergeCell ref="AA3582:AB3582"/>
    <mergeCell ref="Y3583:Z3583"/>
    <mergeCell ref="AA3583:AB3583"/>
    <mergeCell ref="Y3584:Z3584"/>
    <mergeCell ref="AA3584:AB3584"/>
    <mergeCell ref="Y3579:Z3579"/>
    <mergeCell ref="AA3579:AB3579"/>
    <mergeCell ref="Y3580:Z3580"/>
    <mergeCell ref="AA3580:AB3580"/>
    <mergeCell ref="Y3581:Z3581"/>
    <mergeCell ref="AA3581:AB3581"/>
    <mergeCell ref="Y3576:Z3576"/>
    <mergeCell ref="AA3576:AB3576"/>
    <mergeCell ref="Y3577:Z3577"/>
    <mergeCell ref="AA3577:AB3577"/>
    <mergeCell ref="Y3578:Z3578"/>
    <mergeCell ref="AA3578:AB3578"/>
    <mergeCell ref="Y3573:Z3573"/>
    <mergeCell ref="AA3573:AB3573"/>
    <mergeCell ref="Y3574:Z3574"/>
    <mergeCell ref="AA3574:AB3574"/>
    <mergeCell ref="Y3575:Z3575"/>
    <mergeCell ref="AA3575:AB3575"/>
    <mergeCell ref="Y3570:Z3570"/>
    <mergeCell ref="AA3570:AB3570"/>
    <mergeCell ref="Y3571:Z3571"/>
    <mergeCell ref="AA3571:AB3571"/>
    <mergeCell ref="Y3572:Z3572"/>
    <mergeCell ref="AA3572:AB3572"/>
    <mergeCell ref="Y3567:Z3567"/>
    <mergeCell ref="AA3567:AB3567"/>
    <mergeCell ref="Y3568:Z3568"/>
    <mergeCell ref="AA3568:AB3568"/>
    <mergeCell ref="Y3569:Z3569"/>
    <mergeCell ref="AA3569:AB3569"/>
    <mergeCell ref="Y3564:Z3564"/>
    <mergeCell ref="AA3564:AB3564"/>
    <mergeCell ref="Y3565:Z3565"/>
    <mergeCell ref="AA3565:AB3565"/>
    <mergeCell ref="Y3566:Z3566"/>
    <mergeCell ref="AA3566:AB3566"/>
    <mergeCell ref="Y3561:Z3561"/>
    <mergeCell ref="AA3561:AB3561"/>
    <mergeCell ref="Y3562:Z3562"/>
    <mergeCell ref="AA3562:AB3562"/>
    <mergeCell ref="Y3563:Z3563"/>
    <mergeCell ref="AA3563:AB3563"/>
    <mergeCell ref="Y3558:Z3558"/>
    <mergeCell ref="AA3558:AB3558"/>
    <mergeCell ref="Y3559:Z3559"/>
    <mergeCell ref="AA3559:AB3559"/>
    <mergeCell ref="Y3560:Z3560"/>
    <mergeCell ref="AA3560:AB3560"/>
    <mergeCell ref="Y3555:Z3555"/>
    <mergeCell ref="AA3555:AB3555"/>
    <mergeCell ref="Y3556:Z3556"/>
    <mergeCell ref="AA3556:AB3556"/>
    <mergeCell ref="Y3557:Z3557"/>
    <mergeCell ref="AA3557:AB3557"/>
    <mergeCell ref="Y3552:Z3552"/>
    <mergeCell ref="AA3552:AB3552"/>
    <mergeCell ref="Y3553:Z3553"/>
    <mergeCell ref="AA3553:AB3553"/>
    <mergeCell ref="Y3554:Z3554"/>
    <mergeCell ref="AA3554:AB3554"/>
    <mergeCell ref="Y3549:Z3549"/>
    <mergeCell ref="AA3549:AB3549"/>
    <mergeCell ref="Y3550:Z3550"/>
    <mergeCell ref="AA3550:AB3550"/>
    <mergeCell ref="Y3551:Z3551"/>
    <mergeCell ref="AA3551:AB3551"/>
    <mergeCell ref="Y3546:Z3546"/>
    <mergeCell ref="AA3546:AB3546"/>
    <mergeCell ref="Y3547:Z3547"/>
    <mergeCell ref="AA3547:AB3547"/>
    <mergeCell ref="Y3548:Z3548"/>
    <mergeCell ref="AA3548:AB3548"/>
    <mergeCell ref="Y3543:Z3543"/>
    <mergeCell ref="AA3543:AB3543"/>
    <mergeCell ref="Y3544:Z3544"/>
    <mergeCell ref="AA3544:AB3544"/>
    <mergeCell ref="Y3545:Z3545"/>
    <mergeCell ref="AA3545:AB3545"/>
    <mergeCell ref="Y3540:Z3540"/>
    <mergeCell ref="AA3540:AB3540"/>
    <mergeCell ref="Y3541:Z3541"/>
    <mergeCell ref="AA3541:AB3541"/>
    <mergeCell ref="Y3542:Z3542"/>
    <mergeCell ref="AA3542:AB3542"/>
    <mergeCell ref="Y3537:Z3537"/>
    <mergeCell ref="AA3537:AB3537"/>
    <mergeCell ref="Y3538:Z3538"/>
    <mergeCell ref="AA3538:AB3538"/>
    <mergeCell ref="Y3539:Z3539"/>
    <mergeCell ref="AA3539:AB3539"/>
    <mergeCell ref="Y3534:Z3534"/>
    <mergeCell ref="AA3534:AB3534"/>
    <mergeCell ref="Y3535:Z3535"/>
    <mergeCell ref="AA3535:AB3535"/>
    <mergeCell ref="Y3536:Z3536"/>
    <mergeCell ref="AA3536:AB3536"/>
    <mergeCell ref="Y3531:Z3531"/>
    <mergeCell ref="AA3531:AB3531"/>
    <mergeCell ref="Y3532:Z3532"/>
    <mergeCell ref="AA3532:AB3532"/>
    <mergeCell ref="Y3533:Z3533"/>
    <mergeCell ref="AA3533:AB3533"/>
    <mergeCell ref="Y3528:Z3528"/>
    <mergeCell ref="AA3528:AB3528"/>
    <mergeCell ref="Y3529:Z3529"/>
    <mergeCell ref="AA3529:AB3529"/>
    <mergeCell ref="Y3530:Z3530"/>
    <mergeCell ref="AA3530:AB3530"/>
    <mergeCell ref="Y3525:Z3525"/>
    <mergeCell ref="AA3525:AB3525"/>
    <mergeCell ref="Y3526:Z3526"/>
    <mergeCell ref="AA3526:AB3526"/>
    <mergeCell ref="Y3527:Z3527"/>
    <mergeCell ref="AA3527:AB3527"/>
    <mergeCell ref="Y3522:Z3522"/>
    <mergeCell ref="AA3522:AB3522"/>
    <mergeCell ref="Y3523:Z3523"/>
    <mergeCell ref="AA3523:AB3523"/>
    <mergeCell ref="Y3524:Z3524"/>
    <mergeCell ref="AA3524:AB3524"/>
    <mergeCell ref="Y3519:Z3519"/>
    <mergeCell ref="AA3519:AB3519"/>
    <mergeCell ref="Y3520:Z3520"/>
    <mergeCell ref="AA3520:AB3520"/>
    <mergeCell ref="Y3521:Z3521"/>
    <mergeCell ref="AA3521:AB3521"/>
    <mergeCell ref="Y3516:Z3516"/>
    <mergeCell ref="AA3516:AB3516"/>
    <mergeCell ref="Y3517:Z3517"/>
    <mergeCell ref="AA3517:AB3517"/>
    <mergeCell ref="Y3518:Z3518"/>
    <mergeCell ref="AA3518:AB3518"/>
    <mergeCell ref="Y3513:Z3513"/>
    <mergeCell ref="AA3513:AB3513"/>
    <mergeCell ref="Y3514:Z3514"/>
    <mergeCell ref="AA3514:AB3514"/>
    <mergeCell ref="Y3515:Z3515"/>
    <mergeCell ref="AA3515:AB3515"/>
    <mergeCell ref="Y3510:Z3510"/>
    <mergeCell ref="AA3510:AB3510"/>
    <mergeCell ref="Y3511:Z3511"/>
    <mergeCell ref="AA3511:AB3511"/>
    <mergeCell ref="Y3512:Z3512"/>
    <mergeCell ref="AA3512:AB3512"/>
    <mergeCell ref="Y3507:Z3507"/>
    <mergeCell ref="AA3507:AB3507"/>
    <mergeCell ref="Y3508:Z3508"/>
    <mergeCell ref="AA3508:AB3508"/>
    <mergeCell ref="Y3509:Z3509"/>
    <mergeCell ref="AA3509:AB3509"/>
    <mergeCell ref="Y3504:Z3504"/>
    <mergeCell ref="AA3504:AB3504"/>
    <mergeCell ref="Y3505:Z3505"/>
    <mergeCell ref="AA3505:AB3505"/>
    <mergeCell ref="Y3506:Z3506"/>
    <mergeCell ref="AA3506:AB3506"/>
    <mergeCell ref="Y3501:Z3501"/>
    <mergeCell ref="AA3501:AB3501"/>
    <mergeCell ref="Y3502:Z3502"/>
    <mergeCell ref="AA3502:AB3502"/>
    <mergeCell ref="Y3503:Z3503"/>
    <mergeCell ref="AA3503:AB3503"/>
    <mergeCell ref="Y3498:Z3498"/>
    <mergeCell ref="AA3498:AB3498"/>
    <mergeCell ref="Y3499:Z3499"/>
    <mergeCell ref="AA3499:AB3499"/>
    <mergeCell ref="Y3500:Z3500"/>
    <mergeCell ref="AA3500:AB3500"/>
    <mergeCell ref="Y3495:Z3495"/>
    <mergeCell ref="AA3495:AB3495"/>
    <mergeCell ref="Y3496:Z3496"/>
    <mergeCell ref="AA3496:AB3496"/>
    <mergeCell ref="Y3497:Z3497"/>
    <mergeCell ref="AA3497:AB3497"/>
    <mergeCell ref="Y3492:Z3492"/>
    <mergeCell ref="AA3492:AB3492"/>
    <mergeCell ref="Y3493:Z3493"/>
    <mergeCell ref="AA3493:AB3493"/>
    <mergeCell ref="Y3494:Z3494"/>
    <mergeCell ref="AA3494:AB3494"/>
    <mergeCell ref="Y3489:Z3489"/>
    <mergeCell ref="AA3489:AB3489"/>
    <mergeCell ref="Y3490:Z3490"/>
    <mergeCell ref="AA3490:AB3490"/>
    <mergeCell ref="Y3491:Z3491"/>
    <mergeCell ref="AA3491:AB3491"/>
    <mergeCell ref="Y3486:Z3486"/>
    <mergeCell ref="AA3486:AB3486"/>
    <mergeCell ref="Y3487:Z3487"/>
    <mergeCell ref="AA3487:AB3487"/>
    <mergeCell ref="Y3488:Z3488"/>
    <mergeCell ref="AA3488:AB3488"/>
    <mergeCell ref="Y3483:Z3483"/>
    <mergeCell ref="AA3483:AB3483"/>
    <mergeCell ref="Y3484:Z3484"/>
    <mergeCell ref="AA3484:AB3484"/>
    <mergeCell ref="Y3485:Z3485"/>
    <mergeCell ref="AA3485:AB3485"/>
    <mergeCell ref="Y3480:Z3480"/>
    <mergeCell ref="AA3480:AB3480"/>
    <mergeCell ref="Y3481:Z3481"/>
    <mergeCell ref="AA3481:AB3481"/>
    <mergeCell ref="Y3482:Z3482"/>
    <mergeCell ref="AA3482:AB3482"/>
    <mergeCell ref="Y3477:Z3477"/>
    <mergeCell ref="AA3477:AB3477"/>
    <mergeCell ref="Y3478:Z3478"/>
    <mergeCell ref="AA3478:AB3478"/>
    <mergeCell ref="Y3479:Z3479"/>
    <mergeCell ref="AA3479:AB3479"/>
    <mergeCell ref="Y3474:Z3474"/>
    <mergeCell ref="AA3474:AB3474"/>
    <mergeCell ref="Y3475:Z3475"/>
    <mergeCell ref="AA3475:AB3475"/>
    <mergeCell ref="Y3476:Z3476"/>
    <mergeCell ref="AA3476:AB3476"/>
    <mergeCell ref="Y3471:Z3471"/>
    <mergeCell ref="AA3471:AB3471"/>
    <mergeCell ref="Y3472:Z3472"/>
    <mergeCell ref="AA3472:AB3472"/>
    <mergeCell ref="Y3473:Z3473"/>
    <mergeCell ref="AA3473:AB3473"/>
    <mergeCell ref="Y3468:Z3468"/>
    <mergeCell ref="AA3468:AB3468"/>
    <mergeCell ref="Y3469:Z3469"/>
    <mergeCell ref="AA3469:AB3469"/>
    <mergeCell ref="Y3470:Z3470"/>
    <mergeCell ref="AA3470:AB3470"/>
    <mergeCell ref="Y3465:Z3465"/>
    <mergeCell ref="AA3465:AB3465"/>
    <mergeCell ref="Y3466:Z3466"/>
    <mergeCell ref="AA3466:AB3466"/>
    <mergeCell ref="Y3467:Z3467"/>
    <mergeCell ref="AA3467:AB3467"/>
    <mergeCell ref="Y3462:Z3462"/>
    <mergeCell ref="AA3462:AB3462"/>
    <mergeCell ref="Y3463:Z3463"/>
    <mergeCell ref="AA3463:AB3463"/>
    <mergeCell ref="Y3464:Z3464"/>
    <mergeCell ref="AA3464:AB3464"/>
    <mergeCell ref="Y3459:Z3459"/>
    <mergeCell ref="AA3459:AB3459"/>
    <mergeCell ref="Y3460:Z3460"/>
    <mergeCell ref="AA3460:AB3460"/>
    <mergeCell ref="Y3461:Z3461"/>
    <mergeCell ref="AA3461:AB3461"/>
    <mergeCell ref="Y3456:Z3456"/>
    <mergeCell ref="AA3456:AB3456"/>
    <mergeCell ref="Y3457:Z3457"/>
    <mergeCell ref="AA3457:AB3457"/>
    <mergeCell ref="Y3458:Z3458"/>
    <mergeCell ref="AA3458:AB3458"/>
    <mergeCell ref="Y3453:Z3453"/>
    <mergeCell ref="AA3453:AB3453"/>
    <mergeCell ref="Y3454:Z3454"/>
    <mergeCell ref="AA3454:AB3454"/>
    <mergeCell ref="Y3455:Z3455"/>
    <mergeCell ref="AA3455:AB3455"/>
    <mergeCell ref="Y3450:Z3450"/>
    <mergeCell ref="AA3450:AB3450"/>
    <mergeCell ref="Y3451:Z3451"/>
    <mergeCell ref="AA3451:AB3451"/>
    <mergeCell ref="Y3452:Z3452"/>
    <mergeCell ref="AA3452:AB3452"/>
    <mergeCell ref="Y3447:Z3447"/>
    <mergeCell ref="AA3447:AB3447"/>
    <mergeCell ref="Y3448:Z3448"/>
    <mergeCell ref="AA3448:AB3448"/>
    <mergeCell ref="Y3449:Z3449"/>
    <mergeCell ref="AA3449:AB3449"/>
    <mergeCell ref="Y3444:Z3444"/>
    <mergeCell ref="AA3444:AB3444"/>
    <mergeCell ref="Y3445:Z3445"/>
    <mergeCell ref="AA3445:AB3445"/>
    <mergeCell ref="Y3446:Z3446"/>
    <mergeCell ref="AA3446:AB3446"/>
    <mergeCell ref="Y3441:Z3441"/>
    <mergeCell ref="AA3441:AB3441"/>
    <mergeCell ref="Y3442:Z3442"/>
    <mergeCell ref="AA3442:AB3442"/>
    <mergeCell ref="Y3443:Z3443"/>
    <mergeCell ref="AA3443:AB3443"/>
    <mergeCell ref="Y3438:Z3438"/>
    <mergeCell ref="AA3438:AB3438"/>
    <mergeCell ref="Y3439:Z3439"/>
    <mergeCell ref="AA3439:AB3439"/>
    <mergeCell ref="Y3440:Z3440"/>
    <mergeCell ref="AA3440:AB3440"/>
    <mergeCell ref="Y3435:Z3435"/>
    <mergeCell ref="AA3435:AB3435"/>
    <mergeCell ref="Y3436:Z3436"/>
    <mergeCell ref="AA3436:AB3436"/>
    <mergeCell ref="Y3437:Z3437"/>
    <mergeCell ref="AA3437:AB3437"/>
    <mergeCell ref="Y3432:Z3432"/>
    <mergeCell ref="AA3432:AB3432"/>
    <mergeCell ref="Y3433:Z3433"/>
    <mergeCell ref="AA3433:AB3433"/>
    <mergeCell ref="Y3434:Z3434"/>
    <mergeCell ref="AA3434:AB3434"/>
    <mergeCell ref="Y3429:Z3429"/>
    <mergeCell ref="AA3429:AB3429"/>
    <mergeCell ref="Y3430:Z3430"/>
    <mergeCell ref="AA3430:AB3430"/>
    <mergeCell ref="Y3431:Z3431"/>
    <mergeCell ref="AA3431:AB3431"/>
    <mergeCell ref="Y3426:Z3426"/>
    <mergeCell ref="AA3426:AB3426"/>
    <mergeCell ref="Y3427:Z3427"/>
    <mergeCell ref="AA3427:AB3427"/>
    <mergeCell ref="Y3428:Z3428"/>
    <mergeCell ref="AA3428:AB3428"/>
    <mergeCell ref="Y3423:Z3423"/>
    <mergeCell ref="AA3423:AB3423"/>
    <mergeCell ref="Y3424:Z3424"/>
    <mergeCell ref="AA3424:AB3424"/>
    <mergeCell ref="Y3425:Z3425"/>
    <mergeCell ref="AA3425:AB3425"/>
    <mergeCell ref="Y3420:Z3420"/>
    <mergeCell ref="AA3420:AB3420"/>
    <mergeCell ref="Y3421:Z3421"/>
    <mergeCell ref="AA3421:AB3421"/>
    <mergeCell ref="Y3422:Z3422"/>
    <mergeCell ref="AA3422:AB3422"/>
    <mergeCell ref="Y3417:Z3417"/>
    <mergeCell ref="AA3417:AB3417"/>
    <mergeCell ref="Y3418:Z3418"/>
    <mergeCell ref="AA3418:AB3418"/>
    <mergeCell ref="Y3419:Z3419"/>
    <mergeCell ref="AA3419:AB3419"/>
    <mergeCell ref="Y3414:Z3414"/>
    <mergeCell ref="AA3414:AB3414"/>
    <mergeCell ref="Y3415:Z3415"/>
    <mergeCell ref="AA3415:AB3415"/>
    <mergeCell ref="Y3416:Z3416"/>
    <mergeCell ref="AA3416:AB3416"/>
    <mergeCell ref="Y3411:Z3411"/>
    <mergeCell ref="AA3411:AB3411"/>
    <mergeCell ref="Y3412:Z3412"/>
    <mergeCell ref="AA3412:AB3412"/>
    <mergeCell ref="Y3413:Z3413"/>
    <mergeCell ref="AA3413:AB3413"/>
    <mergeCell ref="Y3408:Z3408"/>
    <mergeCell ref="AA3408:AB3408"/>
    <mergeCell ref="Y3409:Z3409"/>
    <mergeCell ref="AA3409:AB3409"/>
    <mergeCell ref="Y3410:Z3410"/>
    <mergeCell ref="AA3410:AB3410"/>
    <mergeCell ref="Y3405:Z3405"/>
    <mergeCell ref="AA3405:AB3405"/>
    <mergeCell ref="Y3406:Z3406"/>
    <mergeCell ref="AA3406:AB3406"/>
    <mergeCell ref="Y3407:Z3407"/>
    <mergeCell ref="AA3407:AB3407"/>
    <mergeCell ref="Y3402:Z3402"/>
    <mergeCell ref="AA3402:AB3402"/>
    <mergeCell ref="Y3403:Z3403"/>
    <mergeCell ref="AA3403:AB3403"/>
    <mergeCell ref="Y3404:Z3404"/>
    <mergeCell ref="AA3404:AB3404"/>
    <mergeCell ref="Y3399:Z3399"/>
    <mergeCell ref="AA3399:AB3399"/>
    <mergeCell ref="Y3400:Z3400"/>
    <mergeCell ref="AA3400:AB3400"/>
    <mergeCell ref="Y3401:Z3401"/>
    <mergeCell ref="AA3401:AB3401"/>
    <mergeCell ref="Y3396:Z3396"/>
    <mergeCell ref="AA3396:AB3396"/>
    <mergeCell ref="Y3397:Z3397"/>
    <mergeCell ref="AA3397:AB3397"/>
    <mergeCell ref="Y3398:Z3398"/>
    <mergeCell ref="AA3398:AB3398"/>
    <mergeCell ref="Y3393:Z3393"/>
    <mergeCell ref="AA3393:AB3393"/>
    <mergeCell ref="Y3394:Z3394"/>
    <mergeCell ref="AA3394:AB3394"/>
    <mergeCell ref="Y3395:Z3395"/>
    <mergeCell ref="AA3395:AB3395"/>
    <mergeCell ref="Y3390:Z3390"/>
    <mergeCell ref="AA3390:AB3390"/>
    <mergeCell ref="Y3391:Z3391"/>
    <mergeCell ref="AA3391:AB3391"/>
    <mergeCell ref="Y3392:Z3392"/>
    <mergeCell ref="AA3392:AB3392"/>
    <mergeCell ref="Y3387:Z3387"/>
    <mergeCell ref="AA3387:AB3387"/>
    <mergeCell ref="Y3388:Z3388"/>
    <mergeCell ref="AA3388:AB3388"/>
    <mergeCell ref="Y3389:Z3389"/>
    <mergeCell ref="AA3389:AB3389"/>
    <mergeCell ref="Y3384:Z3384"/>
    <mergeCell ref="AA3384:AB3384"/>
    <mergeCell ref="Y3385:Z3385"/>
    <mergeCell ref="AA3385:AB3385"/>
    <mergeCell ref="Y3386:Z3386"/>
    <mergeCell ref="AA3386:AB3386"/>
    <mergeCell ref="Y3381:Z3381"/>
    <mergeCell ref="AA3381:AB3381"/>
    <mergeCell ref="Y3382:Z3382"/>
    <mergeCell ref="AA3382:AB3382"/>
    <mergeCell ref="Y3383:Z3383"/>
    <mergeCell ref="AA3383:AB3383"/>
    <mergeCell ref="Y3378:Z3378"/>
    <mergeCell ref="AA3378:AB3378"/>
    <mergeCell ref="Y3379:Z3379"/>
    <mergeCell ref="AA3379:AB3379"/>
    <mergeCell ref="Y3380:Z3380"/>
    <mergeCell ref="AA3380:AB3380"/>
    <mergeCell ref="Y3375:Z3375"/>
    <mergeCell ref="AA3375:AB3375"/>
    <mergeCell ref="Y3376:Z3376"/>
    <mergeCell ref="AA3376:AB3376"/>
    <mergeCell ref="Y3377:Z3377"/>
    <mergeCell ref="AA3377:AB3377"/>
    <mergeCell ref="Y3372:Z3372"/>
    <mergeCell ref="AA3372:AB3372"/>
    <mergeCell ref="Y3373:Z3373"/>
    <mergeCell ref="AA3373:AB3373"/>
    <mergeCell ref="Y3374:Z3374"/>
    <mergeCell ref="AA3374:AB3374"/>
    <mergeCell ref="Y3369:Z3369"/>
    <mergeCell ref="AA3369:AB3369"/>
    <mergeCell ref="Y3370:Z3370"/>
    <mergeCell ref="AA3370:AB3370"/>
    <mergeCell ref="Y3371:Z3371"/>
    <mergeCell ref="AA3371:AB3371"/>
    <mergeCell ref="Y3366:Z3366"/>
    <mergeCell ref="AA3366:AB3366"/>
    <mergeCell ref="Y3367:Z3367"/>
    <mergeCell ref="AA3367:AB3367"/>
    <mergeCell ref="Y3368:Z3368"/>
    <mergeCell ref="AA3368:AB3368"/>
    <mergeCell ref="Y3363:Z3363"/>
    <mergeCell ref="AA3363:AB3363"/>
    <mergeCell ref="Y3364:Z3364"/>
    <mergeCell ref="AA3364:AB3364"/>
    <mergeCell ref="Y3365:Z3365"/>
    <mergeCell ref="AA3365:AB3365"/>
    <mergeCell ref="Y3360:Z3360"/>
    <mergeCell ref="AA3360:AB3360"/>
    <mergeCell ref="Y3361:Z3361"/>
    <mergeCell ref="AA3361:AB3361"/>
    <mergeCell ref="Y3362:Z3362"/>
    <mergeCell ref="AA3362:AB3362"/>
    <mergeCell ref="Y3357:Z3357"/>
    <mergeCell ref="AA3357:AB3357"/>
    <mergeCell ref="Y3358:Z3358"/>
    <mergeCell ref="AA3358:AB3358"/>
    <mergeCell ref="Y3359:Z3359"/>
    <mergeCell ref="AA3359:AB3359"/>
    <mergeCell ref="Y3354:Z3354"/>
    <mergeCell ref="AA3354:AB3354"/>
    <mergeCell ref="Y3355:Z3355"/>
    <mergeCell ref="AA3355:AB3355"/>
    <mergeCell ref="Y3356:Z3356"/>
    <mergeCell ref="AA3356:AB3356"/>
    <mergeCell ref="Y3351:Z3351"/>
    <mergeCell ref="AA3351:AB3351"/>
    <mergeCell ref="Y3352:Z3352"/>
    <mergeCell ref="AA3352:AB3352"/>
    <mergeCell ref="Y3353:Z3353"/>
    <mergeCell ref="AA3353:AB3353"/>
    <mergeCell ref="Y3348:Z3348"/>
    <mergeCell ref="AA3348:AB3348"/>
    <mergeCell ref="Y3349:Z3349"/>
    <mergeCell ref="AA3349:AB3349"/>
    <mergeCell ref="Y3350:Z3350"/>
    <mergeCell ref="AA3350:AB3350"/>
    <mergeCell ref="Y3345:Z3345"/>
    <mergeCell ref="AA3345:AB3345"/>
    <mergeCell ref="Y3346:Z3346"/>
    <mergeCell ref="AA3346:AB3346"/>
    <mergeCell ref="Y3347:Z3347"/>
    <mergeCell ref="AA3347:AB3347"/>
    <mergeCell ref="Y3342:Z3342"/>
    <mergeCell ref="AA3342:AB3342"/>
    <mergeCell ref="Y3343:Z3343"/>
    <mergeCell ref="AA3343:AB3343"/>
    <mergeCell ref="Y3344:Z3344"/>
    <mergeCell ref="AA3344:AB3344"/>
    <mergeCell ref="Y3339:Z3339"/>
    <mergeCell ref="AA3339:AB3339"/>
    <mergeCell ref="Y3340:Z3340"/>
    <mergeCell ref="AA3340:AB3340"/>
    <mergeCell ref="Y3341:Z3341"/>
    <mergeCell ref="AA3341:AB3341"/>
    <mergeCell ref="Y3336:Z3336"/>
    <mergeCell ref="AA3336:AB3336"/>
    <mergeCell ref="Y3337:Z3337"/>
    <mergeCell ref="AA3337:AB3337"/>
    <mergeCell ref="Y3338:Z3338"/>
    <mergeCell ref="AA3338:AB3338"/>
    <mergeCell ref="Y3333:Z3333"/>
    <mergeCell ref="AA3333:AB3333"/>
    <mergeCell ref="Y3334:Z3334"/>
    <mergeCell ref="AA3334:AB3334"/>
    <mergeCell ref="Y3335:Z3335"/>
    <mergeCell ref="AA3335:AB3335"/>
    <mergeCell ref="Y3330:Z3330"/>
    <mergeCell ref="AA3330:AB3330"/>
    <mergeCell ref="Y3331:Z3331"/>
    <mergeCell ref="AA3331:AB3331"/>
    <mergeCell ref="Y3332:Z3332"/>
    <mergeCell ref="AA3332:AB3332"/>
    <mergeCell ref="Y3327:Z3327"/>
    <mergeCell ref="AA3327:AB3327"/>
    <mergeCell ref="Y3328:Z3328"/>
    <mergeCell ref="AA3328:AB3328"/>
    <mergeCell ref="Y3329:Z3329"/>
    <mergeCell ref="AA3329:AB3329"/>
    <mergeCell ref="Y3324:Z3324"/>
    <mergeCell ref="AA3324:AB3324"/>
    <mergeCell ref="Y3325:Z3325"/>
    <mergeCell ref="AA3325:AB3325"/>
    <mergeCell ref="Y3326:Z3326"/>
    <mergeCell ref="AA3326:AB3326"/>
    <mergeCell ref="Y3321:Z3321"/>
    <mergeCell ref="AA3321:AB3321"/>
    <mergeCell ref="Y3322:Z3322"/>
    <mergeCell ref="AA3322:AB3322"/>
    <mergeCell ref="Y3323:Z3323"/>
    <mergeCell ref="AA3323:AB3323"/>
    <mergeCell ref="Y3318:Z3318"/>
    <mergeCell ref="AA3318:AB3318"/>
    <mergeCell ref="Y3319:Z3319"/>
    <mergeCell ref="AA3319:AB3319"/>
    <mergeCell ref="Y3320:Z3320"/>
    <mergeCell ref="AA3320:AB3320"/>
    <mergeCell ref="Y3315:Z3315"/>
    <mergeCell ref="AA3315:AB3315"/>
    <mergeCell ref="Y3316:Z3316"/>
    <mergeCell ref="AA3316:AB3316"/>
    <mergeCell ref="Y3317:Z3317"/>
    <mergeCell ref="AA3317:AB3317"/>
    <mergeCell ref="Y3312:Z3312"/>
    <mergeCell ref="AA3312:AB3312"/>
    <mergeCell ref="Y3313:Z3313"/>
    <mergeCell ref="AA3313:AB3313"/>
    <mergeCell ref="Y3314:Z3314"/>
    <mergeCell ref="AA3314:AB3314"/>
    <mergeCell ref="Y3309:Z3309"/>
    <mergeCell ref="AA3309:AB3309"/>
    <mergeCell ref="Y3310:Z3310"/>
    <mergeCell ref="AA3310:AB3310"/>
    <mergeCell ref="Y3311:Z3311"/>
    <mergeCell ref="AA3311:AB3311"/>
    <mergeCell ref="Y3306:Z3306"/>
    <mergeCell ref="AA3306:AB3306"/>
    <mergeCell ref="Y3307:Z3307"/>
    <mergeCell ref="AA3307:AB3307"/>
    <mergeCell ref="Y3308:Z3308"/>
    <mergeCell ref="AA3308:AB3308"/>
    <mergeCell ref="Y3303:Z3303"/>
    <mergeCell ref="AA3303:AB3303"/>
    <mergeCell ref="Y3304:Z3304"/>
    <mergeCell ref="AA3304:AB3304"/>
    <mergeCell ref="Y3305:Z3305"/>
    <mergeCell ref="AA3305:AB3305"/>
    <mergeCell ref="Y3300:Z3300"/>
    <mergeCell ref="AA3300:AB3300"/>
    <mergeCell ref="Y3301:Z3301"/>
    <mergeCell ref="AA3301:AB3301"/>
    <mergeCell ref="Y3302:Z3302"/>
    <mergeCell ref="AA3302:AB3302"/>
    <mergeCell ref="Y3297:Z3297"/>
    <mergeCell ref="AA3297:AB3297"/>
    <mergeCell ref="Y3298:Z3298"/>
    <mergeCell ref="AA3298:AB3298"/>
    <mergeCell ref="Y3299:Z3299"/>
    <mergeCell ref="AA3299:AB3299"/>
    <mergeCell ref="Y3294:Z3294"/>
    <mergeCell ref="AA3294:AB3294"/>
    <mergeCell ref="Y3295:Z3295"/>
    <mergeCell ref="AA3295:AB3295"/>
    <mergeCell ref="Y3296:Z3296"/>
    <mergeCell ref="AA3296:AB3296"/>
    <mergeCell ref="Y3291:Z3291"/>
    <mergeCell ref="AA3291:AB3291"/>
    <mergeCell ref="Y3292:Z3292"/>
    <mergeCell ref="AA3292:AB3292"/>
    <mergeCell ref="Y3293:Z3293"/>
    <mergeCell ref="AA3293:AB3293"/>
    <mergeCell ref="Y3288:Z3288"/>
    <mergeCell ref="AA3288:AB3288"/>
    <mergeCell ref="Y3289:Z3289"/>
    <mergeCell ref="AA3289:AB3289"/>
    <mergeCell ref="Y3290:Z3290"/>
    <mergeCell ref="AA3290:AB3290"/>
    <mergeCell ref="Y3285:Z3285"/>
    <mergeCell ref="AA3285:AB3285"/>
    <mergeCell ref="Y3286:Z3286"/>
    <mergeCell ref="AA3286:AB3286"/>
    <mergeCell ref="Y3287:Z3287"/>
    <mergeCell ref="AA3287:AB3287"/>
    <mergeCell ref="Y3282:Z3282"/>
    <mergeCell ref="AA3282:AB3282"/>
    <mergeCell ref="Y3283:Z3283"/>
    <mergeCell ref="AA3283:AB3283"/>
    <mergeCell ref="Y3284:Z3284"/>
    <mergeCell ref="AA3284:AB3284"/>
    <mergeCell ref="Y3279:Z3279"/>
    <mergeCell ref="AA3279:AB3279"/>
    <mergeCell ref="Y3280:Z3280"/>
    <mergeCell ref="AA3280:AB3280"/>
    <mergeCell ref="Y3281:Z3281"/>
    <mergeCell ref="AA3281:AB3281"/>
    <mergeCell ref="Y3276:Z3276"/>
    <mergeCell ref="AA3276:AB3276"/>
    <mergeCell ref="Y3277:Z3277"/>
    <mergeCell ref="AA3277:AB3277"/>
    <mergeCell ref="Y3278:Z3278"/>
    <mergeCell ref="AA3278:AB3278"/>
    <mergeCell ref="Y3273:Z3273"/>
    <mergeCell ref="AA3273:AB3273"/>
    <mergeCell ref="Y3274:Z3274"/>
    <mergeCell ref="AA3274:AB3274"/>
    <mergeCell ref="Y3275:Z3275"/>
    <mergeCell ref="AA3275:AB3275"/>
    <mergeCell ref="Y3270:Z3270"/>
    <mergeCell ref="AA3270:AB3270"/>
    <mergeCell ref="Y3271:Z3271"/>
    <mergeCell ref="AA3271:AB3271"/>
    <mergeCell ref="Y3272:Z3272"/>
    <mergeCell ref="AA3272:AB3272"/>
    <mergeCell ref="Y3267:Z3267"/>
    <mergeCell ref="AA3267:AB3267"/>
    <mergeCell ref="Y3268:Z3268"/>
    <mergeCell ref="AA3268:AB3268"/>
    <mergeCell ref="Y3269:Z3269"/>
    <mergeCell ref="AA3269:AB3269"/>
    <mergeCell ref="Y3264:Z3264"/>
    <mergeCell ref="AA3264:AB3264"/>
    <mergeCell ref="Y3265:Z3265"/>
    <mergeCell ref="AA3265:AB3265"/>
    <mergeCell ref="Y3266:Z3266"/>
    <mergeCell ref="AA3266:AB3266"/>
    <mergeCell ref="Y3261:Z3261"/>
    <mergeCell ref="AA3261:AB3261"/>
    <mergeCell ref="Y3262:Z3262"/>
    <mergeCell ref="AA3262:AB3262"/>
    <mergeCell ref="Y3263:Z3263"/>
    <mergeCell ref="AA3263:AB3263"/>
    <mergeCell ref="Y3258:Z3258"/>
    <mergeCell ref="AA3258:AB3258"/>
    <mergeCell ref="Y3259:Z3259"/>
    <mergeCell ref="AA3259:AB3259"/>
    <mergeCell ref="Y3260:Z3260"/>
    <mergeCell ref="AA3260:AB3260"/>
    <mergeCell ref="Y3255:Z3255"/>
    <mergeCell ref="AA3255:AB3255"/>
    <mergeCell ref="Y3256:Z3256"/>
    <mergeCell ref="AA3256:AB3256"/>
    <mergeCell ref="Y3257:Z3257"/>
    <mergeCell ref="AA3257:AB3257"/>
    <mergeCell ref="Y3252:Z3252"/>
    <mergeCell ref="AA3252:AB3252"/>
    <mergeCell ref="Y3253:Z3253"/>
    <mergeCell ref="AA3253:AB3253"/>
    <mergeCell ref="Y3254:Z3254"/>
    <mergeCell ref="AA3254:AB3254"/>
    <mergeCell ref="Y3249:Z3249"/>
    <mergeCell ref="AA3249:AB3249"/>
    <mergeCell ref="Y3250:Z3250"/>
    <mergeCell ref="AA3250:AB3250"/>
    <mergeCell ref="Y3251:Z3251"/>
    <mergeCell ref="AA3251:AB3251"/>
    <mergeCell ref="Y3246:Z3246"/>
    <mergeCell ref="AA3246:AB3246"/>
    <mergeCell ref="Y3247:Z3247"/>
    <mergeCell ref="AA3247:AB3247"/>
    <mergeCell ref="Y3248:Z3248"/>
    <mergeCell ref="AA3248:AB3248"/>
    <mergeCell ref="Y3243:Z3243"/>
    <mergeCell ref="AA3243:AB3243"/>
    <mergeCell ref="Y3244:Z3244"/>
    <mergeCell ref="AA3244:AB3244"/>
    <mergeCell ref="Y3245:Z3245"/>
    <mergeCell ref="AA3245:AB3245"/>
    <mergeCell ref="Y3240:Z3240"/>
    <mergeCell ref="AA3240:AB3240"/>
    <mergeCell ref="Y3241:Z3241"/>
    <mergeCell ref="AA3241:AB3241"/>
    <mergeCell ref="Y3242:Z3242"/>
    <mergeCell ref="AA3242:AB3242"/>
    <mergeCell ref="Y3237:Z3237"/>
    <mergeCell ref="AA3237:AB3237"/>
    <mergeCell ref="Y3238:Z3238"/>
    <mergeCell ref="AA3238:AB3238"/>
    <mergeCell ref="Y3239:Z3239"/>
    <mergeCell ref="AA3239:AB3239"/>
    <mergeCell ref="Y3234:Z3234"/>
    <mergeCell ref="AA3234:AB3234"/>
    <mergeCell ref="Y3235:Z3235"/>
    <mergeCell ref="AA3235:AB3235"/>
    <mergeCell ref="Y3236:Z3236"/>
    <mergeCell ref="AA3236:AB3236"/>
    <mergeCell ref="Y3231:Z3231"/>
    <mergeCell ref="AA3231:AB3231"/>
    <mergeCell ref="Y3232:Z3232"/>
    <mergeCell ref="AA3232:AB3232"/>
    <mergeCell ref="Y3233:Z3233"/>
    <mergeCell ref="AA3233:AB3233"/>
    <mergeCell ref="Y3228:Z3228"/>
    <mergeCell ref="AA3228:AB3228"/>
    <mergeCell ref="Y3229:Z3229"/>
    <mergeCell ref="AA3229:AB3229"/>
    <mergeCell ref="Y3230:Z3230"/>
    <mergeCell ref="AA3230:AB3230"/>
    <mergeCell ref="Y3225:Z3225"/>
    <mergeCell ref="AA3225:AB3225"/>
    <mergeCell ref="Y3226:Z3226"/>
    <mergeCell ref="AA3226:AB3226"/>
    <mergeCell ref="Y3227:Z3227"/>
    <mergeCell ref="AA3227:AB3227"/>
    <mergeCell ref="Y3222:Z3222"/>
    <mergeCell ref="AA3222:AB3222"/>
    <mergeCell ref="Y3223:Z3223"/>
    <mergeCell ref="AA3223:AB3223"/>
    <mergeCell ref="Y3224:Z3224"/>
    <mergeCell ref="AA3224:AB3224"/>
    <mergeCell ref="Y3219:Z3219"/>
    <mergeCell ref="AA3219:AB3219"/>
    <mergeCell ref="Y3220:Z3220"/>
    <mergeCell ref="AA3220:AB3220"/>
    <mergeCell ref="Y3221:Z3221"/>
    <mergeCell ref="AA3221:AB3221"/>
    <mergeCell ref="Y3216:Z3216"/>
    <mergeCell ref="AA3216:AB3216"/>
    <mergeCell ref="Y3217:Z3217"/>
    <mergeCell ref="AA3217:AB3217"/>
    <mergeCell ref="Y3218:Z3218"/>
    <mergeCell ref="AA3218:AB3218"/>
    <mergeCell ref="Y3213:Z3213"/>
    <mergeCell ref="AA3213:AB3213"/>
    <mergeCell ref="Y3214:Z3214"/>
    <mergeCell ref="AA3214:AB3214"/>
    <mergeCell ref="Y3215:Z3215"/>
    <mergeCell ref="AA3215:AB3215"/>
    <mergeCell ref="Y3210:Z3210"/>
    <mergeCell ref="AA3210:AB3210"/>
    <mergeCell ref="Y3211:Z3211"/>
    <mergeCell ref="AA3211:AB3211"/>
    <mergeCell ref="Y3212:Z3212"/>
    <mergeCell ref="AA3212:AB3212"/>
    <mergeCell ref="Y3207:Z3207"/>
    <mergeCell ref="AA3207:AB3207"/>
    <mergeCell ref="Y3208:Z3208"/>
    <mergeCell ref="AA3208:AB3208"/>
    <mergeCell ref="Y3209:Z3209"/>
    <mergeCell ref="AA3209:AB3209"/>
    <mergeCell ref="Y3204:Z3204"/>
    <mergeCell ref="AA3204:AB3204"/>
    <mergeCell ref="Y3205:Z3205"/>
    <mergeCell ref="AA3205:AB3205"/>
    <mergeCell ref="Y3206:Z3206"/>
    <mergeCell ref="AA3206:AB3206"/>
    <mergeCell ref="Y3201:Z3201"/>
    <mergeCell ref="AA3201:AB3201"/>
    <mergeCell ref="Y3202:Z3202"/>
    <mergeCell ref="AA3202:AB3202"/>
    <mergeCell ref="Y3203:Z3203"/>
    <mergeCell ref="AA3203:AB3203"/>
    <mergeCell ref="Y3198:Z3198"/>
    <mergeCell ref="AA3198:AB3198"/>
    <mergeCell ref="Y3199:Z3199"/>
    <mergeCell ref="AA3199:AB3199"/>
    <mergeCell ref="Y3200:Z3200"/>
    <mergeCell ref="AA3200:AB3200"/>
    <mergeCell ref="Y3195:Z3195"/>
    <mergeCell ref="AA3195:AB3195"/>
    <mergeCell ref="Y3196:Z3196"/>
    <mergeCell ref="AA3196:AB3196"/>
    <mergeCell ref="Y3197:Z3197"/>
    <mergeCell ref="AA3197:AB3197"/>
    <mergeCell ref="Y3192:Z3192"/>
    <mergeCell ref="AA3192:AB3192"/>
    <mergeCell ref="Y3193:Z3193"/>
    <mergeCell ref="AA3193:AB3193"/>
    <mergeCell ref="Y3194:Z3194"/>
    <mergeCell ref="AA3194:AB3194"/>
    <mergeCell ref="Y3189:Z3189"/>
    <mergeCell ref="AA3189:AB3189"/>
    <mergeCell ref="Y3190:Z3190"/>
    <mergeCell ref="AA3190:AB3190"/>
    <mergeCell ref="Y3191:Z3191"/>
    <mergeCell ref="AA3191:AB3191"/>
    <mergeCell ref="Y3186:Z3186"/>
    <mergeCell ref="AA3186:AB3186"/>
    <mergeCell ref="Y3187:Z3187"/>
    <mergeCell ref="AA3187:AB3187"/>
    <mergeCell ref="Y3188:Z3188"/>
    <mergeCell ref="AA3188:AB3188"/>
    <mergeCell ref="Y3183:Z3183"/>
    <mergeCell ref="AA3183:AB3183"/>
    <mergeCell ref="Y3184:Z3184"/>
    <mergeCell ref="AA3184:AB3184"/>
    <mergeCell ref="Y3185:Z3185"/>
    <mergeCell ref="AA3185:AB3185"/>
    <mergeCell ref="Y3180:Z3180"/>
    <mergeCell ref="AA3180:AB3180"/>
    <mergeCell ref="Y3181:Z3181"/>
    <mergeCell ref="AA3181:AB3181"/>
    <mergeCell ref="Y3182:Z3182"/>
    <mergeCell ref="AA3182:AB3182"/>
    <mergeCell ref="Y3177:Z3177"/>
    <mergeCell ref="AA3177:AB3177"/>
    <mergeCell ref="Y3178:Z3178"/>
    <mergeCell ref="AA3178:AB3178"/>
    <mergeCell ref="Y3179:Z3179"/>
    <mergeCell ref="AA3179:AB3179"/>
    <mergeCell ref="Y3174:Z3174"/>
    <mergeCell ref="AA3174:AB3174"/>
    <mergeCell ref="Y3175:Z3175"/>
    <mergeCell ref="AA3175:AB3175"/>
    <mergeCell ref="Y3176:Z3176"/>
    <mergeCell ref="AA3176:AB3176"/>
    <mergeCell ref="Y3171:Z3171"/>
    <mergeCell ref="AA3171:AB3171"/>
    <mergeCell ref="Y3172:Z3172"/>
    <mergeCell ref="AA3172:AB3172"/>
    <mergeCell ref="Y3173:Z3173"/>
    <mergeCell ref="AA3173:AB3173"/>
    <mergeCell ref="Y3168:Z3168"/>
    <mergeCell ref="AA3168:AB3168"/>
    <mergeCell ref="Y3169:Z3169"/>
    <mergeCell ref="AA3169:AB3169"/>
    <mergeCell ref="Y3170:Z3170"/>
    <mergeCell ref="AA3170:AB3170"/>
    <mergeCell ref="Y3165:Z3165"/>
    <mergeCell ref="AA3165:AB3165"/>
    <mergeCell ref="Y3166:Z3166"/>
    <mergeCell ref="AA3166:AB3166"/>
    <mergeCell ref="Y3167:Z3167"/>
    <mergeCell ref="AA3167:AB3167"/>
    <mergeCell ref="Y3162:Z3162"/>
    <mergeCell ref="AA3162:AB3162"/>
    <mergeCell ref="Y3163:Z3163"/>
    <mergeCell ref="AA3163:AB3163"/>
    <mergeCell ref="Y3164:Z3164"/>
    <mergeCell ref="AA3164:AB3164"/>
    <mergeCell ref="Y3159:Z3159"/>
    <mergeCell ref="AA3159:AB3159"/>
    <mergeCell ref="Y3160:Z3160"/>
    <mergeCell ref="AA3160:AB3160"/>
    <mergeCell ref="Y3161:Z3161"/>
    <mergeCell ref="AA3161:AB3161"/>
    <mergeCell ref="Y3156:Z3156"/>
    <mergeCell ref="AA3156:AB3156"/>
    <mergeCell ref="Y3157:Z3157"/>
    <mergeCell ref="AA3157:AB3157"/>
    <mergeCell ref="Y3158:Z3158"/>
    <mergeCell ref="AA3158:AB3158"/>
    <mergeCell ref="Y3153:Z3153"/>
    <mergeCell ref="AA3153:AB3153"/>
    <mergeCell ref="Y3154:Z3154"/>
    <mergeCell ref="AA3154:AB3154"/>
    <mergeCell ref="Y3155:Z3155"/>
    <mergeCell ref="AA3155:AB3155"/>
    <mergeCell ref="Y3150:Z3150"/>
    <mergeCell ref="AA3150:AB3150"/>
    <mergeCell ref="Y3151:Z3151"/>
    <mergeCell ref="AA3151:AB3151"/>
    <mergeCell ref="Y3152:Z3152"/>
    <mergeCell ref="AA3152:AB3152"/>
    <mergeCell ref="Y3147:Z3147"/>
    <mergeCell ref="AA3147:AB3147"/>
    <mergeCell ref="Y3148:Z3148"/>
    <mergeCell ref="AA3148:AB3148"/>
    <mergeCell ref="Y3149:Z3149"/>
    <mergeCell ref="AA3149:AB3149"/>
    <mergeCell ref="Y3144:Z3144"/>
    <mergeCell ref="AA3144:AB3144"/>
    <mergeCell ref="Y3145:Z3145"/>
    <mergeCell ref="AA3145:AB3145"/>
    <mergeCell ref="Y3146:Z3146"/>
    <mergeCell ref="AA3146:AB3146"/>
    <mergeCell ref="Y3141:Z3141"/>
    <mergeCell ref="AA3141:AB3141"/>
    <mergeCell ref="Y3142:Z3142"/>
    <mergeCell ref="AA3142:AB3142"/>
    <mergeCell ref="Y3143:Z3143"/>
    <mergeCell ref="AA3143:AB3143"/>
    <mergeCell ref="Y3138:Z3138"/>
    <mergeCell ref="AA3138:AB3138"/>
    <mergeCell ref="Y3139:Z3139"/>
    <mergeCell ref="AA3139:AB3139"/>
    <mergeCell ref="Y3140:Z3140"/>
    <mergeCell ref="AA3140:AB3140"/>
    <mergeCell ref="Y3135:Z3135"/>
    <mergeCell ref="AA3135:AB3135"/>
    <mergeCell ref="Y3136:Z3136"/>
    <mergeCell ref="AA3136:AB3136"/>
    <mergeCell ref="Y3137:Z3137"/>
    <mergeCell ref="AA3137:AB3137"/>
    <mergeCell ref="Y3132:Z3132"/>
    <mergeCell ref="AA3132:AB3132"/>
    <mergeCell ref="Y3133:Z3133"/>
    <mergeCell ref="AA3133:AB3133"/>
    <mergeCell ref="Y3134:Z3134"/>
    <mergeCell ref="AA3134:AB3134"/>
    <mergeCell ref="Y3129:Z3129"/>
    <mergeCell ref="AA3129:AB3129"/>
    <mergeCell ref="Y3130:Z3130"/>
    <mergeCell ref="AA3130:AB3130"/>
    <mergeCell ref="Y3131:Z3131"/>
    <mergeCell ref="AA3131:AB3131"/>
    <mergeCell ref="Y3126:Z3126"/>
    <mergeCell ref="AA3126:AB3126"/>
    <mergeCell ref="Y3127:Z3127"/>
    <mergeCell ref="AA3127:AB3127"/>
    <mergeCell ref="Y3128:Z3128"/>
    <mergeCell ref="AA3128:AB3128"/>
    <mergeCell ref="Y3123:Z3123"/>
    <mergeCell ref="AA3123:AB3123"/>
    <mergeCell ref="Y3124:Z3124"/>
    <mergeCell ref="AA3124:AB3124"/>
    <mergeCell ref="Y3125:Z3125"/>
    <mergeCell ref="AA3125:AB3125"/>
    <mergeCell ref="Y3120:Z3120"/>
    <mergeCell ref="AA3120:AB3120"/>
    <mergeCell ref="Y3121:Z3121"/>
    <mergeCell ref="AA3121:AB3121"/>
    <mergeCell ref="Y3122:Z3122"/>
    <mergeCell ref="AA3122:AB3122"/>
    <mergeCell ref="Y3117:Z3117"/>
    <mergeCell ref="AA3117:AB3117"/>
    <mergeCell ref="Y3118:Z3118"/>
    <mergeCell ref="AA3118:AB3118"/>
    <mergeCell ref="Y3119:Z3119"/>
    <mergeCell ref="AA3119:AB3119"/>
    <mergeCell ref="Y3114:Z3114"/>
    <mergeCell ref="AA3114:AB3114"/>
    <mergeCell ref="Y3115:Z3115"/>
    <mergeCell ref="AA3115:AB3115"/>
    <mergeCell ref="Y3116:Z3116"/>
    <mergeCell ref="AA3116:AB3116"/>
    <mergeCell ref="Y3111:Z3111"/>
    <mergeCell ref="AA3111:AB3111"/>
    <mergeCell ref="Y3112:Z3112"/>
    <mergeCell ref="AA3112:AB3112"/>
    <mergeCell ref="Y3113:Z3113"/>
    <mergeCell ref="AA3113:AB3113"/>
    <mergeCell ref="Y3108:Z3108"/>
    <mergeCell ref="AA3108:AB3108"/>
    <mergeCell ref="Y3109:Z3109"/>
    <mergeCell ref="AA3109:AB3109"/>
    <mergeCell ref="Y3110:Z3110"/>
    <mergeCell ref="AA3110:AB3110"/>
    <mergeCell ref="Y3105:Z3105"/>
    <mergeCell ref="AA3105:AB3105"/>
    <mergeCell ref="Y3106:Z3106"/>
    <mergeCell ref="AA3106:AB3106"/>
    <mergeCell ref="Y3107:Z3107"/>
    <mergeCell ref="AA3107:AB3107"/>
    <mergeCell ref="Y3102:Z3102"/>
    <mergeCell ref="AA3102:AB3102"/>
    <mergeCell ref="Y3103:Z3103"/>
    <mergeCell ref="AA3103:AB3103"/>
    <mergeCell ref="Y3104:Z3104"/>
    <mergeCell ref="AA3104:AB3104"/>
    <mergeCell ref="Y3099:Z3099"/>
    <mergeCell ref="AA3099:AB3099"/>
    <mergeCell ref="Y3100:Z3100"/>
    <mergeCell ref="AA3100:AB3100"/>
    <mergeCell ref="Y3101:Z3101"/>
    <mergeCell ref="AA3101:AB3101"/>
    <mergeCell ref="Y3096:Z3096"/>
    <mergeCell ref="AA3096:AB3096"/>
    <mergeCell ref="Y3097:Z3097"/>
    <mergeCell ref="AA3097:AB3097"/>
    <mergeCell ref="Y3098:Z3098"/>
    <mergeCell ref="AA3098:AB3098"/>
    <mergeCell ref="Y3093:Z3093"/>
    <mergeCell ref="AA3093:AB3093"/>
    <mergeCell ref="Y3094:Z3094"/>
    <mergeCell ref="AA3094:AB3094"/>
    <mergeCell ref="Y3095:Z3095"/>
    <mergeCell ref="AA3095:AB3095"/>
    <mergeCell ref="Y3090:Z3090"/>
    <mergeCell ref="AA3090:AB3090"/>
    <mergeCell ref="Y3091:Z3091"/>
    <mergeCell ref="AA3091:AB3091"/>
    <mergeCell ref="Y3092:Z3092"/>
    <mergeCell ref="AA3092:AB3092"/>
    <mergeCell ref="Y3087:Z3087"/>
    <mergeCell ref="AA3087:AB3087"/>
    <mergeCell ref="Y3088:Z3088"/>
    <mergeCell ref="AA3088:AB3088"/>
    <mergeCell ref="Y3089:Z3089"/>
    <mergeCell ref="AA3089:AB3089"/>
    <mergeCell ref="Y3080:AA3080"/>
    <mergeCell ref="Y3081:AA3081"/>
    <mergeCell ref="Y3082:AA3082"/>
    <mergeCell ref="Y3083:AA3083"/>
    <mergeCell ref="Y3084:AA3084"/>
    <mergeCell ref="Y3085:AA3085"/>
    <mergeCell ref="Y3075:Z3075"/>
    <mergeCell ref="AA3075:AB3075"/>
    <mergeCell ref="Y3076:AB3076"/>
    <mergeCell ref="Y3077:AA3077"/>
    <mergeCell ref="Y3078:AA3078"/>
    <mergeCell ref="Y3079:AA3079"/>
    <mergeCell ref="Y3072:Z3072"/>
    <mergeCell ref="AA3072:AB3072"/>
    <mergeCell ref="Y3073:Z3073"/>
    <mergeCell ref="AA3073:AB3073"/>
    <mergeCell ref="Y3074:Z3074"/>
    <mergeCell ref="AA3074:AB3074"/>
    <mergeCell ref="Y3069:Z3069"/>
    <mergeCell ref="AA3069:AB3069"/>
    <mergeCell ref="Y3070:Z3070"/>
    <mergeCell ref="AA3070:AB3070"/>
    <mergeCell ref="Y3071:Z3071"/>
    <mergeCell ref="AA3071:AB3071"/>
    <mergeCell ref="Y3066:Z3066"/>
    <mergeCell ref="AA3066:AB3066"/>
    <mergeCell ref="Y3067:Z3067"/>
    <mergeCell ref="AA3067:AB3067"/>
    <mergeCell ref="Y3068:Z3068"/>
    <mergeCell ref="AA3068:AB3068"/>
    <mergeCell ref="Y3063:Z3063"/>
    <mergeCell ref="AA3063:AB3063"/>
    <mergeCell ref="Y3064:Z3064"/>
    <mergeCell ref="AA3064:AB3064"/>
    <mergeCell ref="Y3065:Z3065"/>
    <mergeCell ref="AA3065:AB3065"/>
    <mergeCell ref="Y3060:Z3060"/>
    <mergeCell ref="AA3060:AB3060"/>
    <mergeCell ref="Y3061:Z3061"/>
    <mergeCell ref="AA3061:AB3061"/>
    <mergeCell ref="Y3062:Z3062"/>
    <mergeCell ref="AA3062:AB3062"/>
    <mergeCell ref="Y3057:Z3057"/>
    <mergeCell ref="AA3057:AB3057"/>
    <mergeCell ref="Y3058:Z3058"/>
    <mergeCell ref="AA3058:AB3058"/>
    <mergeCell ref="Y3059:Z3059"/>
    <mergeCell ref="AA3059:AB3059"/>
    <mergeCell ref="Y3054:Z3054"/>
    <mergeCell ref="AA3054:AB3054"/>
    <mergeCell ref="Y3055:Z3055"/>
    <mergeCell ref="AA3055:AB3055"/>
    <mergeCell ref="Y3056:Z3056"/>
    <mergeCell ref="AA3056:AB3056"/>
    <mergeCell ref="Y3051:Z3051"/>
    <mergeCell ref="AA3051:AB3051"/>
    <mergeCell ref="Y3052:Z3052"/>
    <mergeCell ref="AA3052:AB3052"/>
    <mergeCell ref="Y3053:Z3053"/>
    <mergeCell ref="AA3053:AB3053"/>
    <mergeCell ref="Y3048:Z3048"/>
    <mergeCell ref="AA3048:AB3048"/>
    <mergeCell ref="Y3049:Z3049"/>
    <mergeCell ref="AA3049:AB3049"/>
    <mergeCell ref="Y3050:Z3050"/>
    <mergeCell ref="AA3050:AB3050"/>
    <mergeCell ref="Y3045:Z3045"/>
    <mergeCell ref="AA3045:AB3045"/>
    <mergeCell ref="Y3046:Z3046"/>
    <mergeCell ref="AA3046:AB3046"/>
    <mergeCell ref="Y3047:Z3047"/>
    <mergeCell ref="AA3047:AB3047"/>
    <mergeCell ref="Y3042:Z3042"/>
    <mergeCell ref="AA3042:AB3042"/>
    <mergeCell ref="Y3043:Z3043"/>
    <mergeCell ref="AA3043:AB3043"/>
    <mergeCell ref="Y3044:Z3044"/>
    <mergeCell ref="AA3044:AB3044"/>
    <mergeCell ref="Y3039:Z3039"/>
    <mergeCell ref="AA3039:AB3039"/>
    <mergeCell ref="Y3040:Z3040"/>
    <mergeCell ref="AA3040:AB3040"/>
    <mergeCell ref="Y3041:Z3041"/>
    <mergeCell ref="AA3041:AB3041"/>
    <mergeCell ref="Y3036:Z3036"/>
    <mergeCell ref="AA3036:AB3036"/>
    <mergeCell ref="Y3037:Z3037"/>
    <mergeCell ref="AA3037:AB3037"/>
    <mergeCell ref="Y3038:Z3038"/>
    <mergeCell ref="AA3038:AB3038"/>
    <mergeCell ref="Y3033:Z3033"/>
    <mergeCell ref="AA3033:AB3033"/>
    <mergeCell ref="Y3034:Z3034"/>
    <mergeCell ref="AA3034:AB3034"/>
    <mergeCell ref="Y3035:Z3035"/>
    <mergeCell ref="AA3035:AB3035"/>
    <mergeCell ref="Y3030:Z3030"/>
    <mergeCell ref="AA3030:AB3030"/>
    <mergeCell ref="Y3031:Z3031"/>
    <mergeCell ref="AA3031:AB3031"/>
    <mergeCell ref="Y3032:Z3032"/>
    <mergeCell ref="AA3032:AB3032"/>
    <mergeCell ref="Y3027:Z3027"/>
    <mergeCell ref="AA3027:AB3027"/>
    <mergeCell ref="Y3028:Z3028"/>
    <mergeCell ref="AA3028:AB3028"/>
    <mergeCell ref="Y3029:Z3029"/>
    <mergeCell ref="AA3029:AB3029"/>
    <mergeCell ref="Y3024:Z3024"/>
    <mergeCell ref="AA3024:AB3024"/>
    <mergeCell ref="Y3025:Z3025"/>
    <mergeCell ref="AA3025:AB3025"/>
    <mergeCell ref="Y3026:Z3026"/>
    <mergeCell ref="AA3026:AB3026"/>
    <mergeCell ref="Y3021:Z3021"/>
    <mergeCell ref="AA3021:AB3021"/>
    <mergeCell ref="Y3022:Z3022"/>
    <mergeCell ref="AA3022:AB3022"/>
    <mergeCell ref="Y3023:Z3023"/>
    <mergeCell ref="AA3023:AB3023"/>
    <mergeCell ref="Y3018:Z3018"/>
    <mergeCell ref="AA3018:AB3018"/>
    <mergeCell ref="Y3019:Z3019"/>
    <mergeCell ref="AA3019:AB3019"/>
    <mergeCell ref="Y3020:Z3020"/>
    <mergeCell ref="AA3020:AB3020"/>
    <mergeCell ref="Y3015:Z3015"/>
    <mergeCell ref="AA3015:AB3015"/>
    <mergeCell ref="Y3016:Z3016"/>
    <mergeCell ref="AA3016:AB3016"/>
    <mergeCell ref="Y3017:Z3017"/>
    <mergeCell ref="AA3017:AB3017"/>
    <mergeCell ref="Y3012:Z3012"/>
    <mergeCell ref="AA3012:AB3012"/>
    <mergeCell ref="Y3013:Z3013"/>
    <mergeCell ref="AA3013:AB3013"/>
    <mergeCell ref="Y3014:Z3014"/>
    <mergeCell ref="AA3014:AB3014"/>
    <mergeCell ref="Y3009:Z3009"/>
    <mergeCell ref="AA3009:AB3009"/>
    <mergeCell ref="Y3010:Z3010"/>
    <mergeCell ref="AA3010:AB3010"/>
    <mergeCell ref="Y3011:Z3011"/>
    <mergeCell ref="AA3011:AB3011"/>
    <mergeCell ref="Y3006:Z3006"/>
    <mergeCell ref="AA3006:AB3006"/>
    <mergeCell ref="Y3007:Z3007"/>
    <mergeCell ref="AA3007:AB3007"/>
    <mergeCell ref="Y3008:Z3008"/>
    <mergeCell ref="AA3008:AB3008"/>
    <mergeCell ref="Y3003:Z3003"/>
    <mergeCell ref="AA3003:AB3003"/>
    <mergeCell ref="Y3004:Z3004"/>
    <mergeCell ref="AA3004:AB3004"/>
    <mergeCell ref="Y3005:Z3005"/>
    <mergeCell ref="AA3005:AB3005"/>
    <mergeCell ref="Y3000:Z3000"/>
    <mergeCell ref="AA3000:AB3000"/>
    <mergeCell ref="Y3001:Z3001"/>
    <mergeCell ref="AA3001:AB3001"/>
    <mergeCell ref="Y3002:Z3002"/>
    <mergeCell ref="AA3002:AB3002"/>
    <mergeCell ref="Y2997:Z2997"/>
    <mergeCell ref="AA2997:AB2997"/>
    <mergeCell ref="Y2998:Z2998"/>
    <mergeCell ref="AA2998:AB2998"/>
    <mergeCell ref="Y2999:Z2999"/>
    <mergeCell ref="AA2999:AB2999"/>
    <mergeCell ref="Y2994:Z2994"/>
    <mergeCell ref="AA2994:AB2994"/>
    <mergeCell ref="Y2995:Z2995"/>
    <mergeCell ref="AA2995:AB2995"/>
    <mergeCell ref="Y2996:Z2996"/>
    <mergeCell ref="AA2996:AB2996"/>
    <mergeCell ref="Y2991:Z2991"/>
    <mergeCell ref="AA2991:AB2991"/>
    <mergeCell ref="Y2992:Z2992"/>
    <mergeCell ref="AA2992:AB2992"/>
    <mergeCell ref="Y2993:Z2993"/>
    <mergeCell ref="AA2993:AB2993"/>
    <mergeCell ref="Y2988:Z2988"/>
    <mergeCell ref="AA2988:AB2988"/>
    <mergeCell ref="Y2989:Z2989"/>
    <mergeCell ref="AA2989:AB2989"/>
    <mergeCell ref="Y2990:Z2990"/>
    <mergeCell ref="AA2990:AB2990"/>
    <mergeCell ref="Y2985:Z2985"/>
    <mergeCell ref="AA2985:AB2985"/>
    <mergeCell ref="Y2986:Z2986"/>
    <mergeCell ref="AA2986:AB2986"/>
    <mergeCell ref="Y2987:Z2987"/>
    <mergeCell ref="AA2987:AB2987"/>
    <mergeCell ref="Y2982:Z2982"/>
    <mergeCell ref="AA2982:AB2982"/>
    <mergeCell ref="Y2983:Z2983"/>
    <mergeCell ref="AA2983:AB2983"/>
    <mergeCell ref="Y2984:Z2984"/>
    <mergeCell ref="AA2984:AB2984"/>
    <mergeCell ref="Y2979:Z2979"/>
    <mergeCell ref="AA2979:AB2979"/>
    <mergeCell ref="Y2980:Z2980"/>
    <mergeCell ref="AA2980:AB2980"/>
    <mergeCell ref="Y2981:Z2981"/>
    <mergeCell ref="AA2981:AB2981"/>
    <mergeCell ref="Y2976:Z2976"/>
    <mergeCell ref="AA2976:AB2976"/>
    <mergeCell ref="Y2977:Z2977"/>
    <mergeCell ref="AA2977:AB2977"/>
    <mergeCell ref="Y2978:Z2978"/>
    <mergeCell ref="AA2978:AB2978"/>
    <mergeCell ref="Y2973:Z2973"/>
    <mergeCell ref="AA2973:AB2973"/>
    <mergeCell ref="Y2974:Z2974"/>
    <mergeCell ref="AA2974:AB2974"/>
    <mergeCell ref="Y2975:Z2975"/>
    <mergeCell ref="AA2975:AB2975"/>
    <mergeCell ref="Y2970:Z2970"/>
    <mergeCell ref="AA2970:AB2970"/>
    <mergeCell ref="Y2971:Z2971"/>
    <mergeCell ref="AA2971:AB2971"/>
    <mergeCell ref="Y2972:Z2972"/>
    <mergeCell ref="AA2972:AB2972"/>
    <mergeCell ref="Y2967:Z2967"/>
    <mergeCell ref="AA2967:AB2967"/>
    <mergeCell ref="Y2968:Z2968"/>
    <mergeCell ref="AA2968:AB2968"/>
    <mergeCell ref="Y2969:Z2969"/>
    <mergeCell ref="AA2969:AB2969"/>
    <mergeCell ref="Y2964:Z2964"/>
    <mergeCell ref="AA2964:AB2964"/>
    <mergeCell ref="Y2965:Z2965"/>
    <mergeCell ref="AA2965:AB2965"/>
    <mergeCell ref="Y2966:Z2966"/>
    <mergeCell ref="AA2966:AB2966"/>
    <mergeCell ref="Y2961:Z2961"/>
    <mergeCell ref="AA2961:AB2961"/>
    <mergeCell ref="Y2962:Z2962"/>
    <mergeCell ref="AA2962:AB2962"/>
    <mergeCell ref="Y2963:Z2963"/>
    <mergeCell ref="AA2963:AB2963"/>
    <mergeCell ref="Y2958:Z2958"/>
    <mergeCell ref="AA2958:AB2958"/>
    <mergeCell ref="Y2959:Z2959"/>
    <mergeCell ref="AA2959:AB2959"/>
    <mergeCell ref="Y2960:Z2960"/>
    <mergeCell ref="AA2960:AB2960"/>
    <mergeCell ref="Y2955:Z2955"/>
    <mergeCell ref="AA2955:AB2955"/>
    <mergeCell ref="Y2956:Z2956"/>
    <mergeCell ref="AA2956:AB2956"/>
    <mergeCell ref="Y2957:Z2957"/>
    <mergeCell ref="AA2957:AB2957"/>
    <mergeCell ref="Y2952:Z2952"/>
    <mergeCell ref="AA2952:AB2952"/>
    <mergeCell ref="Y2953:Z2953"/>
    <mergeCell ref="AA2953:AB2953"/>
    <mergeCell ref="Y2954:Z2954"/>
    <mergeCell ref="AA2954:AB2954"/>
    <mergeCell ref="Y2949:Z2949"/>
    <mergeCell ref="AA2949:AB2949"/>
    <mergeCell ref="Y2950:Z2950"/>
    <mergeCell ref="AA2950:AB2950"/>
    <mergeCell ref="Y2951:Z2951"/>
    <mergeCell ref="AA2951:AB2951"/>
    <mergeCell ref="Y2946:Z2946"/>
    <mergeCell ref="AA2946:AB2946"/>
    <mergeCell ref="Y2947:Z2947"/>
    <mergeCell ref="AA2947:AB2947"/>
    <mergeCell ref="Y2948:Z2948"/>
    <mergeCell ref="AA2948:AB2948"/>
    <mergeCell ref="Y2943:Z2943"/>
    <mergeCell ref="AA2943:AB2943"/>
    <mergeCell ref="Y2944:Z2944"/>
    <mergeCell ref="AA2944:AB2944"/>
    <mergeCell ref="Y2945:Z2945"/>
    <mergeCell ref="AA2945:AB2945"/>
    <mergeCell ref="Y2940:Z2940"/>
    <mergeCell ref="AA2940:AB2940"/>
    <mergeCell ref="Y2941:Z2941"/>
    <mergeCell ref="AA2941:AB2941"/>
    <mergeCell ref="Y2942:Z2942"/>
    <mergeCell ref="AA2942:AB2942"/>
    <mergeCell ref="Y2937:Z2937"/>
    <mergeCell ref="AA2937:AB2937"/>
    <mergeCell ref="Y2938:Z2938"/>
    <mergeCell ref="AA2938:AB2938"/>
    <mergeCell ref="Y2939:Z2939"/>
    <mergeCell ref="AA2939:AB2939"/>
    <mergeCell ref="Y2934:Z2934"/>
    <mergeCell ref="AA2934:AB2934"/>
    <mergeCell ref="Y2935:Z2935"/>
    <mergeCell ref="AA2935:AB2935"/>
    <mergeCell ref="Y2936:Z2936"/>
    <mergeCell ref="AA2936:AB2936"/>
    <mergeCell ref="Y2931:Z2931"/>
    <mergeCell ref="AA2931:AB2931"/>
    <mergeCell ref="Y2932:Z2932"/>
    <mergeCell ref="AA2932:AB2932"/>
    <mergeCell ref="Y2933:Z2933"/>
    <mergeCell ref="AA2933:AB2933"/>
    <mergeCell ref="Y2928:Z2928"/>
    <mergeCell ref="AA2928:AB2928"/>
    <mergeCell ref="Y2929:Z2929"/>
    <mergeCell ref="AA2929:AB2929"/>
    <mergeCell ref="Y2930:Z2930"/>
    <mergeCell ref="AA2930:AB2930"/>
    <mergeCell ref="Y2925:Z2925"/>
    <mergeCell ref="AA2925:AB2925"/>
    <mergeCell ref="Y2926:Z2926"/>
    <mergeCell ref="AA2926:AB2926"/>
    <mergeCell ref="Y2927:Z2927"/>
    <mergeCell ref="AA2927:AB2927"/>
    <mergeCell ref="Y2922:Z2922"/>
    <mergeCell ref="AA2922:AB2922"/>
    <mergeCell ref="Y2923:Z2923"/>
    <mergeCell ref="AA2923:AB2923"/>
    <mergeCell ref="Y2924:Z2924"/>
    <mergeCell ref="AA2924:AB2924"/>
    <mergeCell ref="Y2919:Z2919"/>
    <mergeCell ref="AA2919:AB2919"/>
    <mergeCell ref="Y2920:Z2920"/>
    <mergeCell ref="AA2920:AB2920"/>
    <mergeCell ref="Y2921:Z2921"/>
    <mergeCell ref="AA2921:AB2921"/>
    <mergeCell ref="Y2916:Z2916"/>
    <mergeCell ref="AA2916:AB2916"/>
    <mergeCell ref="Y2917:Z2917"/>
    <mergeCell ref="AA2917:AB2917"/>
    <mergeCell ref="Y2918:Z2918"/>
    <mergeCell ref="AA2918:AB2918"/>
    <mergeCell ref="Y2913:Z2913"/>
    <mergeCell ref="AA2913:AB2913"/>
    <mergeCell ref="Y2914:Z2914"/>
    <mergeCell ref="AA2914:AB2914"/>
    <mergeCell ref="Y2915:Z2915"/>
    <mergeCell ref="AA2915:AB2915"/>
    <mergeCell ref="Y2910:Z2910"/>
    <mergeCell ref="AA2910:AB2910"/>
    <mergeCell ref="Y2911:Z2911"/>
    <mergeCell ref="AA2911:AB2911"/>
    <mergeCell ref="Y2912:Z2912"/>
    <mergeCell ref="AA2912:AB2912"/>
    <mergeCell ref="Y2907:Z2907"/>
    <mergeCell ref="AA2907:AB2907"/>
    <mergeCell ref="Y2908:Z2908"/>
    <mergeCell ref="AA2908:AB2908"/>
    <mergeCell ref="Y2909:Z2909"/>
    <mergeCell ref="AA2909:AB2909"/>
    <mergeCell ref="Y2904:Z2904"/>
    <mergeCell ref="AA2904:AB2904"/>
    <mergeCell ref="Y2905:Z2905"/>
    <mergeCell ref="AA2905:AB2905"/>
    <mergeCell ref="Y2906:Z2906"/>
    <mergeCell ref="AA2906:AB2906"/>
    <mergeCell ref="Y2901:Z2901"/>
    <mergeCell ref="AA2901:AB2901"/>
    <mergeCell ref="Y2902:Z2902"/>
    <mergeCell ref="AA2902:AB2902"/>
    <mergeCell ref="Y2903:Z2903"/>
    <mergeCell ref="AA2903:AB2903"/>
    <mergeCell ref="Y2898:Z2898"/>
    <mergeCell ref="AA2898:AB2898"/>
    <mergeCell ref="Y2899:Z2899"/>
    <mergeCell ref="AA2899:AB2899"/>
    <mergeCell ref="Y2900:Z2900"/>
    <mergeCell ref="AA2900:AB2900"/>
    <mergeCell ref="Y2895:Z2895"/>
    <mergeCell ref="AA2895:AB2895"/>
    <mergeCell ref="Y2896:Z2896"/>
    <mergeCell ref="AA2896:AB2896"/>
    <mergeCell ref="Y2897:Z2897"/>
    <mergeCell ref="AA2897:AB2897"/>
    <mergeCell ref="Y2892:Z2892"/>
    <mergeCell ref="AA2892:AB2892"/>
    <mergeCell ref="Y2893:Z2893"/>
    <mergeCell ref="AA2893:AB2893"/>
    <mergeCell ref="Y2894:Z2894"/>
    <mergeCell ref="AA2894:AB2894"/>
    <mergeCell ref="Y2889:Z2889"/>
    <mergeCell ref="AA2889:AB2889"/>
    <mergeCell ref="Y2890:Z2890"/>
    <mergeCell ref="AA2890:AB2890"/>
    <mergeCell ref="Y2891:Z2891"/>
    <mergeCell ref="AA2891:AB2891"/>
    <mergeCell ref="Y2886:Z2886"/>
    <mergeCell ref="AA2886:AB2886"/>
    <mergeCell ref="Y2887:Z2887"/>
    <mergeCell ref="AA2887:AB2887"/>
    <mergeCell ref="Y2888:Z2888"/>
    <mergeCell ref="AA2888:AB2888"/>
    <mergeCell ref="Y2883:Z2883"/>
    <mergeCell ref="AA2883:AB2883"/>
    <mergeCell ref="Y2884:Z2884"/>
    <mergeCell ref="AA2884:AB2884"/>
    <mergeCell ref="Y2885:Z2885"/>
    <mergeCell ref="AA2885:AB2885"/>
    <mergeCell ref="Y2880:Z2880"/>
    <mergeCell ref="AA2880:AB2880"/>
    <mergeCell ref="Y2881:Z2881"/>
    <mergeCell ref="AA2881:AB2881"/>
    <mergeCell ref="Y2882:Z2882"/>
    <mergeCell ref="AA2882:AB2882"/>
    <mergeCell ref="Y2877:Z2877"/>
    <mergeCell ref="AA2877:AB2877"/>
    <mergeCell ref="Y2878:Z2878"/>
    <mergeCell ref="AA2878:AB2878"/>
    <mergeCell ref="Y2879:Z2879"/>
    <mergeCell ref="AA2879:AB2879"/>
    <mergeCell ref="Y2874:Z2874"/>
    <mergeCell ref="AA2874:AB2874"/>
    <mergeCell ref="Y2875:Z2875"/>
    <mergeCell ref="AA2875:AB2875"/>
    <mergeCell ref="Y2876:Z2876"/>
    <mergeCell ref="AA2876:AB2876"/>
    <mergeCell ref="Y2871:Z2871"/>
    <mergeCell ref="AA2871:AB2871"/>
    <mergeCell ref="Y2872:Z2872"/>
    <mergeCell ref="AA2872:AB2872"/>
    <mergeCell ref="Y2873:Z2873"/>
    <mergeCell ref="AA2873:AB2873"/>
    <mergeCell ref="Y2868:Z2868"/>
    <mergeCell ref="AA2868:AB2868"/>
    <mergeCell ref="Y2869:Z2869"/>
    <mergeCell ref="AA2869:AB2869"/>
    <mergeCell ref="Y2870:Z2870"/>
    <mergeCell ref="AA2870:AB2870"/>
    <mergeCell ref="Y2865:Z2865"/>
    <mergeCell ref="AA2865:AB2865"/>
    <mergeCell ref="Y2866:Z2866"/>
    <mergeCell ref="AA2866:AB2866"/>
    <mergeCell ref="Y2867:Z2867"/>
    <mergeCell ref="AA2867:AB2867"/>
    <mergeCell ref="Y2862:Z2862"/>
    <mergeCell ref="AA2862:AB2862"/>
    <mergeCell ref="Y2863:Z2863"/>
    <mergeCell ref="AA2863:AB2863"/>
    <mergeCell ref="Y2864:Z2864"/>
    <mergeCell ref="AA2864:AB2864"/>
    <mergeCell ref="Y2859:Z2859"/>
    <mergeCell ref="AA2859:AB2859"/>
    <mergeCell ref="Y2860:Z2860"/>
    <mergeCell ref="AA2860:AB2860"/>
    <mergeCell ref="Y2861:Z2861"/>
    <mergeCell ref="AA2861:AB2861"/>
    <mergeCell ref="Y2856:Z2856"/>
    <mergeCell ref="AA2856:AB2856"/>
    <mergeCell ref="Y2857:Z2857"/>
    <mergeCell ref="AA2857:AB2857"/>
    <mergeCell ref="Y2858:Z2858"/>
    <mergeCell ref="AA2858:AB2858"/>
    <mergeCell ref="Y2853:Z2853"/>
    <mergeCell ref="AA2853:AB2853"/>
    <mergeCell ref="Y2854:Z2854"/>
    <mergeCell ref="AA2854:AB2854"/>
    <mergeCell ref="Y2855:Z2855"/>
    <mergeCell ref="AA2855:AB2855"/>
    <mergeCell ref="Y2850:Z2850"/>
    <mergeCell ref="AA2850:AB2850"/>
    <mergeCell ref="Y2851:Z2851"/>
    <mergeCell ref="AA2851:AB2851"/>
    <mergeCell ref="Y2852:Z2852"/>
    <mergeCell ref="AA2852:AB2852"/>
    <mergeCell ref="Y2847:Z2847"/>
    <mergeCell ref="AA2847:AB2847"/>
    <mergeCell ref="Y2848:Z2848"/>
    <mergeCell ref="AA2848:AB2848"/>
    <mergeCell ref="Y2849:Z2849"/>
    <mergeCell ref="AA2849:AB2849"/>
    <mergeCell ref="Y2844:Z2844"/>
    <mergeCell ref="AA2844:AB2844"/>
    <mergeCell ref="Y2845:Z2845"/>
    <mergeCell ref="AA2845:AB2845"/>
    <mergeCell ref="Y2846:Z2846"/>
    <mergeCell ref="AA2846:AB2846"/>
    <mergeCell ref="Y2841:Z2841"/>
    <mergeCell ref="AA2841:AB2841"/>
    <mergeCell ref="Y2842:Z2842"/>
    <mergeCell ref="AA2842:AB2842"/>
    <mergeCell ref="Y2843:Z2843"/>
    <mergeCell ref="AA2843:AB2843"/>
    <mergeCell ref="Y2838:Z2838"/>
    <mergeCell ref="AA2838:AB2838"/>
    <mergeCell ref="Y2839:Z2839"/>
    <mergeCell ref="AA2839:AB2839"/>
    <mergeCell ref="Y2840:Z2840"/>
    <mergeCell ref="AA2840:AB2840"/>
    <mergeCell ref="Y2835:Z2835"/>
    <mergeCell ref="AA2835:AB2835"/>
    <mergeCell ref="Y2836:Z2836"/>
    <mergeCell ref="AA2836:AB2836"/>
    <mergeCell ref="Y2837:Z2837"/>
    <mergeCell ref="AA2837:AB2837"/>
    <mergeCell ref="Y2832:Z2832"/>
    <mergeCell ref="AA2832:AB2832"/>
    <mergeCell ref="Y2833:Z2833"/>
    <mergeCell ref="AA2833:AB2833"/>
    <mergeCell ref="Y2834:Z2834"/>
    <mergeCell ref="AA2834:AB2834"/>
    <mergeCell ref="Y2829:Z2829"/>
    <mergeCell ref="AA2829:AB2829"/>
    <mergeCell ref="Y2830:Z2830"/>
    <mergeCell ref="AA2830:AB2830"/>
    <mergeCell ref="Y2831:Z2831"/>
    <mergeCell ref="AA2831:AB2831"/>
    <mergeCell ref="Y2826:Z2826"/>
    <mergeCell ref="AA2826:AB2826"/>
    <mergeCell ref="Y2827:Z2827"/>
    <mergeCell ref="AA2827:AB2827"/>
    <mergeCell ref="Y2828:Z2828"/>
    <mergeCell ref="AA2828:AB2828"/>
    <mergeCell ref="Y2823:Z2823"/>
    <mergeCell ref="AA2823:AB2823"/>
    <mergeCell ref="Y2824:Z2824"/>
    <mergeCell ref="AA2824:AB2824"/>
    <mergeCell ref="Y2825:Z2825"/>
    <mergeCell ref="AA2825:AB2825"/>
    <mergeCell ref="Y2820:Z2820"/>
    <mergeCell ref="AA2820:AB2820"/>
    <mergeCell ref="Y2821:Z2821"/>
    <mergeCell ref="AA2821:AB2821"/>
    <mergeCell ref="Y2822:Z2822"/>
    <mergeCell ref="AA2822:AB2822"/>
    <mergeCell ref="Y2817:Z2817"/>
    <mergeCell ref="AA2817:AB2817"/>
    <mergeCell ref="Y2818:Z2818"/>
    <mergeCell ref="AA2818:AB2818"/>
    <mergeCell ref="Y2819:Z2819"/>
    <mergeCell ref="AA2819:AB2819"/>
    <mergeCell ref="Y2814:Z2814"/>
    <mergeCell ref="AA2814:AB2814"/>
    <mergeCell ref="Y2815:Z2815"/>
    <mergeCell ref="AA2815:AB2815"/>
    <mergeCell ref="Y2816:Z2816"/>
    <mergeCell ref="AA2816:AB2816"/>
    <mergeCell ref="Y2811:Z2811"/>
    <mergeCell ref="AA2811:AB2811"/>
    <mergeCell ref="Y2812:Z2812"/>
    <mergeCell ref="AA2812:AB2812"/>
    <mergeCell ref="Y2813:Z2813"/>
    <mergeCell ref="AA2813:AB2813"/>
    <mergeCell ref="Y2808:Z2808"/>
    <mergeCell ref="AA2808:AB2808"/>
    <mergeCell ref="Y2809:Z2809"/>
    <mergeCell ref="AA2809:AB2809"/>
    <mergeCell ref="Y2810:Z2810"/>
    <mergeCell ref="AA2810:AB2810"/>
    <mergeCell ref="Y2805:Z2805"/>
    <mergeCell ref="AA2805:AB2805"/>
    <mergeCell ref="Y2806:Z2806"/>
    <mergeCell ref="AA2806:AB2806"/>
    <mergeCell ref="Y2807:Z2807"/>
    <mergeCell ref="AA2807:AB2807"/>
    <mergeCell ref="Y2802:Z2802"/>
    <mergeCell ref="AA2802:AB2802"/>
    <mergeCell ref="Y2803:Z2803"/>
    <mergeCell ref="AA2803:AB2803"/>
    <mergeCell ref="Y2804:Z2804"/>
    <mergeCell ref="AA2804:AB2804"/>
    <mergeCell ref="Y2799:Z2799"/>
    <mergeCell ref="AA2799:AB2799"/>
    <mergeCell ref="Y2800:Z2800"/>
    <mergeCell ref="AA2800:AB2800"/>
    <mergeCell ref="Y2801:Z2801"/>
    <mergeCell ref="AA2801:AB2801"/>
    <mergeCell ref="Y2796:Z2796"/>
    <mergeCell ref="AA2796:AB2796"/>
    <mergeCell ref="Y2797:Z2797"/>
    <mergeCell ref="AA2797:AB2797"/>
    <mergeCell ref="Y2798:Z2798"/>
    <mergeCell ref="AA2798:AB2798"/>
    <mergeCell ref="Y2793:Z2793"/>
    <mergeCell ref="AA2793:AB2793"/>
    <mergeCell ref="Y2794:Z2794"/>
    <mergeCell ref="AA2794:AB2794"/>
    <mergeCell ref="Y2795:Z2795"/>
    <mergeCell ref="AA2795:AB2795"/>
    <mergeCell ref="Y2790:Z2790"/>
    <mergeCell ref="AA2790:AB2790"/>
    <mergeCell ref="Y2791:Z2791"/>
    <mergeCell ref="AA2791:AB2791"/>
    <mergeCell ref="Y2792:Z2792"/>
    <mergeCell ref="AA2792:AB2792"/>
    <mergeCell ref="Y2787:Z2787"/>
    <mergeCell ref="AA2787:AB2787"/>
    <mergeCell ref="Y2788:Z2788"/>
    <mergeCell ref="AA2788:AB2788"/>
    <mergeCell ref="Y2789:Z2789"/>
    <mergeCell ref="AA2789:AB2789"/>
    <mergeCell ref="Y2784:Z2784"/>
    <mergeCell ref="AA2784:AB2784"/>
    <mergeCell ref="Y2785:Z2785"/>
    <mergeCell ref="AA2785:AB2785"/>
    <mergeCell ref="Y2786:Z2786"/>
    <mergeCell ref="AA2786:AB2786"/>
    <mergeCell ref="Y2781:Z2781"/>
    <mergeCell ref="AA2781:AB2781"/>
    <mergeCell ref="Y2782:Z2782"/>
    <mergeCell ref="AA2782:AB2782"/>
    <mergeCell ref="Y2783:Z2783"/>
    <mergeCell ref="AA2783:AB2783"/>
    <mergeCell ref="Y2778:Z2778"/>
    <mergeCell ref="AA2778:AB2778"/>
    <mergeCell ref="Y2779:Z2779"/>
    <mergeCell ref="AA2779:AB2779"/>
    <mergeCell ref="Y2780:Z2780"/>
    <mergeCell ref="AA2780:AB2780"/>
    <mergeCell ref="Y2775:Z2775"/>
    <mergeCell ref="AA2775:AB2775"/>
    <mergeCell ref="Y2776:Z2776"/>
    <mergeCell ref="AA2776:AB2776"/>
    <mergeCell ref="Y2777:Z2777"/>
    <mergeCell ref="AA2777:AB2777"/>
    <mergeCell ref="Y2772:Z2772"/>
    <mergeCell ref="AA2772:AB2772"/>
    <mergeCell ref="Y2773:Z2773"/>
    <mergeCell ref="AA2773:AB2773"/>
    <mergeCell ref="Y2774:Z2774"/>
    <mergeCell ref="AA2774:AB2774"/>
    <mergeCell ref="Y2769:Z2769"/>
    <mergeCell ref="AA2769:AB2769"/>
    <mergeCell ref="Y2770:Z2770"/>
    <mergeCell ref="AA2770:AB2770"/>
    <mergeCell ref="Y2771:Z2771"/>
    <mergeCell ref="AA2771:AB2771"/>
    <mergeCell ref="Y2766:Z2766"/>
    <mergeCell ref="AA2766:AB2766"/>
    <mergeCell ref="Y2767:Z2767"/>
    <mergeCell ref="AA2767:AB2767"/>
    <mergeCell ref="Y2768:Z2768"/>
    <mergeCell ref="AA2768:AB2768"/>
    <mergeCell ref="Y2763:Z2763"/>
    <mergeCell ref="AA2763:AB2763"/>
    <mergeCell ref="Y2764:Z2764"/>
    <mergeCell ref="AA2764:AB2764"/>
    <mergeCell ref="Y2765:Z2765"/>
    <mergeCell ref="AA2765:AB2765"/>
    <mergeCell ref="Y2760:Z2760"/>
    <mergeCell ref="AA2760:AB2760"/>
    <mergeCell ref="Y2761:Z2761"/>
    <mergeCell ref="AA2761:AB2761"/>
    <mergeCell ref="Y2762:Z2762"/>
    <mergeCell ref="AA2762:AB2762"/>
    <mergeCell ref="Y2757:Z2757"/>
    <mergeCell ref="AA2757:AB2757"/>
    <mergeCell ref="Y2758:Z2758"/>
    <mergeCell ref="AA2758:AB2758"/>
    <mergeCell ref="Y2759:Z2759"/>
    <mergeCell ref="AA2759:AB2759"/>
    <mergeCell ref="Y2754:Z2754"/>
    <mergeCell ref="AA2754:AB2754"/>
    <mergeCell ref="Y2755:Z2755"/>
    <mergeCell ref="AA2755:AB2755"/>
    <mergeCell ref="Y2756:Z2756"/>
    <mergeCell ref="AA2756:AB2756"/>
    <mergeCell ref="Y2751:Z2751"/>
    <mergeCell ref="AA2751:AB2751"/>
    <mergeCell ref="Y2752:Z2752"/>
    <mergeCell ref="AA2752:AB2752"/>
    <mergeCell ref="Y2753:Z2753"/>
    <mergeCell ref="AA2753:AB2753"/>
    <mergeCell ref="Y2748:Z2748"/>
    <mergeCell ref="AA2748:AB2748"/>
    <mergeCell ref="Y2749:Z2749"/>
    <mergeCell ref="AA2749:AB2749"/>
    <mergeCell ref="Y2750:Z2750"/>
    <mergeCell ref="AA2750:AB2750"/>
    <mergeCell ref="Y2745:Z2745"/>
    <mergeCell ref="AA2745:AB2745"/>
    <mergeCell ref="Y2746:Z2746"/>
    <mergeCell ref="AA2746:AB2746"/>
    <mergeCell ref="Y2747:Z2747"/>
    <mergeCell ref="AA2747:AB2747"/>
    <mergeCell ref="Y2742:Z2742"/>
    <mergeCell ref="AA2742:AB2742"/>
    <mergeCell ref="Y2743:Z2743"/>
    <mergeCell ref="AA2743:AB2743"/>
    <mergeCell ref="Y2744:Z2744"/>
    <mergeCell ref="AA2744:AB2744"/>
    <mergeCell ref="Y2739:Z2739"/>
    <mergeCell ref="AA2739:AB2739"/>
    <mergeCell ref="Y2740:Z2740"/>
    <mergeCell ref="AA2740:AB2740"/>
    <mergeCell ref="Y2741:Z2741"/>
    <mergeCell ref="AA2741:AB2741"/>
    <mergeCell ref="Y2736:Z2736"/>
    <mergeCell ref="AA2736:AB2736"/>
    <mergeCell ref="Y2737:Z2737"/>
    <mergeCell ref="AA2737:AB2737"/>
    <mergeCell ref="Y2738:Z2738"/>
    <mergeCell ref="AA2738:AB2738"/>
    <mergeCell ref="Y2733:Z2733"/>
    <mergeCell ref="AA2733:AB2733"/>
    <mergeCell ref="Y2734:Z2734"/>
    <mergeCell ref="AA2734:AB2734"/>
    <mergeCell ref="Y2735:Z2735"/>
    <mergeCell ref="AA2735:AB2735"/>
    <mergeCell ref="Y2730:Z2730"/>
    <mergeCell ref="AA2730:AB2730"/>
    <mergeCell ref="Y2731:Z2731"/>
    <mergeCell ref="AA2731:AB2731"/>
    <mergeCell ref="Y2732:Z2732"/>
    <mergeCell ref="AA2732:AB2732"/>
    <mergeCell ref="Y2727:Z2727"/>
    <mergeCell ref="AA2727:AB2727"/>
    <mergeCell ref="Y2728:Z2728"/>
    <mergeCell ref="AA2728:AB2728"/>
    <mergeCell ref="Y2729:Z2729"/>
    <mergeCell ref="AA2729:AB2729"/>
    <mergeCell ref="Y2724:Z2724"/>
    <mergeCell ref="AA2724:AB2724"/>
    <mergeCell ref="Y2725:Z2725"/>
    <mergeCell ref="AA2725:AB2725"/>
    <mergeCell ref="Y2726:Z2726"/>
    <mergeCell ref="AA2726:AB2726"/>
    <mergeCell ref="Y2721:Z2721"/>
    <mergeCell ref="AA2721:AB2721"/>
    <mergeCell ref="Y2722:Z2722"/>
    <mergeCell ref="AA2722:AB2722"/>
    <mergeCell ref="Y2723:Z2723"/>
    <mergeCell ref="AA2723:AB2723"/>
    <mergeCell ref="Y2718:Z2718"/>
    <mergeCell ref="AA2718:AB2718"/>
    <mergeCell ref="Y2719:Z2719"/>
    <mergeCell ref="AA2719:AB2719"/>
    <mergeCell ref="Y2720:Z2720"/>
    <mergeCell ref="AA2720:AB2720"/>
    <mergeCell ref="Y2715:Z2715"/>
    <mergeCell ref="AA2715:AB2715"/>
    <mergeCell ref="Y2716:Z2716"/>
    <mergeCell ref="AA2716:AB2716"/>
    <mergeCell ref="Y2717:Z2717"/>
    <mergeCell ref="AA2717:AB2717"/>
    <mergeCell ref="Y2712:Z2712"/>
    <mergeCell ref="AA2712:AB2712"/>
    <mergeCell ref="Y2713:Z2713"/>
    <mergeCell ref="AA2713:AB2713"/>
    <mergeCell ref="Y2714:Z2714"/>
    <mergeCell ref="AA2714:AB2714"/>
    <mergeCell ref="Y2709:Z2709"/>
    <mergeCell ref="AA2709:AB2709"/>
    <mergeCell ref="Y2710:Z2710"/>
    <mergeCell ref="AA2710:AB2710"/>
    <mergeCell ref="Y2711:Z2711"/>
    <mergeCell ref="AA2711:AB2711"/>
    <mergeCell ref="Y2706:Z2706"/>
    <mergeCell ref="AA2706:AB2706"/>
    <mergeCell ref="Y2707:Z2707"/>
    <mergeCell ref="AA2707:AB2707"/>
    <mergeCell ref="Y2708:Z2708"/>
    <mergeCell ref="AA2708:AB2708"/>
    <mergeCell ref="Y2703:Z2703"/>
    <mergeCell ref="AA2703:AB2703"/>
    <mergeCell ref="Y2704:Z2704"/>
    <mergeCell ref="AA2704:AB2704"/>
    <mergeCell ref="Y2705:Z2705"/>
    <mergeCell ref="AA2705:AB2705"/>
    <mergeCell ref="Y2700:Z2700"/>
    <mergeCell ref="AA2700:AB2700"/>
    <mergeCell ref="Y2701:Z2701"/>
    <mergeCell ref="AA2701:AB2701"/>
    <mergeCell ref="Y2702:Z2702"/>
    <mergeCell ref="AA2702:AB2702"/>
    <mergeCell ref="Y2697:Z2697"/>
    <mergeCell ref="AA2697:AB2697"/>
    <mergeCell ref="Y2698:Z2698"/>
    <mergeCell ref="AA2698:AB2698"/>
    <mergeCell ref="Y2699:Z2699"/>
    <mergeCell ref="AA2699:AB2699"/>
    <mergeCell ref="Y2694:Z2694"/>
    <mergeCell ref="AA2694:AB2694"/>
    <mergeCell ref="Y2695:Z2695"/>
    <mergeCell ref="AA2695:AB2695"/>
    <mergeCell ref="Y2696:Z2696"/>
    <mergeCell ref="AA2696:AB2696"/>
    <mergeCell ref="Y2691:Z2691"/>
    <mergeCell ref="AA2691:AB2691"/>
    <mergeCell ref="Y2692:Z2692"/>
    <mergeCell ref="AA2692:AB2692"/>
    <mergeCell ref="Y2693:Z2693"/>
    <mergeCell ref="AA2693:AB2693"/>
    <mergeCell ref="Y2688:Z2688"/>
    <mergeCell ref="AA2688:AB2688"/>
    <mergeCell ref="Y2689:Z2689"/>
    <mergeCell ref="AA2689:AB2689"/>
    <mergeCell ref="Y2690:Z2690"/>
    <mergeCell ref="AA2690:AB2690"/>
    <mergeCell ref="Y2685:Z2685"/>
    <mergeCell ref="AA2685:AB2685"/>
    <mergeCell ref="Y2686:Z2686"/>
    <mergeCell ref="AA2686:AB2686"/>
    <mergeCell ref="Y2687:Z2687"/>
    <mergeCell ref="AA2687:AB2687"/>
    <mergeCell ref="Y2682:Z2682"/>
    <mergeCell ref="AA2682:AB2682"/>
    <mergeCell ref="Y2683:Z2683"/>
    <mergeCell ref="AA2683:AB2683"/>
    <mergeCell ref="Y2684:Z2684"/>
    <mergeCell ref="AA2684:AB2684"/>
    <mergeCell ref="Y2679:Z2679"/>
    <mergeCell ref="AA2679:AB2679"/>
    <mergeCell ref="Y2680:Z2680"/>
    <mergeCell ref="AA2680:AB2680"/>
    <mergeCell ref="Y2681:Z2681"/>
    <mergeCell ref="AA2681:AB2681"/>
    <mergeCell ref="Y2676:Z2676"/>
    <mergeCell ref="AA2676:AB2676"/>
    <mergeCell ref="Y2677:Z2677"/>
    <mergeCell ref="AA2677:AB2677"/>
    <mergeCell ref="Y2678:Z2678"/>
    <mergeCell ref="AA2678:AB2678"/>
    <mergeCell ref="Y2673:Z2673"/>
    <mergeCell ref="AA2673:AB2673"/>
    <mergeCell ref="Y2674:Z2674"/>
    <mergeCell ref="AA2674:AB2674"/>
    <mergeCell ref="Y2675:Z2675"/>
    <mergeCell ref="AA2675:AB2675"/>
    <mergeCell ref="Y2670:Z2670"/>
    <mergeCell ref="AA2670:AB2670"/>
    <mergeCell ref="Y2671:Z2671"/>
    <mergeCell ref="AA2671:AB2671"/>
    <mergeCell ref="Y2672:Z2672"/>
    <mergeCell ref="AA2672:AB2672"/>
    <mergeCell ref="Y2667:Z2667"/>
    <mergeCell ref="AA2667:AB2667"/>
    <mergeCell ref="Y2668:Z2668"/>
    <mergeCell ref="AA2668:AB2668"/>
    <mergeCell ref="Y2669:Z2669"/>
    <mergeCell ref="AA2669:AB2669"/>
    <mergeCell ref="Y2664:Z2664"/>
    <mergeCell ref="AA2664:AB2664"/>
    <mergeCell ref="Y2665:Z2665"/>
    <mergeCell ref="AA2665:AB2665"/>
    <mergeCell ref="Y2666:Z2666"/>
    <mergeCell ref="AA2666:AB2666"/>
    <mergeCell ref="Y2661:Z2661"/>
    <mergeCell ref="AA2661:AB2661"/>
    <mergeCell ref="Y2662:Z2662"/>
    <mergeCell ref="AA2662:AB2662"/>
    <mergeCell ref="Y2663:Z2663"/>
    <mergeCell ref="AA2663:AB2663"/>
    <mergeCell ref="Y2658:Z2658"/>
    <mergeCell ref="AA2658:AB2658"/>
    <mergeCell ref="Y2659:Z2659"/>
    <mergeCell ref="AA2659:AB2659"/>
    <mergeCell ref="Y2660:Z2660"/>
    <mergeCell ref="AA2660:AB2660"/>
    <mergeCell ref="Y2655:Z2655"/>
    <mergeCell ref="AA2655:AB2655"/>
    <mergeCell ref="Y2656:Z2656"/>
    <mergeCell ref="AA2656:AB2656"/>
    <mergeCell ref="Y2657:Z2657"/>
    <mergeCell ref="AA2657:AB2657"/>
    <mergeCell ref="Y2652:Z2652"/>
    <mergeCell ref="AA2652:AB2652"/>
    <mergeCell ref="Y2653:Z2653"/>
    <mergeCell ref="AA2653:AB2653"/>
    <mergeCell ref="Y2654:Z2654"/>
    <mergeCell ref="AA2654:AB2654"/>
    <mergeCell ref="Y2649:Z2649"/>
    <mergeCell ref="AA2649:AB2649"/>
    <mergeCell ref="Y2650:Z2650"/>
    <mergeCell ref="AA2650:AB2650"/>
    <mergeCell ref="Y2651:Z2651"/>
    <mergeCell ref="AA2651:AB2651"/>
    <mergeCell ref="Y2646:Z2646"/>
    <mergeCell ref="AA2646:AB2646"/>
    <mergeCell ref="Y2647:Z2647"/>
    <mergeCell ref="AA2647:AB2647"/>
    <mergeCell ref="Y2648:Z2648"/>
    <mergeCell ref="AA2648:AB2648"/>
    <mergeCell ref="Y2643:Z2643"/>
    <mergeCell ref="AA2643:AB2643"/>
    <mergeCell ref="Y2644:Z2644"/>
    <mergeCell ref="AA2644:AB2644"/>
    <mergeCell ref="Y2645:Z2645"/>
    <mergeCell ref="AA2645:AB2645"/>
    <mergeCell ref="Y2640:Z2640"/>
    <mergeCell ref="AA2640:AB2640"/>
    <mergeCell ref="Y2641:Z2641"/>
    <mergeCell ref="AA2641:AB2641"/>
    <mergeCell ref="Y2642:Z2642"/>
    <mergeCell ref="AA2642:AB2642"/>
    <mergeCell ref="Y2637:Z2637"/>
    <mergeCell ref="AA2637:AB2637"/>
    <mergeCell ref="Y2638:Z2638"/>
    <mergeCell ref="AA2638:AB2638"/>
    <mergeCell ref="Y2639:Z2639"/>
    <mergeCell ref="AA2639:AB2639"/>
    <mergeCell ref="Y2634:Z2634"/>
    <mergeCell ref="AA2634:AB2634"/>
    <mergeCell ref="Y2635:Z2635"/>
    <mergeCell ref="AA2635:AB2635"/>
    <mergeCell ref="Y2636:Z2636"/>
    <mergeCell ref="AA2636:AB2636"/>
    <mergeCell ref="Y2631:Z2631"/>
    <mergeCell ref="AA2631:AB2631"/>
    <mergeCell ref="Y2632:Z2632"/>
    <mergeCell ref="AA2632:AB2632"/>
    <mergeCell ref="Y2633:Z2633"/>
    <mergeCell ref="AA2633:AB2633"/>
    <mergeCell ref="Y2628:Z2628"/>
    <mergeCell ref="AA2628:AB2628"/>
    <mergeCell ref="Y2629:Z2629"/>
    <mergeCell ref="AA2629:AB2629"/>
    <mergeCell ref="Y2630:Z2630"/>
    <mergeCell ref="AA2630:AB2630"/>
    <mergeCell ref="Y2625:Z2625"/>
    <mergeCell ref="AA2625:AB2625"/>
    <mergeCell ref="Y2626:Z2626"/>
    <mergeCell ref="AA2626:AB2626"/>
    <mergeCell ref="Y2627:Z2627"/>
    <mergeCell ref="AA2627:AB2627"/>
    <mergeCell ref="Y2622:Z2622"/>
    <mergeCell ref="AA2622:AB2622"/>
    <mergeCell ref="Y2623:Z2623"/>
    <mergeCell ref="AA2623:AB2623"/>
    <mergeCell ref="Y2624:Z2624"/>
    <mergeCell ref="AA2624:AB2624"/>
    <mergeCell ref="Y2619:Z2619"/>
    <mergeCell ref="AA2619:AB2619"/>
    <mergeCell ref="Y2620:Z2620"/>
    <mergeCell ref="AA2620:AB2620"/>
    <mergeCell ref="Y2621:Z2621"/>
    <mergeCell ref="AA2621:AB2621"/>
    <mergeCell ref="Y2616:Z2616"/>
    <mergeCell ref="AA2616:AB2616"/>
    <mergeCell ref="Y2617:Z2617"/>
    <mergeCell ref="AA2617:AB2617"/>
    <mergeCell ref="Y2618:Z2618"/>
    <mergeCell ref="AA2618:AB2618"/>
    <mergeCell ref="Y2613:Z2613"/>
    <mergeCell ref="AA2613:AB2613"/>
    <mergeCell ref="Y2614:Z2614"/>
    <mergeCell ref="AA2614:AB2614"/>
    <mergeCell ref="Y2615:Z2615"/>
    <mergeCell ref="AA2615:AB2615"/>
    <mergeCell ref="Y2610:Z2610"/>
    <mergeCell ref="AA2610:AB2610"/>
    <mergeCell ref="Y2611:Z2611"/>
    <mergeCell ref="AA2611:AB2611"/>
    <mergeCell ref="Y2612:Z2612"/>
    <mergeCell ref="AA2612:AB2612"/>
    <mergeCell ref="Y2607:Z2607"/>
    <mergeCell ref="AA2607:AB2607"/>
    <mergeCell ref="Y2608:Z2608"/>
    <mergeCell ref="AA2608:AB2608"/>
    <mergeCell ref="Y2609:Z2609"/>
    <mergeCell ref="AA2609:AB2609"/>
    <mergeCell ref="Y2604:Z2604"/>
    <mergeCell ref="AA2604:AB2604"/>
    <mergeCell ref="Y2605:Z2605"/>
    <mergeCell ref="AA2605:AB2605"/>
    <mergeCell ref="Y2606:Z2606"/>
    <mergeCell ref="AA2606:AB2606"/>
    <mergeCell ref="Y2601:Z2601"/>
    <mergeCell ref="AA2601:AB2601"/>
    <mergeCell ref="Y2602:Z2602"/>
    <mergeCell ref="AA2602:AB2602"/>
    <mergeCell ref="Y2603:Z2603"/>
    <mergeCell ref="AA2603:AB2603"/>
    <mergeCell ref="Y2598:Z2598"/>
    <mergeCell ref="AA2598:AB2598"/>
    <mergeCell ref="Y2599:Z2599"/>
    <mergeCell ref="AA2599:AB2599"/>
    <mergeCell ref="Y2600:Z2600"/>
    <mergeCell ref="AA2600:AB2600"/>
    <mergeCell ref="Y2595:Z2595"/>
    <mergeCell ref="AA2595:AB2595"/>
    <mergeCell ref="Y2596:Z2596"/>
    <mergeCell ref="AA2596:AB2596"/>
    <mergeCell ref="Y2597:Z2597"/>
    <mergeCell ref="AA2597:AB2597"/>
    <mergeCell ref="Y2592:Z2592"/>
    <mergeCell ref="AA2592:AB2592"/>
    <mergeCell ref="Y2593:Z2593"/>
    <mergeCell ref="AA2593:AB2593"/>
    <mergeCell ref="Y2594:Z2594"/>
    <mergeCell ref="AA2594:AB2594"/>
    <mergeCell ref="Y2589:Z2589"/>
    <mergeCell ref="AA2589:AB2589"/>
    <mergeCell ref="Y2590:Z2590"/>
    <mergeCell ref="AA2590:AB2590"/>
    <mergeCell ref="Y2591:Z2591"/>
    <mergeCell ref="AA2591:AB2591"/>
    <mergeCell ref="Y2586:Z2586"/>
    <mergeCell ref="AA2586:AB2586"/>
    <mergeCell ref="Y2587:Z2587"/>
    <mergeCell ref="AA2587:AB2587"/>
    <mergeCell ref="Y2588:Z2588"/>
    <mergeCell ref="AA2588:AB2588"/>
    <mergeCell ref="Y2583:Z2583"/>
    <mergeCell ref="AA2583:AB2583"/>
    <mergeCell ref="Y2584:Z2584"/>
    <mergeCell ref="AA2584:AB2584"/>
    <mergeCell ref="Y2585:Z2585"/>
    <mergeCell ref="AA2585:AB2585"/>
    <mergeCell ref="Y2580:Z2580"/>
    <mergeCell ref="AA2580:AB2580"/>
    <mergeCell ref="Y2581:Z2581"/>
    <mergeCell ref="AA2581:AB2581"/>
    <mergeCell ref="Y2582:Z2582"/>
    <mergeCell ref="AA2582:AB2582"/>
    <mergeCell ref="Y2577:Z2577"/>
    <mergeCell ref="AA2577:AB2577"/>
    <mergeCell ref="Y2578:Z2578"/>
    <mergeCell ref="AA2578:AB2578"/>
    <mergeCell ref="Y2579:Z2579"/>
    <mergeCell ref="AA2579:AB2579"/>
    <mergeCell ref="Y2572:AA2572"/>
    <mergeCell ref="Y2573:AA2573"/>
    <mergeCell ref="Y2575:Z2575"/>
    <mergeCell ref="AA2575:AB2575"/>
    <mergeCell ref="Y2576:Z2576"/>
    <mergeCell ref="AA2576:AB2576"/>
    <mergeCell ref="Y2566:AA2566"/>
    <mergeCell ref="Y2567:AA2567"/>
    <mergeCell ref="Y2568:AA2568"/>
    <mergeCell ref="Y2569:AA2569"/>
    <mergeCell ref="Y2570:AA2570"/>
    <mergeCell ref="Y2571:AA2571"/>
    <mergeCell ref="Y2562:Z2562"/>
    <mergeCell ref="AA2562:AB2562"/>
    <mergeCell ref="Y2563:Z2563"/>
    <mergeCell ref="AA2563:AB2563"/>
    <mergeCell ref="Y2564:AB2564"/>
    <mergeCell ref="Y2565:AA2565"/>
    <mergeCell ref="Y2559:Z2559"/>
    <mergeCell ref="AA2559:AB2559"/>
    <mergeCell ref="Y2560:Z2560"/>
    <mergeCell ref="AA2560:AB2560"/>
    <mergeCell ref="Y2561:Z2561"/>
    <mergeCell ref="AA2561:AB2561"/>
    <mergeCell ref="Y2556:Z2556"/>
    <mergeCell ref="AA2556:AB2556"/>
    <mergeCell ref="Y2557:Z2557"/>
    <mergeCell ref="AA2557:AB2557"/>
    <mergeCell ref="Y2558:Z2558"/>
    <mergeCell ref="AA2558:AB2558"/>
    <mergeCell ref="Y2553:Z2553"/>
    <mergeCell ref="AA2553:AB2553"/>
    <mergeCell ref="Y2554:Z2554"/>
    <mergeCell ref="AA2554:AB2554"/>
    <mergeCell ref="Y2555:Z2555"/>
    <mergeCell ref="AA2555:AB2555"/>
    <mergeCell ref="Y2550:Z2550"/>
    <mergeCell ref="AA2550:AB2550"/>
    <mergeCell ref="Y2551:Z2551"/>
    <mergeCell ref="AA2551:AB2551"/>
    <mergeCell ref="Y2552:Z2552"/>
    <mergeCell ref="AA2552:AB2552"/>
    <mergeCell ref="Y2547:Z2547"/>
    <mergeCell ref="AA2547:AB2547"/>
    <mergeCell ref="Y2548:Z2548"/>
    <mergeCell ref="AA2548:AB2548"/>
    <mergeCell ref="Y2549:Z2549"/>
    <mergeCell ref="AA2549:AB2549"/>
    <mergeCell ref="Y2544:Z2544"/>
    <mergeCell ref="AA2544:AB2544"/>
    <mergeCell ref="Y2545:Z2545"/>
    <mergeCell ref="AA2545:AB2545"/>
    <mergeCell ref="Y2546:Z2546"/>
    <mergeCell ref="AA2546:AB2546"/>
    <mergeCell ref="Y2541:Z2541"/>
    <mergeCell ref="AA2541:AB2541"/>
    <mergeCell ref="Y2542:Z2542"/>
    <mergeCell ref="AA2542:AB2542"/>
    <mergeCell ref="Y2543:Z2543"/>
    <mergeCell ref="AA2543:AB2543"/>
    <mergeCell ref="Y2538:Z2538"/>
    <mergeCell ref="AA2538:AB2538"/>
    <mergeCell ref="Y2539:Z2539"/>
    <mergeCell ref="AA2539:AB2539"/>
    <mergeCell ref="Y2540:Z2540"/>
    <mergeCell ref="AA2540:AB2540"/>
    <mergeCell ref="Y2535:Z2535"/>
    <mergeCell ref="AA2535:AB2535"/>
    <mergeCell ref="Y2536:Z2536"/>
    <mergeCell ref="AA2536:AB2536"/>
    <mergeCell ref="Y2537:Z2537"/>
    <mergeCell ref="AA2537:AB2537"/>
    <mergeCell ref="Y2532:Z2532"/>
    <mergeCell ref="AA2532:AB2532"/>
    <mergeCell ref="Y2533:Z2533"/>
    <mergeCell ref="AA2533:AB2533"/>
    <mergeCell ref="Y2534:Z2534"/>
    <mergeCell ref="AA2534:AB2534"/>
    <mergeCell ref="Y2529:Z2529"/>
    <mergeCell ref="AA2529:AB2529"/>
    <mergeCell ref="Y2530:Z2530"/>
    <mergeCell ref="AA2530:AB2530"/>
    <mergeCell ref="Y2531:Z2531"/>
    <mergeCell ref="AA2531:AB2531"/>
    <mergeCell ref="Y2526:Z2526"/>
    <mergeCell ref="AA2526:AB2526"/>
    <mergeCell ref="Y2527:Z2527"/>
    <mergeCell ref="AA2527:AB2527"/>
    <mergeCell ref="Y2528:Z2528"/>
    <mergeCell ref="AA2528:AB2528"/>
    <mergeCell ref="Y2523:Z2523"/>
    <mergeCell ref="AA2523:AB2523"/>
    <mergeCell ref="Y2524:Z2524"/>
    <mergeCell ref="AA2524:AB2524"/>
    <mergeCell ref="Y2525:Z2525"/>
    <mergeCell ref="AA2525:AB2525"/>
    <mergeCell ref="Y2520:Z2520"/>
    <mergeCell ref="AA2520:AB2520"/>
    <mergeCell ref="Y2521:Z2521"/>
    <mergeCell ref="AA2521:AB2521"/>
    <mergeCell ref="Y2522:Z2522"/>
    <mergeCell ref="AA2522:AB2522"/>
    <mergeCell ref="Y2517:Z2517"/>
    <mergeCell ref="AA2517:AB2517"/>
    <mergeCell ref="Y2518:Z2518"/>
    <mergeCell ref="AA2518:AB2518"/>
    <mergeCell ref="Y2519:Z2519"/>
    <mergeCell ref="AA2519:AB2519"/>
    <mergeCell ref="Y2514:Z2514"/>
    <mergeCell ref="AA2514:AB2514"/>
    <mergeCell ref="Y2515:Z2515"/>
    <mergeCell ref="AA2515:AB2515"/>
    <mergeCell ref="Y2516:Z2516"/>
    <mergeCell ref="AA2516:AB2516"/>
    <mergeCell ref="Y2511:Z2511"/>
    <mergeCell ref="AA2511:AB2511"/>
    <mergeCell ref="Y2512:Z2512"/>
    <mergeCell ref="AA2512:AB2512"/>
    <mergeCell ref="Y2513:Z2513"/>
    <mergeCell ref="AA2513:AB2513"/>
    <mergeCell ref="Y2508:Z2508"/>
    <mergeCell ref="AA2508:AB2508"/>
    <mergeCell ref="Y2509:Z2509"/>
    <mergeCell ref="AA2509:AB2509"/>
    <mergeCell ref="Y2510:Z2510"/>
    <mergeCell ref="AA2510:AB2510"/>
    <mergeCell ref="Y2505:Z2505"/>
    <mergeCell ref="AA2505:AB2505"/>
    <mergeCell ref="Y2506:Z2506"/>
    <mergeCell ref="AA2506:AB2506"/>
    <mergeCell ref="Y2507:Z2507"/>
    <mergeCell ref="AA2507:AB2507"/>
    <mergeCell ref="Y2502:Z2502"/>
    <mergeCell ref="AA2502:AB2502"/>
    <mergeCell ref="Y2503:Z2503"/>
    <mergeCell ref="AA2503:AB2503"/>
    <mergeCell ref="Y2504:Z2504"/>
    <mergeCell ref="AA2504:AB2504"/>
    <mergeCell ref="Y2499:Z2499"/>
    <mergeCell ref="AA2499:AB2499"/>
    <mergeCell ref="Y2500:Z2500"/>
    <mergeCell ref="AA2500:AB2500"/>
    <mergeCell ref="Y2501:Z2501"/>
    <mergeCell ref="AA2501:AB2501"/>
    <mergeCell ref="Y2496:Z2496"/>
    <mergeCell ref="AA2496:AB2496"/>
    <mergeCell ref="Y2497:Z2497"/>
    <mergeCell ref="AA2497:AB2497"/>
    <mergeCell ref="Y2498:Z2498"/>
    <mergeCell ref="AA2498:AB2498"/>
    <mergeCell ref="Y2493:Z2493"/>
    <mergeCell ref="AA2493:AB2493"/>
    <mergeCell ref="Y2494:Z2494"/>
    <mergeCell ref="AA2494:AB2494"/>
    <mergeCell ref="Y2495:Z2495"/>
    <mergeCell ref="AA2495:AB2495"/>
    <mergeCell ref="Y2490:Z2490"/>
    <mergeCell ref="AA2490:AB2490"/>
    <mergeCell ref="Y2491:Z2491"/>
    <mergeCell ref="AA2491:AB2491"/>
    <mergeCell ref="Y2492:Z2492"/>
    <mergeCell ref="AA2492:AB2492"/>
    <mergeCell ref="Y2487:Z2487"/>
    <mergeCell ref="AA2487:AB2487"/>
    <mergeCell ref="Y2488:Z2488"/>
    <mergeCell ref="AA2488:AB2488"/>
    <mergeCell ref="Y2489:Z2489"/>
    <mergeCell ref="AA2489:AB2489"/>
    <mergeCell ref="Y2484:Z2484"/>
    <mergeCell ref="AA2484:AB2484"/>
    <mergeCell ref="Y2485:Z2485"/>
    <mergeCell ref="AA2485:AB2485"/>
    <mergeCell ref="Y2486:Z2486"/>
    <mergeCell ref="AA2486:AB2486"/>
    <mergeCell ref="Y2481:Z2481"/>
    <mergeCell ref="AA2481:AB2481"/>
    <mergeCell ref="Y2482:Z2482"/>
    <mergeCell ref="AA2482:AB2482"/>
    <mergeCell ref="Y2483:Z2483"/>
    <mergeCell ref="AA2483:AB2483"/>
    <mergeCell ref="Y2478:Z2478"/>
    <mergeCell ref="AA2478:AB2478"/>
    <mergeCell ref="Y2479:Z2479"/>
    <mergeCell ref="AA2479:AB2479"/>
    <mergeCell ref="Y2480:Z2480"/>
    <mergeCell ref="AA2480:AB2480"/>
    <mergeCell ref="Y2475:Z2475"/>
    <mergeCell ref="AA2475:AB2475"/>
    <mergeCell ref="Y2476:Z2476"/>
    <mergeCell ref="AA2476:AB2476"/>
    <mergeCell ref="Y2477:Z2477"/>
    <mergeCell ref="AA2477:AB2477"/>
    <mergeCell ref="Y2472:Z2472"/>
    <mergeCell ref="AA2472:AB2472"/>
    <mergeCell ref="Y2473:Z2473"/>
    <mergeCell ref="AA2473:AB2473"/>
    <mergeCell ref="Y2474:Z2474"/>
    <mergeCell ref="AA2474:AB2474"/>
    <mergeCell ref="Y2469:Z2469"/>
    <mergeCell ref="AA2469:AB2469"/>
    <mergeCell ref="Y2470:Z2470"/>
    <mergeCell ref="AA2470:AB2470"/>
    <mergeCell ref="Y2471:Z2471"/>
    <mergeCell ref="AA2471:AB2471"/>
    <mergeCell ref="Y2466:Z2466"/>
    <mergeCell ref="AA2466:AB2466"/>
    <mergeCell ref="Y2467:Z2467"/>
    <mergeCell ref="AA2467:AB2467"/>
    <mergeCell ref="Y2468:Z2468"/>
    <mergeCell ref="AA2468:AB2468"/>
    <mergeCell ref="Y2463:Z2463"/>
    <mergeCell ref="AA2463:AB2463"/>
    <mergeCell ref="Y2464:Z2464"/>
    <mergeCell ref="AA2464:AB2464"/>
    <mergeCell ref="Y2465:Z2465"/>
    <mergeCell ref="AA2465:AB2465"/>
    <mergeCell ref="Y2460:Z2460"/>
    <mergeCell ref="AA2460:AB2460"/>
    <mergeCell ref="Y2461:Z2461"/>
    <mergeCell ref="AA2461:AB2461"/>
    <mergeCell ref="Y2462:Z2462"/>
    <mergeCell ref="AA2462:AB2462"/>
    <mergeCell ref="Y2457:Z2457"/>
    <mergeCell ref="AA2457:AB2457"/>
    <mergeCell ref="Y2458:Z2458"/>
    <mergeCell ref="AA2458:AB2458"/>
    <mergeCell ref="Y2459:Z2459"/>
    <mergeCell ref="AA2459:AB2459"/>
    <mergeCell ref="Y2454:Z2454"/>
    <mergeCell ref="AA2454:AB2454"/>
    <mergeCell ref="Y2455:Z2455"/>
    <mergeCell ref="AA2455:AB2455"/>
    <mergeCell ref="Y2456:Z2456"/>
    <mergeCell ref="AA2456:AB2456"/>
    <mergeCell ref="Y2451:Z2451"/>
    <mergeCell ref="AA2451:AB2451"/>
    <mergeCell ref="Y2452:Z2452"/>
    <mergeCell ref="AA2452:AB2452"/>
    <mergeCell ref="Y2453:Z2453"/>
    <mergeCell ref="AA2453:AB2453"/>
    <mergeCell ref="Y2448:Z2448"/>
    <mergeCell ref="AA2448:AB2448"/>
    <mergeCell ref="Y2449:Z2449"/>
    <mergeCell ref="AA2449:AB2449"/>
    <mergeCell ref="Y2450:Z2450"/>
    <mergeCell ref="AA2450:AB2450"/>
    <mergeCell ref="Y2445:Z2445"/>
    <mergeCell ref="AA2445:AB2445"/>
    <mergeCell ref="Y2446:Z2446"/>
    <mergeCell ref="AA2446:AB2446"/>
    <mergeCell ref="Y2447:Z2447"/>
    <mergeCell ref="AA2447:AB2447"/>
    <mergeCell ref="Y2442:Z2442"/>
    <mergeCell ref="AA2442:AB2442"/>
    <mergeCell ref="Y2443:Z2443"/>
    <mergeCell ref="AA2443:AB2443"/>
    <mergeCell ref="Y2444:Z2444"/>
    <mergeCell ref="AA2444:AB2444"/>
    <mergeCell ref="Y2439:Z2439"/>
    <mergeCell ref="AA2439:AB2439"/>
    <mergeCell ref="Y2440:Z2440"/>
    <mergeCell ref="AA2440:AB2440"/>
    <mergeCell ref="Y2441:Z2441"/>
    <mergeCell ref="AA2441:AB2441"/>
    <mergeCell ref="Y2436:Z2436"/>
    <mergeCell ref="AA2436:AB2436"/>
    <mergeCell ref="Y2437:Z2437"/>
    <mergeCell ref="AA2437:AB2437"/>
    <mergeCell ref="Y2438:Z2438"/>
    <mergeCell ref="AA2438:AB2438"/>
    <mergeCell ref="Y2433:Z2433"/>
    <mergeCell ref="AA2433:AB2433"/>
    <mergeCell ref="Y2434:Z2434"/>
    <mergeCell ref="AA2434:AB2434"/>
    <mergeCell ref="Y2435:Z2435"/>
    <mergeCell ref="AA2435:AB2435"/>
    <mergeCell ref="Y2430:Z2430"/>
    <mergeCell ref="AA2430:AB2430"/>
    <mergeCell ref="Y2431:Z2431"/>
    <mergeCell ref="AA2431:AB2431"/>
    <mergeCell ref="Y2432:Z2432"/>
    <mergeCell ref="AA2432:AB2432"/>
    <mergeCell ref="Y2427:Z2427"/>
    <mergeCell ref="AA2427:AB2427"/>
    <mergeCell ref="Y2428:Z2428"/>
    <mergeCell ref="AA2428:AB2428"/>
    <mergeCell ref="Y2429:Z2429"/>
    <mergeCell ref="AA2429:AB2429"/>
    <mergeCell ref="Y2424:Z2424"/>
    <mergeCell ref="AA2424:AB2424"/>
    <mergeCell ref="Y2425:Z2425"/>
    <mergeCell ref="AA2425:AB2425"/>
    <mergeCell ref="Y2426:Z2426"/>
    <mergeCell ref="AA2426:AB2426"/>
    <mergeCell ref="Y2421:Z2421"/>
    <mergeCell ref="AA2421:AB2421"/>
    <mergeCell ref="Y2422:Z2422"/>
    <mergeCell ref="AA2422:AB2422"/>
    <mergeCell ref="Y2423:Z2423"/>
    <mergeCell ref="AA2423:AB2423"/>
    <mergeCell ref="Y2418:Z2418"/>
    <mergeCell ref="AA2418:AB2418"/>
    <mergeCell ref="Y2419:Z2419"/>
    <mergeCell ref="AA2419:AB2419"/>
    <mergeCell ref="Y2420:Z2420"/>
    <mergeCell ref="AA2420:AB2420"/>
    <mergeCell ref="Y2415:Z2415"/>
    <mergeCell ref="AA2415:AB2415"/>
    <mergeCell ref="Y2416:Z2416"/>
    <mergeCell ref="AA2416:AB2416"/>
    <mergeCell ref="Y2417:Z2417"/>
    <mergeCell ref="AA2417:AB2417"/>
    <mergeCell ref="Y2412:Z2412"/>
    <mergeCell ref="AA2412:AB2412"/>
    <mergeCell ref="Y2413:Z2413"/>
    <mergeCell ref="AA2413:AB2413"/>
    <mergeCell ref="Y2414:Z2414"/>
    <mergeCell ref="AA2414:AB2414"/>
    <mergeCell ref="Y2409:Z2409"/>
    <mergeCell ref="AA2409:AB2409"/>
    <mergeCell ref="Y2410:Z2410"/>
    <mergeCell ref="AA2410:AB2410"/>
    <mergeCell ref="Y2411:Z2411"/>
    <mergeCell ref="AA2411:AB2411"/>
    <mergeCell ref="Y2406:Z2406"/>
    <mergeCell ref="AA2406:AB2406"/>
    <mergeCell ref="Y2407:Z2407"/>
    <mergeCell ref="AA2407:AB2407"/>
    <mergeCell ref="Y2408:Z2408"/>
    <mergeCell ref="AA2408:AB2408"/>
    <mergeCell ref="Y2403:Z2403"/>
    <mergeCell ref="AA2403:AB2403"/>
    <mergeCell ref="Y2404:Z2404"/>
    <mergeCell ref="AA2404:AB2404"/>
    <mergeCell ref="Y2405:Z2405"/>
    <mergeCell ref="AA2405:AB2405"/>
    <mergeCell ref="Y2400:Z2400"/>
    <mergeCell ref="AA2400:AB2400"/>
    <mergeCell ref="Y2401:Z2401"/>
    <mergeCell ref="AA2401:AB2401"/>
    <mergeCell ref="Y2402:Z2402"/>
    <mergeCell ref="AA2402:AB2402"/>
    <mergeCell ref="Y2397:Z2397"/>
    <mergeCell ref="AA2397:AB2397"/>
    <mergeCell ref="Y2398:Z2398"/>
    <mergeCell ref="AA2398:AB2398"/>
    <mergeCell ref="Y2399:Z2399"/>
    <mergeCell ref="AA2399:AB2399"/>
    <mergeCell ref="Y2394:Z2394"/>
    <mergeCell ref="AA2394:AB2394"/>
    <mergeCell ref="Y2395:Z2395"/>
    <mergeCell ref="AA2395:AB2395"/>
    <mergeCell ref="Y2396:Z2396"/>
    <mergeCell ref="AA2396:AB2396"/>
    <mergeCell ref="Y2391:Z2391"/>
    <mergeCell ref="AA2391:AB2391"/>
    <mergeCell ref="Y2392:Z2392"/>
    <mergeCell ref="AA2392:AB2392"/>
    <mergeCell ref="Y2393:Z2393"/>
    <mergeCell ref="AA2393:AB2393"/>
    <mergeCell ref="Y2388:Z2388"/>
    <mergeCell ref="AA2388:AB2388"/>
    <mergeCell ref="Y2389:Z2389"/>
    <mergeCell ref="AA2389:AB2389"/>
    <mergeCell ref="Y2390:Z2390"/>
    <mergeCell ref="AA2390:AB2390"/>
    <mergeCell ref="Y2385:Z2385"/>
    <mergeCell ref="AA2385:AB2385"/>
    <mergeCell ref="Y2386:Z2386"/>
    <mergeCell ref="AA2386:AB2386"/>
    <mergeCell ref="Y2387:Z2387"/>
    <mergeCell ref="AA2387:AB2387"/>
    <mergeCell ref="Y2382:Z2382"/>
    <mergeCell ref="AA2382:AB2382"/>
    <mergeCell ref="Y2383:Z2383"/>
    <mergeCell ref="AA2383:AB2383"/>
    <mergeCell ref="Y2384:Z2384"/>
    <mergeCell ref="AA2384:AB2384"/>
    <mergeCell ref="Y2379:Z2379"/>
    <mergeCell ref="AA2379:AB2379"/>
    <mergeCell ref="Y2380:Z2380"/>
    <mergeCell ref="AA2380:AB2380"/>
    <mergeCell ref="Y2381:Z2381"/>
    <mergeCell ref="AA2381:AB2381"/>
    <mergeCell ref="Y2376:Z2376"/>
    <mergeCell ref="AA2376:AB2376"/>
    <mergeCell ref="Y2377:Z2377"/>
    <mergeCell ref="AA2377:AB2377"/>
    <mergeCell ref="Y2378:Z2378"/>
    <mergeCell ref="AA2378:AB2378"/>
    <mergeCell ref="Y2373:Z2373"/>
    <mergeCell ref="AA2373:AB2373"/>
    <mergeCell ref="Y2374:Z2374"/>
    <mergeCell ref="AA2374:AB2374"/>
    <mergeCell ref="Y2375:Z2375"/>
    <mergeCell ref="AA2375:AB2375"/>
    <mergeCell ref="Y2370:Z2370"/>
    <mergeCell ref="AA2370:AB2370"/>
    <mergeCell ref="Y2371:Z2371"/>
    <mergeCell ref="AA2371:AB2371"/>
    <mergeCell ref="Y2372:Z2372"/>
    <mergeCell ref="AA2372:AB2372"/>
    <mergeCell ref="Y2367:Z2367"/>
    <mergeCell ref="AA2367:AB2367"/>
    <mergeCell ref="Y2368:Z2368"/>
    <mergeCell ref="AA2368:AB2368"/>
    <mergeCell ref="Y2369:Z2369"/>
    <mergeCell ref="AA2369:AB2369"/>
    <mergeCell ref="Y2364:Z2364"/>
    <mergeCell ref="AA2364:AB2364"/>
    <mergeCell ref="Y2365:Z2365"/>
    <mergeCell ref="AA2365:AB2365"/>
    <mergeCell ref="Y2366:Z2366"/>
    <mergeCell ref="AA2366:AB2366"/>
    <mergeCell ref="Y2361:Z2361"/>
    <mergeCell ref="AA2361:AB2361"/>
    <mergeCell ref="Y2362:Z2362"/>
    <mergeCell ref="AA2362:AB2362"/>
    <mergeCell ref="Y2363:Z2363"/>
    <mergeCell ref="AA2363:AB2363"/>
    <mergeCell ref="Y2358:Z2358"/>
    <mergeCell ref="AA2358:AB2358"/>
    <mergeCell ref="Y2359:Z2359"/>
    <mergeCell ref="AA2359:AB2359"/>
    <mergeCell ref="Y2360:Z2360"/>
    <mergeCell ref="AA2360:AB2360"/>
    <mergeCell ref="Y2355:Z2355"/>
    <mergeCell ref="AA2355:AB2355"/>
    <mergeCell ref="Y2356:Z2356"/>
    <mergeCell ref="AA2356:AB2356"/>
    <mergeCell ref="Y2357:Z2357"/>
    <mergeCell ref="AA2357:AB2357"/>
    <mergeCell ref="Y2352:Z2352"/>
    <mergeCell ref="AA2352:AB2352"/>
    <mergeCell ref="Y2353:Z2353"/>
    <mergeCell ref="AA2353:AB2353"/>
    <mergeCell ref="Y2354:Z2354"/>
    <mergeCell ref="AA2354:AB2354"/>
    <mergeCell ref="Y2349:Z2349"/>
    <mergeCell ref="AA2349:AB2349"/>
    <mergeCell ref="Y2350:Z2350"/>
    <mergeCell ref="AA2350:AB2350"/>
    <mergeCell ref="Y2351:Z2351"/>
    <mergeCell ref="AA2351:AB2351"/>
    <mergeCell ref="Y2346:Z2346"/>
    <mergeCell ref="AA2346:AB2346"/>
    <mergeCell ref="Y2347:Z2347"/>
    <mergeCell ref="AA2347:AB2347"/>
    <mergeCell ref="Y2348:Z2348"/>
    <mergeCell ref="AA2348:AB2348"/>
    <mergeCell ref="Y2343:Z2343"/>
    <mergeCell ref="AA2343:AB2343"/>
    <mergeCell ref="Y2344:Z2344"/>
    <mergeCell ref="AA2344:AB2344"/>
    <mergeCell ref="Y2345:Z2345"/>
    <mergeCell ref="AA2345:AB2345"/>
    <mergeCell ref="Y2340:Z2340"/>
    <mergeCell ref="AA2340:AB2340"/>
    <mergeCell ref="Y2341:Z2341"/>
    <mergeCell ref="AA2341:AB2341"/>
    <mergeCell ref="Y2342:Z2342"/>
    <mergeCell ref="AA2342:AB2342"/>
    <mergeCell ref="Y2337:Z2337"/>
    <mergeCell ref="AA2337:AB2337"/>
    <mergeCell ref="Y2338:Z2338"/>
    <mergeCell ref="AA2338:AB2338"/>
    <mergeCell ref="Y2339:Z2339"/>
    <mergeCell ref="AA2339:AB2339"/>
    <mergeCell ref="Y2334:Z2334"/>
    <mergeCell ref="AA2334:AB2334"/>
    <mergeCell ref="Y2335:Z2335"/>
    <mergeCell ref="AA2335:AB2335"/>
    <mergeCell ref="Y2336:Z2336"/>
    <mergeCell ref="AA2336:AB2336"/>
    <mergeCell ref="Y2331:Z2331"/>
    <mergeCell ref="AA2331:AB2331"/>
    <mergeCell ref="Y2332:Z2332"/>
    <mergeCell ref="AA2332:AB2332"/>
    <mergeCell ref="Y2333:Z2333"/>
    <mergeCell ref="AA2333:AB2333"/>
    <mergeCell ref="Y2328:Z2328"/>
    <mergeCell ref="AA2328:AB2328"/>
    <mergeCell ref="Y2329:Z2329"/>
    <mergeCell ref="AA2329:AB2329"/>
    <mergeCell ref="Y2330:Z2330"/>
    <mergeCell ref="AA2330:AB2330"/>
    <mergeCell ref="Y2325:Z2325"/>
    <mergeCell ref="AA2325:AB2325"/>
    <mergeCell ref="Y2326:Z2326"/>
    <mergeCell ref="AA2326:AB2326"/>
    <mergeCell ref="Y2327:Z2327"/>
    <mergeCell ref="AA2327:AB2327"/>
    <mergeCell ref="Y2322:Z2322"/>
    <mergeCell ref="AA2322:AB2322"/>
    <mergeCell ref="Y2323:Z2323"/>
    <mergeCell ref="AA2323:AB2323"/>
    <mergeCell ref="Y2324:Z2324"/>
    <mergeCell ref="AA2324:AB2324"/>
    <mergeCell ref="Y2319:Z2319"/>
    <mergeCell ref="AA2319:AB2319"/>
    <mergeCell ref="Y2320:Z2320"/>
    <mergeCell ref="AA2320:AB2320"/>
    <mergeCell ref="Y2321:Z2321"/>
    <mergeCell ref="AA2321:AB2321"/>
    <mergeCell ref="Y2316:Z2316"/>
    <mergeCell ref="AA2316:AB2316"/>
    <mergeCell ref="Y2317:Z2317"/>
    <mergeCell ref="AA2317:AB2317"/>
    <mergeCell ref="Y2318:Z2318"/>
    <mergeCell ref="AA2318:AB2318"/>
    <mergeCell ref="Y2313:Z2313"/>
    <mergeCell ref="AA2313:AB2313"/>
    <mergeCell ref="Y2314:Z2314"/>
    <mergeCell ref="AA2314:AB2314"/>
    <mergeCell ref="Y2315:Z2315"/>
    <mergeCell ref="AA2315:AB2315"/>
    <mergeCell ref="Y2310:Z2310"/>
    <mergeCell ref="AA2310:AB2310"/>
    <mergeCell ref="Y2311:Z2311"/>
    <mergeCell ref="AA2311:AB2311"/>
    <mergeCell ref="Y2312:Z2312"/>
    <mergeCell ref="AA2312:AB2312"/>
    <mergeCell ref="Y2307:Z2307"/>
    <mergeCell ref="AA2307:AB2307"/>
    <mergeCell ref="Y2308:Z2308"/>
    <mergeCell ref="AA2308:AB2308"/>
    <mergeCell ref="Y2309:Z2309"/>
    <mergeCell ref="AA2309:AB2309"/>
    <mergeCell ref="Y2304:Z2304"/>
    <mergeCell ref="AA2304:AB2304"/>
    <mergeCell ref="Y2305:Z2305"/>
    <mergeCell ref="AA2305:AB2305"/>
    <mergeCell ref="Y2306:Z2306"/>
    <mergeCell ref="AA2306:AB2306"/>
    <mergeCell ref="Y2301:Z2301"/>
    <mergeCell ref="AA2301:AB2301"/>
    <mergeCell ref="Y2302:Z2302"/>
    <mergeCell ref="AA2302:AB2302"/>
    <mergeCell ref="Y2303:Z2303"/>
    <mergeCell ref="AA2303:AB2303"/>
    <mergeCell ref="Y2298:Z2298"/>
    <mergeCell ref="AA2298:AB2298"/>
    <mergeCell ref="Y2299:Z2299"/>
    <mergeCell ref="AA2299:AB2299"/>
    <mergeCell ref="Y2300:Z2300"/>
    <mergeCell ref="AA2300:AB2300"/>
    <mergeCell ref="Y2295:Z2295"/>
    <mergeCell ref="AA2295:AB2295"/>
    <mergeCell ref="Y2296:Z2296"/>
    <mergeCell ref="AA2296:AB2296"/>
    <mergeCell ref="Y2297:Z2297"/>
    <mergeCell ref="AA2297:AB2297"/>
    <mergeCell ref="Y2292:Z2292"/>
    <mergeCell ref="AA2292:AB2292"/>
    <mergeCell ref="Y2293:Z2293"/>
    <mergeCell ref="AA2293:AB2293"/>
    <mergeCell ref="Y2294:Z2294"/>
    <mergeCell ref="AA2294:AB2294"/>
    <mergeCell ref="Y2289:Z2289"/>
    <mergeCell ref="AA2289:AB2289"/>
    <mergeCell ref="Y2290:Z2290"/>
    <mergeCell ref="AA2290:AB2290"/>
    <mergeCell ref="Y2291:Z2291"/>
    <mergeCell ref="AA2291:AB2291"/>
    <mergeCell ref="Y2286:Z2286"/>
    <mergeCell ref="AA2286:AB2286"/>
    <mergeCell ref="Y2287:Z2287"/>
    <mergeCell ref="AA2287:AB2287"/>
    <mergeCell ref="Y2288:Z2288"/>
    <mergeCell ref="AA2288:AB2288"/>
    <mergeCell ref="Y2283:Z2283"/>
    <mergeCell ref="AA2283:AB2283"/>
    <mergeCell ref="Y2284:Z2284"/>
    <mergeCell ref="AA2284:AB2284"/>
    <mergeCell ref="Y2285:Z2285"/>
    <mergeCell ref="AA2285:AB2285"/>
    <mergeCell ref="Y2280:Z2280"/>
    <mergeCell ref="AA2280:AB2280"/>
    <mergeCell ref="Y2281:Z2281"/>
    <mergeCell ref="AA2281:AB2281"/>
    <mergeCell ref="Y2282:Z2282"/>
    <mergeCell ref="AA2282:AB2282"/>
    <mergeCell ref="Y2277:Z2277"/>
    <mergeCell ref="AA2277:AB2277"/>
    <mergeCell ref="Y2278:Z2278"/>
    <mergeCell ref="AA2278:AB2278"/>
    <mergeCell ref="Y2279:Z2279"/>
    <mergeCell ref="AA2279:AB2279"/>
    <mergeCell ref="Y2274:Z2274"/>
    <mergeCell ref="AA2274:AB2274"/>
    <mergeCell ref="Y2275:Z2275"/>
    <mergeCell ref="AA2275:AB2275"/>
    <mergeCell ref="Y2276:Z2276"/>
    <mergeCell ref="AA2276:AB2276"/>
    <mergeCell ref="Y2271:Z2271"/>
    <mergeCell ref="AA2271:AB2271"/>
    <mergeCell ref="Y2272:Z2272"/>
    <mergeCell ref="AA2272:AB2272"/>
    <mergeCell ref="Y2273:Z2273"/>
    <mergeCell ref="AA2273:AB2273"/>
    <mergeCell ref="Y2268:Z2268"/>
    <mergeCell ref="AA2268:AB2268"/>
    <mergeCell ref="Y2269:Z2269"/>
    <mergeCell ref="AA2269:AB2269"/>
    <mergeCell ref="Y2270:Z2270"/>
    <mergeCell ref="AA2270:AB2270"/>
    <mergeCell ref="Y2265:Z2265"/>
    <mergeCell ref="AA2265:AB2265"/>
    <mergeCell ref="Y2266:Z2266"/>
    <mergeCell ref="AA2266:AB2266"/>
    <mergeCell ref="Y2267:Z2267"/>
    <mergeCell ref="AA2267:AB2267"/>
    <mergeCell ref="Y2262:Z2262"/>
    <mergeCell ref="AA2262:AB2262"/>
    <mergeCell ref="Y2263:Z2263"/>
    <mergeCell ref="AA2263:AB2263"/>
    <mergeCell ref="Y2264:Z2264"/>
    <mergeCell ref="AA2264:AB2264"/>
    <mergeCell ref="Y2259:Z2259"/>
    <mergeCell ref="AA2259:AB2259"/>
    <mergeCell ref="Y2260:Z2260"/>
    <mergeCell ref="AA2260:AB2260"/>
    <mergeCell ref="Y2261:Z2261"/>
    <mergeCell ref="AA2261:AB2261"/>
    <mergeCell ref="Y2256:Z2256"/>
    <mergeCell ref="AA2256:AB2256"/>
    <mergeCell ref="Y2257:Z2257"/>
    <mergeCell ref="AA2257:AB2257"/>
    <mergeCell ref="Y2258:Z2258"/>
    <mergeCell ref="AA2258:AB2258"/>
    <mergeCell ref="Y2253:Z2253"/>
    <mergeCell ref="AA2253:AB2253"/>
    <mergeCell ref="Y2254:Z2254"/>
    <mergeCell ref="AA2254:AB2254"/>
    <mergeCell ref="Y2255:Z2255"/>
    <mergeCell ref="AA2255:AB2255"/>
    <mergeCell ref="Y2250:Z2250"/>
    <mergeCell ref="AA2250:AB2250"/>
    <mergeCell ref="Y2251:Z2251"/>
    <mergeCell ref="AA2251:AB2251"/>
    <mergeCell ref="Y2252:Z2252"/>
    <mergeCell ref="AA2252:AB2252"/>
    <mergeCell ref="Y2247:Z2247"/>
    <mergeCell ref="AA2247:AB2247"/>
    <mergeCell ref="Y2248:Z2248"/>
    <mergeCell ref="AA2248:AB2248"/>
    <mergeCell ref="Y2249:Z2249"/>
    <mergeCell ref="AA2249:AB2249"/>
    <mergeCell ref="Y2244:Z2244"/>
    <mergeCell ref="AA2244:AB2244"/>
    <mergeCell ref="Y2245:Z2245"/>
    <mergeCell ref="AA2245:AB2245"/>
    <mergeCell ref="Y2246:Z2246"/>
    <mergeCell ref="AA2246:AB2246"/>
    <mergeCell ref="Y2241:Z2241"/>
    <mergeCell ref="AA2241:AB2241"/>
    <mergeCell ref="Y2242:Z2242"/>
    <mergeCell ref="AA2242:AB2242"/>
    <mergeCell ref="Y2243:Z2243"/>
    <mergeCell ref="AA2243:AB2243"/>
    <mergeCell ref="Y2238:Z2238"/>
    <mergeCell ref="AA2238:AB2238"/>
    <mergeCell ref="Y2239:Z2239"/>
    <mergeCell ref="AA2239:AB2239"/>
    <mergeCell ref="Y2240:Z2240"/>
    <mergeCell ref="AA2240:AB2240"/>
    <mergeCell ref="Y2235:Z2235"/>
    <mergeCell ref="AA2235:AB2235"/>
    <mergeCell ref="Y2236:Z2236"/>
    <mergeCell ref="AA2236:AB2236"/>
    <mergeCell ref="Y2237:Z2237"/>
    <mergeCell ref="AA2237:AB2237"/>
    <mergeCell ref="Y2232:Z2232"/>
    <mergeCell ref="AA2232:AB2232"/>
    <mergeCell ref="Y2233:Z2233"/>
    <mergeCell ref="AA2233:AB2233"/>
    <mergeCell ref="Y2234:Z2234"/>
    <mergeCell ref="AA2234:AB2234"/>
    <mergeCell ref="Y2229:Z2229"/>
    <mergeCell ref="AA2229:AB2229"/>
    <mergeCell ref="Y2230:Z2230"/>
    <mergeCell ref="AA2230:AB2230"/>
    <mergeCell ref="Y2231:Z2231"/>
    <mergeCell ref="AA2231:AB2231"/>
    <mergeCell ref="Y2226:Z2226"/>
    <mergeCell ref="AA2226:AB2226"/>
    <mergeCell ref="Y2227:Z2227"/>
    <mergeCell ref="AA2227:AB2227"/>
    <mergeCell ref="Y2228:Z2228"/>
    <mergeCell ref="AA2228:AB2228"/>
    <mergeCell ref="Y2223:Z2223"/>
    <mergeCell ref="AA2223:AB2223"/>
    <mergeCell ref="Y2224:Z2224"/>
    <mergeCell ref="AA2224:AB2224"/>
    <mergeCell ref="Y2225:Z2225"/>
    <mergeCell ref="AA2225:AB2225"/>
    <mergeCell ref="Y2220:Z2220"/>
    <mergeCell ref="AA2220:AB2220"/>
    <mergeCell ref="Y2221:Z2221"/>
    <mergeCell ref="AA2221:AB2221"/>
    <mergeCell ref="Y2222:Z2222"/>
    <mergeCell ref="AA2222:AB2222"/>
    <mergeCell ref="Y2217:Z2217"/>
    <mergeCell ref="AA2217:AB2217"/>
    <mergeCell ref="Y2218:Z2218"/>
    <mergeCell ref="AA2218:AB2218"/>
    <mergeCell ref="Y2219:Z2219"/>
    <mergeCell ref="AA2219:AB2219"/>
    <mergeCell ref="Y2214:Z2214"/>
    <mergeCell ref="AA2214:AB2214"/>
    <mergeCell ref="Y2215:Z2215"/>
    <mergeCell ref="AA2215:AB2215"/>
    <mergeCell ref="Y2216:Z2216"/>
    <mergeCell ref="AA2216:AB2216"/>
    <mergeCell ref="Y2211:Z2211"/>
    <mergeCell ref="AA2211:AB2211"/>
    <mergeCell ref="Y2212:Z2212"/>
    <mergeCell ref="AA2212:AB2212"/>
    <mergeCell ref="Y2213:Z2213"/>
    <mergeCell ref="AA2213:AB2213"/>
    <mergeCell ref="Y2208:Z2208"/>
    <mergeCell ref="AA2208:AB2208"/>
    <mergeCell ref="Y2209:Z2209"/>
    <mergeCell ref="AA2209:AB2209"/>
    <mergeCell ref="Y2210:Z2210"/>
    <mergeCell ref="AA2210:AB2210"/>
    <mergeCell ref="Y2205:Z2205"/>
    <mergeCell ref="AA2205:AB2205"/>
    <mergeCell ref="Y2206:Z2206"/>
    <mergeCell ref="AA2206:AB2206"/>
    <mergeCell ref="Y2207:Z2207"/>
    <mergeCell ref="AA2207:AB2207"/>
    <mergeCell ref="Y2202:Z2202"/>
    <mergeCell ref="AA2202:AB2202"/>
    <mergeCell ref="Y2203:Z2203"/>
    <mergeCell ref="AA2203:AB2203"/>
    <mergeCell ref="Y2204:Z2204"/>
    <mergeCell ref="AA2204:AB2204"/>
    <mergeCell ref="Y2199:Z2199"/>
    <mergeCell ref="AA2199:AB2199"/>
    <mergeCell ref="Y2200:Z2200"/>
    <mergeCell ref="AA2200:AB2200"/>
    <mergeCell ref="Y2201:Z2201"/>
    <mergeCell ref="AA2201:AB2201"/>
    <mergeCell ref="Y2196:Z2196"/>
    <mergeCell ref="AA2196:AB2196"/>
    <mergeCell ref="Y2197:Z2197"/>
    <mergeCell ref="AA2197:AB2197"/>
    <mergeCell ref="Y2198:Z2198"/>
    <mergeCell ref="AA2198:AB2198"/>
    <mergeCell ref="Y2193:Z2193"/>
    <mergeCell ref="AA2193:AB2193"/>
    <mergeCell ref="Y2194:Z2194"/>
    <mergeCell ref="AA2194:AB2194"/>
    <mergeCell ref="Y2195:Z2195"/>
    <mergeCell ref="AA2195:AB2195"/>
    <mergeCell ref="Y2190:Z2190"/>
    <mergeCell ref="AA2190:AB2190"/>
    <mergeCell ref="Y2191:Z2191"/>
    <mergeCell ref="AA2191:AB2191"/>
    <mergeCell ref="Y2192:Z2192"/>
    <mergeCell ref="AA2192:AB2192"/>
    <mergeCell ref="Y2187:Z2187"/>
    <mergeCell ref="AA2187:AB2187"/>
    <mergeCell ref="Y2188:Z2188"/>
    <mergeCell ref="AA2188:AB2188"/>
    <mergeCell ref="Y2189:Z2189"/>
    <mergeCell ref="AA2189:AB2189"/>
    <mergeCell ref="Y2184:Z2184"/>
    <mergeCell ref="AA2184:AB2184"/>
    <mergeCell ref="Y2185:Z2185"/>
    <mergeCell ref="AA2185:AB2185"/>
    <mergeCell ref="Y2186:Z2186"/>
    <mergeCell ref="AA2186:AB2186"/>
    <mergeCell ref="Y2181:Z2181"/>
    <mergeCell ref="AA2181:AB2181"/>
    <mergeCell ref="Y2182:Z2182"/>
    <mergeCell ref="AA2182:AB2182"/>
    <mergeCell ref="Y2183:Z2183"/>
    <mergeCell ref="AA2183:AB2183"/>
    <mergeCell ref="Y2178:Z2178"/>
    <mergeCell ref="AA2178:AB2178"/>
    <mergeCell ref="Y2179:Z2179"/>
    <mergeCell ref="AA2179:AB2179"/>
    <mergeCell ref="Y2180:Z2180"/>
    <mergeCell ref="AA2180:AB2180"/>
    <mergeCell ref="Y2175:Z2175"/>
    <mergeCell ref="AA2175:AB2175"/>
    <mergeCell ref="Y2176:Z2176"/>
    <mergeCell ref="AA2176:AB2176"/>
    <mergeCell ref="Y2177:Z2177"/>
    <mergeCell ref="AA2177:AB2177"/>
    <mergeCell ref="Y2172:Z2172"/>
    <mergeCell ref="AA2172:AB2172"/>
    <mergeCell ref="Y2173:Z2173"/>
    <mergeCell ref="AA2173:AB2173"/>
    <mergeCell ref="Y2174:Z2174"/>
    <mergeCell ref="AA2174:AB2174"/>
    <mergeCell ref="Y2169:Z2169"/>
    <mergeCell ref="AA2169:AB2169"/>
    <mergeCell ref="Y2170:Z2170"/>
    <mergeCell ref="AA2170:AB2170"/>
    <mergeCell ref="Y2171:Z2171"/>
    <mergeCell ref="AA2171:AB2171"/>
    <mergeCell ref="Y2166:Z2166"/>
    <mergeCell ref="AA2166:AB2166"/>
    <mergeCell ref="Y2167:Z2167"/>
    <mergeCell ref="AA2167:AB2167"/>
    <mergeCell ref="Y2168:Z2168"/>
    <mergeCell ref="AA2168:AB2168"/>
    <mergeCell ref="Y2163:Z2163"/>
    <mergeCell ref="AA2163:AB2163"/>
    <mergeCell ref="Y2164:Z2164"/>
    <mergeCell ref="AA2164:AB2164"/>
    <mergeCell ref="Y2165:Z2165"/>
    <mergeCell ref="AA2165:AB2165"/>
    <mergeCell ref="Y2160:Z2160"/>
    <mergeCell ref="AA2160:AB2160"/>
    <mergeCell ref="Y2161:Z2161"/>
    <mergeCell ref="AA2161:AB2161"/>
    <mergeCell ref="Y2162:Z2162"/>
    <mergeCell ref="AA2162:AB2162"/>
    <mergeCell ref="Y2157:Z2157"/>
    <mergeCell ref="AA2157:AB2157"/>
    <mergeCell ref="Y2158:Z2158"/>
    <mergeCell ref="AA2158:AB2158"/>
    <mergeCell ref="Y2159:Z2159"/>
    <mergeCell ref="AA2159:AB2159"/>
    <mergeCell ref="Y2154:Z2154"/>
    <mergeCell ref="AA2154:AB2154"/>
    <mergeCell ref="Y2155:Z2155"/>
    <mergeCell ref="AA2155:AB2155"/>
    <mergeCell ref="Y2156:Z2156"/>
    <mergeCell ref="AA2156:AB2156"/>
    <mergeCell ref="Y2151:Z2151"/>
    <mergeCell ref="AA2151:AB2151"/>
    <mergeCell ref="Y2152:Z2152"/>
    <mergeCell ref="AA2152:AB2152"/>
    <mergeCell ref="Y2153:Z2153"/>
    <mergeCell ref="AA2153:AB2153"/>
    <mergeCell ref="Y2148:Z2148"/>
    <mergeCell ref="AA2148:AB2148"/>
    <mergeCell ref="Y2149:Z2149"/>
    <mergeCell ref="AA2149:AB2149"/>
    <mergeCell ref="Y2150:Z2150"/>
    <mergeCell ref="AA2150:AB2150"/>
    <mergeCell ref="Y2145:Z2145"/>
    <mergeCell ref="AA2145:AB2145"/>
    <mergeCell ref="Y2146:Z2146"/>
    <mergeCell ref="AA2146:AB2146"/>
    <mergeCell ref="Y2147:Z2147"/>
    <mergeCell ref="AA2147:AB2147"/>
    <mergeCell ref="Y2142:Z2142"/>
    <mergeCell ref="AA2142:AB2142"/>
    <mergeCell ref="Y2143:Z2143"/>
    <mergeCell ref="AA2143:AB2143"/>
    <mergeCell ref="Y2144:Z2144"/>
    <mergeCell ref="AA2144:AB2144"/>
    <mergeCell ref="Y2139:Z2139"/>
    <mergeCell ref="AA2139:AB2139"/>
    <mergeCell ref="Y2140:Z2140"/>
    <mergeCell ref="AA2140:AB2140"/>
    <mergeCell ref="Y2141:Z2141"/>
    <mergeCell ref="AA2141:AB2141"/>
    <mergeCell ref="Y2136:Z2136"/>
    <mergeCell ref="AA2136:AB2136"/>
    <mergeCell ref="Y2137:Z2137"/>
    <mergeCell ref="AA2137:AB2137"/>
    <mergeCell ref="Y2138:Z2138"/>
    <mergeCell ref="AA2138:AB2138"/>
    <mergeCell ref="Y2133:Z2133"/>
    <mergeCell ref="AA2133:AB2133"/>
    <mergeCell ref="Y2134:Z2134"/>
    <mergeCell ref="AA2134:AB2134"/>
    <mergeCell ref="Y2135:Z2135"/>
    <mergeCell ref="AA2135:AB2135"/>
    <mergeCell ref="Y2130:Z2130"/>
    <mergeCell ref="AA2130:AB2130"/>
    <mergeCell ref="Y2131:Z2131"/>
    <mergeCell ref="AA2131:AB2131"/>
    <mergeCell ref="Y2132:Z2132"/>
    <mergeCell ref="AA2132:AB2132"/>
    <mergeCell ref="Y2127:Z2127"/>
    <mergeCell ref="AA2127:AB2127"/>
    <mergeCell ref="Y2128:Z2128"/>
    <mergeCell ref="AA2128:AB2128"/>
    <mergeCell ref="Y2129:Z2129"/>
    <mergeCell ref="AA2129:AB2129"/>
    <mergeCell ref="Y2124:Z2124"/>
    <mergeCell ref="AA2124:AB2124"/>
    <mergeCell ref="Y2125:Z2125"/>
    <mergeCell ref="AA2125:AB2125"/>
    <mergeCell ref="Y2126:Z2126"/>
    <mergeCell ref="AA2126:AB2126"/>
    <mergeCell ref="Y2121:Z2121"/>
    <mergeCell ref="AA2121:AB2121"/>
    <mergeCell ref="Y2122:Z2122"/>
    <mergeCell ref="AA2122:AB2122"/>
    <mergeCell ref="Y2123:Z2123"/>
    <mergeCell ref="AA2123:AB2123"/>
    <mergeCell ref="Y2118:Z2118"/>
    <mergeCell ref="AA2118:AB2118"/>
    <mergeCell ref="Y2119:Z2119"/>
    <mergeCell ref="AA2119:AB2119"/>
    <mergeCell ref="Y2120:Z2120"/>
    <mergeCell ref="AA2120:AB2120"/>
    <mergeCell ref="Y2115:Z2115"/>
    <mergeCell ref="AA2115:AB2115"/>
    <mergeCell ref="Y2116:Z2116"/>
    <mergeCell ref="AA2116:AB2116"/>
    <mergeCell ref="Y2117:Z2117"/>
    <mergeCell ref="AA2117:AB2117"/>
    <mergeCell ref="Y2112:Z2112"/>
    <mergeCell ref="AA2112:AB2112"/>
    <mergeCell ref="Y2113:Z2113"/>
    <mergeCell ref="AA2113:AB2113"/>
    <mergeCell ref="Y2114:Z2114"/>
    <mergeCell ref="AA2114:AB2114"/>
    <mergeCell ref="Y2109:Z2109"/>
    <mergeCell ref="AA2109:AB2109"/>
    <mergeCell ref="Y2110:Z2110"/>
    <mergeCell ref="AA2110:AB2110"/>
    <mergeCell ref="Y2111:Z2111"/>
    <mergeCell ref="AA2111:AB2111"/>
    <mergeCell ref="Y2106:Z2106"/>
    <mergeCell ref="AA2106:AB2106"/>
    <mergeCell ref="Y2107:Z2107"/>
    <mergeCell ref="AA2107:AB2107"/>
    <mergeCell ref="Y2108:Z2108"/>
    <mergeCell ref="AA2108:AB2108"/>
    <mergeCell ref="Y2103:Z2103"/>
    <mergeCell ref="AA2103:AB2103"/>
    <mergeCell ref="Y2104:Z2104"/>
    <mergeCell ref="AA2104:AB2104"/>
    <mergeCell ref="Y2105:Z2105"/>
    <mergeCell ref="AA2105:AB2105"/>
    <mergeCell ref="Y2100:Z2100"/>
    <mergeCell ref="AA2100:AB2100"/>
    <mergeCell ref="Y2101:Z2101"/>
    <mergeCell ref="AA2101:AB2101"/>
    <mergeCell ref="Y2102:Z2102"/>
    <mergeCell ref="AA2102:AB2102"/>
    <mergeCell ref="Y2097:Z2097"/>
    <mergeCell ref="AA2097:AB2097"/>
    <mergeCell ref="Y2098:Z2098"/>
    <mergeCell ref="AA2098:AB2098"/>
    <mergeCell ref="Y2099:Z2099"/>
    <mergeCell ref="AA2099:AB2099"/>
    <mergeCell ref="Y2094:Z2094"/>
    <mergeCell ref="AA2094:AB2094"/>
    <mergeCell ref="Y2095:Z2095"/>
    <mergeCell ref="AA2095:AB2095"/>
    <mergeCell ref="Y2096:Z2096"/>
    <mergeCell ref="AA2096:AB2096"/>
    <mergeCell ref="Y2091:Z2091"/>
    <mergeCell ref="AA2091:AB2091"/>
    <mergeCell ref="Y2092:Z2092"/>
    <mergeCell ref="AA2092:AB2092"/>
    <mergeCell ref="Y2093:Z2093"/>
    <mergeCell ref="AA2093:AB2093"/>
    <mergeCell ref="Y2088:Z2088"/>
    <mergeCell ref="AA2088:AB2088"/>
    <mergeCell ref="Y2089:Z2089"/>
    <mergeCell ref="AA2089:AB2089"/>
    <mergeCell ref="Y2090:Z2090"/>
    <mergeCell ref="AA2090:AB2090"/>
    <mergeCell ref="Y2085:Z2085"/>
    <mergeCell ref="AA2085:AB2085"/>
    <mergeCell ref="Y2086:Z2086"/>
    <mergeCell ref="AA2086:AB2086"/>
    <mergeCell ref="Y2087:Z2087"/>
    <mergeCell ref="AA2087:AB2087"/>
    <mergeCell ref="Y2082:Z2082"/>
    <mergeCell ref="AA2082:AB2082"/>
    <mergeCell ref="Y2083:Z2083"/>
    <mergeCell ref="AA2083:AB2083"/>
    <mergeCell ref="Y2084:Z2084"/>
    <mergeCell ref="AA2084:AB2084"/>
    <mergeCell ref="Y2079:Z2079"/>
    <mergeCell ref="AA2079:AB2079"/>
    <mergeCell ref="Y2080:Z2080"/>
    <mergeCell ref="AA2080:AB2080"/>
    <mergeCell ref="Y2081:Z2081"/>
    <mergeCell ref="AA2081:AB2081"/>
    <mergeCell ref="Y2076:Z2076"/>
    <mergeCell ref="AA2076:AB2076"/>
    <mergeCell ref="Y2077:Z2077"/>
    <mergeCell ref="AA2077:AB2077"/>
    <mergeCell ref="Y2078:Z2078"/>
    <mergeCell ref="AA2078:AB2078"/>
    <mergeCell ref="Y2073:Z2073"/>
    <mergeCell ref="AA2073:AB2073"/>
    <mergeCell ref="Y2074:Z2074"/>
    <mergeCell ref="AA2074:AB2074"/>
    <mergeCell ref="Y2075:Z2075"/>
    <mergeCell ref="AA2075:AB2075"/>
    <mergeCell ref="Y2070:Z2070"/>
    <mergeCell ref="AA2070:AB2070"/>
    <mergeCell ref="Y2071:Z2071"/>
    <mergeCell ref="AA2071:AB2071"/>
    <mergeCell ref="Y2072:Z2072"/>
    <mergeCell ref="AA2072:AB2072"/>
    <mergeCell ref="Y2067:Z2067"/>
    <mergeCell ref="AA2067:AB2067"/>
    <mergeCell ref="Y2068:Z2068"/>
    <mergeCell ref="AA2068:AB2068"/>
    <mergeCell ref="Y2069:Z2069"/>
    <mergeCell ref="AA2069:AB2069"/>
    <mergeCell ref="Y2064:Z2064"/>
    <mergeCell ref="AA2064:AB2064"/>
    <mergeCell ref="Y2065:Z2065"/>
    <mergeCell ref="AA2065:AB2065"/>
    <mergeCell ref="Y2066:Z2066"/>
    <mergeCell ref="AA2066:AB2066"/>
    <mergeCell ref="Y2058:AA2058"/>
    <mergeCell ref="Y2059:AA2059"/>
    <mergeCell ref="Y2060:AA2060"/>
    <mergeCell ref="Y2061:AA2061"/>
    <mergeCell ref="Y2063:Z2063"/>
    <mergeCell ref="AA2063:AB2063"/>
    <mergeCell ref="Y2052:AB2052"/>
    <mergeCell ref="Y2053:AA2053"/>
    <mergeCell ref="Y2054:AA2054"/>
    <mergeCell ref="Y2055:AA2055"/>
    <mergeCell ref="Y2056:AA2056"/>
    <mergeCell ref="Y2057:AA2057"/>
    <mergeCell ref="Y2049:Z2049"/>
    <mergeCell ref="AA2049:AB2049"/>
    <mergeCell ref="Y2050:Z2050"/>
    <mergeCell ref="AA2050:AB2050"/>
    <mergeCell ref="Y2051:Z2051"/>
    <mergeCell ref="AA2051:AB2051"/>
    <mergeCell ref="Y2046:Z2046"/>
    <mergeCell ref="AA2046:AB2046"/>
    <mergeCell ref="Y2047:Z2047"/>
    <mergeCell ref="AA2047:AB2047"/>
    <mergeCell ref="Y2048:Z2048"/>
    <mergeCell ref="AA2048:AB2048"/>
    <mergeCell ref="Y2043:Z2043"/>
    <mergeCell ref="AA2043:AB2043"/>
    <mergeCell ref="Y2044:Z2044"/>
    <mergeCell ref="AA2044:AB2044"/>
    <mergeCell ref="Y2045:Z2045"/>
    <mergeCell ref="AA2045:AB2045"/>
    <mergeCell ref="Y2040:Z2040"/>
    <mergeCell ref="AA2040:AB2040"/>
    <mergeCell ref="Y2041:Z2041"/>
    <mergeCell ref="AA2041:AB2041"/>
    <mergeCell ref="Y2042:Z2042"/>
    <mergeCell ref="AA2042:AB2042"/>
    <mergeCell ref="Y2037:Z2037"/>
    <mergeCell ref="AA2037:AB2037"/>
    <mergeCell ref="Y2038:Z2038"/>
    <mergeCell ref="AA2038:AB2038"/>
    <mergeCell ref="Y2039:Z2039"/>
    <mergeCell ref="AA2039:AB2039"/>
    <mergeCell ref="Y2034:Z2034"/>
    <mergeCell ref="AA2034:AB2034"/>
    <mergeCell ref="Y2035:Z2035"/>
    <mergeCell ref="AA2035:AB2035"/>
    <mergeCell ref="Y2036:Z2036"/>
    <mergeCell ref="AA2036:AB2036"/>
    <mergeCell ref="Y2031:Z2031"/>
    <mergeCell ref="AA2031:AB2031"/>
    <mergeCell ref="Y2032:Z2032"/>
    <mergeCell ref="AA2032:AB2032"/>
    <mergeCell ref="Y2033:Z2033"/>
    <mergeCell ref="AA2033:AB2033"/>
    <mergeCell ref="Y2028:Z2028"/>
    <mergeCell ref="AA2028:AB2028"/>
    <mergeCell ref="Y2029:Z2029"/>
    <mergeCell ref="AA2029:AB2029"/>
    <mergeCell ref="Y2030:Z2030"/>
    <mergeCell ref="AA2030:AB2030"/>
    <mergeCell ref="Y2025:Z2025"/>
    <mergeCell ref="AA2025:AB2025"/>
    <mergeCell ref="Y2026:Z2026"/>
    <mergeCell ref="AA2026:AB2026"/>
    <mergeCell ref="Y2027:Z2027"/>
    <mergeCell ref="AA2027:AB2027"/>
    <mergeCell ref="Y2022:Z2022"/>
    <mergeCell ref="AA2022:AB2022"/>
    <mergeCell ref="Y2023:Z2023"/>
    <mergeCell ref="AA2023:AB2023"/>
    <mergeCell ref="Y2024:Z2024"/>
    <mergeCell ref="AA2024:AB2024"/>
    <mergeCell ref="Y2019:Z2019"/>
    <mergeCell ref="AA2019:AB2019"/>
    <mergeCell ref="Y2020:Z2020"/>
    <mergeCell ref="AA2020:AB2020"/>
    <mergeCell ref="Y2021:Z2021"/>
    <mergeCell ref="AA2021:AB2021"/>
    <mergeCell ref="Y2016:Z2016"/>
    <mergeCell ref="AA2016:AB2016"/>
    <mergeCell ref="Y2017:Z2017"/>
    <mergeCell ref="AA2017:AB2017"/>
    <mergeCell ref="Y2018:Z2018"/>
    <mergeCell ref="AA2018:AB2018"/>
    <mergeCell ref="Y2013:Z2013"/>
    <mergeCell ref="AA2013:AB2013"/>
    <mergeCell ref="Y2014:Z2014"/>
    <mergeCell ref="AA2014:AB2014"/>
    <mergeCell ref="Y2015:Z2015"/>
    <mergeCell ref="AA2015:AB2015"/>
    <mergeCell ref="Y2010:Z2010"/>
    <mergeCell ref="AA2010:AB2010"/>
    <mergeCell ref="Y2011:Z2011"/>
    <mergeCell ref="AA2011:AB2011"/>
    <mergeCell ref="Y2012:Z2012"/>
    <mergeCell ref="AA2012:AB2012"/>
    <mergeCell ref="Y2007:Z2007"/>
    <mergeCell ref="AA2007:AB2007"/>
    <mergeCell ref="Y2008:Z2008"/>
    <mergeCell ref="AA2008:AB2008"/>
    <mergeCell ref="Y2009:Z2009"/>
    <mergeCell ref="AA2009:AB2009"/>
    <mergeCell ref="Y2004:Z2004"/>
    <mergeCell ref="AA2004:AB2004"/>
    <mergeCell ref="Y2005:Z2005"/>
    <mergeCell ref="AA2005:AB2005"/>
    <mergeCell ref="Y2006:Z2006"/>
    <mergeCell ref="AA2006:AB2006"/>
    <mergeCell ref="Y2001:Z2001"/>
    <mergeCell ref="AA2001:AB2001"/>
    <mergeCell ref="Y2002:Z2002"/>
    <mergeCell ref="AA2002:AB2002"/>
    <mergeCell ref="Y2003:Z2003"/>
    <mergeCell ref="AA2003:AB2003"/>
    <mergeCell ref="Y1998:Z1998"/>
    <mergeCell ref="AA1998:AB1998"/>
    <mergeCell ref="Y1999:Z1999"/>
    <mergeCell ref="AA1999:AB1999"/>
    <mergeCell ref="Y2000:Z2000"/>
    <mergeCell ref="AA2000:AB2000"/>
    <mergeCell ref="Y1995:Z1995"/>
    <mergeCell ref="AA1995:AB1995"/>
    <mergeCell ref="Y1996:Z1996"/>
    <mergeCell ref="AA1996:AB1996"/>
    <mergeCell ref="Y1997:Z1997"/>
    <mergeCell ref="AA1997:AB1997"/>
    <mergeCell ref="Y1992:Z1992"/>
    <mergeCell ref="AA1992:AB1992"/>
    <mergeCell ref="Y1993:Z1993"/>
    <mergeCell ref="AA1993:AB1993"/>
    <mergeCell ref="Y1994:Z1994"/>
    <mergeCell ref="AA1994:AB1994"/>
    <mergeCell ref="Y1989:Z1989"/>
    <mergeCell ref="AA1989:AB1989"/>
    <mergeCell ref="Y1990:Z1990"/>
    <mergeCell ref="AA1990:AB1990"/>
    <mergeCell ref="Y1991:Z1991"/>
    <mergeCell ref="AA1991:AB1991"/>
    <mergeCell ref="Y1986:Z1986"/>
    <mergeCell ref="AA1986:AB1986"/>
    <mergeCell ref="Y1987:Z1987"/>
    <mergeCell ref="AA1987:AB1987"/>
    <mergeCell ref="Y1988:Z1988"/>
    <mergeCell ref="AA1988:AB1988"/>
    <mergeCell ref="Y1983:Z1983"/>
    <mergeCell ref="AA1983:AB1983"/>
    <mergeCell ref="Y1984:Z1984"/>
    <mergeCell ref="AA1984:AB1984"/>
    <mergeCell ref="Y1985:Z1985"/>
    <mergeCell ref="AA1985:AB1985"/>
    <mergeCell ref="Y1980:Z1980"/>
    <mergeCell ref="AA1980:AB1980"/>
    <mergeCell ref="Y1981:Z1981"/>
    <mergeCell ref="AA1981:AB1981"/>
    <mergeCell ref="Y1982:Z1982"/>
    <mergeCell ref="AA1982:AB1982"/>
    <mergeCell ref="Y1977:Z1977"/>
    <mergeCell ref="AA1977:AB1977"/>
    <mergeCell ref="Y1978:Z1978"/>
    <mergeCell ref="AA1978:AB1978"/>
    <mergeCell ref="Y1979:Z1979"/>
    <mergeCell ref="AA1979:AB1979"/>
    <mergeCell ref="Y1974:Z1974"/>
    <mergeCell ref="AA1974:AB1974"/>
    <mergeCell ref="Y1975:Z1975"/>
    <mergeCell ref="AA1975:AB1975"/>
    <mergeCell ref="Y1976:Z1976"/>
    <mergeCell ref="AA1976:AB1976"/>
    <mergeCell ref="Y1971:Z1971"/>
    <mergeCell ref="AA1971:AB1971"/>
    <mergeCell ref="Y1972:Z1972"/>
    <mergeCell ref="AA1972:AB1972"/>
    <mergeCell ref="Y1973:Z1973"/>
    <mergeCell ref="AA1973:AB1973"/>
    <mergeCell ref="Y1968:Z1968"/>
    <mergeCell ref="AA1968:AB1968"/>
    <mergeCell ref="Y1969:Z1969"/>
    <mergeCell ref="AA1969:AB1969"/>
    <mergeCell ref="Y1970:Z1970"/>
    <mergeCell ref="AA1970:AB1970"/>
    <mergeCell ref="Y1965:Z1965"/>
    <mergeCell ref="AA1965:AB1965"/>
    <mergeCell ref="Y1966:Z1966"/>
    <mergeCell ref="AA1966:AB1966"/>
    <mergeCell ref="Y1967:Z1967"/>
    <mergeCell ref="AA1967:AB1967"/>
    <mergeCell ref="Y1962:Z1962"/>
    <mergeCell ref="AA1962:AB1962"/>
    <mergeCell ref="Y1963:Z1963"/>
    <mergeCell ref="AA1963:AB1963"/>
    <mergeCell ref="Y1964:Z1964"/>
    <mergeCell ref="AA1964:AB1964"/>
    <mergeCell ref="Y1959:Z1959"/>
    <mergeCell ref="AA1959:AB1959"/>
    <mergeCell ref="Y1960:Z1960"/>
    <mergeCell ref="AA1960:AB1960"/>
    <mergeCell ref="Y1961:Z1961"/>
    <mergeCell ref="AA1961:AB1961"/>
    <mergeCell ref="Y1956:Z1956"/>
    <mergeCell ref="AA1956:AB1956"/>
    <mergeCell ref="Y1957:Z1957"/>
    <mergeCell ref="AA1957:AB1957"/>
    <mergeCell ref="Y1958:Z1958"/>
    <mergeCell ref="AA1958:AB1958"/>
    <mergeCell ref="Y1953:Z1953"/>
    <mergeCell ref="AA1953:AB1953"/>
    <mergeCell ref="Y1954:Z1954"/>
    <mergeCell ref="AA1954:AB1954"/>
    <mergeCell ref="Y1955:Z1955"/>
    <mergeCell ref="AA1955:AB1955"/>
    <mergeCell ref="Y1950:Z1950"/>
    <mergeCell ref="AA1950:AB1950"/>
    <mergeCell ref="Y1951:Z1951"/>
    <mergeCell ref="AA1951:AB1951"/>
    <mergeCell ref="Y1952:Z1952"/>
    <mergeCell ref="AA1952:AB1952"/>
    <mergeCell ref="Y1947:Z1947"/>
    <mergeCell ref="AA1947:AB1947"/>
    <mergeCell ref="Y1948:Z1948"/>
    <mergeCell ref="AA1948:AB1948"/>
    <mergeCell ref="Y1949:Z1949"/>
    <mergeCell ref="AA1949:AB1949"/>
    <mergeCell ref="Y1944:Z1944"/>
    <mergeCell ref="AA1944:AB1944"/>
    <mergeCell ref="Y1945:Z1945"/>
    <mergeCell ref="AA1945:AB1945"/>
    <mergeCell ref="Y1946:Z1946"/>
    <mergeCell ref="AA1946:AB1946"/>
    <mergeCell ref="Y1941:Z1941"/>
    <mergeCell ref="AA1941:AB1941"/>
    <mergeCell ref="Y1942:Z1942"/>
    <mergeCell ref="AA1942:AB1942"/>
    <mergeCell ref="Y1943:Z1943"/>
    <mergeCell ref="AA1943:AB1943"/>
    <mergeCell ref="Y1938:Z1938"/>
    <mergeCell ref="AA1938:AB1938"/>
    <mergeCell ref="Y1939:Z1939"/>
    <mergeCell ref="AA1939:AB1939"/>
    <mergeCell ref="Y1940:Z1940"/>
    <mergeCell ref="AA1940:AB1940"/>
    <mergeCell ref="Y1935:Z1935"/>
    <mergeCell ref="AA1935:AB1935"/>
    <mergeCell ref="Y1936:Z1936"/>
    <mergeCell ref="AA1936:AB1936"/>
    <mergeCell ref="Y1937:Z1937"/>
    <mergeCell ref="AA1937:AB1937"/>
    <mergeCell ref="Y1932:Z1932"/>
    <mergeCell ref="AA1932:AB1932"/>
    <mergeCell ref="Y1933:Z1933"/>
    <mergeCell ref="AA1933:AB1933"/>
    <mergeCell ref="Y1934:Z1934"/>
    <mergeCell ref="AA1934:AB1934"/>
    <mergeCell ref="Y1929:Z1929"/>
    <mergeCell ref="AA1929:AB1929"/>
    <mergeCell ref="Y1930:Z1930"/>
    <mergeCell ref="AA1930:AB1930"/>
    <mergeCell ref="Y1931:Z1931"/>
    <mergeCell ref="AA1931:AB1931"/>
    <mergeCell ref="Y1926:Z1926"/>
    <mergeCell ref="AA1926:AB1926"/>
    <mergeCell ref="Y1927:Z1927"/>
    <mergeCell ref="AA1927:AB1927"/>
    <mergeCell ref="Y1928:Z1928"/>
    <mergeCell ref="AA1928:AB1928"/>
    <mergeCell ref="Y1923:Z1923"/>
    <mergeCell ref="AA1923:AB1923"/>
    <mergeCell ref="Y1924:Z1924"/>
    <mergeCell ref="AA1924:AB1924"/>
    <mergeCell ref="Y1925:Z1925"/>
    <mergeCell ref="AA1925:AB1925"/>
    <mergeCell ref="Y1920:Z1920"/>
    <mergeCell ref="AA1920:AB1920"/>
    <mergeCell ref="Y1921:Z1921"/>
    <mergeCell ref="AA1921:AB1921"/>
    <mergeCell ref="Y1922:Z1922"/>
    <mergeCell ref="AA1922:AB1922"/>
    <mergeCell ref="Y1917:Z1917"/>
    <mergeCell ref="AA1917:AB1917"/>
    <mergeCell ref="Y1918:Z1918"/>
    <mergeCell ref="AA1918:AB1918"/>
    <mergeCell ref="Y1919:Z1919"/>
    <mergeCell ref="AA1919:AB1919"/>
    <mergeCell ref="Y1914:Z1914"/>
    <mergeCell ref="AA1914:AB1914"/>
    <mergeCell ref="Y1915:Z1915"/>
    <mergeCell ref="AA1915:AB1915"/>
    <mergeCell ref="Y1916:Z1916"/>
    <mergeCell ref="AA1916:AB1916"/>
    <mergeCell ref="Y1911:Z1911"/>
    <mergeCell ref="AA1911:AB1911"/>
    <mergeCell ref="Y1912:Z1912"/>
    <mergeCell ref="AA1912:AB1912"/>
    <mergeCell ref="Y1913:Z1913"/>
    <mergeCell ref="AA1913:AB1913"/>
    <mergeCell ref="Y1908:Z1908"/>
    <mergeCell ref="AA1908:AB1908"/>
    <mergeCell ref="Y1909:Z1909"/>
    <mergeCell ref="AA1909:AB1909"/>
    <mergeCell ref="Y1910:Z1910"/>
    <mergeCell ref="AA1910:AB1910"/>
    <mergeCell ref="Y1905:Z1905"/>
    <mergeCell ref="AA1905:AB1905"/>
    <mergeCell ref="Y1906:Z1906"/>
    <mergeCell ref="AA1906:AB1906"/>
    <mergeCell ref="Y1907:Z1907"/>
    <mergeCell ref="AA1907:AB1907"/>
    <mergeCell ref="Y1902:Z1902"/>
    <mergeCell ref="AA1902:AB1902"/>
    <mergeCell ref="Y1903:Z1903"/>
    <mergeCell ref="AA1903:AB1903"/>
    <mergeCell ref="Y1904:Z1904"/>
    <mergeCell ref="AA1904:AB1904"/>
    <mergeCell ref="Y1899:Z1899"/>
    <mergeCell ref="AA1899:AB1899"/>
    <mergeCell ref="Y1900:Z1900"/>
    <mergeCell ref="AA1900:AB1900"/>
    <mergeCell ref="Y1901:Z1901"/>
    <mergeCell ref="AA1901:AB1901"/>
    <mergeCell ref="Y1896:Z1896"/>
    <mergeCell ref="AA1896:AB1896"/>
    <mergeCell ref="Y1897:Z1897"/>
    <mergeCell ref="AA1897:AB1897"/>
    <mergeCell ref="Y1898:Z1898"/>
    <mergeCell ref="AA1898:AB1898"/>
    <mergeCell ref="Y1893:Z1893"/>
    <mergeCell ref="AA1893:AB1893"/>
    <mergeCell ref="Y1894:Z1894"/>
    <mergeCell ref="AA1894:AB1894"/>
    <mergeCell ref="Y1895:Z1895"/>
    <mergeCell ref="AA1895:AB1895"/>
    <mergeCell ref="Y1890:Z1890"/>
    <mergeCell ref="AA1890:AB1890"/>
    <mergeCell ref="Y1891:Z1891"/>
    <mergeCell ref="AA1891:AB1891"/>
    <mergeCell ref="Y1892:Z1892"/>
    <mergeCell ref="AA1892:AB1892"/>
    <mergeCell ref="Y1887:Z1887"/>
    <mergeCell ref="AA1887:AB1887"/>
    <mergeCell ref="Y1888:Z1888"/>
    <mergeCell ref="AA1888:AB1888"/>
    <mergeCell ref="Y1889:Z1889"/>
    <mergeCell ref="AA1889:AB1889"/>
    <mergeCell ref="Y1884:Z1884"/>
    <mergeCell ref="AA1884:AB1884"/>
    <mergeCell ref="Y1885:Z1885"/>
    <mergeCell ref="AA1885:AB1885"/>
    <mergeCell ref="Y1886:Z1886"/>
    <mergeCell ref="AA1886:AB1886"/>
    <mergeCell ref="Y1881:Z1881"/>
    <mergeCell ref="AA1881:AB1881"/>
    <mergeCell ref="Y1882:Z1882"/>
    <mergeCell ref="AA1882:AB1882"/>
    <mergeCell ref="Y1883:Z1883"/>
    <mergeCell ref="AA1883:AB1883"/>
    <mergeCell ref="Y1878:Z1878"/>
    <mergeCell ref="AA1878:AB1878"/>
    <mergeCell ref="Y1879:Z1879"/>
    <mergeCell ref="AA1879:AB1879"/>
    <mergeCell ref="Y1880:Z1880"/>
    <mergeCell ref="AA1880:AB1880"/>
    <mergeCell ref="Y1875:Z1875"/>
    <mergeCell ref="AA1875:AB1875"/>
    <mergeCell ref="Y1876:Z1876"/>
    <mergeCell ref="AA1876:AB1876"/>
    <mergeCell ref="Y1877:Z1877"/>
    <mergeCell ref="AA1877:AB1877"/>
    <mergeCell ref="Y1872:Z1872"/>
    <mergeCell ref="AA1872:AB1872"/>
    <mergeCell ref="Y1873:Z1873"/>
    <mergeCell ref="AA1873:AB1873"/>
    <mergeCell ref="Y1874:Z1874"/>
    <mergeCell ref="AA1874:AB1874"/>
    <mergeCell ref="Y1869:Z1869"/>
    <mergeCell ref="AA1869:AB1869"/>
    <mergeCell ref="Y1870:Z1870"/>
    <mergeCell ref="AA1870:AB1870"/>
    <mergeCell ref="Y1871:Z1871"/>
    <mergeCell ref="AA1871:AB1871"/>
    <mergeCell ref="Y1866:Z1866"/>
    <mergeCell ref="AA1866:AB1866"/>
    <mergeCell ref="Y1867:Z1867"/>
    <mergeCell ref="AA1867:AB1867"/>
    <mergeCell ref="Y1868:Z1868"/>
    <mergeCell ref="AA1868:AB1868"/>
    <mergeCell ref="Y1863:Z1863"/>
    <mergeCell ref="AA1863:AB1863"/>
    <mergeCell ref="Y1864:Z1864"/>
    <mergeCell ref="AA1864:AB1864"/>
    <mergeCell ref="Y1865:Z1865"/>
    <mergeCell ref="AA1865:AB1865"/>
    <mergeCell ref="Y1860:Z1860"/>
    <mergeCell ref="AA1860:AB1860"/>
    <mergeCell ref="Y1861:Z1861"/>
    <mergeCell ref="AA1861:AB1861"/>
    <mergeCell ref="Y1862:Z1862"/>
    <mergeCell ref="AA1862:AB1862"/>
    <mergeCell ref="Y1857:Z1857"/>
    <mergeCell ref="AA1857:AB1857"/>
    <mergeCell ref="Y1858:Z1858"/>
    <mergeCell ref="AA1858:AB1858"/>
    <mergeCell ref="Y1859:Z1859"/>
    <mergeCell ref="AA1859:AB1859"/>
    <mergeCell ref="Y1854:Z1854"/>
    <mergeCell ref="AA1854:AB1854"/>
    <mergeCell ref="Y1855:Z1855"/>
    <mergeCell ref="AA1855:AB1855"/>
    <mergeCell ref="Y1856:Z1856"/>
    <mergeCell ref="AA1856:AB1856"/>
    <mergeCell ref="Y1851:Z1851"/>
    <mergeCell ref="AA1851:AB1851"/>
    <mergeCell ref="Y1852:Z1852"/>
    <mergeCell ref="AA1852:AB1852"/>
    <mergeCell ref="Y1853:Z1853"/>
    <mergeCell ref="AA1853:AB1853"/>
    <mergeCell ref="Y1848:Z1848"/>
    <mergeCell ref="AA1848:AB1848"/>
    <mergeCell ref="Y1849:Z1849"/>
    <mergeCell ref="AA1849:AB1849"/>
    <mergeCell ref="Y1850:Z1850"/>
    <mergeCell ref="AA1850:AB1850"/>
    <mergeCell ref="Y1845:Z1845"/>
    <mergeCell ref="AA1845:AB1845"/>
    <mergeCell ref="Y1846:Z1846"/>
    <mergeCell ref="AA1846:AB1846"/>
    <mergeCell ref="Y1847:Z1847"/>
    <mergeCell ref="AA1847:AB1847"/>
    <mergeCell ref="Y1842:Z1842"/>
    <mergeCell ref="AA1842:AB1842"/>
    <mergeCell ref="Y1843:Z1843"/>
    <mergeCell ref="AA1843:AB1843"/>
    <mergeCell ref="Y1844:Z1844"/>
    <mergeCell ref="AA1844:AB1844"/>
    <mergeCell ref="Y1839:Z1839"/>
    <mergeCell ref="AA1839:AB1839"/>
    <mergeCell ref="Y1840:Z1840"/>
    <mergeCell ref="AA1840:AB1840"/>
    <mergeCell ref="Y1841:Z1841"/>
    <mergeCell ref="AA1841:AB1841"/>
    <mergeCell ref="Y1836:Z1836"/>
    <mergeCell ref="AA1836:AB1836"/>
    <mergeCell ref="Y1837:Z1837"/>
    <mergeCell ref="AA1837:AB1837"/>
    <mergeCell ref="Y1838:Z1838"/>
    <mergeCell ref="AA1838:AB1838"/>
    <mergeCell ref="Y1833:Z1833"/>
    <mergeCell ref="AA1833:AB1833"/>
    <mergeCell ref="Y1834:Z1834"/>
    <mergeCell ref="AA1834:AB1834"/>
    <mergeCell ref="Y1835:Z1835"/>
    <mergeCell ref="AA1835:AB1835"/>
    <mergeCell ref="Y1830:Z1830"/>
    <mergeCell ref="AA1830:AB1830"/>
    <mergeCell ref="Y1831:Z1831"/>
    <mergeCell ref="AA1831:AB1831"/>
    <mergeCell ref="Y1832:Z1832"/>
    <mergeCell ref="AA1832:AB1832"/>
    <mergeCell ref="Y1827:Z1827"/>
    <mergeCell ref="AA1827:AB1827"/>
    <mergeCell ref="Y1828:Z1828"/>
    <mergeCell ref="AA1828:AB1828"/>
    <mergeCell ref="Y1829:Z1829"/>
    <mergeCell ref="AA1829:AB1829"/>
    <mergeCell ref="Y1824:Z1824"/>
    <mergeCell ref="AA1824:AB1824"/>
    <mergeCell ref="Y1825:Z1825"/>
    <mergeCell ref="AA1825:AB1825"/>
    <mergeCell ref="Y1826:Z1826"/>
    <mergeCell ref="AA1826:AB1826"/>
    <mergeCell ref="Y1821:Z1821"/>
    <mergeCell ref="AA1821:AB1821"/>
    <mergeCell ref="Y1822:Z1822"/>
    <mergeCell ref="AA1822:AB1822"/>
    <mergeCell ref="Y1823:Z1823"/>
    <mergeCell ref="AA1823:AB1823"/>
    <mergeCell ref="Y1818:Z1818"/>
    <mergeCell ref="AA1818:AB1818"/>
    <mergeCell ref="Y1819:Z1819"/>
    <mergeCell ref="AA1819:AB1819"/>
    <mergeCell ref="Y1820:Z1820"/>
    <mergeCell ref="AA1820:AB1820"/>
    <mergeCell ref="Y1815:Z1815"/>
    <mergeCell ref="AA1815:AB1815"/>
    <mergeCell ref="Y1816:Z1816"/>
    <mergeCell ref="AA1816:AB1816"/>
    <mergeCell ref="Y1817:Z1817"/>
    <mergeCell ref="AA1817:AB1817"/>
    <mergeCell ref="Y1812:Z1812"/>
    <mergeCell ref="AA1812:AB1812"/>
    <mergeCell ref="Y1813:Z1813"/>
    <mergeCell ref="AA1813:AB1813"/>
    <mergeCell ref="Y1814:Z1814"/>
    <mergeCell ref="AA1814:AB1814"/>
    <mergeCell ref="Y1809:Z1809"/>
    <mergeCell ref="AA1809:AB1809"/>
    <mergeCell ref="Y1810:Z1810"/>
    <mergeCell ref="AA1810:AB1810"/>
    <mergeCell ref="Y1811:Z1811"/>
    <mergeCell ref="AA1811:AB1811"/>
    <mergeCell ref="Y1806:Z1806"/>
    <mergeCell ref="AA1806:AB1806"/>
    <mergeCell ref="Y1807:Z1807"/>
    <mergeCell ref="AA1807:AB1807"/>
    <mergeCell ref="Y1808:Z1808"/>
    <mergeCell ref="AA1808:AB1808"/>
    <mergeCell ref="Y1803:Z1803"/>
    <mergeCell ref="AA1803:AB1803"/>
    <mergeCell ref="Y1804:Z1804"/>
    <mergeCell ref="AA1804:AB1804"/>
    <mergeCell ref="Y1805:Z1805"/>
    <mergeCell ref="AA1805:AB1805"/>
    <mergeCell ref="Y1800:Z1800"/>
    <mergeCell ref="AA1800:AB1800"/>
    <mergeCell ref="Y1801:Z1801"/>
    <mergeCell ref="AA1801:AB1801"/>
    <mergeCell ref="Y1802:Z1802"/>
    <mergeCell ref="AA1802:AB1802"/>
    <mergeCell ref="Y1797:Z1797"/>
    <mergeCell ref="AA1797:AB1797"/>
    <mergeCell ref="Y1798:Z1798"/>
    <mergeCell ref="AA1798:AB1798"/>
    <mergeCell ref="Y1799:Z1799"/>
    <mergeCell ref="AA1799:AB1799"/>
    <mergeCell ref="Y1794:Z1794"/>
    <mergeCell ref="AA1794:AB1794"/>
    <mergeCell ref="Y1795:Z1795"/>
    <mergeCell ref="AA1795:AB1795"/>
    <mergeCell ref="Y1796:Z1796"/>
    <mergeCell ref="AA1796:AB1796"/>
    <mergeCell ref="Y1791:Z1791"/>
    <mergeCell ref="AA1791:AB1791"/>
    <mergeCell ref="Y1792:Z1792"/>
    <mergeCell ref="AA1792:AB1792"/>
    <mergeCell ref="Y1793:Z1793"/>
    <mergeCell ref="AA1793:AB1793"/>
    <mergeCell ref="Y1788:Z1788"/>
    <mergeCell ref="AA1788:AB1788"/>
    <mergeCell ref="Y1789:Z1789"/>
    <mergeCell ref="AA1789:AB1789"/>
    <mergeCell ref="Y1790:Z1790"/>
    <mergeCell ref="AA1790:AB1790"/>
    <mergeCell ref="Y1785:Z1785"/>
    <mergeCell ref="AA1785:AB1785"/>
    <mergeCell ref="Y1786:Z1786"/>
    <mergeCell ref="AA1786:AB1786"/>
    <mergeCell ref="Y1787:Z1787"/>
    <mergeCell ref="AA1787:AB1787"/>
    <mergeCell ref="Y1782:Z1782"/>
    <mergeCell ref="AA1782:AB1782"/>
    <mergeCell ref="Y1783:Z1783"/>
    <mergeCell ref="AA1783:AB1783"/>
    <mergeCell ref="Y1784:Z1784"/>
    <mergeCell ref="AA1784:AB1784"/>
    <mergeCell ref="Y1779:Z1779"/>
    <mergeCell ref="AA1779:AB1779"/>
    <mergeCell ref="Y1780:Z1780"/>
    <mergeCell ref="AA1780:AB1780"/>
    <mergeCell ref="Y1781:Z1781"/>
    <mergeCell ref="AA1781:AB1781"/>
    <mergeCell ref="Y1776:Z1776"/>
    <mergeCell ref="AA1776:AB1776"/>
    <mergeCell ref="Y1777:Z1777"/>
    <mergeCell ref="AA1777:AB1777"/>
    <mergeCell ref="Y1778:Z1778"/>
    <mergeCell ref="AA1778:AB1778"/>
    <mergeCell ref="Y1773:Z1773"/>
    <mergeCell ref="AA1773:AB1773"/>
    <mergeCell ref="Y1774:Z1774"/>
    <mergeCell ref="AA1774:AB1774"/>
    <mergeCell ref="Y1775:Z1775"/>
    <mergeCell ref="AA1775:AB1775"/>
    <mergeCell ref="Y1770:Z1770"/>
    <mergeCell ref="AA1770:AB1770"/>
    <mergeCell ref="Y1771:Z1771"/>
    <mergeCell ref="AA1771:AB1771"/>
    <mergeCell ref="Y1772:Z1772"/>
    <mergeCell ref="AA1772:AB1772"/>
    <mergeCell ref="Y1767:Z1767"/>
    <mergeCell ref="AA1767:AB1767"/>
    <mergeCell ref="Y1768:Z1768"/>
    <mergeCell ref="AA1768:AB1768"/>
    <mergeCell ref="Y1769:Z1769"/>
    <mergeCell ref="AA1769:AB1769"/>
    <mergeCell ref="Y1764:Z1764"/>
    <mergeCell ref="AA1764:AB1764"/>
    <mergeCell ref="Y1765:Z1765"/>
    <mergeCell ref="AA1765:AB1765"/>
    <mergeCell ref="Y1766:Z1766"/>
    <mergeCell ref="AA1766:AB1766"/>
    <mergeCell ref="Y1761:Z1761"/>
    <mergeCell ref="AA1761:AB1761"/>
    <mergeCell ref="Y1762:Z1762"/>
    <mergeCell ref="AA1762:AB1762"/>
    <mergeCell ref="Y1763:Z1763"/>
    <mergeCell ref="AA1763:AB1763"/>
    <mergeCell ref="Y1758:Z1758"/>
    <mergeCell ref="AA1758:AB1758"/>
    <mergeCell ref="Y1759:Z1759"/>
    <mergeCell ref="AA1759:AB1759"/>
    <mergeCell ref="Y1760:Z1760"/>
    <mergeCell ref="AA1760:AB1760"/>
    <mergeCell ref="Y1755:Z1755"/>
    <mergeCell ref="AA1755:AB1755"/>
    <mergeCell ref="Y1756:Z1756"/>
    <mergeCell ref="AA1756:AB1756"/>
    <mergeCell ref="Y1757:Z1757"/>
    <mergeCell ref="AA1757:AB1757"/>
    <mergeCell ref="Y1752:Z1752"/>
    <mergeCell ref="AA1752:AB1752"/>
    <mergeCell ref="Y1753:Z1753"/>
    <mergeCell ref="AA1753:AB1753"/>
    <mergeCell ref="Y1754:Z1754"/>
    <mergeCell ref="AA1754:AB1754"/>
    <mergeCell ref="Y1749:Z1749"/>
    <mergeCell ref="AA1749:AB1749"/>
    <mergeCell ref="Y1750:Z1750"/>
    <mergeCell ref="AA1750:AB1750"/>
    <mergeCell ref="Y1751:Z1751"/>
    <mergeCell ref="AA1751:AB1751"/>
    <mergeCell ref="Y1746:Z1746"/>
    <mergeCell ref="AA1746:AB1746"/>
    <mergeCell ref="Y1747:Z1747"/>
    <mergeCell ref="AA1747:AB1747"/>
    <mergeCell ref="Y1748:Z1748"/>
    <mergeCell ref="AA1748:AB1748"/>
    <mergeCell ref="Y1743:Z1743"/>
    <mergeCell ref="AA1743:AB1743"/>
    <mergeCell ref="Y1744:Z1744"/>
    <mergeCell ref="AA1744:AB1744"/>
    <mergeCell ref="Y1745:Z1745"/>
    <mergeCell ref="AA1745:AB1745"/>
    <mergeCell ref="Y1740:Z1740"/>
    <mergeCell ref="AA1740:AB1740"/>
    <mergeCell ref="Y1741:Z1741"/>
    <mergeCell ref="AA1741:AB1741"/>
    <mergeCell ref="Y1742:Z1742"/>
    <mergeCell ref="AA1742:AB1742"/>
    <mergeCell ref="Y1737:Z1737"/>
    <mergeCell ref="AA1737:AB1737"/>
    <mergeCell ref="Y1738:Z1738"/>
    <mergeCell ref="AA1738:AB1738"/>
    <mergeCell ref="Y1739:Z1739"/>
    <mergeCell ref="AA1739:AB1739"/>
    <mergeCell ref="Y1734:Z1734"/>
    <mergeCell ref="AA1734:AB1734"/>
    <mergeCell ref="Y1735:Z1735"/>
    <mergeCell ref="AA1735:AB1735"/>
    <mergeCell ref="Y1736:Z1736"/>
    <mergeCell ref="AA1736:AB1736"/>
    <mergeCell ref="Y1731:Z1731"/>
    <mergeCell ref="AA1731:AB1731"/>
    <mergeCell ref="Y1732:Z1732"/>
    <mergeCell ref="AA1732:AB1732"/>
    <mergeCell ref="Y1733:Z1733"/>
    <mergeCell ref="AA1733:AB1733"/>
    <mergeCell ref="Y1728:Z1728"/>
    <mergeCell ref="AA1728:AB1728"/>
    <mergeCell ref="Y1729:Z1729"/>
    <mergeCell ref="AA1729:AB1729"/>
    <mergeCell ref="Y1730:Z1730"/>
    <mergeCell ref="AA1730:AB1730"/>
    <mergeCell ref="Y1725:Z1725"/>
    <mergeCell ref="AA1725:AB1725"/>
    <mergeCell ref="Y1726:Z1726"/>
    <mergeCell ref="AA1726:AB1726"/>
    <mergeCell ref="Y1727:Z1727"/>
    <mergeCell ref="AA1727:AB1727"/>
    <mergeCell ref="Y1722:Z1722"/>
    <mergeCell ref="AA1722:AB1722"/>
    <mergeCell ref="Y1723:Z1723"/>
    <mergeCell ref="AA1723:AB1723"/>
    <mergeCell ref="Y1724:Z1724"/>
    <mergeCell ref="AA1724:AB1724"/>
    <mergeCell ref="Y1719:Z1719"/>
    <mergeCell ref="AA1719:AB1719"/>
    <mergeCell ref="Y1720:Z1720"/>
    <mergeCell ref="AA1720:AB1720"/>
    <mergeCell ref="Y1721:Z1721"/>
    <mergeCell ref="AA1721:AB1721"/>
    <mergeCell ref="Y1716:Z1716"/>
    <mergeCell ref="AA1716:AB1716"/>
    <mergeCell ref="Y1717:Z1717"/>
    <mergeCell ref="AA1717:AB1717"/>
    <mergeCell ref="Y1718:Z1718"/>
    <mergeCell ref="AA1718:AB1718"/>
    <mergeCell ref="Y1713:Z1713"/>
    <mergeCell ref="AA1713:AB1713"/>
    <mergeCell ref="Y1714:Z1714"/>
    <mergeCell ref="AA1714:AB1714"/>
    <mergeCell ref="Y1715:Z1715"/>
    <mergeCell ref="AA1715:AB1715"/>
    <mergeCell ref="Y1710:Z1710"/>
    <mergeCell ref="AA1710:AB1710"/>
    <mergeCell ref="Y1711:Z1711"/>
    <mergeCell ref="AA1711:AB1711"/>
    <mergeCell ref="Y1712:Z1712"/>
    <mergeCell ref="AA1712:AB1712"/>
    <mergeCell ref="Y1707:Z1707"/>
    <mergeCell ref="AA1707:AB1707"/>
    <mergeCell ref="Y1708:Z1708"/>
    <mergeCell ref="AA1708:AB1708"/>
    <mergeCell ref="Y1709:Z1709"/>
    <mergeCell ref="AA1709:AB1709"/>
    <mergeCell ref="Y1704:Z1704"/>
    <mergeCell ref="AA1704:AB1704"/>
    <mergeCell ref="Y1705:Z1705"/>
    <mergeCell ref="AA1705:AB1705"/>
    <mergeCell ref="Y1706:Z1706"/>
    <mergeCell ref="AA1706:AB1706"/>
    <mergeCell ref="Y1701:Z1701"/>
    <mergeCell ref="AA1701:AB1701"/>
    <mergeCell ref="Y1702:Z1702"/>
    <mergeCell ref="AA1702:AB1702"/>
    <mergeCell ref="Y1703:Z1703"/>
    <mergeCell ref="AA1703:AB1703"/>
    <mergeCell ref="Y1698:Z1698"/>
    <mergeCell ref="AA1698:AB1698"/>
    <mergeCell ref="Y1699:Z1699"/>
    <mergeCell ref="AA1699:AB1699"/>
    <mergeCell ref="Y1700:Z1700"/>
    <mergeCell ref="AA1700:AB1700"/>
    <mergeCell ref="Y1695:Z1695"/>
    <mergeCell ref="AA1695:AB1695"/>
    <mergeCell ref="Y1696:Z1696"/>
    <mergeCell ref="AA1696:AB1696"/>
    <mergeCell ref="Y1697:Z1697"/>
    <mergeCell ref="AA1697:AB1697"/>
    <mergeCell ref="Y1692:Z1692"/>
    <mergeCell ref="AA1692:AB1692"/>
    <mergeCell ref="Y1693:Z1693"/>
    <mergeCell ref="AA1693:AB1693"/>
    <mergeCell ref="Y1694:Z1694"/>
    <mergeCell ref="AA1694:AB1694"/>
    <mergeCell ref="Y1689:Z1689"/>
    <mergeCell ref="AA1689:AB1689"/>
    <mergeCell ref="Y1690:Z1690"/>
    <mergeCell ref="AA1690:AB1690"/>
    <mergeCell ref="Y1691:Z1691"/>
    <mergeCell ref="AA1691:AB1691"/>
    <mergeCell ref="Y1686:Z1686"/>
    <mergeCell ref="AA1686:AB1686"/>
    <mergeCell ref="Y1687:Z1687"/>
    <mergeCell ref="AA1687:AB1687"/>
    <mergeCell ref="Y1688:Z1688"/>
    <mergeCell ref="AA1688:AB1688"/>
    <mergeCell ref="Y1683:Z1683"/>
    <mergeCell ref="AA1683:AB1683"/>
    <mergeCell ref="Y1684:Z1684"/>
    <mergeCell ref="AA1684:AB1684"/>
    <mergeCell ref="Y1685:Z1685"/>
    <mergeCell ref="AA1685:AB1685"/>
    <mergeCell ref="Y1680:Z1680"/>
    <mergeCell ref="AA1680:AB1680"/>
    <mergeCell ref="Y1681:Z1681"/>
    <mergeCell ref="AA1681:AB1681"/>
    <mergeCell ref="Y1682:Z1682"/>
    <mergeCell ref="AA1682:AB1682"/>
    <mergeCell ref="Y1677:Z1677"/>
    <mergeCell ref="AA1677:AB1677"/>
    <mergeCell ref="Y1678:Z1678"/>
    <mergeCell ref="AA1678:AB1678"/>
    <mergeCell ref="Y1679:Z1679"/>
    <mergeCell ref="AA1679:AB1679"/>
    <mergeCell ref="Y1674:Z1674"/>
    <mergeCell ref="AA1674:AB1674"/>
    <mergeCell ref="Y1675:Z1675"/>
    <mergeCell ref="AA1675:AB1675"/>
    <mergeCell ref="Y1676:Z1676"/>
    <mergeCell ref="AA1676:AB1676"/>
    <mergeCell ref="Y1671:Z1671"/>
    <mergeCell ref="AA1671:AB1671"/>
    <mergeCell ref="Y1672:Z1672"/>
    <mergeCell ref="AA1672:AB1672"/>
    <mergeCell ref="Y1673:Z1673"/>
    <mergeCell ref="AA1673:AB1673"/>
    <mergeCell ref="Y1668:Z1668"/>
    <mergeCell ref="AA1668:AB1668"/>
    <mergeCell ref="Y1669:Z1669"/>
    <mergeCell ref="AA1669:AB1669"/>
    <mergeCell ref="Y1670:Z1670"/>
    <mergeCell ref="AA1670:AB1670"/>
    <mergeCell ref="Y1665:Z1665"/>
    <mergeCell ref="AA1665:AB1665"/>
    <mergeCell ref="Y1666:Z1666"/>
    <mergeCell ref="AA1666:AB1666"/>
    <mergeCell ref="Y1667:Z1667"/>
    <mergeCell ref="AA1667:AB1667"/>
    <mergeCell ref="Y1662:Z1662"/>
    <mergeCell ref="AA1662:AB1662"/>
    <mergeCell ref="Y1663:Z1663"/>
    <mergeCell ref="AA1663:AB1663"/>
    <mergeCell ref="Y1664:Z1664"/>
    <mergeCell ref="AA1664:AB1664"/>
    <mergeCell ref="Y1659:Z1659"/>
    <mergeCell ref="AA1659:AB1659"/>
    <mergeCell ref="Y1660:Z1660"/>
    <mergeCell ref="AA1660:AB1660"/>
    <mergeCell ref="Y1661:Z1661"/>
    <mergeCell ref="AA1661:AB1661"/>
    <mergeCell ref="Y1656:Z1656"/>
    <mergeCell ref="AA1656:AB1656"/>
    <mergeCell ref="Y1657:Z1657"/>
    <mergeCell ref="AA1657:AB1657"/>
    <mergeCell ref="Y1658:Z1658"/>
    <mergeCell ref="AA1658:AB1658"/>
    <mergeCell ref="Y1653:Z1653"/>
    <mergeCell ref="AA1653:AB1653"/>
    <mergeCell ref="Y1654:Z1654"/>
    <mergeCell ref="AA1654:AB1654"/>
    <mergeCell ref="Y1655:Z1655"/>
    <mergeCell ref="AA1655:AB1655"/>
    <mergeCell ref="Y1650:Z1650"/>
    <mergeCell ref="AA1650:AB1650"/>
    <mergeCell ref="Y1651:Z1651"/>
    <mergeCell ref="AA1651:AB1651"/>
    <mergeCell ref="Y1652:Z1652"/>
    <mergeCell ref="AA1652:AB1652"/>
    <mergeCell ref="Y1647:Z1647"/>
    <mergeCell ref="AA1647:AB1647"/>
    <mergeCell ref="Y1648:Z1648"/>
    <mergeCell ref="AA1648:AB1648"/>
    <mergeCell ref="Y1649:Z1649"/>
    <mergeCell ref="AA1649:AB1649"/>
    <mergeCell ref="Y1644:Z1644"/>
    <mergeCell ref="AA1644:AB1644"/>
    <mergeCell ref="Y1645:Z1645"/>
    <mergeCell ref="AA1645:AB1645"/>
    <mergeCell ref="Y1646:Z1646"/>
    <mergeCell ref="AA1646:AB1646"/>
    <mergeCell ref="Y1641:Z1641"/>
    <mergeCell ref="AA1641:AB1641"/>
    <mergeCell ref="Y1642:Z1642"/>
    <mergeCell ref="AA1642:AB1642"/>
    <mergeCell ref="Y1643:Z1643"/>
    <mergeCell ref="AA1643:AB1643"/>
    <mergeCell ref="Y1638:Z1638"/>
    <mergeCell ref="AA1638:AB1638"/>
    <mergeCell ref="Y1639:Z1639"/>
    <mergeCell ref="AA1639:AB1639"/>
    <mergeCell ref="Y1640:Z1640"/>
    <mergeCell ref="AA1640:AB1640"/>
    <mergeCell ref="Y1635:Z1635"/>
    <mergeCell ref="AA1635:AB1635"/>
    <mergeCell ref="Y1636:Z1636"/>
    <mergeCell ref="AA1636:AB1636"/>
    <mergeCell ref="Y1637:Z1637"/>
    <mergeCell ref="AA1637:AB1637"/>
    <mergeCell ref="Y1632:Z1632"/>
    <mergeCell ref="AA1632:AB1632"/>
    <mergeCell ref="Y1633:Z1633"/>
    <mergeCell ref="AA1633:AB1633"/>
    <mergeCell ref="Y1634:Z1634"/>
    <mergeCell ref="AA1634:AB1634"/>
    <mergeCell ref="Y1629:Z1629"/>
    <mergeCell ref="AA1629:AB1629"/>
    <mergeCell ref="Y1630:Z1630"/>
    <mergeCell ref="AA1630:AB1630"/>
    <mergeCell ref="Y1631:Z1631"/>
    <mergeCell ref="AA1631:AB1631"/>
    <mergeCell ref="Y1626:Z1626"/>
    <mergeCell ref="AA1626:AB1626"/>
    <mergeCell ref="Y1627:Z1627"/>
    <mergeCell ref="AA1627:AB1627"/>
    <mergeCell ref="Y1628:Z1628"/>
    <mergeCell ref="AA1628:AB1628"/>
    <mergeCell ref="Y1623:Z1623"/>
    <mergeCell ref="AA1623:AB1623"/>
    <mergeCell ref="Y1624:Z1624"/>
    <mergeCell ref="AA1624:AB1624"/>
    <mergeCell ref="Y1625:Z1625"/>
    <mergeCell ref="AA1625:AB1625"/>
    <mergeCell ref="Y1620:Z1620"/>
    <mergeCell ref="AA1620:AB1620"/>
    <mergeCell ref="Y1621:Z1621"/>
    <mergeCell ref="AA1621:AB1621"/>
    <mergeCell ref="Y1622:Z1622"/>
    <mergeCell ref="AA1622:AB1622"/>
    <mergeCell ref="Y1617:Z1617"/>
    <mergeCell ref="AA1617:AB1617"/>
    <mergeCell ref="Y1618:Z1618"/>
    <mergeCell ref="AA1618:AB1618"/>
    <mergeCell ref="Y1619:Z1619"/>
    <mergeCell ref="AA1619:AB1619"/>
    <mergeCell ref="Y1614:Z1614"/>
    <mergeCell ref="AA1614:AB1614"/>
    <mergeCell ref="Y1615:Z1615"/>
    <mergeCell ref="AA1615:AB1615"/>
    <mergeCell ref="Y1616:Z1616"/>
    <mergeCell ref="AA1616:AB1616"/>
    <mergeCell ref="Y1611:Z1611"/>
    <mergeCell ref="AA1611:AB1611"/>
    <mergeCell ref="Y1612:Z1612"/>
    <mergeCell ref="AA1612:AB1612"/>
    <mergeCell ref="Y1613:Z1613"/>
    <mergeCell ref="AA1613:AB1613"/>
    <mergeCell ref="Y1608:Z1608"/>
    <mergeCell ref="AA1608:AB1608"/>
    <mergeCell ref="Y1609:Z1609"/>
    <mergeCell ref="AA1609:AB1609"/>
    <mergeCell ref="Y1610:Z1610"/>
    <mergeCell ref="AA1610:AB1610"/>
    <mergeCell ref="Y1605:Z1605"/>
    <mergeCell ref="AA1605:AB1605"/>
    <mergeCell ref="Y1606:Z1606"/>
    <mergeCell ref="AA1606:AB1606"/>
    <mergeCell ref="Y1607:Z1607"/>
    <mergeCell ref="AA1607:AB1607"/>
    <mergeCell ref="Y1602:Z1602"/>
    <mergeCell ref="AA1602:AB1602"/>
    <mergeCell ref="Y1603:Z1603"/>
    <mergeCell ref="AA1603:AB1603"/>
    <mergeCell ref="Y1604:Z1604"/>
    <mergeCell ref="AA1604:AB1604"/>
    <mergeCell ref="Y1599:Z1599"/>
    <mergeCell ref="AA1599:AB1599"/>
    <mergeCell ref="Y1600:Z1600"/>
    <mergeCell ref="AA1600:AB1600"/>
    <mergeCell ref="Y1601:Z1601"/>
    <mergeCell ref="AA1601:AB1601"/>
    <mergeCell ref="Y1596:Z1596"/>
    <mergeCell ref="AA1596:AB1596"/>
    <mergeCell ref="Y1597:Z1597"/>
    <mergeCell ref="AA1597:AB1597"/>
    <mergeCell ref="Y1598:Z1598"/>
    <mergeCell ref="AA1598:AB1598"/>
    <mergeCell ref="Y1593:Z1593"/>
    <mergeCell ref="AA1593:AB1593"/>
    <mergeCell ref="Y1594:Z1594"/>
    <mergeCell ref="AA1594:AB1594"/>
    <mergeCell ref="Y1595:Z1595"/>
    <mergeCell ref="AA1595:AB1595"/>
    <mergeCell ref="Y1590:Z1590"/>
    <mergeCell ref="AA1590:AB1590"/>
    <mergeCell ref="Y1591:Z1591"/>
    <mergeCell ref="AA1591:AB1591"/>
    <mergeCell ref="Y1592:Z1592"/>
    <mergeCell ref="AA1592:AB1592"/>
    <mergeCell ref="Y1587:Z1587"/>
    <mergeCell ref="AA1587:AB1587"/>
    <mergeCell ref="Y1588:Z1588"/>
    <mergeCell ref="AA1588:AB1588"/>
    <mergeCell ref="Y1589:Z1589"/>
    <mergeCell ref="AA1589:AB1589"/>
    <mergeCell ref="Y1584:Z1584"/>
    <mergeCell ref="AA1584:AB1584"/>
    <mergeCell ref="Y1585:Z1585"/>
    <mergeCell ref="AA1585:AB1585"/>
    <mergeCell ref="Y1586:Z1586"/>
    <mergeCell ref="AA1586:AB1586"/>
    <mergeCell ref="Y1581:Z1581"/>
    <mergeCell ref="AA1581:AB1581"/>
    <mergeCell ref="Y1582:Z1582"/>
    <mergeCell ref="AA1582:AB1582"/>
    <mergeCell ref="Y1583:Z1583"/>
    <mergeCell ref="AA1583:AB1583"/>
    <mergeCell ref="Y1578:Z1578"/>
    <mergeCell ref="AA1578:AB1578"/>
    <mergeCell ref="Y1579:Z1579"/>
    <mergeCell ref="AA1579:AB1579"/>
    <mergeCell ref="Y1580:Z1580"/>
    <mergeCell ref="AA1580:AB1580"/>
    <mergeCell ref="Y1575:Z1575"/>
    <mergeCell ref="AA1575:AB1575"/>
    <mergeCell ref="Y1576:Z1576"/>
    <mergeCell ref="AA1576:AB1576"/>
    <mergeCell ref="Y1577:Z1577"/>
    <mergeCell ref="AA1577:AB1577"/>
    <mergeCell ref="Y1572:Z1572"/>
    <mergeCell ref="AA1572:AB1572"/>
    <mergeCell ref="Y1573:Z1573"/>
    <mergeCell ref="AA1573:AB1573"/>
    <mergeCell ref="Y1574:Z1574"/>
    <mergeCell ref="AA1574:AB1574"/>
    <mergeCell ref="Y1569:Z1569"/>
    <mergeCell ref="AA1569:AB1569"/>
    <mergeCell ref="Y1570:Z1570"/>
    <mergeCell ref="AA1570:AB1570"/>
    <mergeCell ref="Y1571:Z1571"/>
    <mergeCell ref="AA1571:AB1571"/>
    <mergeCell ref="Y1566:Z1566"/>
    <mergeCell ref="AA1566:AB1566"/>
    <mergeCell ref="Y1567:Z1567"/>
    <mergeCell ref="AA1567:AB1567"/>
    <mergeCell ref="Y1568:Z1568"/>
    <mergeCell ref="AA1568:AB1568"/>
    <mergeCell ref="Y1563:Z1563"/>
    <mergeCell ref="AA1563:AB1563"/>
    <mergeCell ref="Y1564:Z1564"/>
    <mergeCell ref="AA1564:AB1564"/>
    <mergeCell ref="Y1565:Z1565"/>
    <mergeCell ref="AA1565:AB1565"/>
    <mergeCell ref="Y1560:Z1560"/>
    <mergeCell ref="AA1560:AB1560"/>
    <mergeCell ref="Y1561:Z1561"/>
    <mergeCell ref="AA1561:AB1561"/>
    <mergeCell ref="Y1562:Z1562"/>
    <mergeCell ref="AA1562:AB1562"/>
    <mergeCell ref="Y1557:Z1557"/>
    <mergeCell ref="AA1557:AB1557"/>
    <mergeCell ref="Y1558:Z1558"/>
    <mergeCell ref="AA1558:AB1558"/>
    <mergeCell ref="Y1559:Z1559"/>
    <mergeCell ref="AA1559:AB1559"/>
    <mergeCell ref="Y1554:Z1554"/>
    <mergeCell ref="AA1554:AB1554"/>
    <mergeCell ref="Y1555:Z1555"/>
    <mergeCell ref="AA1555:AB1555"/>
    <mergeCell ref="Y1556:Z1556"/>
    <mergeCell ref="AA1556:AB1556"/>
    <mergeCell ref="Y1551:Z1551"/>
    <mergeCell ref="AA1551:AB1551"/>
    <mergeCell ref="Y1552:Z1552"/>
    <mergeCell ref="AA1552:AB1552"/>
    <mergeCell ref="Y1553:Z1553"/>
    <mergeCell ref="AA1553:AB1553"/>
    <mergeCell ref="Y1544:AA1544"/>
    <mergeCell ref="Y1545:AA1545"/>
    <mergeCell ref="Y1546:AA1546"/>
    <mergeCell ref="Y1547:AA1547"/>
    <mergeCell ref="Y1548:AA1548"/>
    <mergeCell ref="Y1549:AA1549"/>
    <mergeCell ref="Y1539:Z1539"/>
    <mergeCell ref="AA1539:AB1539"/>
    <mergeCell ref="Y1540:AB1540"/>
    <mergeCell ref="Y1541:AA1541"/>
    <mergeCell ref="Y1542:AA1542"/>
    <mergeCell ref="Y1543:AA1543"/>
    <mergeCell ref="Y1536:Z1536"/>
    <mergeCell ref="AA1536:AB1536"/>
    <mergeCell ref="Y1537:Z1537"/>
    <mergeCell ref="AA1537:AB1537"/>
    <mergeCell ref="Y1538:Z1538"/>
    <mergeCell ref="AA1538:AB1538"/>
    <mergeCell ref="Y1533:Z1533"/>
    <mergeCell ref="AA1533:AB1533"/>
    <mergeCell ref="Y1534:Z1534"/>
    <mergeCell ref="AA1534:AB1534"/>
    <mergeCell ref="Y1535:Z1535"/>
    <mergeCell ref="AA1535:AB1535"/>
    <mergeCell ref="Y1530:Z1530"/>
    <mergeCell ref="AA1530:AB1530"/>
    <mergeCell ref="Y1531:Z1531"/>
    <mergeCell ref="AA1531:AB1531"/>
    <mergeCell ref="Y1532:Z1532"/>
    <mergeCell ref="AA1532:AB1532"/>
    <mergeCell ref="Y1527:Z1527"/>
    <mergeCell ref="AA1527:AB1527"/>
    <mergeCell ref="Y1528:Z1528"/>
    <mergeCell ref="AA1528:AB1528"/>
    <mergeCell ref="Y1529:Z1529"/>
    <mergeCell ref="AA1529:AB1529"/>
    <mergeCell ref="Y1524:Z1524"/>
    <mergeCell ref="AA1524:AB1524"/>
    <mergeCell ref="Y1525:Z1525"/>
    <mergeCell ref="AA1525:AB1525"/>
    <mergeCell ref="Y1526:Z1526"/>
    <mergeCell ref="AA1526:AB1526"/>
    <mergeCell ref="Y1521:Z1521"/>
    <mergeCell ref="AA1521:AB1521"/>
    <mergeCell ref="Y1522:Z1522"/>
    <mergeCell ref="AA1522:AB1522"/>
    <mergeCell ref="Y1523:Z1523"/>
    <mergeCell ref="AA1523:AB1523"/>
    <mergeCell ref="Y1518:Z1518"/>
    <mergeCell ref="AA1518:AB1518"/>
    <mergeCell ref="Y1519:Z1519"/>
    <mergeCell ref="AA1519:AB1519"/>
    <mergeCell ref="Y1520:Z1520"/>
    <mergeCell ref="AA1520:AB1520"/>
    <mergeCell ref="Y1515:Z1515"/>
    <mergeCell ref="AA1515:AB1515"/>
    <mergeCell ref="Y1516:Z1516"/>
    <mergeCell ref="AA1516:AB1516"/>
    <mergeCell ref="Y1517:Z1517"/>
    <mergeCell ref="AA1517:AB1517"/>
    <mergeCell ref="Y1512:Z1512"/>
    <mergeCell ref="AA1512:AB1512"/>
    <mergeCell ref="Y1513:Z1513"/>
    <mergeCell ref="AA1513:AB1513"/>
    <mergeCell ref="Y1514:Z1514"/>
    <mergeCell ref="AA1514:AB1514"/>
    <mergeCell ref="Y1509:Z1509"/>
    <mergeCell ref="AA1509:AB1509"/>
    <mergeCell ref="Y1510:Z1510"/>
    <mergeCell ref="AA1510:AB1510"/>
    <mergeCell ref="Y1511:Z1511"/>
    <mergeCell ref="AA1511:AB1511"/>
    <mergeCell ref="Y1506:Z1506"/>
    <mergeCell ref="AA1506:AB1506"/>
    <mergeCell ref="Y1507:Z1507"/>
    <mergeCell ref="AA1507:AB1507"/>
    <mergeCell ref="Y1508:Z1508"/>
    <mergeCell ref="AA1508:AB1508"/>
    <mergeCell ref="Y1503:Z1503"/>
    <mergeCell ref="AA1503:AB1503"/>
    <mergeCell ref="Y1504:Z1504"/>
    <mergeCell ref="AA1504:AB1504"/>
    <mergeCell ref="Y1505:Z1505"/>
    <mergeCell ref="AA1505:AB1505"/>
    <mergeCell ref="Y1500:Z1500"/>
    <mergeCell ref="AA1500:AB1500"/>
    <mergeCell ref="Y1501:Z1501"/>
    <mergeCell ref="AA1501:AB1501"/>
    <mergeCell ref="Y1502:Z1502"/>
    <mergeCell ref="AA1502:AB1502"/>
    <mergeCell ref="Y1497:Z1497"/>
    <mergeCell ref="AA1497:AB1497"/>
    <mergeCell ref="Y1498:Z1498"/>
    <mergeCell ref="AA1498:AB1498"/>
    <mergeCell ref="Y1499:Z1499"/>
    <mergeCell ref="AA1499:AB1499"/>
    <mergeCell ref="Y1494:Z1494"/>
    <mergeCell ref="AA1494:AB1494"/>
    <mergeCell ref="Y1495:Z1495"/>
    <mergeCell ref="AA1495:AB1495"/>
    <mergeCell ref="Y1496:Z1496"/>
    <mergeCell ref="AA1496:AB1496"/>
    <mergeCell ref="Y1491:Z1491"/>
    <mergeCell ref="AA1491:AB1491"/>
    <mergeCell ref="Y1492:Z1492"/>
    <mergeCell ref="AA1492:AB1492"/>
    <mergeCell ref="Y1493:Z1493"/>
    <mergeCell ref="AA1493:AB1493"/>
    <mergeCell ref="Y1488:Z1488"/>
    <mergeCell ref="AA1488:AB1488"/>
    <mergeCell ref="Y1489:Z1489"/>
    <mergeCell ref="AA1489:AB1489"/>
    <mergeCell ref="Y1490:Z1490"/>
    <mergeCell ref="AA1490:AB1490"/>
    <mergeCell ref="Y1485:Z1485"/>
    <mergeCell ref="AA1485:AB1485"/>
    <mergeCell ref="Y1486:Z1486"/>
    <mergeCell ref="AA1486:AB1486"/>
    <mergeCell ref="Y1487:Z1487"/>
    <mergeCell ref="AA1487:AB1487"/>
    <mergeCell ref="Y1482:Z1482"/>
    <mergeCell ref="AA1482:AB1482"/>
    <mergeCell ref="Y1483:Z1483"/>
    <mergeCell ref="AA1483:AB1483"/>
    <mergeCell ref="Y1484:Z1484"/>
    <mergeCell ref="AA1484:AB1484"/>
    <mergeCell ref="Y1479:Z1479"/>
    <mergeCell ref="AA1479:AB1479"/>
    <mergeCell ref="Y1480:Z1480"/>
    <mergeCell ref="AA1480:AB1480"/>
    <mergeCell ref="Y1481:Z1481"/>
    <mergeCell ref="AA1481:AB1481"/>
    <mergeCell ref="Y1476:Z1476"/>
    <mergeCell ref="AA1476:AB1476"/>
    <mergeCell ref="Y1477:Z1477"/>
    <mergeCell ref="AA1477:AB1477"/>
    <mergeCell ref="Y1478:Z1478"/>
    <mergeCell ref="AA1478:AB1478"/>
    <mergeCell ref="Y1473:Z1473"/>
    <mergeCell ref="AA1473:AB1473"/>
    <mergeCell ref="Y1474:Z1474"/>
    <mergeCell ref="AA1474:AB1474"/>
    <mergeCell ref="Y1475:Z1475"/>
    <mergeCell ref="AA1475:AB1475"/>
    <mergeCell ref="Y1470:Z1470"/>
    <mergeCell ref="AA1470:AB1470"/>
    <mergeCell ref="Y1471:Z1471"/>
    <mergeCell ref="AA1471:AB1471"/>
    <mergeCell ref="Y1472:Z1472"/>
    <mergeCell ref="AA1472:AB1472"/>
    <mergeCell ref="Y1467:Z1467"/>
    <mergeCell ref="AA1467:AB1467"/>
    <mergeCell ref="Y1468:Z1468"/>
    <mergeCell ref="AA1468:AB1468"/>
    <mergeCell ref="Y1469:Z1469"/>
    <mergeCell ref="AA1469:AB1469"/>
    <mergeCell ref="Y1464:Z1464"/>
    <mergeCell ref="AA1464:AB1464"/>
    <mergeCell ref="Y1465:Z1465"/>
    <mergeCell ref="AA1465:AB1465"/>
    <mergeCell ref="Y1466:Z1466"/>
    <mergeCell ref="AA1466:AB1466"/>
    <mergeCell ref="Y1461:Z1461"/>
    <mergeCell ref="AA1461:AB1461"/>
    <mergeCell ref="Y1462:Z1462"/>
    <mergeCell ref="AA1462:AB1462"/>
    <mergeCell ref="Y1463:Z1463"/>
    <mergeCell ref="AA1463:AB1463"/>
    <mergeCell ref="Y1458:Z1458"/>
    <mergeCell ref="AA1458:AB1458"/>
    <mergeCell ref="Y1459:Z1459"/>
    <mergeCell ref="AA1459:AB1459"/>
    <mergeCell ref="Y1460:Z1460"/>
    <mergeCell ref="AA1460:AB1460"/>
    <mergeCell ref="Y1455:Z1455"/>
    <mergeCell ref="AA1455:AB1455"/>
    <mergeCell ref="Y1456:Z1456"/>
    <mergeCell ref="AA1456:AB1456"/>
    <mergeCell ref="Y1457:Z1457"/>
    <mergeCell ref="AA1457:AB1457"/>
    <mergeCell ref="Y1452:Z1452"/>
    <mergeCell ref="AA1452:AB1452"/>
    <mergeCell ref="Y1453:Z1453"/>
    <mergeCell ref="AA1453:AB1453"/>
    <mergeCell ref="Y1454:Z1454"/>
    <mergeCell ref="AA1454:AB1454"/>
    <mergeCell ref="Y1449:Z1449"/>
    <mergeCell ref="AA1449:AB1449"/>
    <mergeCell ref="Y1450:Z1450"/>
    <mergeCell ref="AA1450:AB1450"/>
    <mergeCell ref="Y1451:Z1451"/>
    <mergeCell ref="AA1451:AB1451"/>
    <mergeCell ref="Y1446:Z1446"/>
    <mergeCell ref="AA1446:AB1446"/>
    <mergeCell ref="Y1447:Z1447"/>
    <mergeCell ref="AA1447:AB1447"/>
    <mergeCell ref="Y1448:Z1448"/>
    <mergeCell ref="AA1448:AB1448"/>
    <mergeCell ref="Y1443:Z1443"/>
    <mergeCell ref="AA1443:AB1443"/>
    <mergeCell ref="Y1444:Z1444"/>
    <mergeCell ref="AA1444:AB1444"/>
    <mergeCell ref="Y1445:Z1445"/>
    <mergeCell ref="AA1445:AB1445"/>
    <mergeCell ref="Y1440:Z1440"/>
    <mergeCell ref="AA1440:AB1440"/>
    <mergeCell ref="Y1441:Z1441"/>
    <mergeCell ref="AA1441:AB1441"/>
    <mergeCell ref="Y1442:Z1442"/>
    <mergeCell ref="AA1442:AB1442"/>
    <mergeCell ref="Y1437:Z1437"/>
    <mergeCell ref="AA1437:AB1437"/>
    <mergeCell ref="Y1438:Z1438"/>
    <mergeCell ref="AA1438:AB1438"/>
    <mergeCell ref="Y1439:Z1439"/>
    <mergeCell ref="AA1439:AB1439"/>
    <mergeCell ref="Y1434:Z1434"/>
    <mergeCell ref="AA1434:AB1434"/>
    <mergeCell ref="Y1435:Z1435"/>
    <mergeCell ref="AA1435:AB1435"/>
    <mergeCell ref="Y1436:Z1436"/>
    <mergeCell ref="AA1436:AB1436"/>
    <mergeCell ref="Y1431:Z1431"/>
    <mergeCell ref="AA1431:AB1431"/>
    <mergeCell ref="Y1432:Z1432"/>
    <mergeCell ref="AA1432:AB1432"/>
    <mergeCell ref="Y1433:Z1433"/>
    <mergeCell ref="AA1433:AB1433"/>
    <mergeCell ref="Y1428:Z1428"/>
    <mergeCell ref="AA1428:AB1428"/>
    <mergeCell ref="Y1429:Z1429"/>
    <mergeCell ref="AA1429:AB1429"/>
    <mergeCell ref="Y1430:Z1430"/>
    <mergeCell ref="AA1430:AB1430"/>
    <mergeCell ref="Y1425:Z1425"/>
    <mergeCell ref="AA1425:AB1425"/>
    <mergeCell ref="Y1426:Z1426"/>
    <mergeCell ref="AA1426:AB1426"/>
    <mergeCell ref="Y1427:Z1427"/>
    <mergeCell ref="AA1427:AB1427"/>
    <mergeCell ref="Y1422:Z1422"/>
    <mergeCell ref="AA1422:AB1422"/>
    <mergeCell ref="Y1423:Z1423"/>
    <mergeCell ref="AA1423:AB1423"/>
    <mergeCell ref="Y1424:Z1424"/>
    <mergeCell ref="AA1424:AB1424"/>
    <mergeCell ref="Y1419:Z1419"/>
    <mergeCell ref="AA1419:AB1419"/>
    <mergeCell ref="Y1420:Z1420"/>
    <mergeCell ref="AA1420:AB1420"/>
    <mergeCell ref="Y1421:Z1421"/>
    <mergeCell ref="AA1421:AB1421"/>
    <mergeCell ref="Y1416:Z1416"/>
    <mergeCell ref="AA1416:AB1416"/>
    <mergeCell ref="Y1417:Z1417"/>
    <mergeCell ref="AA1417:AB1417"/>
    <mergeCell ref="Y1418:Z1418"/>
    <mergeCell ref="AA1418:AB1418"/>
    <mergeCell ref="Y1413:Z1413"/>
    <mergeCell ref="AA1413:AB1413"/>
    <mergeCell ref="Y1414:Z1414"/>
    <mergeCell ref="AA1414:AB1414"/>
    <mergeCell ref="Y1415:Z1415"/>
    <mergeCell ref="AA1415:AB1415"/>
    <mergeCell ref="Y1410:Z1410"/>
    <mergeCell ref="AA1410:AB1410"/>
    <mergeCell ref="Y1411:Z1411"/>
    <mergeCell ref="AA1411:AB1411"/>
    <mergeCell ref="Y1412:Z1412"/>
    <mergeCell ref="AA1412:AB1412"/>
    <mergeCell ref="Y1407:Z1407"/>
    <mergeCell ref="AA1407:AB1407"/>
    <mergeCell ref="Y1408:Z1408"/>
    <mergeCell ref="AA1408:AB1408"/>
    <mergeCell ref="Y1409:Z1409"/>
    <mergeCell ref="AA1409:AB1409"/>
    <mergeCell ref="Y1404:Z1404"/>
    <mergeCell ref="AA1404:AB1404"/>
    <mergeCell ref="Y1405:Z1405"/>
    <mergeCell ref="AA1405:AB1405"/>
    <mergeCell ref="Y1406:Z1406"/>
    <mergeCell ref="AA1406:AB1406"/>
    <mergeCell ref="Y1401:Z1401"/>
    <mergeCell ref="AA1401:AB1401"/>
    <mergeCell ref="Y1402:Z1402"/>
    <mergeCell ref="AA1402:AB1402"/>
    <mergeCell ref="Y1403:Z1403"/>
    <mergeCell ref="AA1403:AB1403"/>
    <mergeCell ref="Y1398:Z1398"/>
    <mergeCell ref="AA1398:AB1398"/>
    <mergeCell ref="Y1399:Z1399"/>
    <mergeCell ref="AA1399:AB1399"/>
    <mergeCell ref="Y1400:Z1400"/>
    <mergeCell ref="AA1400:AB1400"/>
    <mergeCell ref="Y1395:Z1395"/>
    <mergeCell ref="AA1395:AB1395"/>
    <mergeCell ref="Y1396:Z1396"/>
    <mergeCell ref="AA1396:AB1396"/>
    <mergeCell ref="Y1397:Z1397"/>
    <mergeCell ref="AA1397:AB1397"/>
    <mergeCell ref="Y1392:Z1392"/>
    <mergeCell ref="AA1392:AB1392"/>
    <mergeCell ref="Y1393:Z1393"/>
    <mergeCell ref="AA1393:AB1393"/>
    <mergeCell ref="Y1394:Z1394"/>
    <mergeCell ref="AA1394:AB1394"/>
    <mergeCell ref="Y1389:Z1389"/>
    <mergeCell ref="AA1389:AB1389"/>
    <mergeCell ref="Y1390:Z1390"/>
    <mergeCell ref="AA1390:AB1390"/>
    <mergeCell ref="Y1391:Z1391"/>
    <mergeCell ref="AA1391:AB1391"/>
    <mergeCell ref="Y1386:Z1386"/>
    <mergeCell ref="AA1386:AB1386"/>
    <mergeCell ref="Y1387:Z1387"/>
    <mergeCell ref="AA1387:AB1387"/>
    <mergeCell ref="Y1388:Z1388"/>
    <mergeCell ref="AA1388:AB1388"/>
    <mergeCell ref="Y1383:Z1383"/>
    <mergeCell ref="AA1383:AB1383"/>
    <mergeCell ref="Y1384:Z1384"/>
    <mergeCell ref="AA1384:AB1384"/>
    <mergeCell ref="Y1385:Z1385"/>
    <mergeCell ref="AA1385:AB1385"/>
    <mergeCell ref="Y1380:Z1380"/>
    <mergeCell ref="AA1380:AB1380"/>
    <mergeCell ref="Y1381:Z1381"/>
    <mergeCell ref="AA1381:AB1381"/>
    <mergeCell ref="Y1382:Z1382"/>
    <mergeCell ref="AA1382:AB1382"/>
    <mergeCell ref="Y1377:Z1377"/>
    <mergeCell ref="AA1377:AB1377"/>
    <mergeCell ref="Y1378:Z1378"/>
    <mergeCell ref="AA1378:AB1378"/>
    <mergeCell ref="Y1379:Z1379"/>
    <mergeCell ref="AA1379:AB1379"/>
    <mergeCell ref="Y1374:Z1374"/>
    <mergeCell ref="AA1374:AB1374"/>
    <mergeCell ref="Y1375:Z1375"/>
    <mergeCell ref="AA1375:AB1375"/>
    <mergeCell ref="Y1376:Z1376"/>
    <mergeCell ref="AA1376:AB1376"/>
    <mergeCell ref="Y1371:Z1371"/>
    <mergeCell ref="AA1371:AB1371"/>
    <mergeCell ref="Y1372:Z1372"/>
    <mergeCell ref="AA1372:AB1372"/>
    <mergeCell ref="Y1373:Z1373"/>
    <mergeCell ref="AA1373:AB1373"/>
    <mergeCell ref="Y1368:Z1368"/>
    <mergeCell ref="AA1368:AB1368"/>
    <mergeCell ref="Y1369:Z1369"/>
    <mergeCell ref="AA1369:AB1369"/>
    <mergeCell ref="Y1370:Z1370"/>
    <mergeCell ref="AA1370:AB1370"/>
    <mergeCell ref="Y1365:Z1365"/>
    <mergeCell ref="AA1365:AB1365"/>
    <mergeCell ref="Y1366:Z1366"/>
    <mergeCell ref="AA1366:AB1366"/>
    <mergeCell ref="Y1367:Z1367"/>
    <mergeCell ref="AA1367:AB1367"/>
    <mergeCell ref="Y1362:Z1362"/>
    <mergeCell ref="AA1362:AB1362"/>
    <mergeCell ref="Y1363:Z1363"/>
    <mergeCell ref="AA1363:AB1363"/>
    <mergeCell ref="Y1364:Z1364"/>
    <mergeCell ref="AA1364:AB1364"/>
    <mergeCell ref="Y1359:Z1359"/>
    <mergeCell ref="AA1359:AB1359"/>
    <mergeCell ref="Y1360:Z1360"/>
    <mergeCell ref="AA1360:AB1360"/>
    <mergeCell ref="Y1361:Z1361"/>
    <mergeCell ref="AA1361:AB1361"/>
    <mergeCell ref="Y1356:Z1356"/>
    <mergeCell ref="AA1356:AB1356"/>
    <mergeCell ref="Y1357:Z1357"/>
    <mergeCell ref="AA1357:AB1357"/>
    <mergeCell ref="Y1358:Z1358"/>
    <mergeCell ref="AA1358:AB1358"/>
    <mergeCell ref="Y1353:Z1353"/>
    <mergeCell ref="AA1353:AB1353"/>
    <mergeCell ref="Y1354:Z1354"/>
    <mergeCell ref="AA1354:AB1354"/>
    <mergeCell ref="Y1355:Z1355"/>
    <mergeCell ref="AA1355:AB1355"/>
    <mergeCell ref="Y1350:Z1350"/>
    <mergeCell ref="AA1350:AB1350"/>
    <mergeCell ref="Y1351:Z1351"/>
    <mergeCell ref="AA1351:AB1351"/>
    <mergeCell ref="Y1352:Z1352"/>
    <mergeCell ref="AA1352:AB1352"/>
    <mergeCell ref="Y1347:Z1347"/>
    <mergeCell ref="AA1347:AB1347"/>
    <mergeCell ref="Y1348:Z1348"/>
    <mergeCell ref="AA1348:AB1348"/>
    <mergeCell ref="Y1349:Z1349"/>
    <mergeCell ref="AA1349:AB1349"/>
    <mergeCell ref="Y1344:Z1344"/>
    <mergeCell ref="AA1344:AB1344"/>
    <mergeCell ref="Y1345:Z1345"/>
    <mergeCell ref="AA1345:AB1345"/>
    <mergeCell ref="Y1346:Z1346"/>
    <mergeCell ref="AA1346:AB1346"/>
    <mergeCell ref="Y1341:Z1341"/>
    <mergeCell ref="AA1341:AB1341"/>
    <mergeCell ref="Y1342:Z1342"/>
    <mergeCell ref="AA1342:AB1342"/>
    <mergeCell ref="Y1343:Z1343"/>
    <mergeCell ref="AA1343:AB1343"/>
    <mergeCell ref="Y1338:Z1338"/>
    <mergeCell ref="AA1338:AB1338"/>
    <mergeCell ref="Y1339:Z1339"/>
    <mergeCell ref="AA1339:AB1339"/>
    <mergeCell ref="Y1340:Z1340"/>
    <mergeCell ref="AA1340:AB1340"/>
    <mergeCell ref="Y1335:Z1335"/>
    <mergeCell ref="AA1335:AB1335"/>
    <mergeCell ref="Y1336:Z1336"/>
    <mergeCell ref="AA1336:AB1336"/>
    <mergeCell ref="Y1337:Z1337"/>
    <mergeCell ref="AA1337:AB1337"/>
    <mergeCell ref="Y1332:Z1332"/>
    <mergeCell ref="AA1332:AB1332"/>
    <mergeCell ref="Y1333:Z1333"/>
    <mergeCell ref="AA1333:AB1333"/>
    <mergeCell ref="Y1334:Z1334"/>
    <mergeCell ref="AA1334:AB1334"/>
    <mergeCell ref="Y1329:Z1329"/>
    <mergeCell ref="AA1329:AB1329"/>
    <mergeCell ref="Y1330:Z1330"/>
    <mergeCell ref="AA1330:AB1330"/>
    <mergeCell ref="Y1331:Z1331"/>
    <mergeCell ref="AA1331:AB1331"/>
    <mergeCell ref="Y1326:Z1326"/>
    <mergeCell ref="AA1326:AB1326"/>
    <mergeCell ref="Y1327:Z1327"/>
    <mergeCell ref="AA1327:AB1327"/>
    <mergeCell ref="Y1328:Z1328"/>
    <mergeCell ref="AA1328:AB1328"/>
    <mergeCell ref="Y1323:Z1323"/>
    <mergeCell ref="AA1323:AB1323"/>
    <mergeCell ref="Y1324:Z1324"/>
    <mergeCell ref="AA1324:AB1324"/>
    <mergeCell ref="Y1325:Z1325"/>
    <mergeCell ref="AA1325:AB1325"/>
    <mergeCell ref="Y1320:Z1320"/>
    <mergeCell ref="AA1320:AB1320"/>
    <mergeCell ref="Y1321:Z1321"/>
    <mergeCell ref="AA1321:AB1321"/>
    <mergeCell ref="Y1322:Z1322"/>
    <mergeCell ref="AA1322:AB1322"/>
    <mergeCell ref="Y1317:Z1317"/>
    <mergeCell ref="AA1317:AB1317"/>
    <mergeCell ref="Y1318:Z1318"/>
    <mergeCell ref="AA1318:AB1318"/>
    <mergeCell ref="Y1319:Z1319"/>
    <mergeCell ref="AA1319:AB1319"/>
    <mergeCell ref="Y1314:Z1314"/>
    <mergeCell ref="AA1314:AB1314"/>
    <mergeCell ref="Y1315:Z1315"/>
    <mergeCell ref="AA1315:AB1315"/>
    <mergeCell ref="Y1316:Z1316"/>
    <mergeCell ref="AA1316:AB1316"/>
    <mergeCell ref="Y1311:Z1311"/>
    <mergeCell ref="AA1311:AB1311"/>
    <mergeCell ref="Y1312:Z1312"/>
    <mergeCell ref="AA1312:AB1312"/>
    <mergeCell ref="Y1313:Z1313"/>
    <mergeCell ref="AA1313:AB1313"/>
    <mergeCell ref="Y1308:Z1308"/>
    <mergeCell ref="AA1308:AB1308"/>
    <mergeCell ref="Y1309:Z1309"/>
    <mergeCell ref="AA1309:AB1309"/>
    <mergeCell ref="Y1310:Z1310"/>
    <mergeCell ref="AA1310:AB1310"/>
    <mergeCell ref="Y1305:Z1305"/>
    <mergeCell ref="AA1305:AB1305"/>
    <mergeCell ref="Y1306:Z1306"/>
    <mergeCell ref="AA1306:AB1306"/>
    <mergeCell ref="Y1307:Z1307"/>
    <mergeCell ref="AA1307:AB1307"/>
    <mergeCell ref="Y1302:Z1302"/>
    <mergeCell ref="AA1302:AB1302"/>
    <mergeCell ref="Y1303:Z1303"/>
    <mergeCell ref="AA1303:AB1303"/>
    <mergeCell ref="Y1304:Z1304"/>
    <mergeCell ref="AA1304:AB1304"/>
    <mergeCell ref="Y1299:Z1299"/>
    <mergeCell ref="AA1299:AB1299"/>
    <mergeCell ref="Y1300:Z1300"/>
    <mergeCell ref="AA1300:AB1300"/>
    <mergeCell ref="Y1301:Z1301"/>
    <mergeCell ref="AA1301:AB1301"/>
    <mergeCell ref="Y1296:Z1296"/>
    <mergeCell ref="AA1296:AB1296"/>
    <mergeCell ref="Y1297:Z1297"/>
    <mergeCell ref="AA1297:AB1297"/>
    <mergeCell ref="Y1298:Z1298"/>
    <mergeCell ref="AA1298:AB1298"/>
    <mergeCell ref="Y1293:Z1293"/>
    <mergeCell ref="AA1293:AB1293"/>
    <mergeCell ref="Y1294:Z1294"/>
    <mergeCell ref="AA1294:AB1294"/>
    <mergeCell ref="Y1295:Z1295"/>
    <mergeCell ref="AA1295:AB1295"/>
    <mergeCell ref="Y1290:Z1290"/>
    <mergeCell ref="AA1290:AB1290"/>
    <mergeCell ref="Y1291:Z1291"/>
    <mergeCell ref="AA1291:AB1291"/>
    <mergeCell ref="Y1292:Z1292"/>
    <mergeCell ref="AA1292:AB1292"/>
    <mergeCell ref="Y1287:Z1287"/>
    <mergeCell ref="AA1287:AB1287"/>
    <mergeCell ref="Y1288:Z1288"/>
    <mergeCell ref="AA1288:AB1288"/>
    <mergeCell ref="Y1289:Z1289"/>
    <mergeCell ref="AA1289:AB1289"/>
    <mergeCell ref="Y1284:Z1284"/>
    <mergeCell ref="AA1284:AB1284"/>
    <mergeCell ref="Y1285:Z1285"/>
    <mergeCell ref="AA1285:AB1285"/>
    <mergeCell ref="Y1286:Z1286"/>
    <mergeCell ref="AA1286:AB1286"/>
    <mergeCell ref="Y1281:Z1281"/>
    <mergeCell ref="AA1281:AB1281"/>
    <mergeCell ref="Y1282:Z1282"/>
    <mergeCell ref="AA1282:AB1282"/>
    <mergeCell ref="Y1283:Z1283"/>
    <mergeCell ref="AA1283:AB1283"/>
    <mergeCell ref="Y1278:Z1278"/>
    <mergeCell ref="AA1278:AB1278"/>
    <mergeCell ref="Y1279:Z1279"/>
    <mergeCell ref="AA1279:AB1279"/>
    <mergeCell ref="Y1280:Z1280"/>
    <mergeCell ref="AA1280:AB1280"/>
    <mergeCell ref="Y1275:Z1275"/>
    <mergeCell ref="AA1275:AB1275"/>
    <mergeCell ref="Y1276:Z1276"/>
    <mergeCell ref="AA1276:AB1276"/>
    <mergeCell ref="Y1277:Z1277"/>
    <mergeCell ref="AA1277:AB1277"/>
    <mergeCell ref="Y1272:Z1272"/>
    <mergeCell ref="AA1272:AB1272"/>
    <mergeCell ref="Y1273:Z1273"/>
    <mergeCell ref="AA1273:AB1273"/>
    <mergeCell ref="Y1274:Z1274"/>
    <mergeCell ref="AA1274:AB1274"/>
    <mergeCell ref="Y1269:Z1269"/>
    <mergeCell ref="AA1269:AB1269"/>
    <mergeCell ref="Y1270:Z1270"/>
    <mergeCell ref="AA1270:AB1270"/>
    <mergeCell ref="Y1271:Z1271"/>
    <mergeCell ref="AA1271:AB1271"/>
    <mergeCell ref="Y1266:Z1266"/>
    <mergeCell ref="AA1266:AB1266"/>
    <mergeCell ref="Y1267:Z1267"/>
    <mergeCell ref="AA1267:AB1267"/>
    <mergeCell ref="Y1268:Z1268"/>
    <mergeCell ref="AA1268:AB1268"/>
    <mergeCell ref="Y1263:Z1263"/>
    <mergeCell ref="AA1263:AB1263"/>
    <mergeCell ref="Y1264:Z1264"/>
    <mergeCell ref="AA1264:AB1264"/>
    <mergeCell ref="Y1265:Z1265"/>
    <mergeCell ref="AA1265:AB1265"/>
    <mergeCell ref="Y1260:Z1260"/>
    <mergeCell ref="AA1260:AB1260"/>
    <mergeCell ref="Y1261:Z1261"/>
    <mergeCell ref="AA1261:AB1261"/>
    <mergeCell ref="Y1262:Z1262"/>
    <mergeCell ref="AA1262:AB1262"/>
    <mergeCell ref="Y1257:Z1257"/>
    <mergeCell ref="AA1257:AB1257"/>
    <mergeCell ref="Y1258:Z1258"/>
    <mergeCell ref="AA1258:AB1258"/>
    <mergeCell ref="Y1259:Z1259"/>
    <mergeCell ref="AA1259:AB1259"/>
    <mergeCell ref="Y1254:Z1254"/>
    <mergeCell ref="AA1254:AB1254"/>
    <mergeCell ref="Y1255:Z1255"/>
    <mergeCell ref="AA1255:AB1255"/>
    <mergeCell ref="Y1256:Z1256"/>
    <mergeCell ref="AA1256:AB1256"/>
    <mergeCell ref="Y1251:Z1251"/>
    <mergeCell ref="AA1251:AB1251"/>
    <mergeCell ref="Y1252:Z1252"/>
    <mergeCell ref="AA1252:AB1252"/>
    <mergeCell ref="Y1253:Z1253"/>
    <mergeCell ref="AA1253:AB1253"/>
    <mergeCell ref="Y1248:Z1248"/>
    <mergeCell ref="AA1248:AB1248"/>
    <mergeCell ref="Y1249:Z1249"/>
    <mergeCell ref="AA1249:AB1249"/>
    <mergeCell ref="Y1250:Z1250"/>
    <mergeCell ref="AA1250:AB1250"/>
    <mergeCell ref="Y1245:Z1245"/>
    <mergeCell ref="AA1245:AB1245"/>
    <mergeCell ref="Y1246:Z1246"/>
    <mergeCell ref="AA1246:AB1246"/>
    <mergeCell ref="Y1247:Z1247"/>
    <mergeCell ref="AA1247:AB1247"/>
    <mergeCell ref="Y1242:Z1242"/>
    <mergeCell ref="AA1242:AB1242"/>
    <mergeCell ref="Y1243:Z1243"/>
    <mergeCell ref="AA1243:AB1243"/>
    <mergeCell ref="Y1244:Z1244"/>
    <mergeCell ref="AA1244:AB1244"/>
    <mergeCell ref="Y1239:Z1239"/>
    <mergeCell ref="AA1239:AB1239"/>
    <mergeCell ref="Y1240:Z1240"/>
    <mergeCell ref="AA1240:AB1240"/>
    <mergeCell ref="Y1241:Z1241"/>
    <mergeCell ref="AA1241:AB1241"/>
    <mergeCell ref="Y1236:Z1236"/>
    <mergeCell ref="AA1236:AB1236"/>
    <mergeCell ref="Y1237:Z1237"/>
    <mergeCell ref="AA1237:AB1237"/>
    <mergeCell ref="Y1238:Z1238"/>
    <mergeCell ref="AA1238:AB1238"/>
    <mergeCell ref="Y1233:Z1233"/>
    <mergeCell ref="AA1233:AB1233"/>
    <mergeCell ref="Y1234:Z1234"/>
    <mergeCell ref="AA1234:AB1234"/>
    <mergeCell ref="Y1235:Z1235"/>
    <mergeCell ref="AA1235:AB1235"/>
    <mergeCell ref="Y1230:Z1230"/>
    <mergeCell ref="AA1230:AB1230"/>
    <mergeCell ref="Y1231:Z1231"/>
    <mergeCell ref="AA1231:AB1231"/>
    <mergeCell ref="Y1232:Z1232"/>
    <mergeCell ref="AA1232:AB1232"/>
    <mergeCell ref="Y1227:Z1227"/>
    <mergeCell ref="AA1227:AB1227"/>
    <mergeCell ref="Y1228:Z1228"/>
    <mergeCell ref="AA1228:AB1228"/>
    <mergeCell ref="Y1229:Z1229"/>
    <mergeCell ref="AA1229:AB1229"/>
    <mergeCell ref="Y1224:Z1224"/>
    <mergeCell ref="AA1224:AB1224"/>
    <mergeCell ref="Y1225:Z1225"/>
    <mergeCell ref="AA1225:AB1225"/>
    <mergeCell ref="Y1226:Z1226"/>
    <mergeCell ref="AA1226:AB1226"/>
    <mergeCell ref="Y1221:Z1221"/>
    <mergeCell ref="AA1221:AB1221"/>
    <mergeCell ref="Y1222:Z1222"/>
    <mergeCell ref="AA1222:AB1222"/>
    <mergeCell ref="Y1223:Z1223"/>
    <mergeCell ref="AA1223:AB1223"/>
    <mergeCell ref="Y1218:Z1218"/>
    <mergeCell ref="AA1218:AB1218"/>
    <mergeCell ref="Y1219:Z1219"/>
    <mergeCell ref="AA1219:AB1219"/>
    <mergeCell ref="Y1220:Z1220"/>
    <mergeCell ref="AA1220:AB1220"/>
    <mergeCell ref="Y1215:Z1215"/>
    <mergeCell ref="AA1215:AB1215"/>
    <mergeCell ref="Y1216:Z1216"/>
    <mergeCell ref="AA1216:AB1216"/>
    <mergeCell ref="Y1217:Z1217"/>
    <mergeCell ref="AA1217:AB1217"/>
    <mergeCell ref="Y1212:Z1212"/>
    <mergeCell ref="AA1212:AB1212"/>
    <mergeCell ref="Y1213:Z1213"/>
    <mergeCell ref="AA1213:AB1213"/>
    <mergeCell ref="Y1214:Z1214"/>
    <mergeCell ref="AA1214:AB1214"/>
    <mergeCell ref="Y1209:Z1209"/>
    <mergeCell ref="AA1209:AB1209"/>
    <mergeCell ref="Y1210:Z1210"/>
    <mergeCell ref="AA1210:AB1210"/>
    <mergeCell ref="Y1211:Z1211"/>
    <mergeCell ref="AA1211:AB1211"/>
    <mergeCell ref="Y1206:Z1206"/>
    <mergeCell ref="AA1206:AB1206"/>
    <mergeCell ref="Y1207:Z1207"/>
    <mergeCell ref="AA1207:AB1207"/>
    <mergeCell ref="Y1208:Z1208"/>
    <mergeCell ref="AA1208:AB1208"/>
    <mergeCell ref="Y1203:Z1203"/>
    <mergeCell ref="AA1203:AB1203"/>
    <mergeCell ref="Y1204:Z1204"/>
    <mergeCell ref="AA1204:AB1204"/>
    <mergeCell ref="Y1205:Z1205"/>
    <mergeCell ref="AA1205:AB1205"/>
    <mergeCell ref="Y1200:Z1200"/>
    <mergeCell ref="AA1200:AB1200"/>
    <mergeCell ref="Y1201:Z1201"/>
    <mergeCell ref="AA1201:AB1201"/>
    <mergeCell ref="Y1202:Z1202"/>
    <mergeCell ref="AA1202:AB1202"/>
    <mergeCell ref="Y1197:Z1197"/>
    <mergeCell ref="AA1197:AB1197"/>
    <mergeCell ref="Y1198:Z1198"/>
    <mergeCell ref="AA1198:AB1198"/>
    <mergeCell ref="Y1199:Z1199"/>
    <mergeCell ref="AA1199:AB1199"/>
    <mergeCell ref="Y1194:Z1194"/>
    <mergeCell ref="AA1194:AB1194"/>
    <mergeCell ref="Y1195:Z1195"/>
    <mergeCell ref="AA1195:AB1195"/>
    <mergeCell ref="Y1196:Z1196"/>
    <mergeCell ref="AA1196:AB1196"/>
    <mergeCell ref="Y1191:Z1191"/>
    <mergeCell ref="AA1191:AB1191"/>
    <mergeCell ref="Y1192:Z1192"/>
    <mergeCell ref="AA1192:AB1192"/>
    <mergeCell ref="Y1193:Z1193"/>
    <mergeCell ref="AA1193:AB1193"/>
    <mergeCell ref="Y1188:Z1188"/>
    <mergeCell ref="AA1188:AB1188"/>
    <mergeCell ref="Y1189:Z1189"/>
    <mergeCell ref="AA1189:AB1189"/>
    <mergeCell ref="Y1190:Z1190"/>
    <mergeCell ref="AA1190:AB1190"/>
    <mergeCell ref="Y1185:Z1185"/>
    <mergeCell ref="AA1185:AB1185"/>
    <mergeCell ref="Y1186:Z1186"/>
    <mergeCell ref="AA1186:AB1186"/>
    <mergeCell ref="Y1187:Z1187"/>
    <mergeCell ref="AA1187:AB1187"/>
    <mergeCell ref="Y1182:Z1182"/>
    <mergeCell ref="AA1182:AB1182"/>
    <mergeCell ref="Y1183:Z1183"/>
    <mergeCell ref="AA1183:AB1183"/>
    <mergeCell ref="Y1184:Z1184"/>
    <mergeCell ref="AA1184:AB1184"/>
    <mergeCell ref="Y1179:Z1179"/>
    <mergeCell ref="AA1179:AB1179"/>
    <mergeCell ref="Y1180:Z1180"/>
    <mergeCell ref="AA1180:AB1180"/>
    <mergeCell ref="Y1181:Z1181"/>
    <mergeCell ref="AA1181:AB1181"/>
    <mergeCell ref="Y1176:Z1176"/>
    <mergeCell ref="AA1176:AB1176"/>
    <mergeCell ref="Y1177:Z1177"/>
    <mergeCell ref="AA1177:AB1177"/>
    <mergeCell ref="Y1178:Z1178"/>
    <mergeCell ref="AA1178:AB1178"/>
    <mergeCell ref="Y1173:Z1173"/>
    <mergeCell ref="AA1173:AB1173"/>
    <mergeCell ref="Y1174:Z1174"/>
    <mergeCell ref="AA1174:AB1174"/>
    <mergeCell ref="Y1175:Z1175"/>
    <mergeCell ref="AA1175:AB1175"/>
    <mergeCell ref="Y1170:Z1170"/>
    <mergeCell ref="AA1170:AB1170"/>
    <mergeCell ref="Y1171:Z1171"/>
    <mergeCell ref="AA1171:AB1171"/>
    <mergeCell ref="Y1172:Z1172"/>
    <mergeCell ref="AA1172:AB1172"/>
    <mergeCell ref="Y1167:Z1167"/>
    <mergeCell ref="AA1167:AB1167"/>
    <mergeCell ref="Y1168:Z1168"/>
    <mergeCell ref="AA1168:AB1168"/>
    <mergeCell ref="Y1169:Z1169"/>
    <mergeCell ref="AA1169:AB1169"/>
    <mergeCell ref="Y1164:Z1164"/>
    <mergeCell ref="AA1164:AB1164"/>
    <mergeCell ref="Y1165:Z1165"/>
    <mergeCell ref="AA1165:AB1165"/>
    <mergeCell ref="Y1166:Z1166"/>
    <mergeCell ref="AA1166:AB1166"/>
    <mergeCell ref="Y1161:Z1161"/>
    <mergeCell ref="AA1161:AB1161"/>
    <mergeCell ref="Y1162:Z1162"/>
    <mergeCell ref="AA1162:AB1162"/>
    <mergeCell ref="Y1163:Z1163"/>
    <mergeCell ref="AA1163:AB1163"/>
    <mergeCell ref="Y1158:Z1158"/>
    <mergeCell ref="AA1158:AB1158"/>
    <mergeCell ref="Y1159:Z1159"/>
    <mergeCell ref="AA1159:AB1159"/>
    <mergeCell ref="Y1160:Z1160"/>
    <mergeCell ref="AA1160:AB1160"/>
    <mergeCell ref="Y1155:Z1155"/>
    <mergeCell ref="AA1155:AB1155"/>
    <mergeCell ref="Y1156:Z1156"/>
    <mergeCell ref="AA1156:AB1156"/>
    <mergeCell ref="Y1157:Z1157"/>
    <mergeCell ref="AA1157:AB1157"/>
    <mergeCell ref="Y1152:Z1152"/>
    <mergeCell ref="AA1152:AB1152"/>
    <mergeCell ref="Y1153:Z1153"/>
    <mergeCell ref="AA1153:AB1153"/>
    <mergeCell ref="Y1154:Z1154"/>
    <mergeCell ref="AA1154:AB1154"/>
    <mergeCell ref="Y1149:Z1149"/>
    <mergeCell ref="AA1149:AB1149"/>
    <mergeCell ref="Y1150:Z1150"/>
    <mergeCell ref="AA1150:AB1150"/>
    <mergeCell ref="Y1151:Z1151"/>
    <mergeCell ref="AA1151:AB1151"/>
    <mergeCell ref="Y1146:Z1146"/>
    <mergeCell ref="AA1146:AB1146"/>
    <mergeCell ref="Y1147:Z1147"/>
    <mergeCell ref="AA1147:AB1147"/>
    <mergeCell ref="Y1148:Z1148"/>
    <mergeCell ref="AA1148:AB1148"/>
    <mergeCell ref="Y1143:Z1143"/>
    <mergeCell ref="AA1143:AB1143"/>
    <mergeCell ref="Y1144:Z1144"/>
    <mergeCell ref="AA1144:AB1144"/>
    <mergeCell ref="Y1145:Z1145"/>
    <mergeCell ref="AA1145:AB1145"/>
    <mergeCell ref="Y1140:Z1140"/>
    <mergeCell ref="AA1140:AB1140"/>
    <mergeCell ref="Y1141:Z1141"/>
    <mergeCell ref="AA1141:AB1141"/>
    <mergeCell ref="Y1142:Z1142"/>
    <mergeCell ref="AA1142:AB1142"/>
    <mergeCell ref="Y1137:Z1137"/>
    <mergeCell ref="AA1137:AB1137"/>
    <mergeCell ref="Y1138:Z1138"/>
    <mergeCell ref="AA1138:AB1138"/>
    <mergeCell ref="Y1139:Z1139"/>
    <mergeCell ref="AA1139:AB1139"/>
    <mergeCell ref="Y1134:Z1134"/>
    <mergeCell ref="AA1134:AB1134"/>
    <mergeCell ref="Y1135:Z1135"/>
    <mergeCell ref="AA1135:AB1135"/>
    <mergeCell ref="Y1136:Z1136"/>
    <mergeCell ref="AA1136:AB1136"/>
    <mergeCell ref="Y1131:Z1131"/>
    <mergeCell ref="AA1131:AB1131"/>
    <mergeCell ref="Y1132:Z1132"/>
    <mergeCell ref="AA1132:AB1132"/>
    <mergeCell ref="Y1133:Z1133"/>
    <mergeCell ref="AA1133:AB1133"/>
    <mergeCell ref="Y1128:Z1128"/>
    <mergeCell ref="AA1128:AB1128"/>
    <mergeCell ref="Y1129:Z1129"/>
    <mergeCell ref="AA1129:AB1129"/>
    <mergeCell ref="Y1130:Z1130"/>
    <mergeCell ref="AA1130:AB1130"/>
    <mergeCell ref="Y1125:Z1125"/>
    <mergeCell ref="AA1125:AB1125"/>
    <mergeCell ref="Y1126:Z1126"/>
    <mergeCell ref="AA1126:AB1126"/>
    <mergeCell ref="Y1127:Z1127"/>
    <mergeCell ref="AA1127:AB1127"/>
    <mergeCell ref="Y1122:Z1122"/>
    <mergeCell ref="AA1122:AB1122"/>
    <mergeCell ref="Y1123:Z1123"/>
    <mergeCell ref="AA1123:AB1123"/>
    <mergeCell ref="Y1124:Z1124"/>
    <mergeCell ref="AA1124:AB1124"/>
    <mergeCell ref="Y1119:Z1119"/>
    <mergeCell ref="AA1119:AB1119"/>
    <mergeCell ref="Y1120:Z1120"/>
    <mergeCell ref="AA1120:AB1120"/>
    <mergeCell ref="Y1121:Z1121"/>
    <mergeCell ref="AA1121:AB1121"/>
    <mergeCell ref="Y1116:Z1116"/>
    <mergeCell ref="AA1116:AB1116"/>
    <mergeCell ref="Y1117:Z1117"/>
    <mergeCell ref="AA1117:AB1117"/>
    <mergeCell ref="Y1118:Z1118"/>
    <mergeCell ref="AA1118:AB1118"/>
    <mergeCell ref="Y1113:Z1113"/>
    <mergeCell ref="AA1113:AB1113"/>
    <mergeCell ref="Y1114:Z1114"/>
    <mergeCell ref="AA1114:AB1114"/>
    <mergeCell ref="Y1115:Z1115"/>
    <mergeCell ref="AA1115:AB1115"/>
    <mergeCell ref="Y1110:Z1110"/>
    <mergeCell ref="AA1110:AB1110"/>
    <mergeCell ref="Y1111:Z1111"/>
    <mergeCell ref="AA1111:AB1111"/>
    <mergeCell ref="Y1112:Z1112"/>
    <mergeCell ref="AA1112:AB1112"/>
    <mergeCell ref="Y1107:Z1107"/>
    <mergeCell ref="AA1107:AB1107"/>
    <mergeCell ref="Y1108:Z1108"/>
    <mergeCell ref="AA1108:AB1108"/>
    <mergeCell ref="Y1109:Z1109"/>
    <mergeCell ref="AA1109:AB1109"/>
    <mergeCell ref="Y1104:Z1104"/>
    <mergeCell ref="AA1104:AB1104"/>
    <mergeCell ref="Y1105:Z1105"/>
    <mergeCell ref="AA1105:AB1105"/>
    <mergeCell ref="Y1106:Z1106"/>
    <mergeCell ref="AA1106:AB1106"/>
    <mergeCell ref="Y1101:Z1101"/>
    <mergeCell ref="AA1101:AB1101"/>
    <mergeCell ref="Y1102:Z1102"/>
    <mergeCell ref="AA1102:AB1102"/>
    <mergeCell ref="Y1103:Z1103"/>
    <mergeCell ref="AA1103:AB1103"/>
    <mergeCell ref="Y1098:Z1098"/>
    <mergeCell ref="AA1098:AB1098"/>
    <mergeCell ref="Y1099:Z1099"/>
    <mergeCell ref="AA1099:AB1099"/>
    <mergeCell ref="Y1100:Z1100"/>
    <mergeCell ref="AA1100:AB1100"/>
    <mergeCell ref="Y1095:Z1095"/>
    <mergeCell ref="AA1095:AB1095"/>
    <mergeCell ref="Y1096:Z1096"/>
    <mergeCell ref="AA1096:AB1096"/>
    <mergeCell ref="Y1097:Z1097"/>
    <mergeCell ref="AA1097:AB1097"/>
    <mergeCell ref="Y1092:Z1092"/>
    <mergeCell ref="AA1092:AB1092"/>
    <mergeCell ref="Y1093:Z1093"/>
    <mergeCell ref="AA1093:AB1093"/>
    <mergeCell ref="Y1094:Z1094"/>
    <mergeCell ref="AA1094:AB1094"/>
    <mergeCell ref="Y1089:Z1089"/>
    <mergeCell ref="AA1089:AB1089"/>
    <mergeCell ref="Y1090:Z1090"/>
    <mergeCell ref="AA1090:AB1090"/>
    <mergeCell ref="Y1091:Z1091"/>
    <mergeCell ref="AA1091:AB1091"/>
    <mergeCell ref="Y1086:Z1086"/>
    <mergeCell ref="AA1086:AB1086"/>
    <mergeCell ref="Y1087:Z1087"/>
    <mergeCell ref="AA1087:AB1087"/>
    <mergeCell ref="Y1088:Z1088"/>
    <mergeCell ref="AA1088:AB1088"/>
    <mergeCell ref="Y1083:Z1083"/>
    <mergeCell ref="AA1083:AB1083"/>
    <mergeCell ref="Y1084:Z1084"/>
    <mergeCell ref="AA1084:AB1084"/>
    <mergeCell ref="Y1085:Z1085"/>
    <mergeCell ref="AA1085:AB1085"/>
    <mergeCell ref="Y1080:Z1080"/>
    <mergeCell ref="AA1080:AB1080"/>
    <mergeCell ref="Y1081:Z1081"/>
    <mergeCell ref="AA1081:AB1081"/>
    <mergeCell ref="Y1082:Z1082"/>
    <mergeCell ref="AA1082:AB1082"/>
    <mergeCell ref="Y1077:Z1077"/>
    <mergeCell ref="AA1077:AB1077"/>
    <mergeCell ref="Y1078:Z1078"/>
    <mergeCell ref="AA1078:AB1078"/>
    <mergeCell ref="Y1079:Z1079"/>
    <mergeCell ref="AA1079:AB1079"/>
    <mergeCell ref="Y1074:Z1074"/>
    <mergeCell ref="AA1074:AB1074"/>
    <mergeCell ref="Y1075:Z1075"/>
    <mergeCell ref="AA1075:AB1075"/>
    <mergeCell ref="Y1076:Z1076"/>
    <mergeCell ref="AA1076:AB1076"/>
    <mergeCell ref="Y1071:Z1071"/>
    <mergeCell ref="AA1071:AB1071"/>
    <mergeCell ref="Y1072:Z1072"/>
    <mergeCell ref="AA1072:AB1072"/>
    <mergeCell ref="Y1073:Z1073"/>
    <mergeCell ref="AA1073:AB1073"/>
    <mergeCell ref="Y1068:Z1068"/>
    <mergeCell ref="AA1068:AB1068"/>
    <mergeCell ref="Y1069:Z1069"/>
    <mergeCell ref="AA1069:AB1069"/>
    <mergeCell ref="Y1070:Z1070"/>
    <mergeCell ref="AA1070:AB1070"/>
    <mergeCell ref="Y1065:Z1065"/>
    <mergeCell ref="AA1065:AB1065"/>
    <mergeCell ref="Y1066:Z1066"/>
    <mergeCell ref="AA1066:AB1066"/>
    <mergeCell ref="Y1067:Z1067"/>
    <mergeCell ref="AA1067:AB1067"/>
    <mergeCell ref="Y1062:Z1062"/>
    <mergeCell ref="AA1062:AB1062"/>
    <mergeCell ref="Y1063:Z1063"/>
    <mergeCell ref="AA1063:AB1063"/>
    <mergeCell ref="Y1064:Z1064"/>
    <mergeCell ref="AA1064:AB1064"/>
    <mergeCell ref="Y1059:Z1059"/>
    <mergeCell ref="AA1059:AB1059"/>
    <mergeCell ref="Y1060:Z1060"/>
    <mergeCell ref="AA1060:AB1060"/>
    <mergeCell ref="Y1061:Z1061"/>
    <mergeCell ref="AA1061:AB1061"/>
    <mergeCell ref="Y1056:Z1056"/>
    <mergeCell ref="AA1056:AB1056"/>
    <mergeCell ref="Y1057:Z1057"/>
    <mergeCell ref="AA1057:AB1057"/>
    <mergeCell ref="Y1058:Z1058"/>
    <mergeCell ref="AA1058:AB1058"/>
    <mergeCell ref="Y1053:Z1053"/>
    <mergeCell ref="AA1053:AB1053"/>
    <mergeCell ref="Y1054:Z1054"/>
    <mergeCell ref="AA1054:AB1054"/>
    <mergeCell ref="Y1055:Z1055"/>
    <mergeCell ref="AA1055:AB1055"/>
    <mergeCell ref="Y1050:Z1050"/>
    <mergeCell ref="AA1050:AB1050"/>
    <mergeCell ref="Y1051:Z1051"/>
    <mergeCell ref="AA1051:AB1051"/>
    <mergeCell ref="Y1052:Z1052"/>
    <mergeCell ref="AA1052:AB1052"/>
    <mergeCell ref="Y1047:Z1047"/>
    <mergeCell ref="AA1047:AB1047"/>
    <mergeCell ref="Y1048:Z1048"/>
    <mergeCell ref="AA1048:AB1048"/>
    <mergeCell ref="Y1049:Z1049"/>
    <mergeCell ref="AA1049:AB1049"/>
    <mergeCell ref="Y1044:Z1044"/>
    <mergeCell ref="AA1044:AB1044"/>
    <mergeCell ref="Y1045:Z1045"/>
    <mergeCell ref="AA1045:AB1045"/>
    <mergeCell ref="Y1046:Z1046"/>
    <mergeCell ref="AA1046:AB1046"/>
    <mergeCell ref="Y1041:Z1041"/>
    <mergeCell ref="AA1041:AB1041"/>
    <mergeCell ref="Y1042:Z1042"/>
    <mergeCell ref="AA1042:AB1042"/>
    <mergeCell ref="Y1043:Z1043"/>
    <mergeCell ref="AA1043:AB1043"/>
    <mergeCell ref="Y1036:AA1036"/>
    <mergeCell ref="Y1037:AA1037"/>
    <mergeCell ref="Y1039:Z1039"/>
    <mergeCell ref="AA1039:AB1039"/>
    <mergeCell ref="Y1040:Z1040"/>
    <mergeCell ref="AA1040:AB1040"/>
    <mergeCell ref="Y1030:AA1030"/>
    <mergeCell ref="Y1031:AA1031"/>
    <mergeCell ref="Y1032:AA1032"/>
    <mergeCell ref="Y1033:AA1033"/>
    <mergeCell ref="Y1034:AA1034"/>
    <mergeCell ref="Y1035:AA1035"/>
    <mergeCell ref="Y1026:Z1026"/>
    <mergeCell ref="AA1026:AB1026"/>
    <mergeCell ref="Y1027:Z1027"/>
    <mergeCell ref="AA1027:AB1027"/>
    <mergeCell ref="Y1028:AB1028"/>
    <mergeCell ref="Y1029:AA1029"/>
    <mergeCell ref="Y1023:Z1023"/>
    <mergeCell ref="AA1023:AB1023"/>
    <mergeCell ref="Y1024:Z1024"/>
    <mergeCell ref="AA1024:AB1024"/>
    <mergeCell ref="Y1025:Z1025"/>
    <mergeCell ref="AA1025:AB1025"/>
    <mergeCell ref="Y1020:Z1020"/>
    <mergeCell ref="AA1020:AB1020"/>
    <mergeCell ref="Y1021:Z1021"/>
    <mergeCell ref="AA1021:AB1021"/>
    <mergeCell ref="Y1022:Z1022"/>
    <mergeCell ref="AA1022:AB1022"/>
    <mergeCell ref="Y1017:Z1017"/>
    <mergeCell ref="AA1017:AB1017"/>
    <mergeCell ref="Y1018:Z1018"/>
    <mergeCell ref="AA1018:AB1018"/>
    <mergeCell ref="Y1019:Z1019"/>
    <mergeCell ref="AA1019:AB1019"/>
    <mergeCell ref="Y1014:Z1014"/>
    <mergeCell ref="AA1014:AB1014"/>
    <mergeCell ref="Y1015:Z1015"/>
    <mergeCell ref="AA1015:AB1015"/>
    <mergeCell ref="Y1016:Z1016"/>
    <mergeCell ref="AA1016:AB1016"/>
    <mergeCell ref="Y1011:Z1011"/>
    <mergeCell ref="AA1011:AB1011"/>
    <mergeCell ref="Y1012:Z1012"/>
    <mergeCell ref="AA1012:AB1012"/>
    <mergeCell ref="Y1013:Z1013"/>
    <mergeCell ref="AA1013:AB1013"/>
    <mergeCell ref="Y1008:Z1008"/>
    <mergeCell ref="AA1008:AB1008"/>
    <mergeCell ref="Y1009:Z1009"/>
    <mergeCell ref="AA1009:AB1009"/>
    <mergeCell ref="Y1010:Z1010"/>
    <mergeCell ref="AA1010:AB1010"/>
    <mergeCell ref="Y1005:Z1005"/>
    <mergeCell ref="AA1005:AB1005"/>
    <mergeCell ref="Y1006:Z1006"/>
    <mergeCell ref="AA1006:AB1006"/>
    <mergeCell ref="Y1007:Z1007"/>
    <mergeCell ref="AA1007:AB1007"/>
    <mergeCell ref="Y1002:Z1002"/>
    <mergeCell ref="AA1002:AB1002"/>
    <mergeCell ref="Y1003:Z1003"/>
    <mergeCell ref="AA1003:AB1003"/>
    <mergeCell ref="Y1004:Z1004"/>
    <mergeCell ref="AA1004:AB1004"/>
    <mergeCell ref="Y999:Z999"/>
    <mergeCell ref="AA999:AB999"/>
    <mergeCell ref="Y1000:Z1000"/>
    <mergeCell ref="AA1000:AB1000"/>
    <mergeCell ref="Y1001:Z1001"/>
    <mergeCell ref="AA1001:AB1001"/>
    <mergeCell ref="Y996:Z996"/>
    <mergeCell ref="AA996:AB996"/>
    <mergeCell ref="Y997:Z997"/>
    <mergeCell ref="AA997:AB997"/>
    <mergeCell ref="Y998:Z998"/>
    <mergeCell ref="AA998:AB998"/>
    <mergeCell ref="Y993:Z993"/>
    <mergeCell ref="AA993:AB993"/>
    <mergeCell ref="Y994:Z994"/>
    <mergeCell ref="AA994:AB994"/>
    <mergeCell ref="Y995:Z995"/>
    <mergeCell ref="AA995:AB995"/>
    <mergeCell ref="Y990:Z990"/>
    <mergeCell ref="AA990:AB990"/>
    <mergeCell ref="Y991:Z991"/>
    <mergeCell ref="AA991:AB991"/>
    <mergeCell ref="Y992:Z992"/>
    <mergeCell ref="AA992:AB992"/>
    <mergeCell ref="Y987:Z987"/>
    <mergeCell ref="AA987:AB987"/>
    <mergeCell ref="Y988:Z988"/>
    <mergeCell ref="AA988:AB988"/>
    <mergeCell ref="Y989:Z989"/>
    <mergeCell ref="AA989:AB989"/>
    <mergeCell ref="Y984:Z984"/>
    <mergeCell ref="AA984:AB984"/>
    <mergeCell ref="Y985:Z985"/>
    <mergeCell ref="AA985:AB985"/>
    <mergeCell ref="Y986:Z986"/>
    <mergeCell ref="AA986:AB986"/>
    <mergeCell ref="Y981:Z981"/>
    <mergeCell ref="AA981:AB981"/>
    <mergeCell ref="Y982:Z982"/>
    <mergeCell ref="AA982:AB982"/>
    <mergeCell ref="Y983:Z983"/>
    <mergeCell ref="AA983:AB983"/>
    <mergeCell ref="Y978:Z978"/>
    <mergeCell ref="AA978:AB978"/>
    <mergeCell ref="Y979:Z979"/>
    <mergeCell ref="AA979:AB979"/>
    <mergeCell ref="Y980:Z980"/>
    <mergeCell ref="AA980:AB980"/>
    <mergeCell ref="Y975:Z975"/>
    <mergeCell ref="AA975:AB975"/>
    <mergeCell ref="Y976:Z976"/>
    <mergeCell ref="AA976:AB976"/>
    <mergeCell ref="Y977:Z977"/>
    <mergeCell ref="AA977:AB977"/>
    <mergeCell ref="Y972:Z972"/>
    <mergeCell ref="AA972:AB972"/>
    <mergeCell ref="Y973:Z973"/>
    <mergeCell ref="AA973:AB973"/>
    <mergeCell ref="Y974:Z974"/>
    <mergeCell ref="AA974:AB974"/>
    <mergeCell ref="Y969:Z969"/>
    <mergeCell ref="AA969:AB969"/>
    <mergeCell ref="Y970:Z970"/>
    <mergeCell ref="AA970:AB970"/>
    <mergeCell ref="Y971:Z971"/>
    <mergeCell ref="AA971:AB971"/>
    <mergeCell ref="Y966:Z966"/>
    <mergeCell ref="AA966:AB966"/>
    <mergeCell ref="Y967:Z967"/>
    <mergeCell ref="AA967:AB967"/>
    <mergeCell ref="Y968:Z968"/>
    <mergeCell ref="AA968:AB968"/>
    <mergeCell ref="Y963:Z963"/>
    <mergeCell ref="AA963:AB963"/>
    <mergeCell ref="Y964:Z964"/>
    <mergeCell ref="AA964:AB964"/>
    <mergeCell ref="Y965:Z965"/>
    <mergeCell ref="AA965:AB965"/>
    <mergeCell ref="Y960:Z960"/>
    <mergeCell ref="AA960:AB960"/>
    <mergeCell ref="Y961:Z961"/>
    <mergeCell ref="AA961:AB961"/>
    <mergeCell ref="Y962:Z962"/>
    <mergeCell ref="AA962:AB962"/>
    <mergeCell ref="Y957:Z957"/>
    <mergeCell ref="AA957:AB957"/>
    <mergeCell ref="Y958:Z958"/>
    <mergeCell ref="AA958:AB958"/>
    <mergeCell ref="Y959:Z959"/>
    <mergeCell ref="AA959:AB959"/>
    <mergeCell ref="Y954:Z954"/>
    <mergeCell ref="AA954:AB954"/>
    <mergeCell ref="Y955:Z955"/>
    <mergeCell ref="AA955:AB955"/>
    <mergeCell ref="Y956:Z956"/>
    <mergeCell ref="AA956:AB956"/>
    <mergeCell ref="Y951:Z951"/>
    <mergeCell ref="AA951:AB951"/>
    <mergeCell ref="Y952:Z952"/>
    <mergeCell ref="AA952:AB952"/>
    <mergeCell ref="Y953:Z953"/>
    <mergeCell ref="AA953:AB953"/>
    <mergeCell ref="Y948:Z948"/>
    <mergeCell ref="AA948:AB948"/>
    <mergeCell ref="Y949:Z949"/>
    <mergeCell ref="AA949:AB949"/>
    <mergeCell ref="Y950:Z950"/>
    <mergeCell ref="AA950:AB950"/>
    <mergeCell ref="Y945:Z945"/>
    <mergeCell ref="AA945:AB945"/>
    <mergeCell ref="Y946:Z946"/>
    <mergeCell ref="AA946:AB946"/>
    <mergeCell ref="Y947:Z947"/>
    <mergeCell ref="AA947:AB947"/>
    <mergeCell ref="Y942:Z942"/>
    <mergeCell ref="AA942:AB942"/>
    <mergeCell ref="Y943:Z943"/>
    <mergeCell ref="AA943:AB943"/>
    <mergeCell ref="Y944:Z944"/>
    <mergeCell ref="AA944:AB944"/>
    <mergeCell ref="Y939:Z939"/>
    <mergeCell ref="AA939:AB939"/>
    <mergeCell ref="Y940:Z940"/>
    <mergeCell ref="AA940:AB940"/>
    <mergeCell ref="Y941:Z941"/>
    <mergeCell ref="AA941:AB941"/>
    <mergeCell ref="Y936:Z936"/>
    <mergeCell ref="AA936:AB936"/>
    <mergeCell ref="Y937:Z937"/>
    <mergeCell ref="AA937:AB937"/>
    <mergeCell ref="Y938:Z938"/>
    <mergeCell ref="AA938:AB938"/>
    <mergeCell ref="Y933:Z933"/>
    <mergeCell ref="AA933:AB933"/>
    <mergeCell ref="Y934:Z934"/>
    <mergeCell ref="AA934:AB934"/>
    <mergeCell ref="Y935:Z935"/>
    <mergeCell ref="AA935:AB935"/>
    <mergeCell ref="Y930:Z930"/>
    <mergeCell ref="AA930:AB930"/>
    <mergeCell ref="Y931:Z931"/>
    <mergeCell ref="AA931:AB931"/>
    <mergeCell ref="Y932:Z932"/>
    <mergeCell ref="AA932:AB932"/>
    <mergeCell ref="Y927:Z927"/>
    <mergeCell ref="AA927:AB927"/>
    <mergeCell ref="Y928:Z928"/>
    <mergeCell ref="AA928:AB928"/>
    <mergeCell ref="Y929:Z929"/>
    <mergeCell ref="AA929:AB929"/>
    <mergeCell ref="Y924:Z924"/>
    <mergeCell ref="AA924:AB924"/>
    <mergeCell ref="Y925:Z925"/>
    <mergeCell ref="AA925:AB925"/>
    <mergeCell ref="Y926:Z926"/>
    <mergeCell ref="AA926:AB926"/>
    <mergeCell ref="Y921:Z921"/>
    <mergeCell ref="AA921:AB921"/>
    <mergeCell ref="Y922:Z922"/>
    <mergeCell ref="AA922:AB922"/>
    <mergeCell ref="Y923:Z923"/>
    <mergeCell ref="AA923:AB923"/>
    <mergeCell ref="Y918:Z918"/>
    <mergeCell ref="AA918:AB918"/>
    <mergeCell ref="Y919:Z919"/>
    <mergeCell ref="AA919:AB919"/>
    <mergeCell ref="Y920:Z920"/>
    <mergeCell ref="AA920:AB920"/>
    <mergeCell ref="Y915:Z915"/>
    <mergeCell ref="AA915:AB915"/>
    <mergeCell ref="Y916:Z916"/>
    <mergeCell ref="AA916:AB916"/>
    <mergeCell ref="Y917:Z917"/>
    <mergeCell ref="AA917:AB917"/>
    <mergeCell ref="Y912:Z912"/>
    <mergeCell ref="AA912:AB912"/>
    <mergeCell ref="Y913:Z913"/>
    <mergeCell ref="AA913:AB913"/>
    <mergeCell ref="Y914:Z914"/>
    <mergeCell ref="AA914:AB914"/>
    <mergeCell ref="Y909:Z909"/>
    <mergeCell ref="AA909:AB909"/>
    <mergeCell ref="Y910:Z910"/>
    <mergeCell ref="AA910:AB910"/>
    <mergeCell ref="Y911:Z911"/>
    <mergeCell ref="AA911:AB911"/>
    <mergeCell ref="Y906:Z906"/>
    <mergeCell ref="AA906:AB906"/>
    <mergeCell ref="Y907:Z907"/>
    <mergeCell ref="AA907:AB907"/>
    <mergeCell ref="Y908:Z908"/>
    <mergeCell ref="AA908:AB908"/>
    <mergeCell ref="Y903:Z903"/>
    <mergeCell ref="AA903:AB903"/>
    <mergeCell ref="Y904:Z904"/>
    <mergeCell ref="AA904:AB904"/>
    <mergeCell ref="Y905:Z905"/>
    <mergeCell ref="AA905:AB905"/>
    <mergeCell ref="Y900:Z900"/>
    <mergeCell ref="AA900:AB900"/>
    <mergeCell ref="Y901:Z901"/>
    <mergeCell ref="AA901:AB901"/>
    <mergeCell ref="Y902:Z902"/>
    <mergeCell ref="AA902:AB902"/>
    <mergeCell ref="Y897:Z897"/>
    <mergeCell ref="AA897:AB897"/>
    <mergeCell ref="Y898:Z898"/>
    <mergeCell ref="AA898:AB898"/>
    <mergeCell ref="Y899:Z899"/>
    <mergeCell ref="AA899:AB899"/>
    <mergeCell ref="Y894:Z894"/>
    <mergeCell ref="AA894:AB894"/>
    <mergeCell ref="Y895:Z895"/>
    <mergeCell ref="AA895:AB895"/>
    <mergeCell ref="Y896:Z896"/>
    <mergeCell ref="AA896:AB896"/>
    <mergeCell ref="Y891:Z891"/>
    <mergeCell ref="AA891:AB891"/>
    <mergeCell ref="Y892:Z892"/>
    <mergeCell ref="AA892:AB892"/>
    <mergeCell ref="Y893:Z893"/>
    <mergeCell ref="AA893:AB893"/>
    <mergeCell ref="Y888:Z888"/>
    <mergeCell ref="AA888:AB888"/>
    <mergeCell ref="Y889:Z889"/>
    <mergeCell ref="AA889:AB889"/>
    <mergeCell ref="Y890:Z890"/>
    <mergeCell ref="AA890:AB890"/>
    <mergeCell ref="Y885:Z885"/>
    <mergeCell ref="AA885:AB885"/>
    <mergeCell ref="Y886:Z886"/>
    <mergeCell ref="AA886:AB886"/>
    <mergeCell ref="Y887:Z887"/>
    <mergeCell ref="AA887:AB887"/>
    <mergeCell ref="Y882:Z882"/>
    <mergeCell ref="AA882:AB882"/>
    <mergeCell ref="Y883:Z883"/>
    <mergeCell ref="AA883:AB883"/>
    <mergeCell ref="Y884:Z884"/>
    <mergeCell ref="AA884:AB884"/>
    <mergeCell ref="Y879:Z879"/>
    <mergeCell ref="AA879:AB879"/>
    <mergeCell ref="Y880:Z880"/>
    <mergeCell ref="AA880:AB880"/>
    <mergeCell ref="Y881:Z881"/>
    <mergeCell ref="AA881:AB881"/>
    <mergeCell ref="Y876:Z876"/>
    <mergeCell ref="AA876:AB876"/>
    <mergeCell ref="Y877:Z877"/>
    <mergeCell ref="AA877:AB877"/>
    <mergeCell ref="Y878:Z878"/>
    <mergeCell ref="AA878:AB878"/>
    <mergeCell ref="Y873:Z873"/>
    <mergeCell ref="AA873:AB873"/>
    <mergeCell ref="Y874:Z874"/>
    <mergeCell ref="AA874:AB874"/>
    <mergeCell ref="Y875:Z875"/>
    <mergeCell ref="AA875:AB875"/>
    <mergeCell ref="Y870:Z870"/>
    <mergeCell ref="AA870:AB870"/>
    <mergeCell ref="Y871:Z871"/>
    <mergeCell ref="AA871:AB871"/>
    <mergeCell ref="Y872:Z872"/>
    <mergeCell ref="AA872:AB872"/>
    <mergeCell ref="Y867:Z867"/>
    <mergeCell ref="AA867:AB867"/>
    <mergeCell ref="Y868:Z868"/>
    <mergeCell ref="AA868:AB868"/>
    <mergeCell ref="Y869:Z869"/>
    <mergeCell ref="AA869:AB869"/>
    <mergeCell ref="Y864:Z864"/>
    <mergeCell ref="AA864:AB864"/>
    <mergeCell ref="Y865:Z865"/>
    <mergeCell ref="AA865:AB865"/>
    <mergeCell ref="Y866:Z866"/>
    <mergeCell ref="AA866:AB866"/>
    <mergeCell ref="Y861:Z861"/>
    <mergeCell ref="AA861:AB861"/>
    <mergeCell ref="Y862:Z862"/>
    <mergeCell ref="AA862:AB862"/>
    <mergeCell ref="Y863:Z863"/>
    <mergeCell ref="AA863:AB863"/>
    <mergeCell ref="Y858:Z858"/>
    <mergeCell ref="AA858:AB858"/>
    <mergeCell ref="Y859:Z859"/>
    <mergeCell ref="AA859:AB859"/>
    <mergeCell ref="Y860:Z860"/>
    <mergeCell ref="AA860:AB860"/>
    <mergeCell ref="Y855:Z855"/>
    <mergeCell ref="AA855:AB855"/>
    <mergeCell ref="Y856:Z856"/>
    <mergeCell ref="AA856:AB856"/>
    <mergeCell ref="Y857:Z857"/>
    <mergeCell ref="AA857:AB857"/>
    <mergeCell ref="Y852:Z852"/>
    <mergeCell ref="AA852:AB852"/>
    <mergeCell ref="Y853:Z853"/>
    <mergeCell ref="AA853:AB853"/>
    <mergeCell ref="Y854:Z854"/>
    <mergeCell ref="AA854:AB854"/>
    <mergeCell ref="Y849:Z849"/>
    <mergeCell ref="AA849:AB849"/>
    <mergeCell ref="Y850:Z850"/>
    <mergeCell ref="AA850:AB850"/>
    <mergeCell ref="Y851:Z851"/>
    <mergeCell ref="AA851:AB851"/>
    <mergeCell ref="Y846:Z846"/>
    <mergeCell ref="AA846:AB846"/>
    <mergeCell ref="Y847:Z847"/>
    <mergeCell ref="AA847:AB847"/>
    <mergeCell ref="Y848:Z848"/>
    <mergeCell ref="AA848:AB848"/>
    <mergeCell ref="Y843:Z843"/>
    <mergeCell ref="AA843:AB843"/>
    <mergeCell ref="Y844:Z844"/>
    <mergeCell ref="AA844:AB844"/>
    <mergeCell ref="Y845:Z845"/>
    <mergeCell ref="AA845:AB845"/>
    <mergeCell ref="Y840:Z840"/>
    <mergeCell ref="AA840:AB840"/>
    <mergeCell ref="Y841:Z841"/>
    <mergeCell ref="AA841:AB841"/>
    <mergeCell ref="Y842:Z842"/>
    <mergeCell ref="AA842:AB842"/>
    <mergeCell ref="Y837:Z837"/>
    <mergeCell ref="AA837:AB837"/>
    <mergeCell ref="Y838:Z838"/>
    <mergeCell ref="AA838:AB838"/>
    <mergeCell ref="Y839:Z839"/>
    <mergeCell ref="AA839:AB839"/>
    <mergeCell ref="Y834:Z834"/>
    <mergeCell ref="AA834:AB834"/>
    <mergeCell ref="Y835:Z835"/>
    <mergeCell ref="AA835:AB835"/>
    <mergeCell ref="Y836:Z836"/>
    <mergeCell ref="AA836:AB836"/>
    <mergeCell ref="Y831:Z831"/>
    <mergeCell ref="AA831:AB831"/>
    <mergeCell ref="Y832:Z832"/>
    <mergeCell ref="AA832:AB832"/>
    <mergeCell ref="Y833:Z833"/>
    <mergeCell ref="AA833:AB833"/>
    <mergeCell ref="Y828:Z828"/>
    <mergeCell ref="AA828:AB828"/>
    <mergeCell ref="Y829:Z829"/>
    <mergeCell ref="AA829:AB829"/>
    <mergeCell ref="Y830:Z830"/>
    <mergeCell ref="AA830:AB830"/>
    <mergeCell ref="Y825:Z825"/>
    <mergeCell ref="AA825:AB825"/>
    <mergeCell ref="Y826:Z826"/>
    <mergeCell ref="AA826:AB826"/>
    <mergeCell ref="Y827:Z827"/>
    <mergeCell ref="AA827:AB827"/>
    <mergeCell ref="Y822:Z822"/>
    <mergeCell ref="AA822:AB822"/>
    <mergeCell ref="Y823:Z823"/>
    <mergeCell ref="AA823:AB823"/>
    <mergeCell ref="Y824:Z824"/>
    <mergeCell ref="AA824:AB824"/>
    <mergeCell ref="Y819:Z819"/>
    <mergeCell ref="AA819:AB819"/>
    <mergeCell ref="Y820:Z820"/>
    <mergeCell ref="AA820:AB820"/>
    <mergeCell ref="Y821:Z821"/>
    <mergeCell ref="AA821:AB821"/>
    <mergeCell ref="Y816:Z816"/>
    <mergeCell ref="AA816:AB816"/>
    <mergeCell ref="Y817:Z817"/>
    <mergeCell ref="AA817:AB817"/>
    <mergeCell ref="Y818:Z818"/>
    <mergeCell ref="AA818:AB818"/>
    <mergeCell ref="Y813:Z813"/>
    <mergeCell ref="AA813:AB813"/>
    <mergeCell ref="Y814:Z814"/>
    <mergeCell ref="AA814:AB814"/>
    <mergeCell ref="Y815:Z815"/>
    <mergeCell ref="AA815:AB815"/>
    <mergeCell ref="Y810:Z810"/>
    <mergeCell ref="AA810:AB810"/>
    <mergeCell ref="Y811:Z811"/>
    <mergeCell ref="AA811:AB811"/>
    <mergeCell ref="Y812:Z812"/>
    <mergeCell ref="AA812:AB812"/>
    <mergeCell ref="Y807:Z807"/>
    <mergeCell ref="AA807:AB807"/>
    <mergeCell ref="Y808:Z808"/>
    <mergeCell ref="AA808:AB808"/>
    <mergeCell ref="Y809:Z809"/>
    <mergeCell ref="AA809:AB809"/>
    <mergeCell ref="Y804:Z804"/>
    <mergeCell ref="AA804:AB804"/>
    <mergeCell ref="Y805:Z805"/>
    <mergeCell ref="AA805:AB805"/>
    <mergeCell ref="Y806:Z806"/>
    <mergeCell ref="AA806:AB806"/>
    <mergeCell ref="Y801:Z801"/>
    <mergeCell ref="AA801:AB801"/>
    <mergeCell ref="Y802:Z802"/>
    <mergeCell ref="AA802:AB802"/>
    <mergeCell ref="Y803:Z803"/>
    <mergeCell ref="AA803:AB803"/>
    <mergeCell ref="Y798:Z798"/>
    <mergeCell ref="AA798:AB798"/>
    <mergeCell ref="Y799:Z799"/>
    <mergeCell ref="AA799:AB799"/>
    <mergeCell ref="Y800:Z800"/>
    <mergeCell ref="AA800:AB800"/>
    <mergeCell ref="Y795:Z795"/>
    <mergeCell ref="AA795:AB795"/>
    <mergeCell ref="Y796:Z796"/>
    <mergeCell ref="AA796:AB796"/>
    <mergeCell ref="Y797:Z797"/>
    <mergeCell ref="AA797:AB797"/>
    <mergeCell ref="Y792:Z792"/>
    <mergeCell ref="AA792:AB792"/>
    <mergeCell ref="Y793:Z793"/>
    <mergeCell ref="AA793:AB793"/>
    <mergeCell ref="Y794:Z794"/>
    <mergeCell ref="AA794:AB794"/>
    <mergeCell ref="Y789:Z789"/>
    <mergeCell ref="AA789:AB789"/>
    <mergeCell ref="Y790:Z790"/>
    <mergeCell ref="AA790:AB790"/>
    <mergeCell ref="Y791:Z791"/>
    <mergeCell ref="AA791:AB791"/>
    <mergeCell ref="Y786:Z786"/>
    <mergeCell ref="AA786:AB786"/>
    <mergeCell ref="Y787:Z787"/>
    <mergeCell ref="AA787:AB787"/>
    <mergeCell ref="Y788:Z788"/>
    <mergeCell ref="AA788:AB788"/>
    <mergeCell ref="Y783:Z783"/>
    <mergeCell ref="AA783:AB783"/>
    <mergeCell ref="Y784:Z784"/>
    <mergeCell ref="AA784:AB784"/>
    <mergeCell ref="Y785:Z785"/>
    <mergeCell ref="AA785:AB785"/>
    <mergeCell ref="Y780:Z780"/>
    <mergeCell ref="AA780:AB780"/>
    <mergeCell ref="Y781:Z781"/>
    <mergeCell ref="AA781:AB781"/>
    <mergeCell ref="Y782:Z782"/>
    <mergeCell ref="AA782:AB782"/>
    <mergeCell ref="Y777:Z777"/>
    <mergeCell ref="AA777:AB777"/>
    <mergeCell ref="Y778:Z778"/>
    <mergeCell ref="AA778:AB778"/>
    <mergeCell ref="Y779:Z779"/>
    <mergeCell ref="AA779:AB779"/>
    <mergeCell ref="Y774:Z774"/>
    <mergeCell ref="AA774:AB774"/>
    <mergeCell ref="Y775:Z775"/>
    <mergeCell ref="AA775:AB775"/>
    <mergeCell ref="Y776:Z776"/>
    <mergeCell ref="AA776:AB776"/>
    <mergeCell ref="Y771:Z771"/>
    <mergeCell ref="AA771:AB771"/>
    <mergeCell ref="Y772:Z772"/>
    <mergeCell ref="AA772:AB772"/>
    <mergeCell ref="Y773:Z773"/>
    <mergeCell ref="AA773:AB773"/>
    <mergeCell ref="Y768:Z768"/>
    <mergeCell ref="AA768:AB768"/>
    <mergeCell ref="Y769:Z769"/>
    <mergeCell ref="AA769:AB769"/>
    <mergeCell ref="Y770:Z770"/>
    <mergeCell ref="AA770:AB770"/>
    <mergeCell ref="Y765:Z765"/>
    <mergeCell ref="AA765:AB765"/>
    <mergeCell ref="Y766:Z766"/>
    <mergeCell ref="AA766:AB766"/>
    <mergeCell ref="Y767:Z767"/>
    <mergeCell ref="AA767:AB767"/>
    <mergeCell ref="Y762:Z762"/>
    <mergeCell ref="AA762:AB762"/>
    <mergeCell ref="Y763:Z763"/>
    <mergeCell ref="AA763:AB763"/>
    <mergeCell ref="Y764:Z764"/>
    <mergeCell ref="AA764:AB764"/>
    <mergeCell ref="Y759:Z759"/>
    <mergeCell ref="AA759:AB759"/>
    <mergeCell ref="Y760:Z760"/>
    <mergeCell ref="AA760:AB760"/>
    <mergeCell ref="Y761:Z761"/>
    <mergeCell ref="AA761:AB761"/>
    <mergeCell ref="Y756:Z756"/>
    <mergeCell ref="AA756:AB756"/>
    <mergeCell ref="Y757:Z757"/>
    <mergeCell ref="AA757:AB757"/>
    <mergeCell ref="Y758:Z758"/>
    <mergeCell ref="AA758:AB758"/>
    <mergeCell ref="Y753:Z753"/>
    <mergeCell ref="AA753:AB753"/>
    <mergeCell ref="Y754:Z754"/>
    <mergeCell ref="AA754:AB754"/>
    <mergeCell ref="Y755:Z755"/>
    <mergeCell ref="AA755:AB755"/>
    <mergeCell ref="Y750:Z750"/>
    <mergeCell ref="AA750:AB750"/>
    <mergeCell ref="Y751:Z751"/>
    <mergeCell ref="AA751:AB751"/>
    <mergeCell ref="Y752:Z752"/>
    <mergeCell ref="AA752:AB752"/>
    <mergeCell ref="Y747:Z747"/>
    <mergeCell ref="AA747:AB747"/>
    <mergeCell ref="Y748:Z748"/>
    <mergeCell ref="AA748:AB748"/>
    <mergeCell ref="Y749:Z749"/>
    <mergeCell ref="AA749:AB749"/>
    <mergeCell ref="Y744:Z744"/>
    <mergeCell ref="AA744:AB744"/>
    <mergeCell ref="Y745:Z745"/>
    <mergeCell ref="AA745:AB745"/>
    <mergeCell ref="Y746:Z746"/>
    <mergeCell ref="AA746:AB746"/>
    <mergeCell ref="Y741:Z741"/>
    <mergeCell ref="AA741:AB741"/>
    <mergeCell ref="Y742:Z742"/>
    <mergeCell ref="AA742:AB742"/>
    <mergeCell ref="Y743:Z743"/>
    <mergeCell ref="AA743:AB743"/>
    <mergeCell ref="Y738:Z738"/>
    <mergeCell ref="AA738:AB738"/>
    <mergeCell ref="Y739:Z739"/>
    <mergeCell ref="AA739:AB739"/>
    <mergeCell ref="Y740:Z740"/>
    <mergeCell ref="AA740:AB740"/>
    <mergeCell ref="Y735:Z735"/>
    <mergeCell ref="AA735:AB735"/>
    <mergeCell ref="Y736:Z736"/>
    <mergeCell ref="AA736:AB736"/>
    <mergeCell ref="Y737:Z737"/>
    <mergeCell ref="AA737:AB737"/>
    <mergeCell ref="Y732:Z732"/>
    <mergeCell ref="AA732:AB732"/>
    <mergeCell ref="Y733:Z733"/>
    <mergeCell ref="AA733:AB733"/>
    <mergeCell ref="Y734:Z734"/>
    <mergeCell ref="AA734:AB734"/>
    <mergeCell ref="Y729:Z729"/>
    <mergeCell ref="AA729:AB729"/>
    <mergeCell ref="Y730:Z730"/>
    <mergeCell ref="AA730:AB730"/>
    <mergeCell ref="Y731:Z731"/>
    <mergeCell ref="AA731:AB731"/>
    <mergeCell ref="Y726:Z726"/>
    <mergeCell ref="AA726:AB726"/>
    <mergeCell ref="Y727:Z727"/>
    <mergeCell ref="AA727:AB727"/>
    <mergeCell ref="Y728:Z728"/>
    <mergeCell ref="AA728:AB728"/>
    <mergeCell ref="Y723:Z723"/>
    <mergeCell ref="AA723:AB723"/>
    <mergeCell ref="Y724:Z724"/>
    <mergeCell ref="AA724:AB724"/>
    <mergeCell ref="Y725:Z725"/>
    <mergeCell ref="AA725:AB725"/>
    <mergeCell ref="Y720:Z720"/>
    <mergeCell ref="AA720:AB720"/>
    <mergeCell ref="Y721:Z721"/>
    <mergeCell ref="AA721:AB721"/>
    <mergeCell ref="Y722:Z722"/>
    <mergeCell ref="AA722:AB722"/>
    <mergeCell ref="Y717:Z717"/>
    <mergeCell ref="AA717:AB717"/>
    <mergeCell ref="Y718:Z718"/>
    <mergeCell ref="AA718:AB718"/>
    <mergeCell ref="Y719:Z719"/>
    <mergeCell ref="AA719:AB719"/>
    <mergeCell ref="Y714:Z714"/>
    <mergeCell ref="AA714:AB714"/>
    <mergeCell ref="Y715:Z715"/>
    <mergeCell ref="AA715:AB715"/>
    <mergeCell ref="Y716:Z716"/>
    <mergeCell ref="AA716:AB716"/>
    <mergeCell ref="Y711:Z711"/>
    <mergeCell ref="AA711:AB711"/>
    <mergeCell ref="Y712:Z712"/>
    <mergeCell ref="AA712:AB712"/>
    <mergeCell ref="Y713:Z713"/>
    <mergeCell ref="AA713:AB713"/>
    <mergeCell ref="Y708:Z708"/>
    <mergeCell ref="AA708:AB708"/>
    <mergeCell ref="Y709:Z709"/>
    <mergeCell ref="AA709:AB709"/>
    <mergeCell ref="Y710:Z710"/>
    <mergeCell ref="AA710:AB710"/>
    <mergeCell ref="Y705:Z705"/>
    <mergeCell ref="AA705:AB705"/>
    <mergeCell ref="Y706:Z706"/>
    <mergeCell ref="AA706:AB706"/>
    <mergeCell ref="Y707:Z707"/>
    <mergeCell ref="AA707:AB707"/>
    <mergeCell ref="Y702:Z702"/>
    <mergeCell ref="AA702:AB702"/>
    <mergeCell ref="Y703:Z703"/>
    <mergeCell ref="AA703:AB703"/>
    <mergeCell ref="Y704:Z704"/>
    <mergeCell ref="AA704:AB704"/>
    <mergeCell ref="Y699:Z699"/>
    <mergeCell ref="AA699:AB699"/>
    <mergeCell ref="Y700:Z700"/>
    <mergeCell ref="AA700:AB700"/>
    <mergeCell ref="Y701:Z701"/>
    <mergeCell ref="AA701:AB701"/>
    <mergeCell ref="Y696:Z696"/>
    <mergeCell ref="AA696:AB696"/>
    <mergeCell ref="Y697:Z697"/>
    <mergeCell ref="AA697:AB697"/>
    <mergeCell ref="Y698:Z698"/>
    <mergeCell ref="AA698:AB698"/>
    <mergeCell ref="Y693:Z693"/>
    <mergeCell ref="AA693:AB693"/>
    <mergeCell ref="Y694:Z694"/>
    <mergeCell ref="AA694:AB694"/>
    <mergeCell ref="Y695:Z695"/>
    <mergeCell ref="AA695:AB695"/>
    <mergeCell ref="Y690:Z690"/>
    <mergeCell ref="AA690:AB690"/>
    <mergeCell ref="Y691:Z691"/>
    <mergeCell ref="AA691:AB691"/>
    <mergeCell ref="Y692:Z692"/>
    <mergeCell ref="AA692:AB692"/>
    <mergeCell ref="Y687:Z687"/>
    <mergeCell ref="AA687:AB687"/>
    <mergeCell ref="Y688:Z688"/>
    <mergeCell ref="AA688:AB688"/>
    <mergeCell ref="Y689:Z689"/>
    <mergeCell ref="AA689:AB689"/>
    <mergeCell ref="Y684:Z684"/>
    <mergeCell ref="AA684:AB684"/>
    <mergeCell ref="Y685:Z685"/>
    <mergeCell ref="AA685:AB685"/>
    <mergeCell ref="Y686:Z686"/>
    <mergeCell ref="AA686:AB686"/>
    <mergeCell ref="Y681:Z681"/>
    <mergeCell ref="AA681:AB681"/>
    <mergeCell ref="Y682:Z682"/>
    <mergeCell ref="AA682:AB682"/>
    <mergeCell ref="Y683:Z683"/>
    <mergeCell ref="AA683:AB683"/>
    <mergeCell ref="Y678:Z678"/>
    <mergeCell ref="AA678:AB678"/>
    <mergeCell ref="Y679:Z679"/>
    <mergeCell ref="AA679:AB679"/>
    <mergeCell ref="Y680:Z680"/>
    <mergeCell ref="AA680:AB680"/>
    <mergeCell ref="Y675:Z675"/>
    <mergeCell ref="AA675:AB675"/>
    <mergeCell ref="Y676:Z676"/>
    <mergeCell ref="AA676:AB676"/>
    <mergeCell ref="Y677:Z677"/>
    <mergeCell ref="AA677:AB677"/>
    <mergeCell ref="Y672:Z672"/>
    <mergeCell ref="AA672:AB672"/>
    <mergeCell ref="Y673:Z673"/>
    <mergeCell ref="AA673:AB673"/>
    <mergeCell ref="Y674:Z674"/>
    <mergeCell ref="AA674:AB674"/>
    <mergeCell ref="Y669:Z669"/>
    <mergeCell ref="AA669:AB669"/>
    <mergeCell ref="Y670:Z670"/>
    <mergeCell ref="AA670:AB670"/>
    <mergeCell ref="Y671:Z671"/>
    <mergeCell ref="AA671:AB671"/>
    <mergeCell ref="Y666:Z666"/>
    <mergeCell ref="AA666:AB666"/>
    <mergeCell ref="Y667:Z667"/>
    <mergeCell ref="AA667:AB667"/>
    <mergeCell ref="Y668:Z668"/>
    <mergeCell ref="AA668:AB668"/>
    <mergeCell ref="Y663:Z663"/>
    <mergeCell ref="AA663:AB663"/>
    <mergeCell ref="Y664:Z664"/>
    <mergeCell ref="AA664:AB664"/>
    <mergeCell ref="Y665:Z665"/>
    <mergeCell ref="AA665:AB665"/>
    <mergeCell ref="Y660:Z660"/>
    <mergeCell ref="AA660:AB660"/>
    <mergeCell ref="Y661:Z661"/>
    <mergeCell ref="AA661:AB661"/>
    <mergeCell ref="Y662:Z662"/>
    <mergeCell ref="AA662:AB662"/>
    <mergeCell ref="Y657:Z657"/>
    <mergeCell ref="AA657:AB657"/>
    <mergeCell ref="Y658:Z658"/>
    <mergeCell ref="AA658:AB658"/>
    <mergeCell ref="Y659:Z659"/>
    <mergeCell ref="AA659:AB659"/>
    <mergeCell ref="Y654:Z654"/>
    <mergeCell ref="AA654:AB654"/>
    <mergeCell ref="Y655:Z655"/>
    <mergeCell ref="AA655:AB655"/>
    <mergeCell ref="Y656:Z656"/>
    <mergeCell ref="AA656:AB656"/>
    <mergeCell ref="Y651:Z651"/>
    <mergeCell ref="AA651:AB651"/>
    <mergeCell ref="Y652:Z652"/>
    <mergeCell ref="AA652:AB652"/>
    <mergeCell ref="Y653:Z653"/>
    <mergeCell ref="AA653:AB653"/>
    <mergeCell ref="Y648:Z648"/>
    <mergeCell ref="AA648:AB648"/>
    <mergeCell ref="Y649:Z649"/>
    <mergeCell ref="AA649:AB649"/>
    <mergeCell ref="Y650:Z650"/>
    <mergeCell ref="AA650:AB650"/>
    <mergeCell ref="Y645:Z645"/>
    <mergeCell ref="AA645:AB645"/>
    <mergeCell ref="Y646:Z646"/>
    <mergeCell ref="AA646:AB646"/>
    <mergeCell ref="Y647:Z647"/>
    <mergeCell ref="AA647:AB647"/>
    <mergeCell ref="Y642:Z642"/>
    <mergeCell ref="AA642:AB642"/>
    <mergeCell ref="Y643:Z643"/>
    <mergeCell ref="AA643:AB643"/>
    <mergeCell ref="Y644:Z644"/>
    <mergeCell ref="AA644:AB644"/>
    <mergeCell ref="Y639:Z639"/>
    <mergeCell ref="AA639:AB639"/>
    <mergeCell ref="Y640:Z640"/>
    <mergeCell ref="AA640:AB640"/>
    <mergeCell ref="Y641:Z641"/>
    <mergeCell ref="AA641:AB641"/>
    <mergeCell ref="Y636:Z636"/>
    <mergeCell ref="AA636:AB636"/>
    <mergeCell ref="Y637:Z637"/>
    <mergeCell ref="AA637:AB637"/>
    <mergeCell ref="Y638:Z638"/>
    <mergeCell ref="AA638:AB638"/>
    <mergeCell ref="Y633:Z633"/>
    <mergeCell ref="AA633:AB633"/>
    <mergeCell ref="Y634:Z634"/>
    <mergeCell ref="AA634:AB634"/>
    <mergeCell ref="Y635:Z635"/>
    <mergeCell ref="AA635:AB635"/>
    <mergeCell ref="Y630:Z630"/>
    <mergeCell ref="AA630:AB630"/>
    <mergeCell ref="Y631:Z631"/>
    <mergeCell ref="AA631:AB631"/>
    <mergeCell ref="Y632:Z632"/>
    <mergeCell ref="AA632:AB632"/>
    <mergeCell ref="Y627:Z627"/>
    <mergeCell ref="AA627:AB627"/>
    <mergeCell ref="Y628:Z628"/>
    <mergeCell ref="AA628:AB628"/>
    <mergeCell ref="Y629:Z629"/>
    <mergeCell ref="AA629:AB629"/>
    <mergeCell ref="Y624:Z624"/>
    <mergeCell ref="AA624:AB624"/>
    <mergeCell ref="Y625:Z625"/>
    <mergeCell ref="AA625:AB625"/>
    <mergeCell ref="Y626:Z626"/>
    <mergeCell ref="AA626:AB626"/>
    <mergeCell ref="Y621:Z621"/>
    <mergeCell ref="AA621:AB621"/>
    <mergeCell ref="Y622:Z622"/>
    <mergeCell ref="AA622:AB622"/>
    <mergeCell ref="Y623:Z623"/>
    <mergeCell ref="AA623:AB623"/>
    <mergeCell ref="Y618:Z618"/>
    <mergeCell ref="AA618:AB618"/>
    <mergeCell ref="Y619:Z619"/>
    <mergeCell ref="AA619:AB619"/>
    <mergeCell ref="Y620:Z620"/>
    <mergeCell ref="AA620:AB620"/>
    <mergeCell ref="Y615:Z615"/>
    <mergeCell ref="AA615:AB615"/>
    <mergeCell ref="Y616:Z616"/>
    <mergeCell ref="AA616:AB616"/>
    <mergeCell ref="Y617:Z617"/>
    <mergeCell ref="AA617:AB617"/>
    <mergeCell ref="Y612:Z612"/>
    <mergeCell ref="AA612:AB612"/>
    <mergeCell ref="Y613:Z613"/>
    <mergeCell ref="AA613:AB613"/>
    <mergeCell ref="Y614:Z614"/>
    <mergeCell ref="AA614:AB614"/>
    <mergeCell ref="Y609:Z609"/>
    <mergeCell ref="AA609:AB609"/>
    <mergeCell ref="Y610:Z610"/>
    <mergeCell ref="AA610:AB610"/>
    <mergeCell ref="Y611:Z611"/>
    <mergeCell ref="AA611:AB611"/>
    <mergeCell ref="Y606:Z606"/>
    <mergeCell ref="AA606:AB606"/>
    <mergeCell ref="Y607:Z607"/>
    <mergeCell ref="AA607:AB607"/>
    <mergeCell ref="Y608:Z608"/>
    <mergeCell ref="AA608:AB608"/>
    <mergeCell ref="Y603:Z603"/>
    <mergeCell ref="AA603:AB603"/>
    <mergeCell ref="Y604:Z604"/>
    <mergeCell ref="AA604:AB604"/>
    <mergeCell ref="Y605:Z605"/>
    <mergeCell ref="AA605:AB605"/>
    <mergeCell ref="Y600:Z600"/>
    <mergeCell ref="AA600:AB600"/>
    <mergeCell ref="Y601:Z601"/>
    <mergeCell ref="AA601:AB601"/>
    <mergeCell ref="Y602:Z602"/>
    <mergeCell ref="AA602:AB602"/>
    <mergeCell ref="Y597:Z597"/>
    <mergeCell ref="AA597:AB597"/>
    <mergeCell ref="Y598:Z598"/>
    <mergeCell ref="AA598:AB598"/>
    <mergeCell ref="Y599:Z599"/>
    <mergeCell ref="AA599:AB599"/>
    <mergeCell ref="Y594:Z594"/>
    <mergeCell ref="AA594:AB594"/>
    <mergeCell ref="Y595:Z595"/>
    <mergeCell ref="AA595:AB595"/>
    <mergeCell ref="Y596:Z596"/>
    <mergeCell ref="AA596:AB596"/>
    <mergeCell ref="Y591:Z591"/>
    <mergeCell ref="AA591:AB591"/>
    <mergeCell ref="Y592:Z592"/>
    <mergeCell ref="AA592:AB592"/>
    <mergeCell ref="Y593:Z593"/>
    <mergeCell ref="AA593:AB593"/>
    <mergeCell ref="Y588:Z588"/>
    <mergeCell ref="AA588:AB588"/>
    <mergeCell ref="Y589:Z589"/>
    <mergeCell ref="AA589:AB589"/>
    <mergeCell ref="Y590:Z590"/>
    <mergeCell ref="AA590:AB590"/>
    <mergeCell ref="Y585:Z585"/>
    <mergeCell ref="AA585:AB585"/>
    <mergeCell ref="Y586:Z586"/>
    <mergeCell ref="AA586:AB586"/>
    <mergeCell ref="Y587:Z587"/>
    <mergeCell ref="AA587:AB587"/>
    <mergeCell ref="Y582:Z582"/>
    <mergeCell ref="AA582:AB582"/>
    <mergeCell ref="Y583:Z583"/>
    <mergeCell ref="AA583:AB583"/>
    <mergeCell ref="Y584:Z584"/>
    <mergeCell ref="AA584:AB584"/>
    <mergeCell ref="Y579:Z579"/>
    <mergeCell ref="AA579:AB579"/>
    <mergeCell ref="Y580:Z580"/>
    <mergeCell ref="AA580:AB580"/>
    <mergeCell ref="Y581:Z581"/>
    <mergeCell ref="AA581:AB581"/>
    <mergeCell ref="Y576:Z576"/>
    <mergeCell ref="AA576:AB576"/>
    <mergeCell ref="Y577:Z577"/>
    <mergeCell ref="AA577:AB577"/>
    <mergeCell ref="Y578:Z578"/>
    <mergeCell ref="AA578:AB578"/>
    <mergeCell ref="Y573:Z573"/>
    <mergeCell ref="AA573:AB573"/>
    <mergeCell ref="Y574:Z574"/>
    <mergeCell ref="AA574:AB574"/>
    <mergeCell ref="Y575:Z575"/>
    <mergeCell ref="AA575:AB575"/>
    <mergeCell ref="Y570:Z570"/>
    <mergeCell ref="AA570:AB570"/>
    <mergeCell ref="Y571:Z571"/>
    <mergeCell ref="AA571:AB571"/>
    <mergeCell ref="Y572:Z572"/>
    <mergeCell ref="AA572:AB572"/>
    <mergeCell ref="Y567:Z567"/>
    <mergeCell ref="AA567:AB567"/>
    <mergeCell ref="Y568:Z568"/>
    <mergeCell ref="AA568:AB568"/>
    <mergeCell ref="Y569:Z569"/>
    <mergeCell ref="AA569:AB569"/>
    <mergeCell ref="Y564:Z564"/>
    <mergeCell ref="AA564:AB564"/>
    <mergeCell ref="Y565:Z565"/>
    <mergeCell ref="AA565:AB565"/>
    <mergeCell ref="Y566:Z566"/>
    <mergeCell ref="AA566:AB566"/>
    <mergeCell ref="Y561:Z561"/>
    <mergeCell ref="AA561:AB561"/>
    <mergeCell ref="Y562:Z562"/>
    <mergeCell ref="AA562:AB562"/>
    <mergeCell ref="Y563:Z563"/>
    <mergeCell ref="AA563:AB563"/>
    <mergeCell ref="Y558:Z558"/>
    <mergeCell ref="AA558:AB558"/>
    <mergeCell ref="Y559:Z559"/>
    <mergeCell ref="AA559:AB559"/>
    <mergeCell ref="Y560:Z560"/>
    <mergeCell ref="AA560:AB560"/>
    <mergeCell ref="Y555:Z555"/>
    <mergeCell ref="AA555:AB555"/>
    <mergeCell ref="Y556:Z556"/>
    <mergeCell ref="AA556:AB556"/>
    <mergeCell ref="Y557:Z557"/>
    <mergeCell ref="AA557:AB557"/>
    <mergeCell ref="Y552:Z552"/>
    <mergeCell ref="AA552:AB552"/>
    <mergeCell ref="Y553:Z553"/>
    <mergeCell ref="AA553:AB553"/>
    <mergeCell ref="Y554:Z554"/>
    <mergeCell ref="AA554:AB554"/>
    <mergeCell ref="Y549:Z549"/>
    <mergeCell ref="AA549:AB549"/>
    <mergeCell ref="Y550:Z550"/>
    <mergeCell ref="AA550:AB550"/>
    <mergeCell ref="Y551:Z551"/>
    <mergeCell ref="AA551:AB551"/>
    <mergeCell ref="Y546:Z546"/>
    <mergeCell ref="AA546:AB546"/>
    <mergeCell ref="Y547:Z547"/>
    <mergeCell ref="AA547:AB547"/>
    <mergeCell ref="Y548:Z548"/>
    <mergeCell ref="AA548:AB548"/>
    <mergeCell ref="Y543:Z543"/>
    <mergeCell ref="AA543:AB543"/>
    <mergeCell ref="Y544:Z544"/>
    <mergeCell ref="AA544:AB544"/>
    <mergeCell ref="Y545:Z545"/>
    <mergeCell ref="AA545:AB545"/>
    <mergeCell ref="Y540:Z540"/>
    <mergeCell ref="AA540:AB540"/>
    <mergeCell ref="Y541:Z541"/>
    <mergeCell ref="AA541:AB541"/>
    <mergeCell ref="Y542:Z542"/>
    <mergeCell ref="AA542:AB542"/>
    <mergeCell ref="Y537:Z537"/>
    <mergeCell ref="AA537:AB537"/>
    <mergeCell ref="Y538:Z538"/>
    <mergeCell ref="AA538:AB538"/>
    <mergeCell ref="Y539:Z539"/>
    <mergeCell ref="AA539:AB539"/>
    <mergeCell ref="Y534:Z534"/>
    <mergeCell ref="AA534:AB534"/>
    <mergeCell ref="Y535:Z535"/>
    <mergeCell ref="AA535:AB535"/>
    <mergeCell ref="Y536:Z536"/>
    <mergeCell ref="AA536:AB536"/>
    <mergeCell ref="Y531:Z531"/>
    <mergeCell ref="AA531:AB531"/>
    <mergeCell ref="Y532:Z532"/>
    <mergeCell ref="AA532:AB532"/>
    <mergeCell ref="Y533:Z533"/>
    <mergeCell ref="AA533:AB533"/>
    <mergeCell ref="Y528:Z528"/>
    <mergeCell ref="AA528:AB528"/>
    <mergeCell ref="Y529:Z529"/>
    <mergeCell ref="AA529:AB529"/>
    <mergeCell ref="Y530:Z530"/>
    <mergeCell ref="AA530:AB530"/>
    <mergeCell ref="Y522:AA522"/>
    <mergeCell ref="Y523:AA523"/>
    <mergeCell ref="Y524:AA524"/>
    <mergeCell ref="Y525:AA525"/>
    <mergeCell ref="Y527:Z527"/>
    <mergeCell ref="AA527:AB527"/>
    <mergeCell ref="Y516:AB516"/>
    <mergeCell ref="Y517:AA517"/>
    <mergeCell ref="Y518:AA518"/>
    <mergeCell ref="Y519:AA519"/>
    <mergeCell ref="Y520:AA520"/>
    <mergeCell ref="Y521:AA521"/>
    <mergeCell ref="Y513:Z513"/>
    <mergeCell ref="AA513:AB513"/>
    <mergeCell ref="Y514:Z514"/>
    <mergeCell ref="AA514:AB514"/>
    <mergeCell ref="Y515:Z515"/>
    <mergeCell ref="AA515:AB515"/>
    <mergeCell ref="Y510:Z510"/>
    <mergeCell ref="AA510:AB510"/>
    <mergeCell ref="Y511:Z511"/>
    <mergeCell ref="AA511:AB511"/>
    <mergeCell ref="Y512:Z512"/>
    <mergeCell ref="AA512:AB512"/>
    <mergeCell ref="Y507:Z507"/>
    <mergeCell ref="AA507:AB507"/>
    <mergeCell ref="Y508:Z508"/>
    <mergeCell ref="AA508:AB508"/>
    <mergeCell ref="Y509:Z509"/>
    <mergeCell ref="AA509:AB509"/>
    <mergeCell ref="Y504:Z504"/>
    <mergeCell ref="AA504:AB504"/>
    <mergeCell ref="Y505:Z505"/>
    <mergeCell ref="AA505:AB505"/>
    <mergeCell ref="Y506:Z506"/>
    <mergeCell ref="AA506:AB506"/>
    <mergeCell ref="Y501:Z501"/>
    <mergeCell ref="AA501:AB501"/>
    <mergeCell ref="Y502:Z502"/>
    <mergeCell ref="AA502:AB502"/>
    <mergeCell ref="Y503:Z503"/>
    <mergeCell ref="AA503:AB503"/>
    <mergeCell ref="Y498:Z498"/>
    <mergeCell ref="AA498:AB498"/>
    <mergeCell ref="Y499:Z499"/>
    <mergeCell ref="AA499:AB499"/>
    <mergeCell ref="Y500:Z500"/>
    <mergeCell ref="AA500:AB500"/>
    <mergeCell ref="Y495:Z495"/>
    <mergeCell ref="AA495:AB495"/>
    <mergeCell ref="Y496:Z496"/>
    <mergeCell ref="AA496:AB496"/>
    <mergeCell ref="Y497:Z497"/>
    <mergeCell ref="AA497:AB497"/>
    <mergeCell ref="Y492:Z492"/>
    <mergeCell ref="AA492:AB492"/>
    <mergeCell ref="Y493:Z493"/>
    <mergeCell ref="AA493:AB493"/>
    <mergeCell ref="Y494:Z494"/>
    <mergeCell ref="AA494:AB494"/>
    <mergeCell ref="Y489:Z489"/>
    <mergeCell ref="AA489:AB489"/>
    <mergeCell ref="Y490:Z490"/>
    <mergeCell ref="AA490:AB490"/>
    <mergeCell ref="Y491:Z491"/>
    <mergeCell ref="AA491:AB491"/>
    <mergeCell ref="Y486:Z486"/>
    <mergeCell ref="AA486:AB486"/>
    <mergeCell ref="Y487:Z487"/>
    <mergeCell ref="AA487:AB487"/>
    <mergeCell ref="Y488:Z488"/>
    <mergeCell ref="AA488:AB488"/>
    <mergeCell ref="Y483:Z483"/>
    <mergeCell ref="AA483:AB483"/>
    <mergeCell ref="Y484:Z484"/>
    <mergeCell ref="AA484:AB484"/>
    <mergeCell ref="Y485:Z485"/>
    <mergeCell ref="AA485:AB485"/>
    <mergeCell ref="Y480:Z480"/>
    <mergeCell ref="AA480:AB480"/>
    <mergeCell ref="Y481:Z481"/>
    <mergeCell ref="AA481:AB481"/>
    <mergeCell ref="Y482:Z482"/>
    <mergeCell ref="AA482:AB482"/>
    <mergeCell ref="Y477:Z477"/>
    <mergeCell ref="AA477:AB477"/>
    <mergeCell ref="Y478:Z478"/>
    <mergeCell ref="AA478:AB478"/>
    <mergeCell ref="Y479:Z479"/>
    <mergeCell ref="AA479:AB479"/>
    <mergeCell ref="Y474:Z474"/>
    <mergeCell ref="AA474:AB474"/>
    <mergeCell ref="Y475:Z475"/>
    <mergeCell ref="AA475:AB475"/>
    <mergeCell ref="Y476:Z476"/>
    <mergeCell ref="AA476:AB476"/>
    <mergeCell ref="Y471:Z471"/>
    <mergeCell ref="AA471:AB471"/>
    <mergeCell ref="Y472:Z472"/>
    <mergeCell ref="AA472:AB472"/>
    <mergeCell ref="Y473:Z473"/>
    <mergeCell ref="AA473:AB473"/>
    <mergeCell ref="Y468:Z468"/>
    <mergeCell ref="AA468:AB468"/>
    <mergeCell ref="Y469:Z469"/>
    <mergeCell ref="AA469:AB469"/>
    <mergeCell ref="Y470:Z470"/>
    <mergeCell ref="AA470:AB470"/>
    <mergeCell ref="Y465:Z465"/>
    <mergeCell ref="AA465:AB465"/>
    <mergeCell ref="Y466:Z466"/>
    <mergeCell ref="AA466:AB466"/>
    <mergeCell ref="Y467:Z467"/>
    <mergeCell ref="AA467:AB467"/>
    <mergeCell ref="Y462:Z462"/>
    <mergeCell ref="AA462:AB462"/>
    <mergeCell ref="Y463:Z463"/>
    <mergeCell ref="AA463:AB463"/>
    <mergeCell ref="Y464:Z464"/>
    <mergeCell ref="AA464:AB464"/>
    <mergeCell ref="Y459:Z459"/>
    <mergeCell ref="AA459:AB459"/>
    <mergeCell ref="Y460:Z460"/>
    <mergeCell ref="AA460:AB460"/>
    <mergeCell ref="Y461:Z461"/>
    <mergeCell ref="AA461:AB461"/>
    <mergeCell ref="Y456:Z456"/>
    <mergeCell ref="AA456:AB456"/>
    <mergeCell ref="Y457:Z457"/>
    <mergeCell ref="AA457:AB457"/>
    <mergeCell ref="Y458:Z458"/>
    <mergeCell ref="AA458:AB458"/>
    <mergeCell ref="Y453:Z453"/>
    <mergeCell ref="AA453:AB453"/>
    <mergeCell ref="Y454:Z454"/>
    <mergeCell ref="AA454:AB454"/>
    <mergeCell ref="Y455:Z455"/>
    <mergeCell ref="AA455:AB455"/>
    <mergeCell ref="Y450:Z450"/>
    <mergeCell ref="AA450:AB450"/>
    <mergeCell ref="Y451:Z451"/>
    <mergeCell ref="AA451:AB451"/>
    <mergeCell ref="Y452:Z452"/>
    <mergeCell ref="AA452:AB452"/>
    <mergeCell ref="Y447:Z447"/>
    <mergeCell ref="AA447:AB447"/>
    <mergeCell ref="Y448:Z448"/>
    <mergeCell ref="AA448:AB448"/>
    <mergeCell ref="Y449:Z449"/>
    <mergeCell ref="AA449:AB449"/>
    <mergeCell ref="Y444:Z444"/>
    <mergeCell ref="AA444:AB444"/>
    <mergeCell ref="Y445:Z445"/>
    <mergeCell ref="AA445:AB445"/>
    <mergeCell ref="Y446:Z446"/>
    <mergeCell ref="AA446:AB446"/>
    <mergeCell ref="Y441:Z441"/>
    <mergeCell ref="AA441:AB441"/>
    <mergeCell ref="Y442:Z442"/>
    <mergeCell ref="AA442:AB442"/>
    <mergeCell ref="Y443:Z443"/>
    <mergeCell ref="AA443:AB443"/>
    <mergeCell ref="Y438:Z438"/>
    <mergeCell ref="AA438:AB438"/>
    <mergeCell ref="Y439:Z439"/>
    <mergeCell ref="AA439:AB439"/>
    <mergeCell ref="Y440:Z440"/>
    <mergeCell ref="AA440:AB440"/>
    <mergeCell ref="Y435:Z435"/>
    <mergeCell ref="AA435:AB435"/>
    <mergeCell ref="Y436:Z436"/>
    <mergeCell ref="AA436:AB436"/>
    <mergeCell ref="Y437:Z437"/>
    <mergeCell ref="AA437:AB437"/>
    <mergeCell ref="Y432:Z432"/>
    <mergeCell ref="AA432:AB432"/>
    <mergeCell ref="Y433:Z433"/>
    <mergeCell ref="AA433:AB433"/>
    <mergeCell ref="Y434:Z434"/>
    <mergeCell ref="AA434:AB434"/>
    <mergeCell ref="Y429:Z429"/>
    <mergeCell ref="AA429:AB429"/>
    <mergeCell ref="Y430:Z430"/>
    <mergeCell ref="AA430:AB430"/>
    <mergeCell ref="Y431:Z431"/>
    <mergeCell ref="AA431:AB431"/>
    <mergeCell ref="Y426:Z426"/>
    <mergeCell ref="AA426:AB426"/>
    <mergeCell ref="Y427:Z427"/>
    <mergeCell ref="AA427:AB427"/>
    <mergeCell ref="Y428:Z428"/>
    <mergeCell ref="AA428:AB428"/>
    <mergeCell ref="Y423:Z423"/>
    <mergeCell ref="AA423:AB423"/>
    <mergeCell ref="Y424:Z424"/>
    <mergeCell ref="AA424:AB424"/>
    <mergeCell ref="Y425:Z425"/>
    <mergeCell ref="AA425:AB425"/>
    <mergeCell ref="Y420:Z420"/>
    <mergeCell ref="AA420:AB420"/>
    <mergeCell ref="Y421:Z421"/>
    <mergeCell ref="AA421:AB421"/>
    <mergeCell ref="Y422:Z422"/>
    <mergeCell ref="AA422:AB422"/>
    <mergeCell ref="Y417:Z417"/>
    <mergeCell ref="AA417:AB417"/>
    <mergeCell ref="Y418:Z418"/>
    <mergeCell ref="AA418:AB418"/>
    <mergeCell ref="Y419:Z419"/>
    <mergeCell ref="AA419:AB419"/>
    <mergeCell ref="Y414:Z414"/>
    <mergeCell ref="AA414:AB414"/>
    <mergeCell ref="Y415:Z415"/>
    <mergeCell ref="AA415:AB415"/>
    <mergeCell ref="Y416:Z416"/>
    <mergeCell ref="AA416:AB416"/>
    <mergeCell ref="Y411:Z411"/>
    <mergeCell ref="AA411:AB411"/>
    <mergeCell ref="Y412:Z412"/>
    <mergeCell ref="AA412:AB412"/>
    <mergeCell ref="Y413:Z413"/>
    <mergeCell ref="AA413:AB413"/>
    <mergeCell ref="Y408:Z408"/>
    <mergeCell ref="AA408:AB408"/>
    <mergeCell ref="Y409:Z409"/>
    <mergeCell ref="AA409:AB409"/>
    <mergeCell ref="Y410:Z410"/>
    <mergeCell ref="AA410:AB410"/>
    <mergeCell ref="Y405:Z405"/>
    <mergeCell ref="AA405:AB405"/>
    <mergeCell ref="Y406:Z406"/>
    <mergeCell ref="AA406:AB406"/>
    <mergeCell ref="Y407:Z407"/>
    <mergeCell ref="AA407:AB407"/>
    <mergeCell ref="Y402:Z402"/>
    <mergeCell ref="AA402:AB402"/>
    <mergeCell ref="Y403:Z403"/>
    <mergeCell ref="AA403:AB403"/>
    <mergeCell ref="Y404:Z404"/>
    <mergeCell ref="AA404:AB404"/>
    <mergeCell ref="Y399:Z399"/>
    <mergeCell ref="AA399:AB399"/>
    <mergeCell ref="Y400:Z400"/>
    <mergeCell ref="AA400:AB400"/>
    <mergeCell ref="Y401:Z401"/>
    <mergeCell ref="AA401:AB401"/>
    <mergeCell ref="Y396:Z396"/>
    <mergeCell ref="AA396:AB396"/>
    <mergeCell ref="Y397:Z397"/>
    <mergeCell ref="AA397:AB397"/>
    <mergeCell ref="Y398:Z398"/>
    <mergeCell ref="AA398:AB398"/>
    <mergeCell ref="Y393:Z393"/>
    <mergeCell ref="AA393:AB393"/>
    <mergeCell ref="Y394:Z394"/>
    <mergeCell ref="AA394:AB394"/>
    <mergeCell ref="Y395:Z395"/>
    <mergeCell ref="AA395:AB395"/>
    <mergeCell ref="Y390:Z390"/>
    <mergeCell ref="AA390:AB390"/>
    <mergeCell ref="Y391:Z391"/>
    <mergeCell ref="AA391:AB391"/>
    <mergeCell ref="Y392:Z392"/>
    <mergeCell ref="AA392:AB392"/>
    <mergeCell ref="Y387:Z387"/>
    <mergeCell ref="AA387:AB387"/>
    <mergeCell ref="Y388:Z388"/>
    <mergeCell ref="AA388:AB388"/>
    <mergeCell ref="Y389:Z389"/>
    <mergeCell ref="AA389:AB389"/>
    <mergeCell ref="Y384:Z384"/>
    <mergeCell ref="AA384:AB384"/>
    <mergeCell ref="Y385:Z385"/>
    <mergeCell ref="AA385:AB385"/>
    <mergeCell ref="Y386:Z386"/>
    <mergeCell ref="AA386:AB386"/>
    <mergeCell ref="Y381:Z381"/>
    <mergeCell ref="AA381:AB381"/>
    <mergeCell ref="Y382:Z382"/>
    <mergeCell ref="AA382:AB382"/>
    <mergeCell ref="Y383:Z383"/>
    <mergeCell ref="AA383:AB383"/>
    <mergeCell ref="Y378:Z378"/>
    <mergeCell ref="AA378:AB378"/>
    <mergeCell ref="Y379:Z379"/>
    <mergeCell ref="AA379:AB379"/>
    <mergeCell ref="Y380:Z380"/>
    <mergeCell ref="AA380:AB380"/>
    <mergeCell ref="Y375:Z375"/>
    <mergeCell ref="AA375:AB375"/>
    <mergeCell ref="Y376:Z376"/>
    <mergeCell ref="AA376:AB376"/>
    <mergeCell ref="Y377:Z377"/>
    <mergeCell ref="AA377:AB377"/>
    <mergeCell ref="Y372:Z372"/>
    <mergeCell ref="AA372:AB372"/>
    <mergeCell ref="Y373:Z373"/>
    <mergeCell ref="AA373:AB373"/>
    <mergeCell ref="Y374:Z374"/>
    <mergeCell ref="AA374:AB374"/>
    <mergeCell ref="Y369:Z369"/>
    <mergeCell ref="AA369:AB369"/>
    <mergeCell ref="Y370:Z370"/>
    <mergeCell ref="AA370:AB370"/>
    <mergeCell ref="Y371:Z371"/>
    <mergeCell ref="AA371:AB371"/>
    <mergeCell ref="Y366:Z366"/>
    <mergeCell ref="AA366:AB366"/>
    <mergeCell ref="Y367:Z367"/>
    <mergeCell ref="AA367:AB367"/>
    <mergeCell ref="Y368:Z368"/>
    <mergeCell ref="AA368:AB368"/>
    <mergeCell ref="Y363:Z363"/>
    <mergeCell ref="AA363:AB363"/>
    <mergeCell ref="Y364:Z364"/>
    <mergeCell ref="AA364:AB364"/>
    <mergeCell ref="Y365:Z365"/>
    <mergeCell ref="AA365:AB365"/>
    <mergeCell ref="Y360:Z360"/>
    <mergeCell ref="AA360:AB360"/>
    <mergeCell ref="Y361:Z361"/>
    <mergeCell ref="AA361:AB361"/>
    <mergeCell ref="Y362:Z362"/>
    <mergeCell ref="AA362:AB362"/>
    <mergeCell ref="Y357:Z357"/>
    <mergeCell ref="AA357:AB357"/>
    <mergeCell ref="Y358:Z358"/>
    <mergeCell ref="AA358:AB358"/>
    <mergeCell ref="Y359:Z359"/>
    <mergeCell ref="AA359:AB359"/>
    <mergeCell ref="Y354:Z354"/>
    <mergeCell ref="AA354:AB354"/>
    <mergeCell ref="Y355:Z355"/>
    <mergeCell ref="AA355:AB355"/>
    <mergeCell ref="Y356:Z356"/>
    <mergeCell ref="AA356:AB356"/>
    <mergeCell ref="Y351:Z351"/>
    <mergeCell ref="AA351:AB351"/>
    <mergeCell ref="Y352:Z352"/>
    <mergeCell ref="AA352:AB352"/>
    <mergeCell ref="Y353:Z353"/>
    <mergeCell ref="AA353:AB353"/>
    <mergeCell ref="Y348:Z348"/>
    <mergeCell ref="AA348:AB348"/>
    <mergeCell ref="Y349:Z349"/>
    <mergeCell ref="AA349:AB349"/>
    <mergeCell ref="Y350:Z350"/>
    <mergeCell ref="AA350:AB350"/>
    <mergeCell ref="Y345:Z345"/>
    <mergeCell ref="AA345:AB345"/>
    <mergeCell ref="Y346:Z346"/>
    <mergeCell ref="AA346:AB346"/>
    <mergeCell ref="Y347:Z347"/>
    <mergeCell ref="AA347:AB347"/>
    <mergeCell ref="Y342:Z342"/>
    <mergeCell ref="AA342:AB342"/>
    <mergeCell ref="Y343:Z343"/>
    <mergeCell ref="AA343:AB343"/>
    <mergeCell ref="Y344:Z344"/>
    <mergeCell ref="AA344:AB344"/>
    <mergeCell ref="Y339:Z339"/>
    <mergeCell ref="AA339:AB339"/>
    <mergeCell ref="Y340:Z340"/>
    <mergeCell ref="AA340:AB340"/>
    <mergeCell ref="Y341:Z341"/>
    <mergeCell ref="AA341:AB341"/>
    <mergeCell ref="Y336:Z336"/>
    <mergeCell ref="AA336:AB336"/>
    <mergeCell ref="Y337:Z337"/>
    <mergeCell ref="AA337:AB337"/>
    <mergeCell ref="Y338:Z338"/>
    <mergeCell ref="AA338:AB338"/>
    <mergeCell ref="Y333:Z333"/>
    <mergeCell ref="AA333:AB333"/>
    <mergeCell ref="Y334:Z334"/>
    <mergeCell ref="AA334:AB334"/>
    <mergeCell ref="Y335:Z335"/>
    <mergeCell ref="AA335:AB335"/>
    <mergeCell ref="Y330:Z330"/>
    <mergeCell ref="AA330:AB330"/>
    <mergeCell ref="Y331:Z331"/>
    <mergeCell ref="AA331:AB331"/>
    <mergeCell ref="Y332:Z332"/>
    <mergeCell ref="AA332:AB332"/>
    <mergeCell ref="Y327:Z327"/>
    <mergeCell ref="AA327:AB327"/>
    <mergeCell ref="Y328:Z328"/>
    <mergeCell ref="AA328:AB328"/>
    <mergeCell ref="Y329:Z329"/>
    <mergeCell ref="AA329:AB329"/>
    <mergeCell ref="Y324:Z324"/>
    <mergeCell ref="AA324:AB324"/>
    <mergeCell ref="Y325:Z325"/>
    <mergeCell ref="AA325:AB325"/>
    <mergeCell ref="Y326:Z326"/>
    <mergeCell ref="AA326:AB326"/>
    <mergeCell ref="Y321:Z321"/>
    <mergeCell ref="AA321:AB321"/>
    <mergeCell ref="Y322:Z322"/>
    <mergeCell ref="AA322:AB322"/>
    <mergeCell ref="Y323:Z323"/>
    <mergeCell ref="AA323:AB323"/>
    <mergeCell ref="Y318:Z318"/>
    <mergeCell ref="AA318:AB318"/>
    <mergeCell ref="Y319:Z319"/>
    <mergeCell ref="AA319:AB319"/>
    <mergeCell ref="Y320:Z320"/>
    <mergeCell ref="AA320:AB320"/>
    <mergeCell ref="Y315:Z315"/>
    <mergeCell ref="AA315:AB315"/>
    <mergeCell ref="Y316:Z316"/>
    <mergeCell ref="AA316:AB316"/>
    <mergeCell ref="Y317:Z317"/>
    <mergeCell ref="AA317:AB317"/>
    <mergeCell ref="Y312:Z312"/>
    <mergeCell ref="AA312:AB312"/>
    <mergeCell ref="Y313:Z313"/>
    <mergeCell ref="AA313:AB313"/>
    <mergeCell ref="Y314:Z314"/>
    <mergeCell ref="AA314:AB314"/>
    <mergeCell ref="Y309:Z309"/>
    <mergeCell ref="AA309:AB309"/>
    <mergeCell ref="Y310:Z310"/>
    <mergeCell ref="AA310:AB310"/>
    <mergeCell ref="Y311:Z311"/>
    <mergeCell ref="AA311:AB311"/>
    <mergeCell ref="Y306:Z306"/>
    <mergeCell ref="AA306:AB306"/>
    <mergeCell ref="Y307:Z307"/>
    <mergeCell ref="AA307:AB307"/>
    <mergeCell ref="Y308:Z308"/>
    <mergeCell ref="AA308:AB308"/>
    <mergeCell ref="Y303:Z303"/>
    <mergeCell ref="AA303:AB303"/>
    <mergeCell ref="Y304:Z304"/>
    <mergeCell ref="AA304:AB304"/>
    <mergeCell ref="Y305:Z305"/>
    <mergeCell ref="AA305:AB305"/>
    <mergeCell ref="Y300:Z300"/>
    <mergeCell ref="AA300:AB300"/>
    <mergeCell ref="Y301:Z301"/>
    <mergeCell ref="AA301:AB301"/>
    <mergeCell ref="Y302:Z302"/>
    <mergeCell ref="AA302:AB302"/>
    <mergeCell ref="Y297:Z297"/>
    <mergeCell ref="AA297:AB297"/>
    <mergeCell ref="Y298:Z298"/>
    <mergeCell ref="AA298:AB298"/>
    <mergeCell ref="Y299:Z299"/>
    <mergeCell ref="AA299:AB299"/>
    <mergeCell ref="Y294:Z294"/>
    <mergeCell ref="AA294:AB294"/>
    <mergeCell ref="Y295:Z295"/>
    <mergeCell ref="AA295:AB295"/>
    <mergeCell ref="Y296:Z296"/>
    <mergeCell ref="AA296:AB296"/>
    <mergeCell ref="Y291:Z291"/>
    <mergeCell ref="AA291:AB291"/>
    <mergeCell ref="Y292:Z292"/>
    <mergeCell ref="AA292:AB292"/>
    <mergeCell ref="Y293:Z293"/>
    <mergeCell ref="AA293:AB293"/>
    <mergeCell ref="Y288:Z288"/>
    <mergeCell ref="AA288:AB288"/>
    <mergeCell ref="Y289:Z289"/>
    <mergeCell ref="AA289:AB289"/>
    <mergeCell ref="Y290:Z290"/>
    <mergeCell ref="AA290:AB290"/>
    <mergeCell ref="Y285:Z285"/>
    <mergeCell ref="AA285:AB285"/>
    <mergeCell ref="Y286:Z286"/>
    <mergeCell ref="AA286:AB286"/>
    <mergeCell ref="Y287:Z287"/>
    <mergeCell ref="AA287:AB287"/>
    <mergeCell ref="Y282:Z282"/>
    <mergeCell ref="AA282:AB282"/>
    <mergeCell ref="Y283:Z283"/>
    <mergeCell ref="AA283:AB283"/>
    <mergeCell ref="Y284:Z284"/>
    <mergeCell ref="AA284:AB284"/>
    <mergeCell ref="Y279:Z279"/>
    <mergeCell ref="AA279:AB279"/>
    <mergeCell ref="Y280:Z280"/>
    <mergeCell ref="AA280:AB280"/>
    <mergeCell ref="Y281:Z281"/>
    <mergeCell ref="AA281:AB281"/>
    <mergeCell ref="Y276:Z276"/>
    <mergeCell ref="AA276:AB276"/>
    <mergeCell ref="Y277:Z277"/>
    <mergeCell ref="AA277:AB277"/>
    <mergeCell ref="Y278:Z278"/>
    <mergeCell ref="AA278:AB278"/>
    <mergeCell ref="Y273:Z273"/>
    <mergeCell ref="AA273:AB273"/>
    <mergeCell ref="Y274:Z274"/>
    <mergeCell ref="AA274:AB274"/>
    <mergeCell ref="Y275:Z275"/>
    <mergeCell ref="AA275:AB275"/>
    <mergeCell ref="Y270:Z270"/>
    <mergeCell ref="AA270:AB270"/>
    <mergeCell ref="Y271:Z271"/>
    <mergeCell ref="AA271:AB271"/>
    <mergeCell ref="Y272:Z272"/>
    <mergeCell ref="AA272:AB272"/>
    <mergeCell ref="Y267:Z267"/>
    <mergeCell ref="AA267:AB267"/>
    <mergeCell ref="Y268:Z268"/>
    <mergeCell ref="AA268:AB268"/>
    <mergeCell ref="Y269:Z269"/>
    <mergeCell ref="AA269:AB269"/>
    <mergeCell ref="Y264:Z264"/>
    <mergeCell ref="AA264:AB264"/>
    <mergeCell ref="Y265:Z265"/>
    <mergeCell ref="AA265:AB265"/>
    <mergeCell ref="Y266:Z266"/>
    <mergeCell ref="AA266:AB266"/>
    <mergeCell ref="Y261:Z261"/>
    <mergeCell ref="AA261:AB261"/>
    <mergeCell ref="Y262:Z262"/>
    <mergeCell ref="AA262:AB262"/>
    <mergeCell ref="Y263:Z263"/>
    <mergeCell ref="AA263:AB263"/>
    <mergeCell ref="Y258:Z258"/>
    <mergeCell ref="AA258:AB258"/>
    <mergeCell ref="Y259:Z259"/>
    <mergeCell ref="AA259:AB259"/>
    <mergeCell ref="Y260:Z260"/>
    <mergeCell ref="AA260:AB260"/>
    <mergeCell ref="Y255:Z255"/>
    <mergeCell ref="AA255:AB255"/>
    <mergeCell ref="Y256:Z256"/>
    <mergeCell ref="AA256:AB256"/>
    <mergeCell ref="Y257:Z257"/>
    <mergeCell ref="AA257:AB257"/>
    <mergeCell ref="Y252:Z252"/>
    <mergeCell ref="AA252:AB252"/>
    <mergeCell ref="Y253:Z253"/>
    <mergeCell ref="AA253:AB253"/>
    <mergeCell ref="Y254:Z254"/>
    <mergeCell ref="AA254:AB254"/>
    <mergeCell ref="Y249:Z249"/>
    <mergeCell ref="AA249:AB249"/>
    <mergeCell ref="Y250:Z250"/>
    <mergeCell ref="AA250:AB250"/>
    <mergeCell ref="Y251:Z251"/>
    <mergeCell ref="AA251:AB251"/>
    <mergeCell ref="Y246:Z246"/>
    <mergeCell ref="AA246:AB246"/>
    <mergeCell ref="Y247:Z247"/>
    <mergeCell ref="AA247:AB247"/>
    <mergeCell ref="Y248:Z248"/>
    <mergeCell ref="AA248:AB248"/>
    <mergeCell ref="Y243:Z243"/>
    <mergeCell ref="AA243:AB243"/>
    <mergeCell ref="Y244:Z244"/>
    <mergeCell ref="AA244:AB244"/>
    <mergeCell ref="Y245:Z245"/>
    <mergeCell ref="AA245:AB245"/>
    <mergeCell ref="Y240:Z240"/>
    <mergeCell ref="AA240:AB240"/>
    <mergeCell ref="Y241:Z241"/>
    <mergeCell ref="AA241:AB241"/>
    <mergeCell ref="Y242:Z242"/>
    <mergeCell ref="AA242:AB242"/>
    <mergeCell ref="Y237:Z237"/>
    <mergeCell ref="AA237:AB237"/>
    <mergeCell ref="Y238:Z238"/>
    <mergeCell ref="AA238:AB238"/>
    <mergeCell ref="Y239:Z239"/>
    <mergeCell ref="AA239:AB239"/>
    <mergeCell ref="Y234:Z234"/>
    <mergeCell ref="AA234:AB234"/>
    <mergeCell ref="Y235:Z235"/>
    <mergeCell ref="AA235:AB235"/>
    <mergeCell ref="Y236:Z236"/>
    <mergeCell ref="AA236:AB236"/>
    <mergeCell ref="Y231:Z231"/>
    <mergeCell ref="AA231:AB231"/>
    <mergeCell ref="Y232:Z232"/>
    <mergeCell ref="AA232:AB232"/>
    <mergeCell ref="Y233:Z233"/>
    <mergeCell ref="AA233:AB233"/>
    <mergeCell ref="Y228:Z228"/>
    <mergeCell ref="AA228:AB228"/>
    <mergeCell ref="Y229:Z229"/>
    <mergeCell ref="AA229:AB229"/>
    <mergeCell ref="Y230:Z230"/>
    <mergeCell ref="AA230:AB230"/>
    <mergeCell ref="Y225:Z225"/>
    <mergeCell ref="AA225:AB225"/>
    <mergeCell ref="Y226:Z226"/>
    <mergeCell ref="AA226:AB226"/>
    <mergeCell ref="Y227:Z227"/>
    <mergeCell ref="AA227:AB227"/>
    <mergeCell ref="Y222:Z222"/>
    <mergeCell ref="AA222:AB222"/>
    <mergeCell ref="Y223:Z223"/>
    <mergeCell ref="AA223:AB223"/>
    <mergeCell ref="Y224:Z224"/>
    <mergeCell ref="AA224:AB224"/>
    <mergeCell ref="Y219:Z219"/>
    <mergeCell ref="AA219:AB219"/>
    <mergeCell ref="Y220:Z220"/>
    <mergeCell ref="AA220:AB220"/>
    <mergeCell ref="Y221:Z221"/>
    <mergeCell ref="AA221:AB221"/>
    <mergeCell ref="Y216:Z216"/>
    <mergeCell ref="AA216:AB216"/>
    <mergeCell ref="Y217:Z217"/>
    <mergeCell ref="AA217:AB217"/>
    <mergeCell ref="Y218:Z218"/>
    <mergeCell ref="AA218:AB218"/>
    <mergeCell ref="Y213:Z213"/>
    <mergeCell ref="AA213:AB213"/>
    <mergeCell ref="Y214:Z214"/>
    <mergeCell ref="AA214:AB214"/>
    <mergeCell ref="Y215:Z215"/>
    <mergeCell ref="AA215:AB215"/>
    <mergeCell ref="Y210:Z210"/>
    <mergeCell ref="AA210:AB210"/>
    <mergeCell ref="Y211:Z211"/>
    <mergeCell ref="AA211:AB211"/>
    <mergeCell ref="Y212:Z212"/>
    <mergeCell ref="AA212:AB212"/>
    <mergeCell ref="Y207:Z207"/>
    <mergeCell ref="AA207:AB207"/>
    <mergeCell ref="Y208:Z208"/>
    <mergeCell ref="AA208:AB208"/>
    <mergeCell ref="Y209:Z209"/>
    <mergeCell ref="AA209:AB209"/>
    <mergeCell ref="Y204:Z204"/>
    <mergeCell ref="AA204:AB204"/>
    <mergeCell ref="Y205:Z205"/>
    <mergeCell ref="AA205:AB205"/>
    <mergeCell ref="Y206:Z206"/>
    <mergeCell ref="AA206:AB206"/>
    <mergeCell ref="Y201:Z201"/>
    <mergeCell ref="AA201:AB201"/>
    <mergeCell ref="Y202:Z202"/>
    <mergeCell ref="AA202:AB202"/>
    <mergeCell ref="Y203:Z203"/>
    <mergeCell ref="AA203:AB203"/>
    <mergeCell ref="Y198:Z198"/>
    <mergeCell ref="AA198:AB198"/>
    <mergeCell ref="Y199:Z199"/>
    <mergeCell ref="AA199:AB199"/>
    <mergeCell ref="Y200:Z200"/>
    <mergeCell ref="AA200:AB200"/>
    <mergeCell ref="Y195:Z195"/>
    <mergeCell ref="AA195:AB195"/>
    <mergeCell ref="Y196:Z196"/>
    <mergeCell ref="AA196:AB196"/>
    <mergeCell ref="Y197:Z197"/>
    <mergeCell ref="AA197:AB197"/>
    <mergeCell ref="Y192:Z192"/>
    <mergeCell ref="AA192:AB192"/>
    <mergeCell ref="Y193:Z193"/>
    <mergeCell ref="AA193:AB193"/>
    <mergeCell ref="Y194:Z194"/>
    <mergeCell ref="AA194:AB194"/>
    <mergeCell ref="Y189:Z189"/>
    <mergeCell ref="AA189:AB189"/>
    <mergeCell ref="Y190:Z190"/>
    <mergeCell ref="AA190:AB190"/>
    <mergeCell ref="Y191:Z191"/>
    <mergeCell ref="AA191:AB191"/>
    <mergeCell ref="Y186:Z186"/>
    <mergeCell ref="AA186:AB186"/>
    <mergeCell ref="Y187:Z187"/>
    <mergeCell ref="AA187:AB187"/>
    <mergeCell ref="Y188:Z188"/>
    <mergeCell ref="AA188:AB188"/>
    <mergeCell ref="Y183:Z183"/>
    <mergeCell ref="AA183:AB183"/>
    <mergeCell ref="Y184:Z184"/>
    <mergeCell ref="AA184:AB184"/>
    <mergeCell ref="Y185:Z185"/>
    <mergeCell ref="AA185:AB185"/>
    <mergeCell ref="Y180:Z180"/>
    <mergeCell ref="AA180:AB180"/>
    <mergeCell ref="Y181:Z181"/>
    <mergeCell ref="AA181:AB181"/>
    <mergeCell ref="Y182:Z182"/>
    <mergeCell ref="AA182:AB182"/>
    <mergeCell ref="Y177:Z177"/>
    <mergeCell ref="AA177:AB177"/>
    <mergeCell ref="Y178:Z178"/>
    <mergeCell ref="AA178:AB178"/>
    <mergeCell ref="Y179:Z179"/>
    <mergeCell ref="AA179:AB179"/>
    <mergeCell ref="Y174:Z174"/>
    <mergeCell ref="AA174:AB174"/>
    <mergeCell ref="Y175:Z175"/>
    <mergeCell ref="AA175:AB175"/>
    <mergeCell ref="Y176:Z176"/>
    <mergeCell ref="AA176:AB176"/>
    <mergeCell ref="Y171:Z171"/>
    <mergeCell ref="AA171:AB171"/>
    <mergeCell ref="Y172:Z172"/>
    <mergeCell ref="AA172:AB172"/>
    <mergeCell ref="Y173:Z173"/>
    <mergeCell ref="AA173:AB173"/>
    <mergeCell ref="Y168:Z168"/>
    <mergeCell ref="AA168:AB168"/>
    <mergeCell ref="Y169:Z169"/>
    <mergeCell ref="AA169:AB169"/>
    <mergeCell ref="Y170:Z170"/>
    <mergeCell ref="AA170:AB170"/>
    <mergeCell ref="Y165:Z165"/>
    <mergeCell ref="AA165:AB165"/>
    <mergeCell ref="Y166:Z166"/>
    <mergeCell ref="AA166:AB166"/>
    <mergeCell ref="Y167:Z167"/>
    <mergeCell ref="AA167:AB167"/>
    <mergeCell ref="Y162:Z162"/>
    <mergeCell ref="AA162:AB162"/>
    <mergeCell ref="Y163:Z163"/>
    <mergeCell ref="AA163:AB163"/>
    <mergeCell ref="Y164:Z164"/>
    <mergeCell ref="AA164:AB164"/>
    <mergeCell ref="Y159:Z159"/>
    <mergeCell ref="AA159:AB159"/>
    <mergeCell ref="Y160:Z160"/>
    <mergeCell ref="AA160:AB160"/>
    <mergeCell ref="Y161:Z161"/>
    <mergeCell ref="AA161:AB161"/>
    <mergeCell ref="Y156:Z156"/>
    <mergeCell ref="AA156:AB156"/>
    <mergeCell ref="Y157:Z157"/>
    <mergeCell ref="AA157:AB157"/>
    <mergeCell ref="Y158:Z158"/>
    <mergeCell ref="AA158:AB158"/>
    <mergeCell ref="Y153:Z153"/>
    <mergeCell ref="AA153:AB153"/>
    <mergeCell ref="Y154:Z154"/>
    <mergeCell ref="AA154:AB154"/>
    <mergeCell ref="Y155:Z155"/>
    <mergeCell ref="AA155:AB155"/>
    <mergeCell ref="Y150:Z150"/>
    <mergeCell ref="AA150:AB150"/>
    <mergeCell ref="Y151:Z151"/>
    <mergeCell ref="AA151:AB151"/>
    <mergeCell ref="Y152:Z152"/>
    <mergeCell ref="AA152:AB152"/>
    <mergeCell ref="Y147:Z147"/>
    <mergeCell ref="AA147:AB147"/>
    <mergeCell ref="Y148:Z148"/>
    <mergeCell ref="AA148:AB148"/>
    <mergeCell ref="Y149:Z149"/>
    <mergeCell ref="AA149:AB149"/>
    <mergeCell ref="Y144:Z144"/>
    <mergeCell ref="AA144:AB144"/>
    <mergeCell ref="Y145:Z145"/>
    <mergeCell ref="AA145:AB145"/>
    <mergeCell ref="Y146:Z146"/>
    <mergeCell ref="AA146:AB146"/>
    <mergeCell ref="Y141:Z141"/>
    <mergeCell ref="AA141:AB141"/>
    <mergeCell ref="Y142:Z142"/>
    <mergeCell ref="AA142:AB142"/>
    <mergeCell ref="Y143:Z143"/>
    <mergeCell ref="AA143:AB143"/>
    <mergeCell ref="Y138:Z138"/>
    <mergeCell ref="AA138:AB138"/>
    <mergeCell ref="Y139:Z139"/>
    <mergeCell ref="AA139:AB139"/>
    <mergeCell ref="Y140:Z140"/>
    <mergeCell ref="AA140:AB140"/>
    <mergeCell ref="Y135:Z135"/>
    <mergeCell ref="AA135:AB135"/>
    <mergeCell ref="Y136:Z136"/>
    <mergeCell ref="AA136:AB136"/>
    <mergeCell ref="Y137:Z137"/>
    <mergeCell ref="AA137:AB137"/>
    <mergeCell ref="Y132:Z132"/>
    <mergeCell ref="AA132:AB132"/>
    <mergeCell ref="Y133:Z133"/>
    <mergeCell ref="AA133:AB133"/>
    <mergeCell ref="Y134:Z134"/>
    <mergeCell ref="AA134:AB134"/>
    <mergeCell ref="Y129:Z129"/>
    <mergeCell ref="AA129:AB129"/>
    <mergeCell ref="Y130:Z130"/>
    <mergeCell ref="AA130:AB130"/>
    <mergeCell ref="Y131:Z131"/>
    <mergeCell ref="AA131:AB131"/>
    <mergeCell ref="Y126:Z126"/>
    <mergeCell ref="AA126:AB126"/>
    <mergeCell ref="Y127:Z127"/>
    <mergeCell ref="AA127:AB127"/>
    <mergeCell ref="Y128:Z128"/>
    <mergeCell ref="AA128:AB128"/>
    <mergeCell ref="Y123:Z123"/>
    <mergeCell ref="AA123:AB123"/>
    <mergeCell ref="Y124:Z124"/>
    <mergeCell ref="AA124:AB124"/>
    <mergeCell ref="Y125:Z125"/>
    <mergeCell ref="AA125:AB125"/>
    <mergeCell ref="Y120:Z120"/>
    <mergeCell ref="AA120:AB120"/>
    <mergeCell ref="Y121:Z121"/>
    <mergeCell ref="AA121:AB121"/>
    <mergeCell ref="Y122:Z122"/>
    <mergeCell ref="AA122:AB122"/>
    <mergeCell ref="Y117:Z117"/>
    <mergeCell ref="AA117:AB117"/>
    <mergeCell ref="Y118:Z118"/>
    <mergeCell ref="AA118:AB118"/>
    <mergeCell ref="Y119:Z119"/>
    <mergeCell ref="AA119:AB119"/>
    <mergeCell ref="Y114:Z114"/>
    <mergeCell ref="AA114:AB114"/>
    <mergeCell ref="Y115:Z115"/>
    <mergeCell ref="AA115:AB115"/>
    <mergeCell ref="Y116:Z116"/>
    <mergeCell ref="AA116:AB116"/>
    <mergeCell ref="Y111:Z111"/>
    <mergeCell ref="AA111:AB111"/>
    <mergeCell ref="Y112:Z112"/>
    <mergeCell ref="AA112:AB112"/>
    <mergeCell ref="Y113:Z113"/>
    <mergeCell ref="AA113:AB113"/>
    <mergeCell ref="Y108:Z108"/>
    <mergeCell ref="AA108:AB108"/>
    <mergeCell ref="Y109:Z109"/>
    <mergeCell ref="AA109:AB109"/>
    <mergeCell ref="Y110:Z110"/>
    <mergeCell ref="AA110:AB110"/>
    <mergeCell ref="Y105:Z105"/>
    <mergeCell ref="AA105:AB105"/>
    <mergeCell ref="Y106:Z106"/>
    <mergeCell ref="AA106:AB106"/>
    <mergeCell ref="Y107:Z107"/>
    <mergeCell ref="AA107:AB107"/>
    <mergeCell ref="Y102:Z102"/>
    <mergeCell ref="AA102:AB102"/>
    <mergeCell ref="Y103:Z103"/>
    <mergeCell ref="AA103:AB103"/>
    <mergeCell ref="Y104:Z104"/>
    <mergeCell ref="AA104:AB104"/>
    <mergeCell ref="Y99:Z99"/>
    <mergeCell ref="AA99:AB99"/>
    <mergeCell ref="Y100:Z100"/>
    <mergeCell ref="AA100:AB100"/>
    <mergeCell ref="Y101:Z101"/>
    <mergeCell ref="AA101:AB101"/>
    <mergeCell ref="Y96:Z96"/>
    <mergeCell ref="AA96:AB96"/>
    <mergeCell ref="Y97:Z97"/>
    <mergeCell ref="AA97:AB97"/>
    <mergeCell ref="Y98:Z98"/>
    <mergeCell ref="AA98:AB98"/>
    <mergeCell ref="Y93:Z93"/>
    <mergeCell ref="AA93:AB93"/>
    <mergeCell ref="Y94:Z94"/>
    <mergeCell ref="AA94:AB94"/>
    <mergeCell ref="Y95:Z95"/>
    <mergeCell ref="AA95:AB95"/>
    <mergeCell ref="Y90:Z90"/>
    <mergeCell ref="AA90:AB90"/>
    <mergeCell ref="Y91:Z91"/>
    <mergeCell ref="AA91:AB91"/>
    <mergeCell ref="Y92:Z92"/>
    <mergeCell ref="AA92:AB92"/>
    <mergeCell ref="Y87:Z87"/>
    <mergeCell ref="AA87:AB87"/>
    <mergeCell ref="Y88:Z88"/>
    <mergeCell ref="AA88:AB88"/>
    <mergeCell ref="Y89:Z89"/>
    <mergeCell ref="AA89:AB89"/>
    <mergeCell ref="Y84:Z84"/>
    <mergeCell ref="AA84:AB84"/>
    <mergeCell ref="Y85:Z85"/>
    <mergeCell ref="AA85:AB85"/>
    <mergeCell ref="Y86:Z86"/>
    <mergeCell ref="AA86:AB86"/>
    <mergeCell ref="Y81:Z81"/>
    <mergeCell ref="AA81:AB81"/>
    <mergeCell ref="Y82:Z82"/>
    <mergeCell ref="AA82:AB82"/>
    <mergeCell ref="Y83:Z83"/>
    <mergeCell ref="AA83:AB83"/>
    <mergeCell ref="Y78:Z78"/>
    <mergeCell ref="AA78:AB78"/>
    <mergeCell ref="Y79:Z79"/>
    <mergeCell ref="AA79:AB79"/>
    <mergeCell ref="Y80:Z80"/>
    <mergeCell ref="AA80:AB80"/>
    <mergeCell ref="Y75:Z75"/>
    <mergeCell ref="AA75:AB75"/>
    <mergeCell ref="Y76:Z76"/>
    <mergeCell ref="AA76:AB76"/>
    <mergeCell ref="Y77:Z77"/>
    <mergeCell ref="AA77:AB77"/>
    <mergeCell ref="Y72:Z72"/>
    <mergeCell ref="AA72:AB72"/>
    <mergeCell ref="Y73:Z73"/>
    <mergeCell ref="AA73:AB73"/>
    <mergeCell ref="Y74:Z74"/>
    <mergeCell ref="AA74:AB74"/>
    <mergeCell ref="Y69:Z69"/>
    <mergeCell ref="AA69:AB69"/>
    <mergeCell ref="Y70:Z70"/>
    <mergeCell ref="AA70:AB70"/>
    <mergeCell ref="Y71:Z71"/>
    <mergeCell ref="AA71:AB71"/>
    <mergeCell ref="Y66:Z66"/>
    <mergeCell ref="AA66:AB66"/>
    <mergeCell ref="Y67:Z67"/>
    <mergeCell ref="AA67:AB67"/>
    <mergeCell ref="Y68:Z68"/>
    <mergeCell ref="AA68:AB68"/>
    <mergeCell ref="Y63:Z63"/>
    <mergeCell ref="AA63:AB63"/>
    <mergeCell ref="Y64:Z64"/>
    <mergeCell ref="AA64:AB64"/>
    <mergeCell ref="Y65:Z65"/>
    <mergeCell ref="AA65:AB65"/>
    <mergeCell ref="Y60:Z60"/>
    <mergeCell ref="AA60:AB60"/>
    <mergeCell ref="Y61:Z61"/>
    <mergeCell ref="AA61:AB61"/>
    <mergeCell ref="Y62:Z62"/>
    <mergeCell ref="AA62:AB62"/>
    <mergeCell ref="Y57:Z57"/>
    <mergeCell ref="AA57:AB57"/>
    <mergeCell ref="Y58:Z58"/>
    <mergeCell ref="AA58:AB58"/>
    <mergeCell ref="Y59:Z59"/>
    <mergeCell ref="AA59:AB59"/>
    <mergeCell ref="Y54:Z54"/>
    <mergeCell ref="AA54:AB54"/>
    <mergeCell ref="Y55:Z55"/>
    <mergeCell ref="AA55:AB55"/>
    <mergeCell ref="Y56:Z56"/>
    <mergeCell ref="AA56:AB56"/>
    <mergeCell ref="Y51:Z51"/>
    <mergeCell ref="AA51:AB51"/>
    <mergeCell ref="Y52:Z52"/>
    <mergeCell ref="AA52:AB52"/>
    <mergeCell ref="Y53:Z53"/>
    <mergeCell ref="AA53:AB53"/>
    <mergeCell ref="Y48:Z48"/>
    <mergeCell ref="AA48:AB48"/>
    <mergeCell ref="Y49:Z49"/>
    <mergeCell ref="AA49:AB49"/>
    <mergeCell ref="Y50:Z50"/>
    <mergeCell ref="AA50:AB50"/>
    <mergeCell ref="Y45:Z45"/>
    <mergeCell ref="AA45:AB45"/>
    <mergeCell ref="Y46:Z46"/>
    <mergeCell ref="AA46:AB46"/>
    <mergeCell ref="Y47:Z47"/>
    <mergeCell ref="AA47:AB47"/>
    <mergeCell ref="Y42:Z42"/>
    <mergeCell ref="AA42:AB42"/>
    <mergeCell ref="Y43:Z43"/>
    <mergeCell ref="AA43:AB43"/>
    <mergeCell ref="Y44:Z44"/>
    <mergeCell ref="AA44:AB44"/>
    <mergeCell ref="Y39:Z39"/>
    <mergeCell ref="AA39:AB39"/>
    <mergeCell ref="Y40:Z40"/>
    <mergeCell ref="AA40:AB40"/>
    <mergeCell ref="Y41:Z41"/>
    <mergeCell ref="AA41:AB41"/>
    <mergeCell ref="Y36:Z36"/>
    <mergeCell ref="AA36:AB36"/>
    <mergeCell ref="Y37:Z37"/>
    <mergeCell ref="AA37:AB37"/>
    <mergeCell ref="Y38:Z38"/>
    <mergeCell ref="AA38:AB38"/>
    <mergeCell ref="Y33:Z33"/>
    <mergeCell ref="AA33:AB33"/>
    <mergeCell ref="Y34:Z34"/>
    <mergeCell ref="AA34:AB34"/>
    <mergeCell ref="Y35:Z35"/>
    <mergeCell ref="AA35:AB35"/>
    <mergeCell ref="Y30:Z30"/>
    <mergeCell ref="AA30:AB30"/>
    <mergeCell ref="Y31:Z31"/>
    <mergeCell ref="AA31:AB31"/>
    <mergeCell ref="Y32:Z32"/>
    <mergeCell ref="AA32:AB32"/>
    <mergeCell ref="Y27:Z27"/>
    <mergeCell ref="AA27:AB27"/>
    <mergeCell ref="Y28:Z28"/>
    <mergeCell ref="AA28:AB28"/>
    <mergeCell ref="Y29:Z29"/>
    <mergeCell ref="AA29:AB29"/>
    <mergeCell ref="Y24:Z24"/>
    <mergeCell ref="AA24:AB24"/>
    <mergeCell ref="Y25:Z25"/>
    <mergeCell ref="AA25:AB25"/>
    <mergeCell ref="Y26:Z26"/>
    <mergeCell ref="AA26:AB26"/>
    <mergeCell ref="Y21:Z21"/>
    <mergeCell ref="AA21:AB21"/>
    <mergeCell ref="Y22:Z22"/>
    <mergeCell ref="AA22:AB22"/>
    <mergeCell ref="Y23:Z23"/>
    <mergeCell ref="AA23:AB23"/>
    <mergeCell ref="Y18:Z18"/>
    <mergeCell ref="AA18:AB18"/>
    <mergeCell ref="Y19:Z19"/>
    <mergeCell ref="AA19:AB19"/>
    <mergeCell ref="Y20:Z20"/>
    <mergeCell ref="AA20:AB20"/>
    <mergeCell ref="Y13:AA13"/>
    <mergeCell ref="Y15:Z15"/>
    <mergeCell ref="AA15:AB15"/>
    <mergeCell ref="Y16:Z16"/>
    <mergeCell ref="AA16:AB16"/>
    <mergeCell ref="Y17:Z17"/>
    <mergeCell ref="AA17:AB17"/>
    <mergeCell ref="Y7:AA7"/>
    <mergeCell ref="Y8:AA8"/>
    <mergeCell ref="Y9:AA9"/>
    <mergeCell ref="Y10:AA10"/>
    <mergeCell ref="Y11:AA11"/>
    <mergeCell ref="Y12:AA12"/>
    <mergeCell ref="Y1:AB1"/>
    <mergeCell ref="Y2:AB2"/>
    <mergeCell ref="Y3:AA3"/>
    <mergeCell ref="Y4:AA4"/>
    <mergeCell ref="Y5:AA5"/>
    <mergeCell ref="Y6:AA6"/>
    <mergeCell ref="S3585:T3585"/>
    <mergeCell ref="U3585:V3585"/>
    <mergeCell ref="S3567:T3567"/>
    <mergeCell ref="U3567:V3567"/>
    <mergeCell ref="S3568:T3568"/>
    <mergeCell ref="U3568:V3568"/>
    <mergeCell ref="S3569:T3569"/>
    <mergeCell ref="U3569:V3569"/>
    <mergeCell ref="S3564:T3564"/>
    <mergeCell ref="U3564:V3564"/>
    <mergeCell ref="S3565:T3565"/>
    <mergeCell ref="U3565:V3565"/>
    <mergeCell ref="S3566:T3566"/>
    <mergeCell ref="U3566:V3566"/>
    <mergeCell ref="S3561:T3561"/>
    <mergeCell ref="U3561:V3561"/>
    <mergeCell ref="S3562:T3562"/>
    <mergeCell ref="U3562:V3562"/>
    <mergeCell ref="S3563:T3563"/>
    <mergeCell ref="U3563:V3563"/>
    <mergeCell ref="S3558:T3558"/>
    <mergeCell ref="U3558:V3558"/>
    <mergeCell ref="S3559:T3559"/>
    <mergeCell ref="U3559:V3559"/>
    <mergeCell ref="S3560:T3560"/>
    <mergeCell ref="U3560:V3560"/>
    <mergeCell ref="S3555:T3555"/>
    <mergeCell ref="U3555:V3555"/>
    <mergeCell ref="S3556:T3556"/>
    <mergeCell ref="U3556:V3556"/>
    <mergeCell ref="S3557:T3557"/>
    <mergeCell ref="U3557:V3557"/>
    <mergeCell ref="S3552:T3552"/>
    <mergeCell ref="S3586:T3586"/>
    <mergeCell ref="U3586:V3586"/>
    <mergeCell ref="S3587:T3587"/>
    <mergeCell ref="U3587:V3587"/>
    <mergeCell ref="S3582:T3582"/>
    <mergeCell ref="U3582:V3582"/>
    <mergeCell ref="S3583:T3583"/>
    <mergeCell ref="U3583:V3583"/>
    <mergeCell ref="S3584:T3584"/>
    <mergeCell ref="U3584:V3584"/>
    <mergeCell ref="S3579:T3579"/>
    <mergeCell ref="U3579:V3579"/>
    <mergeCell ref="S3580:T3580"/>
    <mergeCell ref="U3580:V3580"/>
    <mergeCell ref="S3581:T3581"/>
    <mergeCell ref="U3581:V3581"/>
    <mergeCell ref="S3576:T3576"/>
    <mergeCell ref="U3576:V3576"/>
    <mergeCell ref="S3577:T3577"/>
    <mergeCell ref="U3577:V3577"/>
    <mergeCell ref="S3578:T3578"/>
    <mergeCell ref="U3578:V3578"/>
    <mergeCell ref="S3573:T3573"/>
    <mergeCell ref="U3573:V3573"/>
    <mergeCell ref="S3574:T3574"/>
    <mergeCell ref="U3574:V3574"/>
    <mergeCell ref="S3575:T3575"/>
    <mergeCell ref="U3575:V3575"/>
    <mergeCell ref="S3570:T3570"/>
    <mergeCell ref="U3570:V3570"/>
    <mergeCell ref="S3571:T3571"/>
    <mergeCell ref="U3571:V3571"/>
    <mergeCell ref="S3572:T3572"/>
    <mergeCell ref="U3572:V3572"/>
    <mergeCell ref="U3552:V3552"/>
    <mergeCell ref="S3553:T3553"/>
    <mergeCell ref="U3553:V3553"/>
    <mergeCell ref="S3554:T3554"/>
    <mergeCell ref="U3554:V3554"/>
    <mergeCell ref="S3549:T3549"/>
    <mergeCell ref="U3549:V3549"/>
    <mergeCell ref="S3550:T3550"/>
    <mergeCell ref="U3550:V3550"/>
    <mergeCell ref="S3551:T3551"/>
    <mergeCell ref="U3551:V3551"/>
    <mergeCell ref="S3546:T3546"/>
    <mergeCell ref="U3546:V3546"/>
    <mergeCell ref="S3547:T3547"/>
    <mergeCell ref="U3547:V3547"/>
    <mergeCell ref="S3548:T3548"/>
    <mergeCell ref="U3548:V3548"/>
    <mergeCell ref="S3543:T3543"/>
    <mergeCell ref="U3543:V3543"/>
    <mergeCell ref="S3544:T3544"/>
    <mergeCell ref="U3544:V3544"/>
    <mergeCell ref="S3545:T3545"/>
    <mergeCell ref="U3545:V3545"/>
    <mergeCell ref="S3540:T3540"/>
    <mergeCell ref="U3540:V3540"/>
    <mergeCell ref="S3541:T3541"/>
    <mergeCell ref="U3541:V3541"/>
    <mergeCell ref="S3542:T3542"/>
    <mergeCell ref="U3542:V3542"/>
    <mergeCell ref="S3537:T3537"/>
    <mergeCell ref="U3537:V3537"/>
    <mergeCell ref="S3538:T3538"/>
    <mergeCell ref="U3538:V3538"/>
    <mergeCell ref="S3539:T3539"/>
    <mergeCell ref="U3539:V3539"/>
    <mergeCell ref="S3534:T3534"/>
    <mergeCell ref="U3534:V3534"/>
    <mergeCell ref="S3535:T3535"/>
    <mergeCell ref="U3535:V3535"/>
    <mergeCell ref="S3536:T3536"/>
    <mergeCell ref="U3536:V3536"/>
    <mergeCell ref="S3531:T3531"/>
    <mergeCell ref="U3531:V3531"/>
    <mergeCell ref="S3532:T3532"/>
    <mergeCell ref="U3532:V3532"/>
    <mergeCell ref="S3533:T3533"/>
    <mergeCell ref="U3533:V3533"/>
    <mergeCell ref="S3528:T3528"/>
    <mergeCell ref="U3528:V3528"/>
    <mergeCell ref="S3529:T3529"/>
    <mergeCell ref="U3529:V3529"/>
    <mergeCell ref="S3530:T3530"/>
    <mergeCell ref="U3530:V3530"/>
    <mergeCell ref="S3525:T3525"/>
    <mergeCell ref="U3525:V3525"/>
    <mergeCell ref="S3526:T3526"/>
    <mergeCell ref="U3526:V3526"/>
    <mergeCell ref="S3527:T3527"/>
    <mergeCell ref="U3527:V3527"/>
    <mergeCell ref="S3522:T3522"/>
    <mergeCell ref="U3522:V3522"/>
    <mergeCell ref="S3523:T3523"/>
    <mergeCell ref="U3523:V3523"/>
    <mergeCell ref="S3524:T3524"/>
    <mergeCell ref="U3524:V3524"/>
    <mergeCell ref="S3519:T3519"/>
    <mergeCell ref="U3519:V3519"/>
    <mergeCell ref="S3520:T3520"/>
    <mergeCell ref="U3520:V3520"/>
    <mergeCell ref="S3521:T3521"/>
    <mergeCell ref="U3521:V3521"/>
    <mergeCell ref="S3516:T3516"/>
    <mergeCell ref="U3516:V3516"/>
    <mergeCell ref="S3517:T3517"/>
    <mergeCell ref="U3517:V3517"/>
    <mergeCell ref="S3518:T3518"/>
    <mergeCell ref="U3518:V3518"/>
    <mergeCell ref="S3513:T3513"/>
    <mergeCell ref="U3513:V3513"/>
    <mergeCell ref="S3514:T3514"/>
    <mergeCell ref="U3514:V3514"/>
    <mergeCell ref="S3515:T3515"/>
    <mergeCell ref="U3515:V3515"/>
    <mergeCell ref="S3510:T3510"/>
    <mergeCell ref="U3510:V3510"/>
    <mergeCell ref="S3511:T3511"/>
    <mergeCell ref="U3511:V3511"/>
    <mergeCell ref="S3512:T3512"/>
    <mergeCell ref="U3512:V3512"/>
    <mergeCell ref="S3507:T3507"/>
    <mergeCell ref="U3507:V3507"/>
    <mergeCell ref="S3508:T3508"/>
    <mergeCell ref="U3508:V3508"/>
    <mergeCell ref="S3509:T3509"/>
    <mergeCell ref="U3509:V3509"/>
    <mergeCell ref="S3504:T3504"/>
    <mergeCell ref="U3504:V3504"/>
    <mergeCell ref="S3505:T3505"/>
    <mergeCell ref="U3505:V3505"/>
    <mergeCell ref="S3506:T3506"/>
    <mergeCell ref="U3506:V3506"/>
    <mergeCell ref="S3501:T3501"/>
    <mergeCell ref="U3501:V3501"/>
    <mergeCell ref="S3502:T3502"/>
    <mergeCell ref="U3502:V3502"/>
    <mergeCell ref="S3503:T3503"/>
    <mergeCell ref="U3503:V3503"/>
    <mergeCell ref="S3498:T3498"/>
    <mergeCell ref="U3498:V3498"/>
    <mergeCell ref="S3499:T3499"/>
    <mergeCell ref="U3499:V3499"/>
    <mergeCell ref="S3500:T3500"/>
    <mergeCell ref="U3500:V3500"/>
    <mergeCell ref="S3495:T3495"/>
    <mergeCell ref="U3495:V3495"/>
    <mergeCell ref="S3496:T3496"/>
    <mergeCell ref="U3496:V3496"/>
    <mergeCell ref="S3497:T3497"/>
    <mergeCell ref="U3497:V3497"/>
    <mergeCell ref="S3492:T3492"/>
    <mergeCell ref="U3492:V3492"/>
    <mergeCell ref="S3493:T3493"/>
    <mergeCell ref="U3493:V3493"/>
    <mergeCell ref="S3494:T3494"/>
    <mergeCell ref="U3494:V3494"/>
    <mergeCell ref="S3489:T3489"/>
    <mergeCell ref="U3489:V3489"/>
    <mergeCell ref="S3490:T3490"/>
    <mergeCell ref="U3490:V3490"/>
    <mergeCell ref="S3491:T3491"/>
    <mergeCell ref="U3491:V3491"/>
    <mergeCell ref="S3486:T3486"/>
    <mergeCell ref="U3486:V3486"/>
    <mergeCell ref="S3487:T3487"/>
    <mergeCell ref="U3487:V3487"/>
    <mergeCell ref="S3488:T3488"/>
    <mergeCell ref="U3488:V3488"/>
    <mergeCell ref="S3483:T3483"/>
    <mergeCell ref="U3483:V3483"/>
    <mergeCell ref="S3484:T3484"/>
    <mergeCell ref="U3484:V3484"/>
    <mergeCell ref="S3485:T3485"/>
    <mergeCell ref="U3485:V3485"/>
    <mergeCell ref="S3480:T3480"/>
    <mergeCell ref="U3480:V3480"/>
    <mergeCell ref="S3481:T3481"/>
    <mergeCell ref="U3481:V3481"/>
    <mergeCell ref="S3482:T3482"/>
    <mergeCell ref="U3482:V3482"/>
    <mergeCell ref="S3477:T3477"/>
    <mergeCell ref="U3477:V3477"/>
    <mergeCell ref="S3478:T3478"/>
    <mergeCell ref="U3478:V3478"/>
    <mergeCell ref="S3479:T3479"/>
    <mergeCell ref="U3479:V3479"/>
    <mergeCell ref="S3474:T3474"/>
    <mergeCell ref="U3474:V3474"/>
    <mergeCell ref="S3475:T3475"/>
    <mergeCell ref="U3475:V3475"/>
    <mergeCell ref="S3476:T3476"/>
    <mergeCell ref="U3476:V3476"/>
    <mergeCell ref="S3471:T3471"/>
    <mergeCell ref="U3471:V3471"/>
    <mergeCell ref="S3472:T3472"/>
    <mergeCell ref="U3472:V3472"/>
    <mergeCell ref="S3473:T3473"/>
    <mergeCell ref="U3473:V3473"/>
    <mergeCell ref="S3468:T3468"/>
    <mergeCell ref="U3468:V3468"/>
    <mergeCell ref="S3469:T3469"/>
    <mergeCell ref="U3469:V3469"/>
    <mergeCell ref="S3470:T3470"/>
    <mergeCell ref="U3470:V3470"/>
    <mergeCell ref="S3465:T3465"/>
    <mergeCell ref="U3465:V3465"/>
    <mergeCell ref="S3466:T3466"/>
    <mergeCell ref="U3466:V3466"/>
    <mergeCell ref="S3467:T3467"/>
    <mergeCell ref="U3467:V3467"/>
    <mergeCell ref="S3462:T3462"/>
    <mergeCell ref="U3462:V3462"/>
    <mergeCell ref="S3463:T3463"/>
    <mergeCell ref="U3463:V3463"/>
    <mergeCell ref="S3464:T3464"/>
    <mergeCell ref="U3464:V3464"/>
    <mergeCell ref="S3459:T3459"/>
    <mergeCell ref="U3459:V3459"/>
    <mergeCell ref="S3460:T3460"/>
    <mergeCell ref="U3460:V3460"/>
    <mergeCell ref="S3461:T3461"/>
    <mergeCell ref="U3461:V3461"/>
    <mergeCell ref="S3456:T3456"/>
    <mergeCell ref="U3456:V3456"/>
    <mergeCell ref="S3457:T3457"/>
    <mergeCell ref="U3457:V3457"/>
    <mergeCell ref="S3458:T3458"/>
    <mergeCell ref="U3458:V3458"/>
    <mergeCell ref="S3453:T3453"/>
    <mergeCell ref="U3453:V3453"/>
    <mergeCell ref="S3454:T3454"/>
    <mergeCell ref="U3454:V3454"/>
    <mergeCell ref="S3455:T3455"/>
    <mergeCell ref="U3455:V3455"/>
    <mergeCell ref="S3450:T3450"/>
    <mergeCell ref="U3450:V3450"/>
    <mergeCell ref="S3451:T3451"/>
    <mergeCell ref="U3451:V3451"/>
    <mergeCell ref="S3452:T3452"/>
    <mergeCell ref="U3452:V3452"/>
    <mergeCell ref="S3447:T3447"/>
    <mergeCell ref="U3447:V3447"/>
    <mergeCell ref="S3448:T3448"/>
    <mergeCell ref="U3448:V3448"/>
    <mergeCell ref="S3449:T3449"/>
    <mergeCell ref="U3449:V3449"/>
    <mergeCell ref="S3444:T3444"/>
    <mergeCell ref="U3444:V3444"/>
    <mergeCell ref="S3445:T3445"/>
    <mergeCell ref="U3445:V3445"/>
    <mergeCell ref="S3446:T3446"/>
    <mergeCell ref="U3446:V3446"/>
    <mergeCell ref="S3441:T3441"/>
    <mergeCell ref="U3441:V3441"/>
    <mergeCell ref="S3442:T3442"/>
    <mergeCell ref="U3442:V3442"/>
    <mergeCell ref="S3443:T3443"/>
    <mergeCell ref="U3443:V3443"/>
    <mergeCell ref="S3438:T3438"/>
    <mergeCell ref="U3438:V3438"/>
    <mergeCell ref="S3439:T3439"/>
    <mergeCell ref="U3439:V3439"/>
    <mergeCell ref="S3440:T3440"/>
    <mergeCell ref="U3440:V3440"/>
    <mergeCell ref="S3435:T3435"/>
    <mergeCell ref="U3435:V3435"/>
    <mergeCell ref="S3436:T3436"/>
    <mergeCell ref="U3436:V3436"/>
    <mergeCell ref="S3437:T3437"/>
    <mergeCell ref="U3437:V3437"/>
    <mergeCell ref="S3432:T3432"/>
    <mergeCell ref="U3432:V3432"/>
    <mergeCell ref="S3433:T3433"/>
    <mergeCell ref="U3433:V3433"/>
    <mergeCell ref="S3434:T3434"/>
    <mergeCell ref="U3434:V3434"/>
    <mergeCell ref="S3429:T3429"/>
    <mergeCell ref="U3429:V3429"/>
    <mergeCell ref="S3430:T3430"/>
    <mergeCell ref="U3430:V3430"/>
    <mergeCell ref="S3431:T3431"/>
    <mergeCell ref="U3431:V3431"/>
    <mergeCell ref="S3426:T3426"/>
    <mergeCell ref="U3426:V3426"/>
    <mergeCell ref="S3427:T3427"/>
    <mergeCell ref="U3427:V3427"/>
    <mergeCell ref="S3428:T3428"/>
    <mergeCell ref="U3428:V3428"/>
    <mergeCell ref="S3423:T3423"/>
    <mergeCell ref="U3423:V3423"/>
    <mergeCell ref="S3424:T3424"/>
    <mergeCell ref="U3424:V3424"/>
    <mergeCell ref="S3425:T3425"/>
    <mergeCell ref="U3425:V3425"/>
    <mergeCell ref="S3420:T3420"/>
    <mergeCell ref="U3420:V3420"/>
    <mergeCell ref="S3421:T3421"/>
    <mergeCell ref="U3421:V3421"/>
    <mergeCell ref="S3422:T3422"/>
    <mergeCell ref="U3422:V3422"/>
    <mergeCell ref="S3417:T3417"/>
    <mergeCell ref="U3417:V3417"/>
    <mergeCell ref="S3418:T3418"/>
    <mergeCell ref="U3418:V3418"/>
    <mergeCell ref="S3419:T3419"/>
    <mergeCell ref="U3419:V3419"/>
    <mergeCell ref="S3414:T3414"/>
    <mergeCell ref="U3414:V3414"/>
    <mergeCell ref="S3415:T3415"/>
    <mergeCell ref="U3415:V3415"/>
    <mergeCell ref="S3416:T3416"/>
    <mergeCell ref="U3416:V3416"/>
    <mergeCell ref="S3411:T3411"/>
    <mergeCell ref="U3411:V3411"/>
    <mergeCell ref="S3412:T3412"/>
    <mergeCell ref="U3412:V3412"/>
    <mergeCell ref="S3413:T3413"/>
    <mergeCell ref="U3413:V3413"/>
    <mergeCell ref="S3408:T3408"/>
    <mergeCell ref="U3408:V3408"/>
    <mergeCell ref="S3409:T3409"/>
    <mergeCell ref="U3409:V3409"/>
    <mergeCell ref="S3410:T3410"/>
    <mergeCell ref="U3410:V3410"/>
    <mergeCell ref="S3405:T3405"/>
    <mergeCell ref="U3405:V3405"/>
    <mergeCell ref="S3406:T3406"/>
    <mergeCell ref="U3406:V3406"/>
    <mergeCell ref="S3407:T3407"/>
    <mergeCell ref="U3407:V3407"/>
    <mergeCell ref="S3402:T3402"/>
    <mergeCell ref="U3402:V3402"/>
    <mergeCell ref="S3403:T3403"/>
    <mergeCell ref="U3403:V3403"/>
    <mergeCell ref="S3404:T3404"/>
    <mergeCell ref="U3404:V3404"/>
    <mergeCell ref="S3399:T3399"/>
    <mergeCell ref="U3399:V3399"/>
    <mergeCell ref="S3400:T3400"/>
    <mergeCell ref="U3400:V3400"/>
    <mergeCell ref="S3401:T3401"/>
    <mergeCell ref="U3401:V3401"/>
    <mergeCell ref="S3396:T3396"/>
    <mergeCell ref="U3396:V3396"/>
    <mergeCell ref="S3397:T3397"/>
    <mergeCell ref="U3397:V3397"/>
    <mergeCell ref="S3398:T3398"/>
    <mergeCell ref="U3398:V3398"/>
    <mergeCell ref="S3393:T3393"/>
    <mergeCell ref="U3393:V3393"/>
    <mergeCell ref="S3394:T3394"/>
    <mergeCell ref="U3394:V3394"/>
    <mergeCell ref="S3395:T3395"/>
    <mergeCell ref="U3395:V3395"/>
    <mergeCell ref="S3390:T3390"/>
    <mergeCell ref="U3390:V3390"/>
    <mergeCell ref="S3391:T3391"/>
    <mergeCell ref="U3391:V3391"/>
    <mergeCell ref="S3392:T3392"/>
    <mergeCell ref="U3392:V3392"/>
    <mergeCell ref="S3387:T3387"/>
    <mergeCell ref="U3387:V3387"/>
    <mergeCell ref="S3388:T3388"/>
    <mergeCell ref="U3388:V3388"/>
    <mergeCell ref="S3389:T3389"/>
    <mergeCell ref="U3389:V3389"/>
    <mergeCell ref="S3384:T3384"/>
    <mergeCell ref="U3384:V3384"/>
    <mergeCell ref="S3385:T3385"/>
    <mergeCell ref="U3385:V3385"/>
    <mergeCell ref="S3386:T3386"/>
    <mergeCell ref="U3386:V3386"/>
    <mergeCell ref="S3381:T3381"/>
    <mergeCell ref="U3381:V3381"/>
    <mergeCell ref="S3382:T3382"/>
    <mergeCell ref="U3382:V3382"/>
    <mergeCell ref="S3383:T3383"/>
    <mergeCell ref="U3383:V3383"/>
    <mergeCell ref="S3378:T3378"/>
    <mergeCell ref="U3378:V3378"/>
    <mergeCell ref="S3379:T3379"/>
    <mergeCell ref="U3379:V3379"/>
    <mergeCell ref="S3380:T3380"/>
    <mergeCell ref="U3380:V3380"/>
    <mergeCell ref="S3375:T3375"/>
    <mergeCell ref="U3375:V3375"/>
    <mergeCell ref="S3376:T3376"/>
    <mergeCell ref="U3376:V3376"/>
    <mergeCell ref="S3377:T3377"/>
    <mergeCell ref="U3377:V3377"/>
    <mergeCell ref="S3372:T3372"/>
    <mergeCell ref="U3372:V3372"/>
    <mergeCell ref="S3373:T3373"/>
    <mergeCell ref="U3373:V3373"/>
    <mergeCell ref="S3374:T3374"/>
    <mergeCell ref="U3374:V3374"/>
    <mergeCell ref="S3369:T3369"/>
    <mergeCell ref="U3369:V3369"/>
    <mergeCell ref="S3370:T3370"/>
    <mergeCell ref="U3370:V3370"/>
    <mergeCell ref="S3371:T3371"/>
    <mergeCell ref="U3371:V3371"/>
    <mergeCell ref="S3366:T3366"/>
    <mergeCell ref="U3366:V3366"/>
    <mergeCell ref="S3367:T3367"/>
    <mergeCell ref="U3367:V3367"/>
    <mergeCell ref="S3368:T3368"/>
    <mergeCell ref="U3368:V3368"/>
    <mergeCell ref="S3363:T3363"/>
    <mergeCell ref="U3363:V3363"/>
    <mergeCell ref="S3364:T3364"/>
    <mergeCell ref="U3364:V3364"/>
    <mergeCell ref="S3365:T3365"/>
    <mergeCell ref="U3365:V3365"/>
    <mergeCell ref="S3360:T3360"/>
    <mergeCell ref="U3360:V3360"/>
    <mergeCell ref="S3361:T3361"/>
    <mergeCell ref="U3361:V3361"/>
    <mergeCell ref="S3362:T3362"/>
    <mergeCell ref="U3362:V3362"/>
    <mergeCell ref="S3357:T3357"/>
    <mergeCell ref="U3357:V3357"/>
    <mergeCell ref="S3358:T3358"/>
    <mergeCell ref="U3358:V3358"/>
    <mergeCell ref="S3359:T3359"/>
    <mergeCell ref="U3359:V3359"/>
    <mergeCell ref="S3354:T3354"/>
    <mergeCell ref="U3354:V3354"/>
    <mergeCell ref="S3355:T3355"/>
    <mergeCell ref="U3355:V3355"/>
    <mergeCell ref="S3356:T3356"/>
    <mergeCell ref="U3356:V3356"/>
    <mergeCell ref="S3351:T3351"/>
    <mergeCell ref="U3351:V3351"/>
    <mergeCell ref="S3352:T3352"/>
    <mergeCell ref="U3352:V3352"/>
    <mergeCell ref="S3353:T3353"/>
    <mergeCell ref="U3353:V3353"/>
    <mergeCell ref="S3348:T3348"/>
    <mergeCell ref="U3348:V3348"/>
    <mergeCell ref="S3349:T3349"/>
    <mergeCell ref="U3349:V3349"/>
    <mergeCell ref="S3350:T3350"/>
    <mergeCell ref="U3350:V3350"/>
    <mergeCell ref="S3345:T3345"/>
    <mergeCell ref="U3345:V3345"/>
    <mergeCell ref="S3346:T3346"/>
    <mergeCell ref="U3346:V3346"/>
    <mergeCell ref="S3347:T3347"/>
    <mergeCell ref="U3347:V3347"/>
    <mergeCell ref="S3342:T3342"/>
    <mergeCell ref="U3342:V3342"/>
    <mergeCell ref="S3343:T3343"/>
    <mergeCell ref="U3343:V3343"/>
    <mergeCell ref="S3344:T3344"/>
    <mergeCell ref="U3344:V3344"/>
    <mergeCell ref="S3339:T3339"/>
    <mergeCell ref="U3339:V3339"/>
    <mergeCell ref="S3340:T3340"/>
    <mergeCell ref="U3340:V3340"/>
    <mergeCell ref="S3341:T3341"/>
    <mergeCell ref="U3341:V3341"/>
    <mergeCell ref="S3336:T3336"/>
    <mergeCell ref="U3336:V3336"/>
    <mergeCell ref="S3337:T3337"/>
    <mergeCell ref="U3337:V3337"/>
    <mergeCell ref="S3338:T3338"/>
    <mergeCell ref="U3338:V3338"/>
    <mergeCell ref="S3333:T3333"/>
    <mergeCell ref="U3333:V3333"/>
    <mergeCell ref="S3334:T3334"/>
    <mergeCell ref="U3334:V3334"/>
    <mergeCell ref="S3335:T3335"/>
    <mergeCell ref="U3335:V3335"/>
    <mergeCell ref="S3330:T3330"/>
    <mergeCell ref="U3330:V3330"/>
    <mergeCell ref="S3331:T3331"/>
    <mergeCell ref="U3331:V3331"/>
    <mergeCell ref="S3332:T3332"/>
    <mergeCell ref="U3332:V3332"/>
    <mergeCell ref="S3327:T3327"/>
    <mergeCell ref="U3327:V3327"/>
    <mergeCell ref="S3328:T3328"/>
    <mergeCell ref="U3328:V3328"/>
    <mergeCell ref="S3329:T3329"/>
    <mergeCell ref="U3329:V3329"/>
    <mergeCell ref="S3324:T3324"/>
    <mergeCell ref="U3324:V3324"/>
    <mergeCell ref="S3325:T3325"/>
    <mergeCell ref="U3325:V3325"/>
    <mergeCell ref="S3326:T3326"/>
    <mergeCell ref="U3326:V3326"/>
    <mergeCell ref="S3321:T3321"/>
    <mergeCell ref="U3321:V3321"/>
    <mergeCell ref="S3322:T3322"/>
    <mergeCell ref="U3322:V3322"/>
    <mergeCell ref="S3323:T3323"/>
    <mergeCell ref="U3323:V3323"/>
    <mergeCell ref="S3318:T3318"/>
    <mergeCell ref="U3318:V3318"/>
    <mergeCell ref="S3319:T3319"/>
    <mergeCell ref="U3319:V3319"/>
    <mergeCell ref="S3320:T3320"/>
    <mergeCell ref="U3320:V3320"/>
    <mergeCell ref="S3315:T3315"/>
    <mergeCell ref="U3315:V3315"/>
    <mergeCell ref="S3316:T3316"/>
    <mergeCell ref="U3316:V3316"/>
    <mergeCell ref="S3317:T3317"/>
    <mergeCell ref="U3317:V3317"/>
    <mergeCell ref="S3312:T3312"/>
    <mergeCell ref="U3312:V3312"/>
    <mergeCell ref="S3313:T3313"/>
    <mergeCell ref="U3313:V3313"/>
    <mergeCell ref="S3314:T3314"/>
    <mergeCell ref="U3314:V3314"/>
    <mergeCell ref="S3309:T3309"/>
    <mergeCell ref="U3309:V3309"/>
    <mergeCell ref="S3310:T3310"/>
    <mergeCell ref="U3310:V3310"/>
    <mergeCell ref="S3311:T3311"/>
    <mergeCell ref="U3311:V3311"/>
    <mergeCell ref="S3306:T3306"/>
    <mergeCell ref="U3306:V3306"/>
    <mergeCell ref="S3307:T3307"/>
    <mergeCell ref="U3307:V3307"/>
    <mergeCell ref="S3308:T3308"/>
    <mergeCell ref="U3308:V3308"/>
    <mergeCell ref="S3303:T3303"/>
    <mergeCell ref="U3303:V3303"/>
    <mergeCell ref="S3304:T3304"/>
    <mergeCell ref="U3304:V3304"/>
    <mergeCell ref="S3305:T3305"/>
    <mergeCell ref="U3305:V3305"/>
    <mergeCell ref="S3300:T3300"/>
    <mergeCell ref="U3300:V3300"/>
    <mergeCell ref="S3301:T3301"/>
    <mergeCell ref="U3301:V3301"/>
    <mergeCell ref="S3302:T3302"/>
    <mergeCell ref="U3302:V3302"/>
    <mergeCell ref="S3297:T3297"/>
    <mergeCell ref="U3297:V3297"/>
    <mergeCell ref="S3298:T3298"/>
    <mergeCell ref="U3298:V3298"/>
    <mergeCell ref="S3299:T3299"/>
    <mergeCell ref="U3299:V3299"/>
    <mergeCell ref="S3294:T3294"/>
    <mergeCell ref="U3294:V3294"/>
    <mergeCell ref="S3295:T3295"/>
    <mergeCell ref="U3295:V3295"/>
    <mergeCell ref="S3296:T3296"/>
    <mergeCell ref="U3296:V3296"/>
    <mergeCell ref="S3291:T3291"/>
    <mergeCell ref="U3291:V3291"/>
    <mergeCell ref="S3292:T3292"/>
    <mergeCell ref="U3292:V3292"/>
    <mergeCell ref="S3293:T3293"/>
    <mergeCell ref="U3293:V3293"/>
    <mergeCell ref="S3288:T3288"/>
    <mergeCell ref="U3288:V3288"/>
    <mergeCell ref="S3289:T3289"/>
    <mergeCell ref="U3289:V3289"/>
    <mergeCell ref="S3290:T3290"/>
    <mergeCell ref="U3290:V3290"/>
    <mergeCell ref="S3285:T3285"/>
    <mergeCell ref="U3285:V3285"/>
    <mergeCell ref="S3286:T3286"/>
    <mergeCell ref="U3286:V3286"/>
    <mergeCell ref="S3287:T3287"/>
    <mergeCell ref="U3287:V3287"/>
    <mergeCell ref="S3282:T3282"/>
    <mergeCell ref="U3282:V3282"/>
    <mergeCell ref="S3283:T3283"/>
    <mergeCell ref="U3283:V3283"/>
    <mergeCell ref="S3284:T3284"/>
    <mergeCell ref="U3284:V3284"/>
    <mergeCell ref="S3279:T3279"/>
    <mergeCell ref="U3279:V3279"/>
    <mergeCell ref="S3280:T3280"/>
    <mergeCell ref="U3280:V3280"/>
    <mergeCell ref="S3281:T3281"/>
    <mergeCell ref="U3281:V3281"/>
    <mergeCell ref="S3276:T3276"/>
    <mergeCell ref="U3276:V3276"/>
    <mergeCell ref="S3277:T3277"/>
    <mergeCell ref="U3277:V3277"/>
    <mergeCell ref="S3278:T3278"/>
    <mergeCell ref="U3278:V3278"/>
    <mergeCell ref="S3273:T3273"/>
    <mergeCell ref="U3273:V3273"/>
    <mergeCell ref="S3274:T3274"/>
    <mergeCell ref="U3274:V3274"/>
    <mergeCell ref="S3275:T3275"/>
    <mergeCell ref="U3275:V3275"/>
    <mergeCell ref="S3270:T3270"/>
    <mergeCell ref="U3270:V3270"/>
    <mergeCell ref="S3271:T3271"/>
    <mergeCell ref="U3271:V3271"/>
    <mergeCell ref="S3272:T3272"/>
    <mergeCell ref="U3272:V3272"/>
    <mergeCell ref="S3267:T3267"/>
    <mergeCell ref="U3267:V3267"/>
    <mergeCell ref="S3268:T3268"/>
    <mergeCell ref="U3268:V3268"/>
    <mergeCell ref="S3269:T3269"/>
    <mergeCell ref="U3269:V3269"/>
    <mergeCell ref="S3264:T3264"/>
    <mergeCell ref="U3264:V3264"/>
    <mergeCell ref="S3265:T3265"/>
    <mergeCell ref="U3265:V3265"/>
    <mergeCell ref="S3266:T3266"/>
    <mergeCell ref="U3266:V3266"/>
    <mergeCell ref="S3261:T3261"/>
    <mergeCell ref="U3261:V3261"/>
    <mergeCell ref="S3262:T3262"/>
    <mergeCell ref="U3262:V3262"/>
    <mergeCell ref="S3263:T3263"/>
    <mergeCell ref="U3263:V3263"/>
    <mergeCell ref="S3258:T3258"/>
    <mergeCell ref="U3258:V3258"/>
    <mergeCell ref="S3259:T3259"/>
    <mergeCell ref="U3259:V3259"/>
    <mergeCell ref="S3260:T3260"/>
    <mergeCell ref="U3260:V3260"/>
    <mergeCell ref="S3255:T3255"/>
    <mergeCell ref="U3255:V3255"/>
    <mergeCell ref="S3256:T3256"/>
    <mergeCell ref="U3256:V3256"/>
    <mergeCell ref="S3257:T3257"/>
    <mergeCell ref="U3257:V3257"/>
    <mergeCell ref="S3252:T3252"/>
    <mergeCell ref="U3252:V3252"/>
    <mergeCell ref="S3253:T3253"/>
    <mergeCell ref="U3253:V3253"/>
    <mergeCell ref="S3254:T3254"/>
    <mergeCell ref="U3254:V3254"/>
    <mergeCell ref="S3249:T3249"/>
    <mergeCell ref="U3249:V3249"/>
    <mergeCell ref="S3250:T3250"/>
    <mergeCell ref="U3250:V3250"/>
    <mergeCell ref="S3251:T3251"/>
    <mergeCell ref="U3251:V3251"/>
    <mergeCell ref="S3246:T3246"/>
    <mergeCell ref="U3246:V3246"/>
    <mergeCell ref="S3247:T3247"/>
    <mergeCell ref="U3247:V3247"/>
    <mergeCell ref="S3248:T3248"/>
    <mergeCell ref="U3248:V3248"/>
    <mergeCell ref="S3243:T3243"/>
    <mergeCell ref="U3243:V3243"/>
    <mergeCell ref="S3244:T3244"/>
    <mergeCell ref="U3244:V3244"/>
    <mergeCell ref="S3245:T3245"/>
    <mergeCell ref="U3245:V3245"/>
    <mergeCell ref="S3240:T3240"/>
    <mergeCell ref="U3240:V3240"/>
    <mergeCell ref="S3241:T3241"/>
    <mergeCell ref="U3241:V3241"/>
    <mergeCell ref="S3242:T3242"/>
    <mergeCell ref="U3242:V3242"/>
    <mergeCell ref="S3237:T3237"/>
    <mergeCell ref="U3237:V3237"/>
    <mergeCell ref="S3238:T3238"/>
    <mergeCell ref="U3238:V3238"/>
    <mergeCell ref="S3239:T3239"/>
    <mergeCell ref="U3239:V3239"/>
    <mergeCell ref="S3234:T3234"/>
    <mergeCell ref="U3234:V3234"/>
    <mergeCell ref="S3235:T3235"/>
    <mergeCell ref="U3235:V3235"/>
    <mergeCell ref="S3236:T3236"/>
    <mergeCell ref="U3236:V3236"/>
    <mergeCell ref="S3231:T3231"/>
    <mergeCell ref="U3231:V3231"/>
    <mergeCell ref="S3232:T3232"/>
    <mergeCell ref="U3232:V3232"/>
    <mergeCell ref="S3233:T3233"/>
    <mergeCell ref="U3233:V3233"/>
    <mergeCell ref="S3228:T3228"/>
    <mergeCell ref="U3228:V3228"/>
    <mergeCell ref="S3229:T3229"/>
    <mergeCell ref="U3229:V3229"/>
    <mergeCell ref="S3230:T3230"/>
    <mergeCell ref="U3230:V3230"/>
    <mergeCell ref="S3225:T3225"/>
    <mergeCell ref="U3225:V3225"/>
    <mergeCell ref="S3226:T3226"/>
    <mergeCell ref="U3226:V3226"/>
    <mergeCell ref="S3227:T3227"/>
    <mergeCell ref="U3227:V3227"/>
    <mergeCell ref="S3222:T3222"/>
    <mergeCell ref="U3222:V3222"/>
    <mergeCell ref="S3223:T3223"/>
    <mergeCell ref="U3223:V3223"/>
    <mergeCell ref="S3224:T3224"/>
    <mergeCell ref="U3224:V3224"/>
    <mergeCell ref="S3219:T3219"/>
    <mergeCell ref="U3219:V3219"/>
    <mergeCell ref="S3220:T3220"/>
    <mergeCell ref="U3220:V3220"/>
    <mergeCell ref="S3221:T3221"/>
    <mergeCell ref="U3221:V3221"/>
    <mergeCell ref="S3216:T3216"/>
    <mergeCell ref="U3216:V3216"/>
    <mergeCell ref="S3217:T3217"/>
    <mergeCell ref="U3217:V3217"/>
    <mergeCell ref="S3218:T3218"/>
    <mergeCell ref="U3218:V3218"/>
    <mergeCell ref="S3213:T3213"/>
    <mergeCell ref="U3213:V3213"/>
    <mergeCell ref="S3214:T3214"/>
    <mergeCell ref="U3214:V3214"/>
    <mergeCell ref="S3215:T3215"/>
    <mergeCell ref="U3215:V3215"/>
    <mergeCell ref="S3210:T3210"/>
    <mergeCell ref="U3210:V3210"/>
    <mergeCell ref="S3211:T3211"/>
    <mergeCell ref="U3211:V3211"/>
    <mergeCell ref="S3212:T3212"/>
    <mergeCell ref="U3212:V3212"/>
    <mergeCell ref="S3207:T3207"/>
    <mergeCell ref="U3207:V3207"/>
    <mergeCell ref="S3208:T3208"/>
    <mergeCell ref="U3208:V3208"/>
    <mergeCell ref="S3209:T3209"/>
    <mergeCell ref="U3209:V3209"/>
    <mergeCell ref="S3204:T3204"/>
    <mergeCell ref="U3204:V3204"/>
    <mergeCell ref="S3205:T3205"/>
    <mergeCell ref="U3205:V3205"/>
    <mergeCell ref="S3206:T3206"/>
    <mergeCell ref="U3206:V3206"/>
    <mergeCell ref="S3201:T3201"/>
    <mergeCell ref="U3201:V3201"/>
    <mergeCell ref="S3202:T3202"/>
    <mergeCell ref="U3202:V3202"/>
    <mergeCell ref="S3203:T3203"/>
    <mergeCell ref="U3203:V3203"/>
    <mergeCell ref="S3198:T3198"/>
    <mergeCell ref="U3198:V3198"/>
    <mergeCell ref="S3199:T3199"/>
    <mergeCell ref="U3199:V3199"/>
    <mergeCell ref="S3200:T3200"/>
    <mergeCell ref="U3200:V3200"/>
    <mergeCell ref="S3195:T3195"/>
    <mergeCell ref="U3195:V3195"/>
    <mergeCell ref="S3196:T3196"/>
    <mergeCell ref="U3196:V3196"/>
    <mergeCell ref="S3197:T3197"/>
    <mergeCell ref="U3197:V3197"/>
    <mergeCell ref="S3192:T3192"/>
    <mergeCell ref="U3192:V3192"/>
    <mergeCell ref="S3193:T3193"/>
    <mergeCell ref="U3193:V3193"/>
    <mergeCell ref="S3194:T3194"/>
    <mergeCell ref="U3194:V3194"/>
    <mergeCell ref="S3189:T3189"/>
    <mergeCell ref="U3189:V3189"/>
    <mergeCell ref="S3190:T3190"/>
    <mergeCell ref="U3190:V3190"/>
    <mergeCell ref="S3191:T3191"/>
    <mergeCell ref="U3191:V3191"/>
    <mergeCell ref="S3186:T3186"/>
    <mergeCell ref="U3186:V3186"/>
    <mergeCell ref="S3187:T3187"/>
    <mergeCell ref="U3187:V3187"/>
    <mergeCell ref="S3188:T3188"/>
    <mergeCell ref="U3188:V3188"/>
    <mergeCell ref="S3183:T3183"/>
    <mergeCell ref="U3183:V3183"/>
    <mergeCell ref="S3184:T3184"/>
    <mergeCell ref="U3184:V3184"/>
    <mergeCell ref="S3185:T3185"/>
    <mergeCell ref="U3185:V3185"/>
    <mergeCell ref="S3180:T3180"/>
    <mergeCell ref="U3180:V3180"/>
    <mergeCell ref="S3181:T3181"/>
    <mergeCell ref="U3181:V3181"/>
    <mergeCell ref="S3182:T3182"/>
    <mergeCell ref="U3182:V3182"/>
    <mergeCell ref="S3177:T3177"/>
    <mergeCell ref="U3177:V3177"/>
    <mergeCell ref="S3178:T3178"/>
    <mergeCell ref="U3178:V3178"/>
    <mergeCell ref="S3179:T3179"/>
    <mergeCell ref="U3179:V3179"/>
    <mergeCell ref="S3174:T3174"/>
    <mergeCell ref="U3174:V3174"/>
    <mergeCell ref="S3175:T3175"/>
    <mergeCell ref="U3175:V3175"/>
    <mergeCell ref="S3176:T3176"/>
    <mergeCell ref="U3176:V3176"/>
    <mergeCell ref="S3171:T3171"/>
    <mergeCell ref="U3171:V3171"/>
    <mergeCell ref="S3172:T3172"/>
    <mergeCell ref="U3172:V3172"/>
    <mergeCell ref="S3173:T3173"/>
    <mergeCell ref="U3173:V3173"/>
    <mergeCell ref="S3168:T3168"/>
    <mergeCell ref="U3168:V3168"/>
    <mergeCell ref="S3169:T3169"/>
    <mergeCell ref="U3169:V3169"/>
    <mergeCell ref="S3170:T3170"/>
    <mergeCell ref="U3170:V3170"/>
    <mergeCell ref="S3165:T3165"/>
    <mergeCell ref="U3165:V3165"/>
    <mergeCell ref="S3166:T3166"/>
    <mergeCell ref="U3166:V3166"/>
    <mergeCell ref="S3167:T3167"/>
    <mergeCell ref="U3167:V3167"/>
    <mergeCell ref="S3162:T3162"/>
    <mergeCell ref="U3162:V3162"/>
    <mergeCell ref="S3163:T3163"/>
    <mergeCell ref="U3163:V3163"/>
    <mergeCell ref="S3164:T3164"/>
    <mergeCell ref="U3164:V3164"/>
    <mergeCell ref="S3159:T3159"/>
    <mergeCell ref="U3159:V3159"/>
    <mergeCell ref="S3160:T3160"/>
    <mergeCell ref="U3160:V3160"/>
    <mergeCell ref="S3161:T3161"/>
    <mergeCell ref="U3161:V3161"/>
    <mergeCell ref="S3156:T3156"/>
    <mergeCell ref="U3156:V3156"/>
    <mergeCell ref="S3157:T3157"/>
    <mergeCell ref="U3157:V3157"/>
    <mergeCell ref="S3158:T3158"/>
    <mergeCell ref="U3158:V3158"/>
    <mergeCell ref="S3153:T3153"/>
    <mergeCell ref="U3153:V3153"/>
    <mergeCell ref="S3154:T3154"/>
    <mergeCell ref="U3154:V3154"/>
    <mergeCell ref="S3155:T3155"/>
    <mergeCell ref="U3155:V3155"/>
    <mergeCell ref="S3150:T3150"/>
    <mergeCell ref="U3150:V3150"/>
    <mergeCell ref="S3151:T3151"/>
    <mergeCell ref="U3151:V3151"/>
    <mergeCell ref="S3152:T3152"/>
    <mergeCell ref="U3152:V3152"/>
    <mergeCell ref="S3147:T3147"/>
    <mergeCell ref="U3147:V3147"/>
    <mergeCell ref="S3148:T3148"/>
    <mergeCell ref="U3148:V3148"/>
    <mergeCell ref="S3149:T3149"/>
    <mergeCell ref="U3149:V3149"/>
    <mergeCell ref="S3144:T3144"/>
    <mergeCell ref="U3144:V3144"/>
    <mergeCell ref="S3145:T3145"/>
    <mergeCell ref="U3145:V3145"/>
    <mergeCell ref="S3146:T3146"/>
    <mergeCell ref="U3146:V3146"/>
    <mergeCell ref="S3141:T3141"/>
    <mergeCell ref="U3141:V3141"/>
    <mergeCell ref="S3142:T3142"/>
    <mergeCell ref="U3142:V3142"/>
    <mergeCell ref="S3143:T3143"/>
    <mergeCell ref="U3143:V3143"/>
    <mergeCell ref="S3138:T3138"/>
    <mergeCell ref="U3138:V3138"/>
    <mergeCell ref="S3139:T3139"/>
    <mergeCell ref="U3139:V3139"/>
    <mergeCell ref="S3140:T3140"/>
    <mergeCell ref="U3140:V3140"/>
    <mergeCell ref="S3135:T3135"/>
    <mergeCell ref="U3135:V3135"/>
    <mergeCell ref="S3136:T3136"/>
    <mergeCell ref="U3136:V3136"/>
    <mergeCell ref="S3137:T3137"/>
    <mergeCell ref="U3137:V3137"/>
    <mergeCell ref="S3132:T3132"/>
    <mergeCell ref="U3132:V3132"/>
    <mergeCell ref="S3133:T3133"/>
    <mergeCell ref="U3133:V3133"/>
    <mergeCell ref="S3134:T3134"/>
    <mergeCell ref="U3134:V3134"/>
    <mergeCell ref="S3129:T3129"/>
    <mergeCell ref="U3129:V3129"/>
    <mergeCell ref="S3130:T3130"/>
    <mergeCell ref="U3130:V3130"/>
    <mergeCell ref="S3131:T3131"/>
    <mergeCell ref="U3131:V3131"/>
    <mergeCell ref="S3126:T3126"/>
    <mergeCell ref="U3126:V3126"/>
    <mergeCell ref="S3127:T3127"/>
    <mergeCell ref="U3127:V3127"/>
    <mergeCell ref="S3128:T3128"/>
    <mergeCell ref="U3128:V3128"/>
    <mergeCell ref="S3123:T3123"/>
    <mergeCell ref="U3123:V3123"/>
    <mergeCell ref="S3124:T3124"/>
    <mergeCell ref="U3124:V3124"/>
    <mergeCell ref="S3125:T3125"/>
    <mergeCell ref="U3125:V3125"/>
    <mergeCell ref="S3120:T3120"/>
    <mergeCell ref="U3120:V3120"/>
    <mergeCell ref="S3121:T3121"/>
    <mergeCell ref="U3121:V3121"/>
    <mergeCell ref="S3122:T3122"/>
    <mergeCell ref="U3122:V3122"/>
    <mergeCell ref="S3117:T3117"/>
    <mergeCell ref="U3117:V3117"/>
    <mergeCell ref="S3118:T3118"/>
    <mergeCell ref="U3118:V3118"/>
    <mergeCell ref="S3119:T3119"/>
    <mergeCell ref="U3119:V3119"/>
    <mergeCell ref="S3114:T3114"/>
    <mergeCell ref="U3114:V3114"/>
    <mergeCell ref="S3115:T3115"/>
    <mergeCell ref="U3115:V3115"/>
    <mergeCell ref="S3116:T3116"/>
    <mergeCell ref="U3116:V3116"/>
    <mergeCell ref="S3111:T3111"/>
    <mergeCell ref="U3111:V3111"/>
    <mergeCell ref="S3112:T3112"/>
    <mergeCell ref="U3112:V3112"/>
    <mergeCell ref="S3113:T3113"/>
    <mergeCell ref="U3113:V3113"/>
    <mergeCell ref="S3108:T3108"/>
    <mergeCell ref="U3108:V3108"/>
    <mergeCell ref="S3109:T3109"/>
    <mergeCell ref="U3109:V3109"/>
    <mergeCell ref="S3110:T3110"/>
    <mergeCell ref="U3110:V3110"/>
    <mergeCell ref="S3105:T3105"/>
    <mergeCell ref="U3105:V3105"/>
    <mergeCell ref="S3106:T3106"/>
    <mergeCell ref="U3106:V3106"/>
    <mergeCell ref="S3107:T3107"/>
    <mergeCell ref="U3107:V3107"/>
    <mergeCell ref="S3102:T3102"/>
    <mergeCell ref="U3102:V3102"/>
    <mergeCell ref="S3103:T3103"/>
    <mergeCell ref="U3103:V3103"/>
    <mergeCell ref="S3104:T3104"/>
    <mergeCell ref="U3104:V3104"/>
    <mergeCell ref="S3099:T3099"/>
    <mergeCell ref="U3099:V3099"/>
    <mergeCell ref="S3100:T3100"/>
    <mergeCell ref="U3100:V3100"/>
    <mergeCell ref="S3101:T3101"/>
    <mergeCell ref="U3101:V3101"/>
    <mergeCell ref="S3096:T3096"/>
    <mergeCell ref="U3096:V3096"/>
    <mergeCell ref="S3097:T3097"/>
    <mergeCell ref="U3097:V3097"/>
    <mergeCell ref="S3098:T3098"/>
    <mergeCell ref="U3098:V3098"/>
    <mergeCell ref="S3093:T3093"/>
    <mergeCell ref="U3093:V3093"/>
    <mergeCell ref="S3094:T3094"/>
    <mergeCell ref="U3094:V3094"/>
    <mergeCell ref="S3095:T3095"/>
    <mergeCell ref="U3095:V3095"/>
    <mergeCell ref="S3090:T3090"/>
    <mergeCell ref="U3090:V3090"/>
    <mergeCell ref="S3091:T3091"/>
    <mergeCell ref="U3091:V3091"/>
    <mergeCell ref="S3092:T3092"/>
    <mergeCell ref="U3092:V3092"/>
    <mergeCell ref="S3087:T3087"/>
    <mergeCell ref="U3087:V3087"/>
    <mergeCell ref="S3088:T3088"/>
    <mergeCell ref="U3088:V3088"/>
    <mergeCell ref="S3089:T3089"/>
    <mergeCell ref="U3089:V3089"/>
    <mergeCell ref="S3080:U3080"/>
    <mergeCell ref="S3081:U3081"/>
    <mergeCell ref="S3082:U3082"/>
    <mergeCell ref="S3083:U3083"/>
    <mergeCell ref="S3084:U3084"/>
    <mergeCell ref="S3085:U3085"/>
    <mergeCell ref="S3075:T3075"/>
    <mergeCell ref="U3075:V3075"/>
    <mergeCell ref="S3076:V3076"/>
    <mergeCell ref="S3077:U3077"/>
    <mergeCell ref="S3078:U3078"/>
    <mergeCell ref="S3079:U3079"/>
    <mergeCell ref="S3072:T3072"/>
    <mergeCell ref="U3072:V3072"/>
    <mergeCell ref="S3073:T3073"/>
    <mergeCell ref="U3073:V3073"/>
    <mergeCell ref="S3074:T3074"/>
    <mergeCell ref="U3074:V3074"/>
    <mergeCell ref="S3069:T3069"/>
    <mergeCell ref="U3069:V3069"/>
    <mergeCell ref="S3070:T3070"/>
    <mergeCell ref="U3070:V3070"/>
    <mergeCell ref="S3071:T3071"/>
    <mergeCell ref="U3071:V3071"/>
    <mergeCell ref="S3066:T3066"/>
    <mergeCell ref="U3066:V3066"/>
    <mergeCell ref="S3067:T3067"/>
    <mergeCell ref="U3067:V3067"/>
    <mergeCell ref="S3068:T3068"/>
    <mergeCell ref="U3068:V3068"/>
    <mergeCell ref="S3063:T3063"/>
    <mergeCell ref="U3063:V3063"/>
    <mergeCell ref="S3064:T3064"/>
    <mergeCell ref="U3064:V3064"/>
    <mergeCell ref="S3065:T3065"/>
    <mergeCell ref="U3065:V3065"/>
    <mergeCell ref="S3060:T3060"/>
    <mergeCell ref="U3060:V3060"/>
    <mergeCell ref="S3061:T3061"/>
    <mergeCell ref="U3061:V3061"/>
    <mergeCell ref="S3062:T3062"/>
    <mergeCell ref="U3062:V3062"/>
    <mergeCell ref="S3057:T3057"/>
    <mergeCell ref="U3057:V3057"/>
    <mergeCell ref="S3058:T3058"/>
    <mergeCell ref="U3058:V3058"/>
    <mergeCell ref="S3059:T3059"/>
    <mergeCell ref="U3059:V3059"/>
    <mergeCell ref="S3054:T3054"/>
    <mergeCell ref="U3054:V3054"/>
    <mergeCell ref="S3055:T3055"/>
    <mergeCell ref="U3055:V3055"/>
    <mergeCell ref="S3056:T3056"/>
    <mergeCell ref="U3056:V3056"/>
    <mergeCell ref="S3051:T3051"/>
    <mergeCell ref="U3051:V3051"/>
    <mergeCell ref="S3052:T3052"/>
    <mergeCell ref="U3052:V3052"/>
    <mergeCell ref="S3053:T3053"/>
    <mergeCell ref="U3053:V3053"/>
    <mergeCell ref="S3048:T3048"/>
    <mergeCell ref="U3048:V3048"/>
    <mergeCell ref="S3049:T3049"/>
    <mergeCell ref="U3049:V3049"/>
    <mergeCell ref="S3050:T3050"/>
    <mergeCell ref="U3050:V3050"/>
    <mergeCell ref="S3045:T3045"/>
    <mergeCell ref="U3045:V3045"/>
    <mergeCell ref="S3046:T3046"/>
    <mergeCell ref="U3046:V3046"/>
    <mergeCell ref="S3047:T3047"/>
    <mergeCell ref="U3047:V3047"/>
    <mergeCell ref="S3042:T3042"/>
    <mergeCell ref="U3042:V3042"/>
    <mergeCell ref="S3043:T3043"/>
    <mergeCell ref="U3043:V3043"/>
    <mergeCell ref="S3044:T3044"/>
    <mergeCell ref="U3044:V3044"/>
    <mergeCell ref="S3039:T3039"/>
    <mergeCell ref="U3039:V3039"/>
    <mergeCell ref="S3040:T3040"/>
    <mergeCell ref="U3040:V3040"/>
    <mergeCell ref="S3041:T3041"/>
    <mergeCell ref="U3041:V3041"/>
    <mergeCell ref="S3036:T3036"/>
    <mergeCell ref="U3036:V3036"/>
    <mergeCell ref="S3037:T3037"/>
    <mergeCell ref="U3037:V3037"/>
    <mergeCell ref="S3038:T3038"/>
    <mergeCell ref="U3038:V3038"/>
    <mergeCell ref="S3033:T3033"/>
    <mergeCell ref="U3033:V3033"/>
    <mergeCell ref="S3034:T3034"/>
    <mergeCell ref="U3034:V3034"/>
    <mergeCell ref="S3035:T3035"/>
    <mergeCell ref="U3035:V3035"/>
    <mergeCell ref="S3030:T3030"/>
    <mergeCell ref="U3030:V3030"/>
    <mergeCell ref="S3031:T3031"/>
    <mergeCell ref="U3031:V3031"/>
    <mergeCell ref="S3032:T3032"/>
    <mergeCell ref="U3032:V3032"/>
    <mergeCell ref="S3027:T3027"/>
    <mergeCell ref="U3027:V3027"/>
    <mergeCell ref="S3028:T3028"/>
    <mergeCell ref="U3028:V3028"/>
    <mergeCell ref="S3029:T3029"/>
    <mergeCell ref="U3029:V3029"/>
    <mergeCell ref="S3024:T3024"/>
    <mergeCell ref="U3024:V3024"/>
    <mergeCell ref="S3025:T3025"/>
    <mergeCell ref="U3025:V3025"/>
    <mergeCell ref="S3026:T3026"/>
    <mergeCell ref="U3026:V3026"/>
    <mergeCell ref="S3021:T3021"/>
    <mergeCell ref="U3021:V3021"/>
    <mergeCell ref="S3022:T3022"/>
    <mergeCell ref="U3022:V3022"/>
    <mergeCell ref="S3023:T3023"/>
    <mergeCell ref="U3023:V3023"/>
    <mergeCell ref="S3018:T3018"/>
    <mergeCell ref="U3018:V3018"/>
    <mergeCell ref="S3019:T3019"/>
    <mergeCell ref="U3019:V3019"/>
    <mergeCell ref="S3020:T3020"/>
    <mergeCell ref="U3020:V3020"/>
    <mergeCell ref="S3015:T3015"/>
    <mergeCell ref="U3015:V3015"/>
    <mergeCell ref="S3016:T3016"/>
    <mergeCell ref="U3016:V3016"/>
    <mergeCell ref="S3017:T3017"/>
    <mergeCell ref="U3017:V3017"/>
    <mergeCell ref="S3012:T3012"/>
    <mergeCell ref="U3012:V3012"/>
    <mergeCell ref="S3013:T3013"/>
    <mergeCell ref="U3013:V3013"/>
    <mergeCell ref="S3014:T3014"/>
    <mergeCell ref="U3014:V3014"/>
    <mergeCell ref="S3009:T3009"/>
    <mergeCell ref="U3009:V3009"/>
    <mergeCell ref="S3010:T3010"/>
    <mergeCell ref="U3010:V3010"/>
    <mergeCell ref="S3011:T3011"/>
    <mergeCell ref="U3011:V3011"/>
    <mergeCell ref="S3006:T3006"/>
    <mergeCell ref="U3006:V3006"/>
    <mergeCell ref="S3007:T3007"/>
    <mergeCell ref="U3007:V3007"/>
    <mergeCell ref="S3008:T3008"/>
    <mergeCell ref="U3008:V3008"/>
    <mergeCell ref="S3003:T3003"/>
    <mergeCell ref="U3003:V3003"/>
    <mergeCell ref="S3004:T3004"/>
    <mergeCell ref="U3004:V3004"/>
    <mergeCell ref="S3005:T3005"/>
    <mergeCell ref="U3005:V3005"/>
    <mergeCell ref="S3000:T3000"/>
    <mergeCell ref="U3000:V3000"/>
    <mergeCell ref="S3001:T3001"/>
    <mergeCell ref="U3001:V3001"/>
    <mergeCell ref="S3002:T3002"/>
    <mergeCell ref="U3002:V3002"/>
    <mergeCell ref="S2997:T2997"/>
    <mergeCell ref="U2997:V2997"/>
    <mergeCell ref="S2998:T2998"/>
    <mergeCell ref="U2998:V2998"/>
    <mergeCell ref="S2999:T2999"/>
    <mergeCell ref="U2999:V2999"/>
    <mergeCell ref="S2994:T2994"/>
    <mergeCell ref="U2994:V2994"/>
    <mergeCell ref="S2995:T2995"/>
    <mergeCell ref="U2995:V2995"/>
    <mergeCell ref="S2996:T2996"/>
    <mergeCell ref="U2996:V2996"/>
    <mergeCell ref="S2991:T2991"/>
    <mergeCell ref="U2991:V2991"/>
    <mergeCell ref="S2992:T2992"/>
    <mergeCell ref="U2992:V2992"/>
    <mergeCell ref="S2993:T2993"/>
    <mergeCell ref="U2993:V2993"/>
    <mergeCell ref="S2988:T2988"/>
    <mergeCell ref="U2988:V2988"/>
    <mergeCell ref="S2989:T2989"/>
    <mergeCell ref="U2989:V2989"/>
    <mergeCell ref="S2990:T2990"/>
    <mergeCell ref="U2990:V2990"/>
    <mergeCell ref="S2985:T2985"/>
    <mergeCell ref="U2985:V2985"/>
    <mergeCell ref="S2986:T2986"/>
    <mergeCell ref="U2986:V2986"/>
    <mergeCell ref="S2987:T2987"/>
    <mergeCell ref="U2987:V2987"/>
    <mergeCell ref="S2982:T2982"/>
    <mergeCell ref="U2982:V2982"/>
    <mergeCell ref="S2983:T2983"/>
    <mergeCell ref="U2983:V2983"/>
    <mergeCell ref="S2984:T2984"/>
    <mergeCell ref="U2984:V2984"/>
    <mergeCell ref="S2979:T2979"/>
    <mergeCell ref="U2979:V2979"/>
    <mergeCell ref="S2980:T2980"/>
    <mergeCell ref="U2980:V2980"/>
    <mergeCell ref="S2981:T2981"/>
    <mergeCell ref="U2981:V2981"/>
    <mergeCell ref="S2976:T2976"/>
    <mergeCell ref="U2976:V2976"/>
    <mergeCell ref="S2977:T2977"/>
    <mergeCell ref="U2977:V2977"/>
    <mergeCell ref="S2978:T2978"/>
    <mergeCell ref="U2978:V2978"/>
    <mergeCell ref="S2973:T2973"/>
    <mergeCell ref="U2973:V2973"/>
    <mergeCell ref="S2974:T2974"/>
    <mergeCell ref="U2974:V2974"/>
    <mergeCell ref="S2975:T2975"/>
    <mergeCell ref="U2975:V2975"/>
    <mergeCell ref="S2970:T2970"/>
    <mergeCell ref="U2970:V2970"/>
    <mergeCell ref="S2971:T2971"/>
    <mergeCell ref="U2971:V2971"/>
    <mergeCell ref="S2972:T2972"/>
    <mergeCell ref="U2972:V2972"/>
    <mergeCell ref="S2967:T2967"/>
    <mergeCell ref="U2967:V2967"/>
    <mergeCell ref="S2968:T2968"/>
    <mergeCell ref="U2968:V2968"/>
    <mergeCell ref="S2969:T2969"/>
    <mergeCell ref="U2969:V2969"/>
    <mergeCell ref="S2964:T2964"/>
    <mergeCell ref="U2964:V2964"/>
    <mergeCell ref="S2965:T2965"/>
    <mergeCell ref="U2965:V2965"/>
    <mergeCell ref="S2966:T2966"/>
    <mergeCell ref="U2966:V2966"/>
    <mergeCell ref="S2961:T2961"/>
    <mergeCell ref="U2961:V2961"/>
    <mergeCell ref="S2962:T2962"/>
    <mergeCell ref="U2962:V2962"/>
    <mergeCell ref="S2963:T2963"/>
    <mergeCell ref="U2963:V2963"/>
    <mergeCell ref="S2958:T2958"/>
    <mergeCell ref="U2958:V2958"/>
    <mergeCell ref="S2959:T2959"/>
    <mergeCell ref="U2959:V2959"/>
    <mergeCell ref="S2960:T2960"/>
    <mergeCell ref="U2960:V2960"/>
    <mergeCell ref="S2955:T2955"/>
    <mergeCell ref="U2955:V2955"/>
    <mergeCell ref="S2956:T2956"/>
    <mergeCell ref="U2956:V2956"/>
    <mergeCell ref="S2957:T2957"/>
    <mergeCell ref="U2957:V2957"/>
    <mergeCell ref="S2952:T2952"/>
    <mergeCell ref="U2952:V2952"/>
    <mergeCell ref="S2953:T2953"/>
    <mergeCell ref="U2953:V2953"/>
    <mergeCell ref="S2954:T2954"/>
    <mergeCell ref="U2954:V2954"/>
    <mergeCell ref="S2949:T2949"/>
    <mergeCell ref="U2949:V2949"/>
    <mergeCell ref="S2950:T2950"/>
    <mergeCell ref="U2950:V2950"/>
    <mergeCell ref="S2951:T2951"/>
    <mergeCell ref="U2951:V2951"/>
    <mergeCell ref="S2946:T2946"/>
    <mergeCell ref="U2946:V2946"/>
    <mergeCell ref="S2947:T2947"/>
    <mergeCell ref="U2947:V2947"/>
    <mergeCell ref="S2948:T2948"/>
    <mergeCell ref="U2948:V2948"/>
    <mergeCell ref="S2943:T2943"/>
    <mergeCell ref="U2943:V2943"/>
    <mergeCell ref="S2944:T2944"/>
    <mergeCell ref="U2944:V2944"/>
    <mergeCell ref="S2945:T2945"/>
    <mergeCell ref="U2945:V2945"/>
    <mergeCell ref="S2940:T2940"/>
    <mergeCell ref="U2940:V2940"/>
    <mergeCell ref="S2941:T2941"/>
    <mergeCell ref="U2941:V2941"/>
    <mergeCell ref="S2942:T2942"/>
    <mergeCell ref="U2942:V2942"/>
    <mergeCell ref="S2937:T2937"/>
    <mergeCell ref="U2937:V2937"/>
    <mergeCell ref="S2938:T2938"/>
    <mergeCell ref="U2938:V2938"/>
    <mergeCell ref="S2939:T2939"/>
    <mergeCell ref="U2939:V2939"/>
    <mergeCell ref="S2934:T2934"/>
    <mergeCell ref="U2934:V2934"/>
    <mergeCell ref="S2935:T2935"/>
    <mergeCell ref="U2935:V2935"/>
    <mergeCell ref="S2936:T2936"/>
    <mergeCell ref="U2936:V2936"/>
    <mergeCell ref="S2931:T2931"/>
    <mergeCell ref="U2931:V2931"/>
    <mergeCell ref="S2932:T2932"/>
    <mergeCell ref="U2932:V2932"/>
    <mergeCell ref="S2933:T2933"/>
    <mergeCell ref="U2933:V2933"/>
    <mergeCell ref="S2928:T2928"/>
    <mergeCell ref="U2928:V2928"/>
    <mergeCell ref="S2929:T2929"/>
    <mergeCell ref="U2929:V2929"/>
    <mergeCell ref="S2930:T2930"/>
    <mergeCell ref="U2930:V2930"/>
    <mergeCell ref="S2925:T2925"/>
    <mergeCell ref="U2925:V2925"/>
    <mergeCell ref="S2926:T2926"/>
    <mergeCell ref="U2926:V2926"/>
    <mergeCell ref="S2927:T2927"/>
    <mergeCell ref="U2927:V2927"/>
    <mergeCell ref="S2922:T2922"/>
    <mergeCell ref="U2922:V2922"/>
    <mergeCell ref="S2923:T2923"/>
    <mergeCell ref="U2923:V2923"/>
    <mergeCell ref="S2924:T2924"/>
    <mergeCell ref="U2924:V2924"/>
    <mergeCell ref="S2919:T2919"/>
    <mergeCell ref="U2919:V2919"/>
    <mergeCell ref="S2920:T2920"/>
    <mergeCell ref="U2920:V2920"/>
    <mergeCell ref="S2921:T2921"/>
    <mergeCell ref="U2921:V2921"/>
    <mergeCell ref="S2916:T2916"/>
    <mergeCell ref="U2916:V2916"/>
    <mergeCell ref="S2917:T2917"/>
    <mergeCell ref="U2917:V2917"/>
    <mergeCell ref="S2918:T2918"/>
    <mergeCell ref="U2918:V2918"/>
    <mergeCell ref="S2913:T2913"/>
    <mergeCell ref="U2913:V2913"/>
    <mergeCell ref="S2914:T2914"/>
    <mergeCell ref="U2914:V2914"/>
    <mergeCell ref="S2915:T2915"/>
    <mergeCell ref="U2915:V2915"/>
    <mergeCell ref="S2910:T2910"/>
    <mergeCell ref="U2910:V2910"/>
    <mergeCell ref="S2911:T2911"/>
    <mergeCell ref="U2911:V2911"/>
    <mergeCell ref="S2912:T2912"/>
    <mergeCell ref="U2912:V2912"/>
    <mergeCell ref="S2907:T2907"/>
    <mergeCell ref="U2907:V2907"/>
    <mergeCell ref="S2908:T2908"/>
    <mergeCell ref="U2908:V2908"/>
    <mergeCell ref="S2909:T2909"/>
    <mergeCell ref="U2909:V2909"/>
    <mergeCell ref="S2904:T2904"/>
    <mergeCell ref="U2904:V2904"/>
    <mergeCell ref="S2905:T2905"/>
    <mergeCell ref="U2905:V2905"/>
    <mergeCell ref="S2906:T2906"/>
    <mergeCell ref="U2906:V2906"/>
    <mergeCell ref="S2901:T2901"/>
    <mergeCell ref="U2901:V2901"/>
    <mergeCell ref="S2902:T2902"/>
    <mergeCell ref="U2902:V2902"/>
    <mergeCell ref="S2903:T2903"/>
    <mergeCell ref="U2903:V2903"/>
    <mergeCell ref="S2898:T2898"/>
    <mergeCell ref="U2898:V2898"/>
    <mergeCell ref="S2899:T2899"/>
    <mergeCell ref="U2899:V2899"/>
    <mergeCell ref="S2900:T2900"/>
    <mergeCell ref="U2900:V2900"/>
    <mergeCell ref="S2895:T2895"/>
    <mergeCell ref="U2895:V2895"/>
    <mergeCell ref="S2896:T2896"/>
    <mergeCell ref="U2896:V2896"/>
    <mergeCell ref="S2897:T2897"/>
    <mergeCell ref="U2897:V2897"/>
    <mergeCell ref="S2892:T2892"/>
    <mergeCell ref="U2892:V2892"/>
    <mergeCell ref="S2893:T2893"/>
    <mergeCell ref="U2893:V2893"/>
    <mergeCell ref="S2894:T2894"/>
    <mergeCell ref="U2894:V2894"/>
    <mergeCell ref="S2889:T2889"/>
    <mergeCell ref="U2889:V2889"/>
    <mergeCell ref="S2890:T2890"/>
    <mergeCell ref="U2890:V2890"/>
    <mergeCell ref="S2891:T2891"/>
    <mergeCell ref="U2891:V2891"/>
    <mergeCell ref="S2886:T2886"/>
    <mergeCell ref="U2886:V2886"/>
    <mergeCell ref="S2887:T2887"/>
    <mergeCell ref="U2887:V2887"/>
    <mergeCell ref="S2888:T2888"/>
    <mergeCell ref="U2888:V2888"/>
    <mergeCell ref="S2883:T2883"/>
    <mergeCell ref="U2883:V2883"/>
    <mergeCell ref="S2884:T2884"/>
    <mergeCell ref="U2884:V2884"/>
    <mergeCell ref="S2885:T2885"/>
    <mergeCell ref="U2885:V2885"/>
    <mergeCell ref="S2880:T2880"/>
    <mergeCell ref="U2880:V2880"/>
    <mergeCell ref="S2881:T2881"/>
    <mergeCell ref="U2881:V2881"/>
    <mergeCell ref="S2882:T2882"/>
    <mergeCell ref="U2882:V2882"/>
    <mergeCell ref="S2877:T2877"/>
    <mergeCell ref="U2877:V2877"/>
    <mergeCell ref="S2878:T2878"/>
    <mergeCell ref="U2878:V2878"/>
    <mergeCell ref="S2879:T2879"/>
    <mergeCell ref="U2879:V2879"/>
    <mergeCell ref="S2874:T2874"/>
    <mergeCell ref="U2874:V2874"/>
    <mergeCell ref="S2875:T2875"/>
    <mergeCell ref="U2875:V2875"/>
    <mergeCell ref="S2876:T2876"/>
    <mergeCell ref="U2876:V2876"/>
    <mergeCell ref="S2871:T2871"/>
    <mergeCell ref="U2871:V2871"/>
    <mergeCell ref="S2872:T2872"/>
    <mergeCell ref="U2872:V2872"/>
    <mergeCell ref="S2873:T2873"/>
    <mergeCell ref="U2873:V2873"/>
    <mergeCell ref="S2868:T2868"/>
    <mergeCell ref="U2868:V2868"/>
    <mergeCell ref="S2869:T2869"/>
    <mergeCell ref="U2869:V2869"/>
    <mergeCell ref="S2870:T2870"/>
    <mergeCell ref="U2870:V2870"/>
    <mergeCell ref="S2865:T2865"/>
    <mergeCell ref="U2865:V2865"/>
    <mergeCell ref="S2866:T2866"/>
    <mergeCell ref="U2866:V2866"/>
    <mergeCell ref="S2867:T2867"/>
    <mergeCell ref="U2867:V2867"/>
    <mergeCell ref="S2862:T2862"/>
    <mergeCell ref="U2862:V2862"/>
    <mergeCell ref="S2863:T2863"/>
    <mergeCell ref="U2863:V2863"/>
    <mergeCell ref="S2864:T2864"/>
    <mergeCell ref="U2864:V2864"/>
    <mergeCell ref="S2859:T2859"/>
    <mergeCell ref="U2859:V2859"/>
    <mergeCell ref="S2860:T2860"/>
    <mergeCell ref="U2860:V2860"/>
    <mergeCell ref="S2861:T2861"/>
    <mergeCell ref="U2861:V2861"/>
    <mergeCell ref="S2856:T2856"/>
    <mergeCell ref="U2856:V2856"/>
    <mergeCell ref="S2857:T2857"/>
    <mergeCell ref="U2857:V2857"/>
    <mergeCell ref="S2858:T2858"/>
    <mergeCell ref="U2858:V2858"/>
    <mergeCell ref="S2853:T2853"/>
    <mergeCell ref="U2853:V2853"/>
    <mergeCell ref="S2854:T2854"/>
    <mergeCell ref="U2854:V2854"/>
    <mergeCell ref="S2855:T2855"/>
    <mergeCell ref="U2855:V2855"/>
    <mergeCell ref="S2850:T2850"/>
    <mergeCell ref="U2850:V2850"/>
    <mergeCell ref="S2851:T2851"/>
    <mergeCell ref="U2851:V2851"/>
    <mergeCell ref="S2852:T2852"/>
    <mergeCell ref="U2852:V2852"/>
    <mergeCell ref="S2847:T2847"/>
    <mergeCell ref="U2847:V2847"/>
    <mergeCell ref="S2848:T2848"/>
    <mergeCell ref="U2848:V2848"/>
    <mergeCell ref="S2849:T2849"/>
    <mergeCell ref="U2849:V2849"/>
    <mergeCell ref="S2844:T2844"/>
    <mergeCell ref="U2844:V2844"/>
    <mergeCell ref="S2845:T2845"/>
    <mergeCell ref="U2845:V2845"/>
    <mergeCell ref="S2846:T2846"/>
    <mergeCell ref="U2846:V2846"/>
    <mergeCell ref="S2841:T2841"/>
    <mergeCell ref="U2841:V2841"/>
    <mergeCell ref="S2842:T2842"/>
    <mergeCell ref="U2842:V2842"/>
    <mergeCell ref="S2843:T2843"/>
    <mergeCell ref="U2843:V2843"/>
    <mergeCell ref="S2838:T2838"/>
    <mergeCell ref="U2838:V2838"/>
    <mergeCell ref="S2839:T2839"/>
    <mergeCell ref="U2839:V2839"/>
    <mergeCell ref="S2840:T2840"/>
    <mergeCell ref="U2840:V2840"/>
    <mergeCell ref="S2835:T2835"/>
    <mergeCell ref="U2835:V2835"/>
    <mergeCell ref="S2836:T2836"/>
    <mergeCell ref="U2836:V2836"/>
    <mergeCell ref="S2837:T2837"/>
    <mergeCell ref="U2837:V2837"/>
    <mergeCell ref="S2832:T2832"/>
    <mergeCell ref="U2832:V2832"/>
    <mergeCell ref="S2833:T2833"/>
    <mergeCell ref="U2833:V2833"/>
    <mergeCell ref="S2834:T2834"/>
    <mergeCell ref="U2834:V2834"/>
    <mergeCell ref="S2829:T2829"/>
    <mergeCell ref="U2829:V2829"/>
    <mergeCell ref="S2830:T2830"/>
    <mergeCell ref="U2830:V2830"/>
    <mergeCell ref="S2831:T2831"/>
    <mergeCell ref="U2831:V2831"/>
    <mergeCell ref="S2826:T2826"/>
    <mergeCell ref="U2826:V2826"/>
    <mergeCell ref="S2827:T2827"/>
    <mergeCell ref="U2827:V2827"/>
    <mergeCell ref="S2828:T2828"/>
    <mergeCell ref="U2828:V2828"/>
    <mergeCell ref="S2823:T2823"/>
    <mergeCell ref="U2823:V2823"/>
    <mergeCell ref="S2824:T2824"/>
    <mergeCell ref="U2824:V2824"/>
    <mergeCell ref="S2825:T2825"/>
    <mergeCell ref="U2825:V2825"/>
    <mergeCell ref="S2820:T2820"/>
    <mergeCell ref="U2820:V2820"/>
    <mergeCell ref="S2821:T2821"/>
    <mergeCell ref="U2821:V2821"/>
    <mergeCell ref="S2822:T2822"/>
    <mergeCell ref="U2822:V2822"/>
    <mergeCell ref="S2817:T2817"/>
    <mergeCell ref="U2817:V2817"/>
    <mergeCell ref="S2818:T2818"/>
    <mergeCell ref="U2818:V2818"/>
    <mergeCell ref="S2819:T2819"/>
    <mergeCell ref="U2819:V2819"/>
    <mergeCell ref="S2814:T2814"/>
    <mergeCell ref="U2814:V2814"/>
    <mergeCell ref="S2815:T2815"/>
    <mergeCell ref="U2815:V2815"/>
    <mergeCell ref="S2816:T2816"/>
    <mergeCell ref="U2816:V2816"/>
    <mergeCell ref="S2811:T2811"/>
    <mergeCell ref="U2811:V2811"/>
    <mergeCell ref="S2812:T2812"/>
    <mergeCell ref="U2812:V2812"/>
    <mergeCell ref="S2813:T2813"/>
    <mergeCell ref="U2813:V2813"/>
    <mergeCell ref="S2808:T2808"/>
    <mergeCell ref="U2808:V2808"/>
    <mergeCell ref="S2809:T2809"/>
    <mergeCell ref="U2809:V2809"/>
    <mergeCell ref="S2810:T2810"/>
    <mergeCell ref="U2810:V2810"/>
    <mergeCell ref="S2805:T2805"/>
    <mergeCell ref="U2805:V2805"/>
    <mergeCell ref="S2806:T2806"/>
    <mergeCell ref="U2806:V2806"/>
    <mergeCell ref="S2807:T2807"/>
    <mergeCell ref="U2807:V2807"/>
    <mergeCell ref="S2802:T2802"/>
    <mergeCell ref="U2802:V2802"/>
    <mergeCell ref="S2803:T2803"/>
    <mergeCell ref="U2803:V2803"/>
    <mergeCell ref="S2804:T2804"/>
    <mergeCell ref="U2804:V2804"/>
    <mergeCell ref="S2799:T2799"/>
    <mergeCell ref="U2799:V2799"/>
    <mergeCell ref="S2800:T2800"/>
    <mergeCell ref="U2800:V2800"/>
    <mergeCell ref="S2801:T2801"/>
    <mergeCell ref="U2801:V2801"/>
    <mergeCell ref="S2796:T2796"/>
    <mergeCell ref="U2796:V2796"/>
    <mergeCell ref="S2797:T2797"/>
    <mergeCell ref="U2797:V2797"/>
    <mergeCell ref="S2798:T2798"/>
    <mergeCell ref="U2798:V2798"/>
    <mergeCell ref="S2793:T2793"/>
    <mergeCell ref="U2793:V2793"/>
    <mergeCell ref="S2794:T2794"/>
    <mergeCell ref="U2794:V2794"/>
    <mergeCell ref="S2795:T2795"/>
    <mergeCell ref="U2795:V2795"/>
    <mergeCell ref="S2790:T2790"/>
    <mergeCell ref="U2790:V2790"/>
    <mergeCell ref="S2791:T2791"/>
    <mergeCell ref="U2791:V2791"/>
    <mergeCell ref="S2792:T2792"/>
    <mergeCell ref="U2792:V2792"/>
    <mergeCell ref="S2787:T2787"/>
    <mergeCell ref="U2787:V2787"/>
    <mergeCell ref="S2788:T2788"/>
    <mergeCell ref="U2788:V2788"/>
    <mergeCell ref="S2789:T2789"/>
    <mergeCell ref="U2789:V2789"/>
    <mergeCell ref="S2784:T2784"/>
    <mergeCell ref="U2784:V2784"/>
    <mergeCell ref="S2785:T2785"/>
    <mergeCell ref="U2785:V2785"/>
    <mergeCell ref="S2786:T2786"/>
    <mergeCell ref="U2786:V2786"/>
    <mergeCell ref="S2781:T2781"/>
    <mergeCell ref="U2781:V2781"/>
    <mergeCell ref="S2782:T2782"/>
    <mergeCell ref="U2782:V2782"/>
    <mergeCell ref="S2783:T2783"/>
    <mergeCell ref="U2783:V2783"/>
    <mergeCell ref="S2778:T2778"/>
    <mergeCell ref="U2778:V2778"/>
    <mergeCell ref="S2779:T2779"/>
    <mergeCell ref="U2779:V2779"/>
    <mergeCell ref="S2780:T2780"/>
    <mergeCell ref="U2780:V2780"/>
    <mergeCell ref="S2775:T2775"/>
    <mergeCell ref="U2775:V2775"/>
    <mergeCell ref="S2776:T2776"/>
    <mergeCell ref="U2776:V2776"/>
    <mergeCell ref="S2777:T2777"/>
    <mergeCell ref="U2777:V2777"/>
    <mergeCell ref="S2772:T2772"/>
    <mergeCell ref="U2772:V2772"/>
    <mergeCell ref="S2773:T2773"/>
    <mergeCell ref="U2773:V2773"/>
    <mergeCell ref="S2774:T2774"/>
    <mergeCell ref="U2774:V2774"/>
    <mergeCell ref="S2769:T2769"/>
    <mergeCell ref="U2769:V2769"/>
    <mergeCell ref="S2770:T2770"/>
    <mergeCell ref="U2770:V2770"/>
    <mergeCell ref="S2771:T2771"/>
    <mergeCell ref="U2771:V2771"/>
    <mergeCell ref="S2766:T2766"/>
    <mergeCell ref="U2766:V2766"/>
    <mergeCell ref="S2767:T2767"/>
    <mergeCell ref="U2767:V2767"/>
    <mergeCell ref="S2768:T2768"/>
    <mergeCell ref="U2768:V2768"/>
    <mergeCell ref="S2763:T2763"/>
    <mergeCell ref="U2763:V2763"/>
    <mergeCell ref="S2764:T2764"/>
    <mergeCell ref="U2764:V2764"/>
    <mergeCell ref="S2765:T2765"/>
    <mergeCell ref="U2765:V2765"/>
    <mergeCell ref="S2760:T2760"/>
    <mergeCell ref="U2760:V2760"/>
    <mergeCell ref="S2761:T2761"/>
    <mergeCell ref="U2761:V2761"/>
    <mergeCell ref="S2762:T2762"/>
    <mergeCell ref="U2762:V2762"/>
    <mergeCell ref="S2757:T2757"/>
    <mergeCell ref="U2757:V2757"/>
    <mergeCell ref="S2758:T2758"/>
    <mergeCell ref="U2758:V2758"/>
    <mergeCell ref="S2759:T2759"/>
    <mergeCell ref="U2759:V2759"/>
    <mergeCell ref="S2754:T2754"/>
    <mergeCell ref="U2754:V2754"/>
    <mergeCell ref="S2755:T2755"/>
    <mergeCell ref="U2755:V2755"/>
    <mergeCell ref="S2756:T2756"/>
    <mergeCell ref="U2756:V2756"/>
    <mergeCell ref="S2751:T2751"/>
    <mergeCell ref="U2751:V2751"/>
    <mergeCell ref="S2752:T2752"/>
    <mergeCell ref="U2752:V2752"/>
    <mergeCell ref="S2753:T2753"/>
    <mergeCell ref="U2753:V2753"/>
    <mergeCell ref="S2748:T2748"/>
    <mergeCell ref="U2748:V2748"/>
    <mergeCell ref="S2749:T2749"/>
    <mergeCell ref="U2749:V2749"/>
    <mergeCell ref="S2750:T2750"/>
    <mergeCell ref="U2750:V2750"/>
    <mergeCell ref="S2745:T2745"/>
    <mergeCell ref="U2745:V2745"/>
    <mergeCell ref="S2746:T2746"/>
    <mergeCell ref="U2746:V2746"/>
    <mergeCell ref="S2747:T2747"/>
    <mergeCell ref="U2747:V2747"/>
    <mergeCell ref="S2742:T2742"/>
    <mergeCell ref="U2742:V2742"/>
    <mergeCell ref="S2743:T2743"/>
    <mergeCell ref="U2743:V2743"/>
    <mergeCell ref="S2744:T2744"/>
    <mergeCell ref="U2744:V2744"/>
    <mergeCell ref="S2739:T2739"/>
    <mergeCell ref="U2739:V2739"/>
    <mergeCell ref="S2740:T2740"/>
    <mergeCell ref="U2740:V2740"/>
    <mergeCell ref="S2741:T2741"/>
    <mergeCell ref="U2741:V2741"/>
    <mergeCell ref="S2736:T2736"/>
    <mergeCell ref="U2736:V2736"/>
    <mergeCell ref="S2737:T2737"/>
    <mergeCell ref="U2737:V2737"/>
    <mergeCell ref="S2738:T2738"/>
    <mergeCell ref="U2738:V2738"/>
    <mergeCell ref="S2733:T2733"/>
    <mergeCell ref="U2733:V2733"/>
    <mergeCell ref="S2734:T2734"/>
    <mergeCell ref="U2734:V2734"/>
    <mergeCell ref="S2735:T2735"/>
    <mergeCell ref="U2735:V2735"/>
    <mergeCell ref="S2730:T2730"/>
    <mergeCell ref="U2730:V2730"/>
    <mergeCell ref="S2731:T2731"/>
    <mergeCell ref="U2731:V2731"/>
    <mergeCell ref="S2732:T2732"/>
    <mergeCell ref="U2732:V2732"/>
    <mergeCell ref="S2727:T2727"/>
    <mergeCell ref="U2727:V2727"/>
    <mergeCell ref="S2728:T2728"/>
    <mergeCell ref="U2728:V2728"/>
    <mergeCell ref="S2729:T2729"/>
    <mergeCell ref="U2729:V2729"/>
    <mergeCell ref="S2724:T2724"/>
    <mergeCell ref="U2724:V2724"/>
    <mergeCell ref="S2725:T2725"/>
    <mergeCell ref="U2725:V2725"/>
    <mergeCell ref="S2726:T2726"/>
    <mergeCell ref="U2726:V2726"/>
    <mergeCell ref="S2721:T2721"/>
    <mergeCell ref="U2721:V2721"/>
    <mergeCell ref="S2722:T2722"/>
    <mergeCell ref="U2722:V2722"/>
    <mergeCell ref="S2723:T2723"/>
    <mergeCell ref="U2723:V2723"/>
    <mergeCell ref="S2718:T2718"/>
    <mergeCell ref="U2718:V2718"/>
    <mergeCell ref="S2719:T2719"/>
    <mergeCell ref="U2719:V2719"/>
    <mergeCell ref="S2720:T2720"/>
    <mergeCell ref="U2720:V2720"/>
    <mergeCell ref="S2715:T2715"/>
    <mergeCell ref="U2715:V2715"/>
    <mergeCell ref="S2716:T2716"/>
    <mergeCell ref="U2716:V2716"/>
    <mergeCell ref="S2717:T2717"/>
    <mergeCell ref="U2717:V2717"/>
    <mergeCell ref="S2712:T2712"/>
    <mergeCell ref="U2712:V2712"/>
    <mergeCell ref="S2713:T2713"/>
    <mergeCell ref="U2713:V2713"/>
    <mergeCell ref="S2714:T2714"/>
    <mergeCell ref="U2714:V2714"/>
    <mergeCell ref="S2709:T2709"/>
    <mergeCell ref="U2709:V2709"/>
    <mergeCell ref="S2710:T2710"/>
    <mergeCell ref="U2710:V2710"/>
    <mergeCell ref="S2711:T2711"/>
    <mergeCell ref="U2711:V2711"/>
    <mergeCell ref="S2706:T2706"/>
    <mergeCell ref="U2706:V2706"/>
    <mergeCell ref="S2707:T2707"/>
    <mergeCell ref="U2707:V2707"/>
    <mergeCell ref="S2708:T2708"/>
    <mergeCell ref="U2708:V2708"/>
    <mergeCell ref="S2703:T2703"/>
    <mergeCell ref="U2703:V2703"/>
    <mergeCell ref="S2704:T2704"/>
    <mergeCell ref="U2704:V2704"/>
    <mergeCell ref="S2705:T2705"/>
    <mergeCell ref="U2705:V2705"/>
    <mergeCell ref="S2700:T2700"/>
    <mergeCell ref="U2700:V2700"/>
    <mergeCell ref="S2701:T2701"/>
    <mergeCell ref="U2701:V2701"/>
    <mergeCell ref="S2702:T2702"/>
    <mergeCell ref="U2702:V2702"/>
    <mergeCell ref="S2697:T2697"/>
    <mergeCell ref="U2697:V2697"/>
    <mergeCell ref="S2698:T2698"/>
    <mergeCell ref="U2698:V2698"/>
    <mergeCell ref="S2699:T2699"/>
    <mergeCell ref="U2699:V2699"/>
    <mergeCell ref="S2694:T2694"/>
    <mergeCell ref="U2694:V2694"/>
    <mergeCell ref="S2695:T2695"/>
    <mergeCell ref="U2695:V2695"/>
    <mergeCell ref="S2696:T2696"/>
    <mergeCell ref="U2696:V2696"/>
    <mergeCell ref="S2691:T2691"/>
    <mergeCell ref="U2691:V2691"/>
    <mergeCell ref="S2692:T2692"/>
    <mergeCell ref="U2692:V2692"/>
    <mergeCell ref="S2693:T2693"/>
    <mergeCell ref="U2693:V2693"/>
    <mergeCell ref="S2688:T2688"/>
    <mergeCell ref="U2688:V2688"/>
    <mergeCell ref="S2689:T2689"/>
    <mergeCell ref="U2689:V2689"/>
    <mergeCell ref="S2690:T2690"/>
    <mergeCell ref="U2690:V2690"/>
    <mergeCell ref="S2685:T2685"/>
    <mergeCell ref="U2685:V2685"/>
    <mergeCell ref="S2686:T2686"/>
    <mergeCell ref="U2686:V2686"/>
    <mergeCell ref="S2687:T2687"/>
    <mergeCell ref="U2687:V2687"/>
    <mergeCell ref="S2682:T2682"/>
    <mergeCell ref="U2682:V2682"/>
    <mergeCell ref="S2683:T2683"/>
    <mergeCell ref="U2683:V2683"/>
    <mergeCell ref="S2684:T2684"/>
    <mergeCell ref="U2684:V2684"/>
    <mergeCell ref="S2679:T2679"/>
    <mergeCell ref="U2679:V2679"/>
    <mergeCell ref="S2680:T2680"/>
    <mergeCell ref="U2680:V2680"/>
    <mergeCell ref="S2681:T2681"/>
    <mergeCell ref="U2681:V2681"/>
    <mergeCell ref="S2676:T2676"/>
    <mergeCell ref="U2676:V2676"/>
    <mergeCell ref="S2677:T2677"/>
    <mergeCell ref="U2677:V2677"/>
    <mergeCell ref="S2678:T2678"/>
    <mergeCell ref="U2678:V2678"/>
    <mergeCell ref="S2673:T2673"/>
    <mergeCell ref="U2673:V2673"/>
    <mergeCell ref="S2674:T2674"/>
    <mergeCell ref="U2674:V2674"/>
    <mergeCell ref="S2675:T2675"/>
    <mergeCell ref="U2675:V2675"/>
    <mergeCell ref="S2670:T2670"/>
    <mergeCell ref="U2670:V2670"/>
    <mergeCell ref="S2671:T2671"/>
    <mergeCell ref="U2671:V2671"/>
    <mergeCell ref="S2672:T2672"/>
    <mergeCell ref="U2672:V2672"/>
    <mergeCell ref="S2667:T2667"/>
    <mergeCell ref="U2667:V2667"/>
    <mergeCell ref="S2668:T2668"/>
    <mergeCell ref="U2668:V2668"/>
    <mergeCell ref="S2669:T2669"/>
    <mergeCell ref="U2669:V2669"/>
    <mergeCell ref="S2664:T2664"/>
    <mergeCell ref="U2664:V2664"/>
    <mergeCell ref="S2665:T2665"/>
    <mergeCell ref="U2665:V2665"/>
    <mergeCell ref="S2666:T2666"/>
    <mergeCell ref="U2666:V2666"/>
    <mergeCell ref="S2661:T2661"/>
    <mergeCell ref="U2661:V2661"/>
    <mergeCell ref="S2662:T2662"/>
    <mergeCell ref="U2662:V2662"/>
    <mergeCell ref="S2663:T2663"/>
    <mergeCell ref="U2663:V2663"/>
    <mergeCell ref="S2658:T2658"/>
    <mergeCell ref="U2658:V2658"/>
    <mergeCell ref="S2659:T2659"/>
    <mergeCell ref="U2659:V2659"/>
    <mergeCell ref="S2660:T2660"/>
    <mergeCell ref="U2660:V2660"/>
    <mergeCell ref="S2655:T2655"/>
    <mergeCell ref="U2655:V2655"/>
    <mergeCell ref="S2656:T2656"/>
    <mergeCell ref="U2656:V2656"/>
    <mergeCell ref="S2657:T2657"/>
    <mergeCell ref="U2657:V2657"/>
    <mergeCell ref="S2652:T2652"/>
    <mergeCell ref="U2652:V2652"/>
    <mergeCell ref="S2653:T2653"/>
    <mergeCell ref="U2653:V2653"/>
    <mergeCell ref="S2654:T2654"/>
    <mergeCell ref="U2654:V2654"/>
    <mergeCell ref="S2649:T2649"/>
    <mergeCell ref="U2649:V2649"/>
    <mergeCell ref="S2650:T2650"/>
    <mergeCell ref="U2650:V2650"/>
    <mergeCell ref="S2651:T2651"/>
    <mergeCell ref="U2651:V2651"/>
    <mergeCell ref="S2646:T2646"/>
    <mergeCell ref="U2646:V2646"/>
    <mergeCell ref="S2647:T2647"/>
    <mergeCell ref="U2647:V2647"/>
    <mergeCell ref="S2648:T2648"/>
    <mergeCell ref="U2648:V2648"/>
    <mergeCell ref="S2643:T2643"/>
    <mergeCell ref="U2643:V2643"/>
    <mergeCell ref="S2644:T2644"/>
    <mergeCell ref="U2644:V2644"/>
    <mergeCell ref="S2645:T2645"/>
    <mergeCell ref="U2645:V2645"/>
    <mergeCell ref="S2640:T2640"/>
    <mergeCell ref="U2640:V2640"/>
    <mergeCell ref="S2641:T2641"/>
    <mergeCell ref="U2641:V2641"/>
    <mergeCell ref="S2642:T2642"/>
    <mergeCell ref="U2642:V2642"/>
    <mergeCell ref="S2637:T2637"/>
    <mergeCell ref="U2637:V2637"/>
    <mergeCell ref="S2638:T2638"/>
    <mergeCell ref="U2638:V2638"/>
    <mergeCell ref="S2639:T2639"/>
    <mergeCell ref="U2639:V2639"/>
    <mergeCell ref="S2634:T2634"/>
    <mergeCell ref="U2634:V2634"/>
    <mergeCell ref="S2635:T2635"/>
    <mergeCell ref="U2635:V2635"/>
    <mergeCell ref="S2636:T2636"/>
    <mergeCell ref="U2636:V2636"/>
    <mergeCell ref="S2631:T2631"/>
    <mergeCell ref="U2631:V2631"/>
    <mergeCell ref="S2632:T2632"/>
    <mergeCell ref="U2632:V2632"/>
    <mergeCell ref="S2633:T2633"/>
    <mergeCell ref="U2633:V2633"/>
    <mergeCell ref="S2628:T2628"/>
    <mergeCell ref="U2628:V2628"/>
    <mergeCell ref="S2629:T2629"/>
    <mergeCell ref="U2629:V2629"/>
    <mergeCell ref="S2630:T2630"/>
    <mergeCell ref="U2630:V2630"/>
    <mergeCell ref="S2625:T2625"/>
    <mergeCell ref="U2625:V2625"/>
    <mergeCell ref="S2626:T2626"/>
    <mergeCell ref="U2626:V2626"/>
    <mergeCell ref="S2627:T2627"/>
    <mergeCell ref="U2627:V2627"/>
    <mergeCell ref="S2622:T2622"/>
    <mergeCell ref="U2622:V2622"/>
    <mergeCell ref="S2623:T2623"/>
    <mergeCell ref="U2623:V2623"/>
    <mergeCell ref="S2624:T2624"/>
    <mergeCell ref="U2624:V2624"/>
    <mergeCell ref="S2619:T2619"/>
    <mergeCell ref="U2619:V2619"/>
    <mergeCell ref="S2620:T2620"/>
    <mergeCell ref="U2620:V2620"/>
    <mergeCell ref="S2621:T2621"/>
    <mergeCell ref="U2621:V2621"/>
    <mergeCell ref="S2616:T2616"/>
    <mergeCell ref="U2616:V2616"/>
    <mergeCell ref="S2617:T2617"/>
    <mergeCell ref="U2617:V2617"/>
    <mergeCell ref="S2618:T2618"/>
    <mergeCell ref="U2618:V2618"/>
    <mergeCell ref="S2613:T2613"/>
    <mergeCell ref="U2613:V2613"/>
    <mergeCell ref="S2614:T2614"/>
    <mergeCell ref="U2614:V2614"/>
    <mergeCell ref="S2615:T2615"/>
    <mergeCell ref="U2615:V2615"/>
    <mergeCell ref="S2610:T2610"/>
    <mergeCell ref="U2610:V2610"/>
    <mergeCell ref="S2611:T2611"/>
    <mergeCell ref="U2611:V2611"/>
    <mergeCell ref="S2612:T2612"/>
    <mergeCell ref="U2612:V2612"/>
    <mergeCell ref="S2607:T2607"/>
    <mergeCell ref="U2607:V2607"/>
    <mergeCell ref="S2608:T2608"/>
    <mergeCell ref="U2608:V2608"/>
    <mergeCell ref="S2609:T2609"/>
    <mergeCell ref="U2609:V2609"/>
    <mergeCell ref="S2604:T2604"/>
    <mergeCell ref="U2604:V2604"/>
    <mergeCell ref="S2605:T2605"/>
    <mergeCell ref="U2605:V2605"/>
    <mergeCell ref="S2606:T2606"/>
    <mergeCell ref="U2606:V2606"/>
    <mergeCell ref="S2601:T2601"/>
    <mergeCell ref="U2601:V2601"/>
    <mergeCell ref="S2602:T2602"/>
    <mergeCell ref="U2602:V2602"/>
    <mergeCell ref="S2603:T2603"/>
    <mergeCell ref="U2603:V2603"/>
    <mergeCell ref="S2598:T2598"/>
    <mergeCell ref="U2598:V2598"/>
    <mergeCell ref="S2599:T2599"/>
    <mergeCell ref="U2599:V2599"/>
    <mergeCell ref="S2600:T2600"/>
    <mergeCell ref="U2600:V2600"/>
    <mergeCell ref="S2595:T2595"/>
    <mergeCell ref="U2595:V2595"/>
    <mergeCell ref="S2596:T2596"/>
    <mergeCell ref="U2596:V2596"/>
    <mergeCell ref="S2597:T2597"/>
    <mergeCell ref="U2597:V2597"/>
    <mergeCell ref="S2592:T2592"/>
    <mergeCell ref="U2592:V2592"/>
    <mergeCell ref="S2593:T2593"/>
    <mergeCell ref="U2593:V2593"/>
    <mergeCell ref="S2594:T2594"/>
    <mergeCell ref="U2594:V2594"/>
    <mergeCell ref="S2589:T2589"/>
    <mergeCell ref="U2589:V2589"/>
    <mergeCell ref="S2590:T2590"/>
    <mergeCell ref="U2590:V2590"/>
    <mergeCell ref="S2591:T2591"/>
    <mergeCell ref="U2591:V2591"/>
    <mergeCell ref="S2586:T2586"/>
    <mergeCell ref="U2586:V2586"/>
    <mergeCell ref="S2587:T2587"/>
    <mergeCell ref="U2587:V2587"/>
    <mergeCell ref="S2588:T2588"/>
    <mergeCell ref="U2588:V2588"/>
    <mergeCell ref="S2583:T2583"/>
    <mergeCell ref="U2583:V2583"/>
    <mergeCell ref="S2584:T2584"/>
    <mergeCell ref="U2584:V2584"/>
    <mergeCell ref="S2585:T2585"/>
    <mergeCell ref="U2585:V2585"/>
    <mergeCell ref="S2580:T2580"/>
    <mergeCell ref="U2580:V2580"/>
    <mergeCell ref="S2581:T2581"/>
    <mergeCell ref="U2581:V2581"/>
    <mergeCell ref="S2582:T2582"/>
    <mergeCell ref="U2582:V2582"/>
    <mergeCell ref="S2577:T2577"/>
    <mergeCell ref="U2577:V2577"/>
    <mergeCell ref="S2578:T2578"/>
    <mergeCell ref="U2578:V2578"/>
    <mergeCell ref="S2579:T2579"/>
    <mergeCell ref="U2579:V2579"/>
    <mergeCell ref="S2572:U2572"/>
    <mergeCell ref="S2573:U2573"/>
    <mergeCell ref="S2575:T2575"/>
    <mergeCell ref="U2575:V2575"/>
    <mergeCell ref="S2576:T2576"/>
    <mergeCell ref="U2576:V2576"/>
    <mergeCell ref="S2566:U2566"/>
    <mergeCell ref="S2567:U2567"/>
    <mergeCell ref="S2568:U2568"/>
    <mergeCell ref="S2569:U2569"/>
    <mergeCell ref="S2570:U2570"/>
    <mergeCell ref="S2571:U2571"/>
    <mergeCell ref="S2562:T2562"/>
    <mergeCell ref="U2562:V2562"/>
    <mergeCell ref="S2563:T2563"/>
    <mergeCell ref="U2563:V2563"/>
    <mergeCell ref="S2564:V2564"/>
    <mergeCell ref="S2565:U2565"/>
    <mergeCell ref="S2559:T2559"/>
    <mergeCell ref="U2559:V2559"/>
    <mergeCell ref="S2560:T2560"/>
    <mergeCell ref="U2560:V2560"/>
    <mergeCell ref="S2561:T2561"/>
    <mergeCell ref="U2561:V2561"/>
    <mergeCell ref="S2556:T2556"/>
    <mergeCell ref="U2556:V2556"/>
    <mergeCell ref="S2557:T2557"/>
    <mergeCell ref="U2557:V2557"/>
    <mergeCell ref="S2558:T2558"/>
    <mergeCell ref="U2558:V2558"/>
    <mergeCell ref="S2553:T2553"/>
    <mergeCell ref="U2553:V2553"/>
    <mergeCell ref="S2554:T2554"/>
    <mergeCell ref="U2554:V2554"/>
    <mergeCell ref="S2555:T2555"/>
    <mergeCell ref="U2555:V2555"/>
    <mergeCell ref="S2550:T2550"/>
    <mergeCell ref="U2550:V2550"/>
    <mergeCell ref="S2551:T2551"/>
    <mergeCell ref="U2551:V2551"/>
    <mergeCell ref="S2552:T2552"/>
    <mergeCell ref="U2552:V2552"/>
    <mergeCell ref="S2547:T2547"/>
    <mergeCell ref="U2547:V2547"/>
    <mergeCell ref="S2548:T2548"/>
    <mergeCell ref="U2548:V2548"/>
    <mergeCell ref="S2549:T2549"/>
    <mergeCell ref="U2549:V2549"/>
    <mergeCell ref="S2544:T2544"/>
    <mergeCell ref="U2544:V2544"/>
    <mergeCell ref="S2545:T2545"/>
    <mergeCell ref="U2545:V2545"/>
    <mergeCell ref="S2546:T2546"/>
    <mergeCell ref="U2546:V2546"/>
    <mergeCell ref="S2541:T2541"/>
    <mergeCell ref="U2541:V2541"/>
    <mergeCell ref="S2542:T2542"/>
    <mergeCell ref="U2542:V2542"/>
    <mergeCell ref="S2543:T2543"/>
    <mergeCell ref="U2543:V2543"/>
    <mergeCell ref="S2538:T2538"/>
    <mergeCell ref="U2538:V2538"/>
    <mergeCell ref="S2539:T2539"/>
    <mergeCell ref="U2539:V2539"/>
    <mergeCell ref="S2540:T2540"/>
    <mergeCell ref="U2540:V2540"/>
    <mergeCell ref="S2535:T2535"/>
    <mergeCell ref="U2535:V2535"/>
    <mergeCell ref="S2536:T2536"/>
    <mergeCell ref="U2536:V2536"/>
    <mergeCell ref="S2537:T2537"/>
    <mergeCell ref="U2537:V2537"/>
    <mergeCell ref="S2532:T2532"/>
    <mergeCell ref="U2532:V2532"/>
    <mergeCell ref="S2533:T2533"/>
    <mergeCell ref="U2533:V2533"/>
    <mergeCell ref="S2534:T2534"/>
    <mergeCell ref="U2534:V2534"/>
    <mergeCell ref="S2529:T2529"/>
    <mergeCell ref="U2529:V2529"/>
    <mergeCell ref="S2530:T2530"/>
    <mergeCell ref="U2530:V2530"/>
    <mergeCell ref="S2531:T2531"/>
    <mergeCell ref="U2531:V2531"/>
    <mergeCell ref="S2526:T2526"/>
    <mergeCell ref="U2526:V2526"/>
    <mergeCell ref="S2527:T2527"/>
    <mergeCell ref="U2527:V2527"/>
    <mergeCell ref="S2528:T2528"/>
    <mergeCell ref="U2528:V2528"/>
    <mergeCell ref="S2523:T2523"/>
    <mergeCell ref="U2523:V2523"/>
    <mergeCell ref="S2524:T2524"/>
    <mergeCell ref="U2524:V2524"/>
    <mergeCell ref="S2525:T2525"/>
    <mergeCell ref="U2525:V2525"/>
    <mergeCell ref="S2520:T2520"/>
    <mergeCell ref="U2520:V2520"/>
    <mergeCell ref="S2521:T2521"/>
    <mergeCell ref="U2521:V2521"/>
    <mergeCell ref="S2522:T2522"/>
    <mergeCell ref="U2522:V2522"/>
    <mergeCell ref="S2517:T2517"/>
    <mergeCell ref="U2517:V2517"/>
    <mergeCell ref="S2518:T2518"/>
    <mergeCell ref="U2518:V2518"/>
    <mergeCell ref="S2519:T2519"/>
    <mergeCell ref="U2519:V2519"/>
    <mergeCell ref="S2514:T2514"/>
    <mergeCell ref="U2514:V2514"/>
    <mergeCell ref="S2515:T2515"/>
    <mergeCell ref="U2515:V2515"/>
    <mergeCell ref="S2516:T2516"/>
    <mergeCell ref="U2516:V2516"/>
    <mergeCell ref="S2511:T2511"/>
    <mergeCell ref="U2511:V2511"/>
    <mergeCell ref="S2512:T2512"/>
    <mergeCell ref="U2512:V2512"/>
    <mergeCell ref="S2513:T2513"/>
    <mergeCell ref="U2513:V2513"/>
    <mergeCell ref="S2508:T2508"/>
    <mergeCell ref="U2508:V2508"/>
    <mergeCell ref="S2509:T2509"/>
    <mergeCell ref="U2509:V2509"/>
    <mergeCell ref="S2510:T2510"/>
    <mergeCell ref="U2510:V2510"/>
    <mergeCell ref="S2505:T2505"/>
    <mergeCell ref="U2505:V2505"/>
    <mergeCell ref="S2506:T2506"/>
    <mergeCell ref="U2506:V2506"/>
    <mergeCell ref="S2507:T2507"/>
    <mergeCell ref="U2507:V2507"/>
    <mergeCell ref="S2502:T2502"/>
    <mergeCell ref="U2502:V2502"/>
    <mergeCell ref="S2503:T2503"/>
    <mergeCell ref="U2503:V2503"/>
    <mergeCell ref="S2504:T2504"/>
    <mergeCell ref="U2504:V2504"/>
    <mergeCell ref="S2499:T2499"/>
    <mergeCell ref="U2499:V2499"/>
    <mergeCell ref="S2500:T2500"/>
    <mergeCell ref="U2500:V2500"/>
    <mergeCell ref="S2501:T2501"/>
    <mergeCell ref="U2501:V2501"/>
    <mergeCell ref="S2496:T2496"/>
    <mergeCell ref="U2496:V2496"/>
    <mergeCell ref="S2497:T2497"/>
    <mergeCell ref="U2497:V2497"/>
    <mergeCell ref="S2498:T2498"/>
    <mergeCell ref="U2498:V2498"/>
    <mergeCell ref="S2493:T2493"/>
    <mergeCell ref="U2493:V2493"/>
    <mergeCell ref="S2494:T2494"/>
    <mergeCell ref="U2494:V2494"/>
    <mergeCell ref="S2495:T2495"/>
    <mergeCell ref="U2495:V2495"/>
    <mergeCell ref="S2490:T2490"/>
    <mergeCell ref="U2490:V2490"/>
    <mergeCell ref="S2491:T2491"/>
    <mergeCell ref="U2491:V2491"/>
    <mergeCell ref="S2492:T2492"/>
    <mergeCell ref="U2492:V2492"/>
    <mergeCell ref="S2487:T2487"/>
    <mergeCell ref="U2487:V2487"/>
    <mergeCell ref="S2488:T2488"/>
    <mergeCell ref="U2488:V2488"/>
    <mergeCell ref="S2489:T2489"/>
    <mergeCell ref="U2489:V2489"/>
    <mergeCell ref="S2484:T2484"/>
    <mergeCell ref="U2484:V2484"/>
    <mergeCell ref="S2485:T2485"/>
    <mergeCell ref="U2485:V2485"/>
    <mergeCell ref="S2486:T2486"/>
    <mergeCell ref="U2486:V2486"/>
    <mergeCell ref="S2481:T2481"/>
    <mergeCell ref="U2481:V2481"/>
    <mergeCell ref="S2482:T2482"/>
    <mergeCell ref="U2482:V2482"/>
    <mergeCell ref="S2483:T2483"/>
    <mergeCell ref="U2483:V2483"/>
    <mergeCell ref="S2478:T2478"/>
    <mergeCell ref="U2478:V2478"/>
    <mergeCell ref="S2479:T2479"/>
    <mergeCell ref="U2479:V2479"/>
    <mergeCell ref="S2480:T2480"/>
    <mergeCell ref="U2480:V2480"/>
    <mergeCell ref="S2475:T2475"/>
    <mergeCell ref="U2475:V2475"/>
    <mergeCell ref="S2476:T2476"/>
    <mergeCell ref="U2476:V2476"/>
    <mergeCell ref="S2477:T2477"/>
    <mergeCell ref="U2477:V2477"/>
    <mergeCell ref="S2472:T2472"/>
    <mergeCell ref="U2472:V2472"/>
    <mergeCell ref="S2473:T2473"/>
    <mergeCell ref="U2473:V2473"/>
    <mergeCell ref="S2474:T2474"/>
    <mergeCell ref="U2474:V2474"/>
    <mergeCell ref="S2469:T2469"/>
    <mergeCell ref="U2469:V2469"/>
    <mergeCell ref="S2470:T2470"/>
    <mergeCell ref="U2470:V2470"/>
    <mergeCell ref="S2471:T2471"/>
    <mergeCell ref="U2471:V2471"/>
    <mergeCell ref="S2466:T2466"/>
    <mergeCell ref="U2466:V2466"/>
    <mergeCell ref="S2467:T2467"/>
    <mergeCell ref="U2467:V2467"/>
    <mergeCell ref="S2468:T2468"/>
    <mergeCell ref="U2468:V2468"/>
    <mergeCell ref="S2463:T2463"/>
    <mergeCell ref="U2463:V2463"/>
    <mergeCell ref="S2464:T2464"/>
    <mergeCell ref="U2464:V2464"/>
    <mergeCell ref="S2465:T2465"/>
    <mergeCell ref="U2465:V2465"/>
    <mergeCell ref="S2460:T2460"/>
    <mergeCell ref="U2460:V2460"/>
    <mergeCell ref="S2461:T2461"/>
    <mergeCell ref="U2461:V2461"/>
    <mergeCell ref="S2462:T2462"/>
    <mergeCell ref="U2462:V2462"/>
    <mergeCell ref="S2457:T2457"/>
    <mergeCell ref="U2457:V2457"/>
    <mergeCell ref="S2458:T2458"/>
    <mergeCell ref="U2458:V2458"/>
    <mergeCell ref="S2459:T2459"/>
    <mergeCell ref="U2459:V2459"/>
    <mergeCell ref="S2454:T2454"/>
    <mergeCell ref="U2454:V2454"/>
    <mergeCell ref="S2455:T2455"/>
    <mergeCell ref="U2455:V2455"/>
    <mergeCell ref="S2456:T2456"/>
    <mergeCell ref="U2456:V2456"/>
    <mergeCell ref="S2451:T2451"/>
    <mergeCell ref="U2451:V2451"/>
    <mergeCell ref="S2452:T2452"/>
    <mergeCell ref="U2452:V2452"/>
    <mergeCell ref="S2453:T2453"/>
    <mergeCell ref="U2453:V2453"/>
    <mergeCell ref="S2448:T2448"/>
    <mergeCell ref="U2448:V2448"/>
    <mergeCell ref="S2449:T2449"/>
    <mergeCell ref="U2449:V2449"/>
    <mergeCell ref="S2450:T2450"/>
    <mergeCell ref="U2450:V2450"/>
    <mergeCell ref="S2445:T2445"/>
    <mergeCell ref="U2445:V2445"/>
    <mergeCell ref="S2446:T2446"/>
    <mergeCell ref="U2446:V2446"/>
    <mergeCell ref="S2447:T2447"/>
    <mergeCell ref="U2447:V2447"/>
    <mergeCell ref="S2442:T2442"/>
    <mergeCell ref="U2442:V2442"/>
    <mergeCell ref="S2443:T2443"/>
    <mergeCell ref="U2443:V2443"/>
    <mergeCell ref="S2444:T2444"/>
    <mergeCell ref="U2444:V2444"/>
    <mergeCell ref="S2439:T2439"/>
    <mergeCell ref="U2439:V2439"/>
    <mergeCell ref="S2440:T2440"/>
    <mergeCell ref="U2440:V2440"/>
    <mergeCell ref="S2441:T2441"/>
    <mergeCell ref="U2441:V2441"/>
    <mergeCell ref="S2436:T2436"/>
    <mergeCell ref="U2436:V2436"/>
    <mergeCell ref="S2437:T2437"/>
    <mergeCell ref="U2437:V2437"/>
    <mergeCell ref="S2438:T2438"/>
    <mergeCell ref="U2438:V2438"/>
    <mergeCell ref="S2433:T2433"/>
    <mergeCell ref="U2433:V2433"/>
    <mergeCell ref="S2434:T2434"/>
    <mergeCell ref="U2434:V2434"/>
    <mergeCell ref="S2435:T2435"/>
    <mergeCell ref="U2435:V2435"/>
    <mergeCell ref="S2430:T2430"/>
    <mergeCell ref="U2430:V2430"/>
    <mergeCell ref="S2431:T2431"/>
    <mergeCell ref="U2431:V2431"/>
    <mergeCell ref="S2432:T2432"/>
    <mergeCell ref="U2432:V2432"/>
    <mergeCell ref="S2427:T2427"/>
    <mergeCell ref="U2427:V2427"/>
    <mergeCell ref="S2428:T2428"/>
    <mergeCell ref="U2428:V2428"/>
    <mergeCell ref="S2429:T2429"/>
    <mergeCell ref="U2429:V2429"/>
    <mergeCell ref="S2424:T2424"/>
    <mergeCell ref="U2424:V2424"/>
    <mergeCell ref="S2425:T2425"/>
    <mergeCell ref="U2425:V2425"/>
    <mergeCell ref="S2426:T2426"/>
    <mergeCell ref="U2426:V2426"/>
    <mergeCell ref="S2421:T2421"/>
    <mergeCell ref="U2421:V2421"/>
    <mergeCell ref="S2422:T2422"/>
    <mergeCell ref="U2422:V2422"/>
    <mergeCell ref="S2423:T2423"/>
    <mergeCell ref="U2423:V2423"/>
    <mergeCell ref="S2418:T2418"/>
    <mergeCell ref="U2418:V2418"/>
    <mergeCell ref="S2419:T2419"/>
    <mergeCell ref="U2419:V2419"/>
    <mergeCell ref="S2420:T2420"/>
    <mergeCell ref="U2420:V2420"/>
    <mergeCell ref="S2415:T2415"/>
    <mergeCell ref="U2415:V2415"/>
    <mergeCell ref="S2416:T2416"/>
    <mergeCell ref="U2416:V2416"/>
    <mergeCell ref="S2417:T2417"/>
    <mergeCell ref="U2417:V2417"/>
    <mergeCell ref="S2412:T2412"/>
    <mergeCell ref="U2412:V2412"/>
    <mergeCell ref="S2413:T2413"/>
    <mergeCell ref="U2413:V2413"/>
    <mergeCell ref="S2414:T2414"/>
    <mergeCell ref="U2414:V2414"/>
    <mergeCell ref="S2409:T2409"/>
    <mergeCell ref="U2409:V2409"/>
    <mergeCell ref="S2410:T2410"/>
    <mergeCell ref="U2410:V2410"/>
    <mergeCell ref="S2411:T2411"/>
    <mergeCell ref="U2411:V2411"/>
    <mergeCell ref="S2406:T2406"/>
    <mergeCell ref="U2406:V2406"/>
    <mergeCell ref="S2407:T2407"/>
    <mergeCell ref="U2407:V2407"/>
    <mergeCell ref="S2408:T2408"/>
    <mergeCell ref="U2408:V2408"/>
    <mergeCell ref="S2403:T2403"/>
    <mergeCell ref="U2403:V2403"/>
    <mergeCell ref="S2404:T2404"/>
    <mergeCell ref="U2404:V2404"/>
    <mergeCell ref="S2405:T2405"/>
    <mergeCell ref="U2405:V2405"/>
    <mergeCell ref="S2400:T2400"/>
    <mergeCell ref="U2400:V2400"/>
    <mergeCell ref="S2401:T2401"/>
    <mergeCell ref="U2401:V2401"/>
    <mergeCell ref="S2402:T2402"/>
    <mergeCell ref="U2402:V2402"/>
    <mergeCell ref="S2397:T2397"/>
    <mergeCell ref="U2397:V2397"/>
    <mergeCell ref="S2398:T2398"/>
    <mergeCell ref="U2398:V2398"/>
    <mergeCell ref="S2399:T2399"/>
    <mergeCell ref="U2399:V2399"/>
    <mergeCell ref="S2394:T2394"/>
    <mergeCell ref="U2394:V2394"/>
    <mergeCell ref="S2395:T2395"/>
    <mergeCell ref="U2395:V2395"/>
    <mergeCell ref="S2396:T2396"/>
    <mergeCell ref="U2396:V2396"/>
    <mergeCell ref="S2391:T2391"/>
    <mergeCell ref="U2391:V2391"/>
    <mergeCell ref="S2392:T2392"/>
    <mergeCell ref="U2392:V2392"/>
    <mergeCell ref="S2393:T2393"/>
    <mergeCell ref="U2393:V2393"/>
    <mergeCell ref="S2388:T2388"/>
    <mergeCell ref="U2388:V2388"/>
    <mergeCell ref="S2389:T2389"/>
    <mergeCell ref="U2389:V2389"/>
    <mergeCell ref="S2390:T2390"/>
    <mergeCell ref="U2390:V2390"/>
    <mergeCell ref="S2385:T2385"/>
    <mergeCell ref="U2385:V2385"/>
    <mergeCell ref="S2386:T2386"/>
    <mergeCell ref="U2386:V2386"/>
    <mergeCell ref="S2387:T2387"/>
    <mergeCell ref="U2387:V2387"/>
    <mergeCell ref="S2382:T2382"/>
    <mergeCell ref="U2382:V2382"/>
    <mergeCell ref="S2383:T2383"/>
    <mergeCell ref="U2383:V2383"/>
    <mergeCell ref="S2384:T2384"/>
    <mergeCell ref="U2384:V2384"/>
    <mergeCell ref="S2379:T2379"/>
    <mergeCell ref="U2379:V2379"/>
    <mergeCell ref="S2380:T2380"/>
    <mergeCell ref="U2380:V2380"/>
    <mergeCell ref="S2381:T2381"/>
    <mergeCell ref="U2381:V2381"/>
    <mergeCell ref="S2376:T2376"/>
    <mergeCell ref="U2376:V2376"/>
    <mergeCell ref="S2377:T2377"/>
    <mergeCell ref="U2377:V2377"/>
    <mergeCell ref="S2378:T2378"/>
    <mergeCell ref="U2378:V2378"/>
    <mergeCell ref="S2373:T2373"/>
    <mergeCell ref="U2373:V2373"/>
    <mergeCell ref="S2374:T2374"/>
    <mergeCell ref="U2374:V2374"/>
    <mergeCell ref="S2375:T2375"/>
    <mergeCell ref="U2375:V2375"/>
    <mergeCell ref="S2370:T2370"/>
    <mergeCell ref="U2370:V2370"/>
    <mergeCell ref="S2371:T2371"/>
    <mergeCell ref="U2371:V2371"/>
    <mergeCell ref="S2372:T2372"/>
    <mergeCell ref="U2372:V2372"/>
    <mergeCell ref="S2367:T2367"/>
    <mergeCell ref="U2367:V2367"/>
    <mergeCell ref="S2368:T2368"/>
    <mergeCell ref="U2368:V2368"/>
    <mergeCell ref="S2369:T2369"/>
    <mergeCell ref="U2369:V2369"/>
    <mergeCell ref="S2364:T2364"/>
    <mergeCell ref="U2364:V2364"/>
    <mergeCell ref="S2365:T2365"/>
    <mergeCell ref="U2365:V2365"/>
    <mergeCell ref="S2366:T2366"/>
    <mergeCell ref="U2366:V2366"/>
    <mergeCell ref="S2361:T2361"/>
    <mergeCell ref="U2361:V2361"/>
    <mergeCell ref="S2362:T2362"/>
    <mergeCell ref="U2362:V2362"/>
    <mergeCell ref="S2363:T2363"/>
    <mergeCell ref="U2363:V2363"/>
    <mergeCell ref="S2358:T2358"/>
    <mergeCell ref="U2358:V2358"/>
    <mergeCell ref="S2359:T2359"/>
    <mergeCell ref="U2359:V2359"/>
    <mergeCell ref="S2360:T2360"/>
    <mergeCell ref="U2360:V2360"/>
    <mergeCell ref="S2355:T2355"/>
    <mergeCell ref="U2355:V2355"/>
    <mergeCell ref="S2356:T2356"/>
    <mergeCell ref="U2356:V2356"/>
    <mergeCell ref="S2357:T2357"/>
    <mergeCell ref="U2357:V2357"/>
    <mergeCell ref="S2352:T2352"/>
    <mergeCell ref="U2352:V2352"/>
    <mergeCell ref="S2353:T2353"/>
    <mergeCell ref="U2353:V2353"/>
    <mergeCell ref="S2354:T2354"/>
    <mergeCell ref="U2354:V2354"/>
    <mergeCell ref="S2349:T2349"/>
    <mergeCell ref="U2349:V2349"/>
    <mergeCell ref="S2350:T2350"/>
    <mergeCell ref="U2350:V2350"/>
    <mergeCell ref="S2351:T2351"/>
    <mergeCell ref="U2351:V2351"/>
    <mergeCell ref="S2346:T2346"/>
    <mergeCell ref="U2346:V2346"/>
    <mergeCell ref="S2347:T2347"/>
    <mergeCell ref="U2347:V2347"/>
    <mergeCell ref="S2348:T2348"/>
    <mergeCell ref="U2348:V2348"/>
    <mergeCell ref="S2343:T2343"/>
    <mergeCell ref="U2343:V2343"/>
    <mergeCell ref="S2344:T2344"/>
    <mergeCell ref="U2344:V2344"/>
    <mergeCell ref="S2345:T2345"/>
    <mergeCell ref="U2345:V2345"/>
    <mergeCell ref="S2340:T2340"/>
    <mergeCell ref="U2340:V2340"/>
    <mergeCell ref="S2341:T2341"/>
    <mergeCell ref="U2341:V2341"/>
    <mergeCell ref="S2342:T2342"/>
    <mergeCell ref="U2342:V2342"/>
    <mergeCell ref="S2337:T2337"/>
    <mergeCell ref="U2337:V2337"/>
    <mergeCell ref="S2338:T2338"/>
    <mergeCell ref="U2338:V2338"/>
    <mergeCell ref="S2339:T2339"/>
    <mergeCell ref="U2339:V2339"/>
    <mergeCell ref="S2334:T2334"/>
    <mergeCell ref="U2334:V2334"/>
    <mergeCell ref="S2335:T2335"/>
    <mergeCell ref="U2335:V2335"/>
    <mergeCell ref="S2336:T2336"/>
    <mergeCell ref="U2336:V2336"/>
    <mergeCell ref="S2331:T2331"/>
    <mergeCell ref="U2331:V2331"/>
    <mergeCell ref="S2332:T2332"/>
    <mergeCell ref="U2332:V2332"/>
    <mergeCell ref="S2333:T2333"/>
    <mergeCell ref="U2333:V2333"/>
    <mergeCell ref="S2328:T2328"/>
    <mergeCell ref="U2328:V2328"/>
    <mergeCell ref="S2329:T2329"/>
    <mergeCell ref="U2329:V2329"/>
    <mergeCell ref="S2330:T2330"/>
    <mergeCell ref="U2330:V2330"/>
    <mergeCell ref="S2325:T2325"/>
    <mergeCell ref="U2325:V2325"/>
    <mergeCell ref="S2326:T2326"/>
    <mergeCell ref="U2326:V2326"/>
    <mergeCell ref="S2327:T2327"/>
    <mergeCell ref="U2327:V2327"/>
    <mergeCell ref="S2322:T2322"/>
    <mergeCell ref="U2322:V2322"/>
    <mergeCell ref="S2323:T2323"/>
    <mergeCell ref="U2323:V2323"/>
    <mergeCell ref="S2324:T2324"/>
    <mergeCell ref="U2324:V2324"/>
    <mergeCell ref="S2319:T2319"/>
    <mergeCell ref="U2319:V2319"/>
    <mergeCell ref="S2320:T2320"/>
    <mergeCell ref="U2320:V2320"/>
    <mergeCell ref="S2321:T2321"/>
    <mergeCell ref="U2321:V2321"/>
    <mergeCell ref="S2316:T2316"/>
    <mergeCell ref="U2316:V2316"/>
    <mergeCell ref="S2317:T2317"/>
    <mergeCell ref="U2317:V2317"/>
    <mergeCell ref="S2318:T2318"/>
    <mergeCell ref="U2318:V2318"/>
    <mergeCell ref="S2313:T2313"/>
    <mergeCell ref="U2313:V2313"/>
    <mergeCell ref="S2314:T2314"/>
    <mergeCell ref="U2314:V2314"/>
    <mergeCell ref="S2315:T2315"/>
    <mergeCell ref="U2315:V2315"/>
    <mergeCell ref="S2310:T2310"/>
    <mergeCell ref="U2310:V2310"/>
    <mergeCell ref="S2311:T2311"/>
    <mergeCell ref="U2311:V2311"/>
    <mergeCell ref="S2312:T2312"/>
    <mergeCell ref="U2312:V2312"/>
    <mergeCell ref="S2307:T2307"/>
    <mergeCell ref="U2307:V2307"/>
    <mergeCell ref="S2308:T2308"/>
    <mergeCell ref="U2308:V2308"/>
    <mergeCell ref="S2309:T2309"/>
    <mergeCell ref="U2309:V2309"/>
    <mergeCell ref="S2304:T2304"/>
    <mergeCell ref="U2304:V2304"/>
    <mergeCell ref="S2305:T2305"/>
    <mergeCell ref="U2305:V2305"/>
    <mergeCell ref="S2306:T2306"/>
    <mergeCell ref="U2306:V2306"/>
    <mergeCell ref="S2301:T2301"/>
    <mergeCell ref="U2301:V2301"/>
    <mergeCell ref="S2302:T2302"/>
    <mergeCell ref="U2302:V2302"/>
    <mergeCell ref="S2303:T2303"/>
    <mergeCell ref="U2303:V2303"/>
    <mergeCell ref="S2298:T2298"/>
    <mergeCell ref="U2298:V2298"/>
    <mergeCell ref="S2299:T2299"/>
    <mergeCell ref="U2299:V2299"/>
    <mergeCell ref="S2300:T2300"/>
    <mergeCell ref="U2300:V2300"/>
    <mergeCell ref="S2295:T2295"/>
    <mergeCell ref="U2295:V2295"/>
    <mergeCell ref="S2296:T2296"/>
    <mergeCell ref="U2296:V2296"/>
    <mergeCell ref="S2297:T2297"/>
    <mergeCell ref="U2297:V2297"/>
    <mergeCell ref="S2292:T2292"/>
    <mergeCell ref="U2292:V2292"/>
    <mergeCell ref="S2293:T2293"/>
    <mergeCell ref="U2293:V2293"/>
    <mergeCell ref="S2294:T2294"/>
    <mergeCell ref="U2294:V2294"/>
    <mergeCell ref="S2289:T2289"/>
    <mergeCell ref="U2289:V2289"/>
    <mergeCell ref="S2290:T2290"/>
    <mergeCell ref="U2290:V2290"/>
    <mergeCell ref="S2291:T2291"/>
    <mergeCell ref="U2291:V2291"/>
    <mergeCell ref="S2286:T2286"/>
    <mergeCell ref="U2286:V2286"/>
    <mergeCell ref="S2287:T2287"/>
    <mergeCell ref="U2287:V2287"/>
    <mergeCell ref="S2288:T2288"/>
    <mergeCell ref="U2288:V2288"/>
    <mergeCell ref="S2283:T2283"/>
    <mergeCell ref="U2283:V2283"/>
    <mergeCell ref="S2284:T2284"/>
    <mergeCell ref="U2284:V2284"/>
    <mergeCell ref="S2285:T2285"/>
    <mergeCell ref="U2285:V2285"/>
    <mergeCell ref="S2280:T2280"/>
    <mergeCell ref="U2280:V2280"/>
    <mergeCell ref="S2281:T2281"/>
    <mergeCell ref="U2281:V2281"/>
    <mergeCell ref="S2282:T2282"/>
    <mergeCell ref="U2282:V2282"/>
    <mergeCell ref="S2277:T2277"/>
    <mergeCell ref="U2277:V2277"/>
    <mergeCell ref="S2278:T2278"/>
    <mergeCell ref="U2278:V2278"/>
    <mergeCell ref="S2279:T2279"/>
    <mergeCell ref="U2279:V2279"/>
    <mergeCell ref="S2274:T2274"/>
    <mergeCell ref="U2274:V2274"/>
    <mergeCell ref="S2275:T2275"/>
    <mergeCell ref="U2275:V2275"/>
    <mergeCell ref="S2276:T2276"/>
    <mergeCell ref="U2276:V2276"/>
    <mergeCell ref="S2271:T2271"/>
    <mergeCell ref="U2271:V2271"/>
    <mergeCell ref="S2272:T2272"/>
    <mergeCell ref="U2272:V2272"/>
    <mergeCell ref="S2273:T2273"/>
    <mergeCell ref="U2273:V2273"/>
    <mergeCell ref="S2268:T2268"/>
    <mergeCell ref="U2268:V2268"/>
    <mergeCell ref="S2269:T2269"/>
    <mergeCell ref="U2269:V2269"/>
    <mergeCell ref="S2270:T2270"/>
    <mergeCell ref="U2270:V2270"/>
    <mergeCell ref="S2265:T2265"/>
    <mergeCell ref="U2265:V2265"/>
    <mergeCell ref="S2266:T2266"/>
    <mergeCell ref="U2266:V2266"/>
    <mergeCell ref="S2267:T2267"/>
    <mergeCell ref="U2267:V2267"/>
    <mergeCell ref="S2262:T2262"/>
    <mergeCell ref="U2262:V2262"/>
    <mergeCell ref="S2263:T2263"/>
    <mergeCell ref="U2263:V2263"/>
    <mergeCell ref="S2264:T2264"/>
    <mergeCell ref="U2264:V2264"/>
    <mergeCell ref="S2259:T2259"/>
    <mergeCell ref="U2259:V2259"/>
    <mergeCell ref="S2260:T2260"/>
    <mergeCell ref="U2260:V2260"/>
    <mergeCell ref="S2261:T2261"/>
    <mergeCell ref="U2261:V2261"/>
    <mergeCell ref="S2256:T2256"/>
    <mergeCell ref="U2256:V2256"/>
    <mergeCell ref="S2257:T2257"/>
    <mergeCell ref="U2257:V2257"/>
    <mergeCell ref="S2258:T2258"/>
    <mergeCell ref="U2258:V2258"/>
    <mergeCell ref="S2253:T2253"/>
    <mergeCell ref="U2253:V2253"/>
    <mergeCell ref="S2254:T2254"/>
    <mergeCell ref="U2254:V2254"/>
    <mergeCell ref="S2255:T2255"/>
    <mergeCell ref="U2255:V2255"/>
    <mergeCell ref="S2250:T2250"/>
    <mergeCell ref="U2250:V2250"/>
    <mergeCell ref="S2251:T2251"/>
    <mergeCell ref="U2251:V2251"/>
    <mergeCell ref="S2252:T2252"/>
    <mergeCell ref="U2252:V2252"/>
    <mergeCell ref="S2247:T2247"/>
    <mergeCell ref="U2247:V2247"/>
    <mergeCell ref="S2248:T2248"/>
    <mergeCell ref="U2248:V2248"/>
    <mergeCell ref="S2249:T2249"/>
    <mergeCell ref="U2249:V2249"/>
    <mergeCell ref="S2244:T2244"/>
    <mergeCell ref="U2244:V2244"/>
    <mergeCell ref="S2245:T2245"/>
    <mergeCell ref="U2245:V2245"/>
    <mergeCell ref="S2246:T2246"/>
    <mergeCell ref="U2246:V2246"/>
    <mergeCell ref="S2241:T2241"/>
    <mergeCell ref="U2241:V2241"/>
    <mergeCell ref="S2242:T2242"/>
    <mergeCell ref="U2242:V2242"/>
    <mergeCell ref="S2243:T2243"/>
    <mergeCell ref="U2243:V2243"/>
    <mergeCell ref="S2238:T2238"/>
    <mergeCell ref="U2238:V2238"/>
    <mergeCell ref="S2239:T2239"/>
    <mergeCell ref="U2239:V2239"/>
    <mergeCell ref="S2240:T2240"/>
    <mergeCell ref="U2240:V2240"/>
    <mergeCell ref="S2235:T2235"/>
    <mergeCell ref="U2235:V2235"/>
    <mergeCell ref="S2236:T2236"/>
    <mergeCell ref="U2236:V2236"/>
    <mergeCell ref="S2237:T2237"/>
    <mergeCell ref="U2237:V2237"/>
    <mergeCell ref="S2232:T2232"/>
    <mergeCell ref="U2232:V2232"/>
    <mergeCell ref="S2233:T2233"/>
    <mergeCell ref="U2233:V2233"/>
    <mergeCell ref="S2234:T2234"/>
    <mergeCell ref="U2234:V2234"/>
    <mergeCell ref="S2229:T2229"/>
    <mergeCell ref="U2229:V2229"/>
    <mergeCell ref="S2230:T2230"/>
    <mergeCell ref="U2230:V2230"/>
    <mergeCell ref="S2231:T2231"/>
    <mergeCell ref="U2231:V2231"/>
    <mergeCell ref="S2226:T2226"/>
    <mergeCell ref="U2226:V2226"/>
    <mergeCell ref="S2227:T2227"/>
    <mergeCell ref="U2227:V2227"/>
    <mergeCell ref="S2228:T2228"/>
    <mergeCell ref="U2228:V2228"/>
    <mergeCell ref="S2223:T2223"/>
    <mergeCell ref="U2223:V2223"/>
    <mergeCell ref="S2224:T2224"/>
    <mergeCell ref="U2224:V2224"/>
    <mergeCell ref="S2225:T2225"/>
    <mergeCell ref="U2225:V2225"/>
    <mergeCell ref="S2220:T2220"/>
    <mergeCell ref="U2220:V2220"/>
    <mergeCell ref="S2221:T2221"/>
    <mergeCell ref="U2221:V2221"/>
    <mergeCell ref="S2222:T2222"/>
    <mergeCell ref="U2222:V2222"/>
    <mergeCell ref="S2217:T2217"/>
    <mergeCell ref="U2217:V2217"/>
    <mergeCell ref="S2218:T2218"/>
    <mergeCell ref="U2218:V2218"/>
    <mergeCell ref="S2219:T2219"/>
    <mergeCell ref="U2219:V2219"/>
    <mergeCell ref="S2214:T2214"/>
    <mergeCell ref="U2214:V2214"/>
    <mergeCell ref="S2215:T2215"/>
    <mergeCell ref="U2215:V2215"/>
    <mergeCell ref="S2216:T2216"/>
    <mergeCell ref="U2216:V2216"/>
    <mergeCell ref="S2211:T2211"/>
    <mergeCell ref="U2211:V2211"/>
    <mergeCell ref="S2212:T2212"/>
    <mergeCell ref="U2212:V2212"/>
    <mergeCell ref="S2213:T2213"/>
    <mergeCell ref="U2213:V2213"/>
    <mergeCell ref="S2208:T2208"/>
    <mergeCell ref="U2208:V2208"/>
    <mergeCell ref="S2209:T2209"/>
    <mergeCell ref="U2209:V2209"/>
    <mergeCell ref="S2210:T2210"/>
    <mergeCell ref="U2210:V2210"/>
    <mergeCell ref="S2205:T2205"/>
    <mergeCell ref="U2205:V2205"/>
    <mergeCell ref="S2206:T2206"/>
    <mergeCell ref="U2206:V2206"/>
    <mergeCell ref="S2207:T2207"/>
    <mergeCell ref="U2207:V2207"/>
    <mergeCell ref="S2202:T2202"/>
    <mergeCell ref="U2202:V2202"/>
    <mergeCell ref="S2203:T2203"/>
    <mergeCell ref="U2203:V2203"/>
    <mergeCell ref="S2204:T2204"/>
    <mergeCell ref="U2204:V2204"/>
    <mergeCell ref="S2199:T2199"/>
    <mergeCell ref="U2199:V2199"/>
    <mergeCell ref="S2200:T2200"/>
    <mergeCell ref="U2200:V2200"/>
    <mergeCell ref="S2201:T2201"/>
    <mergeCell ref="U2201:V2201"/>
    <mergeCell ref="S2196:T2196"/>
    <mergeCell ref="U2196:V2196"/>
    <mergeCell ref="S2197:T2197"/>
    <mergeCell ref="U2197:V2197"/>
    <mergeCell ref="S2198:T2198"/>
    <mergeCell ref="U2198:V2198"/>
    <mergeCell ref="S2193:T2193"/>
    <mergeCell ref="U2193:V2193"/>
    <mergeCell ref="S2194:T2194"/>
    <mergeCell ref="U2194:V2194"/>
    <mergeCell ref="S2195:T2195"/>
    <mergeCell ref="U2195:V2195"/>
    <mergeCell ref="S2190:T2190"/>
    <mergeCell ref="U2190:V2190"/>
    <mergeCell ref="S2191:T2191"/>
    <mergeCell ref="U2191:V2191"/>
    <mergeCell ref="S2192:T2192"/>
    <mergeCell ref="U2192:V2192"/>
    <mergeCell ref="S2187:T2187"/>
    <mergeCell ref="U2187:V2187"/>
    <mergeCell ref="S2188:T2188"/>
    <mergeCell ref="U2188:V2188"/>
    <mergeCell ref="S2189:T2189"/>
    <mergeCell ref="U2189:V2189"/>
    <mergeCell ref="S2184:T2184"/>
    <mergeCell ref="U2184:V2184"/>
    <mergeCell ref="S2185:T2185"/>
    <mergeCell ref="U2185:V2185"/>
    <mergeCell ref="S2186:T2186"/>
    <mergeCell ref="U2186:V2186"/>
    <mergeCell ref="S2181:T2181"/>
    <mergeCell ref="U2181:V2181"/>
    <mergeCell ref="S2182:T2182"/>
    <mergeCell ref="U2182:V2182"/>
    <mergeCell ref="S2183:T2183"/>
    <mergeCell ref="U2183:V2183"/>
    <mergeCell ref="S2178:T2178"/>
    <mergeCell ref="U2178:V2178"/>
    <mergeCell ref="S2179:T2179"/>
    <mergeCell ref="U2179:V2179"/>
    <mergeCell ref="S2180:T2180"/>
    <mergeCell ref="U2180:V2180"/>
    <mergeCell ref="S2175:T2175"/>
    <mergeCell ref="U2175:V2175"/>
    <mergeCell ref="S2176:T2176"/>
    <mergeCell ref="U2176:V2176"/>
    <mergeCell ref="S2177:T2177"/>
    <mergeCell ref="U2177:V2177"/>
    <mergeCell ref="S2172:T2172"/>
    <mergeCell ref="U2172:V2172"/>
    <mergeCell ref="S2173:T2173"/>
    <mergeCell ref="U2173:V2173"/>
    <mergeCell ref="S2174:T2174"/>
    <mergeCell ref="U2174:V2174"/>
    <mergeCell ref="S2169:T2169"/>
    <mergeCell ref="U2169:V2169"/>
    <mergeCell ref="S2170:T2170"/>
    <mergeCell ref="U2170:V2170"/>
    <mergeCell ref="S2171:T2171"/>
    <mergeCell ref="U2171:V2171"/>
    <mergeCell ref="S2166:T2166"/>
    <mergeCell ref="U2166:V2166"/>
    <mergeCell ref="S2167:T2167"/>
    <mergeCell ref="U2167:V2167"/>
    <mergeCell ref="S2168:T2168"/>
    <mergeCell ref="U2168:V2168"/>
    <mergeCell ref="S2163:T2163"/>
    <mergeCell ref="U2163:V2163"/>
    <mergeCell ref="S2164:T2164"/>
    <mergeCell ref="U2164:V2164"/>
    <mergeCell ref="S2165:T2165"/>
    <mergeCell ref="U2165:V2165"/>
    <mergeCell ref="S2160:T2160"/>
    <mergeCell ref="U2160:V2160"/>
    <mergeCell ref="S2161:T2161"/>
    <mergeCell ref="U2161:V2161"/>
    <mergeCell ref="S2162:T2162"/>
    <mergeCell ref="U2162:V2162"/>
    <mergeCell ref="S2157:T2157"/>
    <mergeCell ref="U2157:V2157"/>
    <mergeCell ref="S2158:T2158"/>
    <mergeCell ref="U2158:V2158"/>
    <mergeCell ref="S2159:T2159"/>
    <mergeCell ref="U2159:V2159"/>
    <mergeCell ref="S2154:T2154"/>
    <mergeCell ref="U2154:V2154"/>
    <mergeCell ref="S2155:T2155"/>
    <mergeCell ref="U2155:V2155"/>
    <mergeCell ref="S2156:T2156"/>
    <mergeCell ref="U2156:V2156"/>
    <mergeCell ref="S2151:T2151"/>
    <mergeCell ref="U2151:V2151"/>
    <mergeCell ref="S2152:T2152"/>
    <mergeCell ref="U2152:V2152"/>
    <mergeCell ref="S2153:T2153"/>
    <mergeCell ref="U2153:V2153"/>
    <mergeCell ref="S2148:T2148"/>
    <mergeCell ref="U2148:V2148"/>
    <mergeCell ref="S2149:T2149"/>
    <mergeCell ref="U2149:V2149"/>
    <mergeCell ref="S2150:T2150"/>
    <mergeCell ref="U2150:V2150"/>
    <mergeCell ref="S2145:T2145"/>
    <mergeCell ref="U2145:V2145"/>
    <mergeCell ref="S2146:T2146"/>
    <mergeCell ref="U2146:V2146"/>
    <mergeCell ref="S2147:T2147"/>
    <mergeCell ref="U2147:V2147"/>
    <mergeCell ref="S2142:T2142"/>
    <mergeCell ref="U2142:V2142"/>
    <mergeCell ref="S2143:T2143"/>
    <mergeCell ref="U2143:V2143"/>
    <mergeCell ref="S2144:T2144"/>
    <mergeCell ref="U2144:V2144"/>
    <mergeCell ref="S2139:T2139"/>
    <mergeCell ref="U2139:V2139"/>
    <mergeCell ref="S2140:T2140"/>
    <mergeCell ref="U2140:V2140"/>
    <mergeCell ref="S2141:T2141"/>
    <mergeCell ref="U2141:V2141"/>
    <mergeCell ref="S2136:T2136"/>
    <mergeCell ref="U2136:V2136"/>
    <mergeCell ref="S2137:T2137"/>
    <mergeCell ref="U2137:V2137"/>
    <mergeCell ref="S2138:T2138"/>
    <mergeCell ref="U2138:V2138"/>
    <mergeCell ref="S2133:T2133"/>
    <mergeCell ref="U2133:V2133"/>
    <mergeCell ref="S2134:T2134"/>
    <mergeCell ref="U2134:V2134"/>
    <mergeCell ref="S2135:T2135"/>
    <mergeCell ref="U2135:V2135"/>
    <mergeCell ref="S2130:T2130"/>
    <mergeCell ref="U2130:V2130"/>
    <mergeCell ref="S2131:T2131"/>
    <mergeCell ref="U2131:V2131"/>
    <mergeCell ref="S2132:T2132"/>
    <mergeCell ref="U2132:V2132"/>
    <mergeCell ref="S2127:T2127"/>
    <mergeCell ref="U2127:V2127"/>
    <mergeCell ref="S2128:T2128"/>
    <mergeCell ref="U2128:V2128"/>
    <mergeCell ref="S2129:T2129"/>
    <mergeCell ref="U2129:V2129"/>
    <mergeCell ref="S2124:T2124"/>
    <mergeCell ref="U2124:V2124"/>
    <mergeCell ref="S2125:T2125"/>
    <mergeCell ref="U2125:V2125"/>
    <mergeCell ref="S2126:T2126"/>
    <mergeCell ref="U2126:V2126"/>
    <mergeCell ref="S2121:T2121"/>
    <mergeCell ref="U2121:V2121"/>
    <mergeCell ref="S2122:T2122"/>
    <mergeCell ref="U2122:V2122"/>
    <mergeCell ref="S2123:T2123"/>
    <mergeCell ref="U2123:V2123"/>
    <mergeCell ref="S2118:T2118"/>
    <mergeCell ref="U2118:V2118"/>
    <mergeCell ref="S2119:T2119"/>
    <mergeCell ref="U2119:V2119"/>
    <mergeCell ref="S2120:T2120"/>
    <mergeCell ref="U2120:V2120"/>
    <mergeCell ref="S2115:T2115"/>
    <mergeCell ref="U2115:V2115"/>
    <mergeCell ref="S2116:T2116"/>
    <mergeCell ref="U2116:V2116"/>
    <mergeCell ref="S2117:T2117"/>
    <mergeCell ref="U2117:V2117"/>
    <mergeCell ref="S2112:T2112"/>
    <mergeCell ref="U2112:V2112"/>
    <mergeCell ref="S2113:T2113"/>
    <mergeCell ref="U2113:V2113"/>
    <mergeCell ref="S2114:T2114"/>
    <mergeCell ref="U2114:V2114"/>
    <mergeCell ref="S2109:T2109"/>
    <mergeCell ref="U2109:V2109"/>
    <mergeCell ref="S2110:T2110"/>
    <mergeCell ref="U2110:V2110"/>
    <mergeCell ref="S2111:T2111"/>
    <mergeCell ref="U2111:V2111"/>
    <mergeCell ref="S2106:T2106"/>
    <mergeCell ref="U2106:V2106"/>
    <mergeCell ref="S2107:T2107"/>
    <mergeCell ref="U2107:V2107"/>
    <mergeCell ref="S2108:T2108"/>
    <mergeCell ref="U2108:V2108"/>
    <mergeCell ref="S2103:T2103"/>
    <mergeCell ref="U2103:V2103"/>
    <mergeCell ref="S2104:T2104"/>
    <mergeCell ref="U2104:V2104"/>
    <mergeCell ref="S2105:T2105"/>
    <mergeCell ref="U2105:V2105"/>
    <mergeCell ref="S2100:T2100"/>
    <mergeCell ref="U2100:V2100"/>
    <mergeCell ref="S2101:T2101"/>
    <mergeCell ref="U2101:V2101"/>
    <mergeCell ref="S2102:T2102"/>
    <mergeCell ref="U2102:V2102"/>
    <mergeCell ref="S2097:T2097"/>
    <mergeCell ref="U2097:V2097"/>
    <mergeCell ref="S2098:T2098"/>
    <mergeCell ref="U2098:V2098"/>
    <mergeCell ref="S2099:T2099"/>
    <mergeCell ref="U2099:V2099"/>
    <mergeCell ref="S2094:T2094"/>
    <mergeCell ref="U2094:V2094"/>
    <mergeCell ref="S2095:T2095"/>
    <mergeCell ref="U2095:V2095"/>
    <mergeCell ref="S2096:T2096"/>
    <mergeCell ref="U2096:V2096"/>
    <mergeCell ref="S2091:T2091"/>
    <mergeCell ref="U2091:V2091"/>
    <mergeCell ref="S2092:T2092"/>
    <mergeCell ref="U2092:V2092"/>
    <mergeCell ref="S2093:T2093"/>
    <mergeCell ref="U2093:V2093"/>
    <mergeCell ref="S2088:T2088"/>
    <mergeCell ref="U2088:V2088"/>
    <mergeCell ref="S2089:T2089"/>
    <mergeCell ref="U2089:V2089"/>
    <mergeCell ref="S2090:T2090"/>
    <mergeCell ref="U2090:V2090"/>
    <mergeCell ref="S2085:T2085"/>
    <mergeCell ref="U2085:V2085"/>
    <mergeCell ref="S2086:T2086"/>
    <mergeCell ref="U2086:V2086"/>
    <mergeCell ref="S2087:T2087"/>
    <mergeCell ref="U2087:V2087"/>
    <mergeCell ref="S2082:T2082"/>
    <mergeCell ref="U2082:V2082"/>
    <mergeCell ref="S2083:T2083"/>
    <mergeCell ref="U2083:V2083"/>
    <mergeCell ref="S2084:T2084"/>
    <mergeCell ref="U2084:V2084"/>
    <mergeCell ref="S2079:T2079"/>
    <mergeCell ref="U2079:V2079"/>
    <mergeCell ref="S2080:T2080"/>
    <mergeCell ref="U2080:V2080"/>
    <mergeCell ref="S2081:T2081"/>
    <mergeCell ref="U2081:V2081"/>
    <mergeCell ref="S2076:T2076"/>
    <mergeCell ref="U2076:V2076"/>
    <mergeCell ref="S2077:T2077"/>
    <mergeCell ref="U2077:V2077"/>
    <mergeCell ref="S2078:T2078"/>
    <mergeCell ref="U2078:V2078"/>
    <mergeCell ref="S2073:T2073"/>
    <mergeCell ref="U2073:V2073"/>
    <mergeCell ref="S2074:T2074"/>
    <mergeCell ref="U2074:V2074"/>
    <mergeCell ref="S2075:T2075"/>
    <mergeCell ref="U2075:V2075"/>
    <mergeCell ref="S2070:T2070"/>
    <mergeCell ref="U2070:V2070"/>
    <mergeCell ref="S2071:T2071"/>
    <mergeCell ref="U2071:V2071"/>
    <mergeCell ref="S2072:T2072"/>
    <mergeCell ref="U2072:V2072"/>
    <mergeCell ref="S2067:T2067"/>
    <mergeCell ref="U2067:V2067"/>
    <mergeCell ref="S2068:T2068"/>
    <mergeCell ref="U2068:V2068"/>
    <mergeCell ref="S2069:T2069"/>
    <mergeCell ref="U2069:V2069"/>
    <mergeCell ref="S2064:T2064"/>
    <mergeCell ref="U2064:V2064"/>
    <mergeCell ref="S2065:T2065"/>
    <mergeCell ref="U2065:V2065"/>
    <mergeCell ref="S2066:T2066"/>
    <mergeCell ref="U2066:V2066"/>
    <mergeCell ref="S2058:U2058"/>
    <mergeCell ref="S2059:U2059"/>
    <mergeCell ref="S2060:U2060"/>
    <mergeCell ref="S2061:U2061"/>
    <mergeCell ref="S2063:T2063"/>
    <mergeCell ref="U2063:V2063"/>
    <mergeCell ref="S2052:V2052"/>
    <mergeCell ref="S2053:U2053"/>
    <mergeCell ref="S2054:U2054"/>
    <mergeCell ref="S2055:U2055"/>
    <mergeCell ref="S2056:U2056"/>
    <mergeCell ref="S2057:U2057"/>
    <mergeCell ref="S2049:T2049"/>
    <mergeCell ref="U2049:V2049"/>
    <mergeCell ref="S2050:T2050"/>
    <mergeCell ref="U2050:V2050"/>
    <mergeCell ref="S2051:T2051"/>
    <mergeCell ref="U2051:V2051"/>
    <mergeCell ref="S2046:T2046"/>
    <mergeCell ref="U2046:V2046"/>
    <mergeCell ref="S2047:T2047"/>
    <mergeCell ref="U2047:V2047"/>
    <mergeCell ref="S2048:T2048"/>
    <mergeCell ref="U2048:V2048"/>
    <mergeCell ref="S2043:T2043"/>
    <mergeCell ref="U2043:V2043"/>
    <mergeCell ref="S2044:T2044"/>
    <mergeCell ref="U2044:V2044"/>
    <mergeCell ref="S2045:T2045"/>
    <mergeCell ref="U2045:V2045"/>
    <mergeCell ref="S2040:T2040"/>
    <mergeCell ref="U2040:V2040"/>
    <mergeCell ref="S2041:T2041"/>
    <mergeCell ref="U2041:V2041"/>
    <mergeCell ref="S2042:T2042"/>
    <mergeCell ref="U2042:V2042"/>
    <mergeCell ref="S2037:T2037"/>
    <mergeCell ref="U2037:V2037"/>
    <mergeCell ref="S2038:T2038"/>
    <mergeCell ref="U2038:V2038"/>
    <mergeCell ref="S2039:T2039"/>
    <mergeCell ref="U2039:V2039"/>
    <mergeCell ref="S2034:T2034"/>
    <mergeCell ref="U2034:V2034"/>
    <mergeCell ref="S2035:T2035"/>
    <mergeCell ref="U2035:V2035"/>
    <mergeCell ref="S2036:T2036"/>
    <mergeCell ref="U2036:V2036"/>
    <mergeCell ref="S2031:T2031"/>
    <mergeCell ref="U2031:V2031"/>
    <mergeCell ref="S2032:T2032"/>
    <mergeCell ref="U2032:V2032"/>
    <mergeCell ref="S2033:T2033"/>
    <mergeCell ref="U2033:V2033"/>
    <mergeCell ref="S2028:T2028"/>
    <mergeCell ref="U2028:V2028"/>
    <mergeCell ref="S2029:T2029"/>
    <mergeCell ref="U2029:V2029"/>
    <mergeCell ref="S2030:T2030"/>
    <mergeCell ref="U2030:V2030"/>
    <mergeCell ref="S2025:T2025"/>
    <mergeCell ref="U2025:V2025"/>
    <mergeCell ref="S2026:T2026"/>
    <mergeCell ref="U2026:V2026"/>
    <mergeCell ref="S2027:T2027"/>
    <mergeCell ref="U2027:V2027"/>
    <mergeCell ref="S2022:T2022"/>
    <mergeCell ref="U2022:V2022"/>
    <mergeCell ref="S2023:T2023"/>
    <mergeCell ref="U2023:V2023"/>
    <mergeCell ref="S2024:T2024"/>
    <mergeCell ref="U2024:V2024"/>
    <mergeCell ref="S2019:T2019"/>
    <mergeCell ref="U2019:V2019"/>
    <mergeCell ref="S2020:T2020"/>
    <mergeCell ref="U2020:V2020"/>
    <mergeCell ref="S2021:T2021"/>
    <mergeCell ref="U2021:V2021"/>
    <mergeCell ref="S2016:T2016"/>
    <mergeCell ref="U2016:V2016"/>
    <mergeCell ref="S2017:T2017"/>
    <mergeCell ref="U2017:V2017"/>
    <mergeCell ref="S2018:T2018"/>
    <mergeCell ref="U2018:V2018"/>
    <mergeCell ref="S2013:T2013"/>
    <mergeCell ref="U2013:V2013"/>
    <mergeCell ref="S2014:T2014"/>
    <mergeCell ref="U2014:V2014"/>
    <mergeCell ref="S2015:T2015"/>
    <mergeCell ref="U2015:V2015"/>
    <mergeCell ref="S2010:T2010"/>
    <mergeCell ref="U2010:V2010"/>
    <mergeCell ref="S2011:T2011"/>
    <mergeCell ref="U2011:V2011"/>
    <mergeCell ref="S2012:T2012"/>
    <mergeCell ref="U2012:V2012"/>
    <mergeCell ref="S2007:T2007"/>
    <mergeCell ref="U2007:V2007"/>
    <mergeCell ref="S2008:T2008"/>
    <mergeCell ref="U2008:V2008"/>
    <mergeCell ref="S2009:T2009"/>
    <mergeCell ref="U2009:V2009"/>
    <mergeCell ref="S2004:T2004"/>
    <mergeCell ref="U2004:V2004"/>
    <mergeCell ref="S2005:T2005"/>
    <mergeCell ref="U2005:V2005"/>
    <mergeCell ref="S2006:T2006"/>
    <mergeCell ref="U2006:V2006"/>
    <mergeCell ref="S2001:T2001"/>
    <mergeCell ref="U2001:V2001"/>
    <mergeCell ref="S2002:T2002"/>
    <mergeCell ref="U2002:V2002"/>
    <mergeCell ref="S2003:T2003"/>
    <mergeCell ref="U2003:V2003"/>
    <mergeCell ref="S1998:T1998"/>
    <mergeCell ref="U1998:V1998"/>
    <mergeCell ref="S1999:T1999"/>
    <mergeCell ref="U1999:V1999"/>
    <mergeCell ref="S2000:T2000"/>
    <mergeCell ref="U2000:V2000"/>
    <mergeCell ref="S1995:T1995"/>
    <mergeCell ref="U1995:V1995"/>
    <mergeCell ref="S1996:T1996"/>
    <mergeCell ref="U1996:V1996"/>
    <mergeCell ref="S1997:T1997"/>
    <mergeCell ref="U1997:V1997"/>
    <mergeCell ref="S1992:T1992"/>
    <mergeCell ref="U1992:V1992"/>
    <mergeCell ref="S1993:T1993"/>
    <mergeCell ref="U1993:V1993"/>
    <mergeCell ref="S1994:T1994"/>
    <mergeCell ref="U1994:V1994"/>
    <mergeCell ref="S1989:T1989"/>
    <mergeCell ref="U1989:V1989"/>
    <mergeCell ref="S1990:T1990"/>
    <mergeCell ref="U1990:V1990"/>
    <mergeCell ref="S1991:T1991"/>
    <mergeCell ref="U1991:V1991"/>
    <mergeCell ref="S1986:T1986"/>
    <mergeCell ref="U1986:V1986"/>
    <mergeCell ref="S1987:T1987"/>
    <mergeCell ref="U1987:V1987"/>
    <mergeCell ref="S1988:T1988"/>
    <mergeCell ref="U1988:V1988"/>
    <mergeCell ref="S1983:T1983"/>
    <mergeCell ref="U1983:V1983"/>
    <mergeCell ref="S1984:T1984"/>
    <mergeCell ref="U1984:V1984"/>
    <mergeCell ref="S1985:T1985"/>
    <mergeCell ref="U1985:V1985"/>
    <mergeCell ref="S1980:T1980"/>
    <mergeCell ref="U1980:V1980"/>
    <mergeCell ref="S1981:T1981"/>
    <mergeCell ref="U1981:V1981"/>
    <mergeCell ref="S1982:T1982"/>
    <mergeCell ref="U1982:V1982"/>
    <mergeCell ref="S1977:T1977"/>
    <mergeCell ref="U1977:V1977"/>
    <mergeCell ref="S1978:T1978"/>
    <mergeCell ref="U1978:V1978"/>
    <mergeCell ref="S1979:T1979"/>
    <mergeCell ref="U1979:V1979"/>
    <mergeCell ref="S1974:T1974"/>
    <mergeCell ref="U1974:V1974"/>
    <mergeCell ref="S1975:T1975"/>
    <mergeCell ref="U1975:V1975"/>
    <mergeCell ref="S1976:T1976"/>
    <mergeCell ref="U1976:V1976"/>
    <mergeCell ref="S1971:T1971"/>
    <mergeCell ref="U1971:V1971"/>
    <mergeCell ref="S1972:T1972"/>
    <mergeCell ref="U1972:V1972"/>
    <mergeCell ref="S1973:T1973"/>
    <mergeCell ref="U1973:V1973"/>
    <mergeCell ref="S1968:T1968"/>
    <mergeCell ref="U1968:V1968"/>
    <mergeCell ref="S1969:T1969"/>
    <mergeCell ref="U1969:V1969"/>
    <mergeCell ref="S1970:T1970"/>
    <mergeCell ref="U1970:V1970"/>
    <mergeCell ref="S1965:T1965"/>
    <mergeCell ref="U1965:V1965"/>
    <mergeCell ref="S1966:T1966"/>
    <mergeCell ref="U1966:V1966"/>
    <mergeCell ref="S1967:T1967"/>
    <mergeCell ref="U1967:V1967"/>
    <mergeCell ref="S1962:T1962"/>
    <mergeCell ref="U1962:V1962"/>
    <mergeCell ref="S1963:T1963"/>
    <mergeCell ref="U1963:V1963"/>
    <mergeCell ref="S1964:T1964"/>
    <mergeCell ref="U1964:V1964"/>
    <mergeCell ref="S1959:T1959"/>
    <mergeCell ref="U1959:V1959"/>
    <mergeCell ref="S1960:T1960"/>
    <mergeCell ref="U1960:V1960"/>
    <mergeCell ref="S1961:T1961"/>
    <mergeCell ref="U1961:V1961"/>
    <mergeCell ref="S1956:T1956"/>
    <mergeCell ref="U1956:V1956"/>
    <mergeCell ref="S1957:T1957"/>
    <mergeCell ref="U1957:V1957"/>
    <mergeCell ref="S1958:T1958"/>
    <mergeCell ref="U1958:V1958"/>
    <mergeCell ref="S1953:T1953"/>
    <mergeCell ref="U1953:V1953"/>
    <mergeCell ref="S1954:T1954"/>
    <mergeCell ref="U1954:V1954"/>
    <mergeCell ref="S1955:T1955"/>
    <mergeCell ref="U1955:V1955"/>
    <mergeCell ref="S1950:T1950"/>
    <mergeCell ref="U1950:V1950"/>
    <mergeCell ref="S1951:T1951"/>
    <mergeCell ref="U1951:V1951"/>
    <mergeCell ref="S1952:T1952"/>
    <mergeCell ref="U1952:V1952"/>
    <mergeCell ref="S1947:T1947"/>
    <mergeCell ref="U1947:V1947"/>
    <mergeCell ref="S1948:T1948"/>
    <mergeCell ref="U1948:V1948"/>
    <mergeCell ref="S1949:T1949"/>
    <mergeCell ref="U1949:V1949"/>
    <mergeCell ref="S1944:T1944"/>
    <mergeCell ref="U1944:V1944"/>
    <mergeCell ref="S1945:T1945"/>
    <mergeCell ref="U1945:V1945"/>
    <mergeCell ref="S1946:T1946"/>
    <mergeCell ref="U1946:V1946"/>
    <mergeCell ref="S1941:T1941"/>
    <mergeCell ref="U1941:V1941"/>
    <mergeCell ref="S1942:T1942"/>
    <mergeCell ref="U1942:V1942"/>
    <mergeCell ref="S1943:T1943"/>
    <mergeCell ref="U1943:V1943"/>
    <mergeCell ref="S1938:T1938"/>
    <mergeCell ref="U1938:V1938"/>
    <mergeCell ref="S1939:T1939"/>
    <mergeCell ref="U1939:V1939"/>
    <mergeCell ref="S1940:T1940"/>
    <mergeCell ref="U1940:V1940"/>
    <mergeCell ref="S1935:T1935"/>
    <mergeCell ref="U1935:V1935"/>
    <mergeCell ref="S1936:T1936"/>
    <mergeCell ref="U1936:V1936"/>
    <mergeCell ref="S1937:T1937"/>
    <mergeCell ref="U1937:V1937"/>
    <mergeCell ref="S1932:T1932"/>
    <mergeCell ref="U1932:V1932"/>
    <mergeCell ref="S1933:T1933"/>
    <mergeCell ref="U1933:V1933"/>
    <mergeCell ref="S1934:T1934"/>
    <mergeCell ref="U1934:V1934"/>
    <mergeCell ref="S1929:T1929"/>
    <mergeCell ref="U1929:V1929"/>
    <mergeCell ref="S1930:T1930"/>
    <mergeCell ref="U1930:V1930"/>
    <mergeCell ref="S1931:T1931"/>
    <mergeCell ref="U1931:V1931"/>
    <mergeCell ref="S1926:T1926"/>
    <mergeCell ref="U1926:V1926"/>
    <mergeCell ref="S1927:T1927"/>
    <mergeCell ref="U1927:V1927"/>
    <mergeCell ref="S1928:T1928"/>
    <mergeCell ref="U1928:V1928"/>
    <mergeCell ref="S1923:T1923"/>
    <mergeCell ref="U1923:V1923"/>
    <mergeCell ref="S1924:T1924"/>
    <mergeCell ref="U1924:V1924"/>
    <mergeCell ref="S1925:T1925"/>
    <mergeCell ref="U1925:V1925"/>
    <mergeCell ref="S1920:T1920"/>
    <mergeCell ref="U1920:V1920"/>
    <mergeCell ref="S1921:T1921"/>
    <mergeCell ref="U1921:V1921"/>
    <mergeCell ref="S1922:T1922"/>
    <mergeCell ref="U1922:V1922"/>
    <mergeCell ref="S1917:T1917"/>
    <mergeCell ref="U1917:V1917"/>
    <mergeCell ref="S1918:T1918"/>
    <mergeCell ref="U1918:V1918"/>
    <mergeCell ref="S1919:T1919"/>
    <mergeCell ref="U1919:V1919"/>
    <mergeCell ref="S1914:T1914"/>
    <mergeCell ref="U1914:V1914"/>
    <mergeCell ref="S1915:T1915"/>
    <mergeCell ref="U1915:V1915"/>
    <mergeCell ref="S1916:T1916"/>
    <mergeCell ref="U1916:V1916"/>
    <mergeCell ref="S1911:T1911"/>
    <mergeCell ref="U1911:V1911"/>
    <mergeCell ref="S1912:T1912"/>
    <mergeCell ref="U1912:V1912"/>
    <mergeCell ref="S1913:T1913"/>
    <mergeCell ref="U1913:V1913"/>
    <mergeCell ref="S1908:T1908"/>
    <mergeCell ref="U1908:V1908"/>
    <mergeCell ref="S1909:T1909"/>
    <mergeCell ref="U1909:V1909"/>
    <mergeCell ref="S1910:T1910"/>
    <mergeCell ref="U1910:V1910"/>
    <mergeCell ref="S1905:T1905"/>
    <mergeCell ref="U1905:V1905"/>
    <mergeCell ref="S1906:T1906"/>
    <mergeCell ref="U1906:V1906"/>
    <mergeCell ref="S1907:T1907"/>
    <mergeCell ref="U1907:V1907"/>
    <mergeCell ref="S1902:T1902"/>
    <mergeCell ref="U1902:V1902"/>
    <mergeCell ref="S1903:T1903"/>
    <mergeCell ref="U1903:V1903"/>
    <mergeCell ref="S1904:T1904"/>
    <mergeCell ref="U1904:V1904"/>
    <mergeCell ref="S1899:T1899"/>
    <mergeCell ref="U1899:V1899"/>
    <mergeCell ref="S1900:T1900"/>
    <mergeCell ref="U1900:V1900"/>
    <mergeCell ref="S1901:T1901"/>
    <mergeCell ref="U1901:V1901"/>
    <mergeCell ref="S1896:T1896"/>
    <mergeCell ref="U1896:V1896"/>
    <mergeCell ref="S1897:T1897"/>
    <mergeCell ref="U1897:V1897"/>
    <mergeCell ref="S1898:T1898"/>
    <mergeCell ref="U1898:V1898"/>
    <mergeCell ref="S1893:T1893"/>
    <mergeCell ref="U1893:V1893"/>
    <mergeCell ref="S1894:T1894"/>
    <mergeCell ref="U1894:V1894"/>
    <mergeCell ref="S1895:T1895"/>
    <mergeCell ref="U1895:V1895"/>
    <mergeCell ref="S1890:T1890"/>
    <mergeCell ref="U1890:V1890"/>
    <mergeCell ref="S1891:T1891"/>
    <mergeCell ref="U1891:V1891"/>
    <mergeCell ref="S1892:T1892"/>
    <mergeCell ref="U1892:V1892"/>
    <mergeCell ref="S1887:T1887"/>
    <mergeCell ref="U1887:V1887"/>
    <mergeCell ref="S1888:T1888"/>
    <mergeCell ref="U1888:V1888"/>
    <mergeCell ref="S1889:T1889"/>
    <mergeCell ref="U1889:V1889"/>
    <mergeCell ref="S1884:T1884"/>
    <mergeCell ref="U1884:V1884"/>
    <mergeCell ref="S1885:T1885"/>
    <mergeCell ref="U1885:V1885"/>
    <mergeCell ref="S1886:T1886"/>
    <mergeCell ref="U1886:V1886"/>
    <mergeCell ref="S1881:T1881"/>
    <mergeCell ref="U1881:V1881"/>
    <mergeCell ref="S1882:T1882"/>
    <mergeCell ref="U1882:V1882"/>
    <mergeCell ref="S1883:T1883"/>
    <mergeCell ref="U1883:V1883"/>
    <mergeCell ref="S1878:T1878"/>
    <mergeCell ref="U1878:V1878"/>
    <mergeCell ref="S1879:T1879"/>
    <mergeCell ref="U1879:V1879"/>
    <mergeCell ref="S1880:T1880"/>
    <mergeCell ref="U1880:V1880"/>
    <mergeCell ref="S1875:T1875"/>
    <mergeCell ref="U1875:V1875"/>
    <mergeCell ref="S1876:T1876"/>
    <mergeCell ref="U1876:V1876"/>
    <mergeCell ref="S1877:T1877"/>
    <mergeCell ref="U1877:V1877"/>
    <mergeCell ref="S1872:T1872"/>
    <mergeCell ref="U1872:V1872"/>
    <mergeCell ref="S1873:T1873"/>
    <mergeCell ref="U1873:V1873"/>
    <mergeCell ref="S1874:T1874"/>
    <mergeCell ref="U1874:V1874"/>
    <mergeCell ref="S1869:T1869"/>
    <mergeCell ref="U1869:V1869"/>
    <mergeCell ref="S1870:T1870"/>
    <mergeCell ref="U1870:V1870"/>
    <mergeCell ref="S1871:T1871"/>
    <mergeCell ref="U1871:V1871"/>
    <mergeCell ref="S1866:T1866"/>
    <mergeCell ref="U1866:V1866"/>
    <mergeCell ref="S1867:T1867"/>
    <mergeCell ref="U1867:V1867"/>
    <mergeCell ref="S1868:T1868"/>
    <mergeCell ref="U1868:V1868"/>
    <mergeCell ref="S1863:T1863"/>
    <mergeCell ref="U1863:V1863"/>
    <mergeCell ref="S1864:T1864"/>
    <mergeCell ref="U1864:V1864"/>
    <mergeCell ref="S1865:T1865"/>
    <mergeCell ref="U1865:V1865"/>
    <mergeCell ref="S1860:T1860"/>
    <mergeCell ref="U1860:V1860"/>
    <mergeCell ref="S1861:T1861"/>
    <mergeCell ref="U1861:V1861"/>
    <mergeCell ref="S1862:T1862"/>
    <mergeCell ref="U1862:V1862"/>
    <mergeCell ref="S1857:T1857"/>
    <mergeCell ref="U1857:V1857"/>
    <mergeCell ref="S1858:T1858"/>
    <mergeCell ref="U1858:V1858"/>
    <mergeCell ref="S1859:T1859"/>
    <mergeCell ref="U1859:V1859"/>
    <mergeCell ref="S1854:T1854"/>
    <mergeCell ref="U1854:V1854"/>
    <mergeCell ref="S1855:T1855"/>
    <mergeCell ref="U1855:V1855"/>
    <mergeCell ref="S1856:T1856"/>
    <mergeCell ref="U1856:V1856"/>
    <mergeCell ref="S1851:T1851"/>
    <mergeCell ref="U1851:V1851"/>
    <mergeCell ref="S1852:T1852"/>
    <mergeCell ref="U1852:V1852"/>
    <mergeCell ref="S1853:T1853"/>
    <mergeCell ref="U1853:V1853"/>
    <mergeCell ref="S1848:T1848"/>
    <mergeCell ref="U1848:V1848"/>
    <mergeCell ref="S1849:T1849"/>
    <mergeCell ref="U1849:V1849"/>
    <mergeCell ref="S1850:T1850"/>
    <mergeCell ref="U1850:V1850"/>
    <mergeCell ref="S1845:T1845"/>
    <mergeCell ref="U1845:V1845"/>
    <mergeCell ref="S1846:T1846"/>
    <mergeCell ref="U1846:V1846"/>
    <mergeCell ref="S1847:T1847"/>
    <mergeCell ref="U1847:V1847"/>
    <mergeCell ref="S1842:T1842"/>
    <mergeCell ref="U1842:V1842"/>
    <mergeCell ref="S1843:T1843"/>
    <mergeCell ref="U1843:V1843"/>
    <mergeCell ref="S1844:T1844"/>
    <mergeCell ref="U1844:V1844"/>
    <mergeCell ref="S1839:T1839"/>
    <mergeCell ref="U1839:V1839"/>
    <mergeCell ref="S1840:T1840"/>
    <mergeCell ref="U1840:V1840"/>
    <mergeCell ref="S1841:T1841"/>
    <mergeCell ref="U1841:V1841"/>
    <mergeCell ref="S1836:T1836"/>
    <mergeCell ref="U1836:V1836"/>
    <mergeCell ref="S1837:T1837"/>
    <mergeCell ref="U1837:V1837"/>
    <mergeCell ref="S1838:T1838"/>
    <mergeCell ref="U1838:V1838"/>
    <mergeCell ref="S1833:T1833"/>
    <mergeCell ref="U1833:V1833"/>
    <mergeCell ref="S1834:T1834"/>
    <mergeCell ref="U1834:V1834"/>
    <mergeCell ref="S1835:T1835"/>
    <mergeCell ref="U1835:V1835"/>
    <mergeCell ref="S1830:T1830"/>
    <mergeCell ref="U1830:V1830"/>
    <mergeCell ref="S1831:T1831"/>
    <mergeCell ref="U1831:V1831"/>
    <mergeCell ref="S1832:T1832"/>
    <mergeCell ref="U1832:V1832"/>
    <mergeCell ref="S1827:T1827"/>
    <mergeCell ref="U1827:V1827"/>
    <mergeCell ref="S1828:T1828"/>
    <mergeCell ref="U1828:V1828"/>
    <mergeCell ref="S1829:T1829"/>
    <mergeCell ref="U1829:V1829"/>
    <mergeCell ref="S1824:T1824"/>
    <mergeCell ref="U1824:V1824"/>
    <mergeCell ref="S1825:T1825"/>
    <mergeCell ref="U1825:V1825"/>
    <mergeCell ref="S1826:T1826"/>
    <mergeCell ref="U1826:V1826"/>
    <mergeCell ref="S1821:T1821"/>
    <mergeCell ref="U1821:V1821"/>
    <mergeCell ref="S1822:T1822"/>
    <mergeCell ref="U1822:V1822"/>
    <mergeCell ref="S1823:T1823"/>
    <mergeCell ref="U1823:V1823"/>
    <mergeCell ref="S1818:T1818"/>
    <mergeCell ref="U1818:V1818"/>
    <mergeCell ref="S1819:T1819"/>
    <mergeCell ref="U1819:V1819"/>
    <mergeCell ref="S1820:T1820"/>
    <mergeCell ref="U1820:V1820"/>
    <mergeCell ref="S1815:T1815"/>
    <mergeCell ref="U1815:V1815"/>
    <mergeCell ref="S1816:T1816"/>
    <mergeCell ref="U1816:V1816"/>
    <mergeCell ref="S1817:T1817"/>
    <mergeCell ref="U1817:V1817"/>
    <mergeCell ref="S1812:T1812"/>
    <mergeCell ref="U1812:V1812"/>
    <mergeCell ref="S1813:T1813"/>
    <mergeCell ref="U1813:V1813"/>
    <mergeCell ref="S1814:T1814"/>
    <mergeCell ref="U1814:V1814"/>
    <mergeCell ref="S1809:T1809"/>
    <mergeCell ref="U1809:V1809"/>
    <mergeCell ref="S1810:T1810"/>
    <mergeCell ref="U1810:V1810"/>
    <mergeCell ref="S1811:T1811"/>
    <mergeCell ref="U1811:V1811"/>
    <mergeCell ref="S1806:T1806"/>
    <mergeCell ref="U1806:V1806"/>
    <mergeCell ref="S1807:T1807"/>
    <mergeCell ref="U1807:V1807"/>
    <mergeCell ref="S1808:T1808"/>
    <mergeCell ref="U1808:V1808"/>
    <mergeCell ref="S1803:T1803"/>
    <mergeCell ref="U1803:V1803"/>
    <mergeCell ref="S1804:T1804"/>
    <mergeCell ref="U1804:V1804"/>
    <mergeCell ref="S1805:T1805"/>
    <mergeCell ref="U1805:V1805"/>
    <mergeCell ref="S1800:T1800"/>
    <mergeCell ref="U1800:V1800"/>
    <mergeCell ref="S1801:T1801"/>
    <mergeCell ref="U1801:V1801"/>
    <mergeCell ref="S1802:T1802"/>
    <mergeCell ref="U1802:V1802"/>
    <mergeCell ref="S1797:T1797"/>
    <mergeCell ref="U1797:V1797"/>
    <mergeCell ref="S1798:T1798"/>
    <mergeCell ref="U1798:V1798"/>
    <mergeCell ref="S1799:T1799"/>
    <mergeCell ref="U1799:V1799"/>
    <mergeCell ref="S1794:T1794"/>
    <mergeCell ref="U1794:V1794"/>
    <mergeCell ref="S1795:T1795"/>
    <mergeCell ref="U1795:V1795"/>
    <mergeCell ref="S1796:T1796"/>
    <mergeCell ref="U1796:V1796"/>
    <mergeCell ref="S1791:T1791"/>
    <mergeCell ref="U1791:V1791"/>
    <mergeCell ref="S1792:T1792"/>
    <mergeCell ref="U1792:V1792"/>
    <mergeCell ref="S1793:T1793"/>
    <mergeCell ref="U1793:V1793"/>
    <mergeCell ref="S1788:T1788"/>
    <mergeCell ref="U1788:V1788"/>
    <mergeCell ref="S1789:T1789"/>
    <mergeCell ref="U1789:V1789"/>
    <mergeCell ref="S1790:T1790"/>
    <mergeCell ref="U1790:V1790"/>
    <mergeCell ref="S1785:T1785"/>
    <mergeCell ref="U1785:V1785"/>
    <mergeCell ref="S1786:T1786"/>
    <mergeCell ref="U1786:V1786"/>
    <mergeCell ref="S1787:T1787"/>
    <mergeCell ref="U1787:V1787"/>
    <mergeCell ref="S1782:T1782"/>
    <mergeCell ref="U1782:V1782"/>
    <mergeCell ref="S1783:T1783"/>
    <mergeCell ref="U1783:V1783"/>
    <mergeCell ref="S1784:T1784"/>
    <mergeCell ref="U1784:V1784"/>
    <mergeCell ref="S1779:T1779"/>
    <mergeCell ref="U1779:V1779"/>
    <mergeCell ref="S1780:T1780"/>
    <mergeCell ref="U1780:V1780"/>
    <mergeCell ref="S1781:T1781"/>
    <mergeCell ref="U1781:V1781"/>
    <mergeCell ref="S1776:T1776"/>
    <mergeCell ref="U1776:V1776"/>
    <mergeCell ref="S1777:T1777"/>
    <mergeCell ref="U1777:V1777"/>
    <mergeCell ref="S1778:T1778"/>
    <mergeCell ref="U1778:V1778"/>
    <mergeCell ref="S1773:T1773"/>
    <mergeCell ref="U1773:V1773"/>
    <mergeCell ref="S1774:T1774"/>
    <mergeCell ref="U1774:V1774"/>
    <mergeCell ref="S1775:T1775"/>
    <mergeCell ref="U1775:V1775"/>
    <mergeCell ref="S1770:T1770"/>
    <mergeCell ref="U1770:V1770"/>
    <mergeCell ref="S1771:T1771"/>
    <mergeCell ref="U1771:V1771"/>
    <mergeCell ref="S1772:T1772"/>
    <mergeCell ref="U1772:V1772"/>
    <mergeCell ref="S1767:T1767"/>
    <mergeCell ref="U1767:V1767"/>
    <mergeCell ref="S1768:T1768"/>
    <mergeCell ref="U1768:V1768"/>
    <mergeCell ref="S1769:T1769"/>
    <mergeCell ref="U1769:V1769"/>
    <mergeCell ref="S1764:T1764"/>
    <mergeCell ref="U1764:V1764"/>
    <mergeCell ref="S1765:T1765"/>
    <mergeCell ref="U1765:V1765"/>
    <mergeCell ref="S1766:T1766"/>
    <mergeCell ref="U1766:V1766"/>
    <mergeCell ref="S1761:T1761"/>
    <mergeCell ref="U1761:V1761"/>
    <mergeCell ref="S1762:T1762"/>
    <mergeCell ref="U1762:V1762"/>
    <mergeCell ref="S1763:T1763"/>
    <mergeCell ref="U1763:V1763"/>
    <mergeCell ref="S1758:T1758"/>
    <mergeCell ref="U1758:V1758"/>
    <mergeCell ref="S1759:T1759"/>
    <mergeCell ref="U1759:V1759"/>
    <mergeCell ref="S1760:T1760"/>
    <mergeCell ref="U1760:V1760"/>
    <mergeCell ref="S1755:T1755"/>
    <mergeCell ref="U1755:V1755"/>
    <mergeCell ref="S1756:T1756"/>
    <mergeCell ref="U1756:V1756"/>
    <mergeCell ref="S1757:T1757"/>
    <mergeCell ref="U1757:V1757"/>
    <mergeCell ref="S1752:T1752"/>
    <mergeCell ref="U1752:V1752"/>
    <mergeCell ref="S1753:T1753"/>
    <mergeCell ref="U1753:V1753"/>
    <mergeCell ref="S1754:T1754"/>
    <mergeCell ref="U1754:V1754"/>
    <mergeCell ref="S1749:T1749"/>
    <mergeCell ref="U1749:V1749"/>
    <mergeCell ref="S1750:T1750"/>
    <mergeCell ref="U1750:V1750"/>
    <mergeCell ref="S1751:T1751"/>
    <mergeCell ref="U1751:V1751"/>
    <mergeCell ref="S1746:T1746"/>
    <mergeCell ref="U1746:V1746"/>
    <mergeCell ref="S1747:T1747"/>
    <mergeCell ref="U1747:V1747"/>
    <mergeCell ref="S1748:T1748"/>
    <mergeCell ref="U1748:V1748"/>
    <mergeCell ref="S1743:T1743"/>
    <mergeCell ref="U1743:V1743"/>
    <mergeCell ref="S1744:T1744"/>
    <mergeCell ref="U1744:V1744"/>
    <mergeCell ref="S1745:T1745"/>
    <mergeCell ref="U1745:V1745"/>
    <mergeCell ref="S1740:T1740"/>
    <mergeCell ref="U1740:V1740"/>
    <mergeCell ref="S1741:T1741"/>
    <mergeCell ref="U1741:V1741"/>
    <mergeCell ref="S1742:T1742"/>
    <mergeCell ref="U1742:V1742"/>
    <mergeCell ref="S1737:T1737"/>
    <mergeCell ref="U1737:V1737"/>
    <mergeCell ref="S1738:T1738"/>
    <mergeCell ref="U1738:V1738"/>
    <mergeCell ref="S1739:T1739"/>
    <mergeCell ref="U1739:V1739"/>
    <mergeCell ref="S1734:T1734"/>
    <mergeCell ref="U1734:V1734"/>
    <mergeCell ref="S1735:T1735"/>
    <mergeCell ref="U1735:V1735"/>
    <mergeCell ref="S1736:T1736"/>
    <mergeCell ref="U1736:V1736"/>
    <mergeCell ref="S1731:T1731"/>
    <mergeCell ref="U1731:V1731"/>
    <mergeCell ref="S1732:T1732"/>
    <mergeCell ref="U1732:V1732"/>
    <mergeCell ref="S1733:T1733"/>
    <mergeCell ref="U1733:V1733"/>
    <mergeCell ref="S1728:T1728"/>
    <mergeCell ref="U1728:V1728"/>
    <mergeCell ref="S1729:T1729"/>
    <mergeCell ref="U1729:V1729"/>
    <mergeCell ref="S1730:T1730"/>
    <mergeCell ref="U1730:V1730"/>
    <mergeCell ref="S1725:T1725"/>
    <mergeCell ref="U1725:V1725"/>
    <mergeCell ref="S1726:T1726"/>
    <mergeCell ref="U1726:V1726"/>
    <mergeCell ref="S1727:T1727"/>
    <mergeCell ref="U1727:V1727"/>
    <mergeCell ref="S1722:T1722"/>
    <mergeCell ref="U1722:V1722"/>
    <mergeCell ref="S1723:T1723"/>
    <mergeCell ref="U1723:V1723"/>
    <mergeCell ref="S1724:T1724"/>
    <mergeCell ref="U1724:V1724"/>
    <mergeCell ref="S1719:T1719"/>
    <mergeCell ref="U1719:V1719"/>
    <mergeCell ref="S1720:T1720"/>
    <mergeCell ref="U1720:V1720"/>
    <mergeCell ref="S1721:T1721"/>
    <mergeCell ref="U1721:V1721"/>
    <mergeCell ref="S1716:T1716"/>
    <mergeCell ref="U1716:V1716"/>
    <mergeCell ref="S1717:T1717"/>
    <mergeCell ref="U1717:V1717"/>
    <mergeCell ref="S1718:T1718"/>
    <mergeCell ref="U1718:V1718"/>
    <mergeCell ref="S1713:T1713"/>
    <mergeCell ref="U1713:V1713"/>
    <mergeCell ref="S1714:T1714"/>
    <mergeCell ref="U1714:V1714"/>
    <mergeCell ref="S1715:T1715"/>
    <mergeCell ref="U1715:V1715"/>
    <mergeCell ref="S1710:T1710"/>
    <mergeCell ref="U1710:V1710"/>
    <mergeCell ref="S1711:T1711"/>
    <mergeCell ref="U1711:V1711"/>
    <mergeCell ref="S1712:T1712"/>
    <mergeCell ref="U1712:V1712"/>
    <mergeCell ref="S1707:T1707"/>
    <mergeCell ref="U1707:V1707"/>
    <mergeCell ref="S1708:T1708"/>
    <mergeCell ref="U1708:V1708"/>
    <mergeCell ref="S1709:T1709"/>
    <mergeCell ref="U1709:V1709"/>
    <mergeCell ref="S1704:T1704"/>
    <mergeCell ref="U1704:V1704"/>
    <mergeCell ref="S1705:T1705"/>
    <mergeCell ref="U1705:V1705"/>
    <mergeCell ref="S1706:T1706"/>
    <mergeCell ref="U1706:V1706"/>
    <mergeCell ref="S1701:T1701"/>
    <mergeCell ref="U1701:V1701"/>
    <mergeCell ref="S1702:T1702"/>
    <mergeCell ref="U1702:V1702"/>
    <mergeCell ref="S1703:T1703"/>
    <mergeCell ref="U1703:V1703"/>
    <mergeCell ref="S1698:T1698"/>
    <mergeCell ref="U1698:V1698"/>
    <mergeCell ref="S1699:T1699"/>
    <mergeCell ref="U1699:V1699"/>
    <mergeCell ref="S1700:T1700"/>
    <mergeCell ref="U1700:V1700"/>
    <mergeCell ref="S1695:T1695"/>
    <mergeCell ref="U1695:V1695"/>
    <mergeCell ref="S1696:T1696"/>
    <mergeCell ref="U1696:V1696"/>
    <mergeCell ref="S1697:T1697"/>
    <mergeCell ref="U1697:V1697"/>
    <mergeCell ref="S1692:T1692"/>
    <mergeCell ref="U1692:V1692"/>
    <mergeCell ref="S1693:T1693"/>
    <mergeCell ref="U1693:V1693"/>
    <mergeCell ref="S1694:T1694"/>
    <mergeCell ref="U1694:V1694"/>
    <mergeCell ref="S1689:T1689"/>
    <mergeCell ref="U1689:V1689"/>
    <mergeCell ref="S1690:T1690"/>
    <mergeCell ref="U1690:V1690"/>
    <mergeCell ref="S1691:T1691"/>
    <mergeCell ref="U1691:V1691"/>
    <mergeCell ref="S1686:T1686"/>
    <mergeCell ref="U1686:V1686"/>
    <mergeCell ref="S1687:T1687"/>
    <mergeCell ref="U1687:V1687"/>
    <mergeCell ref="S1688:T1688"/>
    <mergeCell ref="U1688:V1688"/>
    <mergeCell ref="S1683:T1683"/>
    <mergeCell ref="U1683:V1683"/>
    <mergeCell ref="S1684:T1684"/>
    <mergeCell ref="U1684:V1684"/>
    <mergeCell ref="S1685:T1685"/>
    <mergeCell ref="U1685:V1685"/>
    <mergeCell ref="S1680:T1680"/>
    <mergeCell ref="U1680:V1680"/>
    <mergeCell ref="S1681:T1681"/>
    <mergeCell ref="U1681:V1681"/>
    <mergeCell ref="S1682:T1682"/>
    <mergeCell ref="U1682:V1682"/>
    <mergeCell ref="S1677:T1677"/>
    <mergeCell ref="U1677:V1677"/>
    <mergeCell ref="S1678:T1678"/>
    <mergeCell ref="U1678:V1678"/>
    <mergeCell ref="S1679:T1679"/>
    <mergeCell ref="U1679:V1679"/>
    <mergeCell ref="S1674:T1674"/>
    <mergeCell ref="U1674:V1674"/>
    <mergeCell ref="S1675:T1675"/>
    <mergeCell ref="U1675:V1675"/>
    <mergeCell ref="S1676:T1676"/>
    <mergeCell ref="U1676:V1676"/>
    <mergeCell ref="S1671:T1671"/>
    <mergeCell ref="U1671:V1671"/>
    <mergeCell ref="S1672:T1672"/>
    <mergeCell ref="U1672:V1672"/>
    <mergeCell ref="S1673:T1673"/>
    <mergeCell ref="U1673:V1673"/>
    <mergeCell ref="S1668:T1668"/>
    <mergeCell ref="U1668:V1668"/>
    <mergeCell ref="S1669:T1669"/>
    <mergeCell ref="U1669:V1669"/>
    <mergeCell ref="S1670:T1670"/>
    <mergeCell ref="U1670:V1670"/>
    <mergeCell ref="S1665:T1665"/>
    <mergeCell ref="U1665:V1665"/>
    <mergeCell ref="S1666:T1666"/>
    <mergeCell ref="U1666:V1666"/>
    <mergeCell ref="S1667:T1667"/>
    <mergeCell ref="U1667:V1667"/>
    <mergeCell ref="S1662:T1662"/>
    <mergeCell ref="U1662:V1662"/>
    <mergeCell ref="S1663:T1663"/>
    <mergeCell ref="U1663:V1663"/>
    <mergeCell ref="S1664:T1664"/>
    <mergeCell ref="U1664:V1664"/>
    <mergeCell ref="S1659:T1659"/>
    <mergeCell ref="U1659:V1659"/>
    <mergeCell ref="S1660:T1660"/>
    <mergeCell ref="U1660:V1660"/>
    <mergeCell ref="S1661:T1661"/>
    <mergeCell ref="U1661:V1661"/>
    <mergeCell ref="S1656:T1656"/>
    <mergeCell ref="U1656:V1656"/>
    <mergeCell ref="S1657:T1657"/>
    <mergeCell ref="U1657:V1657"/>
    <mergeCell ref="S1658:T1658"/>
    <mergeCell ref="U1658:V1658"/>
    <mergeCell ref="S1653:T1653"/>
    <mergeCell ref="U1653:V1653"/>
    <mergeCell ref="S1654:T1654"/>
    <mergeCell ref="U1654:V1654"/>
    <mergeCell ref="S1655:T1655"/>
    <mergeCell ref="U1655:V1655"/>
    <mergeCell ref="S1650:T1650"/>
    <mergeCell ref="U1650:V1650"/>
    <mergeCell ref="S1651:T1651"/>
    <mergeCell ref="U1651:V1651"/>
    <mergeCell ref="S1652:T1652"/>
    <mergeCell ref="U1652:V1652"/>
    <mergeCell ref="S1647:T1647"/>
    <mergeCell ref="U1647:V1647"/>
    <mergeCell ref="S1648:T1648"/>
    <mergeCell ref="U1648:V1648"/>
    <mergeCell ref="S1649:T1649"/>
    <mergeCell ref="U1649:V1649"/>
    <mergeCell ref="S1644:T1644"/>
    <mergeCell ref="U1644:V1644"/>
    <mergeCell ref="S1645:T1645"/>
    <mergeCell ref="U1645:V1645"/>
    <mergeCell ref="S1646:T1646"/>
    <mergeCell ref="U1646:V1646"/>
    <mergeCell ref="S1641:T1641"/>
    <mergeCell ref="U1641:V1641"/>
    <mergeCell ref="S1642:T1642"/>
    <mergeCell ref="U1642:V1642"/>
    <mergeCell ref="S1643:T1643"/>
    <mergeCell ref="U1643:V1643"/>
    <mergeCell ref="S1638:T1638"/>
    <mergeCell ref="U1638:V1638"/>
    <mergeCell ref="S1639:T1639"/>
    <mergeCell ref="U1639:V1639"/>
    <mergeCell ref="S1640:T1640"/>
    <mergeCell ref="U1640:V1640"/>
    <mergeCell ref="S1635:T1635"/>
    <mergeCell ref="U1635:V1635"/>
    <mergeCell ref="S1636:T1636"/>
    <mergeCell ref="U1636:V1636"/>
    <mergeCell ref="S1637:T1637"/>
    <mergeCell ref="U1637:V1637"/>
    <mergeCell ref="S1632:T1632"/>
    <mergeCell ref="U1632:V1632"/>
    <mergeCell ref="S1633:T1633"/>
    <mergeCell ref="U1633:V1633"/>
    <mergeCell ref="S1634:T1634"/>
    <mergeCell ref="U1634:V1634"/>
    <mergeCell ref="S1629:T1629"/>
    <mergeCell ref="U1629:V1629"/>
    <mergeCell ref="S1630:T1630"/>
    <mergeCell ref="U1630:V1630"/>
    <mergeCell ref="S1631:T1631"/>
    <mergeCell ref="U1631:V1631"/>
    <mergeCell ref="S1626:T1626"/>
    <mergeCell ref="U1626:V1626"/>
    <mergeCell ref="S1627:T1627"/>
    <mergeCell ref="U1627:V1627"/>
    <mergeCell ref="S1628:T1628"/>
    <mergeCell ref="U1628:V1628"/>
    <mergeCell ref="S1623:T1623"/>
    <mergeCell ref="U1623:V1623"/>
    <mergeCell ref="S1624:T1624"/>
    <mergeCell ref="U1624:V1624"/>
    <mergeCell ref="S1625:T1625"/>
    <mergeCell ref="U1625:V1625"/>
    <mergeCell ref="S1620:T1620"/>
    <mergeCell ref="U1620:V1620"/>
    <mergeCell ref="S1621:T1621"/>
    <mergeCell ref="U1621:V1621"/>
    <mergeCell ref="S1622:T1622"/>
    <mergeCell ref="U1622:V1622"/>
    <mergeCell ref="S1617:T1617"/>
    <mergeCell ref="U1617:V1617"/>
    <mergeCell ref="S1618:T1618"/>
    <mergeCell ref="U1618:V1618"/>
    <mergeCell ref="S1619:T1619"/>
    <mergeCell ref="U1619:V1619"/>
    <mergeCell ref="S1614:T1614"/>
    <mergeCell ref="U1614:V1614"/>
    <mergeCell ref="S1615:T1615"/>
    <mergeCell ref="U1615:V1615"/>
    <mergeCell ref="S1616:T1616"/>
    <mergeCell ref="U1616:V1616"/>
    <mergeCell ref="S1611:T1611"/>
    <mergeCell ref="U1611:V1611"/>
    <mergeCell ref="S1612:T1612"/>
    <mergeCell ref="U1612:V1612"/>
    <mergeCell ref="S1613:T1613"/>
    <mergeCell ref="U1613:V1613"/>
    <mergeCell ref="S1608:T1608"/>
    <mergeCell ref="U1608:V1608"/>
    <mergeCell ref="S1609:T1609"/>
    <mergeCell ref="U1609:V1609"/>
    <mergeCell ref="S1610:T1610"/>
    <mergeCell ref="U1610:V1610"/>
    <mergeCell ref="S1605:T1605"/>
    <mergeCell ref="U1605:V1605"/>
    <mergeCell ref="S1606:T1606"/>
    <mergeCell ref="U1606:V1606"/>
    <mergeCell ref="S1607:T1607"/>
    <mergeCell ref="U1607:V1607"/>
    <mergeCell ref="S1602:T1602"/>
    <mergeCell ref="U1602:V1602"/>
    <mergeCell ref="S1603:T1603"/>
    <mergeCell ref="U1603:V1603"/>
    <mergeCell ref="S1604:T1604"/>
    <mergeCell ref="U1604:V1604"/>
    <mergeCell ref="S1599:T1599"/>
    <mergeCell ref="U1599:V1599"/>
    <mergeCell ref="S1600:T1600"/>
    <mergeCell ref="U1600:V1600"/>
    <mergeCell ref="S1601:T1601"/>
    <mergeCell ref="U1601:V1601"/>
    <mergeCell ref="S1596:T1596"/>
    <mergeCell ref="U1596:V1596"/>
    <mergeCell ref="S1597:T1597"/>
    <mergeCell ref="U1597:V1597"/>
    <mergeCell ref="S1598:T1598"/>
    <mergeCell ref="U1598:V1598"/>
    <mergeCell ref="S1593:T1593"/>
    <mergeCell ref="U1593:V1593"/>
    <mergeCell ref="S1594:T1594"/>
    <mergeCell ref="U1594:V1594"/>
    <mergeCell ref="S1595:T1595"/>
    <mergeCell ref="U1595:V1595"/>
    <mergeCell ref="S1590:T1590"/>
    <mergeCell ref="U1590:V1590"/>
    <mergeCell ref="S1591:T1591"/>
    <mergeCell ref="U1591:V1591"/>
    <mergeCell ref="S1592:T1592"/>
    <mergeCell ref="U1592:V1592"/>
    <mergeCell ref="S1587:T1587"/>
    <mergeCell ref="U1587:V1587"/>
    <mergeCell ref="S1588:T1588"/>
    <mergeCell ref="U1588:V1588"/>
    <mergeCell ref="S1589:T1589"/>
    <mergeCell ref="U1589:V1589"/>
    <mergeCell ref="S1584:T1584"/>
    <mergeCell ref="U1584:V1584"/>
    <mergeCell ref="S1585:T1585"/>
    <mergeCell ref="U1585:V1585"/>
    <mergeCell ref="S1586:T1586"/>
    <mergeCell ref="U1586:V1586"/>
    <mergeCell ref="S1581:T1581"/>
    <mergeCell ref="U1581:V1581"/>
    <mergeCell ref="S1582:T1582"/>
    <mergeCell ref="U1582:V1582"/>
    <mergeCell ref="S1583:T1583"/>
    <mergeCell ref="U1583:V1583"/>
    <mergeCell ref="S1578:T1578"/>
    <mergeCell ref="U1578:V1578"/>
    <mergeCell ref="S1579:T1579"/>
    <mergeCell ref="U1579:V1579"/>
    <mergeCell ref="S1580:T1580"/>
    <mergeCell ref="U1580:V1580"/>
    <mergeCell ref="S1575:T1575"/>
    <mergeCell ref="U1575:V1575"/>
    <mergeCell ref="S1576:T1576"/>
    <mergeCell ref="U1576:V1576"/>
    <mergeCell ref="S1577:T1577"/>
    <mergeCell ref="U1577:V1577"/>
    <mergeCell ref="S1572:T1572"/>
    <mergeCell ref="U1572:V1572"/>
    <mergeCell ref="S1573:T1573"/>
    <mergeCell ref="U1573:V1573"/>
    <mergeCell ref="S1574:T1574"/>
    <mergeCell ref="U1574:V1574"/>
    <mergeCell ref="S1569:T1569"/>
    <mergeCell ref="U1569:V1569"/>
    <mergeCell ref="S1570:T1570"/>
    <mergeCell ref="U1570:V1570"/>
    <mergeCell ref="S1571:T1571"/>
    <mergeCell ref="U1571:V1571"/>
    <mergeCell ref="S1566:T1566"/>
    <mergeCell ref="U1566:V1566"/>
    <mergeCell ref="S1567:T1567"/>
    <mergeCell ref="U1567:V1567"/>
    <mergeCell ref="S1568:T1568"/>
    <mergeCell ref="U1568:V1568"/>
    <mergeCell ref="S1563:T1563"/>
    <mergeCell ref="U1563:V1563"/>
    <mergeCell ref="S1564:T1564"/>
    <mergeCell ref="U1564:V1564"/>
    <mergeCell ref="S1565:T1565"/>
    <mergeCell ref="U1565:V1565"/>
    <mergeCell ref="S1560:T1560"/>
    <mergeCell ref="U1560:V1560"/>
    <mergeCell ref="S1561:T1561"/>
    <mergeCell ref="U1561:V1561"/>
    <mergeCell ref="S1562:T1562"/>
    <mergeCell ref="U1562:V1562"/>
    <mergeCell ref="S1557:T1557"/>
    <mergeCell ref="U1557:V1557"/>
    <mergeCell ref="S1558:T1558"/>
    <mergeCell ref="U1558:V1558"/>
    <mergeCell ref="S1559:T1559"/>
    <mergeCell ref="U1559:V1559"/>
    <mergeCell ref="S1554:T1554"/>
    <mergeCell ref="U1554:V1554"/>
    <mergeCell ref="S1555:T1555"/>
    <mergeCell ref="U1555:V1555"/>
    <mergeCell ref="S1556:T1556"/>
    <mergeCell ref="U1556:V1556"/>
    <mergeCell ref="S1551:T1551"/>
    <mergeCell ref="U1551:V1551"/>
    <mergeCell ref="S1552:T1552"/>
    <mergeCell ref="U1552:V1552"/>
    <mergeCell ref="S1553:T1553"/>
    <mergeCell ref="U1553:V1553"/>
    <mergeCell ref="S1544:U1544"/>
    <mergeCell ref="S1545:U1545"/>
    <mergeCell ref="S1546:U1546"/>
    <mergeCell ref="S1547:U1547"/>
    <mergeCell ref="S1548:U1548"/>
    <mergeCell ref="S1549:U1549"/>
    <mergeCell ref="S1539:T1539"/>
    <mergeCell ref="U1539:V1539"/>
    <mergeCell ref="S1540:V1540"/>
    <mergeCell ref="S1541:U1541"/>
    <mergeCell ref="S1542:U1542"/>
    <mergeCell ref="S1543:U1543"/>
    <mergeCell ref="S1536:T1536"/>
    <mergeCell ref="U1536:V1536"/>
    <mergeCell ref="S1537:T1537"/>
    <mergeCell ref="U1537:V1537"/>
    <mergeCell ref="S1538:T1538"/>
    <mergeCell ref="U1538:V1538"/>
    <mergeCell ref="S1533:T1533"/>
    <mergeCell ref="U1533:V1533"/>
    <mergeCell ref="S1534:T1534"/>
    <mergeCell ref="U1534:V1534"/>
    <mergeCell ref="S1535:T1535"/>
    <mergeCell ref="U1535:V1535"/>
    <mergeCell ref="S1530:T1530"/>
    <mergeCell ref="U1530:V1530"/>
    <mergeCell ref="S1531:T1531"/>
    <mergeCell ref="U1531:V1531"/>
    <mergeCell ref="S1532:T1532"/>
    <mergeCell ref="U1532:V1532"/>
    <mergeCell ref="S1527:T1527"/>
    <mergeCell ref="U1527:V1527"/>
    <mergeCell ref="S1528:T1528"/>
    <mergeCell ref="U1528:V1528"/>
    <mergeCell ref="S1529:T1529"/>
    <mergeCell ref="U1529:V1529"/>
    <mergeCell ref="S1524:T1524"/>
    <mergeCell ref="U1524:V1524"/>
    <mergeCell ref="S1525:T1525"/>
    <mergeCell ref="U1525:V1525"/>
    <mergeCell ref="S1526:T1526"/>
    <mergeCell ref="U1526:V1526"/>
    <mergeCell ref="S1521:T1521"/>
    <mergeCell ref="U1521:V1521"/>
    <mergeCell ref="S1522:T1522"/>
    <mergeCell ref="U1522:V1522"/>
    <mergeCell ref="S1523:T1523"/>
    <mergeCell ref="U1523:V1523"/>
    <mergeCell ref="S1518:T1518"/>
    <mergeCell ref="U1518:V1518"/>
    <mergeCell ref="S1519:T1519"/>
    <mergeCell ref="U1519:V1519"/>
    <mergeCell ref="S1520:T1520"/>
    <mergeCell ref="U1520:V1520"/>
    <mergeCell ref="S1515:T1515"/>
    <mergeCell ref="U1515:V1515"/>
    <mergeCell ref="S1516:T1516"/>
    <mergeCell ref="U1516:V1516"/>
    <mergeCell ref="S1517:T1517"/>
    <mergeCell ref="U1517:V1517"/>
    <mergeCell ref="S1512:T1512"/>
    <mergeCell ref="U1512:V1512"/>
    <mergeCell ref="S1513:T1513"/>
    <mergeCell ref="U1513:V1513"/>
    <mergeCell ref="S1514:T1514"/>
    <mergeCell ref="U1514:V1514"/>
    <mergeCell ref="S1509:T1509"/>
    <mergeCell ref="U1509:V1509"/>
    <mergeCell ref="S1510:T1510"/>
    <mergeCell ref="U1510:V1510"/>
    <mergeCell ref="S1511:T1511"/>
    <mergeCell ref="U1511:V1511"/>
    <mergeCell ref="S1506:T1506"/>
    <mergeCell ref="U1506:V1506"/>
    <mergeCell ref="S1507:T1507"/>
    <mergeCell ref="U1507:V1507"/>
    <mergeCell ref="S1508:T1508"/>
    <mergeCell ref="U1508:V1508"/>
    <mergeCell ref="S1503:T1503"/>
    <mergeCell ref="U1503:V1503"/>
    <mergeCell ref="S1504:T1504"/>
    <mergeCell ref="U1504:V1504"/>
    <mergeCell ref="S1505:T1505"/>
    <mergeCell ref="U1505:V1505"/>
    <mergeCell ref="S1500:T1500"/>
    <mergeCell ref="U1500:V1500"/>
    <mergeCell ref="S1501:T1501"/>
    <mergeCell ref="U1501:V1501"/>
    <mergeCell ref="S1502:T1502"/>
    <mergeCell ref="U1502:V1502"/>
    <mergeCell ref="S1497:T1497"/>
    <mergeCell ref="U1497:V1497"/>
    <mergeCell ref="S1498:T1498"/>
    <mergeCell ref="U1498:V1498"/>
    <mergeCell ref="S1499:T1499"/>
    <mergeCell ref="U1499:V1499"/>
    <mergeCell ref="S1494:T1494"/>
    <mergeCell ref="U1494:V1494"/>
    <mergeCell ref="S1495:T1495"/>
    <mergeCell ref="U1495:V1495"/>
    <mergeCell ref="S1496:T1496"/>
    <mergeCell ref="U1496:V1496"/>
    <mergeCell ref="S1491:T1491"/>
    <mergeCell ref="U1491:V1491"/>
    <mergeCell ref="S1492:T1492"/>
    <mergeCell ref="U1492:V1492"/>
    <mergeCell ref="S1493:T1493"/>
    <mergeCell ref="U1493:V1493"/>
    <mergeCell ref="S1488:T1488"/>
    <mergeCell ref="U1488:V1488"/>
    <mergeCell ref="S1489:T1489"/>
    <mergeCell ref="U1489:V1489"/>
    <mergeCell ref="S1490:T1490"/>
    <mergeCell ref="U1490:V1490"/>
    <mergeCell ref="S1485:T1485"/>
    <mergeCell ref="U1485:V1485"/>
    <mergeCell ref="S1486:T1486"/>
    <mergeCell ref="U1486:V1486"/>
    <mergeCell ref="S1487:T1487"/>
    <mergeCell ref="U1487:V1487"/>
    <mergeCell ref="S1482:T1482"/>
    <mergeCell ref="U1482:V1482"/>
    <mergeCell ref="S1483:T1483"/>
    <mergeCell ref="U1483:V1483"/>
    <mergeCell ref="S1484:T1484"/>
    <mergeCell ref="U1484:V1484"/>
    <mergeCell ref="S1479:T1479"/>
    <mergeCell ref="U1479:V1479"/>
    <mergeCell ref="S1480:T1480"/>
    <mergeCell ref="U1480:V1480"/>
    <mergeCell ref="S1481:T1481"/>
    <mergeCell ref="U1481:V1481"/>
    <mergeCell ref="S1476:T1476"/>
    <mergeCell ref="U1476:V1476"/>
    <mergeCell ref="S1477:T1477"/>
    <mergeCell ref="U1477:V1477"/>
    <mergeCell ref="S1478:T1478"/>
    <mergeCell ref="U1478:V1478"/>
    <mergeCell ref="S1473:T1473"/>
    <mergeCell ref="U1473:V1473"/>
    <mergeCell ref="S1474:T1474"/>
    <mergeCell ref="U1474:V1474"/>
    <mergeCell ref="S1475:T1475"/>
    <mergeCell ref="U1475:V1475"/>
    <mergeCell ref="S1470:T1470"/>
    <mergeCell ref="U1470:V1470"/>
    <mergeCell ref="S1471:T1471"/>
    <mergeCell ref="U1471:V1471"/>
    <mergeCell ref="S1472:T1472"/>
    <mergeCell ref="U1472:V1472"/>
    <mergeCell ref="S1467:T1467"/>
    <mergeCell ref="U1467:V1467"/>
    <mergeCell ref="S1468:T1468"/>
    <mergeCell ref="U1468:V1468"/>
    <mergeCell ref="S1469:T1469"/>
    <mergeCell ref="U1469:V1469"/>
    <mergeCell ref="S1464:T1464"/>
    <mergeCell ref="U1464:V1464"/>
    <mergeCell ref="S1465:T1465"/>
    <mergeCell ref="U1465:V1465"/>
    <mergeCell ref="S1466:T1466"/>
    <mergeCell ref="U1466:V1466"/>
    <mergeCell ref="S1461:T1461"/>
    <mergeCell ref="U1461:V1461"/>
    <mergeCell ref="S1462:T1462"/>
    <mergeCell ref="U1462:V1462"/>
    <mergeCell ref="S1463:T1463"/>
    <mergeCell ref="U1463:V1463"/>
    <mergeCell ref="S1458:T1458"/>
    <mergeCell ref="U1458:V1458"/>
    <mergeCell ref="S1459:T1459"/>
    <mergeCell ref="U1459:V1459"/>
    <mergeCell ref="S1460:T1460"/>
    <mergeCell ref="U1460:V1460"/>
    <mergeCell ref="S1455:T1455"/>
    <mergeCell ref="U1455:V1455"/>
    <mergeCell ref="S1456:T1456"/>
    <mergeCell ref="U1456:V1456"/>
    <mergeCell ref="S1457:T1457"/>
    <mergeCell ref="U1457:V1457"/>
    <mergeCell ref="S1452:T1452"/>
    <mergeCell ref="U1452:V1452"/>
    <mergeCell ref="S1453:T1453"/>
    <mergeCell ref="U1453:V1453"/>
    <mergeCell ref="S1454:T1454"/>
    <mergeCell ref="U1454:V1454"/>
    <mergeCell ref="S1449:T1449"/>
    <mergeCell ref="U1449:V1449"/>
    <mergeCell ref="S1450:T1450"/>
    <mergeCell ref="U1450:V1450"/>
    <mergeCell ref="S1451:T1451"/>
    <mergeCell ref="U1451:V1451"/>
    <mergeCell ref="S1446:T1446"/>
    <mergeCell ref="U1446:V1446"/>
    <mergeCell ref="S1447:T1447"/>
    <mergeCell ref="U1447:V1447"/>
    <mergeCell ref="S1448:T1448"/>
    <mergeCell ref="U1448:V1448"/>
    <mergeCell ref="S1443:T1443"/>
    <mergeCell ref="U1443:V1443"/>
    <mergeCell ref="S1444:T1444"/>
    <mergeCell ref="U1444:V1444"/>
    <mergeCell ref="S1445:T1445"/>
    <mergeCell ref="U1445:V1445"/>
    <mergeCell ref="S1440:T1440"/>
    <mergeCell ref="U1440:V1440"/>
    <mergeCell ref="S1441:T1441"/>
    <mergeCell ref="U1441:V1441"/>
    <mergeCell ref="S1442:T1442"/>
    <mergeCell ref="U1442:V1442"/>
    <mergeCell ref="S1437:T1437"/>
    <mergeCell ref="U1437:V1437"/>
    <mergeCell ref="S1438:T1438"/>
    <mergeCell ref="U1438:V1438"/>
    <mergeCell ref="S1439:T1439"/>
    <mergeCell ref="U1439:V1439"/>
    <mergeCell ref="S1434:T1434"/>
    <mergeCell ref="U1434:V1434"/>
    <mergeCell ref="S1435:T1435"/>
    <mergeCell ref="U1435:V1435"/>
    <mergeCell ref="S1436:T1436"/>
    <mergeCell ref="U1436:V1436"/>
    <mergeCell ref="S1431:T1431"/>
    <mergeCell ref="U1431:V1431"/>
    <mergeCell ref="S1432:T1432"/>
    <mergeCell ref="U1432:V1432"/>
    <mergeCell ref="S1433:T1433"/>
    <mergeCell ref="U1433:V1433"/>
    <mergeCell ref="S1428:T1428"/>
    <mergeCell ref="U1428:V1428"/>
    <mergeCell ref="S1429:T1429"/>
    <mergeCell ref="U1429:V1429"/>
    <mergeCell ref="S1430:T1430"/>
    <mergeCell ref="U1430:V1430"/>
    <mergeCell ref="S1425:T1425"/>
    <mergeCell ref="U1425:V1425"/>
    <mergeCell ref="S1426:T1426"/>
    <mergeCell ref="U1426:V1426"/>
    <mergeCell ref="S1427:T1427"/>
    <mergeCell ref="U1427:V1427"/>
    <mergeCell ref="S1422:T1422"/>
    <mergeCell ref="U1422:V1422"/>
    <mergeCell ref="S1423:T1423"/>
    <mergeCell ref="U1423:V1423"/>
    <mergeCell ref="S1424:T1424"/>
    <mergeCell ref="U1424:V1424"/>
    <mergeCell ref="S1419:T1419"/>
    <mergeCell ref="U1419:V1419"/>
    <mergeCell ref="S1420:T1420"/>
    <mergeCell ref="U1420:V1420"/>
    <mergeCell ref="S1421:T1421"/>
    <mergeCell ref="U1421:V1421"/>
    <mergeCell ref="S1416:T1416"/>
    <mergeCell ref="U1416:V1416"/>
    <mergeCell ref="S1417:T1417"/>
    <mergeCell ref="U1417:V1417"/>
    <mergeCell ref="S1418:T1418"/>
    <mergeCell ref="U1418:V1418"/>
    <mergeCell ref="S1413:T1413"/>
    <mergeCell ref="U1413:V1413"/>
    <mergeCell ref="S1414:T1414"/>
    <mergeCell ref="U1414:V1414"/>
    <mergeCell ref="S1415:T1415"/>
    <mergeCell ref="U1415:V1415"/>
    <mergeCell ref="S1410:T1410"/>
    <mergeCell ref="U1410:V1410"/>
    <mergeCell ref="S1411:T1411"/>
    <mergeCell ref="U1411:V1411"/>
    <mergeCell ref="S1412:T1412"/>
    <mergeCell ref="U1412:V1412"/>
    <mergeCell ref="S1407:T1407"/>
    <mergeCell ref="U1407:V1407"/>
    <mergeCell ref="S1408:T1408"/>
    <mergeCell ref="U1408:V1408"/>
    <mergeCell ref="S1409:T1409"/>
    <mergeCell ref="U1409:V1409"/>
    <mergeCell ref="S1404:T1404"/>
    <mergeCell ref="U1404:V1404"/>
    <mergeCell ref="S1405:T1405"/>
    <mergeCell ref="U1405:V1405"/>
    <mergeCell ref="S1406:T1406"/>
    <mergeCell ref="U1406:V1406"/>
    <mergeCell ref="S1401:T1401"/>
    <mergeCell ref="U1401:V1401"/>
    <mergeCell ref="S1402:T1402"/>
    <mergeCell ref="U1402:V1402"/>
    <mergeCell ref="S1403:T1403"/>
    <mergeCell ref="U1403:V1403"/>
    <mergeCell ref="S1398:T1398"/>
    <mergeCell ref="U1398:V1398"/>
    <mergeCell ref="S1399:T1399"/>
    <mergeCell ref="U1399:V1399"/>
    <mergeCell ref="S1400:T1400"/>
    <mergeCell ref="U1400:V1400"/>
    <mergeCell ref="S1395:T1395"/>
    <mergeCell ref="U1395:V1395"/>
    <mergeCell ref="S1396:T1396"/>
    <mergeCell ref="U1396:V1396"/>
    <mergeCell ref="S1397:T1397"/>
    <mergeCell ref="U1397:V1397"/>
    <mergeCell ref="S1392:T1392"/>
    <mergeCell ref="U1392:V1392"/>
    <mergeCell ref="S1393:T1393"/>
    <mergeCell ref="U1393:V1393"/>
    <mergeCell ref="S1394:T1394"/>
    <mergeCell ref="U1394:V1394"/>
    <mergeCell ref="S1389:T1389"/>
    <mergeCell ref="U1389:V1389"/>
    <mergeCell ref="S1390:T1390"/>
    <mergeCell ref="U1390:V1390"/>
    <mergeCell ref="S1391:T1391"/>
    <mergeCell ref="U1391:V1391"/>
    <mergeCell ref="S1386:T1386"/>
    <mergeCell ref="U1386:V1386"/>
    <mergeCell ref="S1387:T1387"/>
    <mergeCell ref="U1387:V1387"/>
    <mergeCell ref="S1388:T1388"/>
    <mergeCell ref="U1388:V1388"/>
    <mergeCell ref="S1383:T1383"/>
    <mergeCell ref="U1383:V1383"/>
    <mergeCell ref="S1384:T1384"/>
    <mergeCell ref="U1384:V1384"/>
    <mergeCell ref="S1385:T1385"/>
    <mergeCell ref="U1385:V1385"/>
    <mergeCell ref="S1380:T1380"/>
    <mergeCell ref="U1380:V1380"/>
    <mergeCell ref="S1381:T1381"/>
    <mergeCell ref="U1381:V1381"/>
    <mergeCell ref="S1382:T1382"/>
    <mergeCell ref="U1382:V1382"/>
    <mergeCell ref="S1377:T1377"/>
    <mergeCell ref="U1377:V1377"/>
    <mergeCell ref="S1378:T1378"/>
    <mergeCell ref="U1378:V1378"/>
    <mergeCell ref="S1379:T1379"/>
    <mergeCell ref="U1379:V1379"/>
    <mergeCell ref="S1374:T1374"/>
    <mergeCell ref="U1374:V1374"/>
    <mergeCell ref="S1375:T1375"/>
    <mergeCell ref="U1375:V1375"/>
    <mergeCell ref="S1376:T1376"/>
    <mergeCell ref="U1376:V1376"/>
    <mergeCell ref="S1371:T1371"/>
    <mergeCell ref="U1371:V1371"/>
    <mergeCell ref="S1372:T1372"/>
    <mergeCell ref="U1372:V1372"/>
    <mergeCell ref="S1373:T1373"/>
    <mergeCell ref="U1373:V1373"/>
    <mergeCell ref="S1368:T1368"/>
    <mergeCell ref="U1368:V1368"/>
    <mergeCell ref="S1369:T1369"/>
    <mergeCell ref="U1369:V1369"/>
    <mergeCell ref="S1370:T1370"/>
    <mergeCell ref="U1370:V1370"/>
    <mergeCell ref="S1365:T1365"/>
    <mergeCell ref="U1365:V1365"/>
    <mergeCell ref="S1366:T1366"/>
    <mergeCell ref="U1366:V1366"/>
    <mergeCell ref="S1367:T1367"/>
    <mergeCell ref="U1367:V1367"/>
    <mergeCell ref="S1362:T1362"/>
    <mergeCell ref="U1362:V1362"/>
    <mergeCell ref="S1363:T1363"/>
    <mergeCell ref="U1363:V1363"/>
    <mergeCell ref="S1364:T1364"/>
    <mergeCell ref="U1364:V1364"/>
    <mergeCell ref="S1359:T1359"/>
    <mergeCell ref="U1359:V1359"/>
    <mergeCell ref="S1360:T1360"/>
    <mergeCell ref="U1360:V1360"/>
    <mergeCell ref="S1361:T1361"/>
    <mergeCell ref="U1361:V1361"/>
    <mergeCell ref="S1356:T1356"/>
    <mergeCell ref="U1356:V1356"/>
    <mergeCell ref="S1357:T1357"/>
    <mergeCell ref="U1357:V1357"/>
    <mergeCell ref="S1358:T1358"/>
    <mergeCell ref="U1358:V1358"/>
    <mergeCell ref="S1353:T1353"/>
    <mergeCell ref="U1353:V1353"/>
    <mergeCell ref="S1354:T1354"/>
    <mergeCell ref="U1354:V1354"/>
    <mergeCell ref="S1355:T1355"/>
    <mergeCell ref="U1355:V1355"/>
    <mergeCell ref="S1350:T1350"/>
    <mergeCell ref="U1350:V1350"/>
    <mergeCell ref="S1351:T1351"/>
    <mergeCell ref="U1351:V1351"/>
    <mergeCell ref="S1352:T1352"/>
    <mergeCell ref="U1352:V1352"/>
    <mergeCell ref="S1347:T1347"/>
    <mergeCell ref="U1347:V1347"/>
    <mergeCell ref="S1348:T1348"/>
    <mergeCell ref="U1348:V1348"/>
    <mergeCell ref="S1349:T1349"/>
    <mergeCell ref="U1349:V1349"/>
    <mergeCell ref="S1344:T1344"/>
    <mergeCell ref="U1344:V1344"/>
    <mergeCell ref="S1345:T1345"/>
    <mergeCell ref="U1345:V1345"/>
    <mergeCell ref="S1346:T1346"/>
    <mergeCell ref="U1346:V1346"/>
    <mergeCell ref="S1341:T1341"/>
    <mergeCell ref="U1341:V1341"/>
    <mergeCell ref="S1342:T1342"/>
    <mergeCell ref="U1342:V1342"/>
    <mergeCell ref="S1343:T1343"/>
    <mergeCell ref="U1343:V1343"/>
    <mergeCell ref="S1338:T1338"/>
    <mergeCell ref="U1338:V1338"/>
    <mergeCell ref="S1339:T1339"/>
    <mergeCell ref="U1339:V1339"/>
    <mergeCell ref="S1340:T1340"/>
    <mergeCell ref="U1340:V1340"/>
    <mergeCell ref="S1335:T1335"/>
    <mergeCell ref="U1335:V1335"/>
    <mergeCell ref="S1336:T1336"/>
    <mergeCell ref="U1336:V1336"/>
    <mergeCell ref="S1337:T1337"/>
    <mergeCell ref="U1337:V1337"/>
    <mergeCell ref="S1332:T1332"/>
    <mergeCell ref="U1332:V1332"/>
    <mergeCell ref="S1333:T1333"/>
    <mergeCell ref="U1333:V1333"/>
    <mergeCell ref="S1334:T1334"/>
    <mergeCell ref="U1334:V1334"/>
    <mergeCell ref="S1329:T1329"/>
    <mergeCell ref="U1329:V1329"/>
    <mergeCell ref="S1330:T1330"/>
    <mergeCell ref="U1330:V1330"/>
    <mergeCell ref="S1331:T1331"/>
    <mergeCell ref="U1331:V1331"/>
    <mergeCell ref="S1326:T1326"/>
    <mergeCell ref="U1326:V1326"/>
    <mergeCell ref="S1327:T1327"/>
    <mergeCell ref="U1327:V1327"/>
    <mergeCell ref="S1328:T1328"/>
    <mergeCell ref="U1328:V1328"/>
    <mergeCell ref="S1323:T1323"/>
    <mergeCell ref="U1323:V1323"/>
    <mergeCell ref="S1324:T1324"/>
    <mergeCell ref="U1324:V1324"/>
    <mergeCell ref="S1325:T1325"/>
    <mergeCell ref="U1325:V1325"/>
    <mergeCell ref="S1320:T1320"/>
    <mergeCell ref="U1320:V1320"/>
    <mergeCell ref="S1321:T1321"/>
    <mergeCell ref="U1321:V1321"/>
    <mergeCell ref="S1322:T1322"/>
    <mergeCell ref="U1322:V1322"/>
    <mergeCell ref="S1317:T1317"/>
    <mergeCell ref="U1317:V1317"/>
    <mergeCell ref="S1318:T1318"/>
    <mergeCell ref="U1318:V1318"/>
    <mergeCell ref="S1319:T1319"/>
    <mergeCell ref="U1319:V1319"/>
    <mergeCell ref="S1314:T1314"/>
    <mergeCell ref="U1314:V1314"/>
    <mergeCell ref="S1315:T1315"/>
    <mergeCell ref="U1315:V1315"/>
    <mergeCell ref="S1316:T1316"/>
    <mergeCell ref="U1316:V1316"/>
    <mergeCell ref="S1311:T1311"/>
    <mergeCell ref="U1311:V1311"/>
    <mergeCell ref="S1312:T1312"/>
    <mergeCell ref="U1312:V1312"/>
    <mergeCell ref="S1313:T1313"/>
    <mergeCell ref="U1313:V1313"/>
    <mergeCell ref="S1308:T1308"/>
    <mergeCell ref="U1308:V1308"/>
    <mergeCell ref="S1309:T1309"/>
    <mergeCell ref="U1309:V1309"/>
    <mergeCell ref="S1310:T1310"/>
    <mergeCell ref="U1310:V1310"/>
    <mergeCell ref="S1305:T1305"/>
    <mergeCell ref="U1305:V1305"/>
    <mergeCell ref="S1306:T1306"/>
    <mergeCell ref="U1306:V1306"/>
    <mergeCell ref="S1307:T1307"/>
    <mergeCell ref="U1307:V1307"/>
    <mergeCell ref="S1302:T1302"/>
    <mergeCell ref="U1302:V1302"/>
    <mergeCell ref="S1303:T1303"/>
    <mergeCell ref="U1303:V1303"/>
    <mergeCell ref="S1304:T1304"/>
    <mergeCell ref="U1304:V1304"/>
    <mergeCell ref="S1299:T1299"/>
    <mergeCell ref="U1299:V1299"/>
    <mergeCell ref="S1300:T1300"/>
    <mergeCell ref="U1300:V1300"/>
    <mergeCell ref="S1301:T1301"/>
    <mergeCell ref="U1301:V1301"/>
    <mergeCell ref="S1296:T1296"/>
    <mergeCell ref="U1296:V1296"/>
    <mergeCell ref="S1297:T1297"/>
    <mergeCell ref="U1297:V1297"/>
    <mergeCell ref="S1298:T1298"/>
    <mergeCell ref="U1298:V1298"/>
    <mergeCell ref="S1293:T1293"/>
    <mergeCell ref="U1293:V1293"/>
    <mergeCell ref="S1294:T1294"/>
    <mergeCell ref="U1294:V1294"/>
    <mergeCell ref="S1295:T1295"/>
    <mergeCell ref="U1295:V1295"/>
    <mergeCell ref="S1290:T1290"/>
    <mergeCell ref="U1290:V1290"/>
    <mergeCell ref="S1291:T1291"/>
    <mergeCell ref="U1291:V1291"/>
    <mergeCell ref="S1292:T1292"/>
    <mergeCell ref="U1292:V1292"/>
    <mergeCell ref="S1287:T1287"/>
    <mergeCell ref="U1287:V1287"/>
    <mergeCell ref="S1288:T1288"/>
    <mergeCell ref="U1288:V1288"/>
    <mergeCell ref="S1289:T1289"/>
    <mergeCell ref="U1289:V1289"/>
    <mergeCell ref="S1284:T1284"/>
    <mergeCell ref="U1284:V1284"/>
    <mergeCell ref="S1285:T1285"/>
    <mergeCell ref="U1285:V1285"/>
    <mergeCell ref="S1286:T1286"/>
    <mergeCell ref="U1286:V1286"/>
    <mergeCell ref="S1281:T1281"/>
    <mergeCell ref="U1281:V1281"/>
    <mergeCell ref="S1282:T1282"/>
    <mergeCell ref="U1282:V1282"/>
    <mergeCell ref="S1283:T1283"/>
    <mergeCell ref="U1283:V1283"/>
    <mergeCell ref="S1278:T1278"/>
    <mergeCell ref="U1278:V1278"/>
    <mergeCell ref="S1279:T1279"/>
    <mergeCell ref="U1279:V1279"/>
    <mergeCell ref="S1280:T1280"/>
    <mergeCell ref="U1280:V1280"/>
    <mergeCell ref="S1275:T1275"/>
    <mergeCell ref="U1275:V1275"/>
    <mergeCell ref="S1276:T1276"/>
    <mergeCell ref="U1276:V1276"/>
    <mergeCell ref="S1277:T1277"/>
    <mergeCell ref="U1277:V1277"/>
    <mergeCell ref="S1272:T1272"/>
    <mergeCell ref="U1272:V1272"/>
    <mergeCell ref="S1273:T1273"/>
    <mergeCell ref="U1273:V1273"/>
    <mergeCell ref="S1274:T1274"/>
    <mergeCell ref="U1274:V1274"/>
    <mergeCell ref="S1269:T1269"/>
    <mergeCell ref="U1269:V1269"/>
    <mergeCell ref="S1270:T1270"/>
    <mergeCell ref="U1270:V1270"/>
    <mergeCell ref="S1271:T1271"/>
    <mergeCell ref="U1271:V1271"/>
    <mergeCell ref="S1266:T1266"/>
    <mergeCell ref="U1266:V1266"/>
    <mergeCell ref="S1267:T1267"/>
    <mergeCell ref="U1267:V1267"/>
    <mergeCell ref="S1268:T1268"/>
    <mergeCell ref="U1268:V1268"/>
    <mergeCell ref="S1263:T1263"/>
    <mergeCell ref="U1263:V1263"/>
    <mergeCell ref="S1264:T1264"/>
    <mergeCell ref="U1264:V1264"/>
    <mergeCell ref="S1265:T1265"/>
    <mergeCell ref="U1265:V1265"/>
    <mergeCell ref="S1260:T1260"/>
    <mergeCell ref="U1260:V1260"/>
    <mergeCell ref="S1261:T1261"/>
    <mergeCell ref="U1261:V1261"/>
    <mergeCell ref="S1262:T1262"/>
    <mergeCell ref="U1262:V1262"/>
    <mergeCell ref="S1257:T1257"/>
    <mergeCell ref="U1257:V1257"/>
    <mergeCell ref="S1258:T1258"/>
    <mergeCell ref="U1258:V1258"/>
    <mergeCell ref="S1259:T1259"/>
    <mergeCell ref="U1259:V1259"/>
    <mergeCell ref="S1254:T1254"/>
    <mergeCell ref="U1254:V1254"/>
    <mergeCell ref="S1255:T1255"/>
    <mergeCell ref="U1255:V1255"/>
    <mergeCell ref="S1256:T1256"/>
    <mergeCell ref="U1256:V1256"/>
    <mergeCell ref="S1251:T1251"/>
    <mergeCell ref="U1251:V1251"/>
    <mergeCell ref="S1252:T1252"/>
    <mergeCell ref="U1252:V1252"/>
    <mergeCell ref="S1253:T1253"/>
    <mergeCell ref="U1253:V1253"/>
    <mergeCell ref="S1248:T1248"/>
    <mergeCell ref="U1248:V1248"/>
    <mergeCell ref="S1249:T1249"/>
    <mergeCell ref="U1249:V1249"/>
    <mergeCell ref="S1250:T1250"/>
    <mergeCell ref="U1250:V1250"/>
    <mergeCell ref="S1245:T1245"/>
    <mergeCell ref="U1245:V1245"/>
    <mergeCell ref="S1246:T1246"/>
    <mergeCell ref="U1246:V1246"/>
    <mergeCell ref="S1247:T1247"/>
    <mergeCell ref="U1247:V1247"/>
    <mergeCell ref="S1242:T1242"/>
    <mergeCell ref="U1242:V1242"/>
    <mergeCell ref="S1243:T1243"/>
    <mergeCell ref="U1243:V1243"/>
    <mergeCell ref="S1244:T1244"/>
    <mergeCell ref="U1244:V1244"/>
    <mergeCell ref="S1239:T1239"/>
    <mergeCell ref="U1239:V1239"/>
    <mergeCell ref="S1240:T1240"/>
    <mergeCell ref="U1240:V1240"/>
    <mergeCell ref="S1241:T1241"/>
    <mergeCell ref="U1241:V1241"/>
    <mergeCell ref="S1236:T1236"/>
    <mergeCell ref="U1236:V1236"/>
    <mergeCell ref="S1237:T1237"/>
    <mergeCell ref="U1237:V1237"/>
    <mergeCell ref="S1238:T1238"/>
    <mergeCell ref="U1238:V1238"/>
    <mergeCell ref="S1233:T1233"/>
    <mergeCell ref="U1233:V1233"/>
    <mergeCell ref="S1234:T1234"/>
    <mergeCell ref="U1234:V1234"/>
    <mergeCell ref="S1235:T1235"/>
    <mergeCell ref="U1235:V1235"/>
    <mergeCell ref="S1230:T1230"/>
    <mergeCell ref="U1230:V1230"/>
    <mergeCell ref="S1231:T1231"/>
    <mergeCell ref="U1231:V1231"/>
    <mergeCell ref="S1232:T1232"/>
    <mergeCell ref="U1232:V1232"/>
    <mergeCell ref="S1227:T1227"/>
    <mergeCell ref="U1227:V1227"/>
    <mergeCell ref="S1228:T1228"/>
    <mergeCell ref="U1228:V1228"/>
    <mergeCell ref="S1229:T1229"/>
    <mergeCell ref="U1229:V1229"/>
    <mergeCell ref="S1224:T1224"/>
    <mergeCell ref="U1224:V1224"/>
    <mergeCell ref="S1225:T1225"/>
    <mergeCell ref="U1225:V1225"/>
    <mergeCell ref="S1226:T1226"/>
    <mergeCell ref="U1226:V1226"/>
    <mergeCell ref="S1221:T1221"/>
    <mergeCell ref="U1221:V1221"/>
    <mergeCell ref="S1222:T1222"/>
    <mergeCell ref="U1222:V1222"/>
    <mergeCell ref="S1223:T1223"/>
    <mergeCell ref="U1223:V1223"/>
    <mergeCell ref="S1218:T1218"/>
    <mergeCell ref="U1218:V1218"/>
    <mergeCell ref="S1219:T1219"/>
    <mergeCell ref="U1219:V1219"/>
    <mergeCell ref="S1220:T1220"/>
    <mergeCell ref="U1220:V1220"/>
    <mergeCell ref="S1215:T1215"/>
    <mergeCell ref="U1215:V1215"/>
    <mergeCell ref="S1216:T1216"/>
    <mergeCell ref="U1216:V1216"/>
    <mergeCell ref="S1217:T1217"/>
    <mergeCell ref="U1217:V1217"/>
    <mergeCell ref="S1212:T1212"/>
    <mergeCell ref="U1212:V1212"/>
    <mergeCell ref="S1213:T1213"/>
    <mergeCell ref="U1213:V1213"/>
    <mergeCell ref="S1214:T1214"/>
    <mergeCell ref="U1214:V1214"/>
    <mergeCell ref="S1209:T1209"/>
    <mergeCell ref="U1209:V1209"/>
    <mergeCell ref="S1210:T1210"/>
    <mergeCell ref="U1210:V1210"/>
    <mergeCell ref="S1211:T1211"/>
    <mergeCell ref="U1211:V1211"/>
    <mergeCell ref="S1206:T1206"/>
    <mergeCell ref="U1206:V1206"/>
    <mergeCell ref="S1207:T1207"/>
    <mergeCell ref="U1207:V1207"/>
    <mergeCell ref="S1208:T1208"/>
    <mergeCell ref="U1208:V1208"/>
    <mergeCell ref="S1203:T1203"/>
    <mergeCell ref="U1203:V1203"/>
    <mergeCell ref="S1204:T1204"/>
    <mergeCell ref="U1204:V1204"/>
    <mergeCell ref="S1205:T1205"/>
    <mergeCell ref="U1205:V1205"/>
    <mergeCell ref="S1200:T1200"/>
    <mergeCell ref="U1200:V1200"/>
    <mergeCell ref="S1201:T1201"/>
    <mergeCell ref="U1201:V1201"/>
    <mergeCell ref="S1202:T1202"/>
    <mergeCell ref="U1202:V1202"/>
    <mergeCell ref="S1197:T1197"/>
    <mergeCell ref="U1197:V1197"/>
    <mergeCell ref="S1198:T1198"/>
    <mergeCell ref="U1198:V1198"/>
    <mergeCell ref="S1199:T1199"/>
    <mergeCell ref="U1199:V1199"/>
    <mergeCell ref="S1194:T1194"/>
    <mergeCell ref="U1194:V1194"/>
    <mergeCell ref="S1195:T1195"/>
    <mergeCell ref="U1195:V1195"/>
    <mergeCell ref="S1196:T1196"/>
    <mergeCell ref="U1196:V1196"/>
    <mergeCell ref="S1191:T1191"/>
    <mergeCell ref="U1191:V1191"/>
    <mergeCell ref="S1192:T1192"/>
    <mergeCell ref="U1192:V1192"/>
    <mergeCell ref="S1193:T1193"/>
    <mergeCell ref="U1193:V1193"/>
    <mergeCell ref="S1188:T1188"/>
    <mergeCell ref="U1188:V1188"/>
    <mergeCell ref="S1189:T1189"/>
    <mergeCell ref="U1189:V1189"/>
    <mergeCell ref="S1190:T1190"/>
    <mergeCell ref="U1190:V1190"/>
    <mergeCell ref="S1185:T1185"/>
    <mergeCell ref="U1185:V1185"/>
    <mergeCell ref="S1186:T1186"/>
    <mergeCell ref="U1186:V1186"/>
    <mergeCell ref="S1187:T1187"/>
    <mergeCell ref="U1187:V1187"/>
    <mergeCell ref="S1182:T1182"/>
    <mergeCell ref="U1182:V1182"/>
    <mergeCell ref="S1183:T1183"/>
    <mergeCell ref="U1183:V1183"/>
    <mergeCell ref="S1184:T1184"/>
    <mergeCell ref="U1184:V1184"/>
    <mergeCell ref="S1179:T1179"/>
    <mergeCell ref="U1179:V1179"/>
    <mergeCell ref="S1180:T1180"/>
    <mergeCell ref="U1180:V1180"/>
    <mergeCell ref="S1181:T1181"/>
    <mergeCell ref="U1181:V1181"/>
    <mergeCell ref="S1176:T1176"/>
    <mergeCell ref="U1176:V1176"/>
    <mergeCell ref="S1177:T1177"/>
    <mergeCell ref="U1177:V1177"/>
    <mergeCell ref="S1178:T1178"/>
    <mergeCell ref="U1178:V1178"/>
    <mergeCell ref="S1173:T1173"/>
    <mergeCell ref="U1173:V1173"/>
    <mergeCell ref="S1174:T1174"/>
    <mergeCell ref="U1174:V1174"/>
    <mergeCell ref="S1175:T1175"/>
    <mergeCell ref="U1175:V1175"/>
    <mergeCell ref="S1170:T1170"/>
    <mergeCell ref="U1170:V1170"/>
    <mergeCell ref="S1171:T1171"/>
    <mergeCell ref="U1171:V1171"/>
    <mergeCell ref="S1172:T1172"/>
    <mergeCell ref="U1172:V1172"/>
    <mergeCell ref="S1167:T1167"/>
    <mergeCell ref="U1167:V1167"/>
    <mergeCell ref="S1168:T1168"/>
    <mergeCell ref="U1168:V1168"/>
    <mergeCell ref="S1169:T1169"/>
    <mergeCell ref="U1169:V1169"/>
    <mergeCell ref="S1164:T1164"/>
    <mergeCell ref="U1164:V1164"/>
    <mergeCell ref="S1165:T1165"/>
    <mergeCell ref="U1165:V1165"/>
    <mergeCell ref="S1166:T1166"/>
    <mergeCell ref="U1166:V1166"/>
    <mergeCell ref="S1161:T1161"/>
    <mergeCell ref="U1161:V1161"/>
    <mergeCell ref="S1162:T1162"/>
    <mergeCell ref="U1162:V1162"/>
    <mergeCell ref="S1163:T1163"/>
    <mergeCell ref="U1163:V1163"/>
    <mergeCell ref="S1158:T1158"/>
    <mergeCell ref="U1158:V1158"/>
    <mergeCell ref="S1159:T1159"/>
    <mergeCell ref="U1159:V1159"/>
    <mergeCell ref="S1160:T1160"/>
    <mergeCell ref="U1160:V1160"/>
    <mergeCell ref="S1155:T1155"/>
    <mergeCell ref="U1155:V1155"/>
    <mergeCell ref="S1156:T1156"/>
    <mergeCell ref="U1156:V1156"/>
    <mergeCell ref="S1157:T1157"/>
    <mergeCell ref="U1157:V1157"/>
    <mergeCell ref="S1152:T1152"/>
    <mergeCell ref="U1152:V1152"/>
    <mergeCell ref="S1153:T1153"/>
    <mergeCell ref="U1153:V1153"/>
    <mergeCell ref="S1154:T1154"/>
    <mergeCell ref="U1154:V1154"/>
    <mergeCell ref="S1149:T1149"/>
    <mergeCell ref="U1149:V1149"/>
    <mergeCell ref="S1150:T1150"/>
    <mergeCell ref="U1150:V1150"/>
    <mergeCell ref="S1151:T1151"/>
    <mergeCell ref="U1151:V1151"/>
    <mergeCell ref="S1146:T1146"/>
    <mergeCell ref="U1146:V1146"/>
    <mergeCell ref="S1147:T1147"/>
    <mergeCell ref="U1147:V1147"/>
    <mergeCell ref="S1148:T1148"/>
    <mergeCell ref="U1148:V1148"/>
    <mergeCell ref="S1143:T1143"/>
    <mergeCell ref="U1143:V1143"/>
    <mergeCell ref="S1144:T1144"/>
    <mergeCell ref="U1144:V1144"/>
    <mergeCell ref="S1145:T1145"/>
    <mergeCell ref="U1145:V1145"/>
    <mergeCell ref="S1140:T1140"/>
    <mergeCell ref="U1140:V1140"/>
    <mergeCell ref="S1141:T1141"/>
    <mergeCell ref="U1141:V1141"/>
    <mergeCell ref="S1142:T1142"/>
    <mergeCell ref="U1142:V1142"/>
    <mergeCell ref="S1137:T1137"/>
    <mergeCell ref="U1137:V1137"/>
    <mergeCell ref="S1138:T1138"/>
    <mergeCell ref="U1138:V1138"/>
    <mergeCell ref="S1139:T1139"/>
    <mergeCell ref="U1139:V1139"/>
    <mergeCell ref="S1134:T1134"/>
    <mergeCell ref="U1134:V1134"/>
    <mergeCell ref="S1135:T1135"/>
    <mergeCell ref="U1135:V1135"/>
    <mergeCell ref="S1136:T1136"/>
    <mergeCell ref="U1136:V1136"/>
    <mergeCell ref="S1131:T1131"/>
    <mergeCell ref="U1131:V1131"/>
    <mergeCell ref="S1132:T1132"/>
    <mergeCell ref="U1132:V1132"/>
    <mergeCell ref="S1133:T1133"/>
    <mergeCell ref="U1133:V1133"/>
    <mergeCell ref="S1128:T1128"/>
    <mergeCell ref="U1128:V1128"/>
    <mergeCell ref="S1129:T1129"/>
    <mergeCell ref="U1129:V1129"/>
    <mergeCell ref="S1130:T1130"/>
    <mergeCell ref="U1130:V1130"/>
    <mergeCell ref="S1125:T1125"/>
    <mergeCell ref="U1125:V1125"/>
    <mergeCell ref="S1126:T1126"/>
    <mergeCell ref="U1126:V1126"/>
    <mergeCell ref="S1127:T1127"/>
    <mergeCell ref="U1127:V1127"/>
    <mergeCell ref="S1122:T1122"/>
    <mergeCell ref="U1122:V1122"/>
    <mergeCell ref="S1123:T1123"/>
    <mergeCell ref="U1123:V1123"/>
    <mergeCell ref="S1124:T1124"/>
    <mergeCell ref="U1124:V1124"/>
    <mergeCell ref="S1119:T1119"/>
    <mergeCell ref="U1119:V1119"/>
    <mergeCell ref="S1120:T1120"/>
    <mergeCell ref="U1120:V1120"/>
    <mergeCell ref="S1121:T1121"/>
    <mergeCell ref="U1121:V1121"/>
    <mergeCell ref="S1116:T1116"/>
    <mergeCell ref="U1116:V1116"/>
    <mergeCell ref="S1117:T1117"/>
    <mergeCell ref="U1117:V1117"/>
    <mergeCell ref="S1118:T1118"/>
    <mergeCell ref="U1118:V1118"/>
    <mergeCell ref="S1113:T1113"/>
    <mergeCell ref="U1113:V1113"/>
    <mergeCell ref="S1114:T1114"/>
    <mergeCell ref="U1114:V1114"/>
    <mergeCell ref="S1115:T1115"/>
    <mergeCell ref="U1115:V1115"/>
    <mergeCell ref="S1110:T1110"/>
    <mergeCell ref="U1110:V1110"/>
    <mergeCell ref="S1111:T1111"/>
    <mergeCell ref="U1111:V1111"/>
    <mergeCell ref="S1112:T1112"/>
    <mergeCell ref="U1112:V1112"/>
    <mergeCell ref="S1107:T1107"/>
    <mergeCell ref="U1107:V1107"/>
    <mergeCell ref="S1108:T1108"/>
    <mergeCell ref="U1108:V1108"/>
    <mergeCell ref="S1109:T1109"/>
    <mergeCell ref="U1109:V1109"/>
    <mergeCell ref="S1104:T1104"/>
    <mergeCell ref="U1104:V1104"/>
    <mergeCell ref="S1105:T1105"/>
    <mergeCell ref="U1105:V1105"/>
    <mergeCell ref="S1106:T1106"/>
    <mergeCell ref="U1106:V1106"/>
    <mergeCell ref="S1101:T1101"/>
    <mergeCell ref="U1101:V1101"/>
    <mergeCell ref="S1102:T1102"/>
    <mergeCell ref="U1102:V1102"/>
    <mergeCell ref="S1103:T1103"/>
    <mergeCell ref="U1103:V1103"/>
    <mergeCell ref="S1098:T1098"/>
    <mergeCell ref="U1098:V1098"/>
    <mergeCell ref="S1099:T1099"/>
    <mergeCell ref="U1099:V1099"/>
    <mergeCell ref="S1100:T1100"/>
    <mergeCell ref="U1100:V1100"/>
    <mergeCell ref="S1095:T1095"/>
    <mergeCell ref="U1095:V1095"/>
    <mergeCell ref="S1096:T1096"/>
    <mergeCell ref="U1096:V1096"/>
    <mergeCell ref="S1097:T1097"/>
    <mergeCell ref="U1097:V1097"/>
    <mergeCell ref="S1092:T1092"/>
    <mergeCell ref="U1092:V1092"/>
    <mergeCell ref="S1093:T1093"/>
    <mergeCell ref="U1093:V1093"/>
    <mergeCell ref="S1094:T1094"/>
    <mergeCell ref="U1094:V1094"/>
    <mergeCell ref="S1089:T1089"/>
    <mergeCell ref="U1089:V1089"/>
    <mergeCell ref="S1090:T1090"/>
    <mergeCell ref="U1090:V1090"/>
    <mergeCell ref="S1091:T1091"/>
    <mergeCell ref="U1091:V1091"/>
    <mergeCell ref="S1086:T1086"/>
    <mergeCell ref="U1086:V1086"/>
    <mergeCell ref="S1087:T1087"/>
    <mergeCell ref="U1087:V1087"/>
    <mergeCell ref="S1088:T1088"/>
    <mergeCell ref="U1088:V1088"/>
    <mergeCell ref="S1083:T1083"/>
    <mergeCell ref="U1083:V1083"/>
    <mergeCell ref="S1084:T1084"/>
    <mergeCell ref="U1084:V1084"/>
    <mergeCell ref="S1085:T1085"/>
    <mergeCell ref="U1085:V1085"/>
    <mergeCell ref="S1080:T1080"/>
    <mergeCell ref="U1080:V1080"/>
    <mergeCell ref="S1081:T1081"/>
    <mergeCell ref="U1081:V1081"/>
    <mergeCell ref="S1082:T1082"/>
    <mergeCell ref="U1082:V1082"/>
    <mergeCell ref="S1077:T1077"/>
    <mergeCell ref="U1077:V1077"/>
    <mergeCell ref="S1078:T1078"/>
    <mergeCell ref="U1078:V1078"/>
    <mergeCell ref="S1079:T1079"/>
    <mergeCell ref="U1079:V1079"/>
    <mergeCell ref="S1074:T1074"/>
    <mergeCell ref="U1074:V1074"/>
    <mergeCell ref="S1075:T1075"/>
    <mergeCell ref="U1075:V1075"/>
    <mergeCell ref="S1076:T1076"/>
    <mergeCell ref="U1076:V1076"/>
    <mergeCell ref="S1071:T1071"/>
    <mergeCell ref="U1071:V1071"/>
    <mergeCell ref="S1072:T1072"/>
    <mergeCell ref="U1072:V1072"/>
    <mergeCell ref="S1073:T1073"/>
    <mergeCell ref="U1073:V1073"/>
    <mergeCell ref="S1068:T1068"/>
    <mergeCell ref="U1068:V1068"/>
    <mergeCell ref="S1069:T1069"/>
    <mergeCell ref="U1069:V1069"/>
    <mergeCell ref="S1070:T1070"/>
    <mergeCell ref="U1070:V1070"/>
    <mergeCell ref="S1065:T1065"/>
    <mergeCell ref="U1065:V1065"/>
    <mergeCell ref="S1066:T1066"/>
    <mergeCell ref="U1066:V1066"/>
    <mergeCell ref="S1067:T1067"/>
    <mergeCell ref="U1067:V1067"/>
    <mergeCell ref="S1062:T1062"/>
    <mergeCell ref="U1062:V1062"/>
    <mergeCell ref="S1063:T1063"/>
    <mergeCell ref="U1063:V1063"/>
    <mergeCell ref="S1064:T1064"/>
    <mergeCell ref="U1064:V1064"/>
    <mergeCell ref="S1059:T1059"/>
    <mergeCell ref="U1059:V1059"/>
    <mergeCell ref="S1060:T1060"/>
    <mergeCell ref="U1060:V1060"/>
    <mergeCell ref="S1061:T1061"/>
    <mergeCell ref="U1061:V1061"/>
    <mergeCell ref="S1056:T1056"/>
    <mergeCell ref="U1056:V1056"/>
    <mergeCell ref="S1057:T1057"/>
    <mergeCell ref="U1057:V1057"/>
    <mergeCell ref="S1058:T1058"/>
    <mergeCell ref="U1058:V1058"/>
    <mergeCell ref="S1053:T1053"/>
    <mergeCell ref="U1053:V1053"/>
    <mergeCell ref="S1054:T1054"/>
    <mergeCell ref="U1054:V1054"/>
    <mergeCell ref="S1055:T1055"/>
    <mergeCell ref="U1055:V1055"/>
    <mergeCell ref="S1050:T1050"/>
    <mergeCell ref="U1050:V1050"/>
    <mergeCell ref="S1051:T1051"/>
    <mergeCell ref="U1051:V1051"/>
    <mergeCell ref="S1052:T1052"/>
    <mergeCell ref="U1052:V1052"/>
    <mergeCell ref="S1047:T1047"/>
    <mergeCell ref="U1047:V1047"/>
    <mergeCell ref="S1048:T1048"/>
    <mergeCell ref="U1048:V1048"/>
    <mergeCell ref="S1049:T1049"/>
    <mergeCell ref="U1049:V1049"/>
    <mergeCell ref="S1044:T1044"/>
    <mergeCell ref="U1044:V1044"/>
    <mergeCell ref="S1045:T1045"/>
    <mergeCell ref="U1045:V1045"/>
    <mergeCell ref="S1046:T1046"/>
    <mergeCell ref="U1046:V1046"/>
    <mergeCell ref="S1041:T1041"/>
    <mergeCell ref="U1041:V1041"/>
    <mergeCell ref="S1042:T1042"/>
    <mergeCell ref="U1042:V1042"/>
    <mergeCell ref="S1043:T1043"/>
    <mergeCell ref="U1043:V1043"/>
    <mergeCell ref="S1036:U1036"/>
    <mergeCell ref="S1037:U1037"/>
    <mergeCell ref="S1039:T1039"/>
    <mergeCell ref="U1039:V1039"/>
    <mergeCell ref="S1040:T1040"/>
    <mergeCell ref="U1040:V1040"/>
    <mergeCell ref="S1030:U1030"/>
    <mergeCell ref="S1031:U1031"/>
    <mergeCell ref="S1032:U1032"/>
    <mergeCell ref="S1033:U1033"/>
    <mergeCell ref="S1034:U1034"/>
    <mergeCell ref="S1035:U1035"/>
    <mergeCell ref="S1026:T1026"/>
    <mergeCell ref="U1026:V1026"/>
    <mergeCell ref="S1027:T1027"/>
    <mergeCell ref="U1027:V1027"/>
    <mergeCell ref="S1028:V1028"/>
    <mergeCell ref="S1029:U1029"/>
    <mergeCell ref="S1023:T1023"/>
    <mergeCell ref="U1023:V1023"/>
    <mergeCell ref="S1024:T1024"/>
    <mergeCell ref="U1024:V1024"/>
    <mergeCell ref="S1025:T1025"/>
    <mergeCell ref="U1025:V1025"/>
    <mergeCell ref="S1020:T1020"/>
    <mergeCell ref="U1020:V1020"/>
    <mergeCell ref="S1021:T1021"/>
    <mergeCell ref="U1021:V1021"/>
    <mergeCell ref="S1022:T1022"/>
    <mergeCell ref="U1022:V1022"/>
    <mergeCell ref="S1017:T1017"/>
    <mergeCell ref="U1017:V1017"/>
    <mergeCell ref="S1018:T1018"/>
    <mergeCell ref="U1018:V1018"/>
    <mergeCell ref="S1019:T1019"/>
    <mergeCell ref="U1019:V1019"/>
    <mergeCell ref="S1014:T1014"/>
    <mergeCell ref="U1014:V1014"/>
    <mergeCell ref="S1015:T1015"/>
    <mergeCell ref="U1015:V1015"/>
    <mergeCell ref="S1016:T1016"/>
    <mergeCell ref="U1016:V1016"/>
    <mergeCell ref="S1011:T1011"/>
    <mergeCell ref="U1011:V1011"/>
    <mergeCell ref="S1012:T1012"/>
    <mergeCell ref="U1012:V1012"/>
    <mergeCell ref="S1013:T1013"/>
    <mergeCell ref="U1013:V1013"/>
    <mergeCell ref="S1008:T1008"/>
    <mergeCell ref="U1008:V1008"/>
    <mergeCell ref="S1009:T1009"/>
    <mergeCell ref="U1009:V1009"/>
    <mergeCell ref="S1010:T1010"/>
    <mergeCell ref="U1010:V1010"/>
    <mergeCell ref="S1005:T1005"/>
    <mergeCell ref="U1005:V1005"/>
    <mergeCell ref="S1006:T1006"/>
    <mergeCell ref="U1006:V1006"/>
    <mergeCell ref="S1007:T1007"/>
    <mergeCell ref="U1007:V1007"/>
    <mergeCell ref="S1002:T1002"/>
    <mergeCell ref="U1002:V1002"/>
    <mergeCell ref="S1003:T1003"/>
    <mergeCell ref="U1003:V1003"/>
    <mergeCell ref="S1004:T1004"/>
    <mergeCell ref="U1004:V1004"/>
    <mergeCell ref="S999:T999"/>
    <mergeCell ref="U999:V999"/>
    <mergeCell ref="S1000:T1000"/>
    <mergeCell ref="U1000:V1000"/>
    <mergeCell ref="S1001:T1001"/>
    <mergeCell ref="U1001:V1001"/>
    <mergeCell ref="S996:T996"/>
    <mergeCell ref="U996:V996"/>
    <mergeCell ref="S997:T997"/>
    <mergeCell ref="U997:V997"/>
    <mergeCell ref="S998:T998"/>
    <mergeCell ref="U998:V998"/>
    <mergeCell ref="S993:T993"/>
    <mergeCell ref="U993:V993"/>
    <mergeCell ref="S994:T994"/>
    <mergeCell ref="U994:V994"/>
    <mergeCell ref="S995:T995"/>
    <mergeCell ref="U995:V995"/>
    <mergeCell ref="S990:T990"/>
    <mergeCell ref="U990:V990"/>
    <mergeCell ref="S991:T991"/>
    <mergeCell ref="U991:V991"/>
    <mergeCell ref="S992:T992"/>
    <mergeCell ref="U992:V992"/>
    <mergeCell ref="S987:T987"/>
    <mergeCell ref="U987:V987"/>
    <mergeCell ref="S988:T988"/>
    <mergeCell ref="U988:V988"/>
    <mergeCell ref="S989:T989"/>
    <mergeCell ref="U989:V989"/>
    <mergeCell ref="S984:T984"/>
    <mergeCell ref="U984:V984"/>
    <mergeCell ref="S985:T985"/>
    <mergeCell ref="U985:V985"/>
    <mergeCell ref="S986:T986"/>
    <mergeCell ref="U986:V986"/>
    <mergeCell ref="S981:T981"/>
    <mergeCell ref="U981:V981"/>
    <mergeCell ref="S982:T982"/>
    <mergeCell ref="U982:V982"/>
    <mergeCell ref="S983:T983"/>
    <mergeCell ref="U983:V983"/>
    <mergeCell ref="S978:T978"/>
    <mergeCell ref="U978:V978"/>
    <mergeCell ref="S979:T979"/>
    <mergeCell ref="U979:V979"/>
    <mergeCell ref="S980:T980"/>
    <mergeCell ref="U980:V980"/>
    <mergeCell ref="S975:T975"/>
    <mergeCell ref="U975:V975"/>
    <mergeCell ref="S976:T976"/>
    <mergeCell ref="U976:V976"/>
    <mergeCell ref="S977:T977"/>
    <mergeCell ref="U977:V977"/>
    <mergeCell ref="S972:T972"/>
    <mergeCell ref="U972:V972"/>
    <mergeCell ref="S973:T973"/>
    <mergeCell ref="U973:V973"/>
    <mergeCell ref="S974:T974"/>
    <mergeCell ref="U974:V974"/>
    <mergeCell ref="S969:T969"/>
    <mergeCell ref="U969:V969"/>
    <mergeCell ref="S970:T970"/>
    <mergeCell ref="U970:V970"/>
    <mergeCell ref="S971:T971"/>
    <mergeCell ref="U971:V971"/>
    <mergeCell ref="S966:T966"/>
    <mergeCell ref="U966:V966"/>
    <mergeCell ref="S967:T967"/>
    <mergeCell ref="U967:V967"/>
    <mergeCell ref="S968:T968"/>
    <mergeCell ref="U968:V968"/>
    <mergeCell ref="S963:T963"/>
    <mergeCell ref="U963:V963"/>
    <mergeCell ref="S964:T964"/>
    <mergeCell ref="U964:V964"/>
    <mergeCell ref="S965:T965"/>
    <mergeCell ref="U965:V965"/>
    <mergeCell ref="S960:T960"/>
    <mergeCell ref="U960:V960"/>
    <mergeCell ref="S961:T961"/>
    <mergeCell ref="U961:V961"/>
    <mergeCell ref="S962:T962"/>
    <mergeCell ref="U962:V962"/>
    <mergeCell ref="S957:T957"/>
    <mergeCell ref="U957:V957"/>
    <mergeCell ref="S958:T958"/>
    <mergeCell ref="U958:V958"/>
    <mergeCell ref="S959:T959"/>
    <mergeCell ref="U959:V959"/>
    <mergeCell ref="S954:T954"/>
    <mergeCell ref="U954:V954"/>
    <mergeCell ref="S955:T955"/>
    <mergeCell ref="U955:V955"/>
    <mergeCell ref="S956:T956"/>
    <mergeCell ref="U956:V956"/>
    <mergeCell ref="S951:T951"/>
    <mergeCell ref="U951:V951"/>
    <mergeCell ref="S952:T952"/>
    <mergeCell ref="U952:V952"/>
    <mergeCell ref="S953:T953"/>
    <mergeCell ref="U953:V953"/>
    <mergeCell ref="S948:T948"/>
    <mergeCell ref="U948:V948"/>
    <mergeCell ref="S949:T949"/>
    <mergeCell ref="U949:V949"/>
    <mergeCell ref="S950:T950"/>
    <mergeCell ref="U950:V950"/>
    <mergeCell ref="S945:T945"/>
    <mergeCell ref="U945:V945"/>
    <mergeCell ref="S946:T946"/>
    <mergeCell ref="U946:V946"/>
    <mergeCell ref="S947:T947"/>
    <mergeCell ref="U947:V947"/>
    <mergeCell ref="S942:T942"/>
    <mergeCell ref="U942:V942"/>
    <mergeCell ref="S943:T943"/>
    <mergeCell ref="U943:V943"/>
    <mergeCell ref="S944:T944"/>
    <mergeCell ref="U944:V944"/>
    <mergeCell ref="S939:T939"/>
    <mergeCell ref="U939:V939"/>
    <mergeCell ref="S940:T940"/>
    <mergeCell ref="U940:V940"/>
    <mergeCell ref="S941:T941"/>
    <mergeCell ref="U941:V941"/>
    <mergeCell ref="S936:T936"/>
    <mergeCell ref="U936:V936"/>
    <mergeCell ref="S937:T937"/>
    <mergeCell ref="U937:V937"/>
    <mergeCell ref="S938:T938"/>
    <mergeCell ref="U938:V938"/>
    <mergeCell ref="S933:T933"/>
    <mergeCell ref="U933:V933"/>
    <mergeCell ref="S934:T934"/>
    <mergeCell ref="U934:V934"/>
    <mergeCell ref="S935:T935"/>
    <mergeCell ref="U935:V935"/>
    <mergeCell ref="S930:T930"/>
    <mergeCell ref="U930:V930"/>
    <mergeCell ref="S931:T931"/>
    <mergeCell ref="U931:V931"/>
    <mergeCell ref="S932:T932"/>
    <mergeCell ref="U932:V932"/>
    <mergeCell ref="S927:T927"/>
    <mergeCell ref="U927:V927"/>
    <mergeCell ref="S928:T928"/>
    <mergeCell ref="U928:V928"/>
    <mergeCell ref="S929:T929"/>
    <mergeCell ref="U929:V929"/>
    <mergeCell ref="S924:T924"/>
    <mergeCell ref="U924:V924"/>
    <mergeCell ref="S925:T925"/>
    <mergeCell ref="U925:V925"/>
    <mergeCell ref="S926:T926"/>
    <mergeCell ref="U926:V926"/>
    <mergeCell ref="S921:T921"/>
    <mergeCell ref="U921:V921"/>
    <mergeCell ref="S922:T922"/>
    <mergeCell ref="U922:V922"/>
    <mergeCell ref="S923:T923"/>
    <mergeCell ref="U923:V923"/>
    <mergeCell ref="S918:T918"/>
    <mergeCell ref="U918:V918"/>
    <mergeCell ref="S919:T919"/>
    <mergeCell ref="U919:V919"/>
    <mergeCell ref="S920:T920"/>
    <mergeCell ref="U920:V920"/>
    <mergeCell ref="S915:T915"/>
    <mergeCell ref="U915:V915"/>
    <mergeCell ref="S916:T916"/>
    <mergeCell ref="U916:V916"/>
    <mergeCell ref="S917:T917"/>
    <mergeCell ref="U917:V917"/>
    <mergeCell ref="S912:T912"/>
    <mergeCell ref="U912:V912"/>
    <mergeCell ref="S913:T913"/>
    <mergeCell ref="U913:V913"/>
    <mergeCell ref="S914:T914"/>
    <mergeCell ref="U914:V914"/>
    <mergeCell ref="S909:T909"/>
    <mergeCell ref="U909:V909"/>
    <mergeCell ref="S910:T910"/>
    <mergeCell ref="U910:V910"/>
    <mergeCell ref="S911:T911"/>
    <mergeCell ref="U911:V911"/>
    <mergeCell ref="S906:T906"/>
    <mergeCell ref="U906:V906"/>
    <mergeCell ref="S907:T907"/>
    <mergeCell ref="U907:V907"/>
    <mergeCell ref="S908:T908"/>
    <mergeCell ref="U908:V908"/>
    <mergeCell ref="S903:T903"/>
    <mergeCell ref="U903:V903"/>
    <mergeCell ref="S904:T904"/>
    <mergeCell ref="U904:V904"/>
    <mergeCell ref="S905:T905"/>
    <mergeCell ref="U905:V905"/>
    <mergeCell ref="S900:T900"/>
    <mergeCell ref="U900:V900"/>
    <mergeCell ref="S901:T901"/>
    <mergeCell ref="U901:V901"/>
    <mergeCell ref="S902:T902"/>
    <mergeCell ref="U902:V902"/>
    <mergeCell ref="S897:T897"/>
    <mergeCell ref="U897:V897"/>
    <mergeCell ref="S898:T898"/>
    <mergeCell ref="U898:V898"/>
    <mergeCell ref="S899:T899"/>
    <mergeCell ref="U899:V899"/>
    <mergeCell ref="S894:T894"/>
    <mergeCell ref="U894:V894"/>
    <mergeCell ref="S895:T895"/>
    <mergeCell ref="U895:V895"/>
    <mergeCell ref="S896:T896"/>
    <mergeCell ref="U896:V896"/>
    <mergeCell ref="S891:T891"/>
    <mergeCell ref="U891:V891"/>
    <mergeCell ref="S892:T892"/>
    <mergeCell ref="U892:V892"/>
    <mergeCell ref="S893:T893"/>
    <mergeCell ref="U893:V893"/>
    <mergeCell ref="S888:T888"/>
    <mergeCell ref="U888:V888"/>
    <mergeCell ref="S889:T889"/>
    <mergeCell ref="U889:V889"/>
    <mergeCell ref="S890:T890"/>
    <mergeCell ref="U890:V890"/>
    <mergeCell ref="S885:T885"/>
    <mergeCell ref="U885:V885"/>
    <mergeCell ref="S886:T886"/>
    <mergeCell ref="U886:V886"/>
    <mergeCell ref="S887:T887"/>
    <mergeCell ref="U887:V887"/>
    <mergeCell ref="S882:T882"/>
    <mergeCell ref="U882:V882"/>
    <mergeCell ref="S883:T883"/>
    <mergeCell ref="U883:V883"/>
    <mergeCell ref="S884:T884"/>
    <mergeCell ref="U884:V884"/>
    <mergeCell ref="S879:T879"/>
    <mergeCell ref="U879:V879"/>
    <mergeCell ref="S880:T880"/>
    <mergeCell ref="U880:V880"/>
    <mergeCell ref="S881:T881"/>
    <mergeCell ref="U881:V881"/>
    <mergeCell ref="S876:T876"/>
    <mergeCell ref="U876:V876"/>
    <mergeCell ref="S877:T877"/>
    <mergeCell ref="U877:V877"/>
    <mergeCell ref="S878:T878"/>
    <mergeCell ref="U878:V878"/>
    <mergeCell ref="S873:T873"/>
    <mergeCell ref="U873:V873"/>
    <mergeCell ref="S874:T874"/>
    <mergeCell ref="U874:V874"/>
    <mergeCell ref="S875:T875"/>
    <mergeCell ref="U875:V875"/>
    <mergeCell ref="S870:T870"/>
    <mergeCell ref="U870:V870"/>
    <mergeCell ref="S871:T871"/>
    <mergeCell ref="U871:V871"/>
    <mergeCell ref="S872:T872"/>
    <mergeCell ref="U872:V872"/>
    <mergeCell ref="S867:T867"/>
    <mergeCell ref="U867:V867"/>
    <mergeCell ref="S868:T868"/>
    <mergeCell ref="U868:V868"/>
    <mergeCell ref="S869:T869"/>
    <mergeCell ref="U869:V869"/>
    <mergeCell ref="S864:T864"/>
    <mergeCell ref="U864:V864"/>
    <mergeCell ref="S865:T865"/>
    <mergeCell ref="U865:V865"/>
    <mergeCell ref="S866:T866"/>
    <mergeCell ref="U866:V866"/>
    <mergeCell ref="S861:T861"/>
    <mergeCell ref="U861:V861"/>
    <mergeCell ref="S862:T862"/>
    <mergeCell ref="U862:V862"/>
    <mergeCell ref="S863:T863"/>
    <mergeCell ref="U863:V863"/>
    <mergeCell ref="S858:T858"/>
    <mergeCell ref="U858:V858"/>
    <mergeCell ref="S859:T859"/>
    <mergeCell ref="U859:V859"/>
    <mergeCell ref="S860:T860"/>
    <mergeCell ref="U860:V860"/>
    <mergeCell ref="S855:T855"/>
    <mergeCell ref="U855:V855"/>
    <mergeCell ref="S856:T856"/>
    <mergeCell ref="U856:V856"/>
    <mergeCell ref="S857:T857"/>
    <mergeCell ref="U857:V857"/>
    <mergeCell ref="S852:T852"/>
    <mergeCell ref="U852:V852"/>
    <mergeCell ref="S853:T853"/>
    <mergeCell ref="U853:V853"/>
    <mergeCell ref="S854:T854"/>
    <mergeCell ref="U854:V854"/>
    <mergeCell ref="S849:T849"/>
    <mergeCell ref="U849:V849"/>
    <mergeCell ref="S850:T850"/>
    <mergeCell ref="U850:V850"/>
    <mergeCell ref="S851:T851"/>
    <mergeCell ref="U851:V851"/>
    <mergeCell ref="S846:T846"/>
    <mergeCell ref="U846:V846"/>
    <mergeCell ref="S847:T847"/>
    <mergeCell ref="U847:V847"/>
    <mergeCell ref="S848:T848"/>
    <mergeCell ref="U848:V848"/>
    <mergeCell ref="S843:T843"/>
    <mergeCell ref="U843:V843"/>
    <mergeCell ref="S844:T844"/>
    <mergeCell ref="U844:V844"/>
    <mergeCell ref="S845:T845"/>
    <mergeCell ref="U845:V845"/>
    <mergeCell ref="S840:T840"/>
    <mergeCell ref="U840:V840"/>
    <mergeCell ref="S841:T841"/>
    <mergeCell ref="U841:V841"/>
    <mergeCell ref="S842:T842"/>
    <mergeCell ref="U842:V842"/>
    <mergeCell ref="S837:T837"/>
    <mergeCell ref="U837:V837"/>
    <mergeCell ref="S838:T838"/>
    <mergeCell ref="U838:V838"/>
    <mergeCell ref="S839:T839"/>
    <mergeCell ref="U839:V839"/>
    <mergeCell ref="S834:T834"/>
    <mergeCell ref="U834:V834"/>
    <mergeCell ref="S835:T835"/>
    <mergeCell ref="U835:V835"/>
    <mergeCell ref="S836:T836"/>
    <mergeCell ref="U836:V836"/>
    <mergeCell ref="S831:T831"/>
    <mergeCell ref="U831:V831"/>
    <mergeCell ref="S832:T832"/>
    <mergeCell ref="U832:V832"/>
    <mergeCell ref="S833:T833"/>
    <mergeCell ref="U833:V833"/>
    <mergeCell ref="S828:T828"/>
    <mergeCell ref="U828:V828"/>
    <mergeCell ref="S829:T829"/>
    <mergeCell ref="U829:V829"/>
    <mergeCell ref="S830:T830"/>
    <mergeCell ref="U830:V830"/>
    <mergeCell ref="S825:T825"/>
    <mergeCell ref="U825:V825"/>
    <mergeCell ref="S826:T826"/>
    <mergeCell ref="U826:V826"/>
    <mergeCell ref="S827:T827"/>
    <mergeCell ref="U827:V827"/>
    <mergeCell ref="S822:T822"/>
    <mergeCell ref="U822:V822"/>
    <mergeCell ref="S823:T823"/>
    <mergeCell ref="U823:V823"/>
    <mergeCell ref="S824:T824"/>
    <mergeCell ref="U824:V824"/>
    <mergeCell ref="S819:T819"/>
    <mergeCell ref="U819:V819"/>
    <mergeCell ref="S820:T820"/>
    <mergeCell ref="U820:V820"/>
    <mergeCell ref="S821:T821"/>
    <mergeCell ref="U821:V821"/>
    <mergeCell ref="S816:T816"/>
    <mergeCell ref="U816:V816"/>
    <mergeCell ref="S817:T817"/>
    <mergeCell ref="U817:V817"/>
    <mergeCell ref="S818:T818"/>
    <mergeCell ref="U818:V818"/>
    <mergeCell ref="S813:T813"/>
    <mergeCell ref="U813:V813"/>
    <mergeCell ref="S814:T814"/>
    <mergeCell ref="U814:V814"/>
    <mergeCell ref="S815:T815"/>
    <mergeCell ref="U815:V815"/>
    <mergeCell ref="S810:T810"/>
    <mergeCell ref="U810:V810"/>
    <mergeCell ref="S811:T811"/>
    <mergeCell ref="U811:V811"/>
    <mergeCell ref="S812:T812"/>
    <mergeCell ref="U812:V812"/>
    <mergeCell ref="S807:T807"/>
    <mergeCell ref="U807:V807"/>
    <mergeCell ref="S808:T808"/>
    <mergeCell ref="U808:V808"/>
    <mergeCell ref="S809:T809"/>
    <mergeCell ref="U809:V809"/>
    <mergeCell ref="S804:T804"/>
    <mergeCell ref="U804:V804"/>
    <mergeCell ref="S805:T805"/>
    <mergeCell ref="U805:V805"/>
    <mergeCell ref="S806:T806"/>
    <mergeCell ref="U806:V806"/>
    <mergeCell ref="S801:T801"/>
    <mergeCell ref="U801:V801"/>
    <mergeCell ref="S802:T802"/>
    <mergeCell ref="U802:V802"/>
    <mergeCell ref="S803:T803"/>
    <mergeCell ref="U803:V803"/>
    <mergeCell ref="S798:T798"/>
    <mergeCell ref="U798:V798"/>
    <mergeCell ref="S799:T799"/>
    <mergeCell ref="U799:V799"/>
    <mergeCell ref="S800:T800"/>
    <mergeCell ref="U800:V800"/>
    <mergeCell ref="S795:T795"/>
    <mergeCell ref="U795:V795"/>
    <mergeCell ref="S796:T796"/>
    <mergeCell ref="U796:V796"/>
    <mergeCell ref="S797:T797"/>
    <mergeCell ref="U797:V797"/>
    <mergeCell ref="S792:T792"/>
    <mergeCell ref="U792:V792"/>
    <mergeCell ref="S793:T793"/>
    <mergeCell ref="U793:V793"/>
    <mergeCell ref="S794:T794"/>
    <mergeCell ref="U794:V794"/>
    <mergeCell ref="S789:T789"/>
    <mergeCell ref="U789:V789"/>
    <mergeCell ref="S790:T790"/>
    <mergeCell ref="U790:V790"/>
    <mergeCell ref="S791:T791"/>
    <mergeCell ref="U791:V791"/>
    <mergeCell ref="S786:T786"/>
    <mergeCell ref="U786:V786"/>
    <mergeCell ref="S787:T787"/>
    <mergeCell ref="U787:V787"/>
    <mergeCell ref="S788:T788"/>
    <mergeCell ref="U788:V788"/>
    <mergeCell ref="S783:T783"/>
    <mergeCell ref="U783:V783"/>
    <mergeCell ref="S784:T784"/>
    <mergeCell ref="U784:V784"/>
    <mergeCell ref="S785:T785"/>
    <mergeCell ref="U785:V785"/>
    <mergeCell ref="S780:T780"/>
    <mergeCell ref="U780:V780"/>
    <mergeCell ref="S781:T781"/>
    <mergeCell ref="U781:V781"/>
    <mergeCell ref="S782:T782"/>
    <mergeCell ref="U782:V782"/>
    <mergeCell ref="S777:T777"/>
    <mergeCell ref="U777:V777"/>
    <mergeCell ref="S778:T778"/>
    <mergeCell ref="U778:V778"/>
    <mergeCell ref="S779:T779"/>
    <mergeCell ref="U779:V779"/>
    <mergeCell ref="S774:T774"/>
    <mergeCell ref="U774:V774"/>
    <mergeCell ref="S775:T775"/>
    <mergeCell ref="U775:V775"/>
    <mergeCell ref="S776:T776"/>
    <mergeCell ref="U776:V776"/>
    <mergeCell ref="S771:T771"/>
    <mergeCell ref="U771:V771"/>
    <mergeCell ref="S772:T772"/>
    <mergeCell ref="U772:V772"/>
    <mergeCell ref="S773:T773"/>
    <mergeCell ref="U773:V773"/>
    <mergeCell ref="S768:T768"/>
    <mergeCell ref="U768:V768"/>
    <mergeCell ref="S769:T769"/>
    <mergeCell ref="U769:V769"/>
    <mergeCell ref="S770:T770"/>
    <mergeCell ref="U770:V770"/>
    <mergeCell ref="S765:T765"/>
    <mergeCell ref="U765:V765"/>
    <mergeCell ref="S766:T766"/>
    <mergeCell ref="U766:V766"/>
    <mergeCell ref="S767:T767"/>
    <mergeCell ref="U767:V767"/>
    <mergeCell ref="S762:T762"/>
    <mergeCell ref="U762:V762"/>
    <mergeCell ref="S763:T763"/>
    <mergeCell ref="U763:V763"/>
    <mergeCell ref="S764:T764"/>
    <mergeCell ref="U764:V764"/>
    <mergeCell ref="S759:T759"/>
    <mergeCell ref="U759:V759"/>
    <mergeCell ref="S760:T760"/>
    <mergeCell ref="U760:V760"/>
    <mergeCell ref="S761:T761"/>
    <mergeCell ref="U761:V761"/>
    <mergeCell ref="S756:T756"/>
    <mergeCell ref="U756:V756"/>
    <mergeCell ref="S757:T757"/>
    <mergeCell ref="U757:V757"/>
    <mergeCell ref="S758:T758"/>
    <mergeCell ref="U758:V758"/>
    <mergeCell ref="S753:T753"/>
    <mergeCell ref="U753:V753"/>
    <mergeCell ref="S754:T754"/>
    <mergeCell ref="U754:V754"/>
    <mergeCell ref="S755:T755"/>
    <mergeCell ref="U755:V755"/>
    <mergeCell ref="S750:T750"/>
    <mergeCell ref="U750:V750"/>
    <mergeCell ref="S751:T751"/>
    <mergeCell ref="U751:V751"/>
    <mergeCell ref="S752:T752"/>
    <mergeCell ref="U752:V752"/>
    <mergeCell ref="S747:T747"/>
    <mergeCell ref="U747:V747"/>
    <mergeCell ref="S748:T748"/>
    <mergeCell ref="U748:V748"/>
    <mergeCell ref="S749:T749"/>
    <mergeCell ref="U749:V749"/>
    <mergeCell ref="S744:T744"/>
    <mergeCell ref="U744:V744"/>
    <mergeCell ref="S745:T745"/>
    <mergeCell ref="U745:V745"/>
    <mergeCell ref="S746:T746"/>
    <mergeCell ref="U746:V746"/>
    <mergeCell ref="S741:T741"/>
    <mergeCell ref="U741:V741"/>
    <mergeCell ref="S742:T742"/>
    <mergeCell ref="U742:V742"/>
    <mergeCell ref="S743:T743"/>
    <mergeCell ref="U743:V743"/>
    <mergeCell ref="S738:T738"/>
    <mergeCell ref="U738:V738"/>
    <mergeCell ref="S739:T739"/>
    <mergeCell ref="U739:V739"/>
    <mergeCell ref="S740:T740"/>
    <mergeCell ref="U740:V740"/>
    <mergeCell ref="S735:T735"/>
    <mergeCell ref="U735:V735"/>
    <mergeCell ref="S736:T736"/>
    <mergeCell ref="U736:V736"/>
    <mergeCell ref="S737:T737"/>
    <mergeCell ref="U737:V737"/>
    <mergeCell ref="S732:T732"/>
    <mergeCell ref="U732:V732"/>
    <mergeCell ref="S733:T733"/>
    <mergeCell ref="U733:V733"/>
    <mergeCell ref="S734:T734"/>
    <mergeCell ref="U734:V734"/>
    <mergeCell ref="S729:T729"/>
    <mergeCell ref="U729:V729"/>
    <mergeCell ref="S730:T730"/>
    <mergeCell ref="U730:V730"/>
    <mergeCell ref="S731:T731"/>
    <mergeCell ref="U731:V731"/>
    <mergeCell ref="S726:T726"/>
    <mergeCell ref="U726:V726"/>
    <mergeCell ref="S727:T727"/>
    <mergeCell ref="U727:V727"/>
    <mergeCell ref="S728:T728"/>
    <mergeCell ref="U728:V728"/>
    <mergeCell ref="S723:T723"/>
    <mergeCell ref="U723:V723"/>
    <mergeCell ref="S724:T724"/>
    <mergeCell ref="U724:V724"/>
    <mergeCell ref="S725:T725"/>
    <mergeCell ref="U725:V725"/>
    <mergeCell ref="S720:T720"/>
    <mergeCell ref="U720:V720"/>
    <mergeCell ref="S721:T721"/>
    <mergeCell ref="U721:V721"/>
    <mergeCell ref="S722:T722"/>
    <mergeCell ref="U722:V722"/>
    <mergeCell ref="S717:T717"/>
    <mergeCell ref="U717:V717"/>
    <mergeCell ref="S718:T718"/>
    <mergeCell ref="U718:V718"/>
    <mergeCell ref="S719:T719"/>
    <mergeCell ref="U719:V719"/>
    <mergeCell ref="S714:T714"/>
    <mergeCell ref="U714:V714"/>
    <mergeCell ref="S715:T715"/>
    <mergeCell ref="U715:V715"/>
    <mergeCell ref="S716:T716"/>
    <mergeCell ref="U716:V716"/>
    <mergeCell ref="S711:T711"/>
    <mergeCell ref="U711:V711"/>
    <mergeCell ref="S712:T712"/>
    <mergeCell ref="U712:V712"/>
    <mergeCell ref="S713:T713"/>
    <mergeCell ref="U713:V713"/>
    <mergeCell ref="S708:T708"/>
    <mergeCell ref="U708:V708"/>
    <mergeCell ref="S709:T709"/>
    <mergeCell ref="U709:V709"/>
    <mergeCell ref="S710:T710"/>
    <mergeCell ref="U710:V710"/>
    <mergeCell ref="S705:T705"/>
    <mergeCell ref="U705:V705"/>
    <mergeCell ref="S706:T706"/>
    <mergeCell ref="U706:V706"/>
    <mergeCell ref="S707:T707"/>
    <mergeCell ref="U707:V707"/>
    <mergeCell ref="S702:T702"/>
    <mergeCell ref="U702:V702"/>
    <mergeCell ref="S703:T703"/>
    <mergeCell ref="U703:V703"/>
    <mergeCell ref="S704:T704"/>
    <mergeCell ref="U704:V704"/>
    <mergeCell ref="S699:T699"/>
    <mergeCell ref="U699:V699"/>
    <mergeCell ref="S700:T700"/>
    <mergeCell ref="U700:V700"/>
    <mergeCell ref="S701:T701"/>
    <mergeCell ref="U701:V701"/>
    <mergeCell ref="S696:T696"/>
    <mergeCell ref="U696:V696"/>
    <mergeCell ref="S697:T697"/>
    <mergeCell ref="U697:V697"/>
    <mergeCell ref="S698:T698"/>
    <mergeCell ref="U698:V698"/>
    <mergeCell ref="S693:T693"/>
    <mergeCell ref="U693:V693"/>
    <mergeCell ref="S694:T694"/>
    <mergeCell ref="U694:V694"/>
    <mergeCell ref="S695:T695"/>
    <mergeCell ref="U695:V695"/>
    <mergeCell ref="S690:T690"/>
    <mergeCell ref="U690:V690"/>
    <mergeCell ref="S691:T691"/>
    <mergeCell ref="U691:V691"/>
    <mergeCell ref="S692:T692"/>
    <mergeCell ref="U692:V692"/>
    <mergeCell ref="S687:T687"/>
    <mergeCell ref="U687:V687"/>
    <mergeCell ref="S688:T688"/>
    <mergeCell ref="U688:V688"/>
    <mergeCell ref="S689:T689"/>
    <mergeCell ref="U689:V689"/>
    <mergeCell ref="S684:T684"/>
    <mergeCell ref="U684:V684"/>
    <mergeCell ref="S685:T685"/>
    <mergeCell ref="U685:V685"/>
    <mergeCell ref="S686:T686"/>
    <mergeCell ref="U686:V686"/>
    <mergeCell ref="S681:T681"/>
    <mergeCell ref="U681:V681"/>
    <mergeCell ref="S682:T682"/>
    <mergeCell ref="U682:V682"/>
    <mergeCell ref="S683:T683"/>
    <mergeCell ref="U683:V683"/>
    <mergeCell ref="S678:T678"/>
    <mergeCell ref="U678:V678"/>
    <mergeCell ref="S679:T679"/>
    <mergeCell ref="U679:V679"/>
    <mergeCell ref="S680:T680"/>
    <mergeCell ref="U680:V680"/>
    <mergeCell ref="S675:T675"/>
    <mergeCell ref="U675:V675"/>
    <mergeCell ref="S676:T676"/>
    <mergeCell ref="U676:V676"/>
    <mergeCell ref="S677:T677"/>
    <mergeCell ref="U677:V677"/>
    <mergeCell ref="S672:T672"/>
    <mergeCell ref="U672:V672"/>
    <mergeCell ref="S673:T673"/>
    <mergeCell ref="U673:V673"/>
    <mergeCell ref="S674:T674"/>
    <mergeCell ref="U674:V674"/>
    <mergeCell ref="S669:T669"/>
    <mergeCell ref="U669:V669"/>
    <mergeCell ref="S670:T670"/>
    <mergeCell ref="U670:V670"/>
    <mergeCell ref="S671:T671"/>
    <mergeCell ref="U671:V671"/>
    <mergeCell ref="S666:T666"/>
    <mergeCell ref="U666:V666"/>
    <mergeCell ref="S667:T667"/>
    <mergeCell ref="U667:V667"/>
    <mergeCell ref="S668:T668"/>
    <mergeCell ref="U668:V668"/>
    <mergeCell ref="S663:T663"/>
    <mergeCell ref="U663:V663"/>
    <mergeCell ref="S664:T664"/>
    <mergeCell ref="U664:V664"/>
    <mergeCell ref="S665:T665"/>
    <mergeCell ref="U665:V665"/>
    <mergeCell ref="S660:T660"/>
    <mergeCell ref="U660:V660"/>
    <mergeCell ref="S661:T661"/>
    <mergeCell ref="U661:V661"/>
    <mergeCell ref="S662:T662"/>
    <mergeCell ref="U662:V662"/>
    <mergeCell ref="S657:T657"/>
    <mergeCell ref="U657:V657"/>
    <mergeCell ref="S658:T658"/>
    <mergeCell ref="U658:V658"/>
    <mergeCell ref="S659:T659"/>
    <mergeCell ref="U659:V659"/>
    <mergeCell ref="S654:T654"/>
    <mergeCell ref="U654:V654"/>
    <mergeCell ref="S655:T655"/>
    <mergeCell ref="U655:V655"/>
    <mergeCell ref="S656:T656"/>
    <mergeCell ref="U656:V656"/>
    <mergeCell ref="S651:T651"/>
    <mergeCell ref="U651:V651"/>
    <mergeCell ref="S652:T652"/>
    <mergeCell ref="U652:V652"/>
    <mergeCell ref="S653:T653"/>
    <mergeCell ref="U653:V653"/>
    <mergeCell ref="S648:T648"/>
    <mergeCell ref="U648:V648"/>
    <mergeCell ref="S649:T649"/>
    <mergeCell ref="U649:V649"/>
    <mergeCell ref="S650:T650"/>
    <mergeCell ref="U650:V650"/>
    <mergeCell ref="S645:T645"/>
    <mergeCell ref="U645:V645"/>
    <mergeCell ref="S646:T646"/>
    <mergeCell ref="U646:V646"/>
    <mergeCell ref="S647:T647"/>
    <mergeCell ref="U647:V647"/>
    <mergeCell ref="S642:T642"/>
    <mergeCell ref="U642:V642"/>
    <mergeCell ref="S643:T643"/>
    <mergeCell ref="U643:V643"/>
    <mergeCell ref="S644:T644"/>
    <mergeCell ref="U644:V644"/>
    <mergeCell ref="S639:T639"/>
    <mergeCell ref="U639:V639"/>
    <mergeCell ref="S640:T640"/>
    <mergeCell ref="U640:V640"/>
    <mergeCell ref="S641:T641"/>
    <mergeCell ref="U641:V641"/>
    <mergeCell ref="S636:T636"/>
    <mergeCell ref="U636:V636"/>
    <mergeCell ref="S637:T637"/>
    <mergeCell ref="U637:V637"/>
    <mergeCell ref="S638:T638"/>
    <mergeCell ref="U638:V638"/>
    <mergeCell ref="S633:T633"/>
    <mergeCell ref="U633:V633"/>
    <mergeCell ref="S634:T634"/>
    <mergeCell ref="U634:V634"/>
    <mergeCell ref="S635:T635"/>
    <mergeCell ref="U635:V635"/>
    <mergeCell ref="S630:T630"/>
    <mergeCell ref="U630:V630"/>
    <mergeCell ref="S631:T631"/>
    <mergeCell ref="U631:V631"/>
    <mergeCell ref="S632:T632"/>
    <mergeCell ref="U632:V632"/>
    <mergeCell ref="S627:T627"/>
    <mergeCell ref="U627:V627"/>
    <mergeCell ref="S628:T628"/>
    <mergeCell ref="U628:V628"/>
    <mergeCell ref="S629:T629"/>
    <mergeCell ref="U629:V629"/>
    <mergeCell ref="S624:T624"/>
    <mergeCell ref="U624:V624"/>
    <mergeCell ref="S625:T625"/>
    <mergeCell ref="U625:V625"/>
    <mergeCell ref="S626:T626"/>
    <mergeCell ref="U626:V626"/>
    <mergeCell ref="S621:T621"/>
    <mergeCell ref="U621:V621"/>
    <mergeCell ref="S622:T622"/>
    <mergeCell ref="U622:V622"/>
    <mergeCell ref="S623:T623"/>
    <mergeCell ref="U623:V623"/>
    <mergeCell ref="S618:T618"/>
    <mergeCell ref="U618:V618"/>
    <mergeCell ref="S619:T619"/>
    <mergeCell ref="U619:V619"/>
    <mergeCell ref="S620:T620"/>
    <mergeCell ref="U620:V620"/>
    <mergeCell ref="S615:T615"/>
    <mergeCell ref="U615:V615"/>
    <mergeCell ref="S616:T616"/>
    <mergeCell ref="U616:V616"/>
    <mergeCell ref="S617:T617"/>
    <mergeCell ref="U617:V617"/>
    <mergeCell ref="S612:T612"/>
    <mergeCell ref="U612:V612"/>
    <mergeCell ref="S613:T613"/>
    <mergeCell ref="U613:V613"/>
    <mergeCell ref="S614:T614"/>
    <mergeCell ref="U614:V614"/>
    <mergeCell ref="S609:T609"/>
    <mergeCell ref="U609:V609"/>
    <mergeCell ref="S610:T610"/>
    <mergeCell ref="U610:V610"/>
    <mergeCell ref="S611:T611"/>
    <mergeCell ref="U611:V611"/>
    <mergeCell ref="S606:T606"/>
    <mergeCell ref="U606:V606"/>
    <mergeCell ref="S607:T607"/>
    <mergeCell ref="U607:V607"/>
    <mergeCell ref="S608:T608"/>
    <mergeCell ref="U608:V608"/>
    <mergeCell ref="S603:T603"/>
    <mergeCell ref="U603:V603"/>
    <mergeCell ref="S604:T604"/>
    <mergeCell ref="U604:V604"/>
    <mergeCell ref="S605:T605"/>
    <mergeCell ref="U605:V605"/>
    <mergeCell ref="S600:T600"/>
    <mergeCell ref="U600:V600"/>
    <mergeCell ref="S601:T601"/>
    <mergeCell ref="U601:V601"/>
    <mergeCell ref="S602:T602"/>
    <mergeCell ref="U602:V602"/>
    <mergeCell ref="S597:T597"/>
    <mergeCell ref="U597:V597"/>
    <mergeCell ref="S598:T598"/>
    <mergeCell ref="U598:V598"/>
    <mergeCell ref="S599:T599"/>
    <mergeCell ref="U599:V599"/>
    <mergeCell ref="S594:T594"/>
    <mergeCell ref="U594:V594"/>
    <mergeCell ref="S595:T595"/>
    <mergeCell ref="U595:V595"/>
    <mergeCell ref="S596:T596"/>
    <mergeCell ref="U596:V596"/>
    <mergeCell ref="S591:T591"/>
    <mergeCell ref="U591:V591"/>
    <mergeCell ref="S592:T592"/>
    <mergeCell ref="U592:V592"/>
    <mergeCell ref="S593:T593"/>
    <mergeCell ref="U593:V593"/>
    <mergeCell ref="S588:T588"/>
    <mergeCell ref="U588:V588"/>
    <mergeCell ref="S589:T589"/>
    <mergeCell ref="U589:V589"/>
    <mergeCell ref="S590:T590"/>
    <mergeCell ref="U590:V590"/>
    <mergeCell ref="S585:T585"/>
    <mergeCell ref="U585:V585"/>
    <mergeCell ref="S586:T586"/>
    <mergeCell ref="U586:V586"/>
    <mergeCell ref="S587:T587"/>
    <mergeCell ref="U587:V587"/>
    <mergeCell ref="S582:T582"/>
    <mergeCell ref="U582:V582"/>
    <mergeCell ref="S583:T583"/>
    <mergeCell ref="U583:V583"/>
    <mergeCell ref="S584:T584"/>
    <mergeCell ref="U584:V584"/>
    <mergeCell ref="S579:T579"/>
    <mergeCell ref="U579:V579"/>
    <mergeCell ref="S580:T580"/>
    <mergeCell ref="U580:V580"/>
    <mergeCell ref="S581:T581"/>
    <mergeCell ref="U581:V581"/>
    <mergeCell ref="S576:T576"/>
    <mergeCell ref="U576:V576"/>
    <mergeCell ref="S577:T577"/>
    <mergeCell ref="U577:V577"/>
    <mergeCell ref="S578:T578"/>
    <mergeCell ref="U578:V578"/>
    <mergeCell ref="S573:T573"/>
    <mergeCell ref="U573:V573"/>
    <mergeCell ref="S574:T574"/>
    <mergeCell ref="U574:V574"/>
    <mergeCell ref="S575:T575"/>
    <mergeCell ref="U575:V575"/>
    <mergeCell ref="S570:T570"/>
    <mergeCell ref="U570:V570"/>
    <mergeCell ref="S571:T571"/>
    <mergeCell ref="U571:V571"/>
    <mergeCell ref="S572:T572"/>
    <mergeCell ref="U572:V572"/>
    <mergeCell ref="S567:T567"/>
    <mergeCell ref="U567:V567"/>
    <mergeCell ref="S568:T568"/>
    <mergeCell ref="U568:V568"/>
    <mergeCell ref="S569:T569"/>
    <mergeCell ref="U569:V569"/>
    <mergeCell ref="S564:T564"/>
    <mergeCell ref="U564:V564"/>
    <mergeCell ref="S565:T565"/>
    <mergeCell ref="U565:V565"/>
    <mergeCell ref="S566:T566"/>
    <mergeCell ref="U566:V566"/>
    <mergeCell ref="S561:T561"/>
    <mergeCell ref="U561:V561"/>
    <mergeCell ref="S562:T562"/>
    <mergeCell ref="U562:V562"/>
    <mergeCell ref="S563:T563"/>
    <mergeCell ref="U563:V563"/>
    <mergeCell ref="S558:T558"/>
    <mergeCell ref="U558:V558"/>
    <mergeCell ref="S559:T559"/>
    <mergeCell ref="U559:V559"/>
    <mergeCell ref="S560:T560"/>
    <mergeCell ref="U560:V560"/>
    <mergeCell ref="S555:T555"/>
    <mergeCell ref="U555:V555"/>
    <mergeCell ref="S556:T556"/>
    <mergeCell ref="U556:V556"/>
    <mergeCell ref="S557:T557"/>
    <mergeCell ref="U557:V557"/>
    <mergeCell ref="S552:T552"/>
    <mergeCell ref="U552:V552"/>
    <mergeCell ref="S553:T553"/>
    <mergeCell ref="U553:V553"/>
    <mergeCell ref="S554:T554"/>
    <mergeCell ref="U554:V554"/>
    <mergeCell ref="S549:T549"/>
    <mergeCell ref="U549:V549"/>
    <mergeCell ref="S550:T550"/>
    <mergeCell ref="U550:V550"/>
    <mergeCell ref="S551:T551"/>
    <mergeCell ref="U551:V551"/>
    <mergeCell ref="S546:T546"/>
    <mergeCell ref="U546:V546"/>
    <mergeCell ref="S547:T547"/>
    <mergeCell ref="U547:V547"/>
    <mergeCell ref="S548:T548"/>
    <mergeCell ref="U548:V548"/>
    <mergeCell ref="S543:T543"/>
    <mergeCell ref="U543:V543"/>
    <mergeCell ref="S544:T544"/>
    <mergeCell ref="U544:V544"/>
    <mergeCell ref="S545:T545"/>
    <mergeCell ref="U545:V545"/>
    <mergeCell ref="S540:T540"/>
    <mergeCell ref="U540:V540"/>
    <mergeCell ref="S541:T541"/>
    <mergeCell ref="U541:V541"/>
    <mergeCell ref="S542:T542"/>
    <mergeCell ref="U542:V542"/>
    <mergeCell ref="S537:T537"/>
    <mergeCell ref="U537:V537"/>
    <mergeCell ref="S538:T538"/>
    <mergeCell ref="U538:V538"/>
    <mergeCell ref="S539:T539"/>
    <mergeCell ref="U539:V539"/>
    <mergeCell ref="S534:T534"/>
    <mergeCell ref="U534:V534"/>
    <mergeCell ref="S535:T535"/>
    <mergeCell ref="U535:V535"/>
    <mergeCell ref="S536:T536"/>
    <mergeCell ref="U536:V536"/>
    <mergeCell ref="S531:T531"/>
    <mergeCell ref="U531:V531"/>
    <mergeCell ref="S532:T532"/>
    <mergeCell ref="U532:V532"/>
    <mergeCell ref="S533:T533"/>
    <mergeCell ref="U533:V533"/>
    <mergeCell ref="S528:T528"/>
    <mergeCell ref="U528:V528"/>
    <mergeCell ref="S529:T529"/>
    <mergeCell ref="U529:V529"/>
    <mergeCell ref="S530:T530"/>
    <mergeCell ref="U530:V530"/>
    <mergeCell ref="S522:U522"/>
    <mergeCell ref="S523:U523"/>
    <mergeCell ref="S524:U524"/>
    <mergeCell ref="S525:U525"/>
    <mergeCell ref="S527:T527"/>
    <mergeCell ref="U527:V527"/>
    <mergeCell ref="S516:V516"/>
    <mergeCell ref="S517:U517"/>
    <mergeCell ref="S518:U518"/>
    <mergeCell ref="S519:U519"/>
    <mergeCell ref="S520:U520"/>
    <mergeCell ref="S521:U521"/>
    <mergeCell ref="S513:T513"/>
    <mergeCell ref="U513:V513"/>
    <mergeCell ref="S514:T514"/>
    <mergeCell ref="U514:V514"/>
    <mergeCell ref="S515:T515"/>
    <mergeCell ref="U515:V515"/>
    <mergeCell ref="S510:T510"/>
    <mergeCell ref="U510:V510"/>
    <mergeCell ref="S511:T511"/>
    <mergeCell ref="U511:V511"/>
    <mergeCell ref="S512:T512"/>
    <mergeCell ref="U512:V512"/>
    <mergeCell ref="S507:T507"/>
    <mergeCell ref="U507:V507"/>
    <mergeCell ref="S508:T508"/>
    <mergeCell ref="U508:V508"/>
    <mergeCell ref="S509:T509"/>
    <mergeCell ref="U509:V509"/>
    <mergeCell ref="S504:T504"/>
    <mergeCell ref="U504:V504"/>
    <mergeCell ref="S505:T505"/>
    <mergeCell ref="U505:V505"/>
    <mergeCell ref="S506:T506"/>
    <mergeCell ref="U506:V506"/>
    <mergeCell ref="S501:T501"/>
    <mergeCell ref="U501:V501"/>
    <mergeCell ref="S502:T502"/>
    <mergeCell ref="U502:V502"/>
    <mergeCell ref="S503:T503"/>
    <mergeCell ref="U503:V503"/>
    <mergeCell ref="S498:T498"/>
    <mergeCell ref="U498:V498"/>
    <mergeCell ref="S499:T499"/>
    <mergeCell ref="U499:V499"/>
    <mergeCell ref="S500:T500"/>
    <mergeCell ref="U500:V500"/>
    <mergeCell ref="S495:T495"/>
    <mergeCell ref="U495:V495"/>
    <mergeCell ref="S496:T496"/>
    <mergeCell ref="U496:V496"/>
    <mergeCell ref="S497:T497"/>
    <mergeCell ref="U497:V497"/>
    <mergeCell ref="S492:T492"/>
    <mergeCell ref="U492:V492"/>
    <mergeCell ref="S493:T493"/>
    <mergeCell ref="U493:V493"/>
    <mergeCell ref="S494:T494"/>
    <mergeCell ref="U494:V494"/>
    <mergeCell ref="S489:T489"/>
    <mergeCell ref="U489:V489"/>
    <mergeCell ref="S490:T490"/>
    <mergeCell ref="U490:V490"/>
    <mergeCell ref="S491:T491"/>
    <mergeCell ref="U491:V491"/>
    <mergeCell ref="S486:T486"/>
    <mergeCell ref="U486:V486"/>
    <mergeCell ref="S487:T487"/>
    <mergeCell ref="U487:V487"/>
    <mergeCell ref="S488:T488"/>
    <mergeCell ref="U488:V488"/>
    <mergeCell ref="S483:T483"/>
    <mergeCell ref="U483:V483"/>
    <mergeCell ref="S484:T484"/>
    <mergeCell ref="U484:V484"/>
    <mergeCell ref="S485:T485"/>
    <mergeCell ref="U485:V485"/>
    <mergeCell ref="S480:T480"/>
    <mergeCell ref="U480:V480"/>
    <mergeCell ref="S481:T481"/>
    <mergeCell ref="U481:V481"/>
    <mergeCell ref="S482:T482"/>
    <mergeCell ref="U482:V482"/>
    <mergeCell ref="S477:T477"/>
    <mergeCell ref="U477:V477"/>
    <mergeCell ref="S478:T478"/>
    <mergeCell ref="U478:V478"/>
    <mergeCell ref="S479:T479"/>
    <mergeCell ref="U479:V479"/>
    <mergeCell ref="S474:T474"/>
    <mergeCell ref="U474:V474"/>
    <mergeCell ref="S475:T475"/>
    <mergeCell ref="U475:V475"/>
    <mergeCell ref="S476:T476"/>
    <mergeCell ref="U476:V476"/>
    <mergeCell ref="S471:T471"/>
    <mergeCell ref="U471:V471"/>
    <mergeCell ref="S472:T472"/>
    <mergeCell ref="U472:V472"/>
    <mergeCell ref="S473:T473"/>
    <mergeCell ref="U473:V473"/>
    <mergeCell ref="S468:T468"/>
    <mergeCell ref="U468:V468"/>
    <mergeCell ref="S469:T469"/>
    <mergeCell ref="U469:V469"/>
    <mergeCell ref="S470:T470"/>
    <mergeCell ref="U470:V470"/>
    <mergeCell ref="S465:T465"/>
    <mergeCell ref="U465:V465"/>
    <mergeCell ref="S466:T466"/>
    <mergeCell ref="U466:V466"/>
    <mergeCell ref="S467:T467"/>
    <mergeCell ref="U467:V467"/>
    <mergeCell ref="S462:T462"/>
    <mergeCell ref="U462:V462"/>
    <mergeCell ref="S463:T463"/>
    <mergeCell ref="U463:V463"/>
    <mergeCell ref="S464:T464"/>
    <mergeCell ref="U464:V464"/>
    <mergeCell ref="S459:T459"/>
    <mergeCell ref="U459:V459"/>
    <mergeCell ref="S460:T460"/>
    <mergeCell ref="U460:V460"/>
    <mergeCell ref="S461:T461"/>
    <mergeCell ref="U461:V461"/>
    <mergeCell ref="S456:T456"/>
    <mergeCell ref="U456:V456"/>
    <mergeCell ref="S457:T457"/>
    <mergeCell ref="U457:V457"/>
    <mergeCell ref="S458:T458"/>
    <mergeCell ref="U458:V458"/>
    <mergeCell ref="S453:T453"/>
    <mergeCell ref="U453:V453"/>
    <mergeCell ref="S454:T454"/>
    <mergeCell ref="U454:V454"/>
    <mergeCell ref="S455:T455"/>
    <mergeCell ref="U455:V455"/>
    <mergeCell ref="S450:T450"/>
    <mergeCell ref="U450:V450"/>
    <mergeCell ref="S451:T451"/>
    <mergeCell ref="U451:V451"/>
    <mergeCell ref="S452:T452"/>
    <mergeCell ref="U452:V452"/>
    <mergeCell ref="S447:T447"/>
    <mergeCell ref="U447:V447"/>
    <mergeCell ref="S448:T448"/>
    <mergeCell ref="U448:V448"/>
    <mergeCell ref="S449:T449"/>
    <mergeCell ref="U449:V449"/>
    <mergeCell ref="S444:T444"/>
    <mergeCell ref="U444:V444"/>
    <mergeCell ref="S445:T445"/>
    <mergeCell ref="U445:V445"/>
    <mergeCell ref="S446:T446"/>
    <mergeCell ref="U446:V446"/>
    <mergeCell ref="S441:T441"/>
    <mergeCell ref="U441:V441"/>
    <mergeCell ref="S442:T442"/>
    <mergeCell ref="U442:V442"/>
    <mergeCell ref="S443:T443"/>
    <mergeCell ref="U443:V443"/>
    <mergeCell ref="S438:T438"/>
    <mergeCell ref="U438:V438"/>
    <mergeCell ref="S439:T439"/>
    <mergeCell ref="U439:V439"/>
    <mergeCell ref="S440:T440"/>
    <mergeCell ref="U440:V440"/>
    <mergeCell ref="S435:T435"/>
    <mergeCell ref="U435:V435"/>
    <mergeCell ref="S436:T436"/>
    <mergeCell ref="U436:V436"/>
    <mergeCell ref="S437:T437"/>
    <mergeCell ref="U437:V437"/>
    <mergeCell ref="S432:T432"/>
    <mergeCell ref="U432:V432"/>
    <mergeCell ref="S433:T433"/>
    <mergeCell ref="U433:V433"/>
    <mergeCell ref="S434:T434"/>
    <mergeCell ref="U434:V434"/>
    <mergeCell ref="S429:T429"/>
    <mergeCell ref="U429:V429"/>
    <mergeCell ref="S430:T430"/>
    <mergeCell ref="U430:V430"/>
    <mergeCell ref="S431:T431"/>
    <mergeCell ref="U431:V431"/>
    <mergeCell ref="S426:T426"/>
    <mergeCell ref="U426:V426"/>
    <mergeCell ref="S427:T427"/>
    <mergeCell ref="U427:V427"/>
    <mergeCell ref="S428:T428"/>
    <mergeCell ref="U428:V428"/>
    <mergeCell ref="S423:T423"/>
    <mergeCell ref="U423:V423"/>
    <mergeCell ref="S424:T424"/>
    <mergeCell ref="U424:V424"/>
    <mergeCell ref="S425:T425"/>
    <mergeCell ref="U425:V425"/>
    <mergeCell ref="S420:T420"/>
    <mergeCell ref="U420:V420"/>
    <mergeCell ref="S421:T421"/>
    <mergeCell ref="U421:V421"/>
    <mergeCell ref="S422:T422"/>
    <mergeCell ref="U422:V422"/>
    <mergeCell ref="S417:T417"/>
    <mergeCell ref="U417:V417"/>
    <mergeCell ref="S418:T418"/>
    <mergeCell ref="U418:V418"/>
    <mergeCell ref="S419:T419"/>
    <mergeCell ref="U419:V419"/>
    <mergeCell ref="S414:T414"/>
    <mergeCell ref="U414:V414"/>
    <mergeCell ref="S415:T415"/>
    <mergeCell ref="U415:V415"/>
    <mergeCell ref="S416:T416"/>
    <mergeCell ref="U416:V416"/>
    <mergeCell ref="S411:T411"/>
    <mergeCell ref="U411:V411"/>
    <mergeCell ref="S412:T412"/>
    <mergeCell ref="U412:V412"/>
    <mergeCell ref="S413:T413"/>
    <mergeCell ref="U413:V413"/>
    <mergeCell ref="S408:T408"/>
    <mergeCell ref="U408:V408"/>
    <mergeCell ref="S409:T409"/>
    <mergeCell ref="U409:V409"/>
    <mergeCell ref="S410:T410"/>
    <mergeCell ref="U410:V410"/>
    <mergeCell ref="S405:T405"/>
    <mergeCell ref="U405:V405"/>
    <mergeCell ref="S406:T406"/>
    <mergeCell ref="U406:V406"/>
    <mergeCell ref="S407:T407"/>
    <mergeCell ref="U407:V407"/>
    <mergeCell ref="S402:T402"/>
    <mergeCell ref="U402:V402"/>
    <mergeCell ref="S403:T403"/>
    <mergeCell ref="U403:V403"/>
    <mergeCell ref="S404:T404"/>
    <mergeCell ref="U404:V404"/>
    <mergeCell ref="S399:T399"/>
    <mergeCell ref="U399:V399"/>
    <mergeCell ref="S400:T400"/>
    <mergeCell ref="U400:V400"/>
    <mergeCell ref="S401:T401"/>
    <mergeCell ref="U401:V401"/>
    <mergeCell ref="S396:T396"/>
    <mergeCell ref="U396:V396"/>
    <mergeCell ref="S397:T397"/>
    <mergeCell ref="U397:V397"/>
    <mergeCell ref="S398:T398"/>
    <mergeCell ref="U398:V398"/>
    <mergeCell ref="S393:T393"/>
    <mergeCell ref="U393:V393"/>
    <mergeCell ref="S394:T394"/>
    <mergeCell ref="U394:V394"/>
    <mergeCell ref="S395:T395"/>
    <mergeCell ref="U395:V395"/>
    <mergeCell ref="S390:T390"/>
    <mergeCell ref="U390:V390"/>
    <mergeCell ref="S391:T391"/>
    <mergeCell ref="U391:V391"/>
    <mergeCell ref="S392:T392"/>
    <mergeCell ref="U392:V392"/>
    <mergeCell ref="S387:T387"/>
    <mergeCell ref="U387:V387"/>
    <mergeCell ref="S388:T388"/>
    <mergeCell ref="U388:V388"/>
    <mergeCell ref="S389:T389"/>
    <mergeCell ref="U389:V389"/>
    <mergeCell ref="S384:T384"/>
    <mergeCell ref="U384:V384"/>
    <mergeCell ref="S385:T385"/>
    <mergeCell ref="U385:V385"/>
    <mergeCell ref="S386:T386"/>
    <mergeCell ref="U386:V386"/>
    <mergeCell ref="S381:T381"/>
    <mergeCell ref="U381:V381"/>
    <mergeCell ref="S382:T382"/>
    <mergeCell ref="U382:V382"/>
    <mergeCell ref="S383:T383"/>
    <mergeCell ref="U383:V383"/>
    <mergeCell ref="S378:T378"/>
    <mergeCell ref="U378:V378"/>
    <mergeCell ref="S379:T379"/>
    <mergeCell ref="U379:V379"/>
    <mergeCell ref="S380:T380"/>
    <mergeCell ref="U380:V380"/>
    <mergeCell ref="S375:T375"/>
    <mergeCell ref="U375:V375"/>
    <mergeCell ref="S376:T376"/>
    <mergeCell ref="U376:V376"/>
    <mergeCell ref="S377:T377"/>
    <mergeCell ref="U377:V377"/>
    <mergeCell ref="S372:T372"/>
    <mergeCell ref="U372:V372"/>
    <mergeCell ref="S373:T373"/>
    <mergeCell ref="U373:V373"/>
    <mergeCell ref="S374:T374"/>
    <mergeCell ref="U374:V374"/>
    <mergeCell ref="S369:T369"/>
    <mergeCell ref="U369:V369"/>
    <mergeCell ref="S370:T370"/>
    <mergeCell ref="U370:V370"/>
    <mergeCell ref="S371:T371"/>
    <mergeCell ref="U371:V371"/>
    <mergeCell ref="S366:T366"/>
    <mergeCell ref="U366:V366"/>
    <mergeCell ref="S367:T367"/>
    <mergeCell ref="U367:V367"/>
    <mergeCell ref="S368:T368"/>
    <mergeCell ref="U368:V368"/>
    <mergeCell ref="S363:T363"/>
    <mergeCell ref="U363:V363"/>
    <mergeCell ref="S364:T364"/>
    <mergeCell ref="U364:V364"/>
    <mergeCell ref="S365:T365"/>
    <mergeCell ref="U365:V365"/>
    <mergeCell ref="S360:T360"/>
    <mergeCell ref="U360:V360"/>
    <mergeCell ref="S361:T361"/>
    <mergeCell ref="U361:V361"/>
    <mergeCell ref="S362:T362"/>
    <mergeCell ref="U362:V362"/>
    <mergeCell ref="S357:T357"/>
    <mergeCell ref="U357:V357"/>
    <mergeCell ref="S358:T358"/>
    <mergeCell ref="U358:V358"/>
    <mergeCell ref="S359:T359"/>
    <mergeCell ref="U359:V359"/>
    <mergeCell ref="S354:T354"/>
    <mergeCell ref="U354:V354"/>
    <mergeCell ref="S355:T355"/>
    <mergeCell ref="U355:V355"/>
    <mergeCell ref="S356:T356"/>
    <mergeCell ref="U356:V356"/>
    <mergeCell ref="S351:T351"/>
    <mergeCell ref="U351:V351"/>
    <mergeCell ref="S352:T352"/>
    <mergeCell ref="U352:V352"/>
    <mergeCell ref="S353:T353"/>
    <mergeCell ref="U353:V353"/>
    <mergeCell ref="S348:T348"/>
    <mergeCell ref="U348:V348"/>
    <mergeCell ref="S349:T349"/>
    <mergeCell ref="U349:V349"/>
    <mergeCell ref="S350:T350"/>
    <mergeCell ref="U350:V350"/>
    <mergeCell ref="S345:T345"/>
    <mergeCell ref="U345:V345"/>
    <mergeCell ref="S346:T346"/>
    <mergeCell ref="U346:V346"/>
    <mergeCell ref="S347:T347"/>
    <mergeCell ref="U347:V347"/>
    <mergeCell ref="S342:T342"/>
    <mergeCell ref="U342:V342"/>
    <mergeCell ref="S343:T343"/>
    <mergeCell ref="U343:V343"/>
    <mergeCell ref="S344:T344"/>
    <mergeCell ref="U344:V344"/>
    <mergeCell ref="S339:T339"/>
    <mergeCell ref="U339:V339"/>
    <mergeCell ref="S340:T340"/>
    <mergeCell ref="U340:V340"/>
    <mergeCell ref="S341:T341"/>
    <mergeCell ref="U341:V341"/>
    <mergeCell ref="S336:T336"/>
    <mergeCell ref="U336:V336"/>
    <mergeCell ref="S337:T337"/>
    <mergeCell ref="U337:V337"/>
    <mergeCell ref="S338:T338"/>
    <mergeCell ref="U338:V338"/>
    <mergeCell ref="S333:T333"/>
    <mergeCell ref="U333:V333"/>
    <mergeCell ref="S334:T334"/>
    <mergeCell ref="U334:V334"/>
    <mergeCell ref="S335:T335"/>
    <mergeCell ref="U335:V335"/>
    <mergeCell ref="S330:T330"/>
    <mergeCell ref="U330:V330"/>
    <mergeCell ref="S331:T331"/>
    <mergeCell ref="U331:V331"/>
    <mergeCell ref="S332:T332"/>
    <mergeCell ref="U332:V332"/>
    <mergeCell ref="S327:T327"/>
    <mergeCell ref="U327:V327"/>
    <mergeCell ref="S328:T328"/>
    <mergeCell ref="U328:V328"/>
    <mergeCell ref="S329:T329"/>
    <mergeCell ref="U329:V329"/>
    <mergeCell ref="S324:T324"/>
    <mergeCell ref="U324:V324"/>
    <mergeCell ref="S325:T325"/>
    <mergeCell ref="U325:V325"/>
    <mergeCell ref="S326:T326"/>
    <mergeCell ref="U326:V326"/>
    <mergeCell ref="S321:T321"/>
    <mergeCell ref="U321:V321"/>
    <mergeCell ref="S322:T322"/>
    <mergeCell ref="U322:V322"/>
    <mergeCell ref="S323:T323"/>
    <mergeCell ref="U323:V323"/>
    <mergeCell ref="S318:T318"/>
    <mergeCell ref="U318:V318"/>
    <mergeCell ref="S319:T319"/>
    <mergeCell ref="U319:V319"/>
    <mergeCell ref="S320:T320"/>
    <mergeCell ref="U320:V320"/>
    <mergeCell ref="S315:T315"/>
    <mergeCell ref="U315:V315"/>
    <mergeCell ref="S316:T316"/>
    <mergeCell ref="U316:V316"/>
    <mergeCell ref="S317:T317"/>
    <mergeCell ref="U317:V317"/>
    <mergeCell ref="S312:T312"/>
    <mergeCell ref="U312:V312"/>
    <mergeCell ref="S313:T313"/>
    <mergeCell ref="U313:V313"/>
    <mergeCell ref="S314:T314"/>
    <mergeCell ref="U314:V314"/>
    <mergeCell ref="S309:T309"/>
    <mergeCell ref="U309:V309"/>
    <mergeCell ref="S310:T310"/>
    <mergeCell ref="U310:V310"/>
    <mergeCell ref="S311:T311"/>
    <mergeCell ref="U311:V311"/>
    <mergeCell ref="S306:T306"/>
    <mergeCell ref="U306:V306"/>
    <mergeCell ref="S307:T307"/>
    <mergeCell ref="U307:V307"/>
    <mergeCell ref="S308:T308"/>
    <mergeCell ref="U308:V308"/>
    <mergeCell ref="S303:T303"/>
    <mergeCell ref="U303:V303"/>
    <mergeCell ref="S304:T304"/>
    <mergeCell ref="U304:V304"/>
    <mergeCell ref="S305:T305"/>
    <mergeCell ref="U305:V305"/>
    <mergeCell ref="S300:T300"/>
    <mergeCell ref="U300:V300"/>
    <mergeCell ref="S301:T301"/>
    <mergeCell ref="U301:V301"/>
    <mergeCell ref="S302:T302"/>
    <mergeCell ref="U302:V302"/>
    <mergeCell ref="S297:T297"/>
    <mergeCell ref="U297:V297"/>
    <mergeCell ref="S298:T298"/>
    <mergeCell ref="U298:V298"/>
    <mergeCell ref="S299:T299"/>
    <mergeCell ref="U299:V299"/>
    <mergeCell ref="S294:T294"/>
    <mergeCell ref="U294:V294"/>
    <mergeCell ref="S295:T295"/>
    <mergeCell ref="U295:V295"/>
    <mergeCell ref="S296:T296"/>
    <mergeCell ref="U296:V296"/>
    <mergeCell ref="S291:T291"/>
    <mergeCell ref="U291:V291"/>
    <mergeCell ref="S292:T292"/>
    <mergeCell ref="U292:V292"/>
    <mergeCell ref="S293:T293"/>
    <mergeCell ref="U293:V293"/>
    <mergeCell ref="S288:T288"/>
    <mergeCell ref="U288:V288"/>
    <mergeCell ref="S289:T289"/>
    <mergeCell ref="U289:V289"/>
    <mergeCell ref="S290:T290"/>
    <mergeCell ref="U290:V290"/>
    <mergeCell ref="S285:T285"/>
    <mergeCell ref="U285:V285"/>
    <mergeCell ref="S286:T286"/>
    <mergeCell ref="U286:V286"/>
    <mergeCell ref="S287:T287"/>
    <mergeCell ref="U287:V287"/>
    <mergeCell ref="S282:T282"/>
    <mergeCell ref="U282:V282"/>
    <mergeCell ref="S283:T283"/>
    <mergeCell ref="U283:V283"/>
    <mergeCell ref="S284:T284"/>
    <mergeCell ref="U284:V284"/>
    <mergeCell ref="S279:T279"/>
    <mergeCell ref="U279:V279"/>
    <mergeCell ref="S280:T280"/>
    <mergeCell ref="U280:V280"/>
    <mergeCell ref="S281:T281"/>
    <mergeCell ref="U281:V281"/>
    <mergeCell ref="S276:T276"/>
    <mergeCell ref="U276:V276"/>
    <mergeCell ref="S277:T277"/>
    <mergeCell ref="U277:V277"/>
    <mergeCell ref="S278:T278"/>
    <mergeCell ref="U278:V278"/>
    <mergeCell ref="S273:T273"/>
    <mergeCell ref="U273:V273"/>
    <mergeCell ref="S274:T274"/>
    <mergeCell ref="U274:V274"/>
    <mergeCell ref="S275:T275"/>
    <mergeCell ref="U275:V275"/>
    <mergeCell ref="S270:T270"/>
    <mergeCell ref="U270:V270"/>
    <mergeCell ref="S271:T271"/>
    <mergeCell ref="U271:V271"/>
    <mergeCell ref="S272:T272"/>
    <mergeCell ref="U272:V272"/>
    <mergeCell ref="S267:T267"/>
    <mergeCell ref="U267:V267"/>
    <mergeCell ref="S268:T268"/>
    <mergeCell ref="U268:V268"/>
    <mergeCell ref="S269:T269"/>
    <mergeCell ref="U269:V269"/>
    <mergeCell ref="S264:T264"/>
    <mergeCell ref="U264:V264"/>
    <mergeCell ref="S265:T265"/>
    <mergeCell ref="U265:V265"/>
    <mergeCell ref="S266:T266"/>
    <mergeCell ref="U266:V266"/>
    <mergeCell ref="S261:T261"/>
    <mergeCell ref="U261:V261"/>
    <mergeCell ref="S262:T262"/>
    <mergeCell ref="U262:V262"/>
    <mergeCell ref="S263:T263"/>
    <mergeCell ref="U263:V263"/>
    <mergeCell ref="S258:T258"/>
    <mergeCell ref="U258:V258"/>
    <mergeCell ref="S259:T259"/>
    <mergeCell ref="U259:V259"/>
    <mergeCell ref="S260:T260"/>
    <mergeCell ref="U260:V260"/>
    <mergeCell ref="S255:T255"/>
    <mergeCell ref="U255:V255"/>
    <mergeCell ref="S256:T256"/>
    <mergeCell ref="U256:V256"/>
    <mergeCell ref="S257:T257"/>
    <mergeCell ref="U257:V257"/>
    <mergeCell ref="S252:T252"/>
    <mergeCell ref="U252:V252"/>
    <mergeCell ref="S253:T253"/>
    <mergeCell ref="U253:V253"/>
    <mergeCell ref="S254:T254"/>
    <mergeCell ref="U254:V254"/>
    <mergeCell ref="S249:T249"/>
    <mergeCell ref="U249:V249"/>
    <mergeCell ref="S250:T250"/>
    <mergeCell ref="U250:V250"/>
    <mergeCell ref="S251:T251"/>
    <mergeCell ref="U251:V251"/>
    <mergeCell ref="S246:T246"/>
    <mergeCell ref="U246:V246"/>
    <mergeCell ref="S247:T247"/>
    <mergeCell ref="U247:V247"/>
    <mergeCell ref="S248:T248"/>
    <mergeCell ref="U248:V248"/>
    <mergeCell ref="S243:T243"/>
    <mergeCell ref="U243:V243"/>
    <mergeCell ref="S244:T244"/>
    <mergeCell ref="U244:V244"/>
    <mergeCell ref="S245:T245"/>
    <mergeCell ref="U245:V245"/>
    <mergeCell ref="S240:T240"/>
    <mergeCell ref="U240:V240"/>
    <mergeCell ref="S241:T241"/>
    <mergeCell ref="U241:V241"/>
    <mergeCell ref="S242:T242"/>
    <mergeCell ref="U242:V242"/>
    <mergeCell ref="S237:T237"/>
    <mergeCell ref="U237:V237"/>
    <mergeCell ref="S238:T238"/>
    <mergeCell ref="U238:V238"/>
    <mergeCell ref="S239:T239"/>
    <mergeCell ref="U239:V239"/>
    <mergeCell ref="S234:T234"/>
    <mergeCell ref="U234:V234"/>
    <mergeCell ref="S235:T235"/>
    <mergeCell ref="U235:V235"/>
    <mergeCell ref="S236:T236"/>
    <mergeCell ref="U236:V236"/>
    <mergeCell ref="S231:T231"/>
    <mergeCell ref="U231:V231"/>
    <mergeCell ref="S232:T232"/>
    <mergeCell ref="U232:V232"/>
    <mergeCell ref="S233:T233"/>
    <mergeCell ref="U233:V233"/>
    <mergeCell ref="S228:T228"/>
    <mergeCell ref="U228:V228"/>
    <mergeCell ref="S229:T229"/>
    <mergeCell ref="U229:V229"/>
    <mergeCell ref="S230:T230"/>
    <mergeCell ref="U230:V230"/>
    <mergeCell ref="S225:T225"/>
    <mergeCell ref="U225:V225"/>
    <mergeCell ref="S226:T226"/>
    <mergeCell ref="U226:V226"/>
    <mergeCell ref="S227:T227"/>
    <mergeCell ref="U227:V227"/>
    <mergeCell ref="S222:T222"/>
    <mergeCell ref="U222:V222"/>
    <mergeCell ref="S223:T223"/>
    <mergeCell ref="U223:V223"/>
    <mergeCell ref="S224:T224"/>
    <mergeCell ref="U224:V224"/>
    <mergeCell ref="S219:T219"/>
    <mergeCell ref="U219:V219"/>
    <mergeCell ref="S220:T220"/>
    <mergeCell ref="U220:V220"/>
    <mergeCell ref="S221:T221"/>
    <mergeCell ref="U221:V221"/>
    <mergeCell ref="S216:T216"/>
    <mergeCell ref="U216:V216"/>
    <mergeCell ref="S217:T217"/>
    <mergeCell ref="U217:V217"/>
    <mergeCell ref="S218:T218"/>
    <mergeCell ref="U218:V218"/>
    <mergeCell ref="S213:T213"/>
    <mergeCell ref="U213:V213"/>
    <mergeCell ref="S214:T214"/>
    <mergeCell ref="U214:V214"/>
    <mergeCell ref="S215:T215"/>
    <mergeCell ref="U215:V215"/>
    <mergeCell ref="S210:T210"/>
    <mergeCell ref="U210:V210"/>
    <mergeCell ref="S211:T211"/>
    <mergeCell ref="U211:V211"/>
    <mergeCell ref="S212:T212"/>
    <mergeCell ref="U212:V212"/>
    <mergeCell ref="S207:T207"/>
    <mergeCell ref="U207:V207"/>
    <mergeCell ref="S208:T208"/>
    <mergeCell ref="U208:V208"/>
    <mergeCell ref="S209:T209"/>
    <mergeCell ref="U209:V209"/>
    <mergeCell ref="S204:T204"/>
    <mergeCell ref="U204:V204"/>
    <mergeCell ref="S205:T205"/>
    <mergeCell ref="U205:V205"/>
    <mergeCell ref="S206:T206"/>
    <mergeCell ref="U206:V206"/>
    <mergeCell ref="S201:T201"/>
    <mergeCell ref="U201:V201"/>
    <mergeCell ref="S202:T202"/>
    <mergeCell ref="U202:V202"/>
    <mergeCell ref="S203:T203"/>
    <mergeCell ref="U203:V203"/>
    <mergeCell ref="S198:T198"/>
    <mergeCell ref="U198:V198"/>
    <mergeCell ref="S199:T199"/>
    <mergeCell ref="U199:V199"/>
    <mergeCell ref="S200:T200"/>
    <mergeCell ref="U200:V200"/>
    <mergeCell ref="S195:T195"/>
    <mergeCell ref="U195:V195"/>
    <mergeCell ref="S196:T196"/>
    <mergeCell ref="U196:V196"/>
    <mergeCell ref="S197:T197"/>
    <mergeCell ref="U197:V197"/>
    <mergeCell ref="S192:T192"/>
    <mergeCell ref="U192:V192"/>
    <mergeCell ref="S193:T193"/>
    <mergeCell ref="U193:V193"/>
    <mergeCell ref="S194:T194"/>
    <mergeCell ref="U194:V194"/>
    <mergeCell ref="S189:T189"/>
    <mergeCell ref="U189:V189"/>
    <mergeCell ref="S190:T190"/>
    <mergeCell ref="U190:V190"/>
    <mergeCell ref="S191:T191"/>
    <mergeCell ref="U191:V191"/>
    <mergeCell ref="S186:T186"/>
    <mergeCell ref="U186:V186"/>
    <mergeCell ref="S187:T187"/>
    <mergeCell ref="U187:V187"/>
    <mergeCell ref="S188:T188"/>
    <mergeCell ref="U188:V188"/>
    <mergeCell ref="S183:T183"/>
    <mergeCell ref="U183:V183"/>
    <mergeCell ref="S184:T184"/>
    <mergeCell ref="U184:V184"/>
    <mergeCell ref="S185:T185"/>
    <mergeCell ref="U185:V185"/>
    <mergeCell ref="S180:T180"/>
    <mergeCell ref="U180:V180"/>
    <mergeCell ref="S181:T181"/>
    <mergeCell ref="U181:V181"/>
    <mergeCell ref="S182:T182"/>
    <mergeCell ref="U182:V182"/>
    <mergeCell ref="S177:T177"/>
    <mergeCell ref="U177:V177"/>
    <mergeCell ref="S178:T178"/>
    <mergeCell ref="U178:V178"/>
    <mergeCell ref="S179:T179"/>
    <mergeCell ref="U179:V179"/>
    <mergeCell ref="S174:T174"/>
    <mergeCell ref="U174:V174"/>
    <mergeCell ref="S175:T175"/>
    <mergeCell ref="U175:V175"/>
    <mergeCell ref="S176:T176"/>
    <mergeCell ref="U176:V176"/>
    <mergeCell ref="S171:T171"/>
    <mergeCell ref="U171:V171"/>
    <mergeCell ref="S172:T172"/>
    <mergeCell ref="U172:V172"/>
    <mergeCell ref="S173:T173"/>
    <mergeCell ref="U173:V173"/>
    <mergeCell ref="S168:T168"/>
    <mergeCell ref="U168:V168"/>
    <mergeCell ref="S169:T169"/>
    <mergeCell ref="U169:V169"/>
    <mergeCell ref="S170:T170"/>
    <mergeCell ref="U170:V170"/>
    <mergeCell ref="S165:T165"/>
    <mergeCell ref="U165:V165"/>
    <mergeCell ref="S166:T166"/>
    <mergeCell ref="U166:V166"/>
    <mergeCell ref="S167:T167"/>
    <mergeCell ref="U167:V167"/>
    <mergeCell ref="S162:T162"/>
    <mergeCell ref="U162:V162"/>
    <mergeCell ref="S163:T163"/>
    <mergeCell ref="U163:V163"/>
    <mergeCell ref="S164:T164"/>
    <mergeCell ref="U164:V164"/>
    <mergeCell ref="S159:T159"/>
    <mergeCell ref="U159:V159"/>
    <mergeCell ref="S160:T160"/>
    <mergeCell ref="U160:V160"/>
    <mergeCell ref="S161:T161"/>
    <mergeCell ref="U161:V161"/>
    <mergeCell ref="S156:T156"/>
    <mergeCell ref="U156:V156"/>
    <mergeCell ref="S157:T157"/>
    <mergeCell ref="U157:V157"/>
    <mergeCell ref="S158:T158"/>
    <mergeCell ref="U158:V158"/>
    <mergeCell ref="S153:T153"/>
    <mergeCell ref="U153:V153"/>
    <mergeCell ref="S154:T154"/>
    <mergeCell ref="U154:V154"/>
    <mergeCell ref="S155:T155"/>
    <mergeCell ref="U155:V155"/>
    <mergeCell ref="S150:T150"/>
    <mergeCell ref="U150:V150"/>
    <mergeCell ref="S151:T151"/>
    <mergeCell ref="U151:V151"/>
    <mergeCell ref="S152:T152"/>
    <mergeCell ref="U152:V152"/>
    <mergeCell ref="S147:T147"/>
    <mergeCell ref="U147:V147"/>
    <mergeCell ref="S148:T148"/>
    <mergeCell ref="U148:V148"/>
    <mergeCell ref="S149:T149"/>
    <mergeCell ref="U149:V149"/>
    <mergeCell ref="S144:T144"/>
    <mergeCell ref="U144:V144"/>
    <mergeCell ref="S145:T145"/>
    <mergeCell ref="U145:V145"/>
    <mergeCell ref="S146:T146"/>
    <mergeCell ref="U146:V146"/>
    <mergeCell ref="S141:T141"/>
    <mergeCell ref="U141:V141"/>
    <mergeCell ref="S142:T142"/>
    <mergeCell ref="U142:V142"/>
    <mergeCell ref="S143:T143"/>
    <mergeCell ref="U143:V143"/>
    <mergeCell ref="S138:T138"/>
    <mergeCell ref="U138:V138"/>
    <mergeCell ref="S139:T139"/>
    <mergeCell ref="U139:V139"/>
    <mergeCell ref="S140:T140"/>
    <mergeCell ref="U140:V140"/>
    <mergeCell ref="S135:T135"/>
    <mergeCell ref="U135:V135"/>
    <mergeCell ref="S136:T136"/>
    <mergeCell ref="U136:V136"/>
    <mergeCell ref="S137:T137"/>
    <mergeCell ref="U137:V137"/>
    <mergeCell ref="S132:T132"/>
    <mergeCell ref="U132:V132"/>
    <mergeCell ref="S133:T133"/>
    <mergeCell ref="U133:V133"/>
    <mergeCell ref="S134:T134"/>
    <mergeCell ref="U134:V134"/>
    <mergeCell ref="S129:T129"/>
    <mergeCell ref="U129:V129"/>
    <mergeCell ref="S130:T130"/>
    <mergeCell ref="U130:V130"/>
    <mergeCell ref="S131:T131"/>
    <mergeCell ref="U131:V131"/>
    <mergeCell ref="S126:T126"/>
    <mergeCell ref="U126:V126"/>
    <mergeCell ref="S127:T127"/>
    <mergeCell ref="U127:V127"/>
    <mergeCell ref="S128:T128"/>
    <mergeCell ref="U128:V128"/>
    <mergeCell ref="S123:T123"/>
    <mergeCell ref="U123:V123"/>
    <mergeCell ref="S124:T124"/>
    <mergeCell ref="U124:V124"/>
    <mergeCell ref="S125:T125"/>
    <mergeCell ref="U125:V125"/>
    <mergeCell ref="S120:T120"/>
    <mergeCell ref="U120:V120"/>
    <mergeCell ref="S121:T121"/>
    <mergeCell ref="U121:V121"/>
    <mergeCell ref="S122:T122"/>
    <mergeCell ref="U122:V122"/>
    <mergeCell ref="S117:T117"/>
    <mergeCell ref="U117:V117"/>
    <mergeCell ref="S118:T118"/>
    <mergeCell ref="U118:V118"/>
    <mergeCell ref="S119:T119"/>
    <mergeCell ref="U119:V119"/>
    <mergeCell ref="S114:T114"/>
    <mergeCell ref="U114:V114"/>
    <mergeCell ref="S115:T115"/>
    <mergeCell ref="U115:V115"/>
    <mergeCell ref="S116:T116"/>
    <mergeCell ref="U116:V116"/>
    <mergeCell ref="S111:T111"/>
    <mergeCell ref="U111:V111"/>
    <mergeCell ref="S112:T112"/>
    <mergeCell ref="U112:V112"/>
    <mergeCell ref="S113:T113"/>
    <mergeCell ref="U113:V113"/>
    <mergeCell ref="S108:T108"/>
    <mergeCell ref="U108:V108"/>
    <mergeCell ref="S109:T109"/>
    <mergeCell ref="U109:V109"/>
    <mergeCell ref="S110:T110"/>
    <mergeCell ref="U110:V110"/>
    <mergeCell ref="S105:T105"/>
    <mergeCell ref="U105:V105"/>
    <mergeCell ref="S106:T106"/>
    <mergeCell ref="U106:V106"/>
    <mergeCell ref="S107:T107"/>
    <mergeCell ref="U107:V107"/>
    <mergeCell ref="S102:T102"/>
    <mergeCell ref="U102:V102"/>
    <mergeCell ref="S103:T103"/>
    <mergeCell ref="U103:V103"/>
    <mergeCell ref="S104:T104"/>
    <mergeCell ref="U104:V104"/>
    <mergeCell ref="S99:T99"/>
    <mergeCell ref="U99:V99"/>
    <mergeCell ref="S100:T100"/>
    <mergeCell ref="U100:V100"/>
    <mergeCell ref="S101:T101"/>
    <mergeCell ref="U101:V101"/>
    <mergeCell ref="S96:T96"/>
    <mergeCell ref="U96:V96"/>
    <mergeCell ref="S97:T97"/>
    <mergeCell ref="U97:V97"/>
    <mergeCell ref="S98:T98"/>
    <mergeCell ref="U98:V98"/>
    <mergeCell ref="S93:T93"/>
    <mergeCell ref="U93:V93"/>
    <mergeCell ref="S94:T94"/>
    <mergeCell ref="U94:V94"/>
    <mergeCell ref="S95:T95"/>
    <mergeCell ref="U95:V95"/>
    <mergeCell ref="S90:T90"/>
    <mergeCell ref="U90:V90"/>
    <mergeCell ref="S91:T91"/>
    <mergeCell ref="U91:V91"/>
    <mergeCell ref="S92:T92"/>
    <mergeCell ref="U92:V92"/>
    <mergeCell ref="S87:T87"/>
    <mergeCell ref="U87:V87"/>
    <mergeCell ref="S88:T88"/>
    <mergeCell ref="U88:V88"/>
    <mergeCell ref="S89:T89"/>
    <mergeCell ref="U89:V89"/>
    <mergeCell ref="S84:T84"/>
    <mergeCell ref="U84:V84"/>
    <mergeCell ref="S85:T85"/>
    <mergeCell ref="U85:V85"/>
    <mergeCell ref="S86:T86"/>
    <mergeCell ref="U86:V86"/>
    <mergeCell ref="S81:T81"/>
    <mergeCell ref="U81:V81"/>
    <mergeCell ref="S82:T82"/>
    <mergeCell ref="U82:V82"/>
    <mergeCell ref="S83:T83"/>
    <mergeCell ref="U83:V83"/>
    <mergeCell ref="S78:T78"/>
    <mergeCell ref="U78:V78"/>
    <mergeCell ref="S79:T79"/>
    <mergeCell ref="U79:V79"/>
    <mergeCell ref="S80:T80"/>
    <mergeCell ref="U80:V80"/>
    <mergeCell ref="S75:T75"/>
    <mergeCell ref="U75:V75"/>
    <mergeCell ref="S76:T76"/>
    <mergeCell ref="U76:V76"/>
    <mergeCell ref="S77:T77"/>
    <mergeCell ref="U77:V77"/>
    <mergeCell ref="S72:T72"/>
    <mergeCell ref="U72:V72"/>
    <mergeCell ref="S73:T73"/>
    <mergeCell ref="U73:V73"/>
    <mergeCell ref="S74:T74"/>
    <mergeCell ref="U74:V74"/>
    <mergeCell ref="S69:T69"/>
    <mergeCell ref="U69:V69"/>
    <mergeCell ref="S70:T70"/>
    <mergeCell ref="U70:V70"/>
    <mergeCell ref="S71:T71"/>
    <mergeCell ref="U71:V71"/>
    <mergeCell ref="S66:T66"/>
    <mergeCell ref="U66:V66"/>
    <mergeCell ref="S67:T67"/>
    <mergeCell ref="U67:V67"/>
    <mergeCell ref="S68:T68"/>
    <mergeCell ref="U68:V68"/>
    <mergeCell ref="S63:T63"/>
    <mergeCell ref="U63:V63"/>
    <mergeCell ref="S64:T64"/>
    <mergeCell ref="U64:V64"/>
    <mergeCell ref="S65:T65"/>
    <mergeCell ref="U65:V65"/>
    <mergeCell ref="S60:T60"/>
    <mergeCell ref="U60:V60"/>
    <mergeCell ref="S61:T61"/>
    <mergeCell ref="U61:V61"/>
    <mergeCell ref="S62:T62"/>
    <mergeCell ref="U62:V62"/>
    <mergeCell ref="S57:T57"/>
    <mergeCell ref="U57:V57"/>
    <mergeCell ref="S58:T58"/>
    <mergeCell ref="U58:V58"/>
    <mergeCell ref="S59:T59"/>
    <mergeCell ref="U59:V59"/>
    <mergeCell ref="S54:T54"/>
    <mergeCell ref="U54:V54"/>
    <mergeCell ref="S55:T55"/>
    <mergeCell ref="U55:V55"/>
    <mergeCell ref="S56:T56"/>
    <mergeCell ref="U56:V56"/>
    <mergeCell ref="S51:T51"/>
    <mergeCell ref="U51:V51"/>
    <mergeCell ref="S52:T52"/>
    <mergeCell ref="U52:V52"/>
    <mergeCell ref="S53:T53"/>
    <mergeCell ref="U53:V53"/>
    <mergeCell ref="S48:T48"/>
    <mergeCell ref="U48:V48"/>
    <mergeCell ref="S49:T49"/>
    <mergeCell ref="U49:V49"/>
    <mergeCell ref="S50:T50"/>
    <mergeCell ref="U50:V50"/>
    <mergeCell ref="S45:T45"/>
    <mergeCell ref="U45:V45"/>
    <mergeCell ref="S46:T46"/>
    <mergeCell ref="U46:V46"/>
    <mergeCell ref="S47:T47"/>
    <mergeCell ref="U47:V47"/>
    <mergeCell ref="S42:T42"/>
    <mergeCell ref="U42:V42"/>
    <mergeCell ref="S43:T43"/>
    <mergeCell ref="U43:V43"/>
    <mergeCell ref="S44:T44"/>
    <mergeCell ref="U44:V44"/>
    <mergeCell ref="S39:T39"/>
    <mergeCell ref="U39:V39"/>
    <mergeCell ref="S40:T40"/>
    <mergeCell ref="U40:V40"/>
    <mergeCell ref="S41:T41"/>
    <mergeCell ref="U41:V41"/>
    <mergeCell ref="S36:T36"/>
    <mergeCell ref="U36:V36"/>
    <mergeCell ref="S37:T37"/>
    <mergeCell ref="U37:V37"/>
    <mergeCell ref="S38:T38"/>
    <mergeCell ref="U38:V38"/>
    <mergeCell ref="S33:T33"/>
    <mergeCell ref="U33:V33"/>
    <mergeCell ref="S34:T34"/>
    <mergeCell ref="U34:V34"/>
    <mergeCell ref="S35:T35"/>
    <mergeCell ref="U35:V35"/>
    <mergeCell ref="S30:T30"/>
    <mergeCell ref="U30:V30"/>
    <mergeCell ref="S31:T31"/>
    <mergeCell ref="U31:V31"/>
    <mergeCell ref="S32:T32"/>
    <mergeCell ref="U32:V32"/>
    <mergeCell ref="S27:T27"/>
    <mergeCell ref="U27:V27"/>
    <mergeCell ref="S28:T28"/>
    <mergeCell ref="U28:V28"/>
    <mergeCell ref="S29:T29"/>
    <mergeCell ref="U29:V29"/>
    <mergeCell ref="S24:T24"/>
    <mergeCell ref="U24:V24"/>
    <mergeCell ref="S25:T25"/>
    <mergeCell ref="U25:V25"/>
    <mergeCell ref="S26:T26"/>
    <mergeCell ref="U26:V26"/>
    <mergeCell ref="S21:T21"/>
    <mergeCell ref="U21:V21"/>
    <mergeCell ref="S22:T22"/>
    <mergeCell ref="U22:V22"/>
    <mergeCell ref="S23:T23"/>
    <mergeCell ref="U23:V23"/>
    <mergeCell ref="S18:T18"/>
    <mergeCell ref="U18:V18"/>
    <mergeCell ref="S19:T19"/>
    <mergeCell ref="U19:V19"/>
    <mergeCell ref="S20:T20"/>
    <mergeCell ref="U20:V20"/>
    <mergeCell ref="S13:U13"/>
    <mergeCell ref="S15:T15"/>
    <mergeCell ref="U15:V15"/>
    <mergeCell ref="S16:T16"/>
    <mergeCell ref="U16:V16"/>
    <mergeCell ref="S17:T17"/>
    <mergeCell ref="U17:V17"/>
    <mergeCell ref="S7:U7"/>
    <mergeCell ref="S8:U8"/>
    <mergeCell ref="S9:U9"/>
    <mergeCell ref="S10:U10"/>
    <mergeCell ref="S11:U11"/>
    <mergeCell ref="S12:U12"/>
    <mergeCell ref="S1:V1"/>
    <mergeCell ref="S2:V2"/>
    <mergeCell ref="S3:U3"/>
    <mergeCell ref="S4:U4"/>
    <mergeCell ref="S5:U5"/>
    <mergeCell ref="S6:U6"/>
    <mergeCell ref="M3585:N3585"/>
    <mergeCell ref="O3585:P3585"/>
    <mergeCell ref="M3586:N3586"/>
    <mergeCell ref="O3586:P3586"/>
    <mergeCell ref="M3587:N3587"/>
    <mergeCell ref="O3587:P3587"/>
    <mergeCell ref="M3582:N3582"/>
    <mergeCell ref="O3582:P3582"/>
    <mergeCell ref="M3583:N3583"/>
    <mergeCell ref="O3583:P3583"/>
    <mergeCell ref="M3584:N3584"/>
    <mergeCell ref="O3584:P3584"/>
    <mergeCell ref="M3579:N3579"/>
    <mergeCell ref="O3579:P3579"/>
    <mergeCell ref="M3580:N3580"/>
    <mergeCell ref="O3580:P3580"/>
    <mergeCell ref="M3581:N3581"/>
    <mergeCell ref="O3581:P3581"/>
    <mergeCell ref="M3576:N3576"/>
    <mergeCell ref="O3576:P3576"/>
    <mergeCell ref="M3577:N3577"/>
    <mergeCell ref="O3577:P3577"/>
    <mergeCell ref="M3578:N3578"/>
    <mergeCell ref="O3578:P3578"/>
    <mergeCell ref="M3573:N3573"/>
    <mergeCell ref="O3573:P3573"/>
    <mergeCell ref="M3574:N3574"/>
    <mergeCell ref="O3574:P3574"/>
    <mergeCell ref="M3575:N3575"/>
    <mergeCell ref="O3575:P3575"/>
    <mergeCell ref="M3570:N3570"/>
    <mergeCell ref="O3570:P3570"/>
    <mergeCell ref="M3571:N3571"/>
    <mergeCell ref="O3571:P3571"/>
    <mergeCell ref="M3572:N3572"/>
    <mergeCell ref="O3572:P3572"/>
    <mergeCell ref="M3567:N3567"/>
    <mergeCell ref="O3567:P3567"/>
    <mergeCell ref="M3568:N3568"/>
    <mergeCell ref="O3568:P3568"/>
    <mergeCell ref="M3569:N3569"/>
    <mergeCell ref="O3569:P3569"/>
    <mergeCell ref="M3564:N3564"/>
    <mergeCell ref="O3564:P3564"/>
    <mergeCell ref="M3565:N3565"/>
    <mergeCell ref="O3565:P3565"/>
    <mergeCell ref="M3566:N3566"/>
    <mergeCell ref="O3566:P3566"/>
    <mergeCell ref="M3561:N3561"/>
    <mergeCell ref="O3561:P3561"/>
    <mergeCell ref="M3562:N3562"/>
    <mergeCell ref="O3562:P3562"/>
    <mergeCell ref="M3563:N3563"/>
    <mergeCell ref="O3563:P3563"/>
    <mergeCell ref="M3558:N3558"/>
    <mergeCell ref="O3558:P3558"/>
    <mergeCell ref="M3559:N3559"/>
    <mergeCell ref="O3559:P3559"/>
    <mergeCell ref="M3560:N3560"/>
    <mergeCell ref="O3560:P3560"/>
    <mergeCell ref="M3555:N3555"/>
    <mergeCell ref="O3555:P3555"/>
    <mergeCell ref="M3556:N3556"/>
    <mergeCell ref="O3556:P3556"/>
    <mergeCell ref="M3557:N3557"/>
    <mergeCell ref="O3557:P3557"/>
    <mergeCell ref="M3552:N3552"/>
    <mergeCell ref="O3552:P3552"/>
    <mergeCell ref="M3553:N3553"/>
    <mergeCell ref="O3553:P3553"/>
    <mergeCell ref="M3554:N3554"/>
    <mergeCell ref="O3554:P3554"/>
    <mergeCell ref="M3549:N3549"/>
    <mergeCell ref="O3549:P3549"/>
    <mergeCell ref="M3550:N3550"/>
    <mergeCell ref="O3550:P3550"/>
    <mergeCell ref="M3551:N3551"/>
    <mergeCell ref="O3551:P3551"/>
    <mergeCell ref="M3546:N3546"/>
    <mergeCell ref="O3546:P3546"/>
    <mergeCell ref="M3547:N3547"/>
    <mergeCell ref="O3547:P3547"/>
    <mergeCell ref="M3548:N3548"/>
    <mergeCell ref="O3548:P3548"/>
    <mergeCell ref="M3543:N3543"/>
    <mergeCell ref="O3543:P3543"/>
    <mergeCell ref="M3544:N3544"/>
    <mergeCell ref="O3544:P3544"/>
    <mergeCell ref="M3545:N3545"/>
    <mergeCell ref="O3545:P3545"/>
    <mergeCell ref="M3540:N3540"/>
    <mergeCell ref="O3540:P3540"/>
    <mergeCell ref="M3541:N3541"/>
    <mergeCell ref="O3541:P3541"/>
    <mergeCell ref="M3542:N3542"/>
    <mergeCell ref="O3542:P3542"/>
    <mergeCell ref="M3537:N3537"/>
    <mergeCell ref="O3537:P3537"/>
    <mergeCell ref="M3538:N3538"/>
    <mergeCell ref="O3538:P3538"/>
    <mergeCell ref="M3539:N3539"/>
    <mergeCell ref="O3539:P3539"/>
    <mergeCell ref="M3534:N3534"/>
    <mergeCell ref="O3534:P3534"/>
    <mergeCell ref="M3535:N3535"/>
    <mergeCell ref="O3535:P3535"/>
    <mergeCell ref="M3536:N3536"/>
    <mergeCell ref="O3536:P3536"/>
    <mergeCell ref="M3531:N3531"/>
    <mergeCell ref="O3531:P3531"/>
    <mergeCell ref="M3532:N3532"/>
    <mergeCell ref="O3532:P3532"/>
    <mergeCell ref="M3533:N3533"/>
    <mergeCell ref="O3533:P3533"/>
    <mergeCell ref="M3528:N3528"/>
    <mergeCell ref="O3528:P3528"/>
    <mergeCell ref="M3529:N3529"/>
    <mergeCell ref="O3529:P3529"/>
    <mergeCell ref="M3530:N3530"/>
    <mergeCell ref="O3530:P3530"/>
    <mergeCell ref="M3525:N3525"/>
    <mergeCell ref="O3525:P3525"/>
    <mergeCell ref="M3526:N3526"/>
    <mergeCell ref="O3526:P3526"/>
    <mergeCell ref="M3527:N3527"/>
    <mergeCell ref="O3527:P3527"/>
    <mergeCell ref="M3522:N3522"/>
    <mergeCell ref="O3522:P3522"/>
    <mergeCell ref="M3523:N3523"/>
    <mergeCell ref="O3523:P3523"/>
    <mergeCell ref="M3524:N3524"/>
    <mergeCell ref="O3524:P3524"/>
    <mergeCell ref="M3519:N3519"/>
    <mergeCell ref="O3519:P3519"/>
    <mergeCell ref="M3520:N3520"/>
    <mergeCell ref="O3520:P3520"/>
    <mergeCell ref="M3521:N3521"/>
    <mergeCell ref="O3521:P3521"/>
    <mergeCell ref="M3516:N3516"/>
    <mergeCell ref="O3516:P3516"/>
    <mergeCell ref="M3517:N3517"/>
    <mergeCell ref="O3517:P3517"/>
    <mergeCell ref="M3518:N3518"/>
    <mergeCell ref="O3518:P3518"/>
    <mergeCell ref="M3513:N3513"/>
    <mergeCell ref="O3513:P3513"/>
    <mergeCell ref="M3514:N3514"/>
    <mergeCell ref="O3514:P3514"/>
    <mergeCell ref="M3515:N3515"/>
    <mergeCell ref="O3515:P3515"/>
    <mergeCell ref="M3510:N3510"/>
    <mergeCell ref="O3510:P3510"/>
    <mergeCell ref="M3511:N3511"/>
    <mergeCell ref="O3511:P3511"/>
    <mergeCell ref="M3512:N3512"/>
    <mergeCell ref="O3512:P3512"/>
    <mergeCell ref="M3507:N3507"/>
    <mergeCell ref="O3507:P3507"/>
    <mergeCell ref="M3508:N3508"/>
    <mergeCell ref="O3508:P3508"/>
    <mergeCell ref="M3509:N3509"/>
    <mergeCell ref="O3509:P3509"/>
    <mergeCell ref="M3504:N3504"/>
    <mergeCell ref="O3504:P3504"/>
    <mergeCell ref="M3505:N3505"/>
    <mergeCell ref="O3505:P3505"/>
    <mergeCell ref="M3506:N3506"/>
    <mergeCell ref="O3506:P3506"/>
    <mergeCell ref="M3501:N3501"/>
    <mergeCell ref="O3501:P3501"/>
    <mergeCell ref="M3502:N3502"/>
    <mergeCell ref="O3502:P3502"/>
    <mergeCell ref="M3503:N3503"/>
    <mergeCell ref="O3503:P3503"/>
    <mergeCell ref="M3498:N3498"/>
    <mergeCell ref="O3498:P3498"/>
    <mergeCell ref="M3499:N3499"/>
    <mergeCell ref="O3499:P3499"/>
    <mergeCell ref="M3500:N3500"/>
    <mergeCell ref="O3500:P3500"/>
    <mergeCell ref="M3495:N3495"/>
    <mergeCell ref="O3495:P3495"/>
    <mergeCell ref="M3496:N3496"/>
    <mergeCell ref="O3496:P3496"/>
    <mergeCell ref="M3497:N3497"/>
    <mergeCell ref="O3497:P3497"/>
    <mergeCell ref="M3492:N3492"/>
    <mergeCell ref="O3492:P3492"/>
    <mergeCell ref="M3493:N3493"/>
    <mergeCell ref="O3493:P3493"/>
    <mergeCell ref="M3494:N3494"/>
    <mergeCell ref="O3494:P3494"/>
    <mergeCell ref="M3489:N3489"/>
    <mergeCell ref="O3489:P3489"/>
    <mergeCell ref="M3490:N3490"/>
    <mergeCell ref="O3490:P3490"/>
    <mergeCell ref="M3491:N3491"/>
    <mergeCell ref="O3491:P3491"/>
    <mergeCell ref="M3486:N3486"/>
    <mergeCell ref="O3486:P3486"/>
    <mergeCell ref="M3487:N3487"/>
    <mergeCell ref="O3487:P3487"/>
    <mergeCell ref="M3488:N3488"/>
    <mergeCell ref="O3488:P3488"/>
    <mergeCell ref="M3483:N3483"/>
    <mergeCell ref="O3483:P3483"/>
    <mergeCell ref="M3484:N3484"/>
    <mergeCell ref="O3484:P3484"/>
    <mergeCell ref="M3485:N3485"/>
    <mergeCell ref="O3485:P3485"/>
    <mergeCell ref="M3480:N3480"/>
    <mergeCell ref="O3480:P3480"/>
    <mergeCell ref="M3481:N3481"/>
    <mergeCell ref="O3481:P3481"/>
    <mergeCell ref="M3482:N3482"/>
    <mergeCell ref="O3482:P3482"/>
    <mergeCell ref="M3477:N3477"/>
    <mergeCell ref="O3477:P3477"/>
    <mergeCell ref="M3478:N3478"/>
    <mergeCell ref="O3478:P3478"/>
    <mergeCell ref="M3479:N3479"/>
    <mergeCell ref="O3479:P3479"/>
    <mergeCell ref="M3474:N3474"/>
    <mergeCell ref="O3474:P3474"/>
    <mergeCell ref="M3475:N3475"/>
    <mergeCell ref="O3475:P3475"/>
    <mergeCell ref="M3476:N3476"/>
    <mergeCell ref="O3476:P3476"/>
    <mergeCell ref="M3471:N3471"/>
    <mergeCell ref="O3471:P3471"/>
    <mergeCell ref="M3472:N3472"/>
    <mergeCell ref="O3472:P3472"/>
    <mergeCell ref="M3473:N3473"/>
    <mergeCell ref="O3473:P3473"/>
    <mergeCell ref="M3468:N3468"/>
    <mergeCell ref="O3468:P3468"/>
    <mergeCell ref="M3469:N3469"/>
    <mergeCell ref="O3469:P3469"/>
    <mergeCell ref="M3470:N3470"/>
    <mergeCell ref="O3470:P3470"/>
    <mergeCell ref="M3465:N3465"/>
    <mergeCell ref="O3465:P3465"/>
    <mergeCell ref="M3466:N3466"/>
    <mergeCell ref="O3466:P3466"/>
    <mergeCell ref="M3467:N3467"/>
    <mergeCell ref="O3467:P3467"/>
    <mergeCell ref="M3462:N3462"/>
    <mergeCell ref="O3462:P3462"/>
    <mergeCell ref="M3463:N3463"/>
    <mergeCell ref="O3463:P3463"/>
    <mergeCell ref="M3464:N3464"/>
    <mergeCell ref="O3464:P3464"/>
    <mergeCell ref="M3459:N3459"/>
    <mergeCell ref="O3459:P3459"/>
    <mergeCell ref="M3460:N3460"/>
    <mergeCell ref="O3460:P3460"/>
    <mergeCell ref="M3461:N3461"/>
    <mergeCell ref="O3461:P3461"/>
    <mergeCell ref="M3456:N3456"/>
    <mergeCell ref="O3456:P3456"/>
    <mergeCell ref="M3457:N3457"/>
    <mergeCell ref="O3457:P3457"/>
    <mergeCell ref="M3458:N3458"/>
    <mergeCell ref="O3458:P3458"/>
    <mergeCell ref="M3453:N3453"/>
    <mergeCell ref="O3453:P3453"/>
    <mergeCell ref="M3454:N3454"/>
    <mergeCell ref="O3454:P3454"/>
    <mergeCell ref="M3455:N3455"/>
    <mergeCell ref="O3455:P3455"/>
    <mergeCell ref="M3450:N3450"/>
    <mergeCell ref="O3450:P3450"/>
    <mergeCell ref="M3451:N3451"/>
    <mergeCell ref="O3451:P3451"/>
    <mergeCell ref="M3452:N3452"/>
    <mergeCell ref="O3452:P3452"/>
    <mergeCell ref="M3447:N3447"/>
    <mergeCell ref="O3447:P3447"/>
    <mergeCell ref="M3448:N3448"/>
    <mergeCell ref="O3448:P3448"/>
    <mergeCell ref="M3449:N3449"/>
    <mergeCell ref="O3449:P3449"/>
    <mergeCell ref="M3444:N3444"/>
    <mergeCell ref="O3444:P3444"/>
    <mergeCell ref="M3445:N3445"/>
    <mergeCell ref="O3445:P3445"/>
    <mergeCell ref="M3446:N3446"/>
    <mergeCell ref="O3446:P3446"/>
    <mergeCell ref="M3441:N3441"/>
    <mergeCell ref="O3441:P3441"/>
    <mergeCell ref="M3442:N3442"/>
    <mergeCell ref="O3442:P3442"/>
    <mergeCell ref="M3443:N3443"/>
    <mergeCell ref="O3443:P3443"/>
    <mergeCell ref="M3438:N3438"/>
    <mergeCell ref="O3438:P3438"/>
    <mergeCell ref="M3439:N3439"/>
    <mergeCell ref="O3439:P3439"/>
    <mergeCell ref="M3440:N3440"/>
    <mergeCell ref="O3440:P3440"/>
    <mergeCell ref="M3435:N3435"/>
    <mergeCell ref="O3435:P3435"/>
    <mergeCell ref="M3436:N3436"/>
    <mergeCell ref="O3436:P3436"/>
    <mergeCell ref="M3437:N3437"/>
    <mergeCell ref="O3437:P3437"/>
    <mergeCell ref="M3432:N3432"/>
    <mergeCell ref="O3432:P3432"/>
    <mergeCell ref="M3433:N3433"/>
    <mergeCell ref="O3433:P3433"/>
    <mergeCell ref="M3434:N3434"/>
    <mergeCell ref="O3434:P3434"/>
    <mergeCell ref="M3429:N3429"/>
    <mergeCell ref="O3429:P3429"/>
    <mergeCell ref="M3430:N3430"/>
    <mergeCell ref="O3430:P3430"/>
    <mergeCell ref="M3431:N3431"/>
    <mergeCell ref="O3431:P3431"/>
    <mergeCell ref="M3426:N3426"/>
    <mergeCell ref="O3426:P3426"/>
    <mergeCell ref="M3427:N3427"/>
    <mergeCell ref="O3427:P3427"/>
    <mergeCell ref="M3428:N3428"/>
    <mergeCell ref="O3428:P3428"/>
    <mergeCell ref="M3423:N3423"/>
    <mergeCell ref="O3423:P3423"/>
    <mergeCell ref="M3424:N3424"/>
    <mergeCell ref="O3424:P3424"/>
    <mergeCell ref="M3425:N3425"/>
    <mergeCell ref="O3425:P3425"/>
    <mergeCell ref="M3420:N3420"/>
    <mergeCell ref="O3420:P3420"/>
    <mergeCell ref="M3421:N3421"/>
    <mergeCell ref="O3421:P3421"/>
    <mergeCell ref="M3422:N3422"/>
    <mergeCell ref="O3422:P3422"/>
    <mergeCell ref="M3417:N3417"/>
    <mergeCell ref="O3417:P3417"/>
    <mergeCell ref="M3418:N3418"/>
    <mergeCell ref="O3418:P3418"/>
    <mergeCell ref="M3419:N3419"/>
    <mergeCell ref="O3419:P3419"/>
    <mergeCell ref="M3414:N3414"/>
    <mergeCell ref="O3414:P3414"/>
    <mergeCell ref="M3415:N3415"/>
    <mergeCell ref="O3415:P3415"/>
    <mergeCell ref="M3416:N3416"/>
    <mergeCell ref="O3416:P3416"/>
    <mergeCell ref="M3411:N3411"/>
    <mergeCell ref="O3411:P3411"/>
    <mergeCell ref="M3412:N3412"/>
    <mergeCell ref="O3412:P3412"/>
    <mergeCell ref="M3413:N3413"/>
    <mergeCell ref="O3413:P3413"/>
    <mergeCell ref="M3408:N3408"/>
    <mergeCell ref="O3408:P3408"/>
    <mergeCell ref="M3409:N3409"/>
    <mergeCell ref="O3409:P3409"/>
    <mergeCell ref="M3410:N3410"/>
    <mergeCell ref="O3410:P3410"/>
    <mergeCell ref="M3405:N3405"/>
    <mergeCell ref="O3405:P3405"/>
    <mergeCell ref="M3406:N3406"/>
    <mergeCell ref="O3406:P3406"/>
    <mergeCell ref="M3407:N3407"/>
    <mergeCell ref="O3407:P3407"/>
    <mergeCell ref="M3402:N3402"/>
    <mergeCell ref="O3402:P3402"/>
    <mergeCell ref="M3403:N3403"/>
    <mergeCell ref="O3403:P3403"/>
    <mergeCell ref="M3404:N3404"/>
    <mergeCell ref="O3404:P3404"/>
    <mergeCell ref="M3399:N3399"/>
    <mergeCell ref="O3399:P3399"/>
    <mergeCell ref="M3400:N3400"/>
    <mergeCell ref="O3400:P3400"/>
    <mergeCell ref="M3401:N3401"/>
    <mergeCell ref="O3401:P3401"/>
    <mergeCell ref="M3396:N3396"/>
    <mergeCell ref="O3396:P3396"/>
    <mergeCell ref="M3397:N3397"/>
    <mergeCell ref="O3397:P3397"/>
    <mergeCell ref="M3398:N3398"/>
    <mergeCell ref="O3398:P3398"/>
    <mergeCell ref="M3393:N3393"/>
    <mergeCell ref="O3393:P3393"/>
    <mergeCell ref="M3394:N3394"/>
    <mergeCell ref="O3394:P3394"/>
    <mergeCell ref="M3395:N3395"/>
    <mergeCell ref="O3395:P3395"/>
    <mergeCell ref="M3390:N3390"/>
    <mergeCell ref="O3390:P3390"/>
    <mergeCell ref="M3391:N3391"/>
    <mergeCell ref="O3391:P3391"/>
    <mergeCell ref="M3392:N3392"/>
    <mergeCell ref="O3392:P3392"/>
    <mergeCell ref="M3387:N3387"/>
    <mergeCell ref="O3387:P3387"/>
    <mergeCell ref="M3388:N3388"/>
    <mergeCell ref="O3388:P3388"/>
    <mergeCell ref="M3389:N3389"/>
    <mergeCell ref="O3389:P3389"/>
    <mergeCell ref="M3384:N3384"/>
    <mergeCell ref="O3384:P3384"/>
    <mergeCell ref="M3385:N3385"/>
    <mergeCell ref="O3385:P3385"/>
    <mergeCell ref="M3386:N3386"/>
    <mergeCell ref="O3386:P3386"/>
    <mergeCell ref="M3381:N3381"/>
    <mergeCell ref="O3381:P3381"/>
    <mergeCell ref="M3382:N3382"/>
    <mergeCell ref="O3382:P3382"/>
    <mergeCell ref="M3383:N3383"/>
    <mergeCell ref="O3383:P3383"/>
    <mergeCell ref="M3378:N3378"/>
    <mergeCell ref="O3378:P3378"/>
    <mergeCell ref="M3379:N3379"/>
    <mergeCell ref="O3379:P3379"/>
    <mergeCell ref="M3380:N3380"/>
    <mergeCell ref="O3380:P3380"/>
    <mergeCell ref="M3375:N3375"/>
    <mergeCell ref="O3375:P3375"/>
    <mergeCell ref="M3376:N3376"/>
    <mergeCell ref="O3376:P3376"/>
    <mergeCell ref="M3377:N3377"/>
    <mergeCell ref="O3377:P3377"/>
    <mergeCell ref="M3372:N3372"/>
    <mergeCell ref="O3372:P3372"/>
    <mergeCell ref="M3373:N3373"/>
    <mergeCell ref="O3373:P3373"/>
    <mergeCell ref="M3374:N3374"/>
    <mergeCell ref="O3374:P3374"/>
    <mergeCell ref="M3369:N3369"/>
    <mergeCell ref="O3369:P3369"/>
    <mergeCell ref="M3370:N3370"/>
    <mergeCell ref="O3370:P3370"/>
    <mergeCell ref="M3371:N3371"/>
    <mergeCell ref="O3371:P3371"/>
    <mergeCell ref="M3366:N3366"/>
    <mergeCell ref="O3366:P3366"/>
    <mergeCell ref="M3367:N3367"/>
    <mergeCell ref="O3367:P3367"/>
    <mergeCell ref="M3368:N3368"/>
    <mergeCell ref="O3368:P3368"/>
    <mergeCell ref="M3363:N3363"/>
    <mergeCell ref="O3363:P3363"/>
    <mergeCell ref="M3364:N3364"/>
    <mergeCell ref="O3364:P3364"/>
    <mergeCell ref="M3365:N3365"/>
    <mergeCell ref="O3365:P3365"/>
    <mergeCell ref="M3360:N3360"/>
    <mergeCell ref="O3360:P3360"/>
    <mergeCell ref="M3361:N3361"/>
    <mergeCell ref="O3361:P3361"/>
    <mergeCell ref="M3362:N3362"/>
    <mergeCell ref="O3362:P3362"/>
    <mergeCell ref="M3357:N3357"/>
    <mergeCell ref="O3357:P3357"/>
    <mergeCell ref="M3358:N3358"/>
    <mergeCell ref="O3358:P3358"/>
    <mergeCell ref="M3359:N3359"/>
    <mergeCell ref="O3359:P3359"/>
    <mergeCell ref="M3354:N3354"/>
    <mergeCell ref="O3354:P3354"/>
    <mergeCell ref="M3355:N3355"/>
    <mergeCell ref="O3355:P3355"/>
    <mergeCell ref="M3356:N3356"/>
    <mergeCell ref="O3356:P3356"/>
    <mergeCell ref="M3351:N3351"/>
    <mergeCell ref="O3351:P3351"/>
    <mergeCell ref="M3352:N3352"/>
    <mergeCell ref="O3352:P3352"/>
    <mergeCell ref="M3353:N3353"/>
    <mergeCell ref="O3353:P3353"/>
    <mergeCell ref="M3348:N3348"/>
    <mergeCell ref="O3348:P3348"/>
    <mergeCell ref="M3349:N3349"/>
    <mergeCell ref="O3349:P3349"/>
    <mergeCell ref="M3350:N3350"/>
    <mergeCell ref="O3350:P3350"/>
    <mergeCell ref="M3345:N3345"/>
    <mergeCell ref="O3345:P3345"/>
    <mergeCell ref="M3346:N3346"/>
    <mergeCell ref="O3346:P3346"/>
    <mergeCell ref="M3347:N3347"/>
    <mergeCell ref="O3347:P3347"/>
    <mergeCell ref="M3342:N3342"/>
    <mergeCell ref="O3342:P3342"/>
    <mergeCell ref="M3343:N3343"/>
    <mergeCell ref="O3343:P3343"/>
    <mergeCell ref="M3344:N3344"/>
    <mergeCell ref="O3344:P3344"/>
    <mergeCell ref="M3339:N3339"/>
    <mergeCell ref="O3339:P3339"/>
    <mergeCell ref="M3340:N3340"/>
    <mergeCell ref="O3340:P3340"/>
    <mergeCell ref="M3341:N3341"/>
    <mergeCell ref="O3341:P3341"/>
    <mergeCell ref="M3336:N3336"/>
    <mergeCell ref="O3336:P3336"/>
    <mergeCell ref="M3337:N3337"/>
    <mergeCell ref="O3337:P3337"/>
    <mergeCell ref="M3338:N3338"/>
    <mergeCell ref="O3338:P3338"/>
    <mergeCell ref="M3333:N3333"/>
    <mergeCell ref="O3333:P3333"/>
    <mergeCell ref="M3334:N3334"/>
    <mergeCell ref="O3334:P3334"/>
    <mergeCell ref="M3335:N3335"/>
    <mergeCell ref="O3335:P3335"/>
    <mergeCell ref="M3330:N3330"/>
    <mergeCell ref="O3330:P3330"/>
    <mergeCell ref="M3331:N3331"/>
    <mergeCell ref="O3331:P3331"/>
    <mergeCell ref="M3332:N3332"/>
    <mergeCell ref="O3332:P3332"/>
    <mergeCell ref="M3327:N3327"/>
    <mergeCell ref="O3327:P3327"/>
    <mergeCell ref="M3328:N3328"/>
    <mergeCell ref="O3328:P3328"/>
    <mergeCell ref="M3329:N3329"/>
    <mergeCell ref="O3329:P3329"/>
    <mergeCell ref="M3324:N3324"/>
    <mergeCell ref="O3324:P3324"/>
    <mergeCell ref="M3325:N3325"/>
    <mergeCell ref="O3325:P3325"/>
    <mergeCell ref="M3326:N3326"/>
    <mergeCell ref="O3326:P3326"/>
    <mergeCell ref="M3321:N3321"/>
    <mergeCell ref="O3321:P3321"/>
    <mergeCell ref="M3322:N3322"/>
    <mergeCell ref="O3322:P3322"/>
    <mergeCell ref="M3323:N3323"/>
    <mergeCell ref="O3323:P3323"/>
    <mergeCell ref="M3318:N3318"/>
    <mergeCell ref="O3318:P3318"/>
    <mergeCell ref="M3319:N3319"/>
    <mergeCell ref="O3319:P3319"/>
    <mergeCell ref="M3320:N3320"/>
    <mergeCell ref="O3320:P3320"/>
    <mergeCell ref="M3315:N3315"/>
    <mergeCell ref="O3315:P3315"/>
    <mergeCell ref="M3316:N3316"/>
    <mergeCell ref="O3316:P3316"/>
    <mergeCell ref="M3317:N3317"/>
    <mergeCell ref="O3317:P3317"/>
    <mergeCell ref="M3312:N3312"/>
    <mergeCell ref="O3312:P3312"/>
    <mergeCell ref="M3313:N3313"/>
    <mergeCell ref="O3313:P3313"/>
    <mergeCell ref="M3314:N3314"/>
    <mergeCell ref="O3314:P3314"/>
    <mergeCell ref="M3309:N3309"/>
    <mergeCell ref="O3309:P3309"/>
    <mergeCell ref="M3310:N3310"/>
    <mergeCell ref="O3310:P3310"/>
    <mergeCell ref="M3311:N3311"/>
    <mergeCell ref="O3311:P3311"/>
    <mergeCell ref="M3306:N3306"/>
    <mergeCell ref="O3306:P3306"/>
    <mergeCell ref="M3307:N3307"/>
    <mergeCell ref="O3307:P3307"/>
    <mergeCell ref="M3308:N3308"/>
    <mergeCell ref="O3308:P3308"/>
    <mergeCell ref="M3303:N3303"/>
    <mergeCell ref="O3303:P3303"/>
    <mergeCell ref="M3304:N3304"/>
    <mergeCell ref="O3304:P3304"/>
    <mergeCell ref="M3305:N3305"/>
    <mergeCell ref="O3305:P3305"/>
    <mergeCell ref="M3300:N3300"/>
    <mergeCell ref="O3300:P3300"/>
    <mergeCell ref="M3301:N3301"/>
    <mergeCell ref="O3301:P3301"/>
    <mergeCell ref="M3302:N3302"/>
    <mergeCell ref="O3302:P3302"/>
    <mergeCell ref="M3297:N3297"/>
    <mergeCell ref="O3297:P3297"/>
    <mergeCell ref="M3298:N3298"/>
    <mergeCell ref="O3298:P3298"/>
    <mergeCell ref="M3299:N3299"/>
    <mergeCell ref="O3299:P3299"/>
    <mergeCell ref="M3294:N3294"/>
    <mergeCell ref="O3294:P3294"/>
    <mergeCell ref="M3295:N3295"/>
    <mergeCell ref="O3295:P3295"/>
    <mergeCell ref="M3296:N3296"/>
    <mergeCell ref="O3296:P3296"/>
    <mergeCell ref="M3291:N3291"/>
    <mergeCell ref="O3291:P3291"/>
    <mergeCell ref="M3292:N3292"/>
    <mergeCell ref="O3292:P3292"/>
    <mergeCell ref="M3293:N3293"/>
    <mergeCell ref="O3293:P3293"/>
    <mergeCell ref="M3288:N3288"/>
    <mergeCell ref="O3288:P3288"/>
    <mergeCell ref="M3289:N3289"/>
    <mergeCell ref="O3289:P3289"/>
    <mergeCell ref="M3290:N3290"/>
    <mergeCell ref="O3290:P3290"/>
    <mergeCell ref="M3285:N3285"/>
    <mergeCell ref="O3285:P3285"/>
    <mergeCell ref="M3286:N3286"/>
    <mergeCell ref="O3286:P3286"/>
    <mergeCell ref="M3287:N3287"/>
    <mergeCell ref="O3287:P3287"/>
    <mergeCell ref="M3282:N3282"/>
    <mergeCell ref="O3282:P3282"/>
    <mergeCell ref="M3283:N3283"/>
    <mergeCell ref="O3283:P3283"/>
    <mergeCell ref="M3284:N3284"/>
    <mergeCell ref="O3284:P3284"/>
    <mergeCell ref="M3279:N3279"/>
    <mergeCell ref="O3279:P3279"/>
    <mergeCell ref="M3280:N3280"/>
    <mergeCell ref="O3280:P3280"/>
    <mergeCell ref="M3281:N3281"/>
    <mergeCell ref="O3281:P3281"/>
    <mergeCell ref="M3276:N3276"/>
    <mergeCell ref="O3276:P3276"/>
    <mergeCell ref="M3277:N3277"/>
    <mergeCell ref="O3277:P3277"/>
    <mergeCell ref="M3278:N3278"/>
    <mergeCell ref="O3278:P3278"/>
    <mergeCell ref="M3273:N3273"/>
    <mergeCell ref="O3273:P3273"/>
    <mergeCell ref="M3274:N3274"/>
    <mergeCell ref="O3274:P3274"/>
    <mergeCell ref="M3275:N3275"/>
    <mergeCell ref="O3275:P3275"/>
    <mergeCell ref="M3270:N3270"/>
    <mergeCell ref="O3270:P3270"/>
    <mergeCell ref="M3271:N3271"/>
    <mergeCell ref="O3271:P3271"/>
    <mergeCell ref="M3272:N3272"/>
    <mergeCell ref="O3272:P3272"/>
    <mergeCell ref="M3267:N3267"/>
    <mergeCell ref="O3267:P3267"/>
    <mergeCell ref="M3268:N3268"/>
    <mergeCell ref="O3268:P3268"/>
    <mergeCell ref="M3269:N3269"/>
    <mergeCell ref="O3269:P3269"/>
    <mergeCell ref="M3264:N3264"/>
    <mergeCell ref="O3264:P3264"/>
    <mergeCell ref="M3265:N3265"/>
    <mergeCell ref="O3265:P3265"/>
    <mergeCell ref="M3266:N3266"/>
    <mergeCell ref="O3266:P3266"/>
    <mergeCell ref="M3261:N3261"/>
    <mergeCell ref="O3261:P3261"/>
    <mergeCell ref="M3262:N3262"/>
    <mergeCell ref="O3262:P3262"/>
    <mergeCell ref="M3263:N3263"/>
    <mergeCell ref="O3263:P3263"/>
    <mergeCell ref="M3258:N3258"/>
    <mergeCell ref="O3258:P3258"/>
    <mergeCell ref="M3259:N3259"/>
    <mergeCell ref="O3259:P3259"/>
    <mergeCell ref="M3260:N3260"/>
    <mergeCell ref="O3260:P3260"/>
    <mergeCell ref="M3255:N3255"/>
    <mergeCell ref="O3255:P3255"/>
    <mergeCell ref="M3256:N3256"/>
    <mergeCell ref="O3256:P3256"/>
    <mergeCell ref="M3257:N3257"/>
    <mergeCell ref="O3257:P3257"/>
    <mergeCell ref="M3252:N3252"/>
    <mergeCell ref="O3252:P3252"/>
    <mergeCell ref="M3253:N3253"/>
    <mergeCell ref="O3253:P3253"/>
    <mergeCell ref="M3254:N3254"/>
    <mergeCell ref="O3254:P3254"/>
    <mergeCell ref="M3249:N3249"/>
    <mergeCell ref="O3249:P3249"/>
    <mergeCell ref="M3250:N3250"/>
    <mergeCell ref="O3250:P3250"/>
    <mergeCell ref="M3251:N3251"/>
    <mergeCell ref="O3251:P3251"/>
    <mergeCell ref="M3246:N3246"/>
    <mergeCell ref="O3246:P3246"/>
    <mergeCell ref="M3247:N3247"/>
    <mergeCell ref="O3247:P3247"/>
    <mergeCell ref="M3248:N3248"/>
    <mergeCell ref="O3248:P3248"/>
    <mergeCell ref="M3243:N3243"/>
    <mergeCell ref="O3243:P3243"/>
    <mergeCell ref="M3244:N3244"/>
    <mergeCell ref="O3244:P3244"/>
    <mergeCell ref="M3245:N3245"/>
    <mergeCell ref="O3245:P3245"/>
    <mergeCell ref="M3240:N3240"/>
    <mergeCell ref="O3240:P3240"/>
    <mergeCell ref="M3241:N3241"/>
    <mergeCell ref="O3241:P3241"/>
    <mergeCell ref="M3242:N3242"/>
    <mergeCell ref="O3242:P3242"/>
    <mergeCell ref="M3237:N3237"/>
    <mergeCell ref="O3237:P3237"/>
    <mergeCell ref="M3238:N3238"/>
    <mergeCell ref="O3238:P3238"/>
    <mergeCell ref="M3239:N3239"/>
    <mergeCell ref="O3239:P3239"/>
    <mergeCell ref="M3234:N3234"/>
    <mergeCell ref="O3234:P3234"/>
    <mergeCell ref="M3235:N3235"/>
    <mergeCell ref="O3235:P3235"/>
    <mergeCell ref="M3236:N3236"/>
    <mergeCell ref="O3236:P3236"/>
    <mergeCell ref="M3231:N3231"/>
    <mergeCell ref="O3231:P3231"/>
    <mergeCell ref="M3232:N3232"/>
    <mergeCell ref="O3232:P3232"/>
    <mergeCell ref="M3233:N3233"/>
    <mergeCell ref="O3233:P3233"/>
    <mergeCell ref="M3228:N3228"/>
    <mergeCell ref="O3228:P3228"/>
    <mergeCell ref="M3229:N3229"/>
    <mergeCell ref="O3229:P3229"/>
    <mergeCell ref="M3230:N3230"/>
    <mergeCell ref="O3230:P3230"/>
    <mergeCell ref="M3225:N3225"/>
    <mergeCell ref="O3225:P3225"/>
    <mergeCell ref="M3226:N3226"/>
    <mergeCell ref="O3226:P3226"/>
    <mergeCell ref="M3227:N3227"/>
    <mergeCell ref="O3227:P3227"/>
    <mergeCell ref="M3222:N3222"/>
    <mergeCell ref="O3222:P3222"/>
    <mergeCell ref="M3223:N3223"/>
    <mergeCell ref="O3223:P3223"/>
    <mergeCell ref="M3224:N3224"/>
    <mergeCell ref="O3224:P3224"/>
    <mergeCell ref="M3219:N3219"/>
    <mergeCell ref="O3219:P3219"/>
    <mergeCell ref="M3220:N3220"/>
    <mergeCell ref="O3220:P3220"/>
    <mergeCell ref="M3221:N3221"/>
    <mergeCell ref="O3221:P3221"/>
    <mergeCell ref="M3216:N3216"/>
    <mergeCell ref="O3216:P3216"/>
    <mergeCell ref="M3217:N3217"/>
    <mergeCell ref="O3217:P3217"/>
    <mergeCell ref="M3218:N3218"/>
    <mergeCell ref="O3218:P3218"/>
    <mergeCell ref="M3213:N3213"/>
    <mergeCell ref="O3213:P3213"/>
    <mergeCell ref="M3214:N3214"/>
    <mergeCell ref="O3214:P3214"/>
    <mergeCell ref="M3215:N3215"/>
    <mergeCell ref="O3215:P3215"/>
    <mergeCell ref="M3210:N3210"/>
    <mergeCell ref="O3210:P3210"/>
    <mergeCell ref="M3211:N3211"/>
    <mergeCell ref="O3211:P3211"/>
    <mergeCell ref="M3212:N3212"/>
    <mergeCell ref="O3212:P3212"/>
    <mergeCell ref="M3207:N3207"/>
    <mergeCell ref="O3207:P3207"/>
    <mergeCell ref="M3208:N3208"/>
    <mergeCell ref="O3208:P3208"/>
    <mergeCell ref="M3209:N3209"/>
    <mergeCell ref="O3209:P3209"/>
    <mergeCell ref="M3204:N3204"/>
    <mergeCell ref="O3204:P3204"/>
    <mergeCell ref="M3205:N3205"/>
    <mergeCell ref="O3205:P3205"/>
    <mergeCell ref="M3206:N3206"/>
    <mergeCell ref="O3206:P3206"/>
    <mergeCell ref="M3201:N3201"/>
    <mergeCell ref="O3201:P3201"/>
    <mergeCell ref="M3202:N3202"/>
    <mergeCell ref="O3202:P3202"/>
    <mergeCell ref="M3203:N3203"/>
    <mergeCell ref="O3203:P3203"/>
    <mergeCell ref="M3198:N3198"/>
    <mergeCell ref="O3198:P3198"/>
    <mergeCell ref="M3199:N3199"/>
    <mergeCell ref="O3199:P3199"/>
    <mergeCell ref="M3200:N3200"/>
    <mergeCell ref="O3200:P3200"/>
    <mergeCell ref="M3195:N3195"/>
    <mergeCell ref="O3195:P3195"/>
    <mergeCell ref="M3196:N3196"/>
    <mergeCell ref="O3196:P3196"/>
    <mergeCell ref="M3197:N3197"/>
    <mergeCell ref="O3197:P3197"/>
    <mergeCell ref="M3192:N3192"/>
    <mergeCell ref="O3192:P3192"/>
    <mergeCell ref="M3193:N3193"/>
    <mergeCell ref="O3193:P3193"/>
    <mergeCell ref="M3194:N3194"/>
    <mergeCell ref="O3194:P3194"/>
    <mergeCell ref="M3189:N3189"/>
    <mergeCell ref="O3189:P3189"/>
    <mergeCell ref="M3190:N3190"/>
    <mergeCell ref="O3190:P3190"/>
    <mergeCell ref="M3191:N3191"/>
    <mergeCell ref="O3191:P3191"/>
    <mergeCell ref="M3186:N3186"/>
    <mergeCell ref="O3186:P3186"/>
    <mergeCell ref="M3187:N3187"/>
    <mergeCell ref="O3187:P3187"/>
    <mergeCell ref="M3188:N3188"/>
    <mergeCell ref="O3188:P3188"/>
    <mergeCell ref="M3183:N3183"/>
    <mergeCell ref="O3183:P3183"/>
    <mergeCell ref="M3184:N3184"/>
    <mergeCell ref="O3184:P3184"/>
    <mergeCell ref="M3185:N3185"/>
    <mergeCell ref="O3185:P3185"/>
    <mergeCell ref="M3180:N3180"/>
    <mergeCell ref="O3180:P3180"/>
    <mergeCell ref="M3181:N3181"/>
    <mergeCell ref="O3181:P3181"/>
    <mergeCell ref="M3182:N3182"/>
    <mergeCell ref="O3182:P3182"/>
    <mergeCell ref="M3177:N3177"/>
    <mergeCell ref="O3177:P3177"/>
    <mergeCell ref="M3178:N3178"/>
    <mergeCell ref="O3178:P3178"/>
    <mergeCell ref="M3179:N3179"/>
    <mergeCell ref="O3179:P3179"/>
    <mergeCell ref="M3174:N3174"/>
    <mergeCell ref="O3174:P3174"/>
    <mergeCell ref="M3175:N3175"/>
    <mergeCell ref="O3175:P3175"/>
    <mergeCell ref="M3176:N3176"/>
    <mergeCell ref="O3176:P3176"/>
    <mergeCell ref="M3171:N3171"/>
    <mergeCell ref="O3171:P3171"/>
    <mergeCell ref="M3172:N3172"/>
    <mergeCell ref="O3172:P3172"/>
    <mergeCell ref="M3173:N3173"/>
    <mergeCell ref="O3173:P3173"/>
    <mergeCell ref="M3168:N3168"/>
    <mergeCell ref="O3168:P3168"/>
    <mergeCell ref="M3169:N3169"/>
    <mergeCell ref="O3169:P3169"/>
    <mergeCell ref="M3170:N3170"/>
    <mergeCell ref="O3170:P3170"/>
    <mergeCell ref="M3165:N3165"/>
    <mergeCell ref="O3165:P3165"/>
    <mergeCell ref="M3166:N3166"/>
    <mergeCell ref="O3166:P3166"/>
    <mergeCell ref="M3167:N3167"/>
    <mergeCell ref="O3167:P3167"/>
    <mergeCell ref="M3162:N3162"/>
    <mergeCell ref="O3162:P3162"/>
    <mergeCell ref="M3163:N3163"/>
    <mergeCell ref="O3163:P3163"/>
    <mergeCell ref="M3164:N3164"/>
    <mergeCell ref="O3164:P3164"/>
    <mergeCell ref="M3159:N3159"/>
    <mergeCell ref="O3159:P3159"/>
    <mergeCell ref="M3160:N3160"/>
    <mergeCell ref="O3160:P3160"/>
    <mergeCell ref="M3161:N3161"/>
    <mergeCell ref="O3161:P3161"/>
    <mergeCell ref="M3156:N3156"/>
    <mergeCell ref="O3156:P3156"/>
    <mergeCell ref="M3157:N3157"/>
    <mergeCell ref="O3157:P3157"/>
    <mergeCell ref="M3158:N3158"/>
    <mergeCell ref="O3158:P3158"/>
    <mergeCell ref="M3153:N3153"/>
    <mergeCell ref="O3153:P3153"/>
    <mergeCell ref="M3154:N3154"/>
    <mergeCell ref="O3154:P3154"/>
    <mergeCell ref="M3155:N3155"/>
    <mergeCell ref="O3155:P3155"/>
    <mergeCell ref="M3150:N3150"/>
    <mergeCell ref="O3150:P3150"/>
    <mergeCell ref="M3151:N3151"/>
    <mergeCell ref="O3151:P3151"/>
    <mergeCell ref="M3152:N3152"/>
    <mergeCell ref="O3152:P3152"/>
    <mergeCell ref="M3147:N3147"/>
    <mergeCell ref="O3147:P3147"/>
    <mergeCell ref="M3148:N3148"/>
    <mergeCell ref="O3148:P3148"/>
    <mergeCell ref="M3149:N3149"/>
    <mergeCell ref="O3149:P3149"/>
    <mergeCell ref="M3144:N3144"/>
    <mergeCell ref="O3144:P3144"/>
    <mergeCell ref="M3145:N3145"/>
    <mergeCell ref="O3145:P3145"/>
    <mergeCell ref="M3146:N3146"/>
    <mergeCell ref="O3146:P3146"/>
    <mergeCell ref="M3141:N3141"/>
    <mergeCell ref="O3141:P3141"/>
    <mergeCell ref="M3142:N3142"/>
    <mergeCell ref="O3142:P3142"/>
    <mergeCell ref="M3143:N3143"/>
    <mergeCell ref="O3143:P3143"/>
    <mergeCell ref="M3138:N3138"/>
    <mergeCell ref="O3138:P3138"/>
    <mergeCell ref="M3139:N3139"/>
    <mergeCell ref="O3139:P3139"/>
    <mergeCell ref="M3140:N3140"/>
    <mergeCell ref="O3140:P3140"/>
    <mergeCell ref="M3135:N3135"/>
    <mergeCell ref="O3135:P3135"/>
    <mergeCell ref="M3136:N3136"/>
    <mergeCell ref="O3136:P3136"/>
    <mergeCell ref="M3137:N3137"/>
    <mergeCell ref="O3137:P3137"/>
    <mergeCell ref="M3132:N3132"/>
    <mergeCell ref="O3132:P3132"/>
    <mergeCell ref="M3133:N3133"/>
    <mergeCell ref="O3133:P3133"/>
    <mergeCell ref="M3134:N3134"/>
    <mergeCell ref="O3134:P3134"/>
    <mergeCell ref="M3129:N3129"/>
    <mergeCell ref="O3129:P3129"/>
    <mergeCell ref="M3130:N3130"/>
    <mergeCell ref="O3130:P3130"/>
    <mergeCell ref="M3131:N3131"/>
    <mergeCell ref="O3131:P3131"/>
    <mergeCell ref="M3126:N3126"/>
    <mergeCell ref="O3126:P3126"/>
    <mergeCell ref="M3127:N3127"/>
    <mergeCell ref="O3127:P3127"/>
    <mergeCell ref="M3128:N3128"/>
    <mergeCell ref="O3128:P3128"/>
    <mergeCell ref="M3123:N3123"/>
    <mergeCell ref="O3123:P3123"/>
    <mergeCell ref="M3124:N3124"/>
    <mergeCell ref="O3124:P3124"/>
    <mergeCell ref="M3125:N3125"/>
    <mergeCell ref="O3125:P3125"/>
    <mergeCell ref="M3120:N3120"/>
    <mergeCell ref="O3120:P3120"/>
    <mergeCell ref="M3121:N3121"/>
    <mergeCell ref="O3121:P3121"/>
    <mergeCell ref="M3122:N3122"/>
    <mergeCell ref="O3122:P3122"/>
    <mergeCell ref="M3117:N3117"/>
    <mergeCell ref="O3117:P3117"/>
    <mergeCell ref="M3118:N3118"/>
    <mergeCell ref="O3118:P3118"/>
    <mergeCell ref="M3119:N3119"/>
    <mergeCell ref="O3119:P3119"/>
    <mergeCell ref="M3114:N3114"/>
    <mergeCell ref="O3114:P3114"/>
    <mergeCell ref="M3115:N3115"/>
    <mergeCell ref="O3115:P3115"/>
    <mergeCell ref="M3116:N3116"/>
    <mergeCell ref="O3116:P3116"/>
    <mergeCell ref="M3111:N3111"/>
    <mergeCell ref="O3111:P3111"/>
    <mergeCell ref="M3112:N3112"/>
    <mergeCell ref="O3112:P3112"/>
    <mergeCell ref="M3113:N3113"/>
    <mergeCell ref="O3113:P3113"/>
    <mergeCell ref="M3108:N3108"/>
    <mergeCell ref="O3108:P3108"/>
    <mergeCell ref="M3109:N3109"/>
    <mergeCell ref="O3109:P3109"/>
    <mergeCell ref="M3110:N3110"/>
    <mergeCell ref="O3110:P3110"/>
    <mergeCell ref="M3105:N3105"/>
    <mergeCell ref="O3105:P3105"/>
    <mergeCell ref="M3106:N3106"/>
    <mergeCell ref="O3106:P3106"/>
    <mergeCell ref="M3107:N3107"/>
    <mergeCell ref="O3107:P3107"/>
    <mergeCell ref="M3102:N3102"/>
    <mergeCell ref="O3102:P3102"/>
    <mergeCell ref="M3103:N3103"/>
    <mergeCell ref="O3103:P3103"/>
    <mergeCell ref="M3104:N3104"/>
    <mergeCell ref="O3104:P3104"/>
    <mergeCell ref="M3099:N3099"/>
    <mergeCell ref="O3099:P3099"/>
    <mergeCell ref="M3100:N3100"/>
    <mergeCell ref="O3100:P3100"/>
    <mergeCell ref="M3101:N3101"/>
    <mergeCell ref="O3101:P3101"/>
    <mergeCell ref="M3096:N3096"/>
    <mergeCell ref="O3096:P3096"/>
    <mergeCell ref="M3097:N3097"/>
    <mergeCell ref="O3097:P3097"/>
    <mergeCell ref="M3098:N3098"/>
    <mergeCell ref="O3098:P3098"/>
    <mergeCell ref="M3093:N3093"/>
    <mergeCell ref="O3093:P3093"/>
    <mergeCell ref="M3094:N3094"/>
    <mergeCell ref="O3094:P3094"/>
    <mergeCell ref="M3095:N3095"/>
    <mergeCell ref="O3095:P3095"/>
    <mergeCell ref="M3090:N3090"/>
    <mergeCell ref="O3090:P3090"/>
    <mergeCell ref="M3091:N3091"/>
    <mergeCell ref="O3091:P3091"/>
    <mergeCell ref="M3092:N3092"/>
    <mergeCell ref="O3092:P3092"/>
    <mergeCell ref="M3087:N3087"/>
    <mergeCell ref="O3087:P3087"/>
    <mergeCell ref="M3088:N3088"/>
    <mergeCell ref="O3088:P3088"/>
    <mergeCell ref="M3089:N3089"/>
    <mergeCell ref="O3089:P3089"/>
    <mergeCell ref="M3080:O3080"/>
    <mergeCell ref="M3081:O3081"/>
    <mergeCell ref="M3082:O3082"/>
    <mergeCell ref="M3083:O3083"/>
    <mergeCell ref="M3084:O3084"/>
    <mergeCell ref="M3085:O3085"/>
    <mergeCell ref="M3075:N3075"/>
    <mergeCell ref="O3075:P3075"/>
    <mergeCell ref="M3076:P3076"/>
    <mergeCell ref="M3077:O3077"/>
    <mergeCell ref="M3078:O3078"/>
    <mergeCell ref="M3079:O3079"/>
    <mergeCell ref="M3072:N3072"/>
    <mergeCell ref="O3072:P3072"/>
    <mergeCell ref="M3073:N3073"/>
    <mergeCell ref="O3073:P3073"/>
    <mergeCell ref="M3074:N3074"/>
    <mergeCell ref="O3074:P3074"/>
    <mergeCell ref="M3069:N3069"/>
    <mergeCell ref="O3069:P3069"/>
    <mergeCell ref="M3070:N3070"/>
    <mergeCell ref="O3070:P3070"/>
    <mergeCell ref="M3071:N3071"/>
    <mergeCell ref="O3071:P3071"/>
    <mergeCell ref="M3066:N3066"/>
    <mergeCell ref="O3066:P3066"/>
    <mergeCell ref="M3067:N3067"/>
    <mergeCell ref="O3067:P3067"/>
    <mergeCell ref="M3068:N3068"/>
    <mergeCell ref="O3068:P3068"/>
    <mergeCell ref="M3063:N3063"/>
    <mergeCell ref="O3063:P3063"/>
    <mergeCell ref="M3064:N3064"/>
    <mergeCell ref="O3064:P3064"/>
    <mergeCell ref="M3065:N3065"/>
    <mergeCell ref="O3065:P3065"/>
    <mergeCell ref="M3060:N3060"/>
    <mergeCell ref="O3060:P3060"/>
    <mergeCell ref="M3061:N3061"/>
    <mergeCell ref="O3061:P3061"/>
    <mergeCell ref="M3062:N3062"/>
    <mergeCell ref="O3062:P3062"/>
    <mergeCell ref="M3057:N3057"/>
    <mergeCell ref="O3057:P3057"/>
    <mergeCell ref="M3058:N3058"/>
    <mergeCell ref="O3058:P3058"/>
    <mergeCell ref="M3059:N3059"/>
    <mergeCell ref="O3059:P3059"/>
    <mergeCell ref="M3054:N3054"/>
    <mergeCell ref="O3054:P3054"/>
    <mergeCell ref="M3055:N3055"/>
    <mergeCell ref="O3055:P3055"/>
    <mergeCell ref="M3056:N3056"/>
    <mergeCell ref="O3056:P3056"/>
    <mergeCell ref="M3051:N3051"/>
    <mergeCell ref="O3051:P3051"/>
    <mergeCell ref="M3052:N3052"/>
    <mergeCell ref="O3052:P3052"/>
    <mergeCell ref="M3053:N3053"/>
    <mergeCell ref="O3053:P3053"/>
    <mergeCell ref="M3048:N3048"/>
    <mergeCell ref="O3048:P3048"/>
    <mergeCell ref="M3049:N3049"/>
    <mergeCell ref="O3049:P3049"/>
    <mergeCell ref="M3050:N3050"/>
    <mergeCell ref="O3050:P3050"/>
    <mergeCell ref="M3045:N3045"/>
    <mergeCell ref="O3045:P3045"/>
    <mergeCell ref="M3046:N3046"/>
    <mergeCell ref="O3046:P3046"/>
    <mergeCell ref="M3047:N3047"/>
    <mergeCell ref="O3047:P3047"/>
    <mergeCell ref="M3042:N3042"/>
    <mergeCell ref="O3042:P3042"/>
    <mergeCell ref="M3043:N3043"/>
    <mergeCell ref="O3043:P3043"/>
    <mergeCell ref="M3044:N3044"/>
    <mergeCell ref="O3044:P3044"/>
    <mergeCell ref="M3039:N3039"/>
    <mergeCell ref="O3039:P3039"/>
    <mergeCell ref="M3040:N3040"/>
    <mergeCell ref="O3040:P3040"/>
    <mergeCell ref="M3041:N3041"/>
    <mergeCell ref="O3041:P3041"/>
    <mergeCell ref="M3036:N3036"/>
    <mergeCell ref="O3036:P3036"/>
    <mergeCell ref="M3037:N3037"/>
    <mergeCell ref="O3037:P3037"/>
    <mergeCell ref="M3038:N3038"/>
    <mergeCell ref="O3038:P3038"/>
    <mergeCell ref="M3033:N3033"/>
    <mergeCell ref="O3033:P3033"/>
    <mergeCell ref="M3034:N3034"/>
    <mergeCell ref="O3034:P3034"/>
    <mergeCell ref="M3035:N3035"/>
    <mergeCell ref="O3035:P3035"/>
    <mergeCell ref="M3030:N3030"/>
    <mergeCell ref="O3030:P3030"/>
    <mergeCell ref="M3031:N3031"/>
    <mergeCell ref="O3031:P3031"/>
    <mergeCell ref="M3032:N3032"/>
    <mergeCell ref="O3032:P3032"/>
    <mergeCell ref="M3027:N3027"/>
    <mergeCell ref="O3027:P3027"/>
    <mergeCell ref="M3028:N3028"/>
    <mergeCell ref="O3028:P3028"/>
    <mergeCell ref="M3029:N3029"/>
    <mergeCell ref="O3029:P3029"/>
    <mergeCell ref="M3024:N3024"/>
    <mergeCell ref="O3024:P3024"/>
    <mergeCell ref="M3025:N3025"/>
    <mergeCell ref="O3025:P3025"/>
    <mergeCell ref="M3026:N3026"/>
    <mergeCell ref="O3026:P3026"/>
    <mergeCell ref="M3021:N3021"/>
    <mergeCell ref="O3021:P3021"/>
    <mergeCell ref="M3022:N3022"/>
    <mergeCell ref="O3022:P3022"/>
    <mergeCell ref="M3023:N3023"/>
    <mergeCell ref="O3023:P3023"/>
    <mergeCell ref="M3018:N3018"/>
    <mergeCell ref="O3018:P3018"/>
    <mergeCell ref="M3019:N3019"/>
    <mergeCell ref="O3019:P3019"/>
    <mergeCell ref="M3020:N3020"/>
    <mergeCell ref="O3020:P3020"/>
    <mergeCell ref="M3015:N3015"/>
    <mergeCell ref="O3015:P3015"/>
    <mergeCell ref="M3016:N3016"/>
    <mergeCell ref="O3016:P3016"/>
    <mergeCell ref="M3017:N3017"/>
    <mergeCell ref="O3017:P3017"/>
    <mergeCell ref="M3012:N3012"/>
    <mergeCell ref="O3012:P3012"/>
    <mergeCell ref="M3013:N3013"/>
    <mergeCell ref="O3013:P3013"/>
    <mergeCell ref="M3014:N3014"/>
    <mergeCell ref="O3014:P3014"/>
    <mergeCell ref="M3009:N3009"/>
    <mergeCell ref="O3009:P3009"/>
    <mergeCell ref="M3010:N3010"/>
    <mergeCell ref="O3010:P3010"/>
    <mergeCell ref="M3011:N3011"/>
    <mergeCell ref="O3011:P3011"/>
    <mergeCell ref="M3006:N3006"/>
    <mergeCell ref="O3006:P3006"/>
    <mergeCell ref="M3007:N3007"/>
    <mergeCell ref="O3007:P3007"/>
    <mergeCell ref="M3008:N3008"/>
    <mergeCell ref="O3008:P3008"/>
    <mergeCell ref="M3003:N3003"/>
    <mergeCell ref="O3003:P3003"/>
    <mergeCell ref="M3004:N3004"/>
    <mergeCell ref="O3004:P3004"/>
    <mergeCell ref="M3005:N3005"/>
    <mergeCell ref="O3005:P3005"/>
    <mergeCell ref="M3000:N3000"/>
    <mergeCell ref="O3000:P3000"/>
    <mergeCell ref="M3001:N3001"/>
    <mergeCell ref="O3001:P3001"/>
    <mergeCell ref="M3002:N3002"/>
    <mergeCell ref="O3002:P3002"/>
    <mergeCell ref="M2997:N2997"/>
    <mergeCell ref="O2997:P2997"/>
    <mergeCell ref="M2998:N2998"/>
    <mergeCell ref="O2998:P2998"/>
    <mergeCell ref="M2999:N2999"/>
    <mergeCell ref="O2999:P2999"/>
    <mergeCell ref="M2994:N2994"/>
    <mergeCell ref="O2994:P2994"/>
    <mergeCell ref="M2995:N2995"/>
    <mergeCell ref="O2995:P2995"/>
    <mergeCell ref="M2996:N2996"/>
    <mergeCell ref="O2996:P2996"/>
    <mergeCell ref="M2991:N2991"/>
    <mergeCell ref="O2991:P2991"/>
    <mergeCell ref="M2992:N2992"/>
    <mergeCell ref="O2992:P2992"/>
    <mergeCell ref="M2993:N2993"/>
    <mergeCell ref="O2993:P2993"/>
    <mergeCell ref="M2988:N2988"/>
    <mergeCell ref="O2988:P2988"/>
    <mergeCell ref="M2989:N2989"/>
    <mergeCell ref="O2989:P2989"/>
    <mergeCell ref="M2990:N2990"/>
    <mergeCell ref="O2990:P2990"/>
    <mergeCell ref="M2985:N2985"/>
    <mergeCell ref="O2985:P2985"/>
    <mergeCell ref="M2986:N2986"/>
    <mergeCell ref="O2986:P2986"/>
    <mergeCell ref="M2987:N2987"/>
    <mergeCell ref="O2987:P2987"/>
    <mergeCell ref="M2982:N2982"/>
    <mergeCell ref="O2982:P2982"/>
    <mergeCell ref="M2983:N2983"/>
    <mergeCell ref="O2983:P2983"/>
    <mergeCell ref="M2984:N2984"/>
    <mergeCell ref="O2984:P2984"/>
    <mergeCell ref="M2979:N2979"/>
    <mergeCell ref="O2979:P2979"/>
    <mergeCell ref="M2980:N2980"/>
    <mergeCell ref="O2980:P2980"/>
    <mergeCell ref="M2981:N2981"/>
    <mergeCell ref="O2981:P2981"/>
    <mergeCell ref="M2976:N2976"/>
    <mergeCell ref="O2976:P2976"/>
    <mergeCell ref="M2977:N2977"/>
    <mergeCell ref="O2977:P2977"/>
    <mergeCell ref="M2978:N2978"/>
    <mergeCell ref="O2978:P2978"/>
    <mergeCell ref="M2973:N2973"/>
    <mergeCell ref="O2973:P2973"/>
    <mergeCell ref="M2974:N2974"/>
    <mergeCell ref="O2974:P2974"/>
    <mergeCell ref="M2975:N2975"/>
    <mergeCell ref="O2975:P2975"/>
    <mergeCell ref="M2970:N2970"/>
    <mergeCell ref="O2970:P2970"/>
    <mergeCell ref="M2971:N2971"/>
    <mergeCell ref="O2971:P2971"/>
    <mergeCell ref="M2972:N2972"/>
    <mergeCell ref="O2972:P2972"/>
    <mergeCell ref="M2967:N2967"/>
    <mergeCell ref="O2967:P2967"/>
    <mergeCell ref="M2968:N2968"/>
    <mergeCell ref="O2968:P2968"/>
    <mergeCell ref="M2969:N2969"/>
    <mergeCell ref="O2969:P2969"/>
    <mergeCell ref="M2964:N2964"/>
    <mergeCell ref="O2964:P2964"/>
    <mergeCell ref="M2965:N2965"/>
    <mergeCell ref="O2965:P2965"/>
    <mergeCell ref="M2966:N2966"/>
    <mergeCell ref="O2966:P2966"/>
    <mergeCell ref="M2961:N2961"/>
    <mergeCell ref="O2961:P2961"/>
    <mergeCell ref="M2962:N2962"/>
    <mergeCell ref="O2962:P2962"/>
    <mergeCell ref="M2963:N2963"/>
    <mergeCell ref="O2963:P2963"/>
    <mergeCell ref="M2958:N2958"/>
    <mergeCell ref="O2958:P2958"/>
    <mergeCell ref="M2959:N2959"/>
    <mergeCell ref="O2959:P2959"/>
    <mergeCell ref="M2960:N2960"/>
    <mergeCell ref="O2960:P2960"/>
    <mergeCell ref="M2955:N2955"/>
    <mergeCell ref="O2955:P2955"/>
    <mergeCell ref="M2956:N2956"/>
    <mergeCell ref="O2956:P2956"/>
    <mergeCell ref="M2957:N2957"/>
    <mergeCell ref="O2957:P2957"/>
    <mergeCell ref="M2952:N2952"/>
    <mergeCell ref="O2952:P2952"/>
    <mergeCell ref="M2953:N2953"/>
    <mergeCell ref="O2953:P2953"/>
    <mergeCell ref="M2954:N2954"/>
    <mergeCell ref="O2954:P2954"/>
    <mergeCell ref="M2949:N2949"/>
    <mergeCell ref="O2949:P2949"/>
    <mergeCell ref="M2950:N2950"/>
    <mergeCell ref="O2950:P2950"/>
    <mergeCell ref="M2951:N2951"/>
    <mergeCell ref="O2951:P2951"/>
    <mergeCell ref="M2946:N2946"/>
    <mergeCell ref="O2946:P2946"/>
    <mergeCell ref="M2947:N2947"/>
    <mergeCell ref="O2947:P2947"/>
    <mergeCell ref="M2948:N2948"/>
    <mergeCell ref="O2948:P2948"/>
    <mergeCell ref="M2943:N2943"/>
    <mergeCell ref="O2943:P2943"/>
    <mergeCell ref="M2944:N2944"/>
    <mergeCell ref="O2944:P2944"/>
    <mergeCell ref="M2945:N2945"/>
    <mergeCell ref="O2945:P2945"/>
    <mergeCell ref="M2940:N2940"/>
    <mergeCell ref="O2940:P2940"/>
    <mergeCell ref="M2941:N2941"/>
    <mergeCell ref="O2941:P2941"/>
    <mergeCell ref="M2942:N2942"/>
    <mergeCell ref="O2942:P2942"/>
    <mergeCell ref="M2937:N2937"/>
    <mergeCell ref="O2937:P2937"/>
    <mergeCell ref="M2938:N2938"/>
    <mergeCell ref="O2938:P2938"/>
    <mergeCell ref="M2939:N2939"/>
    <mergeCell ref="O2939:P2939"/>
    <mergeCell ref="M2934:N2934"/>
    <mergeCell ref="O2934:P2934"/>
    <mergeCell ref="M2935:N2935"/>
    <mergeCell ref="O2935:P2935"/>
    <mergeCell ref="M2936:N2936"/>
    <mergeCell ref="O2936:P2936"/>
    <mergeCell ref="M2931:N2931"/>
    <mergeCell ref="O2931:P2931"/>
    <mergeCell ref="M2932:N2932"/>
    <mergeCell ref="O2932:P2932"/>
    <mergeCell ref="M2933:N2933"/>
    <mergeCell ref="O2933:P2933"/>
    <mergeCell ref="M2928:N2928"/>
    <mergeCell ref="O2928:P2928"/>
    <mergeCell ref="M2929:N2929"/>
    <mergeCell ref="O2929:P2929"/>
    <mergeCell ref="M2930:N2930"/>
    <mergeCell ref="O2930:P2930"/>
    <mergeCell ref="M2925:N2925"/>
    <mergeCell ref="O2925:P2925"/>
    <mergeCell ref="M2926:N2926"/>
    <mergeCell ref="O2926:P2926"/>
    <mergeCell ref="M2927:N2927"/>
    <mergeCell ref="O2927:P2927"/>
    <mergeCell ref="M2922:N2922"/>
    <mergeCell ref="O2922:P2922"/>
    <mergeCell ref="M2923:N2923"/>
    <mergeCell ref="O2923:P2923"/>
    <mergeCell ref="M2924:N2924"/>
    <mergeCell ref="O2924:P2924"/>
    <mergeCell ref="M2919:N2919"/>
    <mergeCell ref="O2919:P2919"/>
    <mergeCell ref="M2920:N2920"/>
    <mergeCell ref="O2920:P2920"/>
    <mergeCell ref="M2921:N2921"/>
    <mergeCell ref="O2921:P2921"/>
    <mergeCell ref="M2916:N2916"/>
    <mergeCell ref="O2916:P2916"/>
    <mergeCell ref="M2917:N2917"/>
    <mergeCell ref="O2917:P2917"/>
    <mergeCell ref="M2918:N2918"/>
    <mergeCell ref="O2918:P2918"/>
    <mergeCell ref="M2913:N2913"/>
    <mergeCell ref="O2913:P2913"/>
    <mergeCell ref="M2914:N2914"/>
    <mergeCell ref="O2914:P2914"/>
    <mergeCell ref="M2915:N2915"/>
    <mergeCell ref="O2915:P2915"/>
    <mergeCell ref="M2910:N2910"/>
    <mergeCell ref="O2910:P2910"/>
    <mergeCell ref="M2911:N2911"/>
    <mergeCell ref="O2911:P2911"/>
    <mergeCell ref="M2912:N2912"/>
    <mergeCell ref="O2912:P2912"/>
    <mergeCell ref="M2907:N2907"/>
    <mergeCell ref="O2907:P2907"/>
    <mergeCell ref="M2908:N2908"/>
    <mergeCell ref="O2908:P2908"/>
    <mergeCell ref="M2909:N2909"/>
    <mergeCell ref="O2909:P2909"/>
    <mergeCell ref="M2904:N2904"/>
    <mergeCell ref="O2904:P2904"/>
    <mergeCell ref="M2905:N2905"/>
    <mergeCell ref="O2905:P2905"/>
    <mergeCell ref="M2906:N2906"/>
    <mergeCell ref="O2906:P2906"/>
    <mergeCell ref="M2901:N2901"/>
    <mergeCell ref="O2901:P2901"/>
    <mergeCell ref="M2902:N2902"/>
    <mergeCell ref="O2902:P2902"/>
    <mergeCell ref="M2903:N2903"/>
    <mergeCell ref="O2903:P2903"/>
    <mergeCell ref="M2898:N2898"/>
    <mergeCell ref="O2898:P2898"/>
    <mergeCell ref="M2899:N2899"/>
    <mergeCell ref="O2899:P2899"/>
    <mergeCell ref="M2900:N2900"/>
    <mergeCell ref="O2900:P2900"/>
    <mergeCell ref="M2895:N2895"/>
    <mergeCell ref="O2895:P2895"/>
    <mergeCell ref="M2896:N2896"/>
    <mergeCell ref="O2896:P2896"/>
    <mergeCell ref="M2897:N2897"/>
    <mergeCell ref="O2897:P2897"/>
    <mergeCell ref="M2892:N2892"/>
    <mergeCell ref="O2892:P2892"/>
    <mergeCell ref="M2893:N2893"/>
    <mergeCell ref="O2893:P2893"/>
    <mergeCell ref="M2894:N2894"/>
    <mergeCell ref="O2894:P2894"/>
    <mergeCell ref="M2889:N2889"/>
    <mergeCell ref="O2889:P2889"/>
    <mergeCell ref="M2890:N2890"/>
    <mergeCell ref="O2890:P2890"/>
    <mergeCell ref="M2891:N2891"/>
    <mergeCell ref="O2891:P2891"/>
    <mergeCell ref="M2886:N2886"/>
    <mergeCell ref="O2886:P2886"/>
    <mergeCell ref="M2887:N2887"/>
    <mergeCell ref="O2887:P2887"/>
    <mergeCell ref="M2888:N2888"/>
    <mergeCell ref="O2888:P2888"/>
    <mergeCell ref="M2883:N2883"/>
    <mergeCell ref="O2883:P2883"/>
    <mergeCell ref="M2884:N2884"/>
    <mergeCell ref="O2884:P2884"/>
    <mergeCell ref="M2885:N2885"/>
    <mergeCell ref="O2885:P2885"/>
    <mergeCell ref="M2880:N2880"/>
    <mergeCell ref="O2880:P2880"/>
    <mergeCell ref="M2881:N2881"/>
    <mergeCell ref="O2881:P2881"/>
    <mergeCell ref="M2882:N2882"/>
    <mergeCell ref="O2882:P2882"/>
    <mergeCell ref="M2877:N2877"/>
    <mergeCell ref="O2877:P2877"/>
    <mergeCell ref="M2878:N2878"/>
    <mergeCell ref="O2878:P2878"/>
    <mergeCell ref="M2879:N2879"/>
    <mergeCell ref="O2879:P2879"/>
    <mergeCell ref="M2874:N2874"/>
    <mergeCell ref="O2874:P2874"/>
    <mergeCell ref="M2875:N2875"/>
    <mergeCell ref="O2875:P2875"/>
    <mergeCell ref="M2876:N2876"/>
    <mergeCell ref="O2876:P2876"/>
    <mergeCell ref="M2871:N2871"/>
    <mergeCell ref="O2871:P2871"/>
    <mergeCell ref="M2872:N2872"/>
    <mergeCell ref="O2872:P2872"/>
    <mergeCell ref="M2873:N2873"/>
    <mergeCell ref="O2873:P2873"/>
    <mergeCell ref="M2868:N2868"/>
    <mergeCell ref="O2868:P2868"/>
    <mergeCell ref="M2869:N2869"/>
    <mergeCell ref="O2869:P2869"/>
    <mergeCell ref="M2870:N2870"/>
    <mergeCell ref="O2870:P2870"/>
    <mergeCell ref="M2865:N2865"/>
    <mergeCell ref="O2865:P2865"/>
    <mergeCell ref="M2866:N2866"/>
    <mergeCell ref="O2866:P2866"/>
    <mergeCell ref="M2867:N2867"/>
    <mergeCell ref="O2867:P2867"/>
    <mergeCell ref="M2862:N2862"/>
    <mergeCell ref="O2862:P2862"/>
    <mergeCell ref="M2863:N2863"/>
    <mergeCell ref="O2863:P2863"/>
    <mergeCell ref="M2864:N2864"/>
    <mergeCell ref="O2864:P2864"/>
    <mergeCell ref="M2859:N2859"/>
    <mergeCell ref="O2859:P2859"/>
    <mergeCell ref="M2860:N2860"/>
    <mergeCell ref="O2860:P2860"/>
    <mergeCell ref="M2861:N2861"/>
    <mergeCell ref="O2861:P2861"/>
    <mergeCell ref="M2856:N2856"/>
    <mergeCell ref="O2856:P2856"/>
    <mergeCell ref="M2857:N2857"/>
    <mergeCell ref="O2857:P2857"/>
    <mergeCell ref="M2858:N2858"/>
    <mergeCell ref="O2858:P2858"/>
    <mergeCell ref="M2853:N2853"/>
    <mergeCell ref="O2853:P2853"/>
    <mergeCell ref="M2854:N2854"/>
    <mergeCell ref="O2854:P2854"/>
    <mergeCell ref="M2855:N2855"/>
    <mergeCell ref="O2855:P2855"/>
    <mergeCell ref="M2850:N2850"/>
    <mergeCell ref="O2850:P2850"/>
    <mergeCell ref="M2851:N2851"/>
    <mergeCell ref="O2851:P2851"/>
    <mergeCell ref="M2852:N2852"/>
    <mergeCell ref="O2852:P2852"/>
    <mergeCell ref="M2847:N2847"/>
    <mergeCell ref="O2847:P2847"/>
    <mergeCell ref="M2848:N2848"/>
    <mergeCell ref="O2848:P2848"/>
    <mergeCell ref="M2849:N2849"/>
    <mergeCell ref="O2849:P2849"/>
    <mergeCell ref="M2844:N2844"/>
    <mergeCell ref="O2844:P2844"/>
    <mergeCell ref="M2845:N2845"/>
    <mergeCell ref="O2845:P2845"/>
    <mergeCell ref="M2846:N2846"/>
    <mergeCell ref="O2846:P2846"/>
    <mergeCell ref="M2841:N2841"/>
    <mergeCell ref="O2841:P2841"/>
    <mergeCell ref="M2842:N2842"/>
    <mergeCell ref="O2842:P2842"/>
    <mergeCell ref="M2843:N2843"/>
    <mergeCell ref="O2843:P2843"/>
    <mergeCell ref="M2838:N2838"/>
    <mergeCell ref="O2838:P2838"/>
    <mergeCell ref="M2839:N2839"/>
    <mergeCell ref="O2839:P2839"/>
    <mergeCell ref="M2840:N2840"/>
    <mergeCell ref="O2840:P2840"/>
    <mergeCell ref="M2835:N2835"/>
    <mergeCell ref="O2835:P2835"/>
    <mergeCell ref="M2836:N2836"/>
    <mergeCell ref="O2836:P2836"/>
    <mergeCell ref="M2837:N2837"/>
    <mergeCell ref="O2837:P2837"/>
    <mergeCell ref="M2832:N2832"/>
    <mergeCell ref="O2832:P2832"/>
    <mergeCell ref="M2833:N2833"/>
    <mergeCell ref="O2833:P2833"/>
    <mergeCell ref="M2834:N2834"/>
    <mergeCell ref="O2834:P2834"/>
    <mergeCell ref="M2829:N2829"/>
    <mergeCell ref="O2829:P2829"/>
    <mergeCell ref="M2830:N2830"/>
    <mergeCell ref="O2830:P2830"/>
    <mergeCell ref="M2831:N2831"/>
    <mergeCell ref="O2831:P2831"/>
    <mergeCell ref="M2826:N2826"/>
    <mergeCell ref="O2826:P2826"/>
    <mergeCell ref="M2827:N2827"/>
    <mergeCell ref="O2827:P2827"/>
    <mergeCell ref="M2828:N2828"/>
    <mergeCell ref="O2828:P2828"/>
    <mergeCell ref="M2823:N2823"/>
    <mergeCell ref="O2823:P2823"/>
    <mergeCell ref="M2824:N2824"/>
    <mergeCell ref="O2824:P2824"/>
    <mergeCell ref="M2825:N2825"/>
    <mergeCell ref="O2825:P2825"/>
    <mergeCell ref="M2820:N2820"/>
    <mergeCell ref="O2820:P2820"/>
    <mergeCell ref="M2821:N2821"/>
    <mergeCell ref="O2821:P2821"/>
    <mergeCell ref="M2822:N2822"/>
    <mergeCell ref="O2822:P2822"/>
    <mergeCell ref="M2817:N2817"/>
    <mergeCell ref="O2817:P2817"/>
    <mergeCell ref="M2818:N2818"/>
    <mergeCell ref="O2818:P2818"/>
    <mergeCell ref="M2819:N2819"/>
    <mergeCell ref="O2819:P2819"/>
    <mergeCell ref="M2814:N2814"/>
    <mergeCell ref="O2814:P2814"/>
    <mergeCell ref="M2815:N2815"/>
    <mergeCell ref="O2815:P2815"/>
    <mergeCell ref="M2816:N2816"/>
    <mergeCell ref="O2816:P2816"/>
    <mergeCell ref="M2811:N2811"/>
    <mergeCell ref="O2811:P2811"/>
    <mergeCell ref="M2812:N2812"/>
    <mergeCell ref="O2812:P2812"/>
    <mergeCell ref="M2813:N2813"/>
    <mergeCell ref="O2813:P2813"/>
    <mergeCell ref="M2808:N2808"/>
    <mergeCell ref="O2808:P2808"/>
    <mergeCell ref="M2809:N2809"/>
    <mergeCell ref="O2809:P2809"/>
    <mergeCell ref="M2810:N2810"/>
    <mergeCell ref="O2810:P2810"/>
    <mergeCell ref="M2805:N2805"/>
    <mergeCell ref="O2805:P2805"/>
    <mergeCell ref="M2806:N2806"/>
    <mergeCell ref="O2806:P2806"/>
    <mergeCell ref="M2807:N2807"/>
    <mergeCell ref="O2807:P2807"/>
    <mergeCell ref="M2802:N2802"/>
    <mergeCell ref="O2802:P2802"/>
    <mergeCell ref="M2803:N2803"/>
    <mergeCell ref="O2803:P2803"/>
    <mergeCell ref="M2804:N2804"/>
    <mergeCell ref="O2804:P2804"/>
    <mergeCell ref="M2799:N2799"/>
    <mergeCell ref="O2799:P2799"/>
    <mergeCell ref="M2800:N2800"/>
    <mergeCell ref="O2800:P2800"/>
    <mergeCell ref="M2801:N2801"/>
    <mergeCell ref="O2801:P2801"/>
    <mergeCell ref="M2796:N2796"/>
    <mergeCell ref="O2796:P2796"/>
    <mergeCell ref="M2797:N2797"/>
    <mergeCell ref="O2797:P2797"/>
    <mergeCell ref="M2798:N2798"/>
    <mergeCell ref="O2798:P2798"/>
    <mergeCell ref="M2793:N2793"/>
    <mergeCell ref="O2793:P2793"/>
    <mergeCell ref="M2794:N2794"/>
    <mergeCell ref="O2794:P2794"/>
    <mergeCell ref="M2795:N2795"/>
    <mergeCell ref="O2795:P2795"/>
    <mergeCell ref="M2790:N2790"/>
    <mergeCell ref="O2790:P2790"/>
    <mergeCell ref="M2791:N2791"/>
    <mergeCell ref="O2791:P2791"/>
    <mergeCell ref="M2792:N2792"/>
    <mergeCell ref="O2792:P2792"/>
    <mergeCell ref="M2787:N2787"/>
    <mergeCell ref="O2787:P2787"/>
    <mergeCell ref="M2788:N2788"/>
    <mergeCell ref="O2788:P2788"/>
    <mergeCell ref="M2789:N2789"/>
    <mergeCell ref="O2789:P2789"/>
    <mergeCell ref="M2784:N2784"/>
    <mergeCell ref="O2784:P2784"/>
    <mergeCell ref="M2785:N2785"/>
    <mergeCell ref="O2785:P2785"/>
    <mergeCell ref="M2786:N2786"/>
    <mergeCell ref="O2786:P2786"/>
    <mergeCell ref="M2781:N2781"/>
    <mergeCell ref="O2781:P2781"/>
    <mergeCell ref="M2782:N2782"/>
    <mergeCell ref="O2782:P2782"/>
    <mergeCell ref="M2783:N2783"/>
    <mergeCell ref="O2783:P2783"/>
    <mergeCell ref="M2778:N2778"/>
    <mergeCell ref="O2778:P2778"/>
    <mergeCell ref="M2779:N2779"/>
    <mergeCell ref="O2779:P2779"/>
    <mergeCell ref="M2780:N2780"/>
    <mergeCell ref="O2780:P2780"/>
    <mergeCell ref="M2775:N2775"/>
    <mergeCell ref="O2775:P2775"/>
    <mergeCell ref="M2776:N2776"/>
    <mergeCell ref="O2776:P2776"/>
    <mergeCell ref="M2777:N2777"/>
    <mergeCell ref="O2777:P2777"/>
    <mergeCell ref="M2772:N2772"/>
    <mergeCell ref="O2772:P2772"/>
    <mergeCell ref="M2773:N2773"/>
    <mergeCell ref="O2773:P2773"/>
    <mergeCell ref="M2774:N2774"/>
    <mergeCell ref="O2774:P2774"/>
    <mergeCell ref="M2769:N2769"/>
    <mergeCell ref="O2769:P2769"/>
    <mergeCell ref="M2770:N2770"/>
    <mergeCell ref="O2770:P2770"/>
    <mergeCell ref="M2771:N2771"/>
    <mergeCell ref="O2771:P2771"/>
    <mergeCell ref="M2766:N2766"/>
    <mergeCell ref="O2766:P2766"/>
    <mergeCell ref="M2767:N2767"/>
    <mergeCell ref="O2767:P2767"/>
    <mergeCell ref="M2768:N2768"/>
    <mergeCell ref="O2768:P2768"/>
    <mergeCell ref="M2763:N2763"/>
    <mergeCell ref="O2763:P2763"/>
    <mergeCell ref="M2764:N2764"/>
    <mergeCell ref="O2764:P2764"/>
    <mergeCell ref="M2765:N2765"/>
    <mergeCell ref="O2765:P2765"/>
    <mergeCell ref="M2760:N2760"/>
    <mergeCell ref="O2760:P2760"/>
    <mergeCell ref="M2761:N2761"/>
    <mergeCell ref="O2761:P2761"/>
    <mergeCell ref="M2762:N2762"/>
    <mergeCell ref="O2762:P2762"/>
    <mergeCell ref="M2757:N2757"/>
    <mergeCell ref="O2757:P2757"/>
    <mergeCell ref="M2758:N2758"/>
    <mergeCell ref="O2758:P2758"/>
    <mergeCell ref="M2759:N2759"/>
    <mergeCell ref="O2759:P2759"/>
    <mergeCell ref="M2754:N2754"/>
    <mergeCell ref="O2754:P2754"/>
    <mergeCell ref="M2755:N2755"/>
    <mergeCell ref="O2755:P2755"/>
    <mergeCell ref="M2756:N2756"/>
    <mergeCell ref="O2756:P2756"/>
    <mergeCell ref="M2751:N2751"/>
    <mergeCell ref="O2751:P2751"/>
    <mergeCell ref="M2752:N2752"/>
    <mergeCell ref="O2752:P2752"/>
    <mergeCell ref="M2753:N2753"/>
    <mergeCell ref="O2753:P2753"/>
    <mergeCell ref="M2748:N2748"/>
    <mergeCell ref="O2748:P2748"/>
    <mergeCell ref="M2749:N2749"/>
    <mergeCell ref="O2749:P2749"/>
    <mergeCell ref="M2750:N2750"/>
    <mergeCell ref="O2750:P2750"/>
    <mergeCell ref="M2745:N2745"/>
    <mergeCell ref="O2745:P2745"/>
    <mergeCell ref="M2746:N2746"/>
    <mergeCell ref="O2746:P2746"/>
    <mergeCell ref="M2747:N2747"/>
    <mergeCell ref="O2747:P2747"/>
    <mergeCell ref="M2742:N2742"/>
    <mergeCell ref="O2742:P2742"/>
    <mergeCell ref="M2743:N2743"/>
    <mergeCell ref="O2743:P2743"/>
    <mergeCell ref="M2744:N2744"/>
    <mergeCell ref="O2744:P2744"/>
    <mergeCell ref="M2739:N2739"/>
    <mergeCell ref="O2739:P2739"/>
    <mergeCell ref="M2740:N2740"/>
    <mergeCell ref="O2740:P2740"/>
    <mergeCell ref="M2741:N2741"/>
    <mergeCell ref="O2741:P2741"/>
    <mergeCell ref="M2736:N2736"/>
    <mergeCell ref="O2736:P2736"/>
    <mergeCell ref="M2737:N2737"/>
    <mergeCell ref="O2737:P2737"/>
    <mergeCell ref="M2738:N2738"/>
    <mergeCell ref="O2738:P2738"/>
    <mergeCell ref="M2733:N2733"/>
    <mergeCell ref="O2733:P2733"/>
    <mergeCell ref="M2734:N2734"/>
    <mergeCell ref="O2734:P2734"/>
    <mergeCell ref="M2735:N2735"/>
    <mergeCell ref="O2735:P2735"/>
    <mergeCell ref="M2730:N2730"/>
    <mergeCell ref="O2730:P2730"/>
    <mergeCell ref="M2731:N2731"/>
    <mergeCell ref="O2731:P2731"/>
    <mergeCell ref="M2732:N2732"/>
    <mergeCell ref="O2732:P2732"/>
    <mergeCell ref="M2727:N2727"/>
    <mergeCell ref="O2727:P2727"/>
    <mergeCell ref="M2728:N2728"/>
    <mergeCell ref="O2728:P2728"/>
    <mergeCell ref="M2729:N2729"/>
    <mergeCell ref="O2729:P2729"/>
    <mergeCell ref="M2724:N2724"/>
    <mergeCell ref="O2724:P2724"/>
    <mergeCell ref="M2725:N2725"/>
    <mergeCell ref="O2725:P2725"/>
    <mergeCell ref="M2726:N2726"/>
    <mergeCell ref="O2726:P2726"/>
    <mergeCell ref="M2721:N2721"/>
    <mergeCell ref="O2721:P2721"/>
    <mergeCell ref="M2722:N2722"/>
    <mergeCell ref="O2722:P2722"/>
    <mergeCell ref="M2723:N2723"/>
    <mergeCell ref="O2723:P2723"/>
    <mergeCell ref="M2718:N2718"/>
    <mergeCell ref="O2718:P2718"/>
    <mergeCell ref="M2719:N2719"/>
    <mergeCell ref="O2719:P2719"/>
    <mergeCell ref="M2720:N2720"/>
    <mergeCell ref="O2720:P2720"/>
    <mergeCell ref="M2715:N2715"/>
    <mergeCell ref="O2715:P2715"/>
    <mergeCell ref="M2716:N2716"/>
    <mergeCell ref="O2716:P2716"/>
    <mergeCell ref="M2717:N2717"/>
    <mergeCell ref="O2717:P2717"/>
    <mergeCell ref="M2712:N2712"/>
    <mergeCell ref="O2712:P2712"/>
    <mergeCell ref="M2713:N2713"/>
    <mergeCell ref="O2713:P2713"/>
    <mergeCell ref="M2714:N2714"/>
    <mergeCell ref="O2714:P2714"/>
    <mergeCell ref="M2709:N2709"/>
    <mergeCell ref="O2709:P2709"/>
    <mergeCell ref="M2710:N2710"/>
    <mergeCell ref="O2710:P2710"/>
    <mergeCell ref="M2711:N2711"/>
    <mergeCell ref="O2711:P2711"/>
    <mergeCell ref="M2706:N2706"/>
    <mergeCell ref="O2706:P2706"/>
    <mergeCell ref="M2707:N2707"/>
    <mergeCell ref="O2707:P2707"/>
    <mergeCell ref="M2708:N2708"/>
    <mergeCell ref="O2708:P2708"/>
    <mergeCell ref="M2703:N2703"/>
    <mergeCell ref="O2703:P2703"/>
    <mergeCell ref="M2704:N2704"/>
    <mergeCell ref="O2704:P2704"/>
    <mergeCell ref="M2705:N2705"/>
    <mergeCell ref="O2705:P2705"/>
    <mergeCell ref="M2700:N2700"/>
    <mergeCell ref="O2700:P2700"/>
    <mergeCell ref="M2701:N2701"/>
    <mergeCell ref="O2701:P2701"/>
    <mergeCell ref="M2702:N2702"/>
    <mergeCell ref="O2702:P2702"/>
    <mergeCell ref="M2697:N2697"/>
    <mergeCell ref="O2697:P2697"/>
    <mergeCell ref="M2698:N2698"/>
    <mergeCell ref="O2698:P2698"/>
    <mergeCell ref="M2699:N2699"/>
    <mergeCell ref="O2699:P2699"/>
    <mergeCell ref="M2694:N2694"/>
    <mergeCell ref="O2694:P2694"/>
    <mergeCell ref="M2695:N2695"/>
    <mergeCell ref="O2695:P2695"/>
    <mergeCell ref="M2696:N2696"/>
    <mergeCell ref="O2696:P2696"/>
    <mergeCell ref="M2691:N2691"/>
    <mergeCell ref="O2691:P2691"/>
    <mergeCell ref="M2692:N2692"/>
    <mergeCell ref="O2692:P2692"/>
    <mergeCell ref="M2693:N2693"/>
    <mergeCell ref="O2693:P2693"/>
    <mergeCell ref="M2688:N2688"/>
    <mergeCell ref="O2688:P2688"/>
    <mergeCell ref="M2689:N2689"/>
    <mergeCell ref="O2689:P2689"/>
    <mergeCell ref="M2690:N2690"/>
    <mergeCell ref="O2690:P2690"/>
    <mergeCell ref="M2685:N2685"/>
    <mergeCell ref="O2685:P2685"/>
    <mergeCell ref="M2686:N2686"/>
    <mergeCell ref="O2686:P2686"/>
    <mergeCell ref="M2687:N2687"/>
    <mergeCell ref="O2687:P2687"/>
    <mergeCell ref="M2682:N2682"/>
    <mergeCell ref="O2682:P2682"/>
    <mergeCell ref="M2683:N2683"/>
    <mergeCell ref="O2683:P2683"/>
    <mergeCell ref="M2684:N2684"/>
    <mergeCell ref="O2684:P2684"/>
    <mergeCell ref="M2679:N2679"/>
    <mergeCell ref="O2679:P2679"/>
    <mergeCell ref="M2680:N2680"/>
    <mergeCell ref="O2680:P2680"/>
    <mergeCell ref="M2681:N2681"/>
    <mergeCell ref="O2681:P2681"/>
    <mergeCell ref="M2676:N2676"/>
    <mergeCell ref="O2676:P2676"/>
    <mergeCell ref="M2677:N2677"/>
    <mergeCell ref="O2677:P2677"/>
    <mergeCell ref="M2678:N2678"/>
    <mergeCell ref="O2678:P2678"/>
    <mergeCell ref="M2673:N2673"/>
    <mergeCell ref="O2673:P2673"/>
    <mergeCell ref="M2674:N2674"/>
    <mergeCell ref="O2674:P2674"/>
    <mergeCell ref="M2675:N2675"/>
    <mergeCell ref="O2675:P2675"/>
    <mergeCell ref="M2670:N2670"/>
    <mergeCell ref="O2670:P2670"/>
    <mergeCell ref="M2671:N2671"/>
    <mergeCell ref="O2671:P2671"/>
    <mergeCell ref="M2672:N2672"/>
    <mergeCell ref="O2672:P2672"/>
    <mergeCell ref="M2667:N2667"/>
    <mergeCell ref="O2667:P2667"/>
    <mergeCell ref="M2668:N2668"/>
    <mergeCell ref="O2668:P2668"/>
    <mergeCell ref="M2669:N2669"/>
    <mergeCell ref="O2669:P2669"/>
    <mergeCell ref="M2664:N2664"/>
    <mergeCell ref="O2664:P2664"/>
    <mergeCell ref="M2665:N2665"/>
    <mergeCell ref="O2665:P2665"/>
    <mergeCell ref="M2666:N2666"/>
    <mergeCell ref="O2666:P2666"/>
    <mergeCell ref="M2661:N2661"/>
    <mergeCell ref="O2661:P2661"/>
    <mergeCell ref="M2662:N2662"/>
    <mergeCell ref="O2662:P2662"/>
    <mergeCell ref="M2663:N2663"/>
    <mergeCell ref="O2663:P2663"/>
    <mergeCell ref="M2658:N2658"/>
    <mergeCell ref="O2658:P2658"/>
    <mergeCell ref="M2659:N2659"/>
    <mergeCell ref="O2659:P2659"/>
    <mergeCell ref="M2660:N2660"/>
    <mergeCell ref="O2660:P2660"/>
    <mergeCell ref="M2655:N2655"/>
    <mergeCell ref="O2655:P2655"/>
    <mergeCell ref="M2656:N2656"/>
    <mergeCell ref="O2656:P2656"/>
    <mergeCell ref="M2657:N2657"/>
    <mergeCell ref="O2657:P2657"/>
    <mergeCell ref="M2652:N2652"/>
    <mergeCell ref="O2652:P2652"/>
    <mergeCell ref="M2653:N2653"/>
    <mergeCell ref="O2653:P2653"/>
    <mergeCell ref="M2654:N2654"/>
    <mergeCell ref="O2654:P2654"/>
    <mergeCell ref="M2649:N2649"/>
    <mergeCell ref="O2649:P2649"/>
    <mergeCell ref="M2650:N2650"/>
    <mergeCell ref="O2650:P2650"/>
    <mergeCell ref="M2651:N2651"/>
    <mergeCell ref="O2651:P2651"/>
    <mergeCell ref="M2646:N2646"/>
    <mergeCell ref="O2646:P2646"/>
    <mergeCell ref="M2647:N2647"/>
    <mergeCell ref="O2647:P2647"/>
    <mergeCell ref="M2648:N2648"/>
    <mergeCell ref="O2648:P2648"/>
    <mergeCell ref="M2643:N2643"/>
    <mergeCell ref="O2643:P2643"/>
    <mergeCell ref="M2644:N2644"/>
    <mergeCell ref="O2644:P2644"/>
    <mergeCell ref="M2645:N2645"/>
    <mergeCell ref="O2645:P2645"/>
    <mergeCell ref="M2640:N2640"/>
    <mergeCell ref="O2640:P2640"/>
    <mergeCell ref="M2641:N2641"/>
    <mergeCell ref="O2641:P2641"/>
    <mergeCell ref="M2642:N2642"/>
    <mergeCell ref="O2642:P2642"/>
    <mergeCell ref="M2637:N2637"/>
    <mergeCell ref="O2637:P2637"/>
    <mergeCell ref="M2638:N2638"/>
    <mergeCell ref="O2638:P2638"/>
    <mergeCell ref="M2639:N2639"/>
    <mergeCell ref="O2639:P2639"/>
    <mergeCell ref="M2634:N2634"/>
    <mergeCell ref="O2634:P2634"/>
    <mergeCell ref="M2635:N2635"/>
    <mergeCell ref="O2635:P2635"/>
    <mergeCell ref="M2636:N2636"/>
    <mergeCell ref="O2636:P2636"/>
    <mergeCell ref="M2631:N2631"/>
    <mergeCell ref="O2631:P2631"/>
    <mergeCell ref="M2632:N2632"/>
    <mergeCell ref="O2632:P2632"/>
    <mergeCell ref="M2633:N2633"/>
    <mergeCell ref="O2633:P2633"/>
    <mergeCell ref="M2628:N2628"/>
    <mergeCell ref="O2628:P2628"/>
    <mergeCell ref="M2629:N2629"/>
    <mergeCell ref="O2629:P2629"/>
    <mergeCell ref="M2630:N2630"/>
    <mergeCell ref="O2630:P2630"/>
    <mergeCell ref="M2625:N2625"/>
    <mergeCell ref="O2625:P2625"/>
    <mergeCell ref="M2626:N2626"/>
    <mergeCell ref="O2626:P2626"/>
    <mergeCell ref="M2627:N2627"/>
    <mergeCell ref="O2627:P2627"/>
    <mergeCell ref="M2622:N2622"/>
    <mergeCell ref="O2622:P2622"/>
    <mergeCell ref="M2623:N2623"/>
    <mergeCell ref="O2623:P2623"/>
    <mergeCell ref="M2624:N2624"/>
    <mergeCell ref="O2624:P2624"/>
    <mergeCell ref="M2619:N2619"/>
    <mergeCell ref="O2619:P2619"/>
    <mergeCell ref="M2620:N2620"/>
    <mergeCell ref="O2620:P2620"/>
    <mergeCell ref="M2621:N2621"/>
    <mergeCell ref="O2621:P2621"/>
    <mergeCell ref="M2616:N2616"/>
    <mergeCell ref="O2616:P2616"/>
    <mergeCell ref="M2617:N2617"/>
    <mergeCell ref="O2617:P2617"/>
    <mergeCell ref="M2618:N2618"/>
    <mergeCell ref="O2618:P2618"/>
    <mergeCell ref="M2613:N2613"/>
    <mergeCell ref="O2613:P2613"/>
    <mergeCell ref="M2614:N2614"/>
    <mergeCell ref="O2614:P2614"/>
    <mergeCell ref="M2615:N2615"/>
    <mergeCell ref="O2615:P2615"/>
    <mergeCell ref="M2610:N2610"/>
    <mergeCell ref="O2610:P2610"/>
    <mergeCell ref="M2611:N2611"/>
    <mergeCell ref="O2611:P2611"/>
    <mergeCell ref="M2612:N2612"/>
    <mergeCell ref="O2612:P2612"/>
    <mergeCell ref="M2607:N2607"/>
    <mergeCell ref="O2607:P2607"/>
    <mergeCell ref="M2608:N2608"/>
    <mergeCell ref="O2608:P2608"/>
    <mergeCell ref="M2609:N2609"/>
    <mergeCell ref="O2609:P2609"/>
    <mergeCell ref="M2604:N2604"/>
    <mergeCell ref="O2604:P2604"/>
    <mergeCell ref="M2605:N2605"/>
    <mergeCell ref="O2605:P2605"/>
    <mergeCell ref="M2606:N2606"/>
    <mergeCell ref="O2606:P2606"/>
    <mergeCell ref="M2601:N2601"/>
    <mergeCell ref="O2601:P2601"/>
    <mergeCell ref="M2602:N2602"/>
    <mergeCell ref="O2602:P2602"/>
    <mergeCell ref="M2603:N2603"/>
    <mergeCell ref="O2603:P2603"/>
    <mergeCell ref="M2598:N2598"/>
    <mergeCell ref="O2598:P2598"/>
    <mergeCell ref="M2599:N2599"/>
    <mergeCell ref="O2599:P2599"/>
    <mergeCell ref="M2600:N2600"/>
    <mergeCell ref="O2600:P2600"/>
    <mergeCell ref="M2595:N2595"/>
    <mergeCell ref="O2595:P2595"/>
    <mergeCell ref="M2596:N2596"/>
    <mergeCell ref="O2596:P2596"/>
    <mergeCell ref="M2597:N2597"/>
    <mergeCell ref="O2597:P2597"/>
    <mergeCell ref="M2592:N2592"/>
    <mergeCell ref="O2592:P2592"/>
    <mergeCell ref="M2593:N2593"/>
    <mergeCell ref="O2593:P2593"/>
    <mergeCell ref="M2594:N2594"/>
    <mergeCell ref="O2594:P2594"/>
    <mergeCell ref="M2589:N2589"/>
    <mergeCell ref="O2589:P2589"/>
    <mergeCell ref="M2590:N2590"/>
    <mergeCell ref="O2590:P2590"/>
    <mergeCell ref="M2591:N2591"/>
    <mergeCell ref="O2591:P2591"/>
    <mergeCell ref="M2586:N2586"/>
    <mergeCell ref="O2586:P2586"/>
    <mergeCell ref="M2587:N2587"/>
    <mergeCell ref="O2587:P2587"/>
    <mergeCell ref="M2588:N2588"/>
    <mergeCell ref="O2588:P2588"/>
    <mergeCell ref="M2583:N2583"/>
    <mergeCell ref="O2583:P2583"/>
    <mergeCell ref="M2584:N2584"/>
    <mergeCell ref="O2584:P2584"/>
    <mergeCell ref="M2585:N2585"/>
    <mergeCell ref="O2585:P2585"/>
    <mergeCell ref="M2580:N2580"/>
    <mergeCell ref="O2580:P2580"/>
    <mergeCell ref="M2581:N2581"/>
    <mergeCell ref="O2581:P2581"/>
    <mergeCell ref="M2582:N2582"/>
    <mergeCell ref="O2582:P2582"/>
    <mergeCell ref="M2577:N2577"/>
    <mergeCell ref="O2577:P2577"/>
    <mergeCell ref="M2578:N2578"/>
    <mergeCell ref="O2578:P2578"/>
    <mergeCell ref="M2579:N2579"/>
    <mergeCell ref="O2579:P2579"/>
    <mergeCell ref="M2572:O2572"/>
    <mergeCell ref="M2573:O2573"/>
    <mergeCell ref="M2575:N2575"/>
    <mergeCell ref="O2575:P2575"/>
    <mergeCell ref="M2576:N2576"/>
    <mergeCell ref="O2576:P2576"/>
    <mergeCell ref="M2566:O2566"/>
    <mergeCell ref="M2567:O2567"/>
    <mergeCell ref="M2568:O2568"/>
    <mergeCell ref="M2569:O2569"/>
    <mergeCell ref="M2570:O2570"/>
    <mergeCell ref="M2571:O2571"/>
    <mergeCell ref="M2562:N2562"/>
    <mergeCell ref="O2562:P2562"/>
    <mergeCell ref="M2563:N2563"/>
    <mergeCell ref="O2563:P2563"/>
    <mergeCell ref="M2564:P2564"/>
    <mergeCell ref="M2565:O2565"/>
    <mergeCell ref="M2559:N2559"/>
    <mergeCell ref="O2559:P2559"/>
    <mergeCell ref="M2560:N2560"/>
    <mergeCell ref="O2560:P2560"/>
    <mergeCell ref="M2561:N2561"/>
    <mergeCell ref="O2561:P2561"/>
    <mergeCell ref="M2556:N2556"/>
    <mergeCell ref="O2556:P2556"/>
    <mergeCell ref="M2557:N2557"/>
    <mergeCell ref="O2557:P2557"/>
    <mergeCell ref="M2558:N2558"/>
    <mergeCell ref="O2558:P2558"/>
    <mergeCell ref="M2553:N2553"/>
    <mergeCell ref="O2553:P2553"/>
    <mergeCell ref="M2554:N2554"/>
    <mergeCell ref="O2554:P2554"/>
    <mergeCell ref="M2555:N2555"/>
    <mergeCell ref="O2555:P2555"/>
    <mergeCell ref="M2550:N2550"/>
    <mergeCell ref="O2550:P2550"/>
    <mergeCell ref="M2551:N2551"/>
    <mergeCell ref="O2551:P2551"/>
    <mergeCell ref="M2552:N2552"/>
    <mergeCell ref="O2552:P2552"/>
    <mergeCell ref="M2547:N2547"/>
    <mergeCell ref="O2547:P2547"/>
    <mergeCell ref="M2548:N2548"/>
    <mergeCell ref="O2548:P2548"/>
    <mergeCell ref="M2549:N2549"/>
    <mergeCell ref="O2549:P2549"/>
    <mergeCell ref="M2544:N2544"/>
    <mergeCell ref="O2544:P2544"/>
    <mergeCell ref="M2545:N2545"/>
    <mergeCell ref="O2545:P2545"/>
    <mergeCell ref="M2546:N2546"/>
    <mergeCell ref="O2546:P2546"/>
    <mergeCell ref="M2541:N2541"/>
    <mergeCell ref="O2541:P2541"/>
    <mergeCell ref="M2542:N2542"/>
    <mergeCell ref="O2542:P2542"/>
    <mergeCell ref="M2543:N2543"/>
    <mergeCell ref="O2543:P2543"/>
    <mergeCell ref="M2538:N2538"/>
    <mergeCell ref="O2538:P2538"/>
    <mergeCell ref="M2539:N2539"/>
    <mergeCell ref="O2539:P2539"/>
    <mergeCell ref="M2540:N2540"/>
    <mergeCell ref="O2540:P2540"/>
    <mergeCell ref="M2535:N2535"/>
    <mergeCell ref="O2535:P2535"/>
    <mergeCell ref="M2536:N2536"/>
    <mergeCell ref="O2536:P2536"/>
    <mergeCell ref="M2537:N2537"/>
    <mergeCell ref="O2537:P2537"/>
    <mergeCell ref="M2532:N2532"/>
    <mergeCell ref="O2532:P2532"/>
    <mergeCell ref="M2533:N2533"/>
    <mergeCell ref="O2533:P2533"/>
    <mergeCell ref="M2534:N2534"/>
    <mergeCell ref="O2534:P2534"/>
    <mergeCell ref="M2529:N2529"/>
    <mergeCell ref="O2529:P2529"/>
    <mergeCell ref="M2530:N2530"/>
    <mergeCell ref="O2530:P2530"/>
    <mergeCell ref="M2531:N2531"/>
    <mergeCell ref="O2531:P2531"/>
    <mergeCell ref="M2526:N2526"/>
    <mergeCell ref="O2526:P2526"/>
    <mergeCell ref="M2527:N2527"/>
    <mergeCell ref="O2527:P2527"/>
    <mergeCell ref="M2528:N2528"/>
    <mergeCell ref="O2528:P2528"/>
    <mergeCell ref="M2523:N2523"/>
    <mergeCell ref="O2523:P2523"/>
    <mergeCell ref="M2524:N2524"/>
    <mergeCell ref="O2524:P2524"/>
    <mergeCell ref="M2525:N2525"/>
    <mergeCell ref="O2525:P2525"/>
    <mergeCell ref="M2520:N2520"/>
    <mergeCell ref="O2520:P2520"/>
    <mergeCell ref="M2521:N2521"/>
    <mergeCell ref="O2521:P2521"/>
    <mergeCell ref="M2522:N2522"/>
    <mergeCell ref="O2522:P2522"/>
    <mergeCell ref="M2517:N2517"/>
    <mergeCell ref="O2517:P2517"/>
    <mergeCell ref="M2518:N2518"/>
    <mergeCell ref="O2518:P2518"/>
    <mergeCell ref="M2519:N2519"/>
    <mergeCell ref="O2519:P2519"/>
    <mergeCell ref="M2514:N2514"/>
    <mergeCell ref="O2514:P2514"/>
    <mergeCell ref="M2515:N2515"/>
    <mergeCell ref="O2515:P2515"/>
    <mergeCell ref="M2516:N2516"/>
    <mergeCell ref="O2516:P2516"/>
    <mergeCell ref="M2511:N2511"/>
    <mergeCell ref="O2511:P2511"/>
    <mergeCell ref="M2512:N2512"/>
    <mergeCell ref="O2512:P2512"/>
    <mergeCell ref="M2513:N2513"/>
    <mergeCell ref="O2513:P2513"/>
    <mergeCell ref="M2508:N2508"/>
    <mergeCell ref="O2508:P2508"/>
    <mergeCell ref="M2509:N2509"/>
    <mergeCell ref="O2509:P2509"/>
    <mergeCell ref="M2510:N2510"/>
    <mergeCell ref="O2510:P2510"/>
    <mergeCell ref="M2505:N2505"/>
    <mergeCell ref="O2505:P2505"/>
    <mergeCell ref="M2506:N2506"/>
    <mergeCell ref="O2506:P2506"/>
    <mergeCell ref="M2507:N2507"/>
    <mergeCell ref="O2507:P2507"/>
    <mergeCell ref="M2502:N2502"/>
    <mergeCell ref="O2502:P2502"/>
    <mergeCell ref="M2503:N2503"/>
    <mergeCell ref="O2503:P2503"/>
    <mergeCell ref="M2504:N2504"/>
    <mergeCell ref="O2504:P2504"/>
    <mergeCell ref="M2499:N2499"/>
    <mergeCell ref="O2499:P2499"/>
    <mergeCell ref="M2500:N2500"/>
    <mergeCell ref="O2500:P2500"/>
    <mergeCell ref="M2501:N2501"/>
    <mergeCell ref="O2501:P2501"/>
    <mergeCell ref="M2496:N2496"/>
    <mergeCell ref="O2496:P2496"/>
    <mergeCell ref="M2497:N2497"/>
    <mergeCell ref="O2497:P2497"/>
    <mergeCell ref="M2498:N2498"/>
    <mergeCell ref="O2498:P2498"/>
    <mergeCell ref="M2493:N2493"/>
    <mergeCell ref="O2493:P2493"/>
    <mergeCell ref="M2494:N2494"/>
    <mergeCell ref="O2494:P2494"/>
    <mergeCell ref="M2495:N2495"/>
    <mergeCell ref="O2495:P2495"/>
    <mergeCell ref="M2490:N2490"/>
    <mergeCell ref="O2490:P2490"/>
    <mergeCell ref="M2491:N2491"/>
    <mergeCell ref="O2491:P2491"/>
    <mergeCell ref="M2492:N2492"/>
    <mergeCell ref="O2492:P2492"/>
    <mergeCell ref="M2487:N2487"/>
    <mergeCell ref="O2487:P2487"/>
    <mergeCell ref="M2488:N2488"/>
    <mergeCell ref="O2488:P2488"/>
    <mergeCell ref="M2489:N2489"/>
    <mergeCell ref="O2489:P2489"/>
    <mergeCell ref="M2484:N2484"/>
    <mergeCell ref="O2484:P2484"/>
    <mergeCell ref="M2485:N2485"/>
    <mergeCell ref="O2485:P2485"/>
    <mergeCell ref="M2486:N2486"/>
    <mergeCell ref="O2486:P2486"/>
    <mergeCell ref="M2481:N2481"/>
    <mergeCell ref="O2481:P2481"/>
    <mergeCell ref="M2482:N2482"/>
    <mergeCell ref="O2482:P2482"/>
    <mergeCell ref="M2483:N2483"/>
    <mergeCell ref="O2483:P2483"/>
    <mergeCell ref="M2478:N2478"/>
    <mergeCell ref="O2478:P2478"/>
    <mergeCell ref="M2479:N2479"/>
    <mergeCell ref="O2479:P2479"/>
    <mergeCell ref="M2480:N2480"/>
    <mergeCell ref="O2480:P2480"/>
    <mergeCell ref="M2475:N2475"/>
    <mergeCell ref="O2475:P2475"/>
    <mergeCell ref="M2476:N2476"/>
    <mergeCell ref="O2476:P2476"/>
    <mergeCell ref="M2477:N2477"/>
    <mergeCell ref="O2477:P2477"/>
    <mergeCell ref="M2472:N2472"/>
    <mergeCell ref="O2472:P2472"/>
    <mergeCell ref="M2473:N2473"/>
    <mergeCell ref="O2473:P2473"/>
    <mergeCell ref="M2474:N2474"/>
    <mergeCell ref="O2474:P2474"/>
    <mergeCell ref="M2469:N2469"/>
    <mergeCell ref="O2469:P2469"/>
    <mergeCell ref="M2470:N2470"/>
    <mergeCell ref="O2470:P2470"/>
    <mergeCell ref="M2471:N2471"/>
    <mergeCell ref="O2471:P2471"/>
    <mergeCell ref="M2466:N2466"/>
    <mergeCell ref="O2466:P2466"/>
    <mergeCell ref="M2467:N2467"/>
    <mergeCell ref="O2467:P2467"/>
    <mergeCell ref="M2468:N2468"/>
    <mergeCell ref="O2468:P2468"/>
    <mergeCell ref="M2463:N2463"/>
    <mergeCell ref="O2463:P2463"/>
    <mergeCell ref="M2464:N2464"/>
    <mergeCell ref="O2464:P2464"/>
    <mergeCell ref="M2465:N2465"/>
    <mergeCell ref="O2465:P2465"/>
    <mergeCell ref="M2460:N2460"/>
    <mergeCell ref="O2460:P2460"/>
    <mergeCell ref="M2461:N2461"/>
    <mergeCell ref="O2461:P2461"/>
    <mergeCell ref="M2462:N2462"/>
    <mergeCell ref="O2462:P2462"/>
    <mergeCell ref="M2457:N2457"/>
    <mergeCell ref="O2457:P2457"/>
    <mergeCell ref="M2458:N2458"/>
    <mergeCell ref="O2458:P2458"/>
    <mergeCell ref="M2459:N2459"/>
    <mergeCell ref="O2459:P2459"/>
    <mergeCell ref="M2454:N2454"/>
    <mergeCell ref="O2454:P2454"/>
    <mergeCell ref="M2455:N2455"/>
    <mergeCell ref="O2455:P2455"/>
    <mergeCell ref="M2456:N2456"/>
    <mergeCell ref="O2456:P2456"/>
    <mergeCell ref="M2451:N2451"/>
    <mergeCell ref="O2451:P2451"/>
    <mergeCell ref="M2452:N2452"/>
    <mergeCell ref="O2452:P2452"/>
    <mergeCell ref="M2453:N2453"/>
    <mergeCell ref="O2453:P2453"/>
    <mergeCell ref="M2448:N2448"/>
    <mergeCell ref="O2448:P2448"/>
    <mergeCell ref="M2449:N2449"/>
    <mergeCell ref="O2449:P2449"/>
    <mergeCell ref="M2450:N2450"/>
    <mergeCell ref="O2450:P2450"/>
    <mergeCell ref="M2445:N2445"/>
    <mergeCell ref="O2445:P2445"/>
    <mergeCell ref="M2446:N2446"/>
    <mergeCell ref="O2446:P2446"/>
    <mergeCell ref="M2447:N2447"/>
    <mergeCell ref="O2447:P2447"/>
    <mergeCell ref="M2442:N2442"/>
    <mergeCell ref="O2442:P2442"/>
    <mergeCell ref="M2443:N2443"/>
    <mergeCell ref="O2443:P2443"/>
    <mergeCell ref="M2444:N2444"/>
    <mergeCell ref="O2444:P2444"/>
    <mergeCell ref="M2439:N2439"/>
    <mergeCell ref="O2439:P2439"/>
    <mergeCell ref="M2440:N2440"/>
    <mergeCell ref="O2440:P2440"/>
    <mergeCell ref="M2441:N2441"/>
    <mergeCell ref="O2441:P2441"/>
    <mergeCell ref="M2436:N2436"/>
    <mergeCell ref="O2436:P2436"/>
    <mergeCell ref="M2437:N2437"/>
    <mergeCell ref="O2437:P2437"/>
    <mergeCell ref="M2438:N2438"/>
    <mergeCell ref="O2438:P2438"/>
    <mergeCell ref="M2433:N2433"/>
    <mergeCell ref="O2433:P2433"/>
    <mergeCell ref="M2434:N2434"/>
    <mergeCell ref="O2434:P2434"/>
    <mergeCell ref="M2435:N2435"/>
    <mergeCell ref="O2435:P2435"/>
    <mergeCell ref="M2430:N2430"/>
    <mergeCell ref="O2430:P2430"/>
    <mergeCell ref="M2431:N2431"/>
    <mergeCell ref="O2431:P2431"/>
    <mergeCell ref="M2432:N2432"/>
    <mergeCell ref="O2432:P2432"/>
    <mergeCell ref="M2427:N2427"/>
    <mergeCell ref="O2427:P2427"/>
    <mergeCell ref="M2428:N2428"/>
    <mergeCell ref="O2428:P2428"/>
    <mergeCell ref="M2429:N2429"/>
    <mergeCell ref="O2429:P2429"/>
    <mergeCell ref="M2424:N2424"/>
    <mergeCell ref="O2424:P2424"/>
    <mergeCell ref="M2425:N2425"/>
    <mergeCell ref="O2425:P2425"/>
    <mergeCell ref="M2426:N2426"/>
    <mergeCell ref="O2426:P2426"/>
    <mergeCell ref="M2421:N2421"/>
    <mergeCell ref="O2421:P2421"/>
    <mergeCell ref="M2422:N2422"/>
    <mergeCell ref="O2422:P2422"/>
    <mergeCell ref="M2423:N2423"/>
    <mergeCell ref="O2423:P2423"/>
    <mergeCell ref="M2418:N2418"/>
    <mergeCell ref="O2418:P2418"/>
    <mergeCell ref="M2419:N2419"/>
    <mergeCell ref="O2419:P2419"/>
    <mergeCell ref="M2420:N2420"/>
    <mergeCell ref="O2420:P2420"/>
    <mergeCell ref="M2415:N2415"/>
    <mergeCell ref="O2415:P2415"/>
    <mergeCell ref="M2416:N2416"/>
    <mergeCell ref="O2416:P2416"/>
    <mergeCell ref="M2417:N2417"/>
    <mergeCell ref="O2417:P2417"/>
    <mergeCell ref="M2412:N2412"/>
    <mergeCell ref="O2412:P2412"/>
    <mergeCell ref="M2413:N2413"/>
    <mergeCell ref="O2413:P2413"/>
    <mergeCell ref="M2414:N2414"/>
    <mergeCell ref="O2414:P2414"/>
    <mergeCell ref="M2409:N2409"/>
    <mergeCell ref="O2409:P2409"/>
    <mergeCell ref="M2410:N2410"/>
    <mergeCell ref="O2410:P2410"/>
    <mergeCell ref="M2411:N2411"/>
    <mergeCell ref="O2411:P2411"/>
    <mergeCell ref="M2406:N2406"/>
    <mergeCell ref="O2406:P2406"/>
    <mergeCell ref="M2407:N2407"/>
    <mergeCell ref="O2407:P2407"/>
    <mergeCell ref="M2408:N2408"/>
    <mergeCell ref="O2408:P2408"/>
    <mergeCell ref="M2403:N2403"/>
    <mergeCell ref="O2403:P2403"/>
    <mergeCell ref="M2404:N2404"/>
    <mergeCell ref="O2404:P2404"/>
    <mergeCell ref="M2405:N2405"/>
    <mergeCell ref="O2405:P2405"/>
    <mergeCell ref="M2400:N2400"/>
    <mergeCell ref="O2400:P2400"/>
    <mergeCell ref="M2401:N2401"/>
    <mergeCell ref="O2401:P2401"/>
    <mergeCell ref="M2402:N2402"/>
    <mergeCell ref="O2402:P2402"/>
    <mergeCell ref="M2397:N2397"/>
    <mergeCell ref="O2397:P2397"/>
    <mergeCell ref="M2398:N2398"/>
    <mergeCell ref="O2398:P2398"/>
    <mergeCell ref="M2399:N2399"/>
    <mergeCell ref="O2399:P2399"/>
    <mergeCell ref="M2394:N2394"/>
    <mergeCell ref="O2394:P2394"/>
    <mergeCell ref="M2395:N2395"/>
    <mergeCell ref="O2395:P2395"/>
    <mergeCell ref="M2396:N2396"/>
    <mergeCell ref="O2396:P2396"/>
    <mergeCell ref="M2391:N2391"/>
    <mergeCell ref="O2391:P2391"/>
    <mergeCell ref="M2392:N2392"/>
    <mergeCell ref="O2392:P2392"/>
    <mergeCell ref="M2393:N2393"/>
    <mergeCell ref="O2393:P2393"/>
    <mergeCell ref="M2388:N2388"/>
    <mergeCell ref="O2388:P2388"/>
    <mergeCell ref="M2389:N2389"/>
    <mergeCell ref="O2389:P2389"/>
    <mergeCell ref="M2390:N2390"/>
    <mergeCell ref="O2390:P2390"/>
    <mergeCell ref="M2385:N2385"/>
    <mergeCell ref="O2385:P2385"/>
    <mergeCell ref="M2386:N2386"/>
    <mergeCell ref="O2386:P2386"/>
    <mergeCell ref="M2387:N2387"/>
    <mergeCell ref="O2387:P2387"/>
    <mergeCell ref="M2382:N2382"/>
    <mergeCell ref="O2382:P2382"/>
    <mergeCell ref="M2383:N2383"/>
    <mergeCell ref="O2383:P2383"/>
    <mergeCell ref="M2384:N2384"/>
    <mergeCell ref="O2384:P2384"/>
    <mergeCell ref="M2379:N2379"/>
    <mergeCell ref="O2379:P2379"/>
    <mergeCell ref="M2380:N2380"/>
    <mergeCell ref="O2380:P2380"/>
    <mergeCell ref="M2381:N2381"/>
    <mergeCell ref="O2381:P2381"/>
    <mergeCell ref="M2376:N2376"/>
    <mergeCell ref="O2376:P2376"/>
    <mergeCell ref="M2377:N2377"/>
    <mergeCell ref="O2377:P2377"/>
    <mergeCell ref="M2378:N2378"/>
    <mergeCell ref="O2378:P2378"/>
    <mergeCell ref="M2373:N2373"/>
    <mergeCell ref="O2373:P2373"/>
    <mergeCell ref="M2374:N2374"/>
    <mergeCell ref="O2374:P2374"/>
    <mergeCell ref="M2375:N2375"/>
    <mergeCell ref="O2375:P2375"/>
    <mergeCell ref="M2370:N2370"/>
    <mergeCell ref="O2370:P2370"/>
    <mergeCell ref="M2371:N2371"/>
    <mergeCell ref="O2371:P2371"/>
    <mergeCell ref="M2372:N2372"/>
    <mergeCell ref="O2372:P2372"/>
    <mergeCell ref="M2367:N2367"/>
    <mergeCell ref="O2367:P2367"/>
    <mergeCell ref="M2368:N2368"/>
    <mergeCell ref="O2368:P2368"/>
    <mergeCell ref="M2369:N2369"/>
    <mergeCell ref="O2369:P2369"/>
    <mergeCell ref="M2364:N2364"/>
    <mergeCell ref="O2364:P2364"/>
    <mergeCell ref="M2365:N2365"/>
    <mergeCell ref="O2365:P2365"/>
    <mergeCell ref="M2366:N2366"/>
    <mergeCell ref="O2366:P2366"/>
    <mergeCell ref="M2361:N2361"/>
    <mergeCell ref="O2361:P2361"/>
    <mergeCell ref="M2362:N2362"/>
    <mergeCell ref="O2362:P2362"/>
    <mergeCell ref="M2363:N2363"/>
    <mergeCell ref="O2363:P2363"/>
    <mergeCell ref="M2358:N2358"/>
    <mergeCell ref="O2358:P2358"/>
    <mergeCell ref="M2359:N2359"/>
    <mergeCell ref="O2359:P2359"/>
    <mergeCell ref="M2360:N2360"/>
    <mergeCell ref="O2360:P2360"/>
    <mergeCell ref="M2355:N2355"/>
    <mergeCell ref="O2355:P2355"/>
    <mergeCell ref="M2356:N2356"/>
    <mergeCell ref="O2356:P2356"/>
    <mergeCell ref="M2357:N2357"/>
    <mergeCell ref="O2357:P2357"/>
    <mergeCell ref="M2352:N2352"/>
    <mergeCell ref="O2352:P2352"/>
    <mergeCell ref="M2353:N2353"/>
    <mergeCell ref="O2353:P2353"/>
    <mergeCell ref="M2354:N2354"/>
    <mergeCell ref="O2354:P2354"/>
    <mergeCell ref="M2349:N2349"/>
    <mergeCell ref="O2349:P2349"/>
    <mergeCell ref="M2350:N2350"/>
    <mergeCell ref="O2350:P2350"/>
    <mergeCell ref="M2351:N2351"/>
    <mergeCell ref="O2351:P2351"/>
    <mergeCell ref="M2346:N2346"/>
    <mergeCell ref="O2346:P2346"/>
    <mergeCell ref="M2347:N2347"/>
    <mergeCell ref="O2347:P2347"/>
    <mergeCell ref="M2348:N2348"/>
    <mergeCell ref="O2348:P2348"/>
    <mergeCell ref="M2343:N2343"/>
    <mergeCell ref="O2343:P2343"/>
    <mergeCell ref="M2344:N2344"/>
    <mergeCell ref="O2344:P2344"/>
    <mergeCell ref="M2345:N2345"/>
    <mergeCell ref="O2345:P2345"/>
    <mergeCell ref="M2340:N2340"/>
    <mergeCell ref="O2340:P2340"/>
    <mergeCell ref="M2341:N2341"/>
    <mergeCell ref="O2341:P2341"/>
    <mergeCell ref="M2342:N2342"/>
    <mergeCell ref="O2342:P2342"/>
    <mergeCell ref="M2337:N2337"/>
    <mergeCell ref="O2337:P2337"/>
    <mergeCell ref="M2338:N2338"/>
    <mergeCell ref="O2338:P2338"/>
    <mergeCell ref="M2339:N2339"/>
    <mergeCell ref="O2339:P2339"/>
    <mergeCell ref="M2334:N2334"/>
    <mergeCell ref="O2334:P2334"/>
    <mergeCell ref="M2335:N2335"/>
    <mergeCell ref="O2335:P2335"/>
    <mergeCell ref="M2336:N2336"/>
    <mergeCell ref="O2336:P2336"/>
    <mergeCell ref="M2331:N2331"/>
    <mergeCell ref="O2331:P2331"/>
    <mergeCell ref="M2332:N2332"/>
    <mergeCell ref="O2332:P2332"/>
    <mergeCell ref="M2333:N2333"/>
    <mergeCell ref="O2333:P2333"/>
    <mergeCell ref="M2328:N2328"/>
    <mergeCell ref="O2328:P2328"/>
    <mergeCell ref="M2329:N2329"/>
    <mergeCell ref="O2329:P2329"/>
    <mergeCell ref="M2330:N2330"/>
    <mergeCell ref="O2330:P2330"/>
    <mergeCell ref="M2325:N2325"/>
    <mergeCell ref="O2325:P2325"/>
    <mergeCell ref="M2326:N2326"/>
    <mergeCell ref="O2326:P2326"/>
    <mergeCell ref="M2327:N2327"/>
    <mergeCell ref="O2327:P2327"/>
    <mergeCell ref="M2322:N2322"/>
    <mergeCell ref="O2322:P2322"/>
    <mergeCell ref="M2323:N2323"/>
    <mergeCell ref="O2323:P2323"/>
    <mergeCell ref="M2324:N2324"/>
    <mergeCell ref="O2324:P2324"/>
    <mergeCell ref="M2319:N2319"/>
    <mergeCell ref="O2319:P2319"/>
    <mergeCell ref="M2320:N2320"/>
    <mergeCell ref="O2320:P2320"/>
    <mergeCell ref="M2321:N2321"/>
    <mergeCell ref="O2321:P2321"/>
    <mergeCell ref="M2316:N2316"/>
    <mergeCell ref="O2316:P2316"/>
    <mergeCell ref="M2317:N2317"/>
    <mergeCell ref="O2317:P2317"/>
    <mergeCell ref="M2318:N2318"/>
    <mergeCell ref="O2318:P2318"/>
    <mergeCell ref="M2313:N2313"/>
    <mergeCell ref="O2313:P2313"/>
    <mergeCell ref="M2314:N2314"/>
    <mergeCell ref="O2314:P2314"/>
    <mergeCell ref="M2315:N2315"/>
    <mergeCell ref="O2315:P2315"/>
    <mergeCell ref="M2310:N2310"/>
    <mergeCell ref="O2310:P2310"/>
    <mergeCell ref="M2311:N2311"/>
    <mergeCell ref="O2311:P2311"/>
    <mergeCell ref="M2312:N2312"/>
    <mergeCell ref="O2312:P2312"/>
    <mergeCell ref="M2307:N2307"/>
    <mergeCell ref="O2307:P2307"/>
    <mergeCell ref="M2308:N2308"/>
    <mergeCell ref="O2308:P2308"/>
    <mergeCell ref="M2309:N2309"/>
    <mergeCell ref="O2309:P2309"/>
    <mergeCell ref="M2304:N2304"/>
    <mergeCell ref="O2304:P2304"/>
    <mergeCell ref="M2305:N2305"/>
    <mergeCell ref="O2305:P2305"/>
    <mergeCell ref="M2306:N2306"/>
    <mergeCell ref="O2306:P2306"/>
    <mergeCell ref="M2301:N2301"/>
    <mergeCell ref="O2301:P2301"/>
    <mergeCell ref="M2302:N2302"/>
    <mergeCell ref="O2302:P2302"/>
    <mergeCell ref="M2303:N2303"/>
    <mergeCell ref="O2303:P2303"/>
    <mergeCell ref="M2298:N2298"/>
    <mergeCell ref="O2298:P2298"/>
    <mergeCell ref="M2299:N2299"/>
    <mergeCell ref="O2299:P2299"/>
    <mergeCell ref="M2300:N2300"/>
    <mergeCell ref="O2300:P2300"/>
    <mergeCell ref="M2295:N2295"/>
    <mergeCell ref="O2295:P2295"/>
    <mergeCell ref="M2296:N2296"/>
    <mergeCell ref="O2296:P2296"/>
    <mergeCell ref="M2297:N2297"/>
    <mergeCell ref="O2297:P2297"/>
    <mergeCell ref="M2292:N2292"/>
    <mergeCell ref="O2292:P2292"/>
    <mergeCell ref="M2293:N2293"/>
    <mergeCell ref="O2293:P2293"/>
    <mergeCell ref="M2294:N2294"/>
    <mergeCell ref="O2294:P2294"/>
    <mergeCell ref="M2289:N2289"/>
    <mergeCell ref="O2289:P2289"/>
    <mergeCell ref="M2290:N2290"/>
    <mergeCell ref="O2290:P2290"/>
    <mergeCell ref="M2291:N2291"/>
    <mergeCell ref="O2291:P2291"/>
    <mergeCell ref="M2286:N2286"/>
    <mergeCell ref="O2286:P2286"/>
    <mergeCell ref="M2287:N2287"/>
    <mergeCell ref="O2287:P2287"/>
    <mergeCell ref="M2288:N2288"/>
    <mergeCell ref="O2288:P2288"/>
    <mergeCell ref="M2283:N2283"/>
    <mergeCell ref="O2283:P2283"/>
    <mergeCell ref="M2284:N2284"/>
    <mergeCell ref="O2284:P2284"/>
    <mergeCell ref="M2285:N2285"/>
    <mergeCell ref="O2285:P2285"/>
    <mergeCell ref="M2280:N2280"/>
    <mergeCell ref="O2280:P2280"/>
    <mergeCell ref="M2281:N2281"/>
    <mergeCell ref="O2281:P2281"/>
    <mergeCell ref="M2282:N2282"/>
    <mergeCell ref="O2282:P2282"/>
    <mergeCell ref="M2277:N2277"/>
    <mergeCell ref="O2277:P2277"/>
    <mergeCell ref="M2278:N2278"/>
    <mergeCell ref="O2278:P2278"/>
    <mergeCell ref="M2279:N2279"/>
    <mergeCell ref="O2279:P2279"/>
    <mergeCell ref="M2274:N2274"/>
    <mergeCell ref="O2274:P2274"/>
    <mergeCell ref="M2275:N2275"/>
    <mergeCell ref="O2275:P2275"/>
    <mergeCell ref="M2276:N2276"/>
    <mergeCell ref="O2276:P2276"/>
    <mergeCell ref="M2271:N2271"/>
    <mergeCell ref="O2271:P2271"/>
    <mergeCell ref="M2272:N2272"/>
    <mergeCell ref="O2272:P2272"/>
    <mergeCell ref="M2273:N2273"/>
    <mergeCell ref="O2273:P2273"/>
    <mergeCell ref="M2268:N2268"/>
    <mergeCell ref="O2268:P2268"/>
    <mergeCell ref="M2269:N2269"/>
    <mergeCell ref="O2269:P2269"/>
    <mergeCell ref="M2270:N2270"/>
    <mergeCell ref="O2270:P2270"/>
    <mergeCell ref="M2265:N2265"/>
    <mergeCell ref="O2265:P2265"/>
    <mergeCell ref="M2266:N2266"/>
    <mergeCell ref="O2266:P2266"/>
    <mergeCell ref="M2267:N2267"/>
    <mergeCell ref="O2267:P2267"/>
    <mergeCell ref="M2262:N2262"/>
    <mergeCell ref="O2262:P2262"/>
    <mergeCell ref="M2263:N2263"/>
    <mergeCell ref="O2263:P2263"/>
    <mergeCell ref="M2264:N2264"/>
    <mergeCell ref="O2264:P2264"/>
    <mergeCell ref="M2259:N2259"/>
    <mergeCell ref="O2259:P2259"/>
    <mergeCell ref="M2260:N2260"/>
    <mergeCell ref="O2260:P2260"/>
    <mergeCell ref="M2261:N2261"/>
    <mergeCell ref="O2261:P2261"/>
    <mergeCell ref="M2256:N2256"/>
    <mergeCell ref="O2256:P2256"/>
    <mergeCell ref="M2257:N2257"/>
    <mergeCell ref="O2257:P2257"/>
    <mergeCell ref="M2258:N2258"/>
    <mergeCell ref="O2258:P2258"/>
    <mergeCell ref="M2253:N2253"/>
    <mergeCell ref="O2253:P2253"/>
    <mergeCell ref="M2254:N2254"/>
    <mergeCell ref="O2254:P2254"/>
    <mergeCell ref="M2255:N2255"/>
    <mergeCell ref="O2255:P2255"/>
    <mergeCell ref="M2250:N2250"/>
    <mergeCell ref="O2250:P2250"/>
    <mergeCell ref="M2251:N2251"/>
    <mergeCell ref="O2251:P2251"/>
    <mergeCell ref="M2252:N2252"/>
    <mergeCell ref="O2252:P2252"/>
    <mergeCell ref="M2247:N2247"/>
    <mergeCell ref="O2247:P2247"/>
    <mergeCell ref="M2248:N2248"/>
    <mergeCell ref="O2248:P2248"/>
    <mergeCell ref="M2249:N2249"/>
    <mergeCell ref="O2249:P2249"/>
    <mergeCell ref="M2244:N2244"/>
    <mergeCell ref="O2244:P2244"/>
    <mergeCell ref="M2245:N2245"/>
    <mergeCell ref="O2245:P2245"/>
    <mergeCell ref="M2246:N2246"/>
    <mergeCell ref="O2246:P2246"/>
    <mergeCell ref="M2241:N2241"/>
    <mergeCell ref="O2241:P2241"/>
    <mergeCell ref="M2242:N2242"/>
    <mergeCell ref="O2242:P2242"/>
    <mergeCell ref="M2243:N2243"/>
    <mergeCell ref="O2243:P2243"/>
    <mergeCell ref="M2238:N2238"/>
    <mergeCell ref="O2238:P2238"/>
    <mergeCell ref="M2239:N2239"/>
    <mergeCell ref="O2239:P2239"/>
    <mergeCell ref="M2240:N2240"/>
    <mergeCell ref="O2240:P2240"/>
    <mergeCell ref="M2235:N2235"/>
    <mergeCell ref="O2235:P2235"/>
    <mergeCell ref="M2236:N2236"/>
    <mergeCell ref="O2236:P2236"/>
    <mergeCell ref="M2237:N2237"/>
    <mergeCell ref="O2237:P2237"/>
    <mergeCell ref="M2232:N2232"/>
    <mergeCell ref="O2232:P2232"/>
    <mergeCell ref="M2233:N2233"/>
    <mergeCell ref="O2233:P2233"/>
    <mergeCell ref="M2234:N2234"/>
    <mergeCell ref="O2234:P2234"/>
    <mergeCell ref="M2229:N2229"/>
    <mergeCell ref="O2229:P2229"/>
    <mergeCell ref="M2230:N2230"/>
    <mergeCell ref="O2230:P2230"/>
    <mergeCell ref="M2231:N2231"/>
    <mergeCell ref="O2231:P2231"/>
    <mergeCell ref="M2226:N2226"/>
    <mergeCell ref="O2226:P2226"/>
    <mergeCell ref="M2227:N2227"/>
    <mergeCell ref="O2227:P2227"/>
    <mergeCell ref="M2228:N2228"/>
    <mergeCell ref="O2228:P2228"/>
    <mergeCell ref="M2223:N2223"/>
    <mergeCell ref="O2223:P2223"/>
    <mergeCell ref="M2224:N2224"/>
    <mergeCell ref="O2224:P2224"/>
    <mergeCell ref="M2225:N2225"/>
    <mergeCell ref="O2225:P2225"/>
    <mergeCell ref="M2220:N2220"/>
    <mergeCell ref="O2220:P2220"/>
    <mergeCell ref="M2221:N2221"/>
    <mergeCell ref="O2221:P2221"/>
    <mergeCell ref="M2222:N2222"/>
    <mergeCell ref="O2222:P2222"/>
    <mergeCell ref="M2217:N2217"/>
    <mergeCell ref="O2217:P2217"/>
    <mergeCell ref="M2218:N2218"/>
    <mergeCell ref="O2218:P2218"/>
    <mergeCell ref="M2219:N2219"/>
    <mergeCell ref="O2219:P2219"/>
    <mergeCell ref="M2214:N2214"/>
    <mergeCell ref="O2214:P2214"/>
    <mergeCell ref="M2215:N2215"/>
    <mergeCell ref="O2215:P2215"/>
    <mergeCell ref="M2216:N2216"/>
    <mergeCell ref="O2216:P2216"/>
    <mergeCell ref="M2211:N2211"/>
    <mergeCell ref="O2211:P2211"/>
    <mergeCell ref="M2212:N2212"/>
    <mergeCell ref="O2212:P2212"/>
    <mergeCell ref="M2213:N2213"/>
    <mergeCell ref="O2213:P2213"/>
    <mergeCell ref="M2208:N2208"/>
    <mergeCell ref="O2208:P2208"/>
    <mergeCell ref="M2209:N2209"/>
    <mergeCell ref="O2209:P2209"/>
    <mergeCell ref="M2210:N2210"/>
    <mergeCell ref="O2210:P2210"/>
    <mergeCell ref="M2205:N2205"/>
    <mergeCell ref="O2205:P2205"/>
    <mergeCell ref="M2206:N2206"/>
    <mergeCell ref="O2206:P2206"/>
    <mergeCell ref="M2207:N2207"/>
    <mergeCell ref="O2207:P2207"/>
    <mergeCell ref="M2202:N2202"/>
    <mergeCell ref="O2202:P2202"/>
    <mergeCell ref="M2203:N2203"/>
    <mergeCell ref="O2203:P2203"/>
    <mergeCell ref="M2204:N2204"/>
    <mergeCell ref="O2204:P2204"/>
    <mergeCell ref="M2199:N2199"/>
    <mergeCell ref="O2199:P2199"/>
    <mergeCell ref="M2200:N2200"/>
    <mergeCell ref="O2200:P2200"/>
    <mergeCell ref="M2201:N2201"/>
    <mergeCell ref="O2201:P2201"/>
    <mergeCell ref="M2196:N2196"/>
    <mergeCell ref="O2196:P2196"/>
    <mergeCell ref="M2197:N2197"/>
    <mergeCell ref="O2197:P2197"/>
    <mergeCell ref="M2198:N2198"/>
    <mergeCell ref="O2198:P2198"/>
    <mergeCell ref="M2193:N2193"/>
    <mergeCell ref="O2193:P2193"/>
    <mergeCell ref="M2194:N2194"/>
    <mergeCell ref="O2194:P2194"/>
    <mergeCell ref="M2195:N2195"/>
    <mergeCell ref="O2195:P2195"/>
    <mergeCell ref="M2190:N2190"/>
    <mergeCell ref="O2190:P2190"/>
    <mergeCell ref="M2191:N2191"/>
    <mergeCell ref="O2191:P2191"/>
    <mergeCell ref="M2192:N2192"/>
    <mergeCell ref="O2192:P2192"/>
    <mergeCell ref="M2187:N2187"/>
    <mergeCell ref="O2187:P2187"/>
    <mergeCell ref="M2188:N2188"/>
    <mergeCell ref="O2188:P2188"/>
    <mergeCell ref="M2189:N2189"/>
    <mergeCell ref="O2189:P2189"/>
    <mergeCell ref="M2184:N2184"/>
    <mergeCell ref="O2184:P2184"/>
    <mergeCell ref="M2185:N2185"/>
    <mergeCell ref="O2185:P2185"/>
    <mergeCell ref="M2186:N2186"/>
    <mergeCell ref="O2186:P2186"/>
    <mergeCell ref="M2181:N2181"/>
    <mergeCell ref="O2181:P2181"/>
    <mergeCell ref="M2182:N2182"/>
    <mergeCell ref="O2182:P2182"/>
    <mergeCell ref="M2183:N2183"/>
    <mergeCell ref="O2183:P2183"/>
    <mergeCell ref="M2178:N2178"/>
    <mergeCell ref="O2178:P2178"/>
    <mergeCell ref="M2179:N2179"/>
    <mergeCell ref="O2179:P2179"/>
    <mergeCell ref="M2180:N2180"/>
    <mergeCell ref="O2180:P2180"/>
    <mergeCell ref="M2175:N2175"/>
    <mergeCell ref="O2175:P2175"/>
    <mergeCell ref="M2176:N2176"/>
    <mergeCell ref="O2176:P2176"/>
    <mergeCell ref="M2177:N2177"/>
    <mergeCell ref="O2177:P2177"/>
    <mergeCell ref="M2172:N2172"/>
    <mergeCell ref="O2172:P2172"/>
    <mergeCell ref="M2173:N2173"/>
    <mergeCell ref="O2173:P2173"/>
    <mergeCell ref="M2174:N2174"/>
    <mergeCell ref="O2174:P2174"/>
    <mergeCell ref="M2169:N2169"/>
    <mergeCell ref="O2169:P2169"/>
    <mergeCell ref="M2170:N2170"/>
    <mergeCell ref="O2170:P2170"/>
    <mergeCell ref="M2171:N2171"/>
    <mergeCell ref="O2171:P2171"/>
    <mergeCell ref="M2166:N2166"/>
    <mergeCell ref="O2166:P2166"/>
    <mergeCell ref="M2167:N2167"/>
    <mergeCell ref="O2167:P2167"/>
    <mergeCell ref="M2168:N2168"/>
    <mergeCell ref="O2168:P2168"/>
    <mergeCell ref="M2163:N2163"/>
    <mergeCell ref="O2163:P2163"/>
    <mergeCell ref="M2164:N2164"/>
    <mergeCell ref="O2164:P2164"/>
    <mergeCell ref="M2165:N2165"/>
    <mergeCell ref="O2165:P2165"/>
    <mergeCell ref="M2160:N2160"/>
    <mergeCell ref="O2160:P2160"/>
    <mergeCell ref="M2161:N2161"/>
    <mergeCell ref="O2161:P2161"/>
    <mergeCell ref="M2162:N2162"/>
    <mergeCell ref="O2162:P2162"/>
    <mergeCell ref="M2157:N2157"/>
    <mergeCell ref="O2157:P2157"/>
    <mergeCell ref="M2158:N2158"/>
    <mergeCell ref="O2158:P2158"/>
    <mergeCell ref="M2159:N2159"/>
    <mergeCell ref="O2159:P2159"/>
    <mergeCell ref="M2154:N2154"/>
    <mergeCell ref="O2154:P2154"/>
    <mergeCell ref="M2155:N2155"/>
    <mergeCell ref="O2155:P2155"/>
    <mergeCell ref="M2156:N2156"/>
    <mergeCell ref="O2156:P2156"/>
    <mergeCell ref="M2151:N2151"/>
    <mergeCell ref="O2151:P2151"/>
    <mergeCell ref="M2152:N2152"/>
    <mergeCell ref="O2152:P2152"/>
    <mergeCell ref="M2153:N2153"/>
    <mergeCell ref="O2153:P2153"/>
    <mergeCell ref="M2148:N2148"/>
    <mergeCell ref="O2148:P2148"/>
    <mergeCell ref="M2149:N2149"/>
    <mergeCell ref="O2149:P2149"/>
    <mergeCell ref="M2150:N2150"/>
    <mergeCell ref="O2150:P2150"/>
    <mergeCell ref="M2145:N2145"/>
    <mergeCell ref="O2145:P2145"/>
    <mergeCell ref="M2146:N2146"/>
    <mergeCell ref="O2146:P2146"/>
    <mergeCell ref="M2147:N2147"/>
    <mergeCell ref="O2147:P2147"/>
    <mergeCell ref="M2142:N2142"/>
    <mergeCell ref="O2142:P2142"/>
    <mergeCell ref="M2143:N2143"/>
    <mergeCell ref="O2143:P2143"/>
    <mergeCell ref="M2144:N2144"/>
    <mergeCell ref="O2144:P2144"/>
    <mergeCell ref="M2139:N2139"/>
    <mergeCell ref="O2139:P2139"/>
    <mergeCell ref="M2140:N2140"/>
    <mergeCell ref="O2140:P2140"/>
    <mergeCell ref="M2141:N2141"/>
    <mergeCell ref="O2141:P2141"/>
    <mergeCell ref="M2136:N2136"/>
    <mergeCell ref="O2136:P2136"/>
    <mergeCell ref="M2137:N2137"/>
    <mergeCell ref="O2137:P2137"/>
    <mergeCell ref="M2138:N2138"/>
    <mergeCell ref="O2138:P2138"/>
    <mergeCell ref="M2133:N2133"/>
    <mergeCell ref="O2133:P2133"/>
    <mergeCell ref="M2134:N2134"/>
    <mergeCell ref="O2134:P2134"/>
    <mergeCell ref="M2135:N2135"/>
    <mergeCell ref="O2135:P2135"/>
    <mergeCell ref="M2130:N2130"/>
    <mergeCell ref="O2130:P2130"/>
    <mergeCell ref="M2131:N2131"/>
    <mergeCell ref="O2131:P2131"/>
    <mergeCell ref="M2132:N2132"/>
    <mergeCell ref="O2132:P2132"/>
    <mergeCell ref="M2127:N2127"/>
    <mergeCell ref="O2127:P2127"/>
    <mergeCell ref="M2128:N2128"/>
    <mergeCell ref="O2128:P2128"/>
    <mergeCell ref="M2129:N2129"/>
    <mergeCell ref="O2129:P2129"/>
    <mergeCell ref="M2124:N2124"/>
    <mergeCell ref="O2124:P2124"/>
    <mergeCell ref="M2125:N2125"/>
    <mergeCell ref="O2125:P2125"/>
    <mergeCell ref="M2126:N2126"/>
    <mergeCell ref="O2126:P2126"/>
    <mergeCell ref="M2121:N2121"/>
    <mergeCell ref="O2121:P2121"/>
    <mergeCell ref="M2122:N2122"/>
    <mergeCell ref="O2122:P2122"/>
    <mergeCell ref="M2123:N2123"/>
    <mergeCell ref="O2123:P2123"/>
    <mergeCell ref="M2118:N2118"/>
    <mergeCell ref="O2118:P2118"/>
    <mergeCell ref="M2119:N2119"/>
    <mergeCell ref="O2119:P2119"/>
    <mergeCell ref="M2120:N2120"/>
    <mergeCell ref="O2120:P2120"/>
    <mergeCell ref="M2115:N2115"/>
    <mergeCell ref="O2115:P2115"/>
    <mergeCell ref="M2116:N2116"/>
    <mergeCell ref="O2116:P2116"/>
    <mergeCell ref="M2117:N2117"/>
    <mergeCell ref="O2117:P2117"/>
    <mergeCell ref="M2112:N2112"/>
    <mergeCell ref="O2112:P2112"/>
    <mergeCell ref="M2113:N2113"/>
    <mergeCell ref="O2113:P2113"/>
    <mergeCell ref="M2114:N2114"/>
    <mergeCell ref="O2114:P2114"/>
    <mergeCell ref="M2109:N2109"/>
    <mergeCell ref="O2109:P2109"/>
    <mergeCell ref="M2110:N2110"/>
    <mergeCell ref="O2110:P2110"/>
    <mergeCell ref="M2111:N2111"/>
    <mergeCell ref="O2111:P2111"/>
    <mergeCell ref="M2106:N2106"/>
    <mergeCell ref="O2106:P2106"/>
    <mergeCell ref="M2107:N2107"/>
    <mergeCell ref="O2107:P2107"/>
    <mergeCell ref="M2108:N2108"/>
    <mergeCell ref="O2108:P2108"/>
    <mergeCell ref="M2103:N2103"/>
    <mergeCell ref="O2103:P2103"/>
    <mergeCell ref="M2104:N2104"/>
    <mergeCell ref="O2104:P2104"/>
    <mergeCell ref="M2105:N2105"/>
    <mergeCell ref="O2105:P2105"/>
    <mergeCell ref="M2100:N2100"/>
    <mergeCell ref="O2100:P2100"/>
    <mergeCell ref="M2101:N2101"/>
    <mergeCell ref="O2101:P2101"/>
    <mergeCell ref="M2102:N2102"/>
    <mergeCell ref="O2102:P2102"/>
    <mergeCell ref="M2097:N2097"/>
    <mergeCell ref="O2097:P2097"/>
    <mergeCell ref="M2098:N2098"/>
    <mergeCell ref="O2098:P2098"/>
    <mergeCell ref="M2099:N2099"/>
    <mergeCell ref="O2099:P2099"/>
    <mergeCell ref="M2094:N2094"/>
    <mergeCell ref="O2094:P2094"/>
    <mergeCell ref="M2095:N2095"/>
    <mergeCell ref="O2095:P2095"/>
    <mergeCell ref="M2096:N2096"/>
    <mergeCell ref="O2096:P2096"/>
    <mergeCell ref="M2091:N2091"/>
    <mergeCell ref="O2091:P2091"/>
    <mergeCell ref="M2092:N2092"/>
    <mergeCell ref="O2092:P2092"/>
    <mergeCell ref="M2093:N2093"/>
    <mergeCell ref="O2093:P2093"/>
    <mergeCell ref="M2088:N2088"/>
    <mergeCell ref="O2088:P2088"/>
    <mergeCell ref="M2089:N2089"/>
    <mergeCell ref="O2089:P2089"/>
    <mergeCell ref="M2090:N2090"/>
    <mergeCell ref="O2090:P2090"/>
    <mergeCell ref="M2085:N2085"/>
    <mergeCell ref="O2085:P2085"/>
    <mergeCell ref="M2086:N2086"/>
    <mergeCell ref="O2086:P2086"/>
    <mergeCell ref="M2087:N2087"/>
    <mergeCell ref="O2087:P2087"/>
    <mergeCell ref="M2082:N2082"/>
    <mergeCell ref="O2082:P2082"/>
    <mergeCell ref="M2083:N2083"/>
    <mergeCell ref="O2083:P2083"/>
    <mergeCell ref="M2084:N2084"/>
    <mergeCell ref="O2084:P2084"/>
    <mergeCell ref="M2079:N2079"/>
    <mergeCell ref="O2079:P2079"/>
    <mergeCell ref="M2080:N2080"/>
    <mergeCell ref="O2080:P2080"/>
    <mergeCell ref="M2081:N2081"/>
    <mergeCell ref="O2081:P2081"/>
    <mergeCell ref="M2076:N2076"/>
    <mergeCell ref="O2076:P2076"/>
    <mergeCell ref="M2077:N2077"/>
    <mergeCell ref="O2077:P2077"/>
    <mergeCell ref="M2078:N2078"/>
    <mergeCell ref="O2078:P2078"/>
    <mergeCell ref="M2073:N2073"/>
    <mergeCell ref="O2073:P2073"/>
    <mergeCell ref="M2074:N2074"/>
    <mergeCell ref="O2074:P2074"/>
    <mergeCell ref="M2075:N2075"/>
    <mergeCell ref="O2075:P2075"/>
    <mergeCell ref="M2070:N2070"/>
    <mergeCell ref="O2070:P2070"/>
    <mergeCell ref="M2071:N2071"/>
    <mergeCell ref="O2071:P2071"/>
    <mergeCell ref="M2072:N2072"/>
    <mergeCell ref="O2072:P2072"/>
    <mergeCell ref="M2067:N2067"/>
    <mergeCell ref="O2067:P2067"/>
    <mergeCell ref="M2068:N2068"/>
    <mergeCell ref="O2068:P2068"/>
    <mergeCell ref="M2069:N2069"/>
    <mergeCell ref="O2069:P2069"/>
    <mergeCell ref="M2064:N2064"/>
    <mergeCell ref="O2064:P2064"/>
    <mergeCell ref="M2065:N2065"/>
    <mergeCell ref="O2065:P2065"/>
    <mergeCell ref="M2066:N2066"/>
    <mergeCell ref="O2066:P2066"/>
    <mergeCell ref="M2058:O2058"/>
    <mergeCell ref="M2059:O2059"/>
    <mergeCell ref="M2060:O2060"/>
    <mergeCell ref="M2061:O2061"/>
    <mergeCell ref="M2063:N2063"/>
    <mergeCell ref="O2063:P2063"/>
    <mergeCell ref="M2052:P2052"/>
    <mergeCell ref="M2053:O2053"/>
    <mergeCell ref="M2054:O2054"/>
    <mergeCell ref="M2055:O2055"/>
    <mergeCell ref="M2056:O2056"/>
    <mergeCell ref="M2057:O2057"/>
    <mergeCell ref="M2049:N2049"/>
    <mergeCell ref="O2049:P2049"/>
    <mergeCell ref="M2050:N2050"/>
    <mergeCell ref="O2050:P2050"/>
    <mergeCell ref="M2051:N2051"/>
    <mergeCell ref="O2051:P2051"/>
    <mergeCell ref="M2046:N2046"/>
    <mergeCell ref="O2046:P2046"/>
    <mergeCell ref="M2047:N2047"/>
    <mergeCell ref="O2047:P2047"/>
    <mergeCell ref="M2048:N2048"/>
    <mergeCell ref="O2048:P2048"/>
    <mergeCell ref="M2043:N2043"/>
    <mergeCell ref="O2043:P2043"/>
    <mergeCell ref="M2044:N2044"/>
    <mergeCell ref="O2044:P2044"/>
    <mergeCell ref="M2045:N2045"/>
    <mergeCell ref="O2045:P2045"/>
    <mergeCell ref="M2040:N2040"/>
    <mergeCell ref="O2040:P2040"/>
    <mergeCell ref="M2041:N2041"/>
    <mergeCell ref="O2041:P2041"/>
    <mergeCell ref="M2042:N2042"/>
    <mergeCell ref="O2042:P2042"/>
    <mergeCell ref="M2037:N2037"/>
    <mergeCell ref="O2037:P2037"/>
    <mergeCell ref="M2038:N2038"/>
    <mergeCell ref="O2038:P2038"/>
    <mergeCell ref="M2039:N2039"/>
    <mergeCell ref="O2039:P2039"/>
    <mergeCell ref="M2034:N2034"/>
    <mergeCell ref="O2034:P2034"/>
    <mergeCell ref="M2035:N2035"/>
    <mergeCell ref="O2035:P2035"/>
    <mergeCell ref="M2036:N2036"/>
    <mergeCell ref="O2036:P2036"/>
    <mergeCell ref="M2031:N2031"/>
    <mergeCell ref="O2031:P2031"/>
    <mergeCell ref="M2032:N2032"/>
    <mergeCell ref="O2032:P2032"/>
    <mergeCell ref="M2033:N2033"/>
    <mergeCell ref="O2033:P2033"/>
    <mergeCell ref="M2028:N2028"/>
    <mergeCell ref="O2028:P2028"/>
    <mergeCell ref="M2029:N2029"/>
    <mergeCell ref="O2029:P2029"/>
    <mergeCell ref="M2030:N2030"/>
    <mergeCell ref="O2030:P2030"/>
    <mergeCell ref="M2025:N2025"/>
    <mergeCell ref="O2025:P2025"/>
    <mergeCell ref="M2026:N2026"/>
    <mergeCell ref="O2026:P2026"/>
    <mergeCell ref="M2027:N2027"/>
    <mergeCell ref="O2027:P2027"/>
    <mergeCell ref="M2022:N2022"/>
    <mergeCell ref="O2022:P2022"/>
    <mergeCell ref="M2023:N2023"/>
    <mergeCell ref="O2023:P2023"/>
    <mergeCell ref="M2024:N2024"/>
    <mergeCell ref="O2024:P2024"/>
    <mergeCell ref="M2019:N2019"/>
    <mergeCell ref="O2019:P2019"/>
    <mergeCell ref="M2020:N2020"/>
    <mergeCell ref="O2020:P2020"/>
    <mergeCell ref="M2021:N2021"/>
    <mergeCell ref="O2021:P2021"/>
    <mergeCell ref="M2016:N2016"/>
    <mergeCell ref="O2016:P2016"/>
    <mergeCell ref="M2017:N2017"/>
    <mergeCell ref="O2017:P2017"/>
    <mergeCell ref="M2018:N2018"/>
    <mergeCell ref="O2018:P2018"/>
    <mergeCell ref="M2013:N2013"/>
    <mergeCell ref="O2013:P2013"/>
    <mergeCell ref="M2014:N2014"/>
    <mergeCell ref="O2014:P2014"/>
    <mergeCell ref="M2015:N2015"/>
    <mergeCell ref="O2015:P2015"/>
    <mergeCell ref="M2010:N2010"/>
    <mergeCell ref="O2010:P2010"/>
    <mergeCell ref="M2011:N2011"/>
    <mergeCell ref="O2011:P2011"/>
    <mergeCell ref="M2012:N2012"/>
    <mergeCell ref="O2012:P2012"/>
    <mergeCell ref="M2007:N2007"/>
    <mergeCell ref="O2007:P2007"/>
    <mergeCell ref="M2008:N2008"/>
    <mergeCell ref="O2008:P2008"/>
    <mergeCell ref="M2009:N2009"/>
    <mergeCell ref="O2009:P2009"/>
    <mergeCell ref="M2004:N2004"/>
    <mergeCell ref="O2004:P2004"/>
    <mergeCell ref="M2005:N2005"/>
    <mergeCell ref="O2005:P2005"/>
    <mergeCell ref="M2006:N2006"/>
    <mergeCell ref="O2006:P2006"/>
    <mergeCell ref="M2001:N2001"/>
    <mergeCell ref="O2001:P2001"/>
    <mergeCell ref="M2002:N2002"/>
    <mergeCell ref="O2002:P2002"/>
    <mergeCell ref="M2003:N2003"/>
    <mergeCell ref="O2003:P2003"/>
    <mergeCell ref="M1998:N1998"/>
    <mergeCell ref="O1998:P1998"/>
    <mergeCell ref="M1999:N1999"/>
    <mergeCell ref="O1999:P1999"/>
    <mergeCell ref="M2000:N2000"/>
    <mergeCell ref="O2000:P2000"/>
    <mergeCell ref="M1995:N1995"/>
    <mergeCell ref="O1995:P1995"/>
    <mergeCell ref="M1996:N1996"/>
    <mergeCell ref="O1996:P1996"/>
    <mergeCell ref="M1997:N1997"/>
    <mergeCell ref="O1997:P1997"/>
    <mergeCell ref="M1992:N1992"/>
    <mergeCell ref="O1992:P1992"/>
    <mergeCell ref="M1993:N1993"/>
    <mergeCell ref="O1993:P1993"/>
    <mergeCell ref="M1994:N1994"/>
    <mergeCell ref="O1994:P1994"/>
    <mergeCell ref="M1989:N1989"/>
    <mergeCell ref="O1989:P1989"/>
    <mergeCell ref="M1990:N1990"/>
    <mergeCell ref="O1990:P1990"/>
    <mergeCell ref="M1991:N1991"/>
    <mergeCell ref="O1991:P1991"/>
    <mergeCell ref="M1986:N1986"/>
    <mergeCell ref="O1986:P1986"/>
    <mergeCell ref="M1987:N1987"/>
    <mergeCell ref="O1987:P1987"/>
    <mergeCell ref="M1988:N1988"/>
    <mergeCell ref="O1988:P1988"/>
    <mergeCell ref="M1983:N1983"/>
    <mergeCell ref="O1983:P1983"/>
    <mergeCell ref="M1984:N1984"/>
    <mergeCell ref="O1984:P1984"/>
    <mergeCell ref="M1985:N1985"/>
    <mergeCell ref="O1985:P1985"/>
    <mergeCell ref="M1980:N1980"/>
    <mergeCell ref="O1980:P1980"/>
    <mergeCell ref="M1981:N1981"/>
    <mergeCell ref="O1981:P1981"/>
    <mergeCell ref="M1982:N1982"/>
    <mergeCell ref="O1982:P1982"/>
    <mergeCell ref="M1977:N1977"/>
    <mergeCell ref="O1977:P1977"/>
    <mergeCell ref="M1978:N1978"/>
    <mergeCell ref="O1978:P1978"/>
    <mergeCell ref="M1979:N1979"/>
    <mergeCell ref="O1979:P1979"/>
    <mergeCell ref="M1974:N1974"/>
    <mergeCell ref="O1974:P1974"/>
    <mergeCell ref="M1975:N1975"/>
    <mergeCell ref="O1975:P1975"/>
    <mergeCell ref="M1976:N1976"/>
    <mergeCell ref="O1976:P1976"/>
    <mergeCell ref="M1971:N1971"/>
    <mergeCell ref="O1971:P1971"/>
    <mergeCell ref="M1972:N1972"/>
    <mergeCell ref="O1972:P1972"/>
    <mergeCell ref="M1973:N1973"/>
    <mergeCell ref="O1973:P1973"/>
    <mergeCell ref="M1968:N1968"/>
    <mergeCell ref="O1968:P1968"/>
    <mergeCell ref="M1969:N1969"/>
    <mergeCell ref="O1969:P1969"/>
    <mergeCell ref="M1970:N1970"/>
    <mergeCell ref="O1970:P1970"/>
    <mergeCell ref="M1965:N1965"/>
    <mergeCell ref="O1965:P1965"/>
    <mergeCell ref="M1966:N1966"/>
    <mergeCell ref="O1966:P1966"/>
    <mergeCell ref="M1967:N1967"/>
    <mergeCell ref="O1967:P1967"/>
    <mergeCell ref="M1962:N1962"/>
    <mergeCell ref="O1962:P1962"/>
    <mergeCell ref="M1963:N1963"/>
    <mergeCell ref="O1963:P1963"/>
    <mergeCell ref="M1964:N1964"/>
    <mergeCell ref="O1964:P1964"/>
    <mergeCell ref="M1959:N1959"/>
    <mergeCell ref="O1959:P1959"/>
    <mergeCell ref="M1960:N1960"/>
    <mergeCell ref="O1960:P1960"/>
    <mergeCell ref="M1961:N1961"/>
    <mergeCell ref="O1961:P1961"/>
    <mergeCell ref="M1956:N1956"/>
    <mergeCell ref="O1956:P1956"/>
    <mergeCell ref="M1957:N1957"/>
    <mergeCell ref="O1957:P1957"/>
    <mergeCell ref="M1958:N1958"/>
    <mergeCell ref="O1958:P1958"/>
    <mergeCell ref="M1953:N1953"/>
    <mergeCell ref="O1953:P1953"/>
    <mergeCell ref="M1954:N1954"/>
    <mergeCell ref="O1954:P1954"/>
    <mergeCell ref="M1955:N1955"/>
    <mergeCell ref="O1955:P1955"/>
    <mergeCell ref="M1950:N1950"/>
    <mergeCell ref="O1950:P1950"/>
    <mergeCell ref="M1951:N1951"/>
    <mergeCell ref="O1951:P1951"/>
    <mergeCell ref="M1952:N1952"/>
    <mergeCell ref="O1952:P1952"/>
    <mergeCell ref="M1947:N1947"/>
    <mergeCell ref="O1947:P1947"/>
    <mergeCell ref="M1948:N1948"/>
    <mergeCell ref="O1948:P1948"/>
    <mergeCell ref="M1949:N1949"/>
    <mergeCell ref="O1949:P1949"/>
    <mergeCell ref="M1944:N1944"/>
    <mergeCell ref="O1944:P1944"/>
    <mergeCell ref="M1945:N1945"/>
    <mergeCell ref="O1945:P1945"/>
    <mergeCell ref="M1946:N1946"/>
    <mergeCell ref="O1946:P1946"/>
    <mergeCell ref="M1941:N1941"/>
    <mergeCell ref="O1941:P1941"/>
    <mergeCell ref="M1942:N1942"/>
    <mergeCell ref="O1942:P1942"/>
    <mergeCell ref="M1943:N1943"/>
    <mergeCell ref="O1943:P1943"/>
    <mergeCell ref="M1938:N1938"/>
    <mergeCell ref="O1938:P1938"/>
    <mergeCell ref="M1939:N1939"/>
    <mergeCell ref="O1939:P1939"/>
    <mergeCell ref="M1940:N1940"/>
    <mergeCell ref="O1940:P1940"/>
    <mergeCell ref="M1935:N1935"/>
    <mergeCell ref="O1935:P1935"/>
    <mergeCell ref="M1936:N1936"/>
    <mergeCell ref="O1936:P1936"/>
    <mergeCell ref="M1937:N1937"/>
    <mergeCell ref="O1937:P1937"/>
    <mergeCell ref="M1932:N1932"/>
    <mergeCell ref="O1932:P1932"/>
    <mergeCell ref="M1933:N1933"/>
    <mergeCell ref="O1933:P1933"/>
    <mergeCell ref="M1934:N1934"/>
    <mergeCell ref="O1934:P1934"/>
    <mergeCell ref="M1929:N1929"/>
    <mergeCell ref="O1929:P1929"/>
    <mergeCell ref="M1930:N1930"/>
    <mergeCell ref="O1930:P1930"/>
    <mergeCell ref="M1931:N1931"/>
    <mergeCell ref="O1931:P1931"/>
    <mergeCell ref="M1926:N1926"/>
    <mergeCell ref="O1926:P1926"/>
    <mergeCell ref="M1927:N1927"/>
    <mergeCell ref="O1927:P1927"/>
    <mergeCell ref="M1928:N1928"/>
    <mergeCell ref="O1928:P1928"/>
    <mergeCell ref="M1923:N1923"/>
    <mergeCell ref="O1923:P1923"/>
    <mergeCell ref="M1924:N1924"/>
    <mergeCell ref="O1924:P1924"/>
    <mergeCell ref="M1925:N1925"/>
    <mergeCell ref="O1925:P1925"/>
    <mergeCell ref="M1920:N1920"/>
    <mergeCell ref="O1920:P1920"/>
    <mergeCell ref="M1921:N1921"/>
    <mergeCell ref="O1921:P1921"/>
    <mergeCell ref="M1922:N1922"/>
    <mergeCell ref="O1922:P1922"/>
    <mergeCell ref="M1917:N1917"/>
    <mergeCell ref="O1917:P1917"/>
    <mergeCell ref="M1918:N1918"/>
    <mergeCell ref="O1918:P1918"/>
    <mergeCell ref="M1919:N1919"/>
    <mergeCell ref="O1919:P1919"/>
    <mergeCell ref="M1914:N1914"/>
    <mergeCell ref="O1914:P1914"/>
    <mergeCell ref="M1915:N1915"/>
    <mergeCell ref="O1915:P1915"/>
    <mergeCell ref="M1916:N1916"/>
    <mergeCell ref="O1916:P1916"/>
    <mergeCell ref="M1911:N1911"/>
    <mergeCell ref="O1911:P1911"/>
    <mergeCell ref="M1912:N1912"/>
    <mergeCell ref="O1912:P1912"/>
    <mergeCell ref="M1913:N1913"/>
    <mergeCell ref="O1913:P1913"/>
    <mergeCell ref="M1908:N1908"/>
    <mergeCell ref="O1908:P1908"/>
    <mergeCell ref="M1909:N1909"/>
    <mergeCell ref="O1909:P1909"/>
    <mergeCell ref="M1910:N1910"/>
    <mergeCell ref="O1910:P1910"/>
    <mergeCell ref="M1905:N1905"/>
    <mergeCell ref="O1905:P1905"/>
    <mergeCell ref="M1906:N1906"/>
    <mergeCell ref="O1906:P1906"/>
    <mergeCell ref="M1907:N1907"/>
    <mergeCell ref="O1907:P1907"/>
    <mergeCell ref="M1902:N1902"/>
    <mergeCell ref="O1902:P1902"/>
    <mergeCell ref="M1903:N1903"/>
    <mergeCell ref="O1903:P1903"/>
    <mergeCell ref="M1904:N1904"/>
    <mergeCell ref="O1904:P1904"/>
    <mergeCell ref="M1899:N1899"/>
    <mergeCell ref="O1899:P1899"/>
    <mergeCell ref="M1900:N1900"/>
    <mergeCell ref="O1900:P1900"/>
    <mergeCell ref="M1901:N1901"/>
    <mergeCell ref="O1901:P1901"/>
    <mergeCell ref="M1896:N1896"/>
    <mergeCell ref="O1896:P1896"/>
    <mergeCell ref="M1897:N1897"/>
    <mergeCell ref="O1897:P1897"/>
    <mergeCell ref="M1898:N1898"/>
    <mergeCell ref="O1898:P1898"/>
    <mergeCell ref="M1893:N1893"/>
    <mergeCell ref="O1893:P1893"/>
    <mergeCell ref="M1894:N1894"/>
    <mergeCell ref="O1894:P1894"/>
    <mergeCell ref="M1895:N1895"/>
    <mergeCell ref="O1895:P1895"/>
    <mergeCell ref="M1890:N1890"/>
    <mergeCell ref="O1890:P1890"/>
    <mergeCell ref="M1891:N1891"/>
    <mergeCell ref="O1891:P1891"/>
    <mergeCell ref="M1892:N1892"/>
    <mergeCell ref="O1892:P1892"/>
    <mergeCell ref="M1887:N1887"/>
    <mergeCell ref="O1887:P1887"/>
    <mergeCell ref="M1888:N1888"/>
    <mergeCell ref="O1888:P1888"/>
    <mergeCell ref="M1889:N1889"/>
    <mergeCell ref="O1889:P1889"/>
    <mergeCell ref="M1884:N1884"/>
    <mergeCell ref="O1884:P1884"/>
    <mergeCell ref="M1885:N1885"/>
    <mergeCell ref="O1885:P1885"/>
    <mergeCell ref="M1886:N1886"/>
    <mergeCell ref="O1886:P1886"/>
    <mergeCell ref="M1881:N1881"/>
    <mergeCell ref="O1881:P1881"/>
    <mergeCell ref="M1882:N1882"/>
    <mergeCell ref="O1882:P1882"/>
    <mergeCell ref="M1883:N1883"/>
    <mergeCell ref="O1883:P1883"/>
    <mergeCell ref="M1878:N1878"/>
    <mergeCell ref="O1878:P1878"/>
    <mergeCell ref="M1879:N1879"/>
    <mergeCell ref="O1879:P1879"/>
    <mergeCell ref="M1880:N1880"/>
    <mergeCell ref="O1880:P1880"/>
    <mergeCell ref="M1875:N1875"/>
    <mergeCell ref="O1875:P1875"/>
    <mergeCell ref="M1876:N1876"/>
    <mergeCell ref="O1876:P1876"/>
    <mergeCell ref="M1877:N1877"/>
    <mergeCell ref="O1877:P1877"/>
    <mergeCell ref="M1872:N1872"/>
    <mergeCell ref="O1872:P1872"/>
    <mergeCell ref="M1873:N1873"/>
    <mergeCell ref="O1873:P1873"/>
    <mergeCell ref="M1874:N1874"/>
    <mergeCell ref="O1874:P1874"/>
    <mergeCell ref="M1869:N1869"/>
    <mergeCell ref="O1869:P1869"/>
    <mergeCell ref="M1870:N1870"/>
    <mergeCell ref="O1870:P1870"/>
    <mergeCell ref="M1871:N1871"/>
    <mergeCell ref="O1871:P1871"/>
    <mergeCell ref="M1866:N1866"/>
    <mergeCell ref="O1866:P1866"/>
    <mergeCell ref="M1867:N1867"/>
    <mergeCell ref="O1867:P1867"/>
    <mergeCell ref="M1868:N1868"/>
    <mergeCell ref="O1868:P1868"/>
    <mergeCell ref="M1863:N1863"/>
    <mergeCell ref="O1863:P1863"/>
    <mergeCell ref="M1864:N1864"/>
    <mergeCell ref="O1864:P1864"/>
    <mergeCell ref="M1865:N1865"/>
    <mergeCell ref="O1865:P1865"/>
    <mergeCell ref="M1860:N1860"/>
    <mergeCell ref="O1860:P1860"/>
    <mergeCell ref="M1861:N1861"/>
    <mergeCell ref="O1861:P1861"/>
    <mergeCell ref="M1862:N1862"/>
    <mergeCell ref="O1862:P1862"/>
    <mergeCell ref="M1857:N1857"/>
    <mergeCell ref="O1857:P1857"/>
    <mergeCell ref="M1858:N1858"/>
    <mergeCell ref="O1858:P1858"/>
    <mergeCell ref="M1859:N1859"/>
    <mergeCell ref="O1859:P1859"/>
    <mergeCell ref="M1854:N1854"/>
    <mergeCell ref="O1854:P1854"/>
    <mergeCell ref="M1855:N1855"/>
    <mergeCell ref="O1855:P1855"/>
    <mergeCell ref="M1856:N1856"/>
    <mergeCell ref="O1856:P1856"/>
    <mergeCell ref="M1851:N1851"/>
    <mergeCell ref="O1851:P1851"/>
    <mergeCell ref="M1852:N1852"/>
    <mergeCell ref="O1852:P1852"/>
    <mergeCell ref="M1853:N1853"/>
    <mergeCell ref="O1853:P1853"/>
    <mergeCell ref="M1848:N1848"/>
    <mergeCell ref="O1848:P1848"/>
    <mergeCell ref="M1849:N1849"/>
    <mergeCell ref="O1849:P1849"/>
    <mergeCell ref="M1850:N1850"/>
    <mergeCell ref="O1850:P1850"/>
    <mergeCell ref="M1845:N1845"/>
    <mergeCell ref="O1845:P1845"/>
    <mergeCell ref="M1846:N1846"/>
    <mergeCell ref="O1846:P1846"/>
    <mergeCell ref="M1847:N1847"/>
    <mergeCell ref="O1847:P1847"/>
    <mergeCell ref="M1842:N1842"/>
    <mergeCell ref="O1842:P1842"/>
    <mergeCell ref="M1843:N1843"/>
    <mergeCell ref="O1843:P1843"/>
    <mergeCell ref="M1844:N1844"/>
    <mergeCell ref="O1844:P1844"/>
    <mergeCell ref="M1839:N1839"/>
    <mergeCell ref="O1839:P1839"/>
    <mergeCell ref="M1840:N1840"/>
    <mergeCell ref="O1840:P1840"/>
    <mergeCell ref="M1841:N1841"/>
    <mergeCell ref="O1841:P1841"/>
    <mergeCell ref="M1836:N1836"/>
    <mergeCell ref="O1836:P1836"/>
    <mergeCell ref="M1837:N1837"/>
    <mergeCell ref="O1837:P1837"/>
    <mergeCell ref="M1838:N1838"/>
    <mergeCell ref="O1838:P1838"/>
    <mergeCell ref="M1833:N1833"/>
    <mergeCell ref="O1833:P1833"/>
    <mergeCell ref="M1834:N1834"/>
    <mergeCell ref="O1834:P1834"/>
    <mergeCell ref="M1835:N1835"/>
    <mergeCell ref="O1835:P1835"/>
    <mergeCell ref="M1830:N1830"/>
    <mergeCell ref="O1830:P1830"/>
    <mergeCell ref="M1831:N1831"/>
    <mergeCell ref="O1831:P1831"/>
    <mergeCell ref="M1832:N1832"/>
    <mergeCell ref="O1832:P1832"/>
    <mergeCell ref="M1827:N1827"/>
    <mergeCell ref="O1827:P1827"/>
    <mergeCell ref="M1828:N1828"/>
    <mergeCell ref="O1828:P1828"/>
    <mergeCell ref="M1829:N1829"/>
    <mergeCell ref="O1829:P1829"/>
    <mergeCell ref="M1824:N1824"/>
    <mergeCell ref="O1824:P1824"/>
    <mergeCell ref="M1825:N1825"/>
    <mergeCell ref="O1825:P1825"/>
    <mergeCell ref="M1826:N1826"/>
    <mergeCell ref="O1826:P1826"/>
    <mergeCell ref="M1821:N1821"/>
    <mergeCell ref="O1821:P1821"/>
    <mergeCell ref="M1822:N1822"/>
    <mergeCell ref="O1822:P1822"/>
    <mergeCell ref="M1823:N1823"/>
    <mergeCell ref="O1823:P1823"/>
    <mergeCell ref="M1818:N1818"/>
    <mergeCell ref="O1818:P1818"/>
    <mergeCell ref="M1819:N1819"/>
    <mergeCell ref="O1819:P1819"/>
    <mergeCell ref="M1820:N1820"/>
    <mergeCell ref="O1820:P1820"/>
    <mergeCell ref="M1815:N1815"/>
    <mergeCell ref="O1815:P1815"/>
    <mergeCell ref="M1816:N1816"/>
    <mergeCell ref="O1816:P1816"/>
    <mergeCell ref="M1817:N1817"/>
    <mergeCell ref="O1817:P1817"/>
    <mergeCell ref="M1812:N1812"/>
    <mergeCell ref="O1812:P1812"/>
    <mergeCell ref="M1813:N1813"/>
    <mergeCell ref="O1813:P1813"/>
    <mergeCell ref="M1814:N1814"/>
    <mergeCell ref="O1814:P1814"/>
    <mergeCell ref="M1809:N1809"/>
    <mergeCell ref="O1809:P1809"/>
    <mergeCell ref="M1810:N1810"/>
    <mergeCell ref="O1810:P1810"/>
    <mergeCell ref="M1811:N1811"/>
    <mergeCell ref="O1811:P1811"/>
    <mergeCell ref="M1806:N1806"/>
    <mergeCell ref="O1806:P1806"/>
    <mergeCell ref="M1807:N1807"/>
    <mergeCell ref="O1807:P1807"/>
    <mergeCell ref="M1808:N1808"/>
    <mergeCell ref="O1808:P1808"/>
    <mergeCell ref="M1803:N1803"/>
    <mergeCell ref="O1803:P1803"/>
    <mergeCell ref="M1804:N1804"/>
    <mergeCell ref="O1804:P1804"/>
    <mergeCell ref="M1805:N1805"/>
    <mergeCell ref="O1805:P1805"/>
    <mergeCell ref="M1800:N1800"/>
    <mergeCell ref="O1800:P1800"/>
    <mergeCell ref="M1801:N1801"/>
    <mergeCell ref="O1801:P1801"/>
    <mergeCell ref="M1802:N1802"/>
    <mergeCell ref="O1802:P1802"/>
    <mergeCell ref="M1797:N1797"/>
    <mergeCell ref="O1797:P1797"/>
    <mergeCell ref="M1798:N1798"/>
    <mergeCell ref="O1798:P1798"/>
    <mergeCell ref="M1799:N1799"/>
    <mergeCell ref="O1799:P1799"/>
    <mergeCell ref="M1794:N1794"/>
    <mergeCell ref="O1794:P1794"/>
    <mergeCell ref="M1795:N1795"/>
    <mergeCell ref="O1795:P1795"/>
    <mergeCell ref="M1796:N1796"/>
    <mergeCell ref="O1796:P1796"/>
    <mergeCell ref="M1791:N1791"/>
    <mergeCell ref="O1791:P1791"/>
    <mergeCell ref="M1792:N1792"/>
    <mergeCell ref="O1792:P1792"/>
    <mergeCell ref="M1793:N1793"/>
    <mergeCell ref="O1793:P1793"/>
    <mergeCell ref="M1788:N1788"/>
    <mergeCell ref="O1788:P1788"/>
    <mergeCell ref="M1789:N1789"/>
    <mergeCell ref="O1789:P1789"/>
    <mergeCell ref="M1790:N1790"/>
    <mergeCell ref="O1790:P1790"/>
    <mergeCell ref="M1785:N1785"/>
    <mergeCell ref="O1785:P1785"/>
    <mergeCell ref="M1786:N1786"/>
    <mergeCell ref="O1786:P1786"/>
    <mergeCell ref="M1787:N1787"/>
    <mergeCell ref="O1787:P1787"/>
    <mergeCell ref="M1782:N1782"/>
    <mergeCell ref="O1782:P1782"/>
    <mergeCell ref="M1783:N1783"/>
    <mergeCell ref="O1783:P1783"/>
    <mergeCell ref="M1784:N1784"/>
    <mergeCell ref="O1784:P1784"/>
    <mergeCell ref="M1779:N1779"/>
    <mergeCell ref="O1779:P1779"/>
    <mergeCell ref="M1780:N1780"/>
    <mergeCell ref="O1780:P1780"/>
    <mergeCell ref="M1781:N1781"/>
    <mergeCell ref="O1781:P1781"/>
    <mergeCell ref="M1776:N1776"/>
    <mergeCell ref="O1776:P1776"/>
    <mergeCell ref="M1777:N1777"/>
    <mergeCell ref="O1777:P1777"/>
    <mergeCell ref="M1778:N1778"/>
    <mergeCell ref="O1778:P1778"/>
    <mergeCell ref="M1773:N1773"/>
    <mergeCell ref="O1773:P1773"/>
    <mergeCell ref="M1774:N1774"/>
    <mergeCell ref="O1774:P1774"/>
    <mergeCell ref="M1775:N1775"/>
    <mergeCell ref="O1775:P1775"/>
    <mergeCell ref="M1770:N1770"/>
    <mergeCell ref="O1770:P1770"/>
    <mergeCell ref="M1771:N1771"/>
    <mergeCell ref="O1771:P1771"/>
    <mergeCell ref="M1772:N1772"/>
    <mergeCell ref="O1772:P1772"/>
    <mergeCell ref="M1767:N1767"/>
    <mergeCell ref="O1767:P1767"/>
    <mergeCell ref="M1768:N1768"/>
    <mergeCell ref="O1768:P1768"/>
    <mergeCell ref="M1769:N1769"/>
    <mergeCell ref="O1769:P1769"/>
    <mergeCell ref="M1764:N1764"/>
    <mergeCell ref="O1764:P1764"/>
    <mergeCell ref="M1765:N1765"/>
    <mergeCell ref="O1765:P1765"/>
    <mergeCell ref="M1766:N1766"/>
    <mergeCell ref="O1766:P1766"/>
    <mergeCell ref="M1761:N1761"/>
    <mergeCell ref="O1761:P1761"/>
    <mergeCell ref="M1762:N1762"/>
    <mergeCell ref="O1762:P1762"/>
    <mergeCell ref="M1763:N1763"/>
    <mergeCell ref="O1763:P1763"/>
    <mergeCell ref="M1758:N1758"/>
    <mergeCell ref="O1758:P1758"/>
    <mergeCell ref="M1759:N1759"/>
    <mergeCell ref="O1759:P1759"/>
    <mergeCell ref="M1760:N1760"/>
    <mergeCell ref="O1760:P1760"/>
    <mergeCell ref="M1755:N1755"/>
    <mergeCell ref="O1755:P1755"/>
    <mergeCell ref="M1756:N1756"/>
    <mergeCell ref="O1756:P1756"/>
    <mergeCell ref="M1757:N1757"/>
    <mergeCell ref="O1757:P1757"/>
    <mergeCell ref="M1752:N1752"/>
    <mergeCell ref="O1752:P1752"/>
    <mergeCell ref="M1753:N1753"/>
    <mergeCell ref="O1753:P1753"/>
    <mergeCell ref="M1754:N1754"/>
    <mergeCell ref="O1754:P1754"/>
    <mergeCell ref="M1749:N1749"/>
    <mergeCell ref="O1749:P1749"/>
    <mergeCell ref="M1750:N1750"/>
    <mergeCell ref="O1750:P1750"/>
    <mergeCell ref="M1751:N1751"/>
    <mergeCell ref="O1751:P1751"/>
    <mergeCell ref="M1746:N1746"/>
    <mergeCell ref="O1746:P1746"/>
    <mergeCell ref="M1747:N1747"/>
    <mergeCell ref="O1747:P1747"/>
    <mergeCell ref="M1748:N1748"/>
    <mergeCell ref="O1748:P1748"/>
    <mergeCell ref="M1743:N1743"/>
    <mergeCell ref="O1743:P1743"/>
    <mergeCell ref="M1744:N1744"/>
    <mergeCell ref="O1744:P1744"/>
    <mergeCell ref="M1745:N1745"/>
    <mergeCell ref="O1745:P1745"/>
    <mergeCell ref="M1740:N1740"/>
    <mergeCell ref="O1740:P1740"/>
    <mergeCell ref="M1741:N1741"/>
    <mergeCell ref="O1741:P1741"/>
    <mergeCell ref="M1742:N1742"/>
    <mergeCell ref="O1742:P1742"/>
    <mergeCell ref="M1737:N1737"/>
    <mergeCell ref="O1737:P1737"/>
    <mergeCell ref="M1738:N1738"/>
    <mergeCell ref="O1738:P1738"/>
    <mergeCell ref="M1739:N1739"/>
    <mergeCell ref="O1739:P1739"/>
    <mergeCell ref="M1734:N1734"/>
    <mergeCell ref="O1734:P1734"/>
    <mergeCell ref="M1735:N1735"/>
    <mergeCell ref="O1735:P1735"/>
    <mergeCell ref="M1736:N1736"/>
    <mergeCell ref="O1736:P1736"/>
    <mergeCell ref="M1731:N1731"/>
    <mergeCell ref="O1731:P1731"/>
    <mergeCell ref="M1732:N1732"/>
    <mergeCell ref="O1732:P1732"/>
    <mergeCell ref="M1733:N1733"/>
    <mergeCell ref="O1733:P1733"/>
    <mergeCell ref="M1728:N1728"/>
    <mergeCell ref="O1728:P1728"/>
    <mergeCell ref="M1729:N1729"/>
    <mergeCell ref="O1729:P1729"/>
    <mergeCell ref="M1730:N1730"/>
    <mergeCell ref="O1730:P1730"/>
    <mergeCell ref="M1725:N1725"/>
    <mergeCell ref="O1725:P1725"/>
    <mergeCell ref="M1726:N1726"/>
    <mergeCell ref="O1726:P1726"/>
    <mergeCell ref="M1727:N1727"/>
    <mergeCell ref="O1727:P1727"/>
    <mergeCell ref="M1722:N1722"/>
    <mergeCell ref="O1722:P1722"/>
    <mergeCell ref="M1723:N1723"/>
    <mergeCell ref="O1723:P1723"/>
    <mergeCell ref="M1724:N1724"/>
    <mergeCell ref="O1724:P1724"/>
    <mergeCell ref="M1719:N1719"/>
    <mergeCell ref="O1719:P1719"/>
    <mergeCell ref="M1720:N1720"/>
    <mergeCell ref="O1720:P1720"/>
    <mergeCell ref="M1721:N1721"/>
    <mergeCell ref="O1721:P1721"/>
    <mergeCell ref="M1716:N1716"/>
    <mergeCell ref="O1716:P1716"/>
    <mergeCell ref="M1717:N1717"/>
    <mergeCell ref="O1717:P1717"/>
    <mergeCell ref="M1718:N1718"/>
    <mergeCell ref="O1718:P1718"/>
    <mergeCell ref="M1713:N1713"/>
    <mergeCell ref="O1713:P1713"/>
    <mergeCell ref="M1714:N1714"/>
    <mergeCell ref="O1714:P1714"/>
    <mergeCell ref="M1715:N1715"/>
    <mergeCell ref="O1715:P1715"/>
    <mergeCell ref="M1710:N1710"/>
    <mergeCell ref="O1710:P1710"/>
    <mergeCell ref="M1711:N1711"/>
    <mergeCell ref="O1711:P1711"/>
    <mergeCell ref="M1712:N1712"/>
    <mergeCell ref="O1712:P1712"/>
    <mergeCell ref="M1707:N1707"/>
    <mergeCell ref="O1707:P1707"/>
    <mergeCell ref="M1708:N1708"/>
    <mergeCell ref="O1708:P1708"/>
    <mergeCell ref="M1709:N1709"/>
    <mergeCell ref="O1709:P1709"/>
    <mergeCell ref="M1704:N1704"/>
    <mergeCell ref="O1704:P1704"/>
    <mergeCell ref="M1705:N1705"/>
    <mergeCell ref="O1705:P1705"/>
    <mergeCell ref="M1706:N1706"/>
    <mergeCell ref="O1706:P1706"/>
    <mergeCell ref="M1701:N1701"/>
    <mergeCell ref="O1701:P1701"/>
    <mergeCell ref="M1702:N1702"/>
    <mergeCell ref="O1702:P1702"/>
    <mergeCell ref="M1703:N1703"/>
    <mergeCell ref="O1703:P1703"/>
    <mergeCell ref="M1698:N1698"/>
    <mergeCell ref="O1698:P1698"/>
    <mergeCell ref="M1699:N1699"/>
    <mergeCell ref="O1699:P1699"/>
    <mergeCell ref="M1700:N1700"/>
    <mergeCell ref="O1700:P1700"/>
    <mergeCell ref="M1695:N1695"/>
    <mergeCell ref="O1695:P1695"/>
    <mergeCell ref="M1696:N1696"/>
    <mergeCell ref="O1696:P1696"/>
    <mergeCell ref="M1697:N1697"/>
    <mergeCell ref="O1697:P1697"/>
    <mergeCell ref="M1692:N1692"/>
    <mergeCell ref="O1692:P1692"/>
    <mergeCell ref="M1693:N1693"/>
    <mergeCell ref="O1693:P1693"/>
    <mergeCell ref="M1694:N1694"/>
    <mergeCell ref="O1694:P1694"/>
    <mergeCell ref="M1689:N1689"/>
    <mergeCell ref="O1689:P1689"/>
    <mergeCell ref="M1690:N1690"/>
    <mergeCell ref="O1690:P1690"/>
    <mergeCell ref="M1691:N1691"/>
    <mergeCell ref="O1691:P1691"/>
    <mergeCell ref="M1686:N1686"/>
    <mergeCell ref="O1686:P1686"/>
    <mergeCell ref="M1687:N1687"/>
    <mergeCell ref="O1687:P1687"/>
    <mergeCell ref="M1688:N1688"/>
    <mergeCell ref="O1688:P1688"/>
    <mergeCell ref="M1683:N1683"/>
    <mergeCell ref="O1683:P1683"/>
    <mergeCell ref="M1684:N1684"/>
    <mergeCell ref="O1684:P1684"/>
    <mergeCell ref="M1685:N1685"/>
    <mergeCell ref="O1685:P1685"/>
    <mergeCell ref="M1680:N1680"/>
    <mergeCell ref="O1680:P1680"/>
    <mergeCell ref="M1681:N1681"/>
    <mergeCell ref="O1681:P1681"/>
    <mergeCell ref="M1682:N1682"/>
    <mergeCell ref="O1682:P1682"/>
    <mergeCell ref="M1677:N1677"/>
    <mergeCell ref="O1677:P1677"/>
    <mergeCell ref="M1678:N1678"/>
    <mergeCell ref="O1678:P1678"/>
    <mergeCell ref="M1679:N1679"/>
    <mergeCell ref="O1679:P1679"/>
    <mergeCell ref="M1674:N1674"/>
    <mergeCell ref="O1674:P1674"/>
    <mergeCell ref="M1675:N1675"/>
    <mergeCell ref="O1675:P1675"/>
    <mergeCell ref="M1676:N1676"/>
    <mergeCell ref="O1676:P1676"/>
    <mergeCell ref="M1671:N1671"/>
    <mergeCell ref="O1671:P1671"/>
    <mergeCell ref="M1672:N1672"/>
    <mergeCell ref="O1672:P1672"/>
    <mergeCell ref="M1673:N1673"/>
    <mergeCell ref="O1673:P1673"/>
    <mergeCell ref="M1668:N1668"/>
    <mergeCell ref="O1668:P1668"/>
    <mergeCell ref="M1669:N1669"/>
    <mergeCell ref="O1669:P1669"/>
    <mergeCell ref="M1670:N1670"/>
    <mergeCell ref="O1670:P1670"/>
    <mergeCell ref="M1665:N1665"/>
    <mergeCell ref="O1665:P1665"/>
    <mergeCell ref="M1666:N1666"/>
    <mergeCell ref="O1666:P1666"/>
    <mergeCell ref="M1667:N1667"/>
    <mergeCell ref="O1667:P1667"/>
    <mergeCell ref="M1662:N1662"/>
    <mergeCell ref="O1662:P1662"/>
    <mergeCell ref="M1663:N1663"/>
    <mergeCell ref="O1663:P1663"/>
    <mergeCell ref="M1664:N1664"/>
    <mergeCell ref="O1664:P1664"/>
    <mergeCell ref="M1659:N1659"/>
    <mergeCell ref="O1659:P1659"/>
    <mergeCell ref="M1660:N1660"/>
    <mergeCell ref="O1660:P1660"/>
    <mergeCell ref="M1661:N1661"/>
    <mergeCell ref="O1661:P1661"/>
    <mergeCell ref="M1656:N1656"/>
    <mergeCell ref="O1656:P1656"/>
    <mergeCell ref="M1657:N1657"/>
    <mergeCell ref="O1657:P1657"/>
    <mergeCell ref="M1658:N1658"/>
    <mergeCell ref="O1658:P1658"/>
    <mergeCell ref="M1653:N1653"/>
    <mergeCell ref="O1653:P1653"/>
    <mergeCell ref="M1654:N1654"/>
    <mergeCell ref="O1654:P1654"/>
    <mergeCell ref="M1655:N1655"/>
    <mergeCell ref="O1655:P1655"/>
    <mergeCell ref="M1650:N1650"/>
    <mergeCell ref="O1650:P1650"/>
    <mergeCell ref="M1651:N1651"/>
    <mergeCell ref="O1651:P1651"/>
    <mergeCell ref="M1652:N1652"/>
    <mergeCell ref="O1652:P1652"/>
    <mergeCell ref="M1647:N1647"/>
    <mergeCell ref="O1647:P1647"/>
    <mergeCell ref="M1648:N1648"/>
    <mergeCell ref="O1648:P1648"/>
    <mergeCell ref="M1649:N1649"/>
    <mergeCell ref="O1649:P1649"/>
    <mergeCell ref="M1644:N1644"/>
    <mergeCell ref="O1644:P1644"/>
    <mergeCell ref="M1645:N1645"/>
    <mergeCell ref="O1645:P1645"/>
    <mergeCell ref="M1646:N1646"/>
    <mergeCell ref="O1646:P1646"/>
    <mergeCell ref="M1641:N1641"/>
    <mergeCell ref="O1641:P1641"/>
    <mergeCell ref="M1642:N1642"/>
    <mergeCell ref="O1642:P1642"/>
    <mergeCell ref="M1643:N1643"/>
    <mergeCell ref="O1643:P1643"/>
    <mergeCell ref="M1638:N1638"/>
    <mergeCell ref="O1638:P1638"/>
    <mergeCell ref="M1639:N1639"/>
    <mergeCell ref="O1639:P1639"/>
    <mergeCell ref="M1640:N1640"/>
    <mergeCell ref="O1640:P1640"/>
    <mergeCell ref="M1635:N1635"/>
    <mergeCell ref="O1635:P1635"/>
    <mergeCell ref="M1636:N1636"/>
    <mergeCell ref="O1636:P1636"/>
    <mergeCell ref="M1637:N1637"/>
    <mergeCell ref="O1637:P1637"/>
    <mergeCell ref="M1632:N1632"/>
    <mergeCell ref="O1632:P1632"/>
    <mergeCell ref="M1633:N1633"/>
    <mergeCell ref="O1633:P1633"/>
    <mergeCell ref="M1634:N1634"/>
    <mergeCell ref="O1634:P1634"/>
    <mergeCell ref="M1629:N1629"/>
    <mergeCell ref="O1629:P1629"/>
    <mergeCell ref="M1630:N1630"/>
    <mergeCell ref="O1630:P1630"/>
    <mergeCell ref="M1631:N1631"/>
    <mergeCell ref="O1631:P1631"/>
    <mergeCell ref="M1626:N1626"/>
    <mergeCell ref="O1626:P1626"/>
    <mergeCell ref="M1627:N1627"/>
    <mergeCell ref="O1627:P1627"/>
    <mergeCell ref="M1628:N1628"/>
    <mergeCell ref="O1628:P1628"/>
    <mergeCell ref="M1623:N1623"/>
    <mergeCell ref="O1623:P1623"/>
    <mergeCell ref="M1624:N1624"/>
    <mergeCell ref="O1624:P1624"/>
    <mergeCell ref="M1625:N1625"/>
    <mergeCell ref="O1625:P1625"/>
    <mergeCell ref="M1620:N1620"/>
    <mergeCell ref="O1620:P1620"/>
    <mergeCell ref="M1621:N1621"/>
    <mergeCell ref="O1621:P1621"/>
    <mergeCell ref="M1622:N1622"/>
    <mergeCell ref="O1622:P1622"/>
    <mergeCell ref="M1617:N1617"/>
    <mergeCell ref="O1617:P1617"/>
    <mergeCell ref="M1618:N1618"/>
    <mergeCell ref="O1618:P1618"/>
    <mergeCell ref="M1619:N1619"/>
    <mergeCell ref="O1619:P1619"/>
    <mergeCell ref="M1614:N1614"/>
    <mergeCell ref="O1614:P1614"/>
    <mergeCell ref="M1615:N1615"/>
    <mergeCell ref="O1615:P1615"/>
    <mergeCell ref="M1616:N1616"/>
    <mergeCell ref="O1616:P1616"/>
    <mergeCell ref="M1611:N1611"/>
    <mergeCell ref="O1611:P1611"/>
    <mergeCell ref="M1612:N1612"/>
    <mergeCell ref="O1612:P1612"/>
    <mergeCell ref="M1613:N1613"/>
    <mergeCell ref="O1613:P1613"/>
    <mergeCell ref="M1608:N1608"/>
    <mergeCell ref="O1608:P1608"/>
    <mergeCell ref="M1609:N1609"/>
    <mergeCell ref="O1609:P1609"/>
    <mergeCell ref="M1610:N1610"/>
    <mergeCell ref="O1610:P1610"/>
    <mergeCell ref="M1605:N1605"/>
    <mergeCell ref="O1605:P1605"/>
    <mergeCell ref="M1606:N1606"/>
    <mergeCell ref="O1606:P1606"/>
    <mergeCell ref="M1607:N1607"/>
    <mergeCell ref="O1607:P1607"/>
    <mergeCell ref="M1602:N1602"/>
    <mergeCell ref="O1602:P1602"/>
    <mergeCell ref="M1603:N1603"/>
    <mergeCell ref="O1603:P1603"/>
    <mergeCell ref="M1604:N1604"/>
    <mergeCell ref="O1604:P1604"/>
    <mergeCell ref="M1599:N1599"/>
    <mergeCell ref="O1599:P1599"/>
    <mergeCell ref="M1600:N1600"/>
    <mergeCell ref="O1600:P1600"/>
    <mergeCell ref="M1601:N1601"/>
    <mergeCell ref="O1601:P1601"/>
    <mergeCell ref="M1596:N1596"/>
    <mergeCell ref="O1596:P1596"/>
    <mergeCell ref="M1597:N1597"/>
    <mergeCell ref="O1597:P1597"/>
    <mergeCell ref="M1598:N1598"/>
    <mergeCell ref="O1598:P1598"/>
    <mergeCell ref="M1593:N1593"/>
    <mergeCell ref="O1593:P1593"/>
    <mergeCell ref="M1594:N1594"/>
    <mergeCell ref="O1594:P1594"/>
    <mergeCell ref="M1595:N1595"/>
    <mergeCell ref="O1595:P1595"/>
    <mergeCell ref="M1590:N1590"/>
    <mergeCell ref="O1590:P1590"/>
    <mergeCell ref="M1591:N1591"/>
    <mergeCell ref="O1591:P1591"/>
    <mergeCell ref="M1592:N1592"/>
    <mergeCell ref="O1592:P1592"/>
    <mergeCell ref="M1587:N1587"/>
    <mergeCell ref="O1587:P1587"/>
    <mergeCell ref="M1588:N1588"/>
    <mergeCell ref="O1588:P1588"/>
    <mergeCell ref="M1589:N1589"/>
    <mergeCell ref="O1589:P1589"/>
    <mergeCell ref="M1584:N1584"/>
    <mergeCell ref="O1584:P1584"/>
    <mergeCell ref="M1585:N1585"/>
    <mergeCell ref="O1585:P1585"/>
    <mergeCell ref="M1586:N1586"/>
    <mergeCell ref="O1586:P1586"/>
    <mergeCell ref="M1581:N1581"/>
    <mergeCell ref="O1581:P1581"/>
    <mergeCell ref="M1582:N1582"/>
    <mergeCell ref="O1582:P1582"/>
    <mergeCell ref="M1583:N1583"/>
    <mergeCell ref="O1583:P1583"/>
    <mergeCell ref="M1578:N1578"/>
    <mergeCell ref="O1578:P1578"/>
    <mergeCell ref="M1579:N1579"/>
    <mergeCell ref="O1579:P1579"/>
    <mergeCell ref="M1580:N1580"/>
    <mergeCell ref="O1580:P1580"/>
    <mergeCell ref="M1575:N1575"/>
    <mergeCell ref="O1575:P1575"/>
    <mergeCell ref="M1576:N1576"/>
    <mergeCell ref="O1576:P1576"/>
    <mergeCell ref="M1577:N1577"/>
    <mergeCell ref="O1577:P1577"/>
    <mergeCell ref="M1572:N1572"/>
    <mergeCell ref="O1572:P1572"/>
    <mergeCell ref="M1573:N1573"/>
    <mergeCell ref="O1573:P1573"/>
    <mergeCell ref="M1574:N1574"/>
    <mergeCell ref="O1574:P1574"/>
    <mergeCell ref="M1569:N1569"/>
    <mergeCell ref="O1569:P1569"/>
    <mergeCell ref="M1570:N1570"/>
    <mergeCell ref="O1570:P1570"/>
    <mergeCell ref="M1571:N1571"/>
    <mergeCell ref="O1571:P1571"/>
    <mergeCell ref="M1566:N1566"/>
    <mergeCell ref="O1566:P1566"/>
    <mergeCell ref="M1567:N1567"/>
    <mergeCell ref="O1567:P1567"/>
    <mergeCell ref="M1568:N1568"/>
    <mergeCell ref="O1568:P1568"/>
    <mergeCell ref="M1563:N1563"/>
    <mergeCell ref="O1563:P1563"/>
    <mergeCell ref="M1564:N1564"/>
    <mergeCell ref="O1564:P1564"/>
    <mergeCell ref="M1565:N1565"/>
    <mergeCell ref="O1565:P1565"/>
    <mergeCell ref="M1560:N1560"/>
    <mergeCell ref="O1560:P1560"/>
    <mergeCell ref="M1561:N1561"/>
    <mergeCell ref="O1561:P1561"/>
    <mergeCell ref="M1562:N1562"/>
    <mergeCell ref="O1562:P1562"/>
    <mergeCell ref="M1557:N1557"/>
    <mergeCell ref="O1557:P1557"/>
    <mergeCell ref="M1558:N1558"/>
    <mergeCell ref="O1558:P1558"/>
    <mergeCell ref="M1559:N1559"/>
    <mergeCell ref="O1559:P1559"/>
    <mergeCell ref="M1554:N1554"/>
    <mergeCell ref="O1554:P1554"/>
    <mergeCell ref="M1555:N1555"/>
    <mergeCell ref="O1555:P1555"/>
    <mergeCell ref="M1556:N1556"/>
    <mergeCell ref="O1556:P1556"/>
    <mergeCell ref="M1551:N1551"/>
    <mergeCell ref="O1551:P1551"/>
    <mergeCell ref="M1552:N1552"/>
    <mergeCell ref="O1552:P1552"/>
    <mergeCell ref="M1553:N1553"/>
    <mergeCell ref="O1553:P1553"/>
    <mergeCell ref="M1544:O1544"/>
    <mergeCell ref="M1545:O1545"/>
    <mergeCell ref="M1546:O1546"/>
    <mergeCell ref="M1547:O1547"/>
    <mergeCell ref="M1548:O1548"/>
    <mergeCell ref="M1549:O1549"/>
    <mergeCell ref="M1539:N1539"/>
    <mergeCell ref="O1539:P1539"/>
    <mergeCell ref="M1540:P1540"/>
    <mergeCell ref="M1541:O1541"/>
    <mergeCell ref="M1542:O1542"/>
    <mergeCell ref="M1543:O1543"/>
    <mergeCell ref="M1536:N1536"/>
    <mergeCell ref="O1536:P1536"/>
    <mergeCell ref="M1537:N1537"/>
    <mergeCell ref="O1537:P1537"/>
    <mergeCell ref="M1538:N1538"/>
    <mergeCell ref="O1538:P1538"/>
    <mergeCell ref="M1533:N1533"/>
    <mergeCell ref="O1533:P1533"/>
    <mergeCell ref="M1534:N1534"/>
    <mergeCell ref="O1534:P1534"/>
    <mergeCell ref="M1535:N1535"/>
    <mergeCell ref="O1535:P1535"/>
    <mergeCell ref="M1530:N1530"/>
    <mergeCell ref="O1530:P1530"/>
    <mergeCell ref="M1531:N1531"/>
    <mergeCell ref="O1531:P1531"/>
    <mergeCell ref="M1532:N1532"/>
    <mergeCell ref="O1532:P1532"/>
    <mergeCell ref="M1527:N1527"/>
    <mergeCell ref="O1527:P1527"/>
    <mergeCell ref="M1528:N1528"/>
    <mergeCell ref="O1528:P1528"/>
    <mergeCell ref="M1529:N1529"/>
    <mergeCell ref="O1529:P1529"/>
    <mergeCell ref="M1524:N1524"/>
    <mergeCell ref="O1524:P1524"/>
    <mergeCell ref="M1525:N1525"/>
    <mergeCell ref="O1525:P1525"/>
    <mergeCell ref="M1526:N1526"/>
    <mergeCell ref="O1526:P1526"/>
    <mergeCell ref="M1521:N1521"/>
    <mergeCell ref="O1521:P1521"/>
    <mergeCell ref="M1522:N1522"/>
    <mergeCell ref="O1522:P1522"/>
    <mergeCell ref="M1523:N1523"/>
    <mergeCell ref="O1523:P1523"/>
    <mergeCell ref="M1518:N1518"/>
    <mergeCell ref="O1518:P1518"/>
    <mergeCell ref="M1519:N1519"/>
    <mergeCell ref="O1519:P1519"/>
    <mergeCell ref="M1520:N1520"/>
    <mergeCell ref="O1520:P1520"/>
    <mergeCell ref="M1515:N1515"/>
    <mergeCell ref="O1515:P1515"/>
    <mergeCell ref="M1516:N1516"/>
    <mergeCell ref="O1516:P1516"/>
    <mergeCell ref="M1517:N1517"/>
    <mergeCell ref="O1517:P1517"/>
    <mergeCell ref="M1512:N1512"/>
    <mergeCell ref="O1512:P1512"/>
    <mergeCell ref="M1513:N1513"/>
    <mergeCell ref="O1513:P1513"/>
    <mergeCell ref="M1514:N1514"/>
    <mergeCell ref="O1514:P1514"/>
    <mergeCell ref="M1509:N1509"/>
    <mergeCell ref="O1509:P1509"/>
    <mergeCell ref="M1510:N1510"/>
    <mergeCell ref="O1510:P1510"/>
    <mergeCell ref="M1511:N1511"/>
    <mergeCell ref="O1511:P1511"/>
    <mergeCell ref="M1506:N1506"/>
    <mergeCell ref="O1506:P1506"/>
    <mergeCell ref="M1507:N1507"/>
    <mergeCell ref="O1507:P1507"/>
    <mergeCell ref="M1508:N1508"/>
    <mergeCell ref="O1508:P1508"/>
    <mergeCell ref="M1503:N1503"/>
    <mergeCell ref="O1503:P1503"/>
    <mergeCell ref="M1504:N1504"/>
    <mergeCell ref="O1504:P1504"/>
    <mergeCell ref="M1505:N1505"/>
    <mergeCell ref="O1505:P1505"/>
    <mergeCell ref="M1500:N1500"/>
    <mergeCell ref="O1500:P1500"/>
    <mergeCell ref="M1501:N1501"/>
    <mergeCell ref="O1501:P1501"/>
    <mergeCell ref="M1502:N1502"/>
    <mergeCell ref="O1502:P1502"/>
    <mergeCell ref="M1497:N1497"/>
    <mergeCell ref="O1497:P1497"/>
    <mergeCell ref="M1498:N1498"/>
    <mergeCell ref="O1498:P1498"/>
    <mergeCell ref="M1499:N1499"/>
    <mergeCell ref="O1499:P1499"/>
    <mergeCell ref="M1494:N1494"/>
    <mergeCell ref="O1494:P1494"/>
    <mergeCell ref="M1495:N1495"/>
    <mergeCell ref="O1495:P1495"/>
    <mergeCell ref="M1496:N1496"/>
    <mergeCell ref="O1496:P1496"/>
    <mergeCell ref="M1491:N1491"/>
    <mergeCell ref="O1491:P1491"/>
    <mergeCell ref="M1492:N1492"/>
    <mergeCell ref="O1492:P1492"/>
    <mergeCell ref="M1493:N1493"/>
    <mergeCell ref="O1493:P1493"/>
    <mergeCell ref="M1488:N1488"/>
    <mergeCell ref="O1488:P1488"/>
    <mergeCell ref="M1489:N1489"/>
    <mergeCell ref="O1489:P1489"/>
    <mergeCell ref="M1490:N1490"/>
    <mergeCell ref="O1490:P1490"/>
    <mergeCell ref="M1485:N1485"/>
    <mergeCell ref="O1485:P1485"/>
    <mergeCell ref="M1486:N1486"/>
    <mergeCell ref="O1486:P1486"/>
    <mergeCell ref="M1487:N1487"/>
    <mergeCell ref="O1487:P1487"/>
    <mergeCell ref="M1482:N1482"/>
    <mergeCell ref="O1482:P1482"/>
    <mergeCell ref="M1483:N1483"/>
    <mergeCell ref="O1483:P1483"/>
    <mergeCell ref="M1484:N1484"/>
    <mergeCell ref="O1484:P1484"/>
    <mergeCell ref="M1479:N1479"/>
    <mergeCell ref="O1479:P1479"/>
    <mergeCell ref="M1480:N1480"/>
    <mergeCell ref="O1480:P1480"/>
    <mergeCell ref="M1481:N1481"/>
    <mergeCell ref="O1481:P1481"/>
    <mergeCell ref="M1476:N1476"/>
    <mergeCell ref="O1476:P1476"/>
    <mergeCell ref="M1477:N1477"/>
    <mergeCell ref="O1477:P1477"/>
    <mergeCell ref="M1478:N1478"/>
    <mergeCell ref="O1478:P1478"/>
    <mergeCell ref="M1473:N1473"/>
    <mergeCell ref="O1473:P1473"/>
    <mergeCell ref="M1474:N1474"/>
    <mergeCell ref="O1474:P1474"/>
    <mergeCell ref="M1475:N1475"/>
    <mergeCell ref="O1475:P1475"/>
    <mergeCell ref="M1470:N1470"/>
    <mergeCell ref="O1470:P1470"/>
    <mergeCell ref="M1471:N1471"/>
    <mergeCell ref="O1471:P1471"/>
    <mergeCell ref="M1472:N1472"/>
    <mergeCell ref="O1472:P1472"/>
    <mergeCell ref="M1467:N1467"/>
    <mergeCell ref="O1467:P1467"/>
    <mergeCell ref="M1468:N1468"/>
    <mergeCell ref="O1468:P1468"/>
    <mergeCell ref="M1469:N1469"/>
    <mergeCell ref="O1469:P1469"/>
    <mergeCell ref="M1464:N1464"/>
    <mergeCell ref="O1464:P1464"/>
    <mergeCell ref="M1465:N1465"/>
    <mergeCell ref="O1465:P1465"/>
    <mergeCell ref="M1466:N1466"/>
    <mergeCell ref="O1466:P1466"/>
    <mergeCell ref="M1461:N1461"/>
    <mergeCell ref="O1461:P1461"/>
    <mergeCell ref="M1462:N1462"/>
    <mergeCell ref="O1462:P1462"/>
    <mergeCell ref="M1463:N1463"/>
    <mergeCell ref="O1463:P1463"/>
    <mergeCell ref="M1458:N1458"/>
    <mergeCell ref="O1458:P1458"/>
    <mergeCell ref="M1459:N1459"/>
    <mergeCell ref="O1459:P1459"/>
    <mergeCell ref="M1460:N1460"/>
    <mergeCell ref="O1460:P1460"/>
    <mergeCell ref="M1455:N1455"/>
    <mergeCell ref="O1455:P1455"/>
    <mergeCell ref="M1456:N1456"/>
    <mergeCell ref="O1456:P1456"/>
    <mergeCell ref="M1457:N1457"/>
    <mergeCell ref="O1457:P1457"/>
    <mergeCell ref="M1452:N1452"/>
    <mergeCell ref="O1452:P1452"/>
    <mergeCell ref="M1453:N1453"/>
    <mergeCell ref="O1453:P1453"/>
    <mergeCell ref="M1454:N1454"/>
    <mergeCell ref="O1454:P1454"/>
    <mergeCell ref="M1449:N1449"/>
    <mergeCell ref="O1449:P1449"/>
    <mergeCell ref="M1450:N1450"/>
    <mergeCell ref="O1450:P1450"/>
    <mergeCell ref="M1451:N1451"/>
    <mergeCell ref="O1451:P1451"/>
    <mergeCell ref="M1446:N1446"/>
    <mergeCell ref="O1446:P1446"/>
    <mergeCell ref="M1447:N1447"/>
    <mergeCell ref="O1447:P1447"/>
    <mergeCell ref="M1448:N1448"/>
    <mergeCell ref="O1448:P1448"/>
    <mergeCell ref="M1443:N1443"/>
    <mergeCell ref="O1443:P1443"/>
    <mergeCell ref="M1444:N1444"/>
    <mergeCell ref="O1444:P1444"/>
    <mergeCell ref="M1445:N1445"/>
    <mergeCell ref="O1445:P1445"/>
    <mergeCell ref="M1440:N1440"/>
    <mergeCell ref="O1440:P1440"/>
    <mergeCell ref="M1441:N1441"/>
    <mergeCell ref="O1441:P1441"/>
    <mergeCell ref="M1442:N1442"/>
    <mergeCell ref="O1442:P1442"/>
    <mergeCell ref="M1437:N1437"/>
    <mergeCell ref="O1437:P1437"/>
    <mergeCell ref="M1438:N1438"/>
    <mergeCell ref="O1438:P1438"/>
    <mergeCell ref="M1439:N1439"/>
    <mergeCell ref="O1439:P1439"/>
    <mergeCell ref="M1434:N1434"/>
    <mergeCell ref="O1434:P1434"/>
    <mergeCell ref="M1435:N1435"/>
    <mergeCell ref="O1435:P1435"/>
    <mergeCell ref="M1436:N1436"/>
    <mergeCell ref="O1436:P1436"/>
    <mergeCell ref="M1431:N1431"/>
    <mergeCell ref="O1431:P1431"/>
    <mergeCell ref="M1432:N1432"/>
    <mergeCell ref="O1432:P1432"/>
    <mergeCell ref="M1433:N1433"/>
    <mergeCell ref="O1433:P1433"/>
    <mergeCell ref="M1428:N1428"/>
    <mergeCell ref="O1428:P1428"/>
    <mergeCell ref="M1429:N1429"/>
    <mergeCell ref="O1429:P1429"/>
    <mergeCell ref="M1430:N1430"/>
    <mergeCell ref="O1430:P1430"/>
    <mergeCell ref="M1425:N1425"/>
    <mergeCell ref="O1425:P1425"/>
    <mergeCell ref="M1426:N1426"/>
    <mergeCell ref="O1426:P1426"/>
    <mergeCell ref="M1427:N1427"/>
    <mergeCell ref="O1427:P1427"/>
    <mergeCell ref="M1422:N1422"/>
    <mergeCell ref="O1422:P1422"/>
    <mergeCell ref="M1423:N1423"/>
    <mergeCell ref="O1423:P1423"/>
    <mergeCell ref="M1424:N1424"/>
    <mergeCell ref="O1424:P1424"/>
    <mergeCell ref="M1419:N1419"/>
    <mergeCell ref="O1419:P1419"/>
    <mergeCell ref="M1420:N1420"/>
    <mergeCell ref="O1420:P1420"/>
    <mergeCell ref="M1421:N1421"/>
    <mergeCell ref="O1421:P1421"/>
    <mergeCell ref="M1416:N1416"/>
    <mergeCell ref="O1416:P1416"/>
    <mergeCell ref="M1417:N1417"/>
    <mergeCell ref="O1417:P1417"/>
    <mergeCell ref="M1418:N1418"/>
    <mergeCell ref="O1418:P1418"/>
    <mergeCell ref="M1413:N1413"/>
    <mergeCell ref="O1413:P1413"/>
    <mergeCell ref="M1414:N1414"/>
    <mergeCell ref="O1414:P1414"/>
    <mergeCell ref="M1415:N1415"/>
    <mergeCell ref="O1415:P1415"/>
    <mergeCell ref="M1410:N1410"/>
    <mergeCell ref="O1410:P1410"/>
    <mergeCell ref="M1411:N1411"/>
    <mergeCell ref="O1411:P1411"/>
    <mergeCell ref="M1412:N1412"/>
    <mergeCell ref="O1412:P1412"/>
    <mergeCell ref="M1407:N1407"/>
    <mergeCell ref="O1407:P1407"/>
    <mergeCell ref="M1408:N1408"/>
    <mergeCell ref="O1408:P1408"/>
    <mergeCell ref="M1409:N1409"/>
    <mergeCell ref="O1409:P1409"/>
    <mergeCell ref="M1404:N1404"/>
    <mergeCell ref="O1404:P1404"/>
    <mergeCell ref="M1405:N1405"/>
    <mergeCell ref="O1405:P1405"/>
    <mergeCell ref="M1406:N1406"/>
    <mergeCell ref="O1406:P1406"/>
    <mergeCell ref="M1401:N1401"/>
    <mergeCell ref="O1401:P1401"/>
    <mergeCell ref="M1402:N1402"/>
    <mergeCell ref="O1402:P1402"/>
    <mergeCell ref="M1403:N1403"/>
    <mergeCell ref="O1403:P1403"/>
    <mergeCell ref="M1398:N1398"/>
    <mergeCell ref="O1398:P1398"/>
    <mergeCell ref="M1399:N1399"/>
    <mergeCell ref="O1399:P1399"/>
    <mergeCell ref="M1400:N1400"/>
    <mergeCell ref="O1400:P1400"/>
    <mergeCell ref="M1395:N1395"/>
    <mergeCell ref="O1395:P1395"/>
    <mergeCell ref="M1396:N1396"/>
    <mergeCell ref="O1396:P1396"/>
    <mergeCell ref="M1397:N1397"/>
    <mergeCell ref="O1397:P1397"/>
    <mergeCell ref="M1392:N1392"/>
    <mergeCell ref="O1392:P1392"/>
    <mergeCell ref="M1393:N1393"/>
    <mergeCell ref="O1393:P1393"/>
    <mergeCell ref="M1394:N1394"/>
    <mergeCell ref="O1394:P1394"/>
    <mergeCell ref="M1389:N1389"/>
    <mergeCell ref="O1389:P1389"/>
    <mergeCell ref="M1390:N1390"/>
    <mergeCell ref="O1390:P1390"/>
    <mergeCell ref="M1391:N1391"/>
    <mergeCell ref="O1391:P1391"/>
    <mergeCell ref="M1386:N1386"/>
    <mergeCell ref="O1386:P1386"/>
    <mergeCell ref="M1387:N1387"/>
    <mergeCell ref="O1387:P1387"/>
    <mergeCell ref="M1388:N1388"/>
    <mergeCell ref="O1388:P1388"/>
    <mergeCell ref="M1383:N1383"/>
    <mergeCell ref="O1383:P1383"/>
    <mergeCell ref="M1384:N1384"/>
    <mergeCell ref="O1384:P1384"/>
    <mergeCell ref="M1385:N1385"/>
    <mergeCell ref="O1385:P1385"/>
    <mergeCell ref="M1380:N1380"/>
    <mergeCell ref="O1380:P1380"/>
    <mergeCell ref="M1381:N1381"/>
    <mergeCell ref="O1381:P1381"/>
    <mergeCell ref="M1382:N1382"/>
    <mergeCell ref="O1382:P1382"/>
    <mergeCell ref="M1377:N1377"/>
    <mergeCell ref="O1377:P1377"/>
    <mergeCell ref="M1378:N1378"/>
    <mergeCell ref="O1378:P1378"/>
    <mergeCell ref="M1379:N1379"/>
    <mergeCell ref="O1379:P1379"/>
    <mergeCell ref="M1374:N1374"/>
    <mergeCell ref="O1374:P1374"/>
    <mergeCell ref="M1375:N1375"/>
    <mergeCell ref="O1375:P1375"/>
    <mergeCell ref="M1376:N1376"/>
    <mergeCell ref="O1376:P1376"/>
    <mergeCell ref="M1371:N1371"/>
    <mergeCell ref="O1371:P1371"/>
    <mergeCell ref="M1372:N1372"/>
    <mergeCell ref="O1372:P1372"/>
    <mergeCell ref="M1373:N1373"/>
    <mergeCell ref="O1373:P1373"/>
    <mergeCell ref="M1368:N1368"/>
    <mergeCell ref="O1368:P1368"/>
    <mergeCell ref="M1369:N1369"/>
    <mergeCell ref="O1369:P1369"/>
    <mergeCell ref="M1370:N1370"/>
    <mergeCell ref="O1370:P1370"/>
    <mergeCell ref="M1365:N1365"/>
    <mergeCell ref="O1365:P1365"/>
    <mergeCell ref="M1366:N1366"/>
    <mergeCell ref="O1366:P1366"/>
    <mergeCell ref="M1367:N1367"/>
    <mergeCell ref="O1367:P1367"/>
    <mergeCell ref="M1362:N1362"/>
    <mergeCell ref="O1362:P1362"/>
    <mergeCell ref="M1363:N1363"/>
    <mergeCell ref="O1363:P1363"/>
    <mergeCell ref="M1364:N1364"/>
    <mergeCell ref="O1364:P1364"/>
    <mergeCell ref="M1359:N1359"/>
    <mergeCell ref="O1359:P1359"/>
    <mergeCell ref="M1360:N1360"/>
    <mergeCell ref="O1360:P1360"/>
    <mergeCell ref="M1361:N1361"/>
    <mergeCell ref="O1361:P1361"/>
    <mergeCell ref="M1356:N1356"/>
    <mergeCell ref="O1356:P1356"/>
    <mergeCell ref="M1357:N1357"/>
    <mergeCell ref="O1357:P1357"/>
    <mergeCell ref="M1358:N1358"/>
    <mergeCell ref="O1358:P1358"/>
    <mergeCell ref="M1353:N1353"/>
    <mergeCell ref="O1353:P1353"/>
    <mergeCell ref="M1354:N1354"/>
    <mergeCell ref="O1354:P1354"/>
    <mergeCell ref="M1355:N1355"/>
    <mergeCell ref="O1355:P1355"/>
    <mergeCell ref="M1350:N1350"/>
    <mergeCell ref="O1350:P1350"/>
    <mergeCell ref="M1351:N1351"/>
    <mergeCell ref="O1351:P1351"/>
    <mergeCell ref="M1352:N1352"/>
    <mergeCell ref="O1352:P1352"/>
    <mergeCell ref="M1347:N1347"/>
    <mergeCell ref="O1347:P1347"/>
    <mergeCell ref="M1348:N1348"/>
    <mergeCell ref="O1348:P1348"/>
    <mergeCell ref="M1349:N1349"/>
    <mergeCell ref="O1349:P1349"/>
    <mergeCell ref="M1344:N1344"/>
    <mergeCell ref="O1344:P1344"/>
    <mergeCell ref="M1345:N1345"/>
    <mergeCell ref="O1345:P1345"/>
    <mergeCell ref="M1346:N1346"/>
    <mergeCell ref="O1346:P1346"/>
    <mergeCell ref="M1341:N1341"/>
    <mergeCell ref="O1341:P1341"/>
    <mergeCell ref="M1342:N1342"/>
    <mergeCell ref="O1342:P1342"/>
    <mergeCell ref="M1343:N1343"/>
    <mergeCell ref="O1343:P1343"/>
    <mergeCell ref="M1338:N1338"/>
    <mergeCell ref="O1338:P1338"/>
    <mergeCell ref="M1339:N1339"/>
    <mergeCell ref="O1339:P1339"/>
    <mergeCell ref="M1340:N1340"/>
    <mergeCell ref="O1340:P1340"/>
    <mergeCell ref="M1335:N1335"/>
    <mergeCell ref="O1335:P1335"/>
    <mergeCell ref="M1336:N1336"/>
    <mergeCell ref="O1336:P1336"/>
    <mergeCell ref="M1337:N1337"/>
    <mergeCell ref="O1337:P1337"/>
    <mergeCell ref="M1332:N1332"/>
    <mergeCell ref="O1332:P1332"/>
    <mergeCell ref="M1333:N1333"/>
    <mergeCell ref="O1333:P1333"/>
    <mergeCell ref="M1334:N1334"/>
    <mergeCell ref="O1334:P1334"/>
    <mergeCell ref="M1329:N1329"/>
    <mergeCell ref="O1329:P1329"/>
    <mergeCell ref="M1330:N1330"/>
    <mergeCell ref="O1330:P1330"/>
    <mergeCell ref="M1331:N1331"/>
    <mergeCell ref="O1331:P1331"/>
    <mergeCell ref="M1326:N1326"/>
    <mergeCell ref="O1326:P1326"/>
    <mergeCell ref="M1327:N1327"/>
    <mergeCell ref="O1327:P1327"/>
    <mergeCell ref="M1328:N1328"/>
    <mergeCell ref="O1328:P1328"/>
    <mergeCell ref="M1323:N1323"/>
    <mergeCell ref="O1323:P1323"/>
    <mergeCell ref="M1324:N1324"/>
    <mergeCell ref="O1324:P1324"/>
    <mergeCell ref="M1325:N1325"/>
    <mergeCell ref="O1325:P1325"/>
    <mergeCell ref="M1320:N1320"/>
    <mergeCell ref="O1320:P1320"/>
    <mergeCell ref="M1321:N1321"/>
    <mergeCell ref="O1321:P1321"/>
    <mergeCell ref="M1322:N1322"/>
    <mergeCell ref="O1322:P1322"/>
    <mergeCell ref="M1317:N1317"/>
    <mergeCell ref="O1317:P1317"/>
    <mergeCell ref="M1318:N1318"/>
    <mergeCell ref="O1318:P1318"/>
    <mergeCell ref="M1319:N1319"/>
    <mergeCell ref="O1319:P1319"/>
    <mergeCell ref="M1314:N1314"/>
    <mergeCell ref="O1314:P1314"/>
    <mergeCell ref="M1315:N1315"/>
    <mergeCell ref="O1315:P1315"/>
    <mergeCell ref="M1316:N1316"/>
    <mergeCell ref="O1316:P1316"/>
    <mergeCell ref="M1311:N1311"/>
    <mergeCell ref="O1311:P1311"/>
    <mergeCell ref="M1312:N1312"/>
    <mergeCell ref="O1312:P1312"/>
    <mergeCell ref="M1313:N1313"/>
    <mergeCell ref="O1313:P1313"/>
    <mergeCell ref="M1308:N1308"/>
    <mergeCell ref="O1308:P1308"/>
    <mergeCell ref="M1309:N1309"/>
    <mergeCell ref="O1309:P1309"/>
    <mergeCell ref="M1310:N1310"/>
    <mergeCell ref="O1310:P1310"/>
    <mergeCell ref="M1305:N1305"/>
    <mergeCell ref="O1305:P1305"/>
    <mergeCell ref="M1306:N1306"/>
    <mergeCell ref="O1306:P1306"/>
    <mergeCell ref="M1307:N1307"/>
    <mergeCell ref="O1307:P1307"/>
    <mergeCell ref="M1302:N1302"/>
    <mergeCell ref="O1302:P1302"/>
    <mergeCell ref="M1303:N1303"/>
    <mergeCell ref="O1303:P1303"/>
    <mergeCell ref="M1304:N1304"/>
    <mergeCell ref="O1304:P1304"/>
    <mergeCell ref="M1299:N1299"/>
    <mergeCell ref="O1299:P1299"/>
    <mergeCell ref="M1300:N1300"/>
    <mergeCell ref="O1300:P1300"/>
    <mergeCell ref="M1301:N1301"/>
    <mergeCell ref="O1301:P1301"/>
    <mergeCell ref="M1296:N1296"/>
    <mergeCell ref="O1296:P1296"/>
    <mergeCell ref="M1297:N1297"/>
    <mergeCell ref="O1297:P1297"/>
    <mergeCell ref="M1298:N1298"/>
    <mergeCell ref="O1298:P1298"/>
    <mergeCell ref="M1293:N1293"/>
    <mergeCell ref="O1293:P1293"/>
    <mergeCell ref="M1294:N1294"/>
    <mergeCell ref="O1294:P1294"/>
    <mergeCell ref="M1295:N1295"/>
    <mergeCell ref="O1295:P1295"/>
    <mergeCell ref="M1290:N1290"/>
    <mergeCell ref="O1290:P1290"/>
    <mergeCell ref="M1291:N1291"/>
    <mergeCell ref="O1291:P1291"/>
    <mergeCell ref="M1292:N1292"/>
    <mergeCell ref="O1292:P1292"/>
    <mergeCell ref="M1287:N1287"/>
    <mergeCell ref="O1287:P1287"/>
    <mergeCell ref="M1288:N1288"/>
    <mergeCell ref="O1288:P1288"/>
    <mergeCell ref="M1289:N1289"/>
    <mergeCell ref="O1289:P1289"/>
    <mergeCell ref="M1284:N1284"/>
    <mergeCell ref="O1284:P1284"/>
    <mergeCell ref="M1285:N1285"/>
    <mergeCell ref="O1285:P1285"/>
    <mergeCell ref="M1286:N1286"/>
    <mergeCell ref="O1286:P1286"/>
    <mergeCell ref="M1281:N1281"/>
    <mergeCell ref="O1281:P1281"/>
    <mergeCell ref="M1282:N1282"/>
    <mergeCell ref="O1282:P1282"/>
    <mergeCell ref="M1283:N1283"/>
    <mergeCell ref="O1283:P1283"/>
    <mergeCell ref="M1278:N1278"/>
    <mergeCell ref="O1278:P1278"/>
    <mergeCell ref="M1279:N1279"/>
    <mergeCell ref="O1279:P1279"/>
    <mergeCell ref="M1280:N1280"/>
    <mergeCell ref="O1280:P1280"/>
    <mergeCell ref="M1275:N1275"/>
    <mergeCell ref="O1275:P1275"/>
    <mergeCell ref="M1276:N1276"/>
    <mergeCell ref="O1276:P1276"/>
    <mergeCell ref="M1277:N1277"/>
    <mergeCell ref="O1277:P1277"/>
    <mergeCell ref="M1272:N1272"/>
    <mergeCell ref="O1272:P1272"/>
    <mergeCell ref="M1273:N1273"/>
    <mergeCell ref="O1273:P1273"/>
    <mergeCell ref="M1274:N1274"/>
    <mergeCell ref="O1274:P1274"/>
    <mergeCell ref="M1269:N1269"/>
    <mergeCell ref="O1269:P1269"/>
    <mergeCell ref="M1270:N1270"/>
    <mergeCell ref="O1270:P1270"/>
    <mergeCell ref="M1271:N1271"/>
    <mergeCell ref="O1271:P1271"/>
    <mergeCell ref="M1266:N1266"/>
    <mergeCell ref="O1266:P1266"/>
    <mergeCell ref="M1267:N1267"/>
    <mergeCell ref="O1267:P1267"/>
    <mergeCell ref="M1268:N1268"/>
    <mergeCell ref="O1268:P1268"/>
    <mergeCell ref="M1263:N1263"/>
    <mergeCell ref="O1263:P1263"/>
    <mergeCell ref="M1264:N1264"/>
    <mergeCell ref="O1264:P1264"/>
    <mergeCell ref="M1265:N1265"/>
    <mergeCell ref="O1265:P1265"/>
    <mergeCell ref="M1260:N1260"/>
    <mergeCell ref="O1260:P1260"/>
    <mergeCell ref="M1261:N1261"/>
    <mergeCell ref="O1261:P1261"/>
    <mergeCell ref="M1262:N1262"/>
    <mergeCell ref="O1262:P1262"/>
    <mergeCell ref="M1257:N1257"/>
    <mergeCell ref="O1257:P1257"/>
    <mergeCell ref="M1258:N1258"/>
    <mergeCell ref="O1258:P1258"/>
    <mergeCell ref="M1259:N1259"/>
    <mergeCell ref="O1259:P1259"/>
    <mergeCell ref="M1254:N1254"/>
    <mergeCell ref="O1254:P1254"/>
    <mergeCell ref="M1255:N1255"/>
    <mergeCell ref="O1255:P1255"/>
    <mergeCell ref="M1256:N1256"/>
    <mergeCell ref="O1256:P1256"/>
    <mergeCell ref="M1251:N1251"/>
    <mergeCell ref="O1251:P1251"/>
    <mergeCell ref="M1252:N1252"/>
    <mergeCell ref="O1252:P1252"/>
    <mergeCell ref="M1253:N1253"/>
    <mergeCell ref="O1253:P1253"/>
    <mergeCell ref="M1248:N1248"/>
    <mergeCell ref="O1248:P1248"/>
    <mergeCell ref="M1249:N1249"/>
    <mergeCell ref="O1249:P1249"/>
    <mergeCell ref="M1250:N1250"/>
    <mergeCell ref="O1250:P1250"/>
    <mergeCell ref="M1245:N1245"/>
    <mergeCell ref="O1245:P1245"/>
    <mergeCell ref="M1246:N1246"/>
    <mergeCell ref="O1246:P1246"/>
    <mergeCell ref="M1247:N1247"/>
    <mergeCell ref="O1247:P1247"/>
    <mergeCell ref="M1242:N1242"/>
    <mergeCell ref="O1242:P1242"/>
    <mergeCell ref="M1243:N1243"/>
    <mergeCell ref="O1243:P1243"/>
    <mergeCell ref="M1244:N1244"/>
    <mergeCell ref="O1244:P1244"/>
    <mergeCell ref="M1239:N1239"/>
    <mergeCell ref="O1239:P1239"/>
    <mergeCell ref="M1240:N1240"/>
    <mergeCell ref="O1240:P1240"/>
    <mergeCell ref="M1241:N1241"/>
    <mergeCell ref="O1241:P1241"/>
    <mergeCell ref="M1236:N1236"/>
    <mergeCell ref="O1236:P1236"/>
    <mergeCell ref="M1237:N1237"/>
    <mergeCell ref="O1237:P1237"/>
    <mergeCell ref="M1238:N1238"/>
    <mergeCell ref="O1238:P1238"/>
    <mergeCell ref="M1233:N1233"/>
    <mergeCell ref="O1233:P1233"/>
    <mergeCell ref="M1234:N1234"/>
    <mergeCell ref="O1234:P1234"/>
    <mergeCell ref="M1235:N1235"/>
    <mergeCell ref="O1235:P1235"/>
    <mergeCell ref="M1230:N1230"/>
    <mergeCell ref="O1230:P1230"/>
    <mergeCell ref="M1231:N1231"/>
    <mergeCell ref="O1231:P1231"/>
    <mergeCell ref="M1232:N1232"/>
    <mergeCell ref="O1232:P1232"/>
    <mergeCell ref="M1227:N1227"/>
    <mergeCell ref="O1227:P1227"/>
    <mergeCell ref="M1228:N1228"/>
    <mergeCell ref="O1228:P1228"/>
    <mergeCell ref="M1229:N1229"/>
    <mergeCell ref="O1229:P1229"/>
    <mergeCell ref="M1224:N1224"/>
    <mergeCell ref="O1224:P1224"/>
    <mergeCell ref="M1225:N1225"/>
    <mergeCell ref="O1225:P1225"/>
    <mergeCell ref="M1226:N1226"/>
    <mergeCell ref="O1226:P1226"/>
    <mergeCell ref="M1221:N1221"/>
    <mergeCell ref="O1221:P1221"/>
    <mergeCell ref="M1222:N1222"/>
    <mergeCell ref="O1222:P1222"/>
    <mergeCell ref="M1223:N1223"/>
    <mergeCell ref="O1223:P1223"/>
    <mergeCell ref="M1218:N1218"/>
    <mergeCell ref="O1218:P1218"/>
    <mergeCell ref="M1219:N1219"/>
    <mergeCell ref="O1219:P1219"/>
    <mergeCell ref="M1220:N1220"/>
    <mergeCell ref="O1220:P1220"/>
    <mergeCell ref="M1215:N1215"/>
    <mergeCell ref="O1215:P1215"/>
    <mergeCell ref="M1216:N1216"/>
    <mergeCell ref="O1216:P1216"/>
    <mergeCell ref="M1217:N1217"/>
    <mergeCell ref="O1217:P1217"/>
    <mergeCell ref="M1212:N1212"/>
    <mergeCell ref="O1212:P1212"/>
    <mergeCell ref="M1213:N1213"/>
    <mergeCell ref="O1213:P1213"/>
    <mergeCell ref="M1214:N1214"/>
    <mergeCell ref="O1214:P1214"/>
    <mergeCell ref="M1209:N1209"/>
    <mergeCell ref="O1209:P1209"/>
    <mergeCell ref="M1210:N1210"/>
    <mergeCell ref="O1210:P1210"/>
    <mergeCell ref="M1211:N1211"/>
    <mergeCell ref="O1211:P1211"/>
    <mergeCell ref="M1206:N1206"/>
    <mergeCell ref="O1206:P1206"/>
    <mergeCell ref="M1207:N1207"/>
    <mergeCell ref="O1207:P1207"/>
    <mergeCell ref="M1208:N1208"/>
    <mergeCell ref="O1208:P1208"/>
    <mergeCell ref="M1203:N1203"/>
    <mergeCell ref="O1203:P1203"/>
    <mergeCell ref="M1204:N1204"/>
    <mergeCell ref="O1204:P1204"/>
    <mergeCell ref="M1205:N1205"/>
    <mergeCell ref="O1205:P1205"/>
    <mergeCell ref="M1200:N1200"/>
    <mergeCell ref="O1200:P1200"/>
    <mergeCell ref="M1201:N1201"/>
    <mergeCell ref="O1201:P1201"/>
    <mergeCell ref="M1202:N1202"/>
    <mergeCell ref="O1202:P1202"/>
    <mergeCell ref="M1197:N1197"/>
    <mergeCell ref="O1197:P1197"/>
    <mergeCell ref="M1198:N1198"/>
    <mergeCell ref="O1198:P1198"/>
    <mergeCell ref="M1199:N1199"/>
    <mergeCell ref="O1199:P1199"/>
    <mergeCell ref="M1194:N1194"/>
    <mergeCell ref="O1194:P1194"/>
    <mergeCell ref="M1195:N1195"/>
    <mergeCell ref="O1195:P1195"/>
    <mergeCell ref="M1196:N1196"/>
    <mergeCell ref="O1196:P1196"/>
    <mergeCell ref="M1191:N1191"/>
    <mergeCell ref="O1191:P1191"/>
    <mergeCell ref="M1192:N1192"/>
    <mergeCell ref="O1192:P1192"/>
    <mergeCell ref="M1193:N1193"/>
    <mergeCell ref="O1193:P1193"/>
    <mergeCell ref="M1188:N1188"/>
    <mergeCell ref="O1188:P1188"/>
    <mergeCell ref="M1189:N1189"/>
    <mergeCell ref="O1189:P1189"/>
    <mergeCell ref="M1190:N1190"/>
    <mergeCell ref="O1190:P1190"/>
    <mergeCell ref="M1185:N1185"/>
    <mergeCell ref="O1185:P1185"/>
    <mergeCell ref="M1186:N1186"/>
    <mergeCell ref="O1186:P1186"/>
    <mergeCell ref="M1187:N1187"/>
    <mergeCell ref="O1187:P1187"/>
    <mergeCell ref="M1182:N1182"/>
    <mergeCell ref="O1182:P1182"/>
    <mergeCell ref="M1183:N1183"/>
    <mergeCell ref="O1183:P1183"/>
    <mergeCell ref="M1184:N1184"/>
    <mergeCell ref="O1184:P1184"/>
    <mergeCell ref="M1179:N1179"/>
    <mergeCell ref="O1179:P1179"/>
    <mergeCell ref="M1180:N1180"/>
    <mergeCell ref="O1180:P1180"/>
    <mergeCell ref="M1181:N1181"/>
    <mergeCell ref="O1181:P1181"/>
    <mergeCell ref="M1176:N1176"/>
    <mergeCell ref="O1176:P1176"/>
    <mergeCell ref="M1177:N1177"/>
    <mergeCell ref="O1177:P1177"/>
    <mergeCell ref="M1178:N1178"/>
    <mergeCell ref="O1178:P1178"/>
    <mergeCell ref="M1173:N1173"/>
    <mergeCell ref="O1173:P1173"/>
    <mergeCell ref="M1174:N1174"/>
    <mergeCell ref="O1174:P1174"/>
    <mergeCell ref="M1175:N1175"/>
    <mergeCell ref="O1175:P1175"/>
    <mergeCell ref="M1170:N1170"/>
    <mergeCell ref="O1170:P1170"/>
    <mergeCell ref="M1171:N1171"/>
    <mergeCell ref="O1171:P1171"/>
    <mergeCell ref="M1172:N1172"/>
    <mergeCell ref="O1172:P1172"/>
    <mergeCell ref="M1167:N1167"/>
    <mergeCell ref="O1167:P1167"/>
    <mergeCell ref="M1168:N1168"/>
    <mergeCell ref="O1168:P1168"/>
    <mergeCell ref="M1169:N1169"/>
    <mergeCell ref="O1169:P1169"/>
    <mergeCell ref="M1164:N1164"/>
    <mergeCell ref="O1164:P1164"/>
    <mergeCell ref="M1165:N1165"/>
    <mergeCell ref="O1165:P1165"/>
    <mergeCell ref="M1166:N1166"/>
    <mergeCell ref="O1166:P1166"/>
    <mergeCell ref="M1161:N1161"/>
    <mergeCell ref="O1161:P1161"/>
    <mergeCell ref="M1162:N1162"/>
    <mergeCell ref="O1162:P1162"/>
    <mergeCell ref="M1163:N1163"/>
    <mergeCell ref="O1163:P1163"/>
    <mergeCell ref="M1158:N1158"/>
    <mergeCell ref="O1158:P1158"/>
    <mergeCell ref="M1159:N1159"/>
    <mergeCell ref="O1159:P1159"/>
    <mergeCell ref="M1160:N1160"/>
    <mergeCell ref="O1160:P1160"/>
    <mergeCell ref="M1155:N1155"/>
    <mergeCell ref="O1155:P1155"/>
    <mergeCell ref="M1156:N1156"/>
    <mergeCell ref="O1156:P1156"/>
    <mergeCell ref="M1157:N1157"/>
    <mergeCell ref="O1157:P1157"/>
    <mergeCell ref="M1152:N1152"/>
    <mergeCell ref="O1152:P1152"/>
    <mergeCell ref="M1153:N1153"/>
    <mergeCell ref="O1153:P1153"/>
    <mergeCell ref="M1154:N1154"/>
    <mergeCell ref="O1154:P1154"/>
    <mergeCell ref="M1149:N1149"/>
    <mergeCell ref="O1149:P1149"/>
    <mergeCell ref="M1150:N1150"/>
    <mergeCell ref="O1150:P1150"/>
    <mergeCell ref="M1151:N1151"/>
    <mergeCell ref="O1151:P1151"/>
    <mergeCell ref="M1146:N1146"/>
    <mergeCell ref="O1146:P1146"/>
    <mergeCell ref="M1147:N1147"/>
    <mergeCell ref="O1147:P1147"/>
    <mergeCell ref="M1148:N1148"/>
    <mergeCell ref="O1148:P1148"/>
    <mergeCell ref="M1143:N1143"/>
    <mergeCell ref="O1143:P1143"/>
    <mergeCell ref="M1144:N1144"/>
    <mergeCell ref="O1144:P1144"/>
    <mergeCell ref="M1145:N1145"/>
    <mergeCell ref="O1145:P1145"/>
    <mergeCell ref="M1140:N1140"/>
    <mergeCell ref="O1140:P1140"/>
    <mergeCell ref="M1141:N1141"/>
    <mergeCell ref="O1141:P1141"/>
    <mergeCell ref="M1142:N1142"/>
    <mergeCell ref="O1142:P1142"/>
    <mergeCell ref="M1137:N1137"/>
    <mergeCell ref="O1137:P1137"/>
    <mergeCell ref="M1138:N1138"/>
    <mergeCell ref="O1138:P1138"/>
    <mergeCell ref="M1139:N1139"/>
    <mergeCell ref="O1139:P1139"/>
    <mergeCell ref="M1134:N1134"/>
    <mergeCell ref="O1134:P1134"/>
    <mergeCell ref="M1135:N1135"/>
    <mergeCell ref="O1135:P1135"/>
    <mergeCell ref="M1136:N1136"/>
    <mergeCell ref="O1136:P1136"/>
    <mergeCell ref="M1131:N1131"/>
    <mergeCell ref="O1131:P1131"/>
    <mergeCell ref="M1132:N1132"/>
    <mergeCell ref="O1132:P1132"/>
    <mergeCell ref="M1133:N1133"/>
    <mergeCell ref="O1133:P1133"/>
    <mergeCell ref="M1128:N1128"/>
    <mergeCell ref="O1128:P1128"/>
    <mergeCell ref="M1129:N1129"/>
    <mergeCell ref="O1129:P1129"/>
    <mergeCell ref="M1130:N1130"/>
    <mergeCell ref="O1130:P1130"/>
    <mergeCell ref="M1125:N1125"/>
    <mergeCell ref="O1125:P1125"/>
    <mergeCell ref="M1126:N1126"/>
    <mergeCell ref="O1126:P1126"/>
    <mergeCell ref="M1127:N1127"/>
    <mergeCell ref="O1127:P1127"/>
    <mergeCell ref="M1122:N1122"/>
    <mergeCell ref="O1122:P1122"/>
    <mergeCell ref="M1123:N1123"/>
    <mergeCell ref="O1123:P1123"/>
    <mergeCell ref="M1124:N1124"/>
    <mergeCell ref="O1124:P1124"/>
    <mergeCell ref="M1119:N1119"/>
    <mergeCell ref="O1119:P1119"/>
    <mergeCell ref="M1120:N1120"/>
    <mergeCell ref="O1120:P1120"/>
    <mergeCell ref="M1121:N1121"/>
    <mergeCell ref="O1121:P1121"/>
    <mergeCell ref="M1116:N1116"/>
    <mergeCell ref="O1116:P1116"/>
    <mergeCell ref="M1117:N1117"/>
    <mergeCell ref="O1117:P1117"/>
    <mergeCell ref="M1118:N1118"/>
    <mergeCell ref="O1118:P1118"/>
    <mergeCell ref="M1113:N1113"/>
    <mergeCell ref="O1113:P1113"/>
    <mergeCell ref="M1114:N1114"/>
    <mergeCell ref="O1114:P1114"/>
    <mergeCell ref="M1115:N1115"/>
    <mergeCell ref="O1115:P1115"/>
    <mergeCell ref="M1110:N1110"/>
    <mergeCell ref="O1110:P1110"/>
    <mergeCell ref="M1111:N1111"/>
    <mergeCell ref="O1111:P1111"/>
    <mergeCell ref="M1112:N1112"/>
    <mergeCell ref="O1112:P1112"/>
    <mergeCell ref="M1107:N1107"/>
    <mergeCell ref="O1107:P1107"/>
    <mergeCell ref="M1108:N1108"/>
    <mergeCell ref="O1108:P1108"/>
    <mergeCell ref="M1109:N1109"/>
    <mergeCell ref="O1109:P1109"/>
    <mergeCell ref="M1104:N1104"/>
    <mergeCell ref="O1104:P1104"/>
    <mergeCell ref="M1105:N1105"/>
    <mergeCell ref="O1105:P1105"/>
    <mergeCell ref="M1106:N1106"/>
    <mergeCell ref="O1106:P1106"/>
    <mergeCell ref="M1101:N1101"/>
    <mergeCell ref="O1101:P1101"/>
    <mergeCell ref="M1102:N1102"/>
    <mergeCell ref="O1102:P1102"/>
    <mergeCell ref="M1103:N1103"/>
    <mergeCell ref="O1103:P1103"/>
    <mergeCell ref="M1098:N1098"/>
    <mergeCell ref="O1098:P1098"/>
    <mergeCell ref="M1099:N1099"/>
    <mergeCell ref="O1099:P1099"/>
    <mergeCell ref="M1100:N1100"/>
    <mergeCell ref="O1100:P1100"/>
    <mergeCell ref="M1095:N1095"/>
    <mergeCell ref="O1095:P1095"/>
    <mergeCell ref="M1096:N1096"/>
    <mergeCell ref="O1096:P1096"/>
    <mergeCell ref="M1097:N1097"/>
    <mergeCell ref="O1097:P1097"/>
    <mergeCell ref="M1092:N1092"/>
    <mergeCell ref="O1092:P1092"/>
    <mergeCell ref="M1093:N1093"/>
    <mergeCell ref="O1093:P1093"/>
    <mergeCell ref="M1094:N1094"/>
    <mergeCell ref="O1094:P1094"/>
    <mergeCell ref="M1089:N1089"/>
    <mergeCell ref="O1089:P1089"/>
    <mergeCell ref="M1090:N1090"/>
    <mergeCell ref="O1090:P1090"/>
    <mergeCell ref="M1091:N1091"/>
    <mergeCell ref="O1091:P1091"/>
    <mergeCell ref="M1086:N1086"/>
    <mergeCell ref="O1086:P1086"/>
    <mergeCell ref="M1087:N1087"/>
    <mergeCell ref="O1087:P1087"/>
    <mergeCell ref="M1088:N1088"/>
    <mergeCell ref="O1088:P1088"/>
    <mergeCell ref="M1083:N1083"/>
    <mergeCell ref="O1083:P1083"/>
    <mergeCell ref="M1084:N1084"/>
    <mergeCell ref="O1084:P1084"/>
    <mergeCell ref="M1085:N1085"/>
    <mergeCell ref="O1085:P1085"/>
    <mergeCell ref="M1080:N1080"/>
    <mergeCell ref="O1080:P1080"/>
    <mergeCell ref="M1081:N1081"/>
    <mergeCell ref="O1081:P1081"/>
    <mergeCell ref="M1082:N1082"/>
    <mergeCell ref="O1082:P1082"/>
    <mergeCell ref="M1077:N1077"/>
    <mergeCell ref="O1077:P1077"/>
    <mergeCell ref="M1078:N1078"/>
    <mergeCell ref="O1078:P1078"/>
    <mergeCell ref="M1079:N1079"/>
    <mergeCell ref="O1079:P1079"/>
    <mergeCell ref="M1074:N1074"/>
    <mergeCell ref="O1074:P1074"/>
    <mergeCell ref="M1075:N1075"/>
    <mergeCell ref="O1075:P1075"/>
    <mergeCell ref="M1076:N1076"/>
    <mergeCell ref="O1076:P1076"/>
    <mergeCell ref="M1071:N1071"/>
    <mergeCell ref="O1071:P1071"/>
    <mergeCell ref="M1072:N1072"/>
    <mergeCell ref="O1072:P1072"/>
    <mergeCell ref="M1073:N1073"/>
    <mergeCell ref="O1073:P1073"/>
    <mergeCell ref="M1068:N1068"/>
    <mergeCell ref="O1068:P1068"/>
    <mergeCell ref="M1069:N1069"/>
    <mergeCell ref="O1069:P1069"/>
    <mergeCell ref="M1070:N1070"/>
    <mergeCell ref="O1070:P1070"/>
    <mergeCell ref="M1065:N1065"/>
    <mergeCell ref="O1065:P1065"/>
    <mergeCell ref="M1066:N1066"/>
    <mergeCell ref="O1066:P1066"/>
    <mergeCell ref="M1067:N1067"/>
    <mergeCell ref="O1067:P1067"/>
    <mergeCell ref="M1062:N1062"/>
    <mergeCell ref="O1062:P1062"/>
    <mergeCell ref="M1063:N1063"/>
    <mergeCell ref="O1063:P1063"/>
    <mergeCell ref="M1064:N1064"/>
    <mergeCell ref="O1064:P1064"/>
    <mergeCell ref="M1059:N1059"/>
    <mergeCell ref="O1059:P1059"/>
    <mergeCell ref="M1060:N1060"/>
    <mergeCell ref="O1060:P1060"/>
    <mergeCell ref="M1061:N1061"/>
    <mergeCell ref="O1061:P1061"/>
    <mergeCell ref="M1056:N1056"/>
    <mergeCell ref="O1056:P1056"/>
    <mergeCell ref="M1057:N1057"/>
    <mergeCell ref="O1057:P1057"/>
    <mergeCell ref="M1058:N1058"/>
    <mergeCell ref="O1058:P1058"/>
    <mergeCell ref="M1053:N1053"/>
    <mergeCell ref="O1053:P1053"/>
    <mergeCell ref="M1054:N1054"/>
    <mergeCell ref="O1054:P1054"/>
    <mergeCell ref="M1055:N1055"/>
    <mergeCell ref="O1055:P1055"/>
    <mergeCell ref="M1050:N1050"/>
    <mergeCell ref="O1050:P1050"/>
    <mergeCell ref="M1051:N1051"/>
    <mergeCell ref="O1051:P1051"/>
    <mergeCell ref="M1052:N1052"/>
    <mergeCell ref="O1052:P1052"/>
    <mergeCell ref="M1047:N1047"/>
    <mergeCell ref="O1047:P1047"/>
    <mergeCell ref="M1048:N1048"/>
    <mergeCell ref="O1048:P1048"/>
    <mergeCell ref="M1049:N1049"/>
    <mergeCell ref="O1049:P1049"/>
    <mergeCell ref="M1044:N1044"/>
    <mergeCell ref="O1044:P1044"/>
    <mergeCell ref="M1045:N1045"/>
    <mergeCell ref="O1045:P1045"/>
    <mergeCell ref="M1046:N1046"/>
    <mergeCell ref="O1046:P1046"/>
    <mergeCell ref="M1041:N1041"/>
    <mergeCell ref="O1041:P1041"/>
    <mergeCell ref="M1042:N1042"/>
    <mergeCell ref="O1042:P1042"/>
    <mergeCell ref="M1043:N1043"/>
    <mergeCell ref="O1043:P1043"/>
    <mergeCell ref="M1036:O1036"/>
    <mergeCell ref="M1037:O1037"/>
    <mergeCell ref="M1039:N1039"/>
    <mergeCell ref="O1039:P1039"/>
    <mergeCell ref="M1040:N1040"/>
    <mergeCell ref="O1040:P1040"/>
    <mergeCell ref="M1030:O1030"/>
    <mergeCell ref="M1031:O1031"/>
    <mergeCell ref="M1032:O1032"/>
    <mergeCell ref="M1033:O1033"/>
    <mergeCell ref="M1034:O1034"/>
    <mergeCell ref="M1035:O1035"/>
    <mergeCell ref="M1026:N1026"/>
    <mergeCell ref="O1026:P1026"/>
    <mergeCell ref="M1027:N1027"/>
    <mergeCell ref="O1027:P1027"/>
    <mergeCell ref="M1028:P1028"/>
    <mergeCell ref="M1029:O1029"/>
    <mergeCell ref="M1023:N1023"/>
    <mergeCell ref="O1023:P1023"/>
    <mergeCell ref="M1024:N1024"/>
    <mergeCell ref="O1024:P1024"/>
    <mergeCell ref="M1025:N1025"/>
    <mergeCell ref="O1025:P1025"/>
    <mergeCell ref="M1020:N1020"/>
    <mergeCell ref="O1020:P1020"/>
    <mergeCell ref="M1021:N1021"/>
    <mergeCell ref="O1021:P1021"/>
    <mergeCell ref="M1022:N1022"/>
    <mergeCell ref="O1022:P1022"/>
    <mergeCell ref="M1017:N1017"/>
    <mergeCell ref="O1017:P1017"/>
    <mergeCell ref="M1018:N1018"/>
    <mergeCell ref="O1018:P1018"/>
    <mergeCell ref="M1019:N1019"/>
    <mergeCell ref="O1019:P1019"/>
    <mergeCell ref="M1014:N1014"/>
    <mergeCell ref="O1014:P1014"/>
    <mergeCell ref="M1015:N1015"/>
    <mergeCell ref="O1015:P1015"/>
    <mergeCell ref="M1016:N1016"/>
    <mergeCell ref="O1016:P1016"/>
    <mergeCell ref="M1011:N1011"/>
    <mergeCell ref="O1011:P1011"/>
    <mergeCell ref="M1012:N1012"/>
    <mergeCell ref="O1012:P1012"/>
    <mergeCell ref="M1013:N1013"/>
    <mergeCell ref="O1013:P1013"/>
    <mergeCell ref="M1008:N1008"/>
    <mergeCell ref="O1008:P1008"/>
    <mergeCell ref="M1009:N1009"/>
    <mergeCell ref="O1009:P1009"/>
    <mergeCell ref="M1010:N1010"/>
    <mergeCell ref="O1010:P1010"/>
    <mergeCell ref="M1005:N1005"/>
    <mergeCell ref="O1005:P1005"/>
    <mergeCell ref="M1006:N1006"/>
    <mergeCell ref="O1006:P1006"/>
    <mergeCell ref="M1007:N1007"/>
    <mergeCell ref="O1007:P1007"/>
    <mergeCell ref="M1002:N1002"/>
    <mergeCell ref="O1002:P1002"/>
    <mergeCell ref="M1003:N1003"/>
    <mergeCell ref="O1003:P1003"/>
    <mergeCell ref="M1004:N1004"/>
    <mergeCell ref="O1004:P1004"/>
    <mergeCell ref="M999:N999"/>
    <mergeCell ref="O999:P999"/>
    <mergeCell ref="M1000:N1000"/>
    <mergeCell ref="O1000:P1000"/>
    <mergeCell ref="M1001:N1001"/>
    <mergeCell ref="O1001:P1001"/>
    <mergeCell ref="M996:N996"/>
    <mergeCell ref="O996:P996"/>
    <mergeCell ref="M997:N997"/>
    <mergeCell ref="O997:P997"/>
    <mergeCell ref="M998:N998"/>
    <mergeCell ref="O998:P998"/>
    <mergeCell ref="M993:N993"/>
    <mergeCell ref="O993:P993"/>
    <mergeCell ref="M994:N994"/>
    <mergeCell ref="O994:P994"/>
    <mergeCell ref="M995:N995"/>
    <mergeCell ref="O995:P995"/>
    <mergeCell ref="M990:N990"/>
    <mergeCell ref="O990:P990"/>
    <mergeCell ref="M991:N991"/>
    <mergeCell ref="O991:P991"/>
    <mergeCell ref="M992:N992"/>
    <mergeCell ref="O992:P992"/>
    <mergeCell ref="M987:N987"/>
    <mergeCell ref="O987:P987"/>
    <mergeCell ref="M988:N988"/>
    <mergeCell ref="O988:P988"/>
    <mergeCell ref="M989:N989"/>
    <mergeCell ref="O989:P989"/>
    <mergeCell ref="M984:N984"/>
    <mergeCell ref="O984:P984"/>
    <mergeCell ref="M985:N985"/>
    <mergeCell ref="O985:P985"/>
    <mergeCell ref="M986:N986"/>
    <mergeCell ref="O986:P986"/>
    <mergeCell ref="M981:N981"/>
    <mergeCell ref="O981:P981"/>
    <mergeCell ref="M982:N982"/>
    <mergeCell ref="O982:P982"/>
    <mergeCell ref="M983:N983"/>
    <mergeCell ref="O983:P983"/>
    <mergeCell ref="M978:N978"/>
    <mergeCell ref="O978:P978"/>
    <mergeCell ref="M979:N979"/>
    <mergeCell ref="O979:P979"/>
    <mergeCell ref="M980:N980"/>
    <mergeCell ref="O980:P980"/>
    <mergeCell ref="M975:N975"/>
    <mergeCell ref="O975:P975"/>
    <mergeCell ref="M976:N976"/>
    <mergeCell ref="O976:P976"/>
    <mergeCell ref="M977:N977"/>
    <mergeCell ref="O977:P977"/>
    <mergeCell ref="M972:N972"/>
    <mergeCell ref="O972:P972"/>
    <mergeCell ref="M973:N973"/>
    <mergeCell ref="O973:P973"/>
    <mergeCell ref="M974:N974"/>
    <mergeCell ref="O974:P974"/>
    <mergeCell ref="M969:N969"/>
    <mergeCell ref="O969:P969"/>
    <mergeCell ref="M970:N970"/>
    <mergeCell ref="O970:P970"/>
    <mergeCell ref="M971:N971"/>
    <mergeCell ref="O971:P971"/>
    <mergeCell ref="M966:N966"/>
    <mergeCell ref="O966:P966"/>
    <mergeCell ref="M967:N967"/>
    <mergeCell ref="O967:P967"/>
    <mergeCell ref="M968:N968"/>
    <mergeCell ref="O968:P968"/>
    <mergeCell ref="M963:N963"/>
    <mergeCell ref="O963:P963"/>
    <mergeCell ref="M964:N964"/>
    <mergeCell ref="O964:P964"/>
    <mergeCell ref="M965:N965"/>
    <mergeCell ref="O965:P965"/>
    <mergeCell ref="M960:N960"/>
    <mergeCell ref="O960:P960"/>
    <mergeCell ref="M961:N961"/>
    <mergeCell ref="O961:P961"/>
    <mergeCell ref="M962:N962"/>
    <mergeCell ref="O962:P962"/>
    <mergeCell ref="M957:N957"/>
    <mergeCell ref="O957:P957"/>
    <mergeCell ref="M958:N958"/>
    <mergeCell ref="O958:P958"/>
    <mergeCell ref="M959:N959"/>
    <mergeCell ref="O959:P959"/>
    <mergeCell ref="M954:N954"/>
    <mergeCell ref="O954:P954"/>
    <mergeCell ref="M955:N955"/>
    <mergeCell ref="O955:P955"/>
    <mergeCell ref="M956:N956"/>
    <mergeCell ref="O956:P956"/>
    <mergeCell ref="M951:N951"/>
    <mergeCell ref="O951:P951"/>
    <mergeCell ref="M952:N952"/>
    <mergeCell ref="O952:P952"/>
    <mergeCell ref="M953:N953"/>
    <mergeCell ref="O953:P953"/>
    <mergeCell ref="M948:N948"/>
    <mergeCell ref="O948:P948"/>
    <mergeCell ref="M949:N949"/>
    <mergeCell ref="O949:P949"/>
    <mergeCell ref="M950:N950"/>
    <mergeCell ref="O950:P950"/>
    <mergeCell ref="M945:N945"/>
    <mergeCell ref="O945:P945"/>
    <mergeCell ref="M946:N946"/>
    <mergeCell ref="O946:P946"/>
    <mergeCell ref="M947:N947"/>
    <mergeCell ref="O947:P947"/>
    <mergeCell ref="M942:N942"/>
    <mergeCell ref="O942:P942"/>
    <mergeCell ref="M943:N943"/>
    <mergeCell ref="O943:P943"/>
    <mergeCell ref="M944:N944"/>
    <mergeCell ref="O944:P944"/>
    <mergeCell ref="M939:N939"/>
    <mergeCell ref="O939:P939"/>
    <mergeCell ref="M940:N940"/>
    <mergeCell ref="O940:P940"/>
    <mergeCell ref="M941:N941"/>
    <mergeCell ref="O941:P941"/>
    <mergeCell ref="M936:N936"/>
    <mergeCell ref="O936:P936"/>
    <mergeCell ref="M937:N937"/>
    <mergeCell ref="O937:P937"/>
    <mergeCell ref="M938:N938"/>
    <mergeCell ref="O938:P938"/>
    <mergeCell ref="M933:N933"/>
    <mergeCell ref="O933:P933"/>
    <mergeCell ref="M934:N934"/>
    <mergeCell ref="O934:P934"/>
    <mergeCell ref="M935:N935"/>
    <mergeCell ref="O935:P935"/>
    <mergeCell ref="M930:N930"/>
    <mergeCell ref="O930:P930"/>
    <mergeCell ref="M931:N931"/>
    <mergeCell ref="O931:P931"/>
    <mergeCell ref="M932:N932"/>
    <mergeCell ref="O932:P932"/>
    <mergeCell ref="M927:N927"/>
    <mergeCell ref="O927:P927"/>
    <mergeCell ref="M928:N928"/>
    <mergeCell ref="O928:P928"/>
    <mergeCell ref="M929:N929"/>
    <mergeCell ref="O929:P929"/>
    <mergeCell ref="M924:N924"/>
    <mergeCell ref="O924:P924"/>
    <mergeCell ref="M925:N925"/>
    <mergeCell ref="O925:P925"/>
    <mergeCell ref="M926:N926"/>
    <mergeCell ref="O926:P926"/>
    <mergeCell ref="M921:N921"/>
    <mergeCell ref="O921:P921"/>
    <mergeCell ref="M922:N922"/>
    <mergeCell ref="O922:P922"/>
    <mergeCell ref="M923:N923"/>
    <mergeCell ref="O923:P923"/>
    <mergeCell ref="M918:N918"/>
    <mergeCell ref="O918:P918"/>
    <mergeCell ref="M919:N919"/>
    <mergeCell ref="O919:P919"/>
    <mergeCell ref="M920:N920"/>
    <mergeCell ref="O920:P920"/>
    <mergeCell ref="M915:N915"/>
    <mergeCell ref="O915:P915"/>
    <mergeCell ref="M916:N916"/>
    <mergeCell ref="O916:P916"/>
    <mergeCell ref="M917:N917"/>
    <mergeCell ref="O917:P917"/>
    <mergeCell ref="M912:N912"/>
    <mergeCell ref="O912:P912"/>
    <mergeCell ref="M913:N913"/>
    <mergeCell ref="O913:P913"/>
    <mergeCell ref="M914:N914"/>
    <mergeCell ref="O914:P914"/>
    <mergeCell ref="M909:N909"/>
    <mergeCell ref="O909:P909"/>
    <mergeCell ref="M910:N910"/>
    <mergeCell ref="O910:P910"/>
    <mergeCell ref="M911:N911"/>
    <mergeCell ref="O911:P911"/>
    <mergeCell ref="M906:N906"/>
    <mergeCell ref="O906:P906"/>
    <mergeCell ref="M907:N907"/>
    <mergeCell ref="O907:P907"/>
    <mergeCell ref="M908:N908"/>
    <mergeCell ref="O908:P908"/>
    <mergeCell ref="M903:N903"/>
    <mergeCell ref="O903:P903"/>
    <mergeCell ref="M904:N904"/>
    <mergeCell ref="O904:P904"/>
    <mergeCell ref="M905:N905"/>
    <mergeCell ref="O905:P905"/>
    <mergeCell ref="M900:N900"/>
    <mergeCell ref="O900:P900"/>
    <mergeCell ref="M901:N901"/>
    <mergeCell ref="O901:P901"/>
    <mergeCell ref="M902:N902"/>
    <mergeCell ref="O902:P902"/>
    <mergeCell ref="M897:N897"/>
    <mergeCell ref="O897:P897"/>
    <mergeCell ref="M898:N898"/>
    <mergeCell ref="O898:P898"/>
    <mergeCell ref="M899:N899"/>
    <mergeCell ref="O899:P899"/>
    <mergeCell ref="M894:N894"/>
    <mergeCell ref="O894:P894"/>
    <mergeCell ref="M895:N895"/>
    <mergeCell ref="O895:P895"/>
    <mergeCell ref="M896:N896"/>
    <mergeCell ref="O896:P896"/>
    <mergeCell ref="M891:N891"/>
    <mergeCell ref="O891:P891"/>
    <mergeCell ref="M892:N892"/>
    <mergeCell ref="O892:P892"/>
    <mergeCell ref="M893:N893"/>
    <mergeCell ref="O893:P893"/>
    <mergeCell ref="M888:N888"/>
    <mergeCell ref="O888:P888"/>
    <mergeCell ref="M889:N889"/>
    <mergeCell ref="O889:P889"/>
    <mergeCell ref="M890:N890"/>
    <mergeCell ref="O890:P890"/>
    <mergeCell ref="M885:N885"/>
    <mergeCell ref="O885:P885"/>
    <mergeCell ref="M886:N886"/>
    <mergeCell ref="O886:P886"/>
    <mergeCell ref="M887:N887"/>
    <mergeCell ref="O887:P887"/>
    <mergeCell ref="M882:N882"/>
    <mergeCell ref="O882:P882"/>
    <mergeCell ref="M883:N883"/>
    <mergeCell ref="O883:P883"/>
    <mergeCell ref="M884:N884"/>
    <mergeCell ref="O884:P884"/>
    <mergeCell ref="M879:N879"/>
    <mergeCell ref="O879:P879"/>
    <mergeCell ref="M880:N880"/>
    <mergeCell ref="O880:P880"/>
    <mergeCell ref="M881:N881"/>
    <mergeCell ref="O881:P881"/>
    <mergeCell ref="M876:N876"/>
    <mergeCell ref="O876:P876"/>
    <mergeCell ref="M877:N877"/>
    <mergeCell ref="O877:P877"/>
    <mergeCell ref="M878:N878"/>
    <mergeCell ref="O878:P878"/>
    <mergeCell ref="M873:N873"/>
    <mergeCell ref="O873:P873"/>
    <mergeCell ref="M874:N874"/>
    <mergeCell ref="O874:P874"/>
    <mergeCell ref="M875:N875"/>
    <mergeCell ref="O875:P875"/>
    <mergeCell ref="M870:N870"/>
    <mergeCell ref="O870:P870"/>
    <mergeCell ref="M871:N871"/>
    <mergeCell ref="O871:P871"/>
    <mergeCell ref="M872:N872"/>
    <mergeCell ref="O872:P872"/>
    <mergeCell ref="M867:N867"/>
    <mergeCell ref="O867:P867"/>
    <mergeCell ref="M868:N868"/>
    <mergeCell ref="O868:P868"/>
    <mergeCell ref="M869:N869"/>
    <mergeCell ref="O869:P869"/>
    <mergeCell ref="M864:N864"/>
    <mergeCell ref="O864:P864"/>
    <mergeCell ref="M865:N865"/>
    <mergeCell ref="O865:P865"/>
    <mergeCell ref="M866:N866"/>
    <mergeCell ref="O866:P866"/>
    <mergeCell ref="M861:N861"/>
    <mergeCell ref="O861:P861"/>
    <mergeCell ref="M862:N862"/>
    <mergeCell ref="O862:P862"/>
    <mergeCell ref="M863:N863"/>
    <mergeCell ref="O863:P863"/>
    <mergeCell ref="M858:N858"/>
    <mergeCell ref="O858:P858"/>
    <mergeCell ref="M859:N859"/>
    <mergeCell ref="O859:P859"/>
    <mergeCell ref="M860:N860"/>
    <mergeCell ref="O860:P860"/>
    <mergeCell ref="M855:N855"/>
    <mergeCell ref="O855:P855"/>
    <mergeCell ref="M856:N856"/>
    <mergeCell ref="O856:P856"/>
    <mergeCell ref="M857:N857"/>
    <mergeCell ref="O857:P857"/>
    <mergeCell ref="M852:N852"/>
    <mergeCell ref="O852:P852"/>
    <mergeCell ref="M853:N853"/>
    <mergeCell ref="O853:P853"/>
    <mergeCell ref="M854:N854"/>
    <mergeCell ref="O854:P854"/>
    <mergeCell ref="M849:N849"/>
    <mergeCell ref="O849:P849"/>
    <mergeCell ref="M850:N850"/>
    <mergeCell ref="O850:P850"/>
    <mergeCell ref="M851:N851"/>
    <mergeCell ref="O851:P851"/>
    <mergeCell ref="M846:N846"/>
    <mergeCell ref="O846:P846"/>
    <mergeCell ref="M847:N847"/>
    <mergeCell ref="O847:P847"/>
    <mergeCell ref="M848:N848"/>
    <mergeCell ref="O848:P848"/>
    <mergeCell ref="M843:N843"/>
    <mergeCell ref="O843:P843"/>
    <mergeCell ref="M844:N844"/>
    <mergeCell ref="O844:P844"/>
    <mergeCell ref="M845:N845"/>
    <mergeCell ref="O845:P845"/>
    <mergeCell ref="M840:N840"/>
    <mergeCell ref="O840:P840"/>
    <mergeCell ref="M841:N841"/>
    <mergeCell ref="O841:P841"/>
    <mergeCell ref="M842:N842"/>
    <mergeCell ref="O842:P842"/>
    <mergeCell ref="M837:N837"/>
    <mergeCell ref="O837:P837"/>
    <mergeCell ref="M838:N838"/>
    <mergeCell ref="O838:P838"/>
    <mergeCell ref="M839:N839"/>
    <mergeCell ref="O839:P839"/>
    <mergeCell ref="M834:N834"/>
    <mergeCell ref="O834:P834"/>
    <mergeCell ref="M835:N835"/>
    <mergeCell ref="O835:P835"/>
    <mergeCell ref="M836:N836"/>
    <mergeCell ref="O836:P836"/>
    <mergeCell ref="M831:N831"/>
    <mergeCell ref="O831:P831"/>
    <mergeCell ref="M832:N832"/>
    <mergeCell ref="O832:P832"/>
    <mergeCell ref="M833:N833"/>
    <mergeCell ref="O833:P833"/>
    <mergeCell ref="M828:N828"/>
    <mergeCell ref="O828:P828"/>
    <mergeCell ref="M829:N829"/>
    <mergeCell ref="O829:P829"/>
    <mergeCell ref="M830:N830"/>
    <mergeCell ref="O830:P830"/>
    <mergeCell ref="M825:N825"/>
    <mergeCell ref="O825:P825"/>
    <mergeCell ref="M826:N826"/>
    <mergeCell ref="O826:P826"/>
    <mergeCell ref="M827:N827"/>
    <mergeCell ref="O827:P827"/>
    <mergeCell ref="M822:N822"/>
    <mergeCell ref="O822:P822"/>
    <mergeCell ref="M823:N823"/>
    <mergeCell ref="O823:P823"/>
    <mergeCell ref="M824:N824"/>
    <mergeCell ref="O824:P824"/>
    <mergeCell ref="M819:N819"/>
    <mergeCell ref="O819:P819"/>
    <mergeCell ref="M820:N820"/>
    <mergeCell ref="O820:P820"/>
    <mergeCell ref="M821:N821"/>
    <mergeCell ref="O821:P821"/>
    <mergeCell ref="M816:N816"/>
    <mergeCell ref="O816:P816"/>
    <mergeCell ref="M817:N817"/>
    <mergeCell ref="O817:P817"/>
    <mergeCell ref="M818:N818"/>
    <mergeCell ref="O818:P818"/>
    <mergeCell ref="M813:N813"/>
    <mergeCell ref="O813:P813"/>
    <mergeCell ref="M814:N814"/>
    <mergeCell ref="O814:P814"/>
    <mergeCell ref="M815:N815"/>
    <mergeCell ref="O815:P815"/>
    <mergeCell ref="M810:N810"/>
    <mergeCell ref="O810:P810"/>
    <mergeCell ref="M811:N811"/>
    <mergeCell ref="O811:P811"/>
    <mergeCell ref="M812:N812"/>
    <mergeCell ref="O812:P812"/>
    <mergeCell ref="M807:N807"/>
    <mergeCell ref="O807:P807"/>
    <mergeCell ref="M808:N808"/>
    <mergeCell ref="O808:P808"/>
    <mergeCell ref="M809:N809"/>
    <mergeCell ref="O809:P809"/>
    <mergeCell ref="M804:N804"/>
    <mergeCell ref="O804:P804"/>
    <mergeCell ref="M805:N805"/>
    <mergeCell ref="O805:P805"/>
    <mergeCell ref="M806:N806"/>
    <mergeCell ref="O806:P806"/>
    <mergeCell ref="M801:N801"/>
    <mergeCell ref="O801:P801"/>
    <mergeCell ref="M802:N802"/>
    <mergeCell ref="O802:P802"/>
    <mergeCell ref="M803:N803"/>
    <mergeCell ref="O803:P803"/>
    <mergeCell ref="M798:N798"/>
    <mergeCell ref="O798:P798"/>
    <mergeCell ref="M799:N799"/>
    <mergeCell ref="O799:P799"/>
    <mergeCell ref="M800:N800"/>
    <mergeCell ref="O800:P800"/>
    <mergeCell ref="M795:N795"/>
    <mergeCell ref="O795:P795"/>
    <mergeCell ref="M796:N796"/>
    <mergeCell ref="O796:P796"/>
    <mergeCell ref="M797:N797"/>
    <mergeCell ref="O797:P797"/>
    <mergeCell ref="M792:N792"/>
    <mergeCell ref="O792:P792"/>
    <mergeCell ref="M793:N793"/>
    <mergeCell ref="O793:P793"/>
    <mergeCell ref="M794:N794"/>
    <mergeCell ref="O794:P794"/>
    <mergeCell ref="M789:N789"/>
    <mergeCell ref="O789:P789"/>
    <mergeCell ref="M790:N790"/>
    <mergeCell ref="O790:P790"/>
    <mergeCell ref="M791:N791"/>
    <mergeCell ref="O791:P791"/>
    <mergeCell ref="M786:N786"/>
    <mergeCell ref="O786:P786"/>
    <mergeCell ref="M787:N787"/>
    <mergeCell ref="O787:P787"/>
    <mergeCell ref="M788:N788"/>
    <mergeCell ref="O788:P788"/>
    <mergeCell ref="M783:N783"/>
    <mergeCell ref="O783:P783"/>
    <mergeCell ref="M784:N784"/>
    <mergeCell ref="O784:P784"/>
    <mergeCell ref="M785:N785"/>
    <mergeCell ref="O785:P785"/>
    <mergeCell ref="M780:N780"/>
    <mergeCell ref="O780:P780"/>
    <mergeCell ref="M781:N781"/>
    <mergeCell ref="O781:P781"/>
    <mergeCell ref="M782:N782"/>
    <mergeCell ref="O782:P782"/>
    <mergeCell ref="M777:N777"/>
    <mergeCell ref="O777:P777"/>
    <mergeCell ref="M778:N778"/>
    <mergeCell ref="O778:P778"/>
    <mergeCell ref="M779:N779"/>
    <mergeCell ref="O779:P779"/>
    <mergeCell ref="M774:N774"/>
    <mergeCell ref="O774:P774"/>
    <mergeCell ref="M775:N775"/>
    <mergeCell ref="O775:P775"/>
    <mergeCell ref="M776:N776"/>
    <mergeCell ref="O776:P776"/>
    <mergeCell ref="M771:N771"/>
    <mergeCell ref="O771:P771"/>
    <mergeCell ref="M772:N772"/>
    <mergeCell ref="O772:P772"/>
    <mergeCell ref="M773:N773"/>
    <mergeCell ref="O773:P773"/>
    <mergeCell ref="M768:N768"/>
    <mergeCell ref="O768:P768"/>
    <mergeCell ref="M769:N769"/>
    <mergeCell ref="O769:P769"/>
    <mergeCell ref="M770:N770"/>
    <mergeCell ref="O770:P770"/>
    <mergeCell ref="M765:N765"/>
    <mergeCell ref="O765:P765"/>
    <mergeCell ref="M766:N766"/>
    <mergeCell ref="O766:P766"/>
    <mergeCell ref="M767:N767"/>
    <mergeCell ref="O767:P767"/>
    <mergeCell ref="M762:N762"/>
    <mergeCell ref="O762:P762"/>
    <mergeCell ref="M763:N763"/>
    <mergeCell ref="O763:P763"/>
    <mergeCell ref="M764:N764"/>
    <mergeCell ref="O764:P764"/>
    <mergeCell ref="M759:N759"/>
    <mergeCell ref="O759:P759"/>
    <mergeCell ref="M760:N760"/>
    <mergeCell ref="O760:P760"/>
    <mergeCell ref="M761:N761"/>
    <mergeCell ref="O761:P761"/>
    <mergeCell ref="M756:N756"/>
    <mergeCell ref="O756:P756"/>
    <mergeCell ref="M757:N757"/>
    <mergeCell ref="O757:P757"/>
    <mergeCell ref="M758:N758"/>
    <mergeCell ref="O758:P758"/>
    <mergeCell ref="M753:N753"/>
    <mergeCell ref="O753:P753"/>
    <mergeCell ref="M754:N754"/>
    <mergeCell ref="O754:P754"/>
    <mergeCell ref="M755:N755"/>
    <mergeCell ref="O755:P755"/>
    <mergeCell ref="M750:N750"/>
    <mergeCell ref="O750:P750"/>
    <mergeCell ref="M751:N751"/>
    <mergeCell ref="O751:P751"/>
    <mergeCell ref="M752:N752"/>
    <mergeCell ref="O752:P752"/>
    <mergeCell ref="M747:N747"/>
    <mergeCell ref="O747:P747"/>
    <mergeCell ref="M748:N748"/>
    <mergeCell ref="O748:P748"/>
    <mergeCell ref="M749:N749"/>
    <mergeCell ref="O749:P749"/>
    <mergeCell ref="M744:N744"/>
    <mergeCell ref="O744:P744"/>
    <mergeCell ref="M745:N745"/>
    <mergeCell ref="O745:P745"/>
    <mergeCell ref="M746:N746"/>
    <mergeCell ref="O746:P746"/>
    <mergeCell ref="M741:N741"/>
    <mergeCell ref="O741:P741"/>
    <mergeCell ref="M742:N742"/>
    <mergeCell ref="O742:P742"/>
    <mergeCell ref="M743:N743"/>
    <mergeCell ref="O743:P743"/>
    <mergeCell ref="M738:N738"/>
    <mergeCell ref="O738:P738"/>
    <mergeCell ref="M739:N739"/>
    <mergeCell ref="O739:P739"/>
    <mergeCell ref="M740:N740"/>
    <mergeCell ref="O740:P740"/>
    <mergeCell ref="M735:N735"/>
    <mergeCell ref="O735:P735"/>
    <mergeCell ref="M736:N736"/>
    <mergeCell ref="O736:P736"/>
    <mergeCell ref="M737:N737"/>
    <mergeCell ref="O737:P737"/>
    <mergeCell ref="M732:N732"/>
    <mergeCell ref="O732:P732"/>
    <mergeCell ref="M733:N733"/>
    <mergeCell ref="O733:P733"/>
    <mergeCell ref="M734:N734"/>
    <mergeCell ref="O734:P734"/>
    <mergeCell ref="M729:N729"/>
    <mergeCell ref="O729:P729"/>
    <mergeCell ref="M730:N730"/>
    <mergeCell ref="O730:P730"/>
    <mergeCell ref="M731:N731"/>
    <mergeCell ref="O731:P731"/>
    <mergeCell ref="M726:N726"/>
    <mergeCell ref="O726:P726"/>
    <mergeCell ref="M727:N727"/>
    <mergeCell ref="O727:P727"/>
    <mergeCell ref="M728:N728"/>
    <mergeCell ref="O728:P728"/>
    <mergeCell ref="M723:N723"/>
    <mergeCell ref="O723:P723"/>
    <mergeCell ref="M724:N724"/>
    <mergeCell ref="O724:P724"/>
    <mergeCell ref="M725:N725"/>
    <mergeCell ref="O725:P725"/>
    <mergeCell ref="M720:N720"/>
    <mergeCell ref="O720:P720"/>
    <mergeCell ref="M721:N721"/>
    <mergeCell ref="O721:P721"/>
    <mergeCell ref="M722:N722"/>
    <mergeCell ref="O722:P722"/>
    <mergeCell ref="M717:N717"/>
    <mergeCell ref="O717:P717"/>
    <mergeCell ref="M718:N718"/>
    <mergeCell ref="O718:P718"/>
    <mergeCell ref="M719:N719"/>
    <mergeCell ref="O719:P719"/>
    <mergeCell ref="M714:N714"/>
    <mergeCell ref="O714:P714"/>
    <mergeCell ref="M715:N715"/>
    <mergeCell ref="O715:P715"/>
    <mergeCell ref="M716:N716"/>
    <mergeCell ref="O716:P716"/>
    <mergeCell ref="M711:N711"/>
    <mergeCell ref="O711:P711"/>
    <mergeCell ref="M712:N712"/>
    <mergeCell ref="O712:P712"/>
    <mergeCell ref="M713:N713"/>
    <mergeCell ref="O713:P713"/>
    <mergeCell ref="M708:N708"/>
    <mergeCell ref="O708:P708"/>
    <mergeCell ref="M709:N709"/>
    <mergeCell ref="O709:P709"/>
    <mergeCell ref="M710:N710"/>
    <mergeCell ref="O710:P710"/>
    <mergeCell ref="M705:N705"/>
    <mergeCell ref="O705:P705"/>
    <mergeCell ref="M706:N706"/>
    <mergeCell ref="O706:P706"/>
    <mergeCell ref="M707:N707"/>
    <mergeCell ref="O707:P707"/>
    <mergeCell ref="M702:N702"/>
    <mergeCell ref="O702:P702"/>
    <mergeCell ref="M703:N703"/>
    <mergeCell ref="O703:P703"/>
    <mergeCell ref="M704:N704"/>
    <mergeCell ref="O704:P704"/>
    <mergeCell ref="M699:N699"/>
    <mergeCell ref="O699:P699"/>
    <mergeCell ref="M700:N700"/>
    <mergeCell ref="O700:P700"/>
    <mergeCell ref="M701:N701"/>
    <mergeCell ref="O701:P701"/>
    <mergeCell ref="M696:N696"/>
    <mergeCell ref="O696:P696"/>
    <mergeCell ref="M697:N697"/>
    <mergeCell ref="O697:P697"/>
    <mergeCell ref="M698:N698"/>
    <mergeCell ref="O698:P698"/>
    <mergeCell ref="M693:N693"/>
    <mergeCell ref="O693:P693"/>
    <mergeCell ref="M694:N694"/>
    <mergeCell ref="O694:P694"/>
    <mergeCell ref="M695:N695"/>
    <mergeCell ref="O695:P695"/>
    <mergeCell ref="M690:N690"/>
    <mergeCell ref="O690:P690"/>
    <mergeCell ref="M691:N691"/>
    <mergeCell ref="O691:P691"/>
    <mergeCell ref="M692:N692"/>
    <mergeCell ref="O692:P692"/>
    <mergeCell ref="M687:N687"/>
    <mergeCell ref="O687:P687"/>
    <mergeCell ref="M688:N688"/>
    <mergeCell ref="O688:P688"/>
    <mergeCell ref="M689:N689"/>
    <mergeCell ref="O689:P689"/>
    <mergeCell ref="M684:N684"/>
    <mergeCell ref="O684:P684"/>
    <mergeCell ref="M685:N685"/>
    <mergeCell ref="O685:P685"/>
    <mergeCell ref="M686:N686"/>
    <mergeCell ref="O686:P686"/>
    <mergeCell ref="M681:N681"/>
    <mergeCell ref="O681:P681"/>
    <mergeCell ref="M682:N682"/>
    <mergeCell ref="O682:P682"/>
    <mergeCell ref="M683:N683"/>
    <mergeCell ref="O683:P683"/>
    <mergeCell ref="M678:N678"/>
    <mergeCell ref="O678:P678"/>
    <mergeCell ref="M679:N679"/>
    <mergeCell ref="O679:P679"/>
    <mergeCell ref="M680:N680"/>
    <mergeCell ref="O680:P680"/>
    <mergeCell ref="M675:N675"/>
    <mergeCell ref="O675:P675"/>
    <mergeCell ref="M676:N676"/>
    <mergeCell ref="O676:P676"/>
    <mergeCell ref="M677:N677"/>
    <mergeCell ref="O677:P677"/>
    <mergeCell ref="M672:N672"/>
    <mergeCell ref="O672:P672"/>
    <mergeCell ref="M673:N673"/>
    <mergeCell ref="O673:P673"/>
    <mergeCell ref="M674:N674"/>
    <mergeCell ref="O674:P674"/>
    <mergeCell ref="M669:N669"/>
    <mergeCell ref="O669:P669"/>
    <mergeCell ref="M670:N670"/>
    <mergeCell ref="O670:P670"/>
    <mergeCell ref="M671:N671"/>
    <mergeCell ref="O671:P671"/>
    <mergeCell ref="M666:N666"/>
    <mergeCell ref="O666:P666"/>
    <mergeCell ref="M667:N667"/>
    <mergeCell ref="O667:P667"/>
    <mergeCell ref="M668:N668"/>
    <mergeCell ref="O668:P668"/>
    <mergeCell ref="M663:N663"/>
    <mergeCell ref="O663:P663"/>
    <mergeCell ref="M664:N664"/>
    <mergeCell ref="O664:P664"/>
    <mergeCell ref="M665:N665"/>
    <mergeCell ref="O665:P665"/>
    <mergeCell ref="M660:N660"/>
    <mergeCell ref="O660:P660"/>
    <mergeCell ref="M661:N661"/>
    <mergeCell ref="O661:P661"/>
    <mergeCell ref="M662:N662"/>
    <mergeCell ref="O662:P662"/>
    <mergeCell ref="M657:N657"/>
    <mergeCell ref="O657:P657"/>
    <mergeCell ref="M658:N658"/>
    <mergeCell ref="O658:P658"/>
    <mergeCell ref="M659:N659"/>
    <mergeCell ref="O659:P659"/>
    <mergeCell ref="M654:N654"/>
    <mergeCell ref="O654:P654"/>
    <mergeCell ref="M655:N655"/>
    <mergeCell ref="O655:P655"/>
    <mergeCell ref="M656:N656"/>
    <mergeCell ref="O656:P656"/>
    <mergeCell ref="M651:N651"/>
    <mergeCell ref="O651:P651"/>
    <mergeCell ref="M652:N652"/>
    <mergeCell ref="O652:P652"/>
    <mergeCell ref="M653:N653"/>
    <mergeCell ref="O653:P653"/>
    <mergeCell ref="M648:N648"/>
    <mergeCell ref="O648:P648"/>
    <mergeCell ref="M649:N649"/>
    <mergeCell ref="O649:P649"/>
    <mergeCell ref="M650:N650"/>
    <mergeCell ref="O650:P650"/>
    <mergeCell ref="M645:N645"/>
    <mergeCell ref="O645:P645"/>
    <mergeCell ref="M646:N646"/>
    <mergeCell ref="O646:P646"/>
    <mergeCell ref="M647:N647"/>
    <mergeCell ref="O647:P647"/>
    <mergeCell ref="M642:N642"/>
    <mergeCell ref="O642:P642"/>
    <mergeCell ref="M643:N643"/>
    <mergeCell ref="O643:P643"/>
    <mergeCell ref="M644:N644"/>
    <mergeCell ref="O644:P644"/>
    <mergeCell ref="M639:N639"/>
    <mergeCell ref="O639:P639"/>
    <mergeCell ref="M640:N640"/>
    <mergeCell ref="O640:P640"/>
    <mergeCell ref="M641:N641"/>
    <mergeCell ref="O641:P641"/>
    <mergeCell ref="M636:N636"/>
    <mergeCell ref="O636:P636"/>
    <mergeCell ref="M637:N637"/>
    <mergeCell ref="O637:P637"/>
    <mergeCell ref="M638:N638"/>
    <mergeCell ref="O638:P638"/>
    <mergeCell ref="M633:N633"/>
    <mergeCell ref="O633:P633"/>
    <mergeCell ref="M634:N634"/>
    <mergeCell ref="O634:P634"/>
    <mergeCell ref="M635:N635"/>
    <mergeCell ref="O635:P635"/>
    <mergeCell ref="M630:N630"/>
    <mergeCell ref="O630:P630"/>
    <mergeCell ref="M631:N631"/>
    <mergeCell ref="O631:P631"/>
    <mergeCell ref="M632:N632"/>
    <mergeCell ref="O632:P632"/>
    <mergeCell ref="M627:N627"/>
    <mergeCell ref="O627:P627"/>
    <mergeCell ref="M628:N628"/>
    <mergeCell ref="O628:P628"/>
    <mergeCell ref="M629:N629"/>
    <mergeCell ref="O629:P629"/>
    <mergeCell ref="M624:N624"/>
    <mergeCell ref="O624:P624"/>
    <mergeCell ref="M625:N625"/>
    <mergeCell ref="O625:P625"/>
    <mergeCell ref="M626:N626"/>
    <mergeCell ref="O626:P626"/>
    <mergeCell ref="M621:N621"/>
    <mergeCell ref="O621:P621"/>
    <mergeCell ref="M622:N622"/>
    <mergeCell ref="O622:P622"/>
    <mergeCell ref="M623:N623"/>
    <mergeCell ref="O623:P623"/>
    <mergeCell ref="M618:N618"/>
    <mergeCell ref="O618:P618"/>
    <mergeCell ref="M619:N619"/>
    <mergeCell ref="O619:P619"/>
    <mergeCell ref="M620:N620"/>
    <mergeCell ref="O620:P620"/>
    <mergeCell ref="M615:N615"/>
    <mergeCell ref="O615:P615"/>
    <mergeCell ref="M616:N616"/>
    <mergeCell ref="O616:P616"/>
    <mergeCell ref="M617:N617"/>
    <mergeCell ref="O617:P617"/>
    <mergeCell ref="M612:N612"/>
    <mergeCell ref="O612:P612"/>
    <mergeCell ref="M613:N613"/>
    <mergeCell ref="O613:P613"/>
    <mergeCell ref="M614:N614"/>
    <mergeCell ref="O614:P614"/>
    <mergeCell ref="M609:N609"/>
    <mergeCell ref="O609:P609"/>
    <mergeCell ref="M610:N610"/>
    <mergeCell ref="O610:P610"/>
    <mergeCell ref="M611:N611"/>
    <mergeCell ref="O611:P611"/>
    <mergeCell ref="M606:N606"/>
    <mergeCell ref="O606:P606"/>
    <mergeCell ref="M607:N607"/>
    <mergeCell ref="O607:P607"/>
    <mergeCell ref="M608:N608"/>
    <mergeCell ref="O608:P608"/>
    <mergeCell ref="M603:N603"/>
    <mergeCell ref="O603:P603"/>
    <mergeCell ref="M604:N604"/>
    <mergeCell ref="O604:P604"/>
    <mergeCell ref="M605:N605"/>
    <mergeCell ref="O605:P605"/>
    <mergeCell ref="M600:N600"/>
    <mergeCell ref="O600:P600"/>
    <mergeCell ref="M601:N601"/>
    <mergeCell ref="O601:P601"/>
    <mergeCell ref="M602:N602"/>
    <mergeCell ref="O602:P602"/>
    <mergeCell ref="M597:N597"/>
    <mergeCell ref="O597:P597"/>
    <mergeCell ref="M598:N598"/>
    <mergeCell ref="O598:P598"/>
    <mergeCell ref="M599:N599"/>
    <mergeCell ref="O599:P599"/>
    <mergeCell ref="M594:N594"/>
    <mergeCell ref="O594:P594"/>
    <mergeCell ref="M595:N595"/>
    <mergeCell ref="O595:P595"/>
    <mergeCell ref="M596:N596"/>
    <mergeCell ref="O596:P596"/>
    <mergeCell ref="M591:N591"/>
    <mergeCell ref="O591:P591"/>
    <mergeCell ref="M592:N592"/>
    <mergeCell ref="O592:P592"/>
    <mergeCell ref="M593:N593"/>
    <mergeCell ref="O593:P593"/>
    <mergeCell ref="M588:N588"/>
    <mergeCell ref="O588:P588"/>
    <mergeCell ref="M589:N589"/>
    <mergeCell ref="O589:P589"/>
    <mergeCell ref="M590:N590"/>
    <mergeCell ref="O590:P590"/>
    <mergeCell ref="M585:N585"/>
    <mergeCell ref="O585:P585"/>
    <mergeCell ref="M586:N586"/>
    <mergeCell ref="O586:P586"/>
    <mergeCell ref="M587:N587"/>
    <mergeCell ref="O587:P587"/>
    <mergeCell ref="M582:N582"/>
    <mergeCell ref="O582:P582"/>
    <mergeCell ref="M583:N583"/>
    <mergeCell ref="O583:P583"/>
    <mergeCell ref="M584:N584"/>
    <mergeCell ref="O584:P584"/>
    <mergeCell ref="M579:N579"/>
    <mergeCell ref="O579:P579"/>
    <mergeCell ref="M580:N580"/>
    <mergeCell ref="O580:P580"/>
    <mergeCell ref="M581:N581"/>
    <mergeCell ref="O581:P581"/>
    <mergeCell ref="M576:N576"/>
    <mergeCell ref="O576:P576"/>
    <mergeCell ref="M577:N577"/>
    <mergeCell ref="O577:P577"/>
    <mergeCell ref="M578:N578"/>
    <mergeCell ref="O578:P578"/>
    <mergeCell ref="M573:N573"/>
    <mergeCell ref="O573:P573"/>
    <mergeCell ref="M574:N574"/>
    <mergeCell ref="O574:P574"/>
    <mergeCell ref="M575:N575"/>
    <mergeCell ref="O575:P575"/>
    <mergeCell ref="M570:N570"/>
    <mergeCell ref="O570:P570"/>
    <mergeCell ref="M571:N571"/>
    <mergeCell ref="O571:P571"/>
    <mergeCell ref="M572:N572"/>
    <mergeCell ref="O572:P572"/>
    <mergeCell ref="M567:N567"/>
    <mergeCell ref="O567:P567"/>
    <mergeCell ref="M568:N568"/>
    <mergeCell ref="O568:P568"/>
    <mergeCell ref="M569:N569"/>
    <mergeCell ref="O569:P569"/>
    <mergeCell ref="M564:N564"/>
    <mergeCell ref="O564:P564"/>
    <mergeCell ref="M565:N565"/>
    <mergeCell ref="O565:P565"/>
    <mergeCell ref="M566:N566"/>
    <mergeCell ref="O566:P566"/>
    <mergeCell ref="M561:N561"/>
    <mergeCell ref="O561:P561"/>
    <mergeCell ref="M562:N562"/>
    <mergeCell ref="O562:P562"/>
    <mergeCell ref="M563:N563"/>
    <mergeCell ref="O563:P563"/>
    <mergeCell ref="M558:N558"/>
    <mergeCell ref="O558:P558"/>
    <mergeCell ref="M559:N559"/>
    <mergeCell ref="O559:P559"/>
    <mergeCell ref="M560:N560"/>
    <mergeCell ref="O560:P560"/>
    <mergeCell ref="M555:N555"/>
    <mergeCell ref="O555:P555"/>
    <mergeCell ref="M556:N556"/>
    <mergeCell ref="O556:P556"/>
    <mergeCell ref="M557:N557"/>
    <mergeCell ref="O557:P557"/>
    <mergeCell ref="M552:N552"/>
    <mergeCell ref="O552:P552"/>
    <mergeCell ref="M553:N553"/>
    <mergeCell ref="O553:P553"/>
    <mergeCell ref="M554:N554"/>
    <mergeCell ref="O554:P554"/>
    <mergeCell ref="M549:N549"/>
    <mergeCell ref="O549:P549"/>
    <mergeCell ref="M550:N550"/>
    <mergeCell ref="O550:P550"/>
    <mergeCell ref="M551:N551"/>
    <mergeCell ref="O551:P551"/>
    <mergeCell ref="M546:N546"/>
    <mergeCell ref="O546:P546"/>
    <mergeCell ref="M547:N547"/>
    <mergeCell ref="O547:P547"/>
    <mergeCell ref="M548:N548"/>
    <mergeCell ref="O548:P548"/>
    <mergeCell ref="M543:N543"/>
    <mergeCell ref="O543:P543"/>
    <mergeCell ref="M544:N544"/>
    <mergeCell ref="O544:P544"/>
    <mergeCell ref="M545:N545"/>
    <mergeCell ref="O545:P545"/>
    <mergeCell ref="M540:N540"/>
    <mergeCell ref="O540:P540"/>
    <mergeCell ref="M541:N541"/>
    <mergeCell ref="O541:P541"/>
    <mergeCell ref="M542:N542"/>
    <mergeCell ref="O542:P542"/>
    <mergeCell ref="M537:N537"/>
    <mergeCell ref="O537:P537"/>
    <mergeCell ref="M538:N538"/>
    <mergeCell ref="O538:P538"/>
    <mergeCell ref="M539:N539"/>
    <mergeCell ref="O539:P539"/>
    <mergeCell ref="M534:N534"/>
    <mergeCell ref="O534:P534"/>
    <mergeCell ref="M535:N535"/>
    <mergeCell ref="O535:P535"/>
    <mergeCell ref="M536:N536"/>
    <mergeCell ref="O536:P536"/>
    <mergeCell ref="M531:N531"/>
    <mergeCell ref="O531:P531"/>
    <mergeCell ref="M532:N532"/>
    <mergeCell ref="O532:P532"/>
    <mergeCell ref="M533:N533"/>
    <mergeCell ref="O533:P533"/>
    <mergeCell ref="M528:N528"/>
    <mergeCell ref="O528:P528"/>
    <mergeCell ref="M529:N529"/>
    <mergeCell ref="O529:P529"/>
    <mergeCell ref="M530:N530"/>
    <mergeCell ref="O530:P530"/>
    <mergeCell ref="M522:O522"/>
    <mergeCell ref="M523:O523"/>
    <mergeCell ref="M524:O524"/>
    <mergeCell ref="M525:O525"/>
    <mergeCell ref="M527:N527"/>
    <mergeCell ref="O527:P527"/>
    <mergeCell ref="M516:P516"/>
    <mergeCell ref="M517:O517"/>
    <mergeCell ref="M518:O518"/>
    <mergeCell ref="M519:O519"/>
    <mergeCell ref="M520:O520"/>
    <mergeCell ref="M521:O521"/>
    <mergeCell ref="M513:N513"/>
    <mergeCell ref="O513:P513"/>
    <mergeCell ref="M514:N514"/>
    <mergeCell ref="O514:P514"/>
    <mergeCell ref="M515:N515"/>
    <mergeCell ref="O515:P515"/>
    <mergeCell ref="M510:N510"/>
    <mergeCell ref="O510:P510"/>
    <mergeCell ref="M511:N511"/>
    <mergeCell ref="O511:P511"/>
    <mergeCell ref="M512:N512"/>
    <mergeCell ref="O512:P512"/>
    <mergeCell ref="M507:N507"/>
    <mergeCell ref="O507:P507"/>
    <mergeCell ref="M508:N508"/>
    <mergeCell ref="O508:P508"/>
    <mergeCell ref="M509:N509"/>
    <mergeCell ref="O509:P509"/>
    <mergeCell ref="M504:N504"/>
    <mergeCell ref="O504:P504"/>
    <mergeCell ref="M505:N505"/>
    <mergeCell ref="O505:P505"/>
    <mergeCell ref="M506:N506"/>
    <mergeCell ref="O506:P506"/>
    <mergeCell ref="M501:N501"/>
    <mergeCell ref="O501:P501"/>
    <mergeCell ref="M502:N502"/>
    <mergeCell ref="O502:P502"/>
    <mergeCell ref="M503:N503"/>
    <mergeCell ref="O503:P503"/>
    <mergeCell ref="M498:N498"/>
    <mergeCell ref="O498:P498"/>
    <mergeCell ref="M499:N499"/>
    <mergeCell ref="O499:P499"/>
    <mergeCell ref="M500:N500"/>
    <mergeCell ref="O500:P500"/>
    <mergeCell ref="M495:N495"/>
    <mergeCell ref="O495:P495"/>
    <mergeCell ref="M496:N496"/>
    <mergeCell ref="O496:P496"/>
    <mergeCell ref="M497:N497"/>
    <mergeCell ref="O497:P497"/>
    <mergeCell ref="M492:N492"/>
    <mergeCell ref="O492:P492"/>
    <mergeCell ref="M493:N493"/>
    <mergeCell ref="O493:P493"/>
    <mergeCell ref="M494:N494"/>
    <mergeCell ref="O494:P494"/>
    <mergeCell ref="M489:N489"/>
    <mergeCell ref="O489:P489"/>
    <mergeCell ref="M490:N490"/>
    <mergeCell ref="O490:P490"/>
    <mergeCell ref="M491:N491"/>
    <mergeCell ref="O491:P491"/>
    <mergeCell ref="M486:N486"/>
    <mergeCell ref="O486:P486"/>
    <mergeCell ref="M487:N487"/>
    <mergeCell ref="O487:P487"/>
    <mergeCell ref="M488:N488"/>
    <mergeCell ref="O488:P488"/>
    <mergeCell ref="M483:N483"/>
    <mergeCell ref="O483:P483"/>
    <mergeCell ref="M484:N484"/>
    <mergeCell ref="O484:P484"/>
    <mergeCell ref="M485:N485"/>
    <mergeCell ref="O485:P485"/>
    <mergeCell ref="M480:N480"/>
    <mergeCell ref="O480:P480"/>
    <mergeCell ref="M481:N481"/>
    <mergeCell ref="O481:P481"/>
    <mergeCell ref="M482:N482"/>
    <mergeCell ref="O482:P482"/>
    <mergeCell ref="M477:N477"/>
    <mergeCell ref="O477:P477"/>
    <mergeCell ref="M478:N478"/>
    <mergeCell ref="O478:P478"/>
    <mergeCell ref="M479:N479"/>
    <mergeCell ref="O479:P479"/>
    <mergeCell ref="M474:N474"/>
    <mergeCell ref="O474:P474"/>
    <mergeCell ref="M475:N475"/>
    <mergeCell ref="O475:P475"/>
    <mergeCell ref="M476:N476"/>
    <mergeCell ref="O476:P476"/>
    <mergeCell ref="M471:N471"/>
    <mergeCell ref="O471:P471"/>
    <mergeCell ref="M472:N472"/>
    <mergeCell ref="O472:P472"/>
    <mergeCell ref="M473:N473"/>
    <mergeCell ref="O473:P473"/>
    <mergeCell ref="M468:N468"/>
    <mergeCell ref="O468:P468"/>
    <mergeCell ref="M469:N469"/>
    <mergeCell ref="O469:P469"/>
    <mergeCell ref="M470:N470"/>
    <mergeCell ref="O470:P470"/>
    <mergeCell ref="M465:N465"/>
    <mergeCell ref="O465:P465"/>
    <mergeCell ref="M466:N466"/>
    <mergeCell ref="O466:P466"/>
    <mergeCell ref="M467:N467"/>
    <mergeCell ref="O467:P467"/>
    <mergeCell ref="M462:N462"/>
    <mergeCell ref="O462:P462"/>
    <mergeCell ref="M463:N463"/>
    <mergeCell ref="O463:P463"/>
    <mergeCell ref="M464:N464"/>
    <mergeCell ref="O464:P464"/>
    <mergeCell ref="M459:N459"/>
    <mergeCell ref="O459:P459"/>
    <mergeCell ref="M460:N460"/>
    <mergeCell ref="O460:P460"/>
    <mergeCell ref="M461:N461"/>
    <mergeCell ref="O461:P461"/>
    <mergeCell ref="M456:N456"/>
    <mergeCell ref="O456:P456"/>
    <mergeCell ref="M457:N457"/>
    <mergeCell ref="O457:P457"/>
    <mergeCell ref="M458:N458"/>
    <mergeCell ref="O458:P458"/>
    <mergeCell ref="M453:N453"/>
    <mergeCell ref="O453:P453"/>
    <mergeCell ref="M454:N454"/>
    <mergeCell ref="O454:P454"/>
    <mergeCell ref="M455:N455"/>
    <mergeCell ref="O455:P455"/>
    <mergeCell ref="M450:N450"/>
    <mergeCell ref="O450:P450"/>
    <mergeCell ref="M451:N451"/>
    <mergeCell ref="O451:P451"/>
    <mergeCell ref="M452:N452"/>
    <mergeCell ref="O452:P452"/>
    <mergeCell ref="M447:N447"/>
    <mergeCell ref="O447:P447"/>
    <mergeCell ref="M448:N448"/>
    <mergeCell ref="O448:P448"/>
    <mergeCell ref="M449:N449"/>
    <mergeCell ref="O449:P449"/>
    <mergeCell ref="M444:N444"/>
    <mergeCell ref="O444:P444"/>
    <mergeCell ref="M445:N445"/>
    <mergeCell ref="O445:P445"/>
    <mergeCell ref="M446:N446"/>
    <mergeCell ref="O446:P446"/>
    <mergeCell ref="M441:N441"/>
    <mergeCell ref="O441:P441"/>
    <mergeCell ref="M442:N442"/>
    <mergeCell ref="O442:P442"/>
    <mergeCell ref="M443:N443"/>
    <mergeCell ref="O443:P443"/>
    <mergeCell ref="M438:N438"/>
    <mergeCell ref="O438:P438"/>
    <mergeCell ref="M439:N439"/>
    <mergeCell ref="O439:P439"/>
    <mergeCell ref="M440:N440"/>
    <mergeCell ref="O440:P440"/>
    <mergeCell ref="M435:N435"/>
    <mergeCell ref="O435:P435"/>
    <mergeCell ref="M436:N436"/>
    <mergeCell ref="O436:P436"/>
    <mergeCell ref="M437:N437"/>
    <mergeCell ref="O437:P437"/>
    <mergeCell ref="M432:N432"/>
    <mergeCell ref="O432:P432"/>
    <mergeCell ref="M433:N433"/>
    <mergeCell ref="O433:P433"/>
    <mergeCell ref="M434:N434"/>
    <mergeCell ref="O434:P434"/>
    <mergeCell ref="M429:N429"/>
    <mergeCell ref="O429:P429"/>
    <mergeCell ref="M430:N430"/>
    <mergeCell ref="O430:P430"/>
    <mergeCell ref="M431:N431"/>
    <mergeCell ref="O431:P431"/>
    <mergeCell ref="M426:N426"/>
    <mergeCell ref="O426:P426"/>
    <mergeCell ref="M427:N427"/>
    <mergeCell ref="O427:P427"/>
    <mergeCell ref="M428:N428"/>
    <mergeCell ref="O428:P428"/>
    <mergeCell ref="M423:N423"/>
    <mergeCell ref="O423:P423"/>
    <mergeCell ref="M424:N424"/>
    <mergeCell ref="O424:P424"/>
    <mergeCell ref="M425:N425"/>
    <mergeCell ref="O425:P425"/>
    <mergeCell ref="M420:N420"/>
    <mergeCell ref="O420:P420"/>
    <mergeCell ref="M421:N421"/>
    <mergeCell ref="O421:P421"/>
    <mergeCell ref="M422:N422"/>
    <mergeCell ref="O422:P422"/>
    <mergeCell ref="M417:N417"/>
    <mergeCell ref="O417:P417"/>
    <mergeCell ref="M418:N418"/>
    <mergeCell ref="O418:P418"/>
    <mergeCell ref="M419:N419"/>
    <mergeCell ref="O419:P419"/>
    <mergeCell ref="M414:N414"/>
    <mergeCell ref="O414:P414"/>
    <mergeCell ref="M415:N415"/>
    <mergeCell ref="O415:P415"/>
    <mergeCell ref="M416:N416"/>
    <mergeCell ref="O416:P416"/>
    <mergeCell ref="M411:N411"/>
    <mergeCell ref="O411:P411"/>
    <mergeCell ref="M412:N412"/>
    <mergeCell ref="O412:P412"/>
    <mergeCell ref="M413:N413"/>
    <mergeCell ref="O413:P413"/>
    <mergeCell ref="M408:N408"/>
    <mergeCell ref="O408:P408"/>
    <mergeCell ref="M409:N409"/>
    <mergeCell ref="O409:P409"/>
    <mergeCell ref="M410:N410"/>
    <mergeCell ref="O410:P410"/>
    <mergeCell ref="M405:N405"/>
    <mergeCell ref="O405:P405"/>
    <mergeCell ref="M406:N406"/>
    <mergeCell ref="O406:P406"/>
    <mergeCell ref="M407:N407"/>
    <mergeCell ref="O407:P407"/>
    <mergeCell ref="M402:N402"/>
    <mergeCell ref="O402:P402"/>
    <mergeCell ref="M403:N403"/>
    <mergeCell ref="O403:P403"/>
    <mergeCell ref="M404:N404"/>
    <mergeCell ref="O404:P404"/>
    <mergeCell ref="M399:N399"/>
    <mergeCell ref="O399:P399"/>
    <mergeCell ref="M400:N400"/>
    <mergeCell ref="O400:P400"/>
    <mergeCell ref="M401:N401"/>
    <mergeCell ref="O401:P401"/>
    <mergeCell ref="M396:N396"/>
    <mergeCell ref="O396:P396"/>
    <mergeCell ref="M397:N397"/>
    <mergeCell ref="O397:P397"/>
    <mergeCell ref="M398:N398"/>
    <mergeCell ref="O398:P398"/>
    <mergeCell ref="M393:N393"/>
    <mergeCell ref="O393:P393"/>
    <mergeCell ref="M394:N394"/>
    <mergeCell ref="O394:P394"/>
    <mergeCell ref="M395:N395"/>
    <mergeCell ref="O395:P395"/>
    <mergeCell ref="M390:N390"/>
    <mergeCell ref="O390:P390"/>
    <mergeCell ref="M391:N391"/>
    <mergeCell ref="O391:P391"/>
    <mergeCell ref="M392:N392"/>
    <mergeCell ref="O392:P392"/>
    <mergeCell ref="M387:N387"/>
    <mergeCell ref="O387:P387"/>
    <mergeCell ref="M388:N388"/>
    <mergeCell ref="O388:P388"/>
    <mergeCell ref="M389:N389"/>
    <mergeCell ref="O389:P389"/>
    <mergeCell ref="M384:N384"/>
    <mergeCell ref="O384:P384"/>
    <mergeCell ref="M385:N385"/>
    <mergeCell ref="O385:P385"/>
    <mergeCell ref="M386:N386"/>
    <mergeCell ref="O386:P386"/>
    <mergeCell ref="M381:N381"/>
    <mergeCell ref="O381:P381"/>
    <mergeCell ref="M382:N382"/>
    <mergeCell ref="O382:P382"/>
    <mergeCell ref="M383:N383"/>
    <mergeCell ref="O383:P383"/>
    <mergeCell ref="M378:N378"/>
    <mergeCell ref="O378:P378"/>
    <mergeCell ref="M379:N379"/>
    <mergeCell ref="O379:P379"/>
    <mergeCell ref="M380:N380"/>
    <mergeCell ref="O380:P380"/>
    <mergeCell ref="M375:N375"/>
    <mergeCell ref="O375:P375"/>
    <mergeCell ref="M376:N376"/>
    <mergeCell ref="O376:P376"/>
    <mergeCell ref="M377:N377"/>
    <mergeCell ref="O377:P377"/>
    <mergeCell ref="M372:N372"/>
    <mergeCell ref="O372:P372"/>
    <mergeCell ref="M373:N373"/>
    <mergeCell ref="O373:P373"/>
    <mergeCell ref="M374:N374"/>
    <mergeCell ref="O374:P374"/>
    <mergeCell ref="M369:N369"/>
    <mergeCell ref="O369:P369"/>
    <mergeCell ref="M370:N370"/>
    <mergeCell ref="O370:P370"/>
    <mergeCell ref="M371:N371"/>
    <mergeCell ref="O371:P371"/>
    <mergeCell ref="M366:N366"/>
    <mergeCell ref="O366:P366"/>
    <mergeCell ref="M367:N367"/>
    <mergeCell ref="O367:P367"/>
    <mergeCell ref="M368:N368"/>
    <mergeCell ref="O368:P368"/>
    <mergeCell ref="M363:N363"/>
    <mergeCell ref="O363:P363"/>
    <mergeCell ref="M364:N364"/>
    <mergeCell ref="O364:P364"/>
    <mergeCell ref="M365:N365"/>
    <mergeCell ref="O365:P365"/>
    <mergeCell ref="M360:N360"/>
    <mergeCell ref="O360:P360"/>
    <mergeCell ref="M361:N361"/>
    <mergeCell ref="O361:P361"/>
    <mergeCell ref="M362:N362"/>
    <mergeCell ref="O362:P362"/>
    <mergeCell ref="M357:N357"/>
    <mergeCell ref="O357:P357"/>
    <mergeCell ref="M358:N358"/>
    <mergeCell ref="O358:P358"/>
    <mergeCell ref="M359:N359"/>
    <mergeCell ref="O359:P359"/>
    <mergeCell ref="M354:N354"/>
    <mergeCell ref="O354:P354"/>
    <mergeCell ref="M355:N355"/>
    <mergeCell ref="O355:P355"/>
    <mergeCell ref="M356:N356"/>
    <mergeCell ref="O356:P356"/>
    <mergeCell ref="M351:N351"/>
    <mergeCell ref="O351:P351"/>
    <mergeCell ref="M352:N352"/>
    <mergeCell ref="O352:P352"/>
    <mergeCell ref="M353:N353"/>
    <mergeCell ref="O353:P353"/>
    <mergeCell ref="M348:N348"/>
    <mergeCell ref="O348:P348"/>
    <mergeCell ref="M349:N349"/>
    <mergeCell ref="O349:P349"/>
    <mergeCell ref="M350:N350"/>
    <mergeCell ref="O350:P350"/>
    <mergeCell ref="M345:N345"/>
    <mergeCell ref="O345:P345"/>
    <mergeCell ref="M346:N346"/>
    <mergeCell ref="O346:P346"/>
    <mergeCell ref="M347:N347"/>
    <mergeCell ref="O347:P347"/>
    <mergeCell ref="M342:N342"/>
    <mergeCell ref="O342:P342"/>
    <mergeCell ref="M343:N343"/>
    <mergeCell ref="O343:P343"/>
    <mergeCell ref="M344:N344"/>
    <mergeCell ref="O344:P344"/>
    <mergeCell ref="M339:N339"/>
    <mergeCell ref="O339:P339"/>
    <mergeCell ref="M340:N340"/>
    <mergeCell ref="O340:P340"/>
    <mergeCell ref="M341:N341"/>
    <mergeCell ref="O341:P341"/>
    <mergeCell ref="M336:N336"/>
    <mergeCell ref="O336:P336"/>
    <mergeCell ref="M337:N337"/>
    <mergeCell ref="O337:P337"/>
    <mergeCell ref="M338:N338"/>
    <mergeCell ref="O338:P338"/>
    <mergeCell ref="M333:N333"/>
    <mergeCell ref="O333:P333"/>
    <mergeCell ref="M334:N334"/>
    <mergeCell ref="O334:P334"/>
    <mergeCell ref="M335:N335"/>
    <mergeCell ref="O335:P335"/>
    <mergeCell ref="M330:N330"/>
    <mergeCell ref="O330:P330"/>
    <mergeCell ref="M331:N331"/>
    <mergeCell ref="O331:P331"/>
    <mergeCell ref="M332:N332"/>
    <mergeCell ref="O332:P332"/>
    <mergeCell ref="M327:N327"/>
    <mergeCell ref="O327:P327"/>
    <mergeCell ref="M328:N328"/>
    <mergeCell ref="O328:P328"/>
    <mergeCell ref="M329:N329"/>
    <mergeCell ref="O329:P329"/>
    <mergeCell ref="M324:N324"/>
    <mergeCell ref="O324:P324"/>
    <mergeCell ref="M325:N325"/>
    <mergeCell ref="O325:P325"/>
    <mergeCell ref="M326:N326"/>
    <mergeCell ref="O326:P326"/>
    <mergeCell ref="M321:N321"/>
    <mergeCell ref="O321:P321"/>
    <mergeCell ref="M322:N322"/>
    <mergeCell ref="O322:P322"/>
    <mergeCell ref="M323:N323"/>
    <mergeCell ref="O323:P323"/>
    <mergeCell ref="M318:N318"/>
    <mergeCell ref="O318:P318"/>
    <mergeCell ref="M319:N319"/>
    <mergeCell ref="O319:P319"/>
    <mergeCell ref="M320:N320"/>
    <mergeCell ref="O320:P320"/>
    <mergeCell ref="M315:N315"/>
    <mergeCell ref="O315:P315"/>
    <mergeCell ref="M316:N316"/>
    <mergeCell ref="O316:P316"/>
    <mergeCell ref="M317:N317"/>
    <mergeCell ref="O317:P317"/>
    <mergeCell ref="M312:N312"/>
    <mergeCell ref="O312:P312"/>
    <mergeCell ref="M313:N313"/>
    <mergeCell ref="O313:P313"/>
    <mergeCell ref="M314:N314"/>
    <mergeCell ref="O314:P314"/>
    <mergeCell ref="M309:N309"/>
    <mergeCell ref="O309:P309"/>
    <mergeCell ref="M310:N310"/>
    <mergeCell ref="O310:P310"/>
    <mergeCell ref="M311:N311"/>
    <mergeCell ref="O311:P311"/>
    <mergeCell ref="M306:N306"/>
    <mergeCell ref="O306:P306"/>
    <mergeCell ref="M307:N307"/>
    <mergeCell ref="O307:P307"/>
    <mergeCell ref="M308:N308"/>
    <mergeCell ref="O308:P308"/>
    <mergeCell ref="M303:N303"/>
    <mergeCell ref="O303:P303"/>
    <mergeCell ref="M304:N304"/>
    <mergeCell ref="O304:P304"/>
    <mergeCell ref="M305:N305"/>
    <mergeCell ref="O305:P305"/>
    <mergeCell ref="M300:N300"/>
    <mergeCell ref="O300:P300"/>
    <mergeCell ref="M301:N301"/>
    <mergeCell ref="O301:P301"/>
    <mergeCell ref="M302:N302"/>
    <mergeCell ref="O302:P302"/>
    <mergeCell ref="M297:N297"/>
    <mergeCell ref="O297:P297"/>
    <mergeCell ref="M298:N298"/>
    <mergeCell ref="O298:P298"/>
    <mergeCell ref="M299:N299"/>
    <mergeCell ref="O299:P299"/>
    <mergeCell ref="M294:N294"/>
    <mergeCell ref="O294:P294"/>
    <mergeCell ref="M295:N295"/>
    <mergeCell ref="O295:P295"/>
    <mergeCell ref="M296:N296"/>
    <mergeCell ref="O296:P296"/>
    <mergeCell ref="M291:N291"/>
    <mergeCell ref="O291:P291"/>
    <mergeCell ref="M292:N292"/>
    <mergeCell ref="O292:P292"/>
    <mergeCell ref="M293:N293"/>
    <mergeCell ref="O293:P293"/>
    <mergeCell ref="M288:N288"/>
    <mergeCell ref="O288:P288"/>
    <mergeCell ref="M289:N289"/>
    <mergeCell ref="O289:P289"/>
    <mergeCell ref="M290:N290"/>
    <mergeCell ref="O290:P290"/>
    <mergeCell ref="M285:N285"/>
    <mergeCell ref="O285:P285"/>
    <mergeCell ref="M286:N286"/>
    <mergeCell ref="O286:P286"/>
    <mergeCell ref="M287:N287"/>
    <mergeCell ref="O287:P287"/>
    <mergeCell ref="M282:N282"/>
    <mergeCell ref="O282:P282"/>
    <mergeCell ref="M283:N283"/>
    <mergeCell ref="O283:P283"/>
    <mergeCell ref="M284:N284"/>
    <mergeCell ref="O284:P284"/>
    <mergeCell ref="M279:N279"/>
    <mergeCell ref="O279:P279"/>
    <mergeCell ref="M280:N280"/>
    <mergeCell ref="O280:P280"/>
    <mergeCell ref="M281:N281"/>
    <mergeCell ref="O281:P281"/>
    <mergeCell ref="M276:N276"/>
    <mergeCell ref="O276:P276"/>
    <mergeCell ref="M277:N277"/>
    <mergeCell ref="O277:P277"/>
    <mergeCell ref="M278:N278"/>
    <mergeCell ref="O278:P278"/>
    <mergeCell ref="M273:N273"/>
    <mergeCell ref="O273:P273"/>
    <mergeCell ref="M274:N274"/>
    <mergeCell ref="O274:P274"/>
    <mergeCell ref="M275:N275"/>
    <mergeCell ref="O275:P275"/>
    <mergeCell ref="M270:N270"/>
    <mergeCell ref="O270:P270"/>
    <mergeCell ref="M271:N271"/>
    <mergeCell ref="O271:P271"/>
    <mergeCell ref="M272:N272"/>
    <mergeCell ref="O272:P272"/>
    <mergeCell ref="M267:N267"/>
    <mergeCell ref="O267:P267"/>
    <mergeCell ref="M268:N268"/>
    <mergeCell ref="O268:P268"/>
    <mergeCell ref="M269:N269"/>
    <mergeCell ref="O269:P269"/>
    <mergeCell ref="M264:N264"/>
    <mergeCell ref="O264:P264"/>
    <mergeCell ref="M265:N265"/>
    <mergeCell ref="O265:P265"/>
    <mergeCell ref="M266:N266"/>
    <mergeCell ref="O266:P266"/>
    <mergeCell ref="M261:N261"/>
    <mergeCell ref="O261:P261"/>
    <mergeCell ref="M262:N262"/>
    <mergeCell ref="O262:P262"/>
    <mergeCell ref="M263:N263"/>
    <mergeCell ref="O263:P263"/>
    <mergeCell ref="M258:N258"/>
    <mergeCell ref="O258:P258"/>
    <mergeCell ref="M259:N259"/>
    <mergeCell ref="O259:P259"/>
    <mergeCell ref="M260:N260"/>
    <mergeCell ref="O260:P260"/>
    <mergeCell ref="M255:N255"/>
    <mergeCell ref="O255:P255"/>
    <mergeCell ref="M256:N256"/>
    <mergeCell ref="O256:P256"/>
    <mergeCell ref="M257:N257"/>
    <mergeCell ref="O257:P257"/>
    <mergeCell ref="M252:N252"/>
    <mergeCell ref="O252:P252"/>
    <mergeCell ref="M253:N253"/>
    <mergeCell ref="O253:P253"/>
    <mergeCell ref="M254:N254"/>
    <mergeCell ref="O254:P254"/>
    <mergeCell ref="M249:N249"/>
    <mergeCell ref="O249:P249"/>
    <mergeCell ref="M250:N250"/>
    <mergeCell ref="O250:P250"/>
    <mergeCell ref="M251:N251"/>
    <mergeCell ref="O251:P251"/>
    <mergeCell ref="M246:N246"/>
    <mergeCell ref="O246:P246"/>
    <mergeCell ref="M247:N247"/>
    <mergeCell ref="O247:P247"/>
    <mergeCell ref="M248:N248"/>
    <mergeCell ref="O248:P248"/>
    <mergeCell ref="M243:N243"/>
    <mergeCell ref="O243:P243"/>
    <mergeCell ref="M244:N244"/>
    <mergeCell ref="O244:P244"/>
    <mergeCell ref="M245:N245"/>
    <mergeCell ref="O245:P245"/>
    <mergeCell ref="M240:N240"/>
    <mergeCell ref="O240:P240"/>
    <mergeCell ref="M241:N241"/>
    <mergeCell ref="O241:P241"/>
    <mergeCell ref="M242:N242"/>
    <mergeCell ref="O242:P242"/>
    <mergeCell ref="M237:N237"/>
    <mergeCell ref="O237:P237"/>
    <mergeCell ref="M238:N238"/>
    <mergeCell ref="O238:P238"/>
    <mergeCell ref="M239:N239"/>
    <mergeCell ref="O239:P239"/>
    <mergeCell ref="M234:N234"/>
    <mergeCell ref="O234:P234"/>
    <mergeCell ref="M235:N235"/>
    <mergeCell ref="O235:P235"/>
    <mergeCell ref="M236:N236"/>
    <mergeCell ref="O236:P236"/>
    <mergeCell ref="M231:N231"/>
    <mergeCell ref="O231:P231"/>
    <mergeCell ref="M232:N232"/>
    <mergeCell ref="O232:P232"/>
    <mergeCell ref="M233:N233"/>
    <mergeCell ref="O233:P233"/>
    <mergeCell ref="M228:N228"/>
    <mergeCell ref="O228:P228"/>
    <mergeCell ref="M229:N229"/>
    <mergeCell ref="O229:P229"/>
    <mergeCell ref="M230:N230"/>
    <mergeCell ref="O230:P230"/>
    <mergeCell ref="M225:N225"/>
    <mergeCell ref="O225:P225"/>
    <mergeCell ref="M226:N226"/>
    <mergeCell ref="O226:P226"/>
    <mergeCell ref="M227:N227"/>
    <mergeCell ref="O227:P227"/>
    <mergeCell ref="M222:N222"/>
    <mergeCell ref="O222:P222"/>
    <mergeCell ref="M223:N223"/>
    <mergeCell ref="O223:P223"/>
    <mergeCell ref="M224:N224"/>
    <mergeCell ref="O224:P224"/>
    <mergeCell ref="M219:N219"/>
    <mergeCell ref="O219:P219"/>
    <mergeCell ref="M220:N220"/>
    <mergeCell ref="O220:P220"/>
    <mergeCell ref="M221:N221"/>
    <mergeCell ref="O221:P221"/>
    <mergeCell ref="M216:N216"/>
    <mergeCell ref="O216:P216"/>
    <mergeCell ref="M217:N217"/>
    <mergeCell ref="O217:P217"/>
    <mergeCell ref="M218:N218"/>
    <mergeCell ref="O218:P218"/>
    <mergeCell ref="M213:N213"/>
    <mergeCell ref="O213:P213"/>
    <mergeCell ref="M214:N214"/>
    <mergeCell ref="O214:P214"/>
    <mergeCell ref="M215:N215"/>
    <mergeCell ref="O215:P215"/>
    <mergeCell ref="M210:N210"/>
    <mergeCell ref="O210:P210"/>
    <mergeCell ref="M211:N211"/>
    <mergeCell ref="O211:P211"/>
    <mergeCell ref="M212:N212"/>
    <mergeCell ref="O212:P212"/>
    <mergeCell ref="M207:N207"/>
    <mergeCell ref="O207:P207"/>
    <mergeCell ref="M208:N208"/>
    <mergeCell ref="O208:P208"/>
    <mergeCell ref="M209:N209"/>
    <mergeCell ref="O209:P209"/>
    <mergeCell ref="M204:N204"/>
    <mergeCell ref="O204:P204"/>
    <mergeCell ref="M205:N205"/>
    <mergeCell ref="O205:P205"/>
    <mergeCell ref="M206:N206"/>
    <mergeCell ref="O206:P206"/>
    <mergeCell ref="M201:N201"/>
    <mergeCell ref="O201:P201"/>
    <mergeCell ref="M202:N202"/>
    <mergeCell ref="O202:P202"/>
    <mergeCell ref="M203:N203"/>
    <mergeCell ref="O203:P203"/>
    <mergeCell ref="M198:N198"/>
    <mergeCell ref="O198:P198"/>
    <mergeCell ref="M199:N199"/>
    <mergeCell ref="O199:P199"/>
    <mergeCell ref="M200:N200"/>
    <mergeCell ref="O200:P200"/>
    <mergeCell ref="M195:N195"/>
    <mergeCell ref="O195:P195"/>
    <mergeCell ref="M196:N196"/>
    <mergeCell ref="O196:P196"/>
    <mergeCell ref="M197:N197"/>
    <mergeCell ref="O197:P197"/>
    <mergeCell ref="M192:N192"/>
    <mergeCell ref="O192:P192"/>
    <mergeCell ref="M193:N193"/>
    <mergeCell ref="O193:P193"/>
    <mergeCell ref="M194:N194"/>
    <mergeCell ref="O194:P194"/>
    <mergeCell ref="M189:N189"/>
    <mergeCell ref="O189:P189"/>
    <mergeCell ref="M190:N190"/>
    <mergeCell ref="O190:P190"/>
    <mergeCell ref="M191:N191"/>
    <mergeCell ref="O191:P191"/>
    <mergeCell ref="M186:N186"/>
    <mergeCell ref="O186:P186"/>
    <mergeCell ref="M187:N187"/>
    <mergeCell ref="O187:P187"/>
    <mergeCell ref="M188:N188"/>
    <mergeCell ref="O188:P188"/>
    <mergeCell ref="M183:N183"/>
    <mergeCell ref="O183:P183"/>
    <mergeCell ref="M184:N184"/>
    <mergeCell ref="O184:P184"/>
    <mergeCell ref="M185:N185"/>
    <mergeCell ref="O185:P185"/>
    <mergeCell ref="M180:N180"/>
    <mergeCell ref="O180:P180"/>
    <mergeCell ref="M181:N181"/>
    <mergeCell ref="O181:P181"/>
    <mergeCell ref="M182:N182"/>
    <mergeCell ref="O182:P182"/>
    <mergeCell ref="M177:N177"/>
    <mergeCell ref="O177:P177"/>
    <mergeCell ref="M178:N178"/>
    <mergeCell ref="O178:P178"/>
    <mergeCell ref="M179:N179"/>
    <mergeCell ref="O179:P179"/>
    <mergeCell ref="M174:N174"/>
    <mergeCell ref="O174:P174"/>
    <mergeCell ref="M175:N175"/>
    <mergeCell ref="O175:P175"/>
    <mergeCell ref="M176:N176"/>
    <mergeCell ref="O176:P176"/>
    <mergeCell ref="M171:N171"/>
    <mergeCell ref="O171:P171"/>
    <mergeCell ref="M172:N172"/>
    <mergeCell ref="O172:P172"/>
    <mergeCell ref="M173:N173"/>
    <mergeCell ref="O173:P173"/>
    <mergeCell ref="M168:N168"/>
    <mergeCell ref="O168:P168"/>
    <mergeCell ref="M169:N169"/>
    <mergeCell ref="O169:P169"/>
    <mergeCell ref="M170:N170"/>
    <mergeCell ref="O170:P170"/>
    <mergeCell ref="M165:N165"/>
    <mergeCell ref="O165:P165"/>
    <mergeCell ref="M166:N166"/>
    <mergeCell ref="O166:P166"/>
    <mergeCell ref="M167:N167"/>
    <mergeCell ref="O167:P167"/>
    <mergeCell ref="M162:N162"/>
    <mergeCell ref="O162:P162"/>
    <mergeCell ref="M163:N163"/>
    <mergeCell ref="O163:P163"/>
    <mergeCell ref="M164:N164"/>
    <mergeCell ref="O164:P164"/>
    <mergeCell ref="M159:N159"/>
    <mergeCell ref="O159:P159"/>
    <mergeCell ref="M160:N160"/>
    <mergeCell ref="O160:P160"/>
    <mergeCell ref="M161:N161"/>
    <mergeCell ref="O161:P161"/>
    <mergeCell ref="M156:N156"/>
    <mergeCell ref="O156:P156"/>
    <mergeCell ref="M157:N157"/>
    <mergeCell ref="O157:P157"/>
    <mergeCell ref="M158:N158"/>
    <mergeCell ref="O158:P158"/>
    <mergeCell ref="M153:N153"/>
    <mergeCell ref="O153:P153"/>
    <mergeCell ref="M154:N154"/>
    <mergeCell ref="O154:P154"/>
    <mergeCell ref="M155:N155"/>
    <mergeCell ref="O155:P155"/>
    <mergeCell ref="M150:N150"/>
    <mergeCell ref="O150:P150"/>
    <mergeCell ref="M151:N151"/>
    <mergeCell ref="O151:P151"/>
    <mergeCell ref="M152:N152"/>
    <mergeCell ref="O152:P152"/>
    <mergeCell ref="M147:N147"/>
    <mergeCell ref="O147:P147"/>
    <mergeCell ref="M148:N148"/>
    <mergeCell ref="O148:P148"/>
    <mergeCell ref="M149:N149"/>
    <mergeCell ref="O149:P149"/>
    <mergeCell ref="M144:N144"/>
    <mergeCell ref="O144:P144"/>
    <mergeCell ref="M145:N145"/>
    <mergeCell ref="O145:P145"/>
    <mergeCell ref="M146:N146"/>
    <mergeCell ref="O146:P146"/>
    <mergeCell ref="M141:N141"/>
    <mergeCell ref="O141:P141"/>
    <mergeCell ref="M142:N142"/>
    <mergeCell ref="O142:P142"/>
    <mergeCell ref="M143:N143"/>
    <mergeCell ref="O143:P143"/>
    <mergeCell ref="M138:N138"/>
    <mergeCell ref="O138:P138"/>
    <mergeCell ref="M139:N139"/>
    <mergeCell ref="O139:P139"/>
    <mergeCell ref="M140:N140"/>
    <mergeCell ref="O140:P140"/>
    <mergeCell ref="M135:N135"/>
    <mergeCell ref="O135:P135"/>
    <mergeCell ref="M136:N136"/>
    <mergeCell ref="O136:P136"/>
    <mergeCell ref="M137:N137"/>
    <mergeCell ref="O137:P137"/>
    <mergeCell ref="M132:N132"/>
    <mergeCell ref="O132:P132"/>
    <mergeCell ref="M133:N133"/>
    <mergeCell ref="O133:P133"/>
    <mergeCell ref="M134:N134"/>
    <mergeCell ref="O134:P134"/>
    <mergeCell ref="M129:N129"/>
    <mergeCell ref="O129:P129"/>
    <mergeCell ref="M130:N130"/>
    <mergeCell ref="O130:P130"/>
    <mergeCell ref="M131:N131"/>
    <mergeCell ref="O131:P131"/>
    <mergeCell ref="M126:N126"/>
    <mergeCell ref="O126:P126"/>
    <mergeCell ref="M127:N127"/>
    <mergeCell ref="O127:P127"/>
    <mergeCell ref="M128:N128"/>
    <mergeCell ref="O128:P128"/>
    <mergeCell ref="M123:N123"/>
    <mergeCell ref="O123:P123"/>
    <mergeCell ref="M124:N124"/>
    <mergeCell ref="O124:P124"/>
    <mergeCell ref="M125:N125"/>
    <mergeCell ref="O125:P125"/>
    <mergeCell ref="M120:N120"/>
    <mergeCell ref="O120:P120"/>
    <mergeCell ref="M121:N121"/>
    <mergeCell ref="O121:P121"/>
    <mergeCell ref="M122:N122"/>
    <mergeCell ref="O122:P122"/>
    <mergeCell ref="M117:N117"/>
    <mergeCell ref="O117:P117"/>
    <mergeCell ref="M118:N118"/>
    <mergeCell ref="O118:P118"/>
    <mergeCell ref="M119:N119"/>
    <mergeCell ref="O119:P119"/>
    <mergeCell ref="M114:N114"/>
    <mergeCell ref="O114:P114"/>
    <mergeCell ref="M115:N115"/>
    <mergeCell ref="O115:P115"/>
    <mergeCell ref="M116:N116"/>
    <mergeCell ref="O116:P116"/>
    <mergeCell ref="M111:N111"/>
    <mergeCell ref="O111:P111"/>
    <mergeCell ref="M112:N112"/>
    <mergeCell ref="O112:P112"/>
    <mergeCell ref="M113:N113"/>
    <mergeCell ref="O113:P113"/>
    <mergeCell ref="M108:N108"/>
    <mergeCell ref="O108:P108"/>
    <mergeCell ref="M109:N109"/>
    <mergeCell ref="O109:P109"/>
    <mergeCell ref="M110:N110"/>
    <mergeCell ref="O110:P110"/>
    <mergeCell ref="M105:N105"/>
    <mergeCell ref="O105:P105"/>
    <mergeCell ref="M106:N106"/>
    <mergeCell ref="O106:P106"/>
    <mergeCell ref="M107:N107"/>
    <mergeCell ref="O107:P107"/>
    <mergeCell ref="M102:N102"/>
    <mergeCell ref="O102:P102"/>
    <mergeCell ref="M103:N103"/>
    <mergeCell ref="O103:P103"/>
    <mergeCell ref="M104:N104"/>
    <mergeCell ref="O104:P104"/>
    <mergeCell ref="M99:N99"/>
    <mergeCell ref="O99:P99"/>
    <mergeCell ref="M100:N100"/>
    <mergeCell ref="O100:P100"/>
    <mergeCell ref="M101:N101"/>
    <mergeCell ref="O101:P101"/>
    <mergeCell ref="M96:N96"/>
    <mergeCell ref="O96:P96"/>
    <mergeCell ref="M97:N97"/>
    <mergeCell ref="O97:P97"/>
    <mergeCell ref="M98:N98"/>
    <mergeCell ref="O98:P98"/>
    <mergeCell ref="M93:N93"/>
    <mergeCell ref="O93:P93"/>
    <mergeCell ref="M94:N94"/>
    <mergeCell ref="O94:P94"/>
    <mergeCell ref="M95:N95"/>
    <mergeCell ref="O95:P95"/>
    <mergeCell ref="M90:N90"/>
    <mergeCell ref="O90:P90"/>
    <mergeCell ref="M91:N91"/>
    <mergeCell ref="O91:P91"/>
    <mergeCell ref="M92:N92"/>
    <mergeCell ref="O92:P92"/>
    <mergeCell ref="M87:N87"/>
    <mergeCell ref="O87:P87"/>
    <mergeCell ref="M88:N88"/>
    <mergeCell ref="O88:P88"/>
    <mergeCell ref="M89:N89"/>
    <mergeCell ref="O89:P89"/>
    <mergeCell ref="M84:N84"/>
    <mergeCell ref="O84:P84"/>
    <mergeCell ref="M85:N85"/>
    <mergeCell ref="O85:P85"/>
    <mergeCell ref="M86:N86"/>
    <mergeCell ref="O86:P86"/>
    <mergeCell ref="M81:N81"/>
    <mergeCell ref="O81:P81"/>
    <mergeCell ref="M82:N82"/>
    <mergeCell ref="O82:P82"/>
    <mergeCell ref="M83:N83"/>
    <mergeCell ref="O83:P83"/>
    <mergeCell ref="M78:N78"/>
    <mergeCell ref="O78:P78"/>
    <mergeCell ref="M79:N79"/>
    <mergeCell ref="O79:P79"/>
    <mergeCell ref="M80:N80"/>
    <mergeCell ref="O80:P80"/>
    <mergeCell ref="M75:N75"/>
    <mergeCell ref="O75:P75"/>
    <mergeCell ref="M76:N76"/>
    <mergeCell ref="O76:P76"/>
    <mergeCell ref="M77:N77"/>
    <mergeCell ref="O77:P77"/>
    <mergeCell ref="M72:N72"/>
    <mergeCell ref="O72:P72"/>
    <mergeCell ref="M73:N73"/>
    <mergeCell ref="O73:P73"/>
    <mergeCell ref="M74:N74"/>
    <mergeCell ref="O74:P74"/>
    <mergeCell ref="M69:N69"/>
    <mergeCell ref="O69:P69"/>
    <mergeCell ref="M70:N70"/>
    <mergeCell ref="O70:P70"/>
    <mergeCell ref="M71:N71"/>
    <mergeCell ref="O71:P71"/>
    <mergeCell ref="M66:N66"/>
    <mergeCell ref="O66:P66"/>
    <mergeCell ref="M67:N67"/>
    <mergeCell ref="O67:P67"/>
    <mergeCell ref="M68:N68"/>
    <mergeCell ref="O68:P68"/>
    <mergeCell ref="M63:N63"/>
    <mergeCell ref="O63:P63"/>
    <mergeCell ref="M64:N64"/>
    <mergeCell ref="O64:P64"/>
    <mergeCell ref="M65:N65"/>
    <mergeCell ref="O65:P65"/>
    <mergeCell ref="M60:N60"/>
    <mergeCell ref="O60:P60"/>
    <mergeCell ref="M61:N61"/>
    <mergeCell ref="O61:P61"/>
    <mergeCell ref="M62:N62"/>
    <mergeCell ref="O62:P62"/>
    <mergeCell ref="M57:N57"/>
    <mergeCell ref="O57:P57"/>
    <mergeCell ref="M58:N58"/>
    <mergeCell ref="O58:P58"/>
    <mergeCell ref="M59:N59"/>
    <mergeCell ref="O59:P59"/>
    <mergeCell ref="M54:N54"/>
    <mergeCell ref="O54:P54"/>
    <mergeCell ref="M55:N55"/>
    <mergeCell ref="O55:P55"/>
    <mergeCell ref="M56:N56"/>
    <mergeCell ref="O56:P56"/>
    <mergeCell ref="M51:N51"/>
    <mergeCell ref="O51:P51"/>
    <mergeCell ref="M52:N52"/>
    <mergeCell ref="O52:P52"/>
    <mergeCell ref="M53:N53"/>
    <mergeCell ref="O53:P53"/>
    <mergeCell ref="M48:N48"/>
    <mergeCell ref="O48:P48"/>
    <mergeCell ref="M49:N49"/>
    <mergeCell ref="O49:P49"/>
    <mergeCell ref="M50:N50"/>
    <mergeCell ref="O50:P50"/>
    <mergeCell ref="M45:N45"/>
    <mergeCell ref="O45:P45"/>
    <mergeCell ref="M46:N46"/>
    <mergeCell ref="O46:P46"/>
    <mergeCell ref="M47:N47"/>
    <mergeCell ref="O47:P47"/>
    <mergeCell ref="M42:N42"/>
    <mergeCell ref="O42:P42"/>
    <mergeCell ref="M43:N43"/>
    <mergeCell ref="O43:P43"/>
    <mergeCell ref="M44:N44"/>
    <mergeCell ref="O44:P44"/>
    <mergeCell ref="M39:N39"/>
    <mergeCell ref="O39:P39"/>
    <mergeCell ref="M40:N40"/>
    <mergeCell ref="O40:P40"/>
    <mergeCell ref="M41:N41"/>
    <mergeCell ref="O41:P41"/>
    <mergeCell ref="M36:N36"/>
    <mergeCell ref="O36:P36"/>
    <mergeCell ref="M37:N37"/>
    <mergeCell ref="O37:P37"/>
    <mergeCell ref="M38:N38"/>
    <mergeCell ref="O38:P38"/>
    <mergeCell ref="M33:N33"/>
    <mergeCell ref="O33:P33"/>
    <mergeCell ref="M34:N34"/>
    <mergeCell ref="O34:P34"/>
    <mergeCell ref="M35:N35"/>
    <mergeCell ref="O35:P35"/>
    <mergeCell ref="M30:N30"/>
    <mergeCell ref="O30:P30"/>
    <mergeCell ref="M31:N31"/>
    <mergeCell ref="O31:P31"/>
    <mergeCell ref="M32:N32"/>
    <mergeCell ref="O32:P32"/>
    <mergeCell ref="M27:N27"/>
    <mergeCell ref="O27:P27"/>
    <mergeCell ref="M28:N28"/>
    <mergeCell ref="O28:P28"/>
    <mergeCell ref="M29:N29"/>
    <mergeCell ref="O29:P29"/>
    <mergeCell ref="M24:N24"/>
    <mergeCell ref="O24:P24"/>
    <mergeCell ref="M25:N25"/>
    <mergeCell ref="O25:P25"/>
    <mergeCell ref="M26:N26"/>
    <mergeCell ref="O26:P26"/>
    <mergeCell ref="M21:N21"/>
    <mergeCell ref="O21:P21"/>
    <mergeCell ref="M22:N22"/>
    <mergeCell ref="O22:P22"/>
    <mergeCell ref="M23:N23"/>
    <mergeCell ref="O23:P23"/>
    <mergeCell ref="M18:N18"/>
    <mergeCell ref="O18:P18"/>
    <mergeCell ref="M19:N19"/>
    <mergeCell ref="O19:P19"/>
    <mergeCell ref="M20:N20"/>
    <mergeCell ref="O20:P20"/>
    <mergeCell ref="M13:O13"/>
    <mergeCell ref="M15:N15"/>
    <mergeCell ref="O15:P15"/>
    <mergeCell ref="M16:N16"/>
    <mergeCell ref="O16:P16"/>
    <mergeCell ref="M17:N17"/>
    <mergeCell ref="O17:P17"/>
    <mergeCell ref="M7:O7"/>
    <mergeCell ref="M8:O8"/>
    <mergeCell ref="M9:O9"/>
    <mergeCell ref="M10:O10"/>
    <mergeCell ref="M11:O11"/>
    <mergeCell ref="M12:O12"/>
    <mergeCell ref="M1:P1"/>
    <mergeCell ref="M2:P2"/>
    <mergeCell ref="M3:O3"/>
    <mergeCell ref="M4:O4"/>
    <mergeCell ref="M5:O5"/>
    <mergeCell ref="M6:O6"/>
    <mergeCell ref="G3585:H3585"/>
    <mergeCell ref="I3585:J3585"/>
    <mergeCell ref="G3567:H3567"/>
    <mergeCell ref="I3567:J3567"/>
    <mergeCell ref="G3568:H3568"/>
    <mergeCell ref="I3568:J3568"/>
    <mergeCell ref="G3569:H3569"/>
    <mergeCell ref="I3569:J3569"/>
    <mergeCell ref="G3564:H3564"/>
    <mergeCell ref="I3564:J3564"/>
    <mergeCell ref="G3565:H3565"/>
    <mergeCell ref="I3565:J3565"/>
    <mergeCell ref="G3566:H3566"/>
    <mergeCell ref="I3566:J3566"/>
    <mergeCell ref="G3561:H3561"/>
    <mergeCell ref="I3561:J3561"/>
    <mergeCell ref="G3562:H3562"/>
    <mergeCell ref="I3562:J3562"/>
    <mergeCell ref="G3563:H3563"/>
    <mergeCell ref="I3563:J3563"/>
    <mergeCell ref="G3558:H3558"/>
    <mergeCell ref="I3558:J3558"/>
    <mergeCell ref="G3559:H3559"/>
    <mergeCell ref="I3559:J3559"/>
    <mergeCell ref="G3560:H3560"/>
    <mergeCell ref="I3560:J3560"/>
    <mergeCell ref="G3555:H3555"/>
    <mergeCell ref="I3555:J3555"/>
    <mergeCell ref="G3556:H3556"/>
    <mergeCell ref="I3556:J3556"/>
    <mergeCell ref="G3557:H3557"/>
    <mergeCell ref="I3557:J3557"/>
    <mergeCell ref="G3552:H3552"/>
    <mergeCell ref="G3586:H3586"/>
    <mergeCell ref="I3586:J3586"/>
    <mergeCell ref="G3587:H3587"/>
    <mergeCell ref="I3587:J3587"/>
    <mergeCell ref="G3582:H3582"/>
    <mergeCell ref="I3582:J3582"/>
    <mergeCell ref="G3583:H3583"/>
    <mergeCell ref="I3583:J3583"/>
    <mergeCell ref="G3584:H3584"/>
    <mergeCell ref="I3584:J3584"/>
    <mergeCell ref="G3579:H3579"/>
    <mergeCell ref="I3579:J3579"/>
    <mergeCell ref="G3580:H3580"/>
    <mergeCell ref="I3580:J3580"/>
    <mergeCell ref="G3581:H3581"/>
    <mergeCell ref="I3581:J3581"/>
    <mergeCell ref="G3576:H3576"/>
    <mergeCell ref="I3576:J3576"/>
    <mergeCell ref="G3577:H3577"/>
    <mergeCell ref="I3577:J3577"/>
    <mergeCell ref="G3578:H3578"/>
    <mergeCell ref="I3578:J3578"/>
    <mergeCell ref="G3573:H3573"/>
    <mergeCell ref="I3573:J3573"/>
    <mergeCell ref="G3574:H3574"/>
    <mergeCell ref="I3574:J3574"/>
    <mergeCell ref="G3575:H3575"/>
    <mergeCell ref="I3575:J3575"/>
    <mergeCell ref="G3570:H3570"/>
    <mergeCell ref="I3570:J3570"/>
    <mergeCell ref="G3571:H3571"/>
    <mergeCell ref="I3571:J3571"/>
    <mergeCell ref="G3572:H3572"/>
    <mergeCell ref="I3572:J3572"/>
    <mergeCell ref="I3552:J3552"/>
    <mergeCell ref="G3553:H3553"/>
    <mergeCell ref="I3553:J3553"/>
    <mergeCell ref="G3554:H3554"/>
    <mergeCell ref="I3554:J3554"/>
    <mergeCell ref="G3549:H3549"/>
    <mergeCell ref="I3549:J3549"/>
    <mergeCell ref="G3550:H3550"/>
    <mergeCell ref="I3550:J3550"/>
    <mergeCell ref="G3551:H3551"/>
    <mergeCell ref="I3551:J3551"/>
    <mergeCell ref="G3546:H3546"/>
    <mergeCell ref="I3546:J3546"/>
    <mergeCell ref="G3547:H3547"/>
    <mergeCell ref="I3547:J3547"/>
    <mergeCell ref="G3548:H3548"/>
    <mergeCell ref="I3548:J3548"/>
    <mergeCell ref="G3543:H3543"/>
    <mergeCell ref="I3543:J3543"/>
    <mergeCell ref="G3544:H3544"/>
    <mergeCell ref="I3544:J3544"/>
    <mergeCell ref="G3545:H3545"/>
    <mergeCell ref="I3545:J3545"/>
    <mergeCell ref="G3540:H3540"/>
    <mergeCell ref="I3540:J3540"/>
    <mergeCell ref="G3541:H3541"/>
    <mergeCell ref="I3541:J3541"/>
    <mergeCell ref="G3542:H3542"/>
    <mergeCell ref="I3542:J3542"/>
    <mergeCell ref="G3537:H3537"/>
    <mergeCell ref="I3537:J3537"/>
    <mergeCell ref="G3538:H3538"/>
    <mergeCell ref="I3538:J3538"/>
    <mergeCell ref="G3539:H3539"/>
    <mergeCell ref="I3539:J3539"/>
    <mergeCell ref="G3534:H3534"/>
    <mergeCell ref="I3534:J3534"/>
    <mergeCell ref="G3535:H3535"/>
    <mergeCell ref="I3535:J3535"/>
    <mergeCell ref="G3536:H3536"/>
    <mergeCell ref="I3536:J3536"/>
    <mergeCell ref="G3531:H3531"/>
    <mergeCell ref="I3531:J3531"/>
    <mergeCell ref="G3532:H3532"/>
    <mergeCell ref="I3532:J3532"/>
    <mergeCell ref="G3533:H3533"/>
    <mergeCell ref="I3533:J3533"/>
    <mergeCell ref="G3528:H3528"/>
    <mergeCell ref="I3528:J3528"/>
    <mergeCell ref="G3529:H3529"/>
    <mergeCell ref="I3529:J3529"/>
    <mergeCell ref="G3530:H3530"/>
    <mergeCell ref="I3530:J3530"/>
    <mergeCell ref="G3525:H3525"/>
    <mergeCell ref="I3525:J3525"/>
    <mergeCell ref="G3526:H3526"/>
    <mergeCell ref="I3526:J3526"/>
    <mergeCell ref="G3527:H3527"/>
    <mergeCell ref="I3527:J3527"/>
    <mergeCell ref="G3522:H3522"/>
    <mergeCell ref="I3522:J3522"/>
    <mergeCell ref="G3523:H3523"/>
    <mergeCell ref="I3523:J3523"/>
    <mergeCell ref="G3524:H3524"/>
    <mergeCell ref="I3524:J3524"/>
    <mergeCell ref="G3519:H3519"/>
    <mergeCell ref="I3519:J3519"/>
    <mergeCell ref="G3520:H3520"/>
    <mergeCell ref="I3520:J3520"/>
    <mergeCell ref="G3521:H3521"/>
    <mergeCell ref="I3521:J3521"/>
    <mergeCell ref="G3516:H3516"/>
    <mergeCell ref="I3516:J3516"/>
    <mergeCell ref="G3517:H3517"/>
    <mergeCell ref="I3517:J3517"/>
    <mergeCell ref="G3518:H3518"/>
    <mergeCell ref="I3518:J3518"/>
    <mergeCell ref="G3513:H3513"/>
    <mergeCell ref="I3513:J3513"/>
    <mergeCell ref="G3514:H3514"/>
    <mergeCell ref="I3514:J3514"/>
    <mergeCell ref="G3515:H3515"/>
    <mergeCell ref="I3515:J3515"/>
    <mergeCell ref="G3510:H3510"/>
    <mergeCell ref="I3510:J3510"/>
    <mergeCell ref="G3511:H3511"/>
    <mergeCell ref="I3511:J3511"/>
    <mergeCell ref="G3512:H3512"/>
    <mergeCell ref="I3512:J3512"/>
    <mergeCell ref="G3507:H3507"/>
    <mergeCell ref="I3507:J3507"/>
    <mergeCell ref="G3508:H3508"/>
    <mergeCell ref="I3508:J3508"/>
    <mergeCell ref="G3509:H3509"/>
    <mergeCell ref="I3509:J3509"/>
    <mergeCell ref="G3504:H3504"/>
    <mergeCell ref="I3504:J3504"/>
    <mergeCell ref="G3505:H3505"/>
    <mergeCell ref="I3505:J3505"/>
    <mergeCell ref="G3506:H3506"/>
    <mergeCell ref="I3506:J3506"/>
    <mergeCell ref="G3501:H3501"/>
    <mergeCell ref="I3501:J3501"/>
    <mergeCell ref="G3502:H3502"/>
    <mergeCell ref="I3502:J3502"/>
    <mergeCell ref="G3503:H3503"/>
    <mergeCell ref="I3503:J3503"/>
    <mergeCell ref="G3498:H3498"/>
    <mergeCell ref="I3498:J3498"/>
    <mergeCell ref="G3499:H3499"/>
    <mergeCell ref="I3499:J3499"/>
    <mergeCell ref="G3500:H3500"/>
    <mergeCell ref="I3500:J3500"/>
    <mergeCell ref="G3495:H3495"/>
    <mergeCell ref="I3495:J3495"/>
    <mergeCell ref="G3496:H3496"/>
    <mergeCell ref="I3496:J3496"/>
    <mergeCell ref="G3497:H3497"/>
    <mergeCell ref="I3497:J3497"/>
    <mergeCell ref="G3492:H3492"/>
    <mergeCell ref="I3492:J3492"/>
    <mergeCell ref="G3493:H3493"/>
    <mergeCell ref="I3493:J3493"/>
    <mergeCell ref="G3494:H3494"/>
    <mergeCell ref="I3494:J3494"/>
    <mergeCell ref="G3489:H3489"/>
    <mergeCell ref="I3489:J3489"/>
    <mergeCell ref="G3490:H3490"/>
    <mergeCell ref="I3490:J3490"/>
    <mergeCell ref="G3491:H3491"/>
    <mergeCell ref="I3491:J3491"/>
    <mergeCell ref="G3486:H3486"/>
    <mergeCell ref="I3486:J3486"/>
    <mergeCell ref="G3487:H3487"/>
    <mergeCell ref="I3487:J3487"/>
    <mergeCell ref="G3488:H3488"/>
    <mergeCell ref="I3488:J3488"/>
    <mergeCell ref="G3483:H3483"/>
    <mergeCell ref="I3483:J3483"/>
    <mergeCell ref="G3484:H3484"/>
    <mergeCell ref="I3484:J3484"/>
    <mergeCell ref="G3485:H3485"/>
    <mergeCell ref="I3485:J3485"/>
    <mergeCell ref="G3480:H3480"/>
    <mergeCell ref="I3480:J3480"/>
    <mergeCell ref="G3481:H3481"/>
    <mergeCell ref="I3481:J3481"/>
    <mergeCell ref="G3482:H3482"/>
    <mergeCell ref="I3482:J3482"/>
    <mergeCell ref="G3477:H3477"/>
    <mergeCell ref="I3477:J3477"/>
    <mergeCell ref="G3478:H3478"/>
    <mergeCell ref="I3478:J3478"/>
    <mergeCell ref="G3479:H3479"/>
    <mergeCell ref="I3479:J3479"/>
    <mergeCell ref="G3474:H3474"/>
    <mergeCell ref="I3474:J3474"/>
    <mergeCell ref="G3475:H3475"/>
    <mergeCell ref="I3475:J3475"/>
    <mergeCell ref="G3476:H3476"/>
    <mergeCell ref="I3476:J3476"/>
    <mergeCell ref="G3471:H3471"/>
    <mergeCell ref="I3471:J3471"/>
    <mergeCell ref="G3472:H3472"/>
    <mergeCell ref="I3472:J3472"/>
    <mergeCell ref="G3473:H3473"/>
    <mergeCell ref="I3473:J3473"/>
    <mergeCell ref="G3468:H3468"/>
    <mergeCell ref="I3468:J3468"/>
    <mergeCell ref="G3469:H3469"/>
    <mergeCell ref="I3469:J3469"/>
    <mergeCell ref="G3470:H3470"/>
    <mergeCell ref="I3470:J3470"/>
    <mergeCell ref="G3465:H3465"/>
    <mergeCell ref="I3465:J3465"/>
    <mergeCell ref="G3466:H3466"/>
    <mergeCell ref="I3466:J3466"/>
    <mergeCell ref="G3467:H3467"/>
    <mergeCell ref="I3467:J3467"/>
    <mergeCell ref="G3462:H3462"/>
    <mergeCell ref="I3462:J3462"/>
    <mergeCell ref="G3463:H3463"/>
    <mergeCell ref="I3463:J3463"/>
    <mergeCell ref="G3464:H3464"/>
    <mergeCell ref="I3464:J3464"/>
    <mergeCell ref="G3459:H3459"/>
    <mergeCell ref="I3459:J3459"/>
    <mergeCell ref="G3460:H3460"/>
    <mergeCell ref="I3460:J3460"/>
    <mergeCell ref="G3461:H3461"/>
    <mergeCell ref="I3461:J3461"/>
    <mergeCell ref="G3456:H3456"/>
    <mergeCell ref="I3456:J3456"/>
    <mergeCell ref="G3457:H3457"/>
    <mergeCell ref="I3457:J3457"/>
    <mergeCell ref="G3458:H3458"/>
    <mergeCell ref="I3458:J3458"/>
    <mergeCell ref="G3453:H3453"/>
    <mergeCell ref="I3453:J3453"/>
    <mergeCell ref="G3454:H3454"/>
    <mergeCell ref="I3454:J3454"/>
    <mergeCell ref="G3455:H3455"/>
    <mergeCell ref="I3455:J3455"/>
    <mergeCell ref="G3450:H3450"/>
    <mergeCell ref="I3450:J3450"/>
    <mergeCell ref="G3451:H3451"/>
    <mergeCell ref="I3451:J3451"/>
    <mergeCell ref="G3452:H3452"/>
    <mergeCell ref="I3452:J3452"/>
    <mergeCell ref="G3447:H3447"/>
    <mergeCell ref="I3447:J3447"/>
    <mergeCell ref="G3448:H3448"/>
    <mergeCell ref="I3448:J3448"/>
    <mergeCell ref="G3449:H3449"/>
    <mergeCell ref="I3449:J3449"/>
    <mergeCell ref="G3444:H3444"/>
    <mergeCell ref="I3444:J3444"/>
    <mergeCell ref="G3445:H3445"/>
    <mergeCell ref="I3445:J3445"/>
    <mergeCell ref="G3446:H3446"/>
    <mergeCell ref="I3446:J3446"/>
    <mergeCell ref="G3441:H3441"/>
    <mergeCell ref="I3441:J3441"/>
    <mergeCell ref="G3442:H3442"/>
    <mergeCell ref="I3442:J3442"/>
    <mergeCell ref="G3443:H3443"/>
    <mergeCell ref="I3443:J3443"/>
    <mergeCell ref="G3438:H3438"/>
    <mergeCell ref="I3438:J3438"/>
    <mergeCell ref="G3439:H3439"/>
    <mergeCell ref="I3439:J3439"/>
    <mergeCell ref="G3440:H3440"/>
    <mergeCell ref="I3440:J3440"/>
    <mergeCell ref="G3435:H3435"/>
    <mergeCell ref="I3435:J3435"/>
    <mergeCell ref="G3436:H3436"/>
    <mergeCell ref="I3436:J3436"/>
    <mergeCell ref="G3437:H3437"/>
    <mergeCell ref="I3437:J3437"/>
    <mergeCell ref="G3432:H3432"/>
    <mergeCell ref="I3432:J3432"/>
    <mergeCell ref="G3433:H3433"/>
    <mergeCell ref="I3433:J3433"/>
    <mergeCell ref="G3434:H3434"/>
    <mergeCell ref="I3434:J3434"/>
    <mergeCell ref="G3429:H3429"/>
    <mergeCell ref="I3429:J3429"/>
    <mergeCell ref="G3430:H3430"/>
    <mergeCell ref="I3430:J3430"/>
    <mergeCell ref="G3431:H3431"/>
    <mergeCell ref="I3431:J3431"/>
    <mergeCell ref="G3426:H3426"/>
    <mergeCell ref="I3426:J3426"/>
    <mergeCell ref="G3427:H3427"/>
    <mergeCell ref="I3427:J3427"/>
    <mergeCell ref="G3428:H3428"/>
    <mergeCell ref="I3428:J3428"/>
    <mergeCell ref="G3423:H3423"/>
    <mergeCell ref="I3423:J3423"/>
    <mergeCell ref="G3424:H3424"/>
    <mergeCell ref="I3424:J3424"/>
    <mergeCell ref="G3425:H3425"/>
    <mergeCell ref="I3425:J3425"/>
    <mergeCell ref="G3420:H3420"/>
    <mergeCell ref="I3420:J3420"/>
    <mergeCell ref="G3421:H3421"/>
    <mergeCell ref="I3421:J3421"/>
    <mergeCell ref="G3422:H3422"/>
    <mergeCell ref="I3422:J3422"/>
    <mergeCell ref="G3417:H3417"/>
    <mergeCell ref="I3417:J3417"/>
    <mergeCell ref="G3418:H3418"/>
    <mergeCell ref="I3418:J3418"/>
    <mergeCell ref="G3419:H3419"/>
    <mergeCell ref="I3419:J3419"/>
    <mergeCell ref="G3414:H3414"/>
    <mergeCell ref="I3414:J3414"/>
    <mergeCell ref="G3415:H3415"/>
    <mergeCell ref="I3415:J3415"/>
    <mergeCell ref="G3416:H3416"/>
    <mergeCell ref="I3416:J3416"/>
    <mergeCell ref="G3411:H3411"/>
    <mergeCell ref="I3411:J3411"/>
    <mergeCell ref="G3412:H3412"/>
    <mergeCell ref="I3412:J3412"/>
    <mergeCell ref="G3413:H3413"/>
    <mergeCell ref="I3413:J3413"/>
    <mergeCell ref="G3408:H3408"/>
    <mergeCell ref="I3408:J3408"/>
    <mergeCell ref="G3409:H3409"/>
    <mergeCell ref="I3409:J3409"/>
    <mergeCell ref="G3410:H3410"/>
    <mergeCell ref="I3410:J3410"/>
    <mergeCell ref="G3405:H3405"/>
    <mergeCell ref="I3405:J3405"/>
    <mergeCell ref="G3406:H3406"/>
    <mergeCell ref="I3406:J3406"/>
    <mergeCell ref="G3407:H3407"/>
    <mergeCell ref="I3407:J3407"/>
    <mergeCell ref="G3402:H3402"/>
    <mergeCell ref="I3402:J3402"/>
    <mergeCell ref="G3403:H3403"/>
    <mergeCell ref="I3403:J3403"/>
    <mergeCell ref="G3404:H3404"/>
    <mergeCell ref="I3404:J3404"/>
    <mergeCell ref="G3399:H3399"/>
    <mergeCell ref="I3399:J3399"/>
    <mergeCell ref="G3400:H3400"/>
    <mergeCell ref="I3400:J3400"/>
    <mergeCell ref="G3401:H3401"/>
    <mergeCell ref="I3401:J3401"/>
    <mergeCell ref="G3396:H3396"/>
    <mergeCell ref="I3396:J3396"/>
    <mergeCell ref="G3397:H3397"/>
    <mergeCell ref="I3397:J3397"/>
    <mergeCell ref="G3398:H3398"/>
    <mergeCell ref="I3398:J3398"/>
    <mergeCell ref="G3393:H3393"/>
    <mergeCell ref="I3393:J3393"/>
    <mergeCell ref="G3394:H3394"/>
    <mergeCell ref="I3394:J3394"/>
    <mergeCell ref="G3395:H3395"/>
    <mergeCell ref="I3395:J3395"/>
    <mergeCell ref="G3390:H3390"/>
    <mergeCell ref="I3390:J3390"/>
    <mergeCell ref="G3391:H3391"/>
    <mergeCell ref="I3391:J3391"/>
    <mergeCell ref="G3392:H3392"/>
    <mergeCell ref="I3392:J3392"/>
    <mergeCell ref="G3387:H3387"/>
    <mergeCell ref="I3387:J3387"/>
    <mergeCell ref="G3388:H3388"/>
    <mergeCell ref="I3388:J3388"/>
    <mergeCell ref="G3389:H3389"/>
    <mergeCell ref="I3389:J3389"/>
    <mergeCell ref="G3384:H3384"/>
    <mergeCell ref="I3384:J3384"/>
    <mergeCell ref="G3385:H3385"/>
    <mergeCell ref="I3385:J3385"/>
    <mergeCell ref="G3386:H3386"/>
    <mergeCell ref="I3386:J3386"/>
    <mergeCell ref="G3381:H3381"/>
    <mergeCell ref="I3381:J3381"/>
    <mergeCell ref="G3382:H3382"/>
    <mergeCell ref="I3382:J3382"/>
    <mergeCell ref="G3383:H3383"/>
    <mergeCell ref="I3383:J3383"/>
    <mergeCell ref="G3378:H3378"/>
    <mergeCell ref="I3378:J3378"/>
    <mergeCell ref="G3379:H3379"/>
    <mergeCell ref="I3379:J3379"/>
    <mergeCell ref="G3380:H3380"/>
    <mergeCell ref="I3380:J3380"/>
    <mergeCell ref="G3375:H3375"/>
    <mergeCell ref="I3375:J3375"/>
    <mergeCell ref="G3376:H3376"/>
    <mergeCell ref="I3376:J3376"/>
    <mergeCell ref="G3377:H3377"/>
    <mergeCell ref="I3377:J3377"/>
    <mergeCell ref="G3372:H3372"/>
    <mergeCell ref="I3372:J3372"/>
    <mergeCell ref="G3373:H3373"/>
    <mergeCell ref="I3373:J3373"/>
    <mergeCell ref="G3374:H3374"/>
    <mergeCell ref="I3374:J3374"/>
    <mergeCell ref="G3369:H3369"/>
    <mergeCell ref="I3369:J3369"/>
    <mergeCell ref="G3370:H3370"/>
    <mergeCell ref="I3370:J3370"/>
    <mergeCell ref="G3371:H3371"/>
    <mergeCell ref="I3371:J3371"/>
    <mergeCell ref="G3366:H3366"/>
    <mergeCell ref="I3366:J3366"/>
    <mergeCell ref="G3367:H3367"/>
    <mergeCell ref="I3367:J3367"/>
    <mergeCell ref="G3368:H3368"/>
    <mergeCell ref="I3368:J3368"/>
    <mergeCell ref="G3363:H3363"/>
    <mergeCell ref="I3363:J3363"/>
    <mergeCell ref="G3364:H3364"/>
    <mergeCell ref="I3364:J3364"/>
    <mergeCell ref="G3365:H3365"/>
    <mergeCell ref="I3365:J3365"/>
    <mergeCell ref="G3360:H3360"/>
    <mergeCell ref="I3360:J3360"/>
    <mergeCell ref="G3361:H3361"/>
    <mergeCell ref="I3361:J3361"/>
    <mergeCell ref="G3362:H3362"/>
    <mergeCell ref="I3362:J3362"/>
    <mergeCell ref="G3357:H3357"/>
    <mergeCell ref="I3357:J3357"/>
    <mergeCell ref="G3358:H3358"/>
    <mergeCell ref="I3358:J3358"/>
    <mergeCell ref="G3359:H3359"/>
    <mergeCell ref="I3359:J3359"/>
    <mergeCell ref="G3354:H3354"/>
    <mergeCell ref="I3354:J3354"/>
    <mergeCell ref="G3355:H3355"/>
    <mergeCell ref="I3355:J3355"/>
    <mergeCell ref="G3356:H3356"/>
    <mergeCell ref="I3356:J3356"/>
    <mergeCell ref="G3351:H3351"/>
    <mergeCell ref="I3351:J3351"/>
    <mergeCell ref="G3352:H3352"/>
    <mergeCell ref="I3352:J3352"/>
    <mergeCell ref="G3353:H3353"/>
    <mergeCell ref="I3353:J3353"/>
    <mergeCell ref="G3348:H3348"/>
    <mergeCell ref="I3348:J3348"/>
    <mergeCell ref="G3349:H3349"/>
    <mergeCell ref="I3349:J3349"/>
    <mergeCell ref="G3350:H3350"/>
    <mergeCell ref="I3350:J3350"/>
    <mergeCell ref="G3345:H3345"/>
    <mergeCell ref="I3345:J3345"/>
    <mergeCell ref="G3346:H3346"/>
    <mergeCell ref="I3346:J3346"/>
    <mergeCell ref="G3347:H3347"/>
    <mergeCell ref="I3347:J3347"/>
    <mergeCell ref="G3342:H3342"/>
    <mergeCell ref="I3342:J3342"/>
    <mergeCell ref="G3343:H3343"/>
    <mergeCell ref="I3343:J3343"/>
    <mergeCell ref="G3344:H3344"/>
    <mergeCell ref="I3344:J3344"/>
    <mergeCell ref="G3339:H3339"/>
    <mergeCell ref="I3339:J3339"/>
    <mergeCell ref="G3340:H3340"/>
    <mergeCell ref="I3340:J3340"/>
    <mergeCell ref="G3341:H3341"/>
    <mergeCell ref="I3341:J3341"/>
    <mergeCell ref="G3336:H3336"/>
    <mergeCell ref="I3336:J3336"/>
    <mergeCell ref="G3337:H3337"/>
    <mergeCell ref="I3337:J3337"/>
    <mergeCell ref="G3338:H3338"/>
    <mergeCell ref="I3338:J3338"/>
    <mergeCell ref="G3333:H3333"/>
    <mergeCell ref="I3333:J3333"/>
    <mergeCell ref="G3334:H3334"/>
    <mergeCell ref="I3334:J3334"/>
    <mergeCell ref="G3335:H3335"/>
    <mergeCell ref="I3335:J3335"/>
    <mergeCell ref="G3330:H3330"/>
    <mergeCell ref="I3330:J3330"/>
    <mergeCell ref="G3331:H3331"/>
    <mergeCell ref="I3331:J3331"/>
    <mergeCell ref="G3332:H3332"/>
    <mergeCell ref="I3332:J3332"/>
    <mergeCell ref="G3327:H3327"/>
    <mergeCell ref="I3327:J3327"/>
    <mergeCell ref="G3328:H3328"/>
    <mergeCell ref="I3328:J3328"/>
    <mergeCell ref="G3329:H3329"/>
    <mergeCell ref="I3329:J3329"/>
    <mergeCell ref="G3324:H3324"/>
    <mergeCell ref="I3324:J3324"/>
    <mergeCell ref="G3325:H3325"/>
    <mergeCell ref="I3325:J3325"/>
    <mergeCell ref="G3326:H3326"/>
    <mergeCell ref="I3326:J3326"/>
    <mergeCell ref="G3321:H3321"/>
    <mergeCell ref="I3321:J3321"/>
    <mergeCell ref="G3322:H3322"/>
    <mergeCell ref="I3322:J3322"/>
    <mergeCell ref="G3323:H3323"/>
    <mergeCell ref="I3323:J3323"/>
    <mergeCell ref="G3318:H3318"/>
    <mergeCell ref="I3318:J3318"/>
    <mergeCell ref="G3319:H3319"/>
    <mergeCell ref="I3319:J3319"/>
    <mergeCell ref="G3320:H3320"/>
    <mergeCell ref="I3320:J3320"/>
    <mergeCell ref="G3315:H3315"/>
    <mergeCell ref="I3315:J3315"/>
    <mergeCell ref="G3316:H3316"/>
    <mergeCell ref="I3316:J3316"/>
    <mergeCell ref="G3317:H3317"/>
    <mergeCell ref="I3317:J3317"/>
    <mergeCell ref="G3312:H3312"/>
    <mergeCell ref="I3312:J3312"/>
    <mergeCell ref="G3313:H3313"/>
    <mergeCell ref="I3313:J3313"/>
    <mergeCell ref="G3314:H3314"/>
    <mergeCell ref="I3314:J3314"/>
    <mergeCell ref="G3309:H3309"/>
    <mergeCell ref="I3309:J3309"/>
    <mergeCell ref="G3310:H3310"/>
    <mergeCell ref="I3310:J3310"/>
    <mergeCell ref="G3311:H3311"/>
    <mergeCell ref="I3311:J3311"/>
    <mergeCell ref="G3306:H3306"/>
    <mergeCell ref="I3306:J3306"/>
    <mergeCell ref="G3307:H3307"/>
    <mergeCell ref="I3307:J3307"/>
    <mergeCell ref="G3308:H3308"/>
    <mergeCell ref="I3308:J3308"/>
    <mergeCell ref="G3303:H3303"/>
    <mergeCell ref="I3303:J3303"/>
    <mergeCell ref="G3304:H3304"/>
    <mergeCell ref="I3304:J3304"/>
    <mergeCell ref="G3305:H3305"/>
    <mergeCell ref="I3305:J3305"/>
    <mergeCell ref="G3300:H3300"/>
    <mergeCell ref="I3300:J3300"/>
    <mergeCell ref="G3301:H3301"/>
    <mergeCell ref="I3301:J3301"/>
    <mergeCell ref="G3302:H3302"/>
    <mergeCell ref="I3302:J3302"/>
    <mergeCell ref="G3297:H3297"/>
    <mergeCell ref="I3297:J3297"/>
    <mergeCell ref="G3298:H3298"/>
    <mergeCell ref="I3298:J3298"/>
    <mergeCell ref="G3299:H3299"/>
    <mergeCell ref="I3299:J3299"/>
    <mergeCell ref="G3294:H3294"/>
    <mergeCell ref="I3294:J3294"/>
    <mergeCell ref="G3295:H3295"/>
    <mergeCell ref="I3295:J3295"/>
    <mergeCell ref="G3296:H3296"/>
    <mergeCell ref="I3296:J3296"/>
    <mergeCell ref="G3291:H3291"/>
    <mergeCell ref="I3291:J3291"/>
    <mergeCell ref="G3292:H3292"/>
    <mergeCell ref="I3292:J3292"/>
    <mergeCell ref="G3293:H3293"/>
    <mergeCell ref="I3293:J3293"/>
    <mergeCell ref="G3288:H3288"/>
    <mergeCell ref="I3288:J3288"/>
    <mergeCell ref="G3289:H3289"/>
    <mergeCell ref="I3289:J3289"/>
    <mergeCell ref="G3290:H3290"/>
    <mergeCell ref="I3290:J3290"/>
    <mergeCell ref="G3285:H3285"/>
    <mergeCell ref="I3285:J3285"/>
    <mergeCell ref="G3286:H3286"/>
    <mergeCell ref="I3286:J3286"/>
    <mergeCell ref="G3287:H3287"/>
    <mergeCell ref="I3287:J3287"/>
    <mergeCell ref="G3282:H3282"/>
    <mergeCell ref="I3282:J3282"/>
    <mergeCell ref="G3283:H3283"/>
    <mergeCell ref="I3283:J3283"/>
    <mergeCell ref="G3284:H3284"/>
    <mergeCell ref="I3284:J3284"/>
    <mergeCell ref="G3279:H3279"/>
    <mergeCell ref="I3279:J3279"/>
    <mergeCell ref="G3280:H3280"/>
    <mergeCell ref="I3280:J3280"/>
    <mergeCell ref="G3281:H3281"/>
    <mergeCell ref="I3281:J3281"/>
    <mergeCell ref="G3276:H3276"/>
    <mergeCell ref="I3276:J3276"/>
    <mergeCell ref="G3277:H3277"/>
    <mergeCell ref="I3277:J3277"/>
    <mergeCell ref="G3278:H3278"/>
    <mergeCell ref="I3278:J3278"/>
    <mergeCell ref="G3273:H3273"/>
    <mergeCell ref="I3273:J3273"/>
    <mergeCell ref="G3274:H3274"/>
    <mergeCell ref="I3274:J3274"/>
    <mergeCell ref="G3275:H3275"/>
    <mergeCell ref="I3275:J3275"/>
    <mergeCell ref="G3270:H3270"/>
    <mergeCell ref="I3270:J3270"/>
    <mergeCell ref="G3271:H3271"/>
    <mergeCell ref="I3271:J3271"/>
    <mergeCell ref="G3272:H3272"/>
    <mergeCell ref="I3272:J3272"/>
    <mergeCell ref="G3267:H3267"/>
    <mergeCell ref="I3267:J3267"/>
    <mergeCell ref="G3268:H3268"/>
    <mergeCell ref="I3268:J3268"/>
    <mergeCell ref="G3269:H3269"/>
    <mergeCell ref="I3269:J3269"/>
    <mergeCell ref="G3264:H3264"/>
    <mergeCell ref="I3264:J3264"/>
    <mergeCell ref="G3265:H3265"/>
    <mergeCell ref="I3265:J3265"/>
    <mergeCell ref="G3266:H3266"/>
    <mergeCell ref="I3266:J3266"/>
    <mergeCell ref="G3261:H3261"/>
    <mergeCell ref="I3261:J3261"/>
    <mergeCell ref="G3262:H3262"/>
    <mergeCell ref="I3262:J3262"/>
    <mergeCell ref="G3263:H3263"/>
    <mergeCell ref="I3263:J3263"/>
    <mergeCell ref="G3258:H3258"/>
    <mergeCell ref="I3258:J3258"/>
    <mergeCell ref="G3259:H3259"/>
    <mergeCell ref="I3259:J3259"/>
    <mergeCell ref="G3260:H3260"/>
    <mergeCell ref="I3260:J3260"/>
    <mergeCell ref="G3255:H3255"/>
    <mergeCell ref="I3255:J3255"/>
    <mergeCell ref="G3256:H3256"/>
    <mergeCell ref="I3256:J3256"/>
    <mergeCell ref="G3257:H3257"/>
    <mergeCell ref="I3257:J3257"/>
    <mergeCell ref="G3252:H3252"/>
    <mergeCell ref="I3252:J3252"/>
    <mergeCell ref="G3253:H3253"/>
    <mergeCell ref="I3253:J3253"/>
    <mergeCell ref="G3254:H3254"/>
    <mergeCell ref="I3254:J3254"/>
    <mergeCell ref="G3249:H3249"/>
    <mergeCell ref="I3249:J3249"/>
    <mergeCell ref="G3250:H3250"/>
    <mergeCell ref="I3250:J3250"/>
    <mergeCell ref="G3251:H3251"/>
    <mergeCell ref="I3251:J3251"/>
    <mergeCell ref="G3246:H3246"/>
    <mergeCell ref="I3246:J3246"/>
    <mergeCell ref="G3247:H3247"/>
    <mergeCell ref="I3247:J3247"/>
    <mergeCell ref="G3248:H3248"/>
    <mergeCell ref="I3248:J3248"/>
    <mergeCell ref="G3243:H3243"/>
    <mergeCell ref="I3243:J3243"/>
    <mergeCell ref="G3244:H3244"/>
    <mergeCell ref="I3244:J3244"/>
    <mergeCell ref="G3245:H3245"/>
    <mergeCell ref="I3245:J3245"/>
    <mergeCell ref="G3240:H3240"/>
    <mergeCell ref="I3240:J3240"/>
    <mergeCell ref="G3241:H3241"/>
    <mergeCell ref="I3241:J3241"/>
    <mergeCell ref="G3242:H3242"/>
    <mergeCell ref="I3242:J3242"/>
    <mergeCell ref="G3237:H3237"/>
    <mergeCell ref="I3237:J3237"/>
    <mergeCell ref="G3238:H3238"/>
    <mergeCell ref="I3238:J3238"/>
    <mergeCell ref="G3239:H3239"/>
    <mergeCell ref="I3239:J3239"/>
    <mergeCell ref="G3234:H3234"/>
    <mergeCell ref="I3234:J3234"/>
    <mergeCell ref="G3235:H3235"/>
    <mergeCell ref="I3235:J3235"/>
    <mergeCell ref="G3236:H3236"/>
    <mergeCell ref="I3236:J3236"/>
    <mergeCell ref="G3231:H3231"/>
    <mergeCell ref="I3231:J3231"/>
    <mergeCell ref="G3232:H3232"/>
    <mergeCell ref="I3232:J3232"/>
    <mergeCell ref="G3233:H3233"/>
    <mergeCell ref="I3233:J3233"/>
    <mergeCell ref="G3228:H3228"/>
    <mergeCell ref="I3228:J3228"/>
    <mergeCell ref="G3229:H3229"/>
    <mergeCell ref="I3229:J3229"/>
    <mergeCell ref="G3230:H3230"/>
    <mergeCell ref="I3230:J3230"/>
    <mergeCell ref="G3225:H3225"/>
    <mergeCell ref="I3225:J3225"/>
    <mergeCell ref="G3226:H3226"/>
    <mergeCell ref="I3226:J3226"/>
    <mergeCell ref="G3227:H3227"/>
    <mergeCell ref="I3227:J3227"/>
    <mergeCell ref="G3222:H3222"/>
    <mergeCell ref="I3222:J3222"/>
    <mergeCell ref="G3223:H3223"/>
    <mergeCell ref="I3223:J3223"/>
    <mergeCell ref="G3224:H3224"/>
    <mergeCell ref="I3224:J3224"/>
    <mergeCell ref="G3219:H3219"/>
    <mergeCell ref="I3219:J3219"/>
    <mergeCell ref="G3220:H3220"/>
    <mergeCell ref="I3220:J3220"/>
    <mergeCell ref="G3221:H3221"/>
    <mergeCell ref="I3221:J3221"/>
    <mergeCell ref="G3216:H3216"/>
    <mergeCell ref="I3216:J3216"/>
    <mergeCell ref="G3217:H3217"/>
    <mergeCell ref="I3217:J3217"/>
    <mergeCell ref="G3218:H3218"/>
    <mergeCell ref="I3218:J3218"/>
    <mergeCell ref="G3213:H3213"/>
    <mergeCell ref="I3213:J3213"/>
    <mergeCell ref="G3214:H3214"/>
    <mergeCell ref="I3214:J3214"/>
    <mergeCell ref="G3215:H3215"/>
    <mergeCell ref="I3215:J3215"/>
    <mergeCell ref="G3210:H3210"/>
    <mergeCell ref="I3210:J3210"/>
    <mergeCell ref="G3211:H3211"/>
    <mergeCell ref="I3211:J3211"/>
    <mergeCell ref="G3212:H3212"/>
    <mergeCell ref="I3212:J3212"/>
    <mergeCell ref="G3207:H3207"/>
    <mergeCell ref="I3207:J3207"/>
    <mergeCell ref="G3208:H3208"/>
    <mergeCell ref="I3208:J3208"/>
    <mergeCell ref="G3209:H3209"/>
    <mergeCell ref="I3209:J3209"/>
    <mergeCell ref="G3204:H3204"/>
    <mergeCell ref="I3204:J3204"/>
    <mergeCell ref="G3205:H3205"/>
    <mergeCell ref="I3205:J3205"/>
    <mergeCell ref="G3206:H3206"/>
    <mergeCell ref="I3206:J3206"/>
    <mergeCell ref="G3201:H3201"/>
    <mergeCell ref="I3201:J3201"/>
    <mergeCell ref="G3202:H3202"/>
    <mergeCell ref="I3202:J3202"/>
    <mergeCell ref="G3203:H3203"/>
    <mergeCell ref="I3203:J3203"/>
    <mergeCell ref="G3198:H3198"/>
    <mergeCell ref="I3198:J3198"/>
    <mergeCell ref="G3199:H3199"/>
    <mergeCell ref="I3199:J3199"/>
    <mergeCell ref="G3200:H3200"/>
    <mergeCell ref="I3200:J3200"/>
    <mergeCell ref="G3195:H3195"/>
    <mergeCell ref="I3195:J3195"/>
    <mergeCell ref="G3196:H3196"/>
    <mergeCell ref="I3196:J3196"/>
    <mergeCell ref="G3197:H3197"/>
    <mergeCell ref="I3197:J3197"/>
    <mergeCell ref="G3192:H3192"/>
    <mergeCell ref="I3192:J3192"/>
    <mergeCell ref="G3193:H3193"/>
    <mergeCell ref="I3193:J3193"/>
    <mergeCell ref="G3194:H3194"/>
    <mergeCell ref="I3194:J3194"/>
    <mergeCell ref="G3189:H3189"/>
    <mergeCell ref="I3189:J3189"/>
    <mergeCell ref="G3190:H3190"/>
    <mergeCell ref="I3190:J3190"/>
    <mergeCell ref="G3191:H3191"/>
    <mergeCell ref="I3191:J3191"/>
    <mergeCell ref="G3186:H3186"/>
    <mergeCell ref="I3186:J3186"/>
    <mergeCell ref="G3187:H3187"/>
    <mergeCell ref="I3187:J3187"/>
    <mergeCell ref="G3188:H3188"/>
    <mergeCell ref="I3188:J3188"/>
    <mergeCell ref="G3183:H3183"/>
    <mergeCell ref="I3183:J3183"/>
    <mergeCell ref="G3184:H3184"/>
    <mergeCell ref="I3184:J3184"/>
    <mergeCell ref="G3185:H3185"/>
    <mergeCell ref="I3185:J3185"/>
    <mergeCell ref="G3180:H3180"/>
    <mergeCell ref="I3180:J3180"/>
    <mergeCell ref="G3181:H3181"/>
    <mergeCell ref="I3181:J3181"/>
    <mergeCell ref="G3182:H3182"/>
    <mergeCell ref="I3182:J3182"/>
    <mergeCell ref="G3177:H3177"/>
    <mergeCell ref="I3177:J3177"/>
    <mergeCell ref="G3178:H3178"/>
    <mergeCell ref="I3178:J3178"/>
    <mergeCell ref="G3179:H3179"/>
    <mergeCell ref="I3179:J3179"/>
    <mergeCell ref="G3174:H3174"/>
    <mergeCell ref="I3174:J3174"/>
    <mergeCell ref="G3175:H3175"/>
    <mergeCell ref="I3175:J3175"/>
    <mergeCell ref="G3176:H3176"/>
    <mergeCell ref="I3176:J3176"/>
    <mergeCell ref="G3171:H3171"/>
    <mergeCell ref="I3171:J3171"/>
    <mergeCell ref="G3172:H3172"/>
    <mergeCell ref="I3172:J3172"/>
    <mergeCell ref="G3173:H3173"/>
    <mergeCell ref="I3173:J3173"/>
    <mergeCell ref="G3168:H3168"/>
    <mergeCell ref="I3168:J3168"/>
    <mergeCell ref="G3169:H3169"/>
    <mergeCell ref="I3169:J3169"/>
    <mergeCell ref="G3170:H3170"/>
    <mergeCell ref="I3170:J3170"/>
    <mergeCell ref="G3165:H3165"/>
    <mergeCell ref="I3165:J3165"/>
    <mergeCell ref="G3166:H3166"/>
    <mergeCell ref="I3166:J3166"/>
    <mergeCell ref="G3167:H3167"/>
    <mergeCell ref="I3167:J3167"/>
    <mergeCell ref="G3162:H3162"/>
    <mergeCell ref="I3162:J3162"/>
    <mergeCell ref="G3163:H3163"/>
    <mergeCell ref="I3163:J3163"/>
    <mergeCell ref="G3164:H3164"/>
    <mergeCell ref="I3164:J3164"/>
    <mergeCell ref="G3159:H3159"/>
    <mergeCell ref="I3159:J3159"/>
    <mergeCell ref="G3160:H3160"/>
    <mergeCell ref="I3160:J3160"/>
    <mergeCell ref="G3161:H3161"/>
    <mergeCell ref="I3161:J3161"/>
    <mergeCell ref="G3156:H3156"/>
    <mergeCell ref="I3156:J3156"/>
    <mergeCell ref="G3157:H3157"/>
    <mergeCell ref="I3157:J3157"/>
    <mergeCell ref="G3158:H3158"/>
    <mergeCell ref="I3158:J3158"/>
    <mergeCell ref="G3153:H3153"/>
    <mergeCell ref="I3153:J3153"/>
    <mergeCell ref="G3154:H3154"/>
    <mergeCell ref="I3154:J3154"/>
    <mergeCell ref="G3155:H3155"/>
    <mergeCell ref="I3155:J3155"/>
    <mergeCell ref="G3150:H3150"/>
    <mergeCell ref="I3150:J3150"/>
    <mergeCell ref="G3151:H3151"/>
    <mergeCell ref="I3151:J3151"/>
    <mergeCell ref="G3152:H3152"/>
    <mergeCell ref="I3152:J3152"/>
    <mergeCell ref="G3147:H3147"/>
    <mergeCell ref="I3147:J3147"/>
    <mergeCell ref="G3148:H3148"/>
    <mergeCell ref="I3148:J3148"/>
    <mergeCell ref="G3149:H3149"/>
    <mergeCell ref="I3149:J3149"/>
    <mergeCell ref="G3144:H3144"/>
    <mergeCell ref="I3144:J3144"/>
    <mergeCell ref="G3145:H3145"/>
    <mergeCell ref="I3145:J3145"/>
    <mergeCell ref="G3146:H3146"/>
    <mergeCell ref="I3146:J3146"/>
    <mergeCell ref="G3141:H3141"/>
    <mergeCell ref="I3141:J3141"/>
    <mergeCell ref="G3142:H3142"/>
    <mergeCell ref="I3142:J3142"/>
    <mergeCell ref="G3143:H3143"/>
    <mergeCell ref="I3143:J3143"/>
    <mergeCell ref="G3138:H3138"/>
    <mergeCell ref="I3138:J3138"/>
    <mergeCell ref="G3139:H3139"/>
    <mergeCell ref="I3139:J3139"/>
    <mergeCell ref="G3140:H3140"/>
    <mergeCell ref="I3140:J3140"/>
    <mergeCell ref="G3135:H3135"/>
    <mergeCell ref="I3135:J3135"/>
    <mergeCell ref="G3136:H3136"/>
    <mergeCell ref="I3136:J3136"/>
    <mergeCell ref="G3137:H3137"/>
    <mergeCell ref="I3137:J3137"/>
    <mergeCell ref="G3132:H3132"/>
    <mergeCell ref="I3132:J3132"/>
    <mergeCell ref="G3133:H3133"/>
    <mergeCell ref="I3133:J3133"/>
    <mergeCell ref="G3134:H3134"/>
    <mergeCell ref="I3134:J3134"/>
    <mergeCell ref="G3129:H3129"/>
    <mergeCell ref="I3129:J3129"/>
    <mergeCell ref="G3130:H3130"/>
    <mergeCell ref="I3130:J3130"/>
    <mergeCell ref="G3131:H3131"/>
    <mergeCell ref="I3131:J3131"/>
    <mergeCell ref="G3126:H3126"/>
    <mergeCell ref="I3126:J3126"/>
    <mergeCell ref="G3127:H3127"/>
    <mergeCell ref="I3127:J3127"/>
    <mergeCell ref="G3128:H3128"/>
    <mergeCell ref="I3128:J3128"/>
    <mergeCell ref="G3123:H3123"/>
    <mergeCell ref="I3123:J3123"/>
    <mergeCell ref="G3124:H3124"/>
    <mergeCell ref="I3124:J3124"/>
    <mergeCell ref="G3125:H3125"/>
    <mergeCell ref="I3125:J3125"/>
    <mergeCell ref="G3120:H3120"/>
    <mergeCell ref="I3120:J3120"/>
    <mergeCell ref="G3121:H3121"/>
    <mergeCell ref="I3121:J3121"/>
    <mergeCell ref="G3122:H3122"/>
    <mergeCell ref="I3122:J3122"/>
    <mergeCell ref="G3117:H3117"/>
    <mergeCell ref="I3117:J3117"/>
    <mergeCell ref="G3118:H3118"/>
    <mergeCell ref="I3118:J3118"/>
    <mergeCell ref="G3119:H3119"/>
    <mergeCell ref="I3119:J3119"/>
    <mergeCell ref="G3114:H3114"/>
    <mergeCell ref="I3114:J3114"/>
    <mergeCell ref="G3115:H3115"/>
    <mergeCell ref="I3115:J3115"/>
    <mergeCell ref="G3116:H3116"/>
    <mergeCell ref="I3116:J3116"/>
    <mergeCell ref="G3111:H3111"/>
    <mergeCell ref="I3111:J3111"/>
    <mergeCell ref="G3112:H3112"/>
    <mergeCell ref="I3112:J3112"/>
    <mergeCell ref="G3113:H3113"/>
    <mergeCell ref="I3113:J3113"/>
    <mergeCell ref="G3108:H3108"/>
    <mergeCell ref="I3108:J3108"/>
    <mergeCell ref="G3109:H3109"/>
    <mergeCell ref="I3109:J3109"/>
    <mergeCell ref="G3110:H3110"/>
    <mergeCell ref="I3110:J3110"/>
    <mergeCell ref="G3105:H3105"/>
    <mergeCell ref="I3105:J3105"/>
    <mergeCell ref="G3106:H3106"/>
    <mergeCell ref="I3106:J3106"/>
    <mergeCell ref="G3107:H3107"/>
    <mergeCell ref="I3107:J3107"/>
    <mergeCell ref="G3102:H3102"/>
    <mergeCell ref="I3102:J3102"/>
    <mergeCell ref="G3103:H3103"/>
    <mergeCell ref="I3103:J3103"/>
    <mergeCell ref="G3104:H3104"/>
    <mergeCell ref="I3104:J3104"/>
    <mergeCell ref="G3099:H3099"/>
    <mergeCell ref="I3099:J3099"/>
    <mergeCell ref="G3100:H3100"/>
    <mergeCell ref="I3100:J3100"/>
    <mergeCell ref="G3101:H3101"/>
    <mergeCell ref="I3101:J3101"/>
    <mergeCell ref="G3096:H3096"/>
    <mergeCell ref="I3096:J3096"/>
    <mergeCell ref="G3097:H3097"/>
    <mergeCell ref="I3097:J3097"/>
    <mergeCell ref="G3098:H3098"/>
    <mergeCell ref="I3098:J3098"/>
    <mergeCell ref="G3093:H3093"/>
    <mergeCell ref="I3093:J3093"/>
    <mergeCell ref="G3094:H3094"/>
    <mergeCell ref="I3094:J3094"/>
    <mergeCell ref="G3095:H3095"/>
    <mergeCell ref="I3095:J3095"/>
    <mergeCell ref="G3090:H3090"/>
    <mergeCell ref="I3090:J3090"/>
    <mergeCell ref="G3091:H3091"/>
    <mergeCell ref="I3091:J3091"/>
    <mergeCell ref="G3092:H3092"/>
    <mergeCell ref="I3092:J3092"/>
    <mergeCell ref="G3087:H3087"/>
    <mergeCell ref="I3087:J3087"/>
    <mergeCell ref="G3088:H3088"/>
    <mergeCell ref="I3088:J3088"/>
    <mergeCell ref="G3089:H3089"/>
    <mergeCell ref="I3089:J3089"/>
    <mergeCell ref="G3080:I3080"/>
    <mergeCell ref="G3081:I3081"/>
    <mergeCell ref="G3082:I3082"/>
    <mergeCell ref="G3083:I3083"/>
    <mergeCell ref="G3084:I3084"/>
    <mergeCell ref="G3085:I3085"/>
    <mergeCell ref="G3075:H3075"/>
    <mergeCell ref="I3075:J3075"/>
    <mergeCell ref="G3076:J3076"/>
    <mergeCell ref="G3077:I3077"/>
    <mergeCell ref="G3078:I3078"/>
    <mergeCell ref="G3079:I3079"/>
    <mergeCell ref="G3072:H3072"/>
    <mergeCell ref="I3072:J3072"/>
    <mergeCell ref="G3073:H3073"/>
    <mergeCell ref="I3073:J3073"/>
    <mergeCell ref="G3074:H3074"/>
    <mergeCell ref="I3074:J3074"/>
    <mergeCell ref="G3069:H3069"/>
    <mergeCell ref="I3069:J3069"/>
    <mergeCell ref="G3070:H3070"/>
    <mergeCell ref="I3070:J3070"/>
    <mergeCell ref="G3071:H3071"/>
    <mergeCell ref="I3071:J3071"/>
    <mergeCell ref="G3066:H3066"/>
    <mergeCell ref="I3066:J3066"/>
    <mergeCell ref="G3067:H3067"/>
    <mergeCell ref="I3067:J3067"/>
    <mergeCell ref="G3068:H3068"/>
    <mergeCell ref="I3068:J3068"/>
    <mergeCell ref="G3063:H3063"/>
    <mergeCell ref="I3063:J3063"/>
    <mergeCell ref="G3064:H3064"/>
    <mergeCell ref="I3064:J3064"/>
    <mergeCell ref="G3065:H3065"/>
    <mergeCell ref="I3065:J3065"/>
    <mergeCell ref="G3060:H3060"/>
    <mergeCell ref="I3060:J3060"/>
    <mergeCell ref="G3061:H3061"/>
    <mergeCell ref="I3061:J3061"/>
    <mergeCell ref="G3062:H3062"/>
    <mergeCell ref="I3062:J3062"/>
    <mergeCell ref="G3057:H3057"/>
    <mergeCell ref="I3057:J3057"/>
    <mergeCell ref="G3058:H3058"/>
    <mergeCell ref="I3058:J3058"/>
    <mergeCell ref="G3059:H3059"/>
    <mergeCell ref="I3059:J3059"/>
    <mergeCell ref="G3054:H3054"/>
    <mergeCell ref="I3054:J3054"/>
    <mergeCell ref="G3055:H3055"/>
    <mergeCell ref="I3055:J3055"/>
    <mergeCell ref="G3056:H3056"/>
    <mergeCell ref="I3056:J3056"/>
    <mergeCell ref="G3051:H3051"/>
    <mergeCell ref="I3051:J3051"/>
    <mergeCell ref="G3052:H3052"/>
    <mergeCell ref="I3052:J3052"/>
    <mergeCell ref="G3053:H3053"/>
    <mergeCell ref="I3053:J3053"/>
    <mergeCell ref="G3048:H3048"/>
    <mergeCell ref="I3048:J3048"/>
    <mergeCell ref="G3049:H3049"/>
    <mergeCell ref="I3049:J3049"/>
    <mergeCell ref="G3050:H3050"/>
    <mergeCell ref="I3050:J3050"/>
    <mergeCell ref="G3045:H3045"/>
    <mergeCell ref="I3045:J3045"/>
    <mergeCell ref="G3046:H3046"/>
    <mergeCell ref="I3046:J3046"/>
    <mergeCell ref="G3047:H3047"/>
    <mergeCell ref="I3047:J3047"/>
    <mergeCell ref="G3042:H3042"/>
    <mergeCell ref="I3042:J3042"/>
    <mergeCell ref="G3043:H3043"/>
    <mergeCell ref="I3043:J3043"/>
    <mergeCell ref="G3044:H3044"/>
    <mergeCell ref="I3044:J3044"/>
    <mergeCell ref="G3039:H3039"/>
    <mergeCell ref="I3039:J3039"/>
    <mergeCell ref="G3040:H3040"/>
    <mergeCell ref="I3040:J3040"/>
    <mergeCell ref="G3041:H3041"/>
    <mergeCell ref="I3041:J3041"/>
    <mergeCell ref="G3036:H3036"/>
    <mergeCell ref="I3036:J3036"/>
    <mergeCell ref="G3037:H3037"/>
    <mergeCell ref="I3037:J3037"/>
    <mergeCell ref="G3038:H3038"/>
    <mergeCell ref="I3038:J3038"/>
    <mergeCell ref="G3033:H3033"/>
    <mergeCell ref="I3033:J3033"/>
    <mergeCell ref="G3034:H3034"/>
    <mergeCell ref="I3034:J3034"/>
    <mergeCell ref="G3035:H3035"/>
    <mergeCell ref="I3035:J3035"/>
    <mergeCell ref="G3030:H3030"/>
    <mergeCell ref="I3030:J3030"/>
    <mergeCell ref="G3031:H3031"/>
    <mergeCell ref="I3031:J3031"/>
    <mergeCell ref="G3032:H3032"/>
    <mergeCell ref="I3032:J3032"/>
    <mergeCell ref="G3027:H3027"/>
    <mergeCell ref="I3027:J3027"/>
    <mergeCell ref="G3028:H3028"/>
    <mergeCell ref="I3028:J3028"/>
    <mergeCell ref="G3029:H3029"/>
    <mergeCell ref="I3029:J3029"/>
    <mergeCell ref="G3024:H3024"/>
    <mergeCell ref="I3024:J3024"/>
    <mergeCell ref="G3025:H3025"/>
    <mergeCell ref="I3025:J3025"/>
    <mergeCell ref="G3026:H3026"/>
    <mergeCell ref="I3026:J3026"/>
    <mergeCell ref="G3021:H3021"/>
    <mergeCell ref="I3021:J3021"/>
    <mergeCell ref="G3022:H3022"/>
    <mergeCell ref="I3022:J3022"/>
    <mergeCell ref="G3023:H3023"/>
    <mergeCell ref="I3023:J3023"/>
    <mergeCell ref="G3018:H3018"/>
    <mergeCell ref="I3018:J3018"/>
    <mergeCell ref="G3019:H3019"/>
    <mergeCell ref="I3019:J3019"/>
    <mergeCell ref="G3020:H3020"/>
    <mergeCell ref="I3020:J3020"/>
    <mergeCell ref="G3015:H3015"/>
    <mergeCell ref="I3015:J3015"/>
    <mergeCell ref="G3016:H3016"/>
    <mergeCell ref="I3016:J3016"/>
    <mergeCell ref="G3017:H3017"/>
    <mergeCell ref="I3017:J3017"/>
    <mergeCell ref="G3012:H3012"/>
    <mergeCell ref="I3012:J3012"/>
    <mergeCell ref="G3013:H3013"/>
    <mergeCell ref="I3013:J3013"/>
    <mergeCell ref="G3014:H3014"/>
    <mergeCell ref="I3014:J3014"/>
    <mergeCell ref="G3009:H3009"/>
    <mergeCell ref="I3009:J3009"/>
    <mergeCell ref="G3010:H3010"/>
    <mergeCell ref="I3010:J3010"/>
    <mergeCell ref="G3011:H3011"/>
    <mergeCell ref="I3011:J3011"/>
    <mergeCell ref="G3006:H3006"/>
    <mergeCell ref="I3006:J3006"/>
    <mergeCell ref="G3007:H3007"/>
    <mergeCell ref="I3007:J3007"/>
    <mergeCell ref="G3008:H3008"/>
    <mergeCell ref="I3008:J3008"/>
    <mergeCell ref="G3003:H3003"/>
    <mergeCell ref="I3003:J3003"/>
    <mergeCell ref="G3004:H3004"/>
    <mergeCell ref="I3004:J3004"/>
    <mergeCell ref="G3005:H3005"/>
    <mergeCell ref="I3005:J3005"/>
    <mergeCell ref="G3000:H3000"/>
    <mergeCell ref="I3000:J3000"/>
    <mergeCell ref="G3001:H3001"/>
    <mergeCell ref="I3001:J3001"/>
    <mergeCell ref="G3002:H3002"/>
    <mergeCell ref="I3002:J3002"/>
    <mergeCell ref="G2997:H2997"/>
    <mergeCell ref="I2997:J2997"/>
    <mergeCell ref="G2998:H2998"/>
    <mergeCell ref="I2998:J2998"/>
    <mergeCell ref="G2999:H2999"/>
    <mergeCell ref="I2999:J2999"/>
    <mergeCell ref="G2994:H2994"/>
    <mergeCell ref="I2994:J2994"/>
    <mergeCell ref="G2995:H2995"/>
    <mergeCell ref="I2995:J2995"/>
    <mergeCell ref="G2996:H2996"/>
    <mergeCell ref="I2996:J2996"/>
    <mergeCell ref="G2991:H2991"/>
    <mergeCell ref="I2991:J2991"/>
    <mergeCell ref="G2992:H2992"/>
    <mergeCell ref="I2992:J2992"/>
    <mergeCell ref="G2993:H2993"/>
    <mergeCell ref="I2993:J2993"/>
    <mergeCell ref="G2988:H2988"/>
    <mergeCell ref="I2988:J2988"/>
    <mergeCell ref="G2989:H2989"/>
    <mergeCell ref="I2989:J2989"/>
    <mergeCell ref="G2990:H2990"/>
    <mergeCell ref="I2990:J2990"/>
    <mergeCell ref="G2985:H2985"/>
    <mergeCell ref="I2985:J2985"/>
    <mergeCell ref="G2986:H2986"/>
    <mergeCell ref="I2986:J2986"/>
    <mergeCell ref="G2987:H2987"/>
    <mergeCell ref="I2987:J2987"/>
    <mergeCell ref="G2982:H2982"/>
    <mergeCell ref="I2982:J2982"/>
    <mergeCell ref="G2983:H2983"/>
    <mergeCell ref="I2983:J2983"/>
    <mergeCell ref="G2984:H2984"/>
    <mergeCell ref="I2984:J2984"/>
    <mergeCell ref="G2979:H2979"/>
    <mergeCell ref="I2979:J2979"/>
    <mergeCell ref="G2980:H2980"/>
    <mergeCell ref="I2980:J2980"/>
    <mergeCell ref="G2981:H2981"/>
    <mergeCell ref="I2981:J2981"/>
    <mergeCell ref="G2976:H2976"/>
    <mergeCell ref="I2976:J2976"/>
    <mergeCell ref="G2977:H2977"/>
    <mergeCell ref="I2977:J2977"/>
    <mergeCell ref="G2978:H2978"/>
    <mergeCell ref="I2978:J2978"/>
    <mergeCell ref="G2973:H2973"/>
    <mergeCell ref="I2973:J2973"/>
    <mergeCell ref="G2974:H2974"/>
    <mergeCell ref="I2974:J2974"/>
    <mergeCell ref="G2975:H2975"/>
    <mergeCell ref="I2975:J2975"/>
    <mergeCell ref="G2970:H2970"/>
    <mergeCell ref="I2970:J2970"/>
    <mergeCell ref="G2971:H2971"/>
    <mergeCell ref="I2971:J2971"/>
    <mergeCell ref="G2972:H2972"/>
    <mergeCell ref="I2972:J2972"/>
    <mergeCell ref="G2967:H2967"/>
    <mergeCell ref="I2967:J2967"/>
    <mergeCell ref="G2968:H2968"/>
    <mergeCell ref="I2968:J2968"/>
    <mergeCell ref="G2969:H2969"/>
    <mergeCell ref="I2969:J2969"/>
    <mergeCell ref="G2964:H2964"/>
    <mergeCell ref="I2964:J2964"/>
    <mergeCell ref="G2965:H2965"/>
    <mergeCell ref="I2965:J2965"/>
    <mergeCell ref="G2966:H2966"/>
    <mergeCell ref="I2966:J2966"/>
    <mergeCell ref="G2961:H2961"/>
    <mergeCell ref="I2961:J2961"/>
    <mergeCell ref="G2962:H2962"/>
    <mergeCell ref="I2962:J2962"/>
    <mergeCell ref="G2963:H2963"/>
    <mergeCell ref="I2963:J2963"/>
    <mergeCell ref="G2958:H2958"/>
    <mergeCell ref="I2958:J2958"/>
    <mergeCell ref="G2959:H2959"/>
    <mergeCell ref="I2959:J2959"/>
    <mergeCell ref="G2960:H2960"/>
    <mergeCell ref="I2960:J2960"/>
    <mergeCell ref="G2955:H2955"/>
    <mergeCell ref="I2955:J2955"/>
    <mergeCell ref="G2956:H2956"/>
    <mergeCell ref="I2956:J2956"/>
    <mergeCell ref="G2957:H2957"/>
    <mergeCell ref="I2957:J2957"/>
    <mergeCell ref="G2952:H2952"/>
    <mergeCell ref="I2952:J2952"/>
    <mergeCell ref="G2953:H2953"/>
    <mergeCell ref="I2953:J2953"/>
    <mergeCell ref="G2954:H2954"/>
    <mergeCell ref="I2954:J2954"/>
    <mergeCell ref="G2949:H2949"/>
    <mergeCell ref="I2949:J2949"/>
    <mergeCell ref="G2950:H2950"/>
    <mergeCell ref="I2950:J2950"/>
    <mergeCell ref="G2951:H2951"/>
    <mergeCell ref="I2951:J2951"/>
    <mergeCell ref="G2946:H2946"/>
    <mergeCell ref="I2946:J2946"/>
    <mergeCell ref="G2947:H2947"/>
    <mergeCell ref="I2947:J2947"/>
    <mergeCell ref="G2948:H2948"/>
    <mergeCell ref="I2948:J2948"/>
    <mergeCell ref="G2943:H2943"/>
    <mergeCell ref="I2943:J2943"/>
    <mergeCell ref="G2944:H2944"/>
    <mergeCell ref="I2944:J2944"/>
    <mergeCell ref="G2945:H2945"/>
    <mergeCell ref="I2945:J2945"/>
    <mergeCell ref="G2940:H2940"/>
    <mergeCell ref="I2940:J2940"/>
    <mergeCell ref="G2941:H2941"/>
    <mergeCell ref="I2941:J2941"/>
    <mergeCell ref="G2942:H2942"/>
    <mergeCell ref="I2942:J2942"/>
    <mergeCell ref="G2937:H2937"/>
    <mergeCell ref="I2937:J2937"/>
    <mergeCell ref="G2938:H2938"/>
    <mergeCell ref="I2938:J2938"/>
    <mergeCell ref="G2939:H2939"/>
    <mergeCell ref="I2939:J2939"/>
    <mergeCell ref="G2934:H2934"/>
    <mergeCell ref="I2934:J2934"/>
    <mergeCell ref="G2935:H2935"/>
    <mergeCell ref="I2935:J2935"/>
    <mergeCell ref="G2936:H2936"/>
    <mergeCell ref="I2936:J2936"/>
    <mergeCell ref="G2931:H2931"/>
    <mergeCell ref="I2931:J2931"/>
    <mergeCell ref="G2932:H2932"/>
    <mergeCell ref="I2932:J2932"/>
    <mergeCell ref="G2933:H2933"/>
    <mergeCell ref="I2933:J2933"/>
    <mergeCell ref="G2928:H2928"/>
    <mergeCell ref="I2928:J2928"/>
    <mergeCell ref="G2929:H2929"/>
    <mergeCell ref="I2929:J2929"/>
    <mergeCell ref="G2930:H2930"/>
    <mergeCell ref="I2930:J2930"/>
    <mergeCell ref="G2925:H2925"/>
    <mergeCell ref="I2925:J2925"/>
    <mergeCell ref="G2926:H2926"/>
    <mergeCell ref="I2926:J2926"/>
    <mergeCell ref="G2927:H2927"/>
    <mergeCell ref="I2927:J2927"/>
    <mergeCell ref="G2922:H2922"/>
    <mergeCell ref="I2922:J2922"/>
    <mergeCell ref="G2923:H2923"/>
    <mergeCell ref="I2923:J2923"/>
    <mergeCell ref="G2924:H2924"/>
    <mergeCell ref="I2924:J2924"/>
    <mergeCell ref="G2919:H2919"/>
    <mergeCell ref="I2919:J2919"/>
    <mergeCell ref="G2920:H2920"/>
    <mergeCell ref="I2920:J2920"/>
    <mergeCell ref="G2921:H2921"/>
    <mergeCell ref="I2921:J2921"/>
    <mergeCell ref="G2916:H2916"/>
    <mergeCell ref="I2916:J2916"/>
    <mergeCell ref="G2917:H2917"/>
    <mergeCell ref="I2917:J2917"/>
    <mergeCell ref="G2918:H2918"/>
    <mergeCell ref="I2918:J2918"/>
    <mergeCell ref="G2913:H2913"/>
    <mergeCell ref="I2913:J2913"/>
    <mergeCell ref="G2914:H2914"/>
    <mergeCell ref="I2914:J2914"/>
    <mergeCell ref="G2915:H2915"/>
    <mergeCell ref="I2915:J2915"/>
    <mergeCell ref="G2910:H2910"/>
    <mergeCell ref="I2910:J2910"/>
    <mergeCell ref="G2911:H2911"/>
    <mergeCell ref="I2911:J2911"/>
    <mergeCell ref="G2912:H2912"/>
    <mergeCell ref="I2912:J2912"/>
    <mergeCell ref="G2907:H2907"/>
    <mergeCell ref="I2907:J2907"/>
    <mergeCell ref="G2908:H2908"/>
    <mergeCell ref="I2908:J2908"/>
    <mergeCell ref="G2909:H2909"/>
    <mergeCell ref="I2909:J2909"/>
    <mergeCell ref="G2904:H2904"/>
    <mergeCell ref="I2904:J2904"/>
    <mergeCell ref="G2905:H2905"/>
    <mergeCell ref="I2905:J2905"/>
    <mergeCell ref="G2906:H2906"/>
    <mergeCell ref="I2906:J2906"/>
    <mergeCell ref="G2901:H2901"/>
    <mergeCell ref="I2901:J2901"/>
    <mergeCell ref="G2902:H2902"/>
    <mergeCell ref="I2902:J2902"/>
    <mergeCell ref="G2903:H2903"/>
    <mergeCell ref="I2903:J2903"/>
    <mergeCell ref="G2898:H2898"/>
    <mergeCell ref="I2898:J2898"/>
    <mergeCell ref="G2899:H2899"/>
    <mergeCell ref="I2899:J2899"/>
    <mergeCell ref="G2900:H2900"/>
    <mergeCell ref="I2900:J2900"/>
    <mergeCell ref="G2895:H2895"/>
    <mergeCell ref="I2895:J2895"/>
    <mergeCell ref="G2896:H2896"/>
    <mergeCell ref="I2896:J2896"/>
    <mergeCell ref="G2897:H2897"/>
    <mergeCell ref="I2897:J2897"/>
    <mergeCell ref="G2892:H2892"/>
    <mergeCell ref="I2892:J2892"/>
    <mergeCell ref="G2893:H2893"/>
    <mergeCell ref="I2893:J2893"/>
    <mergeCell ref="G2894:H2894"/>
    <mergeCell ref="I2894:J2894"/>
    <mergeCell ref="G2889:H2889"/>
    <mergeCell ref="I2889:J2889"/>
    <mergeCell ref="G2890:H2890"/>
    <mergeCell ref="I2890:J2890"/>
    <mergeCell ref="G2891:H2891"/>
    <mergeCell ref="I2891:J2891"/>
    <mergeCell ref="G2886:H2886"/>
    <mergeCell ref="I2886:J2886"/>
    <mergeCell ref="G2887:H2887"/>
    <mergeCell ref="I2887:J2887"/>
    <mergeCell ref="G2888:H2888"/>
    <mergeCell ref="I2888:J2888"/>
    <mergeCell ref="G2883:H2883"/>
    <mergeCell ref="I2883:J2883"/>
    <mergeCell ref="G2884:H2884"/>
    <mergeCell ref="I2884:J2884"/>
    <mergeCell ref="G2885:H2885"/>
    <mergeCell ref="I2885:J2885"/>
    <mergeCell ref="G2880:H2880"/>
    <mergeCell ref="I2880:J2880"/>
    <mergeCell ref="G2881:H2881"/>
    <mergeCell ref="I2881:J2881"/>
    <mergeCell ref="G2882:H2882"/>
    <mergeCell ref="I2882:J2882"/>
    <mergeCell ref="G2877:H2877"/>
    <mergeCell ref="I2877:J2877"/>
    <mergeCell ref="G2878:H2878"/>
    <mergeCell ref="I2878:J2878"/>
    <mergeCell ref="G2879:H2879"/>
    <mergeCell ref="I2879:J2879"/>
    <mergeCell ref="G2874:H2874"/>
    <mergeCell ref="I2874:J2874"/>
    <mergeCell ref="G2875:H2875"/>
    <mergeCell ref="I2875:J2875"/>
    <mergeCell ref="G2876:H2876"/>
    <mergeCell ref="I2876:J2876"/>
    <mergeCell ref="G2871:H2871"/>
    <mergeCell ref="I2871:J2871"/>
    <mergeCell ref="G2872:H2872"/>
    <mergeCell ref="I2872:J2872"/>
    <mergeCell ref="G2873:H2873"/>
    <mergeCell ref="I2873:J2873"/>
    <mergeCell ref="G2868:H2868"/>
    <mergeCell ref="I2868:J2868"/>
    <mergeCell ref="G2869:H2869"/>
    <mergeCell ref="I2869:J2869"/>
    <mergeCell ref="G2870:H2870"/>
    <mergeCell ref="I2870:J2870"/>
    <mergeCell ref="G2865:H2865"/>
    <mergeCell ref="I2865:J2865"/>
    <mergeCell ref="G2866:H2866"/>
    <mergeCell ref="I2866:J2866"/>
    <mergeCell ref="G2867:H2867"/>
    <mergeCell ref="I2867:J2867"/>
    <mergeCell ref="G2862:H2862"/>
    <mergeCell ref="I2862:J2862"/>
    <mergeCell ref="G2863:H2863"/>
    <mergeCell ref="I2863:J2863"/>
    <mergeCell ref="G2864:H2864"/>
    <mergeCell ref="I2864:J2864"/>
    <mergeCell ref="G2859:H2859"/>
    <mergeCell ref="I2859:J2859"/>
    <mergeCell ref="G2860:H2860"/>
    <mergeCell ref="I2860:J2860"/>
    <mergeCell ref="G2861:H2861"/>
    <mergeCell ref="I2861:J2861"/>
    <mergeCell ref="G2856:H2856"/>
    <mergeCell ref="I2856:J2856"/>
    <mergeCell ref="G2857:H2857"/>
    <mergeCell ref="I2857:J2857"/>
    <mergeCell ref="G2858:H2858"/>
    <mergeCell ref="I2858:J2858"/>
    <mergeCell ref="G2853:H2853"/>
    <mergeCell ref="I2853:J2853"/>
    <mergeCell ref="G2854:H2854"/>
    <mergeCell ref="I2854:J2854"/>
    <mergeCell ref="G2855:H2855"/>
    <mergeCell ref="I2855:J2855"/>
    <mergeCell ref="G2850:H2850"/>
    <mergeCell ref="I2850:J2850"/>
    <mergeCell ref="G2851:H2851"/>
    <mergeCell ref="I2851:J2851"/>
    <mergeCell ref="G2852:H2852"/>
    <mergeCell ref="I2852:J2852"/>
    <mergeCell ref="G2847:H2847"/>
    <mergeCell ref="I2847:J2847"/>
    <mergeCell ref="G2848:H2848"/>
    <mergeCell ref="I2848:J2848"/>
    <mergeCell ref="G2849:H2849"/>
    <mergeCell ref="I2849:J2849"/>
    <mergeCell ref="G2844:H2844"/>
    <mergeCell ref="I2844:J2844"/>
    <mergeCell ref="G2845:H2845"/>
    <mergeCell ref="I2845:J2845"/>
    <mergeCell ref="G2846:H2846"/>
    <mergeCell ref="I2846:J2846"/>
    <mergeCell ref="G2841:H2841"/>
    <mergeCell ref="I2841:J2841"/>
    <mergeCell ref="G2842:H2842"/>
    <mergeCell ref="I2842:J2842"/>
    <mergeCell ref="G2843:H2843"/>
    <mergeCell ref="I2843:J2843"/>
    <mergeCell ref="G2838:H2838"/>
    <mergeCell ref="I2838:J2838"/>
    <mergeCell ref="G2839:H2839"/>
    <mergeCell ref="I2839:J2839"/>
    <mergeCell ref="G2840:H2840"/>
    <mergeCell ref="I2840:J2840"/>
    <mergeCell ref="G2835:H2835"/>
    <mergeCell ref="I2835:J2835"/>
    <mergeCell ref="G2836:H2836"/>
    <mergeCell ref="I2836:J2836"/>
    <mergeCell ref="G2837:H2837"/>
    <mergeCell ref="I2837:J2837"/>
    <mergeCell ref="G2832:H2832"/>
    <mergeCell ref="I2832:J2832"/>
    <mergeCell ref="G2833:H2833"/>
    <mergeCell ref="I2833:J2833"/>
    <mergeCell ref="G2834:H2834"/>
    <mergeCell ref="I2834:J2834"/>
    <mergeCell ref="G2829:H2829"/>
    <mergeCell ref="I2829:J2829"/>
    <mergeCell ref="G2830:H2830"/>
    <mergeCell ref="I2830:J2830"/>
    <mergeCell ref="G2831:H2831"/>
    <mergeCell ref="I2831:J2831"/>
    <mergeCell ref="G2826:H2826"/>
    <mergeCell ref="I2826:J2826"/>
    <mergeCell ref="G2827:H2827"/>
    <mergeCell ref="I2827:J2827"/>
    <mergeCell ref="G2828:H2828"/>
    <mergeCell ref="I2828:J2828"/>
    <mergeCell ref="G2823:H2823"/>
    <mergeCell ref="I2823:J2823"/>
    <mergeCell ref="G2824:H2824"/>
    <mergeCell ref="I2824:J2824"/>
    <mergeCell ref="G2825:H2825"/>
    <mergeCell ref="I2825:J2825"/>
    <mergeCell ref="G2820:H2820"/>
    <mergeCell ref="I2820:J2820"/>
    <mergeCell ref="G2821:H2821"/>
    <mergeCell ref="I2821:J2821"/>
    <mergeCell ref="G2822:H2822"/>
    <mergeCell ref="I2822:J2822"/>
    <mergeCell ref="G2817:H2817"/>
    <mergeCell ref="I2817:J2817"/>
    <mergeCell ref="G2818:H2818"/>
    <mergeCell ref="I2818:J2818"/>
    <mergeCell ref="G2819:H2819"/>
    <mergeCell ref="I2819:J2819"/>
    <mergeCell ref="G2814:H2814"/>
    <mergeCell ref="I2814:J2814"/>
    <mergeCell ref="G2815:H2815"/>
    <mergeCell ref="I2815:J2815"/>
    <mergeCell ref="G2816:H2816"/>
    <mergeCell ref="I2816:J2816"/>
    <mergeCell ref="G2811:H2811"/>
    <mergeCell ref="I2811:J2811"/>
    <mergeCell ref="G2812:H2812"/>
    <mergeCell ref="I2812:J2812"/>
    <mergeCell ref="G2813:H2813"/>
    <mergeCell ref="I2813:J2813"/>
    <mergeCell ref="G2808:H2808"/>
    <mergeCell ref="I2808:J2808"/>
    <mergeCell ref="G2809:H2809"/>
    <mergeCell ref="I2809:J2809"/>
    <mergeCell ref="G2810:H2810"/>
    <mergeCell ref="I2810:J2810"/>
    <mergeCell ref="G2805:H2805"/>
    <mergeCell ref="I2805:J2805"/>
    <mergeCell ref="G2806:H2806"/>
    <mergeCell ref="I2806:J2806"/>
    <mergeCell ref="G2807:H2807"/>
    <mergeCell ref="I2807:J2807"/>
    <mergeCell ref="G2802:H2802"/>
    <mergeCell ref="I2802:J2802"/>
    <mergeCell ref="G2803:H2803"/>
    <mergeCell ref="I2803:J2803"/>
    <mergeCell ref="G2804:H2804"/>
    <mergeCell ref="I2804:J2804"/>
    <mergeCell ref="G2799:H2799"/>
    <mergeCell ref="I2799:J2799"/>
    <mergeCell ref="G2800:H2800"/>
    <mergeCell ref="I2800:J2800"/>
    <mergeCell ref="G2801:H2801"/>
    <mergeCell ref="I2801:J2801"/>
    <mergeCell ref="G2796:H2796"/>
    <mergeCell ref="I2796:J2796"/>
    <mergeCell ref="G2797:H2797"/>
    <mergeCell ref="I2797:J2797"/>
    <mergeCell ref="G2798:H2798"/>
    <mergeCell ref="I2798:J2798"/>
    <mergeCell ref="G2793:H2793"/>
    <mergeCell ref="I2793:J2793"/>
    <mergeCell ref="G2794:H2794"/>
    <mergeCell ref="I2794:J2794"/>
    <mergeCell ref="G2795:H2795"/>
    <mergeCell ref="I2795:J2795"/>
    <mergeCell ref="G2790:H2790"/>
    <mergeCell ref="I2790:J2790"/>
    <mergeCell ref="G2791:H2791"/>
    <mergeCell ref="I2791:J2791"/>
    <mergeCell ref="G2792:H2792"/>
    <mergeCell ref="I2792:J2792"/>
    <mergeCell ref="G2787:H2787"/>
    <mergeCell ref="I2787:J2787"/>
    <mergeCell ref="G2788:H2788"/>
    <mergeCell ref="I2788:J2788"/>
    <mergeCell ref="G2789:H2789"/>
    <mergeCell ref="I2789:J2789"/>
    <mergeCell ref="G2784:H2784"/>
    <mergeCell ref="I2784:J2784"/>
    <mergeCell ref="G2785:H2785"/>
    <mergeCell ref="I2785:J2785"/>
    <mergeCell ref="G2786:H2786"/>
    <mergeCell ref="I2786:J2786"/>
    <mergeCell ref="G2781:H2781"/>
    <mergeCell ref="I2781:J2781"/>
    <mergeCell ref="G2782:H2782"/>
    <mergeCell ref="I2782:J2782"/>
    <mergeCell ref="G2783:H2783"/>
    <mergeCell ref="I2783:J2783"/>
    <mergeCell ref="G2778:H2778"/>
    <mergeCell ref="I2778:J2778"/>
    <mergeCell ref="G2779:H2779"/>
    <mergeCell ref="I2779:J2779"/>
    <mergeCell ref="G2780:H2780"/>
    <mergeCell ref="I2780:J2780"/>
    <mergeCell ref="G2775:H2775"/>
    <mergeCell ref="I2775:J2775"/>
    <mergeCell ref="G2776:H2776"/>
    <mergeCell ref="I2776:J2776"/>
    <mergeCell ref="G2777:H2777"/>
    <mergeCell ref="I2777:J2777"/>
    <mergeCell ref="G2772:H2772"/>
    <mergeCell ref="I2772:J2772"/>
    <mergeCell ref="G2773:H2773"/>
    <mergeCell ref="I2773:J2773"/>
    <mergeCell ref="G2774:H2774"/>
    <mergeCell ref="I2774:J2774"/>
    <mergeCell ref="G2769:H2769"/>
    <mergeCell ref="I2769:J2769"/>
    <mergeCell ref="G2770:H2770"/>
    <mergeCell ref="I2770:J2770"/>
    <mergeCell ref="G2771:H2771"/>
    <mergeCell ref="I2771:J2771"/>
    <mergeCell ref="G2766:H2766"/>
    <mergeCell ref="I2766:J2766"/>
    <mergeCell ref="G2767:H2767"/>
    <mergeCell ref="I2767:J2767"/>
    <mergeCell ref="G2768:H2768"/>
    <mergeCell ref="I2768:J2768"/>
    <mergeCell ref="G2763:H2763"/>
    <mergeCell ref="I2763:J2763"/>
    <mergeCell ref="G2764:H2764"/>
    <mergeCell ref="I2764:J2764"/>
    <mergeCell ref="G2765:H2765"/>
    <mergeCell ref="I2765:J2765"/>
    <mergeCell ref="G2760:H2760"/>
    <mergeCell ref="I2760:J2760"/>
    <mergeCell ref="G2761:H2761"/>
    <mergeCell ref="I2761:J2761"/>
    <mergeCell ref="G2762:H2762"/>
    <mergeCell ref="I2762:J2762"/>
    <mergeCell ref="G2757:H2757"/>
    <mergeCell ref="I2757:J2757"/>
    <mergeCell ref="G2758:H2758"/>
    <mergeCell ref="I2758:J2758"/>
    <mergeCell ref="G2759:H2759"/>
    <mergeCell ref="I2759:J2759"/>
    <mergeCell ref="G2754:H2754"/>
    <mergeCell ref="I2754:J2754"/>
    <mergeCell ref="G2755:H2755"/>
    <mergeCell ref="I2755:J2755"/>
    <mergeCell ref="G2756:H2756"/>
    <mergeCell ref="I2756:J2756"/>
    <mergeCell ref="G2751:H2751"/>
    <mergeCell ref="I2751:J2751"/>
    <mergeCell ref="G2752:H2752"/>
    <mergeCell ref="I2752:J2752"/>
    <mergeCell ref="G2753:H2753"/>
    <mergeCell ref="I2753:J2753"/>
    <mergeCell ref="G2748:H2748"/>
    <mergeCell ref="I2748:J2748"/>
    <mergeCell ref="G2749:H2749"/>
    <mergeCell ref="I2749:J2749"/>
    <mergeCell ref="G2750:H2750"/>
    <mergeCell ref="I2750:J2750"/>
    <mergeCell ref="G2745:H2745"/>
    <mergeCell ref="I2745:J2745"/>
    <mergeCell ref="G2746:H2746"/>
    <mergeCell ref="I2746:J2746"/>
    <mergeCell ref="G2747:H2747"/>
    <mergeCell ref="I2747:J2747"/>
    <mergeCell ref="G2742:H2742"/>
    <mergeCell ref="I2742:J2742"/>
    <mergeCell ref="G2743:H2743"/>
    <mergeCell ref="I2743:J2743"/>
    <mergeCell ref="G2744:H2744"/>
    <mergeCell ref="I2744:J2744"/>
    <mergeCell ref="G2739:H2739"/>
    <mergeCell ref="I2739:J2739"/>
    <mergeCell ref="G2740:H2740"/>
    <mergeCell ref="I2740:J2740"/>
    <mergeCell ref="G2741:H2741"/>
    <mergeCell ref="I2741:J2741"/>
    <mergeCell ref="G2736:H2736"/>
    <mergeCell ref="I2736:J2736"/>
    <mergeCell ref="G2737:H2737"/>
    <mergeCell ref="I2737:J2737"/>
    <mergeCell ref="G2738:H2738"/>
    <mergeCell ref="I2738:J2738"/>
    <mergeCell ref="G2733:H2733"/>
    <mergeCell ref="I2733:J2733"/>
    <mergeCell ref="G2734:H2734"/>
    <mergeCell ref="I2734:J2734"/>
    <mergeCell ref="G2735:H2735"/>
    <mergeCell ref="I2735:J2735"/>
    <mergeCell ref="G2730:H2730"/>
    <mergeCell ref="I2730:J2730"/>
    <mergeCell ref="G2731:H2731"/>
    <mergeCell ref="I2731:J2731"/>
    <mergeCell ref="G2732:H2732"/>
    <mergeCell ref="I2732:J2732"/>
    <mergeCell ref="G2727:H2727"/>
    <mergeCell ref="I2727:J2727"/>
    <mergeCell ref="G2728:H2728"/>
    <mergeCell ref="I2728:J2728"/>
    <mergeCell ref="G2729:H2729"/>
    <mergeCell ref="I2729:J2729"/>
    <mergeCell ref="G2724:H2724"/>
    <mergeCell ref="I2724:J2724"/>
    <mergeCell ref="G2725:H2725"/>
    <mergeCell ref="I2725:J2725"/>
    <mergeCell ref="G2726:H2726"/>
    <mergeCell ref="I2726:J2726"/>
    <mergeCell ref="G2721:H2721"/>
    <mergeCell ref="I2721:J2721"/>
    <mergeCell ref="G2722:H2722"/>
    <mergeCell ref="I2722:J2722"/>
    <mergeCell ref="G2723:H2723"/>
    <mergeCell ref="I2723:J2723"/>
    <mergeCell ref="G2718:H2718"/>
    <mergeCell ref="I2718:J2718"/>
    <mergeCell ref="G2719:H2719"/>
    <mergeCell ref="I2719:J2719"/>
    <mergeCell ref="G2720:H2720"/>
    <mergeCell ref="I2720:J2720"/>
    <mergeCell ref="G2715:H2715"/>
    <mergeCell ref="I2715:J2715"/>
    <mergeCell ref="G2716:H2716"/>
    <mergeCell ref="I2716:J2716"/>
    <mergeCell ref="G2717:H2717"/>
    <mergeCell ref="I2717:J2717"/>
    <mergeCell ref="G2712:H2712"/>
    <mergeCell ref="I2712:J2712"/>
    <mergeCell ref="G2713:H2713"/>
    <mergeCell ref="I2713:J2713"/>
    <mergeCell ref="G2714:H2714"/>
    <mergeCell ref="I2714:J2714"/>
    <mergeCell ref="G2709:H2709"/>
    <mergeCell ref="I2709:J2709"/>
    <mergeCell ref="G2710:H2710"/>
    <mergeCell ref="I2710:J2710"/>
    <mergeCell ref="G2711:H2711"/>
    <mergeCell ref="I2711:J2711"/>
    <mergeCell ref="G2706:H2706"/>
    <mergeCell ref="I2706:J2706"/>
    <mergeCell ref="G2707:H2707"/>
    <mergeCell ref="I2707:J2707"/>
    <mergeCell ref="G2708:H2708"/>
    <mergeCell ref="I2708:J2708"/>
    <mergeCell ref="G2703:H2703"/>
    <mergeCell ref="I2703:J2703"/>
    <mergeCell ref="G2704:H2704"/>
    <mergeCell ref="I2704:J2704"/>
    <mergeCell ref="G2705:H2705"/>
    <mergeCell ref="I2705:J2705"/>
    <mergeCell ref="G2700:H2700"/>
    <mergeCell ref="I2700:J2700"/>
    <mergeCell ref="G2701:H2701"/>
    <mergeCell ref="I2701:J2701"/>
    <mergeCell ref="G2702:H2702"/>
    <mergeCell ref="I2702:J2702"/>
    <mergeCell ref="G2697:H2697"/>
    <mergeCell ref="I2697:J2697"/>
    <mergeCell ref="G2698:H2698"/>
    <mergeCell ref="I2698:J2698"/>
    <mergeCell ref="G2699:H2699"/>
    <mergeCell ref="I2699:J2699"/>
    <mergeCell ref="G2694:H2694"/>
    <mergeCell ref="I2694:J2694"/>
    <mergeCell ref="G2695:H2695"/>
    <mergeCell ref="I2695:J2695"/>
    <mergeCell ref="G2696:H2696"/>
    <mergeCell ref="I2696:J2696"/>
    <mergeCell ref="G2691:H2691"/>
    <mergeCell ref="I2691:J2691"/>
    <mergeCell ref="G2692:H2692"/>
    <mergeCell ref="I2692:J2692"/>
    <mergeCell ref="G2693:H2693"/>
    <mergeCell ref="I2693:J2693"/>
    <mergeCell ref="G2688:H2688"/>
    <mergeCell ref="I2688:J2688"/>
    <mergeCell ref="G2689:H2689"/>
    <mergeCell ref="I2689:J2689"/>
    <mergeCell ref="G2690:H2690"/>
    <mergeCell ref="I2690:J2690"/>
    <mergeCell ref="G2685:H2685"/>
    <mergeCell ref="I2685:J2685"/>
    <mergeCell ref="G2686:H2686"/>
    <mergeCell ref="I2686:J2686"/>
    <mergeCell ref="G2687:H2687"/>
    <mergeCell ref="I2687:J2687"/>
    <mergeCell ref="G2682:H2682"/>
    <mergeCell ref="I2682:J2682"/>
    <mergeCell ref="G2683:H2683"/>
    <mergeCell ref="I2683:J2683"/>
    <mergeCell ref="G2684:H2684"/>
    <mergeCell ref="I2684:J2684"/>
    <mergeCell ref="G2679:H2679"/>
    <mergeCell ref="I2679:J2679"/>
    <mergeCell ref="G2680:H2680"/>
    <mergeCell ref="I2680:J2680"/>
    <mergeCell ref="G2681:H2681"/>
    <mergeCell ref="I2681:J2681"/>
    <mergeCell ref="G2676:H2676"/>
    <mergeCell ref="I2676:J2676"/>
    <mergeCell ref="G2677:H2677"/>
    <mergeCell ref="I2677:J2677"/>
    <mergeCell ref="G2678:H2678"/>
    <mergeCell ref="I2678:J2678"/>
    <mergeCell ref="G2673:H2673"/>
    <mergeCell ref="I2673:J2673"/>
    <mergeCell ref="G2674:H2674"/>
    <mergeCell ref="I2674:J2674"/>
    <mergeCell ref="G2675:H2675"/>
    <mergeCell ref="I2675:J2675"/>
    <mergeCell ref="G2670:H2670"/>
    <mergeCell ref="I2670:J2670"/>
    <mergeCell ref="G2671:H2671"/>
    <mergeCell ref="I2671:J2671"/>
    <mergeCell ref="G2672:H2672"/>
    <mergeCell ref="I2672:J2672"/>
    <mergeCell ref="G2667:H2667"/>
    <mergeCell ref="I2667:J2667"/>
    <mergeCell ref="G2668:H2668"/>
    <mergeCell ref="I2668:J2668"/>
    <mergeCell ref="G2669:H2669"/>
    <mergeCell ref="I2669:J2669"/>
    <mergeCell ref="G2664:H2664"/>
    <mergeCell ref="I2664:J2664"/>
    <mergeCell ref="G2665:H2665"/>
    <mergeCell ref="I2665:J2665"/>
    <mergeCell ref="G2666:H2666"/>
    <mergeCell ref="I2666:J2666"/>
    <mergeCell ref="G2661:H2661"/>
    <mergeCell ref="I2661:J2661"/>
    <mergeCell ref="G2662:H2662"/>
    <mergeCell ref="I2662:J2662"/>
    <mergeCell ref="G2663:H2663"/>
    <mergeCell ref="I2663:J2663"/>
    <mergeCell ref="G2658:H2658"/>
    <mergeCell ref="I2658:J2658"/>
    <mergeCell ref="G2659:H2659"/>
    <mergeCell ref="I2659:J2659"/>
    <mergeCell ref="G2660:H2660"/>
    <mergeCell ref="I2660:J2660"/>
    <mergeCell ref="G2655:H2655"/>
    <mergeCell ref="I2655:J2655"/>
    <mergeCell ref="G2656:H2656"/>
    <mergeCell ref="I2656:J2656"/>
    <mergeCell ref="G2657:H2657"/>
    <mergeCell ref="I2657:J2657"/>
    <mergeCell ref="G2652:H2652"/>
    <mergeCell ref="I2652:J2652"/>
    <mergeCell ref="G2653:H2653"/>
    <mergeCell ref="I2653:J2653"/>
    <mergeCell ref="G2654:H2654"/>
    <mergeCell ref="I2654:J2654"/>
    <mergeCell ref="G2649:H2649"/>
    <mergeCell ref="I2649:J2649"/>
    <mergeCell ref="G2650:H2650"/>
    <mergeCell ref="I2650:J2650"/>
    <mergeCell ref="G2651:H2651"/>
    <mergeCell ref="I2651:J2651"/>
    <mergeCell ref="G2646:H2646"/>
    <mergeCell ref="I2646:J2646"/>
    <mergeCell ref="G2647:H2647"/>
    <mergeCell ref="I2647:J2647"/>
    <mergeCell ref="G2648:H2648"/>
    <mergeCell ref="I2648:J2648"/>
    <mergeCell ref="G2643:H2643"/>
    <mergeCell ref="I2643:J2643"/>
    <mergeCell ref="G2644:H2644"/>
    <mergeCell ref="I2644:J2644"/>
    <mergeCell ref="G2645:H2645"/>
    <mergeCell ref="I2645:J2645"/>
    <mergeCell ref="G2640:H2640"/>
    <mergeCell ref="I2640:J2640"/>
    <mergeCell ref="G2641:H2641"/>
    <mergeCell ref="I2641:J2641"/>
    <mergeCell ref="G2642:H2642"/>
    <mergeCell ref="I2642:J2642"/>
    <mergeCell ref="G2637:H2637"/>
    <mergeCell ref="I2637:J2637"/>
    <mergeCell ref="G2638:H2638"/>
    <mergeCell ref="I2638:J2638"/>
    <mergeCell ref="G2639:H2639"/>
    <mergeCell ref="I2639:J2639"/>
    <mergeCell ref="G2634:H2634"/>
    <mergeCell ref="I2634:J2634"/>
    <mergeCell ref="G2635:H2635"/>
    <mergeCell ref="I2635:J2635"/>
    <mergeCell ref="G2636:H2636"/>
    <mergeCell ref="I2636:J2636"/>
    <mergeCell ref="G2631:H2631"/>
    <mergeCell ref="I2631:J2631"/>
    <mergeCell ref="G2632:H2632"/>
    <mergeCell ref="I2632:J2632"/>
    <mergeCell ref="G2633:H2633"/>
    <mergeCell ref="I2633:J2633"/>
    <mergeCell ref="G2628:H2628"/>
    <mergeCell ref="I2628:J2628"/>
    <mergeCell ref="G2629:H2629"/>
    <mergeCell ref="I2629:J2629"/>
    <mergeCell ref="G2630:H2630"/>
    <mergeCell ref="I2630:J2630"/>
    <mergeCell ref="G2625:H2625"/>
    <mergeCell ref="I2625:J2625"/>
    <mergeCell ref="G2626:H2626"/>
    <mergeCell ref="I2626:J2626"/>
    <mergeCell ref="G2627:H2627"/>
    <mergeCell ref="I2627:J2627"/>
    <mergeCell ref="G2622:H2622"/>
    <mergeCell ref="I2622:J2622"/>
    <mergeCell ref="G2623:H2623"/>
    <mergeCell ref="I2623:J2623"/>
    <mergeCell ref="G2624:H2624"/>
    <mergeCell ref="I2624:J2624"/>
    <mergeCell ref="G2619:H2619"/>
    <mergeCell ref="I2619:J2619"/>
    <mergeCell ref="G2620:H2620"/>
    <mergeCell ref="I2620:J2620"/>
    <mergeCell ref="G2621:H2621"/>
    <mergeCell ref="I2621:J2621"/>
    <mergeCell ref="G2616:H2616"/>
    <mergeCell ref="I2616:J2616"/>
    <mergeCell ref="G2617:H2617"/>
    <mergeCell ref="I2617:J2617"/>
    <mergeCell ref="G2618:H2618"/>
    <mergeCell ref="I2618:J2618"/>
    <mergeCell ref="G2613:H2613"/>
    <mergeCell ref="I2613:J2613"/>
    <mergeCell ref="G2614:H2614"/>
    <mergeCell ref="I2614:J2614"/>
    <mergeCell ref="G2615:H2615"/>
    <mergeCell ref="I2615:J2615"/>
    <mergeCell ref="G2610:H2610"/>
    <mergeCell ref="I2610:J2610"/>
    <mergeCell ref="G2611:H2611"/>
    <mergeCell ref="I2611:J2611"/>
    <mergeCell ref="G2612:H2612"/>
    <mergeCell ref="I2612:J2612"/>
    <mergeCell ref="G2607:H2607"/>
    <mergeCell ref="I2607:J2607"/>
    <mergeCell ref="G2608:H2608"/>
    <mergeCell ref="I2608:J2608"/>
    <mergeCell ref="G2609:H2609"/>
    <mergeCell ref="I2609:J2609"/>
    <mergeCell ref="G2604:H2604"/>
    <mergeCell ref="I2604:J2604"/>
    <mergeCell ref="G2605:H2605"/>
    <mergeCell ref="I2605:J2605"/>
    <mergeCell ref="G2606:H2606"/>
    <mergeCell ref="I2606:J2606"/>
    <mergeCell ref="G2601:H2601"/>
    <mergeCell ref="I2601:J2601"/>
    <mergeCell ref="G2602:H2602"/>
    <mergeCell ref="I2602:J2602"/>
    <mergeCell ref="G2603:H2603"/>
    <mergeCell ref="I2603:J2603"/>
    <mergeCell ref="G2598:H2598"/>
    <mergeCell ref="I2598:J2598"/>
    <mergeCell ref="G2599:H2599"/>
    <mergeCell ref="I2599:J2599"/>
    <mergeCell ref="G2600:H2600"/>
    <mergeCell ref="I2600:J2600"/>
    <mergeCell ref="G2595:H2595"/>
    <mergeCell ref="I2595:J2595"/>
    <mergeCell ref="G2596:H2596"/>
    <mergeCell ref="I2596:J2596"/>
    <mergeCell ref="G2597:H2597"/>
    <mergeCell ref="I2597:J2597"/>
    <mergeCell ref="G2592:H2592"/>
    <mergeCell ref="I2592:J2592"/>
    <mergeCell ref="G2593:H2593"/>
    <mergeCell ref="I2593:J2593"/>
    <mergeCell ref="G2594:H2594"/>
    <mergeCell ref="I2594:J2594"/>
    <mergeCell ref="G2589:H2589"/>
    <mergeCell ref="I2589:J2589"/>
    <mergeCell ref="G2590:H2590"/>
    <mergeCell ref="I2590:J2590"/>
    <mergeCell ref="G2591:H2591"/>
    <mergeCell ref="I2591:J2591"/>
    <mergeCell ref="G2586:H2586"/>
    <mergeCell ref="I2586:J2586"/>
    <mergeCell ref="G2587:H2587"/>
    <mergeCell ref="I2587:J2587"/>
    <mergeCell ref="G2588:H2588"/>
    <mergeCell ref="I2588:J2588"/>
    <mergeCell ref="G2583:H2583"/>
    <mergeCell ref="I2583:J2583"/>
    <mergeCell ref="G2584:H2584"/>
    <mergeCell ref="I2584:J2584"/>
    <mergeCell ref="G2585:H2585"/>
    <mergeCell ref="I2585:J2585"/>
    <mergeCell ref="G2580:H2580"/>
    <mergeCell ref="I2580:J2580"/>
    <mergeCell ref="G2581:H2581"/>
    <mergeCell ref="I2581:J2581"/>
    <mergeCell ref="G2582:H2582"/>
    <mergeCell ref="I2582:J2582"/>
    <mergeCell ref="G2577:H2577"/>
    <mergeCell ref="I2577:J2577"/>
    <mergeCell ref="G2578:H2578"/>
    <mergeCell ref="I2578:J2578"/>
    <mergeCell ref="G2579:H2579"/>
    <mergeCell ref="I2579:J2579"/>
    <mergeCell ref="G2572:I2572"/>
    <mergeCell ref="G2573:I2573"/>
    <mergeCell ref="G2575:H2575"/>
    <mergeCell ref="I2575:J2575"/>
    <mergeCell ref="G2576:H2576"/>
    <mergeCell ref="I2576:J2576"/>
    <mergeCell ref="G2566:I2566"/>
    <mergeCell ref="G2567:I2567"/>
    <mergeCell ref="G2568:I2568"/>
    <mergeCell ref="G2569:I2569"/>
    <mergeCell ref="G2570:I2570"/>
    <mergeCell ref="G2571:I2571"/>
    <mergeCell ref="G2562:H2562"/>
    <mergeCell ref="I2562:J2562"/>
    <mergeCell ref="G2563:H2563"/>
    <mergeCell ref="I2563:J2563"/>
    <mergeCell ref="G2564:J2564"/>
    <mergeCell ref="G2565:I2565"/>
    <mergeCell ref="G2559:H2559"/>
    <mergeCell ref="I2559:J2559"/>
    <mergeCell ref="G2560:H2560"/>
    <mergeCell ref="I2560:J2560"/>
    <mergeCell ref="G2561:H2561"/>
    <mergeCell ref="I2561:J2561"/>
    <mergeCell ref="G2556:H2556"/>
    <mergeCell ref="I2556:J2556"/>
    <mergeCell ref="G2557:H2557"/>
    <mergeCell ref="I2557:J2557"/>
    <mergeCell ref="G2558:H2558"/>
    <mergeCell ref="I2558:J2558"/>
    <mergeCell ref="G2553:H2553"/>
    <mergeCell ref="I2553:J2553"/>
    <mergeCell ref="G2554:H2554"/>
    <mergeCell ref="I2554:J2554"/>
    <mergeCell ref="G2555:H2555"/>
    <mergeCell ref="I2555:J2555"/>
    <mergeCell ref="G2550:H2550"/>
    <mergeCell ref="I2550:J2550"/>
    <mergeCell ref="G2551:H2551"/>
    <mergeCell ref="I2551:J2551"/>
    <mergeCell ref="G2552:H2552"/>
    <mergeCell ref="I2552:J2552"/>
    <mergeCell ref="G2547:H2547"/>
    <mergeCell ref="I2547:J2547"/>
    <mergeCell ref="G2548:H2548"/>
    <mergeCell ref="I2548:J2548"/>
    <mergeCell ref="G2549:H2549"/>
    <mergeCell ref="I2549:J2549"/>
    <mergeCell ref="G2544:H2544"/>
    <mergeCell ref="I2544:J2544"/>
    <mergeCell ref="G2545:H2545"/>
    <mergeCell ref="I2545:J2545"/>
    <mergeCell ref="G2546:H2546"/>
    <mergeCell ref="I2546:J2546"/>
    <mergeCell ref="G2541:H2541"/>
    <mergeCell ref="I2541:J2541"/>
    <mergeCell ref="G2542:H2542"/>
    <mergeCell ref="I2542:J2542"/>
    <mergeCell ref="G2543:H2543"/>
    <mergeCell ref="I2543:J2543"/>
    <mergeCell ref="G2538:H2538"/>
    <mergeCell ref="I2538:J2538"/>
    <mergeCell ref="G2539:H2539"/>
    <mergeCell ref="I2539:J2539"/>
    <mergeCell ref="G2540:H2540"/>
    <mergeCell ref="I2540:J2540"/>
    <mergeCell ref="G2535:H2535"/>
    <mergeCell ref="I2535:J2535"/>
    <mergeCell ref="G2536:H2536"/>
    <mergeCell ref="I2536:J2536"/>
    <mergeCell ref="G2537:H2537"/>
    <mergeCell ref="I2537:J2537"/>
    <mergeCell ref="G2532:H2532"/>
    <mergeCell ref="I2532:J2532"/>
    <mergeCell ref="G2533:H2533"/>
    <mergeCell ref="I2533:J2533"/>
    <mergeCell ref="G2534:H2534"/>
    <mergeCell ref="I2534:J2534"/>
    <mergeCell ref="G2529:H2529"/>
    <mergeCell ref="I2529:J2529"/>
    <mergeCell ref="G2530:H2530"/>
    <mergeCell ref="I2530:J2530"/>
    <mergeCell ref="G2531:H2531"/>
    <mergeCell ref="I2531:J2531"/>
    <mergeCell ref="G2526:H2526"/>
    <mergeCell ref="I2526:J2526"/>
    <mergeCell ref="G2527:H2527"/>
    <mergeCell ref="I2527:J2527"/>
    <mergeCell ref="G2528:H2528"/>
    <mergeCell ref="I2528:J2528"/>
    <mergeCell ref="G2523:H2523"/>
    <mergeCell ref="I2523:J2523"/>
    <mergeCell ref="G2524:H2524"/>
    <mergeCell ref="I2524:J2524"/>
    <mergeCell ref="G2525:H2525"/>
    <mergeCell ref="I2525:J2525"/>
    <mergeCell ref="G2520:H2520"/>
    <mergeCell ref="I2520:J2520"/>
    <mergeCell ref="G2521:H2521"/>
    <mergeCell ref="I2521:J2521"/>
    <mergeCell ref="G2522:H2522"/>
    <mergeCell ref="I2522:J2522"/>
    <mergeCell ref="G2517:H2517"/>
    <mergeCell ref="I2517:J2517"/>
    <mergeCell ref="G2518:H2518"/>
    <mergeCell ref="I2518:J2518"/>
    <mergeCell ref="G2519:H2519"/>
    <mergeCell ref="I2519:J2519"/>
    <mergeCell ref="G2514:H2514"/>
    <mergeCell ref="I2514:J2514"/>
    <mergeCell ref="G2515:H2515"/>
    <mergeCell ref="I2515:J2515"/>
    <mergeCell ref="G2516:H2516"/>
    <mergeCell ref="I2516:J2516"/>
    <mergeCell ref="G2511:H2511"/>
    <mergeCell ref="I2511:J2511"/>
    <mergeCell ref="G2512:H2512"/>
    <mergeCell ref="I2512:J2512"/>
    <mergeCell ref="G2513:H2513"/>
    <mergeCell ref="I2513:J2513"/>
    <mergeCell ref="G2508:H2508"/>
    <mergeCell ref="I2508:J2508"/>
    <mergeCell ref="G2509:H2509"/>
    <mergeCell ref="I2509:J2509"/>
    <mergeCell ref="G2510:H2510"/>
    <mergeCell ref="I2510:J2510"/>
    <mergeCell ref="G2505:H2505"/>
    <mergeCell ref="I2505:J2505"/>
    <mergeCell ref="G2506:H2506"/>
    <mergeCell ref="I2506:J2506"/>
    <mergeCell ref="G2507:H2507"/>
    <mergeCell ref="I2507:J2507"/>
    <mergeCell ref="G2502:H2502"/>
    <mergeCell ref="I2502:J2502"/>
    <mergeCell ref="G2503:H2503"/>
    <mergeCell ref="I2503:J2503"/>
    <mergeCell ref="G2504:H2504"/>
    <mergeCell ref="I2504:J2504"/>
    <mergeCell ref="G2499:H2499"/>
    <mergeCell ref="I2499:J2499"/>
    <mergeCell ref="G2500:H2500"/>
    <mergeCell ref="I2500:J2500"/>
    <mergeCell ref="G2501:H2501"/>
    <mergeCell ref="I2501:J2501"/>
    <mergeCell ref="G2496:H2496"/>
    <mergeCell ref="I2496:J2496"/>
    <mergeCell ref="G2497:H2497"/>
    <mergeCell ref="I2497:J2497"/>
    <mergeCell ref="G2498:H2498"/>
    <mergeCell ref="I2498:J2498"/>
    <mergeCell ref="G2493:H2493"/>
    <mergeCell ref="I2493:J2493"/>
    <mergeCell ref="G2494:H2494"/>
    <mergeCell ref="I2494:J2494"/>
    <mergeCell ref="G2495:H2495"/>
    <mergeCell ref="I2495:J2495"/>
    <mergeCell ref="G2490:H2490"/>
    <mergeCell ref="I2490:J2490"/>
    <mergeCell ref="G2491:H2491"/>
    <mergeCell ref="I2491:J2491"/>
    <mergeCell ref="G2492:H2492"/>
    <mergeCell ref="I2492:J2492"/>
    <mergeCell ref="G2487:H2487"/>
    <mergeCell ref="I2487:J2487"/>
    <mergeCell ref="G2488:H2488"/>
    <mergeCell ref="I2488:J2488"/>
    <mergeCell ref="G2489:H2489"/>
    <mergeCell ref="I2489:J2489"/>
    <mergeCell ref="G2484:H2484"/>
    <mergeCell ref="I2484:J2484"/>
    <mergeCell ref="G2485:H2485"/>
    <mergeCell ref="I2485:J2485"/>
    <mergeCell ref="G2486:H2486"/>
    <mergeCell ref="I2486:J2486"/>
    <mergeCell ref="G2481:H2481"/>
    <mergeCell ref="I2481:J2481"/>
    <mergeCell ref="G2482:H2482"/>
    <mergeCell ref="I2482:J2482"/>
    <mergeCell ref="G2483:H2483"/>
    <mergeCell ref="I2483:J2483"/>
    <mergeCell ref="G2478:H2478"/>
    <mergeCell ref="I2478:J2478"/>
    <mergeCell ref="G2479:H2479"/>
    <mergeCell ref="I2479:J2479"/>
    <mergeCell ref="G2480:H2480"/>
    <mergeCell ref="I2480:J2480"/>
    <mergeCell ref="G2475:H2475"/>
    <mergeCell ref="I2475:J2475"/>
    <mergeCell ref="G2476:H2476"/>
    <mergeCell ref="I2476:J2476"/>
    <mergeCell ref="G2477:H2477"/>
    <mergeCell ref="I2477:J2477"/>
    <mergeCell ref="G2472:H2472"/>
    <mergeCell ref="I2472:J2472"/>
    <mergeCell ref="G2473:H2473"/>
    <mergeCell ref="I2473:J2473"/>
    <mergeCell ref="G2474:H2474"/>
    <mergeCell ref="I2474:J2474"/>
    <mergeCell ref="G2469:H2469"/>
    <mergeCell ref="I2469:J2469"/>
    <mergeCell ref="G2470:H2470"/>
    <mergeCell ref="I2470:J2470"/>
    <mergeCell ref="G2471:H2471"/>
    <mergeCell ref="I2471:J2471"/>
    <mergeCell ref="G2466:H2466"/>
    <mergeCell ref="I2466:J2466"/>
    <mergeCell ref="G2467:H2467"/>
    <mergeCell ref="I2467:J2467"/>
    <mergeCell ref="G2468:H2468"/>
    <mergeCell ref="I2468:J2468"/>
    <mergeCell ref="G2463:H2463"/>
    <mergeCell ref="I2463:J2463"/>
    <mergeCell ref="G2464:H2464"/>
    <mergeCell ref="I2464:J2464"/>
    <mergeCell ref="G2465:H2465"/>
    <mergeCell ref="I2465:J2465"/>
    <mergeCell ref="G2460:H2460"/>
    <mergeCell ref="I2460:J2460"/>
    <mergeCell ref="G2461:H2461"/>
    <mergeCell ref="I2461:J2461"/>
    <mergeCell ref="G2462:H2462"/>
    <mergeCell ref="I2462:J2462"/>
    <mergeCell ref="G2457:H2457"/>
    <mergeCell ref="I2457:J2457"/>
    <mergeCell ref="G2458:H2458"/>
    <mergeCell ref="I2458:J2458"/>
    <mergeCell ref="G2459:H2459"/>
    <mergeCell ref="I2459:J2459"/>
    <mergeCell ref="G2454:H2454"/>
    <mergeCell ref="I2454:J2454"/>
    <mergeCell ref="G2455:H2455"/>
    <mergeCell ref="I2455:J2455"/>
    <mergeCell ref="G2456:H2456"/>
    <mergeCell ref="I2456:J2456"/>
    <mergeCell ref="G2451:H2451"/>
    <mergeCell ref="I2451:J2451"/>
    <mergeCell ref="G2452:H2452"/>
    <mergeCell ref="I2452:J2452"/>
    <mergeCell ref="G2453:H2453"/>
    <mergeCell ref="I2453:J2453"/>
    <mergeCell ref="G2448:H2448"/>
    <mergeCell ref="I2448:J2448"/>
    <mergeCell ref="G2449:H2449"/>
    <mergeCell ref="I2449:J2449"/>
    <mergeCell ref="G2450:H2450"/>
    <mergeCell ref="I2450:J2450"/>
    <mergeCell ref="G2445:H2445"/>
    <mergeCell ref="I2445:J2445"/>
    <mergeCell ref="G2446:H2446"/>
    <mergeCell ref="I2446:J2446"/>
    <mergeCell ref="G2447:H2447"/>
    <mergeCell ref="I2447:J2447"/>
    <mergeCell ref="G2442:H2442"/>
    <mergeCell ref="I2442:J2442"/>
    <mergeCell ref="G2443:H2443"/>
    <mergeCell ref="I2443:J2443"/>
    <mergeCell ref="G2444:H2444"/>
    <mergeCell ref="I2444:J2444"/>
    <mergeCell ref="G2439:H2439"/>
    <mergeCell ref="I2439:J2439"/>
    <mergeCell ref="G2440:H2440"/>
    <mergeCell ref="I2440:J2440"/>
    <mergeCell ref="G2441:H2441"/>
    <mergeCell ref="I2441:J2441"/>
    <mergeCell ref="G2436:H2436"/>
    <mergeCell ref="I2436:J2436"/>
    <mergeCell ref="G2437:H2437"/>
    <mergeCell ref="I2437:J2437"/>
    <mergeCell ref="G2438:H2438"/>
    <mergeCell ref="I2438:J2438"/>
    <mergeCell ref="G2433:H2433"/>
    <mergeCell ref="I2433:J2433"/>
    <mergeCell ref="G2434:H2434"/>
    <mergeCell ref="I2434:J2434"/>
    <mergeCell ref="G2435:H2435"/>
    <mergeCell ref="I2435:J2435"/>
    <mergeCell ref="G2430:H2430"/>
    <mergeCell ref="I2430:J2430"/>
    <mergeCell ref="G2431:H2431"/>
    <mergeCell ref="I2431:J2431"/>
    <mergeCell ref="G2432:H2432"/>
    <mergeCell ref="I2432:J2432"/>
    <mergeCell ref="G2427:H2427"/>
    <mergeCell ref="I2427:J2427"/>
    <mergeCell ref="G2428:H2428"/>
    <mergeCell ref="I2428:J2428"/>
    <mergeCell ref="G2429:H2429"/>
    <mergeCell ref="I2429:J2429"/>
    <mergeCell ref="G2424:H2424"/>
    <mergeCell ref="I2424:J2424"/>
    <mergeCell ref="G2425:H2425"/>
    <mergeCell ref="I2425:J2425"/>
    <mergeCell ref="G2426:H2426"/>
    <mergeCell ref="I2426:J2426"/>
    <mergeCell ref="G2421:H2421"/>
    <mergeCell ref="I2421:J2421"/>
    <mergeCell ref="G2422:H2422"/>
    <mergeCell ref="I2422:J2422"/>
    <mergeCell ref="G2423:H2423"/>
    <mergeCell ref="I2423:J2423"/>
    <mergeCell ref="G2418:H2418"/>
    <mergeCell ref="I2418:J2418"/>
    <mergeCell ref="G2419:H2419"/>
    <mergeCell ref="I2419:J2419"/>
    <mergeCell ref="G2420:H2420"/>
    <mergeCell ref="I2420:J2420"/>
    <mergeCell ref="G2415:H2415"/>
    <mergeCell ref="I2415:J2415"/>
    <mergeCell ref="G2416:H2416"/>
    <mergeCell ref="I2416:J2416"/>
    <mergeCell ref="G2417:H2417"/>
    <mergeCell ref="I2417:J2417"/>
    <mergeCell ref="G2412:H2412"/>
    <mergeCell ref="I2412:J2412"/>
    <mergeCell ref="G2413:H2413"/>
    <mergeCell ref="I2413:J2413"/>
    <mergeCell ref="G2414:H2414"/>
    <mergeCell ref="I2414:J2414"/>
    <mergeCell ref="G2409:H2409"/>
    <mergeCell ref="I2409:J2409"/>
    <mergeCell ref="G2410:H2410"/>
    <mergeCell ref="I2410:J2410"/>
    <mergeCell ref="G2411:H2411"/>
    <mergeCell ref="I2411:J2411"/>
    <mergeCell ref="G2406:H2406"/>
    <mergeCell ref="I2406:J2406"/>
    <mergeCell ref="G2407:H2407"/>
    <mergeCell ref="I2407:J2407"/>
    <mergeCell ref="G2408:H2408"/>
    <mergeCell ref="I2408:J2408"/>
    <mergeCell ref="G2403:H2403"/>
    <mergeCell ref="I2403:J2403"/>
    <mergeCell ref="G2404:H2404"/>
    <mergeCell ref="I2404:J2404"/>
    <mergeCell ref="G2405:H2405"/>
    <mergeCell ref="I2405:J2405"/>
    <mergeCell ref="G2400:H2400"/>
    <mergeCell ref="I2400:J2400"/>
    <mergeCell ref="G2401:H2401"/>
    <mergeCell ref="I2401:J2401"/>
    <mergeCell ref="G2402:H2402"/>
    <mergeCell ref="I2402:J2402"/>
    <mergeCell ref="G2397:H2397"/>
    <mergeCell ref="I2397:J2397"/>
    <mergeCell ref="G2398:H2398"/>
    <mergeCell ref="I2398:J2398"/>
    <mergeCell ref="G2399:H2399"/>
    <mergeCell ref="I2399:J2399"/>
    <mergeCell ref="G2394:H2394"/>
    <mergeCell ref="I2394:J2394"/>
    <mergeCell ref="G2395:H2395"/>
    <mergeCell ref="I2395:J2395"/>
    <mergeCell ref="G2396:H2396"/>
    <mergeCell ref="I2396:J2396"/>
    <mergeCell ref="G2391:H2391"/>
    <mergeCell ref="I2391:J2391"/>
    <mergeCell ref="G2392:H2392"/>
    <mergeCell ref="I2392:J2392"/>
    <mergeCell ref="G2393:H2393"/>
    <mergeCell ref="I2393:J2393"/>
    <mergeCell ref="G2388:H2388"/>
    <mergeCell ref="I2388:J2388"/>
    <mergeCell ref="G2389:H2389"/>
    <mergeCell ref="I2389:J2389"/>
    <mergeCell ref="G2390:H2390"/>
    <mergeCell ref="I2390:J2390"/>
    <mergeCell ref="G2385:H2385"/>
    <mergeCell ref="I2385:J2385"/>
    <mergeCell ref="G2386:H2386"/>
    <mergeCell ref="I2386:J2386"/>
    <mergeCell ref="G2387:H2387"/>
    <mergeCell ref="I2387:J2387"/>
    <mergeCell ref="G2382:H2382"/>
    <mergeCell ref="I2382:J2382"/>
    <mergeCell ref="G2383:H2383"/>
    <mergeCell ref="I2383:J2383"/>
    <mergeCell ref="G2384:H2384"/>
    <mergeCell ref="I2384:J2384"/>
    <mergeCell ref="G2379:H2379"/>
    <mergeCell ref="I2379:J2379"/>
    <mergeCell ref="G2380:H2380"/>
    <mergeCell ref="I2380:J2380"/>
    <mergeCell ref="G2381:H2381"/>
    <mergeCell ref="I2381:J2381"/>
    <mergeCell ref="G2376:H2376"/>
    <mergeCell ref="I2376:J2376"/>
    <mergeCell ref="G2377:H2377"/>
    <mergeCell ref="I2377:J2377"/>
    <mergeCell ref="G2378:H2378"/>
    <mergeCell ref="I2378:J2378"/>
    <mergeCell ref="G2373:H2373"/>
    <mergeCell ref="I2373:J2373"/>
    <mergeCell ref="G2374:H2374"/>
    <mergeCell ref="I2374:J2374"/>
    <mergeCell ref="G2375:H2375"/>
    <mergeCell ref="I2375:J2375"/>
    <mergeCell ref="G2370:H2370"/>
    <mergeCell ref="I2370:J2370"/>
    <mergeCell ref="G2371:H2371"/>
    <mergeCell ref="I2371:J2371"/>
    <mergeCell ref="G2372:H2372"/>
    <mergeCell ref="I2372:J2372"/>
    <mergeCell ref="G2367:H2367"/>
    <mergeCell ref="I2367:J2367"/>
    <mergeCell ref="G2368:H2368"/>
    <mergeCell ref="I2368:J2368"/>
    <mergeCell ref="G2369:H2369"/>
    <mergeCell ref="I2369:J2369"/>
    <mergeCell ref="G2364:H2364"/>
    <mergeCell ref="I2364:J2364"/>
    <mergeCell ref="G2365:H2365"/>
    <mergeCell ref="I2365:J2365"/>
    <mergeCell ref="G2366:H2366"/>
    <mergeCell ref="I2366:J2366"/>
    <mergeCell ref="G2361:H2361"/>
    <mergeCell ref="I2361:J2361"/>
    <mergeCell ref="G2362:H2362"/>
    <mergeCell ref="I2362:J2362"/>
    <mergeCell ref="G2363:H2363"/>
    <mergeCell ref="I2363:J2363"/>
    <mergeCell ref="G2358:H2358"/>
    <mergeCell ref="I2358:J2358"/>
    <mergeCell ref="G2359:H2359"/>
    <mergeCell ref="I2359:J2359"/>
    <mergeCell ref="G2360:H2360"/>
    <mergeCell ref="I2360:J2360"/>
    <mergeCell ref="G2355:H2355"/>
    <mergeCell ref="I2355:J2355"/>
    <mergeCell ref="G2356:H2356"/>
    <mergeCell ref="I2356:J2356"/>
    <mergeCell ref="G2357:H2357"/>
    <mergeCell ref="I2357:J2357"/>
    <mergeCell ref="G2352:H2352"/>
    <mergeCell ref="I2352:J2352"/>
    <mergeCell ref="G2353:H2353"/>
    <mergeCell ref="I2353:J2353"/>
    <mergeCell ref="G2354:H2354"/>
    <mergeCell ref="I2354:J2354"/>
    <mergeCell ref="G2349:H2349"/>
    <mergeCell ref="I2349:J2349"/>
    <mergeCell ref="G2350:H2350"/>
    <mergeCell ref="I2350:J2350"/>
    <mergeCell ref="G2351:H2351"/>
    <mergeCell ref="I2351:J2351"/>
    <mergeCell ref="G2346:H2346"/>
    <mergeCell ref="I2346:J2346"/>
    <mergeCell ref="G2347:H2347"/>
    <mergeCell ref="I2347:J2347"/>
    <mergeCell ref="G2348:H2348"/>
    <mergeCell ref="I2348:J2348"/>
    <mergeCell ref="G2343:H2343"/>
    <mergeCell ref="I2343:J2343"/>
    <mergeCell ref="G2344:H2344"/>
    <mergeCell ref="I2344:J2344"/>
    <mergeCell ref="G2345:H2345"/>
    <mergeCell ref="I2345:J2345"/>
    <mergeCell ref="G2340:H2340"/>
    <mergeCell ref="I2340:J2340"/>
    <mergeCell ref="G2341:H2341"/>
    <mergeCell ref="I2341:J2341"/>
    <mergeCell ref="G2342:H2342"/>
    <mergeCell ref="I2342:J2342"/>
    <mergeCell ref="G2337:H2337"/>
    <mergeCell ref="I2337:J2337"/>
    <mergeCell ref="G2338:H2338"/>
    <mergeCell ref="I2338:J2338"/>
    <mergeCell ref="G2339:H2339"/>
    <mergeCell ref="I2339:J2339"/>
    <mergeCell ref="G2334:H2334"/>
    <mergeCell ref="I2334:J2334"/>
    <mergeCell ref="G2335:H2335"/>
    <mergeCell ref="I2335:J2335"/>
    <mergeCell ref="G2336:H2336"/>
    <mergeCell ref="I2336:J2336"/>
    <mergeCell ref="G2331:H2331"/>
    <mergeCell ref="I2331:J2331"/>
    <mergeCell ref="G2332:H2332"/>
    <mergeCell ref="I2332:J2332"/>
    <mergeCell ref="G2333:H2333"/>
    <mergeCell ref="I2333:J2333"/>
    <mergeCell ref="G2328:H2328"/>
    <mergeCell ref="I2328:J2328"/>
    <mergeCell ref="G2329:H2329"/>
    <mergeCell ref="I2329:J2329"/>
    <mergeCell ref="G2330:H2330"/>
    <mergeCell ref="I2330:J2330"/>
    <mergeCell ref="G2325:H2325"/>
    <mergeCell ref="I2325:J2325"/>
    <mergeCell ref="G2326:H2326"/>
    <mergeCell ref="I2326:J2326"/>
    <mergeCell ref="G2327:H2327"/>
    <mergeCell ref="I2327:J2327"/>
    <mergeCell ref="G2322:H2322"/>
    <mergeCell ref="I2322:J2322"/>
    <mergeCell ref="G2323:H2323"/>
    <mergeCell ref="I2323:J2323"/>
    <mergeCell ref="G2324:H2324"/>
    <mergeCell ref="I2324:J2324"/>
    <mergeCell ref="G2319:H2319"/>
    <mergeCell ref="I2319:J2319"/>
    <mergeCell ref="G2320:H2320"/>
    <mergeCell ref="I2320:J2320"/>
    <mergeCell ref="G2321:H2321"/>
    <mergeCell ref="I2321:J2321"/>
    <mergeCell ref="G2316:H2316"/>
    <mergeCell ref="I2316:J2316"/>
    <mergeCell ref="G2317:H2317"/>
    <mergeCell ref="I2317:J2317"/>
    <mergeCell ref="G2318:H2318"/>
    <mergeCell ref="I2318:J2318"/>
    <mergeCell ref="G2313:H2313"/>
    <mergeCell ref="I2313:J2313"/>
    <mergeCell ref="G2314:H2314"/>
    <mergeCell ref="I2314:J2314"/>
    <mergeCell ref="G2315:H2315"/>
    <mergeCell ref="I2315:J2315"/>
    <mergeCell ref="G2310:H2310"/>
    <mergeCell ref="I2310:J2310"/>
    <mergeCell ref="G2311:H2311"/>
    <mergeCell ref="I2311:J2311"/>
    <mergeCell ref="G2312:H2312"/>
    <mergeCell ref="I2312:J2312"/>
    <mergeCell ref="G2307:H2307"/>
    <mergeCell ref="I2307:J2307"/>
    <mergeCell ref="G2308:H2308"/>
    <mergeCell ref="I2308:J2308"/>
    <mergeCell ref="G2309:H2309"/>
    <mergeCell ref="I2309:J2309"/>
    <mergeCell ref="G2304:H2304"/>
    <mergeCell ref="I2304:J2304"/>
    <mergeCell ref="G2305:H2305"/>
    <mergeCell ref="I2305:J2305"/>
    <mergeCell ref="G2306:H2306"/>
    <mergeCell ref="I2306:J2306"/>
    <mergeCell ref="G2301:H2301"/>
    <mergeCell ref="I2301:J2301"/>
    <mergeCell ref="G2302:H2302"/>
    <mergeCell ref="I2302:J2302"/>
    <mergeCell ref="G2303:H2303"/>
    <mergeCell ref="I2303:J2303"/>
    <mergeCell ref="G2298:H2298"/>
    <mergeCell ref="I2298:J2298"/>
    <mergeCell ref="G2299:H2299"/>
    <mergeCell ref="I2299:J2299"/>
    <mergeCell ref="G2300:H2300"/>
    <mergeCell ref="I2300:J2300"/>
    <mergeCell ref="G2295:H2295"/>
    <mergeCell ref="I2295:J2295"/>
    <mergeCell ref="G2296:H2296"/>
    <mergeCell ref="I2296:J2296"/>
    <mergeCell ref="G2297:H2297"/>
    <mergeCell ref="I2297:J2297"/>
    <mergeCell ref="G2292:H2292"/>
    <mergeCell ref="I2292:J2292"/>
    <mergeCell ref="G2293:H2293"/>
    <mergeCell ref="I2293:J2293"/>
    <mergeCell ref="G2294:H2294"/>
    <mergeCell ref="I2294:J2294"/>
    <mergeCell ref="G2289:H2289"/>
    <mergeCell ref="I2289:J2289"/>
    <mergeCell ref="G2290:H2290"/>
    <mergeCell ref="I2290:J2290"/>
    <mergeCell ref="G2291:H2291"/>
    <mergeCell ref="I2291:J2291"/>
    <mergeCell ref="G2286:H2286"/>
    <mergeCell ref="I2286:J2286"/>
    <mergeCell ref="G2287:H2287"/>
    <mergeCell ref="I2287:J2287"/>
    <mergeCell ref="G2288:H2288"/>
    <mergeCell ref="I2288:J2288"/>
    <mergeCell ref="G2283:H2283"/>
    <mergeCell ref="I2283:J2283"/>
    <mergeCell ref="G2284:H2284"/>
    <mergeCell ref="I2284:J2284"/>
    <mergeCell ref="G2285:H2285"/>
    <mergeCell ref="I2285:J2285"/>
    <mergeCell ref="G2280:H2280"/>
    <mergeCell ref="I2280:J2280"/>
    <mergeCell ref="G2281:H2281"/>
    <mergeCell ref="I2281:J2281"/>
    <mergeCell ref="G2282:H2282"/>
    <mergeCell ref="I2282:J2282"/>
    <mergeCell ref="G2277:H2277"/>
    <mergeCell ref="I2277:J2277"/>
    <mergeCell ref="G2278:H2278"/>
    <mergeCell ref="I2278:J2278"/>
    <mergeCell ref="G2279:H2279"/>
    <mergeCell ref="I2279:J2279"/>
    <mergeCell ref="G2274:H2274"/>
    <mergeCell ref="I2274:J2274"/>
    <mergeCell ref="G2275:H2275"/>
    <mergeCell ref="I2275:J2275"/>
    <mergeCell ref="G2276:H2276"/>
    <mergeCell ref="I2276:J2276"/>
    <mergeCell ref="G2271:H2271"/>
    <mergeCell ref="I2271:J2271"/>
    <mergeCell ref="G2272:H2272"/>
    <mergeCell ref="I2272:J2272"/>
    <mergeCell ref="G2273:H2273"/>
    <mergeCell ref="I2273:J2273"/>
    <mergeCell ref="G2268:H2268"/>
    <mergeCell ref="I2268:J2268"/>
    <mergeCell ref="G2269:H2269"/>
    <mergeCell ref="I2269:J2269"/>
    <mergeCell ref="G2270:H2270"/>
    <mergeCell ref="I2270:J2270"/>
    <mergeCell ref="G2265:H2265"/>
    <mergeCell ref="I2265:J2265"/>
    <mergeCell ref="G2266:H2266"/>
    <mergeCell ref="I2266:J2266"/>
    <mergeCell ref="G2267:H2267"/>
    <mergeCell ref="I2267:J2267"/>
    <mergeCell ref="G2262:H2262"/>
    <mergeCell ref="I2262:J2262"/>
    <mergeCell ref="G2263:H2263"/>
    <mergeCell ref="I2263:J2263"/>
    <mergeCell ref="G2264:H2264"/>
    <mergeCell ref="I2264:J2264"/>
    <mergeCell ref="G2259:H2259"/>
    <mergeCell ref="I2259:J2259"/>
    <mergeCell ref="G2260:H2260"/>
    <mergeCell ref="I2260:J2260"/>
    <mergeCell ref="G2261:H2261"/>
    <mergeCell ref="I2261:J2261"/>
    <mergeCell ref="G2256:H2256"/>
    <mergeCell ref="I2256:J2256"/>
    <mergeCell ref="G2257:H2257"/>
    <mergeCell ref="I2257:J2257"/>
    <mergeCell ref="G2258:H2258"/>
    <mergeCell ref="I2258:J2258"/>
    <mergeCell ref="G2253:H2253"/>
    <mergeCell ref="I2253:J2253"/>
    <mergeCell ref="G2254:H2254"/>
    <mergeCell ref="I2254:J2254"/>
    <mergeCell ref="G2255:H2255"/>
    <mergeCell ref="I2255:J2255"/>
    <mergeCell ref="G2250:H2250"/>
    <mergeCell ref="I2250:J2250"/>
    <mergeCell ref="G2251:H2251"/>
    <mergeCell ref="I2251:J2251"/>
    <mergeCell ref="G2252:H2252"/>
    <mergeCell ref="I2252:J2252"/>
    <mergeCell ref="G2247:H2247"/>
    <mergeCell ref="I2247:J2247"/>
    <mergeCell ref="G2248:H2248"/>
    <mergeCell ref="I2248:J2248"/>
    <mergeCell ref="G2249:H2249"/>
    <mergeCell ref="I2249:J2249"/>
    <mergeCell ref="G2244:H2244"/>
    <mergeCell ref="I2244:J2244"/>
    <mergeCell ref="G2245:H2245"/>
    <mergeCell ref="I2245:J2245"/>
    <mergeCell ref="G2246:H2246"/>
    <mergeCell ref="I2246:J2246"/>
    <mergeCell ref="G2241:H2241"/>
    <mergeCell ref="I2241:J2241"/>
    <mergeCell ref="G2242:H2242"/>
    <mergeCell ref="I2242:J2242"/>
    <mergeCell ref="G2243:H2243"/>
    <mergeCell ref="I2243:J2243"/>
    <mergeCell ref="G2238:H2238"/>
    <mergeCell ref="I2238:J2238"/>
    <mergeCell ref="G2239:H2239"/>
    <mergeCell ref="I2239:J2239"/>
    <mergeCell ref="G2240:H2240"/>
    <mergeCell ref="I2240:J2240"/>
    <mergeCell ref="G2235:H2235"/>
    <mergeCell ref="I2235:J2235"/>
    <mergeCell ref="G2236:H2236"/>
    <mergeCell ref="I2236:J2236"/>
    <mergeCell ref="G2237:H2237"/>
    <mergeCell ref="I2237:J2237"/>
    <mergeCell ref="G2232:H2232"/>
    <mergeCell ref="I2232:J2232"/>
    <mergeCell ref="G2233:H2233"/>
    <mergeCell ref="I2233:J2233"/>
    <mergeCell ref="G2234:H2234"/>
    <mergeCell ref="I2234:J2234"/>
    <mergeCell ref="G2229:H2229"/>
    <mergeCell ref="I2229:J2229"/>
    <mergeCell ref="G2230:H2230"/>
    <mergeCell ref="I2230:J2230"/>
    <mergeCell ref="G2231:H2231"/>
    <mergeCell ref="I2231:J2231"/>
    <mergeCell ref="G2226:H2226"/>
    <mergeCell ref="I2226:J2226"/>
    <mergeCell ref="G2227:H2227"/>
    <mergeCell ref="I2227:J2227"/>
    <mergeCell ref="G2228:H2228"/>
    <mergeCell ref="I2228:J2228"/>
    <mergeCell ref="G2223:H2223"/>
    <mergeCell ref="I2223:J2223"/>
    <mergeCell ref="G2224:H2224"/>
    <mergeCell ref="I2224:J2224"/>
    <mergeCell ref="G2225:H2225"/>
    <mergeCell ref="I2225:J2225"/>
    <mergeCell ref="G2220:H2220"/>
    <mergeCell ref="I2220:J2220"/>
    <mergeCell ref="G2221:H2221"/>
    <mergeCell ref="I2221:J2221"/>
    <mergeCell ref="G2222:H2222"/>
    <mergeCell ref="I2222:J2222"/>
    <mergeCell ref="G2217:H2217"/>
    <mergeCell ref="I2217:J2217"/>
    <mergeCell ref="G2218:H2218"/>
    <mergeCell ref="I2218:J2218"/>
    <mergeCell ref="G2219:H2219"/>
    <mergeCell ref="I2219:J2219"/>
    <mergeCell ref="G2214:H2214"/>
    <mergeCell ref="I2214:J2214"/>
    <mergeCell ref="G2215:H2215"/>
    <mergeCell ref="I2215:J2215"/>
    <mergeCell ref="G2216:H2216"/>
    <mergeCell ref="I2216:J2216"/>
    <mergeCell ref="G2211:H2211"/>
    <mergeCell ref="I2211:J2211"/>
    <mergeCell ref="G2212:H2212"/>
    <mergeCell ref="I2212:J2212"/>
    <mergeCell ref="G2213:H2213"/>
    <mergeCell ref="I2213:J2213"/>
    <mergeCell ref="G2208:H2208"/>
    <mergeCell ref="I2208:J2208"/>
    <mergeCell ref="G2209:H2209"/>
    <mergeCell ref="I2209:J2209"/>
    <mergeCell ref="G2210:H2210"/>
    <mergeCell ref="I2210:J2210"/>
    <mergeCell ref="G2205:H2205"/>
    <mergeCell ref="I2205:J2205"/>
    <mergeCell ref="G2206:H2206"/>
    <mergeCell ref="I2206:J2206"/>
    <mergeCell ref="G2207:H2207"/>
    <mergeCell ref="I2207:J2207"/>
    <mergeCell ref="G2202:H2202"/>
    <mergeCell ref="I2202:J2202"/>
    <mergeCell ref="G2203:H2203"/>
    <mergeCell ref="I2203:J2203"/>
    <mergeCell ref="G2204:H2204"/>
    <mergeCell ref="I2204:J2204"/>
    <mergeCell ref="G2199:H2199"/>
    <mergeCell ref="I2199:J2199"/>
    <mergeCell ref="G2200:H2200"/>
    <mergeCell ref="I2200:J2200"/>
    <mergeCell ref="G2201:H2201"/>
    <mergeCell ref="I2201:J2201"/>
    <mergeCell ref="G2196:H2196"/>
    <mergeCell ref="I2196:J2196"/>
    <mergeCell ref="G2197:H2197"/>
    <mergeCell ref="I2197:J2197"/>
    <mergeCell ref="G2198:H2198"/>
    <mergeCell ref="I2198:J2198"/>
    <mergeCell ref="G2193:H2193"/>
    <mergeCell ref="I2193:J2193"/>
    <mergeCell ref="G2194:H2194"/>
    <mergeCell ref="I2194:J2194"/>
    <mergeCell ref="G2195:H2195"/>
    <mergeCell ref="I2195:J2195"/>
    <mergeCell ref="G2190:H2190"/>
    <mergeCell ref="I2190:J2190"/>
    <mergeCell ref="G2191:H2191"/>
    <mergeCell ref="I2191:J2191"/>
    <mergeCell ref="G2192:H2192"/>
    <mergeCell ref="I2192:J2192"/>
    <mergeCell ref="G2187:H2187"/>
    <mergeCell ref="I2187:J2187"/>
    <mergeCell ref="G2188:H2188"/>
    <mergeCell ref="I2188:J2188"/>
    <mergeCell ref="G2189:H2189"/>
    <mergeCell ref="I2189:J2189"/>
    <mergeCell ref="G2184:H2184"/>
    <mergeCell ref="I2184:J2184"/>
    <mergeCell ref="G2185:H2185"/>
    <mergeCell ref="I2185:J2185"/>
    <mergeCell ref="G2186:H2186"/>
    <mergeCell ref="I2186:J2186"/>
    <mergeCell ref="G2181:H2181"/>
    <mergeCell ref="I2181:J2181"/>
    <mergeCell ref="G2182:H2182"/>
    <mergeCell ref="I2182:J2182"/>
    <mergeCell ref="G2183:H2183"/>
    <mergeCell ref="I2183:J2183"/>
    <mergeCell ref="G2178:H2178"/>
    <mergeCell ref="I2178:J2178"/>
    <mergeCell ref="G2179:H2179"/>
    <mergeCell ref="I2179:J2179"/>
    <mergeCell ref="G2180:H2180"/>
    <mergeCell ref="I2180:J2180"/>
    <mergeCell ref="G2175:H2175"/>
    <mergeCell ref="I2175:J2175"/>
    <mergeCell ref="G2176:H2176"/>
    <mergeCell ref="I2176:J2176"/>
    <mergeCell ref="G2177:H2177"/>
    <mergeCell ref="I2177:J2177"/>
    <mergeCell ref="G2172:H2172"/>
    <mergeCell ref="I2172:J2172"/>
    <mergeCell ref="G2173:H2173"/>
    <mergeCell ref="I2173:J2173"/>
    <mergeCell ref="G2174:H2174"/>
    <mergeCell ref="I2174:J2174"/>
    <mergeCell ref="G2169:H2169"/>
    <mergeCell ref="I2169:J2169"/>
    <mergeCell ref="G2170:H2170"/>
    <mergeCell ref="I2170:J2170"/>
    <mergeCell ref="G2171:H2171"/>
    <mergeCell ref="I2171:J2171"/>
    <mergeCell ref="G2166:H2166"/>
    <mergeCell ref="I2166:J2166"/>
    <mergeCell ref="G2167:H2167"/>
    <mergeCell ref="I2167:J2167"/>
    <mergeCell ref="G2168:H2168"/>
    <mergeCell ref="I2168:J2168"/>
    <mergeCell ref="G2163:H2163"/>
    <mergeCell ref="I2163:J2163"/>
    <mergeCell ref="G2164:H2164"/>
    <mergeCell ref="I2164:J2164"/>
    <mergeCell ref="G2165:H2165"/>
    <mergeCell ref="I2165:J2165"/>
    <mergeCell ref="G2160:H2160"/>
    <mergeCell ref="I2160:J2160"/>
    <mergeCell ref="G2161:H2161"/>
    <mergeCell ref="I2161:J2161"/>
    <mergeCell ref="G2162:H2162"/>
    <mergeCell ref="I2162:J2162"/>
    <mergeCell ref="G2157:H2157"/>
    <mergeCell ref="I2157:J2157"/>
    <mergeCell ref="G2158:H2158"/>
    <mergeCell ref="I2158:J2158"/>
    <mergeCell ref="G2159:H2159"/>
    <mergeCell ref="I2159:J2159"/>
    <mergeCell ref="G2154:H2154"/>
    <mergeCell ref="I2154:J2154"/>
    <mergeCell ref="G2155:H2155"/>
    <mergeCell ref="I2155:J2155"/>
    <mergeCell ref="G2156:H2156"/>
    <mergeCell ref="I2156:J2156"/>
    <mergeCell ref="G2151:H2151"/>
    <mergeCell ref="I2151:J2151"/>
    <mergeCell ref="G2152:H2152"/>
    <mergeCell ref="I2152:J2152"/>
    <mergeCell ref="G2153:H2153"/>
    <mergeCell ref="I2153:J2153"/>
    <mergeCell ref="G2148:H2148"/>
    <mergeCell ref="I2148:J2148"/>
    <mergeCell ref="G2149:H2149"/>
    <mergeCell ref="I2149:J2149"/>
    <mergeCell ref="G2150:H2150"/>
    <mergeCell ref="I2150:J2150"/>
    <mergeCell ref="G2145:H2145"/>
    <mergeCell ref="I2145:J2145"/>
    <mergeCell ref="G2146:H2146"/>
    <mergeCell ref="I2146:J2146"/>
    <mergeCell ref="G2147:H2147"/>
    <mergeCell ref="I2147:J2147"/>
    <mergeCell ref="G2142:H2142"/>
    <mergeCell ref="I2142:J2142"/>
    <mergeCell ref="G2143:H2143"/>
    <mergeCell ref="I2143:J2143"/>
    <mergeCell ref="G2144:H2144"/>
    <mergeCell ref="I2144:J2144"/>
    <mergeCell ref="G2139:H2139"/>
    <mergeCell ref="I2139:J2139"/>
    <mergeCell ref="G2140:H2140"/>
    <mergeCell ref="I2140:J2140"/>
    <mergeCell ref="G2141:H2141"/>
    <mergeCell ref="I2141:J2141"/>
    <mergeCell ref="G2136:H2136"/>
    <mergeCell ref="I2136:J2136"/>
    <mergeCell ref="G2137:H2137"/>
    <mergeCell ref="I2137:J2137"/>
    <mergeCell ref="G2138:H2138"/>
    <mergeCell ref="I2138:J2138"/>
    <mergeCell ref="G2133:H2133"/>
    <mergeCell ref="I2133:J2133"/>
    <mergeCell ref="G2134:H2134"/>
    <mergeCell ref="I2134:J2134"/>
    <mergeCell ref="G2135:H2135"/>
    <mergeCell ref="I2135:J2135"/>
    <mergeCell ref="G2130:H2130"/>
    <mergeCell ref="I2130:J2130"/>
    <mergeCell ref="G2131:H2131"/>
    <mergeCell ref="I2131:J2131"/>
    <mergeCell ref="G2132:H2132"/>
    <mergeCell ref="I2132:J2132"/>
    <mergeCell ref="G2127:H2127"/>
    <mergeCell ref="I2127:J2127"/>
    <mergeCell ref="G2128:H2128"/>
    <mergeCell ref="I2128:J2128"/>
    <mergeCell ref="G2129:H2129"/>
    <mergeCell ref="I2129:J2129"/>
    <mergeCell ref="G2124:H2124"/>
    <mergeCell ref="I2124:J2124"/>
    <mergeCell ref="G2125:H2125"/>
    <mergeCell ref="I2125:J2125"/>
    <mergeCell ref="G2126:H2126"/>
    <mergeCell ref="I2126:J2126"/>
    <mergeCell ref="G2121:H2121"/>
    <mergeCell ref="I2121:J2121"/>
    <mergeCell ref="G2122:H2122"/>
    <mergeCell ref="I2122:J2122"/>
    <mergeCell ref="G2123:H2123"/>
    <mergeCell ref="I2123:J2123"/>
    <mergeCell ref="G2118:H2118"/>
    <mergeCell ref="I2118:J2118"/>
    <mergeCell ref="G2119:H2119"/>
    <mergeCell ref="I2119:J2119"/>
    <mergeCell ref="G2120:H2120"/>
    <mergeCell ref="I2120:J2120"/>
    <mergeCell ref="G2115:H2115"/>
    <mergeCell ref="I2115:J2115"/>
    <mergeCell ref="G2116:H2116"/>
    <mergeCell ref="I2116:J2116"/>
    <mergeCell ref="G2117:H2117"/>
    <mergeCell ref="I2117:J2117"/>
    <mergeCell ref="G2112:H2112"/>
    <mergeCell ref="I2112:J2112"/>
    <mergeCell ref="G2113:H2113"/>
    <mergeCell ref="I2113:J2113"/>
    <mergeCell ref="G2114:H2114"/>
    <mergeCell ref="I2114:J2114"/>
    <mergeCell ref="G2109:H2109"/>
    <mergeCell ref="I2109:J2109"/>
    <mergeCell ref="G2110:H2110"/>
    <mergeCell ref="I2110:J2110"/>
    <mergeCell ref="G2111:H2111"/>
    <mergeCell ref="I2111:J2111"/>
    <mergeCell ref="G2106:H2106"/>
    <mergeCell ref="I2106:J2106"/>
    <mergeCell ref="G2107:H2107"/>
    <mergeCell ref="I2107:J2107"/>
    <mergeCell ref="G2108:H2108"/>
    <mergeCell ref="I2108:J2108"/>
    <mergeCell ref="G2103:H2103"/>
    <mergeCell ref="I2103:J2103"/>
    <mergeCell ref="G2104:H2104"/>
    <mergeCell ref="I2104:J2104"/>
    <mergeCell ref="G2105:H2105"/>
    <mergeCell ref="I2105:J2105"/>
    <mergeCell ref="G2100:H2100"/>
    <mergeCell ref="I2100:J2100"/>
    <mergeCell ref="G2101:H2101"/>
    <mergeCell ref="I2101:J2101"/>
    <mergeCell ref="G2102:H2102"/>
    <mergeCell ref="I2102:J2102"/>
    <mergeCell ref="G2097:H2097"/>
    <mergeCell ref="I2097:J2097"/>
    <mergeCell ref="G2098:H2098"/>
    <mergeCell ref="I2098:J2098"/>
    <mergeCell ref="G2099:H2099"/>
    <mergeCell ref="I2099:J2099"/>
    <mergeCell ref="G2094:H2094"/>
    <mergeCell ref="I2094:J2094"/>
    <mergeCell ref="G2095:H2095"/>
    <mergeCell ref="I2095:J2095"/>
    <mergeCell ref="G2096:H2096"/>
    <mergeCell ref="I2096:J2096"/>
    <mergeCell ref="G2091:H2091"/>
    <mergeCell ref="I2091:J2091"/>
    <mergeCell ref="G2092:H2092"/>
    <mergeCell ref="I2092:J2092"/>
    <mergeCell ref="G2093:H2093"/>
    <mergeCell ref="I2093:J2093"/>
    <mergeCell ref="G2088:H2088"/>
    <mergeCell ref="I2088:J2088"/>
    <mergeCell ref="G2089:H2089"/>
    <mergeCell ref="I2089:J2089"/>
    <mergeCell ref="G2090:H2090"/>
    <mergeCell ref="I2090:J2090"/>
    <mergeCell ref="G2085:H2085"/>
    <mergeCell ref="I2085:J2085"/>
    <mergeCell ref="G2086:H2086"/>
    <mergeCell ref="I2086:J2086"/>
    <mergeCell ref="G2087:H2087"/>
    <mergeCell ref="I2087:J2087"/>
    <mergeCell ref="G2082:H2082"/>
    <mergeCell ref="I2082:J2082"/>
    <mergeCell ref="G2083:H2083"/>
    <mergeCell ref="I2083:J2083"/>
    <mergeCell ref="G2084:H2084"/>
    <mergeCell ref="I2084:J2084"/>
    <mergeCell ref="G2079:H2079"/>
    <mergeCell ref="I2079:J2079"/>
    <mergeCell ref="G2080:H2080"/>
    <mergeCell ref="I2080:J2080"/>
    <mergeCell ref="G2081:H2081"/>
    <mergeCell ref="I2081:J2081"/>
    <mergeCell ref="G2076:H2076"/>
    <mergeCell ref="I2076:J2076"/>
    <mergeCell ref="G2077:H2077"/>
    <mergeCell ref="I2077:J2077"/>
    <mergeCell ref="G2078:H2078"/>
    <mergeCell ref="I2078:J2078"/>
    <mergeCell ref="G2073:H2073"/>
    <mergeCell ref="I2073:J2073"/>
    <mergeCell ref="G2074:H2074"/>
    <mergeCell ref="I2074:J2074"/>
    <mergeCell ref="G2075:H2075"/>
    <mergeCell ref="I2075:J2075"/>
    <mergeCell ref="G2070:H2070"/>
    <mergeCell ref="I2070:J2070"/>
    <mergeCell ref="G2071:H2071"/>
    <mergeCell ref="I2071:J2071"/>
    <mergeCell ref="G2072:H2072"/>
    <mergeCell ref="I2072:J2072"/>
    <mergeCell ref="G2067:H2067"/>
    <mergeCell ref="I2067:J2067"/>
    <mergeCell ref="G2068:H2068"/>
    <mergeCell ref="I2068:J2068"/>
    <mergeCell ref="G2069:H2069"/>
    <mergeCell ref="I2069:J2069"/>
    <mergeCell ref="G2064:H2064"/>
    <mergeCell ref="I2064:J2064"/>
    <mergeCell ref="G2065:H2065"/>
    <mergeCell ref="I2065:J2065"/>
    <mergeCell ref="G2066:H2066"/>
    <mergeCell ref="I2066:J2066"/>
    <mergeCell ref="G2058:I2058"/>
    <mergeCell ref="G2059:I2059"/>
    <mergeCell ref="G2060:I2060"/>
    <mergeCell ref="G2061:I2061"/>
    <mergeCell ref="G2063:H2063"/>
    <mergeCell ref="I2063:J2063"/>
    <mergeCell ref="G2052:J2052"/>
    <mergeCell ref="G2053:I2053"/>
    <mergeCell ref="G2054:I2054"/>
    <mergeCell ref="G2055:I2055"/>
    <mergeCell ref="G2056:I2056"/>
    <mergeCell ref="G2057:I2057"/>
    <mergeCell ref="G2049:H2049"/>
    <mergeCell ref="I2049:J2049"/>
    <mergeCell ref="G2050:H2050"/>
    <mergeCell ref="I2050:J2050"/>
    <mergeCell ref="G2051:H2051"/>
    <mergeCell ref="I2051:J2051"/>
    <mergeCell ref="G2046:H2046"/>
    <mergeCell ref="I2046:J2046"/>
    <mergeCell ref="G2047:H2047"/>
    <mergeCell ref="I2047:J2047"/>
    <mergeCell ref="G2048:H2048"/>
    <mergeCell ref="I2048:J2048"/>
    <mergeCell ref="G2043:H2043"/>
    <mergeCell ref="I2043:J2043"/>
    <mergeCell ref="G2044:H2044"/>
    <mergeCell ref="I2044:J2044"/>
    <mergeCell ref="G2045:H2045"/>
    <mergeCell ref="I2045:J2045"/>
    <mergeCell ref="G2040:H2040"/>
    <mergeCell ref="I2040:J2040"/>
    <mergeCell ref="G2041:H2041"/>
    <mergeCell ref="I2041:J2041"/>
    <mergeCell ref="G2042:H2042"/>
    <mergeCell ref="I2042:J2042"/>
    <mergeCell ref="G2037:H2037"/>
    <mergeCell ref="I2037:J2037"/>
    <mergeCell ref="G2038:H2038"/>
    <mergeCell ref="I2038:J2038"/>
    <mergeCell ref="G2039:H2039"/>
    <mergeCell ref="I2039:J2039"/>
    <mergeCell ref="G2034:H2034"/>
    <mergeCell ref="I2034:J2034"/>
    <mergeCell ref="G2035:H2035"/>
    <mergeCell ref="I2035:J2035"/>
    <mergeCell ref="G2036:H2036"/>
    <mergeCell ref="I2036:J2036"/>
    <mergeCell ref="G2031:H2031"/>
    <mergeCell ref="I2031:J2031"/>
    <mergeCell ref="G2032:H2032"/>
    <mergeCell ref="I2032:J2032"/>
    <mergeCell ref="G2033:H2033"/>
    <mergeCell ref="I2033:J2033"/>
    <mergeCell ref="G2028:H2028"/>
    <mergeCell ref="I2028:J2028"/>
    <mergeCell ref="G2029:H2029"/>
    <mergeCell ref="I2029:J2029"/>
    <mergeCell ref="G2030:H2030"/>
    <mergeCell ref="I2030:J2030"/>
    <mergeCell ref="G2025:H2025"/>
    <mergeCell ref="I2025:J2025"/>
    <mergeCell ref="G2026:H2026"/>
    <mergeCell ref="I2026:J2026"/>
    <mergeCell ref="G2027:H2027"/>
    <mergeCell ref="I2027:J2027"/>
    <mergeCell ref="G2022:H2022"/>
    <mergeCell ref="I2022:J2022"/>
    <mergeCell ref="G2023:H2023"/>
    <mergeCell ref="I2023:J2023"/>
    <mergeCell ref="G2024:H2024"/>
    <mergeCell ref="I2024:J2024"/>
    <mergeCell ref="G2019:H2019"/>
    <mergeCell ref="I2019:J2019"/>
    <mergeCell ref="G2020:H2020"/>
    <mergeCell ref="I2020:J2020"/>
    <mergeCell ref="G2021:H2021"/>
    <mergeCell ref="I2021:J2021"/>
    <mergeCell ref="G2016:H2016"/>
    <mergeCell ref="I2016:J2016"/>
    <mergeCell ref="G2017:H2017"/>
    <mergeCell ref="I2017:J2017"/>
    <mergeCell ref="G2018:H2018"/>
    <mergeCell ref="I2018:J2018"/>
    <mergeCell ref="G2013:H2013"/>
    <mergeCell ref="I2013:J2013"/>
    <mergeCell ref="G2014:H2014"/>
    <mergeCell ref="I2014:J2014"/>
    <mergeCell ref="G2015:H2015"/>
    <mergeCell ref="I2015:J2015"/>
    <mergeCell ref="G2010:H2010"/>
    <mergeCell ref="I2010:J2010"/>
    <mergeCell ref="G2011:H2011"/>
    <mergeCell ref="I2011:J2011"/>
    <mergeCell ref="G2012:H2012"/>
    <mergeCell ref="I2012:J2012"/>
    <mergeCell ref="G2007:H2007"/>
    <mergeCell ref="I2007:J2007"/>
    <mergeCell ref="G2008:H2008"/>
    <mergeCell ref="I2008:J2008"/>
    <mergeCell ref="G2009:H2009"/>
    <mergeCell ref="I2009:J2009"/>
    <mergeCell ref="G2004:H2004"/>
    <mergeCell ref="I2004:J2004"/>
    <mergeCell ref="G2005:H2005"/>
    <mergeCell ref="I2005:J2005"/>
    <mergeCell ref="G2006:H2006"/>
    <mergeCell ref="I2006:J2006"/>
    <mergeCell ref="G2001:H2001"/>
    <mergeCell ref="I2001:J2001"/>
    <mergeCell ref="G2002:H2002"/>
    <mergeCell ref="I2002:J2002"/>
    <mergeCell ref="G2003:H2003"/>
    <mergeCell ref="I2003:J2003"/>
    <mergeCell ref="G1998:H1998"/>
    <mergeCell ref="I1998:J1998"/>
    <mergeCell ref="G1999:H1999"/>
    <mergeCell ref="I1999:J1999"/>
    <mergeCell ref="G2000:H2000"/>
    <mergeCell ref="I2000:J2000"/>
    <mergeCell ref="G1995:H1995"/>
    <mergeCell ref="I1995:J1995"/>
    <mergeCell ref="G1996:H1996"/>
    <mergeCell ref="I1996:J1996"/>
    <mergeCell ref="G1997:H1997"/>
    <mergeCell ref="I1997:J1997"/>
    <mergeCell ref="G1992:H1992"/>
    <mergeCell ref="I1992:J1992"/>
    <mergeCell ref="G1993:H1993"/>
    <mergeCell ref="I1993:J1993"/>
    <mergeCell ref="G1994:H1994"/>
    <mergeCell ref="I1994:J1994"/>
    <mergeCell ref="G1989:H1989"/>
    <mergeCell ref="I1989:J1989"/>
    <mergeCell ref="G1990:H1990"/>
    <mergeCell ref="I1990:J1990"/>
    <mergeCell ref="G1991:H1991"/>
    <mergeCell ref="I1991:J1991"/>
    <mergeCell ref="G1986:H1986"/>
    <mergeCell ref="I1986:J1986"/>
    <mergeCell ref="G1987:H1987"/>
    <mergeCell ref="I1987:J1987"/>
    <mergeCell ref="G1988:H1988"/>
    <mergeCell ref="I1988:J1988"/>
    <mergeCell ref="G1983:H1983"/>
    <mergeCell ref="I1983:J1983"/>
    <mergeCell ref="G1984:H1984"/>
    <mergeCell ref="I1984:J1984"/>
    <mergeCell ref="G1985:H1985"/>
    <mergeCell ref="I1985:J1985"/>
    <mergeCell ref="G1980:H1980"/>
    <mergeCell ref="I1980:J1980"/>
    <mergeCell ref="G1981:H1981"/>
    <mergeCell ref="I1981:J1981"/>
    <mergeCell ref="G1982:H1982"/>
    <mergeCell ref="I1982:J1982"/>
    <mergeCell ref="G1977:H1977"/>
    <mergeCell ref="I1977:J1977"/>
    <mergeCell ref="G1978:H1978"/>
    <mergeCell ref="I1978:J1978"/>
    <mergeCell ref="G1979:H1979"/>
    <mergeCell ref="I1979:J1979"/>
    <mergeCell ref="G1974:H1974"/>
    <mergeCell ref="I1974:J1974"/>
    <mergeCell ref="G1975:H1975"/>
    <mergeCell ref="I1975:J1975"/>
    <mergeCell ref="G1976:H1976"/>
    <mergeCell ref="I1976:J1976"/>
    <mergeCell ref="G1971:H1971"/>
    <mergeCell ref="I1971:J1971"/>
    <mergeCell ref="G1972:H1972"/>
    <mergeCell ref="I1972:J1972"/>
    <mergeCell ref="G1973:H1973"/>
    <mergeCell ref="I1973:J1973"/>
    <mergeCell ref="G1968:H1968"/>
    <mergeCell ref="I1968:J1968"/>
    <mergeCell ref="G1969:H1969"/>
    <mergeCell ref="I1969:J1969"/>
    <mergeCell ref="G1970:H1970"/>
    <mergeCell ref="I1970:J1970"/>
    <mergeCell ref="G1965:H1965"/>
    <mergeCell ref="I1965:J1965"/>
    <mergeCell ref="G1966:H1966"/>
    <mergeCell ref="I1966:J1966"/>
    <mergeCell ref="G1967:H1967"/>
    <mergeCell ref="I1967:J1967"/>
    <mergeCell ref="G1962:H1962"/>
    <mergeCell ref="I1962:J1962"/>
    <mergeCell ref="G1963:H1963"/>
    <mergeCell ref="I1963:J1963"/>
    <mergeCell ref="G1964:H1964"/>
    <mergeCell ref="I1964:J1964"/>
    <mergeCell ref="G1959:H1959"/>
    <mergeCell ref="I1959:J1959"/>
    <mergeCell ref="G1960:H1960"/>
    <mergeCell ref="I1960:J1960"/>
    <mergeCell ref="G1961:H1961"/>
    <mergeCell ref="I1961:J1961"/>
    <mergeCell ref="G1956:H1956"/>
    <mergeCell ref="I1956:J1956"/>
    <mergeCell ref="G1957:H1957"/>
    <mergeCell ref="I1957:J1957"/>
    <mergeCell ref="G1958:H1958"/>
    <mergeCell ref="I1958:J1958"/>
    <mergeCell ref="G1953:H1953"/>
    <mergeCell ref="I1953:J1953"/>
    <mergeCell ref="G1954:H1954"/>
    <mergeCell ref="I1954:J1954"/>
    <mergeCell ref="G1955:H1955"/>
    <mergeCell ref="I1955:J1955"/>
    <mergeCell ref="G1950:H1950"/>
    <mergeCell ref="I1950:J1950"/>
    <mergeCell ref="G1951:H1951"/>
    <mergeCell ref="I1951:J1951"/>
    <mergeCell ref="G1952:H1952"/>
    <mergeCell ref="I1952:J1952"/>
    <mergeCell ref="G1947:H1947"/>
    <mergeCell ref="I1947:J1947"/>
    <mergeCell ref="G1948:H1948"/>
    <mergeCell ref="I1948:J1948"/>
    <mergeCell ref="G1949:H1949"/>
    <mergeCell ref="I1949:J1949"/>
    <mergeCell ref="G1944:H1944"/>
    <mergeCell ref="I1944:J1944"/>
    <mergeCell ref="G1945:H1945"/>
    <mergeCell ref="I1945:J1945"/>
    <mergeCell ref="G1946:H1946"/>
    <mergeCell ref="I1946:J1946"/>
    <mergeCell ref="G1941:H1941"/>
    <mergeCell ref="I1941:J1941"/>
    <mergeCell ref="G1942:H1942"/>
    <mergeCell ref="I1942:J1942"/>
    <mergeCell ref="G1943:H1943"/>
    <mergeCell ref="I1943:J1943"/>
    <mergeCell ref="G1938:H1938"/>
    <mergeCell ref="I1938:J1938"/>
    <mergeCell ref="G1939:H1939"/>
    <mergeCell ref="I1939:J1939"/>
    <mergeCell ref="G1940:H1940"/>
    <mergeCell ref="I1940:J1940"/>
    <mergeCell ref="G1935:H1935"/>
    <mergeCell ref="I1935:J1935"/>
    <mergeCell ref="G1936:H1936"/>
    <mergeCell ref="I1936:J1936"/>
    <mergeCell ref="G1937:H1937"/>
    <mergeCell ref="I1937:J1937"/>
    <mergeCell ref="G1932:H1932"/>
    <mergeCell ref="I1932:J1932"/>
    <mergeCell ref="G1933:H1933"/>
    <mergeCell ref="I1933:J1933"/>
    <mergeCell ref="G1934:H1934"/>
    <mergeCell ref="I1934:J1934"/>
    <mergeCell ref="G1929:H1929"/>
    <mergeCell ref="I1929:J1929"/>
    <mergeCell ref="G1930:H1930"/>
    <mergeCell ref="I1930:J1930"/>
    <mergeCell ref="G1931:H1931"/>
    <mergeCell ref="I1931:J1931"/>
    <mergeCell ref="G1926:H1926"/>
    <mergeCell ref="I1926:J1926"/>
    <mergeCell ref="G1927:H1927"/>
    <mergeCell ref="I1927:J1927"/>
    <mergeCell ref="G1928:H1928"/>
    <mergeCell ref="I1928:J1928"/>
    <mergeCell ref="G1923:H1923"/>
    <mergeCell ref="I1923:J1923"/>
    <mergeCell ref="G1924:H1924"/>
    <mergeCell ref="I1924:J1924"/>
    <mergeCell ref="G1925:H1925"/>
    <mergeCell ref="I1925:J1925"/>
    <mergeCell ref="G1920:H1920"/>
    <mergeCell ref="I1920:J1920"/>
    <mergeCell ref="G1921:H1921"/>
    <mergeCell ref="I1921:J1921"/>
    <mergeCell ref="G1922:H1922"/>
    <mergeCell ref="I1922:J1922"/>
    <mergeCell ref="G1917:H1917"/>
    <mergeCell ref="I1917:J1917"/>
    <mergeCell ref="G1918:H1918"/>
    <mergeCell ref="I1918:J1918"/>
    <mergeCell ref="G1919:H1919"/>
    <mergeCell ref="I1919:J1919"/>
    <mergeCell ref="G1914:H1914"/>
    <mergeCell ref="I1914:J1914"/>
    <mergeCell ref="G1915:H1915"/>
    <mergeCell ref="I1915:J1915"/>
    <mergeCell ref="G1916:H1916"/>
    <mergeCell ref="I1916:J1916"/>
    <mergeCell ref="G1911:H1911"/>
    <mergeCell ref="I1911:J1911"/>
    <mergeCell ref="G1912:H1912"/>
    <mergeCell ref="I1912:J1912"/>
    <mergeCell ref="G1913:H1913"/>
    <mergeCell ref="I1913:J1913"/>
    <mergeCell ref="G1908:H1908"/>
    <mergeCell ref="I1908:J1908"/>
    <mergeCell ref="G1909:H1909"/>
    <mergeCell ref="I1909:J1909"/>
    <mergeCell ref="G1910:H1910"/>
    <mergeCell ref="I1910:J1910"/>
    <mergeCell ref="G1905:H1905"/>
    <mergeCell ref="I1905:J1905"/>
    <mergeCell ref="G1906:H1906"/>
    <mergeCell ref="I1906:J1906"/>
    <mergeCell ref="G1907:H1907"/>
    <mergeCell ref="I1907:J1907"/>
    <mergeCell ref="G1902:H1902"/>
    <mergeCell ref="I1902:J1902"/>
    <mergeCell ref="G1903:H1903"/>
    <mergeCell ref="I1903:J1903"/>
    <mergeCell ref="G1904:H1904"/>
    <mergeCell ref="I1904:J1904"/>
    <mergeCell ref="G1899:H1899"/>
    <mergeCell ref="I1899:J1899"/>
    <mergeCell ref="G1900:H1900"/>
    <mergeCell ref="I1900:J1900"/>
    <mergeCell ref="G1901:H1901"/>
    <mergeCell ref="I1901:J1901"/>
    <mergeCell ref="G1896:H1896"/>
    <mergeCell ref="I1896:J1896"/>
    <mergeCell ref="G1897:H1897"/>
    <mergeCell ref="I1897:J1897"/>
    <mergeCell ref="G1898:H1898"/>
    <mergeCell ref="I1898:J1898"/>
    <mergeCell ref="G1893:H1893"/>
    <mergeCell ref="I1893:J1893"/>
    <mergeCell ref="G1894:H1894"/>
    <mergeCell ref="I1894:J1894"/>
    <mergeCell ref="G1895:H1895"/>
    <mergeCell ref="I1895:J1895"/>
    <mergeCell ref="G1890:H1890"/>
    <mergeCell ref="I1890:J1890"/>
    <mergeCell ref="G1891:H1891"/>
    <mergeCell ref="I1891:J1891"/>
    <mergeCell ref="G1892:H1892"/>
    <mergeCell ref="I1892:J1892"/>
    <mergeCell ref="G1887:H1887"/>
    <mergeCell ref="I1887:J1887"/>
    <mergeCell ref="G1888:H1888"/>
    <mergeCell ref="I1888:J1888"/>
    <mergeCell ref="G1889:H1889"/>
    <mergeCell ref="I1889:J1889"/>
    <mergeCell ref="G1884:H1884"/>
    <mergeCell ref="I1884:J1884"/>
    <mergeCell ref="G1885:H1885"/>
    <mergeCell ref="I1885:J1885"/>
    <mergeCell ref="G1886:H1886"/>
    <mergeCell ref="I1886:J1886"/>
    <mergeCell ref="G1881:H1881"/>
    <mergeCell ref="I1881:J1881"/>
    <mergeCell ref="G1882:H1882"/>
    <mergeCell ref="I1882:J1882"/>
    <mergeCell ref="G1883:H1883"/>
    <mergeCell ref="I1883:J1883"/>
    <mergeCell ref="G1878:H1878"/>
    <mergeCell ref="I1878:J1878"/>
    <mergeCell ref="G1879:H1879"/>
    <mergeCell ref="I1879:J1879"/>
    <mergeCell ref="G1880:H1880"/>
    <mergeCell ref="I1880:J1880"/>
    <mergeCell ref="G1875:H1875"/>
    <mergeCell ref="I1875:J1875"/>
    <mergeCell ref="G1876:H1876"/>
    <mergeCell ref="I1876:J1876"/>
    <mergeCell ref="G1877:H1877"/>
    <mergeCell ref="I1877:J1877"/>
    <mergeCell ref="G1872:H1872"/>
    <mergeCell ref="I1872:J1872"/>
    <mergeCell ref="G1873:H1873"/>
    <mergeCell ref="I1873:J1873"/>
    <mergeCell ref="G1874:H1874"/>
    <mergeCell ref="I1874:J1874"/>
    <mergeCell ref="G1869:H1869"/>
    <mergeCell ref="I1869:J1869"/>
    <mergeCell ref="G1870:H1870"/>
    <mergeCell ref="I1870:J1870"/>
    <mergeCell ref="G1871:H1871"/>
    <mergeCell ref="I1871:J1871"/>
    <mergeCell ref="G1866:H1866"/>
    <mergeCell ref="I1866:J1866"/>
    <mergeCell ref="G1867:H1867"/>
    <mergeCell ref="I1867:J1867"/>
    <mergeCell ref="G1868:H1868"/>
    <mergeCell ref="I1868:J1868"/>
    <mergeCell ref="G1863:H1863"/>
    <mergeCell ref="I1863:J1863"/>
    <mergeCell ref="G1864:H1864"/>
    <mergeCell ref="I1864:J1864"/>
    <mergeCell ref="G1865:H1865"/>
    <mergeCell ref="I1865:J1865"/>
    <mergeCell ref="G1860:H1860"/>
    <mergeCell ref="I1860:J1860"/>
    <mergeCell ref="G1861:H1861"/>
    <mergeCell ref="I1861:J1861"/>
    <mergeCell ref="G1862:H1862"/>
    <mergeCell ref="I1862:J1862"/>
    <mergeCell ref="G1857:H1857"/>
    <mergeCell ref="I1857:J1857"/>
    <mergeCell ref="G1858:H1858"/>
    <mergeCell ref="I1858:J1858"/>
    <mergeCell ref="G1859:H1859"/>
    <mergeCell ref="I1859:J1859"/>
    <mergeCell ref="G1854:H1854"/>
    <mergeCell ref="I1854:J1854"/>
    <mergeCell ref="G1855:H1855"/>
    <mergeCell ref="I1855:J1855"/>
    <mergeCell ref="G1856:H1856"/>
    <mergeCell ref="I1856:J1856"/>
    <mergeCell ref="G1851:H1851"/>
    <mergeCell ref="I1851:J1851"/>
    <mergeCell ref="G1852:H1852"/>
    <mergeCell ref="I1852:J1852"/>
    <mergeCell ref="G1853:H1853"/>
    <mergeCell ref="I1853:J1853"/>
    <mergeCell ref="G1848:H1848"/>
    <mergeCell ref="I1848:J1848"/>
    <mergeCell ref="G1849:H1849"/>
    <mergeCell ref="I1849:J1849"/>
    <mergeCell ref="G1850:H1850"/>
    <mergeCell ref="I1850:J1850"/>
    <mergeCell ref="G1845:H1845"/>
    <mergeCell ref="I1845:J1845"/>
    <mergeCell ref="G1846:H1846"/>
    <mergeCell ref="I1846:J1846"/>
    <mergeCell ref="G1847:H1847"/>
    <mergeCell ref="I1847:J1847"/>
    <mergeCell ref="G1842:H1842"/>
    <mergeCell ref="I1842:J1842"/>
    <mergeCell ref="G1843:H1843"/>
    <mergeCell ref="I1843:J1843"/>
    <mergeCell ref="G1844:H1844"/>
    <mergeCell ref="I1844:J1844"/>
    <mergeCell ref="G1839:H1839"/>
    <mergeCell ref="I1839:J1839"/>
    <mergeCell ref="G1840:H1840"/>
    <mergeCell ref="I1840:J1840"/>
    <mergeCell ref="G1841:H1841"/>
    <mergeCell ref="I1841:J1841"/>
    <mergeCell ref="G1836:H1836"/>
    <mergeCell ref="I1836:J1836"/>
    <mergeCell ref="G1837:H1837"/>
    <mergeCell ref="I1837:J1837"/>
    <mergeCell ref="G1838:H1838"/>
    <mergeCell ref="I1838:J1838"/>
    <mergeCell ref="G1833:H1833"/>
    <mergeCell ref="I1833:J1833"/>
    <mergeCell ref="G1834:H1834"/>
    <mergeCell ref="I1834:J1834"/>
    <mergeCell ref="G1835:H1835"/>
    <mergeCell ref="I1835:J1835"/>
    <mergeCell ref="G1830:H1830"/>
    <mergeCell ref="I1830:J1830"/>
    <mergeCell ref="G1831:H1831"/>
    <mergeCell ref="I1831:J1831"/>
    <mergeCell ref="G1832:H1832"/>
    <mergeCell ref="I1832:J1832"/>
    <mergeCell ref="G1827:H1827"/>
    <mergeCell ref="I1827:J1827"/>
    <mergeCell ref="G1828:H1828"/>
    <mergeCell ref="I1828:J1828"/>
    <mergeCell ref="G1829:H1829"/>
    <mergeCell ref="I1829:J1829"/>
    <mergeCell ref="G1824:H1824"/>
    <mergeCell ref="I1824:J1824"/>
    <mergeCell ref="G1825:H1825"/>
    <mergeCell ref="I1825:J1825"/>
    <mergeCell ref="G1826:H1826"/>
    <mergeCell ref="I1826:J1826"/>
    <mergeCell ref="G1821:H1821"/>
    <mergeCell ref="I1821:J1821"/>
    <mergeCell ref="G1822:H1822"/>
    <mergeCell ref="I1822:J1822"/>
    <mergeCell ref="G1823:H1823"/>
    <mergeCell ref="I1823:J1823"/>
    <mergeCell ref="G1818:H1818"/>
    <mergeCell ref="I1818:J1818"/>
    <mergeCell ref="G1819:H1819"/>
    <mergeCell ref="I1819:J1819"/>
    <mergeCell ref="G1820:H1820"/>
    <mergeCell ref="I1820:J1820"/>
    <mergeCell ref="G1815:H1815"/>
    <mergeCell ref="I1815:J1815"/>
    <mergeCell ref="G1816:H1816"/>
    <mergeCell ref="I1816:J1816"/>
    <mergeCell ref="G1817:H1817"/>
    <mergeCell ref="I1817:J1817"/>
    <mergeCell ref="G1812:H1812"/>
    <mergeCell ref="I1812:J1812"/>
    <mergeCell ref="G1813:H1813"/>
    <mergeCell ref="I1813:J1813"/>
    <mergeCell ref="G1814:H1814"/>
    <mergeCell ref="I1814:J1814"/>
    <mergeCell ref="G1809:H1809"/>
    <mergeCell ref="I1809:J1809"/>
    <mergeCell ref="G1810:H1810"/>
    <mergeCell ref="I1810:J1810"/>
    <mergeCell ref="G1811:H1811"/>
    <mergeCell ref="I1811:J1811"/>
    <mergeCell ref="G1806:H1806"/>
    <mergeCell ref="I1806:J1806"/>
    <mergeCell ref="G1807:H1807"/>
    <mergeCell ref="I1807:J1807"/>
    <mergeCell ref="G1808:H1808"/>
    <mergeCell ref="I1808:J1808"/>
    <mergeCell ref="G1803:H1803"/>
    <mergeCell ref="I1803:J1803"/>
    <mergeCell ref="G1804:H1804"/>
    <mergeCell ref="I1804:J1804"/>
    <mergeCell ref="G1805:H1805"/>
    <mergeCell ref="I1805:J1805"/>
    <mergeCell ref="G1800:H1800"/>
    <mergeCell ref="I1800:J1800"/>
    <mergeCell ref="G1801:H1801"/>
    <mergeCell ref="I1801:J1801"/>
    <mergeCell ref="G1802:H1802"/>
    <mergeCell ref="I1802:J1802"/>
    <mergeCell ref="G1797:H1797"/>
    <mergeCell ref="I1797:J1797"/>
    <mergeCell ref="G1798:H1798"/>
    <mergeCell ref="I1798:J1798"/>
    <mergeCell ref="G1799:H1799"/>
    <mergeCell ref="I1799:J1799"/>
    <mergeCell ref="G1794:H1794"/>
    <mergeCell ref="I1794:J1794"/>
    <mergeCell ref="G1795:H1795"/>
    <mergeCell ref="I1795:J1795"/>
    <mergeCell ref="G1796:H1796"/>
    <mergeCell ref="I1796:J1796"/>
    <mergeCell ref="G1791:H1791"/>
    <mergeCell ref="I1791:J1791"/>
    <mergeCell ref="G1792:H1792"/>
    <mergeCell ref="I1792:J1792"/>
    <mergeCell ref="G1793:H1793"/>
    <mergeCell ref="I1793:J1793"/>
    <mergeCell ref="G1788:H1788"/>
    <mergeCell ref="I1788:J1788"/>
    <mergeCell ref="G1789:H1789"/>
    <mergeCell ref="I1789:J1789"/>
    <mergeCell ref="G1790:H1790"/>
    <mergeCell ref="I1790:J1790"/>
    <mergeCell ref="G1785:H1785"/>
    <mergeCell ref="I1785:J1785"/>
    <mergeCell ref="G1786:H1786"/>
    <mergeCell ref="I1786:J1786"/>
    <mergeCell ref="G1787:H1787"/>
    <mergeCell ref="I1787:J1787"/>
    <mergeCell ref="G1782:H1782"/>
    <mergeCell ref="I1782:J1782"/>
    <mergeCell ref="G1783:H1783"/>
    <mergeCell ref="I1783:J1783"/>
    <mergeCell ref="G1784:H1784"/>
    <mergeCell ref="I1784:J1784"/>
    <mergeCell ref="G1779:H1779"/>
    <mergeCell ref="I1779:J1779"/>
    <mergeCell ref="G1780:H1780"/>
    <mergeCell ref="I1780:J1780"/>
    <mergeCell ref="G1781:H1781"/>
    <mergeCell ref="I1781:J1781"/>
    <mergeCell ref="G1776:H1776"/>
    <mergeCell ref="I1776:J1776"/>
    <mergeCell ref="G1777:H1777"/>
    <mergeCell ref="I1777:J1777"/>
    <mergeCell ref="G1778:H1778"/>
    <mergeCell ref="I1778:J1778"/>
    <mergeCell ref="G1773:H1773"/>
    <mergeCell ref="I1773:J1773"/>
    <mergeCell ref="G1774:H1774"/>
    <mergeCell ref="I1774:J1774"/>
    <mergeCell ref="G1775:H1775"/>
    <mergeCell ref="I1775:J1775"/>
    <mergeCell ref="G1770:H1770"/>
    <mergeCell ref="I1770:J1770"/>
    <mergeCell ref="G1771:H1771"/>
    <mergeCell ref="I1771:J1771"/>
    <mergeCell ref="G1772:H1772"/>
    <mergeCell ref="I1772:J1772"/>
    <mergeCell ref="G1767:H1767"/>
    <mergeCell ref="I1767:J1767"/>
    <mergeCell ref="G1768:H1768"/>
    <mergeCell ref="I1768:J1768"/>
    <mergeCell ref="G1769:H1769"/>
    <mergeCell ref="I1769:J1769"/>
    <mergeCell ref="G1764:H1764"/>
    <mergeCell ref="I1764:J1764"/>
    <mergeCell ref="G1765:H1765"/>
    <mergeCell ref="I1765:J1765"/>
    <mergeCell ref="G1766:H1766"/>
    <mergeCell ref="I1766:J1766"/>
    <mergeCell ref="G1761:H1761"/>
    <mergeCell ref="I1761:J1761"/>
    <mergeCell ref="G1762:H1762"/>
    <mergeCell ref="I1762:J1762"/>
    <mergeCell ref="G1763:H1763"/>
    <mergeCell ref="I1763:J1763"/>
    <mergeCell ref="G1758:H1758"/>
    <mergeCell ref="I1758:J1758"/>
    <mergeCell ref="G1759:H1759"/>
    <mergeCell ref="I1759:J1759"/>
    <mergeCell ref="G1760:H1760"/>
    <mergeCell ref="I1760:J1760"/>
    <mergeCell ref="G1755:H1755"/>
    <mergeCell ref="I1755:J1755"/>
    <mergeCell ref="G1756:H1756"/>
    <mergeCell ref="I1756:J1756"/>
    <mergeCell ref="G1757:H1757"/>
    <mergeCell ref="I1757:J1757"/>
    <mergeCell ref="G1752:H1752"/>
    <mergeCell ref="I1752:J1752"/>
    <mergeCell ref="G1753:H1753"/>
    <mergeCell ref="I1753:J1753"/>
    <mergeCell ref="G1754:H1754"/>
    <mergeCell ref="I1754:J1754"/>
    <mergeCell ref="G1749:H1749"/>
    <mergeCell ref="I1749:J1749"/>
    <mergeCell ref="G1750:H1750"/>
    <mergeCell ref="I1750:J1750"/>
    <mergeCell ref="G1751:H1751"/>
    <mergeCell ref="I1751:J1751"/>
    <mergeCell ref="G1746:H1746"/>
    <mergeCell ref="I1746:J1746"/>
    <mergeCell ref="G1747:H1747"/>
    <mergeCell ref="I1747:J1747"/>
    <mergeCell ref="G1748:H1748"/>
    <mergeCell ref="I1748:J1748"/>
    <mergeCell ref="G1743:H1743"/>
    <mergeCell ref="I1743:J1743"/>
    <mergeCell ref="G1744:H1744"/>
    <mergeCell ref="I1744:J1744"/>
    <mergeCell ref="G1745:H1745"/>
    <mergeCell ref="I1745:J1745"/>
    <mergeCell ref="G1740:H1740"/>
    <mergeCell ref="I1740:J1740"/>
    <mergeCell ref="G1741:H1741"/>
    <mergeCell ref="I1741:J1741"/>
    <mergeCell ref="G1742:H1742"/>
    <mergeCell ref="I1742:J1742"/>
    <mergeCell ref="G1737:H1737"/>
    <mergeCell ref="I1737:J1737"/>
    <mergeCell ref="G1738:H1738"/>
    <mergeCell ref="I1738:J1738"/>
    <mergeCell ref="G1739:H1739"/>
    <mergeCell ref="I1739:J1739"/>
    <mergeCell ref="G1734:H1734"/>
    <mergeCell ref="I1734:J1734"/>
    <mergeCell ref="G1735:H1735"/>
    <mergeCell ref="I1735:J1735"/>
    <mergeCell ref="G1736:H1736"/>
    <mergeCell ref="I1736:J1736"/>
    <mergeCell ref="G1731:H1731"/>
    <mergeCell ref="I1731:J1731"/>
    <mergeCell ref="G1732:H1732"/>
    <mergeCell ref="I1732:J1732"/>
    <mergeCell ref="G1733:H1733"/>
    <mergeCell ref="I1733:J1733"/>
    <mergeCell ref="G1728:H1728"/>
    <mergeCell ref="I1728:J1728"/>
    <mergeCell ref="G1729:H1729"/>
    <mergeCell ref="I1729:J1729"/>
    <mergeCell ref="G1730:H1730"/>
    <mergeCell ref="I1730:J1730"/>
    <mergeCell ref="G1725:H1725"/>
    <mergeCell ref="I1725:J1725"/>
    <mergeCell ref="G1726:H1726"/>
    <mergeCell ref="I1726:J1726"/>
    <mergeCell ref="G1727:H1727"/>
    <mergeCell ref="I1727:J1727"/>
    <mergeCell ref="G1722:H1722"/>
    <mergeCell ref="I1722:J1722"/>
    <mergeCell ref="G1723:H1723"/>
    <mergeCell ref="I1723:J1723"/>
    <mergeCell ref="G1724:H1724"/>
    <mergeCell ref="I1724:J1724"/>
    <mergeCell ref="G1719:H1719"/>
    <mergeCell ref="I1719:J1719"/>
    <mergeCell ref="G1720:H1720"/>
    <mergeCell ref="I1720:J1720"/>
    <mergeCell ref="G1721:H1721"/>
    <mergeCell ref="I1721:J1721"/>
    <mergeCell ref="G1716:H1716"/>
    <mergeCell ref="I1716:J1716"/>
    <mergeCell ref="G1717:H1717"/>
    <mergeCell ref="I1717:J1717"/>
    <mergeCell ref="G1718:H1718"/>
    <mergeCell ref="I1718:J1718"/>
    <mergeCell ref="G1713:H1713"/>
    <mergeCell ref="I1713:J1713"/>
    <mergeCell ref="G1714:H1714"/>
    <mergeCell ref="I1714:J1714"/>
    <mergeCell ref="G1715:H1715"/>
    <mergeCell ref="I1715:J1715"/>
    <mergeCell ref="G1710:H1710"/>
    <mergeCell ref="I1710:J1710"/>
    <mergeCell ref="G1711:H1711"/>
    <mergeCell ref="I1711:J1711"/>
    <mergeCell ref="G1712:H1712"/>
    <mergeCell ref="I1712:J1712"/>
    <mergeCell ref="G1707:H1707"/>
    <mergeCell ref="I1707:J1707"/>
    <mergeCell ref="G1708:H1708"/>
    <mergeCell ref="I1708:J1708"/>
    <mergeCell ref="G1709:H1709"/>
    <mergeCell ref="I1709:J1709"/>
    <mergeCell ref="G1704:H1704"/>
    <mergeCell ref="I1704:J1704"/>
    <mergeCell ref="G1705:H1705"/>
    <mergeCell ref="I1705:J1705"/>
    <mergeCell ref="G1706:H1706"/>
    <mergeCell ref="I1706:J1706"/>
    <mergeCell ref="G1701:H1701"/>
    <mergeCell ref="I1701:J1701"/>
    <mergeCell ref="G1702:H1702"/>
    <mergeCell ref="I1702:J1702"/>
    <mergeCell ref="G1703:H1703"/>
    <mergeCell ref="I1703:J1703"/>
    <mergeCell ref="G1698:H1698"/>
    <mergeCell ref="I1698:J1698"/>
    <mergeCell ref="G1699:H1699"/>
    <mergeCell ref="I1699:J1699"/>
    <mergeCell ref="G1700:H1700"/>
    <mergeCell ref="I1700:J1700"/>
    <mergeCell ref="G1695:H1695"/>
    <mergeCell ref="I1695:J1695"/>
    <mergeCell ref="G1696:H1696"/>
    <mergeCell ref="I1696:J1696"/>
    <mergeCell ref="G1697:H1697"/>
    <mergeCell ref="I1697:J1697"/>
    <mergeCell ref="G1692:H1692"/>
    <mergeCell ref="I1692:J1692"/>
    <mergeCell ref="G1693:H1693"/>
    <mergeCell ref="I1693:J1693"/>
    <mergeCell ref="G1694:H1694"/>
    <mergeCell ref="I1694:J1694"/>
    <mergeCell ref="G1689:H1689"/>
    <mergeCell ref="I1689:J1689"/>
    <mergeCell ref="G1690:H1690"/>
    <mergeCell ref="I1690:J1690"/>
    <mergeCell ref="G1691:H1691"/>
    <mergeCell ref="I1691:J1691"/>
    <mergeCell ref="G1686:H1686"/>
    <mergeCell ref="I1686:J1686"/>
    <mergeCell ref="G1687:H1687"/>
    <mergeCell ref="I1687:J1687"/>
    <mergeCell ref="G1688:H1688"/>
    <mergeCell ref="I1688:J1688"/>
    <mergeCell ref="G1683:H1683"/>
    <mergeCell ref="I1683:J1683"/>
    <mergeCell ref="G1684:H1684"/>
    <mergeCell ref="I1684:J1684"/>
    <mergeCell ref="G1685:H1685"/>
    <mergeCell ref="I1685:J1685"/>
    <mergeCell ref="G1680:H1680"/>
    <mergeCell ref="I1680:J1680"/>
    <mergeCell ref="G1681:H1681"/>
    <mergeCell ref="I1681:J1681"/>
    <mergeCell ref="G1682:H1682"/>
    <mergeCell ref="I1682:J1682"/>
    <mergeCell ref="G1677:H1677"/>
    <mergeCell ref="I1677:J1677"/>
    <mergeCell ref="G1678:H1678"/>
    <mergeCell ref="I1678:J1678"/>
    <mergeCell ref="G1679:H1679"/>
    <mergeCell ref="I1679:J1679"/>
    <mergeCell ref="G1674:H1674"/>
    <mergeCell ref="I1674:J1674"/>
    <mergeCell ref="G1675:H1675"/>
    <mergeCell ref="I1675:J1675"/>
    <mergeCell ref="G1676:H1676"/>
    <mergeCell ref="I1676:J1676"/>
    <mergeCell ref="G1671:H1671"/>
    <mergeCell ref="I1671:J1671"/>
    <mergeCell ref="G1672:H1672"/>
    <mergeCell ref="I1672:J1672"/>
    <mergeCell ref="G1673:H1673"/>
    <mergeCell ref="I1673:J1673"/>
    <mergeCell ref="G1668:H1668"/>
    <mergeCell ref="I1668:J1668"/>
    <mergeCell ref="G1669:H1669"/>
    <mergeCell ref="I1669:J1669"/>
    <mergeCell ref="G1670:H1670"/>
    <mergeCell ref="I1670:J1670"/>
    <mergeCell ref="G1665:H1665"/>
    <mergeCell ref="I1665:J1665"/>
    <mergeCell ref="G1666:H1666"/>
    <mergeCell ref="I1666:J1666"/>
    <mergeCell ref="G1667:H1667"/>
    <mergeCell ref="I1667:J1667"/>
    <mergeCell ref="G1662:H1662"/>
    <mergeCell ref="I1662:J1662"/>
    <mergeCell ref="G1663:H1663"/>
    <mergeCell ref="I1663:J1663"/>
    <mergeCell ref="G1664:H1664"/>
    <mergeCell ref="I1664:J1664"/>
    <mergeCell ref="G1659:H1659"/>
    <mergeCell ref="I1659:J1659"/>
    <mergeCell ref="G1660:H1660"/>
    <mergeCell ref="I1660:J1660"/>
    <mergeCell ref="G1661:H1661"/>
    <mergeCell ref="I1661:J1661"/>
    <mergeCell ref="G1656:H1656"/>
    <mergeCell ref="I1656:J1656"/>
    <mergeCell ref="G1657:H1657"/>
    <mergeCell ref="I1657:J1657"/>
    <mergeCell ref="G1658:H1658"/>
    <mergeCell ref="I1658:J1658"/>
    <mergeCell ref="G1653:H1653"/>
    <mergeCell ref="I1653:J1653"/>
    <mergeCell ref="G1654:H1654"/>
    <mergeCell ref="I1654:J1654"/>
    <mergeCell ref="G1655:H1655"/>
    <mergeCell ref="I1655:J1655"/>
    <mergeCell ref="G1650:H1650"/>
    <mergeCell ref="I1650:J1650"/>
    <mergeCell ref="G1651:H1651"/>
    <mergeCell ref="I1651:J1651"/>
    <mergeCell ref="G1652:H1652"/>
    <mergeCell ref="I1652:J1652"/>
    <mergeCell ref="G1647:H1647"/>
    <mergeCell ref="I1647:J1647"/>
    <mergeCell ref="G1648:H1648"/>
    <mergeCell ref="I1648:J1648"/>
    <mergeCell ref="G1649:H1649"/>
    <mergeCell ref="I1649:J1649"/>
    <mergeCell ref="G1644:H1644"/>
    <mergeCell ref="I1644:J1644"/>
    <mergeCell ref="G1645:H1645"/>
    <mergeCell ref="I1645:J1645"/>
    <mergeCell ref="G1646:H1646"/>
    <mergeCell ref="I1646:J1646"/>
    <mergeCell ref="G1641:H1641"/>
    <mergeCell ref="I1641:J1641"/>
    <mergeCell ref="G1642:H1642"/>
    <mergeCell ref="I1642:J1642"/>
    <mergeCell ref="G1643:H1643"/>
    <mergeCell ref="I1643:J1643"/>
    <mergeCell ref="G1638:H1638"/>
    <mergeCell ref="I1638:J1638"/>
    <mergeCell ref="G1639:H1639"/>
    <mergeCell ref="I1639:J1639"/>
    <mergeCell ref="G1640:H1640"/>
    <mergeCell ref="I1640:J1640"/>
    <mergeCell ref="G1635:H1635"/>
    <mergeCell ref="I1635:J1635"/>
    <mergeCell ref="G1636:H1636"/>
    <mergeCell ref="I1636:J1636"/>
    <mergeCell ref="G1637:H1637"/>
    <mergeCell ref="I1637:J1637"/>
    <mergeCell ref="G1632:H1632"/>
    <mergeCell ref="I1632:J1632"/>
    <mergeCell ref="G1633:H1633"/>
    <mergeCell ref="I1633:J1633"/>
    <mergeCell ref="G1634:H1634"/>
    <mergeCell ref="I1634:J1634"/>
    <mergeCell ref="G1629:H1629"/>
    <mergeCell ref="I1629:J1629"/>
    <mergeCell ref="G1630:H1630"/>
    <mergeCell ref="I1630:J1630"/>
    <mergeCell ref="G1631:H1631"/>
    <mergeCell ref="I1631:J1631"/>
    <mergeCell ref="G1626:H1626"/>
    <mergeCell ref="I1626:J1626"/>
    <mergeCell ref="G1627:H1627"/>
    <mergeCell ref="I1627:J1627"/>
    <mergeCell ref="G1628:H1628"/>
    <mergeCell ref="I1628:J1628"/>
    <mergeCell ref="G1623:H1623"/>
    <mergeCell ref="I1623:J1623"/>
    <mergeCell ref="G1624:H1624"/>
    <mergeCell ref="I1624:J1624"/>
    <mergeCell ref="G1625:H1625"/>
    <mergeCell ref="I1625:J1625"/>
    <mergeCell ref="G1620:H1620"/>
    <mergeCell ref="I1620:J1620"/>
    <mergeCell ref="G1621:H1621"/>
    <mergeCell ref="I1621:J1621"/>
    <mergeCell ref="G1622:H1622"/>
    <mergeCell ref="I1622:J1622"/>
    <mergeCell ref="G1617:H1617"/>
    <mergeCell ref="I1617:J1617"/>
    <mergeCell ref="G1618:H1618"/>
    <mergeCell ref="I1618:J1618"/>
    <mergeCell ref="G1619:H1619"/>
    <mergeCell ref="I1619:J1619"/>
    <mergeCell ref="G1614:H1614"/>
    <mergeCell ref="I1614:J1614"/>
    <mergeCell ref="G1615:H1615"/>
    <mergeCell ref="I1615:J1615"/>
    <mergeCell ref="G1616:H1616"/>
    <mergeCell ref="I1616:J1616"/>
    <mergeCell ref="G1611:H1611"/>
    <mergeCell ref="I1611:J1611"/>
    <mergeCell ref="G1612:H1612"/>
    <mergeCell ref="I1612:J1612"/>
    <mergeCell ref="G1613:H1613"/>
    <mergeCell ref="I1613:J1613"/>
    <mergeCell ref="G1608:H1608"/>
    <mergeCell ref="I1608:J1608"/>
    <mergeCell ref="G1609:H1609"/>
    <mergeCell ref="I1609:J1609"/>
    <mergeCell ref="G1610:H1610"/>
    <mergeCell ref="I1610:J1610"/>
    <mergeCell ref="G1605:H1605"/>
    <mergeCell ref="I1605:J1605"/>
    <mergeCell ref="G1606:H1606"/>
    <mergeCell ref="I1606:J1606"/>
    <mergeCell ref="G1607:H1607"/>
    <mergeCell ref="I1607:J1607"/>
    <mergeCell ref="G1602:H1602"/>
    <mergeCell ref="I1602:J1602"/>
    <mergeCell ref="G1603:H1603"/>
    <mergeCell ref="I1603:J1603"/>
    <mergeCell ref="G1604:H1604"/>
    <mergeCell ref="I1604:J1604"/>
    <mergeCell ref="G1599:H1599"/>
    <mergeCell ref="I1599:J1599"/>
    <mergeCell ref="G1600:H1600"/>
    <mergeCell ref="I1600:J1600"/>
    <mergeCell ref="G1601:H1601"/>
    <mergeCell ref="I1601:J1601"/>
    <mergeCell ref="G1596:H1596"/>
    <mergeCell ref="I1596:J1596"/>
    <mergeCell ref="G1597:H1597"/>
    <mergeCell ref="I1597:J1597"/>
    <mergeCell ref="G1598:H1598"/>
    <mergeCell ref="I1598:J1598"/>
    <mergeCell ref="G1593:H1593"/>
    <mergeCell ref="I1593:J1593"/>
    <mergeCell ref="G1594:H1594"/>
    <mergeCell ref="I1594:J1594"/>
    <mergeCell ref="G1595:H1595"/>
    <mergeCell ref="I1595:J1595"/>
    <mergeCell ref="G1590:H1590"/>
    <mergeCell ref="I1590:J1590"/>
    <mergeCell ref="G1591:H1591"/>
    <mergeCell ref="I1591:J1591"/>
    <mergeCell ref="G1592:H1592"/>
    <mergeCell ref="I1592:J1592"/>
    <mergeCell ref="G1587:H1587"/>
    <mergeCell ref="I1587:J1587"/>
    <mergeCell ref="G1588:H1588"/>
    <mergeCell ref="I1588:J1588"/>
    <mergeCell ref="G1589:H1589"/>
    <mergeCell ref="I1589:J1589"/>
    <mergeCell ref="G1584:H1584"/>
    <mergeCell ref="I1584:J1584"/>
    <mergeCell ref="G1585:H1585"/>
    <mergeCell ref="I1585:J1585"/>
    <mergeCell ref="G1586:H1586"/>
    <mergeCell ref="I1586:J1586"/>
    <mergeCell ref="G1581:H1581"/>
    <mergeCell ref="I1581:J1581"/>
    <mergeCell ref="G1582:H1582"/>
    <mergeCell ref="I1582:J1582"/>
    <mergeCell ref="G1583:H1583"/>
    <mergeCell ref="I1583:J1583"/>
    <mergeCell ref="G1578:H1578"/>
    <mergeCell ref="I1578:J1578"/>
    <mergeCell ref="G1579:H1579"/>
    <mergeCell ref="I1579:J1579"/>
    <mergeCell ref="G1580:H1580"/>
    <mergeCell ref="I1580:J1580"/>
    <mergeCell ref="G1575:H1575"/>
    <mergeCell ref="I1575:J1575"/>
    <mergeCell ref="G1576:H1576"/>
    <mergeCell ref="I1576:J1576"/>
    <mergeCell ref="G1577:H1577"/>
    <mergeCell ref="I1577:J1577"/>
    <mergeCell ref="G1572:H1572"/>
    <mergeCell ref="I1572:J1572"/>
    <mergeCell ref="G1573:H1573"/>
    <mergeCell ref="I1573:J1573"/>
    <mergeCell ref="G1574:H1574"/>
    <mergeCell ref="I1574:J1574"/>
    <mergeCell ref="G1569:H1569"/>
    <mergeCell ref="I1569:J1569"/>
    <mergeCell ref="G1570:H1570"/>
    <mergeCell ref="I1570:J1570"/>
    <mergeCell ref="G1571:H1571"/>
    <mergeCell ref="I1571:J1571"/>
    <mergeCell ref="G1566:H1566"/>
    <mergeCell ref="I1566:J1566"/>
    <mergeCell ref="G1567:H1567"/>
    <mergeCell ref="I1567:J1567"/>
    <mergeCell ref="G1568:H1568"/>
    <mergeCell ref="I1568:J1568"/>
    <mergeCell ref="G1563:H1563"/>
    <mergeCell ref="I1563:J1563"/>
    <mergeCell ref="G1564:H1564"/>
    <mergeCell ref="I1564:J1564"/>
    <mergeCell ref="G1565:H1565"/>
    <mergeCell ref="I1565:J1565"/>
    <mergeCell ref="G1560:H1560"/>
    <mergeCell ref="I1560:J1560"/>
    <mergeCell ref="G1561:H1561"/>
    <mergeCell ref="I1561:J1561"/>
    <mergeCell ref="G1562:H1562"/>
    <mergeCell ref="I1562:J1562"/>
    <mergeCell ref="G1557:H1557"/>
    <mergeCell ref="I1557:J1557"/>
    <mergeCell ref="G1558:H1558"/>
    <mergeCell ref="I1558:J1558"/>
    <mergeCell ref="G1559:H1559"/>
    <mergeCell ref="I1559:J1559"/>
    <mergeCell ref="G1554:H1554"/>
    <mergeCell ref="I1554:J1554"/>
    <mergeCell ref="G1555:H1555"/>
    <mergeCell ref="I1555:J1555"/>
    <mergeCell ref="G1556:H1556"/>
    <mergeCell ref="I1556:J1556"/>
    <mergeCell ref="G1551:H1551"/>
    <mergeCell ref="I1551:J1551"/>
    <mergeCell ref="G1552:H1552"/>
    <mergeCell ref="I1552:J1552"/>
    <mergeCell ref="G1553:H1553"/>
    <mergeCell ref="I1553:J1553"/>
    <mergeCell ref="G1544:I1544"/>
    <mergeCell ref="G1545:I1545"/>
    <mergeCell ref="G1546:I1546"/>
    <mergeCell ref="G1547:I1547"/>
    <mergeCell ref="G1548:I1548"/>
    <mergeCell ref="G1549:I1549"/>
    <mergeCell ref="G1539:H1539"/>
    <mergeCell ref="I1539:J1539"/>
    <mergeCell ref="G1540:J1540"/>
    <mergeCell ref="G1541:I1541"/>
    <mergeCell ref="G1542:I1542"/>
    <mergeCell ref="G1543:I1543"/>
    <mergeCell ref="G1536:H1536"/>
    <mergeCell ref="I1536:J1536"/>
    <mergeCell ref="G1537:H1537"/>
    <mergeCell ref="I1537:J1537"/>
    <mergeCell ref="G1538:H1538"/>
    <mergeCell ref="I1538:J1538"/>
    <mergeCell ref="G1533:H1533"/>
    <mergeCell ref="I1533:J1533"/>
    <mergeCell ref="G1534:H1534"/>
    <mergeCell ref="I1534:J1534"/>
    <mergeCell ref="G1535:H1535"/>
    <mergeCell ref="I1535:J1535"/>
    <mergeCell ref="G1530:H1530"/>
    <mergeCell ref="I1530:J1530"/>
    <mergeCell ref="G1531:H1531"/>
    <mergeCell ref="I1531:J1531"/>
    <mergeCell ref="G1532:H1532"/>
    <mergeCell ref="I1532:J1532"/>
    <mergeCell ref="G1527:H1527"/>
    <mergeCell ref="I1527:J1527"/>
    <mergeCell ref="G1528:H1528"/>
    <mergeCell ref="I1528:J1528"/>
    <mergeCell ref="G1529:H1529"/>
    <mergeCell ref="I1529:J1529"/>
    <mergeCell ref="G1524:H1524"/>
    <mergeCell ref="I1524:J1524"/>
    <mergeCell ref="G1525:H1525"/>
    <mergeCell ref="I1525:J1525"/>
    <mergeCell ref="G1526:H1526"/>
    <mergeCell ref="I1526:J1526"/>
    <mergeCell ref="G1521:H1521"/>
    <mergeCell ref="I1521:J1521"/>
    <mergeCell ref="G1522:H1522"/>
    <mergeCell ref="I1522:J1522"/>
    <mergeCell ref="G1523:H1523"/>
    <mergeCell ref="I1523:J1523"/>
    <mergeCell ref="G1518:H1518"/>
    <mergeCell ref="I1518:J1518"/>
    <mergeCell ref="G1519:H1519"/>
    <mergeCell ref="I1519:J1519"/>
    <mergeCell ref="G1520:H1520"/>
    <mergeCell ref="I1520:J1520"/>
    <mergeCell ref="G1515:H1515"/>
    <mergeCell ref="I1515:J1515"/>
    <mergeCell ref="G1516:H1516"/>
    <mergeCell ref="I1516:J1516"/>
    <mergeCell ref="G1517:H1517"/>
    <mergeCell ref="I1517:J1517"/>
    <mergeCell ref="G1512:H1512"/>
    <mergeCell ref="I1512:J1512"/>
    <mergeCell ref="G1513:H1513"/>
    <mergeCell ref="I1513:J1513"/>
    <mergeCell ref="G1514:H1514"/>
    <mergeCell ref="I1514:J1514"/>
    <mergeCell ref="G1509:H1509"/>
    <mergeCell ref="I1509:J1509"/>
    <mergeCell ref="G1510:H1510"/>
    <mergeCell ref="I1510:J1510"/>
    <mergeCell ref="G1511:H1511"/>
    <mergeCell ref="I1511:J1511"/>
    <mergeCell ref="G1506:H1506"/>
    <mergeCell ref="I1506:J1506"/>
    <mergeCell ref="G1507:H1507"/>
    <mergeCell ref="I1507:J1507"/>
    <mergeCell ref="G1508:H1508"/>
    <mergeCell ref="I1508:J1508"/>
    <mergeCell ref="G1503:H1503"/>
    <mergeCell ref="I1503:J1503"/>
    <mergeCell ref="G1504:H1504"/>
    <mergeCell ref="I1504:J1504"/>
    <mergeCell ref="G1505:H1505"/>
    <mergeCell ref="I1505:J1505"/>
    <mergeCell ref="G1500:H1500"/>
    <mergeCell ref="I1500:J1500"/>
    <mergeCell ref="G1501:H1501"/>
    <mergeCell ref="I1501:J1501"/>
    <mergeCell ref="G1502:H1502"/>
    <mergeCell ref="I1502:J1502"/>
    <mergeCell ref="G1497:H1497"/>
    <mergeCell ref="I1497:J1497"/>
    <mergeCell ref="G1498:H1498"/>
    <mergeCell ref="I1498:J1498"/>
    <mergeCell ref="G1499:H1499"/>
    <mergeCell ref="I1499:J1499"/>
    <mergeCell ref="G1494:H1494"/>
    <mergeCell ref="I1494:J1494"/>
    <mergeCell ref="G1495:H1495"/>
    <mergeCell ref="I1495:J1495"/>
    <mergeCell ref="G1496:H1496"/>
    <mergeCell ref="I1496:J1496"/>
    <mergeCell ref="G1491:H1491"/>
    <mergeCell ref="I1491:J1491"/>
    <mergeCell ref="G1492:H1492"/>
    <mergeCell ref="I1492:J1492"/>
    <mergeCell ref="G1493:H1493"/>
    <mergeCell ref="I1493:J1493"/>
    <mergeCell ref="G1488:H1488"/>
    <mergeCell ref="I1488:J1488"/>
    <mergeCell ref="G1489:H1489"/>
    <mergeCell ref="I1489:J1489"/>
    <mergeCell ref="G1490:H1490"/>
    <mergeCell ref="I1490:J1490"/>
    <mergeCell ref="G1485:H1485"/>
    <mergeCell ref="I1485:J1485"/>
    <mergeCell ref="G1486:H1486"/>
    <mergeCell ref="I1486:J1486"/>
    <mergeCell ref="G1487:H1487"/>
    <mergeCell ref="I1487:J1487"/>
    <mergeCell ref="G1482:H1482"/>
    <mergeCell ref="I1482:J1482"/>
    <mergeCell ref="G1483:H1483"/>
    <mergeCell ref="I1483:J1483"/>
    <mergeCell ref="G1484:H1484"/>
    <mergeCell ref="I1484:J1484"/>
    <mergeCell ref="G1479:H1479"/>
    <mergeCell ref="I1479:J1479"/>
    <mergeCell ref="G1480:H1480"/>
    <mergeCell ref="I1480:J1480"/>
    <mergeCell ref="G1481:H1481"/>
    <mergeCell ref="I1481:J1481"/>
    <mergeCell ref="G1476:H1476"/>
    <mergeCell ref="I1476:J1476"/>
    <mergeCell ref="G1477:H1477"/>
    <mergeCell ref="I1477:J1477"/>
    <mergeCell ref="G1478:H1478"/>
    <mergeCell ref="I1478:J1478"/>
    <mergeCell ref="G1473:H1473"/>
    <mergeCell ref="I1473:J1473"/>
    <mergeCell ref="G1474:H1474"/>
    <mergeCell ref="I1474:J1474"/>
    <mergeCell ref="G1475:H1475"/>
    <mergeCell ref="I1475:J1475"/>
    <mergeCell ref="G1470:H1470"/>
    <mergeCell ref="I1470:J1470"/>
    <mergeCell ref="G1471:H1471"/>
    <mergeCell ref="I1471:J1471"/>
    <mergeCell ref="G1472:H1472"/>
    <mergeCell ref="I1472:J1472"/>
    <mergeCell ref="G1467:H1467"/>
    <mergeCell ref="I1467:J1467"/>
    <mergeCell ref="G1468:H1468"/>
    <mergeCell ref="I1468:J1468"/>
    <mergeCell ref="G1469:H1469"/>
    <mergeCell ref="I1469:J1469"/>
    <mergeCell ref="G1464:H1464"/>
    <mergeCell ref="I1464:J1464"/>
    <mergeCell ref="G1465:H1465"/>
    <mergeCell ref="I1465:J1465"/>
    <mergeCell ref="G1466:H1466"/>
    <mergeCell ref="I1466:J1466"/>
    <mergeCell ref="G1461:H1461"/>
    <mergeCell ref="I1461:J1461"/>
    <mergeCell ref="G1462:H1462"/>
    <mergeCell ref="I1462:J1462"/>
    <mergeCell ref="G1463:H1463"/>
    <mergeCell ref="I1463:J1463"/>
    <mergeCell ref="G1458:H1458"/>
    <mergeCell ref="I1458:J1458"/>
    <mergeCell ref="G1459:H1459"/>
    <mergeCell ref="I1459:J1459"/>
    <mergeCell ref="G1460:H1460"/>
    <mergeCell ref="I1460:J1460"/>
    <mergeCell ref="G1455:H1455"/>
    <mergeCell ref="I1455:J1455"/>
    <mergeCell ref="G1456:H1456"/>
    <mergeCell ref="I1456:J1456"/>
    <mergeCell ref="G1457:H1457"/>
    <mergeCell ref="I1457:J1457"/>
    <mergeCell ref="G1452:H1452"/>
    <mergeCell ref="I1452:J1452"/>
    <mergeCell ref="G1453:H1453"/>
    <mergeCell ref="I1453:J1453"/>
    <mergeCell ref="G1454:H1454"/>
    <mergeCell ref="I1454:J1454"/>
    <mergeCell ref="G1449:H1449"/>
    <mergeCell ref="I1449:J1449"/>
    <mergeCell ref="G1450:H1450"/>
    <mergeCell ref="I1450:J1450"/>
    <mergeCell ref="G1451:H1451"/>
    <mergeCell ref="I1451:J1451"/>
    <mergeCell ref="G1446:H1446"/>
    <mergeCell ref="I1446:J1446"/>
    <mergeCell ref="G1447:H1447"/>
    <mergeCell ref="I1447:J1447"/>
    <mergeCell ref="G1448:H1448"/>
    <mergeCell ref="I1448:J1448"/>
    <mergeCell ref="G1443:H1443"/>
    <mergeCell ref="I1443:J1443"/>
    <mergeCell ref="G1444:H1444"/>
    <mergeCell ref="I1444:J1444"/>
    <mergeCell ref="G1445:H1445"/>
    <mergeCell ref="I1445:J1445"/>
    <mergeCell ref="G1440:H1440"/>
    <mergeCell ref="I1440:J1440"/>
    <mergeCell ref="G1441:H1441"/>
    <mergeCell ref="I1441:J1441"/>
    <mergeCell ref="G1442:H1442"/>
    <mergeCell ref="I1442:J1442"/>
    <mergeCell ref="G1437:H1437"/>
    <mergeCell ref="I1437:J1437"/>
    <mergeCell ref="G1438:H1438"/>
    <mergeCell ref="I1438:J1438"/>
    <mergeCell ref="G1439:H1439"/>
    <mergeCell ref="I1439:J1439"/>
    <mergeCell ref="G1434:H1434"/>
    <mergeCell ref="I1434:J1434"/>
    <mergeCell ref="G1435:H1435"/>
    <mergeCell ref="I1435:J1435"/>
    <mergeCell ref="G1436:H1436"/>
    <mergeCell ref="I1436:J1436"/>
    <mergeCell ref="G1431:H1431"/>
    <mergeCell ref="I1431:J1431"/>
    <mergeCell ref="G1432:H1432"/>
    <mergeCell ref="I1432:J1432"/>
    <mergeCell ref="G1433:H1433"/>
    <mergeCell ref="I1433:J1433"/>
    <mergeCell ref="G1428:H1428"/>
    <mergeCell ref="I1428:J1428"/>
    <mergeCell ref="G1429:H1429"/>
    <mergeCell ref="I1429:J1429"/>
    <mergeCell ref="G1430:H1430"/>
    <mergeCell ref="I1430:J1430"/>
    <mergeCell ref="G1425:H1425"/>
    <mergeCell ref="I1425:J1425"/>
    <mergeCell ref="G1426:H1426"/>
    <mergeCell ref="I1426:J1426"/>
    <mergeCell ref="G1427:H1427"/>
    <mergeCell ref="I1427:J1427"/>
    <mergeCell ref="G1422:H1422"/>
    <mergeCell ref="I1422:J1422"/>
    <mergeCell ref="G1423:H1423"/>
    <mergeCell ref="I1423:J1423"/>
    <mergeCell ref="G1424:H1424"/>
    <mergeCell ref="I1424:J1424"/>
    <mergeCell ref="G1419:H1419"/>
    <mergeCell ref="I1419:J1419"/>
    <mergeCell ref="G1420:H1420"/>
    <mergeCell ref="I1420:J1420"/>
    <mergeCell ref="G1421:H1421"/>
    <mergeCell ref="I1421:J1421"/>
    <mergeCell ref="G1416:H1416"/>
    <mergeCell ref="I1416:J1416"/>
    <mergeCell ref="G1417:H1417"/>
    <mergeCell ref="I1417:J1417"/>
    <mergeCell ref="G1418:H1418"/>
    <mergeCell ref="I1418:J1418"/>
    <mergeCell ref="G1413:H1413"/>
    <mergeCell ref="I1413:J1413"/>
    <mergeCell ref="G1414:H1414"/>
    <mergeCell ref="I1414:J1414"/>
    <mergeCell ref="G1415:H1415"/>
    <mergeCell ref="I1415:J1415"/>
    <mergeCell ref="G1410:H1410"/>
    <mergeCell ref="I1410:J1410"/>
    <mergeCell ref="G1411:H1411"/>
    <mergeCell ref="I1411:J1411"/>
    <mergeCell ref="G1412:H1412"/>
    <mergeCell ref="I1412:J1412"/>
    <mergeCell ref="G1407:H1407"/>
    <mergeCell ref="I1407:J1407"/>
    <mergeCell ref="G1408:H1408"/>
    <mergeCell ref="I1408:J1408"/>
    <mergeCell ref="G1409:H1409"/>
    <mergeCell ref="I1409:J1409"/>
    <mergeCell ref="G1404:H1404"/>
    <mergeCell ref="I1404:J1404"/>
    <mergeCell ref="G1405:H1405"/>
    <mergeCell ref="I1405:J1405"/>
    <mergeCell ref="G1406:H1406"/>
    <mergeCell ref="I1406:J1406"/>
    <mergeCell ref="G1401:H1401"/>
    <mergeCell ref="I1401:J1401"/>
    <mergeCell ref="G1402:H1402"/>
    <mergeCell ref="I1402:J1402"/>
    <mergeCell ref="G1403:H1403"/>
    <mergeCell ref="I1403:J1403"/>
    <mergeCell ref="G1398:H1398"/>
    <mergeCell ref="I1398:J1398"/>
    <mergeCell ref="G1399:H1399"/>
    <mergeCell ref="I1399:J1399"/>
    <mergeCell ref="G1400:H1400"/>
    <mergeCell ref="I1400:J1400"/>
    <mergeCell ref="G1395:H1395"/>
    <mergeCell ref="I1395:J1395"/>
    <mergeCell ref="G1396:H1396"/>
    <mergeCell ref="I1396:J1396"/>
    <mergeCell ref="G1397:H1397"/>
    <mergeCell ref="I1397:J1397"/>
    <mergeCell ref="G1392:H1392"/>
    <mergeCell ref="I1392:J1392"/>
    <mergeCell ref="G1393:H1393"/>
    <mergeCell ref="I1393:J1393"/>
    <mergeCell ref="G1394:H1394"/>
    <mergeCell ref="I1394:J1394"/>
    <mergeCell ref="G1389:H1389"/>
    <mergeCell ref="I1389:J1389"/>
    <mergeCell ref="G1390:H1390"/>
    <mergeCell ref="I1390:J1390"/>
    <mergeCell ref="G1391:H1391"/>
    <mergeCell ref="I1391:J1391"/>
    <mergeCell ref="G1386:H1386"/>
    <mergeCell ref="I1386:J1386"/>
    <mergeCell ref="G1387:H1387"/>
    <mergeCell ref="I1387:J1387"/>
    <mergeCell ref="G1388:H1388"/>
    <mergeCell ref="I1388:J1388"/>
    <mergeCell ref="G1383:H1383"/>
    <mergeCell ref="I1383:J1383"/>
    <mergeCell ref="G1384:H1384"/>
    <mergeCell ref="I1384:J1384"/>
    <mergeCell ref="G1385:H1385"/>
    <mergeCell ref="I1385:J1385"/>
    <mergeCell ref="G1380:H1380"/>
    <mergeCell ref="I1380:J1380"/>
    <mergeCell ref="G1381:H1381"/>
    <mergeCell ref="I1381:J1381"/>
    <mergeCell ref="G1382:H1382"/>
    <mergeCell ref="I1382:J1382"/>
    <mergeCell ref="G1377:H1377"/>
    <mergeCell ref="I1377:J1377"/>
    <mergeCell ref="G1378:H1378"/>
    <mergeCell ref="I1378:J1378"/>
    <mergeCell ref="G1379:H1379"/>
    <mergeCell ref="I1379:J1379"/>
    <mergeCell ref="G1374:H1374"/>
    <mergeCell ref="I1374:J1374"/>
    <mergeCell ref="G1375:H1375"/>
    <mergeCell ref="I1375:J1375"/>
    <mergeCell ref="G1376:H1376"/>
    <mergeCell ref="I1376:J1376"/>
    <mergeCell ref="G1371:H1371"/>
    <mergeCell ref="I1371:J1371"/>
    <mergeCell ref="G1372:H1372"/>
    <mergeCell ref="I1372:J1372"/>
    <mergeCell ref="G1373:H1373"/>
    <mergeCell ref="I1373:J1373"/>
    <mergeCell ref="G1368:H1368"/>
    <mergeCell ref="I1368:J1368"/>
    <mergeCell ref="G1369:H1369"/>
    <mergeCell ref="I1369:J1369"/>
    <mergeCell ref="G1370:H1370"/>
    <mergeCell ref="I1370:J1370"/>
    <mergeCell ref="G1365:H1365"/>
    <mergeCell ref="I1365:J1365"/>
    <mergeCell ref="G1366:H1366"/>
    <mergeCell ref="I1366:J1366"/>
    <mergeCell ref="G1367:H1367"/>
    <mergeCell ref="I1367:J1367"/>
    <mergeCell ref="G1362:H1362"/>
    <mergeCell ref="I1362:J1362"/>
    <mergeCell ref="G1363:H1363"/>
    <mergeCell ref="I1363:J1363"/>
    <mergeCell ref="G1364:H1364"/>
    <mergeCell ref="I1364:J1364"/>
    <mergeCell ref="G1359:H1359"/>
    <mergeCell ref="I1359:J1359"/>
    <mergeCell ref="G1360:H1360"/>
    <mergeCell ref="I1360:J1360"/>
    <mergeCell ref="G1361:H1361"/>
    <mergeCell ref="I1361:J1361"/>
    <mergeCell ref="G1356:H1356"/>
    <mergeCell ref="I1356:J1356"/>
    <mergeCell ref="G1357:H1357"/>
    <mergeCell ref="I1357:J1357"/>
    <mergeCell ref="G1358:H1358"/>
    <mergeCell ref="I1358:J1358"/>
    <mergeCell ref="G1353:H1353"/>
    <mergeCell ref="I1353:J1353"/>
    <mergeCell ref="G1354:H1354"/>
    <mergeCell ref="I1354:J1354"/>
    <mergeCell ref="G1355:H1355"/>
    <mergeCell ref="I1355:J1355"/>
    <mergeCell ref="G1350:H1350"/>
    <mergeCell ref="I1350:J1350"/>
    <mergeCell ref="G1351:H1351"/>
    <mergeCell ref="I1351:J1351"/>
    <mergeCell ref="G1352:H1352"/>
    <mergeCell ref="I1352:J1352"/>
    <mergeCell ref="G1347:H1347"/>
    <mergeCell ref="I1347:J1347"/>
    <mergeCell ref="G1348:H1348"/>
    <mergeCell ref="I1348:J1348"/>
    <mergeCell ref="G1349:H1349"/>
    <mergeCell ref="I1349:J1349"/>
    <mergeCell ref="G1344:H1344"/>
    <mergeCell ref="I1344:J1344"/>
    <mergeCell ref="G1345:H1345"/>
    <mergeCell ref="I1345:J1345"/>
    <mergeCell ref="G1346:H1346"/>
    <mergeCell ref="I1346:J1346"/>
    <mergeCell ref="G1341:H1341"/>
    <mergeCell ref="I1341:J1341"/>
    <mergeCell ref="G1342:H1342"/>
    <mergeCell ref="I1342:J1342"/>
    <mergeCell ref="G1343:H1343"/>
    <mergeCell ref="I1343:J1343"/>
    <mergeCell ref="G1338:H1338"/>
    <mergeCell ref="I1338:J1338"/>
    <mergeCell ref="G1339:H1339"/>
    <mergeCell ref="I1339:J1339"/>
    <mergeCell ref="G1340:H1340"/>
    <mergeCell ref="I1340:J1340"/>
    <mergeCell ref="G1335:H1335"/>
    <mergeCell ref="I1335:J1335"/>
    <mergeCell ref="G1336:H1336"/>
    <mergeCell ref="I1336:J1336"/>
    <mergeCell ref="G1337:H1337"/>
    <mergeCell ref="I1337:J1337"/>
    <mergeCell ref="G1332:H1332"/>
    <mergeCell ref="I1332:J1332"/>
    <mergeCell ref="G1333:H1333"/>
    <mergeCell ref="I1333:J1333"/>
    <mergeCell ref="G1334:H1334"/>
    <mergeCell ref="I1334:J1334"/>
    <mergeCell ref="G1329:H1329"/>
    <mergeCell ref="I1329:J1329"/>
    <mergeCell ref="G1330:H1330"/>
    <mergeCell ref="I1330:J1330"/>
    <mergeCell ref="G1331:H1331"/>
    <mergeCell ref="I1331:J1331"/>
    <mergeCell ref="G1326:H1326"/>
    <mergeCell ref="I1326:J1326"/>
    <mergeCell ref="G1327:H1327"/>
    <mergeCell ref="I1327:J1327"/>
    <mergeCell ref="G1328:H1328"/>
    <mergeCell ref="I1328:J1328"/>
    <mergeCell ref="G1323:H1323"/>
    <mergeCell ref="I1323:J1323"/>
    <mergeCell ref="G1324:H1324"/>
    <mergeCell ref="I1324:J1324"/>
    <mergeCell ref="G1325:H1325"/>
    <mergeCell ref="I1325:J1325"/>
    <mergeCell ref="G1320:H1320"/>
    <mergeCell ref="I1320:J1320"/>
    <mergeCell ref="G1321:H1321"/>
    <mergeCell ref="I1321:J1321"/>
    <mergeCell ref="G1322:H1322"/>
    <mergeCell ref="I1322:J1322"/>
    <mergeCell ref="G1317:H1317"/>
    <mergeCell ref="I1317:J1317"/>
    <mergeCell ref="G1318:H1318"/>
    <mergeCell ref="I1318:J1318"/>
    <mergeCell ref="G1319:H1319"/>
    <mergeCell ref="I1319:J1319"/>
    <mergeCell ref="G1314:H1314"/>
    <mergeCell ref="I1314:J1314"/>
    <mergeCell ref="G1315:H1315"/>
    <mergeCell ref="I1315:J1315"/>
    <mergeCell ref="G1316:H1316"/>
    <mergeCell ref="I1316:J1316"/>
    <mergeCell ref="G1311:H1311"/>
    <mergeCell ref="I1311:J1311"/>
    <mergeCell ref="G1312:H1312"/>
    <mergeCell ref="I1312:J1312"/>
    <mergeCell ref="G1313:H1313"/>
    <mergeCell ref="I1313:J1313"/>
    <mergeCell ref="G1308:H1308"/>
    <mergeCell ref="I1308:J1308"/>
    <mergeCell ref="G1309:H1309"/>
    <mergeCell ref="I1309:J1309"/>
    <mergeCell ref="G1310:H1310"/>
    <mergeCell ref="I1310:J1310"/>
    <mergeCell ref="G1305:H1305"/>
    <mergeCell ref="I1305:J1305"/>
    <mergeCell ref="G1306:H1306"/>
    <mergeCell ref="I1306:J1306"/>
    <mergeCell ref="G1307:H1307"/>
    <mergeCell ref="I1307:J1307"/>
    <mergeCell ref="G1302:H1302"/>
    <mergeCell ref="I1302:J1302"/>
    <mergeCell ref="G1303:H1303"/>
    <mergeCell ref="I1303:J1303"/>
    <mergeCell ref="G1304:H1304"/>
    <mergeCell ref="I1304:J1304"/>
    <mergeCell ref="G1299:H1299"/>
    <mergeCell ref="I1299:J1299"/>
    <mergeCell ref="G1300:H1300"/>
    <mergeCell ref="I1300:J1300"/>
    <mergeCell ref="G1301:H1301"/>
    <mergeCell ref="I1301:J1301"/>
    <mergeCell ref="G1296:H1296"/>
    <mergeCell ref="I1296:J1296"/>
    <mergeCell ref="G1297:H1297"/>
    <mergeCell ref="I1297:J1297"/>
    <mergeCell ref="G1298:H1298"/>
    <mergeCell ref="I1298:J1298"/>
    <mergeCell ref="G1293:H1293"/>
    <mergeCell ref="I1293:J1293"/>
    <mergeCell ref="G1294:H1294"/>
    <mergeCell ref="I1294:J1294"/>
    <mergeCell ref="G1295:H1295"/>
    <mergeCell ref="I1295:J1295"/>
    <mergeCell ref="G1290:H1290"/>
    <mergeCell ref="I1290:J1290"/>
    <mergeCell ref="G1291:H1291"/>
    <mergeCell ref="I1291:J1291"/>
    <mergeCell ref="G1292:H1292"/>
    <mergeCell ref="I1292:J1292"/>
    <mergeCell ref="G1287:H1287"/>
    <mergeCell ref="I1287:J1287"/>
    <mergeCell ref="G1288:H1288"/>
    <mergeCell ref="I1288:J1288"/>
    <mergeCell ref="G1289:H1289"/>
    <mergeCell ref="I1289:J1289"/>
    <mergeCell ref="G1284:H1284"/>
    <mergeCell ref="I1284:J1284"/>
    <mergeCell ref="G1285:H1285"/>
    <mergeCell ref="I1285:J1285"/>
    <mergeCell ref="G1286:H1286"/>
    <mergeCell ref="I1286:J1286"/>
    <mergeCell ref="G1281:H1281"/>
    <mergeCell ref="I1281:J1281"/>
    <mergeCell ref="G1282:H1282"/>
    <mergeCell ref="I1282:J1282"/>
    <mergeCell ref="G1283:H1283"/>
    <mergeCell ref="I1283:J1283"/>
    <mergeCell ref="G1278:H1278"/>
    <mergeCell ref="I1278:J1278"/>
    <mergeCell ref="G1279:H1279"/>
    <mergeCell ref="I1279:J1279"/>
    <mergeCell ref="G1280:H1280"/>
    <mergeCell ref="I1280:J1280"/>
    <mergeCell ref="G1275:H1275"/>
    <mergeCell ref="I1275:J1275"/>
    <mergeCell ref="G1276:H1276"/>
    <mergeCell ref="I1276:J1276"/>
    <mergeCell ref="G1277:H1277"/>
    <mergeCell ref="I1277:J1277"/>
    <mergeCell ref="G1272:H1272"/>
    <mergeCell ref="I1272:J1272"/>
    <mergeCell ref="G1273:H1273"/>
    <mergeCell ref="I1273:J1273"/>
    <mergeCell ref="G1274:H1274"/>
    <mergeCell ref="I1274:J1274"/>
    <mergeCell ref="G1269:H1269"/>
    <mergeCell ref="I1269:J1269"/>
    <mergeCell ref="G1270:H1270"/>
    <mergeCell ref="I1270:J1270"/>
    <mergeCell ref="G1271:H1271"/>
    <mergeCell ref="I1271:J1271"/>
    <mergeCell ref="G1266:H1266"/>
    <mergeCell ref="I1266:J1266"/>
    <mergeCell ref="G1267:H1267"/>
    <mergeCell ref="I1267:J1267"/>
    <mergeCell ref="G1268:H1268"/>
    <mergeCell ref="I1268:J1268"/>
    <mergeCell ref="G1263:H1263"/>
    <mergeCell ref="I1263:J1263"/>
    <mergeCell ref="G1264:H1264"/>
    <mergeCell ref="I1264:J1264"/>
    <mergeCell ref="G1265:H1265"/>
    <mergeCell ref="I1265:J1265"/>
    <mergeCell ref="G1260:H1260"/>
    <mergeCell ref="I1260:J1260"/>
    <mergeCell ref="G1261:H1261"/>
    <mergeCell ref="I1261:J1261"/>
    <mergeCell ref="G1262:H1262"/>
    <mergeCell ref="I1262:J1262"/>
    <mergeCell ref="G1257:H1257"/>
    <mergeCell ref="I1257:J1257"/>
    <mergeCell ref="G1258:H1258"/>
    <mergeCell ref="I1258:J1258"/>
    <mergeCell ref="G1259:H1259"/>
    <mergeCell ref="I1259:J1259"/>
    <mergeCell ref="G1254:H1254"/>
    <mergeCell ref="I1254:J1254"/>
    <mergeCell ref="G1255:H1255"/>
    <mergeCell ref="I1255:J1255"/>
    <mergeCell ref="G1256:H1256"/>
    <mergeCell ref="I1256:J1256"/>
    <mergeCell ref="G1251:H1251"/>
    <mergeCell ref="I1251:J1251"/>
    <mergeCell ref="G1252:H1252"/>
    <mergeCell ref="I1252:J1252"/>
    <mergeCell ref="G1253:H1253"/>
    <mergeCell ref="I1253:J1253"/>
    <mergeCell ref="G1248:H1248"/>
    <mergeCell ref="I1248:J1248"/>
    <mergeCell ref="G1249:H1249"/>
    <mergeCell ref="I1249:J1249"/>
    <mergeCell ref="G1250:H1250"/>
    <mergeCell ref="I1250:J1250"/>
    <mergeCell ref="G1245:H1245"/>
    <mergeCell ref="I1245:J1245"/>
    <mergeCell ref="G1246:H1246"/>
    <mergeCell ref="I1246:J1246"/>
    <mergeCell ref="G1247:H1247"/>
    <mergeCell ref="I1247:J1247"/>
    <mergeCell ref="G1242:H1242"/>
    <mergeCell ref="I1242:J1242"/>
    <mergeCell ref="G1243:H1243"/>
    <mergeCell ref="I1243:J1243"/>
    <mergeCell ref="G1244:H1244"/>
    <mergeCell ref="I1244:J1244"/>
    <mergeCell ref="G1239:H1239"/>
    <mergeCell ref="I1239:J1239"/>
    <mergeCell ref="G1240:H1240"/>
    <mergeCell ref="I1240:J1240"/>
    <mergeCell ref="G1241:H1241"/>
    <mergeCell ref="I1241:J1241"/>
    <mergeCell ref="G1236:H1236"/>
    <mergeCell ref="I1236:J1236"/>
    <mergeCell ref="G1237:H1237"/>
    <mergeCell ref="I1237:J1237"/>
    <mergeCell ref="G1238:H1238"/>
    <mergeCell ref="I1238:J1238"/>
    <mergeCell ref="G1233:H1233"/>
    <mergeCell ref="I1233:J1233"/>
    <mergeCell ref="G1234:H1234"/>
    <mergeCell ref="I1234:J1234"/>
    <mergeCell ref="G1235:H1235"/>
    <mergeCell ref="I1235:J1235"/>
    <mergeCell ref="G1230:H1230"/>
    <mergeCell ref="I1230:J1230"/>
    <mergeCell ref="G1231:H1231"/>
    <mergeCell ref="I1231:J1231"/>
    <mergeCell ref="G1232:H1232"/>
    <mergeCell ref="I1232:J1232"/>
    <mergeCell ref="G1227:H1227"/>
    <mergeCell ref="I1227:J1227"/>
    <mergeCell ref="G1228:H1228"/>
    <mergeCell ref="I1228:J1228"/>
    <mergeCell ref="G1229:H1229"/>
    <mergeCell ref="I1229:J1229"/>
    <mergeCell ref="G1224:H1224"/>
    <mergeCell ref="I1224:J1224"/>
    <mergeCell ref="G1225:H1225"/>
    <mergeCell ref="I1225:J1225"/>
    <mergeCell ref="G1226:H1226"/>
    <mergeCell ref="I1226:J1226"/>
    <mergeCell ref="G1221:H1221"/>
    <mergeCell ref="I1221:J1221"/>
    <mergeCell ref="G1222:H1222"/>
    <mergeCell ref="I1222:J1222"/>
    <mergeCell ref="G1223:H1223"/>
    <mergeCell ref="I1223:J1223"/>
    <mergeCell ref="G1218:H1218"/>
    <mergeCell ref="I1218:J1218"/>
    <mergeCell ref="G1219:H1219"/>
    <mergeCell ref="I1219:J1219"/>
    <mergeCell ref="G1220:H1220"/>
    <mergeCell ref="I1220:J1220"/>
    <mergeCell ref="G1215:H1215"/>
    <mergeCell ref="I1215:J1215"/>
    <mergeCell ref="G1216:H1216"/>
    <mergeCell ref="I1216:J1216"/>
    <mergeCell ref="G1217:H1217"/>
    <mergeCell ref="I1217:J1217"/>
    <mergeCell ref="G1212:H1212"/>
    <mergeCell ref="I1212:J1212"/>
    <mergeCell ref="G1213:H1213"/>
    <mergeCell ref="I1213:J1213"/>
    <mergeCell ref="G1214:H1214"/>
    <mergeCell ref="I1214:J1214"/>
    <mergeCell ref="G1209:H1209"/>
    <mergeCell ref="I1209:J1209"/>
    <mergeCell ref="G1210:H1210"/>
    <mergeCell ref="I1210:J1210"/>
    <mergeCell ref="G1211:H1211"/>
    <mergeCell ref="I1211:J1211"/>
    <mergeCell ref="G1206:H1206"/>
    <mergeCell ref="I1206:J1206"/>
    <mergeCell ref="G1207:H1207"/>
    <mergeCell ref="I1207:J1207"/>
    <mergeCell ref="G1208:H1208"/>
    <mergeCell ref="I1208:J1208"/>
    <mergeCell ref="G1203:H1203"/>
    <mergeCell ref="I1203:J1203"/>
    <mergeCell ref="G1204:H1204"/>
    <mergeCell ref="I1204:J1204"/>
    <mergeCell ref="G1205:H1205"/>
    <mergeCell ref="I1205:J1205"/>
    <mergeCell ref="G1200:H1200"/>
    <mergeCell ref="I1200:J1200"/>
    <mergeCell ref="G1201:H1201"/>
    <mergeCell ref="I1201:J1201"/>
    <mergeCell ref="G1202:H1202"/>
    <mergeCell ref="I1202:J1202"/>
    <mergeCell ref="G1197:H1197"/>
    <mergeCell ref="I1197:J1197"/>
    <mergeCell ref="G1198:H1198"/>
    <mergeCell ref="I1198:J1198"/>
    <mergeCell ref="G1199:H1199"/>
    <mergeCell ref="I1199:J1199"/>
    <mergeCell ref="G1194:H1194"/>
    <mergeCell ref="I1194:J1194"/>
    <mergeCell ref="G1195:H1195"/>
    <mergeCell ref="I1195:J1195"/>
    <mergeCell ref="G1196:H1196"/>
    <mergeCell ref="I1196:J1196"/>
    <mergeCell ref="G1191:H1191"/>
    <mergeCell ref="I1191:J1191"/>
    <mergeCell ref="G1192:H1192"/>
    <mergeCell ref="I1192:J1192"/>
    <mergeCell ref="G1193:H1193"/>
    <mergeCell ref="I1193:J1193"/>
    <mergeCell ref="G1188:H1188"/>
    <mergeCell ref="I1188:J1188"/>
    <mergeCell ref="G1189:H1189"/>
    <mergeCell ref="I1189:J1189"/>
    <mergeCell ref="G1190:H1190"/>
    <mergeCell ref="I1190:J1190"/>
    <mergeCell ref="G1185:H1185"/>
    <mergeCell ref="I1185:J1185"/>
    <mergeCell ref="G1186:H1186"/>
    <mergeCell ref="I1186:J1186"/>
    <mergeCell ref="G1187:H1187"/>
    <mergeCell ref="I1187:J1187"/>
    <mergeCell ref="G1182:H1182"/>
    <mergeCell ref="I1182:J1182"/>
    <mergeCell ref="G1183:H1183"/>
    <mergeCell ref="I1183:J1183"/>
    <mergeCell ref="G1184:H1184"/>
    <mergeCell ref="I1184:J1184"/>
    <mergeCell ref="G1179:H1179"/>
    <mergeCell ref="I1179:J1179"/>
    <mergeCell ref="G1180:H1180"/>
    <mergeCell ref="I1180:J1180"/>
    <mergeCell ref="G1181:H1181"/>
    <mergeCell ref="I1181:J1181"/>
    <mergeCell ref="G1176:H1176"/>
    <mergeCell ref="I1176:J1176"/>
    <mergeCell ref="G1177:H1177"/>
    <mergeCell ref="I1177:J1177"/>
    <mergeCell ref="G1178:H1178"/>
    <mergeCell ref="I1178:J1178"/>
    <mergeCell ref="G1173:H1173"/>
    <mergeCell ref="I1173:J1173"/>
    <mergeCell ref="G1174:H1174"/>
    <mergeCell ref="I1174:J1174"/>
    <mergeCell ref="G1175:H1175"/>
    <mergeCell ref="I1175:J1175"/>
    <mergeCell ref="G1170:H1170"/>
    <mergeCell ref="I1170:J1170"/>
    <mergeCell ref="G1171:H1171"/>
    <mergeCell ref="I1171:J1171"/>
    <mergeCell ref="G1172:H1172"/>
    <mergeCell ref="I1172:J1172"/>
    <mergeCell ref="G1167:H1167"/>
    <mergeCell ref="I1167:J1167"/>
    <mergeCell ref="G1168:H1168"/>
    <mergeCell ref="I1168:J1168"/>
    <mergeCell ref="G1169:H1169"/>
    <mergeCell ref="I1169:J1169"/>
    <mergeCell ref="G1164:H1164"/>
    <mergeCell ref="I1164:J1164"/>
    <mergeCell ref="G1165:H1165"/>
    <mergeCell ref="I1165:J1165"/>
    <mergeCell ref="G1166:H1166"/>
    <mergeCell ref="I1166:J1166"/>
    <mergeCell ref="G1161:H1161"/>
    <mergeCell ref="I1161:J1161"/>
    <mergeCell ref="G1162:H1162"/>
    <mergeCell ref="I1162:J1162"/>
    <mergeCell ref="G1163:H1163"/>
    <mergeCell ref="I1163:J1163"/>
    <mergeCell ref="G1158:H1158"/>
    <mergeCell ref="I1158:J1158"/>
    <mergeCell ref="G1159:H1159"/>
    <mergeCell ref="I1159:J1159"/>
    <mergeCell ref="G1160:H1160"/>
    <mergeCell ref="I1160:J1160"/>
    <mergeCell ref="G1155:H1155"/>
    <mergeCell ref="I1155:J1155"/>
    <mergeCell ref="G1156:H1156"/>
    <mergeCell ref="I1156:J1156"/>
    <mergeCell ref="G1157:H1157"/>
    <mergeCell ref="I1157:J1157"/>
    <mergeCell ref="G1152:H1152"/>
    <mergeCell ref="I1152:J1152"/>
    <mergeCell ref="G1153:H1153"/>
    <mergeCell ref="I1153:J1153"/>
    <mergeCell ref="G1154:H1154"/>
    <mergeCell ref="I1154:J1154"/>
    <mergeCell ref="G1149:H1149"/>
    <mergeCell ref="I1149:J1149"/>
    <mergeCell ref="G1150:H1150"/>
    <mergeCell ref="I1150:J1150"/>
    <mergeCell ref="G1151:H1151"/>
    <mergeCell ref="I1151:J1151"/>
    <mergeCell ref="G1146:H1146"/>
    <mergeCell ref="I1146:J1146"/>
    <mergeCell ref="G1147:H1147"/>
    <mergeCell ref="I1147:J1147"/>
    <mergeCell ref="G1148:H1148"/>
    <mergeCell ref="I1148:J1148"/>
    <mergeCell ref="G1143:H1143"/>
    <mergeCell ref="I1143:J1143"/>
    <mergeCell ref="G1144:H1144"/>
    <mergeCell ref="I1144:J1144"/>
    <mergeCell ref="G1145:H1145"/>
    <mergeCell ref="I1145:J1145"/>
    <mergeCell ref="G1140:H1140"/>
    <mergeCell ref="I1140:J1140"/>
    <mergeCell ref="G1141:H1141"/>
    <mergeCell ref="I1141:J1141"/>
    <mergeCell ref="G1142:H1142"/>
    <mergeCell ref="I1142:J1142"/>
    <mergeCell ref="G1137:H1137"/>
    <mergeCell ref="I1137:J1137"/>
    <mergeCell ref="G1138:H1138"/>
    <mergeCell ref="I1138:J1138"/>
    <mergeCell ref="G1139:H1139"/>
    <mergeCell ref="I1139:J1139"/>
    <mergeCell ref="G1134:H1134"/>
    <mergeCell ref="I1134:J1134"/>
    <mergeCell ref="G1135:H1135"/>
    <mergeCell ref="I1135:J1135"/>
    <mergeCell ref="G1136:H1136"/>
    <mergeCell ref="I1136:J1136"/>
    <mergeCell ref="G1131:H1131"/>
    <mergeCell ref="I1131:J1131"/>
    <mergeCell ref="G1132:H1132"/>
    <mergeCell ref="I1132:J1132"/>
    <mergeCell ref="G1133:H1133"/>
    <mergeCell ref="I1133:J1133"/>
    <mergeCell ref="G1128:H1128"/>
    <mergeCell ref="I1128:J1128"/>
    <mergeCell ref="G1129:H1129"/>
    <mergeCell ref="I1129:J1129"/>
    <mergeCell ref="G1130:H1130"/>
    <mergeCell ref="I1130:J1130"/>
    <mergeCell ref="G1125:H1125"/>
    <mergeCell ref="I1125:J1125"/>
    <mergeCell ref="G1126:H1126"/>
    <mergeCell ref="I1126:J1126"/>
    <mergeCell ref="G1127:H1127"/>
    <mergeCell ref="I1127:J1127"/>
    <mergeCell ref="G1122:H1122"/>
    <mergeCell ref="I1122:J1122"/>
    <mergeCell ref="G1123:H1123"/>
    <mergeCell ref="I1123:J1123"/>
    <mergeCell ref="G1124:H1124"/>
    <mergeCell ref="I1124:J1124"/>
    <mergeCell ref="G1119:H1119"/>
    <mergeCell ref="I1119:J1119"/>
    <mergeCell ref="G1120:H1120"/>
    <mergeCell ref="I1120:J1120"/>
    <mergeCell ref="G1121:H1121"/>
    <mergeCell ref="I1121:J1121"/>
    <mergeCell ref="G1116:H1116"/>
    <mergeCell ref="I1116:J1116"/>
    <mergeCell ref="G1117:H1117"/>
    <mergeCell ref="I1117:J1117"/>
    <mergeCell ref="G1118:H1118"/>
    <mergeCell ref="I1118:J1118"/>
    <mergeCell ref="G1113:H1113"/>
    <mergeCell ref="I1113:J1113"/>
    <mergeCell ref="G1114:H1114"/>
    <mergeCell ref="I1114:J1114"/>
    <mergeCell ref="G1115:H1115"/>
    <mergeCell ref="I1115:J1115"/>
    <mergeCell ref="G1110:H1110"/>
    <mergeCell ref="I1110:J1110"/>
    <mergeCell ref="G1111:H1111"/>
    <mergeCell ref="I1111:J1111"/>
    <mergeCell ref="G1112:H1112"/>
    <mergeCell ref="I1112:J1112"/>
    <mergeCell ref="G1107:H1107"/>
    <mergeCell ref="I1107:J1107"/>
    <mergeCell ref="G1108:H1108"/>
    <mergeCell ref="I1108:J1108"/>
    <mergeCell ref="G1109:H1109"/>
    <mergeCell ref="I1109:J1109"/>
    <mergeCell ref="G1104:H1104"/>
    <mergeCell ref="I1104:J1104"/>
    <mergeCell ref="G1105:H1105"/>
    <mergeCell ref="I1105:J1105"/>
    <mergeCell ref="G1106:H1106"/>
    <mergeCell ref="I1106:J1106"/>
    <mergeCell ref="G1101:H1101"/>
    <mergeCell ref="I1101:J1101"/>
    <mergeCell ref="G1102:H1102"/>
    <mergeCell ref="I1102:J1102"/>
    <mergeCell ref="G1103:H1103"/>
    <mergeCell ref="I1103:J1103"/>
    <mergeCell ref="G1098:H1098"/>
    <mergeCell ref="I1098:J1098"/>
    <mergeCell ref="G1099:H1099"/>
    <mergeCell ref="I1099:J1099"/>
    <mergeCell ref="G1100:H1100"/>
    <mergeCell ref="I1100:J1100"/>
    <mergeCell ref="G1095:H1095"/>
    <mergeCell ref="I1095:J1095"/>
    <mergeCell ref="G1096:H1096"/>
    <mergeCell ref="I1096:J1096"/>
    <mergeCell ref="G1097:H1097"/>
    <mergeCell ref="I1097:J1097"/>
    <mergeCell ref="G1092:H1092"/>
    <mergeCell ref="I1092:J1092"/>
    <mergeCell ref="G1093:H1093"/>
    <mergeCell ref="I1093:J1093"/>
    <mergeCell ref="G1094:H1094"/>
    <mergeCell ref="I1094:J1094"/>
    <mergeCell ref="G1089:H1089"/>
    <mergeCell ref="I1089:J1089"/>
    <mergeCell ref="G1090:H1090"/>
    <mergeCell ref="I1090:J1090"/>
    <mergeCell ref="G1091:H1091"/>
    <mergeCell ref="I1091:J1091"/>
    <mergeCell ref="G1086:H1086"/>
    <mergeCell ref="I1086:J1086"/>
    <mergeCell ref="G1087:H1087"/>
    <mergeCell ref="I1087:J1087"/>
    <mergeCell ref="G1088:H1088"/>
    <mergeCell ref="I1088:J1088"/>
    <mergeCell ref="G1083:H1083"/>
    <mergeCell ref="I1083:J1083"/>
    <mergeCell ref="G1084:H1084"/>
    <mergeCell ref="I1084:J1084"/>
    <mergeCell ref="G1085:H1085"/>
    <mergeCell ref="I1085:J1085"/>
    <mergeCell ref="G1080:H1080"/>
    <mergeCell ref="I1080:J1080"/>
    <mergeCell ref="G1081:H1081"/>
    <mergeCell ref="I1081:J1081"/>
    <mergeCell ref="G1082:H1082"/>
    <mergeCell ref="I1082:J1082"/>
    <mergeCell ref="G1077:H1077"/>
    <mergeCell ref="I1077:J1077"/>
    <mergeCell ref="G1078:H1078"/>
    <mergeCell ref="I1078:J1078"/>
    <mergeCell ref="G1079:H1079"/>
    <mergeCell ref="I1079:J1079"/>
    <mergeCell ref="G1074:H1074"/>
    <mergeCell ref="I1074:J1074"/>
    <mergeCell ref="G1075:H1075"/>
    <mergeCell ref="I1075:J1075"/>
    <mergeCell ref="G1076:H1076"/>
    <mergeCell ref="I1076:J1076"/>
    <mergeCell ref="G1071:H1071"/>
    <mergeCell ref="I1071:J1071"/>
    <mergeCell ref="G1072:H1072"/>
    <mergeCell ref="I1072:J1072"/>
    <mergeCell ref="G1073:H1073"/>
    <mergeCell ref="I1073:J1073"/>
    <mergeCell ref="G1068:H1068"/>
    <mergeCell ref="I1068:J1068"/>
    <mergeCell ref="G1069:H1069"/>
    <mergeCell ref="I1069:J1069"/>
    <mergeCell ref="G1070:H1070"/>
    <mergeCell ref="I1070:J1070"/>
    <mergeCell ref="G1065:H1065"/>
    <mergeCell ref="I1065:J1065"/>
    <mergeCell ref="G1066:H1066"/>
    <mergeCell ref="I1066:J1066"/>
    <mergeCell ref="G1067:H1067"/>
    <mergeCell ref="I1067:J1067"/>
    <mergeCell ref="G1062:H1062"/>
    <mergeCell ref="I1062:J1062"/>
    <mergeCell ref="G1063:H1063"/>
    <mergeCell ref="I1063:J1063"/>
    <mergeCell ref="G1064:H1064"/>
    <mergeCell ref="I1064:J1064"/>
    <mergeCell ref="G1059:H1059"/>
    <mergeCell ref="I1059:J1059"/>
    <mergeCell ref="G1060:H1060"/>
    <mergeCell ref="I1060:J1060"/>
    <mergeCell ref="G1061:H1061"/>
    <mergeCell ref="I1061:J1061"/>
    <mergeCell ref="G1056:H1056"/>
    <mergeCell ref="I1056:J1056"/>
    <mergeCell ref="G1057:H1057"/>
    <mergeCell ref="I1057:J1057"/>
    <mergeCell ref="G1058:H1058"/>
    <mergeCell ref="I1058:J1058"/>
    <mergeCell ref="G1053:H1053"/>
    <mergeCell ref="I1053:J1053"/>
    <mergeCell ref="G1054:H1054"/>
    <mergeCell ref="I1054:J1054"/>
    <mergeCell ref="G1055:H1055"/>
    <mergeCell ref="I1055:J1055"/>
    <mergeCell ref="G1050:H1050"/>
    <mergeCell ref="I1050:J1050"/>
    <mergeCell ref="G1051:H1051"/>
    <mergeCell ref="I1051:J1051"/>
    <mergeCell ref="G1052:H1052"/>
    <mergeCell ref="I1052:J1052"/>
    <mergeCell ref="G1047:H1047"/>
    <mergeCell ref="I1047:J1047"/>
    <mergeCell ref="G1048:H1048"/>
    <mergeCell ref="I1048:J1048"/>
    <mergeCell ref="G1049:H1049"/>
    <mergeCell ref="I1049:J1049"/>
    <mergeCell ref="G1044:H1044"/>
    <mergeCell ref="I1044:J1044"/>
    <mergeCell ref="G1045:H1045"/>
    <mergeCell ref="I1045:J1045"/>
    <mergeCell ref="G1046:H1046"/>
    <mergeCell ref="I1046:J1046"/>
    <mergeCell ref="G1041:H1041"/>
    <mergeCell ref="I1041:J1041"/>
    <mergeCell ref="G1042:H1042"/>
    <mergeCell ref="I1042:J1042"/>
    <mergeCell ref="G1043:H1043"/>
    <mergeCell ref="I1043:J1043"/>
    <mergeCell ref="G1036:I1036"/>
    <mergeCell ref="G1037:I1037"/>
    <mergeCell ref="G1039:H1039"/>
    <mergeCell ref="I1039:J1039"/>
    <mergeCell ref="G1040:H1040"/>
    <mergeCell ref="I1040:J1040"/>
    <mergeCell ref="G1030:I1030"/>
    <mergeCell ref="G1031:I1031"/>
    <mergeCell ref="G1032:I1032"/>
    <mergeCell ref="G1033:I1033"/>
    <mergeCell ref="G1034:I1034"/>
    <mergeCell ref="G1035:I1035"/>
    <mergeCell ref="G1026:H1026"/>
    <mergeCell ref="I1026:J1026"/>
    <mergeCell ref="G1027:H1027"/>
    <mergeCell ref="I1027:J1027"/>
    <mergeCell ref="G1028:J1028"/>
    <mergeCell ref="G1029:I1029"/>
    <mergeCell ref="G1023:H1023"/>
    <mergeCell ref="I1023:J1023"/>
    <mergeCell ref="G1024:H1024"/>
    <mergeCell ref="I1024:J1024"/>
    <mergeCell ref="G1025:H1025"/>
    <mergeCell ref="I1025:J1025"/>
    <mergeCell ref="G1020:H1020"/>
    <mergeCell ref="I1020:J1020"/>
    <mergeCell ref="G1021:H1021"/>
    <mergeCell ref="I1021:J1021"/>
    <mergeCell ref="G1022:H1022"/>
    <mergeCell ref="I1022:J1022"/>
    <mergeCell ref="G1017:H1017"/>
    <mergeCell ref="I1017:J1017"/>
    <mergeCell ref="G1018:H1018"/>
    <mergeCell ref="I1018:J1018"/>
    <mergeCell ref="G1019:H1019"/>
    <mergeCell ref="I1019:J1019"/>
    <mergeCell ref="G1014:H1014"/>
    <mergeCell ref="I1014:J1014"/>
    <mergeCell ref="G1015:H1015"/>
    <mergeCell ref="I1015:J1015"/>
    <mergeCell ref="G1016:H1016"/>
    <mergeCell ref="I1016:J1016"/>
    <mergeCell ref="G1011:H1011"/>
    <mergeCell ref="I1011:J1011"/>
    <mergeCell ref="G1012:H1012"/>
    <mergeCell ref="I1012:J1012"/>
    <mergeCell ref="G1013:H1013"/>
    <mergeCell ref="I1013:J1013"/>
    <mergeCell ref="G1008:H1008"/>
    <mergeCell ref="I1008:J1008"/>
    <mergeCell ref="G1009:H1009"/>
    <mergeCell ref="I1009:J1009"/>
    <mergeCell ref="G1010:H1010"/>
    <mergeCell ref="I1010:J1010"/>
    <mergeCell ref="G1005:H1005"/>
    <mergeCell ref="I1005:J1005"/>
    <mergeCell ref="G1006:H1006"/>
    <mergeCell ref="I1006:J1006"/>
    <mergeCell ref="G1007:H1007"/>
    <mergeCell ref="I1007:J1007"/>
    <mergeCell ref="G1002:H1002"/>
    <mergeCell ref="I1002:J1002"/>
    <mergeCell ref="G1003:H1003"/>
    <mergeCell ref="I1003:J1003"/>
    <mergeCell ref="G1004:H1004"/>
    <mergeCell ref="I1004:J1004"/>
    <mergeCell ref="G999:H999"/>
    <mergeCell ref="I999:J999"/>
    <mergeCell ref="G1000:H1000"/>
    <mergeCell ref="I1000:J1000"/>
    <mergeCell ref="G1001:H1001"/>
    <mergeCell ref="I1001:J1001"/>
    <mergeCell ref="G996:H996"/>
    <mergeCell ref="I996:J996"/>
    <mergeCell ref="G997:H997"/>
    <mergeCell ref="I997:J997"/>
    <mergeCell ref="G998:H998"/>
    <mergeCell ref="I998:J998"/>
    <mergeCell ref="G993:H993"/>
    <mergeCell ref="I993:J993"/>
    <mergeCell ref="G994:H994"/>
    <mergeCell ref="I994:J994"/>
    <mergeCell ref="G995:H995"/>
    <mergeCell ref="I995:J995"/>
    <mergeCell ref="G990:H990"/>
    <mergeCell ref="I990:J990"/>
    <mergeCell ref="G991:H991"/>
    <mergeCell ref="I991:J991"/>
    <mergeCell ref="G992:H992"/>
    <mergeCell ref="I992:J992"/>
    <mergeCell ref="G987:H987"/>
    <mergeCell ref="I987:J987"/>
    <mergeCell ref="G988:H988"/>
    <mergeCell ref="I988:J988"/>
    <mergeCell ref="G989:H989"/>
    <mergeCell ref="I989:J989"/>
    <mergeCell ref="G984:H984"/>
    <mergeCell ref="I984:J984"/>
    <mergeCell ref="G985:H985"/>
    <mergeCell ref="I985:J985"/>
    <mergeCell ref="G986:H986"/>
    <mergeCell ref="I986:J986"/>
    <mergeCell ref="G981:H981"/>
    <mergeCell ref="I981:J981"/>
    <mergeCell ref="G982:H982"/>
    <mergeCell ref="I982:J982"/>
    <mergeCell ref="G983:H983"/>
    <mergeCell ref="I983:J983"/>
    <mergeCell ref="G978:H978"/>
    <mergeCell ref="I978:J978"/>
    <mergeCell ref="G979:H979"/>
    <mergeCell ref="I979:J979"/>
    <mergeCell ref="G980:H980"/>
    <mergeCell ref="I980:J980"/>
    <mergeCell ref="G975:H975"/>
    <mergeCell ref="I975:J975"/>
    <mergeCell ref="G976:H976"/>
    <mergeCell ref="I976:J976"/>
    <mergeCell ref="G977:H977"/>
    <mergeCell ref="I977:J977"/>
    <mergeCell ref="G972:H972"/>
    <mergeCell ref="I972:J972"/>
    <mergeCell ref="G973:H973"/>
    <mergeCell ref="I973:J973"/>
    <mergeCell ref="G974:H974"/>
    <mergeCell ref="I974:J974"/>
    <mergeCell ref="G969:H969"/>
    <mergeCell ref="I969:J969"/>
    <mergeCell ref="G970:H970"/>
    <mergeCell ref="I970:J970"/>
    <mergeCell ref="G971:H971"/>
    <mergeCell ref="I971:J971"/>
    <mergeCell ref="G966:H966"/>
    <mergeCell ref="I966:J966"/>
    <mergeCell ref="G967:H967"/>
    <mergeCell ref="I967:J967"/>
    <mergeCell ref="G968:H968"/>
    <mergeCell ref="I968:J968"/>
    <mergeCell ref="G963:H963"/>
    <mergeCell ref="I963:J963"/>
    <mergeCell ref="G964:H964"/>
    <mergeCell ref="I964:J964"/>
    <mergeCell ref="G965:H965"/>
    <mergeCell ref="I965:J965"/>
    <mergeCell ref="G960:H960"/>
    <mergeCell ref="I960:J960"/>
    <mergeCell ref="G961:H961"/>
    <mergeCell ref="I961:J961"/>
    <mergeCell ref="G962:H962"/>
    <mergeCell ref="I962:J962"/>
    <mergeCell ref="G957:H957"/>
    <mergeCell ref="I957:J957"/>
    <mergeCell ref="G958:H958"/>
    <mergeCell ref="I958:J958"/>
    <mergeCell ref="G959:H959"/>
    <mergeCell ref="I959:J959"/>
    <mergeCell ref="G954:H954"/>
    <mergeCell ref="I954:J954"/>
    <mergeCell ref="G955:H955"/>
    <mergeCell ref="I955:J955"/>
    <mergeCell ref="G956:H956"/>
    <mergeCell ref="I956:J956"/>
    <mergeCell ref="G951:H951"/>
    <mergeCell ref="I951:J951"/>
    <mergeCell ref="G952:H952"/>
    <mergeCell ref="I952:J952"/>
    <mergeCell ref="G953:H953"/>
    <mergeCell ref="I953:J953"/>
    <mergeCell ref="G948:H948"/>
    <mergeCell ref="I948:J948"/>
    <mergeCell ref="G949:H949"/>
    <mergeCell ref="I949:J949"/>
    <mergeCell ref="G950:H950"/>
    <mergeCell ref="I950:J950"/>
    <mergeCell ref="G945:H945"/>
    <mergeCell ref="I945:J945"/>
    <mergeCell ref="G946:H946"/>
    <mergeCell ref="I946:J946"/>
    <mergeCell ref="G947:H947"/>
    <mergeCell ref="I947:J947"/>
    <mergeCell ref="G942:H942"/>
    <mergeCell ref="I942:J942"/>
    <mergeCell ref="G943:H943"/>
    <mergeCell ref="I943:J943"/>
    <mergeCell ref="G944:H944"/>
    <mergeCell ref="I944:J944"/>
    <mergeCell ref="G939:H939"/>
    <mergeCell ref="I939:J939"/>
    <mergeCell ref="G940:H940"/>
    <mergeCell ref="I940:J940"/>
    <mergeCell ref="G941:H941"/>
    <mergeCell ref="I941:J941"/>
    <mergeCell ref="G936:H936"/>
    <mergeCell ref="I936:J936"/>
    <mergeCell ref="G937:H937"/>
    <mergeCell ref="I937:J937"/>
    <mergeCell ref="G938:H938"/>
    <mergeCell ref="I938:J938"/>
    <mergeCell ref="G933:H933"/>
    <mergeCell ref="I933:J933"/>
    <mergeCell ref="G934:H934"/>
    <mergeCell ref="I934:J934"/>
    <mergeCell ref="G935:H935"/>
    <mergeCell ref="I935:J935"/>
    <mergeCell ref="G930:H930"/>
    <mergeCell ref="I930:J930"/>
    <mergeCell ref="G931:H931"/>
    <mergeCell ref="I931:J931"/>
    <mergeCell ref="G932:H932"/>
    <mergeCell ref="I932:J932"/>
    <mergeCell ref="G927:H927"/>
    <mergeCell ref="I927:J927"/>
    <mergeCell ref="G928:H928"/>
    <mergeCell ref="I928:J928"/>
    <mergeCell ref="G929:H929"/>
    <mergeCell ref="I929:J929"/>
    <mergeCell ref="G924:H924"/>
    <mergeCell ref="I924:J924"/>
    <mergeCell ref="G925:H925"/>
    <mergeCell ref="I925:J925"/>
    <mergeCell ref="G926:H926"/>
    <mergeCell ref="I926:J926"/>
    <mergeCell ref="G921:H921"/>
    <mergeCell ref="I921:J921"/>
    <mergeCell ref="G922:H922"/>
    <mergeCell ref="I922:J922"/>
    <mergeCell ref="G923:H923"/>
    <mergeCell ref="I923:J923"/>
    <mergeCell ref="G918:H918"/>
    <mergeCell ref="I918:J918"/>
    <mergeCell ref="G919:H919"/>
    <mergeCell ref="I919:J919"/>
    <mergeCell ref="G920:H920"/>
    <mergeCell ref="I920:J920"/>
    <mergeCell ref="G915:H915"/>
    <mergeCell ref="I915:J915"/>
    <mergeCell ref="G916:H916"/>
    <mergeCell ref="I916:J916"/>
    <mergeCell ref="G917:H917"/>
    <mergeCell ref="I917:J917"/>
    <mergeCell ref="G912:H912"/>
    <mergeCell ref="I912:J912"/>
    <mergeCell ref="G913:H913"/>
    <mergeCell ref="I913:J913"/>
    <mergeCell ref="G914:H914"/>
    <mergeCell ref="I914:J914"/>
    <mergeCell ref="G909:H909"/>
    <mergeCell ref="I909:J909"/>
    <mergeCell ref="G910:H910"/>
    <mergeCell ref="I910:J910"/>
    <mergeCell ref="G911:H911"/>
    <mergeCell ref="I911:J911"/>
    <mergeCell ref="G906:H906"/>
    <mergeCell ref="I906:J906"/>
    <mergeCell ref="G907:H907"/>
    <mergeCell ref="I907:J907"/>
    <mergeCell ref="G908:H908"/>
    <mergeCell ref="I908:J908"/>
    <mergeCell ref="G903:H903"/>
    <mergeCell ref="I903:J903"/>
    <mergeCell ref="G904:H904"/>
    <mergeCell ref="I904:J904"/>
    <mergeCell ref="G905:H905"/>
    <mergeCell ref="I905:J905"/>
    <mergeCell ref="G900:H900"/>
    <mergeCell ref="I900:J900"/>
    <mergeCell ref="G901:H901"/>
    <mergeCell ref="I901:J901"/>
    <mergeCell ref="G902:H902"/>
    <mergeCell ref="I902:J902"/>
    <mergeCell ref="G897:H897"/>
    <mergeCell ref="I897:J897"/>
    <mergeCell ref="G898:H898"/>
    <mergeCell ref="I898:J898"/>
    <mergeCell ref="G899:H899"/>
    <mergeCell ref="I899:J899"/>
    <mergeCell ref="G894:H894"/>
    <mergeCell ref="I894:J894"/>
    <mergeCell ref="G895:H895"/>
    <mergeCell ref="I895:J895"/>
    <mergeCell ref="G896:H896"/>
    <mergeCell ref="I896:J896"/>
    <mergeCell ref="G891:H891"/>
    <mergeCell ref="I891:J891"/>
    <mergeCell ref="G892:H892"/>
    <mergeCell ref="I892:J892"/>
    <mergeCell ref="G893:H893"/>
    <mergeCell ref="I893:J893"/>
    <mergeCell ref="G888:H888"/>
    <mergeCell ref="I888:J888"/>
    <mergeCell ref="G889:H889"/>
    <mergeCell ref="I889:J889"/>
    <mergeCell ref="G890:H890"/>
    <mergeCell ref="I890:J890"/>
    <mergeCell ref="G885:H885"/>
    <mergeCell ref="I885:J885"/>
    <mergeCell ref="G886:H886"/>
    <mergeCell ref="I886:J886"/>
    <mergeCell ref="G887:H887"/>
    <mergeCell ref="I887:J887"/>
    <mergeCell ref="G882:H882"/>
    <mergeCell ref="I882:J882"/>
    <mergeCell ref="G883:H883"/>
    <mergeCell ref="I883:J883"/>
    <mergeCell ref="G884:H884"/>
    <mergeCell ref="I884:J884"/>
    <mergeCell ref="G879:H879"/>
    <mergeCell ref="I879:J879"/>
    <mergeCell ref="G880:H880"/>
    <mergeCell ref="I880:J880"/>
    <mergeCell ref="G881:H881"/>
    <mergeCell ref="I881:J881"/>
    <mergeCell ref="G876:H876"/>
    <mergeCell ref="I876:J876"/>
    <mergeCell ref="G877:H877"/>
    <mergeCell ref="I877:J877"/>
    <mergeCell ref="G878:H878"/>
    <mergeCell ref="I878:J878"/>
    <mergeCell ref="G873:H873"/>
    <mergeCell ref="I873:J873"/>
    <mergeCell ref="G874:H874"/>
    <mergeCell ref="I874:J874"/>
    <mergeCell ref="G875:H875"/>
    <mergeCell ref="I875:J875"/>
    <mergeCell ref="G870:H870"/>
    <mergeCell ref="I870:J870"/>
    <mergeCell ref="G871:H871"/>
    <mergeCell ref="I871:J871"/>
    <mergeCell ref="G872:H872"/>
    <mergeCell ref="I872:J872"/>
    <mergeCell ref="G867:H867"/>
    <mergeCell ref="I867:J867"/>
    <mergeCell ref="G868:H868"/>
    <mergeCell ref="I868:J868"/>
    <mergeCell ref="G869:H869"/>
    <mergeCell ref="I869:J869"/>
    <mergeCell ref="G864:H864"/>
    <mergeCell ref="I864:J864"/>
    <mergeCell ref="G865:H865"/>
    <mergeCell ref="I865:J865"/>
    <mergeCell ref="G866:H866"/>
    <mergeCell ref="I866:J866"/>
    <mergeCell ref="G861:H861"/>
    <mergeCell ref="I861:J861"/>
    <mergeCell ref="G862:H862"/>
    <mergeCell ref="I862:J862"/>
    <mergeCell ref="G863:H863"/>
    <mergeCell ref="I863:J863"/>
    <mergeCell ref="G858:H858"/>
    <mergeCell ref="I858:J858"/>
    <mergeCell ref="G859:H859"/>
    <mergeCell ref="I859:J859"/>
    <mergeCell ref="G860:H860"/>
    <mergeCell ref="I860:J860"/>
    <mergeCell ref="G855:H855"/>
    <mergeCell ref="I855:J855"/>
    <mergeCell ref="G856:H856"/>
    <mergeCell ref="I856:J856"/>
    <mergeCell ref="G857:H857"/>
    <mergeCell ref="I857:J857"/>
    <mergeCell ref="G852:H852"/>
    <mergeCell ref="I852:J852"/>
    <mergeCell ref="G853:H853"/>
    <mergeCell ref="I853:J853"/>
    <mergeCell ref="G854:H854"/>
    <mergeCell ref="I854:J854"/>
    <mergeCell ref="G849:H849"/>
    <mergeCell ref="I849:J849"/>
    <mergeCell ref="G850:H850"/>
    <mergeCell ref="I850:J850"/>
    <mergeCell ref="G851:H851"/>
    <mergeCell ref="I851:J851"/>
    <mergeCell ref="G846:H846"/>
    <mergeCell ref="I846:J846"/>
    <mergeCell ref="G847:H847"/>
    <mergeCell ref="I847:J847"/>
    <mergeCell ref="G848:H848"/>
    <mergeCell ref="I848:J848"/>
    <mergeCell ref="G843:H843"/>
    <mergeCell ref="I843:J843"/>
    <mergeCell ref="G844:H844"/>
    <mergeCell ref="I844:J844"/>
    <mergeCell ref="G845:H845"/>
    <mergeCell ref="I845:J845"/>
    <mergeCell ref="G840:H840"/>
    <mergeCell ref="I840:J840"/>
    <mergeCell ref="G841:H841"/>
    <mergeCell ref="I841:J841"/>
    <mergeCell ref="G842:H842"/>
    <mergeCell ref="I842:J842"/>
    <mergeCell ref="G837:H837"/>
    <mergeCell ref="I837:J837"/>
    <mergeCell ref="G838:H838"/>
    <mergeCell ref="I838:J838"/>
    <mergeCell ref="G839:H839"/>
    <mergeCell ref="I839:J839"/>
    <mergeCell ref="G834:H834"/>
    <mergeCell ref="I834:J834"/>
    <mergeCell ref="G835:H835"/>
    <mergeCell ref="I835:J835"/>
    <mergeCell ref="G836:H836"/>
    <mergeCell ref="I836:J836"/>
    <mergeCell ref="G831:H831"/>
    <mergeCell ref="I831:J831"/>
    <mergeCell ref="G832:H832"/>
    <mergeCell ref="I832:J832"/>
    <mergeCell ref="G833:H833"/>
    <mergeCell ref="I833:J833"/>
    <mergeCell ref="G828:H828"/>
    <mergeCell ref="I828:J828"/>
    <mergeCell ref="G829:H829"/>
    <mergeCell ref="I829:J829"/>
    <mergeCell ref="G830:H830"/>
    <mergeCell ref="I830:J830"/>
    <mergeCell ref="G825:H825"/>
    <mergeCell ref="I825:J825"/>
    <mergeCell ref="G826:H826"/>
    <mergeCell ref="I826:J826"/>
    <mergeCell ref="G827:H827"/>
    <mergeCell ref="I827:J827"/>
    <mergeCell ref="G822:H822"/>
    <mergeCell ref="I822:J822"/>
    <mergeCell ref="G823:H823"/>
    <mergeCell ref="I823:J823"/>
    <mergeCell ref="G824:H824"/>
    <mergeCell ref="I824:J824"/>
    <mergeCell ref="G819:H819"/>
    <mergeCell ref="I819:J819"/>
    <mergeCell ref="G820:H820"/>
    <mergeCell ref="I820:J820"/>
    <mergeCell ref="G821:H821"/>
    <mergeCell ref="I821:J821"/>
    <mergeCell ref="G816:H816"/>
    <mergeCell ref="I816:J816"/>
    <mergeCell ref="G817:H817"/>
    <mergeCell ref="I817:J817"/>
    <mergeCell ref="G818:H818"/>
    <mergeCell ref="I818:J818"/>
    <mergeCell ref="G813:H813"/>
    <mergeCell ref="I813:J813"/>
    <mergeCell ref="G814:H814"/>
    <mergeCell ref="I814:J814"/>
    <mergeCell ref="G815:H815"/>
    <mergeCell ref="I815:J815"/>
    <mergeCell ref="G810:H810"/>
    <mergeCell ref="I810:J810"/>
    <mergeCell ref="G811:H811"/>
    <mergeCell ref="I811:J811"/>
    <mergeCell ref="G812:H812"/>
    <mergeCell ref="I812:J812"/>
    <mergeCell ref="G807:H807"/>
    <mergeCell ref="I807:J807"/>
    <mergeCell ref="G808:H808"/>
    <mergeCell ref="I808:J808"/>
    <mergeCell ref="G809:H809"/>
    <mergeCell ref="I809:J809"/>
    <mergeCell ref="G804:H804"/>
    <mergeCell ref="I804:J804"/>
    <mergeCell ref="G805:H805"/>
    <mergeCell ref="I805:J805"/>
    <mergeCell ref="G806:H806"/>
    <mergeCell ref="I806:J806"/>
    <mergeCell ref="G801:H801"/>
    <mergeCell ref="I801:J801"/>
    <mergeCell ref="G802:H802"/>
    <mergeCell ref="I802:J802"/>
    <mergeCell ref="G803:H803"/>
    <mergeCell ref="I803:J803"/>
    <mergeCell ref="G798:H798"/>
    <mergeCell ref="I798:J798"/>
    <mergeCell ref="G799:H799"/>
    <mergeCell ref="I799:J799"/>
    <mergeCell ref="G800:H800"/>
    <mergeCell ref="I800:J800"/>
    <mergeCell ref="G795:H795"/>
    <mergeCell ref="I795:J795"/>
    <mergeCell ref="G796:H796"/>
    <mergeCell ref="I796:J796"/>
    <mergeCell ref="G797:H797"/>
    <mergeCell ref="I797:J797"/>
    <mergeCell ref="G792:H792"/>
    <mergeCell ref="I792:J792"/>
    <mergeCell ref="G793:H793"/>
    <mergeCell ref="I793:J793"/>
    <mergeCell ref="G794:H794"/>
    <mergeCell ref="I794:J794"/>
    <mergeCell ref="G789:H789"/>
    <mergeCell ref="I789:J789"/>
    <mergeCell ref="G790:H790"/>
    <mergeCell ref="I790:J790"/>
    <mergeCell ref="G791:H791"/>
    <mergeCell ref="I791:J791"/>
    <mergeCell ref="G786:H786"/>
    <mergeCell ref="I786:J786"/>
    <mergeCell ref="G787:H787"/>
    <mergeCell ref="I787:J787"/>
    <mergeCell ref="G788:H788"/>
    <mergeCell ref="I788:J788"/>
    <mergeCell ref="G783:H783"/>
    <mergeCell ref="I783:J783"/>
    <mergeCell ref="G784:H784"/>
    <mergeCell ref="I784:J784"/>
    <mergeCell ref="G785:H785"/>
    <mergeCell ref="I785:J785"/>
    <mergeCell ref="G780:H780"/>
    <mergeCell ref="I780:J780"/>
    <mergeCell ref="G781:H781"/>
    <mergeCell ref="I781:J781"/>
    <mergeCell ref="G782:H782"/>
    <mergeCell ref="I782:J782"/>
    <mergeCell ref="G777:H777"/>
    <mergeCell ref="I777:J777"/>
    <mergeCell ref="G778:H778"/>
    <mergeCell ref="I778:J778"/>
    <mergeCell ref="G779:H779"/>
    <mergeCell ref="I779:J779"/>
    <mergeCell ref="G774:H774"/>
    <mergeCell ref="I774:J774"/>
    <mergeCell ref="G775:H775"/>
    <mergeCell ref="I775:J775"/>
    <mergeCell ref="G776:H776"/>
    <mergeCell ref="I776:J776"/>
    <mergeCell ref="G771:H771"/>
    <mergeCell ref="I771:J771"/>
    <mergeCell ref="G772:H772"/>
    <mergeCell ref="I772:J772"/>
    <mergeCell ref="G773:H773"/>
    <mergeCell ref="I773:J773"/>
    <mergeCell ref="G768:H768"/>
    <mergeCell ref="I768:J768"/>
    <mergeCell ref="G769:H769"/>
    <mergeCell ref="I769:J769"/>
    <mergeCell ref="G770:H770"/>
    <mergeCell ref="I770:J770"/>
    <mergeCell ref="G765:H765"/>
    <mergeCell ref="I765:J765"/>
    <mergeCell ref="G766:H766"/>
    <mergeCell ref="I766:J766"/>
    <mergeCell ref="G767:H767"/>
    <mergeCell ref="I767:J767"/>
    <mergeCell ref="G762:H762"/>
    <mergeCell ref="I762:J762"/>
    <mergeCell ref="G763:H763"/>
    <mergeCell ref="I763:J763"/>
    <mergeCell ref="G764:H764"/>
    <mergeCell ref="I764:J764"/>
    <mergeCell ref="G759:H759"/>
    <mergeCell ref="I759:J759"/>
    <mergeCell ref="G760:H760"/>
    <mergeCell ref="I760:J760"/>
    <mergeCell ref="G761:H761"/>
    <mergeCell ref="I761:J761"/>
    <mergeCell ref="G756:H756"/>
    <mergeCell ref="I756:J756"/>
    <mergeCell ref="G757:H757"/>
    <mergeCell ref="I757:J757"/>
    <mergeCell ref="G758:H758"/>
    <mergeCell ref="I758:J758"/>
    <mergeCell ref="G753:H753"/>
    <mergeCell ref="I753:J753"/>
    <mergeCell ref="G754:H754"/>
    <mergeCell ref="I754:J754"/>
    <mergeCell ref="G755:H755"/>
    <mergeCell ref="I755:J755"/>
    <mergeCell ref="G750:H750"/>
    <mergeCell ref="I750:J750"/>
    <mergeCell ref="G751:H751"/>
    <mergeCell ref="I751:J751"/>
    <mergeCell ref="G752:H752"/>
    <mergeCell ref="I752:J752"/>
    <mergeCell ref="G747:H747"/>
    <mergeCell ref="I747:J747"/>
    <mergeCell ref="G748:H748"/>
    <mergeCell ref="I748:J748"/>
    <mergeCell ref="G749:H749"/>
    <mergeCell ref="I749:J749"/>
    <mergeCell ref="G744:H744"/>
    <mergeCell ref="I744:J744"/>
    <mergeCell ref="G745:H745"/>
    <mergeCell ref="I745:J745"/>
    <mergeCell ref="G746:H746"/>
    <mergeCell ref="I746:J746"/>
    <mergeCell ref="G741:H741"/>
    <mergeCell ref="I741:J741"/>
    <mergeCell ref="G742:H742"/>
    <mergeCell ref="I742:J742"/>
    <mergeCell ref="G743:H743"/>
    <mergeCell ref="I743:J743"/>
    <mergeCell ref="G738:H738"/>
    <mergeCell ref="I738:J738"/>
    <mergeCell ref="G739:H739"/>
    <mergeCell ref="I739:J739"/>
    <mergeCell ref="G740:H740"/>
    <mergeCell ref="I740:J740"/>
    <mergeCell ref="G735:H735"/>
    <mergeCell ref="I735:J735"/>
    <mergeCell ref="G736:H736"/>
    <mergeCell ref="I736:J736"/>
    <mergeCell ref="G737:H737"/>
    <mergeCell ref="I737:J737"/>
    <mergeCell ref="G732:H732"/>
    <mergeCell ref="I732:J732"/>
    <mergeCell ref="G733:H733"/>
    <mergeCell ref="I733:J733"/>
    <mergeCell ref="G734:H734"/>
    <mergeCell ref="I734:J734"/>
    <mergeCell ref="G729:H729"/>
    <mergeCell ref="I729:J729"/>
    <mergeCell ref="G730:H730"/>
    <mergeCell ref="I730:J730"/>
    <mergeCell ref="G731:H731"/>
    <mergeCell ref="I731:J731"/>
    <mergeCell ref="G726:H726"/>
    <mergeCell ref="I726:J726"/>
    <mergeCell ref="G727:H727"/>
    <mergeCell ref="I727:J727"/>
    <mergeCell ref="G728:H728"/>
    <mergeCell ref="I728:J728"/>
    <mergeCell ref="G723:H723"/>
    <mergeCell ref="I723:J723"/>
    <mergeCell ref="G724:H724"/>
    <mergeCell ref="I724:J724"/>
    <mergeCell ref="G725:H725"/>
    <mergeCell ref="I725:J725"/>
    <mergeCell ref="G720:H720"/>
    <mergeCell ref="I720:J720"/>
    <mergeCell ref="G721:H721"/>
    <mergeCell ref="I721:J721"/>
    <mergeCell ref="G722:H722"/>
    <mergeCell ref="I722:J722"/>
    <mergeCell ref="G717:H717"/>
    <mergeCell ref="I717:J717"/>
    <mergeCell ref="G718:H718"/>
    <mergeCell ref="I718:J718"/>
    <mergeCell ref="G719:H719"/>
    <mergeCell ref="I719:J719"/>
    <mergeCell ref="G714:H714"/>
    <mergeCell ref="I714:J714"/>
    <mergeCell ref="G715:H715"/>
    <mergeCell ref="I715:J715"/>
    <mergeCell ref="G716:H716"/>
    <mergeCell ref="I716:J716"/>
    <mergeCell ref="G711:H711"/>
    <mergeCell ref="I711:J711"/>
    <mergeCell ref="G712:H712"/>
    <mergeCell ref="I712:J712"/>
    <mergeCell ref="G713:H713"/>
    <mergeCell ref="I713:J713"/>
    <mergeCell ref="G708:H708"/>
    <mergeCell ref="I708:J708"/>
    <mergeCell ref="G709:H709"/>
    <mergeCell ref="I709:J709"/>
    <mergeCell ref="G710:H710"/>
    <mergeCell ref="I710:J710"/>
    <mergeCell ref="G705:H705"/>
    <mergeCell ref="I705:J705"/>
    <mergeCell ref="G706:H706"/>
    <mergeCell ref="I706:J706"/>
    <mergeCell ref="G707:H707"/>
    <mergeCell ref="I707:J707"/>
    <mergeCell ref="G702:H702"/>
    <mergeCell ref="I702:J702"/>
    <mergeCell ref="G703:H703"/>
    <mergeCell ref="I703:J703"/>
    <mergeCell ref="G704:H704"/>
    <mergeCell ref="I704:J704"/>
    <mergeCell ref="G699:H699"/>
    <mergeCell ref="I699:J699"/>
    <mergeCell ref="G700:H700"/>
    <mergeCell ref="I700:J700"/>
    <mergeCell ref="G701:H701"/>
    <mergeCell ref="I701:J701"/>
    <mergeCell ref="G696:H696"/>
    <mergeCell ref="I696:J696"/>
    <mergeCell ref="G697:H697"/>
    <mergeCell ref="I697:J697"/>
    <mergeCell ref="G698:H698"/>
    <mergeCell ref="I698:J698"/>
    <mergeCell ref="G693:H693"/>
    <mergeCell ref="I693:J693"/>
    <mergeCell ref="G694:H694"/>
    <mergeCell ref="I694:J694"/>
    <mergeCell ref="G695:H695"/>
    <mergeCell ref="I695:J695"/>
    <mergeCell ref="G690:H690"/>
    <mergeCell ref="I690:J690"/>
    <mergeCell ref="G691:H691"/>
    <mergeCell ref="I691:J691"/>
    <mergeCell ref="G692:H692"/>
    <mergeCell ref="I692:J692"/>
    <mergeCell ref="G687:H687"/>
    <mergeCell ref="I687:J687"/>
    <mergeCell ref="G688:H688"/>
    <mergeCell ref="I688:J688"/>
    <mergeCell ref="G689:H689"/>
    <mergeCell ref="I689:J689"/>
    <mergeCell ref="G684:H684"/>
    <mergeCell ref="I684:J684"/>
    <mergeCell ref="G685:H685"/>
    <mergeCell ref="I685:J685"/>
    <mergeCell ref="G686:H686"/>
    <mergeCell ref="I686:J686"/>
    <mergeCell ref="G681:H681"/>
    <mergeCell ref="I681:J681"/>
    <mergeCell ref="G682:H682"/>
    <mergeCell ref="I682:J682"/>
    <mergeCell ref="G683:H683"/>
    <mergeCell ref="I683:J683"/>
    <mergeCell ref="G678:H678"/>
    <mergeCell ref="I678:J678"/>
    <mergeCell ref="G679:H679"/>
    <mergeCell ref="I679:J679"/>
    <mergeCell ref="G680:H680"/>
    <mergeCell ref="I680:J680"/>
    <mergeCell ref="G675:H675"/>
    <mergeCell ref="I675:J675"/>
    <mergeCell ref="G676:H676"/>
    <mergeCell ref="I676:J676"/>
    <mergeCell ref="G677:H677"/>
    <mergeCell ref="I677:J677"/>
    <mergeCell ref="G672:H672"/>
    <mergeCell ref="I672:J672"/>
    <mergeCell ref="G673:H673"/>
    <mergeCell ref="I673:J673"/>
    <mergeCell ref="G674:H674"/>
    <mergeCell ref="I674:J674"/>
    <mergeCell ref="G669:H669"/>
    <mergeCell ref="I669:J669"/>
    <mergeCell ref="G670:H670"/>
    <mergeCell ref="I670:J670"/>
    <mergeCell ref="G671:H671"/>
    <mergeCell ref="I671:J671"/>
    <mergeCell ref="G666:H666"/>
    <mergeCell ref="I666:J666"/>
    <mergeCell ref="G667:H667"/>
    <mergeCell ref="I667:J667"/>
    <mergeCell ref="G668:H668"/>
    <mergeCell ref="I668:J668"/>
    <mergeCell ref="G663:H663"/>
    <mergeCell ref="I663:J663"/>
    <mergeCell ref="G664:H664"/>
    <mergeCell ref="I664:J664"/>
    <mergeCell ref="G665:H665"/>
    <mergeCell ref="I665:J665"/>
    <mergeCell ref="G660:H660"/>
    <mergeCell ref="I660:J660"/>
    <mergeCell ref="G661:H661"/>
    <mergeCell ref="I661:J661"/>
    <mergeCell ref="G662:H662"/>
    <mergeCell ref="I662:J662"/>
    <mergeCell ref="G657:H657"/>
    <mergeCell ref="I657:J657"/>
    <mergeCell ref="G658:H658"/>
    <mergeCell ref="I658:J658"/>
    <mergeCell ref="G659:H659"/>
    <mergeCell ref="I659:J659"/>
    <mergeCell ref="G654:H654"/>
    <mergeCell ref="I654:J654"/>
    <mergeCell ref="G655:H655"/>
    <mergeCell ref="I655:J655"/>
    <mergeCell ref="G656:H656"/>
    <mergeCell ref="I656:J656"/>
    <mergeCell ref="G651:H651"/>
    <mergeCell ref="I651:J651"/>
    <mergeCell ref="G652:H652"/>
    <mergeCell ref="I652:J652"/>
    <mergeCell ref="G653:H653"/>
    <mergeCell ref="I653:J653"/>
    <mergeCell ref="G648:H648"/>
    <mergeCell ref="I648:J648"/>
    <mergeCell ref="G649:H649"/>
    <mergeCell ref="I649:J649"/>
    <mergeCell ref="G650:H650"/>
    <mergeCell ref="I650:J650"/>
    <mergeCell ref="G645:H645"/>
    <mergeCell ref="I645:J645"/>
    <mergeCell ref="G646:H646"/>
    <mergeCell ref="I646:J646"/>
    <mergeCell ref="G647:H647"/>
    <mergeCell ref="I647:J647"/>
    <mergeCell ref="G642:H642"/>
    <mergeCell ref="I642:J642"/>
    <mergeCell ref="G643:H643"/>
    <mergeCell ref="I643:J643"/>
    <mergeCell ref="G644:H644"/>
    <mergeCell ref="I644:J644"/>
    <mergeCell ref="G639:H639"/>
    <mergeCell ref="I639:J639"/>
    <mergeCell ref="G640:H640"/>
    <mergeCell ref="I640:J640"/>
    <mergeCell ref="G641:H641"/>
    <mergeCell ref="I641:J641"/>
    <mergeCell ref="G636:H636"/>
    <mergeCell ref="I636:J636"/>
    <mergeCell ref="G637:H637"/>
    <mergeCell ref="I637:J637"/>
    <mergeCell ref="G638:H638"/>
    <mergeCell ref="I638:J638"/>
    <mergeCell ref="G633:H633"/>
    <mergeCell ref="I633:J633"/>
    <mergeCell ref="G634:H634"/>
    <mergeCell ref="I634:J634"/>
    <mergeCell ref="G635:H635"/>
    <mergeCell ref="I635:J635"/>
    <mergeCell ref="G630:H630"/>
    <mergeCell ref="I630:J630"/>
    <mergeCell ref="G631:H631"/>
    <mergeCell ref="I631:J631"/>
    <mergeCell ref="G632:H632"/>
    <mergeCell ref="I632:J632"/>
    <mergeCell ref="G627:H627"/>
    <mergeCell ref="I627:J627"/>
    <mergeCell ref="G628:H628"/>
    <mergeCell ref="I628:J628"/>
    <mergeCell ref="G629:H629"/>
    <mergeCell ref="I629:J629"/>
    <mergeCell ref="G624:H624"/>
    <mergeCell ref="I624:J624"/>
    <mergeCell ref="G625:H625"/>
    <mergeCell ref="I625:J625"/>
    <mergeCell ref="G626:H626"/>
    <mergeCell ref="I626:J626"/>
    <mergeCell ref="G621:H621"/>
    <mergeCell ref="I621:J621"/>
    <mergeCell ref="G622:H622"/>
    <mergeCell ref="I622:J622"/>
    <mergeCell ref="G623:H623"/>
    <mergeCell ref="I623:J623"/>
    <mergeCell ref="G618:H618"/>
    <mergeCell ref="I618:J618"/>
    <mergeCell ref="G619:H619"/>
    <mergeCell ref="I619:J619"/>
    <mergeCell ref="G620:H620"/>
    <mergeCell ref="I620:J620"/>
    <mergeCell ref="G615:H615"/>
    <mergeCell ref="I615:J615"/>
    <mergeCell ref="G616:H616"/>
    <mergeCell ref="I616:J616"/>
    <mergeCell ref="G617:H617"/>
    <mergeCell ref="I617:J617"/>
    <mergeCell ref="G612:H612"/>
    <mergeCell ref="I612:J612"/>
    <mergeCell ref="G613:H613"/>
    <mergeCell ref="I613:J613"/>
    <mergeCell ref="G614:H614"/>
    <mergeCell ref="I614:J614"/>
    <mergeCell ref="G609:H609"/>
    <mergeCell ref="I609:J609"/>
    <mergeCell ref="G610:H610"/>
    <mergeCell ref="I610:J610"/>
    <mergeCell ref="G611:H611"/>
    <mergeCell ref="I611:J611"/>
    <mergeCell ref="G606:H606"/>
    <mergeCell ref="I606:J606"/>
    <mergeCell ref="G607:H607"/>
    <mergeCell ref="I607:J607"/>
    <mergeCell ref="G608:H608"/>
    <mergeCell ref="I608:J608"/>
    <mergeCell ref="G603:H603"/>
    <mergeCell ref="I603:J603"/>
    <mergeCell ref="G604:H604"/>
    <mergeCell ref="I604:J604"/>
    <mergeCell ref="G605:H605"/>
    <mergeCell ref="I605:J605"/>
    <mergeCell ref="G600:H600"/>
    <mergeCell ref="I600:J600"/>
    <mergeCell ref="G601:H601"/>
    <mergeCell ref="I601:J601"/>
    <mergeCell ref="G602:H602"/>
    <mergeCell ref="I602:J602"/>
    <mergeCell ref="G597:H597"/>
    <mergeCell ref="I597:J597"/>
    <mergeCell ref="G598:H598"/>
    <mergeCell ref="I598:J598"/>
    <mergeCell ref="G599:H599"/>
    <mergeCell ref="I599:J599"/>
    <mergeCell ref="G594:H594"/>
    <mergeCell ref="I594:J594"/>
    <mergeCell ref="G595:H595"/>
    <mergeCell ref="I595:J595"/>
    <mergeCell ref="G596:H596"/>
    <mergeCell ref="I596:J596"/>
    <mergeCell ref="G591:H591"/>
    <mergeCell ref="I591:J591"/>
    <mergeCell ref="G592:H592"/>
    <mergeCell ref="I592:J592"/>
    <mergeCell ref="G593:H593"/>
    <mergeCell ref="I593:J593"/>
    <mergeCell ref="G588:H588"/>
    <mergeCell ref="I588:J588"/>
    <mergeCell ref="G589:H589"/>
    <mergeCell ref="I589:J589"/>
    <mergeCell ref="G590:H590"/>
    <mergeCell ref="I590:J590"/>
    <mergeCell ref="G585:H585"/>
    <mergeCell ref="I585:J585"/>
    <mergeCell ref="G586:H586"/>
    <mergeCell ref="I586:J586"/>
    <mergeCell ref="G587:H587"/>
    <mergeCell ref="I587:J587"/>
    <mergeCell ref="G582:H582"/>
    <mergeCell ref="I582:J582"/>
    <mergeCell ref="G583:H583"/>
    <mergeCell ref="I583:J583"/>
    <mergeCell ref="G584:H584"/>
    <mergeCell ref="I584:J584"/>
    <mergeCell ref="G579:H579"/>
    <mergeCell ref="I579:J579"/>
    <mergeCell ref="G580:H580"/>
    <mergeCell ref="I580:J580"/>
    <mergeCell ref="G581:H581"/>
    <mergeCell ref="I581:J581"/>
    <mergeCell ref="G576:H576"/>
    <mergeCell ref="I576:J576"/>
    <mergeCell ref="G577:H577"/>
    <mergeCell ref="I577:J577"/>
    <mergeCell ref="G578:H578"/>
    <mergeCell ref="I578:J578"/>
    <mergeCell ref="G573:H573"/>
    <mergeCell ref="I573:J573"/>
    <mergeCell ref="G574:H574"/>
    <mergeCell ref="I574:J574"/>
    <mergeCell ref="G575:H575"/>
    <mergeCell ref="I575:J575"/>
    <mergeCell ref="G570:H570"/>
    <mergeCell ref="I570:J570"/>
    <mergeCell ref="G571:H571"/>
    <mergeCell ref="I571:J571"/>
    <mergeCell ref="G572:H572"/>
    <mergeCell ref="I572:J572"/>
    <mergeCell ref="G567:H567"/>
    <mergeCell ref="I567:J567"/>
    <mergeCell ref="G568:H568"/>
    <mergeCell ref="I568:J568"/>
    <mergeCell ref="G569:H569"/>
    <mergeCell ref="I569:J569"/>
    <mergeCell ref="G564:H564"/>
    <mergeCell ref="I564:J564"/>
    <mergeCell ref="G565:H565"/>
    <mergeCell ref="I565:J565"/>
    <mergeCell ref="G566:H566"/>
    <mergeCell ref="I566:J566"/>
    <mergeCell ref="G561:H561"/>
    <mergeCell ref="I561:J561"/>
    <mergeCell ref="G562:H562"/>
    <mergeCell ref="I562:J562"/>
    <mergeCell ref="G563:H563"/>
    <mergeCell ref="I563:J563"/>
    <mergeCell ref="G558:H558"/>
    <mergeCell ref="I558:J558"/>
    <mergeCell ref="G559:H559"/>
    <mergeCell ref="I559:J559"/>
    <mergeCell ref="G560:H560"/>
    <mergeCell ref="I560:J560"/>
    <mergeCell ref="G555:H555"/>
    <mergeCell ref="I555:J555"/>
    <mergeCell ref="G556:H556"/>
    <mergeCell ref="I556:J556"/>
    <mergeCell ref="G557:H557"/>
    <mergeCell ref="I557:J557"/>
    <mergeCell ref="G552:H552"/>
    <mergeCell ref="I552:J552"/>
    <mergeCell ref="G553:H553"/>
    <mergeCell ref="I553:J553"/>
    <mergeCell ref="G554:H554"/>
    <mergeCell ref="I554:J554"/>
    <mergeCell ref="G549:H549"/>
    <mergeCell ref="I549:J549"/>
    <mergeCell ref="G550:H550"/>
    <mergeCell ref="I550:J550"/>
    <mergeCell ref="G551:H551"/>
    <mergeCell ref="I551:J551"/>
    <mergeCell ref="G546:H546"/>
    <mergeCell ref="I546:J546"/>
    <mergeCell ref="G547:H547"/>
    <mergeCell ref="I547:J547"/>
    <mergeCell ref="G548:H548"/>
    <mergeCell ref="I548:J548"/>
    <mergeCell ref="G543:H543"/>
    <mergeCell ref="I543:J543"/>
    <mergeCell ref="G544:H544"/>
    <mergeCell ref="I544:J544"/>
    <mergeCell ref="G545:H545"/>
    <mergeCell ref="I545:J545"/>
    <mergeCell ref="G540:H540"/>
    <mergeCell ref="I540:J540"/>
    <mergeCell ref="G541:H541"/>
    <mergeCell ref="I541:J541"/>
    <mergeCell ref="G542:H542"/>
    <mergeCell ref="I542:J542"/>
    <mergeCell ref="G537:H537"/>
    <mergeCell ref="I537:J537"/>
    <mergeCell ref="G538:H538"/>
    <mergeCell ref="I538:J538"/>
    <mergeCell ref="G539:H539"/>
    <mergeCell ref="I539:J539"/>
    <mergeCell ref="G534:H534"/>
    <mergeCell ref="I534:J534"/>
    <mergeCell ref="G535:H535"/>
    <mergeCell ref="I535:J535"/>
    <mergeCell ref="G536:H536"/>
    <mergeCell ref="I536:J536"/>
    <mergeCell ref="G531:H531"/>
    <mergeCell ref="I531:J531"/>
    <mergeCell ref="G532:H532"/>
    <mergeCell ref="I532:J532"/>
    <mergeCell ref="G533:H533"/>
    <mergeCell ref="I533:J533"/>
    <mergeCell ref="G528:H528"/>
    <mergeCell ref="I528:J528"/>
    <mergeCell ref="G529:H529"/>
    <mergeCell ref="I529:J529"/>
    <mergeCell ref="G530:H530"/>
    <mergeCell ref="I530:J530"/>
    <mergeCell ref="G522:I522"/>
    <mergeCell ref="G523:I523"/>
    <mergeCell ref="G524:I524"/>
    <mergeCell ref="G525:I525"/>
    <mergeCell ref="G527:H527"/>
    <mergeCell ref="I527:J527"/>
    <mergeCell ref="G516:J516"/>
    <mergeCell ref="G517:I517"/>
    <mergeCell ref="G518:I518"/>
    <mergeCell ref="G519:I519"/>
    <mergeCell ref="G520:I520"/>
    <mergeCell ref="G521:I521"/>
    <mergeCell ref="G513:H513"/>
    <mergeCell ref="I513:J513"/>
    <mergeCell ref="G514:H514"/>
    <mergeCell ref="I514:J514"/>
    <mergeCell ref="G515:H515"/>
    <mergeCell ref="I515:J515"/>
    <mergeCell ref="G510:H510"/>
    <mergeCell ref="I510:J510"/>
    <mergeCell ref="G511:H511"/>
    <mergeCell ref="I511:J511"/>
    <mergeCell ref="G512:H512"/>
    <mergeCell ref="I512:J512"/>
    <mergeCell ref="G507:H507"/>
    <mergeCell ref="I507:J507"/>
    <mergeCell ref="G508:H508"/>
    <mergeCell ref="I508:J508"/>
    <mergeCell ref="G509:H509"/>
    <mergeCell ref="I509:J509"/>
    <mergeCell ref="G504:H504"/>
    <mergeCell ref="I504:J504"/>
    <mergeCell ref="G505:H505"/>
    <mergeCell ref="I505:J505"/>
    <mergeCell ref="G506:H506"/>
    <mergeCell ref="I506:J506"/>
    <mergeCell ref="G501:H501"/>
    <mergeCell ref="I501:J501"/>
    <mergeCell ref="G502:H502"/>
    <mergeCell ref="I502:J502"/>
    <mergeCell ref="G503:H503"/>
    <mergeCell ref="I503:J503"/>
    <mergeCell ref="G498:H498"/>
    <mergeCell ref="I498:J498"/>
    <mergeCell ref="G499:H499"/>
    <mergeCell ref="I499:J499"/>
    <mergeCell ref="G500:H500"/>
    <mergeCell ref="I500:J500"/>
    <mergeCell ref="G495:H495"/>
    <mergeCell ref="I495:J495"/>
    <mergeCell ref="G496:H496"/>
    <mergeCell ref="I496:J496"/>
    <mergeCell ref="G497:H497"/>
    <mergeCell ref="I497:J497"/>
    <mergeCell ref="G492:H492"/>
    <mergeCell ref="I492:J492"/>
    <mergeCell ref="G493:H493"/>
    <mergeCell ref="I493:J493"/>
    <mergeCell ref="G494:H494"/>
    <mergeCell ref="I494:J494"/>
    <mergeCell ref="G489:H489"/>
    <mergeCell ref="I489:J489"/>
    <mergeCell ref="G490:H490"/>
    <mergeCell ref="I490:J490"/>
    <mergeCell ref="G491:H491"/>
    <mergeCell ref="I491:J491"/>
    <mergeCell ref="G486:H486"/>
    <mergeCell ref="I486:J486"/>
    <mergeCell ref="G487:H487"/>
    <mergeCell ref="I487:J487"/>
    <mergeCell ref="G488:H488"/>
    <mergeCell ref="I488:J488"/>
    <mergeCell ref="G483:H483"/>
    <mergeCell ref="I483:J483"/>
    <mergeCell ref="G484:H484"/>
    <mergeCell ref="I484:J484"/>
    <mergeCell ref="G485:H485"/>
    <mergeCell ref="I485:J485"/>
    <mergeCell ref="G480:H480"/>
    <mergeCell ref="I480:J480"/>
    <mergeCell ref="G481:H481"/>
    <mergeCell ref="I481:J481"/>
    <mergeCell ref="G482:H482"/>
    <mergeCell ref="I482:J482"/>
    <mergeCell ref="G477:H477"/>
    <mergeCell ref="I477:J477"/>
    <mergeCell ref="G478:H478"/>
    <mergeCell ref="I478:J478"/>
    <mergeCell ref="G479:H479"/>
    <mergeCell ref="I479:J479"/>
    <mergeCell ref="G474:H474"/>
    <mergeCell ref="I474:J474"/>
    <mergeCell ref="G475:H475"/>
    <mergeCell ref="I475:J475"/>
    <mergeCell ref="G476:H476"/>
    <mergeCell ref="I476:J476"/>
    <mergeCell ref="G471:H471"/>
    <mergeCell ref="I471:J471"/>
    <mergeCell ref="G472:H472"/>
    <mergeCell ref="I472:J472"/>
    <mergeCell ref="G473:H473"/>
    <mergeCell ref="I473:J473"/>
    <mergeCell ref="G468:H468"/>
    <mergeCell ref="I468:J468"/>
    <mergeCell ref="G469:H469"/>
    <mergeCell ref="I469:J469"/>
    <mergeCell ref="G470:H470"/>
    <mergeCell ref="I470:J470"/>
    <mergeCell ref="G465:H465"/>
    <mergeCell ref="I465:J465"/>
    <mergeCell ref="G466:H466"/>
    <mergeCell ref="I466:J466"/>
    <mergeCell ref="G467:H467"/>
    <mergeCell ref="I467:J467"/>
    <mergeCell ref="G462:H462"/>
    <mergeCell ref="I462:J462"/>
    <mergeCell ref="G463:H463"/>
    <mergeCell ref="I463:J463"/>
    <mergeCell ref="G464:H464"/>
    <mergeCell ref="I464:J464"/>
    <mergeCell ref="G459:H459"/>
    <mergeCell ref="I459:J459"/>
    <mergeCell ref="G460:H460"/>
    <mergeCell ref="I460:J460"/>
    <mergeCell ref="G461:H461"/>
    <mergeCell ref="I461:J461"/>
    <mergeCell ref="G456:H456"/>
    <mergeCell ref="I456:J456"/>
    <mergeCell ref="G457:H457"/>
    <mergeCell ref="I457:J457"/>
    <mergeCell ref="G458:H458"/>
    <mergeCell ref="I458:J458"/>
    <mergeCell ref="G453:H453"/>
    <mergeCell ref="I453:J453"/>
    <mergeCell ref="G454:H454"/>
    <mergeCell ref="I454:J454"/>
    <mergeCell ref="G455:H455"/>
    <mergeCell ref="I455:J455"/>
    <mergeCell ref="G450:H450"/>
    <mergeCell ref="I450:J450"/>
    <mergeCell ref="G451:H451"/>
    <mergeCell ref="I451:J451"/>
    <mergeCell ref="G452:H452"/>
    <mergeCell ref="I452:J452"/>
    <mergeCell ref="G447:H447"/>
    <mergeCell ref="I447:J447"/>
    <mergeCell ref="G448:H448"/>
    <mergeCell ref="I448:J448"/>
    <mergeCell ref="G449:H449"/>
    <mergeCell ref="I449:J449"/>
    <mergeCell ref="G444:H444"/>
    <mergeCell ref="I444:J444"/>
    <mergeCell ref="G445:H445"/>
    <mergeCell ref="I445:J445"/>
    <mergeCell ref="G446:H446"/>
    <mergeCell ref="I446:J446"/>
    <mergeCell ref="G441:H441"/>
    <mergeCell ref="I441:J441"/>
    <mergeCell ref="G442:H442"/>
    <mergeCell ref="I442:J442"/>
    <mergeCell ref="G443:H443"/>
    <mergeCell ref="I443:J443"/>
    <mergeCell ref="G438:H438"/>
    <mergeCell ref="I438:J438"/>
    <mergeCell ref="G439:H439"/>
    <mergeCell ref="I439:J439"/>
    <mergeCell ref="G440:H440"/>
    <mergeCell ref="I440:J440"/>
    <mergeCell ref="G435:H435"/>
    <mergeCell ref="I435:J435"/>
    <mergeCell ref="G436:H436"/>
    <mergeCell ref="I436:J436"/>
    <mergeCell ref="G437:H437"/>
    <mergeCell ref="I437:J437"/>
    <mergeCell ref="G432:H432"/>
    <mergeCell ref="I432:J432"/>
    <mergeCell ref="G433:H433"/>
    <mergeCell ref="I433:J433"/>
    <mergeCell ref="G434:H434"/>
    <mergeCell ref="I434:J434"/>
    <mergeCell ref="G429:H429"/>
    <mergeCell ref="I429:J429"/>
    <mergeCell ref="G430:H430"/>
    <mergeCell ref="I430:J430"/>
    <mergeCell ref="G431:H431"/>
    <mergeCell ref="I431:J431"/>
    <mergeCell ref="G426:H426"/>
    <mergeCell ref="I426:J426"/>
    <mergeCell ref="G427:H427"/>
    <mergeCell ref="I427:J427"/>
    <mergeCell ref="G428:H428"/>
    <mergeCell ref="I428:J428"/>
    <mergeCell ref="G423:H423"/>
    <mergeCell ref="I423:J423"/>
    <mergeCell ref="G424:H424"/>
    <mergeCell ref="I424:J424"/>
    <mergeCell ref="G425:H425"/>
    <mergeCell ref="I425:J425"/>
    <mergeCell ref="G420:H420"/>
    <mergeCell ref="I420:J420"/>
    <mergeCell ref="G421:H421"/>
    <mergeCell ref="I421:J421"/>
    <mergeCell ref="G422:H422"/>
    <mergeCell ref="I422:J422"/>
    <mergeCell ref="G417:H417"/>
    <mergeCell ref="I417:J417"/>
    <mergeCell ref="G418:H418"/>
    <mergeCell ref="I418:J418"/>
    <mergeCell ref="G419:H419"/>
    <mergeCell ref="I419:J419"/>
    <mergeCell ref="G414:H414"/>
    <mergeCell ref="I414:J414"/>
    <mergeCell ref="G415:H415"/>
    <mergeCell ref="I415:J415"/>
    <mergeCell ref="G416:H416"/>
    <mergeCell ref="I416:J416"/>
    <mergeCell ref="G411:H411"/>
    <mergeCell ref="I411:J411"/>
    <mergeCell ref="G412:H412"/>
    <mergeCell ref="I412:J412"/>
    <mergeCell ref="G413:H413"/>
    <mergeCell ref="I413:J413"/>
    <mergeCell ref="G408:H408"/>
    <mergeCell ref="I408:J408"/>
    <mergeCell ref="G409:H409"/>
    <mergeCell ref="I409:J409"/>
    <mergeCell ref="G410:H410"/>
    <mergeCell ref="I410:J410"/>
    <mergeCell ref="G405:H405"/>
    <mergeCell ref="I405:J405"/>
    <mergeCell ref="G406:H406"/>
    <mergeCell ref="I406:J406"/>
    <mergeCell ref="G407:H407"/>
    <mergeCell ref="I407:J407"/>
    <mergeCell ref="G402:H402"/>
    <mergeCell ref="I402:J402"/>
    <mergeCell ref="G403:H403"/>
    <mergeCell ref="I403:J403"/>
    <mergeCell ref="G404:H404"/>
    <mergeCell ref="I404:J404"/>
    <mergeCell ref="G399:H399"/>
    <mergeCell ref="I399:J399"/>
    <mergeCell ref="G400:H400"/>
    <mergeCell ref="I400:J400"/>
    <mergeCell ref="G401:H401"/>
    <mergeCell ref="I401:J401"/>
    <mergeCell ref="G396:H396"/>
    <mergeCell ref="I396:J396"/>
    <mergeCell ref="G397:H397"/>
    <mergeCell ref="I397:J397"/>
    <mergeCell ref="G398:H398"/>
    <mergeCell ref="I398:J398"/>
    <mergeCell ref="G393:H393"/>
    <mergeCell ref="I393:J393"/>
    <mergeCell ref="G394:H394"/>
    <mergeCell ref="I394:J394"/>
    <mergeCell ref="G395:H395"/>
    <mergeCell ref="I395:J395"/>
    <mergeCell ref="G390:H390"/>
    <mergeCell ref="I390:J390"/>
    <mergeCell ref="G391:H391"/>
    <mergeCell ref="I391:J391"/>
    <mergeCell ref="G392:H392"/>
    <mergeCell ref="I392:J392"/>
    <mergeCell ref="G387:H387"/>
    <mergeCell ref="I387:J387"/>
    <mergeCell ref="G388:H388"/>
    <mergeCell ref="I388:J388"/>
    <mergeCell ref="G389:H389"/>
    <mergeCell ref="I389:J389"/>
    <mergeCell ref="G384:H384"/>
    <mergeCell ref="I384:J384"/>
    <mergeCell ref="G385:H385"/>
    <mergeCell ref="I385:J385"/>
    <mergeCell ref="G386:H386"/>
    <mergeCell ref="I386:J386"/>
    <mergeCell ref="G381:H381"/>
    <mergeCell ref="I381:J381"/>
    <mergeCell ref="G382:H382"/>
    <mergeCell ref="I382:J382"/>
    <mergeCell ref="G383:H383"/>
    <mergeCell ref="I383:J383"/>
    <mergeCell ref="G378:H378"/>
    <mergeCell ref="I378:J378"/>
    <mergeCell ref="G379:H379"/>
    <mergeCell ref="I379:J379"/>
    <mergeCell ref="G380:H380"/>
    <mergeCell ref="I380:J380"/>
    <mergeCell ref="G375:H375"/>
    <mergeCell ref="I375:J375"/>
    <mergeCell ref="G376:H376"/>
    <mergeCell ref="I376:J376"/>
    <mergeCell ref="G377:H377"/>
    <mergeCell ref="I377:J377"/>
    <mergeCell ref="G372:H372"/>
    <mergeCell ref="I372:J372"/>
    <mergeCell ref="G373:H373"/>
    <mergeCell ref="I373:J373"/>
    <mergeCell ref="G374:H374"/>
    <mergeCell ref="I374:J374"/>
    <mergeCell ref="G369:H369"/>
    <mergeCell ref="I369:J369"/>
    <mergeCell ref="G370:H370"/>
    <mergeCell ref="I370:J370"/>
    <mergeCell ref="G371:H371"/>
    <mergeCell ref="I371:J371"/>
    <mergeCell ref="G366:H366"/>
    <mergeCell ref="I366:J366"/>
    <mergeCell ref="G367:H367"/>
    <mergeCell ref="I367:J367"/>
    <mergeCell ref="G368:H368"/>
    <mergeCell ref="I368:J368"/>
    <mergeCell ref="G363:H363"/>
    <mergeCell ref="I363:J363"/>
    <mergeCell ref="G364:H364"/>
    <mergeCell ref="I364:J364"/>
    <mergeCell ref="G365:H365"/>
    <mergeCell ref="I365:J365"/>
    <mergeCell ref="G360:H360"/>
    <mergeCell ref="I360:J360"/>
    <mergeCell ref="G361:H361"/>
    <mergeCell ref="I361:J361"/>
    <mergeCell ref="G362:H362"/>
    <mergeCell ref="I362:J362"/>
    <mergeCell ref="G357:H357"/>
    <mergeCell ref="I357:J357"/>
    <mergeCell ref="G358:H358"/>
    <mergeCell ref="I358:J358"/>
    <mergeCell ref="G359:H359"/>
    <mergeCell ref="I359:J359"/>
    <mergeCell ref="G354:H354"/>
    <mergeCell ref="I354:J354"/>
    <mergeCell ref="G355:H355"/>
    <mergeCell ref="I355:J355"/>
    <mergeCell ref="G356:H356"/>
    <mergeCell ref="I356:J356"/>
    <mergeCell ref="G351:H351"/>
    <mergeCell ref="I351:J351"/>
    <mergeCell ref="G352:H352"/>
    <mergeCell ref="I352:J352"/>
    <mergeCell ref="G353:H353"/>
    <mergeCell ref="I353:J353"/>
    <mergeCell ref="G348:H348"/>
    <mergeCell ref="I348:J348"/>
    <mergeCell ref="G349:H349"/>
    <mergeCell ref="I349:J349"/>
    <mergeCell ref="G350:H350"/>
    <mergeCell ref="I350:J350"/>
    <mergeCell ref="G345:H345"/>
    <mergeCell ref="I345:J345"/>
    <mergeCell ref="G346:H346"/>
    <mergeCell ref="I346:J346"/>
    <mergeCell ref="G347:H347"/>
    <mergeCell ref="I347:J347"/>
    <mergeCell ref="G342:H342"/>
    <mergeCell ref="I342:J342"/>
    <mergeCell ref="G343:H343"/>
    <mergeCell ref="I343:J343"/>
    <mergeCell ref="G344:H344"/>
    <mergeCell ref="I344:J344"/>
    <mergeCell ref="G339:H339"/>
    <mergeCell ref="I339:J339"/>
    <mergeCell ref="G340:H340"/>
    <mergeCell ref="I340:J340"/>
    <mergeCell ref="G341:H341"/>
    <mergeCell ref="I341:J341"/>
    <mergeCell ref="G336:H336"/>
    <mergeCell ref="I336:J336"/>
    <mergeCell ref="G337:H337"/>
    <mergeCell ref="I337:J337"/>
    <mergeCell ref="G338:H338"/>
    <mergeCell ref="I338:J338"/>
    <mergeCell ref="G333:H333"/>
    <mergeCell ref="I333:J333"/>
    <mergeCell ref="G334:H334"/>
    <mergeCell ref="I334:J334"/>
    <mergeCell ref="G335:H335"/>
    <mergeCell ref="I335:J335"/>
    <mergeCell ref="G330:H330"/>
    <mergeCell ref="I330:J330"/>
    <mergeCell ref="G331:H331"/>
    <mergeCell ref="I331:J331"/>
    <mergeCell ref="G332:H332"/>
    <mergeCell ref="I332:J332"/>
    <mergeCell ref="G327:H327"/>
    <mergeCell ref="I327:J327"/>
    <mergeCell ref="G328:H328"/>
    <mergeCell ref="I328:J328"/>
    <mergeCell ref="G329:H329"/>
    <mergeCell ref="I329:J329"/>
    <mergeCell ref="G324:H324"/>
    <mergeCell ref="I324:J324"/>
    <mergeCell ref="G325:H325"/>
    <mergeCell ref="I325:J325"/>
    <mergeCell ref="G326:H326"/>
    <mergeCell ref="I326:J326"/>
    <mergeCell ref="G321:H321"/>
    <mergeCell ref="I321:J321"/>
    <mergeCell ref="G322:H322"/>
    <mergeCell ref="I322:J322"/>
    <mergeCell ref="G323:H323"/>
    <mergeCell ref="I323:J323"/>
    <mergeCell ref="G318:H318"/>
    <mergeCell ref="I318:J318"/>
    <mergeCell ref="G319:H319"/>
    <mergeCell ref="I319:J319"/>
    <mergeCell ref="G320:H320"/>
    <mergeCell ref="I320:J320"/>
    <mergeCell ref="G315:H315"/>
    <mergeCell ref="I315:J315"/>
    <mergeCell ref="G316:H316"/>
    <mergeCell ref="I316:J316"/>
    <mergeCell ref="G317:H317"/>
    <mergeCell ref="I317:J317"/>
    <mergeCell ref="G312:H312"/>
    <mergeCell ref="I312:J312"/>
    <mergeCell ref="G313:H313"/>
    <mergeCell ref="I313:J313"/>
    <mergeCell ref="G314:H314"/>
    <mergeCell ref="I314:J314"/>
    <mergeCell ref="G309:H309"/>
    <mergeCell ref="I309:J309"/>
    <mergeCell ref="G310:H310"/>
    <mergeCell ref="I310:J310"/>
    <mergeCell ref="G311:H311"/>
    <mergeCell ref="I311:J311"/>
    <mergeCell ref="G306:H306"/>
    <mergeCell ref="I306:J306"/>
    <mergeCell ref="G307:H307"/>
    <mergeCell ref="I307:J307"/>
    <mergeCell ref="G308:H308"/>
    <mergeCell ref="I308:J308"/>
    <mergeCell ref="G303:H303"/>
    <mergeCell ref="I303:J303"/>
    <mergeCell ref="G304:H304"/>
    <mergeCell ref="I304:J304"/>
    <mergeCell ref="G305:H305"/>
    <mergeCell ref="I305:J305"/>
    <mergeCell ref="G300:H300"/>
    <mergeCell ref="I300:J300"/>
    <mergeCell ref="G301:H301"/>
    <mergeCell ref="I301:J301"/>
    <mergeCell ref="G302:H302"/>
    <mergeCell ref="I302:J302"/>
    <mergeCell ref="G297:H297"/>
    <mergeCell ref="I297:J297"/>
    <mergeCell ref="G298:H298"/>
    <mergeCell ref="I298:J298"/>
    <mergeCell ref="G299:H299"/>
    <mergeCell ref="I299:J299"/>
    <mergeCell ref="G294:H294"/>
    <mergeCell ref="I294:J294"/>
    <mergeCell ref="G295:H295"/>
    <mergeCell ref="I295:J295"/>
    <mergeCell ref="G296:H296"/>
    <mergeCell ref="I296:J296"/>
    <mergeCell ref="G291:H291"/>
    <mergeCell ref="I291:J291"/>
    <mergeCell ref="G292:H292"/>
    <mergeCell ref="I292:J292"/>
    <mergeCell ref="G293:H293"/>
    <mergeCell ref="I293:J293"/>
    <mergeCell ref="G288:H288"/>
    <mergeCell ref="I288:J288"/>
    <mergeCell ref="G289:H289"/>
    <mergeCell ref="I289:J289"/>
    <mergeCell ref="G290:H290"/>
    <mergeCell ref="I290:J290"/>
    <mergeCell ref="G285:H285"/>
    <mergeCell ref="I285:J285"/>
    <mergeCell ref="G286:H286"/>
    <mergeCell ref="I286:J286"/>
    <mergeCell ref="G287:H287"/>
    <mergeCell ref="I287:J287"/>
    <mergeCell ref="G282:H282"/>
    <mergeCell ref="I282:J282"/>
    <mergeCell ref="G283:H283"/>
    <mergeCell ref="I283:J283"/>
    <mergeCell ref="G284:H284"/>
    <mergeCell ref="I284:J284"/>
    <mergeCell ref="G279:H279"/>
    <mergeCell ref="I279:J279"/>
    <mergeCell ref="G280:H280"/>
    <mergeCell ref="I280:J280"/>
    <mergeCell ref="G281:H281"/>
    <mergeCell ref="I281:J281"/>
    <mergeCell ref="G276:H276"/>
    <mergeCell ref="I276:J276"/>
    <mergeCell ref="G277:H277"/>
    <mergeCell ref="I277:J277"/>
    <mergeCell ref="G278:H278"/>
    <mergeCell ref="I278:J278"/>
    <mergeCell ref="G273:H273"/>
    <mergeCell ref="I273:J273"/>
    <mergeCell ref="G274:H274"/>
    <mergeCell ref="I274:J274"/>
    <mergeCell ref="G275:H275"/>
    <mergeCell ref="I275:J275"/>
    <mergeCell ref="G270:H270"/>
    <mergeCell ref="I270:J270"/>
    <mergeCell ref="G271:H271"/>
    <mergeCell ref="I271:J271"/>
    <mergeCell ref="G272:H272"/>
    <mergeCell ref="I272:J272"/>
    <mergeCell ref="G267:H267"/>
    <mergeCell ref="I267:J267"/>
    <mergeCell ref="G268:H268"/>
    <mergeCell ref="I268:J268"/>
    <mergeCell ref="G269:H269"/>
    <mergeCell ref="I269:J269"/>
    <mergeCell ref="G264:H264"/>
    <mergeCell ref="I264:J264"/>
    <mergeCell ref="G265:H265"/>
    <mergeCell ref="I265:J265"/>
    <mergeCell ref="G266:H266"/>
    <mergeCell ref="I266:J266"/>
    <mergeCell ref="G261:H261"/>
    <mergeCell ref="I261:J261"/>
    <mergeCell ref="G262:H262"/>
    <mergeCell ref="I262:J262"/>
    <mergeCell ref="G263:H263"/>
    <mergeCell ref="I263:J263"/>
    <mergeCell ref="G258:H258"/>
    <mergeCell ref="I258:J258"/>
    <mergeCell ref="G259:H259"/>
    <mergeCell ref="I259:J259"/>
    <mergeCell ref="G260:H260"/>
    <mergeCell ref="I260:J260"/>
    <mergeCell ref="G255:H255"/>
    <mergeCell ref="I255:J255"/>
    <mergeCell ref="G256:H256"/>
    <mergeCell ref="I256:J256"/>
    <mergeCell ref="G257:H257"/>
    <mergeCell ref="I257:J257"/>
    <mergeCell ref="G252:H252"/>
    <mergeCell ref="I252:J252"/>
    <mergeCell ref="G253:H253"/>
    <mergeCell ref="I253:J253"/>
    <mergeCell ref="G254:H254"/>
    <mergeCell ref="I254:J254"/>
    <mergeCell ref="G249:H249"/>
    <mergeCell ref="I249:J249"/>
    <mergeCell ref="G250:H250"/>
    <mergeCell ref="I250:J250"/>
    <mergeCell ref="G251:H251"/>
    <mergeCell ref="I251:J251"/>
    <mergeCell ref="G246:H246"/>
    <mergeCell ref="I246:J246"/>
    <mergeCell ref="G247:H247"/>
    <mergeCell ref="I247:J247"/>
    <mergeCell ref="G248:H248"/>
    <mergeCell ref="I248:J248"/>
    <mergeCell ref="G243:H243"/>
    <mergeCell ref="I243:J243"/>
    <mergeCell ref="G244:H244"/>
    <mergeCell ref="I244:J244"/>
    <mergeCell ref="G245:H245"/>
    <mergeCell ref="I245:J245"/>
    <mergeCell ref="G240:H240"/>
    <mergeCell ref="I240:J240"/>
    <mergeCell ref="G241:H241"/>
    <mergeCell ref="I241:J241"/>
    <mergeCell ref="G242:H242"/>
    <mergeCell ref="I242:J242"/>
    <mergeCell ref="G237:H237"/>
    <mergeCell ref="I237:J237"/>
    <mergeCell ref="G238:H238"/>
    <mergeCell ref="I238:J238"/>
    <mergeCell ref="G239:H239"/>
    <mergeCell ref="I239:J239"/>
    <mergeCell ref="G234:H234"/>
    <mergeCell ref="I234:J234"/>
    <mergeCell ref="G235:H235"/>
    <mergeCell ref="I235:J235"/>
    <mergeCell ref="G236:H236"/>
    <mergeCell ref="I236:J236"/>
    <mergeCell ref="G231:H231"/>
    <mergeCell ref="I231:J231"/>
    <mergeCell ref="G232:H232"/>
    <mergeCell ref="I232:J232"/>
    <mergeCell ref="G233:H233"/>
    <mergeCell ref="I233:J233"/>
    <mergeCell ref="G228:H228"/>
    <mergeCell ref="I228:J228"/>
    <mergeCell ref="G229:H229"/>
    <mergeCell ref="I229:J229"/>
    <mergeCell ref="G230:H230"/>
    <mergeCell ref="I230:J230"/>
    <mergeCell ref="G225:H225"/>
    <mergeCell ref="I225:J225"/>
    <mergeCell ref="G226:H226"/>
    <mergeCell ref="I226:J226"/>
    <mergeCell ref="G227:H227"/>
    <mergeCell ref="I227:J227"/>
    <mergeCell ref="G222:H222"/>
    <mergeCell ref="I222:J222"/>
    <mergeCell ref="G223:H223"/>
    <mergeCell ref="I223:J223"/>
    <mergeCell ref="G224:H224"/>
    <mergeCell ref="I224:J224"/>
    <mergeCell ref="G219:H219"/>
    <mergeCell ref="I219:J219"/>
    <mergeCell ref="G220:H220"/>
    <mergeCell ref="I220:J220"/>
    <mergeCell ref="G221:H221"/>
    <mergeCell ref="I221:J221"/>
    <mergeCell ref="G216:H216"/>
    <mergeCell ref="I216:J216"/>
    <mergeCell ref="G217:H217"/>
    <mergeCell ref="I217:J217"/>
    <mergeCell ref="G218:H218"/>
    <mergeCell ref="I218:J218"/>
    <mergeCell ref="G213:H213"/>
    <mergeCell ref="I213:J213"/>
    <mergeCell ref="G214:H214"/>
    <mergeCell ref="I214:J214"/>
    <mergeCell ref="G215:H215"/>
    <mergeCell ref="I215:J215"/>
    <mergeCell ref="G210:H210"/>
    <mergeCell ref="I210:J210"/>
    <mergeCell ref="G211:H211"/>
    <mergeCell ref="I211:J211"/>
    <mergeCell ref="G212:H212"/>
    <mergeCell ref="I212:J212"/>
    <mergeCell ref="G207:H207"/>
    <mergeCell ref="I207:J207"/>
    <mergeCell ref="G208:H208"/>
    <mergeCell ref="I208:J208"/>
    <mergeCell ref="G209:H209"/>
    <mergeCell ref="I209:J209"/>
    <mergeCell ref="G204:H204"/>
    <mergeCell ref="I204:J204"/>
    <mergeCell ref="G205:H205"/>
    <mergeCell ref="I205:J205"/>
    <mergeCell ref="G206:H206"/>
    <mergeCell ref="I206:J206"/>
    <mergeCell ref="G201:H201"/>
    <mergeCell ref="I201:J201"/>
    <mergeCell ref="G202:H202"/>
    <mergeCell ref="I202:J202"/>
    <mergeCell ref="G203:H203"/>
    <mergeCell ref="I203:J203"/>
    <mergeCell ref="G198:H198"/>
    <mergeCell ref="I198:J198"/>
    <mergeCell ref="G199:H199"/>
    <mergeCell ref="I199:J199"/>
    <mergeCell ref="G200:H200"/>
    <mergeCell ref="I200:J200"/>
    <mergeCell ref="G195:H195"/>
    <mergeCell ref="I195:J195"/>
    <mergeCell ref="G196:H196"/>
    <mergeCell ref="I196:J196"/>
    <mergeCell ref="G197:H197"/>
    <mergeCell ref="I197:J197"/>
    <mergeCell ref="G192:H192"/>
    <mergeCell ref="I192:J192"/>
    <mergeCell ref="G193:H193"/>
    <mergeCell ref="I193:J193"/>
    <mergeCell ref="G194:H194"/>
    <mergeCell ref="I194:J194"/>
    <mergeCell ref="G189:H189"/>
    <mergeCell ref="I189:J189"/>
    <mergeCell ref="G190:H190"/>
    <mergeCell ref="I190:J190"/>
    <mergeCell ref="G191:H191"/>
    <mergeCell ref="I191:J191"/>
    <mergeCell ref="G186:H186"/>
    <mergeCell ref="I186:J186"/>
    <mergeCell ref="G187:H187"/>
    <mergeCell ref="I187:J187"/>
    <mergeCell ref="G188:H188"/>
    <mergeCell ref="I188:J188"/>
    <mergeCell ref="G183:H183"/>
    <mergeCell ref="I183:J183"/>
    <mergeCell ref="G184:H184"/>
    <mergeCell ref="I184:J184"/>
    <mergeCell ref="G185:H185"/>
    <mergeCell ref="I185:J185"/>
    <mergeCell ref="G180:H180"/>
    <mergeCell ref="I180:J180"/>
    <mergeCell ref="G181:H181"/>
    <mergeCell ref="I181:J181"/>
    <mergeCell ref="G182:H182"/>
    <mergeCell ref="I182:J182"/>
    <mergeCell ref="G177:H177"/>
    <mergeCell ref="I177:J177"/>
    <mergeCell ref="G178:H178"/>
    <mergeCell ref="I178:J178"/>
    <mergeCell ref="G179:H179"/>
    <mergeCell ref="I179:J179"/>
    <mergeCell ref="G174:H174"/>
    <mergeCell ref="I174:J174"/>
    <mergeCell ref="G175:H175"/>
    <mergeCell ref="I175:J175"/>
    <mergeCell ref="G176:H176"/>
    <mergeCell ref="I176:J176"/>
    <mergeCell ref="G171:H171"/>
    <mergeCell ref="I171:J171"/>
    <mergeCell ref="G172:H172"/>
    <mergeCell ref="I172:J172"/>
    <mergeCell ref="G173:H173"/>
    <mergeCell ref="I173:J173"/>
    <mergeCell ref="G168:H168"/>
    <mergeCell ref="I168:J168"/>
    <mergeCell ref="G169:H169"/>
    <mergeCell ref="I169:J169"/>
    <mergeCell ref="G170:H170"/>
    <mergeCell ref="I170:J170"/>
    <mergeCell ref="G165:H165"/>
    <mergeCell ref="I165:J165"/>
    <mergeCell ref="G166:H166"/>
    <mergeCell ref="I166:J166"/>
    <mergeCell ref="G167:H167"/>
    <mergeCell ref="I167:J167"/>
    <mergeCell ref="G162:H162"/>
    <mergeCell ref="I162:J162"/>
    <mergeCell ref="G163:H163"/>
    <mergeCell ref="I163:J163"/>
    <mergeCell ref="G164:H164"/>
    <mergeCell ref="I164:J164"/>
    <mergeCell ref="G159:H159"/>
    <mergeCell ref="I159:J159"/>
    <mergeCell ref="G160:H160"/>
    <mergeCell ref="I160:J160"/>
    <mergeCell ref="G161:H161"/>
    <mergeCell ref="I161:J161"/>
    <mergeCell ref="G156:H156"/>
    <mergeCell ref="I156:J156"/>
    <mergeCell ref="G157:H157"/>
    <mergeCell ref="I157:J157"/>
    <mergeCell ref="G158:H158"/>
    <mergeCell ref="I158:J158"/>
    <mergeCell ref="G153:H153"/>
    <mergeCell ref="I153:J153"/>
    <mergeCell ref="G154:H154"/>
    <mergeCell ref="I154:J154"/>
    <mergeCell ref="G155:H155"/>
    <mergeCell ref="I155:J155"/>
    <mergeCell ref="G150:H150"/>
    <mergeCell ref="I150:J150"/>
    <mergeCell ref="G151:H151"/>
    <mergeCell ref="I151:J151"/>
    <mergeCell ref="G152:H152"/>
    <mergeCell ref="I152:J152"/>
    <mergeCell ref="G147:H147"/>
    <mergeCell ref="I147:J147"/>
    <mergeCell ref="G148:H148"/>
    <mergeCell ref="I148:J148"/>
    <mergeCell ref="G149:H149"/>
    <mergeCell ref="I149:J149"/>
    <mergeCell ref="G144:H144"/>
    <mergeCell ref="I144:J144"/>
    <mergeCell ref="G145:H145"/>
    <mergeCell ref="I145:J145"/>
    <mergeCell ref="G146:H146"/>
    <mergeCell ref="I146:J146"/>
    <mergeCell ref="G141:H141"/>
    <mergeCell ref="I141:J141"/>
    <mergeCell ref="G142:H142"/>
    <mergeCell ref="I142:J142"/>
    <mergeCell ref="G143:H143"/>
    <mergeCell ref="I143:J143"/>
    <mergeCell ref="G138:H138"/>
    <mergeCell ref="I138:J138"/>
    <mergeCell ref="G139:H139"/>
    <mergeCell ref="I139:J139"/>
    <mergeCell ref="G140:H140"/>
    <mergeCell ref="I140:J140"/>
    <mergeCell ref="G135:H135"/>
    <mergeCell ref="I135:J135"/>
    <mergeCell ref="G136:H136"/>
    <mergeCell ref="I136:J136"/>
    <mergeCell ref="G137:H137"/>
    <mergeCell ref="I137:J137"/>
    <mergeCell ref="G132:H132"/>
    <mergeCell ref="I132:J132"/>
    <mergeCell ref="G133:H133"/>
    <mergeCell ref="I133:J133"/>
    <mergeCell ref="G134:H134"/>
    <mergeCell ref="I134:J134"/>
    <mergeCell ref="G129:H129"/>
    <mergeCell ref="I129:J129"/>
    <mergeCell ref="G130:H130"/>
    <mergeCell ref="I130:J130"/>
    <mergeCell ref="G131:H131"/>
    <mergeCell ref="I131:J131"/>
    <mergeCell ref="G126:H126"/>
    <mergeCell ref="I126:J126"/>
    <mergeCell ref="G127:H127"/>
    <mergeCell ref="I127:J127"/>
    <mergeCell ref="G128:H128"/>
    <mergeCell ref="I128:J128"/>
    <mergeCell ref="G123:H123"/>
    <mergeCell ref="I123:J123"/>
    <mergeCell ref="G124:H124"/>
    <mergeCell ref="I124:J124"/>
    <mergeCell ref="G125:H125"/>
    <mergeCell ref="I125:J125"/>
    <mergeCell ref="G120:H120"/>
    <mergeCell ref="I120:J120"/>
    <mergeCell ref="G121:H121"/>
    <mergeCell ref="I121:J121"/>
    <mergeCell ref="G122:H122"/>
    <mergeCell ref="I122:J122"/>
    <mergeCell ref="G117:H117"/>
    <mergeCell ref="I117:J117"/>
    <mergeCell ref="G118:H118"/>
    <mergeCell ref="I118:J118"/>
    <mergeCell ref="G119:H119"/>
    <mergeCell ref="I119:J119"/>
    <mergeCell ref="G114:H114"/>
    <mergeCell ref="I114:J114"/>
    <mergeCell ref="G115:H115"/>
    <mergeCell ref="I115:J115"/>
    <mergeCell ref="G116:H116"/>
    <mergeCell ref="I116:J116"/>
    <mergeCell ref="G111:H111"/>
    <mergeCell ref="I111:J111"/>
    <mergeCell ref="G112:H112"/>
    <mergeCell ref="I112:J112"/>
    <mergeCell ref="G113:H113"/>
    <mergeCell ref="I113:J113"/>
    <mergeCell ref="G108:H108"/>
    <mergeCell ref="I108:J108"/>
    <mergeCell ref="G109:H109"/>
    <mergeCell ref="I109:J109"/>
    <mergeCell ref="G110:H110"/>
    <mergeCell ref="I110:J110"/>
    <mergeCell ref="G105:H105"/>
    <mergeCell ref="I105:J105"/>
    <mergeCell ref="G106:H106"/>
    <mergeCell ref="I106:J106"/>
    <mergeCell ref="G107:H107"/>
    <mergeCell ref="I107:J107"/>
    <mergeCell ref="G102:H102"/>
    <mergeCell ref="I102:J102"/>
    <mergeCell ref="G103:H103"/>
    <mergeCell ref="I103:J103"/>
    <mergeCell ref="G104:H104"/>
    <mergeCell ref="I104:J104"/>
    <mergeCell ref="G99:H99"/>
    <mergeCell ref="I99:J99"/>
    <mergeCell ref="G100:H100"/>
    <mergeCell ref="I100:J100"/>
    <mergeCell ref="G101:H101"/>
    <mergeCell ref="I101:J101"/>
    <mergeCell ref="G96:H96"/>
    <mergeCell ref="I96:J96"/>
    <mergeCell ref="G97:H97"/>
    <mergeCell ref="I97:J97"/>
    <mergeCell ref="G98:H98"/>
    <mergeCell ref="I98:J98"/>
    <mergeCell ref="G93:H93"/>
    <mergeCell ref="I93:J93"/>
    <mergeCell ref="G94:H94"/>
    <mergeCell ref="I94:J94"/>
    <mergeCell ref="G95:H95"/>
    <mergeCell ref="I95:J95"/>
    <mergeCell ref="G90:H90"/>
    <mergeCell ref="I90:J90"/>
    <mergeCell ref="G91:H91"/>
    <mergeCell ref="I91:J91"/>
    <mergeCell ref="G92:H92"/>
    <mergeCell ref="I92:J92"/>
    <mergeCell ref="G87:H87"/>
    <mergeCell ref="I87:J87"/>
    <mergeCell ref="G88:H88"/>
    <mergeCell ref="I88:J88"/>
    <mergeCell ref="G89:H89"/>
    <mergeCell ref="I89:J89"/>
    <mergeCell ref="G84:H84"/>
    <mergeCell ref="I84:J84"/>
    <mergeCell ref="G85:H85"/>
    <mergeCell ref="I85:J85"/>
    <mergeCell ref="G86:H86"/>
    <mergeCell ref="I86:J86"/>
    <mergeCell ref="G81:H81"/>
    <mergeCell ref="I81:J81"/>
    <mergeCell ref="G82:H82"/>
    <mergeCell ref="I82:J82"/>
    <mergeCell ref="G83:H83"/>
    <mergeCell ref="I83:J83"/>
    <mergeCell ref="G78:H78"/>
    <mergeCell ref="I78:J78"/>
    <mergeCell ref="G79:H79"/>
    <mergeCell ref="I79:J79"/>
    <mergeCell ref="G80:H80"/>
    <mergeCell ref="I80:J80"/>
    <mergeCell ref="G75:H75"/>
    <mergeCell ref="I75:J75"/>
    <mergeCell ref="G76:H76"/>
    <mergeCell ref="I76:J76"/>
    <mergeCell ref="G77:H77"/>
    <mergeCell ref="I77:J77"/>
    <mergeCell ref="G72:H72"/>
    <mergeCell ref="I72:J72"/>
    <mergeCell ref="G73:H73"/>
    <mergeCell ref="I73:J73"/>
    <mergeCell ref="G74:H74"/>
    <mergeCell ref="I74:J74"/>
    <mergeCell ref="G69:H69"/>
    <mergeCell ref="I69:J69"/>
    <mergeCell ref="G70:H70"/>
    <mergeCell ref="I70:J70"/>
    <mergeCell ref="G71:H71"/>
    <mergeCell ref="I71:J71"/>
    <mergeCell ref="G66:H66"/>
    <mergeCell ref="I66:J66"/>
    <mergeCell ref="G67:H67"/>
    <mergeCell ref="I67:J67"/>
    <mergeCell ref="G68:H68"/>
    <mergeCell ref="I68:J68"/>
    <mergeCell ref="G63:H63"/>
    <mergeCell ref="I63:J63"/>
    <mergeCell ref="G64:H64"/>
    <mergeCell ref="I64:J64"/>
    <mergeCell ref="G65:H65"/>
    <mergeCell ref="I65:J65"/>
    <mergeCell ref="G60:H60"/>
    <mergeCell ref="I60:J60"/>
    <mergeCell ref="G61:H61"/>
    <mergeCell ref="I61:J61"/>
    <mergeCell ref="G62:H62"/>
    <mergeCell ref="I62:J62"/>
    <mergeCell ref="G57:H57"/>
    <mergeCell ref="I57:J57"/>
    <mergeCell ref="G58:H58"/>
    <mergeCell ref="I58:J58"/>
    <mergeCell ref="G59:H59"/>
    <mergeCell ref="I59:J59"/>
    <mergeCell ref="G54:H54"/>
    <mergeCell ref="I54:J54"/>
    <mergeCell ref="G55:H55"/>
    <mergeCell ref="I55:J55"/>
    <mergeCell ref="G56:H56"/>
    <mergeCell ref="I56:J56"/>
    <mergeCell ref="G51:H51"/>
    <mergeCell ref="I51:J51"/>
    <mergeCell ref="G52:H52"/>
    <mergeCell ref="I52:J52"/>
    <mergeCell ref="G53:H53"/>
    <mergeCell ref="I53:J53"/>
    <mergeCell ref="G48:H48"/>
    <mergeCell ref="I48:J48"/>
    <mergeCell ref="G49:H49"/>
    <mergeCell ref="I49:J49"/>
    <mergeCell ref="G50:H50"/>
    <mergeCell ref="I50:J50"/>
    <mergeCell ref="G45:H45"/>
    <mergeCell ref="I45:J45"/>
    <mergeCell ref="G46:H46"/>
    <mergeCell ref="I46:J46"/>
    <mergeCell ref="G47:H47"/>
    <mergeCell ref="I47:J47"/>
    <mergeCell ref="G42:H42"/>
    <mergeCell ref="I42:J42"/>
    <mergeCell ref="G43:H43"/>
    <mergeCell ref="I43:J43"/>
    <mergeCell ref="G44:H44"/>
    <mergeCell ref="I44:J44"/>
    <mergeCell ref="G39:H39"/>
    <mergeCell ref="I39:J39"/>
    <mergeCell ref="G40:H40"/>
    <mergeCell ref="I40:J40"/>
    <mergeCell ref="G41:H41"/>
    <mergeCell ref="I41:J41"/>
    <mergeCell ref="G36:H36"/>
    <mergeCell ref="I36:J36"/>
    <mergeCell ref="G37:H37"/>
    <mergeCell ref="I37:J37"/>
    <mergeCell ref="G38:H38"/>
    <mergeCell ref="I38:J38"/>
    <mergeCell ref="G33:H33"/>
    <mergeCell ref="I33:J33"/>
    <mergeCell ref="G34:H34"/>
    <mergeCell ref="I34:J34"/>
    <mergeCell ref="G35:H35"/>
    <mergeCell ref="I35:J35"/>
    <mergeCell ref="G30:H30"/>
    <mergeCell ref="I30:J30"/>
    <mergeCell ref="G31:H31"/>
    <mergeCell ref="I31:J31"/>
    <mergeCell ref="G32:H32"/>
    <mergeCell ref="I32:J32"/>
    <mergeCell ref="G27:H27"/>
    <mergeCell ref="I27:J27"/>
    <mergeCell ref="G28:H28"/>
    <mergeCell ref="I28:J28"/>
    <mergeCell ref="G29:H29"/>
    <mergeCell ref="I29:J29"/>
    <mergeCell ref="G24:H24"/>
    <mergeCell ref="I24:J24"/>
    <mergeCell ref="G25:H25"/>
    <mergeCell ref="I25:J25"/>
    <mergeCell ref="G26:H26"/>
    <mergeCell ref="I26:J26"/>
    <mergeCell ref="G21:H21"/>
    <mergeCell ref="I21:J21"/>
    <mergeCell ref="G22:H22"/>
    <mergeCell ref="I22:J22"/>
    <mergeCell ref="G23:H23"/>
    <mergeCell ref="I23:J23"/>
    <mergeCell ref="G18:H18"/>
    <mergeCell ref="I18:J18"/>
    <mergeCell ref="G19:H19"/>
    <mergeCell ref="I19:J19"/>
    <mergeCell ref="G20:H20"/>
    <mergeCell ref="I20:J20"/>
    <mergeCell ref="G13:I13"/>
    <mergeCell ref="G15:H15"/>
    <mergeCell ref="I15:J15"/>
    <mergeCell ref="G16:H16"/>
    <mergeCell ref="I16:J16"/>
    <mergeCell ref="G17:H17"/>
    <mergeCell ref="I17:J17"/>
    <mergeCell ref="G7:I7"/>
    <mergeCell ref="G8:I8"/>
    <mergeCell ref="G9:I9"/>
    <mergeCell ref="G10:I10"/>
    <mergeCell ref="G11:I11"/>
    <mergeCell ref="G12:I12"/>
    <mergeCell ref="G1:J1"/>
    <mergeCell ref="G2:J2"/>
    <mergeCell ref="G3:I3"/>
    <mergeCell ref="G4:I4"/>
    <mergeCell ref="G5:I5"/>
    <mergeCell ref="G6:I6"/>
    <mergeCell ref="A3585:B3585"/>
    <mergeCell ref="C3585:D3585"/>
    <mergeCell ref="A3586:B3586"/>
    <mergeCell ref="C3586:D3586"/>
    <mergeCell ref="A3587:B3587"/>
    <mergeCell ref="C3587:D3587"/>
    <mergeCell ref="A3582:B3582"/>
    <mergeCell ref="C3582:D3582"/>
    <mergeCell ref="A3583:B3583"/>
    <mergeCell ref="C3583:D3583"/>
    <mergeCell ref="A3584:B3584"/>
    <mergeCell ref="C3584:D3584"/>
    <mergeCell ref="A3579:B3579"/>
    <mergeCell ref="C3579:D3579"/>
    <mergeCell ref="A3580:B3580"/>
    <mergeCell ref="C3580:D3580"/>
    <mergeCell ref="A3581:B3581"/>
    <mergeCell ref="C3581:D3581"/>
    <mergeCell ref="A3576:B3576"/>
    <mergeCell ref="C3576:D3576"/>
    <mergeCell ref="A3577:B3577"/>
    <mergeCell ref="C3577:D3577"/>
    <mergeCell ref="A3578:B3578"/>
    <mergeCell ref="C3578:D3578"/>
    <mergeCell ref="A3573:B3573"/>
    <mergeCell ref="C3573:D3573"/>
    <mergeCell ref="A3574:B3574"/>
    <mergeCell ref="C3574:D3574"/>
    <mergeCell ref="A3575:B3575"/>
    <mergeCell ref="C3575:D3575"/>
    <mergeCell ref="A3570:B3570"/>
    <mergeCell ref="C3570:D3570"/>
    <mergeCell ref="A3571:B3571"/>
    <mergeCell ref="C3571:D3571"/>
    <mergeCell ref="A3572:B3572"/>
    <mergeCell ref="C3572:D3572"/>
    <mergeCell ref="A3567:B3567"/>
    <mergeCell ref="C3567:D3567"/>
    <mergeCell ref="A3568:B3568"/>
    <mergeCell ref="C3568:D3568"/>
    <mergeCell ref="A3569:B3569"/>
    <mergeCell ref="C3569:D3569"/>
    <mergeCell ref="A3564:B3564"/>
    <mergeCell ref="C3564:D3564"/>
    <mergeCell ref="A3565:B3565"/>
    <mergeCell ref="C3565:D3565"/>
    <mergeCell ref="A3566:B3566"/>
    <mergeCell ref="C3566:D3566"/>
    <mergeCell ref="A3561:B3561"/>
    <mergeCell ref="C3561:D3561"/>
    <mergeCell ref="A3562:B3562"/>
    <mergeCell ref="C3562:D3562"/>
    <mergeCell ref="A3563:B3563"/>
    <mergeCell ref="C3563:D3563"/>
    <mergeCell ref="A3558:B3558"/>
    <mergeCell ref="C3558:D3558"/>
    <mergeCell ref="A3559:B3559"/>
    <mergeCell ref="C3559:D3559"/>
    <mergeCell ref="A3560:B3560"/>
    <mergeCell ref="C3560:D3560"/>
    <mergeCell ref="A3555:B3555"/>
    <mergeCell ref="C3555:D3555"/>
    <mergeCell ref="A3556:B3556"/>
    <mergeCell ref="C3556:D3556"/>
    <mergeCell ref="A3557:B3557"/>
    <mergeCell ref="C3557:D3557"/>
    <mergeCell ref="A3552:B3552"/>
    <mergeCell ref="C3552:D3552"/>
    <mergeCell ref="A3553:B3553"/>
    <mergeCell ref="C3553:D3553"/>
    <mergeCell ref="A3554:B3554"/>
    <mergeCell ref="C3554:D3554"/>
    <mergeCell ref="A3549:B3549"/>
    <mergeCell ref="C3549:D3549"/>
    <mergeCell ref="A3550:B3550"/>
    <mergeCell ref="C3550:D3550"/>
    <mergeCell ref="A3551:B3551"/>
    <mergeCell ref="C3551:D3551"/>
    <mergeCell ref="A3546:B3546"/>
    <mergeCell ref="C3546:D3546"/>
    <mergeCell ref="A3547:B3547"/>
    <mergeCell ref="C3547:D3547"/>
    <mergeCell ref="A3548:B3548"/>
    <mergeCell ref="C3548:D3548"/>
    <mergeCell ref="A3543:B3543"/>
    <mergeCell ref="C3543:D3543"/>
    <mergeCell ref="A3544:B3544"/>
    <mergeCell ref="C3544:D3544"/>
    <mergeCell ref="A3545:B3545"/>
    <mergeCell ref="C3545:D3545"/>
    <mergeCell ref="A3540:B3540"/>
    <mergeCell ref="C3540:D3540"/>
    <mergeCell ref="A3541:B3541"/>
    <mergeCell ref="C3541:D3541"/>
    <mergeCell ref="A3542:B3542"/>
    <mergeCell ref="C3542:D3542"/>
    <mergeCell ref="A3537:B3537"/>
    <mergeCell ref="C3537:D3537"/>
    <mergeCell ref="A3538:B3538"/>
    <mergeCell ref="C3538:D3538"/>
    <mergeCell ref="A3539:B3539"/>
    <mergeCell ref="C3539:D3539"/>
    <mergeCell ref="A3534:B3534"/>
    <mergeCell ref="C3534:D3534"/>
    <mergeCell ref="A3535:B3535"/>
    <mergeCell ref="C3535:D3535"/>
    <mergeCell ref="A3536:B3536"/>
    <mergeCell ref="C3536:D3536"/>
    <mergeCell ref="A3531:B3531"/>
    <mergeCell ref="C3531:D3531"/>
    <mergeCell ref="A3532:B3532"/>
    <mergeCell ref="C3532:D3532"/>
    <mergeCell ref="A3533:B3533"/>
    <mergeCell ref="C3533:D3533"/>
    <mergeCell ref="A3528:B3528"/>
    <mergeCell ref="C3528:D3528"/>
    <mergeCell ref="A3529:B3529"/>
    <mergeCell ref="C3529:D3529"/>
    <mergeCell ref="A3530:B3530"/>
    <mergeCell ref="C3530:D3530"/>
    <mergeCell ref="A3525:B3525"/>
    <mergeCell ref="C3525:D3525"/>
    <mergeCell ref="A3526:B3526"/>
    <mergeCell ref="C3526:D3526"/>
    <mergeCell ref="A3527:B3527"/>
    <mergeCell ref="C3527:D3527"/>
    <mergeCell ref="A3522:B3522"/>
    <mergeCell ref="C3522:D3522"/>
    <mergeCell ref="A3523:B3523"/>
    <mergeCell ref="C3523:D3523"/>
    <mergeCell ref="A3524:B3524"/>
    <mergeCell ref="C3524:D3524"/>
    <mergeCell ref="A3519:B3519"/>
    <mergeCell ref="C3519:D3519"/>
    <mergeCell ref="A3520:B3520"/>
    <mergeCell ref="C3520:D3520"/>
    <mergeCell ref="A3521:B3521"/>
    <mergeCell ref="C3521:D3521"/>
    <mergeCell ref="A3516:B3516"/>
    <mergeCell ref="C3516:D3516"/>
    <mergeCell ref="A3517:B3517"/>
    <mergeCell ref="C3517:D3517"/>
    <mergeCell ref="A3518:B3518"/>
    <mergeCell ref="C3518:D3518"/>
    <mergeCell ref="A3513:B3513"/>
    <mergeCell ref="C3513:D3513"/>
    <mergeCell ref="A3514:B3514"/>
    <mergeCell ref="C3514:D3514"/>
    <mergeCell ref="A3515:B3515"/>
    <mergeCell ref="C3515:D3515"/>
    <mergeCell ref="A3510:B3510"/>
    <mergeCell ref="C3510:D3510"/>
    <mergeCell ref="A3511:B3511"/>
    <mergeCell ref="C3511:D3511"/>
    <mergeCell ref="A3512:B3512"/>
    <mergeCell ref="C3512:D3512"/>
    <mergeCell ref="A3507:B3507"/>
    <mergeCell ref="C3507:D3507"/>
    <mergeCell ref="A3508:B3508"/>
    <mergeCell ref="C3508:D3508"/>
    <mergeCell ref="A3509:B3509"/>
    <mergeCell ref="C3509:D3509"/>
    <mergeCell ref="A3504:B3504"/>
    <mergeCell ref="C3504:D3504"/>
    <mergeCell ref="A3505:B3505"/>
    <mergeCell ref="C3505:D3505"/>
    <mergeCell ref="A3506:B3506"/>
    <mergeCell ref="C3506:D3506"/>
    <mergeCell ref="A3501:B3501"/>
    <mergeCell ref="C3501:D3501"/>
    <mergeCell ref="A3502:B3502"/>
    <mergeCell ref="C3502:D3502"/>
    <mergeCell ref="A3503:B3503"/>
    <mergeCell ref="C3503:D3503"/>
    <mergeCell ref="A3498:B3498"/>
    <mergeCell ref="C3498:D3498"/>
    <mergeCell ref="A3499:B3499"/>
    <mergeCell ref="C3499:D3499"/>
    <mergeCell ref="A3500:B3500"/>
    <mergeCell ref="C3500:D3500"/>
    <mergeCell ref="A3495:B3495"/>
    <mergeCell ref="C3495:D3495"/>
    <mergeCell ref="A3496:B3496"/>
    <mergeCell ref="C3496:D3496"/>
    <mergeCell ref="A3497:B3497"/>
    <mergeCell ref="C3497:D3497"/>
    <mergeCell ref="A3492:B3492"/>
    <mergeCell ref="C3492:D3492"/>
    <mergeCell ref="A3493:B3493"/>
    <mergeCell ref="C3493:D3493"/>
    <mergeCell ref="A3494:B3494"/>
    <mergeCell ref="C3494:D3494"/>
    <mergeCell ref="A3489:B3489"/>
    <mergeCell ref="C3489:D3489"/>
    <mergeCell ref="A3490:B3490"/>
    <mergeCell ref="C3490:D3490"/>
    <mergeCell ref="A3491:B3491"/>
    <mergeCell ref="C3491:D3491"/>
    <mergeCell ref="A3486:B3486"/>
    <mergeCell ref="C3486:D3486"/>
    <mergeCell ref="A3487:B3487"/>
    <mergeCell ref="C3487:D3487"/>
    <mergeCell ref="A3488:B3488"/>
    <mergeCell ref="C3488:D3488"/>
    <mergeCell ref="A3483:B3483"/>
    <mergeCell ref="C3483:D3483"/>
    <mergeCell ref="A3484:B3484"/>
    <mergeCell ref="C3484:D3484"/>
    <mergeCell ref="A3485:B3485"/>
    <mergeCell ref="C3485:D3485"/>
    <mergeCell ref="A3480:B3480"/>
    <mergeCell ref="C3480:D3480"/>
    <mergeCell ref="A3481:B3481"/>
    <mergeCell ref="C3481:D3481"/>
    <mergeCell ref="A3482:B3482"/>
    <mergeCell ref="C3482:D3482"/>
    <mergeCell ref="A3477:B3477"/>
    <mergeCell ref="C3477:D3477"/>
    <mergeCell ref="A3478:B3478"/>
    <mergeCell ref="C3478:D3478"/>
    <mergeCell ref="A3479:B3479"/>
    <mergeCell ref="C3479:D3479"/>
    <mergeCell ref="A3474:B3474"/>
    <mergeCell ref="C3474:D3474"/>
    <mergeCell ref="A3475:B3475"/>
    <mergeCell ref="C3475:D3475"/>
    <mergeCell ref="A3476:B3476"/>
    <mergeCell ref="C3476:D3476"/>
    <mergeCell ref="A3471:B3471"/>
    <mergeCell ref="C3471:D3471"/>
    <mergeCell ref="A3472:B3472"/>
    <mergeCell ref="C3472:D3472"/>
    <mergeCell ref="A3473:B3473"/>
    <mergeCell ref="C3473:D3473"/>
    <mergeCell ref="A3468:B3468"/>
    <mergeCell ref="C3468:D3468"/>
    <mergeCell ref="A3469:B3469"/>
    <mergeCell ref="C3469:D3469"/>
    <mergeCell ref="A3470:B3470"/>
    <mergeCell ref="C3470:D3470"/>
    <mergeCell ref="A3465:B3465"/>
    <mergeCell ref="C3465:D3465"/>
    <mergeCell ref="A3466:B3466"/>
    <mergeCell ref="C3466:D3466"/>
    <mergeCell ref="A3467:B3467"/>
    <mergeCell ref="C3467:D3467"/>
    <mergeCell ref="A3462:B3462"/>
    <mergeCell ref="C3462:D3462"/>
    <mergeCell ref="A3463:B3463"/>
    <mergeCell ref="C3463:D3463"/>
    <mergeCell ref="A3464:B3464"/>
    <mergeCell ref="C3464:D3464"/>
    <mergeCell ref="A3459:B3459"/>
    <mergeCell ref="C3459:D3459"/>
    <mergeCell ref="A3460:B3460"/>
    <mergeCell ref="C3460:D3460"/>
    <mergeCell ref="A3461:B3461"/>
    <mergeCell ref="C3461:D3461"/>
    <mergeCell ref="A3456:B3456"/>
    <mergeCell ref="C3456:D3456"/>
    <mergeCell ref="A3457:B3457"/>
    <mergeCell ref="C3457:D3457"/>
    <mergeCell ref="A3458:B3458"/>
    <mergeCell ref="C3458:D3458"/>
    <mergeCell ref="A3453:B3453"/>
    <mergeCell ref="C3453:D3453"/>
    <mergeCell ref="A3454:B3454"/>
    <mergeCell ref="C3454:D3454"/>
    <mergeCell ref="A3455:B3455"/>
    <mergeCell ref="C3455:D3455"/>
    <mergeCell ref="A3450:B3450"/>
    <mergeCell ref="C3450:D3450"/>
    <mergeCell ref="A3451:B3451"/>
    <mergeCell ref="C3451:D3451"/>
    <mergeCell ref="A3452:B3452"/>
    <mergeCell ref="C3452:D3452"/>
    <mergeCell ref="A3447:B3447"/>
    <mergeCell ref="C3447:D3447"/>
    <mergeCell ref="A3448:B3448"/>
    <mergeCell ref="C3448:D3448"/>
    <mergeCell ref="A3449:B3449"/>
    <mergeCell ref="C3449:D3449"/>
    <mergeCell ref="A3444:B3444"/>
    <mergeCell ref="C3444:D3444"/>
    <mergeCell ref="A3445:B3445"/>
    <mergeCell ref="C3445:D3445"/>
    <mergeCell ref="A3446:B3446"/>
    <mergeCell ref="C3446:D3446"/>
    <mergeCell ref="A3441:B3441"/>
    <mergeCell ref="C3441:D3441"/>
    <mergeCell ref="A3442:B3442"/>
    <mergeCell ref="C3442:D3442"/>
    <mergeCell ref="A3443:B3443"/>
    <mergeCell ref="C3443:D3443"/>
    <mergeCell ref="A3438:B3438"/>
    <mergeCell ref="C3438:D3438"/>
    <mergeCell ref="A3439:B3439"/>
    <mergeCell ref="C3439:D3439"/>
    <mergeCell ref="A3440:B3440"/>
    <mergeCell ref="C3440:D3440"/>
    <mergeCell ref="A3435:B3435"/>
    <mergeCell ref="C3435:D3435"/>
    <mergeCell ref="A3436:B3436"/>
    <mergeCell ref="C3436:D3436"/>
    <mergeCell ref="A3437:B3437"/>
    <mergeCell ref="C3437:D3437"/>
    <mergeCell ref="A3432:B3432"/>
    <mergeCell ref="C3432:D3432"/>
    <mergeCell ref="A3433:B3433"/>
    <mergeCell ref="C3433:D3433"/>
    <mergeCell ref="A3434:B3434"/>
    <mergeCell ref="C3434:D3434"/>
    <mergeCell ref="A3429:B3429"/>
    <mergeCell ref="C3429:D3429"/>
    <mergeCell ref="A3430:B3430"/>
    <mergeCell ref="C3430:D3430"/>
    <mergeCell ref="A3431:B3431"/>
    <mergeCell ref="C3431:D3431"/>
    <mergeCell ref="A3426:B3426"/>
    <mergeCell ref="C3426:D3426"/>
    <mergeCell ref="A3427:B3427"/>
    <mergeCell ref="C3427:D3427"/>
    <mergeCell ref="A3428:B3428"/>
    <mergeCell ref="C3428:D3428"/>
    <mergeCell ref="A3423:B3423"/>
    <mergeCell ref="C3423:D3423"/>
    <mergeCell ref="A3424:B3424"/>
    <mergeCell ref="C3424:D3424"/>
    <mergeCell ref="A3425:B3425"/>
    <mergeCell ref="C3425:D3425"/>
    <mergeCell ref="A3420:B3420"/>
    <mergeCell ref="C3420:D3420"/>
    <mergeCell ref="A3421:B3421"/>
    <mergeCell ref="C3421:D3421"/>
    <mergeCell ref="A3422:B3422"/>
    <mergeCell ref="C3422:D3422"/>
    <mergeCell ref="A3417:B3417"/>
    <mergeCell ref="C3417:D3417"/>
    <mergeCell ref="A3418:B3418"/>
    <mergeCell ref="C3418:D3418"/>
    <mergeCell ref="A3419:B3419"/>
    <mergeCell ref="C3419:D3419"/>
    <mergeCell ref="A3414:B3414"/>
    <mergeCell ref="C3414:D3414"/>
    <mergeCell ref="A3415:B3415"/>
    <mergeCell ref="C3415:D3415"/>
    <mergeCell ref="A3416:B3416"/>
    <mergeCell ref="C3416:D3416"/>
    <mergeCell ref="A3411:B3411"/>
    <mergeCell ref="C3411:D3411"/>
    <mergeCell ref="A3412:B3412"/>
    <mergeCell ref="C3412:D3412"/>
    <mergeCell ref="A3413:B3413"/>
    <mergeCell ref="C3413:D3413"/>
    <mergeCell ref="A3408:B3408"/>
    <mergeCell ref="C3408:D3408"/>
    <mergeCell ref="A3409:B3409"/>
    <mergeCell ref="C3409:D3409"/>
    <mergeCell ref="A3410:B3410"/>
    <mergeCell ref="C3410:D3410"/>
    <mergeCell ref="A3405:B3405"/>
    <mergeCell ref="C3405:D3405"/>
    <mergeCell ref="A3406:B3406"/>
    <mergeCell ref="C3406:D3406"/>
    <mergeCell ref="A3407:B3407"/>
    <mergeCell ref="C3407:D3407"/>
    <mergeCell ref="A3402:B3402"/>
    <mergeCell ref="C3402:D3402"/>
    <mergeCell ref="A3403:B3403"/>
    <mergeCell ref="C3403:D3403"/>
    <mergeCell ref="A3404:B3404"/>
    <mergeCell ref="C3404:D3404"/>
    <mergeCell ref="A3399:B3399"/>
    <mergeCell ref="C3399:D3399"/>
    <mergeCell ref="A3400:B3400"/>
    <mergeCell ref="C3400:D3400"/>
    <mergeCell ref="A3401:B3401"/>
    <mergeCell ref="C3401:D3401"/>
    <mergeCell ref="A3396:B3396"/>
    <mergeCell ref="C3396:D3396"/>
    <mergeCell ref="A3397:B3397"/>
    <mergeCell ref="C3397:D3397"/>
    <mergeCell ref="A3398:B3398"/>
    <mergeCell ref="C3398:D3398"/>
    <mergeCell ref="A3393:B3393"/>
    <mergeCell ref="C3393:D3393"/>
    <mergeCell ref="A3394:B3394"/>
    <mergeCell ref="C3394:D3394"/>
    <mergeCell ref="A3395:B3395"/>
    <mergeCell ref="C3395:D3395"/>
    <mergeCell ref="A3390:B3390"/>
    <mergeCell ref="C3390:D3390"/>
    <mergeCell ref="A3391:B3391"/>
    <mergeCell ref="C3391:D3391"/>
    <mergeCell ref="A3392:B3392"/>
    <mergeCell ref="C3392:D3392"/>
    <mergeCell ref="A3387:B3387"/>
    <mergeCell ref="C3387:D3387"/>
    <mergeCell ref="A3388:B3388"/>
    <mergeCell ref="C3388:D3388"/>
    <mergeCell ref="A3389:B3389"/>
    <mergeCell ref="C3389:D3389"/>
    <mergeCell ref="A3384:B3384"/>
    <mergeCell ref="C3384:D3384"/>
    <mergeCell ref="A3385:B3385"/>
    <mergeCell ref="C3385:D3385"/>
    <mergeCell ref="A3386:B3386"/>
    <mergeCell ref="C3386:D3386"/>
    <mergeCell ref="A3381:B3381"/>
    <mergeCell ref="C3381:D3381"/>
    <mergeCell ref="A3382:B3382"/>
    <mergeCell ref="C3382:D3382"/>
    <mergeCell ref="A3383:B3383"/>
    <mergeCell ref="C3383:D3383"/>
    <mergeCell ref="A3378:B3378"/>
    <mergeCell ref="C3378:D3378"/>
    <mergeCell ref="A3379:B3379"/>
    <mergeCell ref="C3379:D3379"/>
    <mergeCell ref="A3380:B3380"/>
    <mergeCell ref="C3380:D3380"/>
    <mergeCell ref="A3375:B3375"/>
    <mergeCell ref="C3375:D3375"/>
    <mergeCell ref="A3376:B3376"/>
    <mergeCell ref="C3376:D3376"/>
    <mergeCell ref="A3377:B3377"/>
    <mergeCell ref="C3377:D3377"/>
    <mergeCell ref="A3372:B3372"/>
    <mergeCell ref="C3372:D3372"/>
    <mergeCell ref="A3373:B3373"/>
    <mergeCell ref="C3373:D3373"/>
    <mergeCell ref="A3374:B3374"/>
    <mergeCell ref="C3374:D3374"/>
    <mergeCell ref="A3369:B3369"/>
    <mergeCell ref="C3369:D3369"/>
    <mergeCell ref="A3370:B3370"/>
    <mergeCell ref="C3370:D3370"/>
    <mergeCell ref="A3371:B3371"/>
    <mergeCell ref="C3371:D3371"/>
    <mergeCell ref="A3366:B3366"/>
    <mergeCell ref="C3366:D3366"/>
    <mergeCell ref="A3367:B3367"/>
    <mergeCell ref="C3367:D3367"/>
    <mergeCell ref="A3368:B3368"/>
    <mergeCell ref="C3368:D3368"/>
    <mergeCell ref="A3363:B3363"/>
    <mergeCell ref="C3363:D3363"/>
    <mergeCell ref="A3364:B3364"/>
    <mergeCell ref="C3364:D3364"/>
    <mergeCell ref="A3365:B3365"/>
    <mergeCell ref="C3365:D3365"/>
    <mergeCell ref="A3360:B3360"/>
    <mergeCell ref="C3360:D3360"/>
    <mergeCell ref="A3361:B3361"/>
    <mergeCell ref="C3361:D3361"/>
    <mergeCell ref="A3362:B3362"/>
    <mergeCell ref="C3362:D3362"/>
    <mergeCell ref="A3357:B3357"/>
    <mergeCell ref="C3357:D3357"/>
    <mergeCell ref="A3358:B3358"/>
    <mergeCell ref="C3358:D3358"/>
    <mergeCell ref="A3359:B3359"/>
    <mergeCell ref="C3359:D3359"/>
    <mergeCell ref="A3354:B3354"/>
    <mergeCell ref="C3354:D3354"/>
    <mergeCell ref="A3355:B3355"/>
    <mergeCell ref="C3355:D3355"/>
    <mergeCell ref="A3356:B3356"/>
    <mergeCell ref="C3356:D3356"/>
    <mergeCell ref="A3351:B3351"/>
    <mergeCell ref="C3351:D3351"/>
    <mergeCell ref="A3352:B3352"/>
    <mergeCell ref="C3352:D3352"/>
    <mergeCell ref="A3353:B3353"/>
    <mergeCell ref="C3353:D3353"/>
    <mergeCell ref="A3348:B3348"/>
    <mergeCell ref="C3348:D3348"/>
    <mergeCell ref="A3349:B3349"/>
    <mergeCell ref="C3349:D3349"/>
    <mergeCell ref="A3350:B3350"/>
    <mergeCell ref="C3350:D3350"/>
    <mergeCell ref="A3345:B3345"/>
    <mergeCell ref="C3345:D3345"/>
    <mergeCell ref="A3346:B3346"/>
    <mergeCell ref="C3346:D3346"/>
    <mergeCell ref="A3347:B3347"/>
    <mergeCell ref="C3347:D3347"/>
    <mergeCell ref="A3342:B3342"/>
    <mergeCell ref="C3342:D3342"/>
    <mergeCell ref="A3343:B3343"/>
    <mergeCell ref="C3343:D3343"/>
    <mergeCell ref="A3344:B3344"/>
    <mergeCell ref="C3344:D3344"/>
    <mergeCell ref="A3339:B3339"/>
    <mergeCell ref="C3339:D3339"/>
    <mergeCell ref="A3340:B3340"/>
    <mergeCell ref="C3340:D3340"/>
    <mergeCell ref="A3341:B3341"/>
    <mergeCell ref="C3341:D3341"/>
    <mergeCell ref="A3336:B3336"/>
    <mergeCell ref="C3336:D3336"/>
    <mergeCell ref="A3337:B3337"/>
    <mergeCell ref="C3337:D3337"/>
    <mergeCell ref="A3338:B3338"/>
    <mergeCell ref="C3338:D3338"/>
    <mergeCell ref="A3333:B3333"/>
    <mergeCell ref="C3333:D3333"/>
    <mergeCell ref="A3334:B3334"/>
    <mergeCell ref="C3334:D3334"/>
    <mergeCell ref="A3335:B3335"/>
    <mergeCell ref="C3335:D3335"/>
    <mergeCell ref="A3330:B3330"/>
    <mergeCell ref="C3330:D3330"/>
    <mergeCell ref="A3331:B3331"/>
    <mergeCell ref="C3331:D3331"/>
    <mergeCell ref="A3332:B3332"/>
    <mergeCell ref="C3332:D3332"/>
    <mergeCell ref="A3327:B3327"/>
    <mergeCell ref="C3327:D3327"/>
    <mergeCell ref="A3328:B3328"/>
    <mergeCell ref="C3328:D3328"/>
    <mergeCell ref="A3329:B3329"/>
    <mergeCell ref="C3329:D3329"/>
    <mergeCell ref="A3324:B3324"/>
    <mergeCell ref="C3324:D3324"/>
    <mergeCell ref="A3325:B3325"/>
    <mergeCell ref="C3325:D3325"/>
    <mergeCell ref="A3326:B3326"/>
    <mergeCell ref="C3326:D3326"/>
    <mergeCell ref="A3321:B3321"/>
    <mergeCell ref="C3321:D3321"/>
    <mergeCell ref="A3322:B3322"/>
    <mergeCell ref="C3322:D3322"/>
    <mergeCell ref="A3323:B3323"/>
    <mergeCell ref="C3323:D3323"/>
    <mergeCell ref="A3318:B3318"/>
    <mergeCell ref="C3318:D3318"/>
    <mergeCell ref="A3319:B3319"/>
    <mergeCell ref="C3319:D3319"/>
    <mergeCell ref="A3320:B3320"/>
    <mergeCell ref="C3320:D3320"/>
    <mergeCell ref="A3315:B3315"/>
    <mergeCell ref="C3315:D3315"/>
    <mergeCell ref="A3316:B3316"/>
    <mergeCell ref="C3316:D3316"/>
    <mergeCell ref="A3317:B3317"/>
    <mergeCell ref="C3317:D3317"/>
    <mergeCell ref="A3312:B3312"/>
    <mergeCell ref="C3312:D3312"/>
    <mergeCell ref="A3313:B3313"/>
    <mergeCell ref="C3313:D3313"/>
    <mergeCell ref="A3314:B3314"/>
    <mergeCell ref="C3314:D3314"/>
    <mergeCell ref="A3309:B3309"/>
    <mergeCell ref="C3309:D3309"/>
    <mergeCell ref="A3310:B3310"/>
    <mergeCell ref="C3310:D3310"/>
    <mergeCell ref="A3311:B3311"/>
    <mergeCell ref="C3311:D3311"/>
    <mergeCell ref="A3306:B3306"/>
    <mergeCell ref="C3306:D3306"/>
    <mergeCell ref="A3307:B3307"/>
    <mergeCell ref="C3307:D3307"/>
    <mergeCell ref="A3308:B3308"/>
    <mergeCell ref="C3308:D3308"/>
    <mergeCell ref="A3303:B3303"/>
    <mergeCell ref="C3303:D3303"/>
    <mergeCell ref="A3304:B3304"/>
    <mergeCell ref="C3304:D3304"/>
    <mergeCell ref="A3305:B3305"/>
    <mergeCell ref="C3305:D3305"/>
    <mergeCell ref="A3300:B3300"/>
    <mergeCell ref="C3300:D3300"/>
    <mergeCell ref="A3301:B3301"/>
    <mergeCell ref="C3301:D3301"/>
    <mergeCell ref="A3302:B3302"/>
    <mergeCell ref="C3302:D3302"/>
    <mergeCell ref="A3297:B3297"/>
    <mergeCell ref="C3297:D3297"/>
    <mergeCell ref="A3298:B3298"/>
    <mergeCell ref="C3298:D3298"/>
    <mergeCell ref="A3299:B3299"/>
    <mergeCell ref="C3299:D3299"/>
    <mergeCell ref="A3294:B3294"/>
    <mergeCell ref="C3294:D3294"/>
    <mergeCell ref="A3295:B3295"/>
    <mergeCell ref="C3295:D3295"/>
    <mergeCell ref="A3296:B3296"/>
    <mergeCell ref="C3296:D3296"/>
    <mergeCell ref="A3291:B3291"/>
    <mergeCell ref="C3291:D3291"/>
    <mergeCell ref="A3292:B3292"/>
    <mergeCell ref="C3292:D3292"/>
    <mergeCell ref="A3293:B3293"/>
    <mergeCell ref="C3293:D3293"/>
    <mergeCell ref="A3288:B3288"/>
    <mergeCell ref="C3288:D3288"/>
    <mergeCell ref="A3289:B3289"/>
    <mergeCell ref="C3289:D3289"/>
    <mergeCell ref="A3290:B3290"/>
    <mergeCell ref="C3290:D3290"/>
    <mergeCell ref="A3285:B3285"/>
    <mergeCell ref="C3285:D3285"/>
    <mergeCell ref="A3286:B3286"/>
    <mergeCell ref="C3286:D3286"/>
    <mergeCell ref="A3287:B3287"/>
    <mergeCell ref="C3287:D3287"/>
    <mergeCell ref="A3282:B3282"/>
    <mergeCell ref="C3282:D3282"/>
    <mergeCell ref="A3283:B3283"/>
    <mergeCell ref="C3283:D3283"/>
    <mergeCell ref="A3284:B3284"/>
    <mergeCell ref="C3284:D3284"/>
    <mergeCell ref="A3279:B3279"/>
    <mergeCell ref="C3279:D3279"/>
    <mergeCell ref="A3280:B3280"/>
    <mergeCell ref="C3280:D3280"/>
    <mergeCell ref="A3281:B3281"/>
    <mergeCell ref="C3281:D3281"/>
    <mergeCell ref="A3276:B3276"/>
    <mergeCell ref="C3276:D3276"/>
    <mergeCell ref="A3277:B3277"/>
    <mergeCell ref="C3277:D3277"/>
    <mergeCell ref="A3278:B3278"/>
    <mergeCell ref="C3278:D3278"/>
    <mergeCell ref="A3273:B3273"/>
    <mergeCell ref="C3273:D3273"/>
    <mergeCell ref="A3274:B3274"/>
    <mergeCell ref="C3274:D3274"/>
    <mergeCell ref="A3275:B3275"/>
    <mergeCell ref="C3275:D3275"/>
    <mergeCell ref="A3270:B3270"/>
    <mergeCell ref="C3270:D3270"/>
    <mergeCell ref="A3271:B3271"/>
    <mergeCell ref="C3271:D3271"/>
    <mergeCell ref="A3272:B3272"/>
    <mergeCell ref="C3272:D3272"/>
    <mergeCell ref="A3267:B3267"/>
    <mergeCell ref="C3267:D3267"/>
    <mergeCell ref="A3268:B3268"/>
    <mergeCell ref="C3268:D3268"/>
    <mergeCell ref="A3269:B3269"/>
    <mergeCell ref="C3269:D3269"/>
    <mergeCell ref="A3264:B3264"/>
    <mergeCell ref="C3264:D3264"/>
    <mergeCell ref="A3265:B3265"/>
    <mergeCell ref="C3265:D3265"/>
    <mergeCell ref="A3266:B3266"/>
    <mergeCell ref="C3266:D3266"/>
    <mergeCell ref="A3261:B3261"/>
    <mergeCell ref="C3261:D3261"/>
    <mergeCell ref="A3262:B3262"/>
    <mergeCell ref="C3262:D3262"/>
    <mergeCell ref="A3263:B3263"/>
    <mergeCell ref="C3263:D3263"/>
    <mergeCell ref="A3258:B3258"/>
    <mergeCell ref="C3258:D3258"/>
    <mergeCell ref="A3259:B3259"/>
    <mergeCell ref="C3259:D3259"/>
    <mergeCell ref="A3260:B3260"/>
    <mergeCell ref="C3260:D3260"/>
    <mergeCell ref="A3255:B3255"/>
    <mergeCell ref="C3255:D3255"/>
    <mergeCell ref="A3256:B3256"/>
    <mergeCell ref="C3256:D3256"/>
    <mergeCell ref="A3257:B3257"/>
    <mergeCell ref="C3257:D3257"/>
    <mergeCell ref="A3252:B3252"/>
    <mergeCell ref="C3252:D3252"/>
    <mergeCell ref="A3253:B3253"/>
    <mergeCell ref="C3253:D3253"/>
    <mergeCell ref="A3254:B3254"/>
    <mergeCell ref="C3254:D3254"/>
    <mergeCell ref="A3249:B3249"/>
    <mergeCell ref="C3249:D3249"/>
    <mergeCell ref="A3250:B3250"/>
    <mergeCell ref="C3250:D3250"/>
    <mergeCell ref="A3251:B3251"/>
    <mergeCell ref="C3251:D3251"/>
    <mergeCell ref="A3246:B3246"/>
    <mergeCell ref="C3246:D3246"/>
    <mergeCell ref="A3247:B3247"/>
    <mergeCell ref="C3247:D3247"/>
    <mergeCell ref="A3248:B3248"/>
    <mergeCell ref="C3248:D3248"/>
    <mergeCell ref="A3243:B3243"/>
    <mergeCell ref="C3243:D3243"/>
    <mergeCell ref="A3244:B3244"/>
    <mergeCell ref="C3244:D3244"/>
    <mergeCell ref="A3245:B3245"/>
    <mergeCell ref="C3245:D3245"/>
    <mergeCell ref="A3240:B3240"/>
    <mergeCell ref="C3240:D3240"/>
    <mergeCell ref="A3241:B3241"/>
    <mergeCell ref="C3241:D3241"/>
    <mergeCell ref="A3242:B3242"/>
    <mergeCell ref="C3242:D3242"/>
    <mergeCell ref="A3237:B3237"/>
    <mergeCell ref="C3237:D3237"/>
    <mergeCell ref="A3238:B3238"/>
    <mergeCell ref="C3238:D3238"/>
    <mergeCell ref="A3239:B3239"/>
    <mergeCell ref="C3239:D3239"/>
    <mergeCell ref="A3234:B3234"/>
    <mergeCell ref="C3234:D3234"/>
    <mergeCell ref="A3235:B3235"/>
    <mergeCell ref="C3235:D3235"/>
    <mergeCell ref="A3236:B3236"/>
    <mergeCell ref="C3236:D3236"/>
    <mergeCell ref="A3231:B3231"/>
    <mergeCell ref="C3231:D3231"/>
    <mergeCell ref="A3232:B3232"/>
    <mergeCell ref="C3232:D3232"/>
    <mergeCell ref="A3233:B3233"/>
    <mergeCell ref="C3233:D3233"/>
    <mergeCell ref="A3228:B3228"/>
    <mergeCell ref="C3228:D3228"/>
    <mergeCell ref="A3229:B3229"/>
    <mergeCell ref="C3229:D3229"/>
    <mergeCell ref="A3230:B3230"/>
    <mergeCell ref="C3230:D3230"/>
    <mergeCell ref="A3225:B3225"/>
    <mergeCell ref="C3225:D3225"/>
    <mergeCell ref="A3226:B3226"/>
    <mergeCell ref="C3226:D3226"/>
    <mergeCell ref="A3227:B3227"/>
    <mergeCell ref="C3227:D3227"/>
    <mergeCell ref="A3222:B3222"/>
    <mergeCell ref="C3222:D3222"/>
    <mergeCell ref="A3223:B3223"/>
    <mergeCell ref="C3223:D3223"/>
    <mergeCell ref="A3224:B3224"/>
    <mergeCell ref="C3224:D3224"/>
    <mergeCell ref="A3219:B3219"/>
    <mergeCell ref="C3219:D3219"/>
    <mergeCell ref="A3220:B3220"/>
    <mergeCell ref="C3220:D3220"/>
    <mergeCell ref="A3221:B3221"/>
    <mergeCell ref="C3221:D3221"/>
    <mergeCell ref="A3216:B3216"/>
    <mergeCell ref="C3216:D3216"/>
    <mergeCell ref="A3217:B3217"/>
    <mergeCell ref="C3217:D3217"/>
    <mergeCell ref="A3218:B3218"/>
    <mergeCell ref="C3218:D3218"/>
    <mergeCell ref="A3213:B3213"/>
    <mergeCell ref="C3213:D3213"/>
    <mergeCell ref="A3214:B3214"/>
    <mergeCell ref="C3214:D3214"/>
    <mergeCell ref="A3215:B3215"/>
    <mergeCell ref="C3215:D3215"/>
    <mergeCell ref="A3210:B3210"/>
    <mergeCell ref="C3210:D3210"/>
    <mergeCell ref="A3211:B3211"/>
    <mergeCell ref="C3211:D3211"/>
    <mergeCell ref="A3212:B3212"/>
    <mergeCell ref="C3212:D3212"/>
    <mergeCell ref="A3207:B3207"/>
    <mergeCell ref="C3207:D3207"/>
    <mergeCell ref="A3208:B3208"/>
    <mergeCell ref="C3208:D3208"/>
    <mergeCell ref="A3209:B3209"/>
    <mergeCell ref="C3209:D3209"/>
    <mergeCell ref="A3204:B3204"/>
    <mergeCell ref="C3204:D3204"/>
    <mergeCell ref="A3205:B3205"/>
    <mergeCell ref="C3205:D3205"/>
    <mergeCell ref="A3206:B3206"/>
    <mergeCell ref="C3206:D3206"/>
    <mergeCell ref="A3201:B3201"/>
    <mergeCell ref="C3201:D3201"/>
    <mergeCell ref="A3202:B3202"/>
    <mergeCell ref="C3202:D3202"/>
    <mergeCell ref="A3203:B3203"/>
    <mergeCell ref="C3203:D3203"/>
    <mergeCell ref="A3198:B3198"/>
    <mergeCell ref="C3198:D3198"/>
    <mergeCell ref="A3199:B3199"/>
    <mergeCell ref="C3199:D3199"/>
    <mergeCell ref="A3200:B3200"/>
    <mergeCell ref="C3200:D3200"/>
    <mergeCell ref="A3195:B3195"/>
    <mergeCell ref="C3195:D3195"/>
    <mergeCell ref="A3196:B3196"/>
    <mergeCell ref="C3196:D3196"/>
    <mergeCell ref="A3197:B3197"/>
    <mergeCell ref="C3197:D3197"/>
    <mergeCell ref="A3192:B3192"/>
    <mergeCell ref="C3192:D3192"/>
    <mergeCell ref="A3193:B3193"/>
    <mergeCell ref="C3193:D3193"/>
    <mergeCell ref="A3194:B3194"/>
    <mergeCell ref="C3194:D3194"/>
    <mergeCell ref="A3189:B3189"/>
    <mergeCell ref="C3189:D3189"/>
    <mergeCell ref="A3190:B3190"/>
    <mergeCell ref="C3190:D3190"/>
    <mergeCell ref="A3191:B3191"/>
    <mergeCell ref="C3191:D3191"/>
    <mergeCell ref="A3186:B3186"/>
    <mergeCell ref="C3186:D3186"/>
    <mergeCell ref="A3187:B3187"/>
    <mergeCell ref="C3187:D3187"/>
    <mergeCell ref="A3188:B3188"/>
    <mergeCell ref="C3188:D3188"/>
    <mergeCell ref="A3183:B3183"/>
    <mergeCell ref="C3183:D3183"/>
    <mergeCell ref="A3184:B3184"/>
    <mergeCell ref="C3184:D3184"/>
    <mergeCell ref="A3185:B3185"/>
    <mergeCell ref="C3185:D3185"/>
    <mergeCell ref="A3180:B3180"/>
    <mergeCell ref="C3180:D3180"/>
    <mergeCell ref="A3181:B3181"/>
    <mergeCell ref="C3181:D3181"/>
    <mergeCell ref="A3182:B3182"/>
    <mergeCell ref="C3182:D3182"/>
    <mergeCell ref="A3177:B3177"/>
    <mergeCell ref="C3177:D3177"/>
    <mergeCell ref="A3178:B3178"/>
    <mergeCell ref="C3178:D3178"/>
    <mergeCell ref="A3179:B3179"/>
    <mergeCell ref="C3179:D3179"/>
    <mergeCell ref="A3174:B3174"/>
    <mergeCell ref="C3174:D3174"/>
    <mergeCell ref="A3175:B3175"/>
    <mergeCell ref="C3175:D3175"/>
    <mergeCell ref="A3176:B3176"/>
    <mergeCell ref="C3176:D3176"/>
    <mergeCell ref="A3171:B3171"/>
    <mergeCell ref="C3171:D3171"/>
    <mergeCell ref="A3172:B3172"/>
    <mergeCell ref="C3172:D3172"/>
    <mergeCell ref="A3173:B3173"/>
    <mergeCell ref="C3173:D3173"/>
    <mergeCell ref="A3168:B3168"/>
    <mergeCell ref="C3168:D3168"/>
    <mergeCell ref="A3169:B3169"/>
    <mergeCell ref="C3169:D3169"/>
    <mergeCell ref="A3170:B3170"/>
    <mergeCell ref="C3170:D3170"/>
    <mergeCell ref="A3165:B3165"/>
    <mergeCell ref="C3165:D3165"/>
    <mergeCell ref="A3166:B3166"/>
    <mergeCell ref="C3166:D3166"/>
    <mergeCell ref="A3167:B3167"/>
    <mergeCell ref="C3167:D3167"/>
    <mergeCell ref="A3162:B3162"/>
    <mergeCell ref="C3162:D3162"/>
    <mergeCell ref="A3163:B3163"/>
    <mergeCell ref="C3163:D3163"/>
    <mergeCell ref="A3164:B3164"/>
    <mergeCell ref="C3164:D3164"/>
    <mergeCell ref="A3159:B3159"/>
    <mergeCell ref="C3159:D3159"/>
    <mergeCell ref="A3160:B3160"/>
    <mergeCell ref="C3160:D3160"/>
    <mergeCell ref="A3161:B3161"/>
    <mergeCell ref="C3161:D3161"/>
    <mergeCell ref="A3156:B3156"/>
    <mergeCell ref="C3156:D3156"/>
    <mergeCell ref="A3157:B3157"/>
    <mergeCell ref="C3157:D3157"/>
    <mergeCell ref="A3158:B3158"/>
    <mergeCell ref="C3158:D3158"/>
    <mergeCell ref="A3153:B3153"/>
    <mergeCell ref="C3153:D3153"/>
    <mergeCell ref="A3154:B3154"/>
    <mergeCell ref="C3154:D3154"/>
    <mergeCell ref="A3155:B3155"/>
    <mergeCell ref="C3155:D3155"/>
    <mergeCell ref="A3150:B3150"/>
    <mergeCell ref="C3150:D3150"/>
    <mergeCell ref="A3151:B3151"/>
    <mergeCell ref="C3151:D3151"/>
    <mergeCell ref="A3152:B3152"/>
    <mergeCell ref="C3152:D3152"/>
    <mergeCell ref="A3147:B3147"/>
    <mergeCell ref="C3147:D3147"/>
    <mergeCell ref="A3148:B3148"/>
    <mergeCell ref="C3148:D3148"/>
    <mergeCell ref="A3149:B3149"/>
    <mergeCell ref="C3149:D3149"/>
    <mergeCell ref="A3144:B3144"/>
    <mergeCell ref="C3144:D3144"/>
    <mergeCell ref="A3145:B3145"/>
    <mergeCell ref="C3145:D3145"/>
    <mergeCell ref="A3146:B3146"/>
    <mergeCell ref="C3146:D3146"/>
    <mergeCell ref="A3141:B3141"/>
    <mergeCell ref="C3141:D3141"/>
    <mergeCell ref="A3142:B3142"/>
    <mergeCell ref="C3142:D3142"/>
    <mergeCell ref="A3143:B3143"/>
    <mergeCell ref="C3143:D3143"/>
    <mergeCell ref="A3138:B3138"/>
    <mergeCell ref="C3138:D3138"/>
    <mergeCell ref="A3139:B3139"/>
    <mergeCell ref="C3139:D3139"/>
    <mergeCell ref="A3140:B3140"/>
    <mergeCell ref="C3140:D3140"/>
    <mergeCell ref="A3135:B3135"/>
    <mergeCell ref="C3135:D3135"/>
    <mergeCell ref="A3136:B3136"/>
    <mergeCell ref="C3136:D3136"/>
    <mergeCell ref="A3137:B3137"/>
    <mergeCell ref="C3137:D3137"/>
    <mergeCell ref="A3132:B3132"/>
    <mergeCell ref="C3132:D3132"/>
    <mergeCell ref="A3133:B3133"/>
    <mergeCell ref="C3133:D3133"/>
    <mergeCell ref="A3134:B3134"/>
    <mergeCell ref="C3134:D3134"/>
    <mergeCell ref="A3129:B3129"/>
    <mergeCell ref="C3129:D3129"/>
    <mergeCell ref="A3130:B3130"/>
    <mergeCell ref="C3130:D3130"/>
    <mergeCell ref="A3131:B3131"/>
    <mergeCell ref="C3131:D3131"/>
    <mergeCell ref="A3126:B3126"/>
    <mergeCell ref="C3126:D3126"/>
    <mergeCell ref="A3127:B3127"/>
    <mergeCell ref="C3127:D3127"/>
    <mergeCell ref="A3128:B3128"/>
    <mergeCell ref="C3128:D3128"/>
    <mergeCell ref="A3123:B3123"/>
    <mergeCell ref="C3123:D3123"/>
    <mergeCell ref="A3124:B3124"/>
    <mergeCell ref="C3124:D3124"/>
    <mergeCell ref="A3125:B3125"/>
    <mergeCell ref="C3125:D3125"/>
    <mergeCell ref="A3120:B3120"/>
    <mergeCell ref="C3120:D3120"/>
    <mergeCell ref="A3121:B3121"/>
    <mergeCell ref="C3121:D3121"/>
    <mergeCell ref="A3122:B3122"/>
    <mergeCell ref="C3122:D3122"/>
    <mergeCell ref="A3117:B3117"/>
    <mergeCell ref="C3117:D3117"/>
    <mergeCell ref="A3118:B3118"/>
    <mergeCell ref="C3118:D3118"/>
    <mergeCell ref="A3119:B3119"/>
    <mergeCell ref="C3119:D3119"/>
    <mergeCell ref="A3114:B3114"/>
    <mergeCell ref="C3114:D3114"/>
    <mergeCell ref="A3115:B3115"/>
    <mergeCell ref="C3115:D3115"/>
    <mergeCell ref="A3116:B3116"/>
    <mergeCell ref="C3116:D3116"/>
    <mergeCell ref="A3111:B3111"/>
    <mergeCell ref="C3111:D3111"/>
    <mergeCell ref="A3112:B3112"/>
    <mergeCell ref="C3112:D3112"/>
    <mergeCell ref="A3113:B3113"/>
    <mergeCell ref="C3113:D3113"/>
    <mergeCell ref="A3108:B3108"/>
    <mergeCell ref="C3108:D3108"/>
    <mergeCell ref="A3109:B3109"/>
    <mergeCell ref="C3109:D3109"/>
    <mergeCell ref="A3110:B3110"/>
    <mergeCell ref="C3110:D3110"/>
    <mergeCell ref="A3105:B3105"/>
    <mergeCell ref="C3105:D3105"/>
    <mergeCell ref="A3106:B3106"/>
    <mergeCell ref="C3106:D3106"/>
    <mergeCell ref="A3107:B3107"/>
    <mergeCell ref="C3107:D3107"/>
    <mergeCell ref="A3102:B3102"/>
    <mergeCell ref="C3102:D3102"/>
    <mergeCell ref="A3103:B3103"/>
    <mergeCell ref="C3103:D3103"/>
    <mergeCell ref="A3104:B3104"/>
    <mergeCell ref="C3104:D3104"/>
    <mergeCell ref="A3099:B3099"/>
    <mergeCell ref="C3099:D3099"/>
    <mergeCell ref="A3100:B3100"/>
    <mergeCell ref="C3100:D3100"/>
    <mergeCell ref="A3101:B3101"/>
    <mergeCell ref="C3101:D3101"/>
    <mergeCell ref="A3096:B3096"/>
    <mergeCell ref="C3096:D3096"/>
    <mergeCell ref="A3097:B3097"/>
    <mergeCell ref="C3097:D3097"/>
    <mergeCell ref="A3098:B3098"/>
    <mergeCell ref="C3098:D3098"/>
    <mergeCell ref="A3093:B3093"/>
    <mergeCell ref="C3093:D3093"/>
    <mergeCell ref="A3094:B3094"/>
    <mergeCell ref="C3094:D3094"/>
    <mergeCell ref="A3095:B3095"/>
    <mergeCell ref="C3095:D3095"/>
    <mergeCell ref="A3090:B3090"/>
    <mergeCell ref="C3090:D3090"/>
    <mergeCell ref="A3091:B3091"/>
    <mergeCell ref="C3091:D3091"/>
    <mergeCell ref="A3092:B3092"/>
    <mergeCell ref="C3092:D3092"/>
    <mergeCell ref="A3087:B3087"/>
    <mergeCell ref="C3087:D3087"/>
    <mergeCell ref="A3088:B3088"/>
    <mergeCell ref="C3088:D3088"/>
    <mergeCell ref="A3089:B3089"/>
    <mergeCell ref="C3089:D3089"/>
    <mergeCell ref="A3080:C3080"/>
    <mergeCell ref="A3081:C3081"/>
    <mergeCell ref="A3082:C3082"/>
    <mergeCell ref="A3083:C3083"/>
    <mergeCell ref="A3084:C3084"/>
    <mergeCell ref="A3085:C3085"/>
    <mergeCell ref="A3075:B3075"/>
    <mergeCell ref="C3075:D3075"/>
    <mergeCell ref="A3076:D3076"/>
    <mergeCell ref="A3077:C3077"/>
    <mergeCell ref="A3078:C3078"/>
    <mergeCell ref="A3079:C3079"/>
    <mergeCell ref="A3072:B3072"/>
    <mergeCell ref="C3072:D3072"/>
    <mergeCell ref="A3073:B3073"/>
    <mergeCell ref="C3073:D3073"/>
    <mergeCell ref="A3074:B3074"/>
    <mergeCell ref="C3074:D3074"/>
    <mergeCell ref="A3069:B3069"/>
    <mergeCell ref="C3069:D3069"/>
    <mergeCell ref="A3070:B3070"/>
    <mergeCell ref="C3070:D3070"/>
    <mergeCell ref="A3071:B3071"/>
    <mergeCell ref="C3071:D3071"/>
    <mergeCell ref="A3066:B3066"/>
    <mergeCell ref="C3066:D3066"/>
    <mergeCell ref="A3067:B3067"/>
    <mergeCell ref="C3067:D3067"/>
    <mergeCell ref="A3068:B3068"/>
    <mergeCell ref="C3068:D3068"/>
    <mergeCell ref="A3063:B3063"/>
    <mergeCell ref="C3063:D3063"/>
    <mergeCell ref="A3064:B3064"/>
    <mergeCell ref="C3064:D3064"/>
    <mergeCell ref="A3065:B3065"/>
    <mergeCell ref="C3065:D3065"/>
    <mergeCell ref="A3060:B3060"/>
    <mergeCell ref="C3060:D3060"/>
    <mergeCell ref="A3061:B3061"/>
    <mergeCell ref="C3061:D3061"/>
    <mergeCell ref="A3062:B3062"/>
    <mergeCell ref="C3062:D3062"/>
    <mergeCell ref="A3057:B3057"/>
    <mergeCell ref="C3057:D3057"/>
    <mergeCell ref="A3058:B3058"/>
    <mergeCell ref="C3058:D3058"/>
    <mergeCell ref="A3059:B3059"/>
    <mergeCell ref="C3059:D3059"/>
    <mergeCell ref="A3054:B3054"/>
    <mergeCell ref="C3054:D3054"/>
    <mergeCell ref="A3055:B3055"/>
    <mergeCell ref="C3055:D3055"/>
    <mergeCell ref="A3056:B3056"/>
    <mergeCell ref="C3056:D3056"/>
    <mergeCell ref="A3051:B3051"/>
    <mergeCell ref="C3051:D3051"/>
    <mergeCell ref="A3052:B3052"/>
    <mergeCell ref="C3052:D3052"/>
    <mergeCell ref="A3053:B3053"/>
    <mergeCell ref="C3053:D3053"/>
    <mergeCell ref="A3048:B3048"/>
    <mergeCell ref="C3048:D3048"/>
    <mergeCell ref="A3049:B3049"/>
    <mergeCell ref="C3049:D3049"/>
    <mergeCell ref="A3050:B3050"/>
    <mergeCell ref="C3050:D3050"/>
    <mergeCell ref="A3045:B3045"/>
    <mergeCell ref="C3045:D3045"/>
    <mergeCell ref="A3046:B3046"/>
    <mergeCell ref="C3046:D3046"/>
    <mergeCell ref="A3047:B3047"/>
    <mergeCell ref="C3047:D3047"/>
    <mergeCell ref="A3042:B3042"/>
    <mergeCell ref="C3042:D3042"/>
    <mergeCell ref="A3043:B3043"/>
    <mergeCell ref="C3043:D3043"/>
    <mergeCell ref="A3044:B3044"/>
    <mergeCell ref="C3044:D3044"/>
    <mergeCell ref="A3039:B3039"/>
    <mergeCell ref="C3039:D3039"/>
    <mergeCell ref="A3040:B3040"/>
    <mergeCell ref="C3040:D3040"/>
    <mergeCell ref="A3041:B3041"/>
    <mergeCell ref="C3041:D3041"/>
    <mergeCell ref="A3036:B3036"/>
    <mergeCell ref="C3036:D3036"/>
    <mergeCell ref="A3037:B3037"/>
    <mergeCell ref="C3037:D3037"/>
    <mergeCell ref="A3038:B3038"/>
    <mergeCell ref="C3038:D3038"/>
    <mergeCell ref="A3033:B3033"/>
    <mergeCell ref="C3033:D3033"/>
    <mergeCell ref="A3034:B3034"/>
    <mergeCell ref="C3034:D3034"/>
    <mergeCell ref="A3035:B3035"/>
    <mergeCell ref="C3035:D3035"/>
    <mergeCell ref="A3030:B3030"/>
    <mergeCell ref="C3030:D3030"/>
    <mergeCell ref="A3031:B3031"/>
    <mergeCell ref="C3031:D3031"/>
    <mergeCell ref="A3032:B3032"/>
    <mergeCell ref="C3032:D3032"/>
    <mergeCell ref="A3027:B3027"/>
    <mergeCell ref="C3027:D3027"/>
    <mergeCell ref="A3028:B3028"/>
    <mergeCell ref="C3028:D3028"/>
    <mergeCell ref="A3029:B3029"/>
    <mergeCell ref="C3029:D3029"/>
    <mergeCell ref="A3024:B3024"/>
    <mergeCell ref="C3024:D3024"/>
    <mergeCell ref="A3025:B3025"/>
    <mergeCell ref="C3025:D3025"/>
    <mergeCell ref="A3026:B3026"/>
    <mergeCell ref="C3026:D3026"/>
    <mergeCell ref="A3021:B3021"/>
    <mergeCell ref="C3021:D3021"/>
    <mergeCell ref="A3022:B3022"/>
    <mergeCell ref="C3022:D3022"/>
    <mergeCell ref="A3023:B3023"/>
    <mergeCell ref="C3023:D3023"/>
    <mergeCell ref="A3018:B3018"/>
    <mergeCell ref="C3018:D3018"/>
    <mergeCell ref="A3019:B3019"/>
    <mergeCell ref="C3019:D3019"/>
    <mergeCell ref="A3020:B3020"/>
    <mergeCell ref="C3020:D3020"/>
    <mergeCell ref="A3015:B3015"/>
    <mergeCell ref="C3015:D3015"/>
    <mergeCell ref="A3016:B3016"/>
    <mergeCell ref="C3016:D3016"/>
    <mergeCell ref="A3017:B3017"/>
    <mergeCell ref="C3017:D3017"/>
    <mergeCell ref="A3012:B3012"/>
    <mergeCell ref="C3012:D3012"/>
    <mergeCell ref="A3013:B3013"/>
    <mergeCell ref="C3013:D3013"/>
    <mergeCell ref="A3014:B3014"/>
    <mergeCell ref="C3014:D3014"/>
    <mergeCell ref="A3009:B3009"/>
    <mergeCell ref="C3009:D3009"/>
    <mergeCell ref="A3010:B3010"/>
    <mergeCell ref="C3010:D3010"/>
    <mergeCell ref="A3011:B3011"/>
    <mergeCell ref="C3011:D3011"/>
    <mergeCell ref="A3006:B3006"/>
    <mergeCell ref="C3006:D3006"/>
    <mergeCell ref="A3007:B3007"/>
    <mergeCell ref="C3007:D3007"/>
    <mergeCell ref="A3008:B3008"/>
    <mergeCell ref="C3008:D3008"/>
    <mergeCell ref="A3003:B3003"/>
    <mergeCell ref="C3003:D3003"/>
    <mergeCell ref="A3004:B3004"/>
    <mergeCell ref="C3004:D3004"/>
    <mergeCell ref="A3005:B3005"/>
    <mergeCell ref="C3005:D3005"/>
    <mergeCell ref="A3000:B3000"/>
    <mergeCell ref="C3000:D3000"/>
    <mergeCell ref="A3001:B3001"/>
    <mergeCell ref="C3001:D3001"/>
    <mergeCell ref="A3002:B3002"/>
    <mergeCell ref="C3002:D3002"/>
    <mergeCell ref="A2997:B2997"/>
    <mergeCell ref="C2997:D2997"/>
    <mergeCell ref="A2998:B2998"/>
    <mergeCell ref="C2998:D2998"/>
    <mergeCell ref="A2999:B2999"/>
    <mergeCell ref="C2999:D2999"/>
    <mergeCell ref="A2994:B2994"/>
    <mergeCell ref="C2994:D2994"/>
    <mergeCell ref="A2995:B2995"/>
    <mergeCell ref="C2995:D2995"/>
    <mergeCell ref="A2996:B2996"/>
    <mergeCell ref="C2996:D2996"/>
    <mergeCell ref="A2991:B2991"/>
    <mergeCell ref="C2991:D2991"/>
    <mergeCell ref="A2992:B2992"/>
    <mergeCell ref="C2992:D2992"/>
    <mergeCell ref="A2993:B2993"/>
    <mergeCell ref="C2993:D2993"/>
    <mergeCell ref="A2988:B2988"/>
    <mergeCell ref="C2988:D2988"/>
    <mergeCell ref="A2989:B2989"/>
    <mergeCell ref="C2989:D2989"/>
    <mergeCell ref="A2990:B2990"/>
    <mergeCell ref="C2990:D2990"/>
    <mergeCell ref="A2985:B2985"/>
    <mergeCell ref="C2985:D2985"/>
    <mergeCell ref="A2986:B2986"/>
    <mergeCell ref="C2986:D2986"/>
    <mergeCell ref="A2987:B2987"/>
    <mergeCell ref="C2987:D2987"/>
    <mergeCell ref="A2982:B2982"/>
    <mergeCell ref="C2982:D2982"/>
    <mergeCell ref="A2983:B2983"/>
    <mergeCell ref="C2983:D2983"/>
    <mergeCell ref="A2984:B2984"/>
    <mergeCell ref="C2984:D2984"/>
    <mergeCell ref="A2979:B2979"/>
    <mergeCell ref="C2979:D2979"/>
    <mergeCell ref="A2980:B2980"/>
    <mergeCell ref="C2980:D2980"/>
    <mergeCell ref="A2981:B2981"/>
    <mergeCell ref="C2981:D2981"/>
    <mergeCell ref="A2976:B2976"/>
    <mergeCell ref="C2976:D2976"/>
    <mergeCell ref="A2977:B2977"/>
    <mergeCell ref="C2977:D2977"/>
    <mergeCell ref="A2978:B2978"/>
    <mergeCell ref="C2978:D2978"/>
    <mergeCell ref="A2973:B2973"/>
    <mergeCell ref="C2973:D2973"/>
    <mergeCell ref="A2974:B2974"/>
    <mergeCell ref="C2974:D2974"/>
    <mergeCell ref="A2975:B2975"/>
    <mergeCell ref="C2975:D2975"/>
    <mergeCell ref="A2970:B2970"/>
    <mergeCell ref="C2970:D2970"/>
    <mergeCell ref="A2971:B2971"/>
    <mergeCell ref="C2971:D2971"/>
    <mergeCell ref="A2972:B2972"/>
    <mergeCell ref="C2972:D2972"/>
    <mergeCell ref="A2967:B2967"/>
    <mergeCell ref="C2967:D2967"/>
    <mergeCell ref="A2968:B2968"/>
    <mergeCell ref="C2968:D2968"/>
    <mergeCell ref="A2969:B2969"/>
    <mergeCell ref="C2969:D2969"/>
    <mergeCell ref="A2964:B2964"/>
    <mergeCell ref="C2964:D2964"/>
    <mergeCell ref="A2965:B2965"/>
    <mergeCell ref="C2965:D2965"/>
    <mergeCell ref="A2966:B2966"/>
    <mergeCell ref="C2966:D2966"/>
    <mergeCell ref="A2961:B2961"/>
    <mergeCell ref="C2961:D2961"/>
    <mergeCell ref="A2962:B2962"/>
    <mergeCell ref="C2962:D2962"/>
    <mergeCell ref="A2963:B2963"/>
    <mergeCell ref="C2963:D2963"/>
    <mergeCell ref="A2958:B2958"/>
    <mergeCell ref="C2958:D2958"/>
    <mergeCell ref="A2959:B2959"/>
    <mergeCell ref="C2959:D2959"/>
    <mergeCell ref="A2960:B2960"/>
    <mergeCell ref="C2960:D2960"/>
    <mergeCell ref="A2955:B2955"/>
    <mergeCell ref="C2955:D2955"/>
    <mergeCell ref="A2956:B2956"/>
    <mergeCell ref="C2956:D2956"/>
    <mergeCell ref="A2957:B2957"/>
    <mergeCell ref="C2957:D2957"/>
    <mergeCell ref="A2952:B2952"/>
    <mergeCell ref="C2952:D2952"/>
    <mergeCell ref="A2953:B2953"/>
    <mergeCell ref="C2953:D2953"/>
    <mergeCell ref="A2954:B2954"/>
    <mergeCell ref="C2954:D2954"/>
    <mergeCell ref="A2949:B2949"/>
    <mergeCell ref="C2949:D2949"/>
    <mergeCell ref="A2950:B2950"/>
    <mergeCell ref="C2950:D2950"/>
    <mergeCell ref="A2951:B2951"/>
    <mergeCell ref="C2951:D2951"/>
    <mergeCell ref="A2946:B2946"/>
    <mergeCell ref="C2946:D2946"/>
    <mergeCell ref="A2947:B2947"/>
    <mergeCell ref="C2947:D2947"/>
    <mergeCell ref="A2948:B2948"/>
    <mergeCell ref="C2948:D2948"/>
    <mergeCell ref="A2943:B2943"/>
    <mergeCell ref="C2943:D2943"/>
    <mergeCell ref="A2944:B2944"/>
    <mergeCell ref="C2944:D2944"/>
    <mergeCell ref="A2945:B2945"/>
    <mergeCell ref="C2945:D2945"/>
    <mergeCell ref="A2940:B2940"/>
    <mergeCell ref="C2940:D2940"/>
    <mergeCell ref="A2941:B2941"/>
    <mergeCell ref="C2941:D2941"/>
    <mergeCell ref="A2942:B2942"/>
    <mergeCell ref="C2942:D2942"/>
    <mergeCell ref="A2937:B2937"/>
    <mergeCell ref="C2937:D2937"/>
    <mergeCell ref="A2938:B2938"/>
    <mergeCell ref="C2938:D2938"/>
    <mergeCell ref="A2939:B2939"/>
    <mergeCell ref="C2939:D2939"/>
    <mergeCell ref="A2934:B2934"/>
    <mergeCell ref="C2934:D2934"/>
    <mergeCell ref="A2935:B2935"/>
    <mergeCell ref="C2935:D2935"/>
    <mergeCell ref="A2936:B2936"/>
    <mergeCell ref="C2936:D2936"/>
    <mergeCell ref="A2931:B2931"/>
    <mergeCell ref="C2931:D2931"/>
    <mergeCell ref="A2932:B2932"/>
    <mergeCell ref="C2932:D2932"/>
    <mergeCell ref="A2933:B2933"/>
    <mergeCell ref="C2933:D2933"/>
    <mergeCell ref="A2928:B2928"/>
    <mergeCell ref="C2928:D2928"/>
    <mergeCell ref="A2929:B2929"/>
    <mergeCell ref="C2929:D2929"/>
    <mergeCell ref="A2930:B2930"/>
    <mergeCell ref="C2930:D2930"/>
    <mergeCell ref="A2925:B2925"/>
    <mergeCell ref="C2925:D2925"/>
    <mergeCell ref="A2926:B2926"/>
    <mergeCell ref="C2926:D2926"/>
    <mergeCell ref="A2927:B2927"/>
    <mergeCell ref="C2927:D2927"/>
    <mergeCell ref="A2922:B2922"/>
    <mergeCell ref="C2922:D2922"/>
    <mergeCell ref="A2923:B2923"/>
    <mergeCell ref="C2923:D2923"/>
    <mergeCell ref="A2924:B2924"/>
    <mergeCell ref="C2924:D2924"/>
    <mergeCell ref="A2919:B2919"/>
    <mergeCell ref="C2919:D2919"/>
    <mergeCell ref="A2920:B2920"/>
    <mergeCell ref="C2920:D2920"/>
    <mergeCell ref="A2921:B2921"/>
    <mergeCell ref="C2921:D2921"/>
    <mergeCell ref="A2916:B2916"/>
    <mergeCell ref="C2916:D2916"/>
    <mergeCell ref="A2917:B2917"/>
    <mergeCell ref="C2917:D2917"/>
    <mergeCell ref="A2918:B2918"/>
    <mergeCell ref="C2918:D2918"/>
    <mergeCell ref="A2913:B2913"/>
    <mergeCell ref="C2913:D2913"/>
    <mergeCell ref="A2914:B2914"/>
    <mergeCell ref="C2914:D2914"/>
    <mergeCell ref="A2915:B2915"/>
    <mergeCell ref="C2915:D2915"/>
    <mergeCell ref="A2910:B2910"/>
    <mergeCell ref="C2910:D2910"/>
    <mergeCell ref="A2911:B2911"/>
    <mergeCell ref="C2911:D2911"/>
    <mergeCell ref="A2912:B2912"/>
    <mergeCell ref="C2912:D2912"/>
    <mergeCell ref="A2907:B2907"/>
    <mergeCell ref="C2907:D2907"/>
    <mergeCell ref="A2908:B2908"/>
    <mergeCell ref="C2908:D2908"/>
    <mergeCell ref="A2909:B2909"/>
    <mergeCell ref="C2909:D2909"/>
    <mergeCell ref="A2904:B2904"/>
    <mergeCell ref="C2904:D2904"/>
    <mergeCell ref="A2905:B2905"/>
    <mergeCell ref="C2905:D2905"/>
    <mergeCell ref="A2906:B2906"/>
    <mergeCell ref="C2906:D2906"/>
    <mergeCell ref="A2901:B2901"/>
    <mergeCell ref="C2901:D2901"/>
    <mergeCell ref="A2902:B2902"/>
    <mergeCell ref="C2902:D2902"/>
    <mergeCell ref="A2903:B2903"/>
    <mergeCell ref="C2903:D2903"/>
    <mergeCell ref="A2898:B2898"/>
    <mergeCell ref="C2898:D2898"/>
    <mergeCell ref="A2899:B2899"/>
    <mergeCell ref="C2899:D2899"/>
    <mergeCell ref="A2900:B2900"/>
    <mergeCell ref="C2900:D2900"/>
    <mergeCell ref="A2895:B2895"/>
    <mergeCell ref="C2895:D2895"/>
    <mergeCell ref="A2896:B2896"/>
    <mergeCell ref="C2896:D2896"/>
    <mergeCell ref="A2897:B2897"/>
    <mergeCell ref="C2897:D2897"/>
    <mergeCell ref="A2892:B2892"/>
    <mergeCell ref="C2892:D2892"/>
    <mergeCell ref="A2893:B2893"/>
    <mergeCell ref="C2893:D2893"/>
    <mergeCell ref="A2894:B2894"/>
    <mergeCell ref="C2894:D2894"/>
    <mergeCell ref="A2889:B2889"/>
    <mergeCell ref="C2889:D2889"/>
    <mergeCell ref="A2890:B2890"/>
    <mergeCell ref="C2890:D2890"/>
    <mergeCell ref="A2891:B2891"/>
    <mergeCell ref="C2891:D2891"/>
    <mergeCell ref="A2886:B2886"/>
    <mergeCell ref="C2886:D2886"/>
    <mergeCell ref="A2887:B2887"/>
    <mergeCell ref="C2887:D2887"/>
    <mergeCell ref="A2888:B2888"/>
    <mergeCell ref="C2888:D2888"/>
    <mergeCell ref="A2883:B2883"/>
    <mergeCell ref="C2883:D2883"/>
    <mergeCell ref="A2884:B2884"/>
    <mergeCell ref="C2884:D2884"/>
    <mergeCell ref="A2885:B2885"/>
    <mergeCell ref="C2885:D2885"/>
    <mergeCell ref="A2880:B2880"/>
    <mergeCell ref="C2880:D2880"/>
    <mergeCell ref="A2881:B2881"/>
    <mergeCell ref="C2881:D2881"/>
    <mergeCell ref="A2882:B2882"/>
    <mergeCell ref="C2882:D2882"/>
    <mergeCell ref="A2877:B2877"/>
    <mergeCell ref="C2877:D2877"/>
    <mergeCell ref="A2878:B2878"/>
    <mergeCell ref="C2878:D2878"/>
    <mergeCell ref="A2879:B2879"/>
    <mergeCell ref="C2879:D2879"/>
    <mergeCell ref="A2874:B2874"/>
    <mergeCell ref="C2874:D2874"/>
    <mergeCell ref="A2875:B2875"/>
    <mergeCell ref="C2875:D2875"/>
    <mergeCell ref="A2876:B2876"/>
    <mergeCell ref="C2876:D2876"/>
    <mergeCell ref="A2871:B2871"/>
    <mergeCell ref="C2871:D2871"/>
    <mergeCell ref="A2872:B2872"/>
    <mergeCell ref="C2872:D2872"/>
    <mergeCell ref="A2873:B2873"/>
    <mergeCell ref="C2873:D2873"/>
    <mergeCell ref="A2868:B2868"/>
    <mergeCell ref="C2868:D2868"/>
    <mergeCell ref="A2869:B2869"/>
    <mergeCell ref="C2869:D2869"/>
    <mergeCell ref="A2870:B2870"/>
    <mergeCell ref="C2870:D2870"/>
    <mergeCell ref="A2865:B2865"/>
    <mergeCell ref="C2865:D2865"/>
    <mergeCell ref="A2866:B2866"/>
    <mergeCell ref="C2866:D2866"/>
    <mergeCell ref="A2867:B2867"/>
    <mergeCell ref="C2867:D2867"/>
    <mergeCell ref="A2862:B2862"/>
    <mergeCell ref="C2862:D2862"/>
    <mergeCell ref="A2863:B2863"/>
    <mergeCell ref="C2863:D2863"/>
    <mergeCell ref="A2864:B2864"/>
    <mergeCell ref="C2864:D2864"/>
    <mergeCell ref="A2859:B2859"/>
    <mergeCell ref="C2859:D2859"/>
    <mergeCell ref="A2860:B2860"/>
    <mergeCell ref="C2860:D2860"/>
    <mergeCell ref="A2861:B2861"/>
    <mergeCell ref="C2861:D2861"/>
    <mergeCell ref="A2856:B2856"/>
    <mergeCell ref="C2856:D2856"/>
    <mergeCell ref="A2857:B2857"/>
    <mergeCell ref="C2857:D2857"/>
    <mergeCell ref="A2858:B2858"/>
    <mergeCell ref="C2858:D2858"/>
    <mergeCell ref="A2853:B2853"/>
    <mergeCell ref="C2853:D2853"/>
    <mergeCell ref="A2854:B2854"/>
    <mergeCell ref="C2854:D2854"/>
    <mergeCell ref="A2855:B2855"/>
    <mergeCell ref="C2855:D2855"/>
    <mergeCell ref="A2850:B2850"/>
    <mergeCell ref="C2850:D2850"/>
    <mergeCell ref="A2851:B2851"/>
    <mergeCell ref="C2851:D2851"/>
    <mergeCell ref="A2852:B2852"/>
    <mergeCell ref="C2852:D2852"/>
    <mergeCell ref="A2847:B2847"/>
    <mergeCell ref="C2847:D2847"/>
    <mergeCell ref="A2848:B2848"/>
    <mergeCell ref="C2848:D2848"/>
    <mergeCell ref="A2849:B2849"/>
    <mergeCell ref="C2849:D2849"/>
    <mergeCell ref="A2844:B2844"/>
    <mergeCell ref="C2844:D2844"/>
    <mergeCell ref="A2845:B2845"/>
    <mergeCell ref="C2845:D2845"/>
    <mergeCell ref="A2846:B2846"/>
    <mergeCell ref="C2846:D2846"/>
    <mergeCell ref="A2841:B2841"/>
    <mergeCell ref="C2841:D2841"/>
    <mergeCell ref="A2842:B2842"/>
    <mergeCell ref="C2842:D2842"/>
    <mergeCell ref="A2843:B2843"/>
    <mergeCell ref="C2843:D2843"/>
    <mergeCell ref="A2838:B2838"/>
    <mergeCell ref="C2838:D2838"/>
    <mergeCell ref="A2839:B2839"/>
    <mergeCell ref="C2839:D2839"/>
    <mergeCell ref="A2840:B2840"/>
    <mergeCell ref="C2840:D2840"/>
    <mergeCell ref="A2835:B2835"/>
    <mergeCell ref="C2835:D2835"/>
    <mergeCell ref="A2836:B2836"/>
    <mergeCell ref="C2836:D2836"/>
    <mergeCell ref="A2837:B2837"/>
    <mergeCell ref="C2837:D2837"/>
    <mergeCell ref="A2832:B2832"/>
    <mergeCell ref="C2832:D2832"/>
    <mergeCell ref="A2833:B2833"/>
    <mergeCell ref="C2833:D2833"/>
    <mergeCell ref="A2834:B2834"/>
    <mergeCell ref="C2834:D2834"/>
    <mergeCell ref="A2829:B2829"/>
    <mergeCell ref="C2829:D2829"/>
    <mergeCell ref="A2830:B2830"/>
    <mergeCell ref="C2830:D2830"/>
    <mergeCell ref="A2831:B2831"/>
    <mergeCell ref="C2831:D2831"/>
    <mergeCell ref="A2826:B2826"/>
    <mergeCell ref="C2826:D2826"/>
    <mergeCell ref="A2827:B2827"/>
    <mergeCell ref="C2827:D2827"/>
    <mergeCell ref="A2828:B2828"/>
    <mergeCell ref="C2828:D2828"/>
    <mergeCell ref="A2823:B2823"/>
    <mergeCell ref="C2823:D2823"/>
    <mergeCell ref="A2824:B2824"/>
    <mergeCell ref="C2824:D2824"/>
    <mergeCell ref="A2825:B2825"/>
    <mergeCell ref="C2825:D2825"/>
    <mergeCell ref="A2820:B2820"/>
    <mergeCell ref="C2820:D2820"/>
    <mergeCell ref="A2821:B2821"/>
    <mergeCell ref="C2821:D2821"/>
    <mergeCell ref="A2822:B2822"/>
    <mergeCell ref="C2822:D2822"/>
    <mergeCell ref="A2817:B2817"/>
    <mergeCell ref="C2817:D2817"/>
    <mergeCell ref="A2818:B2818"/>
    <mergeCell ref="C2818:D2818"/>
    <mergeCell ref="A2819:B2819"/>
    <mergeCell ref="C2819:D2819"/>
    <mergeCell ref="A2814:B2814"/>
    <mergeCell ref="C2814:D2814"/>
    <mergeCell ref="A2815:B2815"/>
    <mergeCell ref="C2815:D2815"/>
    <mergeCell ref="A2816:B2816"/>
    <mergeCell ref="C2816:D2816"/>
    <mergeCell ref="A2811:B2811"/>
    <mergeCell ref="C2811:D2811"/>
    <mergeCell ref="A2812:B2812"/>
    <mergeCell ref="C2812:D2812"/>
    <mergeCell ref="A2813:B2813"/>
    <mergeCell ref="C2813:D2813"/>
    <mergeCell ref="A2808:B2808"/>
    <mergeCell ref="C2808:D2808"/>
    <mergeCell ref="A2809:B2809"/>
    <mergeCell ref="C2809:D2809"/>
    <mergeCell ref="A2810:B2810"/>
    <mergeCell ref="C2810:D2810"/>
    <mergeCell ref="A2805:B2805"/>
    <mergeCell ref="C2805:D2805"/>
    <mergeCell ref="A2806:B2806"/>
    <mergeCell ref="C2806:D2806"/>
    <mergeCell ref="A2807:B2807"/>
    <mergeCell ref="C2807:D2807"/>
    <mergeCell ref="A2802:B2802"/>
    <mergeCell ref="C2802:D2802"/>
    <mergeCell ref="A2803:B2803"/>
    <mergeCell ref="C2803:D2803"/>
    <mergeCell ref="A2804:B2804"/>
    <mergeCell ref="C2804:D2804"/>
    <mergeCell ref="A2799:B2799"/>
    <mergeCell ref="C2799:D2799"/>
    <mergeCell ref="A2800:B2800"/>
    <mergeCell ref="C2800:D2800"/>
    <mergeCell ref="A2801:B2801"/>
    <mergeCell ref="C2801:D2801"/>
    <mergeCell ref="A2796:B2796"/>
    <mergeCell ref="C2796:D2796"/>
    <mergeCell ref="A2797:B2797"/>
    <mergeCell ref="C2797:D2797"/>
    <mergeCell ref="A2798:B2798"/>
    <mergeCell ref="C2798:D2798"/>
    <mergeCell ref="A2793:B2793"/>
    <mergeCell ref="C2793:D2793"/>
    <mergeCell ref="A2794:B2794"/>
    <mergeCell ref="C2794:D2794"/>
    <mergeCell ref="A2795:B2795"/>
    <mergeCell ref="C2795:D2795"/>
    <mergeCell ref="A2790:B2790"/>
    <mergeCell ref="C2790:D2790"/>
    <mergeCell ref="A2791:B2791"/>
    <mergeCell ref="C2791:D2791"/>
    <mergeCell ref="A2792:B2792"/>
    <mergeCell ref="C2792:D2792"/>
    <mergeCell ref="A2787:B2787"/>
    <mergeCell ref="C2787:D2787"/>
    <mergeCell ref="A2788:B2788"/>
    <mergeCell ref="C2788:D2788"/>
    <mergeCell ref="A2789:B2789"/>
    <mergeCell ref="C2789:D2789"/>
    <mergeCell ref="A2784:B2784"/>
    <mergeCell ref="C2784:D2784"/>
    <mergeCell ref="A2785:B2785"/>
    <mergeCell ref="C2785:D2785"/>
    <mergeCell ref="A2786:B2786"/>
    <mergeCell ref="C2786:D2786"/>
    <mergeCell ref="A2781:B2781"/>
    <mergeCell ref="C2781:D2781"/>
    <mergeCell ref="A2782:B2782"/>
    <mergeCell ref="C2782:D2782"/>
    <mergeCell ref="A2783:B2783"/>
    <mergeCell ref="C2783:D2783"/>
    <mergeCell ref="A2778:B2778"/>
    <mergeCell ref="C2778:D2778"/>
    <mergeCell ref="A2779:B2779"/>
    <mergeCell ref="C2779:D2779"/>
    <mergeCell ref="A2780:B2780"/>
    <mergeCell ref="C2780:D2780"/>
    <mergeCell ref="A2775:B2775"/>
    <mergeCell ref="C2775:D2775"/>
    <mergeCell ref="A2776:B2776"/>
    <mergeCell ref="C2776:D2776"/>
    <mergeCell ref="A2777:B2777"/>
    <mergeCell ref="C2777:D2777"/>
    <mergeCell ref="A2772:B2772"/>
    <mergeCell ref="C2772:D2772"/>
    <mergeCell ref="A2773:B2773"/>
    <mergeCell ref="C2773:D2773"/>
    <mergeCell ref="A2774:B2774"/>
    <mergeCell ref="C2774:D2774"/>
    <mergeCell ref="A2769:B2769"/>
    <mergeCell ref="C2769:D2769"/>
    <mergeCell ref="A2770:B2770"/>
    <mergeCell ref="C2770:D2770"/>
    <mergeCell ref="A2771:B2771"/>
    <mergeCell ref="C2771:D2771"/>
    <mergeCell ref="A2766:B2766"/>
    <mergeCell ref="C2766:D2766"/>
    <mergeCell ref="A2767:B2767"/>
    <mergeCell ref="C2767:D2767"/>
    <mergeCell ref="A2768:B2768"/>
    <mergeCell ref="C2768:D2768"/>
    <mergeCell ref="A2763:B2763"/>
    <mergeCell ref="C2763:D2763"/>
    <mergeCell ref="A2764:B2764"/>
    <mergeCell ref="C2764:D2764"/>
    <mergeCell ref="A2765:B2765"/>
    <mergeCell ref="C2765:D2765"/>
    <mergeCell ref="A2760:B2760"/>
    <mergeCell ref="C2760:D2760"/>
    <mergeCell ref="A2761:B2761"/>
    <mergeCell ref="C2761:D2761"/>
    <mergeCell ref="A2762:B2762"/>
    <mergeCell ref="C2762:D2762"/>
    <mergeCell ref="A2757:B2757"/>
    <mergeCell ref="C2757:D2757"/>
    <mergeCell ref="A2758:B2758"/>
    <mergeCell ref="C2758:D2758"/>
    <mergeCell ref="A2759:B2759"/>
    <mergeCell ref="C2759:D2759"/>
    <mergeCell ref="A2754:B2754"/>
    <mergeCell ref="C2754:D2754"/>
    <mergeCell ref="A2755:B2755"/>
    <mergeCell ref="C2755:D2755"/>
    <mergeCell ref="A2756:B2756"/>
    <mergeCell ref="C2756:D2756"/>
    <mergeCell ref="A2751:B2751"/>
    <mergeCell ref="C2751:D2751"/>
    <mergeCell ref="A2752:B2752"/>
    <mergeCell ref="C2752:D2752"/>
    <mergeCell ref="A2753:B2753"/>
    <mergeCell ref="C2753:D2753"/>
    <mergeCell ref="A2748:B2748"/>
    <mergeCell ref="C2748:D2748"/>
    <mergeCell ref="A2749:B2749"/>
    <mergeCell ref="C2749:D2749"/>
    <mergeCell ref="A2750:B2750"/>
    <mergeCell ref="C2750:D2750"/>
    <mergeCell ref="A2745:B2745"/>
    <mergeCell ref="C2745:D2745"/>
    <mergeCell ref="A2746:B2746"/>
    <mergeCell ref="C2746:D2746"/>
    <mergeCell ref="A2747:B2747"/>
    <mergeCell ref="C2747:D2747"/>
    <mergeCell ref="A2742:B2742"/>
    <mergeCell ref="C2742:D2742"/>
    <mergeCell ref="A2743:B2743"/>
    <mergeCell ref="C2743:D2743"/>
    <mergeCell ref="A2744:B2744"/>
    <mergeCell ref="C2744:D2744"/>
    <mergeCell ref="A2739:B2739"/>
    <mergeCell ref="C2739:D2739"/>
    <mergeCell ref="A2740:B2740"/>
    <mergeCell ref="C2740:D2740"/>
    <mergeCell ref="A2741:B2741"/>
    <mergeCell ref="C2741:D2741"/>
    <mergeCell ref="A2736:B2736"/>
    <mergeCell ref="C2736:D2736"/>
    <mergeCell ref="A2737:B2737"/>
    <mergeCell ref="C2737:D2737"/>
    <mergeCell ref="A2738:B2738"/>
    <mergeCell ref="C2738:D2738"/>
    <mergeCell ref="A2733:B2733"/>
    <mergeCell ref="C2733:D2733"/>
    <mergeCell ref="A2734:B2734"/>
    <mergeCell ref="C2734:D2734"/>
    <mergeCell ref="A2735:B2735"/>
    <mergeCell ref="C2735:D2735"/>
    <mergeCell ref="A2730:B2730"/>
    <mergeCell ref="C2730:D2730"/>
    <mergeCell ref="A2731:B2731"/>
    <mergeCell ref="C2731:D2731"/>
    <mergeCell ref="A2732:B2732"/>
    <mergeCell ref="C2732:D2732"/>
    <mergeCell ref="A2727:B2727"/>
    <mergeCell ref="C2727:D2727"/>
    <mergeCell ref="A2728:B2728"/>
    <mergeCell ref="C2728:D2728"/>
    <mergeCell ref="A2729:B2729"/>
    <mergeCell ref="C2729:D2729"/>
    <mergeCell ref="A2724:B2724"/>
    <mergeCell ref="C2724:D2724"/>
    <mergeCell ref="A2725:B2725"/>
    <mergeCell ref="C2725:D2725"/>
    <mergeCell ref="A2726:B2726"/>
    <mergeCell ref="C2726:D2726"/>
    <mergeCell ref="A2721:B2721"/>
    <mergeCell ref="C2721:D2721"/>
    <mergeCell ref="A2722:B2722"/>
    <mergeCell ref="C2722:D2722"/>
    <mergeCell ref="A2723:B2723"/>
    <mergeCell ref="C2723:D2723"/>
    <mergeCell ref="A2718:B2718"/>
    <mergeCell ref="C2718:D2718"/>
    <mergeCell ref="A2719:B2719"/>
    <mergeCell ref="C2719:D2719"/>
    <mergeCell ref="A2720:B2720"/>
    <mergeCell ref="C2720:D2720"/>
    <mergeCell ref="A2715:B2715"/>
    <mergeCell ref="C2715:D2715"/>
    <mergeCell ref="A2716:B2716"/>
    <mergeCell ref="C2716:D2716"/>
    <mergeCell ref="A2717:B2717"/>
    <mergeCell ref="C2717:D2717"/>
    <mergeCell ref="A2712:B2712"/>
    <mergeCell ref="C2712:D2712"/>
    <mergeCell ref="A2713:B2713"/>
    <mergeCell ref="C2713:D2713"/>
    <mergeCell ref="A2714:B2714"/>
    <mergeCell ref="C2714:D2714"/>
    <mergeCell ref="A2709:B2709"/>
    <mergeCell ref="C2709:D2709"/>
    <mergeCell ref="A2710:B2710"/>
    <mergeCell ref="C2710:D2710"/>
    <mergeCell ref="A2711:B2711"/>
    <mergeCell ref="C2711:D2711"/>
    <mergeCell ref="A2706:B2706"/>
    <mergeCell ref="C2706:D2706"/>
    <mergeCell ref="A2707:B2707"/>
    <mergeCell ref="C2707:D2707"/>
    <mergeCell ref="A2708:B2708"/>
    <mergeCell ref="C2708:D2708"/>
    <mergeCell ref="A2703:B2703"/>
    <mergeCell ref="C2703:D2703"/>
    <mergeCell ref="A2704:B2704"/>
    <mergeCell ref="C2704:D2704"/>
    <mergeCell ref="A2705:B2705"/>
    <mergeCell ref="C2705:D2705"/>
    <mergeCell ref="A2700:B2700"/>
    <mergeCell ref="C2700:D2700"/>
    <mergeCell ref="A2701:B2701"/>
    <mergeCell ref="C2701:D2701"/>
    <mergeCell ref="A2702:B2702"/>
    <mergeCell ref="C2702:D2702"/>
    <mergeCell ref="A2697:B2697"/>
    <mergeCell ref="C2697:D2697"/>
    <mergeCell ref="A2698:B2698"/>
    <mergeCell ref="C2698:D2698"/>
    <mergeCell ref="A2699:B2699"/>
    <mergeCell ref="C2699:D2699"/>
    <mergeCell ref="A2694:B2694"/>
    <mergeCell ref="C2694:D2694"/>
    <mergeCell ref="A2695:B2695"/>
    <mergeCell ref="C2695:D2695"/>
    <mergeCell ref="A2696:B2696"/>
    <mergeCell ref="C2696:D2696"/>
    <mergeCell ref="A2691:B2691"/>
    <mergeCell ref="C2691:D2691"/>
    <mergeCell ref="A2692:B2692"/>
    <mergeCell ref="C2692:D2692"/>
    <mergeCell ref="A2693:B2693"/>
    <mergeCell ref="C2693:D2693"/>
    <mergeCell ref="A2688:B2688"/>
    <mergeCell ref="C2688:D2688"/>
    <mergeCell ref="A2689:B2689"/>
    <mergeCell ref="C2689:D2689"/>
    <mergeCell ref="A2690:B2690"/>
    <mergeCell ref="C2690:D2690"/>
    <mergeCell ref="A2685:B2685"/>
    <mergeCell ref="C2685:D2685"/>
    <mergeCell ref="A2686:B2686"/>
    <mergeCell ref="C2686:D2686"/>
    <mergeCell ref="A2687:B2687"/>
    <mergeCell ref="C2687:D2687"/>
    <mergeCell ref="A2682:B2682"/>
    <mergeCell ref="C2682:D2682"/>
    <mergeCell ref="A2683:B2683"/>
    <mergeCell ref="C2683:D2683"/>
    <mergeCell ref="A2684:B2684"/>
    <mergeCell ref="C2684:D2684"/>
    <mergeCell ref="A2679:B2679"/>
    <mergeCell ref="C2679:D2679"/>
    <mergeCell ref="A2680:B2680"/>
    <mergeCell ref="C2680:D2680"/>
    <mergeCell ref="A2681:B2681"/>
    <mergeCell ref="C2681:D2681"/>
    <mergeCell ref="A2676:B2676"/>
    <mergeCell ref="C2676:D2676"/>
    <mergeCell ref="A2677:B2677"/>
    <mergeCell ref="C2677:D2677"/>
    <mergeCell ref="A2678:B2678"/>
    <mergeCell ref="C2678:D2678"/>
    <mergeCell ref="A2673:B2673"/>
    <mergeCell ref="C2673:D2673"/>
    <mergeCell ref="A2674:B2674"/>
    <mergeCell ref="C2674:D2674"/>
    <mergeCell ref="A2675:B2675"/>
    <mergeCell ref="C2675:D2675"/>
    <mergeCell ref="A2670:B2670"/>
    <mergeCell ref="C2670:D2670"/>
    <mergeCell ref="A2671:B2671"/>
    <mergeCell ref="C2671:D2671"/>
    <mergeCell ref="A2672:B2672"/>
    <mergeCell ref="C2672:D2672"/>
    <mergeCell ref="A2667:B2667"/>
    <mergeCell ref="C2667:D2667"/>
    <mergeCell ref="A2668:B2668"/>
    <mergeCell ref="C2668:D2668"/>
    <mergeCell ref="A2669:B2669"/>
    <mergeCell ref="C2669:D2669"/>
    <mergeCell ref="A2664:B2664"/>
    <mergeCell ref="C2664:D2664"/>
    <mergeCell ref="A2665:B2665"/>
    <mergeCell ref="C2665:D2665"/>
    <mergeCell ref="A2666:B2666"/>
    <mergeCell ref="C2666:D2666"/>
    <mergeCell ref="A2661:B2661"/>
    <mergeCell ref="C2661:D2661"/>
    <mergeCell ref="A2662:B2662"/>
    <mergeCell ref="C2662:D2662"/>
    <mergeCell ref="A2663:B2663"/>
    <mergeCell ref="C2663:D2663"/>
    <mergeCell ref="A2658:B2658"/>
    <mergeCell ref="C2658:D2658"/>
    <mergeCell ref="A2659:B2659"/>
    <mergeCell ref="C2659:D2659"/>
    <mergeCell ref="A2660:B2660"/>
    <mergeCell ref="C2660:D2660"/>
    <mergeCell ref="A2655:B2655"/>
    <mergeCell ref="C2655:D2655"/>
    <mergeCell ref="A2656:B2656"/>
    <mergeCell ref="C2656:D2656"/>
    <mergeCell ref="A2657:B2657"/>
    <mergeCell ref="C2657:D2657"/>
    <mergeCell ref="A2652:B2652"/>
    <mergeCell ref="C2652:D2652"/>
    <mergeCell ref="A2653:B2653"/>
    <mergeCell ref="C2653:D2653"/>
    <mergeCell ref="A2654:B2654"/>
    <mergeCell ref="C2654:D2654"/>
    <mergeCell ref="A2649:B2649"/>
    <mergeCell ref="C2649:D2649"/>
    <mergeCell ref="A2650:B2650"/>
    <mergeCell ref="C2650:D2650"/>
    <mergeCell ref="A2651:B2651"/>
    <mergeCell ref="C2651:D2651"/>
    <mergeCell ref="A2646:B2646"/>
    <mergeCell ref="C2646:D2646"/>
    <mergeCell ref="A2647:B2647"/>
    <mergeCell ref="C2647:D2647"/>
    <mergeCell ref="A2648:B2648"/>
    <mergeCell ref="C2648:D2648"/>
    <mergeCell ref="A2643:B2643"/>
    <mergeCell ref="C2643:D2643"/>
    <mergeCell ref="A2644:B2644"/>
    <mergeCell ref="C2644:D2644"/>
    <mergeCell ref="A2645:B2645"/>
    <mergeCell ref="C2645:D2645"/>
    <mergeCell ref="A2640:B2640"/>
    <mergeCell ref="C2640:D2640"/>
    <mergeCell ref="A2641:B2641"/>
    <mergeCell ref="C2641:D2641"/>
    <mergeCell ref="A2642:B2642"/>
    <mergeCell ref="C2642:D2642"/>
    <mergeCell ref="A2637:B2637"/>
    <mergeCell ref="C2637:D2637"/>
    <mergeCell ref="A2638:B2638"/>
    <mergeCell ref="C2638:D2638"/>
    <mergeCell ref="A2639:B2639"/>
    <mergeCell ref="C2639:D2639"/>
    <mergeCell ref="A2634:B2634"/>
    <mergeCell ref="C2634:D2634"/>
    <mergeCell ref="A2635:B2635"/>
    <mergeCell ref="C2635:D2635"/>
    <mergeCell ref="A2636:B2636"/>
    <mergeCell ref="C2636:D2636"/>
    <mergeCell ref="A2631:B2631"/>
    <mergeCell ref="C2631:D2631"/>
    <mergeCell ref="A2632:B2632"/>
    <mergeCell ref="C2632:D2632"/>
    <mergeCell ref="A2633:B2633"/>
    <mergeCell ref="C2633:D2633"/>
    <mergeCell ref="A2628:B2628"/>
    <mergeCell ref="C2628:D2628"/>
    <mergeCell ref="A2629:B2629"/>
    <mergeCell ref="C2629:D2629"/>
    <mergeCell ref="A2630:B2630"/>
    <mergeCell ref="C2630:D2630"/>
    <mergeCell ref="A2625:B2625"/>
    <mergeCell ref="C2625:D2625"/>
    <mergeCell ref="A2626:B2626"/>
    <mergeCell ref="C2626:D2626"/>
    <mergeCell ref="A2627:B2627"/>
    <mergeCell ref="C2627:D2627"/>
    <mergeCell ref="A2622:B2622"/>
    <mergeCell ref="C2622:D2622"/>
    <mergeCell ref="A2623:B2623"/>
    <mergeCell ref="C2623:D2623"/>
    <mergeCell ref="A2624:B2624"/>
    <mergeCell ref="C2624:D2624"/>
    <mergeCell ref="A2619:B2619"/>
    <mergeCell ref="C2619:D2619"/>
    <mergeCell ref="A2620:B2620"/>
    <mergeCell ref="C2620:D2620"/>
    <mergeCell ref="A2621:B2621"/>
    <mergeCell ref="C2621:D2621"/>
    <mergeCell ref="A2616:B2616"/>
    <mergeCell ref="C2616:D2616"/>
    <mergeCell ref="A2617:B2617"/>
    <mergeCell ref="C2617:D2617"/>
    <mergeCell ref="A2618:B2618"/>
    <mergeCell ref="C2618:D2618"/>
    <mergeCell ref="A2613:B2613"/>
    <mergeCell ref="C2613:D2613"/>
    <mergeCell ref="A2614:B2614"/>
    <mergeCell ref="C2614:D2614"/>
    <mergeCell ref="A2615:B2615"/>
    <mergeCell ref="C2615:D2615"/>
    <mergeCell ref="A2610:B2610"/>
    <mergeCell ref="C2610:D2610"/>
    <mergeCell ref="A2611:B2611"/>
    <mergeCell ref="C2611:D2611"/>
    <mergeCell ref="A2612:B2612"/>
    <mergeCell ref="C2612:D2612"/>
    <mergeCell ref="A2607:B2607"/>
    <mergeCell ref="C2607:D2607"/>
    <mergeCell ref="A2608:B2608"/>
    <mergeCell ref="C2608:D2608"/>
    <mergeCell ref="A2609:B2609"/>
    <mergeCell ref="C2609:D2609"/>
    <mergeCell ref="A2604:B2604"/>
    <mergeCell ref="C2604:D2604"/>
    <mergeCell ref="A2605:B2605"/>
    <mergeCell ref="C2605:D2605"/>
    <mergeCell ref="A2606:B2606"/>
    <mergeCell ref="C2606:D2606"/>
    <mergeCell ref="A2601:B2601"/>
    <mergeCell ref="C2601:D2601"/>
    <mergeCell ref="A2602:B2602"/>
    <mergeCell ref="C2602:D2602"/>
    <mergeCell ref="A2603:B2603"/>
    <mergeCell ref="C2603:D2603"/>
    <mergeCell ref="A2598:B2598"/>
    <mergeCell ref="C2598:D2598"/>
    <mergeCell ref="A2599:B2599"/>
    <mergeCell ref="C2599:D2599"/>
    <mergeCell ref="A2600:B2600"/>
    <mergeCell ref="C2600:D2600"/>
    <mergeCell ref="A2595:B2595"/>
    <mergeCell ref="C2595:D2595"/>
    <mergeCell ref="A2596:B2596"/>
    <mergeCell ref="C2596:D2596"/>
    <mergeCell ref="A2597:B2597"/>
    <mergeCell ref="C2597:D2597"/>
    <mergeCell ref="A2592:B2592"/>
    <mergeCell ref="C2592:D2592"/>
    <mergeCell ref="A2593:B2593"/>
    <mergeCell ref="C2593:D2593"/>
    <mergeCell ref="A2594:B2594"/>
    <mergeCell ref="C2594:D2594"/>
    <mergeCell ref="A2589:B2589"/>
    <mergeCell ref="C2589:D2589"/>
    <mergeCell ref="A2590:B2590"/>
    <mergeCell ref="C2590:D2590"/>
    <mergeCell ref="A2591:B2591"/>
    <mergeCell ref="C2591:D2591"/>
    <mergeCell ref="A2586:B2586"/>
    <mergeCell ref="C2586:D2586"/>
    <mergeCell ref="A2587:B2587"/>
    <mergeCell ref="C2587:D2587"/>
    <mergeCell ref="A2588:B2588"/>
    <mergeCell ref="C2588:D2588"/>
    <mergeCell ref="A2583:B2583"/>
    <mergeCell ref="C2583:D2583"/>
    <mergeCell ref="A2584:B2584"/>
    <mergeCell ref="C2584:D2584"/>
    <mergeCell ref="A2585:B2585"/>
    <mergeCell ref="C2585:D2585"/>
    <mergeCell ref="A2580:B2580"/>
    <mergeCell ref="C2580:D2580"/>
    <mergeCell ref="A2581:B2581"/>
    <mergeCell ref="C2581:D2581"/>
    <mergeCell ref="A2582:B2582"/>
    <mergeCell ref="C2582:D2582"/>
    <mergeCell ref="A2577:B2577"/>
    <mergeCell ref="C2577:D2577"/>
    <mergeCell ref="A2578:B2578"/>
    <mergeCell ref="C2578:D2578"/>
    <mergeCell ref="A2579:B2579"/>
    <mergeCell ref="C2579:D2579"/>
    <mergeCell ref="A2572:C2572"/>
    <mergeCell ref="A2573:C2573"/>
    <mergeCell ref="A2575:B2575"/>
    <mergeCell ref="C2575:D2575"/>
    <mergeCell ref="A2576:B2576"/>
    <mergeCell ref="C2576:D2576"/>
    <mergeCell ref="A2566:C2566"/>
    <mergeCell ref="A2567:C2567"/>
    <mergeCell ref="A2568:C2568"/>
    <mergeCell ref="A2569:C2569"/>
    <mergeCell ref="A2570:C2570"/>
    <mergeCell ref="A2571:C2571"/>
    <mergeCell ref="A2562:B2562"/>
    <mergeCell ref="C2562:D2562"/>
    <mergeCell ref="A2563:B2563"/>
    <mergeCell ref="C2563:D2563"/>
    <mergeCell ref="A2564:D2564"/>
    <mergeCell ref="A2565:C2565"/>
    <mergeCell ref="A2559:B2559"/>
    <mergeCell ref="C2559:D2559"/>
    <mergeCell ref="A2560:B2560"/>
    <mergeCell ref="C2560:D2560"/>
    <mergeCell ref="A2561:B2561"/>
    <mergeCell ref="C2561:D2561"/>
    <mergeCell ref="A2556:B2556"/>
    <mergeCell ref="C2556:D2556"/>
    <mergeCell ref="A2557:B2557"/>
    <mergeCell ref="C2557:D2557"/>
    <mergeCell ref="A2558:B2558"/>
    <mergeCell ref="C2558:D2558"/>
    <mergeCell ref="A2553:B2553"/>
    <mergeCell ref="C2553:D2553"/>
    <mergeCell ref="A2554:B2554"/>
    <mergeCell ref="C2554:D2554"/>
    <mergeCell ref="A2555:B2555"/>
    <mergeCell ref="C2555:D2555"/>
    <mergeCell ref="A2550:B2550"/>
    <mergeCell ref="C2550:D2550"/>
    <mergeCell ref="A2551:B2551"/>
    <mergeCell ref="C2551:D2551"/>
    <mergeCell ref="A2552:B2552"/>
    <mergeCell ref="C2552:D2552"/>
    <mergeCell ref="A2547:B2547"/>
    <mergeCell ref="C2547:D2547"/>
    <mergeCell ref="A2548:B2548"/>
    <mergeCell ref="C2548:D2548"/>
    <mergeCell ref="A2549:B2549"/>
    <mergeCell ref="C2549:D2549"/>
    <mergeCell ref="A2544:B2544"/>
    <mergeCell ref="C2544:D2544"/>
    <mergeCell ref="A2545:B2545"/>
    <mergeCell ref="C2545:D2545"/>
    <mergeCell ref="A2546:B2546"/>
    <mergeCell ref="C2546:D2546"/>
    <mergeCell ref="A2541:B2541"/>
    <mergeCell ref="C2541:D2541"/>
    <mergeCell ref="A2542:B2542"/>
    <mergeCell ref="C2542:D2542"/>
    <mergeCell ref="A2543:B2543"/>
    <mergeCell ref="C2543:D2543"/>
    <mergeCell ref="A2538:B2538"/>
    <mergeCell ref="C2538:D2538"/>
    <mergeCell ref="A2539:B2539"/>
    <mergeCell ref="C2539:D2539"/>
    <mergeCell ref="A2540:B2540"/>
    <mergeCell ref="C2540:D2540"/>
    <mergeCell ref="A2535:B2535"/>
    <mergeCell ref="C2535:D2535"/>
    <mergeCell ref="A2536:B2536"/>
    <mergeCell ref="C2536:D2536"/>
    <mergeCell ref="A2537:B2537"/>
    <mergeCell ref="C2537:D2537"/>
    <mergeCell ref="A2532:B2532"/>
    <mergeCell ref="C2532:D2532"/>
    <mergeCell ref="A2533:B2533"/>
    <mergeCell ref="C2533:D2533"/>
    <mergeCell ref="A2534:B2534"/>
    <mergeCell ref="C2534:D2534"/>
    <mergeCell ref="A2529:B2529"/>
    <mergeCell ref="C2529:D2529"/>
    <mergeCell ref="A2530:B2530"/>
    <mergeCell ref="C2530:D2530"/>
    <mergeCell ref="A2531:B2531"/>
    <mergeCell ref="C2531:D2531"/>
    <mergeCell ref="A2526:B2526"/>
    <mergeCell ref="C2526:D2526"/>
    <mergeCell ref="A2527:B2527"/>
    <mergeCell ref="C2527:D2527"/>
    <mergeCell ref="A2528:B2528"/>
    <mergeCell ref="C2528:D2528"/>
    <mergeCell ref="A2523:B2523"/>
    <mergeCell ref="C2523:D2523"/>
    <mergeCell ref="A2524:B2524"/>
    <mergeCell ref="C2524:D2524"/>
    <mergeCell ref="A2525:B2525"/>
    <mergeCell ref="C2525:D2525"/>
    <mergeCell ref="A2520:B2520"/>
    <mergeCell ref="C2520:D2520"/>
    <mergeCell ref="A2521:B2521"/>
    <mergeCell ref="C2521:D2521"/>
    <mergeCell ref="A2522:B2522"/>
    <mergeCell ref="C2522:D2522"/>
    <mergeCell ref="A2517:B2517"/>
    <mergeCell ref="C2517:D2517"/>
    <mergeCell ref="A2518:B2518"/>
    <mergeCell ref="C2518:D2518"/>
    <mergeCell ref="A2519:B2519"/>
    <mergeCell ref="C2519:D2519"/>
    <mergeCell ref="A2514:B2514"/>
    <mergeCell ref="C2514:D2514"/>
    <mergeCell ref="A2515:B2515"/>
    <mergeCell ref="C2515:D2515"/>
    <mergeCell ref="A2516:B2516"/>
    <mergeCell ref="C2516:D2516"/>
    <mergeCell ref="A2511:B2511"/>
    <mergeCell ref="C2511:D2511"/>
    <mergeCell ref="A2512:B2512"/>
    <mergeCell ref="C2512:D2512"/>
    <mergeCell ref="A2513:B2513"/>
    <mergeCell ref="C2513:D2513"/>
    <mergeCell ref="A2508:B2508"/>
    <mergeCell ref="C2508:D2508"/>
    <mergeCell ref="A2509:B2509"/>
    <mergeCell ref="C2509:D2509"/>
    <mergeCell ref="A2510:B2510"/>
    <mergeCell ref="C2510:D2510"/>
    <mergeCell ref="A2505:B2505"/>
    <mergeCell ref="C2505:D2505"/>
    <mergeCell ref="A2506:B2506"/>
    <mergeCell ref="C2506:D2506"/>
    <mergeCell ref="A2507:B2507"/>
    <mergeCell ref="C2507:D2507"/>
    <mergeCell ref="A2502:B2502"/>
    <mergeCell ref="C2502:D2502"/>
    <mergeCell ref="A2503:B2503"/>
    <mergeCell ref="C2503:D2503"/>
    <mergeCell ref="A2504:B2504"/>
    <mergeCell ref="C2504:D2504"/>
    <mergeCell ref="A2499:B2499"/>
    <mergeCell ref="C2499:D2499"/>
    <mergeCell ref="A2500:B2500"/>
    <mergeCell ref="C2500:D2500"/>
    <mergeCell ref="A2501:B2501"/>
    <mergeCell ref="C2501:D2501"/>
    <mergeCell ref="A2496:B2496"/>
    <mergeCell ref="C2496:D2496"/>
    <mergeCell ref="A2497:B2497"/>
    <mergeCell ref="C2497:D2497"/>
    <mergeCell ref="A2498:B2498"/>
    <mergeCell ref="C2498:D2498"/>
    <mergeCell ref="A2493:B2493"/>
    <mergeCell ref="C2493:D2493"/>
    <mergeCell ref="A2494:B2494"/>
    <mergeCell ref="C2494:D2494"/>
    <mergeCell ref="A2495:B2495"/>
    <mergeCell ref="C2495:D2495"/>
    <mergeCell ref="A2490:B2490"/>
    <mergeCell ref="C2490:D2490"/>
    <mergeCell ref="A2491:B2491"/>
    <mergeCell ref="C2491:D2491"/>
    <mergeCell ref="A2492:B2492"/>
    <mergeCell ref="C2492:D2492"/>
    <mergeCell ref="A2487:B2487"/>
    <mergeCell ref="C2487:D2487"/>
    <mergeCell ref="A2488:B2488"/>
    <mergeCell ref="C2488:D2488"/>
    <mergeCell ref="A2489:B2489"/>
    <mergeCell ref="C2489:D2489"/>
    <mergeCell ref="A2484:B2484"/>
    <mergeCell ref="C2484:D2484"/>
    <mergeCell ref="A2485:B2485"/>
    <mergeCell ref="C2485:D2485"/>
    <mergeCell ref="A2486:B2486"/>
    <mergeCell ref="C2486:D2486"/>
    <mergeCell ref="A2481:B2481"/>
    <mergeCell ref="C2481:D2481"/>
    <mergeCell ref="A2482:B2482"/>
    <mergeCell ref="C2482:D2482"/>
    <mergeCell ref="A2483:B2483"/>
    <mergeCell ref="C2483:D2483"/>
    <mergeCell ref="A2478:B2478"/>
    <mergeCell ref="C2478:D2478"/>
    <mergeCell ref="A2479:B2479"/>
    <mergeCell ref="C2479:D2479"/>
    <mergeCell ref="A2480:B2480"/>
    <mergeCell ref="C2480:D2480"/>
    <mergeCell ref="A2475:B2475"/>
    <mergeCell ref="C2475:D2475"/>
    <mergeCell ref="A2476:B2476"/>
    <mergeCell ref="C2476:D2476"/>
    <mergeCell ref="A2477:B2477"/>
    <mergeCell ref="C2477:D2477"/>
    <mergeCell ref="A2472:B2472"/>
    <mergeCell ref="C2472:D2472"/>
    <mergeCell ref="A2473:B2473"/>
    <mergeCell ref="C2473:D2473"/>
    <mergeCell ref="A2474:B2474"/>
    <mergeCell ref="C2474:D2474"/>
    <mergeCell ref="A2469:B2469"/>
    <mergeCell ref="C2469:D2469"/>
    <mergeCell ref="A2470:B2470"/>
    <mergeCell ref="C2470:D2470"/>
    <mergeCell ref="A2471:B2471"/>
    <mergeCell ref="C2471:D2471"/>
    <mergeCell ref="A2466:B2466"/>
    <mergeCell ref="C2466:D2466"/>
    <mergeCell ref="A2467:B2467"/>
    <mergeCell ref="C2467:D2467"/>
    <mergeCell ref="A2468:B2468"/>
    <mergeCell ref="C2468:D2468"/>
    <mergeCell ref="A2463:B2463"/>
    <mergeCell ref="C2463:D2463"/>
    <mergeCell ref="A2464:B2464"/>
    <mergeCell ref="C2464:D2464"/>
    <mergeCell ref="A2465:B2465"/>
    <mergeCell ref="C2465:D2465"/>
    <mergeCell ref="A2460:B2460"/>
    <mergeCell ref="C2460:D2460"/>
    <mergeCell ref="A2461:B2461"/>
    <mergeCell ref="C2461:D2461"/>
    <mergeCell ref="A2462:B2462"/>
    <mergeCell ref="C2462:D2462"/>
    <mergeCell ref="A2457:B2457"/>
    <mergeCell ref="C2457:D2457"/>
    <mergeCell ref="A2458:B2458"/>
    <mergeCell ref="C2458:D2458"/>
    <mergeCell ref="A2459:B2459"/>
    <mergeCell ref="C2459:D2459"/>
    <mergeCell ref="A2454:B2454"/>
    <mergeCell ref="C2454:D2454"/>
    <mergeCell ref="A2455:B2455"/>
    <mergeCell ref="C2455:D2455"/>
    <mergeCell ref="A2456:B2456"/>
    <mergeCell ref="C2456:D2456"/>
    <mergeCell ref="A2451:B2451"/>
    <mergeCell ref="C2451:D2451"/>
    <mergeCell ref="A2452:B2452"/>
    <mergeCell ref="C2452:D2452"/>
    <mergeCell ref="A2453:B2453"/>
    <mergeCell ref="C2453:D2453"/>
    <mergeCell ref="A2448:B2448"/>
    <mergeCell ref="C2448:D2448"/>
    <mergeCell ref="A2449:B2449"/>
    <mergeCell ref="C2449:D2449"/>
    <mergeCell ref="A2450:B2450"/>
    <mergeCell ref="C2450:D2450"/>
    <mergeCell ref="A2445:B2445"/>
    <mergeCell ref="C2445:D2445"/>
    <mergeCell ref="A2446:B2446"/>
    <mergeCell ref="C2446:D2446"/>
    <mergeCell ref="A2447:B2447"/>
    <mergeCell ref="C2447:D2447"/>
    <mergeCell ref="A2442:B2442"/>
    <mergeCell ref="C2442:D2442"/>
    <mergeCell ref="A2443:B2443"/>
    <mergeCell ref="C2443:D2443"/>
    <mergeCell ref="A2444:B2444"/>
    <mergeCell ref="C2444:D2444"/>
    <mergeCell ref="A2439:B2439"/>
    <mergeCell ref="C2439:D2439"/>
    <mergeCell ref="A2440:B2440"/>
    <mergeCell ref="C2440:D2440"/>
    <mergeCell ref="A2441:B2441"/>
    <mergeCell ref="C2441:D2441"/>
    <mergeCell ref="A2436:B2436"/>
    <mergeCell ref="C2436:D2436"/>
    <mergeCell ref="A2437:B2437"/>
    <mergeCell ref="C2437:D2437"/>
    <mergeCell ref="A2438:B2438"/>
    <mergeCell ref="C2438:D2438"/>
    <mergeCell ref="A2433:B2433"/>
    <mergeCell ref="C2433:D2433"/>
    <mergeCell ref="A2434:B2434"/>
    <mergeCell ref="C2434:D2434"/>
    <mergeCell ref="A2435:B2435"/>
    <mergeCell ref="C2435:D2435"/>
    <mergeCell ref="A2430:B2430"/>
    <mergeCell ref="C2430:D2430"/>
    <mergeCell ref="A2431:B2431"/>
    <mergeCell ref="C2431:D2431"/>
    <mergeCell ref="A2432:B2432"/>
    <mergeCell ref="C2432:D2432"/>
    <mergeCell ref="A2427:B2427"/>
    <mergeCell ref="C2427:D2427"/>
    <mergeCell ref="A2428:B2428"/>
    <mergeCell ref="C2428:D2428"/>
    <mergeCell ref="A2429:B2429"/>
    <mergeCell ref="C2429:D2429"/>
    <mergeCell ref="A2424:B2424"/>
    <mergeCell ref="C2424:D2424"/>
    <mergeCell ref="A2425:B2425"/>
    <mergeCell ref="C2425:D2425"/>
    <mergeCell ref="A2426:B2426"/>
    <mergeCell ref="C2426:D2426"/>
    <mergeCell ref="A2421:B2421"/>
    <mergeCell ref="C2421:D2421"/>
    <mergeCell ref="A2422:B2422"/>
    <mergeCell ref="C2422:D2422"/>
    <mergeCell ref="A2423:B2423"/>
    <mergeCell ref="C2423:D2423"/>
    <mergeCell ref="A2418:B2418"/>
    <mergeCell ref="C2418:D2418"/>
    <mergeCell ref="A2419:B2419"/>
    <mergeCell ref="C2419:D2419"/>
    <mergeCell ref="A2420:B2420"/>
    <mergeCell ref="C2420:D2420"/>
    <mergeCell ref="A2415:B2415"/>
    <mergeCell ref="C2415:D2415"/>
    <mergeCell ref="A2416:B2416"/>
    <mergeCell ref="C2416:D2416"/>
    <mergeCell ref="A2417:B2417"/>
    <mergeCell ref="C2417:D2417"/>
    <mergeCell ref="A2412:B2412"/>
    <mergeCell ref="C2412:D2412"/>
    <mergeCell ref="A2413:B2413"/>
    <mergeCell ref="C2413:D2413"/>
    <mergeCell ref="A2414:B2414"/>
    <mergeCell ref="C2414:D2414"/>
    <mergeCell ref="A2409:B2409"/>
    <mergeCell ref="C2409:D2409"/>
    <mergeCell ref="A2410:B2410"/>
    <mergeCell ref="C2410:D2410"/>
    <mergeCell ref="A2411:B2411"/>
    <mergeCell ref="C2411:D2411"/>
    <mergeCell ref="A2406:B2406"/>
    <mergeCell ref="C2406:D2406"/>
    <mergeCell ref="A2407:B2407"/>
    <mergeCell ref="C2407:D2407"/>
    <mergeCell ref="A2408:B2408"/>
    <mergeCell ref="C2408:D2408"/>
    <mergeCell ref="A2403:B2403"/>
    <mergeCell ref="C2403:D2403"/>
    <mergeCell ref="A2404:B2404"/>
    <mergeCell ref="C2404:D2404"/>
    <mergeCell ref="A2405:B2405"/>
    <mergeCell ref="C2405:D2405"/>
    <mergeCell ref="A2400:B2400"/>
    <mergeCell ref="C2400:D2400"/>
    <mergeCell ref="A2401:B2401"/>
    <mergeCell ref="C2401:D2401"/>
    <mergeCell ref="A2402:B2402"/>
    <mergeCell ref="C2402:D2402"/>
    <mergeCell ref="A2397:B2397"/>
    <mergeCell ref="C2397:D2397"/>
    <mergeCell ref="A2398:B2398"/>
    <mergeCell ref="C2398:D2398"/>
    <mergeCell ref="A2399:B2399"/>
    <mergeCell ref="C2399:D2399"/>
    <mergeCell ref="A2394:B2394"/>
    <mergeCell ref="C2394:D2394"/>
    <mergeCell ref="A2395:B2395"/>
    <mergeCell ref="C2395:D2395"/>
    <mergeCell ref="A2396:B2396"/>
    <mergeCell ref="C2396:D2396"/>
    <mergeCell ref="A2391:B2391"/>
    <mergeCell ref="C2391:D2391"/>
    <mergeCell ref="A2392:B2392"/>
    <mergeCell ref="C2392:D2392"/>
    <mergeCell ref="A2393:B2393"/>
    <mergeCell ref="C2393:D2393"/>
    <mergeCell ref="A2388:B2388"/>
    <mergeCell ref="C2388:D2388"/>
    <mergeCell ref="A2389:B2389"/>
    <mergeCell ref="C2389:D2389"/>
    <mergeCell ref="A2390:B2390"/>
    <mergeCell ref="C2390:D2390"/>
    <mergeCell ref="A2385:B2385"/>
    <mergeCell ref="C2385:D2385"/>
    <mergeCell ref="A2386:B2386"/>
    <mergeCell ref="C2386:D2386"/>
    <mergeCell ref="A2387:B2387"/>
    <mergeCell ref="C2387:D2387"/>
    <mergeCell ref="A2382:B2382"/>
    <mergeCell ref="C2382:D2382"/>
    <mergeCell ref="A2383:B2383"/>
    <mergeCell ref="C2383:D2383"/>
    <mergeCell ref="A2384:B2384"/>
    <mergeCell ref="C2384:D2384"/>
    <mergeCell ref="A2379:B2379"/>
    <mergeCell ref="C2379:D2379"/>
    <mergeCell ref="A2380:B2380"/>
    <mergeCell ref="C2380:D2380"/>
    <mergeCell ref="A2381:B2381"/>
    <mergeCell ref="C2381:D2381"/>
    <mergeCell ref="A2376:B2376"/>
    <mergeCell ref="C2376:D2376"/>
    <mergeCell ref="A2377:B2377"/>
    <mergeCell ref="C2377:D2377"/>
    <mergeCell ref="A2378:B2378"/>
    <mergeCell ref="C2378:D2378"/>
    <mergeCell ref="A2373:B2373"/>
    <mergeCell ref="C2373:D2373"/>
    <mergeCell ref="A2374:B2374"/>
    <mergeCell ref="C2374:D2374"/>
    <mergeCell ref="A2375:B2375"/>
    <mergeCell ref="C2375:D2375"/>
    <mergeCell ref="A2370:B2370"/>
    <mergeCell ref="C2370:D2370"/>
    <mergeCell ref="A2371:B2371"/>
    <mergeCell ref="C2371:D2371"/>
    <mergeCell ref="A2372:B2372"/>
    <mergeCell ref="C2372:D2372"/>
    <mergeCell ref="A2367:B2367"/>
    <mergeCell ref="C2367:D2367"/>
    <mergeCell ref="A2368:B2368"/>
    <mergeCell ref="C2368:D2368"/>
    <mergeCell ref="A2369:B2369"/>
    <mergeCell ref="C2369:D2369"/>
    <mergeCell ref="A2364:B2364"/>
    <mergeCell ref="C2364:D2364"/>
    <mergeCell ref="A2365:B2365"/>
    <mergeCell ref="C2365:D2365"/>
    <mergeCell ref="A2366:B2366"/>
    <mergeCell ref="C2366:D2366"/>
    <mergeCell ref="A2361:B2361"/>
    <mergeCell ref="C2361:D2361"/>
    <mergeCell ref="A2362:B2362"/>
    <mergeCell ref="C2362:D2362"/>
    <mergeCell ref="A2363:B2363"/>
    <mergeCell ref="C2363:D2363"/>
    <mergeCell ref="A2358:B2358"/>
    <mergeCell ref="C2358:D2358"/>
    <mergeCell ref="A2359:B2359"/>
    <mergeCell ref="C2359:D2359"/>
    <mergeCell ref="A2360:B2360"/>
    <mergeCell ref="C2360:D2360"/>
    <mergeCell ref="A2355:B2355"/>
    <mergeCell ref="C2355:D2355"/>
    <mergeCell ref="A2356:B2356"/>
    <mergeCell ref="C2356:D2356"/>
    <mergeCell ref="A2357:B2357"/>
    <mergeCell ref="C2357:D2357"/>
    <mergeCell ref="A2352:B2352"/>
    <mergeCell ref="C2352:D2352"/>
    <mergeCell ref="A2353:B2353"/>
    <mergeCell ref="C2353:D2353"/>
    <mergeCell ref="A2354:B2354"/>
    <mergeCell ref="C2354:D2354"/>
    <mergeCell ref="A2349:B2349"/>
    <mergeCell ref="C2349:D2349"/>
    <mergeCell ref="A2350:B2350"/>
    <mergeCell ref="C2350:D2350"/>
    <mergeCell ref="A2351:B2351"/>
    <mergeCell ref="C2351:D2351"/>
    <mergeCell ref="A2346:B2346"/>
    <mergeCell ref="C2346:D2346"/>
    <mergeCell ref="A2347:B2347"/>
    <mergeCell ref="C2347:D2347"/>
    <mergeCell ref="A2348:B2348"/>
    <mergeCell ref="C2348:D2348"/>
    <mergeCell ref="A2343:B2343"/>
    <mergeCell ref="C2343:D2343"/>
    <mergeCell ref="A2344:B2344"/>
    <mergeCell ref="C2344:D2344"/>
    <mergeCell ref="A2345:B2345"/>
    <mergeCell ref="C2345:D2345"/>
    <mergeCell ref="A2340:B2340"/>
    <mergeCell ref="C2340:D2340"/>
    <mergeCell ref="A2341:B2341"/>
    <mergeCell ref="C2341:D2341"/>
    <mergeCell ref="A2342:B2342"/>
    <mergeCell ref="C2342:D2342"/>
    <mergeCell ref="A2337:B2337"/>
    <mergeCell ref="C2337:D2337"/>
    <mergeCell ref="A2338:B2338"/>
    <mergeCell ref="C2338:D2338"/>
    <mergeCell ref="A2339:B2339"/>
    <mergeCell ref="C2339:D2339"/>
    <mergeCell ref="A2334:B2334"/>
    <mergeCell ref="C2334:D2334"/>
    <mergeCell ref="A2335:B2335"/>
    <mergeCell ref="C2335:D2335"/>
    <mergeCell ref="A2336:B2336"/>
    <mergeCell ref="C2336:D2336"/>
    <mergeCell ref="A2331:B2331"/>
    <mergeCell ref="C2331:D2331"/>
    <mergeCell ref="A2332:B2332"/>
    <mergeCell ref="C2332:D2332"/>
    <mergeCell ref="A2333:B2333"/>
    <mergeCell ref="C2333:D2333"/>
    <mergeCell ref="A2328:B2328"/>
    <mergeCell ref="C2328:D2328"/>
    <mergeCell ref="A2329:B2329"/>
    <mergeCell ref="C2329:D2329"/>
    <mergeCell ref="A2330:B2330"/>
    <mergeCell ref="C2330:D2330"/>
    <mergeCell ref="A2325:B2325"/>
    <mergeCell ref="C2325:D2325"/>
    <mergeCell ref="A2326:B2326"/>
    <mergeCell ref="C2326:D2326"/>
    <mergeCell ref="A2327:B2327"/>
    <mergeCell ref="C2327:D2327"/>
    <mergeCell ref="A2322:B2322"/>
    <mergeCell ref="C2322:D2322"/>
    <mergeCell ref="A2323:B2323"/>
    <mergeCell ref="C2323:D2323"/>
    <mergeCell ref="A2324:B2324"/>
    <mergeCell ref="C2324:D2324"/>
    <mergeCell ref="A2319:B2319"/>
    <mergeCell ref="C2319:D2319"/>
    <mergeCell ref="A2320:B2320"/>
    <mergeCell ref="C2320:D2320"/>
    <mergeCell ref="A2321:B2321"/>
    <mergeCell ref="C2321:D2321"/>
    <mergeCell ref="A2316:B2316"/>
    <mergeCell ref="C2316:D2316"/>
    <mergeCell ref="A2317:B2317"/>
    <mergeCell ref="C2317:D2317"/>
    <mergeCell ref="A2318:B2318"/>
    <mergeCell ref="C2318:D2318"/>
    <mergeCell ref="A2313:B2313"/>
    <mergeCell ref="C2313:D2313"/>
    <mergeCell ref="A2314:B2314"/>
    <mergeCell ref="C2314:D2314"/>
    <mergeCell ref="A2315:B2315"/>
    <mergeCell ref="C2315:D2315"/>
    <mergeCell ref="A2310:B2310"/>
    <mergeCell ref="C2310:D2310"/>
    <mergeCell ref="A2311:B2311"/>
    <mergeCell ref="C2311:D2311"/>
    <mergeCell ref="A2312:B2312"/>
    <mergeCell ref="C2312:D2312"/>
    <mergeCell ref="A2307:B2307"/>
    <mergeCell ref="C2307:D2307"/>
    <mergeCell ref="A2308:B2308"/>
    <mergeCell ref="C2308:D2308"/>
    <mergeCell ref="A2309:B2309"/>
    <mergeCell ref="C2309:D2309"/>
    <mergeCell ref="A2304:B2304"/>
    <mergeCell ref="C2304:D2304"/>
    <mergeCell ref="A2305:B2305"/>
    <mergeCell ref="C2305:D2305"/>
    <mergeCell ref="A2306:B2306"/>
    <mergeCell ref="C2306:D2306"/>
    <mergeCell ref="A2301:B2301"/>
    <mergeCell ref="C2301:D2301"/>
    <mergeCell ref="A2302:B2302"/>
    <mergeCell ref="C2302:D2302"/>
    <mergeCell ref="A2303:B2303"/>
    <mergeCell ref="C2303:D2303"/>
    <mergeCell ref="A2298:B2298"/>
    <mergeCell ref="C2298:D2298"/>
    <mergeCell ref="A2299:B2299"/>
    <mergeCell ref="C2299:D2299"/>
    <mergeCell ref="A2300:B2300"/>
    <mergeCell ref="C2300:D2300"/>
    <mergeCell ref="A2295:B2295"/>
    <mergeCell ref="C2295:D2295"/>
    <mergeCell ref="A2296:B2296"/>
    <mergeCell ref="C2296:D2296"/>
    <mergeCell ref="A2297:B2297"/>
    <mergeCell ref="C2297:D2297"/>
    <mergeCell ref="A2292:B2292"/>
    <mergeCell ref="C2292:D2292"/>
    <mergeCell ref="A2293:B2293"/>
    <mergeCell ref="C2293:D2293"/>
    <mergeCell ref="A2294:B2294"/>
    <mergeCell ref="C2294:D2294"/>
    <mergeCell ref="A2289:B2289"/>
    <mergeCell ref="C2289:D2289"/>
    <mergeCell ref="A2290:B2290"/>
    <mergeCell ref="C2290:D2290"/>
    <mergeCell ref="A2291:B2291"/>
    <mergeCell ref="C2291:D2291"/>
    <mergeCell ref="A2286:B2286"/>
    <mergeCell ref="C2286:D2286"/>
    <mergeCell ref="A2287:B2287"/>
    <mergeCell ref="C2287:D2287"/>
    <mergeCell ref="A2288:B2288"/>
    <mergeCell ref="C2288:D2288"/>
    <mergeCell ref="A2283:B2283"/>
    <mergeCell ref="C2283:D2283"/>
    <mergeCell ref="A2284:B2284"/>
    <mergeCell ref="C2284:D2284"/>
    <mergeCell ref="A2285:B2285"/>
    <mergeCell ref="C2285:D2285"/>
    <mergeCell ref="A2280:B2280"/>
    <mergeCell ref="C2280:D2280"/>
    <mergeCell ref="A2281:B2281"/>
    <mergeCell ref="C2281:D2281"/>
    <mergeCell ref="A2282:B2282"/>
    <mergeCell ref="C2282:D2282"/>
    <mergeCell ref="A2277:B2277"/>
    <mergeCell ref="C2277:D2277"/>
    <mergeCell ref="A2278:B2278"/>
    <mergeCell ref="C2278:D2278"/>
    <mergeCell ref="A2279:B2279"/>
    <mergeCell ref="C2279:D2279"/>
    <mergeCell ref="A2274:B2274"/>
    <mergeCell ref="C2274:D2274"/>
    <mergeCell ref="A2275:B2275"/>
    <mergeCell ref="C2275:D2275"/>
    <mergeCell ref="A2276:B2276"/>
    <mergeCell ref="C2276:D2276"/>
    <mergeCell ref="A2271:B2271"/>
    <mergeCell ref="C2271:D2271"/>
    <mergeCell ref="A2272:B2272"/>
    <mergeCell ref="C2272:D2272"/>
    <mergeCell ref="A2273:B2273"/>
    <mergeCell ref="C2273:D2273"/>
    <mergeCell ref="A2268:B2268"/>
    <mergeCell ref="C2268:D2268"/>
    <mergeCell ref="A2269:B2269"/>
    <mergeCell ref="C2269:D2269"/>
    <mergeCell ref="A2270:B2270"/>
    <mergeCell ref="C2270:D2270"/>
    <mergeCell ref="A2265:B2265"/>
    <mergeCell ref="C2265:D2265"/>
    <mergeCell ref="A2266:B2266"/>
    <mergeCell ref="C2266:D2266"/>
    <mergeCell ref="A2267:B2267"/>
    <mergeCell ref="C2267:D2267"/>
    <mergeCell ref="A2262:B2262"/>
    <mergeCell ref="C2262:D2262"/>
    <mergeCell ref="A2263:B2263"/>
    <mergeCell ref="C2263:D2263"/>
    <mergeCell ref="A2264:B2264"/>
    <mergeCell ref="C2264:D2264"/>
    <mergeCell ref="A2259:B2259"/>
    <mergeCell ref="C2259:D2259"/>
    <mergeCell ref="A2260:B2260"/>
    <mergeCell ref="C2260:D2260"/>
    <mergeCell ref="A2261:B2261"/>
    <mergeCell ref="C2261:D2261"/>
    <mergeCell ref="A2256:B2256"/>
    <mergeCell ref="C2256:D2256"/>
    <mergeCell ref="A2257:B2257"/>
    <mergeCell ref="C2257:D2257"/>
    <mergeCell ref="A2258:B2258"/>
    <mergeCell ref="C2258:D2258"/>
    <mergeCell ref="A2253:B2253"/>
    <mergeCell ref="C2253:D2253"/>
    <mergeCell ref="A2254:B2254"/>
    <mergeCell ref="C2254:D2254"/>
    <mergeCell ref="A2255:B2255"/>
    <mergeCell ref="C2255:D2255"/>
    <mergeCell ref="A2250:B2250"/>
    <mergeCell ref="C2250:D2250"/>
    <mergeCell ref="A2251:B2251"/>
    <mergeCell ref="C2251:D2251"/>
    <mergeCell ref="A2252:B2252"/>
    <mergeCell ref="C2252:D2252"/>
    <mergeCell ref="A2247:B2247"/>
    <mergeCell ref="C2247:D2247"/>
    <mergeCell ref="A2248:B2248"/>
    <mergeCell ref="C2248:D2248"/>
    <mergeCell ref="A2249:B2249"/>
    <mergeCell ref="C2249:D2249"/>
    <mergeCell ref="A2244:B2244"/>
    <mergeCell ref="C2244:D2244"/>
    <mergeCell ref="A2245:B2245"/>
    <mergeCell ref="C2245:D2245"/>
    <mergeCell ref="A2246:B2246"/>
    <mergeCell ref="C2246:D2246"/>
    <mergeCell ref="A2241:B2241"/>
    <mergeCell ref="C2241:D2241"/>
    <mergeCell ref="A2242:B2242"/>
    <mergeCell ref="C2242:D2242"/>
    <mergeCell ref="A2243:B2243"/>
    <mergeCell ref="C2243:D2243"/>
    <mergeCell ref="A2238:B2238"/>
    <mergeCell ref="C2238:D2238"/>
    <mergeCell ref="A2239:B2239"/>
    <mergeCell ref="C2239:D2239"/>
    <mergeCell ref="A2240:B2240"/>
    <mergeCell ref="C2240:D2240"/>
    <mergeCell ref="A2235:B2235"/>
    <mergeCell ref="C2235:D2235"/>
    <mergeCell ref="A2236:B2236"/>
    <mergeCell ref="C2236:D2236"/>
    <mergeCell ref="A2237:B2237"/>
    <mergeCell ref="C2237:D2237"/>
    <mergeCell ref="A2232:B2232"/>
    <mergeCell ref="C2232:D2232"/>
    <mergeCell ref="A2233:B2233"/>
    <mergeCell ref="C2233:D2233"/>
    <mergeCell ref="A2234:B2234"/>
    <mergeCell ref="C2234:D2234"/>
    <mergeCell ref="A2229:B2229"/>
    <mergeCell ref="C2229:D2229"/>
    <mergeCell ref="A2230:B2230"/>
    <mergeCell ref="C2230:D2230"/>
    <mergeCell ref="A2231:B2231"/>
    <mergeCell ref="C2231:D2231"/>
    <mergeCell ref="A2226:B2226"/>
    <mergeCell ref="C2226:D2226"/>
    <mergeCell ref="A2227:B2227"/>
    <mergeCell ref="C2227:D2227"/>
    <mergeCell ref="A2228:B2228"/>
    <mergeCell ref="C2228:D2228"/>
    <mergeCell ref="A2223:B2223"/>
    <mergeCell ref="C2223:D2223"/>
    <mergeCell ref="A2224:B2224"/>
    <mergeCell ref="C2224:D2224"/>
    <mergeCell ref="A2225:B2225"/>
    <mergeCell ref="C2225:D2225"/>
    <mergeCell ref="A2220:B2220"/>
    <mergeCell ref="C2220:D2220"/>
    <mergeCell ref="A2221:B2221"/>
    <mergeCell ref="C2221:D2221"/>
    <mergeCell ref="A2222:B2222"/>
    <mergeCell ref="C2222:D2222"/>
    <mergeCell ref="A2217:B2217"/>
    <mergeCell ref="C2217:D2217"/>
    <mergeCell ref="A2218:B2218"/>
    <mergeCell ref="C2218:D2218"/>
    <mergeCell ref="A2219:B2219"/>
    <mergeCell ref="C2219:D2219"/>
    <mergeCell ref="A2214:B2214"/>
    <mergeCell ref="C2214:D2214"/>
    <mergeCell ref="A2215:B2215"/>
    <mergeCell ref="C2215:D2215"/>
    <mergeCell ref="A2216:B2216"/>
    <mergeCell ref="C2216:D2216"/>
    <mergeCell ref="A2211:B2211"/>
    <mergeCell ref="C2211:D2211"/>
    <mergeCell ref="A2212:B2212"/>
    <mergeCell ref="C2212:D2212"/>
    <mergeCell ref="A2213:B2213"/>
    <mergeCell ref="C2213:D2213"/>
    <mergeCell ref="A2208:B2208"/>
    <mergeCell ref="C2208:D2208"/>
    <mergeCell ref="A2209:B2209"/>
    <mergeCell ref="C2209:D2209"/>
    <mergeCell ref="A2210:B2210"/>
    <mergeCell ref="C2210:D2210"/>
    <mergeCell ref="A2205:B2205"/>
    <mergeCell ref="C2205:D2205"/>
    <mergeCell ref="A2206:B2206"/>
    <mergeCell ref="C2206:D2206"/>
    <mergeCell ref="A2207:B2207"/>
    <mergeCell ref="C2207:D2207"/>
    <mergeCell ref="A2202:B2202"/>
    <mergeCell ref="C2202:D2202"/>
    <mergeCell ref="A2203:B2203"/>
    <mergeCell ref="C2203:D2203"/>
    <mergeCell ref="A2204:B2204"/>
    <mergeCell ref="C2204:D2204"/>
    <mergeCell ref="A2199:B2199"/>
    <mergeCell ref="C2199:D2199"/>
    <mergeCell ref="A2200:B2200"/>
    <mergeCell ref="C2200:D2200"/>
    <mergeCell ref="A2201:B2201"/>
    <mergeCell ref="C2201:D2201"/>
    <mergeCell ref="A2196:B2196"/>
    <mergeCell ref="C2196:D2196"/>
    <mergeCell ref="A2197:B2197"/>
    <mergeCell ref="C2197:D2197"/>
    <mergeCell ref="A2198:B2198"/>
    <mergeCell ref="C2198:D2198"/>
    <mergeCell ref="A2193:B2193"/>
    <mergeCell ref="C2193:D2193"/>
    <mergeCell ref="A2194:B2194"/>
    <mergeCell ref="C2194:D2194"/>
    <mergeCell ref="A2195:B2195"/>
    <mergeCell ref="C2195:D2195"/>
    <mergeCell ref="A2190:B2190"/>
    <mergeCell ref="C2190:D2190"/>
    <mergeCell ref="A2191:B2191"/>
    <mergeCell ref="C2191:D2191"/>
    <mergeCell ref="A2192:B2192"/>
    <mergeCell ref="C2192:D2192"/>
    <mergeCell ref="A2187:B2187"/>
    <mergeCell ref="C2187:D2187"/>
    <mergeCell ref="A2188:B2188"/>
    <mergeCell ref="C2188:D2188"/>
    <mergeCell ref="A2189:B2189"/>
    <mergeCell ref="C2189:D2189"/>
    <mergeCell ref="A2184:B2184"/>
    <mergeCell ref="C2184:D2184"/>
    <mergeCell ref="A2185:B2185"/>
    <mergeCell ref="C2185:D2185"/>
    <mergeCell ref="A2186:B2186"/>
    <mergeCell ref="C2186:D2186"/>
    <mergeCell ref="A2181:B2181"/>
    <mergeCell ref="C2181:D2181"/>
    <mergeCell ref="A2182:B2182"/>
    <mergeCell ref="C2182:D2182"/>
    <mergeCell ref="A2183:B2183"/>
    <mergeCell ref="C2183:D2183"/>
    <mergeCell ref="A2178:B2178"/>
    <mergeCell ref="C2178:D2178"/>
    <mergeCell ref="A2179:B2179"/>
    <mergeCell ref="C2179:D2179"/>
    <mergeCell ref="A2180:B2180"/>
    <mergeCell ref="C2180:D2180"/>
    <mergeCell ref="A2175:B2175"/>
    <mergeCell ref="C2175:D2175"/>
    <mergeCell ref="A2176:B2176"/>
    <mergeCell ref="C2176:D2176"/>
    <mergeCell ref="A2177:B2177"/>
    <mergeCell ref="C2177:D2177"/>
    <mergeCell ref="A2172:B2172"/>
    <mergeCell ref="C2172:D2172"/>
    <mergeCell ref="A2173:B2173"/>
    <mergeCell ref="C2173:D2173"/>
    <mergeCell ref="A2174:B2174"/>
    <mergeCell ref="C2174:D2174"/>
    <mergeCell ref="A2169:B2169"/>
    <mergeCell ref="C2169:D2169"/>
    <mergeCell ref="A2170:B2170"/>
    <mergeCell ref="C2170:D2170"/>
    <mergeCell ref="A2171:B2171"/>
    <mergeCell ref="C2171:D2171"/>
    <mergeCell ref="A2166:B2166"/>
    <mergeCell ref="C2166:D2166"/>
    <mergeCell ref="A2167:B2167"/>
    <mergeCell ref="C2167:D2167"/>
    <mergeCell ref="A2168:B2168"/>
    <mergeCell ref="C2168:D2168"/>
    <mergeCell ref="A2163:B2163"/>
    <mergeCell ref="C2163:D2163"/>
    <mergeCell ref="A2164:B2164"/>
    <mergeCell ref="C2164:D2164"/>
    <mergeCell ref="A2165:B2165"/>
    <mergeCell ref="C2165:D2165"/>
    <mergeCell ref="A2160:B2160"/>
    <mergeCell ref="C2160:D2160"/>
    <mergeCell ref="A2161:B2161"/>
    <mergeCell ref="C2161:D2161"/>
    <mergeCell ref="A2162:B2162"/>
    <mergeCell ref="C2162:D2162"/>
    <mergeCell ref="A2157:B2157"/>
    <mergeCell ref="C2157:D2157"/>
    <mergeCell ref="A2158:B2158"/>
    <mergeCell ref="C2158:D2158"/>
    <mergeCell ref="A2159:B2159"/>
    <mergeCell ref="C2159:D2159"/>
    <mergeCell ref="A2154:B2154"/>
    <mergeCell ref="C2154:D2154"/>
    <mergeCell ref="A2155:B2155"/>
    <mergeCell ref="C2155:D2155"/>
    <mergeCell ref="A2156:B2156"/>
    <mergeCell ref="C2156:D2156"/>
    <mergeCell ref="A2151:B2151"/>
    <mergeCell ref="C2151:D2151"/>
    <mergeCell ref="A2152:B2152"/>
    <mergeCell ref="C2152:D2152"/>
    <mergeCell ref="A2153:B2153"/>
    <mergeCell ref="C2153:D2153"/>
    <mergeCell ref="A2148:B2148"/>
    <mergeCell ref="C2148:D2148"/>
    <mergeCell ref="A2149:B2149"/>
    <mergeCell ref="C2149:D2149"/>
    <mergeCell ref="A2150:B2150"/>
    <mergeCell ref="C2150:D2150"/>
    <mergeCell ref="A2145:B2145"/>
    <mergeCell ref="C2145:D2145"/>
    <mergeCell ref="A2146:B2146"/>
    <mergeCell ref="C2146:D2146"/>
    <mergeCell ref="A2147:B2147"/>
    <mergeCell ref="C2147:D2147"/>
    <mergeCell ref="A2142:B2142"/>
    <mergeCell ref="C2142:D2142"/>
    <mergeCell ref="A2143:B2143"/>
    <mergeCell ref="C2143:D2143"/>
    <mergeCell ref="A2144:B2144"/>
    <mergeCell ref="C2144:D2144"/>
    <mergeCell ref="A2139:B2139"/>
    <mergeCell ref="C2139:D2139"/>
    <mergeCell ref="A2140:B2140"/>
    <mergeCell ref="C2140:D2140"/>
    <mergeCell ref="A2141:B2141"/>
    <mergeCell ref="C2141:D2141"/>
    <mergeCell ref="A2136:B2136"/>
    <mergeCell ref="C2136:D2136"/>
    <mergeCell ref="A2137:B2137"/>
    <mergeCell ref="C2137:D2137"/>
    <mergeCell ref="A2138:B2138"/>
    <mergeCell ref="C2138:D2138"/>
    <mergeCell ref="A2133:B2133"/>
    <mergeCell ref="C2133:D2133"/>
    <mergeCell ref="A2134:B2134"/>
    <mergeCell ref="C2134:D2134"/>
    <mergeCell ref="A2135:B2135"/>
    <mergeCell ref="C2135:D2135"/>
    <mergeCell ref="A2130:B2130"/>
    <mergeCell ref="C2130:D2130"/>
    <mergeCell ref="A2131:B2131"/>
    <mergeCell ref="C2131:D2131"/>
    <mergeCell ref="A2132:B2132"/>
    <mergeCell ref="C2132:D2132"/>
    <mergeCell ref="A2127:B2127"/>
    <mergeCell ref="C2127:D2127"/>
    <mergeCell ref="A2128:B2128"/>
    <mergeCell ref="C2128:D2128"/>
    <mergeCell ref="A2129:B2129"/>
    <mergeCell ref="C2129:D2129"/>
    <mergeCell ref="A2124:B2124"/>
    <mergeCell ref="C2124:D2124"/>
    <mergeCell ref="A2125:B2125"/>
    <mergeCell ref="C2125:D2125"/>
    <mergeCell ref="A2126:B2126"/>
    <mergeCell ref="C2126:D2126"/>
    <mergeCell ref="A2121:B2121"/>
    <mergeCell ref="C2121:D2121"/>
    <mergeCell ref="A2122:B2122"/>
    <mergeCell ref="C2122:D2122"/>
    <mergeCell ref="A2123:B2123"/>
    <mergeCell ref="C2123:D2123"/>
    <mergeCell ref="A2118:B2118"/>
    <mergeCell ref="C2118:D2118"/>
    <mergeCell ref="A2119:B2119"/>
    <mergeCell ref="C2119:D2119"/>
    <mergeCell ref="A2120:B2120"/>
    <mergeCell ref="C2120:D2120"/>
    <mergeCell ref="A2115:B2115"/>
    <mergeCell ref="C2115:D2115"/>
    <mergeCell ref="A2116:B2116"/>
    <mergeCell ref="C2116:D2116"/>
    <mergeCell ref="A2117:B2117"/>
    <mergeCell ref="C2117:D2117"/>
    <mergeCell ref="A2112:B2112"/>
    <mergeCell ref="C2112:D2112"/>
    <mergeCell ref="A2113:B2113"/>
    <mergeCell ref="C2113:D2113"/>
    <mergeCell ref="A2114:B2114"/>
    <mergeCell ref="C2114:D2114"/>
    <mergeCell ref="A2109:B2109"/>
    <mergeCell ref="C2109:D2109"/>
    <mergeCell ref="A2110:B2110"/>
    <mergeCell ref="C2110:D2110"/>
    <mergeCell ref="A2111:B2111"/>
    <mergeCell ref="C2111:D2111"/>
    <mergeCell ref="A2106:B2106"/>
    <mergeCell ref="C2106:D2106"/>
    <mergeCell ref="A2107:B2107"/>
    <mergeCell ref="C2107:D2107"/>
    <mergeCell ref="A2108:B2108"/>
    <mergeCell ref="C2108:D2108"/>
    <mergeCell ref="A2103:B2103"/>
    <mergeCell ref="C2103:D2103"/>
    <mergeCell ref="A2104:B2104"/>
    <mergeCell ref="C2104:D2104"/>
    <mergeCell ref="A2105:B2105"/>
    <mergeCell ref="C2105:D2105"/>
    <mergeCell ref="A2100:B2100"/>
    <mergeCell ref="C2100:D2100"/>
    <mergeCell ref="A2101:B2101"/>
    <mergeCell ref="C2101:D2101"/>
    <mergeCell ref="A2102:B2102"/>
    <mergeCell ref="C2102:D2102"/>
    <mergeCell ref="A2097:B2097"/>
    <mergeCell ref="C2097:D2097"/>
    <mergeCell ref="A2098:B2098"/>
    <mergeCell ref="C2098:D2098"/>
    <mergeCell ref="A2099:B2099"/>
    <mergeCell ref="C2099:D2099"/>
    <mergeCell ref="A2094:B2094"/>
    <mergeCell ref="C2094:D2094"/>
    <mergeCell ref="A2095:B2095"/>
    <mergeCell ref="C2095:D2095"/>
    <mergeCell ref="A2096:B2096"/>
    <mergeCell ref="C2096:D2096"/>
    <mergeCell ref="A2091:B2091"/>
    <mergeCell ref="C2091:D2091"/>
    <mergeCell ref="A2092:B2092"/>
    <mergeCell ref="C2092:D2092"/>
    <mergeCell ref="A2093:B2093"/>
    <mergeCell ref="C2093:D2093"/>
    <mergeCell ref="A2088:B2088"/>
    <mergeCell ref="C2088:D2088"/>
    <mergeCell ref="A2089:B2089"/>
    <mergeCell ref="C2089:D2089"/>
    <mergeCell ref="A2090:B2090"/>
    <mergeCell ref="C2090:D2090"/>
    <mergeCell ref="A2085:B2085"/>
    <mergeCell ref="C2085:D2085"/>
    <mergeCell ref="A2086:B2086"/>
    <mergeCell ref="C2086:D2086"/>
    <mergeCell ref="A2087:B2087"/>
    <mergeCell ref="C2087:D2087"/>
    <mergeCell ref="A2082:B2082"/>
    <mergeCell ref="C2082:D2082"/>
    <mergeCell ref="A2083:B2083"/>
    <mergeCell ref="C2083:D2083"/>
    <mergeCell ref="A2084:B2084"/>
    <mergeCell ref="C2084:D2084"/>
    <mergeCell ref="A2079:B2079"/>
    <mergeCell ref="C2079:D2079"/>
    <mergeCell ref="A2080:B2080"/>
    <mergeCell ref="C2080:D2080"/>
    <mergeCell ref="A2081:B2081"/>
    <mergeCell ref="C2081:D2081"/>
    <mergeCell ref="A2076:B2076"/>
    <mergeCell ref="C2076:D2076"/>
    <mergeCell ref="A2077:B2077"/>
    <mergeCell ref="C2077:D2077"/>
    <mergeCell ref="A2078:B2078"/>
    <mergeCell ref="C2078:D2078"/>
    <mergeCell ref="A2073:B2073"/>
    <mergeCell ref="C2073:D2073"/>
    <mergeCell ref="A2074:B2074"/>
    <mergeCell ref="C2074:D2074"/>
    <mergeCell ref="A2075:B2075"/>
    <mergeCell ref="C2075:D2075"/>
    <mergeCell ref="A2070:B2070"/>
    <mergeCell ref="C2070:D2070"/>
    <mergeCell ref="A2071:B2071"/>
    <mergeCell ref="C2071:D2071"/>
    <mergeCell ref="A2072:B2072"/>
    <mergeCell ref="C2072:D2072"/>
    <mergeCell ref="A2067:B2067"/>
    <mergeCell ref="C2067:D2067"/>
    <mergeCell ref="A2068:B2068"/>
    <mergeCell ref="C2068:D2068"/>
    <mergeCell ref="A2069:B2069"/>
    <mergeCell ref="C2069:D2069"/>
    <mergeCell ref="A2064:B2064"/>
    <mergeCell ref="C2064:D2064"/>
    <mergeCell ref="A2065:B2065"/>
    <mergeCell ref="C2065:D2065"/>
    <mergeCell ref="A2066:B2066"/>
    <mergeCell ref="C2066:D2066"/>
    <mergeCell ref="A2058:C2058"/>
    <mergeCell ref="A2059:C2059"/>
    <mergeCell ref="A2060:C2060"/>
    <mergeCell ref="A2061:C2061"/>
    <mergeCell ref="A2063:B2063"/>
    <mergeCell ref="C2063:D2063"/>
    <mergeCell ref="A2052:D2052"/>
    <mergeCell ref="A2053:C2053"/>
    <mergeCell ref="A2054:C2054"/>
    <mergeCell ref="A2055:C2055"/>
    <mergeCell ref="A2056:C2056"/>
    <mergeCell ref="A2057:C2057"/>
    <mergeCell ref="A2049:B2049"/>
    <mergeCell ref="C2049:D2049"/>
    <mergeCell ref="A2050:B2050"/>
    <mergeCell ref="C2050:D2050"/>
    <mergeCell ref="A2051:B2051"/>
    <mergeCell ref="C2051:D2051"/>
    <mergeCell ref="A2046:B2046"/>
    <mergeCell ref="C2046:D2046"/>
    <mergeCell ref="A2047:B2047"/>
    <mergeCell ref="C2047:D2047"/>
    <mergeCell ref="A2048:B2048"/>
    <mergeCell ref="C2048:D2048"/>
    <mergeCell ref="A2043:B2043"/>
    <mergeCell ref="C2043:D2043"/>
    <mergeCell ref="A2044:B2044"/>
    <mergeCell ref="C2044:D2044"/>
    <mergeCell ref="A2045:B2045"/>
    <mergeCell ref="C2045:D2045"/>
    <mergeCell ref="A2040:B2040"/>
    <mergeCell ref="C2040:D2040"/>
    <mergeCell ref="A2041:B2041"/>
    <mergeCell ref="C2041:D2041"/>
    <mergeCell ref="A2042:B2042"/>
    <mergeCell ref="C2042:D2042"/>
    <mergeCell ref="A2037:B2037"/>
    <mergeCell ref="C2037:D2037"/>
    <mergeCell ref="A2038:B2038"/>
    <mergeCell ref="C2038:D2038"/>
    <mergeCell ref="A2039:B2039"/>
    <mergeCell ref="C2039:D2039"/>
    <mergeCell ref="A2034:B2034"/>
    <mergeCell ref="C2034:D2034"/>
    <mergeCell ref="A2035:B2035"/>
    <mergeCell ref="C2035:D2035"/>
    <mergeCell ref="A2036:B2036"/>
    <mergeCell ref="C2036:D2036"/>
    <mergeCell ref="A2031:B2031"/>
    <mergeCell ref="C2031:D2031"/>
    <mergeCell ref="A2032:B2032"/>
    <mergeCell ref="C2032:D2032"/>
    <mergeCell ref="A2033:B2033"/>
    <mergeCell ref="C2033:D2033"/>
    <mergeCell ref="A2028:B2028"/>
    <mergeCell ref="C2028:D2028"/>
    <mergeCell ref="A2029:B2029"/>
    <mergeCell ref="C2029:D2029"/>
    <mergeCell ref="A2030:B2030"/>
    <mergeCell ref="C2030:D2030"/>
    <mergeCell ref="A2025:B2025"/>
    <mergeCell ref="C2025:D2025"/>
    <mergeCell ref="A2026:B2026"/>
    <mergeCell ref="C2026:D2026"/>
    <mergeCell ref="A2027:B2027"/>
    <mergeCell ref="C2027:D2027"/>
    <mergeCell ref="A2022:B2022"/>
    <mergeCell ref="C2022:D2022"/>
    <mergeCell ref="A2023:B2023"/>
    <mergeCell ref="C2023:D2023"/>
    <mergeCell ref="A2024:B2024"/>
    <mergeCell ref="C2024:D2024"/>
    <mergeCell ref="A2019:B2019"/>
    <mergeCell ref="C2019:D2019"/>
    <mergeCell ref="A2020:B2020"/>
    <mergeCell ref="C2020:D2020"/>
    <mergeCell ref="A2021:B2021"/>
    <mergeCell ref="C2021:D2021"/>
    <mergeCell ref="A2016:B2016"/>
    <mergeCell ref="C2016:D2016"/>
    <mergeCell ref="A2017:B2017"/>
    <mergeCell ref="C2017:D2017"/>
    <mergeCell ref="A2018:B2018"/>
    <mergeCell ref="C2018:D2018"/>
    <mergeCell ref="A2013:B2013"/>
    <mergeCell ref="C2013:D2013"/>
    <mergeCell ref="A2014:B2014"/>
    <mergeCell ref="C2014:D2014"/>
    <mergeCell ref="A2015:B2015"/>
    <mergeCell ref="C2015:D2015"/>
    <mergeCell ref="A2010:B2010"/>
    <mergeCell ref="C2010:D2010"/>
    <mergeCell ref="A2011:B2011"/>
    <mergeCell ref="C2011:D2011"/>
    <mergeCell ref="A2012:B2012"/>
    <mergeCell ref="C2012:D2012"/>
    <mergeCell ref="A2007:B2007"/>
    <mergeCell ref="C2007:D2007"/>
    <mergeCell ref="A2008:B2008"/>
    <mergeCell ref="C2008:D2008"/>
    <mergeCell ref="A2009:B2009"/>
    <mergeCell ref="C2009:D2009"/>
    <mergeCell ref="A2004:B2004"/>
    <mergeCell ref="C2004:D2004"/>
    <mergeCell ref="A2005:B2005"/>
    <mergeCell ref="C2005:D2005"/>
    <mergeCell ref="A2006:B2006"/>
    <mergeCell ref="C2006:D2006"/>
    <mergeCell ref="A2001:B2001"/>
    <mergeCell ref="C2001:D2001"/>
    <mergeCell ref="A2002:B2002"/>
    <mergeCell ref="C2002:D2002"/>
    <mergeCell ref="A2003:B2003"/>
    <mergeCell ref="C2003:D2003"/>
    <mergeCell ref="A1998:B1998"/>
    <mergeCell ref="C1998:D1998"/>
    <mergeCell ref="A1999:B1999"/>
    <mergeCell ref="C1999:D1999"/>
    <mergeCell ref="A2000:B2000"/>
    <mergeCell ref="C2000:D2000"/>
    <mergeCell ref="A1995:B1995"/>
    <mergeCell ref="C1995:D1995"/>
    <mergeCell ref="A1996:B1996"/>
    <mergeCell ref="C1996:D1996"/>
    <mergeCell ref="A1997:B1997"/>
    <mergeCell ref="C1997:D1997"/>
    <mergeCell ref="A1992:B1992"/>
    <mergeCell ref="C1992:D1992"/>
    <mergeCell ref="A1993:B1993"/>
    <mergeCell ref="C1993:D1993"/>
    <mergeCell ref="A1994:B1994"/>
    <mergeCell ref="C1994:D1994"/>
    <mergeCell ref="A1989:B1989"/>
    <mergeCell ref="C1989:D1989"/>
    <mergeCell ref="A1990:B1990"/>
    <mergeCell ref="C1990:D1990"/>
    <mergeCell ref="A1991:B1991"/>
    <mergeCell ref="C1991:D1991"/>
    <mergeCell ref="A1986:B1986"/>
    <mergeCell ref="C1986:D1986"/>
    <mergeCell ref="A1987:B1987"/>
    <mergeCell ref="C1987:D1987"/>
    <mergeCell ref="A1988:B1988"/>
    <mergeCell ref="C1988:D1988"/>
    <mergeCell ref="A1983:B1983"/>
    <mergeCell ref="C1983:D1983"/>
    <mergeCell ref="A1984:B1984"/>
    <mergeCell ref="C1984:D1984"/>
    <mergeCell ref="A1985:B1985"/>
    <mergeCell ref="C1985:D1985"/>
    <mergeCell ref="A1980:B1980"/>
    <mergeCell ref="C1980:D1980"/>
    <mergeCell ref="A1981:B1981"/>
    <mergeCell ref="C1981:D1981"/>
    <mergeCell ref="A1982:B1982"/>
    <mergeCell ref="C1982:D1982"/>
    <mergeCell ref="A1977:B1977"/>
    <mergeCell ref="C1977:D1977"/>
    <mergeCell ref="A1978:B1978"/>
    <mergeCell ref="C1978:D1978"/>
    <mergeCell ref="A1979:B1979"/>
    <mergeCell ref="C1979:D1979"/>
    <mergeCell ref="A1974:B1974"/>
    <mergeCell ref="C1974:D1974"/>
    <mergeCell ref="A1975:B1975"/>
    <mergeCell ref="C1975:D1975"/>
    <mergeCell ref="A1976:B1976"/>
    <mergeCell ref="C1976:D1976"/>
    <mergeCell ref="A1971:B1971"/>
    <mergeCell ref="C1971:D1971"/>
    <mergeCell ref="A1972:B1972"/>
    <mergeCell ref="C1972:D1972"/>
    <mergeCell ref="A1973:B1973"/>
    <mergeCell ref="C1973:D1973"/>
    <mergeCell ref="A1968:B1968"/>
    <mergeCell ref="C1968:D1968"/>
    <mergeCell ref="A1969:B1969"/>
    <mergeCell ref="C1969:D1969"/>
    <mergeCell ref="A1970:B1970"/>
    <mergeCell ref="C1970:D1970"/>
    <mergeCell ref="A1965:B1965"/>
    <mergeCell ref="C1965:D1965"/>
    <mergeCell ref="A1966:B1966"/>
    <mergeCell ref="C1966:D1966"/>
    <mergeCell ref="A1967:B1967"/>
    <mergeCell ref="C1967:D1967"/>
    <mergeCell ref="A1962:B1962"/>
    <mergeCell ref="C1962:D1962"/>
    <mergeCell ref="A1963:B1963"/>
    <mergeCell ref="C1963:D1963"/>
    <mergeCell ref="A1964:B1964"/>
    <mergeCell ref="C1964:D1964"/>
    <mergeCell ref="A1959:B1959"/>
    <mergeCell ref="C1959:D1959"/>
    <mergeCell ref="A1960:B1960"/>
    <mergeCell ref="C1960:D1960"/>
    <mergeCell ref="A1961:B1961"/>
    <mergeCell ref="C1961:D1961"/>
    <mergeCell ref="A1956:B1956"/>
    <mergeCell ref="C1956:D1956"/>
    <mergeCell ref="A1957:B1957"/>
    <mergeCell ref="C1957:D1957"/>
    <mergeCell ref="A1958:B1958"/>
    <mergeCell ref="C1958:D1958"/>
    <mergeCell ref="A1953:B1953"/>
    <mergeCell ref="C1953:D1953"/>
    <mergeCell ref="A1954:B1954"/>
    <mergeCell ref="C1954:D1954"/>
    <mergeCell ref="A1955:B1955"/>
    <mergeCell ref="C1955:D1955"/>
    <mergeCell ref="A1950:B1950"/>
    <mergeCell ref="C1950:D1950"/>
    <mergeCell ref="A1951:B1951"/>
    <mergeCell ref="C1951:D1951"/>
    <mergeCell ref="A1952:B1952"/>
    <mergeCell ref="C1952:D1952"/>
    <mergeCell ref="A1947:B1947"/>
    <mergeCell ref="C1947:D1947"/>
    <mergeCell ref="A1948:B1948"/>
    <mergeCell ref="C1948:D1948"/>
    <mergeCell ref="A1949:B1949"/>
    <mergeCell ref="C1949:D1949"/>
    <mergeCell ref="A1944:B1944"/>
    <mergeCell ref="C1944:D1944"/>
    <mergeCell ref="A1945:B1945"/>
    <mergeCell ref="C1945:D1945"/>
    <mergeCell ref="A1946:B1946"/>
    <mergeCell ref="C1946:D1946"/>
    <mergeCell ref="A1941:B1941"/>
    <mergeCell ref="C1941:D1941"/>
    <mergeCell ref="A1942:B1942"/>
    <mergeCell ref="C1942:D1942"/>
    <mergeCell ref="A1943:B1943"/>
    <mergeCell ref="C1943:D1943"/>
    <mergeCell ref="A1938:B1938"/>
    <mergeCell ref="C1938:D1938"/>
    <mergeCell ref="A1939:B1939"/>
    <mergeCell ref="C1939:D1939"/>
    <mergeCell ref="A1940:B1940"/>
    <mergeCell ref="C1940:D1940"/>
    <mergeCell ref="A1935:B1935"/>
    <mergeCell ref="C1935:D1935"/>
    <mergeCell ref="A1936:B1936"/>
    <mergeCell ref="C1936:D1936"/>
    <mergeCell ref="A1937:B1937"/>
    <mergeCell ref="C1937:D1937"/>
    <mergeCell ref="A1932:B1932"/>
    <mergeCell ref="C1932:D1932"/>
    <mergeCell ref="A1933:B1933"/>
    <mergeCell ref="C1933:D1933"/>
    <mergeCell ref="A1934:B1934"/>
    <mergeCell ref="C1934:D1934"/>
    <mergeCell ref="A1929:B1929"/>
    <mergeCell ref="C1929:D1929"/>
    <mergeCell ref="A1930:B1930"/>
    <mergeCell ref="C1930:D1930"/>
    <mergeCell ref="A1931:B1931"/>
    <mergeCell ref="C1931:D1931"/>
    <mergeCell ref="A1926:B1926"/>
    <mergeCell ref="C1926:D1926"/>
    <mergeCell ref="A1927:B1927"/>
    <mergeCell ref="C1927:D1927"/>
    <mergeCell ref="A1928:B1928"/>
    <mergeCell ref="C1928:D1928"/>
    <mergeCell ref="A1923:B1923"/>
    <mergeCell ref="C1923:D1923"/>
    <mergeCell ref="A1924:B1924"/>
    <mergeCell ref="C1924:D1924"/>
    <mergeCell ref="A1925:B1925"/>
    <mergeCell ref="C1925:D1925"/>
    <mergeCell ref="A1920:B1920"/>
    <mergeCell ref="C1920:D1920"/>
    <mergeCell ref="A1921:B1921"/>
    <mergeCell ref="C1921:D1921"/>
    <mergeCell ref="A1922:B1922"/>
    <mergeCell ref="C1922:D1922"/>
    <mergeCell ref="A1917:B1917"/>
    <mergeCell ref="C1917:D1917"/>
    <mergeCell ref="A1918:B1918"/>
    <mergeCell ref="C1918:D1918"/>
    <mergeCell ref="A1919:B1919"/>
    <mergeCell ref="C1919:D1919"/>
    <mergeCell ref="A1914:B1914"/>
    <mergeCell ref="C1914:D1914"/>
    <mergeCell ref="A1915:B1915"/>
    <mergeCell ref="C1915:D1915"/>
    <mergeCell ref="A1916:B1916"/>
    <mergeCell ref="C1916:D1916"/>
    <mergeCell ref="A1911:B1911"/>
    <mergeCell ref="C1911:D1911"/>
    <mergeCell ref="A1912:B1912"/>
    <mergeCell ref="C1912:D1912"/>
    <mergeCell ref="A1913:B1913"/>
    <mergeCell ref="C1913:D1913"/>
    <mergeCell ref="A1908:B1908"/>
    <mergeCell ref="C1908:D1908"/>
    <mergeCell ref="A1909:B1909"/>
    <mergeCell ref="C1909:D1909"/>
    <mergeCell ref="A1910:B1910"/>
    <mergeCell ref="C1910:D1910"/>
    <mergeCell ref="A1905:B1905"/>
    <mergeCell ref="C1905:D1905"/>
    <mergeCell ref="A1906:B1906"/>
    <mergeCell ref="C1906:D1906"/>
    <mergeCell ref="A1907:B1907"/>
    <mergeCell ref="C1907:D1907"/>
    <mergeCell ref="A1902:B1902"/>
    <mergeCell ref="C1902:D1902"/>
    <mergeCell ref="A1903:B1903"/>
    <mergeCell ref="C1903:D1903"/>
    <mergeCell ref="A1904:B1904"/>
    <mergeCell ref="C1904:D1904"/>
    <mergeCell ref="A1899:B1899"/>
    <mergeCell ref="C1899:D1899"/>
    <mergeCell ref="A1900:B1900"/>
    <mergeCell ref="C1900:D1900"/>
    <mergeCell ref="A1901:B1901"/>
    <mergeCell ref="C1901:D1901"/>
    <mergeCell ref="A1896:B1896"/>
    <mergeCell ref="C1896:D1896"/>
    <mergeCell ref="A1897:B1897"/>
    <mergeCell ref="C1897:D1897"/>
    <mergeCell ref="A1898:B1898"/>
    <mergeCell ref="C1898:D1898"/>
    <mergeCell ref="A1893:B1893"/>
    <mergeCell ref="C1893:D1893"/>
    <mergeCell ref="A1894:B1894"/>
    <mergeCell ref="C1894:D1894"/>
    <mergeCell ref="A1895:B1895"/>
    <mergeCell ref="C1895:D1895"/>
    <mergeCell ref="A1890:B1890"/>
    <mergeCell ref="C1890:D1890"/>
    <mergeCell ref="A1891:B1891"/>
    <mergeCell ref="C1891:D1891"/>
    <mergeCell ref="A1892:B1892"/>
    <mergeCell ref="C1892:D1892"/>
    <mergeCell ref="A1887:B1887"/>
    <mergeCell ref="C1887:D1887"/>
    <mergeCell ref="A1888:B1888"/>
    <mergeCell ref="C1888:D1888"/>
    <mergeCell ref="A1889:B1889"/>
    <mergeCell ref="C1889:D1889"/>
    <mergeCell ref="A1884:B1884"/>
    <mergeCell ref="C1884:D1884"/>
    <mergeCell ref="A1885:B1885"/>
    <mergeCell ref="C1885:D1885"/>
    <mergeCell ref="A1886:B1886"/>
    <mergeCell ref="C1886:D1886"/>
    <mergeCell ref="A1881:B1881"/>
    <mergeCell ref="C1881:D1881"/>
    <mergeCell ref="A1882:B1882"/>
    <mergeCell ref="C1882:D1882"/>
    <mergeCell ref="A1883:B1883"/>
    <mergeCell ref="C1883:D1883"/>
    <mergeCell ref="A1878:B1878"/>
    <mergeCell ref="C1878:D1878"/>
    <mergeCell ref="A1879:B1879"/>
    <mergeCell ref="C1879:D1879"/>
    <mergeCell ref="A1880:B1880"/>
    <mergeCell ref="C1880:D1880"/>
    <mergeCell ref="A1875:B1875"/>
    <mergeCell ref="C1875:D1875"/>
    <mergeCell ref="A1876:B1876"/>
    <mergeCell ref="C1876:D1876"/>
    <mergeCell ref="A1877:B1877"/>
    <mergeCell ref="C1877:D1877"/>
    <mergeCell ref="A1872:B1872"/>
    <mergeCell ref="C1872:D1872"/>
    <mergeCell ref="A1873:B1873"/>
    <mergeCell ref="C1873:D1873"/>
    <mergeCell ref="A1874:B1874"/>
    <mergeCell ref="C1874:D1874"/>
    <mergeCell ref="A1869:B1869"/>
    <mergeCell ref="C1869:D1869"/>
    <mergeCell ref="A1870:B1870"/>
    <mergeCell ref="C1870:D1870"/>
    <mergeCell ref="A1871:B1871"/>
    <mergeCell ref="C1871:D1871"/>
    <mergeCell ref="A1866:B1866"/>
    <mergeCell ref="C1866:D1866"/>
    <mergeCell ref="A1867:B1867"/>
    <mergeCell ref="C1867:D1867"/>
    <mergeCell ref="A1868:B1868"/>
    <mergeCell ref="C1868:D1868"/>
    <mergeCell ref="A1863:B1863"/>
    <mergeCell ref="C1863:D1863"/>
    <mergeCell ref="A1864:B1864"/>
    <mergeCell ref="C1864:D1864"/>
    <mergeCell ref="A1865:B1865"/>
    <mergeCell ref="C1865:D1865"/>
    <mergeCell ref="A1860:B1860"/>
    <mergeCell ref="C1860:D1860"/>
    <mergeCell ref="A1861:B1861"/>
    <mergeCell ref="C1861:D1861"/>
    <mergeCell ref="A1862:B1862"/>
    <mergeCell ref="C1862:D1862"/>
    <mergeCell ref="A1857:B1857"/>
    <mergeCell ref="C1857:D1857"/>
    <mergeCell ref="A1858:B1858"/>
    <mergeCell ref="C1858:D1858"/>
    <mergeCell ref="A1859:B1859"/>
    <mergeCell ref="C1859:D1859"/>
    <mergeCell ref="A1854:B1854"/>
    <mergeCell ref="C1854:D1854"/>
    <mergeCell ref="A1855:B1855"/>
    <mergeCell ref="C1855:D1855"/>
    <mergeCell ref="A1856:B1856"/>
    <mergeCell ref="C1856:D1856"/>
    <mergeCell ref="A1851:B1851"/>
    <mergeCell ref="C1851:D1851"/>
    <mergeCell ref="A1852:B1852"/>
    <mergeCell ref="C1852:D1852"/>
    <mergeCell ref="A1853:B1853"/>
    <mergeCell ref="C1853:D1853"/>
    <mergeCell ref="A1848:B1848"/>
    <mergeCell ref="C1848:D1848"/>
    <mergeCell ref="A1849:B1849"/>
    <mergeCell ref="C1849:D1849"/>
    <mergeCell ref="A1850:B1850"/>
    <mergeCell ref="C1850:D1850"/>
    <mergeCell ref="A1845:B1845"/>
    <mergeCell ref="C1845:D1845"/>
    <mergeCell ref="A1846:B1846"/>
    <mergeCell ref="C1846:D1846"/>
    <mergeCell ref="A1847:B1847"/>
    <mergeCell ref="C1847:D1847"/>
    <mergeCell ref="A1842:B1842"/>
    <mergeCell ref="C1842:D1842"/>
    <mergeCell ref="A1843:B1843"/>
    <mergeCell ref="C1843:D1843"/>
    <mergeCell ref="A1844:B1844"/>
    <mergeCell ref="C1844:D1844"/>
    <mergeCell ref="A1839:B1839"/>
    <mergeCell ref="C1839:D1839"/>
    <mergeCell ref="A1840:B1840"/>
    <mergeCell ref="C1840:D1840"/>
    <mergeCell ref="A1841:B1841"/>
    <mergeCell ref="C1841:D1841"/>
    <mergeCell ref="A1836:B1836"/>
    <mergeCell ref="C1836:D1836"/>
    <mergeCell ref="A1837:B1837"/>
    <mergeCell ref="C1837:D1837"/>
    <mergeCell ref="A1838:B1838"/>
    <mergeCell ref="C1838:D1838"/>
    <mergeCell ref="A1833:B1833"/>
    <mergeCell ref="C1833:D1833"/>
    <mergeCell ref="A1834:B1834"/>
    <mergeCell ref="C1834:D1834"/>
    <mergeCell ref="A1835:B1835"/>
    <mergeCell ref="C1835:D1835"/>
    <mergeCell ref="A1830:B1830"/>
    <mergeCell ref="C1830:D1830"/>
    <mergeCell ref="A1831:B1831"/>
    <mergeCell ref="C1831:D1831"/>
    <mergeCell ref="A1832:B1832"/>
    <mergeCell ref="C1832:D1832"/>
    <mergeCell ref="A1827:B1827"/>
    <mergeCell ref="C1827:D1827"/>
    <mergeCell ref="A1828:B1828"/>
    <mergeCell ref="C1828:D1828"/>
    <mergeCell ref="A1829:B1829"/>
    <mergeCell ref="C1829:D1829"/>
    <mergeCell ref="A1824:B1824"/>
    <mergeCell ref="C1824:D1824"/>
    <mergeCell ref="A1825:B1825"/>
    <mergeCell ref="C1825:D1825"/>
    <mergeCell ref="A1826:B1826"/>
    <mergeCell ref="C1826:D1826"/>
    <mergeCell ref="A1821:B1821"/>
    <mergeCell ref="C1821:D1821"/>
    <mergeCell ref="A1822:B1822"/>
    <mergeCell ref="C1822:D1822"/>
    <mergeCell ref="A1823:B1823"/>
    <mergeCell ref="C1823:D1823"/>
    <mergeCell ref="A1818:B1818"/>
    <mergeCell ref="C1818:D1818"/>
    <mergeCell ref="A1819:B1819"/>
    <mergeCell ref="C1819:D1819"/>
    <mergeCell ref="A1820:B1820"/>
    <mergeCell ref="C1820:D1820"/>
    <mergeCell ref="A1815:B1815"/>
    <mergeCell ref="C1815:D1815"/>
    <mergeCell ref="A1816:B1816"/>
    <mergeCell ref="C1816:D1816"/>
    <mergeCell ref="A1817:B1817"/>
    <mergeCell ref="C1817:D1817"/>
    <mergeCell ref="A1812:B1812"/>
    <mergeCell ref="C1812:D1812"/>
    <mergeCell ref="A1813:B1813"/>
    <mergeCell ref="C1813:D1813"/>
    <mergeCell ref="A1814:B1814"/>
    <mergeCell ref="C1814:D1814"/>
    <mergeCell ref="A1809:B1809"/>
    <mergeCell ref="C1809:D1809"/>
    <mergeCell ref="A1810:B1810"/>
    <mergeCell ref="C1810:D1810"/>
    <mergeCell ref="A1811:B1811"/>
    <mergeCell ref="C1811:D1811"/>
    <mergeCell ref="A1806:B1806"/>
    <mergeCell ref="C1806:D1806"/>
    <mergeCell ref="A1807:B1807"/>
    <mergeCell ref="C1807:D1807"/>
    <mergeCell ref="A1808:B1808"/>
    <mergeCell ref="C1808:D1808"/>
    <mergeCell ref="A1803:B1803"/>
    <mergeCell ref="C1803:D1803"/>
    <mergeCell ref="A1804:B1804"/>
    <mergeCell ref="C1804:D1804"/>
    <mergeCell ref="A1805:B1805"/>
    <mergeCell ref="C1805:D1805"/>
    <mergeCell ref="A1800:B1800"/>
    <mergeCell ref="C1800:D1800"/>
    <mergeCell ref="A1801:B1801"/>
    <mergeCell ref="C1801:D1801"/>
    <mergeCell ref="A1802:B1802"/>
    <mergeCell ref="C1802:D1802"/>
    <mergeCell ref="A1797:B1797"/>
    <mergeCell ref="C1797:D1797"/>
    <mergeCell ref="A1798:B1798"/>
    <mergeCell ref="C1798:D1798"/>
    <mergeCell ref="A1799:B1799"/>
    <mergeCell ref="C1799:D1799"/>
    <mergeCell ref="A1794:B1794"/>
    <mergeCell ref="C1794:D1794"/>
    <mergeCell ref="A1795:B1795"/>
    <mergeCell ref="C1795:D1795"/>
    <mergeCell ref="A1796:B1796"/>
    <mergeCell ref="C1796:D1796"/>
    <mergeCell ref="A1791:B1791"/>
    <mergeCell ref="C1791:D1791"/>
    <mergeCell ref="A1792:B1792"/>
    <mergeCell ref="C1792:D1792"/>
    <mergeCell ref="A1793:B1793"/>
    <mergeCell ref="C1793:D1793"/>
    <mergeCell ref="A1788:B1788"/>
    <mergeCell ref="C1788:D1788"/>
    <mergeCell ref="A1789:B1789"/>
    <mergeCell ref="C1789:D1789"/>
    <mergeCell ref="A1790:B1790"/>
    <mergeCell ref="C1790:D1790"/>
    <mergeCell ref="A1785:B1785"/>
    <mergeCell ref="C1785:D1785"/>
    <mergeCell ref="A1786:B1786"/>
    <mergeCell ref="C1786:D1786"/>
    <mergeCell ref="A1787:B1787"/>
    <mergeCell ref="C1787:D1787"/>
    <mergeCell ref="A1782:B1782"/>
    <mergeCell ref="C1782:D1782"/>
    <mergeCell ref="A1783:B1783"/>
    <mergeCell ref="C1783:D1783"/>
    <mergeCell ref="A1784:B1784"/>
    <mergeCell ref="C1784:D1784"/>
    <mergeCell ref="A1779:B1779"/>
    <mergeCell ref="C1779:D1779"/>
    <mergeCell ref="A1780:B1780"/>
    <mergeCell ref="C1780:D1780"/>
    <mergeCell ref="A1781:B1781"/>
    <mergeCell ref="C1781:D1781"/>
    <mergeCell ref="A1776:B1776"/>
    <mergeCell ref="C1776:D1776"/>
    <mergeCell ref="A1777:B1777"/>
    <mergeCell ref="C1777:D1777"/>
    <mergeCell ref="A1778:B1778"/>
    <mergeCell ref="C1778:D1778"/>
    <mergeCell ref="A1773:B1773"/>
    <mergeCell ref="C1773:D1773"/>
    <mergeCell ref="A1774:B1774"/>
    <mergeCell ref="C1774:D1774"/>
    <mergeCell ref="A1775:B1775"/>
    <mergeCell ref="C1775:D1775"/>
    <mergeCell ref="A1770:B1770"/>
    <mergeCell ref="C1770:D1770"/>
    <mergeCell ref="A1771:B1771"/>
    <mergeCell ref="C1771:D1771"/>
    <mergeCell ref="A1772:B1772"/>
    <mergeCell ref="C1772:D1772"/>
    <mergeCell ref="A1767:B1767"/>
    <mergeCell ref="C1767:D1767"/>
    <mergeCell ref="A1768:B1768"/>
    <mergeCell ref="C1768:D1768"/>
    <mergeCell ref="A1769:B1769"/>
    <mergeCell ref="C1769:D1769"/>
    <mergeCell ref="A1764:B1764"/>
    <mergeCell ref="C1764:D1764"/>
    <mergeCell ref="A1765:B1765"/>
    <mergeCell ref="C1765:D1765"/>
    <mergeCell ref="A1766:B1766"/>
    <mergeCell ref="C1766:D1766"/>
    <mergeCell ref="A1761:B1761"/>
    <mergeCell ref="C1761:D1761"/>
    <mergeCell ref="A1762:B1762"/>
    <mergeCell ref="C1762:D1762"/>
    <mergeCell ref="A1763:B1763"/>
    <mergeCell ref="C1763:D1763"/>
    <mergeCell ref="A1758:B1758"/>
    <mergeCell ref="C1758:D1758"/>
    <mergeCell ref="A1759:B1759"/>
    <mergeCell ref="C1759:D1759"/>
    <mergeCell ref="A1760:B1760"/>
    <mergeCell ref="C1760:D1760"/>
    <mergeCell ref="A1755:B1755"/>
    <mergeCell ref="C1755:D1755"/>
    <mergeCell ref="A1756:B1756"/>
    <mergeCell ref="C1756:D1756"/>
    <mergeCell ref="A1757:B1757"/>
    <mergeCell ref="C1757:D1757"/>
    <mergeCell ref="A1752:B1752"/>
    <mergeCell ref="C1752:D1752"/>
    <mergeCell ref="A1753:B1753"/>
    <mergeCell ref="C1753:D1753"/>
    <mergeCell ref="A1754:B1754"/>
    <mergeCell ref="C1754:D1754"/>
    <mergeCell ref="A1749:B1749"/>
    <mergeCell ref="C1749:D1749"/>
    <mergeCell ref="A1750:B1750"/>
    <mergeCell ref="C1750:D1750"/>
    <mergeCell ref="A1751:B1751"/>
    <mergeCell ref="C1751:D1751"/>
    <mergeCell ref="A1746:B1746"/>
    <mergeCell ref="C1746:D1746"/>
    <mergeCell ref="A1747:B1747"/>
    <mergeCell ref="C1747:D1747"/>
    <mergeCell ref="A1748:B1748"/>
    <mergeCell ref="C1748:D1748"/>
    <mergeCell ref="A1743:B1743"/>
    <mergeCell ref="C1743:D1743"/>
    <mergeCell ref="A1744:B1744"/>
    <mergeCell ref="C1744:D1744"/>
    <mergeCell ref="A1745:B1745"/>
    <mergeCell ref="C1745:D1745"/>
    <mergeCell ref="A1740:B1740"/>
    <mergeCell ref="C1740:D1740"/>
    <mergeCell ref="A1741:B1741"/>
    <mergeCell ref="C1741:D1741"/>
    <mergeCell ref="A1742:B1742"/>
    <mergeCell ref="C1742:D1742"/>
    <mergeCell ref="A1737:B1737"/>
    <mergeCell ref="C1737:D1737"/>
    <mergeCell ref="A1738:B1738"/>
    <mergeCell ref="C1738:D1738"/>
    <mergeCell ref="A1739:B1739"/>
    <mergeCell ref="C1739:D1739"/>
    <mergeCell ref="A1734:B1734"/>
    <mergeCell ref="C1734:D1734"/>
    <mergeCell ref="A1735:B1735"/>
    <mergeCell ref="C1735:D1735"/>
    <mergeCell ref="A1736:B1736"/>
    <mergeCell ref="C1736:D1736"/>
    <mergeCell ref="A1731:B1731"/>
    <mergeCell ref="C1731:D1731"/>
    <mergeCell ref="A1732:B1732"/>
    <mergeCell ref="C1732:D1732"/>
    <mergeCell ref="A1733:B1733"/>
    <mergeCell ref="C1733:D1733"/>
    <mergeCell ref="A1728:B1728"/>
    <mergeCell ref="C1728:D1728"/>
    <mergeCell ref="A1729:B1729"/>
    <mergeCell ref="C1729:D1729"/>
    <mergeCell ref="A1730:B1730"/>
    <mergeCell ref="C1730:D1730"/>
    <mergeCell ref="A1725:B1725"/>
    <mergeCell ref="C1725:D1725"/>
    <mergeCell ref="A1726:B1726"/>
    <mergeCell ref="C1726:D1726"/>
    <mergeCell ref="A1727:B1727"/>
    <mergeCell ref="C1727:D1727"/>
    <mergeCell ref="A1722:B1722"/>
    <mergeCell ref="C1722:D1722"/>
    <mergeCell ref="A1723:B1723"/>
    <mergeCell ref="C1723:D1723"/>
    <mergeCell ref="A1724:B1724"/>
    <mergeCell ref="C1724:D1724"/>
    <mergeCell ref="A1719:B1719"/>
    <mergeCell ref="C1719:D1719"/>
    <mergeCell ref="A1720:B1720"/>
    <mergeCell ref="C1720:D1720"/>
    <mergeCell ref="A1721:B1721"/>
    <mergeCell ref="C1721:D1721"/>
    <mergeCell ref="A1716:B1716"/>
    <mergeCell ref="C1716:D1716"/>
    <mergeCell ref="A1717:B1717"/>
    <mergeCell ref="C1717:D1717"/>
    <mergeCell ref="A1718:B1718"/>
    <mergeCell ref="C1718:D1718"/>
    <mergeCell ref="A1713:B1713"/>
    <mergeCell ref="C1713:D1713"/>
    <mergeCell ref="A1714:B1714"/>
    <mergeCell ref="C1714:D1714"/>
    <mergeCell ref="A1715:B1715"/>
    <mergeCell ref="C1715:D1715"/>
    <mergeCell ref="A1710:B1710"/>
    <mergeCell ref="C1710:D1710"/>
    <mergeCell ref="A1711:B1711"/>
    <mergeCell ref="C1711:D1711"/>
    <mergeCell ref="A1712:B1712"/>
    <mergeCell ref="C1712:D1712"/>
    <mergeCell ref="A1707:B1707"/>
    <mergeCell ref="C1707:D1707"/>
    <mergeCell ref="A1708:B1708"/>
    <mergeCell ref="C1708:D1708"/>
    <mergeCell ref="A1709:B1709"/>
    <mergeCell ref="C1709:D1709"/>
    <mergeCell ref="A1704:B1704"/>
    <mergeCell ref="C1704:D1704"/>
    <mergeCell ref="A1705:B1705"/>
    <mergeCell ref="C1705:D1705"/>
    <mergeCell ref="A1706:B1706"/>
    <mergeCell ref="C1706:D1706"/>
    <mergeCell ref="A1701:B1701"/>
    <mergeCell ref="C1701:D1701"/>
    <mergeCell ref="A1702:B1702"/>
    <mergeCell ref="C1702:D1702"/>
    <mergeCell ref="A1703:B1703"/>
    <mergeCell ref="C1703:D1703"/>
    <mergeCell ref="A1698:B1698"/>
    <mergeCell ref="C1698:D1698"/>
    <mergeCell ref="A1699:B1699"/>
    <mergeCell ref="C1699:D1699"/>
    <mergeCell ref="A1700:B1700"/>
    <mergeCell ref="C1700:D1700"/>
    <mergeCell ref="A1695:B1695"/>
    <mergeCell ref="C1695:D1695"/>
    <mergeCell ref="A1696:B1696"/>
    <mergeCell ref="C1696:D1696"/>
    <mergeCell ref="A1697:B1697"/>
    <mergeCell ref="C1697:D1697"/>
    <mergeCell ref="A1692:B1692"/>
    <mergeCell ref="C1692:D1692"/>
    <mergeCell ref="A1693:B1693"/>
    <mergeCell ref="C1693:D1693"/>
    <mergeCell ref="A1694:B1694"/>
    <mergeCell ref="C1694:D1694"/>
    <mergeCell ref="A1689:B1689"/>
    <mergeCell ref="C1689:D1689"/>
    <mergeCell ref="A1690:B1690"/>
    <mergeCell ref="C1690:D1690"/>
    <mergeCell ref="A1691:B1691"/>
    <mergeCell ref="C1691:D1691"/>
    <mergeCell ref="A1686:B1686"/>
    <mergeCell ref="C1686:D1686"/>
    <mergeCell ref="A1687:B1687"/>
    <mergeCell ref="C1687:D1687"/>
    <mergeCell ref="A1688:B1688"/>
    <mergeCell ref="C1688:D1688"/>
    <mergeCell ref="A1683:B1683"/>
    <mergeCell ref="C1683:D1683"/>
    <mergeCell ref="A1684:B1684"/>
    <mergeCell ref="C1684:D1684"/>
    <mergeCell ref="A1685:B1685"/>
    <mergeCell ref="C1685:D1685"/>
    <mergeCell ref="A1680:B1680"/>
    <mergeCell ref="C1680:D1680"/>
    <mergeCell ref="A1681:B1681"/>
    <mergeCell ref="C1681:D1681"/>
    <mergeCell ref="A1682:B1682"/>
    <mergeCell ref="C1682:D1682"/>
    <mergeCell ref="A1677:B1677"/>
    <mergeCell ref="C1677:D1677"/>
    <mergeCell ref="A1678:B1678"/>
    <mergeCell ref="C1678:D1678"/>
    <mergeCell ref="A1679:B1679"/>
    <mergeCell ref="C1679:D1679"/>
    <mergeCell ref="A1674:B1674"/>
    <mergeCell ref="C1674:D1674"/>
    <mergeCell ref="A1675:B1675"/>
    <mergeCell ref="C1675:D1675"/>
    <mergeCell ref="A1676:B1676"/>
    <mergeCell ref="C1676:D1676"/>
    <mergeCell ref="A1671:B1671"/>
    <mergeCell ref="C1671:D1671"/>
    <mergeCell ref="A1672:B1672"/>
    <mergeCell ref="C1672:D1672"/>
    <mergeCell ref="A1673:B1673"/>
    <mergeCell ref="C1673:D1673"/>
    <mergeCell ref="A1668:B1668"/>
    <mergeCell ref="C1668:D1668"/>
    <mergeCell ref="A1669:B1669"/>
    <mergeCell ref="C1669:D1669"/>
    <mergeCell ref="A1670:B1670"/>
    <mergeCell ref="C1670:D1670"/>
    <mergeCell ref="A1665:B1665"/>
    <mergeCell ref="C1665:D1665"/>
    <mergeCell ref="A1666:B1666"/>
    <mergeCell ref="C1666:D1666"/>
    <mergeCell ref="A1667:B1667"/>
    <mergeCell ref="C1667:D1667"/>
    <mergeCell ref="A1662:B1662"/>
    <mergeCell ref="C1662:D1662"/>
    <mergeCell ref="A1663:B1663"/>
    <mergeCell ref="C1663:D1663"/>
    <mergeCell ref="A1664:B1664"/>
    <mergeCell ref="C1664:D1664"/>
    <mergeCell ref="A1659:B1659"/>
    <mergeCell ref="C1659:D1659"/>
    <mergeCell ref="A1660:B1660"/>
    <mergeCell ref="C1660:D1660"/>
    <mergeCell ref="A1661:B1661"/>
    <mergeCell ref="C1661:D1661"/>
    <mergeCell ref="A1656:B1656"/>
    <mergeCell ref="C1656:D1656"/>
    <mergeCell ref="A1657:B1657"/>
    <mergeCell ref="C1657:D1657"/>
    <mergeCell ref="A1658:B1658"/>
    <mergeCell ref="C1658:D1658"/>
    <mergeCell ref="A1653:B1653"/>
    <mergeCell ref="C1653:D1653"/>
    <mergeCell ref="A1654:B1654"/>
    <mergeCell ref="C1654:D1654"/>
    <mergeCell ref="A1655:B1655"/>
    <mergeCell ref="C1655:D1655"/>
    <mergeCell ref="A1650:B1650"/>
    <mergeCell ref="C1650:D1650"/>
    <mergeCell ref="A1651:B1651"/>
    <mergeCell ref="C1651:D1651"/>
    <mergeCell ref="A1652:B1652"/>
    <mergeCell ref="C1652:D1652"/>
    <mergeCell ref="A1647:B1647"/>
    <mergeCell ref="C1647:D1647"/>
    <mergeCell ref="A1648:B1648"/>
    <mergeCell ref="C1648:D1648"/>
    <mergeCell ref="A1649:B1649"/>
    <mergeCell ref="C1649:D1649"/>
    <mergeCell ref="A1644:B1644"/>
    <mergeCell ref="C1644:D1644"/>
    <mergeCell ref="A1645:B1645"/>
    <mergeCell ref="C1645:D1645"/>
    <mergeCell ref="A1646:B1646"/>
    <mergeCell ref="C1646:D1646"/>
    <mergeCell ref="A1641:B1641"/>
    <mergeCell ref="C1641:D1641"/>
    <mergeCell ref="A1642:B1642"/>
    <mergeCell ref="C1642:D1642"/>
    <mergeCell ref="A1643:B1643"/>
    <mergeCell ref="C1643:D1643"/>
    <mergeCell ref="A1638:B1638"/>
    <mergeCell ref="C1638:D1638"/>
    <mergeCell ref="A1639:B1639"/>
    <mergeCell ref="C1639:D1639"/>
    <mergeCell ref="A1640:B1640"/>
    <mergeCell ref="C1640:D1640"/>
    <mergeCell ref="A1635:B1635"/>
    <mergeCell ref="C1635:D1635"/>
    <mergeCell ref="A1636:B1636"/>
    <mergeCell ref="C1636:D1636"/>
    <mergeCell ref="A1637:B1637"/>
    <mergeCell ref="C1637:D1637"/>
    <mergeCell ref="A1632:B1632"/>
    <mergeCell ref="C1632:D1632"/>
    <mergeCell ref="A1633:B1633"/>
    <mergeCell ref="C1633:D1633"/>
    <mergeCell ref="A1634:B1634"/>
    <mergeCell ref="C1634:D1634"/>
    <mergeCell ref="A1629:B1629"/>
    <mergeCell ref="C1629:D1629"/>
    <mergeCell ref="A1630:B1630"/>
    <mergeCell ref="C1630:D1630"/>
    <mergeCell ref="A1631:B1631"/>
    <mergeCell ref="C1631:D1631"/>
    <mergeCell ref="A1626:B1626"/>
    <mergeCell ref="C1626:D1626"/>
    <mergeCell ref="A1627:B1627"/>
    <mergeCell ref="C1627:D1627"/>
    <mergeCell ref="A1628:B1628"/>
    <mergeCell ref="C1628:D1628"/>
    <mergeCell ref="A1623:B1623"/>
    <mergeCell ref="C1623:D1623"/>
    <mergeCell ref="A1624:B1624"/>
    <mergeCell ref="C1624:D1624"/>
    <mergeCell ref="A1625:B1625"/>
    <mergeCell ref="C1625:D1625"/>
    <mergeCell ref="A1620:B1620"/>
    <mergeCell ref="C1620:D1620"/>
    <mergeCell ref="A1621:B1621"/>
    <mergeCell ref="C1621:D1621"/>
    <mergeCell ref="A1622:B1622"/>
    <mergeCell ref="C1622:D1622"/>
    <mergeCell ref="A1617:B1617"/>
    <mergeCell ref="C1617:D1617"/>
    <mergeCell ref="A1618:B1618"/>
    <mergeCell ref="C1618:D1618"/>
    <mergeCell ref="A1619:B1619"/>
    <mergeCell ref="C1619:D1619"/>
    <mergeCell ref="A1614:B1614"/>
    <mergeCell ref="C1614:D1614"/>
    <mergeCell ref="A1615:B1615"/>
    <mergeCell ref="C1615:D1615"/>
    <mergeCell ref="A1616:B1616"/>
    <mergeCell ref="C1616:D1616"/>
    <mergeCell ref="A1611:B1611"/>
    <mergeCell ref="C1611:D1611"/>
    <mergeCell ref="A1612:B1612"/>
    <mergeCell ref="C1612:D1612"/>
    <mergeCell ref="A1613:B1613"/>
    <mergeCell ref="C1613:D1613"/>
    <mergeCell ref="A1608:B1608"/>
    <mergeCell ref="C1608:D1608"/>
    <mergeCell ref="A1609:B1609"/>
    <mergeCell ref="C1609:D1609"/>
    <mergeCell ref="A1610:B1610"/>
    <mergeCell ref="C1610:D1610"/>
    <mergeCell ref="A1605:B1605"/>
    <mergeCell ref="C1605:D1605"/>
    <mergeCell ref="A1606:B1606"/>
    <mergeCell ref="C1606:D1606"/>
    <mergeCell ref="A1607:B1607"/>
    <mergeCell ref="C1607:D1607"/>
    <mergeCell ref="A1602:B1602"/>
    <mergeCell ref="C1602:D1602"/>
    <mergeCell ref="A1603:B1603"/>
    <mergeCell ref="C1603:D1603"/>
    <mergeCell ref="A1604:B1604"/>
    <mergeCell ref="C1604:D1604"/>
    <mergeCell ref="A1599:B1599"/>
    <mergeCell ref="C1599:D1599"/>
    <mergeCell ref="A1600:B1600"/>
    <mergeCell ref="C1600:D1600"/>
    <mergeCell ref="A1601:B1601"/>
    <mergeCell ref="C1601:D1601"/>
    <mergeCell ref="A1596:B1596"/>
    <mergeCell ref="C1596:D1596"/>
    <mergeCell ref="A1597:B1597"/>
    <mergeCell ref="C1597:D1597"/>
    <mergeCell ref="A1598:B1598"/>
    <mergeCell ref="C1598:D1598"/>
    <mergeCell ref="A1593:B1593"/>
    <mergeCell ref="C1593:D1593"/>
    <mergeCell ref="A1594:B1594"/>
    <mergeCell ref="C1594:D1594"/>
    <mergeCell ref="A1595:B1595"/>
    <mergeCell ref="C1595:D1595"/>
    <mergeCell ref="A1590:B1590"/>
    <mergeCell ref="C1590:D1590"/>
    <mergeCell ref="A1591:B1591"/>
    <mergeCell ref="C1591:D1591"/>
    <mergeCell ref="A1592:B1592"/>
    <mergeCell ref="C1592:D1592"/>
    <mergeCell ref="A1587:B1587"/>
    <mergeCell ref="C1587:D1587"/>
    <mergeCell ref="A1588:B1588"/>
    <mergeCell ref="C1588:D1588"/>
    <mergeCell ref="A1589:B1589"/>
    <mergeCell ref="C1589:D1589"/>
    <mergeCell ref="A1584:B1584"/>
    <mergeCell ref="C1584:D1584"/>
    <mergeCell ref="A1585:B1585"/>
    <mergeCell ref="C1585:D1585"/>
    <mergeCell ref="A1586:B1586"/>
    <mergeCell ref="C1586:D1586"/>
    <mergeCell ref="A1581:B1581"/>
    <mergeCell ref="C1581:D1581"/>
    <mergeCell ref="A1582:B1582"/>
    <mergeCell ref="C1582:D1582"/>
    <mergeCell ref="A1583:B1583"/>
    <mergeCell ref="C1583:D1583"/>
    <mergeCell ref="A1578:B1578"/>
    <mergeCell ref="C1578:D1578"/>
    <mergeCell ref="A1579:B1579"/>
    <mergeCell ref="C1579:D1579"/>
    <mergeCell ref="A1580:B1580"/>
    <mergeCell ref="C1580:D1580"/>
    <mergeCell ref="A1575:B1575"/>
    <mergeCell ref="C1575:D1575"/>
    <mergeCell ref="A1576:B1576"/>
    <mergeCell ref="C1576:D1576"/>
    <mergeCell ref="A1577:B1577"/>
    <mergeCell ref="C1577:D1577"/>
    <mergeCell ref="A1572:B1572"/>
    <mergeCell ref="C1572:D1572"/>
    <mergeCell ref="A1573:B1573"/>
    <mergeCell ref="C1573:D1573"/>
    <mergeCell ref="A1574:B1574"/>
    <mergeCell ref="C1574:D1574"/>
    <mergeCell ref="A1569:B1569"/>
    <mergeCell ref="C1569:D1569"/>
    <mergeCell ref="A1570:B1570"/>
    <mergeCell ref="C1570:D1570"/>
    <mergeCell ref="A1571:B1571"/>
    <mergeCell ref="C1571:D1571"/>
    <mergeCell ref="A1566:B1566"/>
    <mergeCell ref="C1566:D1566"/>
    <mergeCell ref="A1567:B1567"/>
    <mergeCell ref="C1567:D1567"/>
    <mergeCell ref="A1568:B1568"/>
    <mergeCell ref="C1568:D1568"/>
    <mergeCell ref="A1563:B1563"/>
    <mergeCell ref="C1563:D1563"/>
    <mergeCell ref="A1564:B1564"/>
    <mergeCell ref="C1564:D1564"/>
    <mergeCell ref="A1565:B1565"/>
    <mergeCell ref="C1565:D1565"/>
    <mergeCell ref="A1560:B1560"/>
    <mergeCell ref="C1560:D1560"/>
    <mergeCell ref="A1561:B1561"/>
    <mergeCell ref="C1561:D1561"/>
    <mergeCell ref="A1562:B1562"/>
    <mergeCell ref="C1562:D1562"/>
    <mergeCell ref="A1557:B1557"/>
    <mergeCell ref="C1557:D1557"/>
    <mergeCell ref="A1558:B1558"/>
    <mergeCell ref="C1558:D1558"/>
    <mergeCell ref="A1559:B1559"/>
    <mergeCell ref="C1559:D1559"/>
    <mergeCell ref="A1554:B1554"/>
    <mergeCell ref="C1554:D1554"/>
    <mergeCell ref="A1555:B1555"/>
    <mergeCell ref="C1555:D1555"/>
    <mergeCell ref="A1556:B1556"/>
    <mergeCell ref="C1556:D1556"/>
    <mergeCell ref="A1551:B1551"/>
    <mergeCell ref="C1551:D1551"/>
    <mergeCell ref="A1552:B1552"/>
    <mergeCell ref="C1552:D1552"/>
    <mergeCell ref="A1553:B1553"/>
    <mergeCell ref="C1553:D1553"/>
    <mergeCell ref="A1544:C1544"/>
    <mergeCell ref="A1545:C1545"/>
    <mergeCell ref="A1546:C1546"/>
    <mergeCell ref="A1547:C1547"/>
    <mergeCell ref="A1548:C1548"/>
    <mergeCell ref="A1549:C1549"/>
    <mergeCell ref="A1539:B1539"/>
    <mergeCell ref="C1539:D1539"/>
    <mergeCell ref="A1540:D1540"/>
    <mergeCell ref="A1541:C1541"/>
    <mergeCell ref="A1542:C1542"/>
    <mergeCell ref="A1543:C1543"/>
    <mergeCell ref="A1536:B1536"/>
    <mergeCell ref="C1536:D1536"/>
    <mergeCell ref="A1537:B1537"/>
    <mergeCell ref="C1537:D1537"/>
    <mergeCell ref="A1538:B1538"/>
    <mergeCell ref="C1538:D1538"/>
    <mergeCell ref="A1533:B1533"/>
    <mergeCell ref="C1533:D1533"/>
    <mergeCell ref="A1534:B1534"/>
    <mergeCell ref="C1534:D1534"/>
    <mergeCell ref="A1535:B1535"/>
    <mergeCell ref="C1535:D1535"/>
    <mergeCell ref="A1530:B1530"/>
    <mergeCell ref="C1530:D1530"/>
    <mergeCell ref="A1531:B1531"/>
    <mergeCell ref="C1531:D1531"/>
    <mergeCell ref="A1532:B1532"/>
    <mergeCell ref="C1532:D1532"/>
    <mergeCell ref="A1527:B1527"/>
    <mergeCell ref="C1527:D1527"/>
    <mergeCell ref="A1528:B1528"/>
    <mergeCell ref="C1528:D1528"/>
    <mergeCell ref="A1529:B1529"/>
    <mergeCell ref="C1529:D1529"/>
    <mergeCell ref="A1524:B1524"/>
    <mergeCell ref="C1524:D1524"/>
    <mergeCell ref="A1525:B1525"/>
    <mergeCell ref="C1525:D1525"/>
    <mergeCell ref="A1526:B1526"/>
    <mergeCell ref="C1526:D1526"/>
    <mergeCell ref="A1521:B1521"/>
    <mergeCell ref="C1521:D1521"/>
    <mergeCell ref="A1522:B1522"/>
    <mergeCell ref="C1522:D1522"/>
    <mergeCell ref="A1523:B1523"/>
    <mergeCell ref="C1523:D1523"/>
    <mergeCell ref="A1518:B1518"/>
    <mergeCell ref="C1518:D1518"/>
    <mergeCell ref="A1519:B1519"/>
    <mergeCell ref="C1519:D1519"/>
    <mergeCell ref="A1520:B1520"/>
    <mergeCell ref="C1520:D1520"/>
    <mergeCell ref="A1515:B1515"/>
    <mergeCell ref="C1515:D1515"/>
    <mergeCell ref="A1516:B1516"/>
    <mergeCell ref="C1516:D1516"/>
    <mergeCell ref="A1517:B1517"/>
    <mergeCell ref="C1517:D1517"/>
    <mergeCell ref="A1512:B1512"/>
    <mergeCell ref="C1512:D1512"/>
    <mergeCell ref="A1513:B1513"/>
    <mergeCell ref="C1513:D1513"/>
    <mergeCell ref="A1514:B1514"/>
    <mergeCell ref="C1514:D1514"/>
    <mergeCell ref="A1509:B1509"/>
    <mergeCell ref="C1509:D1509"/>
    <mergeCell ref="A1510:B1510"/>
    <mergeCell ref="C1510:D1510"/>
    <mergeCell ref="A1511:B1511"/>
    <mergeCell ref="C1511:D1511"/>
    <mergeCell ref="A1506:B1506"/>
    <mergeCell ref="C1506:D1506"/>
    <mergeCell ref="A1507:B1507"/>
    <mergeCell ref="C1507:D1507"/>
    <mergeCell ref="A1508:B1508"/>
    <mergeCell ref="C1508:D1508"/>
    <mergeCell ref="A1503:B1503"/>
    <mergeCell ref="C1503:D1503"/>
    <mergeCell ref="A1504:B1504"/>
    <mergeCell ref="C1504:D1504"/>
    <mergeCell ref="A1505:B1505"/>
    <mergeCell ref="C1505:D1505"/>
    <mergeCell ref="A1500:B1500"/>
    <mergeCell ref="C1500:D1500"/>
    <mergeCell ref="A1501:B1501"/>
    <mergeCell ref="C1501:D1501"/>
    <mergeCell ref="A1502:B1502"/>
    <mergeCell ref="C1502:D1502"/>
    <mergeCell ref="A1497:B1497"/>
    <mergeCell ref="C1497:D1497"/>
    <mergeCell ref="A1498:B1498"/>
    <mergeCell ref="C1498:D1498"/>
    <mergeCell ref="A1499:B1499"/>
    <mergeCell ref="C1499:D1499"/>
    <mergeCell ref="A1494:B1494"/>
    <mergeCell ref="C1494:D1494"/>
    <mergeCell ref="A1495:B1495"/>
    <mergeCell ref="C1495:D1495"/>
    <mergeCell ref="A1496:B1496"/>
    <mergeCell ref="C1496:D1496"/>
    <mergeCell ref="A1491:B1491"/>
    <mergeCell ref="C1491:D1491"/>
    <mergeCell ref="A1492:B1492"/>
    <mergeCell ref="C1492:D1492"/>
    <mergeCell ref="A1493:B1493"/>
    <mergeCell ref="C1493:D1493"/>
    <mergeCell ref="A1488:B1488"/>
    <mergeCell ref="C1488:D1488"/>
    <mergeCell ref="A1489:B1489"/>
    <mergeCell ref="C1489:D1489"/>
    <mergeCell ref="A1490:B1490"/>
    <mergeCell ref="C1490:D1490"/>
    <mergeCell ref="A1485:B1485"/>
    <mergeCell ref="C1485:D1485"/>
    <mergeCell ref="A1486:B1486"/>
    <mergeCell ref="C1486:D1486"/>
    <mergeCell ref="A1487:B1487"/>
    <mergeCell ref="C1487:D1487"/>
    <mergeCell ref="A1482:B1482"/>
    <mergeCell ref="C1482:D1482"/>
    <mergeCell ref="A1483:B1483"/>
    <mergeCell ref="C1483:D1483"/>
    <mergeCell ref="A1484:B1484"/>
    <mergeCell ref="C1484:D1484"/>
    <mergeCell ref="A1479:B1479"/>
    <mergeCell ref="C1479:D1479"/>
    <mergeCell ref="A1480:B1480"/>
    <mergeCell ref="C1480:D1480"/>
    <mergeCell ref="A1481:B1481"/>
    <mergeCell ref="C1481:D1481"/>
    <mergeCell ref="A1476:B1476"/>
    <mergeCell ref="C1476:D1476"/>
    <mergeCell ref="A1477:B1477"/>
    <mergeCell ref="C1477:D1477"/>
    <mergeCell ref="A1478:B1478"/>
    <mergeCell ref="C1478:D1478"/>
    <mergeCell ref="A1473:B1473"/>
    <mergeCell ref="C1473:D1473"/>
    <mergeCell ref="A1474:B1474"/>
    <mergeCell ref="C1474:D1474"/>
    <mergeCell ref="A1475:B1475"/>
    <mergeCell ref="C1475:D1475"/>
    <mergeCell ref="A1470:B1470"/>
    <mergeCell ref="C1470:D1470"/>
    <mergeCell ref="A1471:B1471"/>
    <mergeCell ref="C1471:D1471"/>
    <mergeCell ref="A1472:B1472"/>
    <mergeCell ref="C1472:D1472"/>
    <mergeCell ref="A1467:B1467"/>
    <mergeCell ref="C1467:D1467"/>
    <mergeCell ref="A1468:B1468"/>
    <mergeCell ref="C1468:D1468"/>
    <mergeCell ref="A1469:B1469"/>
    <mergeCell ref="C1469:D1469"/>
    <mergeCell ref="A1464:B1464"/>
    <mergeCell ref="C1464:D1464"/>
    <mergeCell ref="A1465:B1465"/>
    <mergeCell ref="C1465:D1465"/>
    <mergeCell ref="A1466:B1466"/>
    <mergeCell ref="C1466:D1466"/>
    <mergeCell ref="A1461:B1461"/>
    <mergeCell ref="C1461:D1461"/>
    <mergeCell ref="A1462:B1462"/>
    <mergeCell ref="C1462:D1462"/>
    <mergeCell ref="A1463:B1463"/>
    <mergeCell ref="C1463:D1463"/>
    <mergeCell ref="A1458:B1458"/>
    <mergeCell ref="C1458:D1458"/>
    <mergeCell ref="A1459:B1459"/>
    <mergeCell ref="C1459:D1459"/>
    <mergeCell ref="A1460:B1460"/>
    <mergeCell ref="C1460:D1460"/>
    <mergeCell ref="A1455:B1455"/>
    <mergeCell ref="C1455:D1455"/>
    <mergeCell ref="A1456:B1456"/>
    <mergeCell ref="C1456:D1456"/>
    <mergeCell ref="A1457:B1457"/>
    <mergeCell ref="C1457:D1457"/>
    <mergeCell ref="A1452:B1452"/>
    <mergeCell ref="C1452:D1452"/>
    <mergeCell ref="A1453:B1453"/>
    <mergeCell ref="C1453:D1453"/>
    <mergeCell ref="A1454:B1454"/>
    <mergeCell ref="C1454:D1454"/>
    <mergeCell ref="A1449:B1449"/>
    <mergeCell ref="C1449:D1449"/>
    <mergeCell ref="A1450:B1450"/>
    <mergeCell ref="C1450:D1450"/>
    <mergeCell ref="A1451:B1451"/>
    <mergeCell ref="C1451:D1451"/>
    <mergeCell ref="A1446:B1446"/>
    <mergeCell ref="C1446:D1446"/>
    <mergeCell ref="A1447:B1447"/>
    <mergeCell ref="C1447:D1447"/>
    <mergeCell ref="A1448:B1448"/>
    <mergeCell ref="C1448:D1448"/>
    <mergeCell ref="A1443:B1443"/>
    <mergeCell ref="C1443:D1443"/>
    <mergeCell ref="A1444:B1444"/>
    <mergeCell ref="C1444:D1444"/>
    <mergeCell ref="A1445:B1445"/>
    <mergeCell ref="C1445:D1445"/>
    <mergeCell ref="A1440:B1440"/>
    <mergeCell ref="C1440:D1440"/>
    <mergeCell ref="A1441:B1441"/>
    <mergeCell ref="C1441:D1441"/>
    <mergeCell ref="A1442:B1442"/>
    <mergeCell ref="C1442:D1442"/>
    <mergeCell ref="A1437:B1437"/>
    <mergeCell ref="C1437:D1437"/>
    <mergeCell ref="A1438:B1438"/>
    <mergeCell ref="C1438:D1438"/>
    <mergeCell ref="A1439:B1439"/>
    <mergeCell ref="C1439:D1439"/>
    <mergeCell ref="A1434:B1434"/>
    <mergeCell ref="C1434:D1434"/>
    <mergeCell ref="A1435:B1435"/>
    <mergeCell ref="C1435:D1435"/>
    <mergeCell ref="A1436:B1436"/>
    <mergeCell ref="C1436:D1436"/>
    <mergeCell ref="A1431:B1431"/>
    <mergeCell ref="C1431:D1431"/>
    <mergeCell ref="A1432:B1432"/>
    <mergeCell ref="C1432:D1432"/>
    <mergeCell ref="A1433:B1433"/>
    <mergeCell ref="C1433:D1433"/>
    <mergeCell ref="A1428:B1428"/>
    <mergeCell ref="C1428:D1428"/>
    <mergeCell ref="A1429:B1429"/>
    <mergeCell ref="C1429:D1429"/>
    <mergeCell ref="A1430:B1430"/>
    <mergeCell ref="C1430:D1430"/>
    <mergeCell ref="A1425:B1425"/>
    <mergeCell ref="C1425:D1425"/>
    <mergeCell ref="A1426:B1426"/>
    <mergeCell ref="C1426:D1426"/>
    <mergeCell ref="A1427:B1427"/>
    <mergeCell ref="C1427:D1427"/>
    <mergeCell ref="A1422:B1422"/>
    <mergeCell ref="C1422:D1422"/>
    <mergeCell ref="A1423:B1423"/>
    <mergeCell ref="C1423:D1423"/>
    <mergeCell ref="A1424:B1424"/>
    <mergeCell ref="C1424:D1424"/>
    <mergeCell ref="A1419:B1419"/>
    <mergeCell ref="C1419:D1419"/>
    <mergeCell ref="A1420:B1420"/>
    <mergeCell ref="C1420:D1420"/>
    <mergeCell ref="A1421:B1421"/>
    <mergeCell ref="C1421:D1421"/>
    <mergeCell ref="A1416:B1416"/>
    <mergeCell ref="C1416:D1416"/>
    <mergeCell ref="A1417:B1417"/>
    <mergeCell ref="C1417:D1417"/>
    <mergeCell ref="A1418:B1418"/>
    <mergeCell ref="C1418:D1418"/>
    <mergeCell ref="A1413:B1413"/>
    <mergeCell ref="C1413:D1413"/>
    <mergeCell ref="A1414:B1414"/>
    <mergeCell ref="C1414:D1414"/>
    <mergeCell ref="A1415:B1415"/>
    <mergeCell ref="C1415:D1415"/>
    <mergeCell ref="A1410:B1410"/>
    <mergeCell ref="C1410:D1410"/>
    <mergeCell ref="A1411:B1411"/>
    <mergeCell ref="C1411:D1411"/>
    <mergeCell ref="A1412:B1412"/>
    <mergeCell ref="C1412:D1412"/>
    <mergeCell ref="A1407:B1407"/>
    <mergeCell ref="C1407:D1407"/>
    <mergeCell ref="A1408:B1408"/>
    <mergeCell ref="C1408:D1408"/>
    <mergeCell ref="A1409:B1409"/>
    <mergeCell ref="C1409:D1409"/>
    <mergeCell ref="A1404:B1404"/>
    <mergeCell ref="C1404:D1404"/>
    <mergeCell ref="A1405:B1405"/>
    <mergeCell ref="C1405:D1405"/>
    <mergeCell ref="A1406:B1406"/>
    <mergeCell ref="C1406:D1406"/>
    <mergeCell ref="A1401:B1401"/>
    <mergeCell ref="C1401:D1401"/>
    <mergeCell ref="A1402:B1402"/>
    <mergeCell ref="C1402:D1402"/>
    <mergeCell ref="A1403:B1403"/>
    <mergeCell ref="C1403:D1403"/>
    <mergeCell ref="A1398:B1398"/>
    <mergeCell ref="C1398:D1398"/>
    <mergeCell ref="A1399:B1399"/>
    <mergeCell ref="C1399:D1399"/>
    <mergeCell ref="A1400:B1400"/>
    <mergeCell ref="C1400:D1400"/>
    <mergeCell ref="A1395:B1395"/>
    <mergeCell ref="C1395:D1395"/>
    <mergeCell ref="A1396:B1396"/>
    <mergeCell ref="C1396:D1396"/>
    <mergeCell ref="A1397:B1397"/>
    <mergeCell ref="C1397:D1397"/>
    <mergeCell ref="A1392:B1392"/>
    <mergeCell ref="C1392:D1392"/>
    <mergeCell ref="A1393:B1393"/>
    <mergeCell ref="C1393:D1393"/>
    <mergeCell ref="A1394:B1394"/>
    <mergeCell ref="C1394:D1394"/>
    <mergeCell ref="A1389:B1389"/>
    <mergeCell ref="C1389:D1389"/>
    <mergeCell ref="A1390:B1390"/>
    <mergeCell ref="C1390:D1390"/>
    <mergeCell ref="A1391:B1391"/>
    <mergeCell ref="C1391:D1391"/>
    <mergeCell ref="A1386:B1386"/>
    <mergeCell ref="C1386:D1386"/>
    <mergeCell ref="A1387:B1387"/>
    <mergeCell ref="C1387:D1387"/>
    <mergeCell ref="A1388:B1388"/>
    <mergeCell ref="C1388:D1388"/>
    <mergeCell ref="A1383:B1383"/>
    <mergeCell ref="C1383:D1383"/>
    <mergeCell ref="A1384:B1384"/>
    <mergeCell ref="C1384:D1384"/>
    <mergeCell ref="A1385:B1385"/>
    <mergeCell ref="C1385:D1385"/>
    <mergeCell ref="A1380:B1380"/>
    <mergeCell ref="C1380:D1380"/>
    <mergeCell ref="A1381:B1381"/>
    <mergeCell ref="C1381:D1381"/>
    <mergeCell ref="A1382:B1382"/>
    <mergeCell ref="C1382:D1382"/>
    <mergeCell ref="A1377:B1377"/>
    <mergeCell ref="C1377:D1377"/>
    <mergeCell ref="A1378:B1378"/>
    <mergeCell ref="C1378:D1378"/>
    <mergeCell ref="A1379:B1379"/>
    <mergeCell ref="C1379:D1379"/>
    <mergeCell ref="A1374:B1374"/>
    <mergeCell ref="C1374:D1374"/>
    <mergeCell ref="A1375:B1375"/>
    <mergeCell ref="C1375:D1375"/>
    <mergeCell ref="A1376:B1376"/>
    <mergeCell ref="C1376:D1376"/>
    <mergeCell ref="A1371:B1371"/>
    <mergeCell ref="C1371:D1371"/>
    <mergeCell ref="A1372:B1372"/>
    <mergeCell ref="C1372:D1372"/>
    <mergeCell ref="A1373:B1373"/>
    <mergeCell ref="C1373:D1373"/>
    <mergeCell ref="A1368:B1368"/>
    <mergeCell ref="C1368:D1368"/>
    <mergeCell ref="A1369:B1369"/>
    <mergeCell ref="C1369:D1369"/>
    <mergeCell ref="A1370:B1370"/>
    <mergeCell ref="C1370:D1370"/>
    <mergeCell ref="A1365:B1365"/>
    <mergeCell ref="C1365:D1365"/>
    <mergeCell ref="A1366:B1366"/>
    <mergeCell ref="C1366:D1366"/>
    <mergeCell ref="A1367:B1367"/>
    <mergeCell ref="C1367:D1367"/>
    <mergeCell ref="A1362:B1362"/>
    <mergeCell ref="C1362:D1362"/>
    <mergeCell ref="A1363:B1363"/>
    <mergeCell ref="C1363:D1363"/>
    <mergeCell ref="A1364:B1364"/>
    <mergeCell ref="C1364:D1364"/>
    <mergeCell ref="A1359:B1359"/>
    <mergeCell ref="C1359:D1359"/>
    <mergeCell ref="A1360:B1360"/>
    <mergeCell ref="C1360:D1360"/>
    <mergeCell ref="A1361:B1361"/>
    <mergeCell ref="C1361:D1361"/>
    <mergeCell ref="A1356:B1356"/>
    <mergeCell ref="C1356:D1356"/>
    <mergeCell ref="A1357:B1357"/>
    <mergeCell ref="C1357:D1357"/>
    <mergeCell ref="A1358:B1358"/>
    <mergeCell ref="C1358:D1358"/>
    <mergeCell ref="A1353:B1353"/>
    <mergeCell ref="C1353:D1353"/>
    <mergeCell ref="A1354:B1354"/>
    <mergeCell ref="C1354:D1354"/>
    <mergeCell ref="A1355:B1355"/>
    <mergeCell ref="C1355:D1355"/>
    <mergeCell ref="A1350:B1350"/>
    <mergeCell ref="C1350:D1350"/>
    <mergeCell ref="A1351:B1351"/>
    <mergeCell ref="C1351:D1351"/>
    <mergeCell ref="A1352:B1352"/>
    <mergeCell ref="C1352:D1352"/>
    <mergeCell ref="A1347:B1347"/>
    <mergeCell ref="C1347:D1347"/>
    <mergeCell ref="A1348:B1348"/>
    <mergeCell ref="C1348:D1348"/>
    <mergeCell ref="A1349:B1349"/>
    <mergeCell ref="C1349:D1349"/>
    <mergeCell ref="A1344:B1344"/>
    <mergeCell ref="C1344:D1344"/>
    <mergeCell ref="A1345:B1345"/>
    <mergeCell ref="C1345:D1345"/>
    <mergeCell ref="A1346:B1346"/>
    <mergeCell ref="C1346:D1346"/>
    <mergeCell ref="A1341:B1341"/>
    <mergeCell ref="C1341:D1341"/>
    <mergeCell ref="A1342:B1342"/>
    <mergeCell ref="C1342:D1342"/>
    <mergeCell ref="A1343:B1343"/>
    <mergeCell ref="C1343:D1343"/>
    <mergeCell ref="A1338:B1338"/>
    <mergeCell ref="C1338:D1338"/>
    <mergeCell ref="A1339:B1339"/>
    <mergeCell ref="C1339:D1339"/>
    <mergeCell ref="A1340:B1340"/>
    <mergeCell ref="C1340:D1340"/>
    <mergeCell ref="A1335:B1335"/>
    <mergeCell ref="C1335:D1335"/>
    <mergeCell ref="A1336:B1336"/>
    <mergeCell ref="C1336:D1336"/>
    <mergeCell ref="A1337:B1337"/>
    <mergeCell ref="C1337:D1337"/>
    <mergeCell ref="A1332:B1332"/>
    <mergeCell ref="C1332:D1332"/>
    <mergeCell ref="A1333:B1333"/>
    <mergeCell ref="C1333:D1333"/>
    <mergeCell ref="A1334:B1334"/>
    <mergeCell ref="C1334:D1334"/>
    <mergeCell ref="A1329:B1329"/>
    <mergeCell ref="C1329:D1329"/>
    <mergeCell ref="A1330:B1330"/>
    <mergeCell ref="C1330:D1330"/>
    <mergeCell ref="A1331:B1331"/>
    <mergeCell ref="C1331:D1331"/>
    <mergeCell ref="A1326:B1326"/>
    <mergeCell ref="C1326:D1326"/>
    <mergeCell ref="A1327:B1327"/>
    <mergeCell ref="C1327:D1327"/>
    <mergeCell ref="A1328:B1328"/>
    <mergeCell ref="C1328:D1328"/>
    <mergeCell ref="A1323:B1323"/>
    <mergeCell ref="C1323:D1323"/>
    <mergeCell ref="A1324:B1324"/>
    <mergeCell ref="C1324:D1324"/>
    <mergeCell ref="A1325:B1325"/>
    <mergeCell ref="C1325:D1325"/>
    <mergeCell ref="A1320:B1320"/>
    <mergeCell ref="C1320:D1320"/>
    <mergeCell ref="A1321:B1321"/>
    <mergeCell ref="C1321:D1321"/>
    <mergeCell ref="A1322:B1322"/>
    <mergeCell ref="C1322:D1322"/>
    <mergeCell ref="A1317:B1317"/>
    <mergeCell ref="C1317:D1317"/>
    <mergeCell ref="A1318:B1318"/>
    <mergeCell ref="C1318:D1318"/>
    <mergeCell ref="A1319:B1319"/>
    <mergeCell ref="C1319:D1319"/>
    <mergeCell ref="A1314:B1314"/>
    <mergeCell ref="C1314:D1314"/>
    <mergeCell ref="A1315:B1315"/>
    <mergeCell ref="C1315:D1315"/>
    <mergeCell ref="A1316:B1316"/>
    <mergeCell ref="C1316:D1316"/>
    <mergeCell ref="A1311:B1311"/>
    <mergeCell ref="C1311:D1311"/>
    <mergeCell ref="A1312:B1312"/>
    <mergeCell ref="C1312:D1312"/>
    <mergeCell ref="A1313:B1313"/>
    <mergeCell ref="C1313:D1313"/>
    <mergeCell ref="A1308:B1308"/>
    <mergeCell ref="C1308:D1308"/>
    <mergeCell ref="A1309:B1309"/>
    <mergeCell ref="C1309:D1309"/>
    <mergeCell ref="A1310:B1310"/>
    <mergeCell ref="C1310:D1310"/>
    <mergeCell ref="A1305:B1305"/>
    <mergeCell ref="C1305:D1305"/>
    <mergeCell ref="A1306:B1306"/>
    <mergeCell ref="C1306:D1306"/>
    <mergeCell ref="A1307:B1307"/>
    <mergeCell ref="C1307:D1307"/>
    <mergeCell ref="A1302:B1302"/>
    <mergeCell ref="C1302:D1302"/>
    <mergeCell ref="A1303:B1303"/>
    <mergeCell ref="C1303:D1303"/>
    <mergeCell ref="A1304:B1304"/>
    <mergeCell ref="C1304:D1304"/>
    <mergeCell ref="A1299:B1299"/>
    <mergeCell ref="C1299:D1299"/>
    <mergeCell ref="A1300:B1300"/>
    <mergeCell ref="C1300:D1300"/>
    <mergeCell ref="A1301:B1301"/>
    <mergeCell ref="C1301:D1301"/>
    <mergeCell ref="A1296:B1296"/>
    <mergeCell ref="C1296:D1296"/>
    <mergeCell ref="A1297:B1297"/>
    <mergeCell ref="C1297:D1297"/>
    <mergeCell ref="A1298:B1298"/>
    <mergeCell ref="C1298:D1298"/>
    <mergeCell ref="A1293:B1293"/>
    <mergeCell ref="C1293:D1293"/>
    <mergeCell ref="A1294:B1294"/>
    <mergeCell ref="C1294:D1294"/>
    <mergeCell ref="A1295:B1295"/>
    <mergeCell ref="C1295:D1295"/>
    <mergeCell ref="A1290:B1290"/>
    <mergeCell ref="C1290:D1290"/>
    <mergeCell ref="A1291:B1291"/>
    <mergeCell ref="C1291:D1291"/>
    <mergeCell ref="A1292:B1292"/>
    <mergeCell ref="C1292:D1292"/>
    <mergeCell ref="A1287:B1287"/>
    <mergeCell ref="C1287:D1287"/>
    <mergeCell ref="A1288:B1288"/>
    <mergeCell ref="C1288:D1288"/>
    <mergeCell ref="A1289:B1289"/>
    <mergeCell ref="C1289:D1289"/>
    <mergeCell ref="A1284:B1284"/>
    <mergeCell ref="C1284:D1284"/>
    <mergeCell ref="A1285:B1285"/>
    <mergeCell ref="C1285:D1285"/>
    <mergeCell ref="A1286:B1286"/>
    <mergeCell ref="C1286:D1286"/>
    <mergeCell ref="A1281:B1281"/>
    <mergeCell ref="C1281:D1281"/>
    <mergeCell ref="A1282:B1282"/>
    <mergeCell ref="C1282:D1282"/>
    <mergeCell ref="A1283:B1283"/>
    <mergeCell ref="C1283:D1283"/>
    <mergeCell ref="A1278:B1278"/>
    <mergeCell ref="C1278:D1278"/>
    <mergeCell ref="A1279:B1279"/>
    <mergeCell ref="C1279:D1279"/>
    <mergeCell ref="A1280:B1280"/>
    <mergeCell ref="C1280:D1280"/>
    <mergeCell ref="A1275:B1275"/>
    <mergeCell ref="C1275:D1275"/>
    <mergeCell ref="A1276:B1276"/>
    <mergeCell ref="C1276:D1276"/>
    <mergeCell ref="A1277:B1277"/>
    <mergeCell ref="C1277:D1277"/>
    <mergeCell ref="A1272:B1272"/>
    <mergeCell ref="C1272:D1272"/>
    <mergeCell ref="A1273:B1273"/>
    <mergeCell ref="C1273:D1273"/>
    <mergeCell ref="A1274:B1274"/>
    <mergeCell ref="C1274:D1274"/>
    <mergeCell ref="A1269:B1269"/>
    <mergeCell ref="C1269:D1269"/>
    <mergeCell ref="A1270:B1270"/>
    <mergeCell ref="C1270:D1270"/>
    <mergeCell ref="A1271:B1271"/>
    <mergeCell ref="C1271:D1271"/>
    <mergeCell ref="A1266:B1266"/>
    <mergeCell ref="C1266:D1266"/>
    <mergeCell ref="A1267:B1267"/>
    <mergeCell ref="C1267:D1267"/>
    <mergeCell ref="A1268:B1268"/>
    <mergeCell ref="C1268:D1268"/>
    <mergeCell ref="A1263:B1263"/>
    <mergeCell ref="C1263:D1263"/>
    <mergeCell ref="A1264:B1264"/>
    <mergeCell ref="C1264:D1264"/>
    <mergeCell ref="A1265:B1265"/>
    <mergeCell ref="C1265:D1265"/>
    <mergeCell ref="A1260:B1260"/>
    <mergeCell ref="C1260:D1260"/>
    <mergeCell ref="A1261:B1261"/>
    <mergeCell ref="C1261:D1261"/>
    <mergeCell ref="A1262:B1262"/>
    <mergeCell ref="C1262:D1262"/>
    <mergeCell ref="A1257:B1257"/>
    <mergeCell ref="C1257:D1257"/>
    <mergeCell ref="A1258:B1258"/>
    <mergeCell ref="C1258:D1258"/>
    <mergeCell ref="A1259:B1259"/>
    <mergeCell ref="C1259:D1259"/>
    <mergeCell ref="A1254:B1254"/>
    <mergeCell ref="C1254:D1254"/>
    <mergeCell ref="A1255:B1255"/>
    <mergeCell ref="C1255:D1255"/>
    <mergeCell ref="A1256:B1256"/>
    <mergeCell ref="C1256:D1256"/>
    <mergeCell ref="A1251:B1251"/>
    <mergeCell ref="C1251:D1251"/>
    <mergeCell ref="A1252:B1252"/>
    <mergeCell ref="C1252:D1252"/>
    <mergeCell ref="A1253:B1253"/>
    <mergeCell ref="C1253:D1253"/>
    <mergeCell ref="A1248:B1248"/>
    <mergeCell ref="C1248:D1248"/>
    <mergeCell ref="A1249:B1249"/>
    <mergeCell ref="C1249:D1249"/>
    <mergeCell ref="A1250:B1250"/>
    <mergeCell ref="C1250:D1250"/>
    <mergeCell ref="A1245:B1245"/>
    <mergeCell ref="C1245:D1245"/>
    <mergeCell ref="A1246:B1246"/>
    <mergeCell ref="C1246:D1246"/>
    <mergeCell ref="A1247:B1247"/>
    <mergeCell ref="C1247:D1247"/>
    <mergeCell ref="A1242:B1242"/>
    <mergeCell ref="C1242:D1242"/>
    <mergeCell ref="A1243:B1243"/>
    <mergeCell ref="C1243:D1243"/>
    <mergeCell ref="A1244:B1244"/>
    <mergeCell ref="C1244:D1244"/>
    <mergeCell ref="A1239:B1239"/>
    <mergeCell ref="C1239:D1239"/>
    <mergeCell ref="A1240:B1240"/>
    <mergeCell ref="C1240:D1240"/>
    <mergeCell ref="A1241:B1241"/>
    <mergeCell ref="C1241:D1241"/>
    <mergeCell ref="A1236:B1236"/>
    <mergeCell ref="C1236:D1236"/>
    <mergeCell ref="A1237:B1237"/>
    <mergeCell ref="C1237:D1237"/>
    <mergeCell ref="A1238:B1238"/>
    <mergeCell ref="C1238:D1238"/>
    <mergeCell ref="A1233:B1233"/>
    <mergeCell ref="C1233:D1233"/>
    <mergeCell ref="A1234:B1234"/>
    <mergeCell ref="C1234:D1234"/>
    <mergeCell ref="A1235:B1235"/>
    <mergeCell ref="C1235:D1235"/>
    <mergeCell ref="A1230:B1230"/>
    <mergeCell ref="C1230:D1230"/>
    <mergeCell ref="A1231:B1231"/>
    <mergeCell ref="C1231:D1231"/>
    <mergeCell ref="A1232:B1232"/>
    <mergeCell ref="C1232:D1232"/>
    <mergeCell ref="A1227:B1227"/>
    <mergeCell ref="C1227:D1227"/>
    <mergeCell ref="A1228:B1228"/>
    <mergeCell ref="C1228:D1228"/>
    <mergeCell ref="A1229:B1229"/>
    <mergeCell ref="C1229:D1229"/>
    <mergeCell ref="A1224:B1224"/>
    <mergeCell ref="C1224:D1224"/>
    <mergeCell ref="A1225:B1225"/>
    <mergeCell ref="C1225:D1225"/>
    <mergeCell ref="A1226:B1226"/>
    <mergeCell ref="C1226:D1226"/>
    <mergeCell ref="A1221:B1221"/>
    <mergeCell ref="C1221:D1221"/>
    <mergeCell ref="A1222:B1222"/>
    <mergeCell ref="C1222:D1222"/>
    <mergeCell ref="A1223:B1223"/>
    <mergeCell ref="C1223:D1223"/>
    <mergeCell ref="A1218:B1218"/>
    <mergeCell ref="C1218:D1218"/>
    <mergeCell ref="A1219:B1219"/>
    <mergeCell ref="C1219:D1219"/>
    <mergeCell ref="A1220:B1220"/>
    <mergeCell ref="C1220:D1220"/>
    <mergeCell ref="A1215:B1215"/>
    <mergeCell ref="C1215:D1215"/>
    <mergeCell ref="A1216:B1216"/>
    <mergeCell ref="C1216:D1216"/>
    <mergeCell ref="A1217:B1217"/>
    <mergeCell ref="C1217:D1217"/>
    <mergeCell ref="A1212:B1212"/>
    <mergeCell ref="C1212:D1212"/>
    <mergeCell ref="A1213:B1213"/>
    <mergeCell ref="C1213:D1213"/>
    <mergeCell ref="A1214:B1214"/>
    <mergeCell ref="C1214:D1214"/>
    <mergeCell ref="A1209:B1209"/>
    <mergeCell ref="C1209:D1209"/>
    <mergeCell ref="A1210:B1210"/>
    <mergeCell ref="C1210:D1210"/>
    <mergeCell ref="A1211:B1211"/>
    <mergeCell ref="C1211:D1211"/>
    <mergeCell ref="A1206:B1206"/>
    <mergeCell ref="C1206:D1206"/>
    <mergeCell ref="A1207:B1207"/>
    <mergeCell ref="C1207:D1207"/>
    <mergeCell ref="A1208:B1208"/>
    <mergeCell ref="C1208:D1208"/>
    <mergeCell ref="A1203:B1203"/>
    <mergeCell ref="C1203:D1203"/>
    <mergeCell ref="A1204:B1204"/>
    <mergeCell ref="C1204:D1204"/>
    <mergeCell ref="A1205:B1205"/>
    <mergeCell ref="C1205:D1205"/>
    <mergeCell ref="A1200:B1200"/>
    <mergeCell ref="C1200:D1200"/>
    <mergeCell ref="A1201:B1201"/>
    <mergeCell ref="C1201:D1201"/>
    <mergeCell ref="A1202:B1202"/>
    <mergeCell ref="C1202:D1202"/>
    <mergeCell ref="A1197:B1197"/>
    <mergeCell ref="C1197:D1197"/>
    <mergeCell ref="A1198:B1198"/>
    <mergeCell ref="C1198:D1198"/>
    <mergeCell ref="A1199:B1199"/>
    <mergeCell ref="C1199:D1199"/>
    <mergeCell ref="A1194:B1194"/>
    <mergeCell ref="C1194:D1194"/>
    <mergeCell ref="A1195:B1195"/>
    <mergeCell ref="C1195:D1195"/>
    <mergeCell ref="A1196:B1196"/>
    <mergeCell ref="C1196:D1196"/>
    <mergeCell ref="A1191:B1191"/>
    <mergeCell ref="C1191:D1191"/>
    <mergeCell ref="A1192:B1192"/>
    <mergeCell ref="C1192:D1192"/>
    <mergeCell ref="A1193:B1193"/>
    <mergeCell ref="C1193:D1193"/>
    <mergeCell ref="A1188:B1188"/>
    <mergeCell ref="C1188:D1188"/>
    <mergeCell ref="A1189:B1189"/>
    <mergeCell ref="C1189:D1189"/>
    <mergeCell ref="A1190:B1190"/>
    <mergeCell ref="C1190:D1190"/>
    <mergeCell ref="A1185:B1185"/>
    <mergeCell ref="C1185:D1185"/>
    <mergeCell ref="A1186:B1186"/>
    <mergeCell ref="C1186:D1186"/>
    <mergeCell ref="A1187:B1187"/>
    <mergeCell ref="C1187:D1187"/>
    <mergeCell ref="A1182:B1182"/>
    <mergeCell ref="C1182:D1182"/>
    <mergeCell ref="A1183:B1183"/>
    <mergeCell ref="C1183:D1183"/>
    <mergeCell ref="A1184:B1184"/>
    <mergeCell ref="C1184:D1184"/>
    <mergeCell ref="A1179:B1179"/>
    <mergeCell ref="C1179:D1179"/>
    <mergeCell ref="A1180:B1180"/>
    <mergeCell ref="C1180:D1180"/>
    <mergeCell ref="A1181:B1181"/>
    <mergeCell ref="C1181:D1181"/>
    <mergeCell ref="A1176:B1176"/>
    <mergeCell ref="C1176:D1176"/>
    <mergeCell ref="A1177:B1177"/>
    <mergeCell ref="C1177:D1177"/>
    <mergeCell ref="A1178:B1178"/>
    <mergeCell ref="C1178:D1178"/>
    <mergeCell ref="A1173:B1173"/>
    <mergeCell ref="C1173:D1173"/>
    <mergeCell ref="A1174:B1174"/>
    <mergeCell ref="C1174:D1174"/>
    <mergeCell ref="A1175:B1175"/>
    <mergeCell ref="C1175:D1175"/>
    <mergeCell ref="A1170:B1170"/>
    <mergeCell ref="C1170:D1170"/>
    <mergeCell ref="A1171:B1171"/>
    <mergeCell ref="C1171:D1171"/>
    <mergeCell ref="A1172:B1172"/>
    <mergeCell ref="C1172:D1172"/>
    <mergeCell ref="A1167:B1167"/>
    <mergeCell ref="C1167:D1167"/>
    <mergeCell ref="A1168:B1168"/>
    <mergeCell ref="C1168:D1168"/>
    <mergeCell ref="A1169:B1169"/>
    <mergeCell ref="C1169:D1169"/>
    <mergeCell ref="A1164:B1164"/>
    <mergeCell ref="C1164:D1164"/>
    <mergeCell ref="A1165:B1165"/>
    <mergeCell ref="C1165:D1165"/>
    <mergeCell ref="A1166:B1166"/>
    <mergeCell ref="C1166:D1166"/>
    <mergeCell ref="A1161:B1161"/>
    <mergeCell ref="C1161:D1161"/>
    <mergeCell ref="A1162:B1162"/>
    <mergeCell ref="C1162:D1162"/>
    <mergeCell ref="A1163:B1163"/>
    <mergeCell ref="C1163:D1163"/>
    <mergeCell ref="A1158:B1158"/>
    <mergeCell ref="C1158:D1158"/>
    <mergeCell ref="A1159:B1159"/>
    <mergeCell ref="C1159:D1159"/>
    <mergeCell ref="A1160:B1160"/>
    <mergeCell ref="C1160:D1160"/>
    <mergeCell ref="A1155:B1155"/>
    <mergeCell ref="C1155:D1155"/>
    <mergeCell ref="A1156:B1156"/>
    <mergeCell ref="C1156:D1156"/>
    <mergeCell ref="A1157:B1157"/>
    <mergeCell ref="C1157:D1157"/>
    <mergeCell ref="A1152:B1152"/>
    <mergeCell ref="C1152:D1152"/>
    <mergeCell ref="A1153:B1153"/>
    <mergeCell ref="C1153:D1153"/>
    <mergeCell ref="A1154:B1154"/>
    <mergeCell ref="C1154:D1154"/>
    <mergeCell ref="A1149:B1149"/>
    <mergeCell ref="C1149:D1149"/>
    <mergeCell ref="A1150:B1150"/>
    <mergeCell ref="C1150:D1150"/>
    <mergeCell ref="A1151:B1151"/>
    <mergeCell ref="C1151:D1151"/>
    <mergeCell ref="A1146:B1146"/>
    <mergeCell ref="C1146:D1146"/>
    <mergeCell ref="A1147:B1147"/>
    <mergeCell ref="C1147:D1147"/>
    <mergeCell ref="A1148:B1148"/>
    <mergeCell ref="C1148:D1148"/>
    <mergeCell ref="A1143:B1143"/>
    <mergeCell ref="C1143:D1143"/>
    <mergeCell ref="A1144:B1144"/>
    <mergeCell ref="C1144:D1144"/>
    <mergeCell ref="A1145:B1145"/>
    <mergeCell ref="C1145:D1145"/>
    <mergeCell ref="A1140:B1140"/>
    <mergeCell ref="C1140:D1140"/>
    <mergeCell ref="A1141:B1141"/>
    <mergeCell ref="C1141:D1141"/>
    <mergeCell ref="A1142:B1142"/>
    <mergeCell ref="C1142:D1142"/>
    <mergeCell ref="A1137:B1137"/>
    <mergeCell ref="C1137:D1137"/>
    <mergeCell ref="A1138:B1138"/>
    <mergeCell ref="C1138:D1138"/>
    <mergeCell ref="A1139:B1139"/>
    <mergeCell ref="C1139:D1139"/>
    <mergeCell ref="A1134:B1134"/>
    <mergeCell ref="C1134:D1134"/>
    <mergeCell ref="A1135:B1135"/>
    <mergeCell ref="C1135:D1135"/>
    <mergeCell ref="A1136:B1136"/>
    <mergeCell ref="C1136:D1136"/>
    <mergeCell ref="A1131:B1131"/>
    <mergeCell ref="C1131:D1131"/>
    <mergeCell ref="A1132:B1132"/>
    <mergeCell ref="C1132:D1132"/>
    <mergeCell ref="A1133:B1133"/>
    <mergeCell ref="C1133:D1133"/>
    <mergeCell ref="A1128:B1128"/>
    <mergeCell ref="C1128:D1128"/>
    <mergeCell ref="A1129:B1129"/>
    <mergeCell ref="C1129:D1129"/>
    <mergeCell ref="A1130:B1130"/>
    <mergeCell ref="C1130:D1130"/>
    <mergeCell ref="A1125:B1125"/>
    <mergeCell ref="C1125:D1125"/>
    <mergeCell ref="A1126:B1126"/>
    <mergeCell ref="C1126:D1126"/>
    <mergeCell ref="A1127:B1127"/>
    <mergeCell ref="C1127:D1127"/>
    <mergeCell ref="A1122:B1122"/>
    <mergeCell ref="C1122:D1122"/>
    <mergeCell ref="A1123:B1123"/>
    <mergeCell ref="C1123:D1123"/>
    <mergeCell ref="A1124:B1124"/>
    <mergeCell ref="C1124:D1124"/>
    <mergeCell ref="A1119:B1119"/>
    <mergeCell ref="C1119:D1119"/>
    <mergeCell ref="A1120:B1120"/>
    <mergeCell ref="C1120:D1120"/>
    <mergeCell ref="A1121:B1121"/>
    <mergeCell ref="C1121:D1121"/>
    <mergeCell ref="A1116:B1116"/>
    <mergeCell ref="C1116:D1116"/>
    <mergeCell ref="A1117:B1117"/>
    <mergeCell ref="C1117:D1117"/>
    <mergeCell ref="A1118:B1118"/>
    <mergeCell ref="C1118:D1118"/>
    <mergeCell ref="A1113:B1113"/>
    <mergeCell ref="C1113:D1113"/>
    <mergeCell ref="A1114:B1114"/>
    <mergeCell ref="C1114:D1114"/>
    <mergeCell ref="A1115:B1115"/>
    <mergeCell ref="C1115:D1115"/>
    <mergeCell ref="A1110:B1110"/>
    <mergeCell ref="C1110:D1110"/>
    <mergeCell ref="A1111:B1111"/>
    <mergeCell ref="C1111:D1111"/>
    <mergeCell ref="A1112:B1112"/>
    <mergeCell ref="C1112:D1112"/>
    <mergeCell ref="A1107:B1107"/>
    <mergeCell ref="C1107:D1107"/>
    <mergeCell ref="A1108:B1108"/>
    <mergeCell ref="C1108:D1108"/>
    <mergeCell ref="A1109:B1109"/>
    <mergeCell ref="C1109:D1109"/>
    <mergeCell ref="A1104:B1104"/>
    <mergeCell ref="C1104:D1104"/>
    <mergeCell ref="A1105:B1105"/>
    <mergeCell ref="C1105:D1105"/>
    <mergeCell ref="A1106:B1106"/>
    <mergeCell ref="C1106:D1106"/>
    <mergeCell ref="A1101:B1101"/>
    <mergeCell ref="C1101:D1101"/>
    <mergeCell ref="A1102:B1102"/>
    <mergeCell ref="C1102:D1102"/>
    <mergeCell ref="A1103:B1103"/>
    <mergeCell ref="C1103:D1103"/>
    <mergeCell ref="A1098:B1098"/>
    <mergeCell ref="C1098:D1098"/>
    <mergeCell ref="A1099:B1099"/>
    <mergeCell ref="C1099:D1099"/>
    <mergeCell ref="A1100:B1100"/>
    <mergeCell ref="C1100:D1100"/>
    <mergeCell ref="A1095:B1095"/>
    <mergeCell ref="C1095:D1095"/>
    <mergeCell ref="A1096:B1096"/>
    <mergeCell ref="C1096:D1096"/>
    <mergeCell ref="A1097:B1097"/>
    <mergeCell ref="C1097:D1097"/>
    <mergeCell ref="A1092:B1092"/>
    <mergeCell ref="C1092:D1092"/>
    <mergeCell ref="A1093:B1093"/>
    <mergeCell ref="C1093:D1093"/>
    <mergeCell ref="A1094:B1094"/>
    <mergeCell ref="C1094:D1094"/>
    <mergeCell ref="A1089:B1089"/>
    <mergeCell ref="C1089:D1089"/>
    <mergeCell ref="A1090:B1090"/>
    <mergeCell ref="C1090:D1090"/>
    <mergeCell ref="A1091:B1091"/>
    <mergeCell ref="C1091:D1091"/>
    <mergeCell ref="A1086:B1086"/>
    <mergeCell ref="C1086:D1086"/>
    <mergeCell ref="A1087:B1087"/>
    <mergeCell ref="C1087:D1087"/>
    <mergeCell ref="A1088:B1088"/>
    <mergeCell ref="C1088:D1088"/>
    <mergeCell ref="A1083:B1083"/>
    <mergeCell ref="C1083:D1083"/>
    <mergeCell ref="A1084:B1084"/>
    <mergeCell ref="C1084:D1084"/>
    <mergeCell ref="A1085:B1085"/>
    <mergeCell ref="C1085:D1085"/>
    <mergeCell ref="A1080:B1080"/>
    <mergeCell ref="C1080:D1080"/>
    <mergeCell ref="A1081:B1081"/>
    <mergeCell ref="C1081:D1081"/>
    <mergeCell ref="A1082:B1082"/>
    <mergeCell ref="C1082:D1082"/>
    <mergeCell ref="A1077:B1077"/>
    <mergeCell ref="C1077:D1077"/>
    <mergeCell ref="A1078:B1078"/>
    <mergeCell ref="C1078:D1078"/>
    <mergeCell ref="A1079:B1079"/>
    <mergeCell ref="C1079:D1079"/>
    <mergeCell ref="A1074:B1074"/>
    <mergeCell ref="C1074:D1074"/>
    <mergeCell ref="A1075:B1075"/>
    <mergeCell ref="C1075:D1075"/>
    <mergeCell ref="A1076:B1076"/>
    <mergeCell ref="C1076:D1076"/>
    <mergeCell ref="A1071:B1071"/>
    <mergeCell ref="C1071:D1071"/>
    <mergeCell ref="A1072:B1072"/>
    <mergeCell ref="C1072:D1072"/>
    <mergeCell ref="A1073:B1073"/>
    <mergeCell ref="C1073:D1073"/>
    <mergeCell ref="A1068:B1068"/>
    <mergeCell ref="C1068:D1068"/>
    <mergeCell ref="A1069:B1069"/>
    <mergeCell ref="C1069:D1069"/>
    <mergeCell ref="A1070:B1070"/>
    <mergeCell ref="C1070:D1070"/>
    <mergeCell ref="A1065:B1065"/>
    <mergeCell ref="C1065:D1065"/>
    <mergeCell ref="A1066:B1066"/>
    <mergeCell ref="C1066:D1066"/>
    <mergeCell ref="A1067:B1067"/>
    <mergeCell ref="C1067:D1067"/>
    <mergeCell ref="A1062:B1062"/>
    <mergeCell ref="C1062:D1062"/>
    <mergeCell ref="A1063:B1063"/>
    <mergeCell ref="C1063:D1063"/>
    <mergeCell ref="A1064:B1064"/>
    <mergeCell ref="C1064:D1064"/>
    <mergeCell ref="A1059:B1059"/>
    <mergeCell ref="C1059:D1059"/>
    <mergeCell ref="A1060:B1060"/>
    <mergeCell ref="C1060:D1060"/>
    <mergeCell ref="A1061:B1061"/>
    <mergeCell ref="C1061:D1061"/>
    <mergeCell ref="A1056:B1056"/>
    <mergeCell ref="C1056:D1056"/>
    <mergeCell ref="A1057:B1057"/>
    <mergeCell ref="C1057:D1057"/>
    <mergeCell ref="A1058:B1058"/>
    <mergeCell ref="C1058:D1058"/>
    <mergeCell ref="A1053:B1053"/>
    <mergeCell ref="C1053:D1053"/>
    <mergeCell ref="A1054:B1054"/>
    <mergeCell ref="C1054:D1054"/>
    <mergeCell ref="A1055:B1055"/>
    <mergeCell ref="C1055:D1055"/>
    <mergeCell ref="A1050:B1050"/>
    <mergeCell ref="C1050:D1050"/>
    <mergeCell ref="A1051:B1051"/>
    <mergeCell ref="C1051:D1051"/>
    <mergeCell ref="A1052:B1052"/>
    <mergeCell ref="C1052:D1052"/>
    <mergeCell ref="A1047:B1047"/>
    <mergeCell ref="C1047:D1047"/>
    <mergeCell ref="A1048:B1048"/>
    <mergeCell ref="C1048:D1048"/>
    <mergeCell ref="A1049:B1049"/>
    <mergeCell ref="C1049:D1049"/>
    <mergeCell ref="A1044:B1044"/>
    <mergeCell ref="C1044:D1044"/>
    <mergeCell ref="A1045:B1045"/>
    <mergeCell ref="C1045:D1045"/>
    <mergeCell ref="A1046:B1046"/>
    <mergeCell ref="C1046:D1046"/>
    <mergeCell ref="A1041:B1041"/>
    <mergeCell ref="C1041:D1041"/>
    <mergeCell ref="A1042:B1042"/>
    <mergeCell ref="C1042:D1042"/>
    <mergeCell ref="A1043:B1043"/>
    <mergeCell ref="C1043:D1043"/>
    <mergeCell ref="A1036:C1036"/>
    <mergeCell ref="A1037:C1037"/>
    <mergeCell ref="A1039:B1039"/>
    <mergeCell ref="C1039:D1039"/>
    <mergeCell ref="A1040:B1040"/>
    <mergeCell ref="C1040:D1040"/>
    <mergeCell ref="A1030:C1030"/>
    <mergeCell ref="A1031:C1031"/>
    <mergeCell ref="A1032:C1032"/>
    <mergeCell ref="A1033:C1033"/>
    <mergeCell ref="A1034:C1034"/>
    <mergeCell ref="A1035:C1035"/>
    <mergeCell ref="A1026:B1026"/>
    <mergeCell ref="C1026:D1026"/>
    <mergeCell ref="A1027:B1027"/>
    <mergeCell ref="C1027:D1027"/>
    <mergeCell ref="A1028:D1028"/>
    <mergeCell ref="A1029:C1029"/>
    <mergeCell ref="A1023:B1023"/>
    <mergeCell ref="C1023:D1023"/>
    <mergeCell ref="A1024:B1024"/>
    <mergeCell ref="C1024:D1024"/>
    <mergeCell ref="A1025:B1025"/>
    <mergeCell ref="C1025:D1025"/>
    <mergeCell ref="A1020:B1020"/>
    <mergeCell ref="C1020:D1020"/>
    <mergeCell ref="A1021:B1021"/>
    <mergeCell ref="C1021:D1021"/>
    <mergeCell ref="A1022:B1022"/>
    <mergeCell ref="C1022:D1022"/>
    <mergeCell ref="A1017:B1017"/>
    <mergeCell ref="C1017:D1017"/>
    <mergeCell ref="A1018:B1018"/>
    <mergeCell ref="C1018:D1018"/>
    <mergeCell ref="A1019:B1019"/>
    <mergeCell ref="C1019:D1019"/>
    <mergeCell ref="A1014:B1014"/>
    <mergeCell ref="C1014:D1014"/>
    <mergeCell ref="A1015:B1015"/>
    <mergeCell ref="C1015:D1015"/>
    <mergeCell ref="A1016:B1016"/>
    <mergeCell ref="C1016:D1016"/>
    <mergeCell ref="A1011:B1011"/>
    <mergeCell ref="C1011:D1011"/>
    <mergeCell ref="A1012:B1012"/>
    <mergeCell ref="C1012:D1012"/>
    <mergeCell ref="A1013:B1013"/>
    <mergeCell ref="C1013:D1013"/>
    <mergeCell ref="A1008:B1008"/>
    <mergeCell ref="C1008:D1008"/>
    <mergeCell ref="A1009:B1009"/>
    <mergeCell ref="C1009:D1009"/>
    <mergeCell ref="A1010:B1010"/>
    <mergeCell ref="C1010:D1010"/>
    <mergeCell ref="A1005:B1005"/>
    <mergeCell ref="C1005:D1005"/>
    <mergeCell ref="A1006:B1006"/>
    <mergeCell ref="C1006:D1006"/>
    <mergeCell ref="A1007:B1007"/>
    <mergeCell ref="C1007:D1007"/>
    <mergeCell ref="A1002:B1002"/>
    <mergeCell ref="C1002:D1002"/>
    <mergeCell ref="A1003:B1003"/>
    <mergeCell ref="C1003:D1003"/>
    <mergeCell ref="A1004:B1004"/>
    <mergeCell ref="C1004:D1004"/>
    <mergeCell ref="A999:B999"/>
    <mergeCell ref="C999:D999"/>
    <mergeCell ref="A1000:B1000"/>
    <mergeCell ref="C1000:D1000"/>
    <mergeCell ref="A1001:B1001"/>
    <mergeCell ref="C1001:D1001"/>
    <mergeCell ref="A996:B996"/>
    <mergeCell ref="C996:D996"/>
    <mergeCell ref="A997:B997"/>
    <mergeCell ref="C997:D997"/>
    <mergeCell ref="A998:B998"/>
    <mergeCell ref="C998:D998"/>
    <mergeCell ref="A993:B993"/>
    <mergeCell ref="C993:D993"/>
    <mergeCell ref="A994:B994"/>
    <mergeCell ref="C994:D994"/>
    <mergeCell ref="A995:B995"/>
    <mergeCell ref="C995:D995"/>
    <mergeCell ref="A990:B990"/>
    <mergeCell ref="C990:D990"/>
    <mergeCell ref="A991:B991"/>
    <mergeCell ref="C991:D991"/>
    <mergeCell ref="A992:B992"/>
    <mergeCell ref="C992:D992"/>
    <mergeCell ref="A987:B987"/>
    <mergeCell ref="C987:D987"/>
    <mergeCell ref="A988:B988"/>
    <mergeCell ref="C988:D988"/>
    <mergeCell ref="A989:B989"/>
    <mergeCell ref="C989:D989"/>
    <mergeCell ref="A984:B984"/>
    <mergeCell ref="C984:D984"/>
    <mergeCell ref="A985:B985"/>
    <mergeCell ref="C985:D985"/>
    <mergeCell ref="A986:B986"/>
    <mergeCell ref="C986:D986"/>
    <mergeCell ref="A981:B981"/>
    <mergeCell ref="C981:D981"/>
    <mergeCell ref="A982:B982"/>
    <mergeCell ref="C982:D982"/>
    <mergeCell ref="A983:B983"/>
    <mergeCell ref="C983:D983"/>
    <mergeCell ref="A978:B978"/>
    <mergeCell ref="C978:D978"/>
    <mergeCell ref="A979:B979"/>
    <mergeCell ref="C979:D979"/>
    <mergeCell ref="A980:B980"/>
    <mergeCell ref="C980:D980"/>
    <mergeCell ref="A975:B975"/>
    <mergeCell ref="C975:D975"/>
    <mergeCell ref="A976:B976"/>
    <mergeCell ref="C976:D976"/>
    <mergeCell ref="A977:B977"/>
    <mergeCell ref="C977:D977"/>
    <mergeCell ref="A972:B972"/>
    <mergeCell ref="C972:D972"/>
    <mergeCell ref="A973:B973"/>
    <mergeCell ref="C973:D973"/>
    <mergeCell ref="A974:B974"/>
    <mergeCell ref="C974:D974"/>
    <mergeCell ref="A969:B969"/>
    <mergeCell ref="C969:D969"/>
    <mergeCell ref="A970:B970"/>
    <mergeCell ref="C970:D970"/>
    <mergeCell ref="A971:B971"/>
    <mergeCell ref="C971:D971"/>
    <mergeCell ref="A966:B966"/>
    <mergeCell ref="C966:D966"/>
    <mergeCell ref="A967:B967"/>
    <mergeCell ref="C967:D967"/>
    <mergeCell ref="A968:B968"/>
    <mergeCell ref="C968:D968"/>
    <mergeCell ref="A963:B963"/>
    <mergeCell ref="C963:D963"/>
    <mergeCell ref="A964:B964"/>
    <mergeCell ref="C964:D964"/>
    <mergeCell ref="A965:B965"/>
    <mergeCell ref="C965:D965"/>
    <mergeCell ref="A960:B960"/>
    <mergeCell ref="C960:D960"/>
    <mergeCell ref="A961:B961"/>
    <mergeCell ref="C961:D961"/>
    <mergeCell ref="A962:B962"/>
    <mergeCell ref="C962:D962"/>
    <mergeCell ref="A957:B957"/>
    <mergeCell ref="C957:D957"/>
    <mergeCell ref="A958:B958"/>
    <mergeCell ref="C958:D958"/>
    <mergeCell ref="A959:B959"/>
    <mergeCell ref="C959:D959"/>
    <mergeCell ref="A954:B954"/>
    <mergeCell ref="C954:D954"/>
    <mergeCell ref="A955:B955"/>
    <mergeCell ref="C955:D955"/>
    <mergeCell ref="A956:B956"/>
    <mergeCell ref="C956:D956"/>
    <mergeCell ref="A951:B951"/>
    <mergeCell ref="C951:D951"/>
    <mergeCell ref="A952:B952"/>
    <mergeCell ref="C952:D952"/>
    <mergeCell ref="A953:B953"/>
    <mergeCell ref="C953:D953"/>
    <mergeCell ref="A948:B948"/>
    <mergeCell ref="C948:D948"/>
    <mergeCell ref="A949:B949"/>
    <mergeCell ref="C949:D949"/>
    <mergeCell ref="A950:B950"/>
    <mergeCell ref="C950:D950"/>
    <mergeCell ref="A945:B945"/>
    <mergeCell ref="C945:D945"/>
    <mergeCell ref="A946:B946"/>
    <mergeCell ref="C946:D946"/>
    <mergeCell ref="A947:B947"/>
    <mergeCell ref="C947:D947"/>
    <mergeCell ref="A942:B942"/>
    <mergeCell ref="C942:D942"/>
    <mergeCell ref="A943:B943"/>
    <mergeCell ref="C943:D943"/>
    <mergeCell ref="A944:B944"/>
    <mergeCell ref="C944:D944"/>
    <mergeCell ref="A939:B939"/>
    <mergeCell ref="C939:D939"/>
    <mergeCell ref="A940:B940"/>
    <mergeCell ref="C940:D940"/>
    <mergeCell ref="A941:B941"/>
    <mergeCell ref="C941:D941"/>
    <mergeCell ref="A936:B936"/>
    <mergeCell ref="C936:D936"/>
    <mergeCell ref="A937:B937"/>
    <mergeCell ref="C937:D937"/>
    <mergeCell ref="A938:B938"/>
    <mergeCell ref="C938:D938"/>
    <mergeCell ref="A933:B933"/>
    <mergeCell ref="C933:D933"/>
    <mergeCell ref="A934:B934"/>
    <mergeCell ref="C934:D934"/>
    <mergeCell ref="A935:B935"/>
    <mergeCell ref="C935:D935"/>
    <mergeCell ref="A930:B930"/>
    <mergeCell ref="C930:D930"/>
    <mergeCell ref="A931:B931"/>
    <mergeCell ref="C931:D931"/>
    <mergeCell ref="A932:B932"/>
    <mergeCell ref="C932:D932"/>
    <mergeCell ref="A927:B927"/>
    <mergeCell ref="C927:D927"/>
    <mergeCell ref="A928:B928"/>
    <mergeCell ref="C928:D928"/>
    <mergeCell ref="A929:B929"/>
    <mergeCell ref="C929:D929"/>
    <mergeCell ref="A924:B924"/>
    <mergeCell ref="C924:D924"/>
    <mergeCell ref="A925:B925"/>
    <mergeCell ref="C925:D925"/>
    <mergeCell ref="A926:B926"/>
    <mergeCell ref="C926:D926"/>
    <mergeCell ref="A921:B921"/>
    <mergeCell ref="C921:D921"/>
    <mergeCell ref="A922:B922"/>
    <mergeCell ref="C922:D922"/>
    <mergeCell ref="A923:B923"/>
    <mergeCell ref="C923:D923"/>
    <mergeCell ref="A918:B918"/>
    <mergeCell ref="C918:D918"/>
    <mergeCell ref="A919:B919"/>
    <mergeCell ref="C919:D919"/>
    <mergeCell ref="A920:B920"/>
    <mergeCell ref="C920:D920"/>
    <mergeCell ref="A915:B915"/>
    <mergeCell ref="C915:D915"/>
    <mergeCell ref="A916:B916"/>
    <mergeCell ref="C916:D916"/>
    <mergeCell ref="A917:B917"/>
    <mergeCell ref="C917:D917"/>
    <mergeCell ref="A912:B912"/>
    <mergeCell ref="C912:D912"/>
    <mergeCell ref="A913:B913"/>
    <mergeCell ref="C913:D913"/>
    <mergeCell ref="A914:B914"/>
    <mergeCell ref="C914:D914"/>
    <mergeCell ref="A909:B909"/>
    <mergeCell ref="C909:D909"/>
    <mergeCell ref="A910:B910"/>
    <mergeCell ref="C910:D910"/>
    <mergeCell ref="A911:B911"/>
    <mergeCell ref="C911:D911"/>
    <mergeCell ref="A906:B906"/>
    <mergeCell ref="C906:D906"/>
    <mergeCell ref="A907:B907"/>
    <mergeCell ref="C907:D907"/>
    <mergeCell ref="A908:B908"/>
    <mergeCell ref="C908:D908"/>
    <mergeCell ref="A903:B903"/>
    <mergeCell ref="C903:D903"/>
    <mergeCell ref="A904:B904"/>
    <mergeCell ref="C904:D904"/>
    <mergeCell ref="A905:B905"/>
    <mergeCell ref="C905:D905"/>
    <mergeCell ref="A900:B900"/>
    <mergeCell ref="C900:D900"/>
    <mergeCell ref="A901:B901"/>
    <mergeCell ref="C901:D901"/>
    <mergeCell ref="A902:B902"/>
    <mergeCell ref="C902:D902"/>
    <mergeCell ref="A897:B897"/>
    <mergeCell ref="C897:D897"/>
    <mergeCell ref="A898:B898"/>
    <mergeCell ref="C898:D898"/>
    <mergeCell ref="A899:B899"/>
    <mergeCell ref="C899:D899"/>
    <mergeCell ref="A894:B894"/>
    <mergeCell ref="C894:D894"/>
    <mergeCell ref="A895:B895"/>
    <mergeCell ref="C895:D895"/>
    <mergeCell ref="A896:B896"/>
    <mergeCell ref="C896:D896"/>
    <mergeCell ref="A891:B891"/>
    <mergeCell ref="C891:D891"/>
    <mergeCell ref="A892:B892"/>
    <mergeCell ref="C892:D892"/>
    <mergeCell ref="A893:B893"/>
    <mergeCell ref="C893:D893"/>
    <mergeCell ref="A888:B888"/>
    <mergeCell ref="C888:D888"/>
    <mergeCell ref="A889:B889"/>
    <mergeCell ref="C889:D889"/>
    <mergeCell ref="A890:B890"/>
    <mergeCell ref="C890:D890"/>
    <mergeCell ref="A885:B885"/>
    <mergeCell ref="C885:D885"/>
    <mergeCell ref="A886:B886"/>
    <mergeCell ref="C886:D886"/>
    <mergeCell ref="A887:B887"/>
    <mergeCell ref="C887:D887"/>
    <mergeCell ref="A882:B882"/>
    <mergeCell ref="C882:D882"/>
    <mergeCell ref="A883:B883"/>
    <mergeCell ref="C883:D883"/>
    <mergeCell ref="A884:B884"/>
    <mergeCell ref="C884:D884"/>
    <mergeCell ref="A879:B879"/>
    <mergeCell ref="C879:D879"/>
    <mergeCell ref="A880:B880"/>
    <mergeCell ref="C880:D880"/>
    <mergeCell ref="A881:B881"/>
    <mergeCell ref="C881:D881"/>
    <mergeCell ref="A876:B876"/>
    <mergeCell ref="C876:D876"/>
    <mergeCell ref="A877:B877"/>
    <mergeCell ref="C877:D877"/>
    <mergeCell ref="A878:B878"/>
    <mergeCell ref="C878:D878"/>
    <mergeCell ref="A873:B873"/>
    <mergeCell ref="C873:D873"/>
    <mergeCell ref="A874:B874"/>
    <mergeCell ref="C874:D874"/>
    <mergeCell ref="A875:B875"/>
    <mergeCell ref="C875:D875"/>
    <mergeCell ref="A870:B870"/>
    <mergeCell ref="C870:D870"/>
    <mergeCell ref="A871:B871"/>
    <mergeCell ref="C871:D871"/>
    <mergeCell ref="A872:B872"/>
    <mergeCell ref="C872:D872"/>
    <mergeCell ref="A867:B867"/>
    <mergeCell ref="C867:D867"/>
    <mergeCell ref="A868:B868"/>
    <mergeCell ref="C868:D868"/>
    <mergeCell ref="A869:B869"/>
    <mergeCell ref="C869:D869"/>
    <mergeCell ref="A864:B864"/>
    <mergeCell ref="C864:D864"/>
    <mergeCell ref="A865:B865"/>
    <mergeCell ref="C865:D865"/>
    <mergeCell ref="A866:B866"/>
    <mergeCell ref="C866:D866"/>
    <mergeCell ref="A861:B861"/>
    <mergeCell ref="C861:D861"/>
    <mergeCell ref="A862:B862"/>
    <mergeCell ref="C862:D862"/>
    <mergeCell ref="A863:B863"/>
    <mergeCell ref="C863:D863"/>
    <mergeCell ref="A858:B858"/>
    <mergeCell ref="C858:D858"/>
    <mergeCell ref="A859:B859"/>
    <mergeCell ref="C859:D859"/>
    <mergeCell ref="A860:B860"/>
    <mergeCell ref="C860:D860"/>
    <mergeCell ref="A855:B855"/>
    <mergeCell ref="C855:D855"/>
    <mergeCell ref="A856:B856"/>
    <mergeCell ref="C856:D856"/>
    <mergeCell ref="A857:B857"/>
    <mergeCell ref="C857:D857"/>
    <mergeCell ref="A852:B852"/>
    <mergeCell ref="C852:D852"/>
    <mergeCell ref="A853:B853"/>
    <mergeCell ref="C853:D853"/>
    <mergeCell ref="A854:B854"/>
    <mergeCell ref="C854:D854"/>
    <mergeCell ref="A849:B849"/>
    <mergeCell ref="C849:D849"/>
    <mergeCell ref="A850:B850"/>
    <mergeCell ref="C850:D850"/>
    <mergeCell ref="A851:B851"/>
    <mergeCell ref="C851:D851"/>
    <mergeCell ref="A846:B846"/>
    <mergeCell ref="C846:D846"/>
    <mergeCell ref="A847:B847"/>
    <mergeCell ref="C847:D847"/>
    <mergeCell ref="A848:B848"/>
    <mergeCell ref="C848:D848"/>
    <mergeCell ref="A843:B843"/>
    <mergeCell ref="C843:D843"/>
    <mergeCell ref="A844:B844"/>
    <mergeCell ref="C844:D844"/>
    <mergeCell ref="A845:B845"/>
    <mergeCell ref="C845:D845"/>
    <mergeCell ref="A840:B840"/>
    <mergeCell ref="C840:D840"/>
    <mergeCell ref="A841:B841"/>
    <mergeCell ref="C841:D841"/>
    <mergeCell ref="A842:B842"/>
    <mergeCell ref="C842:D842"/>
    <mergeCell ref="A837:B837"/>
    <mergeCell ref="C837:D837"/>
    <mergeCell ref="A838:B838"/>
    <mergeCell ref="C838:D838"/>
    <mergeCell ref="A839:B839"/>
    <mergeCell ref="C839:D839"/>
    <mergeCell ref="A834:B834"/>
    <mergeCell ref="C834:D834"/>
    <mergeCell ref="A835:B835"/>
    <mergeCell ref="C835:D835"/>
    <mergeCell ref="A836:B836"/>
    <mergeCell ref="C836:D836"/>
    <mergeCell ref="A831:B831"/>
    <mergeCell ref="C831:D831"/>
    <mergeCell ref="A832:B832"/>
    <mergeCell ref="C832:D832"/>
    <mergeCell ref="A833:B833"/>
    <mergeCell ref="C833:D833"/>
    <mergeCell ref="A828:B828"/>
    <mergeCell ref="C828:D828"/>
    <mergeCell ref="A829:B829"/>
    <mergeCell ref="C829:D829"/>
    <mergeCell ref="A830:B830"/>
    <mergeCell ref="C830:D830"/>
    <mergeCell ref="A825:B825"/>
    <mergeCell ref="C825:D825"/>
    <mergeCell ref="A826:B826"/>
    <mergeCell ref="C826:D826"/>
    <mergeCell ref="A827:B827"/>
    <mergeCell ref="C827:D827"/>
    <mergeCell ref="A822:B822"/>
    <mergeCell ref="C822:D822"/>
    <mergeCell ref="A823:B823"/>
    <mergeCell ref="C823:D823"/>
    <mergeCell ref="A824:B824"/>
    <mergeCell ref="C824:D824"/>
    <mergeCell ref="A819:B819"/>
    <mergeCell ref="C819:D819"/>
    <mergeCell ref="A820:B820"/>
    <mergeCell ref="C820:D820"/>
    <mergeCell ref="A821:B821"/>
    <mergeCell ref="C821:D821"/>
    <mergeCell ref="A816:B816"/>
    <mergeCell ref="C816:D816"/>
    <mergeCell ref="A817:B817"/>
    <mergeCell ref="C817:D817"/>
    <mergeCell ref="A818:B818"/>
    <mergeCell ref="C818:D818"/>
    <mergeCell ref="A813:B813"/>
    <mergeCell ref="C813:D813"/>
    <mergeCell ref="A814:B814"/>
    <mergeCell ref="C814:D814"/>
    <mergeCell ref="A815:B815"/>
    <mergeCell ref="C815:D815"/>
    <mergeCell ref="A810:B810"/>
    <mergeCell ref="C810:D810"/>
    <mergeCell ref="A811:B811"/>
    <mergeCell ref="C811:D811"/>
    <mergeCell ref="A812:B812"/>
    <mergeCell ref="C812:D812"/>
    <mergeCell ref="A807:B807"/>
    <mergeCell ref="C807:D807"/>
    <mergeCell ref="A808:B808"/>
    <mergeCell ref="C808:D808"/>
    <mergeCell ref="A809:B809"/>
    <mergeCell ref="C809:D809"/>
    <mergeCell ref="A804:B804"/>
    <mergeCell ref="C804:D804"/>
    <mergeCell ref="A805:B805"/>
    <mergeCell ref="C805:D805"/>
    <mergeCell ref="A806:B806"/>
    <mergeCell ref="C806:D806"/>
    <mergeCell ref="A801:B801"/>
    <mergeCell ref="C801:D801"/>
    <mergeCell ref="A802:B802"/>
    <mergeCell ref="C802:D802"/>
    <mergeCell ref="A803:B803"/>
    <mergeCell ref="C803:D803"/>
    <mergeCell ref="A798:B798"/>
    <mergeCell ref="C798:D798"/>
    <mergeCell ref="A799:B799"/>
    <mergeCell ref="C799:D799"/>
    <mergeCell ref="A800:B800"/>
    <mergeCell ref="C800:D800"/>
    <mergeCell ref="A795:B795"/>
    <mergeCell ref="C795:D795"/>
    <mergeCell ref="A796:B796"/>
    <mergeCell ref="C796:D796"/>
    <mergeCell ref="A797:B797"/>
    <mergeCell ref="C797:D797"/>
    <mergeCell ref="A792:B792"/>
    <mergeCell ref="C792:D792"/>
    <mergeCell ref="A793:B793"/>
    <mergeCell ref="C793:D793"/>
    <mergeCell ref="A794:B794"/>
    <mergeCell ref="C794:D794"/>
    <mergeCell ref="A789:B789"/>
    <mergeCell ref="C789:D789"/>
    <mergeCell ref="A790:B790"/>
    <mergeCell ref="C790:D790"/>
    <mergeCell ref="A791:B791"/>
    <mergeCell ref="C791:D791"/>
    <mergeCell ref="A786:B786"/>
    <mergeCell ref="C786:D786"/>
    <mergeCell ref="A787:B787"/>
    <mergeCell ref="C787:D787"/>
    <mergeCell ref="A788:B788"/>
    <mergeCell ref="C788:D788"/>
    <mergeCell ref="A783:B783"/>
    <mergeCell ref="C783:D783"/>
    <mergeCell ref="A784:B784"/>
    <mergeCell ref="C784:D784"/>
    <mergeCell ref="A785:B785"/>
    <mergeCell ref="C785:D785"/>
    <mergeCell ref="A780:B780"/>
    <mergeCell ref="C780:D780"/>
    <mergeCell ref="A781:B781"/>
    <mergeCell ref="C781:D781"/>
    <mergeCell ref="A782:B782"/>
    <mergeCell ref="C782:D782"/>
    <mergeCell ref="A777:B777"/>
    <mergeCell ref="C777:D777"/>
    <mergeCell ref="A778:B778"/>
    <mergeCell ref="C778:D778"/>
    <mergeCell ref="A779:B779"/>
    <mergeCell ref="C779:D779"/>
    <mergeCell ref="A774:B774"/>
    <mergeCell ref="C774:D774"/>
    <mergeCell ref="A775:B775"/>
    <mergeCell ref="C775:D775"/>
    <mergeCell ref="A776:B776"/>
    <mergeCell ref="C776:D776"/>
    <mergeCell ref="A771:B771"/>
    <mergeCell ref="C771:D771"/>
    <mergeCell ref="A772:B772"/>
    <mergeCell ref="C772:D772"/>
    <mergeCell ref="A773:B773"/>
    <mergeCell ref="C773:D773"/>
    <mergeCell ref="A768:B768"/>
    <mergeCell ref="C768:D768"/>
    <mergeCell ref="A769:B769"/>
    <mergeCell ref="C769:D769"/>
    <mergeCell ref="A770:B770"/>
    <mergeCell ref="C770:D770"/>
    <mergeCell ref="A765:B765"/>
    <mergeCell ref="C765:D765"/>
    <mergeCell ref="A766:B766"/>
    <mergeCell ref="C766:D766"/>
    <mergeCell ref="A767:B767"/>
    <mergeCell ref="C767:D767"/>
    <mergeCell ref="A762:B762"/>
    <mergeCell ref="C762:D762"/>
    <mergeCell ref="A763:B763"/>
    <mergeCell ref="C763:D763"/>
    <mergeCell ref="A764:B764"/>
    <mergeCell ref="C764:D764"/>
    <mergeCell ref="A759:B759"/>
    <mergeCell ref="C759:D759"/>
    <mergeCell ref="A760:B760"/>
    <mergeCell ref="C760:D760"/>
    <mergeCell ref="A761:B761"/>
    <mergeCell ref="C761:D761"/>
    <mergeCell ref="A756:B756"/>
    <mergeCell ref="C756:D756"/>
    <mergeCell ref="A757:B757"/>
    <mergeCell ref="C757:D757"/>
    <mergeCell ref="A758:B758"/>
    <mergeCell ref="C758:D758"/>
    <mergeCell ref="A753:B753"/>
    <mergeCell ref="C753:D753"/>
    <mergeCell ref="A754:B754"/>
    <mergeCell ref="C754:D754"/>
    <mergeCell ref="A755:B755"/>
    <mergeCell ref="C755:D755"/>
    <mergeCell ref="A750:B750"/>
    <mergeCell ref="C750:D750"/>
    <mergeCell ref="A751:B751"/>
    <mergeCell ref="C751:D751"/>
    <mergeCell ref="A752:B752"/>
    <mergeCell ref="C752:D752"/>
    <mergeCell ref="A747:B747"/>
    <mergeCell ref="C747:D747"/>
    <mergeCell ref="A748:B748"/>
    <mergeCell ref="C748:D748"/>
    <mergeCell ref="A749:B749"/>
    <mergeCell ref="C749:D749"/>
    <mergeCell ref="A744:B744"/>
    <mergeCell ref="C744:D744"/>
    <mergeCell ref="A745:B745"/>
    <mergeCell ref="C745:D745"/>
    <mergeCell ref="A746:B746"/>
    <mergeCell ref="C746:D746"/>
    <mergeCell ref="A741:B741"/>
    <mergeCell ref="C741:D741"/>
    <mergeCell ref="A742:B742"/>
    <mergeCell ref="C742:D742"/>
    <mergeCell ref="A743:B743"/>
    <mergeCell ref="C743:D743"/>
    <mergeCell ref="A738:B738"/>
    <mergeCell ref="C738:D738"/>
    <mergeCell ref="A739:B739"/>
    <mergeCell ref="C739:D739"/>
    <mergeCell ref="A740:B740"/>
    <mergeCell ref="C740:D740"/>
    <mergeCell ref="A735:B735"/>
    <mergeCell ref="C735:D735"/>
    <mergeCell ref="A736:B736"/>
    <mergeCell ref="C736:D736"/>
    <mergeCell ref="A737:B737"/>
    <mergeCell ref="C737:D737"/>
    <mergeCell ref="A732:B732"/>
    <mergeCell ref="C732:D732"/>
    <mergeCell ref="A733:B733"/>
    <mergeCell ref="C733:D733"/>
    <mergeCell ref="A734:B734"/>
    <mergeCell ref="C734:D734"/>
    <mergeCell ref="A729:B729"/>
    <mergeCell ref="C729:D729"/>
    <mergeCell ref="A730:B730"/>
    <mergeCell ref="C730:D730"/>
    <mergeCell ref="A731:B731"/>
    <mergeCell ref="C731:D731"/>
    <mergeCell ref="A726:B726"/>
    <mergeCell ref="C726:D726"/>
    <mergeCell ref="A727:B727"/>
    <mergeCell ref="C727:D727"/>
    <mergeCell ref="A728:B728"/>
    <mergeCell ref="C728:D728"/>
    <mergeCell ref="A723:B723"/>
    <mergeCell ref="C723:D723"/>
    <mergeCell ref="A724:B724"/>
    <mergeCell ref="C724:D724"/>
    <mergeCell ref="A725:B725"/>
    <mergeCell ref="C725:D725"/>
    <mergeCell ref="A720:B720"/>
    <mergeCell ref="C720:D720"/>
    <mergeCell ref="A721:B721"/>
    <mergeCell ref="C721:D721"/>
    <mergeCell ref="A722:B722"/>
    <mergeCell ref="C722:D722"/>
    <mergeCell ref="A717:B717"/>
    <mergeCell ref="C717:D717"/>
    <mergeCell ref="A718:B718"/>
    <mergeCell ref="C718:D718"/>
    <mergeCell ref="A719:B719"/>
    <mergeCell ref="C719:D719"/>
    <mergeCell ref="A714:B714"/>
    <mergeCell ref="C714:D714"/>
    <mergeCell ref="A715:B715"/>
    <mergeCell ref="C715:D715"/>
    <mergeCell ref="A716:B716"/>
    <mergeCell ref="C716:D716"/>
    <mergeCell ref="A711:B711"/>
    <mergeCell ref="C711:D711"/>
    <mergeCell ref="A712:B712"/>
    <mergeCell ref="C712:D712"/>
    <mergeCell ref="A713:B713"/>
    <mergeCell ref="C713:D713"/>
    <mergeCell ref="A708:B708"/>
    <mergeCell ref="C708:D708"/>
    <mergeCell ref="A709:B709"/>
    <mergeCell ref="C709:D709"/>
    <mergeCell ref="A710:B710"/>
    <mergeCell ref="C710:D710"/>
    <mergeCell ref="A705:B705"/>
    <mergeCell ref="C705:D705"/>
    <mergeCell ref="A706:B706"/>
    <mergeCell ref="C706:D706"/>
    <mergeCell ref="A707:B707"/>
    <mergeCell ref="C707:D707"/>
    <mergeCell ref="A702:B702"/>
    <mergeCell ref="C702:D702"/>
    <mergeCell ref="A703:B703"/>
    <mergeCell ref="C703:D703"/>
    <mergeCell ref="A704:B704"/>
    <mergeCell ref="C704:D704"/>
    <mergeCell ref="A699:B699"/>
    <mergeCell ref="C699:D699"/>
    <mergeCell ref="A700:B700"/>
    <mergeCell ref="C700:D700"/>
    <mergeCell ref="A701:B701"/>
    <mergeCell ref="C701:D701"/>
    <mergeCell ref="A696:B696"/>
    <mergeCell ref="C696:D696"/>
    <mergeCell ref="A697:B697"/>
    <mergeCell ref="C697:D697"/>
    <mergeCell ref="A698:B698"/>
    <mergeCell ref="C698:D698"/>
    <mergeCell ref="A693:B693"/>
    <mergeCell ref="C693:D693"/>
    <mergeCell ref="A694:B694"/>
    <mergeCell ref="C694:D694"/>
    <mergeCell ref="A695:B695"/>
    <mergeCell ref="C695:D695"/>
    <mergeCell ref="A690:B690"/>
    <mergeCell ref="C690:D690"/>
    <mergeCell ref="A691:B691"/>
    <mergeCell ref="C691:D691"/>
    <mergeCell ref="A692:B692"/>
    <mergeCell ref="C692:D692"/>
    <mergeCell ref="A687:B687"/>
    <mergeCell ref="C687:D687"/>
    <mergeCell ref="A688:B688"/>
    <mergeCell ref="C688:D688"/>
    <mergeCell ref="A689:B689"/>
    <mergeCell ref="C689:D689"/>
    <mergeCell ref="A684:B684"/>
    <mergeCell ref="C684:D684"/>
    <mergeCell ref="A685:B685"/>
    <mergeCell ref="C685:D685"/>
    <mergeCell ref="A686:B686"/>
    <mergeCell ref="C686:D686"/>
    <mergeCell ref="A681:B681"/>
    <mergeCell ref="C681:D681"/>
    <mergeCell ref="A682:B682"/>
    <mergeCell ref="C682:D682"/>
    <mergeCell ref="A683:B683"/>
    <mergeCell ref="C683:D683"/>
    <mergeCell ref="A678:B678"/>
    <mergeCell ref="C678:D678"/>
    <mergeCell ref="A679:B679"/>
    <mergeCell ref="C679:D679"/>
    <mergeCell ref="A680:B680"/>
    <mergeCell ref="C680:D680"/>
    <mergeCell ref="A675:B675"/>
    <mergeCell ref="C675:D675"/>
    <mergeCell ref="A676:B676"/>
    <mergeCell ref="C676:D676"/>
    <mergeCell ref="A677:B677"/>
    <mergeCell ref="C677:D677"/>
    <mergeCell ref="A672:B672"/>
    <mergeCell ref="C672:D672"/>
    <mergeCell ref="A673:B673"/>
    <mergeCell ref="C673:D673"/>
    <mergeCell ref="A674:B674"/>
    <mergeCell ref="C674:D674"/>
    <mergeCell ref="A669:B669"/>
    <mergeCell ref="C669:D669"/>
    <mergeCell ref="A670:B670"/>
    <mergeCell ref="C670:D670"/>
    <mergeCell ref="A671:B671"/>
    <mergeCell ref="C671:D671"/>
    <mergeCell ref="A666:B666"/>
    <mergeCell ref="C666:D666"/>
    <mergeCell ref="A667:B667"/>
    <mergeCell ref="C667:D667"/>
    <mergeCell ref="A668:B668"/>
    <mergeCell ref="C668:D668"/>
    <mergeCell ref="A663:B663"/>
    <mergeCell ref="C663:D663"/>
    <mergeCell ref="A664:B664"/>
    <mergeCell ref="C664:D664"/>
    <mergeCell ref="A665:B665"/>
    <mergeCell ref="C665:D665"/>
    <mergeCell ref="A660:B660"/>
    <mergeCell ref="C660:D660"/>
    <mergeCell ref="A661:B661"/>
    <mergeCell ref="C661:D661"/>
    <mergeCell ref="A662:B662"/>
    <mergeCell ref="C662:D662"/>
    <mergeCell ref="A657:B657"/>
    <mergeCell ref="C657:D657"/>
    <mergeCell ref="A658:B658"/>
    <mergeCell ref="C658:D658"/>
    <mergeCell ref="A659:B659"/>
    <mergeCell ref="C659:D659"/>
    <mergeCell ref="A654:B654"/>
    <mergeCell ref="C654:D654"/>
    <mergeCell ref="A655:B655"/>
    <mergeCell ref="C655:D655"/>
    <mergeCell ref="A656:B656"/>
    <mergeCell ref="C656:D656"/>
    <mergeCell ref="A651:B651"/>
    <mergeCell ref="C651:D651"/>
    <mergeCell ref="A652:B652"/>
    <mergeCell ref="C652:D652"/>
    <mergeCell ref="A653:B653"/>
    <mergeCell ref="C653:D653"/>
    <mergeCell ref="A648:B648"/>
    <mergeCell ref="C648:D648"/>
    <mergeCell ref="A649:B649"/>
    <mergeCell ref="C649:D649"/>
    <mergeCell ref="A650:B650"/>
    <mergeCell ref="C650:D650"/>
    <mergeCell ref="A645:B645"/>
    <mergeCell ref="C645:D645"/>
    <mergeCell ref="A646:B646"/>
    <mergeCell ref="C646:D646"/>
    <mergeCell ref="A647:B647"/>
    <mergeCell ref="C647:D647"/>
    <mergeCell ref="A642:B642"/>
    <mergeCell ref="C642:D642"/>
    <mergeCell ref="A643:B643"/>
    <mergeCell ref="C643:D643"/>
    <mergeCell ref="A644:B644"/>
    <mergeCell ref="C644:D644"/>
    <mergeCell ref="A639:B639"/>
    <mergeCell ref="C639:D639"/>
    <mergeCell ref="A640:B640"/>
    <mergeCell ref="C640:D640"/>
    <mergeCell ref="A641:B641"/>
    <mergeCell ref="C641:D641"/>
    <mergeCell ref="A636:B636"/>
    <mergeCell ref="C636:D636"/>
    <mergeCell ref="A637:B637"/>
    <mergeCell ref="C637:D637"/>
    <mergeCell ref="A638:B638"/>
    <mergeCell ref="C638:D638"/>
    <mergeCell ref="A633:B633"/>
    <mergeCell ref="C633:D633"/>
    <mergeCell ref="A634:B634"/>
    <mergeCell ref="C634:D634"/>
    <mergeCell ref="A635:B635"/>
    <mergeCell ref="C635:D635"/>
    <mergeCell ref="A630:B630"/>
    <mergeCell ref="C630:D630"/>
    <mergeCell ref="A631:B631"/>
    <mergeCell ref="C631:D631"/>
    <mergeCell ref="A632:B632"/>
    <mergeCell ref="C632:D632"/>
    <mergeCell ref="A627:B627"/>
    <mergeCell ref="C627:D627"/>
    <mergeCell ref="A628:B628"/>
    <mergeCell ref="C628:D628"/>
    <mergeCell ref="A629:B629"/>
    <mergeCell ref="C629:D629"/>
    <mergeCell ref="A624:B624"/>
    <mergeCell ref="C624:D624"/>
    <mergeCell ref="A625:B625"/>
    <mergeCell ref="C625:D625"/>
    <mergeCell ref="A626:B626"/>
    <mergeCell ref="C626:D626"/>
    <mergeCell ref="A621:B621"/>
    <mergeCell ref="C621:D621"/>
    <mergeCell ref="A622:B622"/>
    <mergeCell ref="C622:D622"/>
    <mergeCell ref="A623:B623"/>
    <mergeCell ref="C623:D623"/>
    <mergeCell ref="A618:B618"/>
    <mergeCell ref="C618:D618"/>
    <mergeCell ref="A619:B619"/>
    <mergeCell ref="C619:D619"/>
    <mergeCell ref="A620:B620"/>
    <mergeCell ref="C620:D620"/>
    <mergeCell ref="A615:B615"/>
    <mergeCell ref="C615:D615"/>
    <mergeCell ref="A616:B616"/>
    <mergeCell ref="C616:D616"/>
    <mergeCell ref="A617:B617"/>
    <mergeCell ref="C617:D617"/>
    <mergeCell ref="A612:B612"/>
    <mergeCell ref="C612:D612"/>
    <mergeCell ref="A613:B613"/>
    <mergeCell ref="C613:D613"/>
    <mergeCell ref="A614:B614"/>
    <mergeCell ref="C614:D614"/>
    <mergeCell ref="A609:B609"/>
    <mergeCell ref="C609:D609"/>
    <mergeCell ref="A610:B610"/>
    <mergeCell ref="C610:D610"/>
    <mergeCell ref="A611:B611"/>
    <mergeCell ref="C611:D611"/>
    <mergeCell ref="A606:B606"/>
    <mergeCell ref="C606:D606"/>
    <mergeCell ref="A607:B607"/>
    <mergeCell ref="C607:D607"/>
    <mergeCell ref="A608:B608"/>
    <mergeCell ref="C608:D608"/>
    <mergeCell ref="A603:B603"/>
    <mergeCell ref="C603:D603"/>
    <mergeCell ref="A604:B604"/>
    <mergeCell ref="C604:D604"/>
    <mergeCell ref="A605:B605"/>
    <mergeCell ref="C605:D605"/>
    <mergeCell ref="A600:B600"/>
    <mergeCell ref="C600:D600"/>
    <mergeCell ref="A601:B601"/>
    <mergeCell ref="C601:D601"/>
    <mergeCell ref="A602:B602"/>
    <mergeCell ref="C602:D602"/>
    <mergeCell ref="A597:B597"/>
    <mergeCell ref="C597:D597"/>
    <mergeCell ref="A598:B598"/>
    <mergeCell ref="C598:D598"/>
    <mergeCell ref="A599:B599"/>
    <mergeCell ref="C599:D599"/>
    <mergeCell ref="A594:B594"/>
    <mergeCell ref="C594:D594"/>
    <mergeCell ref="A595:B595"/>
    <mergeCell ref="C595:D595"/>
    <mergeCell ref="A596:B596"/>
    <mergeCell ref="C596:D596"/>
    <mergeCell ref="A591:B591"/>
    <mergeCell ref="C591:D591"/>
    <mergeCell ref="A592:B592"/>
    <mergeCell ref="C592:D592"/>
    <mergeCell ref="A593:B593"/>
    <mergeCell ref="C593:D593"/>
    <mergeCell ref="A588:B588"/>
    <mergeCell ref="C588:D588"/>
    <mergeCell ref="A589:B589"/>
    <mergeCell ref="C589:D589"/>
    <mergeCell ref="A590:B590"/>
    <mergeCell ref="C590:D590"/>
    <mergeCell ref="A585:B585"/>
    <mergeCell ref="C585:D585"/>
    <mergeCell ref="A586:B586"/>
    <mergeCell ref="C586:D586"/>
    <mergeCell ref="A587:B587"/>
    <mergeCell ref="C587:D587"/>
    <mergeCell ref="A582:B582"/>
    <mergeCell ref="C582:D582"/>
    <mergeCell ref="A583:B583"/>
    <mergeCell ref="C583:D583"/>
    <mergeCell ref="A584:B584"/>
    <mergeCell ref="C584:D584"/>
    <mergeCell ref="A579:B579"/>
    <mergeCell ref="C579:D579"/>
    <mergeCell ref="A580:B580"/>
    <mergeCell ref="C580:D580"/>
    <mergeCell ref="A581:B581"/>
    <mergeCell ref="C581:D581"/>
    <mergeCell ref="A576:B576"/>
    <mergeCell ref="C576:D576"/>
    <mergeCell ref="A577:B577"/>
    <mergeCell ref="C577:D577"/>
    <mergeCell ref="A578:B578"/>
    <mergeCell ref="C578:D578"/>
    <mergeCell ref="A573:B573"/>
    <mergeCell ref="C573:D573"/>
    <mergeCell ref="A574:B574"/>
    <mergeCell ref="C574:D574"/>
    <mergeCell ref="A575:B575"/>
    <mergeCell ref="C575:D575"/>
    <mergeCell ref="A570:B570"/>
    <mergeCell ref="C570:D570"/>
    <mergeCell ref="A571:B571"/>
    <mergeCell ref="C571:D571"/>
    <mergeCell ref="A572:B572"/>
    <mergeCell ref="C572:D572"/>
    <mergeCell ref="A567:B567"/>
    <mergeCell ref="C567:D567"/>
    <mergeCell ref="A568:B568"/>
    <mergeCell ref="C568:D568"/>
    <mergeCell ref="A569:B569"/>
    <mergeCell ref="C569:D569"/>
    <mergeCell ref="A564:B564"/>
    <mergeCell ref="C564:D564"/>
    <mergeCell ref="A565:B565"/>
    <mergeCell ref="C565:D565"/>
    <mergeCell ref="A566:B566"/>
    <mergeCell ref="C566:D566"/>
    <mergeCell ref="A561:B561"/>
    <mergeCell ref="C561:D561"/>
    <mergeCell ref="A562:B562"/>
    <mergeCell ref="C562:D562"/>
    <mergeCell ref="A563:B563"/>
    <mergeCell ref="C563:D563"/>
    <mergeCell ref="A558:B558"/>
    <mergeCell ref="C558:D558"/>
    <mergeCell ref="A559:B559"/>
    <mergeCell ref="C559:D559"/>
    <mergeCell ref="A560:B560"/>
    <mergeCell ref="C560:D560"/>
    <mergeCell ref="A555:B555"/>
    <mergeCell ref="C555:D555"/>
    <mergeCell ref="A556:B556"/>
    <mergeCell ref="C556:D556"/>
    <mergeCell ref="A557:B557"/>
    <mergeCell ref="C557:D557"/>
    <mergeCell ref="A552:B552"/>
    <mergeCell ref="C552:D552"/>
    <mergeCell ref="A553:B553"/>
    <mergeCell ref="C553:D553"/>
    <mergeCell ref="A554:B554"/>
    <mergeCell ref="C554:D554"/>
    <mergeCell ref="A549:B549"/>
    <mergeCell ref="C549:D549"/>
    <mergeCell ref="A550:B550"/>
    <mergeCell ref="C550:D550"/>
    <mergeCell ref="A551:B551"/>
    <mergeCell ref="C551:D551"/>
    <mergeCell ref="A546:B546"/>
    <mergeCell ref="C546:D546"/>
    <mergeCell ref="A547:B547"/>
    <mergeCell ref="C547:D547"/>
    <mergeCell ref="A548:B548"/>
    <mergeCell ref="C548:D548"/>
    <mergeCell ref="A543:B543"/>
    <mergeCell ref="C543:D543"/>
    <mergeCell ref="A544:B544"/>
    <mergeCell ref="C544:D544"/>
    <mergeCell ref="A545:B545"/>
    <mergeCell ref="C545:D545"/>
    <mergeCell ref="A540:B540"/>
    <mergeCell ref="C540:D540"/>
    <mergeCell ref="A541:B541"/>
    <mergeCell ref="C541:D541"/>
    <mergeCell ref="A542:B542"/>
    <mergeCell ref="C542:D542"/>
    <mergeCell ref="A537:B537"/>
    <mergeCell ref="C537:D537"/>
    <mergeCell ref="A538:B538"/>
    <mergeCell ref="C538:D538"/>
    <mergeCell ref="A539:B539"/>
    <mergeCell ref="C539:D539"/>
    <mergeCell ref="A534:B534"/>
    <mergeCell ref="C534:D534"/>
    <mergeCell ref="A535:B535"/>
    <mergeCell ref="C535:D535"/>
    <mergeCell ref="A536:B536"/>
    <mergeCell ref="C536:D536"/>
    <mergeCell ref="A531:B531"/>
    <mergeCell ref="C531:D531"/>
    <mergeCell ref="A532:B532"/>
    <mergeCell ref="C532:D532"/>
    <mergeCell ref="A533:B533"/>
    <mergeCell ref="C533:D533"/>
    <mergeCell ref="A528:B528"/>
    <mergeCell ref="C528:D528"/>
    <mergeCell ref="A529:B529"/>
    <mergeCell ref="C529:D529"/>
    <mergeCell ref="A530:B530"/>
    <mergeCell ref="C530:D530"/>
    <mergeCell ref="A522:C522"/>
    <mergeCell ref="A523:C523"/>
    <mergeCell ref="A524:C524"/>
    <mergeCell ref="A525:C525"/>
    <mergeCell ref="A527:B527"/>
    <mergeCell ref="C527:D527"/>
    <mergeCell ref="A516:D516"/>
    <mergeCell ref="A517:C517"/>
    <mergeCell ref="A518:C518"/>
    <mergeCell ref="A519:C519"/>
    <mergeCell ref="A520:C520"/>
    <mergeCell ref="A521:C521"/>
    <mergeCell ref="A513:B513"/>
    <mergeCell ref="C513:D513"/>
    <mergeCell ref="A514:B514"/>
    <mergeCell ref="C514:D514"/>
    <mergeCell ref="A515:B515"/>
    <mergeCell ref="C515:D515"/>
    <mergeCell ref="A510:B510"/>
    <mergeCell ref="C510:D510"/>
    <mergeCell ref="A511:B511"/>
    <mergeCell ref="C511:D511"/>
    <mergeCell ref="A512:B512"/>
    <mergeCell ref="C512:D512"/>
    <mergeCell ref="A507:B507"/>
    <mergeCell ref="C507:D507"/>
    <mergeCell ref="A508:B508"/>
    <mergeCell ref="C508:D508"/>
    <mergeCell ref="A509:B509"/>
    <mergeCell ref="C509:D509"/>
    <mergeCell ref="A504:B504"/>
    <mergeCell ref="C504:D504"/>
    <mergeCell ref="A505:B505"/>
    <mergeCell ref="C505:D505"/>
    <mergeCell ref="A506:B506"/>
    <mergeCell ref="C506:D506"/>
    <mergeCell ref="A501:B501"/>
    <mergeCell ref="C501:D501"/>
    <mergeCell ref="A502:B502"/>
    <mergeCell ref="C502:D502"/>
    <mergeCell ref="A503:B503"/>
    <mergeCell ref="C503:D503"/>
    <mergeCell ref="A498:B498"/>
    <mergeCell ref="C498:D498"/>
    <mergeCell ref="A499:B499"/>
    <mergeCell ref="C499:D499"/>
    <mergeCell ref="A500:B500"/>
    <mergeCell ref="C500:D500"/>
    <mergeCell ref="A495:B495"/>
    <mergeCell ref="C495:D495"/>
    <mergeCell ref="A496:B496"/>
    <mergeCell ref="C496:D496"/>
    <mergeCell ref="A497:B497"/>
    <mergeCell ref="C497:D497"/>
    <mergeCell ref="A492:B492"/>
    <mergeCell ref="C492:D492"/>
    <mergeCell ref="A493:B493"/>
    <mergeCell ref="C493:D493"/>
    <mergeCell ref="A494:B494"/>
    <mergeCell ref="C494:D494"/>
    <mergeCell ref="A489:B489"/>
    <mergeCell ref="C489:D489"/>
    <mergeCell ref="A490:B490"/>
    <mergeCell ref="C490:D490"/>
    <mergeCell ref="A491:B491"/>
    <mergeCell ref="C491:D491"/>
    <mergeCell ref="A486:B486"/>
    <mergeCell ref="C486:D486"/>
    <mergeCell ref="A487:B487"/>
    <mergeCell ref="C487:D487"/>
    <mergeCell ref="A488:B488"/>
    <mergeCell ref="C488:D488"/>
    <mergeCell ref="A483:B483"/>
    <mergeCell ref="C483:D483"/>
    <mergeCell ref="A484:B484"/>
    <mergeCell ref="C484:D484"/>
    <mergeCell ref="A485:B485"/>
    <mergeCell ref="C485:D485"/>
    <mergeCell ref="A480:B480"/>
    <mergeCell ref="C480:D480"/>
    <mergeCell ref="A481:B481"/>
    <mergeCell ref="C481:D481"/>
    <mergeCell ref="A482:B482"/>
    <mergeCell ref="C482:D482"/>
    <mergeCell ref="A477:B477"/>
    <mergeCell ref="C477:D477"/>
    <mergeCell ref="A478:B478"/>
    <mergeCell ref="C478:D478"/>
    <mergeCell ref="A479:B479"/>
    <mergeCell ref="C479:D479"/>
    <mergeCell ref="A474:B474"/>
    <mergeCell ref="C474:D474"/>
    <mergeCell ref="A475:B475"/>
    <mergeCell ref="C475:D475"/>
    <mergeCell ref="A476:B476"/>
    <mergeCell ref="C476:D476"/>
    <mergeCell ref="A471:B471"/>
    <mergeCell ref="C471:D471"/>
    <mergeCell ref="A472:B472"/>
    <mergeCell ref="C472:D472"/>
    <mergeCell ref="A473:B473"/>
    <mergeCell ref="C473:D473"/>
    <mergeCell ref="A468:B468"/>
    <mergeCell ref="C468:D468"/>
    <mergeCell ref="A469:B469"/>
    <mergeCell ref="C469:D469"/>
    <mergeCell ref="A470:B470"/>
    <mergeCell ref="C470:D470"/>
    <mergeCell ref="A465:B465"/>
    <mergeCell ref="C465:D465"/>
    <mergeCell ref="A466:B466"/>
    <mergeCell ref="C466:D466"/>
    <mergeCell ref="A467:B467"/>
    <mergeCell ref="C467:D467"/>
    <mergeCell ref="A462:B462"/>
    <mergeCell ref="C462:D462"/>
    <mergeCell ref="A463:B463"/>
    <mergeCell ref="C463:D463"/>
    <mergeCell ref="A464:B464"/>
    <mergeCell ref="C464:D464"/>
    <mergeCell ref="A459:B459"/>
    <mergeCell ref="C459:D459"/>
    <mergeCell ref="A460:B460"/>
    <mergeCell ref="C460:D460"/>
    <mergeCell ref="A461:B461"/>
    <mergeCell ref="C461:D461"/>
    <mergeCell ref="A456:B456"/>
    <mergeCell ref="C456:D456"/>
    <mergeCell ref="A457:B457"/>
    <mergeCell ref="C457:D457"/>
    <mergeCell ref="A458:B458"/>
    <mergeCell ref="C458:D458"/>
    <mergeCell ref="A453:B453"/>
    <mergeCell ref="C453:D453"/>
    <mergeCell ref="A454:B454"/>
    <mergeCell ref="C454:D454"/>
    <mergeCell ref="A455:B455"/>
    <mergeCell ref="C455:D455"/>
    <mergeCell ref="A450:B450"/>
    <mergeCell ref="C450:D450"/>
    <mergeCell ref="A451:B451"/>
    <mergeCell ref="C451:D451"/>
    <mergeCell ref="A452:B452"/>
    <mergeCell ref="C452:D452"/>
    <mergeCell ref="A447:B447"/>
    <mergeCell ref="C447:D447"/>
    <mergeCell ref="A448:B448"/>
    <mergeCell ref="C448:D448"/>
    <mergeCell ref="A449:B449"/>
    <mergeCell ref="C449:D449"/>
    <mergeCell ref="A444:B444"/>
    <mergeCell ref="C444:D444"/>
    <mergeCell ref="A445:B445"/>
    <mergeCell ref="C445:D445"/>
    <mergeCell ref="A446:B446"/>
    <mergeCell ref="C446:D446"/>
    <mergeCell ref="A441:B441"/>
    <mergeCell ref="C441:D441"/>
    <mergeCell ref="A442:B442"/>
    <mergeCell ref="C442:D442"/>
    <mergeCell ref="A443:B443"/>
    <mergeCell ref="C443:D443"/>
    <mergeCell ref="A438:B438"/>
    <mergeCell ref="C438:D438"/>
    <mergeCell ref="A439:B439"/>
    <mergeCell ref="C439:D439"/>
    <mergeCell ref="A440:B440"/>
    <mergeCell ref="C440:D440"/>
    <mergeCell ref="A435:B435"/>
    <mergeCell ref="C435:D435"/>
    <mergeCell ref="A436:B436"/>
    <mergeCell ref="C436:D436"/>
    <mergeCell ref="A437:B437"/>
    <mergeCell ref="C437:D437"/>
    <mergeCell ref="A432:B432"/>
    <mergeCell ref="C432:D432"/>
    <mergeCell ref="A433:B433"/>
    <mergeCell ref="C433:D433"/>
    <mergeCell ref="A434:B434"/>
    <mergeCell ref="C434:D434"/>
    <mergeCell ref="A429:B429"/>
    <mergeCell ref="C429:D429"/>
    <mergeCell ref="A430:B430"/>
    <mergeCell ref="C430:D430"/>
    <mergeCell ref="A431:B431"/>
    <mergeCell ref="C431:D431"/>
    <mergeCell ref="A426:B426"/>
    <mergeCell ref="C426:D426"/>
    <mergeCell ref="A427:B427"/>
    <mergeCell ref="C427:D427"/>
    <mergeCell ref="A428:B428"/>
    <mergeCell ref="C428:D428"/>
    <mergeCell ref="A423:B423"/>
    <mergeCell ref="C423:D423"/>
    <mergeCell ref="A424:B424"/>
    <mergeCell ref="C424:D424"/>
    <mergeCell ref="A425:B425"/>
    <mergeCell ref="C425:D425"/>
    <mergeCell ref="A420:B420"/>
    <mergeCell ref="C420:D420"/>
    <mergeCell ref="A421:B421"/>
    <mergeCell ref="C421:D421"/>
    <mergeCell ref="A422:B422"/>
    <mergeCell ref="C422:D422"/>
    <mergeCell ref="A417:B417"/>
    <mergeCell ref="C417:D417"/>
    <mergeCell ref="A418:B418"/>
    <mergeCell ref="C418:D418"/>
    <mergeCell ref="A419:B419"/>
    <mergeCell ref="C419:D419"/>
    <mergeCell ref="A414:B414"/>
    <mergeCell ref="C414:D414"/>
    <mergeCell ref="A415:B415"/>
    <mergeCell ref="C415:D415"/>
    <mergeCell ref="A416:B416"/>
    <mergeCell ref="C416:D416"/>
    <mergeCell ref="A411:B411"/>
    <mergeCell ref="C411:D411"/>
    <mergeCell ref="A412:B412"/>
    <mergeCell ref="C412:D412"/>
    <mergeCell ref="A413:B413"/>
    <mergeCell ref="C413:D413"/>
    <mergeCell ref="A408:B408"/>
    <mergeCell ref="C408:D408"/>
    <mergeCell ref="A409:B409"/>
    <mergeCell ref="C409:D409"/>
    <mergeCell ref="A410:B410"/>
    <mergeCell ref="C410:D410"/>
    <mergeCell ref="A405:B405"/>
    <mergeCell ref="C405:D405"/>
    <mergeCell ref="A406:B406"/>
    <mergeCell ref="C406:D406"/>
    <mergeCell ref="A407:B407"/>
    <mergeCell ref="C407:D407"/>
    <mergeCell ref="A402:B402"/>
    <mergeCell ref="C402:D402"/>
    <mergeCell ref="A403:B403"/>
    <mergeCell ref="C403:D403"/>
    <mergeCell ref="A404:B404"/>
    <mergeCell ref="C404:D404"/>
    <mergeCell ref="A399:B399"/>
    <mergeCell ref="C399:D399"/>
    <mergeCell ref="A400:B400"/>
    <mergeCell ref="C400:D400"/>
    <mergeCell ref="A401:B401"/>
    <mergeCell ref="C401:D401"/>
    <mergeCell ref="A396:B396"/>
    <mergeCell ref="C396:D396"/>
    <mergeCell ref="A397:B397"/>
    <mergeCell ref="C397:D397"/>
    <mergeCell ref="A398:B398"/>
    <mergeCell ref="C398:D398"/>
    <mergeCell ref="A393:B393"/>
    <mergeCell ref="C393:D393"/>
    <mergeCell ref="A394:B394"/>
    <mergeCell ref="C394:D394"/>
    <mergeCell ref="A395:B395"/>
    <mergeCell ref="C395:D395"/>
    <mergeCell ref="A390:B390"/>
    <mergeCell ref="C390:D390"/>
    <mergeCell ref="A391:B391"/>
    <mergeCell ref="C391:D391"/>
    <mergeCell ref="A392:B392"/>
    <mergeCell ref="C392:D392"/>
    <mergeCell ref="A387:B387"/>
    <mergeCell ref="C387:D387"/>
    <mergeCell ref="A388:B388"/>
    <mergeCell ref="C388:D388"/>
    <mergeCell ref="A389:B389"/>
    <mergeCell ref="C389:D389"/>
    <mergeCell ref="A384:B384"/>
    <mergeCell ref="C384:D384"/>
    <mergeCell ref="A385:B385"/>
    <mergeCell ref="C385:D385"/>
    <mergeCell ref="A386:B386"/>
    <mergeCell ref="C386:D386"/>
    <mergeCell ref="A381:B381"/>
    <mergeCell ref="C381:D381"/>
    <mergeCell ref="A382:B382"/>
    <mergeCell ref="C382:D382"/>
    <mergeCell ref="A383:B383"/>
    <mergeCell ref="C383:D383"/>
    <mergeCell ref="A378:B378"/>
    <mergeCell ref="C378:D378"/>
    <mergeCell ref="A379:B379"/>
    <mergeCell ref="C379:D379"/>
    <mergeCell ref="A380:B380"/>
    <mergeCell ref="C380:D380"/>
    <mergeCell ref="A375:B375"/>
    <mergeCell ref="C375:D375"/>
    <mergeCell ref="A376:B376"/>
    <mergeCell ref="C376:D376"/>
    <mergeCell ref="A377:B377"/>
    <mergeCell ref="C377:D377"/>
    <mergeCell ref="A372:B372"/>
    <mergeCell ref="C372:D372"/>
    <mergeCell ref="A373:B373"/>
    <mergeCell ref="C373:D373"/>
    <mergeCell ref="A374:B374"/>
    <mergeCell ref="C374:D374"/>
    <mergeCell ref="A369:B369"/>
    <mergeCell ref="C369:D369"/>
    <mergeCell ref="A370:B370"/>
    <mergeCell ref="C370:D370"/>
    <mergeCell ref="A371:B371"/>
    <mergeCell ref="C371:D371"/>
    <mergeCell ref="A366:B366"/>
    <mergeCell ref="C366:D366"/>
    <mergeCell ref="A367:B367"/>
    <mergeCell ref="C367:D367"/>
    <mergeCell ref="A368:B368"/>
    <mergeCell ref="C368:D368"/>
    <mergeCell ref="A363:B363"/>
    <mergeCell ref="C363:D363"/>
    <mergeCell ref="A364:B364"/>
    <mergeCell ref="C364:D364"/>
    <mergeCell ref="A365:B365"/>
    <mergeCell ref="C365:D365"/>
    <mergeCell ref="A360:B360"/>
    <mergeCell ref="C360:D360"/>
    <mergeCell ref="A361:B361"/>
    <mergeCell ref="C361:D361"/>
    <mergeCell ref="A362:B362"/>
    <mergeCell ref="C362:D362"/>
    <mergeCell ref="A357:B357"/>
    <mergeCell ref="C357:D357"/>
    <mergeCell ref="A358:B358"/>
    <mergeCell ref="C358:D358"/>
    <mergeCell ref="A359:B359"/>
    <mergeCell ref="C359:D359"/>
    <mergeCell ref="A354:B354"/>
    <mergeCell ref="C354:D354"/>
    <mergeCell ref="A355:B355"/>
    <mergeCell ref="C355:D355"/>
    <mergeCell ref="A356:B356"/>
    <mergeCell ref="C356:D356"/>
    <mergeCell ref="A351:B351"/>
    <mergeCell ref="C351:D351"/>
    <mergeCell ref="A352:B352"/>
    <mergeCell ref="C352:D352"/>
    <mergeCell ref="A353:B353"/>
    <mergeCell ref="C353:D353"/>
    <mergeCell ref="A348:B348"/>
    <mergeCell ref="C348:D348"/>
    <mergeCell ref="A349:B349"/>
    <mergeCell ref="C349:D349"/>
    <mergeCell ref="A350:B350"/>
    <mergeCell ref="C350:D350"/>
    <mergeCell ref="A345:B345"/>
    <mergeCell ref="C345:D345"/>
    <mergeCell ref="A346:B346"/>
    <mergeCell ref="C346:D346"/>
    <mergeCell ref="A347:B347"/>
    <mergeCell ref="C347:D347"/>
    <mergeCell ref="A342:B342"/>
    <mergeCell ref="C342:D342"/>
    <mergeCell ref="A343:B343"/>
    <mergeCell ref="C343:D343"/>
    <mergeCell ref="A344:B344"/>
    <mergeCell ref="C344:D344"/>
    <mergeCell ref="A339:B339"/>
    <mergeCell ref="C339:D339"/>
    <mergeCell ref="A340:B340"/>
    <mergeCell ref="C340:D340"/>
    <mergeCell ref="A341:B341"/>
    <mergeCell ref="C341:D341"/>
    <mergeCell ref="A336:B336"/>
    <mergeCell ref="C336:D336"/>
    <mergeCell ref="A337:B337"/>
    <mergeCell ref="C337:D337"/>
    <mergeCell ref="A338:B338"/>
    <mergeCell ref="C338:D338"/>
    <mergeCell ref="A333:B333"/>
    <mergeCell ref="C333:D333"/>
    <mergeCell ref="A334:B334"/>
    <mergeCell ref="C334:D334"/>
    <mergeCell ref="A335:B335"/>
    <mergeCell ref="C335:D335"/>
    <mergeCell ref="A330:B330"/>
    <mergeCell ref="C330:D330"/>
    <mergeCell ref="A331:B331"/>
    <mergeCell ref="C331:D331"/>
    <mergeCell ref="A332:B332"/>
    <mergeCell ref="C332:D332"/>
    <mergeCell ref="A327:B327"/>
    <mergeCell ref="C327:D327"/>
    <mergeCell ref="A328:B328"/>
    <mergeCell ref="C328:D328"/>
    <mergeCell ref="A329:B329"/>
    <mergeCell ref="C329:D329"/>
    <mergeCell ref="A324:B324"/>
    <mergeCell ref="C324:D324"/>
    <mergeCell ref="A325:B325"/>
    <mergeCell ref="C325:D325"/>
    <mergeCell ref="A326:B326"/>
    <mergeCell ref="C326:D326"/>
    <mergeCell ref="A321:B321"/>
    <mergeCell ref="C321:D321"/>
    <mergeCell ref="A322:B322"/>
    <mergeCell ref="C322:D322"/>
    <mergeCell ref="A323:B323"/>
    <mergeCell ref="C323:D323"/>
    <mergeCell ref="A318:B318"/>
    <mergeCell ref="C318:D318"/>
    <mergeCell ref="A319:B319"/>
    <mergeCell ref="C319:D319"/>
    <mergeCell ref="A320:B320"/>
    <mergeCell ref="C320:D320"/>
    <mergeCell ref="A315:B315"/>
    <mergeCell ref="C315:D315"/>
    <mergeCell ref="A316:B316"/>
    <mergeCell ref="C316:D316"/>
    <mergeCell ref="A317:B317"/>
    <mergeCell ref="C317:D317"/>
    <mergeCell ref="A312:B312"/>
    <mergeCell ref="C312:D312"/>
    <mergeCell ref="A313:B313"/>
    <mergeCell ref="C313:D313"/>
    <mergeCell ref="A314:B314"/>
    <mergeCell ref="C314:D314"/>
    <mergeCell ref="A309:B309"/>
    <mergeCell ref="C309:D309"/>
    <mergeCell ref="A310:B310"/>
    <mergeCell ref="C310:D310"/>
    <mergeCell ref="A311:B311"/>
    <mergeCell ref="C311:D311"/>
    <mergeCell ref="A306:B306"/>
    <mergeCell ref="C306:D306"/>
    <mergeCell ref="A307:B307"/>
    <mergeCell ref="C307:D307"/>
    <mergeCell ref="A308:B308"/>
    <mergeCell ref="C308:D308"/>
    <mergeCell ref="A303:B303"/>
    <mergeCell ref="C303:D303"/>
    <mergeCell ref="A304:B304"/>
    <mergeCell ref="C304:D304"/>
    <mergeCell ref="A305:B305"/>
    <mergeCell ref="C305:D305"/>
    <mergeCell ref="A300:B300"/>
    <mergeCell ref="C300:D300"/>
    <mergeCell ref="A301:B301"/>
    <mergeCell ref="C301:D301"/>
    <mergeCell ref="A302:B302"/>
    <mergeCell ref="C302:D302"/>
    <mergeCell ref="A297:B297"/>
    <mergeCell ref="C297:D297"/>
    <mergeCell ref="A298:B298"/>
    <mergeCell ref="C298:D298"/>
    <mergeCell ref="A299:B299"/>
    <mergeCell ref="C299:D299"/>
    <mergeCell ref="A294:B294"/>
    <mergeCell ref="C294:D294"/>
    <mergeCell ref="A295:B295"/>
    <mergeCell ref="C295:D295"/>
    <mergeCell ref="A296:B296"/>
    <mergeCell ref="C296:D296"/>
    <mergeCell ref="A291:B291"/>
    <mergeCell ref="C291:D291"/>
    <mergeCell ref="A292:B292"/>
    <mergeCell ref="C292:D292"/>
    <mergeCell ref="A293:B293"/>
    <mergeCell ref="C293:D293"/>
    <mergeCell ref="A288:B288"/>
    <mergeCell ref="C288:D288"/>
    <mergeCell ref="A289:B289"/>
    <mergeCell ref="C289:D289"/>
    <mergeCell ref="A290:B290"/>
    <mergeCell ref="C290:D290"/>
    <mergeCell ref="A285:B285"/>
    <mergeCell ref="C285:D285"/>
    <mergeCell ref="A286:B286"/>
    <mergeCell ref="C286:D286"/>
    <mergeCell ref="A287:B287"/>
    <mergeCell ref="C287:D287"/>
    <mergeCell ref="A282:B282"/>
    <mergeCell ref="C282:D282"/>
    <mergeCell ref="A283:B283"/>
    <mergeCell ref="C283:D283"/>
    <mergeCell ref="A284:B284"/>
    <mergeCell ref="C284:D284"/>
    <mergeCell ref="A279:B279"/>
    <mergeCell ref="C279:D279"/>
    <mergeCell ref="A280:B280"/>
    <mergeCell ref="C280:D280"/>
    <mergeCell ref="A281:B281"/>
    <mergeCell ref="C281:D281"/>
    <mergeCell ref="A276:B276"/>
    <mergeCell ref="C276:D276"/>
    <mergeCell ref="A277:B277"/>
    <mergeCell ref="C277:D277"/>
    <mergeCell ref="A278:B278"/>
    <mergeCell ref="C278:D278"/>
    <mergeCell ref="A273:B273"/>
    <mergeCell ref="C273:D273"/>
    <mergeCell ref="A274:B274"/>
    <mergeCell ref="C274:D274"/>
    <mergeCell ref="A275:B275"/>
    <mergeCell ref="C275:D275"/>
    <mergeCell ref="A270:B270"/>
    <mergeCell ref="C270:D270"/>
    <mergeCell ref="A271:B271"/>
    <mergeCell ref="C271:D271"/>
    <mergeCell ref="A272:B272"/>
    <mergeCell ref="C272:D272"/>
    <mergeCell ref="A267:B267"/>
    <mergeCell ref="C267:D267"/>
    <mergeCell ref="A268:B268"/>
    <mergeCell ref="C268:D268"/>
    <mergeCell ref="A269:B269"/>
    <mergeCell ref="C269:D269"/>
    <mergeCell ref="A264:B264"/>
    <mergeCell ref="C264:D264"/>
    <mergeCell ref="A265:B265"/>
    <mergeCell ref="C265:D265"/>
    <mergeCell ref="A266:B266"/>
    <mergeCell ref="C266:D266"/>
    <mergeCell ref="A261:B261"/>
    <mergeCell ref="C261:D261"/>
    <mergeCell ref="A262:B262"/>
    <mergeCell ref="C262:D262"/>
    <mergeCell ref="A263:B263"/>
    <mergeCell ref="C263:D263"/>
    <mergeCell ref="A258:B258"/>
    <mergeCell ref="C258:D258"/>
    <mergeCell ref="A259:B259"/>
    <mergeCell ref="C259:D259"/>
    <mergeCell ref="A260:B260"/>
    <mergeCell ref="C260:D260"/>
    <mergeCell ref="A255:B255"/>
    <mergeCell ref="C255:D255"/>
    <mergeCell ref="A256:B256"/>
    <mergeCell ref="C256:D256"/>
    <mergeCell ref="A257:B257"/>
    <mergeCell ref="C257:D257"/>
    <mergeCell ref="A252:B252"/>
    <mergeCell ref="C252:D252"/>
    <mergeCell ref="A253:B253"/>
    <mergeCell ref="C253:D253"/>
    <mergeCell ref="A254:B254"/>
    <mergeCell ref="C254:D254"/>
    <mergeCell ref="A249:B249"/>
    <mergeCell ref="C249:D249"/>
    <mergeCell ref="A250:B250"/>
    <mergeCell ref="C250:D250"/>
    <mergeCell ref="A251:B251"/>
    <mergeCell ref="C251:D251"/>
    <mergeCell ref="A246:B246"/>
    <mergeCell ref="C246:D246"/>
    <mergeCell ref="A247:B247"/>
    <mergeCell ref="C247:D247"/>
    <mergeCell ref="A248:B248"/>
    <mergeCell ref="C248:D248"/>
    <mergeCell ref="A243:B243"/>
    <mergeCell ref="C243:D243"/>
    <mergeCell ref="A244:B244"/>
    <mergeCell ref="C244:D244"/>
    <mergeCell ref="A245:B245"/>
    <mergeCell ref="C245:D245"/>
    <mergeCell ref="A240:B240"/>
    <mergeCell ref="C240:D240"/>
    <mergeCell ref="A241:B241"/>
    <mergeCell ref="C241:D241"/>
    <mergeCell ref="A242:B242"/>
    <mergeCell ref="C242:D242"/>
    <mergeCell ref="A237:B237"/>
    <mergeCell ref="C237:D237"/>
    <mergeCell ref="A238:B238"/>
    <mergeCell ref="C238:D238"/>
    <mergeCell ref="A239:B239"/>
    <mergeCell ref="C239:D239"/>
    <mergeCell ref="A234:B234"/>
    <mergeCell ref="C234:D234"/>
    <mergeCell ref="A235:B235"/>
    <mergeCell ref="C235:D235"/>
    <mergeCell ref="A236:B236"/>
    <mergeCell ref="C236:D236"/>
    <mergeCell ref="A231:B231"/>
    <mergeCell ref="C231:D231"/>
    <mergeCell ref="A232:B232"/>
    <mergeCell ref="C232:D232"/>
    <mergeCell ref="A233:B233"/>
    <mergeCell ref="C233:D233"/>
    <mergeCell ref="A228:B228"/>
    <mergeCell ref="C228:D228"/>
    <mergeCell ref="A229:B229"/>
    <mergeCell ref="C229:D229"/>
    <mergeCell ref="A230:B230"/>
    <mergeCell ref="C230:D230"/>
    <mergeCell ref="A225:B225"/>
    <mergeCell ref="C225:D225"/>
    <mergeCell ref="A226:B226"/>
    <mergeCell ref="C226:D226"/>
    <mergeCell ref="A227:B227"/>
    <mergeCell ref="C227:D227"/>
    <mergeCell ref="A222:B222"/>
    <mergeCell ref="C222:D222"/>
    <mergeCell ref="A223:B223"/>
    <mergeCell ref="C223:D223"/>
    <mergeCell ref="A224:B224"/>
    <mergeCell ref="C224:D224"/>
    <mergeCell ref="A219:B219"/>
    <mergeCell ref="C219:D219"/>
    <mergeCell ref="A220:B220"/>
    <mergeCell ref="C220:D220"/>
    <mergeCell ref="A221:B221"/>
    <mergeCell ref="C221:D221"/>
    <mergeCell ref="A216:B216"/>
    <mergeCell ref="C216:D216"/>
    <mergeCell ref="A217:B217"/>
    <mergeCell ref="C217:D217"/>
    <mergeCell ref="A218:B218"/>
    <mergeCell ref="C218:D218"/>
    <mergeCell ref="A213:B213"/>
    <mergeCell ref="C213:D213"/>
    <mergeCell ref="A214:B214"/>
    <mergeCell ref="C214:D214"/>
    <mergeCell ref="A215:B215"/>
    <mergeCell ref="C215:D215"/>
    <mergeCell ref="A210:B210"/>
    <mergeCell ref="C210:D210"/>
    <mergeCell ref="A211:B211"/>
    <mergeCell ref="C211:D211"/>
    <mergeCell ref="A212:B212"/>
    <mergeCell ref="C212:D212"/>
    <mergeCell ref="A207:B207"/>
    <mergeCell ref="C207:D207"/>
    <mergeCell ref="A208:B208"/>
    <mergeCell ref="C208:D208"/>
    <mergeCell ref="A209:B209"/>
    <mergeCell ref="C209:D209"/>
    <mergeCell ref="A204:B204"/>
    <mergeCell ref="C204:D204"/>
    <mergeCell ref="A205:B205"/>
    <mergeCell ref="C205:D205"/>
    <mergeCell ref="A206:B206"/>
    <mergeCell ref="C206:D206"/>
    <mergeCell ref="A201:B201"/>
    <mergeCell ref="C201:D201"/>
    <mergeCell ref="A202:B202"/>
    <mergeCell ref="C202:D202"/>
    <mergeCell ref="A203:B203"/>
    <mergeCell ref="C203:D203"/>
    <mergeCell ref="A198:B198"/>
    <mergeCell ref="C198:D198"/>
    <mergeCell ref="A199:B199"/>
    <mergeCell ref="C199:D199"/>
    <mergeCell ref="A200:B200"/>
    <mergeCell ref="C200:D200"/>
    <mergeCell ref="A195:B195"/>
    <mergeCell ref="C195:D195"/>
    <mergeCell ref="A196:B196"/>
    <mergeCell ref="C196:D196"/>
    <mergeCell ref="A197:B197"/>
    <mergeCell ref="C197:D197"/>
    <mergeCell ref="A192:B192"/>
    <mergeCell ref="C192:D192"/>
    <mergeCell ref="A193:B193"/>
    <mergeCell ref="C193:D193"/>
    <mergeCell ref="A194:B194"/>
    <mergeCell ref="C194:D194"/>
    <mergeCell ref="A189:B189"/>
    <mergeCell ref="C189:D189"/>
    <mergeCell ref="A190:B190"/>
    <mergeCell ref="C190:D190"/>
    <mergeCell ref="A191:B191"/>
    <mergeCell ref="C191:D191"/>
    <mergeCell ref="A186:B186"/>
    <mergeCell ref="C186:D186"/>
    <mergeCell ref="A187:B187"/>
    <mergeCell ref="C187:D187"/>
    <mergeCell ref="A188:B188"/>
    <mergeCell ref="C188:D188"/>
    <mergeCell ref="A183:B183"/>
    <mergeCell ref="C183:D183"/>
    <mergeCell ref="A184:B184"/>
    <mergeCell ref="C184:D184"/>
    <mergeCell ref="A185:B185"/>
    <mergeCell ref="C185:D185"/>
    <mergeCell ref="A180:B180"/>
    <mergeCell ref="C180:D180"/>
    <mergeCell ref="A181:B181"/>
    <mergeCell ref="C181:D181"/>
    <mergeCell ref="A182:B182"/>
    <mergeCell ref="C182:D182"/>
    <mergeCell ref="A177:B177"/>
    <mergeCell ref="C177:D177"/>
    <mergeCell ref="A178:B178"/>
    <mergeCell ref="C178:D178"/>
    <mergeCell ref="A179:B179"/>
    <mergeCell ref="C179:D179"/>
    <mergeCell ref="A174:B174"/>
    <mergeCell ref="C174:D174"/>
    <mergeCell ref="A175:B175"/>
    <mergeCell ref="C175:D175"/>
    <mergeCell ref="A176:B176"/>
    <mergeCell ref="C176:D176"/>
    <mergeCell ref="A171:B171"/>
    <mergeCell ref="C171:D171"/>
    <mergeCell ref="A172:B172"/>
    <mergeCell ref="C172:D172"/>
    <mergeCell ref="A173:B173"/>
    <mergeCell ref="C173:D173"/>
    <mergeCell ref="A168:B168"/>
    <mergeCell ref="C168:D168"/>
    <mergeCell ref="A169:B169"/>
    <mergeCell ref="C169:D169"/>
    <mergeCell ref="A170:B170"/>
    <mergeCell ref="C170:D170"/>
    <mergeCell ref="A165:B165"/>
    <mergeCell ref="C165:D165"/>
    <mergeCell ref="A166:B166"/>
    <mergeCell ref="C166:D166"/>
    <mergeCell ref="A167:B167"/>
    <mergeCell ref="C167:D167"/>
    <mergeCell ref="A162:B162"/>
    <mergeCell ref="C162:D162"/>
    <mergeCell ref="A163:B163"/>
    <mergeCell ref="C163:D163"/>
    <mergeCell ref="A164:B164"/>
    <mergeCell ref="C164:D164"/>
    <mergeCell ref="A159:B159"/>
    <mergeCell ref="C159:D159"/>
    <mergeCell ref="A160:B160"/>
    <mergeCell ref="C160:D160"/>
    <mergeCell ref="A161:B161"/>
    <mergeCell ref="C161:D161"/>
    <mergeCell ref="A156:B156"/>
    <mergeCell ref="C156:D156"/>
    <mergeCell ref="A157:B157"/>
    <mergeCell ref="C157:D157"/>
    <mergeCell ref="A158:B158"/>
    <mergeCell ref="C158:D158"/>
    <mergeCell ref="A153:B153"/>
    <mergeCell ref="C153:D153"/>
    <mergeCell ref="A154:B154"/>
    <mergeCell ref="C154:D154"/>
    <mergeCell ref="A155:B155"/>
    <mergeCell ref="C155:D155"/>
    <mergeCell ref="A150:B150"/>
    <mergeCell ref="C150:D150"/>
    <mergeCell ref="A151:B151"/>
    <mergeCell ref="C151:D151"/>
    <mergeCell ref="A152:B152"/>
    <mergeCell ref="C152:D152"/>
    <mergeCell ref="A147:B147"/>
    <mergeCell ref="C147:D147"/>
    <mergeCell ref="A148:B148"/>
    <mergeCell ref="C148:D148"/>
    <mergeCell ref="A149:B149"/>
    <mergeCell ref="C149:D149"/>
    <mergeCell ref="A144:B144"/>
    <mergeCell ref="C144:D144"/>
    <mergeCell ref="A145:B145"/>
    <mergeCell ref="C145:D145"/>
    <mergeCell ref="A146:B146"/>
    <mergeCell ref="C146:D146"/>
    <mergeCell ref="A141:B141"/>
    <mergeCell ref="C141:D141"/>
    <mergeCell ref="A142:B142"/>
    <mergeCell ref="C142:D142"/>
    <mergeCell ref="A143:B143"/>
    <mergeCell ref="C143:D143"/>
    <mergeCell ref="A138:B138"/>
    <mergeCell ref="C138:D138"/>
    <mergeCell ref="A139:B139"/>
    <mergeCell ref="C139:D139"/>
    <mergeCell ref="A140:B140"/>
    <mergeCell ref="C140:D140"/>
    <mergeCell ref="A135:B135"/>
    <mergeCell ref="C135:D135"/>
    <mergeCell ref="A136:B136"/>
    <mergeCell ref="C136:D136"/>
    <mergeCell ref="A137:B137"/>
    <mergeCell ref="C137:D137"/>
    <mergeCell ref="A132:B132"/>
    <mergeCell ref="C132:D132"/>
    <mergeCell ref="A133:B133"/>
    <mergeCell ref="C133:D133"/>
    <mergeCell ref="A134:B134"/>
    <mergeCell ref="C134:D134"/>
    <mergeCell ref="A129:B129"/>
    <mergeCell ref="C129:D129"/>
    <mergeCell ref="A130:B130"/>
    <mergeCell ref="C130:D130"/>
    <mergeCell ref="A131:B131"/>
    <mergeCell ref="C131:D131"/>
    <mergeCell ref="A126:B126"/>
    <mergeCell ref="C126:D126"/>
    <mergeCell ref="A127:B127"/>
    <mergeCell ref="C127:D127"/>
    <mergeCell ref="A128:B128"/>
    <mergeCell ref="C128:D128"/>
    <mergeCell ref="A123:B123"/>
    <mergeCell ref="C123:D123"/>
    <mergeCell ref="A124:B124"/>
    <mergeCell ref="C124:D124"/>
    <mergeCell ref="A125:B125"/>
    <mergeCell ref="C125:D125"/>
    <mergeCell ref="A120:B120"/>
    <mergeCell ref="C120:D120"/>
    <mergeCell ref="A121:B121"/>
    <mergeCell ref="C121:D121"/>
    <mergeCell ref="A122:B122"/>
    <mergeCell ref="C122:D122"/>
    <mergeCell ref="A117:B117"/>
    <mergeCell ref="C117:D117"/>
    <mergeCell ref="A118:B118"/>
    <mergeCell ref="C118:D118"/>
    <mergeCell ref="A119:B119"/>
    <mergeCell ref="C119:D119"/>
    <mergeCell ref="A114:B114"/>
    <mergeCell ref="C114:D114"/>
    <mergeCell ref="A115:B115"/>
    <mergeCell ref="C115:D115"/>
    <mergeCell ref="A116:B116"/>
    <mergeCell ref="C116:D116"/>
    <mergeCell ref="A111:B111"/>
    <mergeCell ref="C111:D111"/>
    <mergeCell ref="A112:B112"/>
    <mergeCell ref="C112:D112"/>
    <mergeCell ref="A113:B113"/>
    <mergeCell ref="C113:D113"/>
    <mergeCell ref="A108:B108"/>
    <mergeCell ref="C108:D108"/>
    <mergeCell ref="A109:B109"/>
    <mergeCell ref="C109:D109"/>
    <mergeCell ref="A110:B110"/>
    <mergeCell ref="C110:D110"/>
    <mergeCell ref="A105:B105"/>
    <mergeCell ref="C105:D105"/>
    <mergeCell ref="A106:B106"/>
    <mergeCell ref="C106:D106"/>
    <mergeCell ref="A107:B107"/>
    <mergeCell ref="C107:D107"/>
    <mergeCell ref="A102:B102"/>
    <mergeCell ref="C102:D102"/>
    <mergeCell ref="A103:B103"/>
    <mergeCell ref="C103:D103"/>
    <mergeCell ref="A104:B104"/>
    <mergeCell ref="C104:D104"/>
    <mergeCell ref="A99:B99"/>
    <mergeCell ref="C99:D99"/>
    <mergeCell ref="A100:B100"/>
    <mergeCell ref="C100:D100"/>
    <mergeCell ref="A101:B101"/>
    <mergeCell ref="C101:D101"/>
    <mergeCell ref="A96:B96"/>
    <mergeCell ref="C96:D96"/>
    <mergeCell ref="A97:B97"/>
    <mergeCell ref="C97:D97"/>
    <mergeCell ref="A98:B98"/>
    <mergeCell ref="C98:D98"/>
    <mergeCell ref="A93:B93"/>
    <mergeCell ref="C93:D93"/>
    <mergeCell ref="A94:B94"/>
    <mergeCell ref="C94:D94"/>
    <mergeCell ref="A95:B95"/>
    <mergeCell ref="C95:D95"/>
    <mergeCell ref="A90:B90"/>
    <mergeCell ref="C90:D90"/>
    <mergeCell ref="A91:B91"/>
    <mergeCell ref="C91:D91"/>
    <mergeCell ref="A92:B92"/>
    <mergeCell ref="C92:D92"/>
    <mergeCell ref="A87:B87"/>
    <mergeCell ref="C87:D87"/>
    <mergeCell ref="A88:B88"/>
    <mergeCell ref="C88:D88"/>
    <mergeCell ref="A89:B89"/>
    <mergeCell ref="C89:D89"/>
    <mergeCell ref="A84:B84"/>
    <mergeCell ref="C84:D84"/>
    <mergeCell ref="A85:B85"/>
    <mergeCell ref="C85:D85"/>
    <mergeCell ref="A86:B86"/>
    <mergeCell ref="C86:D86"/>
    <mergeCell ref="A81:B81"/>
    <mergeCell ref="C81:D81"/>
    <mergeCell ref="A82:B82"/>
    <mergeCell ref="C82:D82"/>
    <mergeCell ref="A83:B83"/>
    <mergeCell ref="C83:D83"/>
    <mergeCell ref="A78:B78"/>
    <mergeCell ref="C78:D78"/>
    <mergeCell ref="A79:B79"/>
    <mergeCell ref="C79:D79"/>
    <mergeCell ref="A80:B80"/>
    <mergeCell ref="C80:D80"/>
    <mergeCell ref="A75:B75"/>
    <mergeCell ref="C75:D75"/>
    <mergeCell ref="A76:B76"/>
    <mergeCell ref="C76:D76"/>
    <mergeCell ref="A77:B77"/>
    <mergeCell ref="C77:D77"/>
    <mergeCell ref="A72:B72"/>
    <mergeCell ref="C72:D72"/>
    <mergeCell ref="A73:B73"/>
    <mergeCell ref="C73:D73"/>
    <mergeCell ref="A74:B74"/>
    <mergeCell ref="C74:D74"/>
    <mergeCell ref="A69:B69"/>
    <mergeCell ref="C69:D69"/>
    <mergeCell ref="A70:B70"/>
    <mergeCell ref="C70:D70"/>
    <mergeCell ref="A71:B71"/>
    <mergeCell ref="C71:D71"/>
    <mergeCell ref="A66:B66"/>
    <mergeCell ref="C66:D66"/>
    <mergeCell ref="A67:B67"/>
    <mergeCell ref="C67:D67"/>
    <mergeCell ref="A68:B68"/>
    <mergeCell ref="C68:D68"/>
    <mergeCell ref="A63:B63"/>
    <mergeCell ref="C63:D63"/>
    <mergeCell ref="A64:B64"/>
    <mergeCell ref="C64:D64"/>
    <mergeCell ref="A65:B65"/>
    <mergeCell ref="C65:D65"/>
    <mergeCell ref="A60:B60"/>
    <mergeCell ref="C60:D60"/>
    <mergeCell ref="A61:B61"/>
    <mergeCell ref="C61:D61"/>
    <mergeCell ref="A62:B62"/>
    <mergeCell ref="C62:D62"/>
    <mergeCell ref="A57:B57"/>
    <mergeCell ref="C57:D57"/>
    <mergeCell ref="A58:B58"/>
    <mergeCell ref="C58:D58"/>
    <mergeCell ref="A59:B59"/>
    <mergeCell ref="C59:D59"/>
    <mergeCell ref="A54:B54"/>
    <mergeCell ref="C54:D54"/>
    <mergeCell ref="A55:B55"/>
    <mergeCell ref="C55:D55"/>
    <mergeCell ref="A56:B56"/>
    <mergeCell ref="C56:D56"/>
    <mergeCell ref="A51:B51"/>
    <mergeCell ref="C51:D51"/>
    <mergeCell ref="A52:B52"/>
    <mergeCell ref="C52:D52"/>
    <mergeCell ref="A53:B53"/>
    <mergeCell ref="C53:D53"/>
    <mergeCell ref="A48:B48"/>
    <mergeCell ref="C48:D48"/>
    <mergeCell ref="A49:B49"/>
    <mergeCell ref="C49:D49"/>
    <mergeCell ref="A50:B50"/>
    <mergeCell ref="C50:D50"/>
    <mergeCell ref="A45:B45"/>
    <mergeCell ref="C45:D45"/>
    <mergeCell ref="A46:B46"/>
    <mergeCell ref="C46:D46"/>
    <mergeCell ref="A47:B47"/>
    <mergeCell ref="C47:D47"/>
    <mergeCell ref="A42:B42"/>
    <mergeCell ref="C42:D42"/>
    <mergeCell ref="A43:B43"/>
    <mergeCell ref="C43:D43"/>
    <mergeCell ref="A44:B44"/>
    <mergeCell ref="C44:D44"/>
    <mergeCell ref="A40:B40"/>
    <mergeCell ref="C40:D40"/>
    <mergeCell ref="A41:B41"/>
    <mergeCell ref="C41:D41"/>
    <mergeCell ref="A36:B36"/>
    <mergeCell ref="C36:D36"/>
    <mergeCell ref="A37:B37"/>
    <mergeCell ref="C37:D37"/>
    <mergeCell ref="A38:B38"/>
    <mergeCell ref="C38:D38"/>
    <mergeCell ref="A33:B33"/>
    <mergeCell ref="C33:D33"/>
    <mergeCell ref="A34:B34"/>
    <mergeCell ref="C34:D34"/>
    <mergeCell ref="A35:B35"/>
    <mergeCell ref="C35:D35"/>
    <mergeCell ref="A30:B30"/>
    <mergeCell ref="C30:D30"/>
    <mergeCell ref="A31:B31"/>
    <mergeCell ref="C31:D31"/>
    <mergeCell ref="A32:B32"/>
    <mergeCell ref="C32:D32"/>
    <mergeCell ref="A27:B27"/>
    <mergeCell ref="C27:D27"/>
    <mergeCell ref="A28:B28"/>
    <mergeCell ref="C28:D28"/>
    <mergeCell ref="A29:B29"/>
    <mergeCell ref="C29:D29"/>
    <mergeCell ref="A24:B24"/>
    <mergeCell ref="C24:D24"/>
    <mergeCell ref="A25:B25"/>
    <mergeCell ref="C25:D25"/>
    <mergeCell ref="A26:B26"/>
    <mergeCell ref="C26:D26"/>
    <mergeCell ref="A21:B21"/>
    <mergeCell ref="C21:D21"/>
    <mergeCell ref="A22:B22"/>
    <mergeCell ref="C22:D22"/>
    <mergeCell ref="A23:B23"/>
    <mergeCell ref="C23:D23"/>
    <mergeCell ref="A18:B18"/>
    <mergeCell ref="C18:D18"/>
    <mergeCell ref="A19:B19"/>
    <mergeCell ref="C19:D19"/>
    <mergeCell ref="A20:B20"/>
    <mergeCell ref="C20:D20"/>
    <mergeCell ref="A13:C13"/>
    <mergeCell ref="A15:B15"/>
    <mergeCell ref="C15:D15"/>
    <mergeCell ref="A16:B16"/>
    <mergeCell ref="C16:D16"/>
    <mergeCell ref="A17:B17"/>
    <mergeCell ref="C17:D17"/>
    <mergeCell ref="A7:C7"/>
    <mergeCell ref="A8:C8"/>
    <mergeCell ref="A9:C9"/>
    <mergeCell ref="A10:C10"/>
    <mergeCell ref="A11:C11"/>
    <mergeCell ref="A12:C12"/>
    <mergeCell ref="A1:D1"/>
    <mergeCell ref="A2:D2"/>
    <mergeCell ref="A3:C3"/>
    <mergeCell ref="A4:C4"/>
    <mergeCell ref="A5:C5"/>
    <mergeCell ref="A6:C6"/>
    <mergeCell ref="A39:B39"/>
    <mergeCell ref="C39:D39"/>
  </mergeCells>
  <phoneticPr fontId="1" type="noConversion"/>
  <dataValidations count="2">
    <dataValidation type="decimal" operator="lessThanOrEqual" allowBlank="1" showInputMessage="1" showErrorMessage="1" sqref="C2064:D2563 C16:D515 C528:D1027 C1040:D1539 C1552:D2051 C2576:D3075 C3088:D3587 I2064:J2563 I16:J515 I528:J1027 I1040:J1539 I1552:J2051 I2576:J3075 I3088:J3587 O2064:P2563 O16:P515 O528:P1027 O1040:P1539 O1552:P2051 O2576:P3075 O3088:P3587 U2064:V2563 U16:V515 U528:V1027 U1040:V1539 U1552:V2051 U2576:V3075 U3088:V3587 AA2064:AB2563 AA16:AB515 AA528:AB1027 AA1040:AB1539 AA1552:AB2051 AA2576:AB3075 AA3088:AB3587 AG2064:AH2563 AG16:AH515 AG528:AH1027 AG1040:AH1539 AG1552:AH2051 AG2576:AH3075 AG3088:AH3587 AM2064:AN2563 AM16:AN515 AM528:AN1027 AM1040:AN1539 AM1552:AN2051 AM2576:AN3075 AM3088:AN3587 AS2064:AT2563 AS16:AT515 AS528:AT1027 AS1040:AT1539 AS1552:AT2051 AS2576:AT3075 AS3088:AT3587 AY2064:AZ2563 AY16:AZ515 AY528:AZ1027 AY1040:AZ1539 AY1552:AZ2051 AY2576:AZ3075 AY3088:AZ3587" xr:uid="{18BFE888-2950-46AA-A955-9BAB811B7E59}">
      <formula1>1000000</formula1>
    </dataValidation>
    <dataValidation type="decimal" allowBlank="1" showInputMessage="1" showErrorMessage="1" sqref="BE2:BE10" xr:uid="{B87C41D9-C520-4C6C-80BA-98EDE1411009}">
      <formula1>1</formula1>
      <formula2>100000</formula2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160" id="{FFF4EC70-B016-4E42-BEF8-1BA8580C4882}">
            <xm:f>AND(C16&lt;&gt;"",C16&lt;0.9*VLOOKUP($D$3&amp;$D$4&amp;RIGHT($A$2,2),'Feeding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C16:D515</xm:sqref>
        </x14:conditionalFormatting>
        <x14:conditionalFormatting xmlns:xm="http://schemas.microsoft.com/office/excel/2006/main">
          <x14:cfRule type="expression" priority="1157" id="{5B909FA3-5094-46A4-AE8D-0D251C5483BA}">
            <xm:f>AND(C528&lt;&gt;"",C528&lt;0.9*VLOOKUP($D$3&amp;$D$4&amp;RIGHT($A$516,2),'Feeding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C528:D1027</xm:sqref>
        </x14:conditionalFormatting>
        <x14:conditionalFormatting xmlns:xm="http://schemas.microsoft.com/office/excel/2006/main">
          <x14:cfRule type="expression" priority="1129" id="{634706F6-B84A-42B8-A12D-3DAE24EB10C7}">
            <xm:f>AND(C1040&lt;&gt;"",C1040&lt;0.9*VLOOKUP($D$3&amp;$D$4&amp;RIGHT($A$1028,2),'Feeding Standard'!$C:$D,2,0))</xm:f>
            <x14:dxf>
              <fill>
                <patternFill>
                  <bgColor rgb="FFFF0000"/>
                </patternFill>
              </fill>
            </x14:dxf>
          </x14:cfRule>
          <xm:sqref>C1040:D1539</xm:sqref>
        </x14:conditionalFormatting>
        <x14:conditionalFormatting xmlns:xm="http://schemas.microsoft.com/office/excel/2006/main">
          <x14:cfRule type="expression" priority="1106" id="{1AD5D4B2-5D45-4771-B2D7-DF383D0C52BA}">
            <xm:f>AND(C1552&lt;&gt;"",C1552&lt;0.9*VLOOKUP($D$3&amp;$D$4&amp;RIGHT($A$1540,2),'Feeding Standard'!$C:$D,2,0))</xm:f>
            <x14:dxf>
              <fill>
                <patternFill>
                  <bgColor rgb="FFFF0000"/>
                </patternFill>
              </fill>
            </x14:dxf>
          </x14:cfRule>
          <xm:sqref>C1552:D2051</xm:sqref>
        </x14:conditionalFormatting>
        <x14:conditionalFormatting xmlns:xm="http://schemas.microsoft.com/office/excel/2006/main">
          <x14:cfRule type="expression" priority="1104" id="{29D9EE65-03E9-42FE-BC63-BC88FDA64ED2}">
            <xm:f>AND(C2064&lt;&gt;"",C2064&lt;0.9*VLOOKUP($D$3&amp;$D$4&amp;RIGHT($A$2052,2),'Feeding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C2064:D2563</xm:sqref>
        </x14:conditionalFormatting>
        <x14:conditionalFormatting xmlns:xm="http://schemas.microsoft.com/office/excel/2006/main">
          <x14:cfRule type="expression" priority="1099" id="{6143F347-4B2E-4D08-83A6-060C8C88235C}">
            <xm:f>AND(C2576&lt;&gt;"",C2576&lt;0.9*VLOOKUP($D$3&amp;$D$4&amp;RIGHT($A$2564,2),'Feeding Standard'!$C:$D,2,0))</xm:f>
            <x14:dxf>
              <fill>
                <patternFill>
                  <bgColor rgb="FFFF0000"/>
                </patternFill>
              </fill>
            </x14:dxf>
          </x14:cfRule>
          <xm:sqref>C2576:D3075</xm:sqref>
        </x14:conditionalFormatting>
        <x14:conditionalFormatting xmlns:xm="http://schemas.microsoft.com/office/excel/2006/main">
          <x14:cfRule type="expression" priority="1073" id="{3B271BA7-29E7-411A-9728-03517C493281}">
            <xm:f>AND(C3088&lt;&gt;"",C3088&lt;0.9*VLOOKUP($D$3&amp;$D$4&amp;RIGHT($A$3076,2),'Feeding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C3088:D3587</xm:sqref>
        </x14:conditionalFormatting>
        <x14:conditionalFormatting xmlns:xm="http://schemas.microsoft.com/office/excel/2006/main">
          <x14:cfRule type="expression" priority="1026" id="{AC5082A0-F446-4A02-A592-1B8A8544F6C8}">
            <xm:f>AND(I16&lt;&gt;"",I16&lt;0.9*VLOOKUP($D$3&amp;$D$4&amp;RIGHT($A$2,2),'Feeding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I16:J515</xm:sqref>
        </x14:conditionalFormatting>
        <x14:conditionalFormatting xmlns:xm="http://schemas.microsoft.com/office/excel/2006/main">
          <x14:cfRule type="expression" priority="1023" id="{0317C2B6-BC99-4EBF-9045-7472B15DF52C}">
            <xm:f>AND(I528&lt;&gt;"",I528&lt;0.9*VLOOKUP($D$3&amp;$D$4&amp;RIGHT($A$516,2),'Feeding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I528:J1027</xm:sqref>
        </x14:conditionalFormatting>
        <x14:conditionalFormatting xmlns:xm="http://schemas.microsoft.com/office/excel/2006/main">
          <x14:cfRule type="expression" priority="995" id="{A1806829-F0D7-4D1A-8B4E-BB6E685A59F0}">
            <xm:f>AND(I1040&lt;&gt;"",I1040&lt;0.9*VLOOKUP($D$3&amp;$D$4&amp;RIGHT($A$1028,2),'Feeding Standard'!$C:$D,2,0))</xm:f>
            <x14:dxf>
              <fill>
                <patternFill>
                  <bgColor rgb="FFFF0000"/>
                </patternFill>
              </fill>
            </x14:dxf>
          </x14:cfRule>
          <xm:sqref>I1040:J1539</xm:sqref>
        </x14:conditionalFormatting>
        <x14:conditionalFormatting xmlns:xm="http://schemas.microsoft.com/office/excel/2006/main">
          <x14:cfRule type="expression" priority="972" id="{F42B9BF3-8E17-484D-BD15-BE3FE041DF4D}">
            <xm:f>AND(I1552&lt;&gt;"",I1552&lt;0.9*VLOOKUP($D$3&amp;$D$4&amp;RIGHT($A$1540,2),'Feeding Standard'!$C:$D,2,0))</xm:f>
            <x14:dxf>
              <fill>
                <patternFill>
                  <bgColor rgb="FFFF0000"/>
                </patternFill>
              </fill>
            </x14:dxf>
          </x14:cfRule>
          <xm:sqref>I1552:J2051</xm:sqref>
        </x14:conditionalFormatting>
        <x14:conditionalFormatting xmlns:xm="http://schemas.microsoft.com/office/excel/2006/main">
          <x14:cfRule type="expression" priority="970" id="{90759604-50E1-4790-9EEC-4E6F1F6AB0B2}">
            <xm:f>AND(I2064&lt;&gt;"",I2064&lt;0.9*VLOOKUP($D$3&amp;$D$4&amp;RIGHT($A$2052,2),'Feeding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I2064:J2563</xm:sqref>
        </x14:conditionalFormatting>
        <x14:conditionalFormatting xmlns:xm="http://schemas.microsoft.com/office/excel/2006/main">
          <x14:cfRule type="expression" priority="965" id="{FC4A8F6A-1F63-4C33-AC66-4CE258E54D18}">
            <xm:f>AND(I2576&lt;&gt;"",I2576&lt;0.9*VLOOKUP($D$3&amp;$D$4&amp;RIGHT($A$2564,2),'Feeding Standard'!$C:$D,2,0))</xm:f>
            <x14:dxf>
              <fill>
                <patternFill>
                  <bgColor rgb="FFFF0000"/>
                </patternFill>
              </fill>
            </x14:dxf>
          </x14:cfRule>
          <xm:sqref>I2576:J3075</xm:sqref>
        </x14:conditionalFormatting>
        <x14:conditionalFormatting xmlns:xm="http://schemas.microsoft.com/office/excel/2006/main">
          <x14:cfRule type="expression" priority="939" id="{C954CD59-994F-4197-A51B-A59FFC99F3C9}">
            <xm:f>AND(I3088&lt;&gt;"",I3088&lt;0.9*VLOOKUP($D$3&amp;$D$4&amp;RIGHT($A$3076,2),'Feeding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I3088:J3587</xm:sqref>
        </x14:conditionalFormatting>
        <x14:conditionalFormatting xmlns:xm="http://schemas.microsoft.com/office/excel/2006/main">
          <x14:cfRule type="expression" priority="892" id="{5B7FA70C-22D6-4266-A21E-B00CD1C8E7D4}">
            <xm:f>AND(O16&lt;&gt;"",O16&lt;0.9*VLOOKUP($D$3&amp;$D$4&amp;RIGHT($A$2,2),'Feeding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O16:P515</xm:sqref>
        </x14:conditionalFormatting>
        <x14:conditionalFormatting xmlns:xm="http://schemas.microsoft.com/office/excel/2006/main">
          <x14:cfRule type="expression" priority="889" id="{EBEA2FDB-AC50-4157-9EB1-E0E1F47700F8}">
            <xm:f>AND(O528&lt;&gt;"",O528&lt;0.9*VLOOKUP($D$3&amp;$D$4&amp;RIGHT($A$516,2),'Feeding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O528:P1027</xm:sqref>
        </x14:conditionalFormatting>
        <x14:conditionalFormatting xmlns:xm="http://schemas.microsoft.com/office/excel/2006/main">
          <x14:cfRule type="expression" priority="861" id="{15448FE8-C26C-4F25-B7B2-A83695AAE59A}">
            <xm:f>AND(O1040&lt;&gt;"",O1040&lt;0.9*VLOOKUP($D$3&amp;$D$4&amp;RIGHT($A$1028,2),'Feeding Standard'!$C:$D,2,0))</xm:f>
            <x14:dxf>
              <fill>
                <patternFill>
                  <bgColor rgb="FFFF0000"/>
                </patternFill>
              </fill>
            </x14:dxf>
          </x14:cfRule>
          <xm:sqref>O1040:P1539</xm:sqref>
        </x14:conditionalFormatting>
        <x14:conditionalFormatting xmlns:xm="http://schemas.microsoft.com/office/excel/2006/main">
          <x14:cfRule type="expression" priority="838" id="{F5BEB7CA-40CA-4E2A-B01E-0DA41C7E0762}">
            <xm:f>AND(O1552&lt;&gt;"",O1552&lt;0.9*VLOOKUP($D$3&amp;$D$4&amp;RIGHT($A$1540,2),'Feeding Standard'!$C:$D,2,0))</xm:f>
            <x14:dxf>
              <fill>
                <patternFill>
                  <bgColor rgb="FFFF0000"/>
                </patternFill>
              </fill>
            </x14:dxf>
          </x14:cfRule>
          <xm:sqref>O1552:P2051</xm:sqref>
        </x14:conditionalFormatting>
        <x14:conditionalFormatting xmlns:xm="http://schemas.microsoft.com/office/excel/2006/main">
          <x14:cfRule type="expression" priority="836" id="{ED877BDD-E4A7-4090-BC7F-F3A72CA32ADD}">
            <xm:f>AND(O2064&lt;&gt;"",O2064&lt;0.9*VLOOKUP($D$3&amp;$D$4&amp;RIGHT($A$2052,2),'Feeding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O2064:P2563</xm:sqref>
        </x14:conditionalFormatting>
        <x14:conditionalFormatting xmlns:xm="http://schemas.microsoft.com/office/excel/2006/main">
          <x14:cfRule type="expression" priority="831" id="{4748B896-A278-4296-907B-2A3C7F80C419}">
            <xm:f>AND(O2576&lt;&gt;"",O2576&lt;0.9*VLOOKUP($D$3&amp;$D$4&amp;RIGHT($A$2564,2),'Feeding Standard'!$C:$D,2,0))</xm:f>
            <x14:dxf>
              <fill>
                <patternFill>
                  <bgColor rgb="FFFF0000"/>
                </patternFill>
              </fill>
            </x14:dxf>
          </x14:cfRule>
          <xm:sqref>O2576:P3075</xm:sqref>
        </x14:conditionalFormatting>
        <x14:conditionalFormatting xmlns:xm="http://schemas.microsoft.com/office/excel/2006/main">
          <x14:cfRule type="expression" priority="805" id="{F8BC7FDE-A060-4863-A6A9-C6F4BEA90F95}">
            <xm:f>AND(O3088&lt;&gt;"",O3088&lt;0.9*VLOOKUP($D$3&amp;$D$4&amp;RIGHT($A$3076,2),'Feeding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O3088:P3587</xm:sqref>
        </x14:conditionalFormatting>
        <x14:conditionalFormatting xmlns:xm="http://schemas.microsoft.com/office/excel/2006/main">
          <x14:cfRule type="expression" priority="758" id="{D5787581-0DAB-4053-B5F8-098F59BC70EB}">
            <xm:f>AND(U16&lt;&gt;"",U16&lt;0.9*VLOOKUP($D$3&amp;$D$4&amp;RIGHT($A$2,2),'Feeding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U16:V515</xm:sqref>
        </x14:conditionalFormatting>
        <x14:conditionalFormatting xmlns:xm="http://schemas.microsoft.com/office/excel/2006/main">
          <x14:cfRule type="expression" priority="755" id="{152FEBAA-EE85-4365-8B75-2A21826B991E}">
            <xm:f>AND(U528&lt;&gt;"",U528&lt;0.9*VLOOKUP($D$3&amp;$D$4&amp;RIGHT($A$516,2),'Feeding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U528:V1027</xm:sqref>
        </x14:conditionalFormatting>
        <x14:conditionalFormatting xmlns:xm="http://schemas.microsoft.com/office/excel/2006/main">
          <x14:cfRule type="expression" priority="727" id="{87DFDAA4-B1A3-43AD-93E9-C2BEAE07F24C}">
            <xm:f>AND(U1040&lt;&gt;"",U1040&lt;0.9*VLOOKUP($D$3&amp;$D$4&amp;RIGHT($A$1028,2),'Feeding Standard'!$C:$D,2,0))</xm:f>
            <x14:dxf>
              <fill>
                <patternFill>
                  <bgColor rgb="FFFF0000"/>
                </patternFill>
              </fill>
            </x14:dxf>
          </x14:cfRule>
          <xm:sqref>U1040:V1539</xm:sqref>
        </x14:conditionalFormatting>
        <x14:conditionalFormatting xmlns:xm="http://schemas.microsoft.com/office/excel/2006/main">
          <x14:cfRule type="expression" priority="704" id="{7602807A-FD69-4B5B-9BC6-14FFB07D00EA}">
            <xm:f>AND(U1552&lt;&gt;"",U1552&lt;0.9*VLOOKUP($D$3&amp;$D$4&amp;RIGHT($A$1540,2),'Feeding Standard'!$C:$D,2,0))</xm:f>
            <x14:dxf>
              <fill>
                <patternFill>
                  <bgColor rgb="FFFF0000"/>
                </patternFill>
              </fill>
            </x14:dxf>
          </x14:cfRule>
          <xm:sqref>U1552:V2051</xm:sqref>
        </x14:conditionalFormatting>
        <x14:conditionalFormatting xmlns:xm="http://schemas.microsoft.com/office/excel/2006/main">
          <x14:cfRule type="expression" priority="702" id="{7658AA85-CD27-4F28-9EBB-B52B6895DE65}">
            <xm:f>AND(U2064&lt;&gt;"",U2064&lt;0.9*VLOOKUP($D$3&amp;$D$4&amp;RIGHT($A$2052,2),'Feeding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U2064:V2563</xm:sqref>
        </x14:conditionalFormatting>
        <x14:conditionalFormatting xmlns:xm="http://schemas.microsoft.com/office/excel/2006/main">
          <x14:cfRule type="expression" priority="697" id="{D1693891-779C-4FC4-9FED-397FEC2B9C6C}">
            <xm:f>AND(U2576&lt;&gt;"",U2576&lt;0.9*VLOOKUP($D$3&amp;$D$4&amp;RIGHT($A$2564,2),'Feeding Standard'!$C:$D,2,0))</xm:f>
            <x14:dxf>
              <fill>
                <patternFill>
                  <bgColor rgb="FFFF0000"/>
                </patternFill>
              </fill>
            </x14:dxf>
          </x14:cfRule>
          <xm:sqref>U2576:V3075</xm:sqref>
        </x14:conditionalFormatting>
        <x14:conditionalFormatting xmlns:xm="http://schemas.microsoft.com/office/excel/2006/main">
          <x14:cfRule type="expression" priority="671" id="{0B75D521-8C57-46F2-BDED-9B62DB4DAD2C}">
            <xm:f>AND(U3088&lt;&gt;"",U3088&lt;0.9*VLOOKUP($D$3&amp;$D$4&amp;RIGHT($A$3076,2),'Feeding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U3088:V3587</xm:sqref>
        </x14:conditionalFormatting>
        <x14:conditionalFormatting xmlns:xm="http://schemas.microsoft.com/office/excel/2006/main">
          <x14:cfRule type="expression" priority="624" id="{B21D5E26-39C8-48C7-8B54-B71B5743A152}">
            <xm:f>AND(AA16&lt;&gt;"",AA16&lt;0.9*VLOOKUP($D$3&amp;$D$4&amp;RIGHT($A$2,2),'Feeding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AA16:AB515</xm:sqref>
        </x14:conditionalFormatting>
        <x14:conditionalFormatting xmlns:xm="http://schemas.microsoft.com/office/excel/2006/main">
          <x14:cfRule type="expression" priority="621" id="{517BDDED-1D19-4DFC-BAEE-21A46F952012}">
            <xm:f>AND(AA528&lt;&gt;"",AA528&lt;0.9*VLOOKUP($D$3&amp;$D$4&amp;RIGHT($A$516,2),'Feeding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AA528:AB1027</xm:sqref>
        </x14:conditionalFormatting>
        <x14:conditionalFormatting xmlns:xm="http://schemas.microsoft.com/office/excel/2006/main">
          <x14:cfRule type="expression" priority="593" id="{5A5696AA-6CF3-4B67-ABB3-AFEED349BA41}">
            <xm:f>AND(AA1040&lt;&gt;"",AA1040&lt;0.9*VLOOKUP($D$3&amp;$D$4&amp;RIGHT($A$1028,2),'Feeding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AA1040:AB1539</xm:sqref>
        </x14:conditionalFormatting>
        <x14:conditionalFormatting xmlns:xm="http://schemas.microsoft.com/office/excel/2006/main">
          <x14:cfRule type="expression" priority="570" id="{B4249932-FD65-494E-8D1F-ADBDF2E86802}">
            <xm:f>AND(AA1552&lt;&gt;"",AA1552&lt;0.9*VLOOKUP($D$3&amp;$D$4&amp;RIGHT($A$1540,2),'Feeding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AA1552:AB2051</xm:sqref>
        </x14:conditionalFormatting>
        <x14:conditionalFormatting xmlns:xm="http://schemas.microsoft.com/office/excel/2006/main">
          <x14:cfRule type="expression" priority="568" id="{5A383B98-7F95-4FF4-A2AF-098C171DF0F5}">
            <xm:f>AND(AA2064&lt;&gt;"",AA2064&lt;0.9*VLOOKUP($D$3&amp;$D$4&amp;RIGHT($A$2052,2),'Feeding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AA2064:AB2563</xm:sqref>
        </x14:conditionalFormatting>
        <x14:conditionalFormatting xmlns:xm="http://schemas.microsoft.com/office/excel/2006/main">
          <x14:cfRule type="expression" priority="563" id="{E76D7B5A-50F3-428B-9F96-A499BC0E1CB5}">
            <xm:f>AND(AA2576&lt;&gt;"",AA2576&lt;0.9*VLOOKUP($D$3&amp;$D$4&amp;RIGHT($A$2564,2),'Feeding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AA2576:AB3075</xm:sqref>
        </x14:conditionalFormatting>
        <x14:conditionalFormatting xmlns:xm="http://schemas.microsoft.com/office/excel/2006/main">
          <x14:cfRule type="expression" priority="537" id="{E68CCBFA-6FED-4E53-BF90-45E03E1230A5}">
            <xm:f>AND(AA3088&lt;&gt;"",AA3088&lt;0.9*VLOOKUP($D$3&amp;$D$4&amp;RIGHT($A$3076,2),'Feeding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AA3088:AB3587</xm:sqref>
        </x14:conditionalFormatting>
        <x14:conditionalFormatting xmlns:xm="http://schemas.microsoft.com/office/excel/2006/main">
          <x14:cfRule type="expression" priority="490" id="{3641EC51-8ADE-486A-BCFB-0C248BF31C9B}">
            <xm:f>AND(AG16&lt;&gt;"",AG16&lt;0.9*VLOOKUP($D$3&amp;$D$4&amp;RIGHT($A$2,2),'Feeding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AG16:AH515</xm:sqref>
        </x14:conditionalFormatting>
        <x14:conditionalFormatting xmlns:xm="http://schemas.microsoft.com/office/excel/2006/main">
          <x14:cfRule type="expression" priority="487" id="{4DF526F2-DA1C-4931-AA34-731B0454E937}">
            <xm:f>AND(AG528&lt;&gt;"",AG528&lt;0.9*VLOOKUP($D$3&amp;$D$4&amp;RIGHT($A$516,2),'Feeding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AG528:AH1027</xm:sqref>
        </x14:conditionalFormatting>
        <x14:conditionalFormatting xmlns:xm="http://schemas.microsoft.com/office/excel/2006/main">
          <x14:cfRule type="expression" priority="459" id="{4A4A7EE4-9914-4CB6-BFFC-DE0D11EEA680}">
            <xm:f>AND(AG1040&lt;&gt;"",AG1040&lt;0.9*VLOOKUP($D$3&amp;$D$4&amp;RIGHT($A$1028,2),'Feeding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AG1040:AH1539</xm:sqref>
        </x14:conditionalFormatting>
        <x14:conditionalFormatting xmlns:xm="http://schemas.microsoft.com/office/excel/2006/main">
          <x14:cfRule type="expression" priority="436" id="{018A8C84-8D22-4763-A16A-E8E8F4C44EBA}">
            <xm:f>AND(AG1552&lt;&gt;"",AG1552&lt;0.9*VLOOKUP($D$3&amp;$D$4&amp;RIGHT($A$1540,2),'Feeding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AG1552:AH2051</xm:sqref>
        </x14:conditionalFormatting>
        <x14:conditionalFormatting xmlns:xm="http://schemas.microsoft.com/office/excel/2006/main">
          <x14:cfRule type="expression" priority="434" id="{AC9CBC52-3A39-4919-B0A9-47CE3C68F8F6}">
            <xm:f>AND(AG2064&lt;&gt;"",AG2064&lt;0.9*VLOOKUP($D$3&amp;$D$4&amp;RIGHT($A$2052,2),'Feeding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AG2064:AH2563</xm:sqref>
        </x14:conditionalFormatting>
        <x14:conditionalFormatting xmlns:xm="http://schemas.microsoft.com/office/excel/2006/main">
          <x14:cfRule type="expression" priority="429" id="{0B98DC67-6C02-4B2B-9008-9DB3CA18668F}">
            <xm:f>AND(AG2576&lt;&gt;"",AG2576&lt;0.9*VLOOKUP($D$3&amp;$D$4&amp;RIGHT($A$2564,2),'Feeding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AG2576:AH3075</xm:sqref>
        </x14:conditionalFormatting>
        <x14:conditionalFormatting xmlns:xm="http://schemas.microsoft.com/office/excel/2006/main">
          <x14:cfRule type="expression" priority="403" id="{6950419E-D316-4C3C-BDEC-CE3F8405A76B}">
            <xm:f>AND(AG3088&lt;&gt;"",AG3088&lt;0.9*VLOOKUP($D$3&amp;$D$4&amp;RIGHT($A$3076,2),'Feeding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AG3088:AH3587</xm:sqref>
        </x14:conditionalFormatting>
        <x14:conditionalFormatting xmlns:xm="http://schemas.microsoft.com/office/excel/2006/main">
          <x14:cfRule type="expression" priority="356" id="{84611874-2CC1-45E0-9561-73FAF254F838}">
            <xm:f>AND(AM16&lt;&gt;"",AM16&lt;0.9*VLOOKUP($D$3&amp;$D$4&amp;RIGHT($A$2,2),'Feeding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AM16:AN515</xm:sqref>
        </x14:conditionalFormatting>
        <x14:conditionalFormatting xmlns:xm="http://schemas.microsoft.com/office/excel/2006/main">
          <x14:cfRule type="expression" priority="353" id="{7219B546-B66A-4431-817C-6938BA98E19A}">
            <xm:f>AND(AM528&lt;&gt;"",AM528&lt;0.9*VLOOKUP($D$3&amp;$D$4&amp;RIGHT($A$516,2),'Feeding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AM528:AN1027</xm:sqref>
        </x14:conditionalFormatting>
        <x14:conditionalFormatting xmlns:xm="http://schemas.microsoft.com/office/excel/2006/main">
          <x14:cfRule type="expression" priority="325" id="{662AB33A-BBDA-48FA-9829-9965781F5BF1}">
            <xm:f>AND(AM1040&lt;&gt;"",AM1040&lt;0.9*VLOOKUP($D$3&amp;$D$4&amp;RIGHT($A$1028,2),'Feeding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AM1040:AN1539</xm:sqref>
        </x14:conditionalFormatting>
        <x14:conditionalFormatting xmlns:xm="http://schemas.microsoft.com/office/excel/2006/main">
          <x14:cfRule type="expression" priority="302" id="{BD25DBA7-C1A7-4988-965E-E040FE47B3E6}">
            <xm:f>AND(AM1552&lt;&gt;"",AM1552&lt;0.9*VLOOKUP($D$3&amp;$D$4&amp;RIGHT($A$1540,2),'Feeding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AM1552:AN2051</xm:sqref>
        </x14:conditionalFormatting>
        <x14:conditionalFormatting xmlns:xm="http://schemas.microsoft.com/office/excel/2006/main">
          <x14:cfRule type="expression" priority="300" id="{BFA5C1B5-388E-40DF-AB25-B063F62BF4ED}">
            <xm:f>AND(AM2064&lt;&gt;"",AM2064&lt;0.9*VLOOKUP($D$3&amp;$D$4&amp;RIGHT($A$2052,2),'Feeding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AM2064:AN2563</xm:sqref>
        </x14:conditionalFormatting>
        <x14:conditionalFormatting xmlns:xm="http://schemas.microsoft.com/office/excel/2006/main">
          <x14:cfRule type="expression" priority="295" id="{F70383D7-2F51-45B0-BC64-CD44C4DC25BB}">
            <xm:f>AND(AM2576&lt;&gt;"",AM2576&lt;0.9*VLOOKUP($D$3&amp;$D$4&amp;RIGHT($A$2564,2),'Feeding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AM2576:AN3075</xm:sqref>
        </x14:conditionalFormatting>
        <x14:conditionalFormatting xmlns:xm="http://schemas.microsoft.com/office/excel/2006/main">
          <x14:cfRule type="expression" priority="269" id="{2A545AD2-987B-403C-BB75-65E1F7045DFB}">
            <xm:f>AND(AM3088&lt;&gt;"",AM3088&lt;0.9*VLOOKUP($D$3&amp;$D$4&amp;RIGHT($A$3076,2),'Feeding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AM3088:AN3587</xm:sqref>
        </x14:conditionalFormatting>
        <x14:conditionalFormatting xmlns:xm="http://schemas.microsoft.com/office/excel/2006/main">
          <x14:cfRule type="expression" priority="222" id="{92BCCBA3-ECF4-400D-9D12-B67510891F41}">
            <xm:f>AND(AS16&lt;&gt;"",AS16&lt;0.9*VLOOKUP($D$3&amp;$D$4&amp;RIGHT($A$2,2),'Feeding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AS16:AT515</xm:sqref>
        </x14:conditionalFormatting>
        <x14:conditionalFormatting xmlns:xm="http://schemas.microsoft.com/office/excel/2006/main">
          <x14:cfRule type="expression" priority="219" id="{5792888B-12C3-4032-9D61-4DC9D5A8FE21}">
            <xm:f>AND(AS528&lt;&gt;"",AS528&lt;0.9*VLOOKUP($D$3&amp;$D$4&amp;RIGHT($A$516,2),'Feeding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AS528:AT1027</xm:sqref>
        </x14:conditionalFormatting>
        <x14:conditionalFormatting xmlns:xm="http://schemas.microsoft.com/office/excel/2006/main">
          <x14:cfRule type="expression" priority="191" id="{EF3E270A-3B59-4C18-80FF-8E63BB77C751}">
            <xm:f>AND(AS1040&lt;&gt;"",AS1040&lt;0.9*VLOOKUP($D$3&amp;$D$4&amp;RIGHT($A$1028,2),'Feeding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AS1040:AT1539</xm:sqref>
        </x14:conditionalFormatting>
        <x14:conditionalFormatting xmlns:xm="http://schemas.microsoft.com/office/excel/2006/main">
          <x14:cfRule type="expression" priority="168" id="{C0350DB4-AE54-4AA9-A731-9A9EE75C5EA4}">
            <xm:f>AND(AS1552&lt;&gt;"",AS1552&lt;0.9*VLOOKUP($D$3&amp;$D$4&amp;RIGHT($A$1540,2),'Feeding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AS1552:AT2051</xm:sqref>
        </x14:conditionalFormatting>
        <x14:conditionalFormatting xmlns:xm="http://schemas.microsoft.com/office/excel/2006/main">
          <x14:cfRule type="expression" priority="166" id="{16E803C8-F02B-4679-9B03-C57E650DDED9}">
            <xm:f>AND(AS2064&lt;&gt;"",AS2064&lt;0.9*VLOOKUP($D$3&amp;$D$4&amp;RIGHT($A$2052,2),'Feeding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AS2064:AT2563</xm:sqref>
        </x14:conditionalFormatting>
        <x14:conditionalFormatting xmlns:xm="http://schemas.microsoft.com/office/excel/2006/main">
          <x14:cfRule type="expression" priority="161" id="{32C041B5-B31B-4D80-B66C-5542AFE4A0E6}">
            <xm:f>AND(AS2576&lt;&gt;"",AS2576&lt;0.9*VLOOKUP($D$3&amp;$D$4&amp;RIGHT($A$2564,2),'Feeding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AS2576:AT3075</xm:sqref>
        </x14:conditionalFormatting>
        <x14:conditionalFormatting xmlns:xm="http://schemas.microsoft.com/office/excel/2006/main">
          <x14:cfRule type="expression" priority="135" id="{83D647EC-734F-4009-8CB5-74C15D4E337D}">
            <xm:f>AND(AS3088&lt;&gt;"",AS3088&lt;0.9*VLOOKUP($D$3&amp;$D$4&amp;RIGHT($A$3076,2),'Feeding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AS3088:AT3587</xm:sqref>
        </x14:conditionalFormatting>
        <x14:conditionalFormatting xmlns:xm="http://schemas.microsoft.com/office/excel/2006/main">
          <x14:cfRule type="expression" priority="88" id="{E21F2A50-D474-48DB-8EA6-9510B6EA5B3F}">
            <xm:f>AND(AY16&lt;&gt;"",AY16&lt;0.9*VLOOKUP($D$3&amp;$D$4&amp;RIGHT($A$2,2),'Feeding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AY16:AZ515</xm:sqref>
        </x14:conditionalFormatting>
        <x14:conditionalFormatting xmlns:xm="http://schemas.microsoft.com/office/excel/2006/main">
          <x14:cfRule type="expression" priority="85" id="{38155F43-22C0-4169-8B2C-07237FC89BC0}">
            <xm:f>AND(AY528&lt;&gt;"",AY528&lt;0.9*VLOOKUP($D$3&amp;$D$4&amp;RIGHT($A$516,2),'Feeding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AY528:AZ1027</xm:sqref>
        </x14:conditionalFormatting>
        <x14:conditionalFormatting xmlns:xm="http://schemas.microsoft.com/office/excel/2006/main">
          <x14:cfRule type="expression" priority="57" id="{EE56497B-16B2-4F7C-8D31-22F5E85371E5}">
            <xm:f>AND(AY1040&lt;&gt;"",AY1040&lt;0.9*VLOOKUP($D$3&amp;$D$4&amp;RIGHT($A$1028,2),'Feeding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AY1040:AZ1539</xm:sqref>
        </x14:conditionalFormatting>
        <x14:conditionalFormatting xmlns:xm="http://schemas.microsoft.com/office/excel/2006/main">
          <x14:cfRule type="expression" priority="34" id="{4CF7F760-5D50-4B63-9CF5-9CC31ACDF321}">
            <xm:f>AND(AY1552&lt;&gt;"",AY1552&lt;0.9*VLOOKUP($D$3&amp;$D$4&amp;RIGHT($A$1540,2),'Feeding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AY1552:AZ2051</xm:sqref>
        </x14:conditionalFormatting>
        <x14:conditionalFormatting xmlns:xm="http://schemas.microsoft.com/office/excel/2006/main">
          <x14:cfRule type="expression" priority="32" id="{FAB3638F-666A-485C-B1C3-0C590328F4FA}">
            <xm:f>AND(AY2064&lt;&gt;"",AY2064&lt;0.9*VLOOKUP($D$3&amp;$D$4&amp;RIGHT($A$2052,2),'Feeding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AY2064:AZ2563</xm:sqref>
        </x14:conditionalFormatting>
        <x14:conditionalFormatting xmlns:xm="http://schemas.microsoft.com/office/excel/2006/main">
          <x14:cfRule type="expression" priority="27" id="{B89C0B6B-F140-4634-AFE8-9A9CAEA3C3CD}">
            <xm:f>AND(AY2576&lt;&gt;"",AY2576&lt;0.9*VLOOKUP($D$3&amp;$D$4&amp;RIGHT($A$2564,2),'Feeding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AY2576:AZ3075</xm:sqref>
        </x14:conditionalFormatting>
        <x14:conditionalFormatting xmlns:xm="http://schemas.microsoft.com/office/excel/2006/main">
          <x14:cfRule type="expression" priority="1" id="{759013A8-40DE-4B9D-A492-CE026DE363CE}">
            <xm:f>AND(AY3088&lt;&gt;"",AY3088&lt;0.9*VLOOKUP($D$3&amp;$D$4&amp;RIGHT($A$3076,2),'Feeding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AY3088:AZ3587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AD54"/>
  <sheetViews>
    <sheetView zoomScale="85" zoomScaleNormal="85" workbookViewId="0">
      <pane ySplit="6" topLeftCell="A7" activePane="bottomLeft" state="frozen"/>
      <selection activeCell="B38" sqref="A38:XFD38"/>
      <selection pane="bottomLeft" activeCell="B7" sqref="B7"/>
    </sheetView>
  </sheetViews>
  <sheetFormatPr defaultColWidth="9" defaultRowHeight="15"/>
  <cols>
    <col min="1" max="1" width="12.453125" style="754" customWidth="1"/>
    <col min="2" max="2" width="11.453125" style="754" customWidth="1"/>
    <col min="3" max="3" width="13.6328125" style="754" customWidth="1"/>
    <col min="4" max="4" width="13.453125" style="782" customWidth="1"/>
    <col min="5" max="5" width="10.36328125" style="754" customWidth="1"/>
    <col min="6" max="6" width="9" style="754"/>
    <col min="7" max="7" width="15.453125" style="754" customWidth="1"/>
    <col min="8" max="8" width="11.90625" style="754" customWidth="1"/>
    <col min="9" max="10" width="11.453125" style="754" customWidth="1"/>
    <col min="11" max="12" width="12.08984375" style="754" customWidth="1"/>
    <col min="13" max="13" width="34.08984375" style="754" customWidth="1"/>
    <col min="14" max="14" width="10.453125" style="754" customWidth="1"/>
    <col min="15" max="15" width="10.08984375" style="816" customWidth="1"/>
    <col min="16" max="26" width="9" style="754"/>
    <col min="27" max="27" width="9" style="754" hidden="1" customWidth="1"/>
    <col min="28" max="16384" width="9" style="754"/>
  </cols>
  <sheetData>
    <row r="1" spans="1:27" ht="45.75" customHeight="1">
      <c r="A1" s="1186" t="s">
        <v>478</v>
      </c>
      <c r="B1" s="1187"/>
      <c r="C1" s="1187"/>
      <c r="D1" s="1187"/>
      <c r="E1" s="1187"/>
      <c r="F1" s="1187"/>
      <c r="G1" s="1187"/>
      <c r="H1" s="1187"/>
      <c r="I1" s="1187"/>
      <c r="J1" s="1187"/>
      <c r="K1" s="1187"/>
      <c r="L1" s="753"/>
      <c r="M1" s="753"/>
      <c r="AA1" s="17" t="s">
        <v>552</v>
      </c>
    </row>
    <row r="2" spans="1:27" ht="33.75" customHeight="1">
      <c r="A2" s="1191" t="s">
        <v>485</v>
      </c>
      <c r="B2" s="1192"/>
      <c r="C2" s="1192"/>
      <c r="D2" s="1192"/>
      <c r="E2" s="1192"/>
      <c r="F2" s="1192"/>
      <c r="G2" s="1192"/>
      <c r="H2" s="1192"/>
      <c r="I2" s="1192"/>
      <c r="J2" s="755"/>
      <c r="K2" s="755"/>
      <c r="L2" s="755"/>
      <c r="M2" s="755"/>
      <c r="AA2" s="17" t="s">
        <v>537</v>
      </c>
    </row>
    <row r="3" spans="1:27" ht="22.5" customHeight="1">
      <c r="A3" s="1193" t="s">
        <v>486</v>
      </c>
      <c r="B3" s="1193"/>
      <c r="C3" s="783" t="s">
        <v>617</v>
      </c>
      <c r="D3" s="1193" t="s">
        <v>487</v>
      </c>
      <c r="E3" s="1193"/>
      <c r="F3" s="756">
        <v>9</v>
      </c>
      <c r="G3" s="757"/>
      <c r="H3" s="757"/>
      <c r="I3" s="757"/>
      <c r="J3" s="757"/>
      <c r="K3" s="757"/>
      <c r="L3" s="757"/>
      <c r="M3" s="757"/>
      <c r="AA3" s="17" t="s">
        <v>538</v>
      </c>
    </row>
    <row r="4" spans="1:27" ht="21.75" customHeight="1">
      <c r="A4" s="1193" t="s">
        <v>488</v>
      </c>
      <c r="B4" s="1193"/>
      <c r="C4" s="784" t="s">
        <v>619</v>
      </c>
      <c r="D4" s="1193" t="s">
        <v>489</v>
      </c>
      <c r="E4" s="1193"/>
      <c r="F4" s="783">
        <v>25</v>
      </c>
      <c r="G4" s="757"/>
      <c r="H4" s="757"/>
      <c r="I4" s="757"/>
      <c r="J4" s="757"/>
      <c r="K4" s="757"/>
      <c r="L4" s="757"/>
      <c r="M4" s="757"/>
      <c r="AA4" s="17" t="s">
        <v>553</v>
      </c>
    </row>
    <row r="5" spans="1:27" ht="4.5" customHeight="1" thickBot="1">
      <c r="A5" s="758"/>
      <c r="B5" s="758"/>
      <c r="C5" s="758"/>
      <c r="D5" s="759"/>
      <c r="AA5" s="17" t="s">
        <v>539</v>
      </c>
    </row>
    <row r="6" spans="1:27" s="789" customFormat="1" ht="37" customHeight="1" thickBot="1">
      <c r="A6" s="810" t="s">
        <v>526</v>
      </c>
      <c r="B6" s="815" t="s">
        <v>534</v>
      </c>
      <c r="C6" s="815" t="s">
        <v>535</v>
      </c>
      <c r="D6" s="822" t="s">
        <v>527</v>
      </c>
      <c r="E6" s="815" t="s">
        <v>528</v>
      </c>
      <c r="F6" s="811" t="s">
        <v>529</v>
      </c>
      <c r="G6" s="815" t="s">
        <v>530</v>
      </c>
      <c r="H6" s="815" t="s">
        <v>531</v>
      </c>
      <c r="I6" s="831" t="s">
        <v>562</v>
      </c>
      <c r="J6" s="812" t="s">
        <v>532</v>
      </c>
      <c r="K6" s="813" t="s">
        <v>533</v>
      </c>
      <c r="L6" s="814" t="s">
        <v>523</v>
      </c>
      <c r="M6" s="814" t="s">
        <v>524</v>
      </c>
      <c r="N6" s="814" t="s">
        <v>525</v>
      </c>
      <c r="O6" s="817" t="s">
        <v>536</v>
      </c>
      <c r="AA6" s="17" t="s">
        <v>540</v>
      </c>
    </row>
    <row r="7" spans="1:27" ht="20.149999999999999" customHeight="1">
      <c r="A7" s="823" t="s">
        <v>325</v>
      </c>
      <c r="B7" s="824">
        <v>45679</v>
      </c>
      <c r="C7" s="953">
        <v>28000</v>
      </c>
      <c r="D7" s="825">
        <v>1792</v>
      </c>
      <c r="E7" s="793">
        <f>C7/D7</f>
        <v>15.625</v>
      </c>
      <c r="F7" s="794" t="s">
        <v>521</v>
      </c>
      <c r="G7" s="794" t="s">
        <v>624</v>
      </c>
      <c r="H7" s="827" t="s">
        <v>626</v>
      </c>
      <c r="I7" s="827">
        <v>35</v>
      </c>
      <c r="J7" s="791">
        <f ca="1">IF(AND(B7&lt;&gt;"",K7=""),TODAY()-B7,IF(AND(K7&lt;&gt;"",K7&gt;B7),K7-B7,""))</f>
        <v>37</v>
      </c>
      <c r="K7" s="804">
        <v>45716</v>
      </c>
      <c r="L7" s="829">
        <v>242701</v>
      </c>
      <c r="M7" s="829" t="s">
        <v>631</v>
      </c>
      <c r="N7" s="830" t="s">
        <v>560</v>
      </c>
      <c r="O7" s="818">
        <v>45716</v>
      </c>
      <c r="AA7" s="17" t="s">
        <v>541</v>
      </c>
    </row>
    <row r="8" spans="1:27" ht="20.149999999999999" customHeight="1">
      <c r="A8" s="823" t="s">
        <v>519</v>
      </c>
      <c r="B8" s="824">
        <v>45679</v>
      </c>
      <c r="C8" s="953">
        <v>26500</v>
      </c>
      <c r="D8" s="825">
        <v>1792</v>
      </c>
      <c r="E8" s="796">
        <f t="shared" ref="E8:E33" si="0">C8/D8</f>
        <v>14.787946428571429</v>
      </c>
      <c r="F8" s="794" t="s">
        <v>521</v>
      </c>
      <c r="G8" s="794" t="s">
        <v>624</v>
      </c>
      <c r="H8" s="828" t="s">
        <v>627</v>
      </c>
      <c r="I8" s="828" t="s">
        <v>629</v>
      </c>
      <c r="J8" s="791">
        <f t="shared" ref="J8:J32" ca="1" si="1">IF(AND(B8&lt;&gt;"",K8=""),TODAY()-B8,IF(AND(K8&lt;&gt;"",K8&gt;B8),K8-B8,""))</f>
        <v>37</v>
      </c>
      <c r="K8" s="804">
        <v>45716</v>
      </c>
      <c r="L8" s="829">
        <v>242702</v>
      </c>
      <c r="M8" s="807" t="s">
        <v>632</v>
      </c>
      <c r="N8" s="807" t="s">
        <v>561</v>
      </c>
      <c r="O8" s="819">
        <v>45716</v>
      </c>
      <c r="AA8" s="17" t="s">
        <v>542</v>
      </c>
    </row>
    <row r="9" spans="1:27" ht="20.149999999999999" customHeight="1">
      <c r="A9" s="823" t="s">
        <v>559</v>
      </c>
      <c r="B9" s="824">
        <v>45679</v>
      </c>
      <c r="C9" s="954">
        <v>26400</v>
      </c>
      <c r="D9" s="825">
        <v>1792</v>
      </c>
      <c r="E9" s="796">
        <f t="shared" si="0"/>
        <v>14.732142857142858</v>
      </c>
      <c r="F9" s="794" t="s">
        <v>521</v>
      </c>
      <c r="G9" s="794" t="s">
        <v>624</v>
      </c>
      <c r="H9" s="828" t="s">
        <v>627</v>
      </c>
      <c r="I9" s="828" t="s">
        <v>629</v>
      </c>
      <c r="J9" s="791">
        <f t="shared" ca="1" si="1"/>
        <v>37</v>
      </c>
      <c r="K9" s="804">
        <v>45716</v>
      </c>
      <c r="L9" s="829">
        <v>242703</v>
      </c>
      <c r="M9" s="807" t="s">
        <v>633</v>
      </c>
      <c r="N9" s="807" t="s">
        <v>561</v>
      </c>
      <c r="O9" s="819">
        <v>45716</v>
      </c>
      <c r="AA9" s="17" t="s">
        <v>543</v>
      </c>
    </row>
    <row r="10" spans="1:27" ht="20.149999999999999" customHeight="1">
      <c r="A10" s="823" t="s">
        <v>520</v>
      </c>
      <c r="B10" s="824">
        <v>45679</v>
      </c>
      <c r="C10" s="954">
        <v>26400</v>
      </c>
      <c r="D10" s="825">
        <v>1792</v>
      </c>
      <c r="E10" s="796">
        <f t="shared" si="0"/>
        <v>14.732142857142858</v>
      </c>
      <c r="F10" s="794" t="s">
        <v>521</v>
      </c>
      <c r="G10" s="794" t="s">
        <v>624</v>
      </c>
      <c r="H10" s="828" t="s">
        <v>627</v>
      </c>
      <c r="I10" s="828" t="s">
        <v>629</v>
      </c>
      <c r="J10" s="791">
        <f t="shared" ca="1" si="1"/>
        <v>37</v>
      </c>
      <c r="K10" s="804">
        <v>45716</v>
      </c>
      <c r="L10" s="829">
        <v>242704</v>
      </c>
      <c r="M10" s="807" t="s">
        <v>634</v>
      </c>
      <c r="N10" s="807" t="s">
        <v>561</v>
      </c>
      <c r="O10" s="819">
        <v>45716</v>
      </c>
      <c r="AA10" s="17" t="s">
        <v>544</v>
      </c>
    </row>
    <row r="11" spans="1:27" ht="20.149999999999999" customHeight="1">
      <c r="A11" s="823" t="s">
        <v>522</v>
      </c>
      <c r="B11" s="824">
        <v>45679</v>
      </c>
      <c r="C11" s="954">
        <v>26400</v>
      </c>
      <c r="D11" s="825">
        <v>1792</v>
      </c>
      <c r="E11" s="796">
        <f t="shared" si="0"/>
        <v>14.732142857142858</v>
      </c>
      <c r="F11" s="794" t="s">
        <v>521</v>
      </c>
      <c r="G11" s="794" t="s">
        <v>624</v>
      </c>
      <c r="H11" s="828" t="s">
        <v>627</v>
      </c>
      <c r="I11" s="828" t="s">
        <v>629</v>
      </c>
      <c r="J11" s="791">
        <f t="shared" ca="1" si="1"/>
        <v>37</v>
      </c>
      <c r="K11" s="804">
        <v>45716</v>
      </c>
      <c r="L11" s="829">
        <v>242705</v>
      </c>
      <c r="M11" s="807" t="s">
        <v>635</v>
      </c>
      <c r="N11" s="807" t="s">
        <v>561</v>
      </c>
      <c r="O11" s="819">
        <v>45716</v>
      </c>
      <c r="AA11" s="17" t="s">
        <v>545</v>
      </c>
    </row>
    <row r="12" spans="1:27" ht="20.149999999999999" customHeight="1">
      <c r="A12" s="823" t="s">
        <v>620</v>
      </c>
      <c r="B12" s="824">
        <v>45680</v>
      </c>
      <c r="C12" s="954">
        <v>29500</v>
      </c>
      <c r="D12" s="825">
        <v>1792</v>
      </c>
      <c r="E12" s="796">
        <f t="shared" si="0"/>
        <v>16.462053571428573</v>
      </c>
      <c r="F12" s="794" t="s">
        <v>521</v>
      </c>
      <c r="G12" s="794" t="s">
        <v>625</v>
      </c>
      <c r="H12" s="828" t="s">
        <v>628</v>
      </c>
      <c r="I12" s="828" t="s">
        <v>630</v>
      </c>
      <c r="J12" s="791">
        <f t="shared" ca="1" si="1"/>
        <v>37</v>
      </c>
      <c r="K12" s="804">
        <v>45717</v>
      </c>
      <c r="L12" s="829">
        <v>242706</v>
      </c>
      <c r="M12" s="807" t="s">
        <v>636</v>
      </c>
      <c r="N12" s="807" t="s">
        <v>561</v>
      </c>
      <c r="O12" s="819">
        <v>45717</v>
      </c>
      <c r="AA12" s="17" t="s">
        <v>546</v>
      </c>
    </row>
    <row r="13" spans="1:27" ht="20.149999999999999" customHeight="1">
      <c r="A13" s="823" t="s">
        <v>621</v>
      </c>
      <c r="B13" s="824">
        <v>45680</v>
      </c>
      <c r="C13" s="954">
        <v>29600</v>
      </c>
      <c r="D13" s="825">
        <v>1792</v>
      </c>
      <c r="E13" s="796">
        <f t="shared" si="0"/>
        <v>16.517857142857142</v>
      </c>
      <c r="F13" s="794" t="s">
        <v>521</v>
      </c>
      <c r="G13" s="794" t="s">
        <v>625</v>
      </c>
      <c r="H13" s="828" t="s">
        <v>628</v>
      </c>
      <c r="I13" s="828" t="s">
        <v>630</v>
      </c>
      <c r="J13" s="791">
        <f t="shared" ca="1" si="1"/>
        <v>36</v>
      </c>
      <c r="K13" s="804">
        <v>45716</v>
      </c>
      <c r="L13" s="829">
        <v>242707</v>
      </c>
      <c r="M13" s="807" t="s">
        <v>637</v>
      </c>
      <c r="N13" s="807" t="s">
        <v>561</v>
      </c>
      <c r="O13" s="819">
        <v>45717</v>
      </c>
      <c r="AA13" s="17" t="s">
        <v>547</v>
      </c>
    </row>
    <row r="14" spans="1:27" ht="20.149999999999999" customHeight="1">
      <c r="A14" s="823" t="s">
        <v>622</v>
      </c>
      <c r="B14" s="824">
        <v>45680</v>
      </c>
      <c r="C14" s="954">
        <v>29500</v>
      </c>
      <c r="D14" s="825">
        <v>1792</v>
      </c>
      <c r="E14" s="796">
        <f t="shared" si="0"/>
        <v>16.462053571428573</v>
      </c>
      <c r="F14" s="794" t="s">
        <v>521</v>
      </c>
      <c r="G14" s="794" t="s">
        <v>625</v>
      </c>
      <c r="H14" s="828" t="s">
        <v>628</v>
      </c>
      <c r="I14" s="828" t="s">
        <v>630</v>
      </c>
      <c r="J14" s="791">
        <f t="shared" ca="1" si="1"/>
        <v>37</v>
      </c>
      <c r="K14" s="804">
        <v>45717</v>
      </c>
      <c r="L14" s="829">
        <v>242708</v>
      </c>
      <c r="M14" s="807" t="s">
        <v>638</v>
      </c>
      <c r="N14" s="807" t="s">
        <v>561</v>
      </c>
      <c r="O14" s="819">
        <v>45717</v>
      </c>
      <c r="AA14" s="17" t="s">
        <v>548</v>
      </c>
    </row>
    <row r="15" spans="1:27" ht="20.149999999999999" customHeight="1">
      <c r="A15" s="823" t="s">
        <v>623</v>
      </c>
      <c r="B15" s="824">
        <v>45680</v>
      </c>
      <c r="C15" s="954">
        <v>29600</v>
      </c>
      <c r="D15" s="825">
        <v>1792</v>
      </c>
      <c r="E15" s="796">
        <f t="shared" si="0"/>
        <v>16.517857142857142</v>
      </c>
      <c r="F15" s="794" t="s">
        <v>521</v>
      </c>
      <c r="G15" s="794" t="s">
        <v>625</v>
      </c>
      <c r="H15" s="828" t="s">
        <v>628</v>
      </c>
      <c r="I15" s="828" t="s">
        <v>630</v>
      </c>
      <c r="J15" s="791">
        <f t="shared" ca="1" si="1"/>
        <v>36</v>
      </c>
      <c r="K15" s="804">
        <v>45716</v>
      </c>
      <c r="L15" s="829">
        <v>242709</v>
      </c>
      <c r="M15" s="807" t="s">
        <v>639</v>
      </c>
      <c r="N15" s="807" t="s">
        <v>561</v>
      </c>
      <c r="O15" s="819">
        <v>45717</v>
      </c>
      <c r="AA15" s="17" t="s">
        <v>549</v>
      </c>
    </row>
    <row r="16" spans="1:27" ht="20.149999999999999" customHeight="1">
      <c r="A16" s="823"/>
      <c r="B16" s="824"/>
      <c r="C16" s="826"/>
      <c r="D16" s="825"/>
      <c r="E16" s="796" t="e">
        <f t="shared" si="0"/>
        <v>#DIV/0!</v>
      </c>
      <c r="F16" s="794"/>
      <c r="G16" s="794"/>
      <c r="H16" s="828"/>
      <c r="I16" s="828"/>
      <c r="J16" s="791" t="str">
        <f t="shared" ca="1" si="1"/>
        <v/>
      </c>
      <c r="K16" s="804"/>
      <c r="L16" s="829"/>
      <c r="M16" s="807"/>
      <c r="N16" s="807"/>
      <c r="O16" s="819"/>
      <c r="AA16" s="17" t="s">
        <v>550</v>
      </c>
    </row>
    <row r="17" spans="1:27" ht="20.149999999999999" customHeight="1">
      <c r="A17" s="823"/>
      <c r="B17" s="824"/>
      <c r="C17" s="826"/>
      <c r="D17" s="825"/>
      <c r="E17" s="796" t="e">
        <f t="shared" si="0"/>
        <v>#DIV/0!</v>
      </c>
      <c r="F17" s="794"/>
      <c r="G17" s="794"/>
      <c r="H17" s="828"/>
      <c r="I17" s="828"/>
      <c r="J17" s="791" t="str">
        <f t="shared" ca="1" si="1"/>
        <v/>
      </c>
      <c r="K17" s="804"/>
      <c r="L17" s="829"/>
      <c r="M17" s="807"/>
      <c r="N17" s="807"/>
      <c r="O17" s="819"/>
      <c r="AA17" s="17" t="s">
        <v>551</v>
      </c>
    </row>
    <row r="18" spans="1:27" ht="20.149999999999999" customHeight="1">
      <c r="A18" s="823"/>
      <c r="B18" s="824"/>
      <c r="C18" s="826"/>
      <c r="D18" s="825"/>
      <c r="E18" s="796" t="e">
        <f t="shared" si="0"/>
        <v>#DIV/0!</v>
      </c>
      <c r="F18" s="794"/>
      <c r="G18" s="794"/>
      <c r="H18" s="828"/>
      <c r="I18" s="828"/>
      <c r="J18" s="791" t="str">
        <f t="shared" ca="1" si="1"/>
        <v/>
      </c>
      <c r="K18" s="804"/>
      <c r="L18" s="829"/>
      <c r="M18" s="807"/>
      <c r="N18" s="807"/>
      <c r="O18" s="819"/>
      <c r="AA18" s="17" t="s">
        <v>554</v>
      </c>
    </row>
    <row r="19" spans="1:27" ht="20.149999999999999" customHeight="1">
      <c r="A19" s="792"/>
      <c r="B19" s="805"/>
      <c r="C19" s="806"/>
      <c r="D19" s="795"/>
      <c r="E19" s="796" t="e">
        <f t="shared" si="0"/>
        <v>#DIV/0!</v>
      </c>
      <c r="F19" s="794"/>
      <c r="G19" s="794"/>
      <c r="H19" s="797"/>
      <c r="I19" s="797"/>
      <c r="J19" s="791" t="str">
        <f t="shared" ca="1" si="1"/>
        <v/>
      </c>
      <c r="K19" s="804"/>
      <c r="L19" s="798"/>
      <c r="M19" s="803"/>
      <c r="N19" s="807"/>
      <c r="O19" s="819"/>
      <c r="AA19" s="17" t="s">
        <v>615</v>
      </c>
    </row>
    <row r="20" spans="1:27" ht="20.149999999999999" customHeight="1">
      <c r="A20" s="799"/>
      <c r="B20" s="805"/>
      <c r="C20" s="806"/>
      <c r="D20" s="795"/>
      <c r="E20" s="800" t="e">
        <f t="shared" si="0"/>
        <v>#DIV/0!</v>
      </c>
      <c r="F20" s="794"/>
      <c r="G20" s="794"/>
      <c r="H20" s="801"/>
      <c r="I20" s="801"/>
      <c r="J20" s="802" t="str">
        <f t="shared" ca="1" si="1"/>
        <v/>
      </c>
      <c r="K20" s="804"/>
      <c r="L20" s="798"/>
      <c r="M20" s="803"/>
      <c r="N20" s="807"/>
      <c r="O20" s="819"/>
      <c r="AA20" s="17" t="s">
        <v>616</v>
      </c>
    </row>
    <row r="21" spans="1:27" ht="20.149999999999999" customHeight="1">
      <c r="A21" s="799"/>
      <c r="B21" s="805"/>
      <c r="C21" s="806"/>
      <c r="D21" s="795"/>
      <c r="E21" s="800" t="e">
        <f t="shared" si="0"/>
        <v>#DIV/0!</v>
      </c>
      <c r="F21" s="794"/>
      <c r="G21" s="794"/>
      <c r="H21" s="801"/>
      <c r="I21" s="801"/>
      <c r="J21" s="802" t="str">
        <f t="shared" ca="1" si="1"/>
        <v/>
      </c>
      <c r="K21" s="804"/>
      <c r="L21" s="798"/>
      <c r="M21" s="803"/>
      <c r="N21" s="807"/>
      <c r="O21" s="819"/>
      <c r="AA21" s="17" t="s">
        <v>555</v>
      </c>
    </row>
    <row r="22" spans="1:27" ht="20.149999999999999" customHeight="1">
      <c r="A22" s="799"/>
      <c r="B22" s="805"/>
      <c r="C22" s="806"/>
      <c r="D22" s="795"/>
      <c r="E22" s="800" t="e">
        <f t="shared" si="0"/>
        <v>#DIV/0!</v>
      </c>
      <c r="F22" s="794"/>
      <c r="G22" s="794"/>
      <c r="H22" s="801"/>
      <c r="I22" s="801"/>
      <c r="J22" s="802" t="str">
        <f t="shared" ca="1" si="1"/>
        <v/>
      </c>
      <c r="K22" s="804"/>
      <c r="L22" s="798"/>
      <c r="M22" s="803"/>
      <c r="N22" s="807"/>
      <c r="O22" s="819"/>
      <c r="AA22" s="17" t="s">
        <v>556</v>
      </c>
    </row>
    <row r="23" spans="1:27" ht="20.149999999999999" customHeight="1">
      <c r="A23" s="799"/>
      <c r="B23" s="805"/>
      <c r="C23" s="806"/>
      <c r="D23" s="795"/>
      <c r="E23" s="800" t="e">
        <f t="shared" si="0"/>
        <v>#DIV/0!</v>
      </c>
      <c r="F23" s="794"/>
      <c r="G23" s="794"/>
      <c r="H23" s="801"/>
      <c r="I23" s="801"/>
      <c r="J23" s="802" t="str">
        <f t="shared" ca="1" si="1"/>
        <v/>
      </c>
      <c r="K23" s="804"/>
      <c r="L23" s="798"/>
      <c r="M23" s="803"/>
      <c r="N23" s="807"/>
      <c r="O23" s="819"/>
      <c r="AA23" s="17" t="s">
        <v>557</v>
      </c>
    </row>
    <row r="24" spans="1:27" ht="20.149999999999999" customHeight="1">
      <c r="A24" s="761"/>
      <c r="B24" s="762"/>
      <c r="C24" s="763"/>
      <c r="D24" s="764"/>
      <c r="E24" s="765" t="e">
        <f t="shared" si="0"/>
        <v>#DIV/0!</v>
      </c>
      <c r="F24" s="766"/>
      <c r="G24" s="766"/>
      <c r="H24" s="766"/>
      <c r="I24" s="766"/>
      <c r="J24" s="802" t="str">
        <f t="shared" ca="1" si="1"/>
        <v/>
      </c>
      <c r="K24" s="804"/>
      <c r="L24" s="768"/>
      <c r="M24" s="768"/>
      <c r="N24" s="807"/>
      <c r="O24" s="819"/>
      <c r="AA24" s="17" t="s">
        <v>558</v>
      </c>
    </row>
    <row r="25" spans="1:27" ht="20.149999999999999" customHeight="1">
      <c r="A25" s="761"/>
      <c r="B25" s="762"/>
      <c r="C25" s="763"/>
      <c r="D25" s="764"/>
      <c r="E25" s="765" t="e">
        <f t="shared" si="0"/>
        <v>#DIV/0!</v>
      </c>
      <c r="F25" s="766"/>
      <c r="G25" s="766"/>
      <c r="H25" s="766"/>
      <c r="I25" s="766"/>
      <c r="J25" s="802" t="str">
        <f t="shared" ca="1" si="1"/>
        <v/>
      </c>
      <c r="K25" s="767"/>
      <c r="L25" s="768"/>
      <c r="M25" s="768"/>
      <c r="N25" s="807"/>
      <c r="O25" s="819"/>
      <c r="AA25" s="17"/>
    </row>
    <row r="26" spans="1:27" ht="20.149999999999999" customHeight="1">
      <c r="A26" s="761"/>
      <c r="B26" s="762"/>
      <c r="C26" s="763"/>
      <c r="D26" s="764"/>
      <c r="E26" s="765" t="e">
        <f t="shared" si="0"/>
        <v>#DIV/0!</v>
      </c>
      <c r="F26" s="766"/>
      <c r="G26" s="766"/>
      <c r="H26" s="766"/>
      <c r="I26" s="766"/>
      <c r="J26" s="802" t="str">
        <f t="shared" ca="1" si="1"/>
        <v/>
      </c>
      <c r="K26" s="767"/>
      <c r="L26" s="768"/>
      <c r="M26" s="768"/>
      <c r="N26" s="807"/>
      <c r="O26" s="819"/>
    </row>
    <row r="27" spans="1:27" ht="20.149999999999999" customHeight="1">
      <c r="A27" s="761"/>
      <c r="B27" s="762"/>
      <c r="C27" s="763"/>
      <c r="D27" s="764"/>
      <c r="E27" s="765" t="e">
        <f t="shared" si="0"/>
        <v>#DIV/0!</v>
      </c>
      <c r="F27" s="766"/>
      <c r="G27" s="766"/>
      <c r="H27" s="766"/>
      <c r="I27" s="766"/>
      <c r="J27" s="802" t="str">
        <f t="shared" ca="1" si="1"/>
        <v/>
      </c>
      <c r="K27" s="767"/>
      <c r="L27" s="768"/>
      <c r="M27" s="768"/>
      <c r="N27" s="807"/>
      <c r="O27" s="819"/>
    </row>
    <row r="28" spans="1:27" ht="20.149999999999999" customHeight="1">
      <c r="A28" s="761"/>
      <c r="B28" s="762"/>
      <c r="C28" s="763"/>
      <c r="D28" s="764"/>
      <c r="E28" s="765" t="e">
        <f t="shared" si="0"/>
        <v>#DIV/0!</v>
      </c>
      <c r="F28" s="766"/>
      <c r="G28" s="766"/>
      <c r="H28" s="766"/>
      <c r="I28" s="766"/>
      <c r="J28" s="760" t="str">
        <f t="shared" ca="1" si="1"/>
        <v/>
      </c>
      <c r="K28" s="767"/>
      <c r="L28" s="768"/>
      <c r="M28" s="768"/>
      <c r="N28" s="807"/>
      <c r="O28" s="819"/>
    </row>
    <row r="29" spans="1:27" ht="20.149999999999999" customHeight="1">
      <c r="A29" s="761"/>
      <c r="B29" s="762"/>
      <c r="C29" s="763"/>
      <c r="D29" s="764"/>
      <c r="E29" s="765" t="e">
        <f t="shared" si="0"/>
        <v>#DIV/0!</v>
      </c>
      <c r="F29" s="766"/>
      <c r="G29" s="766"/>
      <c r="H29" s="766"/>
      <c r="I29" s="766"/>
      <c r="J29" s="760" t="str">
        <f t="shared" ca="1" si="1"/>
        <v/>
      </c>
      <c r="K29" s="767"/>
      <c r="L29" s="768"/>
      <c r="M29" s="768"/>
      <c r="N29" s="807"/>
      <c r="O29" s="819"/>
    </row>
    <row r="30" spans="1:27" ht="20.149999999999999" customHeight="1">
      <c r="A30" s="761"/>
      <c r="B30" s="762"/>
      <c r="C30" s="763"/>
      <c r="D30" s="764"/>
      <c r="E30" s="765" t="e">
        <f t="shared" si="0"/>
        <v>#DIV/0!</v>
      </c>
      <c r="F30" s="766"/>
      <c r="G30" s="766"/>
      <c r="H30" s="766"/>
      <c r="I30" s="766"/>
      <c r="J30" s="760" t="str">
        <f t="shared" ca="1" si="1"/>
        <v/>
      </c>
      <c r="K30" s="767"/>
      <c r="L30" s="768"/>
      <c r="M30" s="768"/>
      <c r="N30" s="807"/>
      <c r="O30" s="819"/>
    </row>
    <row r="31" spans="1:27" ht="20.149999999999999" customHeight="1">
      <c r="A31" s="761"/>
      <c r="B31" s="762"/>
      <c r="C31" s="763"/>
      <c r="D31" s="764"/>
      <c r="E31" s="765" t="e">
        <f t="shared" si="0"/>
        <v>#DIV/0!</v>
      </c>
      <c r="F31" s="766"/>
      <c r="G31" s="766"/>
      <c r="H31" s="766"/>
      <c r="I31" s="766"/>
      <c r="J31" s="760" t="str">
        <f t="shared" ca="1" si="1"/>
        <v/>
      </c>
      <c r="K31" s="767"/>
      <c r="L31" s="768"/>
      <c r="M31" s="768"/>
      <c r="N31" s="807"/>
      <c r="O31" s="819"/>
    </row>
    <row r="32" spans="1:27" ht="20.149999999999999" customHeight="1" thickBot="1">
      <c r="A32" s="769"/>
      <c r="B32" s="770"/>
      <c r="C32" s="771"/>
      <c r="D32" s="772"/>
      <c r="E32" s="773" t="e">
        <f t="shared" si="0"/>
        <v>#DIV/0!</v>
      </c>
      <c r="F32" s="774"/>
      <c r="G32" s="774"/>
      <c r="H32" s="774"/>
      <c r="I32" s="774"/>
      <c r="J32" s="760" t="str">
        <f t="shared" ca="1" si="1"/>
        <v/>
      </c>
      <c r="K32" s="775"/>
      <c r="L32" s="776"/>
      <c r="M32" s="776"/>
      <c r="N32" s="808"/>
      <c r="O32" s="820"/>
    </row>
    <row r="33" spans="1:15" ht="23.25" customHeight="1" thickBot="1">
      <c r="A33" s="1188" t="s">
        <v>18</v>
      </c>
      <c r="B33" s="1189"/>
      <c r="C33" s="777">
        <f>SUM(C7:C32)</f>
        <v>251900</v>
      </c>
      <c r="D33" s="778">
        <f>SUM(D7:D32)</f>
        <v>16128</v>
      </c>
      <c r="E33" s="779">
        <f t="shared" si="0"/>
        <v>15.618799603174603</v>
      </c>
      <c r="F33" s="1190"/>
      <c r="G33" s="1190"/>
      <c r="H33" s="1190"/>
      <c r="I33" s="1190"/>
      <c r="J33" s="780"/>
      <c r="K33" s="781"/>
      <c r="L33" s="781"/>
      <c r="M33" s="781"/>
      <c r="N33" s="809"/>
      <c r="O33" s="821"/>
    </row>
    <row r="49" spans="1:30" ht="19" customHeight="1"/>
    <row r="50" spans="1:30" ht="19" hidden="1" customHeight="1">
      <c r="A50" s="754" t="s">
        <v>301</v>
      </c>
    </row>
    <row r="51" spans="1:30" ht="19" customHeight="1">
      <c r="AD51" s="754">
        <v>0</v>
      </c>
    </row>
    <row r="52" spans="1:30">
      <c r="AD52" s="754">
        <v>0</v>
      </c>
    </row>
    <row r="53" spans="1:30">
      <c r="AD53" s="754">
        <v>0</v>
      </c>
    </row>
    <row r="54" spans="1:30">
      <c r="AD54" s="754">
        <v>0</v>
      </c>
    </row>
  </sheetData>
  <sheetProtection algorithmName="SHA-512" hashValue="uo3epuaqXgOuVqsV28cNPvmM2/GJ/ZaNFZambbwypD+Ps4SNWzQw/UWLgYBBa0yMxcSl3vok39S+ZTlz+mjE0A==" saltValue="6hpEIjK2HQiy83dFlnK3DQ==" spinCount="100000" sheet="1" objects="1" scenarios="1"/>
  <protectedRanges>
    <protectedRange sqref="C3:C4 F4 A7:D32 K7:M32 F7:I32" name="Range1"/>
    <protectedRange sqref="N7:O32" name="Range1_1"/>
  </protectedRanges>
  <mergeCells count="8">
    <mergeCell ref="A1:K1"/>
    <mergeCell ref="A33:B33"/>
    <mergeCell ref="F33:I33"/>
    <mergeCell ref="A2:I2"/>
    <mergeCell ref="A3:B3"/>
    <mergeCell ref="D3:E3"/>
    <mergeCell ref="A4:B4"/>
    <mergeCell ref="D4:E4"/>
  </mergeCells>
  <phoneticPr fontId="1" type="noConversion"/>
  <dataValidations count="7">
    <dataValidation type="list" allowBlank="1" showInputMessage="1" showErrorMessage="1" sqref="F7:F32" xr:uid="{00000000-0002-0000-0100-000000000000}">
      <formula1>"M,F,M&amp;F"</formula1>
    </dataValidation>
    <dataValidation type="list" allowBlank="1" showInputMessage="1" showErrorMessage="1" sqref="G7:G32" xr:uid="{00000000-0002-0000-0100-000001000000}">
      <formula1>"Ross,Cobb,HBD,AA+"</formula1>
    </dataValidation>
    <dataValidation type="date" allowBlank="1" showInputMessage="1" showErrorMessage="1" sqref="K7:K32" xr:uid="{00000000-0002-0000-0100-000002000000}">
      <formula1>1</formula1>
      <formula2>73050</formula2>
    </dataValidation>
    <dataValidation type="whole" allowBlank="1" showInputMessage="1" showErrorMessage="1" sqref="F4" xr:uid="{28F9FF9D-1C7D-433A-A0D7-7EBF1E636D20}">
      <formula1>1</formula1>
      <formula2>500</formula2>
    </dataValidation>
    <dataValidation type="whole" allowBlank="1" showInputMessage="1" showErrorMessage="1" sqref="N7:N32" xr:uid="{44CAB775-7E3B-449C-AE72-FD8710299DC7}">
      <formula1>0</formula1>
      <formula2>100000</formula2>
    </dataValidation>
    <dataValidation type="date" allowBlank="1" showInputMessage="1" showErrorMessage="1" sqref="O11:O32" xr:uid="{4A211D91-9640-4B1B-8202-68786429061D}">
      <formula1>43831</formula1>
      <formula2>116879</formula2>
    </dataValidation>
    <dataValidation type="list" allowBlank="1" showInputMessage="1" showErrorMessage="1" sqref="C3" xr:uid="{C1A52337-7CF8-4971-A0A8-B1328035D573}">
      <formula1>$AA$1:$AA$23</formula1>
    </dataValidation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506" r:id="rId4" name="Button 2">
              <controlPr defaultSize="0" print="0" autoFill="0" autoPict="0" macro="[0]!出栏数上传">
                <anchor moveWithCells="1" sizeWithCells="1">
                  <from>
                    <xdr:col>7</xdr:col>
                    <xdr:colOff>184150</xdr:colOff>
                    <xdr:row>1</xdr:row>
                    <xdr:rowOff>69850</xdr:rowOff>
                  </from>
                  <to>
                    <xdr:col>9</xdr:col>
                    <xdr:colOff>31750</xdr:colOff>
                    <xdr:row>3</xdr:row>
                    <xdr:rowOff>260350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1AE9B-CEB2-4C61-8E5E-B5655A0391D1}">
  <sheetPr codeName="Sheet14"/>
  <dimension ref="A1:O72"/>
  <sheetViews>
    <sheetView tabSelected="1" zoomScale="90" zoomScaleNormal="90" workbookViewId="0">
      <pane xSplit="2" ySplit="7" topLeftCell="C16" activePane="bottomRight" state="frozen"/>
      <selection pane="topRight" activeCell="C1" sqref="C1"/>
      <selection pane="bottomLeft" activeCell="A8" sqref="A8"/>
      <selection pane="bottomRight" activeCell="Q22" sqref="Q22"/>
    </sheetView>
  </sheetViews>
  <sheetFormatPr defaultColWidth="9" defaultRowHeight="14"/>
  <cols>
    <col min="1" max="1" width="9.453125" style="444" customWidth="1"/>
    <col min="2" max="2" width="16.90625" style="445" customWidth="1"/>
    <col min="3" max="3" width="11.08984375" style="421" customWidth="1"/>
    <col min="4" max="4" width="10.6328125" style="421" customWidth="1"/>
    <col min="5" max="5" width="13" style="421" bestFit="1" customWidth="1"/>
    <col min="6" max="6" width="10.6328125" style="421" bestFit="1" customWidth="1"/>
    <col min="7" max="15" width="10.08984375" style="421" customWidth="1"/>
    <col min="16" max="16384" width="9" style="421"/>
  </cols>
  <sheetData>
    <row r="1" spans="1:15" ht="5.15" customHeight="1" thickBot="1"/>
    <row r="2" spans="1:15" s="448" customFormat="1" ht="33" customHeight="1">
      <c r="A2" s="290"/>
      <c r="B2" s="446" t="s">
        <v>320</v>
      </c>
      <c r="C2" s="290" t="s">
        <v>321</v>
      </c>
      <c r="D2" s="310" t="s">
        <v>322</v>
      </c>
      <c r="E2" s="310" t="s">
        <v>323</v>
      </c>
      <c r="F2" s="447" t="s">
        <v>734</v>
      </c>
      <c r="G2" s="539" t="s">
        <v>100</v>
      </c>
      <c r="H2" s="572" t="s">
        <v>642</v>
      </c>
      <c r="I2" s="572" t="s">
        <v>645</v>
      </c>
      <c r="J2" s="572" t="s">
        <v>647</v>
      </c>
      <c r="K2" s="572" t="s">
        <v>202</v>
      </c>
      <c r="L2" s="572" t="s">
        <v>650</v>
      </c>
      <c r="M2" s="572" t="s">
        <v>653</v>
      </c>
      <c r="N2" s="572" t="s">
        <v>655</v>
      </c>
      <c r="O2" s="572" t="s">
        <v>657</v>
      </c>
    </row>
    <row r="3" spans="1:15" ht="26">
      <c r="A3" s="1194" t="s">
        <v>327</v>
      </c>
      <c r="B3" s="449" t="s">
        <v>328</v>
      </c>
      <c r="C3" s="450">
        <f>SUM(D3:F3)</f>
        <v>251900</v>
      </c>
      <c r="D3" s="451">
        <f>SUMPRODUCT(($G$4:$O$4="M")*G3:O3)</f>
        <v>0</v>
      </c>
      <c r="E3" s="451">
        <f>SUMPRODUCT(($G$4:$O$4="F")*G3:O3)</f>
        <v>0</v>
      </c>
      <c r="F3" s="452">
        <f>SUM(G3:O3)</f>
        <v>251900</v>
      </c>
      <c r="G3" s="540">
        <v>28000</v>
      </c>
      <c r="H3" s="573">
        <v>26500</v>
      </c>
      <c r="I3" s="573">
        <v>26400</v>
      </c>
      <c r="J3" s="573">
        <v>26400</v>
      </c>
      <c r="K3" s="573">
        <v>26400</v>
      </c>
      <c r="L3" s="573">
        <v>29500</v>
      </c>
      <c r="M3" s="573">
        <v>29600</v>
      </c>
      <c r="N3" s="573">
        <v>29500</v>
      </c>
      <c r="O3" s="573">
        <v>29600</v>
      </c>
    </row>
    <row r="4" spans="1:15" ht="26">
      <c r="A4" s="1194"/>
      <c r="B4" s="449" t="s">
        <v>329</v>
      </c>
      <c r="C4" s="453"/>
      <c r="D4" s="454"/>
      <c r="E4" s="454"/>
      <c r="F4" s="455"/>
      <c r="G4" s="541" t="s">
        <v>626</v>
      </c>
      <c r="H4" s="574" t="s">
        <v>627</v>
      </c>
      <c r="I4" s="574" t="s">
        <v>627</v>
      </c>
      <c r="J4" s="574" t="s">
        <v>627</v>
      </c>
      <c r="K4" s="574" t="s">
        <v>627</v>
      </c>
      <c r="L4" s="574" t="s">
        <v>628</v>
      </c>
      <c r="M4" s="574" t="s">
        <v>628</v>
      </c>
      <c r="N4" s="574" t="s">
        <v>628</v>
      </c>
      <c r="O4" s="574" t="s">
        <v>628</v>
      </c>
    </row>
    <row r="5" spans="1:15" ht="26.5">
      <c r="A5" s="1194"/>
      <c r="B5" s="449" t="s">
        <v>330</v>
      </c>
      <c r="C5" s="450">
        <f>SUM(D5:F5)</f>
        <v>16128</v>
      </c>
      <c r="D5" s="451">
        <f>SUMPRODUCT(($G$4:$O$4="M")*G5:O5)</f>
        <v>0</v>
      </c>
      <c r="E5" s="451">
        <f>SUMPRODUCT(($G$4:$O$4="F")*G5:O5)</f>
        <v>0</v>
      </c>
      <c r="F5" s="452">
        <f>SUM(G5:O5)</f>
        <v>16128</v>
      </c>
      <c r="G5" s="541">
        <v>1792</v>
      </c>
      <c r="H5" s="574">
        <v>1792</v>
      </c>
      <c r="I5" s="574">
        <v>1792</v>
      </c>
      <c r="J5" s="574">
        <v>1792</v>
      </c>
      <c r="K5" s="574">
        <v>1792</v>
      </c>
      <c r="L5" s="574">
        <v>1792</v>
      </c>
      <c r="M5" s="574">
        <v>1792</v>
      </c>
      <c r="N5" s="574">
        <v>1792</v>
      </c>
      <c r="O5" s="574">
        <v>1792</v>
      </c>
    </row>
    <row r="6" spans="1:15" s="459" customFormat="1" ht="27" thickBot="1">
      <c r="A6" s="1195"/>
      <c r="B6" s="1083" t="s">
        <v>742</v>
      </c>
      <c r="C6" s="457">
        <f>C20/C5</f>
        <v>13.407738095238095</v>
      </c>
      <c r="D6" s="457" t="e">
        <f t="shared" ref="D6:O6" si="0">D20/D5</f>
        <v>#DIV/0!</v>
      </c>
      <c r="E6" s="457" t="e">
        <f t="shared" si="0"/>
        <v>#DIV/0!</v>
      </c>
      <c r="F6" s="457">
        <f t="shared" si="0"/>
        <v>13.407738095238095</v>
      </c>
      <c r="G6" s="457">
        <f t="shared" si="0"/>
        <v>13.32421875</v>
      </c>
      <c r="H6" s="457">
        <f t="shared" si="0"/>
        <v>11.763392857142858</v>
      </c>
      <c r="I6" s="457">
        <f t="shared" si="0"/>
        <v>12.915178571428571</v>
      </c>
      <c r="J6" s="457">
        <f t="shared" si="0"/>
        <v>12.964285714285714</v>
      </c>
      <c r="K6" s="457">
        <f t="shared" si="0"/>
        <v>12.932477678571429</v>
      </c>
      <c r="L6" s="457">
        <f t="shared" si="0"/>
        <v>15.013950892857142</v>
      </c>
      <c r="M6" s="457">
        <f t="shared" si="0"/>
        <v>14.203125</v>
      </c>
      <c r="N6" s="457">
        <f t="shared" si="0"/>
        <v>13.936941964285714</v>
      </c>
      <c r="O6" s="457">
        <f t="shared" si="0"/>
        <v>13.616071428571429</v>
      </c>
    </row>
    <row r="7" spans="1:15" s="463" customFormat="1" ht="7" customHeight="1" thickBot="1">
      <c r="A7" s="460"/>
      <c r="B7" s="461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</row>
    <row r="8" spans="1:15" ht="26" thickBot="1">
      <c r="A8" s="727"/>
      <c r="B8" s="464" t="s">
        <v>332</v>
      </c>
      <c r="C8" s="465">
        <f>SUM(D8:F8)</f>
        <v>215186</v>
      </c>
      <c r="D8" s="465">
        <f>SUMPRODUCT(($G$4:$O$4="M")*G8:O8)</f>
        <v>0</v>
      </c>
      <c r="E8" s="465">
        <f>SUMPRODUCT(($G$4:$O$4="F")*G8:O8)</f>
        <v>0</v>
      </c>
      <c r="F8" s="533">
        <f>SUM(G8:O8)</f>
        <v>215186</v>
      </c>
      <c r="G8" s="563">
        <v>23706</v>
      </c>
      <c r="H8" s="568">
        <v>21018</v>
      </c>
      <c r="I8" s="568">
        <v>23046</v>
      </c>
      <c r="J8" s="568">
        <v>23180</v>
      </c>
      <c r="K8" s="568">
        <v>23032</v>
      </c>
      <c r="L8" s="568">
        <v>26807</v>
      </c>
      <c r="M8" s="568">
        <v>25340</v>
      </c>
      <c r="N8" s="568">
        <v>24875</v>
      </c>
      <c r="O8" s="568">
        <v>24182</v>
      </c>
    </row>
    <row r="9" spans="1:15" ht="25.5">
      <c r="A9" s="728"/>
      <c r="B9" s="466" t="s">
        <v>333</v>
      </c>
      <c r="C9" s="467">
        <f>SUM(D9:F9)</f>
        <v>450246.09</v>
      </c>
      <c r="D9" s="467">
        <f>SUMPRODUCT(($G$4:$O$4="M")*G9:O9)</f>
        <v>0</v>
      </c>
      <c r="E9" s="467">
        <f>SUMPRODUCT(($G$4:$O$4="F")*G9:O9)</f>
        <v>0</v>
      </c>
      <c r="F9" s="533">
        <f>SUM(G9:O9)</f>
        <v>450246.09</v>
      </c>
      <c r="G9" s="564">
        <v>47794.29</v>
      </c>
      <c r="H9" s="561">
        <v>45386.6</v>
      </c>
      <c r="I9" s="561">
        <v>53304.4</v>
      </c>
      <c r="J9" s="561">
        <v>54345.599999999999</v>
      </c>
      <c r="K9" s="561">
        <v>50758.57</v>
      </c>
      <c r="L9" s="561">
        <v>55967.1</v>
      </c>
      <c r="M9" s="561">
        <v>46960.88</v>
      </c>
      <c r="N9" s="561">
        <v>49997</v>
      </c>
      <c r="O9" s="561">
        <v>45731.65</v>
      </c>
    </row>
    <row r="10" spans="1:15" ht="25.5">
      <c r="A10" s="728"/>
      <c r="B10" s="466" t="s">
        <v>334</v>
      </c>
      <c r="C10" s="468">
        <f t="shared" ref="C10:E10" si="1">C9/C8</f>
        <v>2.092357727733217</v>
      </c>
      <c r="D10" s="468" t="e">
        <f t="shared" si="1"/>
        <v>#DIV/0!</v>
      </c>
      <c r="E10" s="468" t="e">
        <f t="shared" si="1"/>
        <v>#DIV/0!</v>
      </c>
      <c r="F10" s="535">
        <f t="shared" ref="F10" si="2">F9/F8</f>
        <v>2.092357727733217</v>
      </c>
      <c r="G10" s="716">
        <f>G9/G8</f>
        <v>2.0161262971399645</v>
      </c>
      <c r="H10" s="549">
        <f t="shared" ref="H10:I10" si="3">H9/H8</f>
        <v>2.1594157388904747</v>
      </c>
      <c r="I10" s="549">
        <f t="shared" si="3"/>
        <v>2.3129566953050422</v>
      </c>
      <c r="J10" s="549">
        <f t="shared" ref="J10:K10" si="4">J9/J8</f>
        <v>2.3445038826574631</v>
      </c>
      <c r="K10" s="549">
        <f t="shared" si="4"/>
        <v>2.2038281521361585</v>
      </c>
      <c r="L10" s="549">
        <f t="shared" ref="L10:M10" si="5">L9/L8</f>
        <v>2.0877793113738949</v>
      </c>
      <c r="M10" s="549">
        <f t="shared" si="5"/>
        <v>1.8532312549329122</v>
      </c>
      <c r="N10" s="549">
        <f t="shared" ref="N10:O10" si="6">N9/N8</f>
        <v>2.0099296482412061</v>
      </c>
      <c r="O10" s="549">
        <f t="shared" si="6"/>
        <v>1.8911442395169962</v>
      </c>
    </row>
    <row r="11" spans="1:15" ht="28.5" customHeight="1">
      <c r="A11" s="728"/>
      <c r="B11" s="466" t="s">
        <v>335</v>
      </c>
      <c r="C11" s="469">
        <f t="shared" ref="C11:C16" si="7">SUM(D11:F11)</f>
        <v>664</v>
      </c>
      <c r="D11" s="469">
        <f t="shared" ref="D11:D16" si="8">SUMPRODUCT(($G$4:$O$4="M")*G11:O11)</f>
        <v>0</v>
      </c>
      <c r="E11" s="469">
        <f t="shared" ref="E11:E16" si="9">SUMPRODUCT(($G$4:$O$4="F")*G11:O11)</f>
        <v>0</v>
      </c>
      <c r="F11" s="536">
        <f>SUM(G11:O11)</f>
        <v>664</v>
      </c>
      <c r="G11" s="565">
        <v>73</v>
      </c>
      <c r="H11" s="569">
        <v>73</v>
      </c>
      <c r="I11" s="569">
        <v>73</v>
      </c>
      <c r="J11" s="569">
        <v>73</v>
      </c>
      <c r="K11" s="569">
        <v>73</v>
      </c>
      <c r="L11" s="569">
        <v>77</v>
      </c>
      <c r="M11" s="569">
        <v>73</v>
      </c>
      <c r="N11" s="569">
        <v>77</v>
      </c>
      <c r="O11" s="569">
        <v>72</v>
      </c>
    </row>
    <row r="12" spans="1:15" ht="38">
      <c r="A12" s="728" t="s">
        <v>477</v>
      </c>
      <c r="B12" s="466" t="s">
        <v>336</v>
      </c>
      <c r="C12" s="470">
        <f t="shared" si="7"/>
        <v>630.80000000000007</v>
      </c>
      <c r="D12" s="470">
        <f t="shared" si="8"/>
        <v>0</v>
      </c>
      <c r="E12" s="470">
        <f t="shared" si="9"/>
        <v>0</v>
      </c>
      <c r="F12" s="536">
        <f t="shared" ref="F12:F16" si="10">SUM(G12:O12)</f>
        <v>630.80000000000007</v>
      </c>
      <c r="G12" s="566">
        <v>69.22</v>
      </c>
      <c r="H12" s="570">
        <v>69.22</v>
      </c>
      <c r="I12" s="570">
        <v>69.22</v>
      </c>
      <c r="J12" s="570">
        <v>69.209999999999994</v>
      </c>
      <c r="K12" s="570">
        <v>69.209999999999994</v>
      </c>
      <c r="L12" s="570">
        <v>73.150000000000006</v>
      </c>
      <c r="M12" s="570">
        <v>69.209999999999994</v>
      </c>
      <c r="N12" s="570">
        <v>73.150000000000006</v>
      </c>
      <c r="O12" s="570">
        <v>69.209999999999994</v>
      </c>
    </row>
    <row r="13" spans="1:15" ht="38">
      <c r="A13" s="728"/>
      <c r="B13" s="466" t="s">
        <v>337</v>
      </c>
      <c r="C13" s="469">
        <f t="shared" si="7"/>
        <v>1054</v>
      </c>
      <c r="D13" s="469">
        <f t="shared" si="8"/>
        <v>0</v>
      </c>
      <c r="E13" s="469">
        <f t="shared" si="9"/>
        <v>0</v>
      </c>
      <c r="F13" s="536">
        <f t="shared" si="10"/>
        <v>1054</v>
      </c>
      <c r="G13" s="565">
        <v>171</v>
      </c>
      <c r="H13" s="569">
        <v>62</v>
      </c>
      <c r="I13" s="569">
        <v>98</v>
      </c>
      <c r="J13" s="569">
        <v>52</v>
      </c>
      <c r="K13" s="569">
        <v>143</v>
      </c>
      <c r="L13" s="569">
        <v>98</v>
      </c>
      <c r="M13" s="569">
        <v>112</v>
      </c>
      <c r="N13" s="569">
        <v>100</v>
      </c>
      <c r="O13" s="569">
        <v>218</v>
      </c>
    </row>
    <row r="14" spans="1:15" ht="38">
      <c r="A14" s="728"/>
      <c r="B14" s="466" t="s">
        <v>338</v>
      </c>
      <c r="C14" s="469">
        <f t="shared" si="7"/>
        <v>2193.91</v>
      </c>
      <c r="D14" s="469">
        <f t="shared" si="8"/>
        <v>0</v>
      </c>
      <c r="E14" s="469">
        <f t="shared" si="9"/>
        <v>0</v>
      </c>
      <c r="F14" s="536">
        <f t="shared" si="10"/>
        <v>2193.91</v>
      </c>
      <c r="G14" s="565">
        <v>343.71</v>
      </c>
      <c r="H14" s="569">
        <v>136.4</v>
      </c>
      <c r="I14" s="569">
        <v>215.6</v>
      </c>
      <c r="J14" s="569">
        <v>114.4</v>
      </c>
      <c r="K14" s="569">
        <v>287.43</v>
      </c>
      <c r="L14" s="569">
        <v>200.9</v>
      </c>
      <c r="M14" s="569">
        <v>225.12</v>
      </c>
      <c r="N14" s="569">
        <v>205</v>
      </c>
      <c r="O14" s="569">
        <v>465.34999999999997</v>
      </c>
    </row>
    <row r="15" spans="1:15" ht="25">
      <c r="A15" s="728"/>
      <c r="B15" s="466" t="s">
        <v>660</v>
      </c>
      <c r="C15" s="469">
        <f t="shared" si="7"/>
        <v>43</v>
      </c>
      <c r="D15" s="469">
        <f t="shared" si="8"/>
        <v>0</v>
      </c>
      <c r="E15" s="469">
        <f t="shared" si="9"/>
        <v>0</v>
      </c>
      <c r="F15" s="536">
        <f t="shared" si="10"/>
        <v>43</v>
      </c>
      <c r="G15" s="565">
        <v>6</v>
      </c>
      <c r="H15" s="569">
        <v>5</v>
      </c>
      <c r="I15" s="569">
        <v>5</v>
      </c>
      <c r="J15" s="569">
        <v>5</v>
      </c>
      <c r="K15" s="569">
        <v>5</v>
      </c>
      <c r="L15" s="569">
        <v>4</v>
      </c>
      <c r="M15" s="569">
        <v>5</v>
      </c>
      <c r="N15" s="569">
        <v>3</v>
      </c>
      <c r="O15" s="569">
        <v>5</v>
      </c>
    </row>
    <row r="16" spans="1:15" ht="25.5" thickBot="1">
      <c r="A16" s="729"/>
      <c r="B16" s="471" t="s">
        <v>661</v>
      </c>
      <c r="C16" s="472">
        <f t="shared" si="7"/>
        <v>1310.29</v>
      </c>
      <c r="D16" s="472">
        <f t="shared" si="8"/>
        <v>0</v>
      </c>
      <c r="E16" s="472">
        <f t="shared" si="9"/>
        <v>0</v>
      </c>
      <c r="F16" s="536">
        <f t="shared" si="10"/>
        <v>1310.29</v>
      </c>
      <c r="G16" s="567">
        <v>141.07</v>
      </c>
      <c r="H16" s="571">
        <v>141.06</v>
      </c>
      <c r="I16" s="571">
        <v>141.06</v>
      </c>
      <c r="J16" s="571">
        <v>141.04999999999998</v>
      </c>
      <c r="K16" s="571">
        <v>141.04999999999998</v>
      </c>
      <c r="L16" s="571">
        <v>161.44999999999999</v>
      </c>
      <c r="M16" s="571">
        <v>141.04999999999998</v>
      </c>
      <c r="N16" s="571">
        <v>161.44999999999999</v>
      </c>
      <c r="O16" s="571">
        <v>141.04999999999998</v>
      </c>
    </row>
    <row r="17" spans="1:15" s="459" customFormat="1" ht="7" customHeight="1" thickBot="1">
      <c r="A17" s="473"/>
      <c r="B17" s="474"/>
      <c r="C17" s="475"/>
      <c r="D17" s="475"/>
      <c r="E17" s="475"/>
      <c r="F17" s="475"/>
      <c r="G17" s="475"/>
      <c r="H17" s="475"/>
      <c r="I17" s="475"/>
      <c r="J17" s="475"/>
      <c r="K17" s="475"/>
      <c r="L17" s="475"/>
      <c r="M17" s="475"/>
      <c r="N17" s="475"/>
      <c r="O17" s="475"/>
    </row>
    <row r="18" spans="1:15" ht="19.5" customHeight="1">
      <c r="A18" s="1196" t="s">
        <v>339</v>
      </c>
      <c r="B18" s="476" t="s">
        <v>340</v>
      </c>
      <c r="C18" s="477">
        <f>SUM(G18:O18)/COUNTA(G4:O4)</f>
        <v>35.777777777777779</v>
      </c>
      <c r="D18" s="465" t="e">
        <f>SUMPRODUCT(($G$4:$O$4="M")*G18:O18)/COUNTIF(G4:O4,"M")</f>
        <v>#DIV/0!</v>
      </c>
      <c r="E18" s="465" t="e">
        <f>SUMPRODUCT(($G$4:$O$4="F")*G18:O18)/COUNTIF(G4:O4,"F")</f>
        <v>#DIV/0!</v>
      </c>
      <c r="F18" s="478">
        <f>SUM(G18:R18)/COUNTA(G4:R4)</f>
        <v>35.777777777777779</v>
      </c>
      <c r="G18" s="714">
        <v>36</v>
      </c>
      <c r="H18" s="715">
        <v>36</v>
      </c>
      <c r="I18" s="715">
        <v>36</v>
      </c>
      <c r="J18" s="715">
        <v>36</v>
      </c>
      <c r="K18" s="715">
        <v>36</v>
      </c>
      <c r="L18" s="715">
        <v>36</v>
      </c>
      <c r="M18" s="715">
        <v>35</v>
      </c>
      <c r="N18" s="715">
        <v>36</v>
      </c>
      <c r="O18" s="715">
        <v>35</v>
      </c>
    </row>
    <row r="19" spans="1:15" ht="25.5">
      <c r="A19" s="1197"/>
      <c r="B19" s="479" t="s">
        <v>341</v>
      </c>
      <c r="C19" s="480">
        <f>SUM(G19:O19)/COUNTA(G5:O5)</f>
        <v>0</v>
      </c>
      <c r="D19" s="467">
        <f>SUMPRODUCT(($G$4:$O$4="M")*G19:O19)</f>
        <v>0</v>
      </c>
      <c r="E19" s="467">
        <f>SUMPRODUCT(($G$4:$O$4="F")*G19:O19)</f>
        <v>0</v>
      </c>
      <c r="F19" s="481">
        <f>SUM(G19:R19)/COUNTA(G5:R5)</f>
        <v>0</v>
      </c>
      <c r="G19" s="544">
        <v>0</v>
      </c>
      <c r="H19" s="559">
        <v>0</v>
      </c>
      <c r="I19" s="559">
        <v>0</v>
      </c>
      <c r="J19" s="559">
        <v>0</v>
      </c>
      <c r="K19" s="559">
        <v>0</v>
      </c>
      <c r="L19" s="559">
        <v>0</v>
      </c>
      <c r="M19" s="559">
        <v>0</v>
      </c>
      <c r="N19" s="559">
        <v>0</v>
      </c>
      <c r="O19" s="559">
        <v>0</v>
      </c>
    </row>
    <row r="20" spans="1:15" ht="25.5">
      <c r="A20" s="1197"/>
      <c r="B20" s="479" t="s">
        <v>342</v>
      </c>
      <c r="C20" s="480">
        <f>SUM(D20:F20)</f>
        <v>216240</v>
      </c>
      <c r="D20" s="467">
        <f>SUMPRODUCT(($G$4:$O$4="M")*G20:O20)</f>
        <v>0</v>
      </c>
      <c r="E20" s="467">
        <f>SUMPRODUCT(($G$4:$O$4="F")*G20:O20)</f>
        <v>0</v>
      </c>
      <c r="F20" s="481">
        <f>SUM(G20:O20)</f>
        <v>216240</v>
      </c>
      <c r="G20" s="717">
        <f t="shared" ref="G20:O20" si="11">G8+G13</f>
        <v>23877</v>
      </c>
      <c r="H20" s="718">
        <f t="shared" si="11"/>
        <v>21080</v>
      </c>
      <c r="I20" s="718">
        <f t="shared" si="11"/>
        <v>23144</v>
      </c>
      <c r="J20" s="718">
        <f t="shared" si="11"/>
        <v>23232</v>
      </c>
      <c r="K20" s="718">
        <f t="shared" si="11"/>
        <v>23175</v>
      </c>
      <c r="L20" s="718">
        <f t="shared" si="11"/>
        <v>26905</v>
      </c>
      <c r="M20" s="718">
        <f t="shared" si="11"/>
        <v>25452</v>
      </c>
      <c r="N20" s="718">
        <f t="shared" si="11"/>
        <v>24975</v>
      </c>
      <c r="O20" s="718">
        <f t="shared" si="11"/>
        <v>24400</v>
      </c>
    </row>
    <row r="21" spans="1:15" ht="25.5">
      <c r="A21" s="1197"/>
      <c r="B21" s="479" t="s">
        <v>343</v>
      </c>
      <c r="C21" s="482">
        <f t="shared" ref="C21:O21" si="12">C20/C3</f>
        <v>0.85843588725684794</v>
      </c>
      <c r="D21" s="483" t="e">
        <f t="shared" si="12"/>
        <v>#DIV/0!</v>
      </c>
      <c r="E21" s="483" t="e">
        <f t="shared" si="12"/>
        <v>#DIV/0!</v>
      </c>
      <c r="F21" s="484">
        <f t="shared" ref="F21" si="13">F20/F3</f>
        <v>0.85843588725684794</v>
      </c>
      <c r="G21" s="545">
        <f t="shared" si="12"/>
        <v>0.85275000000000001</v>
      </c>
      <c r="H21" s="560">
        <f t="shared" ref="H21" si="14">H20/H3</f>
        <v>0.7954716981132075</v>
      </c>
      <c r="I21" s="560">
        <f t="shared" si="12"/>
        <v>0.87666666666666671</v>
      </c>
      <c r="J21" s="560">
        <f t="shared" ref="J21:K21" si="15">J20/J3</f>
        <v>0.88</v>
      </c>
      <c r="K21" s="560">
        <f t="shared" si="15"/>
        <v>0.87784090909090906</v>
      </c>
      <c r="L21" s="560">
        <f t="shared" si="12"/>
        <v>0.91203389830508474</v>
      </c>
      <c r="M21" s="560">
        <f t="shared" ref="M21:N21" si="16">M20/M3</f>
        <v>0.85986486486486491</v>
      </c>
      <c r="N21" s="560">
        <f t="shared" si="16"/>
        <v>0.84661016949152545</v>
      </c>
      <c r="O21" s="560">
        <f t="shared" si="12"/>
        <v>0.82432432432432434</v>
      </c>
    </row>
    <row r="22" spans="1:15" ht="38">
      <c r="A22" s="1197"/>
      <c r="B22" s="479" t="s">
        <v>344</v>
      </c>
      <c r="C22" s="480">
        <f>SUM(D22:F22)</f>
        <v>452440</v>
      </c>
      <c r="D22" s="467">
        <f>SUMPRODUCT((G4:O4="M")*G22:O22)</f>
        <v>0</v>
      </c>
      <c r="E22" s="467">
        <f>SUMPRODUCT((G4:O4="F")*G22:O22)</f>
        <v>0</v>
      </c>
      <c r="F22" s="481">
        <f>SUM(G22:O22)</f>
        <v>452440</v>
      </c>
      <c r="G22" s="543">
        <f t="shared" ref="G22:O22" si="17">G9+G14</f>
        <v>48138</v>
      </c>
      <c r="H22" s="561">
        <f t="shared" si="17"/>
        <v>45523</v>
      </c>
      <c r="I22" s="561">
        <f t="shared" si="17"/>
        <v>53520</v>
      </c>
      <c r="J22" s="561">
        <f t="shared" si="17"/>
        <v>54460</v>
      </c>
      <c r="K22" s="561">
        <f t="shared" si="17"/>
        <v>51046</v>
      </c>
      <c r="L22" s="561">
        <f t="shared" si="17"/>
        <v>56168</v>
      </c>
      <c r="M22" s="561">
        <f t="shared" si="17"/>
        <v>47186</v>
      </c>
      <c r="N22" s="561">
        <f t="shared" si="17"/>
        <v>50202</v>
      </c>
      <c r="O22" s="561">
        <f t="shared" si="17"/>
        <v>46197</v>
      </c>
    </row>
    <row r="23" spans="1:15" s="459" customFormat="1" ht="38">
      <c r="A23" s="1197"/>
      <c r="B23" s="485" t="s">
        <v>345</v>
      </c>
      <c r="C23" s="486">
        <f t="shared" ref="C23:O23" si="18">C22/C5</f>
        <v>28.053075396825395</v>
      </c>
      <c r="D23" s="468" t="e">
        <f t="shared" si="18"/>
        <v>#DIV/0!</v>
      </c>
      <c r="E23" s="468" t="e">
        <f t="shared" si="18"/>
        <v>#DIV/0!</v>
      </c>
      <c r="F23" s="487">
        <f t="shared" ref="F23" si="19">F22/F5</f>
        <v>28.053075396825395</v>
      </c>
      <c r="G23" s="546">
        <f t="shared" si="18"/>
        <v>26.862723214285715</v>
      </c>
      <c r="H23" s="549">
        <f t="shared" ref="H23" si="20">H22/H5</f>
        <v>25.403459821428573</v>
      </c>
      <c r="I23" s="549">
        <f t="shared" si="18"/>
        <v>29.866071428571427</v>
      </c>
      <c r="J23" s="549">
        <f t="shared" ref="J23:K23" si="21">J22/J5</f>
        <v>30.390625</v>
      </c>
      <c r="K23" s="549">
        <f t="shared" si="21"/>
        <v>28.485491071428573</v>
      </c>
      <c r="L23" s="549">
        <f t="shared" si="18"/>
        <v>31.34375</v>
      </c>
      <c r="M23" s="549">
        <f t="shared" ref="M23:N23" si="22">M22/M5</f>
        <v>26.331473214285715</v>
      </c>
      <c r="N23" s="549">
        <f t="shared" si="22"/>
        <v>28.014508928571427</v>
      </c>
      <c r="O23" s="549">
        <f t="shared" si="18"/>
        <v>25.779575892857142</v>
      </c>
    </row>
    <row r="24" spans="1:15" ht="25.5">
      <c r="A24" s="1197"/>
      <c r="B24" s="479" t="s">
        <v>346</v>
      </c>
      <c r="C24" s="486">
        <f t="shared" ref="C24:E24" si="23">C22/C20</f>
        <v>2.0923048464668885</v>
      </c>
      <c r="D24" s="468" t="e">
        <f t="shared" si="23"/>
        <v>#DIV/0!</v>
      </c>
      <c r="E24" s="468" t="e">
        <f t="shared" si="23"/>
        <v>#DIV/0!</v>
      </c>
      <c r="F24" s="487">
        <f t="shared" ref="F24" si="24">F22/F20</f>
        <v>2.0923048464668885</v>
      </c>
      <c r="G24" s="546">
        <f>G22/G20</f>
        <v>2.0160824224148763</v>
      </c>
      <c r="H24" s="549">
        <f t="shared" ref="H24:I24" si="25">H22/H20</f>
        <v>2.1595351043643265</v>
      </c>
      <c r="I24" s="549">
        <f t="shared" si="25"/>
        <v>2.3124783961285864</v>
      </c>
      <c r="J24" s="549">
        <f t="shared" ref="J24:K24" si="26">J22/J20</f>
        <v>2.3441804407713498</v>
      </c>
      <c r="K24" s="549">
        <f t="shared" si="26"/>
        <v>2.2026321467098167</v>
      </c>
      <c r="L24" s="549">
        <f t="shared" ref="L24:M24" si="27">L22/L20</f>
        <v>2.0876417022858207</v>
      </c>
      <c r="M24" s="549">
        <f t="shared" si="27"/>
        <v>1.8539211063963539</v>
      </c>
      <c r="N24" s="549">
        <f t="shared" ref="N24:O24" si="28">N22/N20</f>
        <v>2.01009009009009</v>
      </c>
      <c r="O24" s="549">
        <f t="shared" si="28"/>
        <v>1.8933196721311476</v>
      </c>
    </row>
    <row r="25" spans="1:15" ht="25.5">
      <c r="A25" s="1197"/>
      <c r="B25" s="479" t="s">
        <v>347</v>
      </c>
      <c r="C25" s="480">
        <f>SUM(D25:F25)</f>
        <v>791520</v>
      </c>
      <c r="D25" s="467">
        <f>SUMPRODUCT(($G$4:$O$4="M")*G25:O25)</f>
        <v>0</v>
      </c>
      <c r="E25" s="467">
        <f>SUMPRODUCT(($G$4:$O$4="F")*G25:O25)</f>
        <v>0</v>
      </c>
      <c r="F25" s="481">
        <f>SUM(G25:O25)</f>
        <v>791520</v>
      </c>
      <c r="G25" s="543">
        <v>85730</v>
      </c>
      <c r="H25" s="561">
        <v>83680</v>
      </c>
      <c r="I25" s="561">
        <v>87540</v>
      </c>
      <c r="J25" s="561">
        <v>89350</v>
      </c>
      <c r="K25" s="561">
        <v>86300</v>
      </c>
      <c r="L25" s="561">
        <v>95300</v>
      </c>
      <c r="M25" s="561">
        <v>86490</v>
      </c>
      <c r="N25" s="561">
        <v>90140</v>
      </c>
      <c r="O25" s="561">
        <v>86990</v>
      </c>
    </row>
    <row r="26" spans="1:15" s="463" customFormat="1" ht="20.25" customHeight="1">
      <c r="A26" s="1197"/>
      <c r="B26" s="488" t="s">
        <v>348</v>
      </c>
      <c r="C26" s="486">
        <f t="shared" ref="C26:E26" si="29">C25/C22</f>
        <v>1.7494474405446026</v>
      </c>
      <c r="D26" s="468" t="e">
        <f t="shared" si="29"/>
        <v>#DIV/0!</v>
      </c>
      <c r="E26" s="468" t="e">
        <f t="shared" si="29"/>
        <v>#DIV/0!</v>
      </c>
      <c r="F26" s="487">
        <f t="shared" ref="F26" si="30">F25/F22</f>
        <v>1.7494474405446026</v>
      </c>
      <c r="G26" s="546">
        <f>G25/G22</f>
        <v>1.7809215173044164</v>
      </c>
      <c r="H26" s="549">
        <f t="shared" ref="H26:I26" si="31">H25/H22</f>
        <v>1.8381916833249128</v>
      </c>
      <c r="I26" s="549">
        <f t="shared" si="31"/>
        <v>1.6356502242152466</v>
      </c>
      <c r="J26" s="549">
        <f t="shared" ref="J26:K26" si="32">J25/J22</f>
        <v>1.6406536907822256</v>
      </c>
      <c r="K26" s="549">
        <f t="shared" si="32"/>
        <v>1.690631978999334</v>
      </c>
      <c r="L26" s="549">
        <f t="shared" ref="L26:M26" si="33">L25/L22</f>
        <v>1.6966956274035039</v>
      </c>
      <c r="M26" s="549">
        <f t="shared" si="33"/>
        <v>1.8329589284957402</v>
      </c>
      <c r="N26" s="549">
        <f t="shared" ref="N26:O26" si="34">N25/N22</f>
        <v>1.7955459941834986</v>
      </c>
      <c r="O26" s="549">
        <f t="shared" si="34"/>
        <v>1.8830227071021928</v>
      </c>
    </row>
    <row r="27" spans="1:15" s="463" customFormat="1" ht="20.25" customHeight="1">
      <c r="A27" s="1197"/>
      <c r="B27" s="1084" t="s">
        <v>743</v>
      </c>
      <c r="C27" s="1082">
        <f>C26+(2.45-C24)*10*0.025</f>
        <v>1.8388712289278804</v>
      </c>
      <c r="D27" s="1082" t="e">
        <f t="shared" ref="D27:O27" si="35">D26+(2.45-D24)*10*0.025</f>
        <v>#DIV/0!</v>
      </c>
      <c r="E27" s="1082" t="e">
        <f t="shared" si="35"/>
        <v>#DIV/0!</v>
      </c>
      <c r="F27" s="1082">
        <f t="shared" si="35"/>
        <v>1.8388712289278804</v>
      </c>
      <c r="G27" s="1082">
        <f t="shared" si="35"/>
        <v>1.8894009117006973</v>
      </c>
      <c r="H27" s="1082">
        <f t="shared" si="35"/>
        <v>1.9108079072338313</v>
      </c>
      <c r="I27" s="1082">
        <f t="shared" si="35"/>
        <v>1.6700306251831001</v>
      </c>
      <c r="J27" s="1082">
        <f t="shared" si="35"/>
        <v>1.6671085805893882</v>
      </c>
      <c r="K27" s="1082">
        <f t="shared" si="35"/>
        <v>1.7524739423218798</v>
      </c>
      <c r="L27" s="1082">
        <f t="shared" si="35"/>
        <v>1.7872852018320486</v>
      </c>
      <c r="M27" s="1082">
        <f t="shared" si="35"/>
        <v>1.9819786518966518</v>
      </c>
      <c r="N27" s="1082">
        <f t="shared" si="35"/>
        <v>1.9055234716609761</v>
      </c>
      <c r="O27" s="1082">
        <f t="shared" si="35"/>
        <v>2.0221927890694058</v>
      </c>
    </row>
    <row r="28" spans="1:15" s="463" customFormat="1" ht="20.25" customHeight="1" thickBot="1">
      <c r="A28" s="1198"/>
      <c r="B28" s="489" t="s">
        <v>349</v>
      </c>
      <c r="C28" s="490">
        <f t="shared" ref="C28:E28" si="36">C21*C24/C18/C26*10000</f>
        <v>286.95815055804707</v>
      </c>
      <c r="D28" s="472" t="e">
        <f t="shared" si="36"/>
        <v>#DIV/0!</v>
      </c>
      <c r="E28" s="472" t="e">
        <f t="shared" si="36"/>
        <v>#DIV/0!</v>
      </c>
      <c r="F28" s="491">
        <f t="shared" ref="F28" si="37">F21*F24/F18/F26*10000</f>
        <v>286.95815055804707</v>
      </c>
      <c r="G28" s="547">
        <f>G21*G24/G18/G26*10000</f>
        <v>268.1530427754912</v>
      </c>
      <c r="H28" s="562">
        <f t="shared" ref="H28:I28" si="38">H21*H24/H18/H26*10000</f>
        <v>259.5922383012454</v>
      </c>
      <c r="I28" s="562">
        <f t="shared" si="38"/>
        <v>344.2859022022833</v>
      </c>
      <c r="J28" s="562">
        <f t="shared" ref="J28:K28" si="39">J21*J24/J18/J26*10000</f>
        <v>349.26437476801215</v>
      </c>
      <c r="K28" s="562">
        <f t="shared" si="39"/>
        <v>317.69194894093499</v>
      </c>
      <c r="L28" s="562">
        <f t="shared" ref="L28:M28" si="40">L21*L24/L18/L26*10000</f>
        <v>311.71701060977034</v>
      </c>
      <c r="M28" s="562">
        <f t="shared" si="40"/>
        <v>248.48528430318234</v>
      </c>
      <c r="N28" s="562">
        <f t="shared" ref="N28:O28" si="41">N21*N24/N18/N26*10000</f>
        <v>263.26914818004389</v>
      </c>
      <c r="O28" s="562">
        <f t="shared" si="41"/>
        <v>236.80914029083357</v>
      </c>
    </row>
    <row r="29" spans="1:15" ht="7" customHeight="1">
      <c r="A29" s="492"/>
      <c r="B29" s="493"/>
      <c r="C29" s="494"/>
      <c r="D29" s="494"/>
      <c r="E29" s="494"/>
      <c r="F29" s="494"/>
      <c r="G29" s="494"/>
      <c r="H29" s="494"/>
      <c r="I29" s="494"/>
      <c r="J29" s="494"/>
      <c r="K29" s="494"/>
      <c r="L29" s="494"/>
      <c r="M29" s="494"/>
      <c r="N29" s="494"/>
      <c r="O29" s="494"/>
    </row>
    <row r="30" spans="1:15" s="463" customFormat="1" ht="22.5" hidden="1" customHeight="1">
      <c r="A30" s="1196" t="s">
        <v>350</v>
      </c>
      <c r="B30" s="495" t="s">
        <v>351</v>
      </c>
      <c r="C30" s="496">
        <f>SUM(D30:F30)</f>
        <v>0</v>
      </c>
      <c r="D30" s="497">
        <f>SUMPRODUCT(($G$4:$O$4="M")*G30:O30)</f>
        <v>0</v>
      </c>
      <c r="E30" s="497">
        <f>SUMPRODUCT(($G$4:$O$4="F")*G30:O30)</f>
        <v>0</v>
      </c>
      <c r="F30" s="498">
        <f>SUM(G30:I30)</f>
        <v>0</v>
      </c>
      <c r="G30" s="553"/>
      <c r="H30" s="553"/>
      <c r="I30" s="553"/>
      <c r="J30" s="553"/>
      <c r="K30" s="553"/>
      <c r="L30" s="553"/>
      <c r="M30" s="553"/>
      <c r="N30" s="553"/>
      <c r="O30" s="553"/>
    </row>
    <row r="31" spans="1:15" s="463" customFormat="1" ht="22.5" hidden="1" customHeight="1">
      <c r="A31" s="1197"/>
      <c r="B31" s="488" t="s">
        <v>352</v>
      </c>
      <c r="C31" s="499">
        <f t="shared" ref="C31:C39" si="42">SUM(D31:F31)</f>
        <v>0</v>
      </c>
      <c r="D31" s="500">
        <f>SUMPRODUCT(($G$4:$O$4="M")*G31:O31)</f>
        <v>0</v>
      </c>
      <c r="E31" s="500">
        <f>SUMPRODUCT(($G$4:$O$4="F")*G31:O31)</f>
        <v>0</v>
      </c>
      <c r="F31" s="501">
        <f t="shared" ref="F31:F39" si="43">SUM(G31:I31)</f>
        <v>0</v>
      </c>
      <c r="G31" s="554"/>
      <c r="H31" s="554"/>
      <c r="I31" s="554"/>
      <c r="J31" s="554"/>
      <c r="K31" s="554"/>
      <c r="L31" s="554"/>
      <c r="M31" s="554"/>
      <c r="N31" s="554"/>
      <c r="O31" s="554"/>
    </row>
    <row r="32" spans="1:15" s="463" customFormat="1" ht="22.5" hidden="1" customHeight="1">
      <c r="A32" s="1197"/>
      <c r="B32" s="488" t="s">
        <v>353</v>
      </c>
      <c r="C32" s="499">
        <f t="shared" si="42"/>
        <v>0</v>
      </c>
      <c r="D32" s="500">
        <f>SUMPRODUCT(($G$4:$O$4="M")*G32:O32)</f>
        <v>0</v>
      </c>
      <c r="E32" s="500">
        <f>SUMPRODUCT(($G$4:$O$4="F")*G32:O32)</f>
        <v>0</v>
      </c>
      <c r="F32" s="501">
        <f t="shared" si="43"/>
        <v>0</v>
      </c>
      <c r="G32" s="554"/>
      <c r="H32" s="554"/>
      <c r="I32" s="554"/>
      <c r="J32" s="554"/>
      <c r="K32" s="554"/>
      <c r="L32" s="554"/>
      <c r="M32" s="554"/>
      <c r="N32" s="554"/>
      <c r="O32" s="554"/>
    </row>
    <row r="33" spans="1:15" s="463" customFormat="1" ht="22.5" hidden="1" customHeight="1">
      <c r="A33" s="1197"/>
      <c r="B33" s="488" t="s">
        <v>354</v>
      </c>
      <c r="C33" s="499">
        <f t="shared" ref="C33:O33" si="44">C25*$B$65/1000</f>
        <v>2861344.8</v>
      </c>
      <c r="D33" s="500">
        <f t="shared" si="44"/>
        <v>0</v>
      </c>
      <c r="E33" s="500">
        <f t="shared" si="44"/>
        <v>0</v>
      </c>
      <c r="F33" s="501">
        <f t="shared" ref="F33" si="45">F25*$B$65/1000</f>
        <v>2861344.8</v>
      </c>
      <c r="G33" s="555">
        <f t="shared" si="44"/>
        <v>309913.95</v>
      </c>
      <c r="H33" s="555">
        <f t="shared" ref="H33" si="46">H25*$B$65/1000</f>
        <v>302503.2</v>
      </c>
      <c r="I33" s="555">
        <f t="shared" si="44"/>
        <v>316457.09999999998</v>
      </c>
      <c r="J33" s="555">
        <f t="shared" ref="J33:K33" si="47">J25*$B$65/1000</f>
        <v>323000.25</v>
      </c>
      <c r="K33" s="555">
        <f t="shared" si="47"/>
        <v>311974.5</v>
      </c>
      <c r="L33" s="555">
        <f t="shared" si="44"/>
        <v>344509.5</v>
      </c>
      <c r="M33" s="555">
        <f t="shared" ref="M33:N33" si="48">M25*$B$65/1000</f>
        <v>312661.34999999998</v>
      </c>
      <c r="N33" s="555">
        <f t="shared" si="48"/>
        <v>325856.09999999998</v>
      </c>
      <c r="O33" s="555">
        <f t="shared" si="44"/>
        <v>314468.84999999998</v>
      </c>
    </row>
    <row r="34" spans="1:15" s="463" customFormat="1" ht="22.5" hidden="1" customHeight="1">
      <c r="A34" s="1197"/>
      <c r="B34" s="502" t="s">
        <v>355</v>
      </c>
      <c r="C34" s="499">
        <f t="shared" ca="1" si="42"/>
        <v>4523.5200000000004</v>
      </c>
      <c r="D34" s="500">
        <f t="shared" ref="D34:D40" ca="1" si="49">SUMPRODUCT(($G$4:$O$4="M")*G34:O34)</f>
        <v>0</v>
      </c>
      <c r="E34" s="500">
        <f t="shared" ref="E34:E40" ca="1" si="50">SUMPRODUCT(($G$4:$O$4="F")*G34:O34)</f>
        <v>0</v>
      </c>
      <c r="F34" s="501">
        <f t="shared" ca="1" si="43"/>
        <v>4523.5200000000004</v>
      </c>
      <c r="G34" s="555">
        <f ca="1">日报!J9*出栏数据!$B$66</f>
        <v>1516.96</v>
      </c>
      <c r="H34" s="555">
        <f ca="1">日报!AA9*出栏数据!$B$66</f>
        <v>1550.4</v>
      </c>
      <c r="I34" s="555">
        <f ca="1">日报!AR9*出栏数据!$B$66</f>
        <v>1456.16</v>
      </c>
      <c r="J34" s="555">
        <f ca="1">日报!BI9*出栏数据!$B$66</f>
        <v>1532.16</v>
      </c>
      <c r="K34" s="555">
        <f ca="1">日报!BZ9*出栏数据!$B$66</f>
        <v>1501.76</v>
      </c>
      <c r="L34" s="555">
        <f ca="1">日报!CQ9*出栏数据!$B$66</f>
        <v>1583.84</v>
      </c>
      <c r="M34" s="555">
        <f ca="1">日报!DH9*出栏数据!$B$66</f>
        <v>1027.52</v>
      </c>
      <c r="N34" s="555">
        <f ca="1">日报!DY9*出栏数据!$B$66</f>
        <v>1562.56</v>
      </c>
      <c r="O34" s="555">
        <f ca="1">日报!EP9*出栏数据!$B$66</f>
        <v>1553.44</v>
      </c>
    </row>
    <row r="35" spans="1:15" s="463" customFormat="1" ht="22.5" hidden="1" customHeight="1">
      <c r="A35" s="1197"/>
      <c r="B35" s="488" t="s">
        <v>356</v>
      </c>
      <c r="C35" s="499">
        <f t="shared" ca="1" si="42"/>
        <v>58812.83</v>
      </c>
      <c r="D35" s="500">
        <f t="shared" ca="1" si="49"/>
        <v>0</v>
      </c>
      <c r="E35" s="500">
        <f t="shared" ca="1" si="50"/>
        <v>0</v>
      </c>
      <c r="F35" s="501">
        <f t="shared" ca="1" si="43"/>
        <v>58812.83</v>
      </c>
      <c r="G35" s="555">
        <f ca="1">日报!I9*出栏数据!$B$67</f>
        <v>19583.789999999997</v>
      </c>
      <c r="H35" s="555">
        <f ca="1">日报!Z9*出栏数据!$B$67</f>
        <v>19596.96</v>
      </c>
      <c r="I35" s="555">
        <f ca="1">日报!AQ9*出栏数据!$B$67</f>
        <v>19632.079999999998</v>
      </c>
      <c r="J35" s="555">
        <f ca="1">日报!BH9*出栏数据!$B$67</f>
        <v>19649.64</v>
      </c>
      <c r="K35" s="555">
        <f ca="1">日报!BY9*出栏数据!$B$67</f>
        <v>19671.59</v>
      </c>
      <c r="L35" s="555">
        <f ca="1">日报!CP9*出栏数据!$B$67</f>
        <v>18503.849999999999</v>
      </c>
      <c r="M35" s="555">
        <f ca="1">日报!DG9*出栏数据!$B$67</f>
        <v>18064.849999999999</v>
      </c>
      <c r="N35" s="555">
        <f ca="1">日报!DX9*出栏数据!$B$67</f>
        <v>18521.41</v>
      </c>
      <c r="O35" s="555">
        <f ca="1">日报!EO9*出栏数据!$B$67</f>
        <v>18108.75</v>
      </c>
    </row>
    <row r="36" spans="1:15" s="463" customFormat="1" ht="22.5" hidden="1" customHeight="1">
      <c r="A36" s="1197"/>
      <c r="B36" s="488" t="s">
        <v>357</v>
      </c>
      <c r="C36" s="499">
        <f t="shared" si="42"/>
        <v>0</v>
      </c>
      <c r="D36" s="500">
        <f t="shared" si="49"/>
        <v>0</v>
      </c>
      <c r="E36" s="500">
        <f t="shared" si="50"/>
        <v>0</v>
      </c>
      <c r="F36" s="501">
        <f t="shared" si="43"/>
        <v>0</v>
      </c>
      <c r="G36" s="555"/>
      <c r="H36" s="555"/>
      <c r="I36" s="555"/>
      <c r="J36" s="555"/>
      <c r="K36" s="555"/>
      <c r="L36" s="555"/>
      <c r="M36" s="555"/>
      <c r="N36" s="555"/>
      <c r="O36" s="554"/>
    </row>
    <row r="37" spans="1:15" s="463" customFormat="1" ht="22.5" hidden="1" customHeight="1">
      <c r="A37" s="1197"/>
      <c r="B37" s="488" t="s">
        <v>358</v>
      </c>
      <c r="C37" s="499">
        <f t="shared" si="42"/>
        <v>0</v>
      </c>
      <c r="D37" s="500">
        <f t="shared" si="49"/>
        <v>0</v>
      </c>
      <c r="E37" s="500">
        <f t="shared" si="50"/>
        <v>0</v>
      </c>
      <c r="F37" s="501">
        <f t="shared" si="43"/>
        <v>0</v>
      </c>
      <c r="G37" s="554"/>
      <c r="H37" s="554"/>
      <c r="I37" s="554"/>
      <c r="J37" s="554"/>
      <c r="K37" s="554"/>
      <c r="L37" s="554"/>
      <c r="M37" s="554"/>
      <c r="N37" s="554"/>
      <c r="O37" s="554"/>
    </row>
    <row r="38" spans="1:15" s="463" customFormat="1" ht="22.5" hidden="1" customHeight="1">
      <c r="A38" s="1197"/>
      <c r="B38" s="502" t="s">
        <v>359</v>
      </c>
      <c r="C38" s="499">
        <f t="shared" si="42"/>
        <v>97080</v>
      </c>
      <c r="D38" s="500">
        <f t="shared" si="49"/>
        <v>0</v>
      </c>
      <c r="E38" s="500">
        <f t="shared" si="50"/>
        <v>0</v>
      </c>
      <c r="F38" s="501">
        <f t="shared" si="43"/>
        <v>97080</v>
      </c>
      <c r="G38" s="555">
        <f t="shared" ref="G38:O38" si="51">G3*G54</f>
        <v>33600</v>
      </c>
      <c r="H38" s="555">
        <f t="shared" si="51"/>
        <v>31800</v>
      </c>
      <c r="I38" s="555">
        <f t="shared" si="51"/>
        <v>31680</v>
      </c>
      <c r="J38" s="555">
        <f t="shared" si="51"/>
        <v>31680</v>
      </c>
      <c r="K38" s="555">
        <f t="shared" si="51"/>
        <v>31680</v>
      </c>
      <c r="L38" s="555">
        <f t="shared" si="51"/>
        <v>35400</v>
      </c>
      <c r="M38" s="555">
        <f t="shared" si="51"/>
        <v>35520</v>
      </c>
      <c r="N38" s="555">
        <f t="shared" si="51"/>
        <v>35400</v>
      </c>
      <c r="O38" s="555">
        <f t="shared" si="51"/>
        <v>35520</v>
      </c>
    </row>
    <row r="39" spans="1:15" s="463" customFormat="1" ht="22.5" hidden="1" customHeight="1">
      <c r="A39" s="1197"/>
      <c r="B39" s="502" t="s">
        <v>360</v>
      </c>
      <c r="C39" s="499">
        <f t="shared" si="42"/>
        <v>145620</v>
      </c>
      <c r="D39" s="500">
        <f t="shared" si="49"/>
        <v>0</v>
      </c>
      <c r="E39" s="500">
        <f t="shared" si="50"/>
        <v>0</v>
      </c>
      <c r="F39" s="501">
        <f t="shared" si="43"/>
        <v>145620</v>
      </c>
      <c r="G39" s="555">
        <f t="shared" ref="G39:O39" si="52">G3*G55</f>
        <v>50400</v>
      </c>
      <c r="H39" s="555">
        <f t="shared" si="52"/>
        <v>47700</v>
      </c>
      <c r="I39" s="555">
        <f t="shared" si="52"/>
        <v>47520</v>
      </c>
      <c r="J39" s="555">
        <f t="shared" si="52"/>
        <v>47520</v>
      </c>
      <c r="K39" s="555">
        <f t="shared" si="52"/>
        <v>47520</v>
      </c>
      <c r="L39" s="555">
        <f t="shared" si="52"/>
        <v>53100</v>
      </c>
      <c r="M39" s="555">
        <f t="shared" si="52"/>
        <v>53280</v>
      </c>
      <c r="N39" s="555">
        <f t="shared" si="52"/>
        <v>53100</v>
      </c>
      <c r="O39" s="555">
        <f t="shared" si="52"/>
        <v>53280</v>
      </c>
    </row>
    <row r="40" spans="1:15" s="463" customFormat="1" ht="22.5" hidden="1" customHeight="1">
      <c r="A40" s="1197"/>
      <c r="B40" s="488" t="s">
        <v>361</v>
      </c>
      <c r="C40" s="503">
        <f ca="1">SUM(D40:F40)</f>
        <v>1234910.6000000001</v>
      </c>
      <c r="D40" s="504">
        <f t="shared" ca="1" si="49"/>
        <v>0</v>
      </c>
      <c r="E40" s="504">
        <f t="shared" ca="1" si="50"/>
        <v>0</v>
      </c>
      <c r="F40" s="505">
        <f ca="1">SUM(G40:I40)</f>
        <v>1234910.6000000001</v>
      </c>
      <c r="G40" s="556">
        <f ca="1">SUM(G30:G39)</f>
        <v>415014.7</v>
      </c>
      <c r="H40" s="556">
        <f t="shared" ref="H40:I40" ca="1" si="53">SUM(H30:H39)</f>
        <v>403150.56000000006</v>
      </c>
      <c r="I40" s="556">
        <f t="shared" ca="1" si="53"/>
        <v>416745.33999999997</v>
      </c>
      <c r="J40" s="556">
        <f t="shared" ref="J40:K40" ca="1" si="54">SUM(J30:J39)</f>
        <v>423382.05</v>
      </c>
      <c r="K40" s="556">
        <f t="shared" ca="1" si="54"/>
        <v>412347.85000000003</v>
      </c>
      <c r="L40" s="556">
        <f t="shared" ref="L40:M40" ca="1" si="55">SUM(L30:L39)</f>
        <v>453097.19</v>
      </c>
      <c r="M40" s="556">
        <f t="shared" ca="1" si="55"/>
        <v>420553.72</v>
      </c>
      <c r="N40" s="556">
        <f t="shared" ref="N40:O40" ca="1" si="56">SUM(N30:N39)</f>
        <v>434440.06999999995</v>
      </c>
      <c r="O40" s="556">
        <f t="shared" ca="1" si="56"/>
        <v>422931.04</v>
      </c>
    </row>
    <row r="41" spans="1:15" s="463" customFormat="1" ht="22.5" hidden="1" customHeight="1">
      <c r="A41" s="1197"/>
      <c r="B41" s="488" t="s">
        <v>362</v>
      </c>
      <c r="C41" s="506">
        <f t="shared" ref="C41:O41" ca="1" si="57">C40/C22</f>
        <v>2.72944611440191</v>
      </c>
      <c r="D41" s="507" t="e">
        <f t="shared" ca="1" si="57"/>
        <v>#DIV/0!</v>
      </c>
      <c r="E41" s="507" t="e">
        <f t="shared" ca="1" si="57"/>
        <v>#DIV/0!</v>
      </c>
      <c r="F41" s="508">
        <f t="shared" ref="F41" ca="1" si="58">F40/F22</f>
        <v>2.72944611440191</v>
      </c>
      <c r="G41" s="557">
        <f t="shared" ca="1" si="57"/>
        <v>8.6213531929037348</v>
      </c>
      <c r="H41" s="557">
        <f t="shared" ref="H41" ca="1" si="59">H40/H22</f>
        <v>8.8559752213166991</v>
      </c>
      <c r="I41" s="557">
        <f t="shared" ca="1" si="57"/>
        <v>7.7867215994020924</v>
      </c>
      <c r="J41" s="557">
        <f t="shared" ref="J41:K41" ca="1" si="60">J40/J22</f>
        <v>7.7741838046272491</v>
      </c>
      <c r="K41" s="557">
        <f t="shared" ca="1" si="60"/>
        <v>8.0779659522783387</v>
      </c>
      <c r="L41" s="557">
        <f t="shared" ca="1" si="57"/>
        <v>8.0668207876370897</v>
      </c>
      <c r="M41" s="557">
        <f t="shared" ref="M41:N41" ca="1" si="61">M40/M22</f>
        <v>8.9126800322129434</v>
      </c>
      <c r="N41" s="557">
        <f t="shared" ca="1" si="61"/>
        <v>8.6538398868570958</v>
      </c>
      <c r="O41" s="557">
        <f t="shared" ca="1" si="57"/>
        <v>9.1549459921639933</v>
      </c>
    </row>
    <row r="42" spans="1:15" s="463" customFormat="1" ht="22.5" hidden="1" customHeight="1">
      <c r="A42" s="1197"/>
      <c r="B42" s="488" t="s">
        <v>363</v>
      </c>
      <c r="C42" s="503">
        <f>SUM(D42:F42)</f>
        <v>1200996.96</v>
      </c>
      <c r="D42" s="504">
        <f>SUMPRODUCT(($G$4:$O$4="M")*G42:O42)</f>
        <v>0</v>
      </c>
      <c r="E42" s="504">
        <f>SUMPRODUCT(($G$4:$O$4="F")*G42:O42)</f>
        <v>0</v>
      </c>
      <c r="F42" s="505">
        <f>SUM(G42:I42)</f>
        <v>1200996.96</v>
      </c>
      <c r="G42" s="556">
        <f t="shared" ref="G42:O42" si="62">G22*$B$69</f>
        <v>392806.08</v>
      </c>
      <c r="H42" s="556">
        <f t="shared" si="62"/>
        <v>371467.68</v>
      </c>
      <c r="I42" s="556">
        <f t="shared" si="62"/>
        <v>436723.20000000001</v>
      </c>
      <c r="J42" s="556">
        <f t="shared" si="62"/>
        <v>444393.60000000003</v>
      </c>
      <c r="K42" s="556">
        <f t="shared" si="62"/>
        <v>416535.36</v>
      </c>
      <c r="L42" s="556">
        <f t="shared" si="62"/>
        <v>458330.88</v>
      </c>
      <c r="M42" s="556">
        <f t="shared" si="62"/>
        <v>385037.76</v>
      </c>
      <c r="N42" s="556">
        <f t="shared" si="62"/>
        <v>409648.32</v>
      </c>
      <c r="O42" s="556">
        <f t="shared" si="62"/>
        <v>376967.52</v>
      </c>
    </row>
    <row r="43" spans="1:15" s="463" customFormat="1" ht="22.5" hidden="1" customHeight="1" thickBot="1">
      <c r="A43" s="1198"/>
      <c r="B43" s="489" t="s">
        <v>364</v>
      </c>
      <c r="C43" s="509">
        <f ca="1">SUM(D43:F43)</f>
        <v>-33913.640000000014</v>
      </c>
      <c r="D43" s="510">
        <f ca="1">SUMPRODUCT(($G$4:$O$4="M")*G43:O43)</f>
        <v>0</v>
      </c>
      <c r="E43" s="510">
        <f ca="1">SUMPRODUCT(($G$4:$O$4="F")*G43:O43)</f>
        <v>0</v>
      </c>
      <c r="F43" s="511">
        <f ca="1">SUM(G43:I43)</f>
        <v>-33913.640000000014</v>
      </c>
      <c r="G43" s="558">
        <f ca="1">G42-G40</f>
        <v>-22208.619999999995</v>
      </c>
      <c r="H43" s="558">
        <f t="shared" ref="H43:I43" ca="1" si="63">H42-H40</f>
        <v>-31682.880000000063</v>
      </c>
      <c r="I43" s="558">
        <f t="shared" ca="1" si="63"/>
        <v>19977.860000000044</v>
      </c>
      <c r="J43" s="558">
        <f t="shared" ref="J43:K43" ca="1" si="64">J42-J40</f>
        <v>21011.550000000047</v>
      </c>
      <c r="K43" s="558">
        <f t="shared" ca="1" si="64"/>
        <v>4187.5099999999511</v>
      </c>
      <c r="L43" s="558">
        <f t="shared" ref="L43:M43" ca="1" si="65">L42-L40</f>
        <v>5233.6900000000023</v>
      </c>
      <c r="M43" s="558">
        <f t="shared" ca="1" si="65"/>
        <v>-35515.959999999963</v>
      </c>
      <c r="N43" s="558">
        <f t="shared" ref="N43:O43" ca="1" si="66">N42-N40</f>
        <v>-24791.749999999942</v>
      </c>
      <c r="O43" s="558">
        <f t="shared" ca="1" si="66"/>
        <v>-45963.51999999996</v>
      </c>
    </row>
    <row r="44" spans="1:15" s="463" customFormat="1" ht="7" hidden="1" customHeight="1" thickBot="1">
      <c r="A44" s="460"/>
      <c r="B44" s="461"/>
      <c r="C44" s="462"/>
      <c r="D44" s="462"/>
      <c r="E44" s="462"/>
      <c r="F44" s="462"/>
      <c r="G44" s="462"/>
      <c r="H44" s="462"/>
      <c r="I44" s="462"/>
      <c r="J44" s="462"/>
      <c r="K44" s="462"/>
      <c r="L44" s="462"/>
      <c r="M44" s="462"/>
      <c r="N44" s="462"/>
      <c r="O44" s="462"/>
    </row>
    <row r="45" spans="1:15" s="463" customFormat="1" ht="22.5" hidden="1" customHeight="1">
      <c r="A45" s="1196" t="s">
        <v>365</v>
      </c>
      <c r="B45" s="495" t="s">
        <v>366</v>
      </c>
      <c r="C45" s="512">
        <f t="shared" ref="C45:E46" si="67">C30/C$20</f>
        <v>0</v>
      </c>
      <c r="D45" s="513" t="e">
        <f t="shared" si="67"/>
        <v>#DIV/0!</v>
      </c>
      <c r="E45" s="513" t="e">
        <f t="shared" si="67"/>
        <v>#DIV/0!</v>
      </c>
      <c r="F45" s="514">
        <f t="shared" ref="F45" si="68">F30/F$20</f>
        <v>0</v>
      </c>
      <c r="G45" s="548">
        <f>G30/G$20</f>
        <v>0</v>
      </c>
      <c r="H45" s="548">
        <f t="shared" ref="H45:I45" si="69">H30/H$20</f>
        <v>0</v>
      </c>
      <c r="I45" s="548">
        <f t="shared" si="69"/>
        <v>0</v>
      </c>
      <c r="J45" s="548">
        <f t="shared" ref="J45:K45" si="70">J30/J$20</f>
        <v>0</v>
      </c>
      <c r="K45" s="548">
        <f t="shared" si="70"/>
        <v>0</v>
      </c>
      <c r="L45" s="548">
        <f t="shared" ref="L45:M45" si="71">L30/L$20</f>
        <v>0</v>
      </c>
      <c r="M45" s="548">
        <f t="shared" si="71"/>
        <v>0</v>
      </c>
      <c r="N45" s="548">
        <f t="shared" ref="N45:O46" si="72">N30/N$20</f>
        <v>0</v>
      </c>
      <c r="O45" s="548">
        <f t="shared" si="72"/>
        <v>0</v>
      </c>
    </row>
    <row r="46" spans="1:15" s="463" customFormat="1" ht="22.5" hidden="1" customHeight="1">
      <c r="A46" s="1197"/>
      <c r="B46" s="488" t="s">
        <v>367</v>
      </c>
      <c r="C46" s="486">
        <f t="shared" si="67"/>
        <v>0</v>
      </c>
      <c r="D46" s="468" t="e">
        <f t="shared" si="67"/>
        <v>#DIV/0!</v>
      </c>
      <c r="E46" s="468" t="e">
        <f t="shared" si="67"/>
        <v>#DIV/0!</v>
      </c>
      <c r="F46" s="487">
        <f t="shared" ref="F46" si="73">F31/F$20</f>
        <v>0</v>
      </c>
      <c r="G46" s="549">
        <f>G31/G$20</f>
        <v>0</v>
      </c>
      <c r="H46" s="549">
        <f t="shared" ref="H46:I46" si="74">H31/H$20</f>
        <v>0</v>
      </c>
      <c r="I46" s="549">
        <f t="shared" si="74"/>
        <v>0</v>
      </c>
      <c r="J46" s="549">
        <f t="shared" ref="J46:K46" si="75">J31/J$20</f>
        <v>0</v>
      </c>
      <c r="K46" s="549">
        <f t="shared" si="75"/>
        <v>0</v>
      </c>
      <c r="L46" s="549">
        <f t="shared" ref="L46:M46" si="76">L31/L$20</f>
        <v>0</v>
      </c>
      <c r="M46" s="549">
        <f t="shared" si="76"/>
        <v>0</v>
      </c>
      <c r="N46" s="549">
        <f t="shared" si="72"/>
        <v>0</v>
      </c>
      <c r="O46" s="549">
        <f t="shared" si="72"/>
        <v>0</v>
      </c>
    </row>
    <row r="47" spans="1:15" s="463" customFormat="1" ht="22.5" hidden="1" customHeight="1">
      <c r="A47" s="1197"/>
      <c r="B47" s="488" t="s">
        <v>368</v>
      </c>
      <c r="C47" s="515">
        <f t="shared" ref="C47:E47" si="77">C46+C45</f>
        <v>0</v>
      </c>
      <c r="D47" s="516" t="e">
        <f t="shared" si="77"/>
        <v>#DIV/0!</v>
      </c>
      <c r="E47" s="516" t="e">
        <f t="shared" si="77"/>
        <v>#DIV/0!</v>
      </c>
      <c r="F47" s="517">
        <f t="shared" ref="F47" si="78">F46+F45</f>
        <v>0</v>
      </c>
      <c r="G47" s="550">
        <f>G46+G45</f>
        <v>0</v>
      </c>
      <c r="H47" s="550">
        <f t="shared" ref="H47:I47" si="79">H46+H45</f>
        <v>0</v>
      </c>
      <c r="I47" s="550">
        <f t="shared" si="79"/>
        <v>0</v>
      </c>
      <c r="J47" s="550">
        <f t="shared" ref="J47:K47" si="80">J46+J45</f>
        <v>0</v>
      </c>
      <c r="K47" s="550">
        <f t="shared" si="80"/>
        <v>0</v>
      </c>
      <c r="L47" s="550">
        <f t="shared" ref="L47:M47" si="81">L46+L45</f>
        <v>0</v>
      </c>
      <c r="M47" s="550">
        <f t="shared" si="81"/>
        <v>0</v>
      </c>
      <c r="N47" s="550">
        <f t="shared" ref="N47:O47" si="82">N46+N45</f>
        <v>0</v>
      </c>
      <c r="O47" s="550">
        <f t="shared" si="82"/>
        <v>0</v>
      </c>
    </row>
    <row r="48" spans="1:15" s="463" customFormat="1" ht="22.5" hidden="1" customHeight="1">
      <c r="A48" s="1197"/>
      <c r="B48" s="488" t="s">
        <v>369</v>
      </c>
      <c r="C48" s="486">
        <f t="shared" ref="C48:O53" si="83">C32/C$20</f>
        <v>0</v>
      </c>
      <c r="D48" s="468" t="e">
        <f t="shared" si="83"/>
        <v>#DIV/0!</v>
      </c>
      <c r="E48" s="468" t="e">
        <f t="shared" si="83"/>
        <v>#DIV/0!</v>
      </c>
      <c r="F48" s="487">
        <f t="shared" ref="F48" si="84">F32/F$20</f>
        <v>0</v>
      </c>
      <c r="G48" s="549">
        <f t="shared" si="83"/>
        <v>0</v>
      </c>
      <c r="H48" s="549">
        <f t="shared" ref="H48" si="85">H32/H$20</f>
        <v>0</v>
      </c>
      <c r="I48" s="549">
        <f t="shared" si="83"/>
        <v>0</v>
      </c>
      <c r="J48" s="549">
        <f t="shared" ref="J48:K48" si="86">J32/J$20</f>
        <v>0</v>
      </c>
      <c r="K48" s="549">
        <f t="shared" si="86"/>
        <v>0</v>
      </c>
      <c r="L48" s="549">
        <f t="shared" si="83"/>
        <v>0</v>
      </c>
      <c r="M48" s="549">
        <f t="shared" ref="M48:N48" si="87">M32/M$20</f>
        <v>0</v>
      </c>
      <c r="N48" s="549">
        <f t="shared" si="87"/>
        <v>0</v>
      </c>
      <c r="O48" s="549">
        <f t="shared" si="83"/>
        <v>0</v>
      </c>
    </row>
    <row r="49" spans="1:15" s="463" customFormat="1" ht="22.5" hidden="1" customHeight="1">
      <c r="A49" s="1197"/>
      <c r="B49" s="488" t="s">
        <v>370</v>
      </c>
      <c r="C49" s="486">
        <f t="shared" si="83"/>
        <v>13.232264150943395</v>
      </c>
      <c r="D49" s="468" t="e">
        <f t="shared" si="83"/>
        <v>#DIV/0!</v>
      </c>
      <c r="E49" s="468" t="e">
        <f t="shared" si="83"/>
        <v>#DIV/0!</v>
      </c>
      <c r="F49" s="487">
        <f t="shared" ref="F49" si="88">F33/F$20</f>
        <v>13.232264150943395</v>
      </c>
      <c r="G49" s="549">
        <f t="shared" si="83"/>
        <v>12.979601708757382</v>
      </c>
      <c r="H49" s="549">
        <f t="shared" ref="H49" si="89">H33/H$20</f>
        <v>14.350246679316889</v>
      </c>
      <c r="I49" s="549">
        <f t="shared" si="83"/>
        <v>13.673396992741099</v>
      </c>
      <c r="J49" s="549">
        <f t="shared" ref="J49:K49" si="90">J33/J$20</f>
        <v>13.903247675619834</v>
      </c>
      <c r="K49" s="549">
        <f t="shared" si="90"/>
        <v>13.461682847896441</v>
      </c>
      <c r="L49" s="549">
        <f t="shared" si="83"/>
        <v>12.804664560490615</v>
      </c>
      <c r="M49" s="549">
        <f t="shared" ref="M49:N49" si="91">M33/M$20</f>
        <v>12.284352899575671</v>
      </c>
      <c r="N49" s="549">
        <f t="shared" si="91"/>
        <v>13.047291291291291</v>
      </c>
      <c r="O49" s="549">
        <f t="shared" si="83"/>
        <v>12.888067622950819</v>
      </c>
    </row>
    <row r="50" spans="1:15" s="463" customFormat="1" ht="22.5" hidden="1" customHeight="1">
      <c r="A50" s="1197"/>
      <c r="B50" s="488" t="s">
        <v>371</v>
      </c>
      <c r="C50" s="486">
        <f t="shared" ca="1" si="83"/>
        <v>2.0918978912319648E-2</v>
      </c>
      <c r="D50" s="468" t="e">
        <f t="shared" ca="1" si="83"/>
        <v>#DIV/0!</v>
      </c>
      <c r="E50" s="468" t="e">
        <f t="shared" ca="1" si="83"/>
        <v>#DIV/0!</v>
      </c>
      <c r="F50" s="487">
        <f t="shared" ref="F50" ca="1" si="92">F34/F$20</f>
        <v>2.0918978912319648E-2</v>
      </c>
      <c r="G50" s="549">
        <f t="shared" ca="1" si="83"/>
        <v>6.3532269548100678E-2</v>
      </c>
      <c r="H50" s="549">
        <f t="shared" ref="H50" ca="1" si="93">H34/H$20</f>
        <v>7.3548387096774193E-2</v>
      </c>
      <c r="I50" s="549">
        <f t="shared" ca="1" si="83"/>
        <v>6.2917386795713792E-2</v>
      </c>
      <c r="J50" s="549">
        <f t="shared" ref="J50:K50" ca="1" si="94">J34/J$20</f>
        <v>6.5950413223140505E-2</v>
      </c>
      <c r="K50" s="549">
        <f t="shared" ca="1" si="94"/>
        <v>6.4800862998921252E-2</v>
      </c>
      <c r="L50" s="549">
        <f t="shared" ca="1" si="83"/>
        <v>5.8867868425943132E-2</v>
      </c>
      <c r="M50" s="549">
        <f t="shared" ref="M50:N50" ca="1" si="95">M34/M$20</f>
        <v>4.0370894232280373E-2</v>
      </c>
      <c r="N50" s="549">
        <f t="shared" ca="1" si="95"/>
        <v>6.2564964964964956E-2</v>
      </c>
      <c r="O50" s="549">
        <f t="shared" ca="1" si="83"/>
        <v>6.3665573770491812E-2</v>
      </c>
    </row>
    <row r="51" spans="1:15" s="463" customFormat="1" ht="22.5" hidden="1" customHeight="1">
      <c r="A51" s="1197"/>
      <c r="B51" s="488" t="s">
        <v>372</v>
      </c>
      <c r="C51" s="486">
        <f t="shared" ca="1" si="83"/>
        <v>0.27197942101368849</v>
      </c>
      <c r="D51" s="468" t="e">
        <f t="shared" ca="1" si="83"/>
        <v>#DIV/0!</v>
      </c>
      <c r="E51" s="468" t="e">
        <f t="shared" ca="1" si="83"/>
        <v>#DIV/0!</v>
      </c>
      <c r="F51" s="487">
        <f t="shared" ref="F51" ca="1" si="96">F35/F$20</f>
        <v>0.27197942101368849</v>
      </c>
      <c r="G51" s="549">
        <f t="shared" ca="1" si="83"/>
        <v>0.82019474808393</v>
      </c>
      <c r="H51" s="549">
        <f t="shared" ref="H51" ca="1" si="97">H35/H$20</f>
        <v>0.92964705882352938</v>
      </c>
      <c r="I51" s="549">
        <f t="shared" ca="1" si="83"/>
        <v>0.84825786380919455</v>
      </c>
      <c r="J51" s="549">
        <f t="shared" ref="J51:K51" ca="1" si="98">J35/J$20</f>
        <v>0.84580061983471067</v>
      </c>
      <c r="K51" s="549">
        <f t="shared" ca="1" si="98"/>
        <v>0.84882804746494067</v>
      </c>
      <c r="L51" s="549">
        <f t="shared" ca="1" si="83"/>
        <v>0.68774763055194199</v>
      </c>
      <c r="M51" s="549">
        <f t="shared" ref="M51:N51" ca="1" si="99">M35/M$20</f>
        <v>0.70976151186547221</v>
      </c>
      <c r="N51" s="549">
        <f t="shared" ca="1" si="99"/>
        <v>0.74159799799799797</v>
      </c>
      <c r="O51" s="549">
        <f t="shared" ca="1" si="83"/>
        <v>0.74216188524590165</v>
      </c>
    </row>
    <row r="52" spans="1:15" s="463" customFormat="1" ht="22.5" hidden="1" customHeight="1">
      <c r="A52" s="1197"/>
      <c r="B52" s="488" t="s">
        <v>373</v>
      </c>
      <c r="C52" s="486">
        <f t="shared" si="83"/>
        <v>0</v>
      </c>
      <c r="D52" s="468" t="e">
        <f t="shared" si="83"/>
        <v>#DIV/0!</v>
      </c>
      <c r="E52" s="468" t="e">
        <f t="shared" si="83"/>
        <v>#DIV/0!</v>
      </c>
      <c r="F52" s="487">
        <f t="shared" ref="F52" si="100">F36/F$20</f>
        <v>0</v>
      </c>
      <c r="G52" s="549">
        <f t="shared" si="83"/>
        <v>0</v>
      </c>
      <c r="H52" s="549">
        <f t="shared" ref="H52" si="101">H36/H$20</f>
        <v>0</v>
      </c>
      <c r="I52" s="549">
        <f t="shared" si="83"/>
        <v>0</v>
      </c>
      <c r="J52" s="549">
        <f t="shared" ref="J52:K52" si="102">J36/J$20</f>
        <v>0</v>
      </c>
      <c r="K52" s="549">
        <f t="shared" si="102"/>
        <v>0</v>
      </c>
      <c r="L52" s="549">
        <f t="shared" si="83"/>
        <v>0</v>
      </c>
      <c r="M52" s="549">
        <f t="shared" ref="M52:N52" si="103">M36/M$20</f>
        <v>0</v>
      </c>
      <c r="N52" s="549">
        <f t="shared" si="103"/>
        <v>0</v>
      </c>
      <c r="O52" s="549">
        <f t="shared" si="83"/>
        <v>0</v>
      </c>
    </row>
    <row r="53" spans="1:15" s="463" customFormat="1" ht="22.5" hidden="1" customHeight="1">
      <c r="A53" s="1197"/>
      <c r="B53" s="488" t="s">
        <v>374</v>
      </c>
      <c r="C53" s="486">
        <f t="shared" si="83"/>
        <v>0</v>
      </c>
      <c r="D53" s="468" t="e">
        <f t="shared" si="83"/>
        <v>#DIV/0!</v>
      </c>
      <c r="E53" s="468" t="e">
        <f t="shared" si="83"/>
        <v>#DIV/0!</v>
      </c>
      <c r="F53" s="487">
        <f t="shared" ref="F53" si="104">F37/F$20</f>
        <v>0</v>
      </c>
      <c r="G53" s="549">
        <f t="shared" si="83"/>
        <v>0</v>
      </c>
      <c r="H53" s="549">
        <f t="shared" ref="H53" si="105">H37/H$20</f>
        <v>0</v>
      </c>
      <c r="I53" s="549">
        <f t="shared" si="83"/>
        <v>0</v>
      </c>
      <c r="J53" s="549">
        <f t="shared" ref="J53:K53" si="106">J37/J$20</f>
        <v>0</v>
      </c>
      <c r="K53" s="549">
        <f t="shared" si="106"/>
        <v>0</v>
      </c>
      <c r="L53" s="549">
        <f t="shared" si="83"/>
        <v>0</v>
      </c>
      <c r="M53" s="549">
        <f t="shared" ref="M53:N53" si="107">M37/M$20</f>
        <v>0</v>
      </c>
      <c r="N53" s="549">
        <f t="shared" si="107"/>
        <v>0</v>
      </c>
      <c r="O53" s="549">
        <f t="shared" si="83"/>
        <v>0</v>
      </c>
    </row>
    <row r="54" spans="1:15" s="463" customFormat="1" ht="22.5" hidden="1" customHeight="1">
      <c r="A54" s="1197"/>
      <c r="B54" s="518" t="s">
        <v>375</v>
      </c>
      <c r="C54" s="519">
        <v>1.2</v>
      </c>
      <c r="D54" s="520">
        <f>C54</f>
        <v>1.2</v>
      </c>
      <c r="E54" s="520">
        <f t="shared" ref="E54:E55" si="108">D54</f>
        <v>1.2</v>
      </c>
      <c r="F54" s="521">
        <v>1.2</v>
      </c>
      <c r="G54" s="551">
        <f t="shared" ref="G54:O54" si="109">$C$54</f>
        <v>1.2</v>
      </c>
      <c r="H54" s="551">
        <f t="shared" si="109"/>
        <v>1.2</v>
      </c>
      <c r="I54" s="551">
        <f t="shared" si="109"/>
        <v>1.2</v>
      </c>
      <c r="J54" s="551">
        <f t="shared" si="109"/>
        <v>1.2</v>
      </c>
      <c r="K54" s="551">
        <f t="shared" si="109"/>
        <v>1.2</v>
      </c>
      <c r="L54" s="551">
        <f t="shared" si="109"/>
        <v>1.2</v>
      </c>
      <c r="M54" s="551">
        <f t="shared" si="109"/>
        <v>1.2</v>
      </c>
      <c r="N54" s="551">
        <f t="shared" si="109"/>
        <v>1.2</v>
      </c>
      <c r="O54" s="551">
        <f t="shared" si="109"/>
        <v>1.2</v>
      </c>
    </row>
    <row r="55" spans="1:15" s="463" customFormat="1" ht="22.5" hidden="1" customHeight="1">
      <c r="A55" s="1197"/>
      <c r="B55" s="518" t="s">
        <v>376</v>
      </c>
      <c r="C55" s="519">
        <v>1.8</v>
      </c>
      <c r="D55" s="520">
        <f>C55</f>
        <v>1.8</v>
      </c>
      <c r="E55" s="520">
        <f t="shared" si="108"/>
        <v>1.8</v>
      </c>
      <c r="F55" s="521">
        <v>1.8</v>
      </c>
      <c r="G55" s="551">
        <f t="shared" ref="G55:O55" si="110">$C$55</f>
        <v>1.8</v>
      </c>
      <c r="H55" s="551">
        <f t="shared" si="110"/>
        <v>1.8</v>
      </c>
      <c r="I55" s="551">
        <f t="shared" si="110"/>
        <v>1.8</v>
      </c>
      <c r="J55" s="551">
        <f t="shared" si="110"/>
        <v>1.8</v>
      </c>
      <c r="K55" s="551">
        <f t="shared" si="110"/>
        <v>1.8</v>
      </c>
      <c r="L55" s="551">
        <f t="shared" si="110"/>
        <v>1.8</v>
      </c>
      <c r="M55" s="551">
        <f t="shared" si="110"/>
        <v>1.8</v>
      </c>
      <c r="N55" s="551">
        <f t="shared" si="110"/>
        <v>1.8</v>
      </c>
      <c r="O55" s="551">
        <f t="shared" si="110"/>
        <v>1.8</v>
      </c>
    </row>
    <row r="56" spans="1:15" s="463" customFormat="1" ht="22.5" hidden="1" customHeight="1" thickBot="1">
      <c r="A56" s="1198"/>
      <c r="B56" s="489" t="s">
        <v>377</v>
      </c>
      <c r="C56" s="522">
        <f t="shared" ref="C56:E56" ca="1" si="111">SUM(C47:C55)</f>
        <v>16.525162550869403</v>
      </c>
      <c r="D56" s="523" t="e">
        <f t="shared" si="111"/>
        <v>#DIV/0!</v>
      </c>
      <c r="E56" s="523" t="e">
        <f t="shared" si="111"/>
        <v>#DIV/0!</v>
      </c>
      <c r="F56" s="524">
        <f t="shared" ref="F56" ca="1" si="112">SUM(F47:F55)</f>
        <v>16.525162550869403</v>
      </c>
      <c r="G56" s="552">
        <f ca="1">SUM(G47:G55)</f>
        <v>16.863328726389412</v>
      </c>
      <c r="H56" s="552">
        <f t="shared" ref="H56:I56" ca="1" si="113">SUM(H47:H55)</f>
        <v>18.353442125237194</v>
      </c>
      <c r="I56" s="552">
        <f t="shared" ca="1" si="113"/>
        <v>17.584572243346006</v>
      </c>
      <c r="J56" s="552">
        <f t="shared" ref="J56:K56" ca="1" si="114">SUM(J47:J55)</f>
        <v>17.814998708677685</v>
      </c>
      <c r="K56" s="552">
        <f t="shared" ca="1" si="114"/>
        <v>17.375311758360304</v>
      </c>
      <c r="L56" s="552">
        <f t="shared" ref="L56:M56" ca="1" si="115">SUM(L47:L55)</f>
        <v>16.5512800594685</v>
      </c>
      <c r="M56" s="552">
        <f t="shared" ca="1" si="115"/>
        <v>16.034485305673424</v>
      </c>
      <c r="N56" s="552">
        <f t="shared" ref="N56:O56" ca="1" si="116">SUM(N47:N55)</f>
        <v>16.851454254254254</v>
      </c>
      <c r="O56" s="552">
        <f t="shared" ca="1" si="116"/>
        <v>16.693895081967209</v>
      </c>
    </row>
    <row r="57" spans="1:15" hidden="1"/>
    <row r="58" spans="1:15" hidden="1"/>
    <row r="59" spans="1:15" ht="19.5" hidden="1" customHeight="1">
      <c r="A59" s="525" t="s">
        <v>378</v>
      </c>
      <c r="B59" s="526" t="s">
        <v>99</v>
      </c>
      <c r="C59" s="526" t="s">
        <v>187</v>
      </c>
      <c r="D59" s="526" t="s">
        <v>217</v>
      </c>
      <c r="F59" s="421" t="s">
        <v>735</v>
      </c>
    </row>
    <row r="60" spans="1:15" ht="19.5" hidden="1" customHeight="1">
      <c r="A60" s="525" t="s">
        <v>382</v>
      </c>
      <c r="B60" s="576">
        <v>37.333333333333336</v>
      </c>
      <c r="C60" s="576">
        <v>39</v>
      </c>
      <c r="D60" s="577">
        <v>38.166666666666664</v>
      </c>
      <c r="F60" s="421">
        <v>39</v>
      </c>
    </row>
    <row r="61" spans="1:15" ht="19.5" hidden="1" customHeight="1">
      <c r="A61" s="525" t="s">
        <v>383</v>
      </c>
      <c r="B61" s="527">
        <v>2.4569999999999999</v>
      </c>
      <c r="C61" s="527">
        <v>2.3090000000000002</v>
      </c>
      <c r="D61" s="527">
        <v>2.3940000000000001</v>
      </c>
      <c r="F61" s="421">
        <v>2.3090000000000002</v>
      </c>
    </row>
    <row r="62" spans="1:15" ht="19.5" hidden="1" customHeight="1">
      <c r="A62" s="525" t="s">
        <v>384</v>
      </c>
      <c r="B62" s="528">
        <v>1.61</v>
      </c>
      <c r="C62" s="528">
        <v>1.67</v>
      </c>
      <c r="D62" s="528">
        <v>1.64</v>
      </c>
      <c r="F62" s="421">
        <v>1.67</v>
      </c>
    </row>
    <row r="63" spans="1:15" hidden="1"/>
    <row r="64" spans="1:15" s="463" customFormat="1" ht="18.75" hidden="1" customHeight="1">
      <c r="A64" s="525" t="s">
        <v>385</v>
      </c>
      <c r="B64" s="526" t="s">
        <v>386</v>
      </c>
      <c r="C64" s="526" t="s">
        <v>387</v>
      </c>
      <c r="D64" s="529"/>
      <c r="E64" s="530"/>
      <c r="F64" s="530" t="s">
        <v>736</v>
      </c>
      <c r="G64" s="530"/>
      <c r="H64" s="530"/>
      <c r="I64" s="530"/>
      <c r="J64" s="530"/>
      <c r="K64" s="530"/>
      <c r="L64" s="530"/>
      <c r="M64" s="530"/>
      <c r="N64" s="530"/>
      <c r="O64" s="530"/>
    </row>
    <row r="65" spans="1:15" s="463" customFormat="1" ht="18.75" hidden="1" customHeight="1">
      <c r="A65" s="531" t="s">
        <v>388</v>
      </c>
      <c r="B65" s="532">
        <v>3615</v>
      </c>
      <c r="C65" s="532" t="s">
        <v>389</v>
      </c>
      <c r="D65" s="529"/>
      <c r="E65" s="530"/>
      <c r="F65" s="530" t="s">
        <v>737</v>
      </c>
      <c r="G65" s="530"/>
      <c r="H65" s="530"/>
      <c r="I65" s="530"/>
      <c r="J65" s="530"/>
      <c r="K65" s="530"/>
      <c r="L65" s="530"/>
      <c r="M65" s="530"/>
      <c r="N65" s="530"/>
      <c r="O65" s="530"/>
    </row>
    <row r="66" spans="1:15" s="463" customFormat="1" ht="18.75" hidden="1" customHeight="1">
      <c r="A66" s="531" t="s">
        <v>390</v>
      </c>
      <c r="B66" s="532">
        <v>0.76</v>
      </c>
      <c r="C66" s="532" t="s">
        <v>391</v>
      </c>
      <c r="D66" s="529"/>
      <c r="E66" s="530"/>
      <c r="F66" s="530" t="s">
        <v>738</v>
      </c>
      <c r="G66" s="530"/>
      <c r="H66" s="530"/>
      <c r="I66" s="530"/>
      <c r="J66" s="530"/>
      <c r="K66" s="530"/>
      <c r="L66" s="530"/>
      <c r="M66" s="530"/>
      <c r="N66" s="530"/>
      <c r="O66" s="530"/>
    </row>
    <row r="67" spans="1:15" s="463" customFormat="1" ht="18.75" hidden="1" customHeight="1">
      <c r="A67" s="531" t="s">
        <v>392</v>
      </c>
      <c r="B67" s="532">
        <v>4.3899999999999997</v>
      </c>
      <c r="C67" s="532" t="s">
        <v>393</v>
      </c>
      <c r="D67" s="529"/>
      <c r="E67" s="530"/>
      <c r="F67" s="530" t="s">
        <v>739</v>
      </c>
      <c r="G67" s="530"/>
      <c r="H67" s="530"/>
      <c r="I67" s="530"/>
      <c r="J67" s="530"/>
      <c r="K67" s="530"/>
      <c r="L67" s="530"/>
      <c r="M67" s="530"/>
      <c r="N67" s="530"/>
      <c r="O67" s="530"/>
    </row>
    <row r="68" spans="1:15" s="463" customFormat="1" ht="18.75" hidden="1" customHeight="1">
      <c r="A68" s="531" t="s">
        <v>394</v>
      </c>
      <c r="B68" s="532">
        <v>2.7</v>
      </c>
      <c r="C68" s="532" t="s">
        <v>395</v>
      </c>
      <c r="D68" s="529"/>
      <c r="E68" s="530"/>
      <c r="F68" s="530" t="s">
        <v>740</v>
      </c>
      <c r="G68" s="530"/>
      <c r="H68" s="530"/>
      <c r="I68" s="530"/>
      <c r="J68" s="530"/>
      <c r="K68" s="530"/>
      <c r="L68" s="530"/>
      <c r="M68" s="530"/>
      <c r="N68" s="530"/>
      <c r="O68" s="530"/>
    </row>
    <row r="69" spans="1:15" s="463" customFormat="1" ht="18.75" hidden="1" customHeight="1">
      <c r="A69" s="531" t="s">
        <v>396</v>
      </c>
      <c r="B69" s="532">
        <v>8.16</v>
      </c>
      <c r="C69" s="532" t="s">
        <v>397</v>
      </c>
      <c r="D69" s="529"/>
      <c r="E69" s="530"/>
      <c r="F69" s="530" t="s">
        <v>741</v>
      </c>
      <c r="G69" s="530"/>
      <c r="H69" s="530"/>
      <c r="I69" s="530"/>
      <c r="J69" s="530"/>
      <c r="K69" s="530"/>
      <c r="L69" s="530"/>
      <c r="M69" s="530"/>
      <c r="N69" s="530"/>
      <c r="O69" s="530"/>
    </row>
    <row r="71" spans="1:15" ht="14.5">
      <c r="C71">
        <v>159780</v>
      </c>
    </row>
    <row r="72" spans="1:15" ht="25">
      <c r="B72" s="1085" t="s">
        <v>744</v>
      </c>
      <c r="C72" s="1086">
        <f>C71/C22*1000</f>
        <v>353.15179913358679</v>
      </c>
    </row>
  </sheetData>
  <protectedRanges>
    <protectedRange sqref="G8:O9 G22:O22 G25:O25 G30:O32 G36:O37 G11:O20" name="Range1"/>
  </protectedRanges>
  <mergeCells count="4">
    <mergeCell ref="A3:A6"/>
    <mergeCell ref="A18:A28"/>
    <mergeCell ref="A30:A43"/>
    <mergeCell ref="A45:A56"/>
  </mergeCells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E9C67-EF7F-4E74-8188-8374AB645C44}">
  <dimension ref="A1:AL51"/>
  <sheetViews>
    <sheetView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C8" sqref="C8"/>
    </sheetView>
  </sheetViews>
  <sheetFormatPr defaultColWidth="9" defaultRowHeight="14"/>
  <cols>
    <col min="1" max="1" width="3.90625" style="128" customWidth="1"/>
    <col min="2" max="2" width="7.453125" style="129" customWidth="1"/>
    <col min="3" max="4" width="8" style="128" customWidth="1"/>
    <col min="5" max="5" width="7.08984375" style="128" customWidth="1"/>
    <col min="6" max="6" width="8" style="128" customWidth="1"/>
    <col min="7" max="16384" width="9" style="183"/>
  </cols>
  <sheetData>
    <row r="1" spans="1:38" ht="15">
      <c r="A1" s="1203" t="s">
        <v>101</v>
      </c>
      <c r="B1" s="1203"/>
      <c r="C1" s="125"/>
      <c r="D1" s="126" t="s">
        <v>316</v>
      </c>
      <c r="E1" s="17"/>
      <c r="F1" s="126"/>
    </row>
    <row r="2" spans="1:38">
      <c r="A2" s="1203"/>
      <c r="B2" s="1203"/>
      <c r="C2" s="442"/>
      <c r="D2" s="126" t="s">
        <v>476</v>
      </c>
      <c r="F2" s="126"/>
    </row>
    <row r="3" spans="1:38">
      <c r="A3" s="1203"/>
      <c r="B3" s="1203"/>
      <c r="C3" s="127"/>
      <c r="D3" s="126" t="s">
        <v>317</v>
      </c>
      <c r="F3" s="126"/>
    </row>
    <row r="4" spans="1:38">
      <c r="A4" s="1203"/>
      <c r="B4" s="1203"/>
      <c r="C4" s="443"/>
      <c r="D4" s="126" t="s">
        <v>318</v>
      </c>
      <c r="E4" s="128" t="s">
        <v>319</v>
      </c>
      <c r="F4" s="126"/>
    </row>
    <row r="5" spans="1:38" ht="14.5" thickBot="1"/>
    <row r="6" spans="1:38">
      <c r="A6" s="1204" t="s">
        <v>105</v>
      </c>
      <c r="B6" s="1206" t="s">
        <v>106</v>
      </c>
      <c r="C6" s="1199" t="s">
        <v>100</v>
      </c>
      <c r="D6" s="1200"/>
      <c r="E6" s="1201"/>
      <c r="F6" s="1202"/>
      <c r="G6" s="1199" t="s">
        <v>642</v>
      </c>
      <c r="H6" s="1200"/>
      <c r="I6" s="1201"/>
      <c r="J6" s="1202"/>
      <c r="K6" s="1199" t="s">
        <v>645</v>
      </c>
      <c r="L6" s="1200"/>
      <c r="M6" s="1201"/>
      <c r="N6" s="1202"/>
      <c r="O6" s="1199" t="s">
        <v>647</v>
      </c>
      <c r="P6" s="1200"/>
      <c r="Q6" s="1201"/>
      <c r="R6" s="1202"/>
      <c r="S6" s="1199" t="s">
        <v>202</v>
      </c>
      <c r="T6" s="1200"/>
      <c r="U6" s="1201"/>
      <c r="V6" s="1202"/>
      <c r="W6" s="1199" t="s">
        <v>650</v>
      </c>
      <c r="X6" s="1200"/>
      <c r="Y6" s="1201"/>
      <c r="Z6" s="1202"/>
      <c r="AA6" s="1199" t="s">
        <v>653</v>
      </c>
      <c r="AB6" s="1200"/>
      <c r="AC6" s="1201"/>
      <c r="AD6" s="1202"/>
      <c r="AE6" s="1199" t="s">
        <v>655</v>
      </c>
      <c r="AF6" s="1200"/>
      <c r="AG6" s="1201"/>
      <c r="AH6" s="1202"/>
      <c r="AI6" s="1199" t="s">
        <v>657</v>
      </c>
      <c r="AJ6" s="1200"/>
      <c r="AK6" s="1201"/>
      <c r="AL6" s="1202"/>
    </row>
    <row r="7" spans="1:38" ht="31" thickBot="1">
      <c r="A7" s="1205"/>
      <c r="B7" s="1207"/>
      <c r="C7" s="322" t="s">
        <v>214</v>
      </c>
      <c r="D7" s="588" t="s">
        <v>215</v>
      </c>
      <c r="E7" s="588" t="s">
        <v>107</v>
      </c>
      <c r="F7" s="589" t="s">
        <v>108</v>
      </c>
      <c r="G7" s="322" t="s">
        <v>214</v>
      </c>
      <c r="H7" s="588" t="s">
        <v>215</v>
      </c>
      <c r="I7" s="588" t="s">
        <v>107</v>
      </c>
      <c r="J7" s="589" t="s">
        <v>108</v>
      </c>
      <c r="K7" s="322" t="s">
        <v>214</v>
      </c>
      <c r="L7" s="588" t="s">
        <v>215</v>
      </c>
      <c r="M7" s="588" t="s">
        <v>107</v>
      </c>
      <c r="N7" s="589" t="s">
        <v>108</v>
      </c>
      <c r="O7" s="322" t="s">
        <v>214</v>
      </c>
      <c r="P7" s="588" t="s">
        <v>215</v>
      </c>
      <c r="Q7" s="588" t="s">
        <v>107</v>
      </c>
      <c r="R7" s="589" t="s">
        <v>108</v>
      </c>
      <c r="S7" s="322" t="s">
        <v>214</v>
      </c>
      <c r="T7" s="588" t="s">
        <v>215</v>
      </c>
      <c r="U7" s="588" t="s">
        <v>107</v>
      </c>
      <c r="V7" s="589" t="s">
        <v>108</v>
      </c>
      <c r="W7" s="322" t="s">
        <v>214</v>
      </c>
      <c r="X7" s="588" t="s">
        <v>215</v>
      </c>
      <c r="Y7" s="588" t="s">
        <v>107</v>
      </c>
      <c r="Z7" s="589" t="s">
        <v>108</v>
      </c>
      <c r="AA7" s="322" t="s">
        <v>214</v>
      </c>
      <c r="AB7" s="588" t="s">
        <v>215</v>
      </c>
      <c r="AC7" s="588" t="s">
        <v>107</v>
      </c>
      <c r="AD7" s="589" t="s">
        <v>108</v>
      </c>
      <c r="AE7" s="322" t="s">
        <v>214</v>
      </c>
      <c r="AF7" s="588" t="s">
        <v>215</v>
      </c>
      <c r="AG7" s="588" t="s">
        <v>107</v>
      </c>
      <c r="AH7" s="589" t="s">
        <v>108</v>
      </c>
      <c r="AI7" s="322" t="s">
        <v>214</v>
      </c>
      <c r="AJ7" s="588" t="s">
        <v>215</v>
      </c>
      <c r="AK7" s="588" t="s">
        <v>107</v>
      </c>
      <c r="AL7" s="589" t="s">
        <v>108</v>
      </c>
    </row>
    <row r="8" spans="1:38">
      <c r="A8" s="130">
        <v>0</v>
      </c>
      <c r="B8" s="131"/>
      <c r="C8" s="393">
        <f>IFERROR(VLOOKUP(A8,日报!D:T,8,0),"0")</f>
        <v>0</v>
      </c>
      <c r="D8" s="394">
        <f>IFERROR(VLOOKUP(A8,日报!D:T,9,0),"0")</f>
        <v>0</v>
      </c>
      <c r="E8" s="395">
        <f>IFERROR(VLOOKUP(A8,日报!D:T,10,0),"0")</f>
        <v>0</v>
      </c>
      <c r="F8" s="584">
        <f>IFERROR(VLOOKUP(A8,日报!D:T,11,0),"0")</f>
        <v>0</v>
      </c>
      <c r="G8" s="393">
        <f>IFERROR(VLOOKUP(A8,日报!U:AK,8,0),"0")</f>
        <v>0</v>
      </c>
      <c r="H8" s="394">
        <f>IFERROR(VLOOKUP(A8,日报!U:AK,9,0),"0")</f>
        <v>0</v>
      </c>
      <c r="I8" s="395">
        <f>IFERROR(VLOOKUP(A8,日报!U:AK,10,0),"0")</f>
        <v>0</v>
      </c>
      <c r="J8" s="584">
        <f>IFERROR(VLOOKUP(A8,日报!U:AK,11,0),"0")</f>
        <v>0</v>
      </c>
      <c r="K8" s="393">
        <f>IFERROR(VLOOKUP(A8,日报!AL:BB,8,0),"0")</f>
        <v>0</v>
      </c>
      <c r="L8" s="394">
        <f>IFERROR(VLOOKUP(A8,日报!AL:BB,9,0),"0")</f>
        <v>0</v>
      </c>
      <c r="M8" s="395">
        <f>IFERROR(VLOOKUP(A8,日报!AL:BB,10,0),"0")</f>
        <v>0</v>
      </c>
      <c r="N8" s="584">
        <f>IFERROR(VLOOKUP(A8,日报!AL:BB,11,0),"0")</f>
        <v>0</v>
      </c>
      <c r="O8" s="393">
        <f>IFERROR(VLOOKUP(A8,日报!BC:BS,8,0),"0")</f>
        <v>0</v>
      </c>
      <c r="P8" s="394">
        <f>IFERROR(VLOOKUP(A8,日报!BC:BS,9,0),"0")</f>
        <v>0</v>
      </c>
      <c r="Q8" s="395">
        <f>IFERROR(VLOOKUP(A8,日报!BC:BS,10,0),"0")</f>
        <v>0</v>
      </c>
      <c r="R8" s="584">
        <f>IFERROR(VLOOKUP(A8,日报!BC:BS,11,0),"0")</f>
        <v>0</v>
      </c>
      <c r="S8" s="393">
        <f>IFERROR(VLOOKUP(A8,日报!BT:CJ,8,0),"0")</f>
        <v>0</v>
      </c>
      <c r="T8" s="394">
        <f>IFERROR(VLOOKUP(A8,日报!BT:CJ,9,0),"0")</f>
        <v>0</v>
      </c>
      <c r="U8" s="395">
        <f>IFERROR(VLOOKUP(A8,日报!BT:CJ,10,0),"0")</f>
        <v>0</v>
      </c>
      <c r="V8" s="584">
        <f>IFERROR(VLOOKUP(A8,日报!BT:CJ,11,0),"0")</f>
        <v>0</v>
      </c>
      <c r="W8" s="393">
        <f>IFERROR(VLOOKUP(A8,日报!CK:DA,8,0),"0")</f>
        <v>0</v>
      </c>
      <c r="X8" s="394">
        <f>IFERROR(VLOOKUP(A8,日报!CK:DA,9,0),"0")</f>
        <v>0</v>
      </c>
      <c r="Y8" s="395">
        <f>IFERROR(VLOOKUP(A8,日报!CK:DA,10,0),"0")</f>
        <v>0</v>
      </c>
      <c r="Z8" s="584">
        <f>IFERROR(VLOOKUP(A8,日报!CK:DA,11,0),"0")</f>
        <v>0</v>
      </c>
      <c r="AA8" s="393">
        <f>IFERROR(VLOOKUP(A8,日报!DB:DR,8,0),"0")</f>
        <v>0</v>
      </c>
      <c r="AB8" s="394">
        <f>IFERROR(VLOOKUP(A8,日报!DB:DR,9,0),"0")</f>
        <v>0</v>
      </c>
      <c r="AC8" s="395">
        <f>IFERROR(VLOOKUP(A8,日报!DB:DR,10,0),"0")</f>
        <v>0</v>
      </c>
      <c r="AD8" s="584">
        <f>IFERROR(VLOOKUP(A8,日报!DB:DR,11,0),"0")</f>
        <v>0</v>
      </c>
      <c r="AE8" s="393">
        <f>IFERROR(VLOOKUP(A8,日报!DS:EI,8,0),"0")</f>
        <v>0</v>
      </c>
      <c r="AF8" s="394">
        <f>IFERROR(VLOOKUP(A8,日报!DS:EI,9,0),"0")</f>
        <v>0</v>
      </c>
      <c r="AG8" s="395">
        <f>IFERROR(VLOOKUP(A8,日报!DS:EI,10,0),"0")</f>
        <v>0</v>
      </c>
      <c r="AH8" s="584">
        <f>IFERROR(VLOOKUP(A8,日报!DS:EI,11,0),"0")</f>
        <v>0</v>
      </c>
      <c r="AI8" s="393">
        <f>IFERROR(VLOOKUP(A8,日报!EJ:EZ,8,0),"0")</f>
        <v>0</v>
      </c>
      <c r="AJ8" s="394">
        <f>IFERROR(VLOOKUP(A8,日报!EJ:EZ,9,0),"0")</f>
        <v>0</v>
      </c>
      <c r="AK8" s="395">
        <f>IFERROR(VLOOKUP(A8,日报!EJ:EZ,10,0),"0")</f>
        <v>0</v>
      </c>
      <c r="AL8" s="584">
        <f>IFERROR(VLOOKUP(A8,日报!EJ:EZ,11,0),"0")</f>
        <v>0</v>
      </c>
    </row>
    <row r="9" spans="1:38">
      <c r="A9" s="132">
        <f>A8+1</f>
        <v>1</v>
      </c>
      <c r="B9" s="131">
        <v>33</v>
      </c>
      <c r="C9" s="393">
        <f>IFERROR(VLOOKUP(A9,日报!D:T,8,0),"0")</f>
        <v>0.5</v>
      </c>
      <c r="D9" s="394">
        <f>IFERROR(VLOOKUP(A9,日报!D:T,9,0),"0")</f>
        <v>0.42</v>
      </c>
      <c r="E9" s="395">
        <f>IFERROR(VLOOKUP(A9,日报!D:T,10,0),"0")</f>
        <v>35.6</v>
      </c>
      <c r="F9" s="584">
        <f>IFERROR(VLOOKUP(A9,日报!D:T,11,0),"0")</f>
        <v>34.1</v>
      </c>
      <c r="G9" s="393">
        <f>IFERROR(VLOOKUP(A9,日报!U:AK,8,0),"0")</f>
        <v>0.52</v>
      </c>
      <c r="H9" s="394">
        <f>IFERROR(VLOOKUP(A9,日报!U:AK,9,0),"0")</f>
        <v>0.41</v>
      </c>
      <c r="I9" s="395">
        <f>IFERROR(VLOOKUP(A9,日报!U:AK,10,0),"0")</f>
        <v>35.5</v>
      </c>
      <c r="J9" s="584">
        <f>IFERROR(VLOOKUP(A9,日报!U:AK,11,0),"0")</f>
        <v>33.299999999999997</v>
      </c>
      <c r="K9" s="393">
        <f>IFERROR(VLOOKUP(A9,日报!AL:BB,8,0),"0")</f>
        <v>0.48</v>
      </c>
      <c r="L9" s="394">
        <f>IFERROR(VLOOKUP(A9,日报!AL:BB,9,0),"0")</f>
        <v>0.4</v>
      </c>
      <c r="M9" s="395">
        <f>IFERROR(VLOOKUP(A9,日报!AL:BB,10,0),"0")</f>
        <v>35.700000000000003</v>
      </c>
      <c r="N9" s="584">
        <f>IFERROR(VLOOKUP(A9,日报!AL:BB,11,0),"0")</f>
        <v>33.6</v>
      </c>
      <c r="O9" s="393">
        <f>IFERROR(VLOOKUP(A9,日报!BC:BS,8,0),"0")</f>
        <v>0.5</v>
      </c>
      <c r="P9" s="394">
        <f>IFERROR(VLOOKUP(A9,日报!BC:BS,9,0),"0")</f>
        <v>0.43</v>
      </c>
      <c r="Q9" s="395">
        <f>IFERROR(VLOOKUP(A9,日报!BC:BS,10,0),"0")</f>
        <v>35.6</v>
      </c>
      <c r="R9" s="584">
        <f>IFERROR(VLOOKUP(A9,日报!BC:BS,11,0),"0")</f>
        <v>33.5</v>
      </c>
      <c r="S9" s="393">
        <f>IFERROR(VLOOKUP(A9,日报!BT:CJ,8,0),"0")</f>
        <v>0.55000000000000004</v>
      </c>
      <c r="T9" s="394">
        <f>IFERROR(VLOOKUP(A9,日报!BT:CJ,9,0),"0")</f>
        <v>0.47</v>
      </c>
      <c r="U9" s="395">
        <f>IFERROR(VLOOKUP(A9,日报!BT:CJ,10,0),"0")</f>
        <v>35.6</v>
      </c>
      <c r="V9" s="584">
        <f>IFERROR(VLOOKUP(A9,日报!BT:CJ,11,0),"0")</f>
        <v>33.5</v>
      </c>
      <c r="W9" s="393">
        <f>IFERROR(VLOOKUP(A9,日报!CK:DA,8,0),"0")</f>
        <v>0.53</v>
      </c>
      <c r="X9" s="394">
        <f>IFERROR(VLOOKUP(A9,日报!CK:DA,9,0),"0")</f>
        <v>0.46</v>
      </c>
      <c r="Y9" s="395">
        <f>IFERROR(VLOOKUP(A9,日报!CK:DA,10,0),"0")</f>
        <v>35.1</v>
      </c>
      <c r="Z9" s="584">
        <f>IFERROR(VLOOKUP(A9,日报!CK:DA,11,0),"0")</f>
        <v>33.799999999999997</v>
      </c>
      <c r="AA9" s="393">
        <f>IFERROR(VLOOKUP(A9,日报!DB:DR,8,0),"0")</f>
        <v>0.56000000000000005</v>
      </c>
      <c r="AB9" s="394">
        <f>IFERROR(VLOOKUP(A9,日报!DB:DR,9,0),"0")</f>
        <v>0.47</v>
      </c>
      <c r="AC9" s="395">
        <f>IFERROR(VLOOKUP(A9,日报!DB:DR,10,0),"0")</f>
        <v>35.4</v>
      </c>
      <c r="AD9" s="584">
        <f>IFERROR(VLOOKUP(A9,日报!DB:DR,11,0),"0")</f>
        <v>33.6</v>
      </c>
      <c r="AE9" s="393">
        <f>IFERROR(VLOOKUP(A9,日报!DS:EI,8,0),"0")</f>
        <v>0.5</v>
      </c>
      <c r="AF9" s="394">
        <f>IFERROR(VLOOKUP(A9,日报!DS:EI,9,0),"0")</f>
        <v>0.44</v>
      </c>
      <c r="AG9" s="395">
        <f>IFERROR(VLOOKUP(A9,日报!DS:EI,10,0),"0")</f>
        <v>35.9</v>
      </c>
      <c r="AH9" s="584">
        <f>IFERROR(VLOOKUP(A9,日报!DS:EI,11,0),"0")</f>
        <v>33.700000000000003</v>
      </c>
      <c r="AI9" s="393">
        <f>IFERROR(VLOOKUP(A9,日报!EJ:EZ,8,0),"0")</f>
        <v>0.5</v>
      </c>
      <c r="AJ9" s="394">
        <f>IFERROR(VLOOKUP(A9,日报!EJ:EZ,9,0),"0")</f>
        <v>0.42</v>
      </c>
      <c r="AK9" s="395">
        <f>IFERROR(VLOOKUP(A9,日报!EJ:EZ,10,0),"0")</f>
        <v>35.9</v>
      </c>
      <c r="AL9" s="584">
        <f>IFERROR(VLOOKUP(A9,日报!EJ:EZ,11,0),"0")</f>
        <v>33.700000000000003</v>
      </c>
    </row>
    <row r="10" spans="1:38">
      <c r="A10" s="132">
        <f t="shared" ref="A10:A49" si="0">A9+1</f>
        <v>2</v>
      </c>
      <c r="B10" s="590">
        <v>32.299999999999997</v>
      </c>
      <c r="C10" s="393">
        <f>IFERROR(VLOOKUP(A10,日报!D:T,8,0),"0")</f>
        <v>0.55000000000000004</v>
      </c>
      <c r="D10" s="394">
        <f>IFERROR(VLOOKUP(A10,日报!D:T,9,0),"0")</f>
        <v>0.47</v>
      </c>
      <c r="E10" s="395">
        <f>IFERROR(VLOOKUP(A10,日报!D:T,10,0),"0")</f>
        <v>34.799999999999997</v>
      </c>
      <c r="F10" s="584">
        <f>IFERROR(VLOOKUP(A10,日报!D:T,11,0),"0")</f>
        <v>32.9</v>
      </c>
      <c r="G10" s="393">
        <f>IFERROR(VLOOKUP(A10,日报!U:AK,8,0),"0")</f>
        <v>0.56000000000000005</v>
      </c>
      <c r="H10" s="394">
        <f>IFERROR(VLOOKUP(A10,日报!U:AK,9,0),"0")</f>
        <v>0.48</v>
      </c>
      <c r="I10" s="395">
        <f>IFERROR(VLOOKUP(A10,日报!U:AK,10,0),"0")</f>
        <v>34.6</v>
      </c>
      <c r="J10" s="584">
        <f>IFERROR(VLOOKUP(A10,日报!U:AK,11,0),"0")</f>
        <v>32.299999999999997</v>
      </c>
      <c r="K10" s="393">
        <f>IFERROR(VLOOKUP(A10,日报!AL:BB,8,0),"0")</f>
        <v>0.54</v>
      </c>
      <c r="L10" s="394">
        <f>IFERROR(VLOOKUP(A10,日报!AL:BB,9,0),"0")</f>
        <v>0.44</v>
      </c>
      <c r="M10" s="395">
        <f>IFERROR(VLOOKUP(A10,日报!AL:BB,10,0),"0")</f>
        <v>34.9</v>
      </c>
      <c r="N10" s="584">
        <f>IFERROR(VLOOKUP(A10,日报!AL:BB,11,0),"0")</f>
        <v>32.5</v>
      </c>
      <c r="O10" s="393">
        <f>IFERROR(VLOOKUP(A10,日报!BC:BS,8,0),"0")</f>
        <v>0.54</v>
      </c>
      <c r="P10" s="394">
        <f>IFERROR(VLOOKUP(A10,日报!BC:BS,9,0),"0")</f>
        <v>0.48</v>
      </c>
      <c r="Q10" s="395">
        <f>IFERROR(VLOOKUP(A10,日报!BC:BS,10,0),"0")</f>
        <v>35</v>
      </c>
      <c r="R10" s="584">
        <f>IFERROR(VLOOKUP(A10,日报!BC:BS,11,0),"0")</f>
        <v>32.5</v>
      </c>
      <c r="S10" s="393">
        <f>IFERROR(VLOOKUP(A10,日报!BT:CJ,8,0),"0")</f>
        <v>0.59</v>
      </c>
      <c r="T10" s="394">
        <f>IFERROR(VLOOKUP(A10,日报!BT:CJ,9,0),"0")</f>
        <v>0.52</v>
      </c>
      <c r="U10" s="395">
        <f>IFERROR(VLOOKUP(A10,日报!BT:CJ,10,0),"0")</f>
        <v>34.799999999999997</v>
      </c>
      <c r="V10" s="584">
        <f>IFERROR(VLOOKUP(A10,日报!BT:CJ,11,0),"0")</f>
        <v>32.4</v>
      </c>
      <c r="W10" s="393">
        <f>IFERROR(VLOOKUP(A10,日报!CK:DA,8,0),"0")</f>
        <v>0.54</v>
      </c>
      <c r="X10" s="394">
        <f>IFERROR(VLOOKUP(A10,日报!CK:DA,9,0),"0")</f>
        <v>0.46</v>
      </c>
      <c r="Y10" s="395">
        <f>IFERROR(VLOOKUP(A10,日报!CK:DA,10,0),"0")</f>
        <v>35.4</v>
      </c>
      <c r="Z10" s="584">
        <f>IFERROR(VLOOKUP(A10,日报!CK:DA,11,0),"0")</f>
        <v>32.799999999999997</v>
      </c>
      <c r="AA10" s="393">
        <f>IFERROR(VLOOKUP(A10,日报!DB:DR,8,0),"0")</f>
        <v>0.59</v>
      </c>
      <c r="AB10" s="394">
        <f>IFERROR(VLOOKUP(A10,日报!DB:DR,9,0),"0")</f>
        <v>0.5</v>
      </c>
      <c r="AC10" s="395">
        <f>IFERROR(VLOOKUP(A10,日报!DB:DR,10,0),"0")</f>
        <v>35</v>
      </c>
      <c r="AD10" s="584">
        <f>IFERROR(VLOOKUP(A10,日报!DB:DR,11,0),"0")</f>
        <v>32.9</v>
      </c>
      <c r="AE10" s="393">
        <f>IFERROR(VLOOKUP(A10,日报!DS:EI,8,0),"0")</f>
        <v>0.52</v>
      </c>
      <c r="AF10" s="394">
        <f>IFERROR(VLOOKUP(A10,日报!DS:EI,9,0),"0")</f>
        <v>0.47</v>
      </c>
      <c r="AG10" s="395">
        <f>IFERROR(VLOOKUP(A10,日报!DS:EI,10,0),"0")</f>
        <v>35.1</v>
      </c>
      <c r="AH10" s="584">
        <f>IFERROR(VLOOKUP(A10,日报!DS:EI,11,0),"0")</f>
        <v>32.700000000000003</v>
      </c>
      <c r="AI10" s="393">
        <f>IFERROR(VLOOKUP(A10,日报!EJ:EZ,8,0),"0")</f>
        <v>0.53</v>
      </c>
      <c r="AJ10" s="394">
        <f>IFERROR(VLOOKUP(A10,日报!EJ:EZ,9,0),"0")</f>
        <v>0.43</v>
      </c>
      <c r="AK10" s="395">
        <f>IFERROR(VLOOKUP(A10,日报!EJ:EZ,10,0),"0")</f>
        <v>35.4</v>
      </c>
      <c r="AL10" s="584">
        <f>IFERROR(VLOOKUP(A10,日报!EJ:EZ,11,0),"0")</f>
        <v>32.9</v>
      </c>
    </row>
    <row r="11" spans="1:38">
      <c r="A11" s="132">
        <f t="shared" si="0"/>
        <v>3</v>
      </c>
      <c r="B11" s="590">
        <v>31.599999999999998</v>
      </c>
      <c r="C11" s="393">
        <f>IFERROR(VLOOKUP(A11,日报!D:T,8,0),"0")</f>
        <v>0.53</v>
      </c>
      <c r="D11" s="394">
        <f>IFERROR(VLOOKUP(A11,日报!D:T,9,0),"0")</f>
        <v>0.43</v>
      </c>
      <c r="E11" s="395">
        <f>IFERROR(VLOOKUP(A11,日报!D:T,10,0),"0")</f>
        <v>34.6</v>
      </c>
      <c r="F11" s="584">
        <f>IFERROR(VLOOKUP(A11,日报!D:T,11,0),"0")</f>
        <v>31.9</v>
      </c>
      <c r="G11" s="393">
        <f>IFERROR(VLOOKUP(A11,日报!U:AK,8,0),"0")</f>
        <v>0.57999999999999996</v>
      </c>
      <c r="H11" s="394">
        <f>IFERROR(VLOOKUP(A11,日报!U:AK,9,0),"0")</f>
        <v>0.5</v>
      </c>
      <c r="I11" s="395">
        <f>IFERROR(VLOOKUP(A11,日报!U:AK,10,0),"0")</f>
        <v>33.9</v>
      </c>
      <c r="J11" s="584">
        <f>IFERROR(VLOOKUP(A11,日报!U:AK,11,0),"0")</f>
        <v>31.6</v>
      </c>
      <c r="K11" s="393">
        <f>IFERROR(VLOOKUP(A11,日报!AL:BB,8,0),"0")</f>
        <v>0.55000000000000004</v>
      </c>
      <c r="L11" s="394">
        <f>IFERROR(VLOOKUP(A11,日报!AL:BB,9,0),"0")</f>
        <v>0.15</v>
      </c>
      <c r="M11" s="395">
        <f>IFERROR(VLOOKUP(A11,日报!AL:BB,10,0),"0")</f>
        <v>34</v>
      </c>
      <c r="N11" s="584">
        <f>IFERROR(VLOOKUP(A11,日报!AL:BB,11,0),"0")</f>
        <v>31.6</v>
      </c>
      <c r="O11" s="393">
        <f>IFERROR(VLOOKUP(A11,日报!BC:BS,8,0),"0")</f>
        <v>0.56000000000000005</v>
      </c>
      <c r="P11" s="394">
        <f>IFERROR(VLOOKUP(A11,日报!BC:BS,9,0),"0")</f>
        <v>0.5</v>
      </c>
      <c r="Q11" s="395">
        <f>IFERROR(VLOOKUP(A11,日报!BC:BS,10,0),"0")</f>
        <v>34</v>
      </c>
      <c r="R11" s="584">
        <f>IFERROR(VLOOKUP(A11,日报!BC:BS,11,0),"0")</f>
        <v>31.5</v>
      </c>
      <c r="S11" s="393">
        <f>IFERROR(VLOOKUP(A11,日报!BT:CJ,8,0),"0")</f>
        <v>0.61</v>
      </c>
      <c r="T11" s="394">
        <f>IFERROR(VLOOKUP(A11,日报!BT:CJ,9,0),"0")</f>
        <v>0.53</v>
      </c>
      <c r="U11" s="395">
        <f>IFERROR(VLOOKUP(A11,日报!BT:CJ,10,0),"0")</f>
        <v>33.9</v>
      </c>
      <c r="V11" s="584">
        <f>IFERROR(VLOOKUP(A11,日报!BT:CJ,11,0),"0")</f>
        <v>31.6</v>
      </c>
      <c r="W11" s="393">
        <f>IFERROR(VLOOKUP(A11,日报!CK:DA,8,0),"0")</f>
        <v>0.66</v>
      </c>
      <c r="X11" s="394">
        <f>IFERROR(VLOOKUP(A11,日报!CK:DA,9,0),"0")</f>
        <v>0.51</v>
      </c>
      <c r="Y11" s="395">
        <f>IFERROR(VLOOKUP(A11,日报!CK:DA,10,0),"0")</f>
        <v>34.5</v>
      </c>
      <c r="Z11" s="584">
        <f>IFERROR(VLOOKUP(A11,日报!CK:DA,11,0),"0")</f>
        <v>32</v>
      </c>
      <c r="AA11" s="393">
        <f>IFERROR(VLOOKUP(A11,日报!DB:DR,8,0),"0")</f>
        <v>0.68</v>
      </c>
      <c r="AB11" s="394">
        <f>IFERROR(VLOOKUP(A11,日报!DB:DR,9,0),"0")</f>
        <v>0.55000000000000004</v>
      </c>
      <c r="AC11" s="395">
        <f>IFERROR(VLOOKUP(A11,日报!DB:DR,10,0),"0")</f>
        <v>34.5</v>
      </c>
      <c r="AD11" s="584">
        <f>IFERROR(VLOOKUP(A11,日报!DB:DR,11,0),"0")</f>
        <v>32</v>
      </c>
      <c r="AE11" s="393">
        <f>IFERROR(VLOOKUP(A11,日报!DS:EI,8,0),"0")</f>
        <v>0.6</v>
      </c>
      <c r="AF11" s="394">
        <f>IFERROR(VLOOKUP(A11,日报!DS:EI,9,0),"0")</f>
        <v>0.5</v>
      </c>
      <c r="AG11" s="395">
        <f>IFERROR(VLOOKUP(A11,日报!DS:EI,10,0),"0")</f>
        <v>34.299999999999997</v>
      </c>
      <c r="AH11" s="584">
        <f>IFERROR(VLOOKUP(A11,日报!DS:EI,11,0),"0")</f>
        <v>31.8</v>
      </c>
      <c r="AI11" s="393">
        <f>IFERROR(VLOOKUP(A11,日报!EJ:EZ,8,0),"0")</f>
        <v>0.6</v>
      </c>
      <c r="AJ11" s="394">
        <f>IFERROR(VLOOKUP(A11,日报!EJ:EZ,9,0),"0")</f>
        <v>0.5</v>
      </c>
      <c r="AK11" s="395">
        <f>IFERROR(VLOOKUP(A11,日报!EJ:EZ,10,0),"0")</f>
        <v>34.700000000000003</v>
      </c>
      <c r="AL11" s="584">
        <f>IFERROR(VLOOKUP(A11,日报!EJ:EZ,11,0),"0")</f>
        <v>31.7</v>
      </c>
    </row>
    <row r="12" spans="1:38">
      <c r="A12" s="132">
        <f t="shared" si="0"/>
        <v>4</v>
      </c>
      <c r="B12" s="590">
        <v>30.9</v>
      </c>
      <c r="C12" s="393">
        <f>IFERROR(VLOOKUP(A12,日报!D:T,8,0),"0")</f>
        <v>0.59</v>
      </c>
      <c r="D12" s="394">
        <f>IFERROR(VLOOKUP(A12,日报!D:T,9,0),"0")</f>
        <v>0.5</v>
      </c>
      <c r="E12" s="395">
        <f>IFERROR(VLOOKUP(A12,日报!D:T,10,0),"0")</f>
        <v>33.5</v>
      </c>
      <c r="F12" s="584">
        <f>IFERROR(VLOOKUP(A12,日报!D:T,11,0),"0")</f>
        <v>30.9</v>
      </c>
      <c r="G12" s="393">
        <f>IFERROR(VLOOKUP(A12,日报!U:AK,8,0),"0")</f>
        <v>0.6</v>
      </c>
      <c r="H12" s="394">
        <f>IFERROR(VLOOKUP(A12,日报!U:AK,9,0),"0")</f>
        <v>0.51</v>
      </c>
      <c r="I12" s="395">
        <f>IFERROR(VLOOKUP(A12,日报!U:AK,10,0),"0")</f>
        <v>33.1</v>
      </c>
      <c r="J12" s="584">
        <f>IFERROR(VLOOKUP(A12,日报!U:AK,11,0),"0")</f>
        <v>30.6</v>
      </c>
      <c r="K12" s="393">
        <f>IFERROR(VLOOKUP(A12,日报!AL:BB,8,0),"0")</f>
        <v>0.57999999999999996</v>
      </c>
      <c r="L12" s="394">
        <f>IFERROR(VLOOKUP(A12,日报!AL:BB,9,0),"0")</f>
        <v>0.5</v>
      </c>
      <c r="M12" s="395">
        <f>IFERROR(VLOOKUP(A12,日报!AL:BB,10,0),"0")</f>
        <v>33.299999999999997</v>
      </c>
      <c r="N12" s="584">
        <f>IFERROR(VLOOKUP(A12,日报!AL:BB,11,0),"0")</f>
        <v>30.7</v>
      </c>
      <c r="O12" s="393">
        <f>IFERROR(VLOOKUP(A12,日报!BC:BS,8,0),"0")</f>
        <v>0.57999999999999996</v>
      </c>
      <c r="P12" s="394">
        <f>IFERROR(VLOOKUP(A12,日报!BC:BS,9,0),"0")</f>
        <v>0.51</v>
      </c>
      <c r="Q12" s="395">
        <f>IFERROR(VLOOKUP(A12,日报!BC:BS,10,0),"0")</f>
        <v>33.299999999999997</v>
      </c>
      <c r="R12" s="584">
        <f>IFERROR(VLOOKUP(A12,日报!BC:BS,11,0),"0")</f>
        <v>30.7</v>
      </c>
      <c r="S12" s="393">
        <f>IFERROR(VLOOKUP(A12,日报!BT:CJ,8,0),"0")</f>
        <v>0.61</v>
      </c>
      <c r="T12" s="394">
        <f>IFERROR(VLOOKUP(A12,日报!BT:CJ,9,0),"0")</f>
        <v>0.52</v>
      </c>
      <c r="U12" s="395">
        <f>IFERROR(VLOOKUP(A12,日报!BT:CJ,10,0),"0")</f>
        <v>33.1</v>
      </c>
      <c r="V12" s="584">
        <f>IFERROR(VLOOKUP(A12,日报!BT:CJ,11,0),"0")</f>
        <v>30.4</v>
      </c>
      <c r="W12" s="393">
        <f>IFERROR(VLOOKUP(A12,日报!CK:DA,8,0),"0")</f>
        <v>0.56999999999999995</v>
      </c>
      <c r="X12" s="394">
        <f>IFERROR(VLOOKUP(A12,日报!CK:DA,9,0),"0")</f>
        <v>0.44</v>
      </c>
      <c r="Y12" s="395">
        <f>IFERROR(VLOOKUP(A12,日报!CK:DA,10,0),"0")</f>
        <v>33.1</v>
      </c>
      <c r="Z12" s="584">
        <f>IFERROR(VLOOKUP(A12,日报!CK:DA,11,0),"0")</f>
        <v>30.9</v>
      </c>
      <c r="AA12" s="393">
        <f>IFERROR(VLOOKUP(A12,日报!DB:DR,8,0),"0")</f>
        <v>0.66</v>
      </c>
      <c r="AB12" s="394">
        <f>IFERROR(VLOOKUP(A12,日报!DB:DR,9,0),"0")</f>
        <v>0.45</v>
      </c>
      <c r="AC12" s="395">
        <f>IFERROR(VLOOKUP(A12,日报!DB:DR,10,0),"0")</f>
        <v>33.5</v>
      </c>
      <c r="AD12" s="584">
        <f>IFERROR(VLOOKUP(A12,日报!DB:DR,11,0),"0")</f>
        <v>30.9</v>
      </c>
      <c r="AE12" s="393">
        <f>IFERROR(VLOOKUP(A12,日报!DS:EI,8,0),"0")</f>
        <v>0.57999999999999996</v>
      </c>
      <c r="AF12" s="394">
        <f>IFERROR(VLOOKUP(A12,日报!DS:EI,9,0),"0")</f>
        <v>0.45</v>
      </c>
      <c r="AG12" s="395">
        <f>IFERROR(VLOOKUP(A12,日报!DS:EI,10,0),"0")</f>
        <v>33.5</v>
      </c>
      <c r="AH12" s="584">
        <f>IFERROR(VLOOKUP(A12,日报!DS:EI,11,0),"0")</f>
        <v>31</v>
      </c>
      <c r="AI12" s="393">
        <f>IFERROR(VLOOKUP(A12,日报!EJ:EZ,8,0),"0")</f>
        <v>0.57999999999999996</v>
      </c>
      <c r="AJ12" s="394">
        <f>IFERROR(VLOOKUP(A12,日报!EJ:EZ,9,0),"0")</f>
        <v>0.47</v>
      </c>
      <c r="AK12" s="395">
        <f>IFERROR(VLOOKUP(A12,日报!EJ:EZ,10,0),"0")</f>
        <v>33.4</v>
      </c>
      <c r="AL12" s="584">
        <f>IFERROR(VLOOKUP(A12,日报!EJ:EZ,11,0),"0")</f>
        <v>30.7</v>
      </c>
    </row>
    <row r="13" spans="1:38">
      <c r="A13" s="132">
        <f t="shared" si="0"/>
        <v>5</v>
      </c>
      <c r="B13" s="590">
        <v>30.299999999999997</v>
      </c>
      <c r="C13" s="393">
        <f>IFERROR(VLOOKUP(A13,日报!D:T,8,0),"0")</f>
        <v>0.56999999999999995</v>
      </c>
      <c r="D13" s="394">
        <f>IFERROR(VLOOKUP(A13,日报!D:T,9,0),"0")</f>
        <v>0.45</v>
      </c>
      <c r="E13" s="395">
        <f>IFERROR(VLOOKUP(A13,日报!D:T,10,0),"0")</f>
        <v>32.4</v>
      </c>
      <c r="F13" s="584">
        <f>IFERROR(VLOOKUP(A13,日报!D:T,11,0),"0")</f>
        <v>30.1</v>
      </c>
      <c r="G13" s="393">
        <f>IFERROR(VLOOKUP(A13,日报!U:AK,8,0),"0")</f>
        <v>0.56000000000000005</v>
      </c>
      <c r="H13" s="394">
        <f>IFERROR(VLOOKUP(A13,日报!U:AK,9,0),"0")</f>
        <v>0.46</v>
      </c>
      <c r="I13" s="395">
        <f>IFERROR(VLOOKUP(A13,日报!U:AK,10,0),"0")</f>
        <v>31.5</v>
      </c>
      <c r="J13" s="584">
        <f>IFERROR(VLOOKUP(A13,日报!U:AK,11,0),"0")</f>
        <v>29.6</v>
      </c>
      <c r="K13" s="393">
        <f>IFERROR(VLOOKUP(A13,日报!AL:BB,8,0),"0")</f>
        <v>0.59</v>
      </c>
      <c r="L13" s="394">
        <f>IFERROR(VLOOKUP(A13,日报!AL:BB,9,0),"0")</f>
        <v>0.46</v>
      </c>
      <c r="M13" s="395">
        <f>IFERROR(VLOOKUP(A13,日报!AL:BB,10,0),"0")</f>
        <v>32.200000000000003</v>
      </c>
      <c r="N13" s="584">
        <f>IFERROR(VLOOKUP(A13,日报!AL:BB,11,0),"0")</f>
        <v>29.9</v>
      </c>
      <c r="O13" s="393">
        <f>IFERROR(VLOOKUP(A13,日报!BC:BS,8,0),"0")</f>
        <v>0.57999999999999996</v>
      </c>
      <c r="P13" s="394">
        <f>IFERROR(VLOOKUP(A13,日报!BC:BS,9,0),"0")</f>
        <v>0.47</v>
      </c>
      <c r="Q13" s="395">
        <f>IFERROR(VLOOKUP(A13,日报!BC:BS,10,0),"0")</f>
        <v>32.5</v>
      </c>
      <c r="R13" s="584">
        <f>IFERROR(VLOOKUP(A13,日报!BC:BS,11,0),"0")</f>
        <v>29.8</v>
      </c>
      <c r="S13" s="393">
        <f>IFERROR(VLOOKUP(A13,日报!BT:CJ,8,0),"0")</f>
        <v>0.63</v>
      </c>
      <c r="T13" s="394">
        <f>IFERROR(VLOOKUP(A13,日报!BT:CJ,9,0),"0")</f>
        <v>0.5</v>
      </c>
      <c r="U13" s="395">
        <f>IFERROR(VLOOKUP(A13,日报!BT:CJ,10,0),"0")</f>
        <v>32.299999999999997</v>
      </c>
      <c r="V13" s="584">
        <f>IFERROR(VLOOKUP(A13,日报!BT:CJ,11,0),"0")</f>
        <v>29.8</v>
      </c>
      <c r="W13" s="393">
        <f>IFERROR(VLOOKUP(A13,日报!CK:DA,8,0),"0")</f>
        <v>0.6</v>
      </c>
      <c r="X13" s="394">
        <f>IFERROR(VLOOKUP(A13,日报!CK:DA,9,0),"0")</f>
        <v>0.49</v>
      </c>
      <c r="Y13" s="395">
        <f>IFERROR(VLOOKUP(A13,日报!CK:DA,10,0),"0")</f>
        <v>32</v>
      </c>
      <c r="Z13" s="584">
        <f>IFERROR(VLOOKUP(A13,日报!CK:DA,11,0),"0")</f>
        <v>29.8</v>
      </c>
      <c r="AA13" s="393">
        <f>IFERROR(VLOOKUP(A13,日报!DB:DR,8,0),"0")</f>
        <v>0.61</v>
      </c>
      <c r="AB13" s="394">
        <f>IFERROR(VLOOKUP(A13,日报!DB:DR,9,0),"0")</f>
        <v>0.5</v>
      </c>
      <c r="AC13" s="395">
        <f>IFERROR(VLOOKUP(A13,日报!DB:DR,10,0),"0")</f>
        <v>32.5</v>
      </c>
      <c r="AD13" s="584">
        <f>IFERROR(VLOOKUP(A13,日报!DB:DR,11,0),"0")</f>
        <v>30.3</v>
      </c>
      <c r="AE13" s="393">
        <f>IFERROR(VLOOKUP(A13,日报!DS:EI,8,0),"0")</f>
        <v>0.6</v>
      </c>
      <c r="AF13" s="394">
        <f>IFERROR(VLOOKUP(A13,日报!DS:EI,9,0),"0")</f>
        <v>0.5</v>
      </c>
      <c r="AG13" s="395">
        <f>IFERROR(VLOOKUP(A13,日报!DS:EI,10,0),"0")</f>
        <v>32.6</v>
      </c>
      <c r="AH13" s="584">
        <f>IFERROR(VLOOKUP(A13,日报!DS:EI,11,0),"0")</f>
        <v>30.1</v>
      </c>
      <c r="AI13" s="393">
        <f>IFERROR(VLOOKUP(A13,日报!EJ:EZ,8,0),"0")</f>
        <v>0.6</v>
      </c>
      <c r="AJ13" s="394">
        <f>IFERROR(VLOOKUP(A13,日报!EJ:EZ,9,0),"0")</f>
        <v>0.5</v>
      </c>
      <c r="AK13" s="395">
        <f>IFERROR(VLOOKUP(A13,日报!EJ:EZ,10,0),"0")</f>
        <v>32.5</v>
      </c>
      <c r="AL13" s="584">
        <f>IFERROR(VLOOKUP(A13,日报!EJ:EZ,11,0),"0")</f>
        <v>30.1</v>
      </c>
    </row>
    <row r="14" spans="1:38">
      <c r="A14" s="132">
        <f t="shared" si="0"/>
        <v>6</v>
      </c>
      <c r="B14" s="590">
        <v>29.599999999999998</v>
      </c>
      <c r="C14" s="393">
        <f>IFERROR(VLOOKUP(A14,日报!D:T,8,0),"0")</f>
        <v>0.59</v>
      </c>
      <c r="D14" s="394">
        <f>IFERROR(VLOOKUP(A14,日报!D:T,9,0),"0")</f>
        <v>0.5</v>
      </c>
      <c r="E14" s="395">
        <f>IFERROR(VLOOKUP(A14,日报!D:T,10,0),"0")</f>
        <v>31.6</v>
      </c>
      <c r="F14" s="584">
        <f>IFERROR(VLOOKUP(A14,日报!D:T,11,0),"0")</f>
        <v>29.5</v>
      </c>
      <c r="G14" s="393">
        <f>IFERROR(VLOOKUP(A14,日报!U:AK,8,0),"0")</f>
        <v>0.6</v>
      </c>
      <c r="H14" s="394">
        <f>IFERROR(VLOOKUP(A14,日报!U:AK,9,0),"0")</f>
        <v>0.5</v>
      </c>
      <c r="I14" s="395">
        <f>IFERROR(VLOOKUP(A14,日报!U:AK,10,0),"0")</f>
        <v>30.9</v>
      </c>
      <c r="J14" s="584">
        <f>IFERROR(VLOOKUP(A14,日报!U:AK,11,0),"0")</f>
        <v>28.8</v>
      </c>
      <c r="K14" s="393">
        <f>IFERROR(VLOOKUP(A14,日报!AL:BB,8,0),"0")</f>
        <v>0.62</v>
      </c>
      <c r="L14" s="394">
        <f>IFERROR(VLOOKUP(A14,日报!AL:BB,9,0),"0")</f>
        <v>0.55000000000000004</v>
      </c>
      <c r="M14" s="395">
        <f>IFERROR(VLOOKUP(A14,日报!AL:BB,10,0),"0")</f>
        <v>31.1</v>
      </c>
      <c r="N14" s="584">
        <f>IFERROR(VLOOKUP(A14,日报!AL:BB,11,0),"0")</f>
        <v>29.4</v>
      </c>
      <c r="O14" s="393">
        <f>IFERROR(VLOOKUP(A14,日报!BC:BS,8,0),"0")</f>
        <v>0.61</v>
      </c>
      <c r="P14" s="394">
        <f>IFERROR(VLOOKUP(A14,日报!BC:BS,9,0),"0")</f>
        <v>0.54</v>
      </c>
      <c r="Q14" s="395">
        <f>IFERROR(VLOOKUP(A14,日报!BC:BS,10,0),"0")</f>
        <v>31.4</v>
      </c>
      <c r="R14" s="584">
        <f>IFERROR(VLOOKUP(A14,日报!BC:BS,11,0),"0")</f>
        <v>29.3</v>
      </c>
      <c r="S14" s="393">
        <f>IFERROR(VLOOKUP(A14,日报!BT:CJ,8,0),"0")</f>
        <v>0.68</v>
      </c>
      <c r="T14" s="394">
        <f>IFERROR(VLOOKUP(A14,日报!BT:CJ,9,0),"0")</f>
        <v>0.56999999999999995</v>
      </c>
      <c r="U14" s="395">
        <f>IFERROR(VLOOKUP(A14,日报!BT:CJ,10,0),"0")</f>
        <v>31.4</v>
      </c>
      <c r="V14" s="584">
        <f>IFERROR(VLOOKUP(A14,日报!BT:CJ,11,0),"0")</f>
        <v>29.3</v>
      </c>
      <c r="W14" s="393">
        <f>IFERROR(VLOOKUP(A14,日报!CK:DA,8,0),"0")</f>
        <v>0.63</v>
      </c>
      <c r="X14" s="394">
        <f>IFERROR(VLOOKUP(A14,日报!CK:DA,9,0),"0")</f>
        <v>0.52</v>
      </c>
      <c r="Y14" s="395">
        <f>IFERROR(VLOOKUP(A14,日报!CK:DA,10,0),"0")</f>
        <v>31.4</v>
      </c>
      <c r="Z14" s="584">
        <f>IFERROR(VLOOKUP(A14,日报!CK:DA,11,0),"0")</f>
        <v>29.7</v>
      </c>
      <c r="AA14" s="393">
        <f>IFERROR(VLOOKUP(A14,日报!DB:DR,8,0),"0")</f>
        <v>0.65</v>
      </c>
      <c r="AB14" s="394">
        <f>IFERROR(VLOOKUP(A14,日报!DB:DR,9,0),"0")</f>
        <v>0.55000000000000004</v>
      </c>
      <c r="AC14" s="395">
        <f>IFERROR(VLOOKUP(A14,日报!DB:DR,10,0),"0")</f>
        <v>31.7</v>
      </c>
      <c r="AD14" s="584">
        <f>IFERROR(VLOOKUP(A14,日报!DB:DR,11,0),"0")</f>
        <v>29.5</v>
      </c>
      <c r="AE14" s="393">
        <f>IFERROR(VLOOKUP(A14,日报!DS:EI,8,0),"0")</f>
        <v>0.61</v>
      </c>
      <c r="AF14" s="394">
        <f>IFERROR(VLOOKUP(A14,日报!DS:EI,9,0),"0")</f>
        <v>0.54</v>
      </c>
      <c r="AG14" s="395">
        <f>IFERROR(VLOOKUP(A14,日报!DS:EI,10,0),"0")</f>
        <v>31.8</v>
      </c>
      <c r="AH14" s="584">
        <f>IFERROR(VLOOKUP(A14,日报!DS:EI,11,0),"0")</f>
        <v>29.6</v>
      </c>
      <c r="AI14" s="393">
        <f>IFERROR(VLOOKUP(A14,日报!EJ:EZ,8,0),"0")</f>
        <v>0.63</v>
      </c>
      <c r="AJ14" s="394">
        <f>IFERROR(VLOOKUP(A14,日报!EJ:EZ,9,0),"0")</f>
        <v>0.52</v>
      </c>
      <c r="AK14" s="395">
        <f>IFERROR(VLOOKUP(A14,日报!EJ:EZ,10,0),"0")</f>
        <v>31.7</v>
      </c>
      <c r="AL14" s="584">
        <f>IFERROR(VLOOKUP(A14,日报!EJ:EZ,11,0),"0")</f>
        <v>29.5</v>
      </c>
    </row>
    <row r="15" spans="1:38">
      <c r="A15" s="132">
        <f t="shared" si="0"/>
        <v>7</v>
      </c>
      <c r="B15" s="590">
        <v>29</v>
      </c>
      <c r="C15" s="393">
        <f>IFERROR(VLOOKUP(A15,日报!D:T,8,0),"0")</f>
        <v>0.62</v>
      </c>
      <c r="D15" s="394">
        <f>IFERROR(VLOOKUP(A15,日报!D:T,9,0),"0")</f>
        <v>0.53</v>
      </c>
      <c r="E15" s="395">
        <f>IFERROR(VLOOKUP(A15,日报!D:T,10,0),"0")</f>
        <v>30.9</v>
      </c>
      <c r="F15" s="584">
        <f>IFERROR(VLOOKUP(A15,日报!D:T,11,0),"0")</f>
        <v>29</v>
      </c>
      <c r="G15" s="393">
        <f>IFERROR(VLOOKUP(A15,日报!U:AK,8,0),"0")</f>
        <v>0.64</v>
      </c>
      <c r="H15" s="394">
        <f>IFERROR(VLOOKUP(A15,日报!U:AK,9,0),"0")</f>
        <v>0.55000000000000004</v>
      </c>
      <c r="I15" s="395">
        <f>IFERROR(VLOOKUP(A15,日报!U:AK,10,0),"0")</f>
        <v>30.5</v>
      </c>
      <c r="J15" s="584">
        <f>IFERROR(VLOOKUP(A15,日报!U:AK,11,0),"0")</f>
        <v>28.7</v>
      </c>
      <c r="K15" s="393">
        <f>IFERROR(VLOOKUP(A15,日报!AL:BB,8,0),"0")</f>
        <v>0.63</v>
      </c>
      <c r="L15" s="394">
        <f>IFERROR(VLOOKUP(A15,日报!AL:BB,9,0),"0")</f>
        <v>0.57999999999999996</v>
      </c>
      <c r="M15" s="395">
        <f>IFERROR(VLOOKUP(A15,日报!AL:BB,10,0),"0")</f>
        <v>30.6</v>
      </c>
      <c r="N15" s="584">
        <f>IFERROR(VLOOKUP(A15,日报!AL:BB,11,0),"0")</f>
        <v>28.8</v>
      </c>
      <c r="O15" s="393">
        <f>IFERROR(VLOOKUP(A15,日报!BC:BS,8,0),"0")</f>
        <v>0.62</v>
      </c>
      <c r="P15" s="394">
        <f>IFERROR(VLOOKUP(A15,日报!BC:BS,9,0),"0")</f>
        <v>0.56999999999999995</v>
      </c>
      <c r="Q15" s="395">
        <f>IFERROR(VLOOKUP(A15,日报!BC:BS,10,0),"0")</f>
        <v>30.5</v>
      </c>
      <c r="R15" s="584">
        <f>IFERROR(VLOOKUP(A15,日报!BC:BS,11,0),"0")</f>
        <v>28.8</v>
      </c>
      <c r="S15" s="393">
        <f>IFERROR(VLOOKUP(A15,日报!BT:CJ,8,0),"0")</f>
        <v>0.72</v>
      </c>
      <c r="T15" s="394">
        <f>IFERROR(VLOOKUP(A15,日报!BT:CJ,9,0),"0")</f>
        <v>0.62</v>
      </c>
      <c r="U15" s="395">
        <f>IFERROR(VLOOKUP(A15,日报!BT:CJ,10,0),"0")</f>
        <v>30.7</v>
      </c>
      <c r="V15" s="584">
        <f>IFERROR(VLOOKUP(A15,日报!BT:CJ,11,0),"0")</f>
        <v>28.9</v>
      </c>
      <c r="W15" s="393">
        <f>IFERROR(VLOOKUP(A15,日报!CK:DA,8,0),"0")</f>
        <v>0.64</v>
      </c>
      <c r="X15" s="394">
        <f>IFERROR(VLOOKUP(A15,日报!CK:DA,9,0),"0")</f>
        <v>0.56000000000000005</v>
      </c>
      <c r="Y15" s="395">
        <f>IFERROR(VLOOKUP(A15,日报!CK:DA,10,0),"0")</f>
        <v>30.6</v>
      </c>
      <c r="Z15" s="584">
        <f>IFERROR(VLOOKUP(A15,日报!CK:DA,11,0),"0")</f>
        <v>29.3</v>
      </c>
      <c r="AA15" s="393">
        <f>IFERROR(VLOOKUP(A15,日报!DB:DR,8,0),"0")</f>
        <v>0.68</v>
      </c>
      <c r="AB15" s="394">
        <f>IFERROR(VLOOKUP(A15,日报!DB:DR,9,0),"0")</f>
        <v>0.56999999999999995</v>
      </c>
      <c r="AC15" s="395">
        <f>IFERROR(VLOOKUP(A15,日报!DB:DR,10,0),"0")</f>
        <v>30.7</v>
      </c>
      <c r="AD15" s="584">
        <f>IFERROR(VLOOKUP(A15,日报!DB:DR,11,0),"0")</f>
        <v>29.2</v>
      </c>
      <c r="AE15" s="393">
        <f>IFERROR(VLOOKUP(A15,日报!DS:EI,8,0),"0")</f>
        <v>0.61</v>
      </c>
      <c r="AF15" s="394">
        <f>IFERROR(VLOOKUP(A15,日报!DS:EI,9,0),"0")</f>
        <v>0.54</v>
      </c>
      <c r="AG15" s="395">
        <f>IFERROR(VLOOKUP(A15,日报!DS:EI,10,0),"0")</f>
        <v>30.7</v>
      </c>
      <c r="AH15" s="584">
        <f>IFERROR(VLOOKUP(A15,日报!DS:EI,11,0),"0")</f>
        <v>29</v>
      </c>
      <c r="AI15" s="393">
        <f>IFERROR(VLOOKUP(A15,日报!EJ:EZ,8,0),"0")</f>
        <v>0.67</v>
      </c>
      <c r="AJ15" s="394">
        <f>IFERROR(VLOOKUP(A15,日报!EJ:EZ,9,0),"0")</f>
        <v>0.54</v>
      </c>
      <c r="AK15" s="395">
        <f>IFERROR(VLOOKUP(A15,日报!EJ:EZ,10,0),"0")</f>
        <v>31</v>
      </c>
      <c r="AL15" s="584">
        <f>IFERROR(VLOOKUP(A15,日报!EJ:EZ,11,0),"0")</f>
        <v>28.9</v>
      </c>
    </row>
    <row r="16" spans="1:38">
      <c r="A16" s="132">
        <f t="shared" si="0"/>
        <v>8</v>
      </c>
      <c r="B16" s="590">
        <v>28.8</v>
      </c>
      <c r="C16" s="393">
        <f>IFERROR(VLOOKUP(A16,日报!D:T,8,0),"0")</f>
        <v>0.65</v>
      </c>
      <c r="D16" s="394">
        <f>IFERROR(VLOOKUP(A16,日报!D:T,9,0),"0")</f>
        <v>0.53</v>
      </c>
      <c r="E16" s="395">
        <f>IFERROR(VLOOKUP(A16,日报!D:T,10,0),"0")</f>
        <v>30.1</v>
      </c>
      <c r="F16" s="584">
        <f>IFERROR(VLOOKUP(A16,日报!D:T,11,0),"0")</f>
        <v>28.9</v>
      </c>
      <c r="G16" s="393">
        <f>IFERROR(VLOOKUP(A16,日报!U:AK,8,0),"0")</f>
        <v>0.65</v>
      </c>
      <c r="H16" s="394">
        <f>IFERROR(VLOOKUP(A16,日报!U:AK,9,0),"0")</f>
        <v>0.54</v>
      </c>
      <c r="I16" s="395">
        <f>IFERROR(VLOOKUP(A16,日报!U:AK,10,0),"0")</f>
        <v>29.9</v>
      </c>
      <c r="J16" s="584">
        <f>IFERROR(VLOOKUP(A16,日报!U:AK,11,0),"0")</f>
        <v>28.3</v>
      </c>
      <c r="K16" s="393">
        <f>IFERROR(VLOOKUP(A16,日报!AL:BB,8,0),"0")</f>
        <v>0.65</v>
      </c>
      <c r="L16" s="394">
        <f>IFERROR(VLOOKUP(A16,日报!AL:BB,9,0),"0")</f>
        <v>0.56000000000000005</v>
      </c>
      <c r="M16" s="395">
        <f>IFERROR(VLOOKUP(A16,日报!AL:BB,10,0),"0")</f>
        <v>30</v>
      </c>
      <c r="N16" s="584">
        <f>IFERROR(VLOOKUP(A16,日报!AL:BB,11,0),"0")</f>
        <v>28.5</v>
      </c>
      <c r="O16" s="393">
        <f>IFERROR(VLOOKUP(A16,日报!BC:BS,8,0),"0")</f>
        <v>0.63</v>
      </c>
      <c r="P16" s="394">
        <f>IFERROR(VLOOKUP(A16,日报!BC:BS,9,0),"0")</f>
        <v>0.56000000000000005</v>
      </c>
      <c r="Q16" s="395">
        <f>IFERROR(VLOOKUP(A16,日报!BC:BS,10,0),"0")</f>
        <v>29.9</v>
      </c>
      <c r="R16" s="584">
        <f>IFERROR(VLOOKUP(A16,日报!BC:BS,11,0),"0")</f>
        <v>28.5</v>
      </c>
      <c r="S16" s="393">
        <f>IFERROR(VLOOKUP(A16,日报!BT:CJ,8,0),"0")</f>
        <v>0.68</v>
      </c>
      <c r="T16" s="394">
        <f>IFERROR(VLOOKUP(A16,日报!BT:CJ,9,0),"0")</f>
        <v>0.59</v>
      </c>
      <c r="U16" s="395">
        <f>IFERROR(VLOOKUP(A16,日报!BT:CJ,10,0),"0")</f>
        <v>30</v>
      </c>
      <c r="V16" s="584">
        <f>IFERROR(VLOOKUP(A16,日报!BT:CJ,11,0),"0")</f>
        <v>28.5</v>
      </c>
      <c r="W16" s="393">
        <f>IFERROR(VLOOKUP(A16,日报!CK:DA,8,0),"0")</f>
        <v>0.68</v>
      </c>
      <c r="X16" s="394">
        <f>IFERROR(VLOOKUP(A16,日报!CK:DA,9,0),"0")</f>
        <v>0.56000000000000005</v>
      </c>
      <c r="Y16" s="395">
        <f>IFERROR(VLOOKUP(A16,日报!CK:DA,10,0),"0")</f>
        <v>30</v>
      </c>
      <c r="Z16" s="584">
        <f>IFERROR(VLOOKUP(A16,日报!CK:DA,11,0),"0")</f>
        <v>28.6</v>
      </c>
      <c r="AA16" s="393">
        <f>IFERROR(VLOOKUP(A16,日报!DB:DR,8,0),"0")</f>
        <v>0.67</v>
      </c>
      <c r="AB16" s="394">
        <f>IFERROR(VLOOKUP(A16,日报!DB:DR,9,0),"0")</f>
        <v>0.56000000000000005</v>
      </c>
      <c r="AC16" s="395">
        <f>IFERROR(VLOOKUP(A16,日报!DB:DR,10,0),"0")</f>
        <v>30.2</v>
      </c>
      <c r="AD16" s="584">
        <f>IFERROR(VLOOKUP(A16,日报!DB:DR,11,0),"0")</f>
        <v>28.7</v>
      </c>
      <c r="AE16" s="393">
        <f>IFERROR(VLOOKUP(A16,日报!DS:EI,8,0),"0")</f>
        <v>0.64</v>
      </c>
      <c r="AF16" s="394">
        <f>IFERROR(VLOOKUP(A16,日报!DS:EI,9,0),"0")</f>
        <v>0.56000000000000005</v>
      </c>
      <c r="AG16" s="395">
        <f>IFERROR(VLOOKUP(A16,日报!DS:EI,10,0),"0")</f>
        <v>30.2</v>
      </c>
      <c r="AH16" s="584">
        <f>IFERROR(VLOOKUP(A16,日报!DS:EI,11,0),"0")</f>
        <v>28.6</v>
      </c>
      <c r="AI16" s="393">
        <f>IFERROR(VLOOKUP(A16,日报!EJ:EZ,8,0),"0")</f>
        <v>0.69</v>
      </c>
      <c r="AJ16" s="394">
        <f>IFERROR(VLOOKUP(A16,日报!EJ:EZ,9,0),"0")</f>
        <v>0.55000000000000004</v>
      </c>
      <c r="AK16" s="395">
        <f>IFERROR(VLOOKUP(A16,日报!EJ:EZ,10,0),"0")</f>
        <v>30.2</v>
      </c>
      <c r="AL16" s="584">
        <f>IFERROR(VLOOKUP(A16,日报!EJ:EZ,11,0),"0")</f>
        <v>28.4</v>
      </c>
    </row>
    <row r="17" spans="1:38">
      <c r="A17" s="132">
        <f t="shared" si="0"/>
        <v>9</v>
      </c>
      <c r="B17" s="590">
        <v>28.6</v>
      </c>
      <c r="C17" s="393">
        <f>IFERROR(VLOOKUP(A17,日报!D:T,8,0),"0")</f>
        <v>0.7</v>
      </c>
      <c r="D17" s="394">
        <f>IFERROR(VLOOKUP(A17,日报!D:T,9,0),"0")</f>
        <v>0.56000000000000005</v>
      </c>
      <c r="E17" s="395">
        <f>IFERROR(VLOOKUP(A17,日报!D:T,10,0),"0")</f>
        <v>29.6</v>
      </c>
      <c r="F17" s="584">
        <f>IFERROR(VLOOKUP(A17,日报!D:T,11,0),"0")</f>
        <v>28.5</v>
      </c>
      <c r="G17" s="393">
        <f>IFERROR(VLOOKUP(A17,日报!U:AK,8,0),"0")</f>
        <v>0.66</v>
      </c>
      <c r="H17" s="394">
        <f>IFERROR(VLOOKUP(A17,日报!U:AK,9,0),"0")</f>
        <v>0.56000000000000005</v>
      </c>
      <c r="I17" s="395">
        <f>IFERROR(VLOOKUP(A17,日报!U:AK,10,0),"0")</f>
        <v>29.2</v>
      </c>
      <c r="J17" s="584">
        <f>IFERROR(VLOOKUP(A17,日报!U:AK,11,0),"0")</f>
        <v>28</v>
      </c>
      <c r="K17" s="393">
        <f>IFERROR(VLOOKUP(A17,日报!AL:BB,8,0),"0")</f>
        <v>0.69</v>
      </c>
      <c r="L17" s="394">
        <f>IFERROR(VLOOKUP(A17,日报!AL:BB,9,0),"0")</f>
        <v>0.6</v>
      </c>
      <c r="M17" s="395">
        <f>IFERROR(VLOOKUP(A17,日报!AL:BB,10,0),"0")</f>
        <v>29.4</v>
      </c>
      <c r="N17" s="584">
        <f>IFERROR(VLOOKUP(A17,日报!AL:BB,11,0),"0")</f>
        <v>28.3</v>
      </c>
      <c r="O17" s="393">
        <f>IFERROR(VLOOKUP(A17,日报!BC:BS,8,0),"0")</f>
        <v>0.63</v>
      </c>
      <c r="P17" s="394">
        <f>IFERROR(VLOOKUP(A17,日报!BC:BS,9,0),"0")</f>
        <v>0.57999999999999996</v>
      </c>
      <c r="Q17" s="395">
        <f>IFERROR(VLOOKUP(A17,日报!BC:BS,10,0),"0")</f>
        <v>29.7</v>
      </c>
      <c r="R17" s="584">
        <f>IFERROR(VLOOKUP(A17,日报!BC:BS,11,0),"0")</f>
        <v>28.3</v>
      </c>
      <c r="S17" s="393">
        <f>IFERROR(VLOOKUP(A17,日报!BT:CJ,8,0),"0")</f>
        <v>0.68</v>
      </c>
      <c r="T17" s="394">
        <f>IFERROR(VLOOKUP(A17,日报!BT:CJ,9,0),"0")</f>
        <v>0.56000000000000005</v>
      </c>
      <c r="U17" s="395">
        <f>IFERROR(VLOOKUP(A17,日报!BT:CJ,10,0),"0")</f>
        <v>29.6</v>
      </c>
      <c r="V17" s="584">
        <f>IFERROR(VLOOKUP(A17,日报!BT:CJ,11,0),"0")</f>
        <v>28.3</v>
      </c>
      <c r="W17" s="393">
        <f>IFERROR(VLOOKUP(A17,日报!CK:DA,8,0),"0")</f>
        <v>0.7</v>
      </c>
      <c r="X17" s="394">
        <f>IFERROR(VLOOKUP(A17,日报!CK:DA,9,0),"0")</f>
        <v>0.57999999999999996</v>
      </c>
      <c r="Y17" s="395">
        <f>IFERROR(VLOOKUP(A17,日报!CK:DA,10,0),"0")</f>
        <v>29.7</v>
      </c>
      <c r="Z17" s="584">
        <f>IFERROR(VLOOKUP(A17,日报!CK:DA,11,0),"0")</f>
        <v>28.2</v>
      </c>
      <c r="AA17" s="393">
        <f>IFERROR(VLOOKUP(A17,日报!DB:DR,8,0),"0")</f>
        <v>0.71</v>
      </c>
      <c r="AB17" s="394">
        <f>IFERROR(VLOOKUP(A17,日报!DB:DR,9,0),"0")</f>
        <v>0.57999999999999996</v>
      </c>
      <c r="AC17" s="395">
        <f>IFERROR(VLOOKUP(A17,日报!DB:DR,10,0),"0")</f>
        <v>29.9</v>
      </c>
      <c r="AD17" s="584">
        <f>IFERROR(VLOOKUP(A17,日报!DB:DR,11,0),"0")</f>
        <v>28.3</v>
      </c>
      <c r="AE17" s="393">
        <f>IFERROR(VLOOKUP(A17,日报!DS:EI,8,0),"0")</f>
        <v>0.66</v>
      </c>
      <c r="AF17" s="394">
        <f>IFERROR(VLOOKUP(A17,日报!DS:EI,9,0),"0")</f>
        <v>0.59</v>
      </c>
      <c r="AG17" s="395">
        <f>IFERROR(VLOOKUP(A17,日报!DS:EI,10,0),"0")</f>
        <v>30</v>
      </c>
      <c r="AH17" s="584">
        <f>IFERROR(VLOOKUP(A17,日报!DS:EI,11,0),"0")</f>
        <v>28.1</v>
      </c>
      <c r="AI17" s="393">
        <f>IFERROR(VLOOKUP(A17,日报!EJ:EZ,8,0),"0")</f>
        <v>0.74</v>
      </c>
      <c r="AJ17" s="394">
        <f>IFERROR(VLOOKUP(A17,日报!EJ:EZ,9,0),"0")</f>
        <v>0.57999999999999996</v>
      </c>
      <c r="AK17" s="395">
        <f>IFERROR(VLOOKUP(A17,日报!EJ:EZ,10,0),"0")</f>
        <v>29.9</v>
      </c>
      <c r="AL17" s="584">
        <f>IFERROR(VLOOKUP(A17,日报!EJ:EZ,11,0),"0")</f>
        <v>28</v>
      </c>
    </row>
    <row r="18" spans="1:38">
      <c r="A18" s="132">
        <f t="shared" si="0"/>
        <v>10</v>
      </c>
      <c r="B18" s="590">
        <v>28.400000000000002</v>
      </c>
      <c r="C18" s="393">
        <f>IFERROR(VLOOKUP(A18,日报!D:T,8,0),"0")</f>
        <v>0.7</v>
      </c>
      <c r="D18" s="394">
        <f>IFERROR(VLOOKUP(A18,日报!D:T,9,0),"0")</f>
        <v>0.57999999999999996</v>
      </c>
      <c r="E18" s="395">
        <f>IFERROR(VLOOKUP(A18,日报!D:T,10,0),"0")</f>
        <v>29.9</v>
      </c>
      <c r="F18" s="584">
        <f>IFERROR(VLOOKUP(A18,日报!D:T,11,0),"0")</f>
        <v>28</v>
      </c>
      <c r="G18" s="393">
        <f>IFERROR(VLOOKUP(A18,日报!U:AK,8,0),"0")</f>
        <v>0.68</v>
      </c>
      <c r="H18" s="394">
        <f>IFERROR(VLOOKUP(A18,日报!U:AK,9,0),"0")</f>
        <v>0.56999999999999995</v>
      </c>
      <c r="I18" s="395">
        <f>IFERROR(VLOOKUP(A18,日报!U:AK,10,0),"0")</f>
        <v>29.3</v>
      </c>
      <c r="J18" s="584">
        <f>IFERROR(VLOOKUP(A18,日报!U:AK,11,0),"0")</f>
        <v>27.6</v>
      </c>
      <c r="K18" s="393">
        <f>IFERROR(VLOOKUP(A18,日报!AL:BB,8,0),"0")</f>
        <v>0.7</v>
      </c>
      <c r="L18" s="394">
        <f>IFERROR(VLOOKUP(A18,日报!AL:BB,9,0),"0")</f>
        <v>0.62</v>
      </c>
      <c r="M18" s="395">
        <f>IFERROR(VLOOKUP(A18,日报!AL:BB,10,0),"0")</f>
        <v>29.4</v>
      </c>
      <c r="N18" s="584">
        <f>IFERROR(VLOOKUP(A18,日报!AL:BB,11,0),"0")</f>
        <v>27.9</v>
      </c>
      <c r="O18" s="393">
        <f>IFERROR(VLOOKUP(A18,日报!BC:BS,8,0),"0")</f>
        <v>0.66</v>
      </c>
      <c r="P18" s="394">
        <f>IFERROR(VLOOKUP(A18,日报!BC:BS,9,0),"0")</f>
        <v>0.61</v>
      </c>
      <c r="Q18" s="395">
        <f>IFERROR(VLOOKUP(A18,日报!BC:BS,10,0),"0")</f>
        <v>29.2</v>
      </c>
      <c r="R18" s="584">
        <f>IFERROR(VLOOKUP(A18,日报!BC:BS,11,0),"0")</f>
        <v>27.8</v>
      </c>
      <c r="S18" s="393">
        <f>IFERROR(VLOOKUP(A18,日报!BT:CJ,8,0),"0")</f>
        <v>0.72</v>
      </c>
      <c r="T18" s="394">
        <f>IFERROR(VLOOKUP(A18,日报!BT:CJ,9,0),"0")</f>
        <v>0.59</v>
      </c>
      <c r="U18" s="395">
        <f>IFERROR(VLOOKUP(A18,日报!BT:CJ,10,0),"0")</f>
        <v>29.2</v>
      </c>
      <c r="V18" s="584">
        <f>IFERROR(VLOOKUP(A18,日报!BT:CJ,11,0),"0")</f>
        <v>27.7</v>
      </c>
      <c r="W18" s="393">
        <f>IFERROR(VLOOKUP(A18,日报!CK:DA,8,0),"0")</f>
        <v>0.7</v>
      </c>
      <c r="X18" s="394">
        <f>IFERROR(VLOOKUP(A18,日报!CK:DA,9,0),"0")</f>
        <v>0.59</v>
      </c>
      <c r="Y18" s="395">
        <f>IFERROR(VLOOKUP(A18,日报!CK:DA,10,0),"0")</f>
        <v>29.3</v>
      </c>
      <c r="Z18" s="584">
        <f>IFERROR(VLOOKUP(A18,日报!CK:DA,11,0),"0")</f>
        <v>28</v>
      </c>
      <c r="AA18" s="393">
        <f>IFERROR(VLOOKUP(A18,日报!DB:DR,8,0),"0")</f>
        <v>0.69</v>
      </c>
      <c r="AB18" s="394">
        <f>IFERROR(VLOOKUP(A18,日报!DB:DR,9,0),"0")</f>
        <v>0.6</v>
      </c>
      <c r="AC18" s="395">
        <f>IFERROR(VLOOKUP(A18,日报!DB:DR,10,0),"0")</f>
        <v>29.4</v>
      </c>
      <c r="AD18" s="584">
        <f>IFERROR(VLOOKUP(A18,日报!DB:DR,11,0),"0")</f>
        <v>28</v>
      </c>
      <c r="AE18" s="393">
        <f>IFERROR(VLOOKUP(A18,日报!DS:EI,8,0),"0")</f>
        <v>0.65</v>
      </c>
      <c r="AF18" s="394">
        <f>IFERROR(VLOOKUP(A18,日报!DS:EI,9,0),"0")</f>
        <v>0.57999999999999996</v>
      </c>
      <c r="AG18" s="395">
        <f>IFERROR(VLOOKUP(A18,日报!DS:EI,10,0),"0")</f>
        <v>29.6</v>
      </c>
      <c r="AH18" s="584">
        <f>IFERROR(VLOOKUP(A18,日报!DS:EI,11,0),"0")</f>
        <v>27.8</v>
      </c>
      <c r="AI18" s="393">
        <f>IFERROR(VLOOKUP(A18,日报!EJ:EZ,8,0),"0")</f>
        <v>0.7</v>
      </c>
      <c r="AJ18" s="394">
        <f>IFERROR(VLOOKUP(A18,日报!EJ:EZ,9,0),"0")</f>
        <v>0.6</v>
      </c>
      <c r="AK18" s="395">
        <f>IFERROR(VLOOKUP(A18,日报!EJ:EZ,10,0),"0")</f>
        <v>29.5</v>
      </c>
      <c r="AL18" s="584">
        <f>IFERROR(VLOOKUP(A18,日报!EJ:EZ,11,0),"0")</f>
        <v>27.9</v>
      </c>
    </row>
    <row r="19" spans="1:38">
      <c r="A19" s="132">
        <f t="shared" si="0"/>
        <v>11</v>
      </c>
      <c r="B19" s="590">
        <v>28.200000000000003</v>
      </c>
      <c r="C19" s="393">
        <f>IFERROR(VLOOKUP(A19,日报!D:T,8,0),"0")</f>
        <v>0.71</v>
      </c>
      <c r="D19" s="394">
        <f>IFERROR(VLOOKUP(A19,日报!D:T,9,0),"0")</f>
        <v>0.61</v>
      </c>
      <c r="E19" s="395">
        <f>IFERROR(VLOOKUP(A19,日报!D:T,10,0),"0")</f>
        <v>28.9</v>
      </c>
      <c r="F19" s="584">
        <f>IFERROR(VLOOKUP(A19,日报!D:T,11,0),"0")</f>
        <v>27.8</v>
      </c>
      <c r="G19" s="393">
        <f>IFERROR(VLOOKUP(A19,日报!U:AK,8,0),"0")</f>
        <v>0.69</v>
      </c>
      <c r="H19" s="394">
        <f>IFERROR(VLOOKUP(A19,日报!U:AK,9,0),"0")</f>
        <v>0.57999999999999996</v>
      </c>
      <c r="I19" s="395">
        <f>IFERROR(VLOOKUP(A19,日报!U:AK,10,0),"0")</f>
        <v>28.6</v>
      </c>
      <c r="J19" s="584">
        <f>IFERROR(VLOOKUP(A19,日报!U:AK,11,0),"0")</f>
        <v>27.3</v>
      </c>
      <c r="K19" s="393">
        <f>IFERROR(VLOOKUP(A19,日报!AL:BB,8,0),"0")</f>
        <v>0.71</v>
      </c>
      <c r="L19" s="394">
        <f>IFERROR(VLOOKUP(A19,日报!AL:BB,9,0),"0")</f>
        <v>0.65</v>
      </c>
      <c r="M19" s="395">
        <f>IFERROR(VLOOKUP(A19,日报!AL:BB,10,0),"0")</f>
        <v>29.2</v>
      </c>
      <c r="N19" s="584">
        <f>IFERROR(VLOOKUP(A19,日报!AL:BB,11,0),"0")</f>
        <v>27.7</v>
      </c>
      <c r="O19" s="393">
        <f>IFERROR(VLOOKUP(A19,日报!BC:BS,8,0),"0")</f>
        <v>0.67</v>
      </c>
      <c r="P19" s="394">
        <f>IFERROR(VLOOKUP(A19,日报!BC:BS,9,0),"0")</f>
        <v>0.61</v>
      </c>
      <c r="Q19" s="395">
        <f>IFERROR(VLOOKUP(A19,日报!BC:BS,10,0),"0")</f>
        <v>29</v>
      </c>
      <c r="R19" s="584">
        <f>IFERROR(VLOOKUP(A19,日报!BC:BS,11,0),"0")</f>
        <v>27.5</v>
      </c>
      <c r="S19" s="393">
        <f>IFERROR(VLOOKUP(A19,日报!BT:CJ,8,0),"0")</f>
        <v>0.7</v>
      </c>
      <c r="T19" s="394">
        <f>IFERROR(VLOOKUP(A19,日报!BT:CJ,9,0),"0")</f>
        <v>0.6</v>
      </c>
      <c r="U19" s="395">
        <f>IFERROR(VLOOKUP(A19,日报!BT:CJ,10,0),"0")</f>
        <v>28.8</v>
      </c>
      <c r="V19" s="584">
        <f>IFERROR(VLOOKUP(A19,日报!BT:CJ,11,0),"0")</f>
        <v>27.5</v>
      </c>
      <c r="W19" s="393">
        <f>IFERROR(VLOOKUP(A19,日报!CK:DA,8,0),"0")</f>
        <v>0.7</v>
      </c>
      <c r="X19" s="394">
        <f>IFERROR(VLOOKUP(A19,日报!CK:DA,9,0),"0")</f>
        <v>0.6</v>
      </c>
      <c r="Y19" s="395">
        <f>IFERROR(VLOOKUP(A19,日报!CK:DA,10,0),"0")</f>
        <v>29</v>
      </c>
      <c r="Z19" s="584">
        <f>IFERROR(VLOOKUP(A19,日报!CK:DA,11,0),"0")</f>
        <v>27.7</v>
      </c>
      <c r="AA19" s="393">
        <f>IFERROR(VLOOKUP(A19,日报!DB:DR,8,0),"0")</f>
        <v>0.68</v>
      </c>
      <c r="AB19" s="394">
        <f>IFERROR(VLOOKUP(A19,日报!DB:DR,9,0),"0")</f>
        <v>0.56999999999999995</v>
      </c>
      <c r="AC19" s="395">
        <f>IFERROR(VLOOKUP(A19,日报!DB:DR,10,0),"0")</f>
        <v>29.2</v>
      </c>
      <c r="AD19" s="584">
        <f>IFERROR(VLOOKUP(A19,日报!DB:DR,11,0),"0")</f>
        <v>27.6</v>
      </c>
      <c r="AE19" s="393">
        <f>IFERROR(VLOOKUP(A19,日报!DS:EI,8,0),"0")</f>
        <v>0.65</v>
      </c>
      <c r="AF19" s="394">
        <f>IFERROR(VLOOKUP(A19,日报!DS:EI,9,0),"0")</f>
        <v>0.57999999999999996</v>
      </c>
      <c r="AG19" s="395">
        <f>IFERROR(VLOOKUP(A19,日报!DS:EI,10,0),"0")</f>
        <v>29.4</v>
      </c>
      <c r="AH19" s="584">
        <f>IFERROR(VLOOKUP(A19,日报!DS:EI,11,0),"0")</f>
        <v>27.3</v>
      </c>
      <c r="AI19" s="393">
        <f>IFERROR(VLOOKUP(A19,日报!EJ:EZ,8,0),"0")</f>
        <v>0.71</v>
      </c>
      <c r="AJ19" s="394">
        <f>IFERROR(VLOOKUP(A19,日报!EJ:EZ,9,0),"0")</f>
        <v>0.59</v>
      </c>
      <c r="AK19" s="395">
        <f>IFERROR(VLOOKUP(A19,日报!EJ:EZ,10,0),"0")</f>
        <v>29.4</v>
      </c>
      <c r="AL19" s="584">
        <f>IFERROR(VLOOKUP(A19,日报!EJ:EZ,11,0),"0")</f>
        <v>27.5</v>
      </c>
    </row>
    <row r="20" spans="1:38">
      <c r="A20" s="132">
        <f t="shared" si="0"/>
        <v>12</v>
      </c>
      <c r="B20" s="590">
        <v>28.000000000000004</v>
      </c>
      <c r="C20" s="393">
        <f>IFERROR(VLOOKUP(A20,日报!D:T,8,0),"0")</f>
        <v>0.71</v>
      </c>
      <c r="D20" s="394">
        <f>IFERROR(VLOOKUP(A20,日报!D:T,9,0),"0")</f>
        <v>0.62</v>
      </c>
      <c r="E20" s="395">
        <f>IFERROR(VLOOKUP(A20,日报!D:T,10,0),"0")</f>
        <v>28.7</v>
      </c>
      <c r="F20" s="584">
        <f>IFERROR(VLOOKUP(A20,日报!D:T,11,0),"0")</f>
        <v>27.3</v>
      </c>
      <c r="G20" s="393">
        <f>IFERROR(VLOOKUP(A20,日报!U:AK,8,0),"0")</f>
        <v>0.67</v>
      </c>
      <c r="H20" s="394">
        <f>IFERROR(VLOOKUP(A20,日报!U:AK,9,0),"0")</f>
        <v>0.59</v>
      </c>
      <c r="I20" s="395">
        <f>IFERROR(VLOOKUP(A20,日报!U:AK,10,0),"0")</f>
        <v>28.5</v>
      </c>
      <c r="J20" s="584">
        <f>IFERROR(VLOOKUP(A20,日报!U:AK,11,0),"0")</f>
        <v>26.9</v>
      </c>
      <c r="K20" s="393">
        <f>IFERROR(VLOOKUP(A20,日报!AL:BB,8,0),"0")</f>
        <v>0.72</v>
      </c>
      <c r="L20" s="394">
        <f>IFERROR(VLOOKUP(A20,日报!AL:BB,9,0),"0")</f>
        <v>0.61</v>
      </c>
      <c r="M20" s="395">
        <f>IFERROR(VLOOKUP(A20,日报!AL:BB,10,0),"0")</f>
        <v>28.9</v>
      </c>
      <c r="N20" s="584">
        <f>IFERROR(VLOOKUP(A20,日报!AL:BB,11,0),"0")</f>
        <v>27.2</v>
      </c>
      <c r="O20" s="393">
        <f>IFERROR(VLOOKUP(A20,日报!BC:BS,8,0),"0")</f>
        <v>0.67</v>
      </c>
      <c r="P20" s="394">
        <f>IFERROR(VLOOKUP(A20,日报!BC:BS,9,0),"0")</f>
        <v>0.62</v>
      </c>
      <c r="Q20" s="395">
        <f>IFERROR(VLOOKUP(A20,日报!BC:BS,10,0),"0")</f>
        <v>28.9</v>
      </c>
      <c r="R20" s="584">
        <f>IFERROR(VLOOKUP(A20,日报!BC:BS,11,0),"0")</f>
        <v>27.1</v>
      </c>
      <c r="S20" s="393">
        <f>IFERROR(VLOOKUP(A20,日报!BT:CJ,8,0),"0")</f>
        <v>0.7</v>
      </c>
      <c r="T20" s="394">
        <f>IFERROR(VLOOKUP(A20,日报!BT:CJ,9,0),"0")</f>
        <v>0.61</v>
      </c>
      <c r="U20" s="395">
        <f>IFERROR(VLOOKUP(A20,日报!BT:CJ,10,0),"0")</f>
        <v>28.8</v>
      </c>
      <c r="V20" s="584">
        <f>IFERROR(VLOOKUP(A20,日报!BT:CJ,11,0),"0")</f>
        <v>27.2</v>
      </c>
      <c r="W20" s="393">
        <f>IFERROR(VLOOKUP(A20,日报!CK:DA,8,0),"0")</f>
        <v>0.73</v>
      </c>
      <c r="X20" s="394">
        <f>IFERROR(VLOOKUP(A20,日报!CK:DA,9,0),"0")</f>
        <v>0.62</v>
      </c>
      <c r="Y20" s="395">
        <f>IFERROR(VLOOKUP(A20,日报!CK:DA,10,0),"0")</f>
        <v>28.8</v>
      </c>
      <c r="Z20" s="584">
        <f>IFERROR(VLOOKUP(A20,日报!CK:DA,11,0),"0")</f>
        <v>27.1</v>
      </c>
      <c r="AA20" s="393">
        <f>IFERROR(VLOOKUP(A20,日报!DB:DR,8,0),"0")</f>
        <v>0.68</v>
      </c>
      <c r="AB20" s="394">
        <f>IFERROR(VLOOKUP(A20,日报!DB:DR,9,0),"0")</f>
        <v>0.57999999999999996</v>
      </c>
      <c r="AC20" s="395">
        <f>IFERROR(VLOOKUP(A20,日报!DB:DR,10,0),"0")</f>
        <v>29</v>
      </c>
      <c r="AD20" s="584">
        <f>IFERROR(VLOOKUP(A20,日报!DB:DR,11,0),"0")</f>
        <v>27.1</v>
      </c>
      <c r="AE20" s="393">
        <f>IFERROR(VLOOKUP(A20,日报!DS:EI,8,0),"0")</f>
        <v>0.67</v>
      </c>
      <c r="AF20" s="394">
        <f>IFERROR(VLOOKUP(A20,日报!DS:EI,9,0),"0")</f>
        <v>0.56999999999999995</v>
      </c>
      <c r="AG20" s="395">
        <f>IFERROR(VLOOKUP(A20,日报!DS:EI,10,0),"0")</f>
        <v>28.9</v>
      </c>
      <c r="AH20" s="584">
        <f>IFERROR(VLOOKUP(A20,日报!DS:EI,11,0),"0")</f>
        <v>27</v>
      </c>
      <c r="AI20" s="393">
        <f>IFERROR(VLOOKUP(A20,日报!EJ:EZ,8,0),"0")</f>
        <v>0.71</v>
      </c>
      <c r="AJ20" s="394">
        <f>IFERROR(VLOOKUP(A20,日报!EJ:EZ,9,0),"0")</f>
        <v>0.56999999999999995</v>
      </c>
      <c r="AK20" s="395">
        <f>IFERROR(VLOOKUP(A20,日报!EJ:EZ,10,0),"0")</f>
        <v>29.1</v>
      </c>
      <c r="AL20" s="584">
        <f>IFERROR(VLOOKUP(A20,日报!EJ:EZ,11,0),"0")</f>
        <v>27</v>
      </c>
    </row>
    <row r="21" spans="1:38">
      <c r="A21" s="132">
        <f t="shared" si="0"/>
        <v>13</v>
      </c>
      <c r="B21" s="590">
        <v>27.800000000000004</v>
      </c>
      <c r="C21" s="393">
        <f>IFERROR(VLOOKUP(A21,日报!D:T,8,0),"0")</f>
        <v>0.73</v>
      </c>
      <c r="D21" s="394">
        <f>IFERROR(VLOOKUP(A21,日报!D:T,9,0),"0")</f>
        <v>0.62</v>
      </c>
      <c r="E21" s="395">
        <f>IFERROR(VLOOKUP(A21,日报!D:T,10,0),"0")</f>
        <v>28.7</v>
      </c>
      <c r="F21" s="584">
        <f>IFERROR(VLOOKUP(A21,日报!D:T,11,0),"0")</f>
        <v>26.8</v>
      </c>
      <c r="G21" s="393">
        <f>IFERROR(VLOOKUP(A21,日报!U:AK,8,0),"0")</f>
        <v>0.7</v>
      </c>
      <c r="H21" s="394">
        <f>IFERROR(VLOOKUP(A21,日报!U:AK,9,0),"0")</f>
        <v>0.6</v>
      </c>
      <c r="I21" s="395">
        <f>IFERROR(VLOOKUP(A21,日报!U:AK,10,0),"0")</f>
        <v>28.8</v>
      </c>
      <c r="J21" s="584">
        <f>IFERROR(VLOOKUP(A21,日报!U:AK,11,0),"0")</f>
        <v>26.5</v>
      </c>
      <c r="K21" s="393">
        <f>IFERROR(VLOOKUP(A21,日报!AL:BB,8,0),"0")</f>
        <v>0.71</v>
      </c>
      <c r="L21" s="394">
        <f>IFERROR(VLOOKUP(A21,日报!AL:BB,9,0),"0")</f>
        <v>0.65</v>
      </c>
      <c r="M21" s="395">
        <f>IFERROR(VLOOKUP(A21,日报!AL:BB,10,0),"0")</f>
        <v>28.7</v>
      </c>
      <c r="N21" s="584">
        <f>IFERROR(VLOOKUP(A21,日报!AL:BB,11,0),"0")</f>
        <v>26.9</v>
      </c>
      <c r="O21" s="393">
        <f>IFERROR(VLOOKUP(A21,日报!BC:BS,8,0),"0")</f>
        <v>0.67</v>
      </c>
      <c r="P21" s="394">
        <f>IFERROR(VLOOKUP(A21,日报!BC:BS,9,0),"0")</f>
        <v>0.6</v>
      </c>
      <c r="Q21" s="395">
        <f>IFERROR(VLOOKUP(A21,日报!BC:BS,10,0),"0")</f>
        <v>28.7</v>
      </c>
      <c r="R21" s="584">
        <f>IFERROR(VLOOKUP(A21,日报!BC:BS,11,0),"0")</f>
        <v>26.6</v>
      </c>
      <c r="S21" s="393">
        <f>IFERROR(VLOOKUP(A21,日报!BT:CJ,8,0),"0")</f>
        <v>0.76</v>
      </c>
      <c r="T21" s="394">
        <f>IFERROR(VLOOKUP(A21,日报!BT:CJ,9,0),"0")</f>
        <v>0.65</v>
      </c>
      <c r="U21" s="395">
        <f>IFERROR(VLOOKUP(A21,日报!BT:CJ,10,0),"0")</f>
        <v>28.3</v>
      </c>
      <c r="V21" s="584">
        <f>IFERROR(VLOOKUP(A21,日报!BT:CJ,11,0),"0")</f>
        <v>26.6</v>
      </c>
      <c r="W21" s="393">
        <f>IFERROR(VLOOKUP(A21,日报!CK:DA,8,0),"0")</f>
        <v>0.68</v>
      </c>
      <c r="X21" s="394">
        <f>IFERROR(VLOOKUP(A21,日报!CK:DA,9,0),"0")</f>
        <v>0.54</v>
      </c>
      <c r="Y21" s="395">
        <f>IFERROR(VLOOKUP(A21,日报!CK:DA,10,0),"0")</f>
        <v>28.3</v>
      </c>
      <c r="Z21" s="584">
        <f>IFERROR(VLOOKUP(A21,日报!CK:DA,11,0),"0")</f>
        <v>26.2</v>
      </c>
      <c r="AA21" s="393">
        <f>IFERROR(VLOOKUP(A21,日报!DB:DR,8,0),"0")</f>
        <v>0.68</v>
      </c>
      <c r="AB21" s="394">
        <f>IFERROR(VLOOKUP(A21,日报!DB:DR,9,0),"0")</f>
        <v>0.52</v>
      </c>
      <c r="AC21" s="395">
        <f>IFERROR(VLOOKUP(A21,日报!DB:DR,10,0),"0")</f>
        <v>28.3</v>
      </c>
      <c r="AD21" s="584">
        <f>IFERROR(VLOOKUP(A21,日报!DB:DR,11,0),"0")</f>
        <v>26.5</v>
      </c>
      <c r="AE21" s="393">
        <f>IFERROR(VLOOKUP(A21,日报!DS:EI,8,0),"0")</f>
        <v>0.69</v>
      </c>
      <c r="AF21" s="394">
        <f>IFERROR(VLOOKUP(A21,日报!DS:EI,9,0),"0")</f>
        <v>0.55000000000000004</v>
      </c>
      <c r="AG21" s="395">
        <f>IFERROR(VLOOKUP(A21,日报!DS:EI,10,0),"0")</f>
        <v>28.5</v>
      </c>
      <c r="AH21" s="584">
        <f>IFERROR(VLOOKUP(A21,日报!DS:EI,11,0),"0")</f>
        <v>26.4</v>
      </c>
      <c r="AI21" s="393">
        <f>IFERROR(VLOOKUP(A21,日报!EJ:EZ,8,0),"0")</f>
        <v>0.69</v>
      </c>
      <c r="AJ21" s="394">
        <f>IFERROR(VLOOKUP(A21,日报!EJ:EZ,9,0),"0")</f>
        <v>0.5</v>
      </c>
      <c r="AK21" s="395">
        <f>IFERROR(VLOOKUP(A21,日报!EJ:EZ,10,0),"0")</f>
        <v>28.2</v>
      </c>
      <c r="AL21" s="584">
        <f>IFERROR(VLOOKUP(A21,日报!EJ:EZ,11,0),"0")</f>
        <v>26.2</v>
      </c>
    </row>
    <row r="22" spans="1:38">
      <c r="A22" s="132">
        <f t="shared" si="0"/>
        <v>14</v>
      </c>
      <c r="B22" s="590">
        <v>27.5</v>
      </c>
      <c r="C22" s="393">
        <f>IFERROR(VLOOKUP(A22,日报!D:T,8,0),"0")</f>
        <v>0.72</v>
      </c>
      <c r="D22" s="394">
        <f>IFERROR(VLOOKUP(A22,日报!D:T,9,0),"0")</f>
        <v>0.57999999999999996</v>
      </c>
      <c r="E22" s="395">
        <f>IFERROR(VLOOKUP(A22,日报!D:T,10,0),"0")</f>
        <v>27.7</v>
      </c>
      <c r="F22" s="584">
        <f>IFERROR(VLOOKUP(A22,日报!D:T,11,0),"0")</f>
        <v>25.9</v>
      </c>
      <c r="G22" s="393">
        <f>IFERROR(VLOOKUP(A22,日报!U:AK,8,0),"0")</f>
        <v>0.71</v>
      </c>
      <c r="H22" s="394">
        <f>IFERROR(VLOOKUP(A22,日报!U:AK,9,0),"0")</f>
        <v>0.59</v>
      </c>
      <c r="I22" s="395">
        <f>IFERROR(VLOOKUP(A22,日报!U:AK,10,0),"0")</f>
        <v>27.9</v>
      </c>
      <c r="J22" s="584">
        <f>IFERROR(VLOOKUP(A22,日报!U:AK,11,0),"0")</f>
        <v>26</v>
      </c>
      <c r="K22" s="393">
        <f>IFERROR(VLOOKUP(A22,日报!AL:BB,8,0),"0")</f>
        <v>0.71</v>
      </c>
      <c r="L22" s="394">
        <f>IFERROR(VLOOKUP(A22,日报!AL:BB,9,0),"0")</f>
        <v>0.6</v>
      </c>
      <c r="M22" s="395">
        <f>IFERROR(VLOOKUP(A22,日报!AL:BB,10,0),"0")</f>
        <v>28.4</v>
      </c>
      <c r="N22" s="584">
        <f>IFERROR(VLOOKUP(A22,日报!AL:BB,11,0),"0")</f>
        <v>26.2</v>
      </c>
      <c r="O22" s="393">
        <f>IFERROR(VLOOKUP(A22,日报!BC:BS,8,0),"0")</f>
        <v>0.67</v>
      </c>
      <c r="P22" s="394">
        <f>IFERROR(VLOOKUP(A22,日报!BC:BS,9,0),"0")</f>
        <v>0.56999999999999995</v>
      </c>
      <c r="Q22" s="395">
        <f>IFERROR(VLOOKUP(A22,日报!BC:BS,10,0),"0")</f>
        <v>27.8</v>
      </c>
      <c r="R22" s="584">
        <f>IFERROR(VLOOKUP(A22,日报!BC:BS,11,0),"0")</f>
        <v>26.1</v>
      </c>
      <c r="S22" s="393">
        <f>IFERROR(VLOOKUP(A22,日报!BT:CJ,8,0),"0")</f>
        <v>0.75</v>
      </c>
      <c r="T22" s="394">
        <f>IFERROR(VLOOKUP(A22,日报!BT:CJ,9,0),"0")</f>
        <v>0.56000000000000005</v>
      </c>
      <c r="U22" s="395">
        <f>IFERROR(VLOOKUP(A22,日报!BT:CJ,10,0),"0")</f>
        <v>27.8</v>
      </c>
      <c r="V22" s="584">
        <f>IFERROR(VLOOKUP(A22,日报!BT:CJ,11,0),"0")</f>
        <v>26</v>
      </c>
      <c r="W22" s="393">
        <f>IFERROR(VLOOKUP(A22,日报!CK:DA,8,0),"0")</f>
        <v>0.74</v>
      </c>
      <c r="X22" s="394">
        <f>IFERROR(VLOOKUP(A22,日报!CK:DA,9,0),"0")</f>
        <v>0.59</v>
      </c>
      <c r="Y22" s="395">
        <f>IFERROR(VLOOKUP(A22,日报!CK:DA,10,0),"0")</f>
        <v>28.2</v>
      </c>
      <c r="Z22" s="584">
        <f>IFERROR(VLOOKUP(A22,日报!CK:DA,11,0),"0")</f>
        <v>26</v>
      </c>
      <c r="AA22" s="393">
        <f>IFERROR(VLOOKUP(A22,日报!DB:DR,8,0),"0")</f>
        <v>0.75</v>
      </c>
      <c r="AB22" s="394">
        <f>IFERROR(VLOOKUP(A22,日报!DB:DR,9,0),"0")</f>
        <v>0.55000000000000004</v>
      </c>
      <c r="AC22" s="395">
        <f>IFERROR(VLOOKUP(A22,日报!DB:DR,10,0),"0")</f>
        <v>28</v>
      </c>
      <c r="AD22" s="584">
        <f>IFERROR(VLOOKUP(A22,日报!DB:DR,11,0),"0")</f>
        <v>25.8</v>
      </c>
      <c r="AE22" s="393">
        <f>IFERROR(VLOOKUP(A22,日报!DS:EI,8,0),"0")</f>
        <v>0.68</v>
      </c>
      <c r="AF22" s="394">
        <f>IFERROR(VLOOKUP(A22,日报!DS:EI,9,0),"0")</f>
        <v>0.56000000000000005</v>
      </c>
      <c r="AG22" s="395">
        <f>IFERROR(VLOOKUP(A22,日报!DS:EI,10,0),"0")</f>
        <v>28</v>
      </c>
      <c r="AH22" s="584">
        <f>IFERROR(VLOOKUP(A22,日报!DS:EI,11,0),"0")</f>
        <v>25.9</v>
      </c>
      <c r="AI22" s="393">
        <f>IFERROR(VLOOKUP(A22,日报!EJ:EZ,8,0),"0")</f>
        <v>0.7</v>
      </c>
      <c r="AJ22" s="394">
        <f>IFERROR(VLOOKUP(A22,日报!EJ:EZ,9,0),"0")</f>
        <v>0.55000000000000004</v>
      </c>
      <c r="AK22" s="395">
        <f>IFERROR(VLOOKUP(A22,日报!EJ:EZ,10,0),"0")</f>
        <v>27.9</v>
      </c>
      <c r="AL22" s="584">
        <f>IFERROR(VLOOKUP(A22,日报!EJ:EZ,11,0),"0")</f>
        <v>25.8</v>
      </c>
    </row>
    <row r="23" spans="1:38">
      <c r="A23" s="132">
        <f t="shared" si="0"/>
        <v>15</v>
      </c>
      <c r="B23" s="590">
        <v>27</v>
      </c>
      <c r="C23" s="393">
        <f>IFERROR(VLOOKUP(A23,日报!D:T,8,0),"0")</f>
        <v>0.72</v>
      </c>
      <c r="D23" s="394">
        <f>IFERROR(VLOOKUP(A23,日报!D:T,9,0),"0")</f>
        <v>0.6</v>
      </c>
      <c r="E23" s="395">
        <f>IFERROR(VLOOKUP(A23,日报!D:T,10,0),"0")</f>
        <v>27.3</v>
      </c>
      <c r="F23" s="584">
        <f>IFERROR(VLOOKUP(A23,日报!D:T,11,0),"0")</f>
        <v>25.5</v>
      </c>
      <c r="G23" s="393">
        <f>IFERROR(VLOOKUP(A23,日报!U:AK,8,0),"0")</f>
        <v>0.69</v>
      </c>
      <c r="H23" s="394">
        <f>IFERROR(VLOOKUP(A23,日报!U:AK,9,0),"0")</f>
        <v>0.57999999999999996</v>
      </c>
      <c r="I23" s="395">
        <f>IFERROR(VLOOKUP(A23,日报!U:AK,10,0),"0")</f>
        <v>27.3</v>
      </c>
      <c r="J23" s="584">
        <f>IFERROR(VLOOKUP(A23,日报!U:AK,11,0),"0")</f>
        <v>25.4</v>
      </c>
      <c r="K23" s="393">
        <f>IFERROR(VLOOKUP(A23,日报!AL:BB,8,0),"0")</f>
        <v>0.77</v>
      </c>
      <c r="L23" s="394">
        <f>IFERROR(VLOOKUP(A23,日报!AL:BB,9,0),"0")</f>
        <v>0.65</v>
      </c>
      <c r="M23" s="395">
        <f>IFERROR(VLOOKUP(A23,日报!AL:BB,10,0),"0")</f>
        <v>27.8</v>
      </c>
      <c r="N23" s="584">
        <f>IFERROR(VLOOKUP(A23,日报!AL:BB,11,0),"0")</f>
        <v>25.7</v>
      </c>
      <c r="O23" s="393">
        <f>IFERROR(VLOOKUP(A23,日报!BC:BS,8,0),"0")</f>
        <v>0.66</v>
      </c>
      <c r="P23" s="394">
        <f>IFERROR(VLOOKUP(A23,日报!BC:BS,9,0),"0")</f>
        <v>0.57999999999999996</v>
      </c>
      <c r="Q23" s="395">
        <f>IFERROR(VLOOKUP(A23,日报!BC:BS,10,0),"0")</f>
        <v>27.6</v>
      </c>
      <c r="R23" s="584">
        <f>IFERROR(VLOOKUP(A23,日报!BC:BS,11,0),"0")</f>
        <v>25.6</v>
      </c>
      <c r="S23" s="393">
        <f>IFERROR(VLOOKUP(A23,日报!BT:CJ,8,0),"0")</f>
        <v>0.73</v>
      </c>
      <c r="T23" s="394">
        <f>IFERROR(VLOOKUP(A23,日报!BT:CJ,9,0),"0")</f>
        <v>0.6</v>
      </c>
      <c r="U23" s="395">
        <f>IFERROR(VLOOKUP(A23,日报!BT:CJ,10,0),"0")</f>
        <v>27.4</v>
      </c>
      <c r="V23" s="584">
        <f>IFERROR(VLOOKUP(A23,日报!BT:CJ,11,0),"0")</f>
        <v>25.5</v>
      </c>
      <c r="W23" s="393">
        <f>IFERROR(VLOOKUP(A23,日报!CK:DA,8,0),"0")</f>
        <v>0.73</v>
      </c>
      <c r="X23" s="394">
        <f>IFERROR(VLOOKUP(A23,日报!CK:DA,9,0),"0")</f>
        <v>0.48</v>
      </c>
      <c r="Y23" s="395">
        <f>IFERROR(VLOOKUP(A23,日报!CK:DA,10,0),"0")</f>
        <v>28.1</v>
      </c>
      <c r="Z23" s="584">
        <f>IFERROR(VLOOKUP(A23,日报!CK:DA,11,0),"0")</f>
        <v>25.2</v>
      </c>
      <c r="AA23" s="393">
        <f>IFERROR(VLOOKUP(A23,日报!DB:DR,8,0),"0")</f>
        <v>0.67</v>
      </c>
      <c r="AB23" s="394">
        <f>IFERROR(VLOOKUP(A23,日报!DB:DR,9,0),"0")</f>
        <v>0.46</v>
      </c>
      <c r="AC23" s="395">
        <f>IFERROR(VLOOKUP(A23,日报!DB:DR,10,0),"0")</f>
        <v>28.1</v>
      </c>
      <c r="AD23" s="584">
        <f>IFERROR(VLOOKUP(A23,日报!DB:DR,11,0),"0")</f>
        <v>25.1</v>
      </c>
      <c r="AE23" s="393">
        <f>IFERROR(VLOOKUP(A23,日报!DS:EI,8,0),"0")</f>
        <v>0.67</v>
      </c>
      <c r="AF23" s="394">
        <f>IFERROR(VLOOKUP(A23,日报!DS:EI,9,0),"0")</f>
        <v>0.52</v>
      </c>
      <c r="AG23" s="395">
        <f>IFERROR(VLOOKUP(A23,日报!DS:EI,10,0),"0")</f>
        <v>28.1</v>
      </c>
      <c r="AH23" s="584">
        <f>IFERROR(VLOOKUP(A23,日报!DS:EI,11,0),"0")</f>
        <v>25.3</v>
      </c>
      <c r="AI23" s="393">
        <f>IFERROR(VLOOKUP(A23,日报!EJ:EZ,8,0),"0")</f>
        <v>0.65</v>
      </c>
      <c r="AJ23" s="394">
        <f>IFERROR(VLOOKUP(A23,日报!EJ:EZ,9,0),"0")</f>
        <v>0.49</v>
      </c>
      <c r="AK23" s="395">
        <f>IFERROR(VLOOKUP(A23,日报!EJ:EZ,10,0),"0")</f>
        <v>28</v>
      </c>
      <c r="AL23" s="584">
        <f>IFERROR(VLOOKUP(A23,日报!EJ:EZ,11,0),"0")</f>
        <v>25.3</v>
      </c>
    </row>
    <row r="24" spans="1:38">
      <c r="A24" s="132">
        <f t="shared" si="0"/>
        <v>16</v>
      </c>
      <c r="B24" s="590">
        <v>26.5</v>
      </c>
      <c r="C24" s="393">
        <f>IFERROR(VLOOKUP(A24,日报!D:T,8,0),"0")</f>
        <v>0.68</v>
      </c>
      <c r="D24" s="394">
        <f>IFERROR(VLOOKUP(A24,日报!D:T,9,0),"0")</f>
        <v>0.51</v>
      </c>
      <c r="E24" s="395">
        <f>IFERROR(VLOOKUP(A24,日报!D:T,10,0),"0")</f>
        <v>27.9</v>
      </c>
      <c r="F24" s="584">
        <f>IFERROR(VLOOKUP(A24,日报!D:T,11,0),"0")</f>
        <v>25.3</v>
      </c>
      <c r="G24" s="393">
        <f>IFERROR(VLOOKUP(A24,日报!U:AK,8,0),"0")</f>
        <v>0.69</v>
      </c>
      <c r="H24" s="394">
        <f>IFERROR(VLOOKUP(A24,日报!U:AK,9,0),"0")</f>
        <v>0.56000000000000005</v>
      </c>
      <c r="I24" s="395">
        <f>IFERROR(VLOOKUP(A24,日报!U:AK,10,0),"0")</f>
        <v>27.7</v>
      </c>
      <c r="J24" s="584">
        <f>IFERROR(VLOOKUP(A24,日报!U:AK,11,0),"0")</f>
        <v>25.3</v>
      </c>
      <c r="K24" s="393">
        <f>IFERROR(VLOOKUP(A24,日报!AL:BB,8,0),"0")</f>
        <v>0.7</v>
      </c>
      <c r="L24" s="394">
        <f>IFERROR(VLOOKUP(A24,日报!AL:BB,9,0),"0")</f>
        <v>0.56000000000000005</v>
      </c>
      <c r="M24" s="395">
        <f>IFERROR(VLOOKUP(A24,日报!AL:BB,10,0),"0")</f>
        <v>27.8</v>
      </c>
      <c r="N24" s="584">
        <f>IFERROR(VLOOKUP(A24,日报!AL:BB,11,0),"0")</f>
        <v>25.2</v>
      </c>
      <c r="O24" s="393">
        <f>IFERROR(VLOOKUP(A24,日报!BC:BS,8,0),"0")</f>
        <v>0.65</v>
      </c>
      <c r="P24" s="394">
        <f>IFERROR(VLOOKUP(A24,日报!BC:BS,9,0),"0")</f>
        <v>0.51</v>
      </c>
      <c r="Q24" s="395">
        <f>IFERROR(VLOOKUP(A24,日报!BC:BS,10,0),"0")</f>
        <v>27.6</v>
      </c>
      <c r="R24" s="584">
        <f>IFERROR(VLOOKUP(A24,日报!BC:BS,11,0),"0")</f>
        <v>25.3</v>
      </c>
      <c r="S24" s="393">
        <f>IFERROR(VLOOKUP(A24,日报!BT:CJ,8,0),"0")</f>
        <v>0.72</v>
      </c>
      <c r="T24" s="394">
        <f>IFERROR(VLOOKUP(A24,日报!BT:CJ,9,0),"0")</f>
        <v>0.5</v>
      </c>
      <c r="U24" s="395">
        <f>IFERROR(VLOOKUP(A24,日报!BT:CJ,10,0),"0")</f>
        <v>27.6</v>
      </c>
      <c r="V24" s="584">
        <f>IFERROR(VLOOKUP(A24,日报!BT:CJ,11,0),"0")</f>
        <v>24.8</v>
      </c>
      <c r="W24" s="393">
        <f>IFERROR(VLOOKUP(A24,日报!CK:DA,8,0),"0")</f>
        <v>0.76</v>
      </c>
      <c r="X24" s="394">
        <f>IFERROR(VLOOKUP(A24,日报!CK:DA,9,0),"0")</f>
        <v>0.61</v>
      </c>
      <c r="Y24" s="395">
        <f>IFERROR(VLOOKUP(A24,日报!CK:DA,10,0),"0")</f>
        <v>27.6</v>
      </c>
      <c r="Z24" s="584">
        <f>IFERROR(VLOOKUP(A24,日报!CK:DA,11,0),"0")</f>
        <v>25.6</v>
      </c>
      <c r="AA24" s="393">
        <f>IFERROR(VLOOKUP(A24,日报!DB:DR,8,0),"0")</f>
        <v>0.7</v>
      </c>
      <c r="AB24" s="394">
        <f>IFERROR(VLOOKUP(A24,日报!DB:DR,9,0),"0")</f>
        <v>0.55000000000000004</v>
      </c>
      <c r="AC24" s="395">
        <f>IFERROR(VLOOKUP(A24,日报!DB:DR,10,0),"0")</f>
        <v>27.8</v>
      </c>
      <c r="AD24" s="584">
        <f>IFERROR(VLOOKUP(A24,日报!DB:DR,11,0),"0")</f>
        <v>25.4</v>
      </c>
      <c r="AE24" s="393">
        <f>IFERROR(VLOOKUP(A24,日报!DS:EI,8,0),"0")</f>
        <v>0.7</v>
      </c>
      <c r="AF24" s="394">
        <f>IFERROR(VLOOKUP(A24,日报!DS:EI,9,0),"0")</f>
        <v>0.6</v>
      </c>
      <c r="AG24" s="395">
        <f>IFERROR(VLOOKUP(A24,日报!DS:EI,10,0),"0")</f>
        <v>27.7</v>
      </c>
      <c r="AH24" s="584">
        <f>IFERROR(VLOOKUP(A24,日报!DS:EI,11,0),"0")</f>
        <v>25.5</v>
      </c>
      <c r="AI24" s="393">
        <f>IFERROR(VLOOKUP(A24,日报!EJ:EZ,8,0),"0")</f>
        <v>0.69</v>
      </c>
      <c r="AJ24" s="394">
        <f>IFERROR(VLOOKUP(A24,日报!EJ:EZ,9,0),"0")</f>
        <v>0.55000000000000004</v>
      </c>
      <c r="AK24" s="395">
        <f>IFERROR(VLOOKUP(A24,日报!EJ:EZ,10,0),"0")</f>
        <v>27.8</v>
      </c>
      <c r="AL24" s="584">
        <f>IFERROR(VLOOKUP(A24,日报!EJ:EZ,11,0),"0")</f>
        <v>25.5</v>
      </c>
    </row>
    <row r="25" spans="1:38">
      <c r="A25" s="132">
        <f t="shared" si="0"/>
        <v>17</v>
      </c>
      <c r="B25" s="590">
        <v>26.1</v>
      </c>
      <c r="C25" s="393">
        <f>IFERROR(VLOOKUP(A25,日报!D:T,8,0),"0")</f>
        <v>0.73</v>
      </c>
      <c r="D25" s="394">
        <f>IFERROR(VLOOKUP(A25,日报!D:T,9,0),"0")</f>
        <v>0.6</v>
      </c>
      <c r="E25" s="395">
        <f>IFERROR(VLOOKUP(A25,日报!D:T,10,0),"0")</f>
        <v>27.3</v>
      </c>
      <c r="F25" s="584">
        <f>IFERROR(VLOOKUP(A25,日报!D:T,11,0),"0")</f>
        <v>25.2</v>
      </c>
      <c r="G25" s="393">
        <f>IFERROR(VLOOKUP(A25,日报!U:AK,8,0),"0")</f>
        <v>0.72</v>
      </c>
      <c r="H25" s="394">
        <f>IFERROR(VLOOKUP(A25,日报!U:AK,9,0),"0")</f>
        <v>0.6</v>
      </c>
      <c r="I25" s="395">
        <f>IFERROR(VLOOKUP(A25,日报!U:AK,10,0),"0")</f>
        <v>27.4</v>
      </c>
      <c r="J25" s="584">
        <f>IFERROR(VLOOKUP(A25,日报!U:AK,11,0),"0")</f>
        <v>25.2</v>
      </c>
      <c r="K25" s="393">
        <f>IFERROR(VLOOKUP(A25,日报!AL:BB,8,0),"0")</f>
        <v>0.73</v>
      </c>
      <c r="L25" s="394">
        <f>IFERROR(VLOOKUP(A25,日报!AL:BB,9,0),"0")</f>
        <v>0.64</v>
      </c>
      <c r="M25" s="395">
        <f>IFERROR(VLOOKUP(A25,日报!AL:BB,10,0),"0")</f>
        <v>27.3</v>
      </c>
      <c r="N25" s="584">
        <f>IFERROR(VLOOKUP(A25,日报!AL:BB,11,0),"0")</f>
        <v>25.5</v>
      </c>
      <c r="O25" s="393">
        <f>IFERROR(VLOOKUP(A25,日报!BC:BS,8,0),"0")</f>
        <v>0.68</v>
      </c>
      <c r="P25" s="394">
        <f>IFERROR(VLOOKUP(A25,日报!BC:BS,9,0),"0")</f>
        <v>0.6</v>
      </c>
      <c r="Q25" s="395">
        <f>IFERROR(VLOOKUP(A25,日报!BC:BS,10,0),"0")</f>
        <v>27.2</v>
      </c>
      <c r="R25" s="584">
        <f>IFERROR(VLOOKUP(A25,日报!BC:BS,11,0),"0")</f>
        <v>25.3</v>
      </c>
      <c r="S25" s="393">
        <f>IFERROR(VLOOKUP(A25,日报!BT:CJ,8,0),"0")</f>
        <v>0.74</v>
      </c>
      <c r="T25" s="394">
        <f>IFERROR(VLOOKUP(A25,日报!BT:CJ,9,0),"0")</f>
        <v>0.6</v>
      </c>
      <c r="U25" s="395">
        <f>IFERROR(VLOOKUP(A25,日报!BT:CJ,10,0),"0")</f>
        <v>27.5</v>
      </c>
      <c r="V25" s="584">
        <f>IFERROR(VLOOKUP(A25,日报!BT:CJ,11,0),"0")</f>
        <v>25.2</v>
      </c>
      <c r="W25" s="393">
        <f>IFERROR(VLOOKUP(A25,日报!CK:DA,8,0),"0")</f>
        <v>0.77</v>
      </c>
      <c r="X25" s="394">
        <f>IFERROR(VLOOKUP(A25,日报!CK:DA,9,0),"0")</f>
        <v>0.63</v>
      </c>
      <c r="Y25" s="395">
        <f>IFERROR(VLOOKUP(A25,日报!CK:DA,10,0),"0")</f>
        <v>27.2</v>
      </c>
      <c r="Z25" s="584">
        <f>IFERROR(VLOOKUP(A25,日报!CK:DA,11,0),"0")</f>
        <v>25.4</v>
      </c>
      <c r="AA25" s="393">
        <f>IFERROR(VLOOKUP(A25,日报!DB:DR,8,0),"0")</f>
        <v>0.72</v>
      </c>
      <c r="AB25" s="394">
        <f>IFERROR(VLOOKUP(A25,日报!DB:DR,9,0),"0")</f>
        <v>0.56000000000000005</v>
      </c>
      <c r="AC25" s="395">
        <f>IFERROR(VLOOKUP(A25,日报!DB:DR,10,0),"0")</f>
        <v>27.3</v>
      </c>
      <c r="AD25" s="584">
        <f>IFERROR(VLOOKUP(A25,日报!DB:DR,11,0),"0")</f>
        <v>25.1</v>
      </c>
      <c r="AE25" s="393">
        <f>IFERROR(VLOOKUP(A25,日报!DS:EI,8,0),"0")</f>
        <v>0.71</v>
      </c>
      <c r="AF25" s="394">
        <f>IFERROR(VLOOKUP(A25,日报!DS:EI,9,0),"0")</f>
        <v>0.63</v>
      </c>
      <c r="AG25" s="395">
        <f>IFERROR(VLOOKUP(A25,日报!DS:EI,10,0),"0")</f>
        <v>27.3</v>
      </c>
      <c r="AH25" s="584">
        <f>IFERROR(VLOOKUP(A25,日报!DS:EI,11,0),"0")</f>
        <v>25.1</v>
      </c>
      <c r="AI25" s="393">
        <f>IFERROR(VLOOKUP(A25,日报!EJ:EZ,8,0),"0")</f>
        <v>0.7</v>
      </c>
      <c r="AJ25" s="394">
        <f>IFERROR(VLOOKUP(A25,日报!EJ:EZ,9,0),"0")</f>
        <v>0.57999999999999996</v>
      </c>
      <c r="AK25" s="395">
        <f>IFERROR(VLOOKUP(A25,日报!EJ:EZ,10,0),"0")</f>
        <v>27.2</v>
      </c>
      <c r="AL25" s="584">
        <f>IFERROR(VLOOKUP(A25,日报!EJ:EZ,11,0),"0")</f>
        <v>25.2</v>
      </c>
    </row>
    <row r="26" spans="1:38">
      <c r="A26" s="132">
        <f t="shared" si="0"/>
        <v>18</v>
      </c>
      <c r="B26" s="590">
        <v>25.7</v>
      </c>
      <c r="C26" s="393">
        <f>IFERROR(VLOOKUP(A26,日报!D:T,8,0),"0")</f>
        <v>0.73</v>
      </c>
      <c r="D26" s="394">
        <f>IFERROR(VLOOKUP(A26,日报!D:T,9,0),"0")</f>
        <v>0.62</v>
      </c>
      <c r="E26" s="395">
        <f>IFERROR(VLOOKUP(A26,日报!D:T,10,0),"0")</f>
        <v>26.7</v>
      </c>
      <c r="F26" s="584">
        <f>IFERROR(VLOOKUP(A26,日报!D:T,11,0),"0")</f>
        <v>25</v>
      </c>
      <c r="G26" s="393">
        <f>IFERROR(VLOOKUP(A26,日报!U:AK,8,0),"0")</f>
        <v>0.72</v>
      </c>
      <c r="H26" s="394">
        <f>IFERROR(VLOOKUP(A26,日报!U:AK,9,0),"0")</f>
        <v>0.6</v>
      </c>
      <c r="I26" s="395">
        <f>IFERROR(VLOOKUP(A26,日报!U:AK,10,0),"0")</f>
        <v>26.7</v>
      </c>
      <c r="J26" s="584">
        <f>IFERROR(VLOOKUP(A26,日报!U:AK,11,0),"0")</f>
        <v>24.9</v>
      </c>
      <c r="K26" s="393">
        <f>IFERROR(VLOOKUP(A26,日报!AL:BB,8,0),"0")</f>
        <v>0.73</v>
      </c>
      <c r="L26" s="394">
        <f>IFERROR(VLOOKUP(A26,日报!AL:BB,9,0),"0")</f>
        <v>0.66</v>
      </c>
      <c r="M26" s="395">
        <f>IFERROR(VLOOKUP(A26,日报!AL:BB,10,0),"0")</f>
        <v>26.7</v>
      </c>
      <c r="N26" s="584">
        <f>IFERROR(VLOOKUP(A26,日报!AL:BB,11,0),"0")</f>
        <v>25.1</v>
      </c>
      <c r="O26" s="393">
        <f>IFERROR(VLOOKUP(A26,日报!BC:BS,8,0),"0")</f>
        <v>0.68</v>
      </c>
      <c r="P26" s="394">
        <f>IFERROR(VLOOKUP(A26,日报!BC:BS,9,0),"0")</f>
        <v>0.62</v>
      </c>
      <c r="Q26" s="395">
        <f>IFERROR(VLOOKUP(A26,日报!BC:BS,10,0),"0")</f>
        <v>26.7</v>
      </c>
      <c r="R26" s="584">
        <f>IFERROR(VLOOKUP(A26,日报!BC:BS,11,0),"0")</f>
        <v>24.7</v>
      </c>
      <c r="S26" s="393">
        <f>IFERROR(VLOOKUP(A26,日报!BT:CJ,8,0),"0")</f>
        <v>0.74</v>
      </c>
      <c r="T26" s="394">
        <f>IFERROR(VLOOKUP(A26,日报!BT:CJ,9,0),"0")</f>
        <v>0.59</v>
      </c>
      <c r="U26" s="395">
        <f>IFERROR(VLOOKUP(A26,日报!BT:CJ,10,0),"0")</f>
        <v>26.7</v>
      </c>
      <c r="V26" s="584">
        <f>IFERROR(VLOOKUP(A26,日报!BT:CJ,11,0),"0")</f>
        <v>24.9</v>
      </c>
      <c r="W26" s="393">
        <f>IFERROR(VLOOKUP(A26,日报!CK:DA,8,0),"0")</f>
        <v>0.76</v>
      </c>
      <c r="X26" s="394">
        <f>IFERROR(VLOOKUP(A26,日报!CK:DA,9,0),"0")</f>
        <v>0.6</v>
      </c>
      <c r="Y26" s="395">
        <f>IFERROR(VLOOKUP(A26,日报!CK:DA,10,0),"0")</f>
        <v>27</v>
      </c>
      <c r="Z26" s="584">
        <f>IFERROR(VLOOKUP(A26,日报!CK:DA,11,0),"0")</f>
        <v>24.9</v>
      </c>
      <c r="AA26" s="393">
        <f>IFERROR(VLOOKUP(A26,日报!DB:DR,8,0),"0")</f>
        <v>0.73</v>
      </c>
      <c r="AB26" s="394">
        <f>IFERROR(VLOOKUP(A26,日报!DB:DR,9,0),"0")</f>
        <v>0.54</v>
      </c>
      <c r="AC26" s="395">
        <f>IFERROR(VLOOKUP(A26,日报!DB:DR,10,0),"0")</f>
        <v>27</v>
      </c>
      <c r="AD26" s="584">
        <f>IFERROR(VLOOKUP(A26,日报!DB:DR,11,0),"0")</f>
        <v>24.8</v>
      </c>
      <c r="AE26" s="393">
        <f>IFERROR(VLOOKUP(A26,日报!DS:EI,8,0),"0")</f>
        <v>0.71</v>
      </c>
      <c r="AF26" s="394">
        <f>IFERROR(VLOOKUP(A26,日报!DS:EI,9,0),"0")</f>
        <v>0.6</v>
      </c>
      <c r="AG26" s="395">
        <f>IFERROR(VLOOKUP(A26,日报!DS:EI,10,0),"0")</f>
        <v>26.6</v>
      </c>
      <c r="AH26" s="584">
        <f>IFERROR(VLOOKUP(A26,日报!DS:EI,11,0),"0")</f>
        <v>24.8</v>
      </c>
      <c r="AI26" s="393">
        <f>IFERROR(VLOOKUP(A26,日报!EJ:EZ,8,0),"0")</f>
        <v>0.71</v>
      </c>
      <c r="AJ26" s="394">
        <f>IFERROR(VLOOKUP(A26,日报!EJ:EZ,9,0),"0")</f>
        <v>0.56999999999999995</v>
      </c>
      <c r="AK26" s="395">
        <f>IFERROR(VLOOKUP(A26,日报!EJ:EZ,10,0),"0")</f>
        <v>26.6</v>
      </c>
      <c r="AL26" s="584">
        <f>IFERROR(VLOOKUP(A26,日报!EJ:EZ,11,0),"0")</f>
        <v>24.8</v>
      </c>
    </row>
    <row r="27" spans="1:38">
      <c r="A27" s="132">
        <f t="shared" si="0"/>
        <v>19</v>
      </c>
      <c r="B27" s="590">
        <v>25.3</v>
      </c>
      <c r="C27" s="393">
        <f>IFERROR(VLOOKUP(A27,日报!D:T,8,0),"0")</f>
        <v>0.73</v>
      </c>
      <c r="D27" s="394">
        <f>IFERROR(VLOOKUP(A27,日报!D:T,9,0),"0")</f>
        <v>0.6</v>
      </c>
      <c r="E27" s="395">
        <f>IFERROR(VLOOKUP(A27,日报!D:T,10,0),"0")</f>
        <v>26.4</v>
      </c>
      <c r="F27" s="584">
        <f>IFERROR(VLOOKUP(A27,日报!D:T,11,0),"0")</f>
        <v>24.5</v>
      </c>
      <c r="G27" s="393">
        <f>IFERROR(VLOOKUP(A27,日报!U:AK,8,0),"0")</f>
        <v>0.71</v>
      </c>
      <c r="H27" s="394">
        <f>IFERROR(VLOOKUP(A27,日报!U:AK,9,0),"0")</f>
        <v>0.56000000000000005</v>
      </c>
      <c r="I27" s="395">
        <f>IFERROR(VLOOKUP(A27,日报!U:AK,10,0),"0")</f>
        <v>26.4</v>
      </c>
      <c r="J27" s="584">
        <f>IFERROR(VLOOKUP(A27,日报!U:AK,11,0),"0")</f>
        <v>24.4</v>
      </c>
      <c r="K27" s="393">
        <f>IFERROR(VLOOKUP(A27,日报!AL:BB,8,0),"0")</f>
        <v>0.74</v>
      </c>
      <c r="L27" s="394">
        <f>IFERROR(VLOOKUP(A27,日报!AL:BB,9,0),"0")</f>
        <v>0.6</v>
      </c>
      <c r="M27" s="395">
        <f>IFERROR(VLOOKUP(A27,日报!AL:BB,10,0),"0")</f>
        <v>26.7</v>
      </c>
      <c r="N27" s="584">
        <f>IFERROR(VLOOKUP(A27,日报!AL:BB,11,0),"0")</f>
        <v>24.7</v>
      </c>
      <c r="O27" s="393">
        <f>IFERROR(VLOOKUP(A27,日报!BC:BS,8,0),"0")</f>
        <v>0.68</v>
      </c>
      <c r="P27" s="394">
        <f>IFERROR(VLOOKUP(A27,日报!BC:BS,9,0),"0")</f>
        <v>0.59</v>
      </c>
      <c r="Q27" s="395">
        <f>IFERROR(VLOOKUP(A27,日报!BC:BS,10,0),"0")</f>
        <v>26.3</v>
      </c>
      <c r="R27" s="584">
        <f>IFERROR(VLOOKUP(A27,日报!BC:BS,11,0),"0")</f>
        <v>24.4</v>
      </c>
      <c r="S27" s="393">
        <f>IFERROR(VLOOKUP(A27,日报!BT:CJ,8,0),"0")</f>
        <v>0.74</v>
      </c>
      <c r="T27" s="394">
        <f>IFERROR(VLOOKUP(A27,日报!BT:CJ,9,0),"0")</f>
        <v>0.6</v>
      </c>
      <c r="U27" s="395">
        <f>IFERROR(VLOOKUP(A27,日报!BT:CJ,10,0),"0")</f>
        <v>26.1</v>
      </c>
      <c r="V27" s="584">
        <f>IFERROR(VLOOKUP(A27,日报!BT:CJ,11,0),"0")</f>
        <v>24.4</v>
      </c>
      <c r="W27" s="393">
        <f>IFERROR(VLOOKUP(A27,日报!CK:DA,8,0),"0")</f>
        <v>0.76</v>
      </c>
      <c r="X27" s="394">
        <f>IFERROR(VLOOKUP(A27,日报!CK:DA,9,0),"0")</f>
        <v>0.61</v>
      </c>
      <c r="Y27" s="395">
        <f>IFERROR(VLOOKUP(A27,日报!CK:DA,10,0),"0")</f>
        <v>26</v>
      </c>
      <c r="Z27" s="584">
        <f>IFERROR(VLOOKUP(A27,日报!CK:DA,11,0),"0")</f>
        <v>24.1</v>
      </c>
      <c r="AA27" s="393">
        <f>IFERROR(VLOOKUP(A27,日报!DB:DR,8,0),"0")</f>
        <v>0.72</v>
      </c>
      <c r="AB27" s="394">
        <f>IFERROR(VLOOKUP(A27,日报!DB:DR,9,0),"0")</f>
        <v>0.55000000000000004</v>
      </c>
      <c r="AC27" s="395">
        <f>IFERROR(VLOOKUP(A27,日报!DB:DR,10,0),"0")</f>
        <v>25.9</v>
      </c>
      <c r="AD27" s="584">
        <f>IFERROR(VLOOKUP(A27,日报!DB:DR,11,0),"0")</f>
        <v>23.8</v>
      </c>
      <c r="AE27" s="393">
        <f>IFERROR(VLOOKUP(A27,日报!DS:EI,8,0),"0")</f>
        <v>0.72</v>
      </c>
      <c r="AF27" s="394">
        <f>IFERROR(VLOOKUP(A27,日报!DS:EI,9,0),"0")</f>
        <v>0.59</v>
      </c>
      <c r="AG27" s="395">
        <f>IFERROR(VLOOKUP(A27,日报!DS:EI,10,0),"0")</f>
        <v>26.1</v>
      </c>
      <c r="AH27" s="584">
        <f>IFERROR(VLOOKUP(A27,日报!DS:EI,11,0),"0")</f>
        <v>23.9</v>
      </c>
      <c r="AI27" s="393">
        <f>IFERROR(VLOOKUP(A27,日报!EJ:EZ,8,0),"0")</f>
        <v>0.69</v>
      </c>
      <c r="AJ27" s="394">
        <f>IFERROR(VLOOKUP(A27,日报!EJ:EZ,9,0),"0")</f>
        <v>0.55000000000000004</v>
      </c>
      <c r="AK27" s="395">
        <f>IFERROR(VLOOKUP(A27,日报!EJ:EZ,10,0),"0")</f>
        <v>25.8</v>
      </c>
      <c r="AL27" s="584">
        <f>IFERROR(VLOOKUP(A27,日报!EJ:EZ,11,0),"0")</f>
        <v>24</v>
      </c>
    </row>
    <row r="28" spans="1:38">
      <c r="A28" s="132">
        <f t="shared" si="0"/>
        <v>20</v>
      </c>
      <c r="B28" s="590">
        <v>24.9</v>
      </c>
      <c r="C28" s="393">
        <f>IFERROR(VLOOKUP(A28,日报!D:T,8,0),"0")</f>
        <v>0.76</v>
      </c>
      <c r="D28" s="394">
        <f>IFERROR(VLOOKUP(A28,日报!D:T,9,0),"0")</f>
        <v>0.61</v>
      </c>
      <c r="E28" s="395">
        <f>IFERROR(VLOOKUP(A28,日报!D:T,10,0),"0")</f>
        <v>26</v>
      </c>
      <c r="F28" s="584">
        <f>IFERROR(VLOOKUP(A28,日报!D:T,11,0),"0")</f>
        <v>24</v>
      </c>
      <c r="G28" s="393">
        <f>IFERROR(VLOOKUP(A28,日报!U:AK,8,0),"0")</f>
        <v>0.72</v>
      </c>
      <c r="H28" s="394">
        <f>IFERROR(VLOOKUP(A28,日报!U:AK,9,0),"0")</f>
        <v>0.57999999999999996</v>
      </c>
      <c r="I28" s="395">
        <f>IFERROR(VLOOKUP(A28,日报!U:AK,10,0),"0")</f>
        <v>25.9</v>
      </c>
      <c r="J28" s="584">
        <f>IFERROR(VLOOKUP(A28,日报!U:AK,11,0),"0")</f>
        <v>24</v>
      </c>
      <c r="K28" s="393">
        <f>IFERROR(VLOOKUP(A28,日报!AL:BB,8,0),"0")</f>
        <v>0.73</v>
      </c>
      <c r="L28" s="394">
        <f>IFERROR(VLOOKUP(A28,日报!AL:BB,9,0),"0")</f>
        <v>0.62</v>
      </c>
      <c r="M28" s="395">
        <f>IFERROR(VLOOKUP(A28,日报!AL:BB,10,0),"0")</f>
        <v>25.9</v>
      </c>
      <c r="N28" s="584">
        <f>IFERROR(VLOOKUP(A28,日报!AL:BB,11,0),"0")</f>
        <v>23.9</v>
      </c>
      <c r="O28" s="393">
        <f>IFERROR(VLOOKUP(A28,日报!BC:BS,8,0),"0")</f>
        <v>0.69</v>
      </c>
      <c r="P28" s="394">
        <f>IFERROR(VLOOKUP(A28,日报!BC:BS,9,0),"0")</f>
        <v>0.57999999999999996</v>
      </c>
      <c r="Q28" s="395">
        <f>IFERROR(VLOOKUP(A28,日报!BC:BS,10,0),"0")</f>
        <v>25.6</v>
      </c>
      <c r="R28" s="584">
        <f>IFERROR(VLOOKUP(A28,日报!BC:BS,11,0),"0")</f>
        <v>23.7</v>
      </c>
      <c r="S28" s="393">
        <f>IFERROR(VLOOKUP(A28,日报!BT:CJ,8,0),"0")</f>
        <v>0.74</v>
      </c>
      <c r="T28" s="394">
        <f>IFERROR(VLOOKUP(A28,日报!BT:CJ,9,0),"0")</f>
        <v>0.57999999999999996</v>
      </c>
      <c r="U28" s="395">
        <f>IFERROR(VLOOKUP(A28,日报!BT:CJ,10,0),"0")</f>
        <v>25.8</v>
      </c>
      <c r="V28" s="584">
        <f>IFERROR(VLOOKUP(A28,日报!BT:CJ,11,0),"0")</f>
        <v>23.8</v>
      </c>
      <c r="W28" s="393">
        <f>IFERROR(VLOOKUP(A28,日报!CK:DA,8,0),"0")</f>
        <v>0.77</v>
      </c>
      <c r="X28" s="394">
        <f>IFERROR(VLOOKUP(A28,日报!CK:DA,9,0),"0")</f>
        <v>0.68</v>
      </c>
      <c r="Y28" s="395">
        <f>IFERROR(VLOOKUP(A28,日报!CK:DA,10,0),"0")</f>
        <v>25.7</v>
      </c>
      <c r="Z28" s="584">
        <f>IFERROR(VLOOKUP(A28,日报!CK:DA,11,0),"0")</f>
        <v>23.7</v>
      </c>
      <c r="AA28" s="393">
        <f>IFERROR(VLOOKUP(A28,日报!DB:DR,8,0),"0")</f>
        <v>0.75</v>
      </c>
      <c r="AB28" s="394">
        <f>IFERROR(VLOOKUP(A28,日报!DB:DR,9,0),"0")</f>
        <v>0.62</v>
      </c>
      <c r="AC28" s="395">
        <f>IFERROR(VLOOKUP(A28,日报!DB:DR,10,0),"0")</f>
        <v>25.3</v>
      </c>
      <c r="AD28" s="584">
        <f>IFERROR(VLOOKUP(A28,日报!DB:DR,11,0),"0")</f>
        <v>23.5</v>
      </c>
      <c r="AE28" s="393">
        <f>IFERROR(VLOOKUP(A28,日报!DS:EI,8,0),"0")</f>
        <v>0.73</v>
      </c>
      <c r="AF28" s="394">
        <f>IFERROR(VLOOKUP(A28,日报!DS:EI,9,0),"0")</f>
        <v>0.65</v>
      </c>
      <c r="AG28" s="395">
        <f>IFERROR(VLOOKUP(A28,日报!DS:EI,10,0),"0")</f>
        <v>25.5</v>
      </c>
      <c r="AH28" s="584">
        <f>IFERROR(VLOOKUP(A28,日报!DS:EI,11,0),"0")</f>
        <v>23.4</v>
      </c>
      <c r="AI28" s="393">
        <f>IFERROR(VLOOKUP(A28,日报!EJ:EZ,8,0),"0")</f>
        <v>0.74</v>
      </c>
      <c r="AJ28" s="394">
        <f>IFERROR(VLOOKUP(A28,日报!EJ:EZ,9,0),"0")</f>
        <v>0.6</v>
      </c>
      <c r="AK28" s="395">
        <f>IFERROR(VLOOKUP(A28,日报!EJ:EZ,10,0),"0")</f>
        <v>25.2</v>
      </c>
      <c r="AL28" s="584">
        <f>IFERROR(VLOOKUP(A28,日报!EJ:EZ,11,0),"0")</f>
        <v>23.5</v>
      </c>
    </row>
    <row r="29" spans="1:38">
      <c r="A29" s="132">
        <f t="shared" si="0"/>
        <v>21</v>
      </c>
      <c r="B29" s="590">
        <v>24.5</v>
      </c>
      <c r="C29" s="393">
        <f>IFERROR(VLOOKUP(A29,日报!D:T,8,0),"0")</f>
        <v>0.74</v>
      </c>
      <c r="D29" s="394">
        <f>IFERROR(VLOOKUP(A29,日报!D:T,9,0),"0")</f>
        <v>0.67</v>
      </c>
      <c r="E29" s="395">
        <f>IFERROR(VLOOKUP(A29,日报!D:T,10,0),"0")</f>
        <v>25.7</v>
      </c>
      <c r="F29" s="584">
        <f>IFERROR(VLOOKUP(A29,日报!D:T,11,0),"0")</f>
        <v>24</v>
      </c>
      <c r="G29" s="393">
        <f>IFERROR(VLOOKUP(A29,日报!U:AK,8,0),"0")</f>
        <v>0.74</v>
      </c>
      <c r="H29" s="394">
        <f>IFERROR(VLOOKUP(A29,日报!U:AK,9,0),"0")</f>
        <v>0.64</v>
      </c>
      <c r="I29" s="395">
        <f>IFERROR(VLOOKUP(A29,日报!U:AK,10,0),"0")</f>
        <v>26.1</v>
      </c>
      <c r="J29" s="584">
        <f>IFERROR(VLOOKUP(A29,日报!U:AK,11,0),"0")</f>
        <v>24.2</v>
      </c>
      <c r="K29" s="393">
        <f>IFERROR(VLOOKUP(A29,日报!AL:BB,8,0),"0")</f>
        <v>0.75</v>
      </c>
      <c r="L29" s="394">
        <f>IFERROR(VLOOKUP(A29,日报!AL:BB,9,0),"0")</f>
        <v>0.71</v>
      </c>
      <c r="M29" s="395">
        <f>IFERROR(VLOOKUP(A29,日报!AL:BB,10,0),"0")</f>
        <v>26.1</v>
      </c>
      <c r="N29" s="584">
        <f>IFERROR(VLOOKUP(A29,日报!AL:BB,11,0),"0")</f>
        <v>24.2</v>
      </c>
      <c r="O29" s="393">
        <f>IFERROR(VLOOKUP(A29,日报!BC:BS,8,0),"0")</f>
        <v>0.7</v>
      </c>
      <c r="P29" s="394">
        <f>IFERROR(VLOOKUP(A29,日报!BC:BS,9,0),"0")</f>
        <v>0.65</v>
      </c>
      <c r="Q29" s="395">
        <f>IFERROR(VLOOKUP(A29,日报!BC:BS,10,0),"0")</f>
        <v>25.2</v>
      </c>
      <c r="R29" s="584">
        <f>IFERROR(VLOOKUP(A29,日报!BC:BS,11,0),"0")</f>
        <v>23.5</v>
      </c>
      <c r="S29" s="393">
        <f>IFERROR(VLOOKUP(A29,日报!BT:CJ,8,0),"0")</f>
        <v>0.77</v>
      </c>
      <c r="T29" s="394">
        <f>IFERROR(VLOOKUP(A29,日报!BT:CJ,9,0),"0")</f>
        <v>0.63</v>
      </c>
      <c r="U29" s="395">
        <f>IFERROR(VLOOKUP(A29,日报!BT:CJ,10,0),"0")</f>
        <v>25.3</v>
      </c>
      <c r="V29" s="584">
        <f>IFERROR(VLOOKUP(A29,日报!BT:CJ,11,0),"0")</f>
        <v>23.6</v>
      </c>
      <c r="W29" s="393">
        <f>IFERROR(VLOOKUP(A29,日报!CK:DA,8,0),"0")</f>
        <v>0.77</v>
      </c>
      <c r="X29" s="394">
        <f>IFERROR(VLOOKUP(A29,日报!CK:DA,9,0),"0")</f>
        <v>0.68</v>
      </c>
      <c r="Y29" s="395">
        <f>IFERROR(VLOOKUP(A29,日报!CK:DA,10,0),"0")</f>
        <v>25.2</v>
      </c>
      <c r="Z29" s="584">
        <f>IFERROR(VLOOKUP(A29,日报!CK:DA,11,0),"0")</f>
        <v>23</v>
      </c>
      <c r="AA29" s="393">
        <f>IFERROR(VLOOKUP(A29,日报!DB:DR,8,0),"0")</f>
        <v>0.75</v>
      </c>
      <c r="AB29" s="394">
        <f>IFERROR(VLOOKUP(A29,日报!DB:DR,9,0),"0")</f>
        <v>0.62</v>
      </c>
      <c r="AC29" s="395">
        <f>IFERROR(VLOOKUP(A29,日报!DB:DR,10,0),"0")</f>
        <v>25</v>
      </c>
      <c r="AD29" s="584">
        <f>IFERROR(VLOOKUP(A29,日报!DB:DR,11,0),"0")</f>
        <v>23.1</v>
      </c>
      <c r="AE29" s="393">
        <f>IFERROR(VLOOKUP(A29,日报!DS:EI,8,0),"0")</f>
        <v>0.73</v>
      </c>
      <c r="AF29" s="394">
        <f>IFERROR(VLOOKUP(A29,日报!DS:EI,9,0),"0")</f>
        <v>0.65</v>
      </c>
      <c r="AG29" s="395">
        <f>IFERROR(VLOOKUP(A29,日报!DS:EI,10,0),"0")</f>
        <v>24.9</v>
      </c>
      <c r="AH29" s="584">
        <f>IFERROR(VLOOKUP(A29,日报!DS:EI,11,0),"0")</f>
        <v>23</v>
      </c>
      <c r="AI29" s="393">
        <f>IFERROR(VLOOKUP(A29,日报!EJ:EZ,8,0),"0")</f>
        <v>0.74</v>
      </c>
      <c r="AJ29" s="394">
        <f>IFERROR(VLOOKUP(A29,日报!EJ:EZ,9,0),"0")</f>
        <v>0.6</v>
      </c>
      <c r="AK29" s="395">
        <f>IFERROR(VLOOKUP(A29,日报!EJ:EZ,10,0),"0")</f>
        <v>25.3</v>
      </c>
      <c r="AL29" s="584">
        <f>IFERROR(VLOOKUP(A29,日报!EJ:EZ,11,0),"0")</f>
        <v>23.1</v>
      </c>
    </row>
    <row r="30" spans="1:38">
      <c r="A30" s="132">
        <f t="shared" si="0"/>
        <v>22</v>
      </c>
      <c r="B30" s="590">
        <v>24.1</v>
      </c>
      <c r="C30" s="393">
        <f>IFERROR(VLOOKUP(A30,日报!D:T,8,0),"0")</f>
        <v>0.74</v>
      </c>
      <c r="D30" s="394">
        <f>IFERROR(VLOOKUP(A30,日报!D:T,9,0),"0")</f>
        <v>0.67</v>
      </c>
      <c r="E30" s="395">
        <f>IFERROR(VLOOKUP(A30,日报!D:T,10,0),"0")</f>
        <v>25.9</v>
      </c>
      <c r="F30" s="584">
        <f>IFERROR(VLOOKUP(A30,日报!D:T,11,0),"0")</f>
        <v>23.5</v>
      </c>
      <c r="G30" s="393">
        <f>IFERROR(VLOOKUP(A30,日报!U:AK,8,0),"0")</f>
        <v>0.74</v>
      </c>
      <c r="H30" s="394">
        <f>IFERROR(VLOOKUP(A30,日报!U:AK,9,0),"0")</f>
        <v>0.64</v>
      </c>
      <c r="I30" s="395">
        <f>IFERROR(VLOOKUP(A30,日报!U:AK,10,0),"0")</f>
        <v>25.3</v>
      </c>
      <c r="J30" s="584">
        <f>IFERROR(VLOOKUP(A30,日报!U:AK,11,0),"0")</f>
        <v>23.4</v>
      </c>
      <c r="K30" s="393">
        <f>IFERROR(VLOOKUP(A30,日报!AL:BB,8,0),"0")</f>
        <v>0.75</v>
      </c>
      <c r="L30" s="394">
        <f>IFERROR(VLOOKUP(A30,日报!AL:BB,9,0),"0")</f>
        <v>0.71</v>
      </c>
      <c r="M30" s="395">
        <f>IFERROR(VLOOKUP(A30,日报!AL:BB,10,0),"0")</f>
        <v>25.7</v>
      </c>
      <c r="N30" s="584">
        <f>IFERROR(VLOOKUP(A30,日报!AL:BB,11,0),"0")</f>
        <v>23.3</v>
      </c>
      <c r="O30" s="393">
        <f>IFERROR(VLOOKUP(A30,日报!BC:BS,8,0),"0")</f>
        <v>0.7</v>
      </c>
      <c r="P30" s="394">
        <f>IFERROR(VLOOKUP(A30,日报!BC:BS,9,0),"0")</f>
        <v>0.65</v>
      </c>
      <c r="Q30" s="395">
        <f>IFERROR(VLOOKUP(A30,日报!BC:BS,10,0),"0")</f>
        <v>25.1</v>
      </c>
      <c r="R30" s="584">
        <f>IFERROR(VLOOKUP(A30,日报!BC:BS,11,0),"0")</f>
        <v>23.1</v>
      </c>
      <c r="S30" s="393">
        <f>IFERROR(VLOOKUP(A30,日报!BT:CJ,8,0),"0")</f>
        <v>0.77</v>
      </c>
      <c r="T30" s="394">
        <f>IFERROR(VLOOKUP(A30,日报!BT:CJ,9,0),"0")</f>
        <v>0.63</v>
      </c>
      <c r="U30" s="395">
        <f>IFERROR(VLOOKUP(A30,日报!BT:CJ,10,0),"0")</f>
        <v>24.9</v>
      </c>
      <c r="V30" s="584">
        <f>IFERROR(VLOOKUP(A30,日报!BT:CJ,11,0),"0")</f>
        <v>23.1</v>
      </c>
      <c r="W30" s="393">
        <f>IFERROR(VLOOKUP(A30,日报!CK:DA,8,0),"0")</f>
        <v>0.77</v>
      </c>
      <c r="X30" s="394">
        <f>IFERROR(VLOOKUP(A30,日报!CK:DA,9,0),"0")</f>
        <v>0.65</v>
      </c>
      <c r="Y30" s="395">
        <f>IFERROR(VLOOKUP(A30,日报!CK:DA,10,0),"0")</f>
        <v>25.9</v>
      </c>
      <c r="Z30" s="584">
        <f>IFERROR(VLOOKUP(A30,日报!CK:DA,11,0),"0")</f>
        <v>23</v>
      </c>
      <c r="AA30" s="393">
        <f>IFERROR(VLOOKUP(A30,日报!DB:DR,8,0),"0")</f>
        <v>0.76</v>
      </c>
      <c r="AB30" s="394">
        <f>IFERROR(VLOOKUP(A30,日报!DB:DR,9,0),"0")</f>
        <v>0.59</v>
      </c>
      <c r="AC30" s="395">
        <f>IFERROR(VLOOKUP(A30,日报!DB:DR,10,0),"0")</f>
        <v>25.8</v>
      </c>
      <c r="AD30" s="584">
        <f>IFERROR(VLOOKUP(A30,日报!DB:DR,11,0),"0")</f>
        <v>22.7</v>
      </c>
      <c r="AE30" s="393">
        <f>IFERROR(VLOOKUP(A30,日报!DS:EI,8,0),"0")</f>
        <v>0.76</v>
      </c>
      <c r="AF30" s="394">
        <f>IFERROR(VLOOKUP(A30,日报!DS:EI,9,0),"0")</f>
        <v>0.62</v>
      </c>
      <c r="AG30" s="395">
        <f>IFERROR(VLOOKUP(A30,日报!DS:EI,10,0),"0")</f>
        <v>26</v>
      </c>
      <c r="AH30" s="584">
        <f>IFERROR(VLOOKUP(A30,日报!DS:EI,11,0),"0")</f>
        <v>22.8</v>
      </c>
      <c r="AI30" s="393">
        <f>IFERROR(VLOOKUP(A30,日报!EJ:EZ,8,0),"0")</f>
        <v>0.75</v>
      </c>
      <c r="AJ30" s="394">
        <f>IFERROR(VLOOKUP(A30,日报!EJ:EZ,9,0),"0")</f>
        <v>0.56999999999999995</v>
      </c>
      <c r="AK30" s="395">
        <f>IFERROR(VLOOKUP(A30,日报!EJ:EZ,10,0),"0")</f>
        <v>26</v>
      </c>
      <c r="AL30" s="584">
        <f>IFERROR(VLOOKUP(A30,日报!EJ:EZ,11,0),"0")</f>
        <v>22.8</v>
      </c>
    </row>
    <row r="31" spans="1:38">
      <c r="A31" s="132">
        <f t="shared" si="0"/>
        <v>23</v>
      </c>
      <c r="B31" s="590">
        <v>23.700000000000003</v>
      </c>
      <c r="C31" s="393">
        <f>IFERROR(VLOOKUP(A31,日报!D:T,8,0),"0")</f>
        <v>0.75</v>
      </c>
      <c r="D31" s="394">
        <f>IFERROR(VLOOKUP(A31,日报!D:T,9,0),"0")</f>
        <v>0.6</v>
      </c>
      <c r="E31" s="395">
        <f>IFERROR(VLOOKUP(A31,日报!D:T,10,0),"0")</f>
        <v>25.9</v>
      </c>
      <c r="F31" s="584">
        <f>IFERROR(VLOOKUP(A31,日报!D:T,11,0),"0")</f>
        <v>23.2</v>
      </c>
      <c r="G31" s="393">
        <f>IFERROR(VLOOKUP(A31,日报!U:AK,8,0),"0")</f>
        <v>0.74</v>
      </c>
      <c r="H31" s="394">
        <f>IFERROR(VLOOKUP(A31,日报!U:AK,9,0),"0")</f>
        <v>0.59</v>
      </c>
      <c r="I31" s="395">
        <f>IFERROR(VLOOKUP(A31,日报!U:AK,10,0),"0")</f>
        <v>25.7</v>
      </c>
      <c r="J31" s="584">
        <f>IFERROR(VLOOKUP(A31,日报!U:AK,11,0),"0")</f>
        <v>23.2</v>
      </c>
      <c r="K31" s="393">
        <f>IFERROR(VLOOKUP(A31,日报!AL:BB,8,0),"0")</f>
        <v>0.74</v>
      </c>
      <c r="L31" s="394">
        <f>IFERROR(VLOOKUP(A31,日报!AL:BB,9,0),"0")</f>
        <v>0.64</v>
      </c>
      <c r="M31" s="395">
        <f>IFERROR(VLOOKUP(A31,日报!AL:BB,10,0),"0")</f>
        <v>25.6</v>
      </c>
      <c r="N31" s="584">
        <f>IFERROR(VLOOKUP(A31,日报!AL:BB,11,0),"0")</f>
        <v>23.1</v>
      </c>
      <c r="O31" s="393">
        <f>IFERROR(VLOOKUP(A31,日报!BC:BS,8,0),"0")</f>
        <v>0.71</v>
      </c>
      <c r="P31" s="394">
        <f>IFERROR(VLOOKUP(A31,日报!BC:BS,9,0),"0")</f>
        <v>0.61</v>
      </c>
      <c r="Q31" s="395">
        <f>IFERROR(VLOOKUP(A31,日报!BC:BS,10,0),"0")</f>
        <v>25.6</v>
      </c>
      <c r="R31" s="584">
        <f>IFERROR(VLOOKUP(A31,日报!BC:BS,11,0),"0")</f>
        <v>23</v>
      </c>
      <c r="S31" s="393">
        <f>IFERROR(VLOOKUP(A31,日报!BT:CJ,8,0),"0")</f>
        <v>0.77</v>
      </c>
      <c r="T31" s="394">
        <f>IFERROR(VLOOKUP(A31,日报!BT:CJ,9,0),"0")</f>
        <v>0.61</v>
      </c>
      <c r="U31" s="395">
        <f>IFERROR(VLOOKUP(A31,日报!BT:CJ,10,0),"0")</f>
        <v>25.6</v>
      </c>
      <c r="V31" s="584">
        <f>IFERROR(VLOOKUP(A31,日报!BT:CJ,11,0),"0")</f>
        <v>23</v>
      </c>
      <c r="W31" s="393">
        <f>IFERROR(VLOOKUP(A31,日报!CK:DA,8,0),"0")</f>
        <v>0.77</v>
      </c>
      <c r="X31" s="394">
        <f>IFERROR(VLOOKUP(A31,日报!CK:DA,9,0),"0")</f>
        <v>0.56999999999999995</v>
      </c>
      <c r="Y31" s="395">
        <f>IFERROR(VLOOKUP(A31,日报!CK:DA,10,0),"0")</f>
        <v>26.1</v>
      </c>
      <c r="Z31" s="584">
        <f>IFERROR(VLOOKUP(A31,日报!CK:DA,11,0),"0")</f>
        <v>23.5</v>
      </c>
      <c r="AA31" s="393">
        <f>IFERROR(VLOOKUP(A31,日报!DB:DR,8,0),"0")</f>
        <v>0.78</v>
      </c>
      <c r="AB31" s="394">
        <f>IFERROR(VLOOKUP(A31,日报!DB:DR,9,0),"0")</f>
        <v>0.56000000000000005</v>
      </c>
      <c r="AC31" s="395">
        <f>IFERROR(VLOOKUP(A31,日报!DB:DR,10,0),"0")</f>
        <v>26.1</v>
      </c>
      <c r="AD31" s="584">
        <f>IFERROR(VLOOKUP(A31,日报!DB:DR,11,0),"0")</f>
        <v>23</v>
      </c>
      <c r="AE31" s="393">
        <f>IFERROR(VLOOKUP(A31,日报!DS:EI,8,0),"0")</f>
        <v>0.75</v>
      </c>
      <c r="AF31" s="394">
        <f>IFERROR(VLOOKUP(A31,日报!DS:EI,9,0),"0")</f>
        <v>0.6</v>
      </c>
      <c r="AG31" s="395">
        <f>IFERROR(VLOOKUP(A31,日报!DS:EI,10,0),"0")</f>
        <v>26</v>
      </c>
      <c r="AH31" s="584">
        <f>IFERROR(VLOOKUP(A31,日报!DS:EI,11,0),"0")</f>
        <v>23.4</v>
      </c>
      <c r="AI31" s="393">
        <f>IFERROR(VLOOKUP(A31,日报!EJ:EZ,8,0),"0")</f>
        <v>0.75</v>
      </c>
      <c r="AJ31" s="394">
        <f>IFERROR(VLOOKUP(A31,日报!EJ:EZ,9,0),"0")</f>
        <v>0.56999999999999995</v>
      </c>
      <c r="AK31" s="395">
        <f>IFERROR(VLOOKUP(A31,日报!EJ:EZ,10,0),"0")</f>
        <v>26.2</v>
      </c>
      <c r="AL31" s="584">
        <f>IFERROR(VLOOKUP(A31,日报!EJ:EZ,11,0),"0")</f>
        <v>23.4</v>
      </c>
    </row>
    <row r="32" spans="1:38">
      <c r="A32" s="132">
        <f t="shared" si="0"/>
        <v>24</v>
      </c>
      <c r="B32" s="590">
        <v>23.200000000000003</v>
      </c>
      <c r="C32" s="393">
        <f>IFERROR(VLOOKUP(A32,日报!D:T,8,0),"0")</f>
        <v>0.75</v>
      </c>
      <c r="D32" s="394">
        <f>IFERROR(VLOOKUP(A32,日报!D:T,9,0),"0")</f>
        <v>0.53</v>
      </c>
      <c r="E32" s="395">
        <f>IFERROR(VLOOKUP(A32,日报!D:T,10,0),"0")</f>
        <v>26.1</v>
      </c>
      <c r="F32" s="584">
        <f>IFERROR(VLOOKUP(A32,日报!D:T,11,0),"0")</f>
        <v>23.1</v>
      </c>
      <c r="G32" s="393">
        <f>IFERROR(VLOOKUP(A32,日报!U:AK,8,0),"0")</f>
        <v>0.73</v>
      </c>
      <c r="H32" s="394">
        <f>IFERROR(VLOOKUP(A32,日报!U:AK,9,0),"0")</f>
        <v>0.56000000000000005</v>
      </c>
      <c r="I32" s="395">
        <f>IFERROR(VLOOKUP(A32,日报!U:AK,10,0),"0")</f>
        <v>25.6</v>
      </c>
      <c r="J32" s="584">
        <f>IFERROR(VLOOKUP(A32,日报!U:AK,11,0),"0")</f>
        <v>23.6</v>
      </c>
      <c r="K32" s="393">
        <f>IFERROR(VLOOKUP(A32,日报!AL:BB,8,0),"0")</f>
        <v>0.74</v>
      </c>
      <c r="L32" s="394">
        <f>IFERROR(VLOOKUP(A32,日报!AL:BB,9,0),"0")</f>
        <v>0.6</v>
      </c>
      <c r="M32" s="395">
        <f>IFERROR(VLOOKUP(A32,日报!AL:BB,10,0),"0")</f>
        <v>26.1</v>
      </c>
      <c r="N32" s="584">
        <f>IFERROR(VLOOKUP(A32,日报!AL:BB,11,0),"0")</f>
        <v>23.8</v>
      </c>
      <c r="O32" s="393">
        <f>IFERROR(VLOOKUP(A32,日报!BC:BS,8,0),"0")</f>
        <v>0.7</v>
      </c>
      <c r="P32" s="394">
        <f>IFERROR(VLOOKUP(A32,日报!BC:BS,9,0),"0")</f>
        <v>0.57999999999999996</v>
      </c>
      <c r="Q32" s="395">
        <f>IFERROR(VLOOKUP(A32,日报!BC:BS,10,0),"0")</f>
        <v>25.7</v>
      </c>
      <c r="R32" s="584">
        <f>IFERROR(VLOOKUP(A32,日报!BC:BS,11,0),"0")</f>
        <v>23.7</v>
      </c>
      <c r="S32" s="393">
        <f>IFERROR(VLOOKUP(A32,日报!BT:CJ,8,0),"0")</f>
        <v>0.78</v>
      </c>
      <c r="T32" s="394">
        <f>IFERROR(VLOOKUP(A32,日报!BT:CJ,9,0),"0")</f>
        <v>0.57999999999999996</v>
      </c>
      <c r="U32" s="395">
        <f>IFERROR(VLOOKUP(A32,日报!BT:CJ,10,0),"0")</f>
        <v>25.7</v>
      </c>
      <c r="V32" s="584">
        <f>IFERROR(VLOOKUP(A32,日报!BT:CJ,11,0),"0")</f>
        <v>23.3</v>
      </c>
      <c r="W32" s="393">
        <f>IFERROR(VLOOKUP(A32,日报!CK:DA,8,0),"0")</f>
        <v>0.75</v>
      </c>
      <c r="X32" s="394">
        <f>IFERROR(VLOOKUP(A32,日报!CK:DA,9,0),"0")</f>
        <v>0.47</v>
      </c>
      <c r="Y32" s="395">
        <f>IFERROR(VLOOKUP(A32,日报!CK:DA,10,0),"0")</f>
        <v>26.4</v>
      </c>
      <c r="Z32" s="584">
        <f>IFERROR(VLOOKUP(A32,日报!CK:DA,11,0),"0")</f>
        <v>23.5</v>
      </c>
      <c r="AA32" s="393">
        <f>IFERROR(VLOOKUP(A32,日报!DB:DR,8,0),"0")</f>
        <v>0.78</v>
      </c>
      <c r="AB32" s="394">
        <f>IFERROR(VLOOKUP(A32,日报!DB:DR,9,0),"0")</f>
        <v>0.47</v>
      </c>
      <c r="AC32" s="395">
        <f>IFERROR(VLOOKUP(A32,日报!DB:DR,10,0),"0")</f>
        <v>25.8</v>
      </c>
      <c r="AD32" s="584">
        <f>IFERROR(VLOOKUP(A32,日报!DB:DR,11,0),"0")</f>
        <v>23.1</v>
      </c>
      <c r="AE32" s="393">
        <f>IFERROR(VLOOKUP(A32,日报!DS:EI,8,0),"0")</f>
        <v>0.73</v>
      </c>
      <c r="AF32" s="394">
        <f>IFERROR(VLOOKUP(A32,日报!DS:EI,9,0),"0")</f>
        <v>0.51</v>
      </c>
      <c r="AG32" s="395">
        <f>IFERROR(VLOOKUP(A32,日报!DS:EI,10,0),"0")</f>
        <v>26.2</v>
      </c>
      <c r="AH32" s="584">
        <f>IFERROR(VLOOKUP(A32,日报!DS:EI,11,0),"0")</f>
        <v>23.1</v>
      </c>
      <c r="AI32" s="393">
        <f>IFERROR(VLOOKUP(A32,日报!EJ:EZ,8,0),"0")</f>
        <v>0.74</v>
      </c>
      <c r="AJ32" s="394">
        <f>IFERROR(VLOOKUP(A32,日报!EJ:EZ,9,0),"0")</f>
        <v>0.45</v>
      </c>
      <c r="AK32" s="395">
        <f>IFERROR(VLOOKUP(A32,日报!EJ:EZ,10,0),"0")</f>
        <v>25.7</v>
      </c>
      <c r="AL32" s="584">
        <f>IFERROR(VLOOKUP(A32,日报!EJ:EZ,11,0),"0")</f>
        <v>23</v>
      </c>
    </row>
    <row r="33" spans="1:38">
      <c r="A33" s="132">
        <f t="shared" si="0"/>
        <v>25</v>
      </c>
      <c r="B33" s="590">
        <v>22.7</v>
      </c>
      <c r="C33" s="393">
        <f>IFERROR(VLOOKUP(A33,日报!D:T,8,0),"0")</f>
        <v>0.73</v>
      </c>
      <c r="D33" s="394">
        <f>IFERROR(VLOOKUP(A33,日报!D:T,9,0),"0")</f>
        <v>0.46</v>
      </c>
      <c r="E33" s="395">
        <f>IFERROR(VLOOKUP(A33,日报!D:T,10,0),"0")</f>
        <v>26.5</v>
      </c>
      <c r="F33" s="584">
        <f>IFERROR(VLOOKUP(A33,日报!D:T,11,0),"0")</f>
        <v>23.4</v>
      </c>
      <c r="G33" s="393">
        <f>IFERROR(VLOOKUP(A33,日报!U:AK,8,0),"0")</f>
        <v>0.7</v>
      </c>
      <c r="H33" s="394">
        <f>IFERROR(VLOOKUP(A33,日报!U:AK,9,0),"0")</f>
        <v>0.48</v>
      </c>
      <c r="I33" s="395">
        <f>IFERROR(VLOOKUP(A33,日报!U:AK,10,0),"0")</f>
        <v>26</v>
      </c>
      <c r="J33" s="584">
        <f>IFERROR(VLOOKUP(A33,日报!U:AK,11,0),"0")</f>
        <v>23</v>
      </c>
      <c r="K33" s="393">
        <f>IFERROR(VLOOKUP(A33,日报!AL:BB,8,0),"0")</f>
        <v>0.72</v>
      </c>
      <c r="L33" s="394">
        <f>IFERROR(VLOOKUP(A33,日报!AL:BB,9,0),"0")</f>
        <v>0.48</v>
      </c>
      <c r="M33" s="395">
        <f>IFERROR(VLOOKUP(A33,日报!AL:BB,10,0),"0")</f>
        <v>26.5</v>
      </c>
      <c r="N33" s="584">
        <f>IFERROR(VLOOKUP(A33,日报!AL:BB,11,0),"0")</f>
        <v>23.3</v>
      </c>
      <c r="O33" s="393">
        <f>IFERROR(VLOOKUP(A33,日报!BC:BS,8,0),"0")</f>
        <v>0.69</v>
      </c>
      <c r="P33" s="394">
        <f>IFERROR(VLOOKUP(A33,日报!BC:BS,9,0),"0")</f>
        <v>0.48</v>
      </c>
      <c r="Q33" s="395">
        <f>IFERROR(VLOOKUP(A33,日报!BC:BS,10,0),"0")</f>
        <v>26.3</v>
      </c>
      <c r="R33" s="584">
        <f>IFERROR(VLOOKUP(A33,日报!BC:BS,11,0),"0")</f>
        <v>23</v>
      </c>
      <c r="S33" s="393">
        <f>IFERROR(VLOOKUP(A33,日报!BT:CJ,8,0),"0")</f>
        <v>0.77</v>
      </c>
      <c r="T33" s="394">
        <f>IFERROR(VLOOKUP(A33,日报!BT:CJ,9,0),"0")</f>
        <v>0.5</v>
      </c>
      <c r="U33" s="395">
        <f>IFERROR(VLOOKUP(A33,日报!BT:CJ,10,0),"0")</f>
        <v>25.5</v>
      </c>
      <c r="V33" s="584">
        <f>IFERROR(VLOOKUP(A33,日报!BT:CJ,11,0),"0")</f>
        <v>22.8</v>
      </c>
      <c r="W33" s="393">
        <f>IFERROR(VLOOKUP(A33,日报!CK:DA,8,0),"0")</f>
        <v>0.76</v>
      </c>
      <c r="X33" s="394">
        <f>IFERROR(VLOOKUP(A33,日报!CK:DA,9,0),"0")</f>
        <v>0.56999999999999995</v>
      </c>
      <c r="Y33" s="395">
        <f>IFERROR(VLOOKUP(A33,日报!CK:DA,10,0),"0")</f>
        <v>25</v>
      </c>
      <c r="Z33" s="584">
        <f>IFERROR(VLOOKUP(A33,日报!CK:DA,11,0),"0")</f>
        <v>22.4</v>
      </c>
      <c r="AA33" s="393">
        <f>IFERROR(VLOOKUP(A33,日报!DB:DR,8,0),"0")</f>
        <v>0.76</v>
      </c>
      <c r="AB33" s="394">
        <f>IFERROR(VLOOKUP(A33,日报!DB:DR,9,0),"0")</f>
        <v>0.57999999999999996</v>
      </c>
      <c r="AC33" s="395">
        <f>IFERROR(VLOOKUP(A33,日报!DB:DR,10,0),"0")</f>
        <v>24.8</v>
      </c>
      <c r="AD33" s="584">
        <f>IFERROR(VLOOKUP(A33,日报!DB:DR,11,0),"0")</f>
        <v>22.1</v>
      </c>
      <c r="AE33" s="393">
        <f>IFERROR(VLOOKUP(A33,日报!DS:EI,8,0),"0")</f>
        <v>0.73</v>
      </c>
      <c r="AF33" s="394">
        <f>IFERROR(VLOOKUP(A33,日报!DS:EI,9,0),"0")</f>
        <v>0.61</v>
      </c>
      <c r="AG33" s="395">
        <f>IFERROR(VLOOKUP(A33,日报!DS:EI,10,0),"0")</f>
        <v>24.9</v>
      </c>
      <c r="AH33" s="584">
        <f>IFERROR(VLOOKUP(A33,日报!DS:EI,11,0),"0")</f>
        <v>22.2</v>
      </c>
      <c r="AI33" s="393">
        <f>IFERROR(VLOOKUP(A33,日报!EJ:EZ,8,0),"0")</f>
        <v>0.72</v>
      </c>
      <c r="AJ33" s="394">
        <f>IFERROR(VLOOKUP(A33,日报!EJ:EZ,9,0),"0")</f>
        <v>0.54</v>
      </c>
      <c r="AK33" s="395">
        <f>IFERROR(VLOOKUP(A33,日报!EJ:EZ,10,0),"0")</f>
        <v>24.8</v>
      </c>
      <c r="AL33" s="584">
        <f>IFERROR(VLOOKUP(A33,日报!EJ:EZ,11,0),"0")</f>
        <v>22.1</v>
      </c>
    </row>
    <row r="34" spans="1:38">
      <c r="A34" s="132">
        <f t="shared" si="0"/>
        <v>26</v>
      </c>
      <c r="B34" s="590">
        <v>22.2</v>
      </c>
      <c r="C34" s="393">
        <f>IFERROR(VLOOKUP(A34,日报!D:T,8,0),"0")</f>
        <v>0.73</v>
      </c>
      <c r="D34" s="394">
        <f>IFERROR(VLOOKUP(A34,日报!D:T,9,0),"0")</f>
        <v>0.56000000000000005</v>
      </c>
      <c r="E34" s="395">
        <f>IFERROR(VLOOKUP(A34,日报!D:T,10,0),"0")</f>
        <v>25.2</v>
      </c>
      <c r="F34" s="584">
        <f>IFERROR(VLOOKUP(A34,日报!D:T,11,0),"0")</f>
        <v>22.5</v>
      </c>
      <c r="G34" s="393">
        <f>IFERROR(VLOOKUP(A34,日报!U:AK,8,0),"0")</f>
        <v>0.72</v>
      </c>
      <c r="H34" s="394">
        <f>IFERROR(VLOOKUP(A34,日报!U:AK,9,0),"0")</f>
        <v>0.57999999999999996</v>
      </c>
      <c r="I34" s="395">
        <f>IFERROR(VLOOKUP(A34,日报!U:AK,10,0),"0")</f>
        <v>24.4</v>
      </c>
      <c r="J34" s="584">
        <f>IFERROR(VLOOKUP(A34,日报!U:AK,11,0),"0")</f>
        <v>22.3</v>
      </c>
      <c r="K34" s="393">
        <f>IFERROR(VLOOKUP(A34,日报!AL:BB,8,0),"0")</f>
        <v>0.7</v>
      </c>
      <c r="L34" s="394">
        <f>IFERROR(VLOOKUP(A34,日报!AL:BB,9,0),"0")</f>
        <v>0.55000000000000004</v>
      </c>
      <c r="M34" s="395">
        <f>IFERROR(VLOOKUP(A34,日报!AL:BB,10,0),"0")</f>
        <v>25</v>
      </c>
      <c r="N34" s="584">
        <f>IFERROR(VLOOKUP(A34,日报!AL:BB,11,0),"0")</f>
        <v>22.1</v>
      </c>
      <c r="O34" s="393">
        <f>IFERROR(VLOOKUP(A34,日报!BC:BS,8,0),"0")</f>
        <v>0.69</v>
      </c>
      <c r="P34" s="394">
        <f>IFERROR(VLOOKUP(A34,日报!BC:BS,9,0),"0")</f>
        <v>0.57999999999999996</v>
      </c>
      <c r="Q34" s="395">
        <f>IFERROR(VLOOKUP(A34,日报!BC:BS,10,0),"0")</f>
        <v>24.7</v>
      </c>
      <c r="R34" s="584">
        <f>IFERROR(VLOOKUP(A34,日报!BC:BS,11,0),"0")</f>
        <v>22.2</v>
      </c>
      <c r="S34" s="393">
        <f>IFERROR(VLOOKUP(A34,日报!BT:CJ,8,0),"0")</f>
        <v>0.76</v>
      </c>
      <c r="T34" s="394">
        <f>IFERROR(VLOOKUP(A34,日报!BT:CJ,9,0),"0")</f>
        <v>0.6</v>
      </c>
      <c r="U34" s="395">
        <f>IFERROR(VLOOKUP(A34,日报!BT:CJ,10,0),"0")</f>
        <v>24.7</v>
      </c>
      <c r="V34" s="584">
        <f>IFERROR(VLOOKUP(A34,日报!BT:CJ,11,0),"0")</f>
        <v>22.3</v>
      </c>
      <c r="W34" s="393">
        <f>IFERROR(VLOOKUP(A34,日报!CK:DA,8,0),"0")</f>
        <v>0.77</v>
      </c>
      <c r="X34" s="394">
        <f>IFERROR(VLOOKUP(A34,日报!CK:DA,9,0),"0")</f>
        <v>0.53</v>
      </c>
      <c r="Y34" s="395">
        <f>IFERROR(VLOOKUP(A34,日报!CK:DA,10,0),"0")</f>
        <v>25.8</v>
      </c>
      <c r="Z34" s="584">
        <f>IFERROR(VLOOKUP(A34,日报!CK:DA,11,0),"0")</f>
        <v>21.9</v>
      </c>
      <c r="AA34" s="393">
        <f>IFERROR(VLOOKUP(A34,日报!DB:DR,8,0),"0")</f>
        <v>0.76</v>
      </c>
      <c r="AB34" s="394">
        <f>IFERROR(VLOOKUP(A34,日报!DB:DR,9,0),"0")</f>
        <v>0.51</v>
      </c>
      <c r="AC34" s="395">
        <f>IFERROR(VLOOKUP(A34,日报!DB:DR,10,0),"0")</f>
        <v>25.6</v>
      </c>
      <c r="AD34" s="584">
        <f>IFERROR(VLOOKUP(A34,日报!DB:DR,11,0),"0")</f>
        <v>21.7</v>
      </c>
      <c r="AE34" s="393">
        <f>IFERROR(VLOOKUP(A34,日报!DS:EI,8,0),"0")</f>
        <v>0.72</v>
      </c>
      <c r="AF34" s="394">
        <f>IFERROR(VLOOKUP(A34,日报!DS:EI,9,0),"0")</f>
        <v>0.55000000000000004</v>
      </c>
      <c r="AG34" s="395">
        <f>IFERROR(VLOOKUP(A34,日报!DS:EI,10,0),"0")</f>
        <v>25.7</v>
      </c>
      <c r="AH34" s="584">
        <f>IFERROR(VLOOKUP(A34,日报!DS:EI,11,0),"0")</f>
        <v>21.9</v>
      </c>
      <c r="AI34" s="393">
        <f>IFERROR(VLOOKUP(A34,日报!EJ:EZ,8,0),"0")</f>
        <v>0.74</v>
      </c>
      <c r="AJ34" s="394">
        <f>IFERROR(VLOOKUP(A34,日报!EJ:EZ,9,0),"0")</f>
        <v>0.53</v>
      </c>
      <c r="AK34" s="395">
        <f>IFERROR(VLOOKUP(A34,日报!EJ:EZ,10,0),"0")</f>
        <v>25.9</v>
      </c>
      <c r="AL34" s="584">
        <f>IFERROR(VLOOKUP(A34,日报!EJ:EZ,11,0),"0")</f>
        <v>21.8</v>
      </c>
    </row>
    <row r="35" spans="1:38">
      <c r="A35" s="132">
        <f t="shared" si="0"/>
        <v>27</v>
      </c>
      <c r="B35" s="590">
        <v>21.8</v>
      </c>
      <c r="C35" s="393">
        <f>IFERROR(VLOOKUP(A35,日报!D:T,8,0),"0")</f>
        <v>0.72</v>
      </c>
      <c r="D35" s="394">
        <f>IFERROR(VLOOKUP(A35,日报!D:T,9,0),"0")</f>
        <v>0.52</v>
      </c>
      <c r="E35" s="395">
        <f>IFERROR(VLOOKUP(A35,日报!D:T,10,0),"0")</f>
        <v>25.7</v>
      </c>
      <c r="F35" s="584">
        <f>IFERROR(VLOOKUP(A35,日报!D:T,11,0),"0")</f>
        <v>22.2</v>
      </c>
      <c r="G35" s="393">
        <f>IFERROR(VLOOKUP(A35,日报!U:AK,8,0),"0")</f>
        <v>0.72</v>
      </c>
      <c r="H35" s="394">
        <f>IFERROR(VLOOKUP(A35,日报!U:AK,9,0),"0")</f>
        <v>0.54</v>
      </c>
      <c r="I35" s="395">
        <f>IFERROR(VLOOKUP(A35,日报!U:AK,10,0),"0")</f>
        <v>25.6</v>
      </c>
      <c r="J35" s="584">
        <f>IFERROR(VLOOKUP(A35,日报!U:AK,11,0),"0")</f>
        <v>22</v>
      </c>
      <c r="K35" s="393">
        <f>IFERROR(VLOOKUP(A35,日报!AL:BB,8,0),"0")</f>
        <v>0.71</v>
      </c>
      <c r="L35" s="394">
        <f>IFERROR(VLOOKUP(A35,日报!AL:BB,9,0),"0")</f>
        <v>0.51</v>
      </c>
      <c r="M35" s="395">
        <f>IFERROR(VLOOKUP(A35,日报!AL:BB,10,0),"0")</f>
        <v>25.5</v>
      </c>
      <c r="N35" s="584">
        <f>IFERROR(VLOOKUP(A35,日报!AL:BB,11,0),"0")</f>
        <v>21.9</v>
      </c>
      <c r="O35" s="393">
        <f>IFERROR(VLOOKUP(A35,日报!BC:BS,8,0),"0")</f>
        <v>0.69</v>
      </c>
      <c r="P35" s="394">
        <f>IFERROR(VLOOKUP(A35,日报!BC:BS,9,0),"0")</f>
        <v>0.54</v>
      </c>
      <c r="Q35" s="395">
        <f>IFERROR(VLOOKUP(A35,日报!BC:BS,10,0),"0")</f>
        <v>25</v>
      </c>
      <c r="R35" s="584">
        <f>IFERROR(VLOOKUP(A35,日报!BC:BS,11,0),"0")</f>
        <v>22</v>
      </c>
      <c r="S35" s="393">
        <f>IFERROR(VLOOKUP(A35,日报!BT:CJ,8,0),"0")</f>
        <v>0.76</v>
      </c>
      <c r="T35" s="394">
        <f>IFERROR(VLOOKUP(A35,日报!BT:CJ,9,0),"0")</f>
        <v>0.55000000000000004</v>
      </c>
      <c r="U35" s="395">
        <f>IFERROR(VLOOKUP(A35,日报!BT:CJ,10,0),"0")</f>
        <v>25.3</v>
      </c>
      <c r="V35" s="584">
        <f>IFERROR(VLOOKUP(A35,日报!BT:CJ,11,0),"0")</f>
        <v>21.9</v>
      </c>
      <c r="W35" s="393">
        <f>IFERROR(VLOOKUP(A35,日报!CK:DA,8,0),"0")</f>
        <v>0.77</v>
      </c>
      <c r="X35" s="394">
        <f>IFERROR(VLOOKUP(A35,日报!CK:DA,9,0),"0")</f>
        <v>0.61</v>
      </c>
      <c r="Y35" s="395">
        <f>IFERROR(VLOOKUP(A35,日报!CK:DA,10,0),"0")</f>
        <v>24.8</v>
      </c>
      <c r="Z35" s="584">
        <f>IFERROR(VLOOKUP(A35,日报!CK:DA,11,0),"0")</f>
        <v>21.9</v>
      </c>
      <c r="AA35" s="393">
        <f>IFERROR(VLOOKUP(A35,日报!DB:DR,8,0),"0")</f>
        <v>0.79</v>
      </c>
      <c r="AB35" s="394">
        <f>IFERROR(VLOOKUP(A35,日报!DB:DR,9,0),"0")</f>
        <v>0.6</v>
      </c>
      <c r="AC35" s="395">
        <f>IFERROR(VLOOKUP(A35,日报!DB:DR,10,0),"0")</f>
        <v>24.8</v>
      </c>
      <c r="AD35" s="584">
        <f>IFERROR(VLOOKUP(A35,日报!DB:DR,11,0),"0")</f>
        <v>21.6</v>
      </c>
      <c r="AE35" s="393">
        <f>IFERROR(VLOOKUP(A35,日报!DS:EI,8,0),"0")</f>
        <v>0.7</v>
      </c>
      <c r="AF35" s="394">
        <f>IFERROR(VLOOKUP(A35,日报!DS:EI,9,0),"0")</f>
        <v>0.56999999999999995</v>
      </c>
      <c r="AG35" s="395">
        <f>IFERROR(VLOOKUP(A35,日报!DS:EI,10,0),"0")</f>
        <v>24.5</v>
      </c>
      <c r="AH35" s="584">
        <f>IFERROR(VLOOKUP(A35,日报!DS:EI,11,0),"0")</f>
        <v>22</v>
      </c>
      <c r="AI35" s="393">
        <f>IFERROR(VLOOKUP(A35,日报!EJ:EZ,8,0),"0")</f>
        <v>0.8</v>
      </c>
      <c r="AJ35" s="394">
        <f>IFERROR(VLOOKUP(A35,日报!EJ:EZ,9,0),"0")</f>
        <v>0.55000000000000004</v>
      </c>
      <c r="AK35" s="395">
        <f>IFERROR(VLOOKUP(A35,日报!EJ:EZ,10,0),"0")</f>
        <v>24.6</v>
      </c>
      <c r="AL35" s="584">
        <f>IFERROR(VLOOKUP(A35,日报!EJ:EZ,11,0),"0")</f>
        <v>21.5</v>
      </c>
    </row>
    <row r="36" spans="1:38">
      <c r="A36" s="132">
        <f t="shared" si="0"/>
        <v>28</v>
      </c>
      <c r="B36" s="590">
        <v>21.5</v>
      </c>
      <c r="C36" s="393">
        <f>IFERROR(VLOOKUP(A36,日报!D:T,8,0),"0")</f>
        <v>0.75</v>
      </c>
      <c r="D36" s="394">
        <f>IFERROR(VLOOKUP(A36,日报!D:T,9,0),"0")</f>
        <v>0.54</v>
      </c>
      <c r="E36" s="395">
        <f>IFERROR(VLOOKUP(A36,日报!D:T,10,0),"0")</f>
        <v>24.8</v>
      </c>
      <c r="F36" s="584">
        <f>IFERROR(VLOOKUP(A36,日报!D:T,11,0),"0")</f>
        <v>21.8</v>
      </c>
      <c r="G36" s="393">
        <f>IFERROR(VLOOKUP(A36,日报!U:AK,8,0),"0")</f>
        <v>0.74</v>
      </c>
      <c r="H36" s="394">
        <f>IFERROR(VLOOKUP(A36,日报!U:AK,9,0),"0")</f>
        <v>0.6</v>
      </c>
      <c r="I36" s="395">
        <f>IFERROR(VLOOKUP(A36,日报!U:AK,10,0),"0")</f>
        <v>24.2</v>
      </c>
      <c r="J36" s="584">
        <f>IFERROR(VLOOKUP(A36,日报!U:AK,11,0),"0")</f>
        <v>21.8</v>
      </c>
      <c r="K36" s="393">
        <f>IFERROR(VLOOKUP(A36,日报!AL:BB,8,0),"0")</f>
        <v>0.75</v>
      </c>
      <c r="L36" s="394">
        <f>IFERROR(VLOOKUP(A36,日报!AL:BB,9,0),"0")</f>
        <v>0.59</v>
      </c>
      <c r="M36" s="395">
        <f>IFERROR(VLOOKUP(A36,日报!AL:BB,10,0),"0")</f>
        <v>25.4</v>
      </c>
      <c r="N36" s="584">
        <f>IFERROR(VLOOKUP(A36,日报!AL:BB,11,0),"0")</f>
        <v>22.3</v>
      </c>
      <c r="O36" s="393">
        <f>IFERROR(VLOOKUP(A36,日报!BC:BS,8,0),"0")</f>
        <v>0.71</v>
      </c>
      <c r="P36" s="394">
        <f>IFERROR(VLOOKUP(A36,日报!BC:BS,9,0),"0")</f>
        <v>0.57999999999999996</v>
      </c>
      <c r="Q36" s="395">
        <f>IFERROR(VLOOKUP(A36,日报!BC:BS,10,0),"0")</f>
        <v>24.5</v>
      </c>
      <c r="R36" s="584">
        <f>IFERROR(VLOOKUP(A36,日报!BC:BS,11,0),"0")</f>
        <v>21.9</v>
      </c>
      <c r="S36" s="393">
        <f>IFERROR(VLOOKUP(A36,日报!BT:CJ,8,0),"0")</f>
        <v>0.79</v>
      </c>
      <c r="T36" s="394">
        <f>IFERROR(VLOOKUP(A36,日报!BT:CJ,9,0),"0")</f>
        <v>0.6</v>
      </c>
      <c r="U36" s="395">
        <f>IFERROR(VLOOKUP(A36,日报!BT:CJ,10,0),"0")</f>
        <v>24.4</v>
      </c>
      <c r="V36" s="584">
        <f>IFERROR(VLOOKUP(A36,日报!BT:CJ,11,0),"0")</f>
        <v>21.8</v>
      </c>
      <c r="W36" s="393">
        <f>IFERROR(VLOOKUP(A36,日报!CK:DA,8,0),"0")</f>
        <v>0.78</v>
      </c>
      <c r="X36" s="394">
        <f>IFERROR(VLOOKUP(A36,日报!CK:DA,9,0),"0")</f>
        <v>0.65</v>
      </c>
      <c r="Y36" s="395">
        <f>IFERROR(VLOOKUP(A36,日报!CK:DA,10,0),"0")</f>
        <v>24.2</v>
      </c>
      <c r="Z36" s="584">
        <f>IFERROR(VLOOKUP(A36,日报!CK:DA,11,0),"0")</f>
        <v>21.8</v>
      </c>
      <c r="AA36" s="393">
        <f>IFERROR(VLOOKUP(A36,日报!DB:DR,8,0),"0")</f>
        <v>0.8</v>
      </c>
      <c r="AB36" s="394">
        <f>IFERROR(VLOOKUP(A36,日报!DB:DR,9,0),"0")</f>
        <v>0.67</v>
      </c>
      <c r="AC36" s="395">
        <f>IFERROR(VLOOKUP(A36,日报!DB:DR,10,0),"0")</f>
        <v>24.1</v>
      </c>
      <c r="AD36" s="584">
        <f>IFERROR(VLOOKUP(A36,日报!DB:DR,11,0),"0")</f>
        <v>21.7</v>
      </c>
      <c r="AE36" s="393">
        <f>IFERROR(VLOOKUP(A36,日报!DS:EI,8,0),"0")</f>
        <v>0.69</v>
      </c>
      <c r="AF36" s="394">
        <f>IFERROR(VLOOKUP(A36,日报!DS:EI,9,0),"0")</f>
        <v>0.6</v>
      </c>
      <c r="AG36" s="395">
        <f>IFERROR(VLOOKUP(A36,日报!DS:EI,10,0),"0")</f>
        <v>24</v>
      </c>
      <c r="AH36" s="584">
        <f>IFERROR(VLOOKUP(A36,日报!DS:EI,11,0),"0")</f>
        <v>21.6</v>
      </c>
      <c r="AI36" s="393">
        <f>IFERROR(VLOOKUP(A36,日报!EJ:EZ,8,0),"0")</f>
        <v>0.78</v>
      </c>
      <c r="AJ36" s="394">
        <f>IFERROR(VLOOKUP(A36,日报!EJ:EZ,9,0),"0")</f>
        <v>0.6</v>
      </c>
      <c r="AK36" s="395">
        <f>IFERROR(VLOOKUP(A36,日报!EJ:EZ,10,0),"0")</f>
        <v>24</v>
      </c>
      <c r="AL36" s="584">
        <f>IFERROR(VLOOKUP(A36,日报!EJ:EZ,11,0),"0")</f>
        <v>21.4</v>
      </c>
    </row>
    <row r="37" spans="1:38">
      <c r="A37" s="132">
        <f t="shared" si="0"/>
        <v>29</v>
      </c>
      <c r="B37" s="590">
        <v>21.3</v>
      </c>
      <c r="C37" s="393">
        <f>IFERROR(VLOOKUP(A37,日报!D:T,8,0),"0")</f>
        <v>0.75</v>
      </c>
      <c r="D37" s="394">
        <f>IFERROR(VLOOKUP(A37,日报!D:T,9,0),"0")</f>
        <v>0.62</v>
      </c>
      <c r="E37" s="395">
        <f>IFERROR(VLOOKUP(A37,日报!D:T,10,0),"0")</f>
        <v>23.9</v>
      </c>
      <c r="F37" s="584">
        <f>IFERROR(VLOOKUP(A37,日报!D:T,11,0),"0")</f>
        <v>21.6</v>
      </c>
      <c r="G37" s="393">
        <f>IFERROR(VLOOKUP(A37,日报!U:AK,8,0),"0")</f>
        <v>0.76</v>
      </c>
      <c r="H37" s="394">
        <f>IFERROR(VLOOKUP(A37,日报!U:AK,9,0),"0")</f>
        <v>0.65</v>
      </c>
      <c r="I37" s="395">
        <f>IFERROR(VLOOKUP(A37,日报!U:AK,10,0),"0")</f>
        <v>24</v>
      </c>
      <c r="J37" s="584">
        <f>IFERROR(VLOOKUP(A37,日报!U:AK,11,0),"0")</f>
        <v>21.6</v>
      </c>
      <c r="K37" s="393">
        <f>IFERROR(VLOOKUP(A37,日报!AL:BB,8,0),"0")</f>
        <v>0.74</v>
      </c>
      <c r="L37" s="394">
        <f>IFERROR(VLOOKUP(A37,日报!AL:BB,9,0),"0")</f>
        <v>0.64</v>
      </c>
      <c r="M37" s="395">
        <f>IFERROR(VLOOKUP(A37,日报!AL:BB,10,0),"0")</f>
        <v>24.8</v>
      </c>
      <c r="N37" s="584">
        <f>IFERROR(VLOOKUP(A37,日报!AL:BB,11,0),"0")</f>
        <v>22</v>
      </c>
      <c r="O37" s="393">
        <f>IFERROR(VLOOKUP(A37,日报!BC:BS,8,0),"0")</f>
        <v>0.71</v>
      </c>
      <c r="P37" s="394">
        <f>IFERROR(VLOOKUP(A37,日报!BC:BS,9,0),"0")</f>
        <v>0.63</v>
      </c>
      <c r="Q37" s="395">
        <f>IFERROR(VLOOKUP(A37,日报!BC:BS,10,0),"0")</f>
        <v>24</v>
      </c>
      <c r="R37" s="584">
        <f>IFERROR(VLOOKUP(A37,日报!BC:BS,11,0),"0")</f>
        <v>21.4</v>
      </c>
      <c r="S37" s="393">
        <f>IFERROR(VLOOKUP(A37,日报!BT:CJ,8,0),"0")</f>
        <v>0.78</v>
      </c>
      <c r="T37" s="394">
        <f>IFERROR(VLOOKUP(A37,日报!BT:CJ,9,0),"0")</f>
        <v>0.65</v>
      </c>
      <c r="U37" s="395">
        <f>IFERROR(VLOOKUP(A37,日报!BT:CJ,10,0),"0")</f>
        <v>23.9</v>
      </c>
      <c r="V37" s="584">
        <f>IFERROR(VLOOKUP(A37,日报!BT:CJ,11,0),"0")</f>
        <v>21.5</v>
      </c>
      <c r="W37" s="393">
        <f>IFERROR(VLOOKUP(A37,日报!CK:DA,8,0),"0")</f>
        <v>0.78</v>
      </c>
      <c r="X37" s="394">
        <f>IFERROR(VLOOKUP(A37,日报!CK:DA,9,0),"0")</f>
        <v>0.63</v>
      </c>
      <c r="Y37" s="395">
        <f>IFERROR(VLOOKUP(A37,日报!CK:DA,10,0),"0")</f>
        <v>24.3</v>
      </c>
      <c r="Z37" s="584">
        <f>IFERROR(VLOOKUP(A37,日报!CK:DA,11,0),"0")</f>
        <v>21.8</v>
      </c>
      <c r="AA37" s="393">
        <f>IFERROR(VLOOKUP(A37,日报!DB:DR,8,0),"0")</f>
        <v>0.72</v>
      </c>
      <c r="AB37" s="394">
        <f>IFERROR(VLOOKUP(A37,日报!DB:DR,9,0),"0")</f>
        <v>0.62</v>
      </c>
      <c r="AC37" s="395">
        <f>IFERROR(VLOOKUP(A37,日报!DB:DR,10,0),"0")</f>
        <v>24.2</v>
      </c>
      <c r="AD37" s="584">
        <f>IFERROR(VLOOKUP(A37,日报!DB:DR,11,0),"0")</f>
        <v>21.8</v>
      </c>
      <c r="AE37" s="393">
        <f>IFERROR(VLOOKUP(A37,日报!DS:EI,8,0),"0")</f>
        <v>0.66</v>
      </c>
      <c r="AF37" s="394">
        <f>IFERROR(VLOOKUP(A37,日报!DS:EI,9,0),"0")</f>
        <v>0.57999999999999996</v>
      </c>
      <c r="AG37" s="395">
        <f>IFERROR(VLOOKUP(A37,日报!DS:EI,10,0),"0")</f>
        <v>23.9</v>
      </c>
      <c r="AH37" s="584">
        <f>IFERROR(VLOOKUP(A37,日报!DS:EI,11,0),"0")</f>
        <v>21.8</v>
      </c>
      <c r="AI37" s="393">
        <f>IFERROR(VLOOKUP(A37,日报!EJ:EZ,8,0),"0")</f>
        <v>0.76</v>
      </c>
      <c r="AJ37" s="394">
        <f>IFERROR(VLOOKUP(A37,日报!EJ:EZ,9,0),"0")</f>
        <v>0.59</v>
      </c>
      <c r="AK37" s="395">
        <f>IFERROR(VLOOKUP(A37,日报!EJ:EZ,10,0),"0")</f>
        <v>24.3</v>
      </c>
      <c r="AL37" s="584">
        <f>IFERROR(VLOOKUP(A37,日报!EJ:EZ,11,0),"0")</f>
        <v>21.6</v>
      </c>
    </row>
    <row r="38" spans="1:38">
      <c r="A38" s="132">
        <f t="shared" si="0"/>
        <v>30</v>
      </c>
      <c r="B38" s="590">
        <v>21</v>
      </c>
      <c r="C38" s="393">
        <f>IFERROR(VLOOKUP(A38,日报!D:T,8,0),"0")</f>
        <v>0.74</v>
      </c>
      <c r="D38" s="394">
        <f>IFERROR(VLOOKUP(A38,日报!D:T,9,0),"0")</f>
        <v>0.6</v>
      </c>
      <c r="E38" s="395">
        <f>IFERROR(VLOOKUP(A38,日报!D:T,10,0),"0")</f>
        <v>24.2</v>
      </c>
      <c r="F38" s="584">
        <f>IFERROR(VLOOKUP(A38,日报!D:T,11,0),"0")</f>
        <v>21.6</v>
      </c>
      <c r="G38" s="393">
        <f>IFERROR(VLOOKUP(A38,日报!U:AK,8,0),"0")</f>
        <v>0.76</v>
      </c>
      <c r="H38" s="394">
        <f>IFERROR(VLOOKUP(A38,日报!U:AK,9,0),"0")</f>
        <v>0.64</v>
      </c>
      <c r="I38" s="395">
        <f>IFERROR(VLOOKUP(A38,日报!U:AK,10,0),"0")</f>
        <v>24.2</v>
      </c>
      <c r="J38" s="584">
        <f>IFERROR(VLOOKUP(A38,日报!U:AK,11,0),"0")</f>
        <v>21.4</v>
      </c>
      <c r="K38" s="393">
        <f>IFERROR(VLOOKUP(A38,日报!AL:BB,8,0),"0")</f>
        <v>0.75</v>
      </c>
      <c r="L38" s="394">
        <f>IFERROR(VLOOKUP(A38,日报!AL:BB,9,0),"0")</f>
        <v>0.63</v>
      </c>
      <c r="M38" s="395">
        <f>IFERROR(VLOOKUP(A38,日报!AL:BB,10,0),"0")</f>
        <v>25</v>
      </c>
      <c r="N38" s="584">
        <f>IFERROR(VLOOKUP(A38,日报!AL:BB,11,0),"0")</f>
        <v>22.1</v>
      </c>
      <c r="O38" s="393">
        <f>IFERROR(VLOOKUP(A38,日报!BC:BS,8,0),"0")</f>
        <v>0.7</v>
      </c>
      <c r="P38" s="394">
        <f>IFERROR(VLOOKUP(A38,日报!BC:BS,9,0),"0")</f>
        <v>0.62</v>
      </c>
      <c r="Q38" s="395">
        <f>IFERROR(VLOOKUP(A38,日报!BC:BS,10,0),"0")</f>
        <v>24.1</v>
      </c>
      <c r="R38" s="584">
        <f>IFERROR(VLOOKUP(A38,日报!BC:BS,11,0),"0")</f>
        <v>21.7</v>
      </c>
      <c r="S38" s="393">
        <f>IFERROR(VLOOKUP(A38,日报!BT:CJ,8,0),"0")</f>
        <v>0.78</v>
      </c>
      <c r="T38" s="394">
        <f>IFERROR(VLOOKUP(A38,日报!BT:CJ,9,0),"0")</f>
        <v>0.63</v>
      </c>
      <c r="U38" s="395">
        <f>IFERROR(VLOOKUP(A38,日报!BT:CJ,10,0),"0")</f>
        <v>24.2</v>
      </c>
      <c r="V38" s="584">
        <f>IFERROR(VLOOKUP(A38,日报!BT:CJ,11,0),"0")</f>
        <v>21.8</v>
      </c>
      <c r="W38" s="393">
        <f>IFERROR(VLOOKUP(A38,日报!CK:DA,8,0),"0")</f>
        <v>0.77</v>
      </c>
      <c r="X38" s="394">
        <f>IFERROR(VLOOKUP(A38,日报!CK:DA,9,0),"0")</f>
        <v>0.63</v>
      </c>
      <c r="Y38" s="395">
        <f>IFERROR(VLOOKUP(A38,日报!CK:DA,10,0),"0")</f>
        <v>24.4</v>
      </c>
      <c r="Z38" s="584">
        <f>IFERROR(VLOOKUP(A38,日报!CK:DA,11,0),"0")</f>
        <v>21.7</v>
      </c>
      <c r="AA38" s="393">
        <f>IFERROR(VLOOKUP(A38,日报!DB:DR,8,0),"0")</f>
        <v>0.79</v>
      </c>
      <c r="AB38" s="394">
        <f>IFERROR(VLOOKUP(A38,日报!DB:DR,9,0),"0")</f>
        <v>0.61</v>
      </c>
      <c r="AC38" s="395">
        <f>IFERROR(VLOOKUP(A38,日报!DB:DR,10,0),"0")</f>
        <v>24.4</v>
      </c>
      <c r="AD38" s="584">
        <f>IFERROR(VLOOKUP(A38,日报!DB:DR,11,0),"0")</f>
        <v>21.8</v>
      </c>
      <c r="AE38" s="393">
        <f>IFERROR(VLOOKUP(A38,日报!DS:EI,8,0),"0")</f>
        <v>0.71</v>
      </c>
      <c r="AF38" s="394">
        <f>IFERROR(VLOOKUP(A38,日报!DS:EI,9,0),"0")</f>
        <v>0.62</v>
      </c>
      <c r="AG38" s="395">
        <f>IFERROR(VLOOKUP(A38,日报!DS:EI,10,0),"0")</f>
        <v>24.3</v>
      </c>
      <c r="AH38" s="584">
        <f>IFERROR(VLOOKUP(A38,日报!DS:EI,11,0),"0")</f>
        <v>22</v>
      </c>
      <c r="AI38" s="393">
        <f>IFERROR(VLOOKUP(A38,日报!EJ:EZ,8,0),"0")</f>
        <v>0.77</v>
      </c>
      <c r="AJ38" s="394">
        <f>IFERROR(VLOOKUP(A38,日报!EJ:EZ,9,0),"0")</f>
        <v>0.6</v>
      </c>
      <c r="AK38" s="395">
        <f>IFERROR(VLOOKUP(A38,日报!EJ:EZ,10,0),"0")</f>
        <v>24.3</v>
      </c>
      <c r="AL38" s="584">
        <f>IFERROR(VLOOKUP(A38,日报!EJ:EZ,11,0),"0")</f>
        <v>21.7</v>
      </c>
    </row>
    <row r="39" spans="1:38">
      <c r="A39" s="132">
        <f t="shared" si="0"/>
        <v>31</v>
      </c>
      <c r="B39" s="590">
        <v>20.7</v>
      </c>
      <c r="C39" s="393">
        <f>IFERROR(VLOOKUP(A39,日报!D:T,8,0),"0")</f>
        <v>0.74</v>
      </c>
      <c r="D39" s="394">
        <f>IFERROR(VLOOKUP(A39,日报!D:T,9,0),"0")</f>
        <v>0.62</v>
      </c>
      <c r="E39" s="395">
        <f>IFERROR(VLOOKUP(A39,日报!D:T,10,0),"0")</f>
        <v>24</v>
      </c>
      <c r="F39" s="584">
        <f>IFERROR(VLOOKUP(A39,日报!D:T,11,0),"0")</f>
        <v>21.6</v>
      </c>
      <c r="G39" s="393">
        <f>IFERROR(VLOOKUP(A39,日报!U:AK,8,0),"0")</f>
        <v>0.75</v>
      </c>
      <c r="H39" s="394">
        <f>IFERROR(VLOOKUP(A39,日报!U:AK,9,0),"0")</f>
        <v>0.66</v>
      </c>
      <c r="I39" s="395">
        <f>IFERROR(VLOOKUP(A39,日报!U:AK,10,0),"0")</f>
        <v>24.6</v>
      </c>
      <c r="J39" s="584">
        <f>IFERROR(VLOOKUP(A39,日报!U:AK,11,0),"0")</f>
        <v>21.9</v>
      </c>
      <c r="K39" s="393">
        <f>IFERROR(VLOOKUP(A39,日报!AL:BB,8,0),"0")</f>
        <v>0.74</v>
      </c>
      <c r="L39" s="394">
        <f>IFERROR(VLOOKUP(A39,日报!AL:BB,9,0),"0")</f>
        <v>0.63</v>
      </c>
      <c r="M39" s="395">
        <f>IFERROR(VLOOKUP(A39,日报!AL:BB,10,0),"0")</f>
        <v>25</v>
      </c>
      <c r="N39" s="584">
        <f>IFERROR(VLOOKUP(A39,日报!AL:BB,11,0),"0")</f>
        <v>22.3</v>
      </c>
      <c r="O39" s="393">
        <f>IFERROR(VLOOKUP(A39,日报!BC:BS,8,0),"0")</f>
        <v>0.7</v>
      </c>
      <c r="P39" s="394">
        <f>IFERROR(VLOOKUP(A39,日报!BC:BS,9,0),"0")</f>
        <v>0.62</v>
      </c>
      <c r="Q39" s="395">
        <f>IFERROR(VLOOKUP(A39,日报!BC:BS,10,0),"0")</f>
        <v>24.2</v>
      </c>
      <c r="R39" s="584">
        <f>IFERROR(VLOOKUP(A39,日报!BC:BS,11,0),"0")</f>
        <v>22</v>
      </c>
      <c r="S39" s="393">
        <f>IFERROR(VLOOKUP(A39,日报!BT:CJ,8,0),"0")</f>
        <v>0.78</v>
      </c>
      <c r="T39" s="394">
        <f>IFERROR(VLOOKUP(A39,日报!BT:CJ,9,0),"0")</f>
        <v>0.64</v>
      </c>
      <c r="U39" s="395">
        <f>IFERROR(VLOOKUP(A39,日报!BT:CJ,10,0),"0")</f>
        <v>24.1</v>
      </c>
      <c r="V39" s="584">
        <f>IFERROR(VLOOKUP(A39,日报!BT:CJ,11,0),"0")</f>
        <v>21.8</v>
      </c>
      <c r="W39" s="393">
        <f>IFERROR(VLOOKUP(A39,日报!CK:DA,8,0),"0")</f>
        <v>0.78</v>
      </c>
      <c r="X39" s="394">
        <f>IFERROR(VLOOKUP(A39,日报!CK:DA,9,0),"0")</f>
        <v>0.68</v>
      </c>
      <c r="Y39" s="395">
        <f>IFERROR(VLOOKUP(A39,日报!CK:DA,10,0),"0")</f>
        <v>24.4</v>
      </c>
      <c r="Z39" s="584">
        <f>IFERROR(VLOOKUP(A39,日报!CK:DA,11,0),"0")</f>
        <v>21.4</v>
      </c>
      <c r="AA39" s="393">
        <f>IFERROR(VLOOKUP(A39,日报!DB:DR,8,0),"0")</f>
        <v>0.81</v>
      </c>
      <c r="AB39" s="394">
        <f>IFERROR(VLOOKUP(A39,日报!DB:DR,9,0),"0")</f>
        <v>0.66</v>
      </c>
      <c r="AC39" s="395">
        <f>IFERROR(VLOOKUP(A39,日报!DB:DR,10,0),"0")</f>
        <v>24.2</v>
      </c>
      <c r="AD39" s="584">
        <f>IFERROR(VLOOKUP(A39,日报!DB:DR,11,0),"0")</f>
        <v>21.7</v>
      </c>
      <c r="AE39" s="393">
        <f>IFERROR(VLOOKUP(A39,日报!DS:EI,8,0),"0")</f>
        <v>0.72</v>
      </c>
      <c r="AF39" s="394">
        <f>IFERROR(VLOOKUP(A39,日报!DS:EI,9,0),"0")</f>
        <v>0.64</v>
      </c>
      <c r="AG39" s="395">
        <f>IFERROR(VLOOKUP(A39,日报!DS:EI,10,0),"0")</f>
        <v>24.1</v>
      </c>
      <c r="AH39" s="584">
        <f>IFERROR(VLOOKUP(A39,日报!DS:EI,11,0),"0")</f>
        <v>21.9</v>
      </c>
      <c r="AI39" s="393">
        <f>IFERROR(VLOOKUP(A39,日报!EJ:EZ,8,0),"0")</f>
        <v>0.8</v>
      </c>
      <c r="AJ39" s="394">
        <f>IFERROR(VLOOKUP(A39,日报!EJ:EZ,9,0),"0")</f>
        <v>0.66</v>
      </c>
      <c r="AK39" s="395">
        <f>IFERROR(VLOOKUP(A39,日报!EJ:EZ,10,0),"0")</f>
        <v>24.2</v>
      </c>
      <c r="AL39" s="584">
        <f>IFERROR(VLOOKUP(A39,日报!EJ:EZ,11,0),"0")</f>
        <v>21.3</v>
      </c>
    </row>
    <row r="40" spans="1:38">
      <c r="A40" s="132">
        <f t="shared" si="0"/>
        <v>32</v>
      </c>
      <c r="B40" s="590">
        <v>20.399999999999999</v>
      </c>
      <c r="C40" s="393">
        <f>IFERROR(VLOOKUP(A40,日报!D:T,8,0),"0")</f>
        <v>0.77</v>
      </c>
      <c r="D40" s="394">
        <f>IFERROR(VLOOKUP(A40,日报!D:T,9,0),"0")</f>
        <v>0.65</v>
      </c>
      <c r="E40" s="395">
        <f>IFERROR(VLOOKUP(A40,日报!D:T,10,0),"0")</f>
        <v>23.8</v>
      </c>
      <c r="F40" s="584">
        <f>IFERROR(VLOOKUP(A40,日报!D:T,11,0),"0")</f>
        <v>21.5</v>
      </c>
      <c r="G40" s="393">
        <f>IFERROR(VLOOKUP(A40,日报!U:AK,8,0),"0")</f>
        <v>0.79</v>
      </c>
      <c r="H40" s="394">
        <f>IFERROR(VLOOKUP(A40,日报!U:AK,9,0),"0")</f>
        <v>0.68</v>
      </c>
      <c r="I40" s="395">
        <f>IFERROR(VLOOKUP(A40,日报!U:AK,10,0),"0")</f>
        <v>24</v>
      </c>
      <c r="J40" s="584">
        <f>IFERROR(VLOOKUP(A40,日报!U:AK,11,0),"0")</f>
        <v>21.8</v>
      </c>
      <c r="K40" s="393">
        <f>IFERROR(VLOOKUP(A40,日报!AL:BB,8,0),"0")</f>
        <v>0.75</v>
      </c>
      <c r="L40" s="394">
        <f>IFERROR(VLOOKUP(A40,日报!AL:BB,9,0),"0")</f>
        <v>0.68</v>
      </c>
      <c r="M40" s="395">
        <f>IFERROR(VLOOKUP(A40,日报!AL:BB,10,0),"0")</f>
        <v>24.7</v>
      </c>
      <c r="N40" s="584">
        <f>IFERROR(VLOOKUP(A40,日报!AL:BB,11,0),"0")</f>
        <v>22.2</v>
      </c>
      <c r="O40" s="393">
        <f>IFERROR(VLOOKUP(A40,日报!BC:BS,8,0),"0")</f>
        <v>0.71</v>
      </c>
      <c r="P40" s="394">
        <f>IFERROR(VLOOKUP(A40,日报!BC:BS,9,0),"0")</f>
        <v>0.66</v>
      </c>
      <c r="Q40" s="395">
        <f>IFERROR(VLOOKUP(A40,日报!BC:BS,10,0),"0")</f>
        <v>23.8</v>
      </c>
      <c r="R40" s="584">
        <f>IFERROR(VLOOKUP(A40,日报!BC:BS,11,0),"0")</f>
        <v>21.9</v>
      </c>
      <c r="S40" s="393">
        <f>IFERROR(VLOOKUP(A40,日报!BT:CJ,8,0),"0")</f>
        <v>0.79</v>
      </c>
      <c r="T40" s="394">
        <f>IFERROR(VLOOKUP(A40,日报!BT:CJ,9,0),"0")</f>
        <v>0.67</v>
      </c>
      <c r="U40" s="395">
        <f>IFERROR(VLOOKUP(A40,日报!BT:CJ,10,0),"0")</f>
        <v>24</v>
      </c>
      <c r="V40" s="584">
        <f>IFERROR(VLOOKUP(A40,日报!BT:CJ,11,0),"0")</f>
        <v>21.7</v>
      </c>
      <c r="W40" s="393">
        <f>IFERROR(VLOOKUP(A40,日报!CK:DA,8,0),"0")</f>
        <v>0.76</v>
      </c>
      <c r="X40" s="394">
        <f>IFERROR(VLOOKUP(A40,日报!CK:DA,9,0),"0")</f>
        <v>0.57999999999999996</v>
      </c>
      <c r="Y40" s="395">
        <f>IFERROR(VLOOKUP(A40,日报!CK:DA,10,0),"0")</f>
        <v>24.9</v>
      </c>
      <c r="Z40" s="584">
        <f>IFERROR(VLOOKUP(A40,日报!CK:DA,11,0),"0")</f>
        <v>21</v>
      </c>
      <c r="AA40" s="393">
        <f>IFERROR(VLOOKUP(A40,日报!DB:DR,8,0),"0")</f>
        <v>0.78</v>
      </c>
      <c r="AB40" s="394">
        <f>IFERROR(VLOOKUP(A40,日报!DB:DR,9,0),"0")</f>
        <v>0.56999999999999995</v>
      </c>
      <c r="AC40" s="395">
        <f>IFERROR(VLOOKUP(A40,日报!DB:DR,10,0),"0")</f>
        <v>25.2</v>
      </c>
      <c r="AD40" s="584">
        <f>IFERROR(VLOOKUP(A40,日报!DB:DR,11,0),"0")</f>
        <v>21.8</v>
      </c>
      <c r="AE40" s="393">
        <f>IFERROR(VLOOKUP(A40,日报!DS:EI,8,0),"0")</f>
        <v>0.69</v>
      </c>
      <c r="AF40" s="394">
        <f>IFERROR(VLOOKUP(A40,日报!DS:EI,9,0),"0")</f>
        <v>0.56999999999999995</v>
      </c>
      <c r="AG40" s="395">
        <f>IFERROR(VLOOKUP(A40,日报!DS:EI,10,0),"0")</f>
        <v>24.1</v>
      </c>
      <c r="AH40" s="584">
        <f>IFERROR(VLOOKUP(A40,日报!DS:EI,11,0),"0")</f>
        <v>21.6</v>
      </c>
      <c r="AI40" s="393">
        <f>IFERROR(VLOOKUP(A40,日报!EJ:EZ,8,0),"0")</f>
        <v>0.75</v>
      </c>
      <c r="AJ40" s="394">
        <f>IFERROR(VLOOKUP(A40,日报!EJ:EZ,9,0),"0")</f>
        <v>0.56000000000000005</v>
      </c>
      <c r="AK40" s="395">
        <f>IFERROR(VLOOKUP(A40,日报!EJ:EZ,10,0),"0")</f>
        <v>25.2</v>
      </c>
      <c r="AL40" s="584">
        <f>IFERROR(VLOOKUP(A40,日报!EJ:EZ,11,0),"0")</f>
        <v>21.3</v>
      </c>
    </row>
    <row r="41" spans="1:38">
      <c r="A41" s="132">
        <f t="shared" si="0"/>
        <v>33</v>
      </c>
      <c r="B41" s="590">
        <v>20.099999999999998</v>
      </c>
      <c r="C41" s="393">
        <f>IFERROR(VLOOKUP(A41,日报!D:T,8,0),"0")</f>
        <v>0.73</v>
      </c>
      <c r="D41" s="394">
        <f>IFERROR(VLOOKUP(A41,日报!D:T,9,0),"0")</f>
        <v>0.55000000000000004</v>
      </c>
      <c r="E41" s="395">
        <f>IFERROR(VLOOKUP(A41,日报!D:T,10,0),"0")</f>
        <v>24</v>
      </c>
      <c r="F41" s="584">
        <f>IFERROR(VLOOKUP(A41,日报!D:T,11,0),"0")</f>
        <v>20.9</v>
      </c>
      <c r="G41" s="393">
        <f>IFERROR(VLOOKUP(A41,日报!U:AK,8,0),"0")</f>
        <v>0.77</v>
      </c>
      <c r="H41" s="394">
        <f>IFERROR(VLOOKUP(A41,日报!U:AK,9,0),"0")</f>
        <v>0.62</v>
      </c>
      <c r="I41" s="395">
        <f>IFERROR(VLOOKUP(A41,日报!U:AK,10,0),"0")</f>
        <v>25.3</v>
      </c>
      <c r="J41" s="584">
        <f>IFERROR(VLOOKUP(A41,日报!U:AK,11,0),"0")</f>
        <v>21.4</v>
      </c>
      <c r="K41" s="393">
        <f>IFERROR(VLOOKUP(A41,日报!AL:BB,8,0),"0")</f>
        <v>0.74</v>
      </c>
      <c r="L41" s="394">
        <f>IFERROR(VLOOKUP(A41,日报!AL:BB,9,0),"0")</f>
        <v>0.57999999999999996</v>
      </c>
      <c r="M41" s="395">
        <f>IFERROR(VLOOKUP(A41,日报!AL:BB,10,0),"0")</f>
        <v>25.1</v>
      </c>
      <c r="N41" s="584">
        <f>IFERROR(VLOOKUP(A41,日报!AL:BB,11,0),"0")</f>
        <v>21.3</v>
      </c>
      <c r="O41" s="393">
        <f>IFERROR(VLOOKUP(A41,日报!BC:BS,8,0),"0")</f>
        <v>0.7</v>
      </c>
      <c r="P41" s="394">
        <f>IFERROR(VLOOKUP(A41,日报!BC:BS,9,0),"0")</f>
        <v>0.57999999999999996</v>
      </c>
      <c r="Q41" s="395">
        <f>IFERROR(VLOOKUP(A41,日报!BC:BS,10,0),"0")</f>
        <v>24.5</v>
      </c>
      <c r="R41" s="584">
        <f>IFERROR(VLOOKUP(A41,日报!BC:BS,11,0),"0")</f>
        <v>21.4</v>
      </c>
      <c r="S41" s="393">
        <f>IFERROR(VLOOKUP(A41,日报!BT:CJ,8,0),"0")</f>
        <v>0.75</v>
      </c>
      <c r="T41" s="394">
        <f>IFERROR(VLOOKUP(A41,日报!BT:CJ,9,0),"0")</f>
        <v>0.56999999999999995</v>
      </c>
      <c r="U41" s="395">
        <f>IFERROR(VLOOKUP(A41,日报!BT:CJ,10,0),"0")</f>
        <v>24.1</v>
      </c>
      <c r="V41" s="584">
        <f>IFERROR(VLOOKUP(A41,日报!BT:CJ,11,0),"0")</f>
        <v>21.3</v>
      </c>
      <c r="W41" s="393">
        <f>IFERROR(VLOOKUP(A41,日报!CK:DA,8,0),"0")</f>
        <v>0.76</v>
      </c>
      <c r="X41" s="394">
        <f>IFERROR(VLOOKUP(A41,日报!CK:DA,9,0),"0")</f>
        <v>0.55000000000000004</v>
      </c>
      <c r="Y41" s="395">
        <f>IFERROR(VLOOKUP(A41,日报!CK:DA,10,0),"0")</f>
        <v>26</v>
      </c>
      <c r="Z41" s="584">
        <f>IFERROR(VLOOKUP(A41,日报!CK:DA,11,0),"0")</f>
        <v>21.5</v>
      </c>
      <c r="AA41" s="393">
        <f>IFERROR(VLOOKUP(A41,日报!DB:DR,8,0),"0")</f>
        <v>0.75</v>
      </c>
      <c r="AB41" s="394">
        <f>IFERROR(VLOOKUP(A41,日报!DB:DR,9,0),"0")</f>
        <v>0.55000000000000004</v>
      </c>
      <c r="AC41" s="395">
        <f>IFERROR(VLOOKUP(A41,日报!DB:DR,10,0),"0")</f>
        <v>24.9</v>
      </c>
      <c r="AD41" s="584">
        <f>IFERROR(VLOOKUP(A41,日报!DB:DR,11,0),"0")</f>
        <v>22.3</v>
      </c>
      <c r="AE41" s="393">
        <f>IFERROR(VLOOKUP(A41,日报!DS:EI,8,0),"0")</f>
        <v>0.7</v>
      </c>
      <c r="AF41" s="394">
        <f>IFERROR(VLOOKUP(A41,日报!DS:EI,9,0),"0")</f>
        <v>0.57999999999999996</v>
      </c>
      <c r="AG41" s="395">
        <f>IFERROR(VLOOKUP(A41,日报!DS:EI,10,0),"0")</f>
        <v>24.8</v>
      </c>
      <c r="AH41" s="584">
        <f>IFERROR(VLOOKUP(A41,日报!DS:EI,11,0),"0")</f>
        <v>22</v>
      </c>
      <c r="AI41" s="393">
        <f>IFERROR(VLOOKUP(A41,日报!EJ:EZ,8,0),"0")</f>
        <v>0.72</v>
      </c>
      <c r="AJ41" s="394">
        <f>IFERROR(VLOOKUP(A41,日报!EJ:EZ,9,0),"0")</f>
        <v>0.55000000000000004</v>
      </c>
      <c r="AK41" s="395">
        <f>IFERROR(VLOOKUP(A41,日报!EJ:EZ,10,0),"0")</f>
        <v>25.9</v>
      </c>
      <c r="AL41" s="584">
        <f>IFERROR(VLOOKUP(A41,日报!EJ:EZ,11,0),"0")</f>
        <v>22.1</v>
      </c>
    </row>
    <row r="42" spans="1:38">
      <c r="A42" s="132">
        <f t="shared" si="0"/>
        <v>34</v>
      </c>
      <c r="B42" s="590">
        <v>19.799999999999997</v>
      </c>
      <c r="C42" s="393">
        <f>IFERROR(VLOOKUP(A42,日报!D:T,8,0),"0")</f>
        <v>0.68</v>
      </c>
      <c r="D42" s="394">
        <f>IFERROR(VLOOKUP(A42,日报!D:T,9,0),"0")</f>
        <v>0.53</v>
      </c>
      <c r="E42" s="395">
        <f>IFERROR(VLOOKUP(A42,日报!D:T,10,0),"0")</f>
        <v>25.1</v>
      </c>
      <c r="F42" s="584">
        <f>IFERROR(VLOOKUP(A42,日报!D:T,11,0),"0")</f>
        <v>21.8</v>
      </c>
      <c r="G42" s="393">
        <f>IFERROR(VLOOKUP(A42,日报!U:AK,8,0),"0")</f>
        <v>0.76</v>
      </c>
      <c r="H42" s="394">
        <f>IFERROR(VLOOKUP(A42,日报!U:AK,9,0),"0")</f>
        <v>0.59</v>
      </c>
      <c r="I42" s="395">
        <f>IFERROR(VLOOKUP(A42,日报!U:AK,10,0),"0")</f>
        <v>25</v>
      </c>
      <c r="J42" s="584">
        <f>IFERROR(VLOOKUP(A42,日报!U:AK,11,0),"0")</f>
        <v>22.2</v>
      </c>
      <c r="K42" s="393">
        <f>IFERROR(VLOOKUP(A42,日报!AL:BB,8,0),"0")</f>
        <v>0.73</v>
      </c>
      <c r="L42" s="394">
        <f>IFERROR(VLOOKUP(A42,日报!AL:BB,9,0),"0")</f>
        <v>0.56999999999999995</v>
      </c>
      <c r="M42" s="395">
        <f>IFERROR(VLOOKUP(A42,日报!AL:BB,10,0),"0")</f>
        <v>25.6</v>
      </c>
      <c r="N42" s="584">
        <f>IFERROR(VLOOKUP(A42,日报!AL:BB,11,0),"0")</f>
        <v>22.2</v>
      </c>
      <c r="O42" s="393">
        <f>IFERROR(VLOOKUP(A42,日报!BC:BS,8,0),"0")</f>
        <v>0.7</v>
      </c>
      <c r="P42" s="394">
        <f>IFERROR(VLOOKUP(A42,日报!BC:BS,9,0),"0")</f>
        <v>0.56000000000000005</v>
      </c>
      <c r="Q42" s="395">
        <f>IFERROR(VLOOKUP(A42,日报!BC:BS,10,0),"0")</f>
        <v>25.7</v>
      </c>
      <c r="R42" s="584">
        <f>IFERROR(VLOOKUP(A42,日报!BC:BS,11,0),"0")</f>
        <v>21.9</v>
      </c>
      <c r="S42" s="393">
        <f>IFERROR(VLOOKUP(A42,日报!BT:CJ,8,0),"0")</f>
        <v>0.74</v>
      </c>
      <c r="T42" s="394">
        <f>IFERROR(VLOOKUP(A42,日报!BT:CJ,9,0),"0")</f>
        <v>0.56000000000000005</v>
      </c>
      <c r="U42" s="395">
        <f>IFERROR(VLOOKUP(A42,日报!BT:CJ,10,0),"0")</f>
        <v>25.2</v>
      </c>
      <c r="V42" s="584">
        <f>IFERROR(VLOOKUP(A42,日报!BT:CJ,11,0),"0")</f>
        <v>22</v>
      </c>
      <c r="W42" s="393">
        <f>IFERROR(VLOOKUP(A42,日报!CK:DA,8,0),"0")</f>
        <v>0.76</v>
      </c>
      <c r="X42" s="394">
        <f>IFERROR(VLOOKUP(A42,日报!CK:DA,9,0),"0")</f>
        <v>0.56999999999999995</v>
      </c>
      <c r="Y42" s="395">
        <f>IFERROR(VLOOKUP(A42,日报!CK:DA,10,0),"0")</f>
        <v>27.3</v>
      </c>
      <c r="Z42" s="584">
        <f>IFERROR(VLOOKUP(A42,日报!CK:DA,11,0),"0")</f>
        <v>22</v>
      </c>
      <c r="AA42" s="393">
        <f>IFERROR(VLOOKUP(A42,日报!DB:DR,8,0),"0")</f>
        <v>0.76</v>
      </c>
      <c r="AB42" s="394">
        <f>IFERROR(VLOOKUP(A42,日报!DB:DR,9,0),"0")</f>
        <v>0.54</v>
      </c>
      <c r="AC42" s="395">
        <f>IFERROR(VLOOKUP(A42,日报!DB:DR,10,0),"0")</f>
        <v>26.9</v>
      </c>
      <c r="AD42" s="584">
        <f>IFERROR(VLOOKUP(A42,日报!DB:DR,11,0),"0")</f>
        <v>22.1</v>
      </c>
      <c r="AE42" s="393">
        <f>IFERROR(VLOOKUP(A42,日报!DS:EI,8,0),"0")</f>
        <v>0.72</v>
      </c>
      <c r="AF42" s="394">
        <f>IFERROR(VLOOKUP(A42,日报!DS:EI,9,0),"0")</f>
        <v>0.56999999999999995</v>
      </c>
      <c r="AG42" s="395">
        <f>IFERROR(VLOOKUP(A42,日报!DS:EI,10,0),"0")</f>
        <v>26.7</v>
      </c>
      <c r="AH42" s="584">
        <f>IFERROR(VLOOKUP(A42,日报!DS:EI,11,0),"0")</f>
        <v>21.8</v>
      </c>
      <c r="AI42" s="393">
        <f>IFERROR(VLOOKUP(A42,日报!EJ:EZ,8,0),"0")</f>
        <v>0.67</v>
      </c>
      <c r="AJ42" s="394">
        <f>IFERROR(VLOOKUP(A42,日报!EJ:EZ,9,0),"0")</f>
        <v>0.55000000000000004</v>
      </c>
      <c r="AK42" s="395">
        <f>IFERROR(VLOOKUP(A42,日报!EJ:EZ,10,0),"0")</f>
        <v>27.6</v>
      </c>
      <c r="AL42" s="584">
        <f>IFERROR(VLOOKUP(A42,日报!EJ:EZ,11,0),"0")</f>
        <v>21.8</v>
      </c>
    </row>
    <row r="43" spans="1:38">
      <c r="A43" s="132">
        <f t="shared" si="0"/>
        <v>35</v>
      </c>
      <c r="B43" s="590">
        <v>19.5</v>
      </c>
      <c r="C43" s="393">
        <f>IFERROR(VLOOKUP(A43,日报!D:T,8,0),"0")</f>
        <v>0.73</v>
      </c>
      <c r="D43" s="394">
        <f>IFERROR(VLOOKUP(A43,日报!D:T,9,0),"0")</f>
        <v>0.55000000000000004</v>
      </c>
      <c r="E43" s="395">
        <f>IFERROR(VLOOKUP(A43,日报!D:T,10,0),"0")</f>
        <v>27.6</v>
      </c>
      <c r="F43" s="584">
        <f>IFERROR(VLOOKUP(A43,日报!D:T,11,0),"0")</f>
        <v>21.8</v>
      </c>
      <c r="G43" s="393">
        <f>IFERROR(VLOOKUP(A43,日报!U:AK,8,0),"0")</f>
        <v>0.78</v>
      </c>
      <c r="H43" s="394">
        <f>IFERROR(VLOOKUP(A43,日报!U:AK,9,0),"0")</f>
        <v>0.6</v>
      </c>
      <c r="I43" s="395">
        <f>IFERROR(VLOOKUP(A43,日报!U:AK,10,0),"0")</f>
        <v>26.9</v>
      </c>
      <c r="J43" s="584">
        <f>IFERROR(VLOOKUP(A43,日报!U:AK,11,0),"0")</f>
        <v>22.1</v>
      </c>
      <c r="K43" s="393">
        <f>IFERROR(VLOOKUP(A43,日报!AL:BB,8,0),"0")</f>
        <v>0.73</v>
      </c>
      <c r="L43" s="394">
        <f>IFERROR(VLOOKUP(A43,日报!AL:BB,9,0),"0")</f>
        <v>0.56999999999999995</v>
      </c>
      <c r="M43" s="395">
        <f>IFERROR(VLOOKUP(A43,日报!AL:BB,10,0),"0")</f>
        <v>27.3</v>
      </c>
      <c r="N43" s="584">
        <f>IFERROR(VLOOKUP(A43,日报!AL:BB,11,0),"0")</f>
        <v>22.3</v>
      </c>
      <c r="O43" s="393">
        <f>IFERROR(VLOOKUP(A43,日报!BC:BS,8,0),"0")</f>
        <v>0.7</v>
      </c>
      <c r="P43" s="394">
        <f>IFERROR(VLOOKUP(A43,日报!BC:BS,9,0),"0")</f>
        <v>0.59</v>
      </c>
      <c r="Q43" s="395">
        <f>IFERROR(VLOOKUP(A43,日报!BC:BS,10,0),"0")</f>
        <v>27.7</v>
      </c>
      <c r="R43" s="584">
        <f>IFERROR(VLOOKUP(A43,日报!BC:BS,11,0),"0")</f>
        <v>21.9</v>
      </c>
      <c r="S43" s="393">
        <f>IFERROR(VLOOKUP(A43,日报!BT:CJ,8,0),"0")</f>
        <v>0.76</v>
      </c>
      <c r="T43" s="394">
        <f>IFERROR(VLOOKUP(A43,日报!BT:CJ,9,0),"0")</f>
        <v>0.56000000000000005</v>
      </c>
      <c r="U43" s="395">
        <f>IFERROR(VLOOKUP(A43,日报!BT:CJ,10,0),"0")</f>
        <v>27</v>
      </c>
      <c r="V43" s="584">
        <f>IFERROR(VLOOKUP(A43,日报!BT:CJ,11,0),"0")</f>
        <v>22.1</v>
      </c>
      <c r="W43" s="393">
        <f>IFERROR(VLOOKUP(A43,日报!CK:DA,8,0),"0")</f>
        <v>0.75</v>
      </c>
      <c r="X43" s="394">
        <f>IFERROR(VLOOKUP(A43,日报!CK:DA,9,0),"0")</f>
        <v>0.61</v>
      </c>
      <c r="Y43" s="395">
        <f>IFERROR(VLOOKUP(A43,日报!CK:DA,10,0),"0")</f>
        <v>26.9</v>
      </c>
      <c r="Z43" s="584">
        <f>IFERROR(VLOOKUP(A43,日报!CK:DA,11,0),"0")</f>
        <v>21.5</v>
      </c>
      <c r="AA43" s="393">
        <f>IFERROR(VLOOKUP(A43,日报!DB:DR,8,0),"0")</f>
        <v>0.73</v>
      </c>
      <c r="AB43" s="394">
        <f>IFERROR(VLOOKUP(A43,日报!DB:DR,9,0),"0")</f>
        <v>0.56000000000000005</v>
      </c>
      <c r="AC43" s="395">
        <f>IFERROR(VLOOKUP(A43,日报!DB:DR,10,0),"0")</f>
        <v>25.6</v>
      </c>
      <c r="AD43" s="584">
        <f>IFERROR(VLOOKUP(A43,日报!DB:DR,11,0),"0")</f>
        <v>21.8</v>
      </c>
      <c r="AE43" s="393">
        <f>IFERROR(VLOOKUP(A43,日报!DS:EI,8,0),"0")</f>
        <v>0.72</v>
      </c>
      <c r="AF43" s="394">
        <f>IFERROR(VLOOKUP(A43,日报!DS:EI,9,0),"0")</f>
        <v>0.6</v>
      </c>
      <c r="AG43" s="395">
        <f>IFERROR(VLOOKUP(A43,日报!DS:EI,10,0),"0")</f>
        <v>25.9</v>
      </c>
      <c r="AH43" s="584">
        <f>IFERROR(VLOOKUP(A43,日报!DS:EI,11,0),"0")</f>
        <v>21.4</v>
      </c>
      <c r="AI43" s="393">
        <f>IFERROR(VLOOKUP(A43,日报!EJ:EZ,8,0),"0")</f>
        <v>0.68</v>
      </c>
      <c r="AJ43" s="394">
        <f>IFERROR(VLOOKUP(A43,日报!EJ:EZ,9,0),"0")</f>
        <v>0.54</v>
      </c>
      <c r="AK43" s="395">
        <f>IFERROR(VLOOKUP(A43,日报!EJ:EZ,10,0),"0")</f>
        <v>27.4</v>
      </c>
      <c r="AL43" s="584">
        <f>IFERROR(VLOOKUP(A43,日报!EJ:EZ,11,0),"0")</f>
        <v>21.8</v>
      </c>
    </row>
    <row r="44" spans="1:38">
      <c r="A44" s="132">
        <f t="shared" si="0"/>
        <v>36</v>
      </c>
      <c r="B44" s="590">
        <v>19.2</v>
      </c>
      <c r="C44" s="393">
        <f>IFERROR(VLOOKUP(A44,日报!D:T,8,0),"0")</f>
        <v>0.65</v>
      </c>
      <c r="D44" s="394">
        <f>IFERROR(VLOOKUP(A44,日报!D:T,9,0),"0")</f>
        <v>0.56000000000000005</v>
      </c>
      <c r="E44" s="395">
        <f>IFERROR(VLOOKUP(A44,日报!D:T,10,0),"0")</f>
        <v>26.8</v>
      </c>
      <c r="F44" s="584">
        <f>IFERROR(VLOOKUP(A44,日报!D:T,11,0),"0")</f>
        <v>21.4</v>
      </c>
      <c r="G44" s="393">
        <f>IFERROR(VLOOKUP(A44,日报!U:AK,8,0),"0")</f>
        <v>0.78</v>
      </c>
      <c r="H44" s="394">
        <f>IFERROR(VLOOKUP(A44,日报!U:AK,9,0),"0")</f>
        <v>0.63</v>
      </c>
      <c r="I44" s="395">
        <f>IFERROR(VLOOKUP(A44,日报!U:AK,10,0),"0")</f>
        <v>26</v>
      </c>
      <c r="J44" s="584">
        <f>IFERROR(VLOOKUP(A44,日报!U:AK,11,0),"0")</f>
        <v>21.9</v>
      </c>
      <c r="K44" s="393">
        <f>IFERROR(VLOOKUP(A44,日报!AL:BB,8,0),"0")</f>
        <v>0.73</v>
      </c>
      <c r="L44" s="394">
        <f>IFERROR(VLOOKUP(A44,日报!AL:BB,9,0),"0")</f>
        <v>0.63</v>
      </c>
      <c r="M44" s="395">
        <f>IFERROR(VLOOKUP(A44,日报!AL:BB,10,0),"0")</f>
        <v>27.3</v>
      </c>
      <c r="N44" s="584">
        <f>IFERROR(VLOOKUP(A44,日报!AL:BB,11,0),"0")</f>
        <v>22</v>
      </c>
      <c r="O44" s="393">
        <f>IFERROR(VLOOKUP(A44,日报!BC:BS,8,0),"0")</f>
        <v>0.7</v>
      </c>
      <c r="P44" s="394">
        <f>IFERROR(VLOOKUP(A44,日报!BC:BS,9,0),"0")</f>
        <v>0.56000000000000005</v>
      </c>
      <c r="Q44" s="395">
        <f>IFERROR(VLOOKUP(A44,日报!BC:BS,10,0),"0")</f>
        <v>26.9</v>
      </c>
      <c r="R44" s="584">
        <f>IFERROR(VLOOKUP(A44,日报!BC:BS,11,0),"0")</f>
        <v>22</v>
      </c>
      <c r="S44" s="393">
        <f>IFERROR(VLOOKUP(A44,日报!BT:CJ,8,0),"0")</f>
        <v>0.75</v>
      </c>
      <c r="T44" s="394">
        <f>IFERROR(VLOOKUP(A44,日报!BT:CJ,9,0),"0")</f>
        <v>0.59</v>
      </c>
      <c r="U44" s="395">
        <f>IFERROR(VLOOKUP(A44,日报!BT:CJ,10,0),"0")</f>
        <v>26.4</v>
      </c>
      <c r="V44" s="584">
        <f>IFERROR(VLOOKUP(A44,日报!BT:CJ,11,0),"0")</f>
        <v>21.7</v>
      </c>
      <c r="W44" s="393">
        <f>IFERROR(VLOOKUP(A44,日报!CK:DA,8,0),"0")</f>
        <v>0.76</v>
      </c>
      <c r="X44" s="394">
        <f>IFERROR(VLOOKUP(A44,日报!CK:DA,9,0),"0")</f>
        <v>0.64</v>
      </c>
      <c r="Y44" s="395">
        <f>IFERROR(VLOOKUP(A44,日报!CK:DA,10,0),"0")</f>
        <v>26.1</v>
      </c>
      <c r="Z44" s="584">
        <f>IFERROR(VLOOKUP(A44,日报!CK:DA,11,0),"0")</f>
        <v>21.1</v>
      </c>
      <c r="AA44" s="393">
        <f>IFERROR(VLOOKUP(A44,日报!DB:DR,8,0),"0")</f>
        <v>0.73</v>
      </c>
      <c r="AB44" s="394">
        <f>IFERROR(VLOOKUP(A44,日报!DB:DR,9,0),"0")</f>
        <v>0.56000000000000005</v>
      </c>
      <c r="AC44" s="395">
        <f>IFERROR(VLOOKUP(A44,日报!DB:DR,10,0),"0")</f>
        <v>25.6</v>
      </c>
      <c r="AD44" s="584">
        <f>IFERROR(VLOOKUP(A44,日报!DB:DR,11,0),"0")</f>
        <v>21.8</v>
      </c>
      <c r="AE44" s="393">
        <f>IFERROR(VLOOKUP(A44,日报!DS:EI,8,0),"0")</f>
        <v>0.73</v>
      </c>
      <c r="AF44" s="394">
        <f>IFERROR(VLOOKUP(A44,日报!DS:EI,9,0),"0")</f>
        <v>0.63</v>
      </c>
      <c r="AG44" s="395">
        <f>IFERROR(VLOOKUP(A44,日报!DS:EI,10,0),"0")</f>
        <v>25.1</v>
      </c>
      <c r="AH44" s="584">
        <f>IFERROR(VLOOKUP(A44,日报!DS:EI,11,0),"0")</f>
        <v>21</v>
      </c>
      <c r="AI44" s="393">
        <f>IFERROR(VLOOKUP(A44,日报!EJ:EZ,8,0),"0")</f>
        <v>0.68</v>
      </c>
      <c r="AJ44" s="394">
        <f>IFERROR(VLOOKUP(A44,日报!EJ:EZ,9,0),"0")</f>
        <v>0.54</v>
      </c>
      <c r="AK44" s="395">
        <f>IFERROR(VLOOKUP(A44,日报!EJ:EZ,10,0),"0")</f>
        <v>27.4</v>
      </c>
      <c r="AL44" s="584">
        <f>IFERROR(VLOOKUP(A44,日报!EJ:EZ,11,0),"0")</f>
        <v>21.8</v>
      </c>
    </row>
    <row r="45" spans="1:38">
      <c r="A45" s="132">
        <f t="shared" si="0"/>
        <v>37</v>
      </c>
      <c r="B45" s="590">
        <v>19</v>
      </c>
      <c r="C45" s="393">
        <f>IFERROR(VLOOKUP(A45,日报!D:T,8,0),"0")</f>
        <v>0.65</v>
      </c>
      <c r="D45" s="394">
        <f>IFERROR(VLOOKUP(A45,日报!D:T,9,0),"0")</f>
        <v>0.56000000000000005</v>
      </c>
      <c r="E45" s="395">
        <f>IFERROR(VLOOKUP(A45,日报!D:T,10,0),"0")</f>
        <v>26.8</v>
      </c>
      <c r="F45" s="584">
        <f>IFERROR(VLOOKUP(A45,日报!D:T,11,0),"0")</f>
        <v>21.4</v>
      </c>
      <c r="G45" s="393">
        <f>IFERROR(VLOOKUP(A45,日报!U:AK,8,0),"0")</f>
        <v>0.78</v>
      </c>
      <c r="H45" s="394">
        <f>IFERROR(VLOOKUP(A45,日报!U:AK,9,0),"0")</f>
        <v>0.63</v>
      </c>
      <c r="I45" s="395">
        <f>IFERROR(VLOOKUP(A45,日报!U:AK,10,0),"0")</f>
        <v>26</v>
      </c>
      <c r="J45" s="584">
        <f>IFERROR(VLOOKUP(A45,日报!U:AK,11,0),"0")</f>
        <v>21.9</v>
      </c>
      <c r="K45" s="393">
        <f>IFERROR(VLOOKUP(A45,日报!AL:BB,8,0),"0")</f>
        <v>0.73</v>
      </c>
      <c r="L45" s="394">
        <f>IFERROR(VLOOKUP(A45,日报!AL:BB,9,0),"0")</f>
        <v>0.63</v>
      </c>
      <c r="M45" s="395">
        <f>IFERROR(VLOOKUP(A45,日报!AL:BB,10,0),"0")</f>
        <v>27.3</v>
      </c>
      <c r="N45" s="584">
        <f>IFERROR(VLOOKUP(A45,日报!AL:BB,11,0),"0")</f>
        <v>22</v>
      </c>
      <c r="O45" s="393">
        <f>IFERROR(VLOOKUP(A45,日报!BC:BS,8,0),"0")</f>
        <v>0.7</v>
      </c>
      <c r="P45" s="394">
        <f>IFERROR(VLOOKUP(A45,日报!BC:BS,9,0),"0")</f>
        <v>0.56000000000000005</v>
      </c>
      <c r="Q45" s="395">
        <f>IFERROR(VLOOKUP(A45,日报!BC:BS,10,0),"0")</f>
        <v>26.9</v>
      </c>
      <c r="R45" s="584">
        <f>IFERROR(VLOOKUP(A45,日报!BC:BS,11,0),"0")</f>
        <v>22</v>
      </c>
      <c r="S45" s="393">
        <f>IFERROR(VLOOKUP(A45,日报!BT:CJ,8,0),"0")</f>
        <v>0.75</v>
      </c>
      <c r="T45" s="394">
        <f>IFERROR(VLOOKUP(A45,日报!BT:CJ,9,0),"0")</f>
        <v>0.59</v>
      </c>
      <c r="U45" s="395">
        <f>IFERROR(VLOOKUP(A45,日报!BT:CJ,10,0),"0")</f>
        <v>26.4</v>
      </c>
      <c r="V45" s="584">
        <f>IFERROR(VLOOKUP(A45,日报!BT:CJ,11,0),"0")</f>
        <v>21.7</v>
      </c>
      <c r="W45" s="393" t="str">
        <f ca="1">IFERROR(VLOOKUP(A45,日报!CK:DA,8,0),"0")</f>
        <v/>
      </c>
      <c r="X45" s="394" t="str">
        <f ca="1">IFERROR(VLOOKUP(A45,日报!CK:DA,9,0),"0")</f>
        <v/>
      </c>
      <c r="Y45" s="395" t="str">
        <f ca="1">IFERROR(VLOOKUP(A45,日报!CK:DA,10,0),"0")</f>
        <v/>
      </c>
      <c r="Z45" s="584" t="str">
        <f ca="1">IFERROR(VLOOKUP(A45,日报!CK:DA,11,0),"0")</f>
        <v/>
      </c>
      <c r="AA45" s="393" t="str">
        <f ca="1">IFERROR(VLOOKUP(A45,日报!DB:DR,8,0),"0")</f>
        <v/>
      </c>
      <c r="AB45" s="394" t="str">
        <f ca="1">IFERROR(VLOOKUP(A45,日报!DB:DR,9,0),"0")</f>
        <v/>
      </c>
      <c r="AC45" s="395" t="str">
        <f ca="1">IFERROR(VLOOKUP(A45,日报!DB:DR,10,0),"0")</f>
        <v/>
      </c>
      <c r="AD45" s="584" t="str">
        <f ca="1">IFERROR(VLOOKUP(A45,日报!DB:DR,11,0),"0")</f>
        <v/>
      </c>
      <c r="AE45" s="393" t="str">
        <f ca="1">IFERROR(VLOOKUP(A45,日报!DS:EI,8,0),"0")</f>
        <v/>
      </c>
      <c r="AF45" s="394" t="str">
        <f ca="1">IFERROR(VLOOKUP(A45,日报!DS:EI,9,0),"0")</f>
        <v/>
      </c>
      <c r="AG45" s="395" t="str">
        <f ca="1">IFERROR(VLOOKUP(A45,日报!DS:EI,10,0),"0")</f>
        <v/>
      </c>
      <c r="AH45" s="584" t="str">
        <f ca="1">IFERROR(VLOOKUP(A45,日报!DS:EI,11,0),"0")</f>
        <v/>
      </c>
      <c r="AI45" s="393" t="str">
        <f ca="1">IFERROR(VLOOKUP(A45,日报!EJ:EZ,8,0),"0")</f>
        <v/>
      </c>
      <c r="AJ45" s="394" t="str">
        <f ca="1">IFERROR(VLOOKUP(A45,日报!EJ:EZ,9,0),"0")</f>
        <v/>
      </c>
      <c r="AK45" s="395" t="str">
        <f ca="1">IFERROR(VLOOKUP(A45,日报!EJ:EZ,10,0),"0")</f>
        <v/>
      </c>
      <c r="AL45" s="584" t="str">
        <f ca="1">IFERROR(VLOOKUP(A45,日报!EJ:EZ,11,0),"0")</f>
        <v/>
      </c>
    </row>
    <row r="46" spans="1:38">
      <c r="A46" s="132">
        <f t="shared" si="0"/>
        <v>38</v>
      </c>
      <c r="B46" s="590">
        <v>18.8</v>
      </c>
      <c r="C46" s="393" t="str">
        <f ca="1">IFERROR(VLOOKUP(A46,日报!D:T,8,0),"0")</f>
        <v/>
      </c>
      <c r="D46" s="394" t="str">
        <f ca="1">IFERROR(VLOOKUP(A46,日报!D:T,9,0),"0")</f>
        <v/>
      </c>
      <c r="E46" s="395" t="str">
        <f ca="1">IFERROR(VLOOKUP(A46,日报!D:T,10,0),"0")</f>
        <v/>
      </c>
      <c r="F46" s="584" t="str">
        <f ca="1">IFERROR(VLOOKUP(A46,日报!D:T,11,0),"0")</f>
        <v/>
      </c>
      <c r="G46" s="393" t="str">
        <f ca="1">IFERROR(VLOOKUP(A46,日报!U:AK,8,0),"0")</f>
        <v/>
      </c>
      <c r="H46" s="394" t="str">
        <f ca="1">IFERROR(VLOOKUP(A46,日报!U:AK,9,0),"0")</f>
        <v/>
      </c>
      <c r="I46" s="395" t="str">
        <f ca="1">IFERROR(VLOOKUP(A46,日报!U:AK,10,0),"0")</f>
        <v/>
      </c>
      <c r="J46" s="584" t="str">
        <f ca="1">IFERROR(VLOOKUP(A46,日报!U:AK,11,0),"0")</f>
        <v/>
      </c>
      <c r="K46" s="393" t="str">
        <f ca="1">IFERROR(VLOOKUP(A46,日报!AL:BB,8,0),"0")</f>
        <v/>
      </c>
      <c r="L46" s="394" t="str">
        <f ca="1">IFERROR(VLOOKUP(A46,日报!AL:BB,9,0),"0")</f>
        <v/>
      </c>
      <c r="M46" s="395" t="str">
        <f ca="1">IFERROR(VLOOKUP(A46,日报!AL:BB,10,0),"0")</f>
        <v/>
      </c>
      <c r="N46" s="584" t="str">
        <f ca="1">IFERROR(VLOOKUP(A46,日报!AL:BB,11,0),"0")</f>
        <v/>
      </c>
      <c r="O46" s="393" t="str">
        <f ca="1">IFERROR(VLOOKUP(A46,日报!BC:BS,8,0),"0")</f>
        <v/>
      </c>
      <c r="P46" s="394" t="str">
        <f ca="1">IFERROR(VLOOKUP(A46,日报!BC:BS,9,0),"0")</f>
        <v/>
      </c>
      <c r="Q46" s="395" t="str">
        <f ca="1">IFERROR(VLOOKUP(A46,日报!BC:BS,10,0),"0")</f>
        <v/>
      </c>
      <c r="R46" s="584" t="str">
        <f ca="1">IFERROR(VLOOKUP(A46,日报!BC:BS,11,0),"0")</f>
        <v/>
      </c>
      <c r="S46" s="393" t="str">
        <f ca="1">IFERROR(VLOOKUP(A46,日报!BT:CJ,8,0),"0")</f>
        <v/>
      </c>
      <c r="T46" s="394" t="str">
        <f ca="1">IFERROR(VLOOKUP(A46,日报!BT:CJ,9,0),"0")</f>
        <v/>
      </c>
      <c r="U46" s="395" t="str">
        <f ca="1">IFERROR(VLOOKUP(A46,日报!BT:CJ,10,0),"0")</f>
        <v/>
      </c>
      <c r="V46" s="584" t="str">
        <f ca="1">IFERROR(VLOOKUP(A46,日报!BT:CJ,11,0),"0")</f>
        <v/>
      </c>
      <c r="W46" s="393" t="str">
        <f ca="1">IFERROR(VLOOKUP(A46,日报!CK:DA,8,0),"0")</f>
        <v/>
      </c>
      <c r="X46" s="394" t="str">
        <f ca="1">IFERROR(VLOOKUP(A46,日报!CK:DA,9,0),"0")</f>
        <v/>
      </c>
      <c r="Y46" s="395" t="str">
        <f ca="1">IFERROR(VLOOKUP(A46,日报!CK:DA,10,0),"0")</f>
        <v/>
      </c>
      <c r="Z46" s="584" t="str">
        <f ca="1">IFERROR(VLOOKUP(A46,日报!CK:DA,11,0),"0")</f>
        <v/>
      </c>
      <c r="AA46" s="393" t="str">
        <f ca="1">IFERROR(VLOOKUP(A46,日报!DB:DR,8,0),"0")</f>
        <v/>
      </c>
      <c r="AB46" s="394" t="str">
        <f ca="1">IFERROR(VLOOKUP(A46,日报!DB:DR,9,0),"0")</f>
        <v/>
      </c>
      <c r="AC46" s="395" t="str">
        <f ca="1">IFERROR(VLOOKUP(A46,日报!DB:DR,10,0),"0")</f>
        <v/>
      </c>
      <c r="AD46" s="584" t="str">
        <f ca="1">IFERROR(VLOOKUP(A46,日报!DB:DR,11,0),"0")</f>
        <v/>
      </c>
      <c r="AE46" s="393" t="str">
        <f ca="1">IFERROR(VLOOKUP(A46,日报!DS:EI,8,0),"0")</f>
        <v/>
      </c>
      <c r="AF46" s="394" t="str">
        <f ca="1">IFERROR(VLOOKUP(A46,日报!DS:EI,9,0),"0")</f>
        <v/>
      </c>
      <c r="AG46" s="395" t="str">
        <f ca="1">IFERROR(VLOOKUP(A46,日报!DS:EI,10,0),"0")</f>
        <v/>
      </c>
      <c r="AH46" s="584" t="str">
        <f ca="1">IFERROR(VLOOKUP(A46,日报!DS:EI,11,0),"0")</f>
        <v/>
      </c>
      <c r="AI46" s="393" t="str">
        <f ca="1">IFERROR(VLOOKUP(A46,日报!EJ:EZ,8,0),"0")</f>
        <v/>
      </c>
      <c r="AJ46" s="394" t="str">
        <f ca="1">IFERROR(VLOOKUP(A46,日报!EJ:EZ,9,0),"0")</f>
        <v/>
      </c>
      <c r="AK46" s="395" t="str">
        <f ca="1">IFERROR(VLOOKUP(A46,日报!EJ:EZ,10,0),"0")</f>
        <v/>
      </c>
      <c r="AL46" s="584" t="str">
        <f ca="1">IFERROR(VLOOKUP(A46,日报!EJ:EZ,11,0),"0")</f>
        <v/>
      </c>
    </row>
    <row r="47" spans="1:38">
      <c r="A47" s="132">
        <f t="shared" si="0"/>
        <v>39</v>
      </c>
      <c r="B47" s="590">
        <v>18.600000000000001</v>
      </c>
      <c r="C47" s="393" t="str">
        <f ca="1">IFERROR(VLOOKUP(A47,日报!D:T,8,0),"0")</f>
        <v/>
      </c>
      <c r="D47" s="394" t="str">
        <f ca="1">IFERROR(VLOOKUP(A47,日报!D:T,9,0),"0")</f>
        <v/>
      </c>
      <c r="E47" s="395" t="str">
        <f ca="1">IFERROR(VLOOKUP(A47,日报!D:T,10,0),"0")</f>
        <v/>
      </c>
      <c r="F47" s="584" t="str">
        <f ca="1">IFERROR(VLOOKUP(A47,日报!D:T,11,0),"0")</f>
        <v/>
      </c>
      <c r="G47" s="393" t="str">
        <f ca="1">IFERROR(VLOOKUP(A47,日报!U:AK,8,0),"0")</f>
        <v/>
      </c>
      <c r="H47" s="394" t="str">
        <f ca="1">IFERROR(VLOOKUP(A47,日报!U:AK,9,0),"0")</f>
        <v/>
      </c>
      <c r="I47" s="395" t="str">
        <f ca="1">IFERROR(VLOOKUP(A47,日报!U:AK,10,0),"0")</f>
        <v/>
      </c>
      <c r="J47" s="584" t="str">
        <f ca="1">IFERROR(VLOOKUP(A47,日报!U:AK,11,0),"0")</f>
        <v/>
      </c>
      <c r="K47" s="393" t="str">
        <f ca="1">IFERROR(VLOOKUP(A47,日报!AL:BB,8,0),"0")</f>
        <v/>
      </c>
      <c r="L47" s="394" t="str">
        <f ca="1">IFERROR(VLOOKUP(A47,日报!AL:BB,9,0),"0")</f>
        <v/>
      </c>
      <c r="M47" s="395" t="str">
        <f ca="1">IFERROR(VLOOKUP(A47,日报!AL:BB,10,0),"0")</f>
        <v/>
      </c>
      <c r="N47" s="584" t="str">
        <f ca="1">IFERROR(VLOOKUP(A47,日报!AL:BB,11,0),"0")</f>
        <v/>
      </c>
      <c r="O47" s="393" t="str">
        <f ca="1">IFERROR(VLOOKUP(A47,日报!BC:BS,8,0),"0")</f>
        <v/>
      </c>
      <c r="P47" s="394" t="str">
        <f ca="1">IFERROR(VLOOKUP(A47,日报!BC:BS,9,0),"0")</f>
        <v/>
      </c>
      <c r="Q47" s="395" t="str">
        <f ca="1">IFERROR(VLOOKUP(A47,日报!BC:BS,10,0),"0")</f>
        <v/>
      </c>
      <c r="R47" s="584" t="str">
        <f ca="1">IFERROR(VLOOKUP(A47,日报!BC:BS,11,0),"0")</f>
        <v/>
      </c>
      <c r="S47" s="393" t="str">
        <f ca="1">IFERROR(VLOOKUP(A47,日报!BT:CJ,8,0),"0")</f>
        <v/>
      </c>
      <c r="T47" s="394" t="str">
        <f ca="1">IFERROR(VLOOKUP(A47,日报!BT:CJ,9,0),"0")</f>
        <v/>
      </c>
      <c r="U47" s="395" t="str">
        <f ca="1">IFERROR(VLOOKUP(A47,日报!BT:CJ,10,0),"0")</f>
        <v/>
      </c>
      <c r="V47" s="584" t="str">
        <f ca="1">IFERROR(VLOOKUP(A47,日报!BT:CJ,11,0),"0")</f>
        <v/>
      </c>
      <c r="W47" s="393">
        <f ca="1">IFERROR(VLOOKUP(A47,日报!CK:DA,8,0),"0")</f>
        <v>0.76</v>
      </c>
      <c r="X47" s="394">
        <f ca="1">IFERROR(VLOOKUP(A47,日报!CK:DA,9,0),"0")</f>
        <v>0.64</v>
      </c>
      <c r="Y47" s="395">
        <f ca="1">IFERROR(VLOOKUP(A47,日报!CK:DA,10,0),"0")</f>
        <v>26.1</v>
      </c>
      <c r="Z47" s="584">
        <f ca="1">IFERROR(VLOOKUP(A47,日报!CK:DA,11,0),"0")</f>
        <v>21.1</v>
      </c>
      <c r="AA47" s="393">
        <f ca="1">IFERROR(VLOOKUP(A47,日报!DB:DR,8,0),"0")</f>
        <v>0.73</v>
      </c>
      <c r="AB47" s="394">
        <f ca="1">IFERROR(VLOOKUP(A47,日报!DB:DR,9,0),"0")</f>
        <v>0.56000000000000005</v>
      </c>
      <c r="AC47" s="395">
        <f ca="1">IFERROR(VLOOKUP(A47,日报!DB:DR,10,0),"0")</f>
        <v>25.6</v>
      </c>
      <c r="AD47" s="584">
        <f ca="1">IFERROR(VLOOKUP(A47,日报!DB:DR,11,0),"0")</f>
        <v>21.8</v>
      </c>
      <c r="AE47" s="393">
        <f ca="1">IFERROR(VLOOKUP(A47,日报!DS:EI,8,0),"0")</f>
        <v>0.73</v>
      </c>
      <c r="AF47" s="394">
        <f ca="1">IFERROR(VLOOKUP(A47,日报!DS:EI,9,0),"0")</f>
        <v>0.63</v>
      </c>
      <c r="AG47" s="395">
        <f ca="1">IFERROR(VLOOKUP(A47,日报!DS:EI,10,0),"0")</f>
        <v>25.1</v>
      </c>
      <c r="AH47" s="584">
        <f ca="1">IFERROR(VLOOKUP(A47,日报!DS:EI,11,0),"0")</f>
        <v>21</v>
      </c>
      <c r="AI47" s="393">
        <f ca="1">IFERROR(VLOOKUP(A47,日报!EJ:EZ,8,0),"0")</f>
        <v>0.68</v>
      </c>
      <c r="AJ47" s="394">
        <f ca="1">IFERROR(VLOOKUP(A47,日报!EJ:EZ,9,0),"0")</f>
        <v>0.54</v>
      </c>
      <c r="AK47" s="395">
        <f ca="1">IFERROR(VLOOKUP(A47,日报!EJ:EZ,10,0),"0")</f>
        <v>27.4</v>
      </c>
      <c r="AL47" s="584">
        <f ca="1">IFERROR(VLOOKUP(A47,日报!EJ:EZ,11,0),"0")</f>
        <v>21.8</v>
      </c>
    </row>
    <row r="48" spans="1:38">
      <c r="A48" s="132">
        <f t="shared" si="0"/>
        <v>40</v>
      </c>
      <c r="B48" s="590">
        <v>18.399999999999999</v>
      </c>
      <c r="C48" s="393">
        <f ca="1">IFERROR(VLOOKUP(A48,日报!D:T,8,0),"0")</f>
        <v>0.65</v>
      </c>
      <c r="D48" s="394">
        <f ca="1">IFERROR(VLOOKUP(A48,日报!D:T,9,0),"0")</f>
        <v>0.56000000000000005</v>
      </c>
      <c r="E48" s="395">
        <f ca="1">IFERROR(VLOOKUP(A48,日报!D:T,10,0),"0")</f>
        <v>26.8</v>
      </c>
      <c r="F48" s="584">
        <f ca="1">IFERROR(VLOOKUP(A48,日报!D:T,11,0),"0")</f>
        <v>21.4</v>
      </c>
      <c r="G48" s="393">
        <f ca="1">IFERROR(VLOOKUP(A48,日报!U:AK,8,0),"0")</f>
        <v>0.78</v>
      </c>
      <c r="H48" s="394">
        <f ca="1">IFERROR(VLOOKUP(A48,日报!U:AK,9,0),"0")</f>
        <v>0.63</v>
      </c>
      <c r="I48" s="395">
        <f ca="1">IFERROR(VLOOKUP(A48,日报!U:AK,10,0),"0")</f>
        <v>26</v>
      </c>
      <c r="J48" s="584">
        <f ca="1">IFERROR(VLOOKUP(A48,日报!U:AK,11,0),"0")</f>
        <v>21.9</v>
      </c>
      <c r="K48" s="393">
        <f ca="1">IFERROR(VLOOKUP(A48,日报!AL:BB,8,0),"0")</f>
        <v>0.73</v>
      </c>
      <c r="L48" s="394">
        <f ca="1">IFERROR(VLOOKUP(A48,日报!AL:BB,9,0),"0")</f>
        <v>0.63</v>
      </c>
      <c r="M48" s="395">
        <f ca="1">IFERROR(VLOOKUP(A48,日报!AL:BB,10,0),"0")</f>
        <v>27.3</v>
      </c>
      <c r="N48" s="584">
        <f ca="1">IFERROR(VLOOKUP(A48,日报!AL:BB,11,0),"0")</f>
        <v>22</v>
      </c>
      <c r="O48" s="393">
        <f ca="1">IFERROR(VLOOKUP(A48,日报!BC:BS,8,0),"0")</f>
        <v>0.7</v>
      </c>
      <c r="P48" s="394">
        <f ca="1">IFERROR(VLOOKUP(A48,日报!BC:BS,9,0),"0")</f>
        <v>0.56000000000000005</v>
      </c>
      <c r="Q48" s="395">
        <f ca="1">IFERROR(VLOOKUP(A48,日报!BC:BS,10,0),"0")</f>
        <v>26.9</v>
      </c>
      <c r="R48" s="584">
        <f ca="1">IFERROR(VLOOKUP(A48,日报!BC:BS,11,0),"0")</f>
        <v>22</v>
      </c>
      <c r="S48" s="393">
        <f ca="1">IFERROR(VLOOKUP(A48,日报!BT:CJ,8,0),"0")</f>
        <v>0.75</v>
      </c>
      <c r="T48" s="394">
        <f ca="1">IFERROR(VLOOKUP(A48,日报!BT:CJ,9,0),"0")</f>
        <v>0.59</v>
      </c>
      <c r="U48" s="395">
        <f ca="1">IFERROR(VLOOKUP(A48,日报!BT:CJ,10,0),"0")</f>
        <v>26.4</v>
      </c>
      <c r="V48" s="584">
        <f ca="1">IFERROR(VLOOKUP(A48,日报!BT:CJ,11,0),"0")</f>
        <v>21.7</v>
      </c>
      <c r="W48" s="393" t="str">
        <f ca="1">IFERROR(VLOOKUP(A48,日报!CK:DA,8,0),"0")</f>
        <v/>
      </c>
      <c r="X48" s="394" t="str">
        <f ca="1">IFERROR(VLOOKUP(A48,日报!CK:DA,9,0),"0")</f>
        <v/>
      </c>
      <c r="Y48" s="395" t="str">
        <f ca="1">IFERROR(VLOOKUP(A48,日报!CK:DA,10,0),"0")</f>
        <v/>
      </c>
      <c r="Z48" s="584" t="str">
        <f ca="1">IFERROR(VLOOKUP(A48,日报!CK:DA,11,0),"0")</f>
        <v/>
      </c>
      <c r="AA48" s="393" t="str">
        <f ca="1">IFERROR(VLOOKUP(A48,日报!DB:DR,8,0),"0")</f>
        <v/>
      </c>
      <c r="AB48" s="394" t="str">
        <f ca="1">IFERROR(VLOOKUP(A48,日报!DB:DR,9,0),"0")</f>
        <v/>
      </c>
      <c r="AC48" s="395" t="str">
        <f ca="1">IFERROR(VLOOKUP(A48,日报!DB:DR,10,0),"0")</f>
        <v/>
      </c>
      <c r="AD48" s="584" t="str">
        <f ca="1">IFERROR(VLOOKUP(A48,日报!DB:DR,11,0),"0")</f>
        <v/>
      </c>
      <c r="AE48" s="393" t="str">
        <f ca="1">IFERROR(VLOOKUP(A48,日报!DS:EI,8,0),"0")</f>
        <v/>
      </c>
      <c r="AF48" s="394" t="str">
        <f ca="1">IFERROR(VLOOKUP(A48,日报!DS:EI,9,0),"0")</f>
        <v/>
      </c>
      <c r="AG48" s="395" t="str">
        <f ca="1">IFERROR(VLOOKUP(A48,日报!DS:EI,10,0),"0")</f>
        <v/>
      </c>
      <c r="AH48" s="584" t="str">
        <f ca="1">IFERROR(VLOOKUP(A48,日报!DS:EI,11,0),"0")</f>
        <v/>
      </c>
      <c r="AI48" s="393" t="str">
        <f ca="1">IFERROR(VLOOKUP(A48,日报!EJ:EZ,8,0),"0")</f>
        <v/>
      </c>
      <c r="AJ48" s="394" t="str">
        <f ca="1">IFERROR(VLOOKUP(A48,日报!EJ:EZ,9,0),"0")</f>
        <v/>
      </c>
      <c r="AK48" s="395" t="str">
        <f ca="1">IFERROR(VLOOKUP(A48,日报!EJ:EZ,10,0),"0")</f>
        <v/>
      </c>
      <c r="AL48" s="584" t="str">
        <f ca="1">IFERROR(VLOOKUP(A48,日报!EJ:EZ,11,0),"0")</f>
        <v/>
      </c>
    </row>
    <row r="49" spans="1:38">
      <c r="A49" s="132">
        <f t="shared" si="0"/>
        <v>41</v>
      </c>
      <c r="B49" s="590">
        <v>18.2</v>
      </c>
      <c r="C49" s="393" t="str">
        <f ca="1">IFERROR(VLOOKUP(A49,日报!D:T,8,0),"0")</f>
        <v/>
      </c>
      <c r="D49" s="394" t="str">
        <f ca="1">IFERROR(VLOOKUP(A49,日报!D:T,9,0),"0")</f>
        <v/>
      </c>
      <c r="E49" s="395" t="str">
        <f ca="1">IFERROR(VLOOKUP(A49,日报!D:T,10,0),"0")</f>
        <v/>
      </c>
      <c r="F49" s="584" t="str">
        <f ca="1">IFERROR(VLOOKUP(A49,日报!D:T,11,0),"0")</f>
        <v/>
      </c>
      <c r="G49" s="393" t="str">
        <f ca="1">IFERROR(VLOOKUP(A49,日报!U:AK,8,0),"0")</f>
        <v/>
      </c>
      <c r="H49" s="394" t="str">
        <f ca="1">IFERROR(VLOOKUP(A49,日报!U:AK,9,0),"0")</f>
        <v/>
      </c>
      <c r="I49" s="395" t="str">
        <f ca="1">IFERROR(VLOOKUP(A49,日报!U:AK,10,0),"0")</f>
        <v/>
      </c>
      <c r="J49" s="584" t="str">
        <f ca="1">IFERROR(VLOOKUP(A49,日报!U:AK,11,0),"0")</f>
        <v/>
      </c>
      <c r="K49" s="393" t="str">
        <f ca="1">IFERROR(VLOOKUP(A49,日报!AL:BB,8,0),"0")</f>
        <v/>
      </c>
      <c r="L49" s="394" t="str">
        <f ca="1">IFERROR(VLOOKUP(A49,日报!AL:BB,9,0),"0")</f>
        <v/>
      </c>
      <c r="M49" s="395" t="str">
        <f ca="1">IFERROR(VLOOKUP(A49,日报!AL:BB,10,0),"0")</f>
        <v/>
      </c>
      <c r="N49" s="584" t="str">
        <f ca="1">IFERROR(VLOOKUP(A49,日报!AL:BB,11,0),"0")</f>
        <v/>
      </c>
      <c r="O49" s="393" t="str">
        <f ca="1">IFERROR(VLOOKUP(A49,日报!BC:BS,8,0),"0")</f>
        <v/>
      </c>
      <c r="P49" s="394" t="str">
        <f ca="1">IFERROR(VLOOKUP(A49,日报!BC:BS,9,0),"0")</f>
        <v/>
      </c>
      <c r="Q49" s="395" t="str">
        <f ca="1">IFERROR(VLOOKUP(A49,日报!BC:BS,10,0),"0")</f>
        <v/>
      </c>
      <c r="R49" s="584" t="str">
        <f ca="1">IFERROR(VLOOKUP(A49,日报!BC:BS,11,0),"0")</f>
        <v/>
      </c>
      <c r="S49" s="393" t="str">
        <f ca="1">IFERROR(VLOOKUP(A49,日报!BT:CJ,8,0),"0")</f>
        <v/>
      </c>
      <c r="T49" s="394" t="str">
        <f ca="1">IFERROR(VLOOKUP(A49,日报!BT:CJ,9,0),"0")</f>
        <v/>
      </c>
      <c r="U49" s="395" t="str">
        <f ca="1">IFERROR(VLOOKUP(A49,日报!BT:CJ,10,0),"0")</f>
        <v/>
      </c>
      <c r="V49" s="584" t="str">
        <f ca="1">IFERROR(VLOOKUP(A49,日报!BT:CJ,11,0),"0")</f>
        <v/>
      </c>
      <c r="W49" s="393" t="str">
        <f ca="1">IFERROR(VLOOKUP(A49,日报!CK:DA,8,0),"0")</f>
        <v/>
      </c>
      <c r="X49" s="394" t="str">
        <f ca="1">IFERROR(VLOOKUP(A49,日报!CK:DA,9,0),"0")</f>
        <v/>
      </c>
      <c r="Y49" s="395" t="str">
        <f ca="1">IFERROR(VLOOKUP(A49,日报!CK:DA,10,0),"0")</f>
        <v/>
      </c>
      <c r="Z49" s="584" t="str">
        <f ca="1">IFERROR(VLOOKUP(A49,日报!CK:DA,11,0),"0")</f>
        <v/>
      </c>
      <c r="AA49" s="393" t="str">
        <f ca="1">IFERROR(VLOOKUP(A49,日报!DB:DR,8,0),"0")</f>
        <v/>
      </c>
      <c r="AB49" s="394" t="str">
        <f ca="1">IFERROR(VLOOKUP(A49,日报!DB:DR,9,0),"0")</f>
        <v/>
      </c>
      <c r="AC49" s="395" t="str">
        <f ca="1">IFERROR(VLOOKUP(A49,日报!DB:DR,10,0),"0")</f>
        <v/>
      </c>
      <c r="AD49" s="584" t="str">
        <f ca="1">IFERROR(VLOOKUP(A49,日报!DB:DR,11,0),"0")</f>
        <v/>
      </c>
      <c r="AE49" s="393" t="str">
        <f ca="1">IFERROR(VLOOKUP(A49,日报!DS:EI,8,0),"0")</f>
        <v/>
      </c>
      <c r="AF49" s="394" t="str">
        <f ca="1">IFERROR(VLOOKUP(A49,日报!DS:EI,9,0),"0")</f>
        <v/>
      </c>
      <c r="AG49" s="395" t="str">
        <f ca="1">IFERROR(VLOOKUP(A49,日报!DS:EI,10,0),"0")</f>
        <v/>
      </c>
      <c r="AH49" s="584" t="str">
        <f ca="1">IFERROR(VLOOKUP(A49,日报!DS:EI,11,0),"0")</f>
        <v/>
      </c>
      <c r="AI49" s="393" t="str">
        <f ca="1">IFERROR(VLOOKUP(A49,日报!EJ:EZ,8,0),"0")</f>
        <v/>
      </c>
      <c r="AJ49" s="394" t="str">
        <f ca="1">IFERROR(VLOOKUP(A49,日报!EJ:EZ,9,0),"0")</f>
        <v/>
      </c>
      <c r="AK49" s="395" t="str">
        <f ca="1">IFERROR(VLOOKUP(A49,日报!EJ:EZ,10,0),"0")</f>
        <v/>
      </c>
      <c r="AL49" s="584" t="str">
        <f ca="1">IFERROR(VLOOKUP(A49,日报!EJ:EZ,11,0),"0")</f>
        <v/>
      </c>
    </row>
    <row r="50" spans="1:38" ht="14.5" thickBot="1">
      <c r="A50" s="585">
        <f>A49+1</f>
        <v>42</v>
      </c>
      <c r="B50" s="595">
        <v>18</v>
      </c>
      <c r="C50" s="393" t="str">
        <f ca="1">IFERROR(VLOOKUP(A50,日报!D:T,8,0),"0")</f>
        <v/>
      </c>
      <c r="D50" s="394" t="str">
        <f ca="1">IFERROR(VLOOKUP(A50,日报!D:T,9,0),"0")</f>
        <v/>
      </c>
      <c r="E50" s="395" t="str">
        <f ca="1">IFERROR(VLOOKUP(A50,日报!D:T,10,0),"0")</f>
        <v/>
      </c>
      <c r="F50" s="584" t="str">
        <f ca="1">IFERROR(VLOOKUP(A50,日报!D:T,11,0),"0")</f>
        <v/>
      </c>
      <c r="G50" s="393" t="str">
        <f ca="1">IFERROR(VLOOKUP(A50,日报!U:AK,8,0),"0")</f>
        <v/>
      </c>
      <c r="H50" s="394" t="str">
        <f ca="1">IFERROR(VLOOKUP(A50,日报!U:AK,9,0),"0")</f>
        <v/>
      </c>
      <c r="I50" s="395" t="str">
        <f ca="1">IFERROR(VLOOKUP(A50,日报!U:AK,10,0),"0")</f>
        <v/>
      </c>
      <c r="J50" s="584" t="str">
        <f ca="1">IFERROR(VLOOKUP(A50,日报!U:AK,11,0),"0")</f>
        <v/>
      </c>
      <c r="K50" s="393" t="str">
        <f ca="1">IFERROR(VLOOKUP(A50,日报!AL:BB,8,0),"0")</f>
        <v/>
      </c>
      <c r="L50" s="394" t="str">
        <f ca="1">IFERROR(VLOOKUP(A50,日报!AL:BB,9,0),"0")</f>
        <v/>
      </c>
      <c r="M50" s="395" t="str">
        <f ca="1">IFERROR(VLOOKUP(A50,日报!AL:BB,10,0),"0")</f>
        <v/>
      </c>
      <c r="N50" s="584" t="str">
        <f ca="1">IFERROR(VLOOKUP(A50,日报!AL:BB,11,0),"0")</f>
        <v/>
      </c>
      <c r="O50" s="393" t="str">
        <f ca="1">IFERROR(VLOOKUP(A50,日报!BC:BS,8,0),"0")</f>
        <v/>
      </c>
      <c r="P50" s="394" t="str">
        <f ca="1">IFERROR(VLOOKUP(A50,日报!BC:BS,9,0),"0")</f>
        <v/>
      </c>
      <c r="Q50" s="395" t="str">
        <f ca="1">IFERROR(VLOOKUP(A50,日报!BC:BS,10,0),"0")</f>
        <v/>
      </c>
      <c r="R50" s="584" t="str">
        <f ca="1">IFERROR(VLOOKUP(A50,日报!BC:BS,11,0),"0")</f>
        <v/>
      </c>
      <c r="S50" s="393" t="str">
        <f ca="1">IFERROR(VLOOKUP(A50,日报!BT:CJ,8,0),"0")</f>
        <v/>
      </c>
      <c r="T50" s="394" t="str">
        <f ca="1">IFERROR(VLOOKUP(A50,日报!BT:CJ,9,0),"0")</f>
        <v/>
      </c>
      <c r="U50" s="395" t="str">
        <f ca="1">IFERROR(VLOOKUP(A50,日报!BT:CJ,10,0),"0")</f>
        <v/>
      </c>
      <c r="V50" s="584" t="str">
        <f ca="1">IFERROR(VLOOKUP(A50,日报!BT:CJ,11,0),"0")</f>
        <v/>
      </c>
      <c r="W50" s="393" t="str">
        <f ca="1">IFERROR(VLOOKUP(A50,日报!CK:DA,8,0),"0")</f>
        <v/>
      </c>
      <c r="X50" s="394" t="str">
        <f ca="1">IFERROR(VLOOKUP(A50,日报!CK:DA,9,0),"0")</f>
        <v/>
      </c>
      <c r="Y50" s="395" t="str">
        <f ca="1">IFERROR(VLOOKUP(A50,日报!CK:DA,10,0),"0")</f>
        <v/>
      </c>
      <c r="Z50" s="584" t="str">
        <f ca="1">IFERROR(VLOOKUP(A50,日报!CK:DA,11,0),"0")</f>
        <v/>
      </c>
      <c r="AA50" s="393" t="str">
        <f ca="1">IFERROR(VLOOKUP(A50,日报!DB:DR,8,0),"0")</f>
        <v/>
      </c>
      <c r="AB50" s="394" t="str">
        <f ca="1">IFERROR(VLOOKUP(A50,日报!DB:DR,9,0),"0")</f>
        <v/>
      </c>
      <c r="AC50" s="395" t="str">
        <f ca="1">IFERROR(VLOOKUP(A50,日报!DB:DR,10,0),"0")</f>
        <v/>
      </c>
      <c r="AD50" s="584" t="str">
        <f ca="1">IFERROR(VLOOKUP(A50,日报!DB:DR,11,0),"0")</f>
        <v/>
      </c>
      <c r="AE50" s="393" t="str">
        <f ca="1">IFERROR(VLOOKUP(A50,日报!DS:EI,8,0),"0")</f>
        <v/>
      </c>
      <c r="AF50" s="394" t="str">
        <f ca="1">IFERROR(VLOOKUP(A50,日报!DS:EI,9,0),"0")</f>
        <v/>
      </c>
      <c r="AG50" s="395" t="str">
        <f ca="1">IFERROR(VLOOKUP(A50,日报!DS:EI,10,0),"0")</f>
        <v/>
      </c>
      <c r="AH50" s="584" t="str">
        <f ca="1">IFERROR(VLOOKUP(A50,日报!DS:EI,11,0),"0")</f>
        <v/>
      </c>
      <c r="AI50" s="393" t="str">
        <f ca="1">IFERROR(VLOOKUP(A50,日报!EJ:EZ,8,0),"0")</f>
        <v/>
      </c>
      <c r="AJ50" s="394" t="str">
        <f ca="1">IFERROR(VLOOKUP(A50,日报!EJ:EZ,9,0),"0")</f>
        <v/>
      </c>
      <c r="AK50" s="395" t="str">
        <f ca="1">IFERROR(VLOOKUP(A50,日报!EJ:EZ,10,0),"0")</f>
        <v/>
      </c>
      <c r="AL50" s="584" t="str">
        <f ca="1">IFERROR(VLOOKUP(A50,日报!EJ:EZ,11,0),"0")</f>
        <v/>
      </c>
    </row>
    <row r="51" spans="1:38">
      <c r="A51" s="600"/>
      <c r="B51" s="600"/>
      <c r="C51" s="600"/>
      <c r="D51" s="600"/>
      <c r="E51" s="600"/>
      <c r="F51" s="600"/>
    </row>
  </sheetData>
  <sheetProtection algorithmName="SHA-512" hashValue="lBLzZXSfBiewk3dn5ZlUDXrJKyPYB7jO+1b4fFcdLZJ1c272xTRKLIPATBmBFDzb88ErONEFXVt6+oj/OczAjA==" saltValue="EyEl+Ps+WMWLzxhcDWJSeg==" spinCount="100000" sheet="1" objects="1" scenarios="1"/>
  <mergeCells count="12">
    <mergeCell ref="AI6:AL6"/>
    <mergeCell ref="A1:B4"/>
    <mergeCell ref="A6:A7"/>
    <mergeCell ref="B6:B7"/>
    <mergeCell ref="C6:F6"/>
    <mergeCell ref="G6:J6"/>
    <mergeCell ref="K6:N6"/>
    <mergeCell ref="O6:R6"/>
    <mergeCell ref="S6:V6"/>
    <mergeCell ref="W6:Z6"/>
    <mergeCell ref="AA6:AD6"/>
    <mergeCell ref="AE6:AH6"/>
  </mergeCells>
  <phoneticPr fontId="1" type="noConversion"/>
  <conditionalFormatting sqref="C8:D50">
    <cfRule type="expression" dxfId="124" priority="72">
      <formula>AND(C8&lt;&gt;0,OR(C8&lt;0.5,C8&gt;0.65))</formula>
    </cfRule>
    <cfRule type="expression" dxfId="123" priority="71">
      <formula>AND(C8&gt;=0.5,C8&lt;=0.65,C8&lt;&gt;"")</formula>
    </cfRule>
  </conditionalFormatting>
  <conditionalFormatting sqref="E8:F50">
    <cfRule type="expression" dxfId="122" priority="67">
      <formula>AND(E8&lt;&gt;0,E8&lt;&gt;"",OR(E8&lt;$B8-3,E8&gt;$B8+3))</formula>
    </cfRule>
    <cfRule type="expression" dxfId="121" priority="66">
      <formula>OR(AND(E8&lt;&gt;0,E8&lt;&gt;"",E8&lt;=$B8-2,E8&gt;=$B8-3),AND(E8&lt;&gt;0,E8&lt;&gt;"",E8&lt;=$B8+3,E8&gt;=$B8+2))</formula>
    </cfRule>
    <cfRule type="expression" dxfId="120" priority="65">
      <formula>AND(E8&lt;&gt;0,E8&lt;&gt;"",E8&gt;$B8-2,E8&lt;$B8+2)</formula>
    </cfRule>
  </conditionalFormatting>
  <conditionalFormatting sqref="G8:H50">
    <cfRule type="expression" dxfId="119" priority="63">
      <formula>AND(G8&gt;=0.5,G8&lt;=0.65,G8&lt;&gt;"")</formula>
    </cfRule>
    <cfRule type="expression" dxfId="118" priority="64">
      <formula>AND(G8&lt;&gt;0,OR(G8&lt;0.5,G8&gt;0.65))</formula>
    </cfRule>
  </conditionalFormatting>
  <conditionalFormatting sqref="I8:J50">
    <cfRule type="expression" dxfId="117" priority="59">
      <formula>AND(I8&lt;&gt;0,I8&lt;&gt;"",OR(I8&lt;$B8-3,I8&gt;$B8+3))</formula>
    </cfRule>
    <cfRule type="expression" dxfId="116" priority="58">
      <formula>OR(AND(I8&lt;&gt;0,I8&lt;&gt;"",I8&lt;=$B8-2,I8&gt;=$B8-3),AND(I8&lt;&gt;0,I8&lt;&gt;"",I8&lt;=$B8+3,I8&gt;=$B8+2))</formula>
    </cfRule>
    <cfRule type="expression" dxfId="115" priority="57">
      <formula>AND(I8&lt;&gt;0,I8&lt;&gt;"",I8&gt;$B8-2,I8&lt;$B8+2)</formula>
    </cfRule>
  </conditionalFormatting>
  <conditionalFormatting sqref="K8:L50">
    <cfRule type="expression" dxfId="114" priority="55">
      <formula>AND(K8&gt;=0.5,K8&lt;=0.65,K8&lt;&gt;"")</formula>
    </cfRule>
    <cfRule type="expression" dxfId="113" priority="56">
      <formula>AND(K8&lt;&gt;0,OR(K8&lt;0.5,K8&gt;0.65))</formula>
    </cfRule>
  </conditionalFormatting>
  <conditionalFormatting sqref="M8:N50">
    <cfRule type="expression" dxfId="112" priority="51">
      <formula>AND(M8&lt;&gt;0,M8&lt;&gt;"",OR(M8&lt;$B8-3,M8&gt;$B8+3))</formula>
    </cfRule>
    <cfRule type="expression" dxfId="111" priority="50">
      <formula>OR(AND(M8&lt;&gt;0,M8&lt;&gt;"",M8&lt;=$B8-2,M8&gt;=$B8-3),AND(M8&lt;&gt;0,M8&lt;&gt;"",M8&lt;=$B8+3,M8&gt;=$B8+2))</formula>
    </cfRule>
    <cfRule type="expression" dxfId="110" priority="49">
      <formula>AND(M8&lt;&gt;0,M8&lt;&gt;"",M8&gt;$B8-2,M8&lt;$B8+2)</formula>
    </cfRule>
  </conditionalFormatting>
  <conditionalFormatting sqref="O8:P50">
    <cfRule type="expression" dxfId="109" priority="48">
      <formula>AND(O8&lt;&gt;0,OR(O8&lt;0.5,O8&gt;0.65))</formula>
    </cfRule>
    <cfRule type="expression" dxfId="108" priority="47">
      <formula>AND(O8&gt;=0.5,O8&lt;=0.65,O8&lt;&gt;"")</formula>
    </cfRule>
  </conditionalFormatting>
  <conditionalFormatting sqref="Q8:R50">
    <cfRule type="expression" dxfId="107" priority="42">
      <formula>OR(AND(Q8&lt;&gt;0,Q8&lt;&gt;"",Q8&lt;=$B8-2,Q8&gt;=$B8-3),AND(Q8&lt;&gt;0,Q8&lt;&gt;"",Q8&lt;=$B8+3,Q8&gt;=$B8+2))</formula>
    </cfRule>
    <cfRule type="expression" dxfId="106" priority="41">
      <formula>AND(Q8&lt;&gt;0,Q8&lt;&gt;"",Q8&gt;$B8-2,Q8&lt;$B8+2)</formula>
    </cfRule>
    <cfRule type="expression" dxfId="105" priority="43">
      <formula>AND(Q8&lt;&gt;0,Q8&lt;&gt;"",OR(Q8&lt;$B8-3,Q8&gt;$B8+3))</formula>
    </cfRule>
  </conditionalFormatting>
  <conditionalFormatting sqref="S8:T50">
    <cfRule type="expression" dxfId="104" priority="40">
      <formula>AND(S8&lt;&gt;0,OR(S8&lt;0.5,S8&gt;0.65))</formula>
    </cfRule>
    <cfRule type="expression" dxfId="103" priority="39">
      <formula>AND(S8&gt;=0.5,S8&lt;=0.65,S8&lt;&gt;"")</formula>
    </cfRule>
  </conditionalFormatting>
  <conditionalFormatting sqref="U8:V50">
    <cfRule type="expression" dxfId="102" priority="35">
      <formula>AND(U8&lt;&gt;0,U8&lt;&gt;"",OR(U8&lt;$B8-3,U8&gt;$B8+3))</formula>
    </cfRule>
    <cfRule type="expression" dxfId="101" priority="33">
      <formula>AND(U8&lt;&gt;0,U8&lt;&gt;"",U8&gt;$B8-2,U8&lt;$B8+2)</formula>
    </cfRule>
    <cfRule type="expression" dxfId="100" priority="34">
      <formula>OR(AND(U8&lt;&gt;0,U8&lt;&gt;"",U8&lt;=$B8-2,U8&gt;=$B8-3),AND(U8&lt;&gt;0,U8&lt;&gt;"",U8&lt;=$B8+3,U8&gt;=$B8+2))</formula>
    </cfRule>
  </conditionalFormatting>
  <conditionalFormatting sqref="W8:X50">
    <cfRule type="expression" dxfId="99" priority="32">
      <formula>AND(W8&lt;&gt;0,OR(W8&lt;0.5,W8&gt;0.65))</formula>
    </cfRule>
    <cfRule type="expression" dxfId="98" priority="31">
      <formula>AND(W8&gt;=0.5,W8&lt;=0.65,W8&lt;&gt;"")</formula>
    </cfRule>
  </conditionalFormatting>
  <conditionalFormatting sqref="Y8:Z50">
    <cfRule type="expression" dxfId="97" priority="26">
      <formula>OR(AND(Y8&lt;&gt;0,Y8&lt;&gt;"",Y8&lt;=$B8-2,Y8&gt;=$B8-3),AND(Y8&lt;&gt;0,Y8&lt;&gt;"",Y8&lt;=$B8+3,Y8&gt;=$B8+2))</formula>
    </cfRule>
    <cfRule type="expression" dxfId="96" priority="25">
      <formula>AND(Y8&lt;&gt;0,Y8&lt;&gt;"",Y8&gt;$B8-2,Y8&lt;$B8+2)</formula>
    </cfRule>
    <cfRule type="expression" dxfId="95" priority="27">
      <formula>AND(Y8&lt;&gt;0,Y8&lt;&gt;"",OR(Y8&lt;$B8-3,Y8&gt;$B8+3))</formula>
    </cfRule>
  </conditionalFormatting>
  <conditionalFormatting sqref="AA8:AB50">
    <cfRule type="expression" dxfId="94" priority="24">
      <formula>AND(AA8&lt;&gt;0,OR(AA8&lt;0.5,AA8&gt;0.65))</formula>
    </cfRule>
    <cfRule type="expression" dxfId="93" priority="23">
      <formula>AND(AA8&gt;=0.5,AA8&lt;=0.65,AA8&lt;&gt;"")</formula>
    </cfRule>
  </conditionalFormatting>
  <conditionalFormatting sqref="AC8:AD50">
    <cfRule type="expression" dxfId="92" priority="19">
      <formula>AND(AC8&lt;&gt;0,AC8&lt;&gt;"",OR(AC8&lt;$B8-3,AC8&gt;$B8+3))</formula>
    </cfRule>
    <cfRule type="expression" dxfId="91" priority="18">
      <formula>OR(AND(AC8&lt;&gt;0,AC8&lt;&gt;"",AC8&lt;=$B8-2,AC8&gt;=$B8-3),AND(AC8&lt;&gt;0,AC8&lt;&gt;"",AC8&lt;=$B8+3,AC8&gt;=$B8+2))</formula>
    </cfRule>
    <cfRule type="expression" dxfId="90" priority="17">
      <formula>AND(AC8&lt;&gt;0,AC8&lt;&gt;"",AC8&gt;$B8-2,AC8&lt;$B8+2)</formula>
    </cfRule>
  </conditionalFormatting>
  <conditionalFormatting sqref="AE8:AF50">
    <cfRule type="expression" dxfId="89" priority="16">
      <formula>AND(AE8&lt;&gt;0,OR(AE8&lt;0.5,AE8&gt;0.65))</formula>
    </cfRule>
    <cfRule type="expression" dxfId="88" priority="15">
      <formula>AND(AE8&gt;=0.5,AE8&lt;=0.65,AE8&lt;&gt;"")</formula>
    </cfRule>
  </conditionalFormatting>
  <conditionalFormatting sqref="AG8:AH50">
    <cfRule type="expression" dxfId="87" priority="11">
      <formula>AND(AG8&lt;&gt;0,AG8&lt;&gt;"",OR(AG8&lt;$B8-3,AG8&gt;$B8+3))</formula>
    </cfRule>
    <cfRule type="expression" dxfId="86" priority="10">
      <formula>OR(AND(AG8&lt;&gt;0,AG8&lt;&gt;"",AG8&lt;=$B8-2,AG8&gt;=$B8-3),AND(AG8&lt;&gt;0,AG8&lt;&gt;"",AG8&lt;=$B8+3,AG8&gt;=$B8+2))</formula>
    </cfRule>
    <cfRule type="expression" dxfId="85" priority="9">
      <formula>AND(AG8&lt;&gt;0,AG8&lt;&gt;"",AG8&gt;$B8-2,AG8&lt;$B8+2)</formula>
    </cfRule>
  </conditionalFormatting>
  <conditionalFormatting sqref="AI8:AJ50">
    <cfRule type="expression" dxfId="84" priority="8">
      <formula>AND(AI8&lt;&gt;0,OR(AI8&lt;0.5,AI8&gt;0.65))</formula>
    </cfRule>
    <cfRule type="expression" dxfId="83" priority="7">
      <formula>AND(AI8&gt;=0.5,AI8&lt;=0.65,AI8&lt;&gt;"")</formula>
    </cfRule>
  </conditionalFormatting>
  <conditionalFormatting sqref="AK8:AL50">
    <cfRule type="expression" dxfId="82" priority="1">
      <formula>AND(AK8&lt;&gt;0,AK8&lt;&gt;"",AK8&gt;$B8-2,AK8&lt;$B8+2)</formula>
    </cfRule>
    <cfRule type="expression" dxfId="81" priority="3">
      <formula>AND(AK8&lt;&gt;0,AK8&lt;&gt;"",OR(AK8&lt;$B8-3,AK8&gt;$B8+3))</formula>
    </cfRule>
    <cfRule type="expression" dxfId="80" priority="2">
      <formula>OR(AND(AK8&lt;&gt;0,AK8&lt;&gt;"",AK8&lt;=$B8-2,AK8&gt;=$B8-3),AND(AK8&lt;&gt;0,AK8&lt;&gt;"",AK8&lt;=$B8+3,AK8&gt;=$B8+2))</formula>
    </cfRule>
  </conditionalFormatting>
  <dataValidations count="1">
    <dataValidation type="decimal" operator="lessThanOrEqual" allowBlank="1" showInputMessage="1" showErrorMessage="1" sqref="C8:AL50" xr:uid="{13A15ACD-CAEF-4FF0-BD22-9EEC01CA6F03}">
      <formula1>1000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C1C9D-B242-4320-A541-FF4F83E14CB4}">
  <sheetPr codeName="Sheet93"/>
  <dimension ref="A1:AE288"/>
  <sheetViews>
    <sheetView topLeftCell="A249" workbookViewId="0">
      <selection activeCell="C253" sqref="C253"/>
    </sheetView>
  </sheetViews>
  <sheetFormatPr defaultColWidth="9" defaultRowHeight="14" outlineLevelRow="1"/>
  <cols>
    <col min="1" max="1" width="9.453125" style="1" customWidth="1"/>
    <col min="2" max="9" width="10.36328125" style="1" bestFit="1" customWidth="1"/>
    <col min="10" max="10" width="12" style="1" customWidth="1"/>
    <col min="11" max="12" width="9" style="181"/>
    <col min="13" max="13" width="2.6328125" style="1" customWidth="1"/>
    <col min="14" max="16384" width="9" style="1"/>
  </cols>
  <sheetData>
    <row r="1" spans="1:16" hidden="1">
      <c r="A1" s="184">
        <f>基本信息!$F$3</f>
        <v>9</v>
      </c>
    </row>
    <row r="2" spans="1:16" ht="45.75" customHeight="1" thickBot="1">
      <c r="A2" s="182" t="s">
        <v>151</v>
      </c>
      <c r="B2" s="157"/>
      <c r="C2" s="157"/>
      <c r="D2" s="157"/>
      <c r="E2" s="157"/>
      <c r="F2" s="157"/>
      <c r="G2" s="157"/>
      <c r="H2" s="157"/>
      <c r="I2" s="157"/>
      <c r="K2" s="180"/>
      <c r="L2" s="180"/>
      <c r="P2" s="184"/>
    </row>
    <row r="3" spans="1:16" s="160" customFormat="1" ht="29.25" customHeight="1" outlineLevel="1">
      <c r="A3" s="163" t="s">
        <v>16</v>
      </c>
      <c r="B3" s="396" t="s">
        <v>325</v>
      </c>
      <c r="C3" s="396" t="s">
        <v>519</v>
      </c>
      <c r="D3" s="396" t="s">
        <v>559</v>
      </c>
      <c r="E3" s="396" t="s">
        <v>520</v>
      </c>
      <c r="F3" s="396" t="s">
        <v>522</v>
      </c>
      <c r="G3" s="396" t="s">
        <v>620</v>
      </c>
      <c r="H3" s="396" t="s">
        <v>621</v>
      </c>
      <c r="I3" s="396" t="s">
        <v>622</v>
      </c>
      <c r="J3" s="396" t="s">
        <v>623</v>
      </c>
      <c r="K3" s="1209" t="s">
        <v>118</v>
      </c>
      <c r="L3" s="1212" t="s">
        <v>461</v>
      </c>
      <c r="N3" s="1"/>
      <c r="O3" s="1"/>
    </row>
    <row r="4" spans="1:16" s="160" customFormat="1" ht="26.25" customHeight="1" outlineLevel="1">
      <c r="A4" s="161" t="s">
        <v>114</v>
      </c>
      <c r="B4" s="397">
        <v>28000</v>
      </c>
      <c r="C4" s="397">
        <v>26500</v>
      </c>
      <c r="D4" s="397">
        <v>26400</v>
      </c>
      <c r="E4" s="397">
        <v>26400</v>
      </c>
      <c r="F4" s="397">
        <v>26400</v>
      </c>
      <c r="G4" s="397">
        <v>29500</v>
      </c>
      <c r="H4" s="397">
        <v>29600</v>
      </c>
      <c r="I4" s="397">
        <v>29500</v>
      </c>
      <c r="J4" s="397">
        <v>29600</v>
      </c>
      <c r="K4" s="1210"/>
      <c r="L4" s="1213"/>
      <c r="N4" s="1"/>
      <c r="O4" s="1"/>
    </row>
    <row r="5" spans="1:16" s="160" customFormat="1" ht="26.25" customHeight="1" outlineLevel="1">
      <c r="A5" s="832" t="s">
        <v>563</v>
      </c>
      <c r="B5" s="397">
        <v>35</v>
      </c>
      <c r="C5" s="397" t="s">
        <v>629</v>
      </c>
      <c r="D5" s="397" t="s">
        <v>629</v>
      </c>
      <c r="E5" s="397" t="s">
        <v>629</v>
      </c>
      <c r="F5" s="397" t="s">
        <v>629</v>
      </c>
      <c r="G5" s="397" t="s">
        <v>630</v>
      </c>
      <c r="H5" s="397" t="s">
        <v>630</v>
      </c>
      <c r="I5" s="397" t="s">
        <v>630</v>
      </c>
      <c r="J5" s="397" t="s">
        <v>630</v>
      </c>
      <c r="K5" s="1210"/>
      <c r="L5" s="1213"/>
      <c r="N5" s="1"/>
      <c r="O5" s="1"/>
    </row>
    <row r="6" spans="1:16" s="160" customFormat="1" ht="26.25" customHeight="1" outlineLevel="1">
      <c r="A6" s="833" t="s">
        <v>564</v>
      </c>
      <c r="B6" s="398" t="s">
        <v>626</v>
      </c>
      <c r="C6" s="398" t="s">
        <v>627</v>
      </c>
      <c r="D6" s="398" t="s">
        <v>627</v>
      </c>
      <c r="E6" s="398" t="s">
        <v>627</v>
      </c>
      <c r="F6" s="398" t="s">
        <v>627</v>
      </c>
      <c r="G6" s="398" t="s">
        <v>628</v>
      </c>
      <c r="H6" s="398" t="s">
        <v>628</v>
      </c>
      <c r="I6" s="398" t="s">
        <v>628</v>
      </c>
      <c r="J6" s="398" t="s">
        <v>628</v>
      </c>
      <c r="K6" s="1210"/>
      <c r="L6" s="1213"/>
      <c r="N6" s="1"/>
      <c r="O6" s="1"/>
    </row>
    <row r="7" spans="1:16" s="160" customFormat="1" ht="26.25" customHeight="1" outlineLevel="1">
      <c r="A7" s="188" t="s">
        <v>136</v>
      </c>
      <c r="B7" s="189">
        <v>45679</v>
      </c>
      <c r="C7" s="189">
        <v>45679</v>
      </c>
      <c r="D7" s="189">
        <v>45679</v>
      </c>
      <c r="E7" s="189">
        <v>45679</v>
      </c>
      <c r="F7" s="189">
        <v>45679</v>
      </c>
      <c r="G7" s="189">
        <v>45680</v>
      </c>
      <c r="H7" s="189">
        <v>45680</v>
      </c>
      <c r="I7" s="189">
        <v>45680</v>
      </c>
      <c r="J7" s="189">
        <v>45680</v>
      </c>
      <c r="K7" s="1210"/>
      <c r="L7" s="1213"/>
      <c r="N7" s="1"/>
      <c r="O7" s="1"/>
    </row>
    <row r="8" spans="1:16" s="160" customFormat="1" ht="26.25" customHeight="1" outlineLevel="1" thickBot="1">
      <c r="A8" s="162" t="s">
        <v>461</v>
      </c>
      <c r="B8" s="399">
        <f t="shared" ref="B8:J8" si="0">SUM(B9:B58)</f>
        <v>3637</v>
      </c>
      <c r="C8" s="399">
        <f t="shared" si="0"/>
        <v>5007</v>
      </c>
      <c r="D8" s="399">
        <f t="shared" si="0"/>
        <v>3001</v>
      </c>
      <c r="E8" s="399">
        <f t="shared" si="0"/>
        <v>2889</v>
      </c>
      <c r="F8" s="399">
        <f t="shared" si="0"/>
        <v>3157</v>
      </c>
      <c r="G8" s="399">
        <f t="shared" si="0"/>
        <v>2305</v>
      </c>
      <c r="H8" s="399">
        <f t="shared" si="0"/>
        <v>4080</v>
      </c>
      <c r="I8" s="399">
        <f t="shared" si="0"/>
        <v>3918</v>
      </c>
      <c r="J8" s="399">
        <f t="shared" si="0"/>
        <v>2961</v>
      </c>
      <c r="K8" s="1211"/>
      <c r="L8" s="1214"/>
      <c r="N8" s="1"/>
      <c r="O8" s="1"/>
    </row>
    <row r="9" spans="1:16" ht="20.25" customHeight="1" outlineLevel="1">
      <c r="A9" s="401">
        <v>0</v>
      </c>
      <c r="B9" s="400">
        <f>IFERROR((VLOOKUP(A9,日报!D:F,2,0)+VLOOKUP(A9,日报!D:F,3,0)),"0")</f>
        <v>0</v>
      </c>
      <c r="C9" s="400">
        <f>IFERROR((VLOOKUP(A9,日报!U:W,2,0)+VLOOKUP(A9,日报!U:W,3,0)),"0")</f>
        <v>0</v>
      </c>
      <c r="D9" s="400">
        <f>IFERROR((VLOOKUP(A9,日报!AL:AN,2,0)+VLOOKUP(A9,日报!AL:AN,3,0)),"0")</f>
        <v>0</v>
      </c>
      <c r="E9" s="400">
        <f>IFERROR((VLOOKUP(A9,日报!BC:BE,2,0)+VLOOKUP(A9,日报!BC:BE,3,0)),"0")</f>
        <v>0</v>
      </c>
      <c r="F9" s="400">
        <f>IFERROR((VLOOKUP(A9,日报!BT:BV,2,0)+VLOOKUP(A9,日报!BT:BV,3,0)),"0")</f>
        <v>0</v>
      </c>
      <c r="G9" s="400">
        <f>IFERROR((VLOOKUP(A9,日报!CK:CM,2,0)+VLOOKUP(A9,日报!CK:CM,3,0)),"0")</f>
        <v>0</v>
      </c>
      <c r="H9" s="400">
        <f>IFERROR((VLOOKUP(A9,日报!DB:DD,2,0)+VLOOKUP(A9,日报!DB:DD,3,0)),"0")</f>
        <v>0</v>
      </c>
      <c r="I9" s="400">
        <f>IFERROR((VLOOKUP(A9,日报!DS:DU,2,0)+VLOOKUP(A9,日报!DS:DU,3,0)),"0")</f>
        <v>0</v>
      </c>
      <c r="J9" s="400">
        <f>IFERROR((VLOOKUP(A9,日报!EJ:EL,2,0)+VLOOKUP(A9,日报!EJ:EL,3,0)),"0")</f>
        <v>0</v>
      </c>
      <c r="K9" s="719">
        <f t="shared" ref="K9:K58" si="1">AVERAGE(B9:J9)</f>
        <v>0</v>
      </c>
      <c r="L9" s="401">
        <f t="shared" ref="L9:L58" si="2">SUM(B9:J9)</f>
        <v>0</v>
      </c>
    </row>
    <row r="10" spans="1:16" ht="20.25" customHeight="1" outlineLevel="1">
      <c r="A10" s="202">
        <f>A9+1</f>
        <v>1</v>
      </c>
      <c r="B10" s="400">
        <f>IFERROR((VLOOKUP(A10,日报!D:F,2,0)+VLOOKUP(A10,日报!D:F,3,0)),"0")</f>
        <v>15</v>
      </c>
      <c r="C10" s="400">
        <f>IFERROR((VLOOKUP(A10,日报!U:W,2,0)+VLOOKUP(A10,日报!U:W,3,0)),"0")</f>
        <v>17</v>
      </c>
      <c r="D10" s="400">
        <f>IFERROR((VLOOKUP(A10,日报!AL:AN,2,0)+VLOOKUP(A10,日报!AL:AN,3,0)),"0")</f>
        <v>17</v>
      </c>
      <c r="E10" s="400">
        <f>IFERROR((VLOOKUP(A10,日报!BC:BE,2,0)+VLOOKUP(A10,日报!BC:BE,3,0)),"0")</f>
        <v>25</v>
      </c>
      <c r="F10" s="400">
        <f>IFERROR((VLOOKUP(A10,日报!BT:BV,2,0)+VLOOKUP(A10,日报!BT:BV,3,0)),"0")</f>
        <v>20</v>
      </c>
      <c r="G10" s="400">
        <f>IFERROR((VLOOKUP(A10,日报!CK:CM,2,0)+VLOOKUP(A10,日报!CK:CM,3,0)),"0")</f>
        <v>7</v>
      </c>
      <c r="H10" s="400">
        <f>IFERROR((VLOOKUP(A10,日报!DB:DD,2,0)+VLOOKUP(A10,日报!DB:DD,3,0)),"0")</f>
        <v>6</v>
      </c>
      <c r="I10" s="400">
        <f>IFERROR((VLOOKUP(A10,日报!DS:DU,2,0)+VLOOKUP(A10,日报!DS:DU,3,0)),"0")</f>
        <v>11</v>
      </c>
      <c r="J10" s="400">
        <f>IFERROR((VLOOKUP(A10,日报!EJ:EL,2,0)+VLOOKUP(A10,日报!EJ:EL,3,0)),"0")</f>
        <v>11</v>
      </c>
      <c r="K10" s="720">
        <f t="shared" si="1"/>
        <v>14.333333333333334</v>
      </c>
      <c r="L10" s="202">
        <f t="shared" si="2"/>
        <v>129</v>
      </c>
    </row>
    <row r="11" spans="1:16" ht="20.25" customHeight="1" outlineLevel="1">
      <c r="A11" s="202">
        <f>A10+1</f>
        <v>2</v>
      </c>
      <c r="B11" s="400">
        <f>IFERROR((VLOOKUP(A11,日报!D:F,2,0)+VLOOKUP(A11,日报!D:F,3,0)),"0")</f>
        <v>15</v>
      </c>
      <c r="C11" s="400">
        <f>IFERROR((VLOOKUP(A11,日报!U:W,2,0)+VLOOKUP(A11,日报!U:W,3,0)),"0")</f>
        <v>39</v>
      </c>
      <c r="D11" s="400">
        <f>IFERROR((VLOOKUP(A11,日报!AL:AN,2,0)+VLOOKUP(A11,日报!AL:AN,3,0)),"0")</f>
        <v>48</v>
      </c>
      <c r="E11" s="400">
        <f>IFERROR((VLOOKUP(A11,日报!BC:BE,2,0)+VLOOKUP(A11,日报!BC:BE,3,0)),"0")</f>
        <v>29</v>
      </c>
      <c r="F11" s="400">
        <f>IFERROR((VLOOKUP(A11,日报!BT:BV,2,0)+VLOOKUP(A11,日报!BT:BV,3,0)),"0")</f>
        <v>22</v>
      </c>
      <c r="G11" s="400">
        <f>IFERROR((VLOOKUP(A11,日报!CK:CM,2,0)+VLOOKUP(A11,日报!CK:CM,3,0)),"0")</f>
        <v>8</v>
      </c>
      <c r="H11" s="400">
        <f>IFERROR((VLOOKUP(A11,日报!DB:DD,2,0)+VLOOKUP(A11,日报!DB:DD,3,0)),"0")</f>
        <v>8</v>
      </c>
      <c r="I11" s="400">
        <f>IFERROR((VLOOKUP(A11,日报!DS:DU,2,0)+VLOOKUP(A11,日报!DS:DU,3,0)),"0")</f>
        <v>17</v>
      </c>
      <c r="J11" s="400">
        <f>IFERROR((VLOOKUP(A11,日报!EJ:EL,2,0)+VLOOKUP(A11,日报!EJ:EL,3,0)),"0")</f>
        <v>10</v>
      </c>
      <c r="K11" s="720">
        <f t="shared" si="1"/>
        <v>21.777777777777779</v>
      </c>
      <c r="L11" s="202">
        <f t="shared" si="2"/>
        <v>196</v>
      </c>
    </row>
    <row r="12" spans="1:16" ht="20.25" customHeight="1" outlineLevel="1">
      <c r="A12" s="202">
        <f t="shared" ref="A12:A58" si="3">A11+1</f>
        <v>3</v>
      </c>
      <c r="B12" s="400">
        <f>IFERROR((VLOOKUP(A12,日报!D:F,2,0)+VLOOKUP(A12,日报!D:F,3,0)),"0")</f>
        <v>28</v>
      </c>
      <c r="C12" s="400">
        <f>IFERROR((VLOOKUP(A12,日报!U:W,2,0)+VLOOKUP(A12,日报!U:W,3,0)),"0")</f>
        <v>33</v>
      </c>
      <c r="D12" s="400">
        <f>IFERROR((VLOOKUP(A12,日报!AL:AN,2,0)+VLOOKUP(A12,日报!AL:AN,3,0)),"0")</f>
        <v>68</v>
      </c>
      <c r="E12" s="400">
        <f>IFERROR((VLOOKUP(A12,日报!BC:BE,2,0)+VLOOKUP(A12,日报!BC:BE,3,0)),"0")</f>
        <v>35</v>
      </c>
      <c r="F12" s="400">
        <f>IFERROR((VLOOKUP(A12,日报!BT:BV,2,0)+VLOOKUP(A12,日报!BT:BV,3,0)),"0")</f>
        <v>23</v>
      </c>
      <c r="G12" s="400">
        <f>IFERROR((VLOOKUP(A12,日报!CK:CM,2,0)+VLOOKUP(A12,日报!CK:CM,3,0)),"0")</f>
        <v>14</v>
      </c>
      <c r="H12" s="400">
        <f>IFERROR((VLOOKUP(A12,日报!DB:DD,2,0)+VLOOKUP(A12,日报!DB:DD,3,0)),"0")</f>
        <v>15</v>
      </c>
      <c r="I12" s="400">
        <f>IFERROR((VLOOKUP(A12,日报!DS:DU,2,0)+VLOOKUP(A12,日报!DS:DU,3,0)),"0")</f>
        <v>15</v>
      </c>
      <c r="J12" s="400">
        <f>IFERROR((VLOOKUP(A12,日报!EJ:EL,2,0)+VLOOKUP(A12,日报!EJ:EL,3,0)),"0")</f>
        <v>9</v>
      </c>
      <c r="K12" s="720">
        <f t="shared" si="1"/>
        <v>26.666666666666668</v>
      </c>
      <c r="L12" s="202">
        <f t="shared" si="2"/>
        <v>240</v>
      </c>
    </row>
    <row r="13" spans="1:16" ht="20.25" customHeight="1" outlineLevel="1">
      <c r="A13" s="202">
        <f t="shared" si="3"/>
        <v>4</v>
      </c>
      <c r="B13" s="400">
        <f>IFERROR((VLOOKUP(A13,日报!D:F,2,0)+VLOOKUP(A13,日报!D:F,3,0)),"0")</f>
        <v>38</v>
      </c>
      <c r="C13" s="400">
        <f>IFERROR((VLOOKUP(A13,日报!U:W,2,0)+VLOOKUP(A13,日报!U:W,3,0)),"0")</f>
        <v>56</v>
      </c>
      <c r="D13" s="400">
        <f>IFERROR((VLOOKUP(A13,日报!AL:AN,2,0)+VLOOKUP(A13,日报!AL:AN,3,0)),"0")</f>
        <v>76</v>
      </c>
      <c r="E13" s="400">
        <f>IFERROR((VLOOKUP(A13,日报!BC:BE,2,0)+VLOOKUP(A13,日报!BC:BE,3,0)),"0")</f>
        <v>29</v>
      </c>
      <c r="F13" s="400">
        <f>IFERROR((VLOOKUP(A13,日报!BT:BV,2,0)+VLOOKUP(A13,日报!BT:BV,3,0)),"0")</f>
        <v>35</v>
      </c>
      <c r="G13" s="400">
        <f>IFERROR((VLOOKUP(A13,日报!CK:CM,2,0)+VLOOKUP(A13,日报!CK:CM,3,0)),"0")</f>
        <v>10</v>
      </c>
      <c r="H13" s="400">
        <f>IFERROR((VLOOKUP(A13,日报!DB:DD,2,0)+VLOOKUP(A13,日报!DB:DD,3,0)),"0")</f>
        <v>11</v>
      </c>
      <c r="I13" s="400">
        <f>IFERROR((VLOOKUP(A13,日报!DS:DU,2,0)+VLOOKUP(A13,日报!DS:DU,3,0)),"0")</f>
        <v>14</v>
      </c>
      <c r="J13" s="400">
        <f>IFERROR((VLOOKUP(A13,日报!EJ:EL,2,0)+VLOOKUP(A13,日报!EJ:EL,3,0)),"0")</f>
        <v>18</v>
      </c>
      <c r="K13" s="720">
        <f t="shared" si="1"/>
        <v>31.888888888888889</v>
      </c>
      <c r="L13" s="202">
        <f t="shared" si="2"/>
        <v>287</v>
      </c>
    </row>
    <row r="14" spans="1:16" ht="20.25" customHeight="1" outlineLevel="1">
      <c r="A14" s="202">
        <f t="shared" si="3"/>
        <v>5</v>
      </c>
      <c r="B14" s="400">
        <f>IFERROR((VLOOKUP(A14,日报!D:F,2,0)+VLOOKUP(A14,日报!D:F,3,0)),"0")</f>
        <v>41</v>
      </c>
      <c r="C14" s="400">
        <f>IFERROR((VLOOKUP(A14,日报!U:W,2,0)+VLOOKUP(A14,日报!U:W,3,0)),"0")</f>
        <v>76</v>
      </c>
      <c r="D14" s="400">
        <f>IFERROR((VLOOKUP(A14,日报!AL:AN,2,0)+VLOOKUP(A14,日报!AL:AN,3,0)),"0")</f>
        <v>95</v>
      </c>
      <c r="E14" s="400">
        <f>IFERROR((VLOOKUP(A14,日报!BC:BE,2,0)+VLOOKUP(A14,日报!BC:BE,3,0)),"0")</f>
        <v>43</v>
      </c>
      <c r="F14" s="400">
        <f>IFERROR((VLOOKUP(A14,日报!BT:BV,2,0)+VLOOKUP(A14,日报!BT:BV,3,0)),"0")</f>
        <v>42</v>
      </c>
      <c r="G14" s="400">
        <f>IFERROR((VLOOKUP(A14,日报!CK:CM,2,0)+VLOOKUP(A14,日报!CK:CM,3,0)),"0")</f>
        <v>19</v>
      </c>
      <c r="H14" s="400">
        <f>IFERROR((VLOOKUP(A14,日报!DB:DD,2,0)+VLOOKUP(A14,日报!DB:DD,3,0)),"0")</f>
        <v>18</v>
      </c>
      <c r="I14" s="400">
        <f>IFERROR((VLOOKUP(A14,日报!DS:DU,2,0)+VLOOKUP(A14,日报!DS:DU,3,0)),"0")</f>
        <v>42</v>
      </c>
      <c r="J14" s="400">
        <f>IFERROR((VLOOKUP(A14,日报!EJ:EL,2,0)+VLOOKUP(A14,日报!EJ:EL,3,0)),"0")</f>
        <v>38</v>
      </c>
      <c r="K14" s="720">
        <f t="shared" si="1"/>
        <v>46</v>
      </c>
      <c r="L14" s="202">
        <f t="shared" si="2"/>
        <v>414</v>
      </c>
    </row>
    <row r="15" spans="1:16" ht="20.25" customHeight="1" outlineLevel="1">
      <c r="A15" s="202">
        <f t="shared" si="3"/>
        <v>6</v>
      </c>
      <c r="B15" s="400">
        <f>IFERROR((VLOOKUP(A15,日报!D:F,2,0)+VLOOKUP(A15,日报!D:F,3,0)),"0")</f>
        <v>33</v>
      </c>
      <c r="C15" s="400">
        <f>IFERROR((VLOOKUP(A15,日报!U:W,2,0)+VLOOKUP(A15,日报!U:W,3,0)),"0")</f>
        <v>57</v>
      </c>
      <c r="D15" s="400">
        <f>IFERROR((VLOOKUP(A15,日报!AL:AN,2,0)+VLOOKUP(A15,日报!AL:AN,3,0)),"0")</f>
        <v>66</v>
      </c>
      <c r="E15" s="400">
        <f>IFERROR((VLOOKUP(A15,日报!BC:BE,2,0)+VLOOKUP(A15,日报!BC:BE,3,0)),"0")</f>
        <v>61</v>
      </c>
      <c r="F15" s="400">
        <f>IFERROR((VLOOKUP(A15,日报!BT:BV,2,0)+VLOOKUP(A15,日报!BT:BV,3,0)),"0")</f>
        <v>42</v>
      </c>
      <c r="G15" s="400">
        <f>IFERROR((VLOOKUP(A15,日报!CK:CM,2,0)+VLOOKUP(A15,日报!CK:CM,3,0)),"0")</f>
        <v>20</v>
      </c>
      <c r="H15" s="400">
        <f>IFERROR((VLOOKUP(A15,日报!DB:DD,2,0)+VLOOKUP(A15,日报!DB:DD,3,0)),"0")</f>
        <v>28</v>
      </c>
      <c r="I15" s="400">
        <f>IFERROR((VLOOKUP(A15,日报!DS:DU,2,0)+VLOOKUP(A15,日报!DS:DU,3,0)),"0")</f>
        <v>64</v>
      </c>
      <c r="J15" s="400">
        <f>IFERROR((VLOOKUP(A15,日报!EJ:EL,2,0)+VLOOKUP(A15,日报!EJ:EL,3,0)),"0")</f>
        <v>58</v>
      </c>
      <c r="K15" s="720">
        <f t="shared" si="1"/>
        <v>47.666666666666664</v>
      </c>
      <c r="L15" s="202">
        <f t="shared" si="2"/>
        <v>429</v>
      </c>
    </row>
    <row r="16" spans="1:16" ht="20.25" customHeight="1" outlineLevel="1">
      <c r="A16" s="202">
        <f t="shared" si="3"/>
        <v>7</v>
      </c>
      <c r="B16" s="400">
        <f>IFERROR((VLOOKUP(A16,日报!D:F,2,0)+VLOOKUP(A16,日报!D:F,3,0)),"0")</f>
        <v>32</v>
      </c>
      <c r="C16" s="400">
        <f>IFERROR((VLOOKUP(A16,日报!U:W,2,0)+VLOOKUP(A16,日报!U:W,3,0)),"0")</f>
        <v>50</v>
      </c>
      <c r="D16" s="400">
        <f>IFERROR((VLOOKUP(A16,日报!AL:AN,2,0)+VLOOKUP(A16,日报!AL:AN,3,0)),"0")</f>
        <v>57</v>
      </c>
      <c r="E16" s="400">
        <f>IFERROR((VLOOKUP(A16,日报!BC:BE,2,0)+VLOOKUP(A16,日报!BC:BE,3,0)),"0")</f>
        <v>44</v>
      </c>
      <c r="F16" s="400">
        <f>IFERROR((VLOOKUP(A16,日报!BT:BV,2,0)+VLOOKUP(A16,日报!BT:BV,3,0)),"0")</f>
        <v>36</v>
      </c>
      <c r="G16" s="400">
        <f>IFERROR((VLOOKUP(A16,日报!CK:CM,2,0)+VLOOKUP(A16,日报!CK:CM,3,0)),"0")</f>
        <v>39</v>
      </c>
      <c r="H16" s="400">
        <f>IFERROR((VLOOKUP(A16,日报!DB:DD,2,0)+VLOOKUP(A16,日报!DB:DD,3,0)),"0")</f>
        <v>38</v>
      </c>
      <c r="I16" s="400">
        <f>IFERROR((VLOOKUP(A16,日报!DS:DU,2,0)+VLOOKUP(A16,日报!DS:DU,3,0)),"0")</f>
        <v>37</v>
      </c>
      <c r="J16" s="400">
        <f>IFERROR((VLOOKUP(A16,日报!EJ:EL,2,0)+VLOOKUP(A16,日报!EJ:EL,3,0)),"0")</f>
        <v>41</v>
      </c>
      <c r="K16" s="720">
        <f t="shared" si="1"/>
        <v>41.555555555555557</v>
      </c>
      <c r="L16" s="202">
        <f t="shared" si="2"/>
        <v>374</v>
      </c>
    </row>
    <row r="17" spans="1:12" ht="20.25" customHeight="1" outlineLevel="1">
      <c r="A17" s="202">
        <f t="shared" si="3"/>
        <v>8</v>
      </c>
      <c r="B17" s="400">
        <f>IFERROR((VLOOKUP(A17,日报!D:F,2,0)+VLOOKUP(A17,日报!D:F,3,0)),"0")</f>
        <v>32</v>
      </c>
      <c r="C17" s="400">
        <f>IFERROR((VLOOKUP(A17,日报!U:W,2,0)+VLOOKUP(A17,日报!U:W,3,0)),"0")</f>
        <v>82</v>
      </c>
      <c r="D17" s="400">
        <f>IFERROR((VLOOKUP(A17,日报!AL:AN,2,0)+VLOOKUP(A17,日报!AL:AN,3,0)),"0")</f>
        <v>40</v>
      </c>
      <c r="E17" s="400">
        <f>IFERROR((VLOOKUP(A17,日报!BC:BE,2,0)+VLOOKUP(A17,日报!BC:BE,3,0)),"0")</f>
        <v>72</v>
      </c>
      <c r="F17" s="400">
        <f>IFERROR((VLOOKUP(A17,日报!BT:BV,2,0)+VLOOKUP(A17,日报!BT:BV,3,0)),"0")</f>
        <v>60</v>
      </c>
      <c r="G17" s="400">
        <f>IFERROR((VLOOKUP(A17,日报!CK:CM,2,0)+VLOOKUP(A17,日报!CK:CM,3,0)),"0")</f>
        <v>257</v>
      </c>
      <c r="H17" s="400">
        <f>IFERROR((VLOOKUP(A17,日报!DB:DD,2,0)+VLOOKUP(A17,日报!DB:DD,3,0)),"0")</f>
        <v>36</v>
      </c>
      <c r="I17" s="400">
        <f>IFERROR((VLOOKUP(A17,日报!DS:DU,2,0)+VLOOKUP(A17,日报!DS:DU,3,0)),"0")</f>
        <v>42</v>
      </c>
      <c r="J17" s="400">
        <f>IFERROR((VLOOKUP(A17,日报!EJ:EL,2,0)+VLOOKUP(A17,日报!EJ:EL,3,0)),"0")</f>
        <v>18</v>
      </c>
      <c r="K17" s="720">
        <f t="shared" si="1"/>
        <v>71</v>
      </c>
      <c r="L17" s="202">
        <f t="shared" si="2"/>
        <v>639</v>
      </c>
    </row>
    <row r="18" spans="1:12" ht="20.25" customHeight="1" outlineLevel="1">
      <c r="A18" s="202">
        <f t="shared" si="3"/>
        <v>9</v>
      </c>
      <c r="B18" s="400">
        <f>IFERROR((VLOOKUP(A18,日报!D:F,2,0)+VLOOKUP(A18,日报!D:F,3,0)),"0")</f>
        <v>153</v>
      </c>
      <c r="C18" s="400">
        <f>IFERROR((VLOOKUP(A18,日报!U:W,2,0)+VLOOKUP(A18,日报!U:W,3,0)),"0")</f>
        <v>288</v>
      </c>
      <c r="D18" s="400">
        <f>IFERROR((VLOOKUP(A18,日报!AL:AN,2,0)+VLOOKUP(A18,日报!AL:AN,3,0)),"0")</f>
        <v>218</v>
      </c>
      <c r="E18" s="400">
        <f>IFERROR((VLOOKUP(A18,日报!BC:BE,2,0)+VLOOKUP(A18,日报!BC:BE,3,0)),"0")</f>
        <v>273</v>
      </c>
      <c r="F18" s="400">
        <f>IFERROR((VLOOKUP(A18,日报!BT:BV,2,0)+VLOOKUP(A18,日报!BT:BV,3,0)),"0")</f>
        <v>300</v>
      </c>
      <c r="G18" s="400">
        <f>IFERROR((VLOOKUP(A18,日报!CK:CM,2,0)+VLOOKUP(A18,日报!CK:CM,3,0)),"0")</f>
        <v>54</v>
      </c>
      <c r="H18" s="400">
        <f>IFERROR((VLOOKUP(A18,日报!DB:DD,2,0)+VLOOKUP(A18,日报!DB:DD,3,0)),"0")</f>
        <v>395</v>
      </c>
      <c r="I18" s="400">
        <f>IFERROR((VLOOKUP(A18,日报!DS:DU,2,0)+VLOOKUP(A18,日报!DS:DU,3,0)),"0")</f>
        <v>418</v>
      </c>
      <c r="J18" s="400">
        <f>IFERROR((VLOOKUP(A18,日报!EJ:EL,2,0)+VLOOKUP(A18,日报!EJ:EL,3,0)),"0")</f>
        <v>454</v>
      </c>
      <c r="K18" s="720">
        <f t="shared" si="1"/>
        <v>283.66666666666669</v>
      </c>
      <c r="L18" s="202">
        <f t="shared" si="2"/>
        <v>2553</v>
      </c>
    </row>
    <row r="19" spans="1:12" ht="20.25" customHeight="1" outlineLevel="1">
      <c r="A19" s="202">
        <f t="shared" si="3"/>
        <v>10</v>
      </c>
      <c r="B19" s="400">
        <f>IFERROR((VLOOKUP(A19,日报!D:F,2,0)+VLOOKUP(A19,日报!D:F,3,0)),"0")</f>
        <v>50</v>
      </c>
      <c r="C19" s="400">
        <f>IFERROR((VLOOKUP(A19,日报!U:W,2,0)+VLOOKUP(A19,日报!U:W,3,0)),"0")</f>
        <v>44</v>
      </c>
      <c r="D19" s="400">
        <f>IFERROR((VLOOKUP(A19,日报!AL:AN,2,0)+VLOOKUP(A19,日报!AL:AN,3,0)),"0")</f>
        <v>40</v>
      </c>
      <c r="E19" s="400">
        <f>IFERROR((VLOOKUP(A19,日报!BC:BE,2,0)+VLOOKUP(A19,日报!BC:BE,3,0)),"0")</f>
        <v>28</v>
      </c>
      <c r="F19" s="400">
        <f>IFERROR((VLOOKUP(A19,日报!BT:BV,2,0)+VLOOKUP(A19,日报!BT:BV,3,0)),"0")</f>
        <v>29</v>
      </c>
      <c r="G19" s="400">
        <f>IFERROR((VLOOKUP(A19,日报!CK:CM,2,0)+VLOOKUP(A19,日报!CK:CM,3,0)),"0")</f>
        <v>40</v>
      </c>
      <c r="H19" s="400">
        <f>IFERROR((VLOOKUP(A19,日报!DB:DD,2,0)+VLOOKUP(A19,日报!DB:DD,3,0)),"0")</f>
        <v>39</v>
      </c>
      <c r="I19" s="400">
        <f>IFERROR((VLOOKUP(A19,日报!DS:DU,2,0)+VLOOKUP(A19,日报!DS:DU,3,0)),"0")</f>
        <v>23</v>
      </c>
      <c r="J19" s="400">
        <f>IFERROR((VLOOKUP(A19,日报!EJ:EL,2,0)+VLOOKUP(A19,日报!EJ:EL,3,0)),"0")</f>
        <v>16</v>
      </c>
      <c r="K19" s="720">
        <f t="shared" si="1"/>
        <v>34.333333333333336</v>
      </c>
      <c r="L19" s="202">
        <f t="shared" si="2"/>
        <v>309</v>
      </c>
    </row>
    <row r="20" spans="1:12" ht="20.25" customHeight="1" outlineLevel="1">
      <c r="A20" s="202">
        <f t="shared" si="3"/>
        <v>11</v>
      </c>
      <c r="B20" s="400">
        <f>IFERROR((VLOOKUP(A20,日报!D:F,2,0)+VLOOKUP(A20,日报!D:F,3,0)),"0")</f>
        <v>53</v>
      </c>
      <c r="C20" s="400">
        <f>IFERROR((VLOOKUP(A20,日报!U:W,2,0)+VLOOKUP(A20,日报!U:W,3,0)),"0")</f>
        <v>47</v>
      </c>
      <c r="D20" s="400">
        <f>IFERROR((VLOOKUP(A20,日报!AL:AN,2,0)+VLOOKUP(A20,日报!AL:AN,3,0)),"0")</f>
        <v>39</v>
      </c>
      <c r="E20" s="400">
        <f>IFERROR((VLOOKUP(A20,日报!BC:BE,2,0)+VLOOKUP(A20,日报!BC:BE,3,0)),"0")</f>
        <v>30</v>
      </c>
      <c r="F20" s="400">
        <f>IFERROR((VLOOKUP(A20,日报!BT:BV,2,0)+VLOOKUP(A20,日报!BT:BV,3,0)),"0")</f>
        <v>19</v>
      </c>
      <c r="G20" s="400">
        <f>IFERROR((VLOOKUP(A20,日报!CK:CM,2,0)+VLOOKUP(A20,日报!CK:CM,3,0)),"0")</f>
        <v>48</v>
      </c>
      <c r="H20" s="400">
        <f>IFERROR((VLOOKUP(A20,日报!DB:DD,2,0)+VLOOKUP(A20,日报!DB:DD,3,0)),"0")</f>
        <v>51</v>
      </c>
      <c r="I20" s="400">
        <f>IFERROR((VLOOKUP(A20,日报!DS:DU,2,0)+VLOOKUP(A20,日报!DS:DU,3,0)),"0")</f>
        <v>75</v>
      </c>
      <c r="J20" s="400">
        <f>IFERROR((VLOOKUP(A20,日报!EJ:EL,2,0)+VLOOKUP(A20,日报!EJ:EL,3,0)),"0")</f>
        <v>78</v>
      </c>
      <c r="K20" s="720">
        <f t="shared" si="1"/>
        <v>48.888888888888886</v>
      </c>
      <c r="L20" s="202">
        <f t="shared" si="2"/>
        <v>440</v>
      </c>
    </row>
    <row r="21" spans="1:12" ht="20.25" customHeight="1" outlineLevel="1">
      <c r="A21" s="202">
        <f t="shared" si="3"/>
        <v>12</v>
      </c>
      <c r="B21" s="400">
        <f>IFERROR((VLOOKUP(A21,日报!D:F,2,0)+VLOOKUP(A21,日报!D:F,3,0)),"0")</f>
        <v>70</v>
      </c>
      <c r="C21" s="400">
        <f>IFERROR((VLOOKUP(A21,日报!U:W,2,0)+VLOOKUP(A21,日报!U:W,3,0)),"0")</f>
        <v>63</v>
      </c>
      <c r="D21" s="400">
        <f>IFERROR((VLOOKUP(A21,日报!AL:AN,2,0)+VLOOKUP(A21,日报!AL:AN,3,0)),"0")</f>
        <v>55</v>
      </c>
      <c r="E21" s="400">
        <f>IFERROR((VLOOKUP(A21,日报!BC:BE,2,0)+VLOOKUP(A21,日报!BC:BE,3,0)),"0")</f>
        <v>70</v>
      </c>
      <c r="F21" s="400">
        <f>IFERROR((VLOOKUP(A21,日报!BT:BV,2,0)+VLOOKUP(A21,日报!BT:BV,3,0)),"0")</f>
        <v>62</v>
      </c>
      <c r="G21" s="400">
        <f>IFERROR((VLOOKUP(A21,日报!CK:CM,2,0)+VLOOKUP(A21,日报!CK:CM,3,0)),"0")</f>
        <v>52</v>
      </c>
      <c r="H21" s="400">
        <f>IFERROR((VLOOKUP(A21,日报!DB:DD,2,0)+VLOOKUP(A21,日报!DB:DD,3,0)),"0")</f>
        <v>49</v>
      </c>
      <c r="I21" s="400">
        <f>IFERROR((VLOOKUP(A21,日报!DS:DU,2,0)+VLOOKUP(A21,日报!DS:DU,3,0)),"0")</f>
        <v>83</v>
      </c>
      <c r="J21" s="400">
        <f>IFERROR((VLOOKUP(A21,日报!EJ:EL,2,0)+VLOOKUP(A21,日报!EJ:EL,3,0)),"0")</f>
        <v>78</v>
      </c>
      <c r="K21" s="720">
        <f t="shared" si="1"/>
        <v>64.666666666666671</v>
      </c>
      <c r="L21" s="202">
        <f t="shared" si="2"/>
        <v>582</v>
      </c>
    </row>
    <row r="22" spans="1:12" ht="20.25" customHeight="1" outlineLevel="1">
      <c r="A22" s="202">
        <f t="shared" si="3"/>
        <v>13</v>
      </c>
      <c r="B22" s="400">
        <f>IFERROR((VLOOKUP(A22,日报!D:F,2,0)+VLOOKUP(A22,日报!D:F,3,0)),"0")</f>
        <v>70</v>
      </c>
      <c r="C22" s="400">
        <f>IFERROR((VLOOKUP(A22,日报!U:W,2,0)+VLOOKUP(A22,日报!U:W,3,0)),"0")</f>
        <v>76</v>
      </c>
      <c r="D22" s="400">
        <f>IFERROR((VLOOKUP(A22,日报!AL:AN,2,0)+VLOOKUP(A22,日报!AL:AN,3,0)),"0")</f>
        <v>57</v>
      </c>
      <c r="E22" s="400">
        <f>IFERROR((VLOOKUP(A22,日报!BC:BE,2,0)+VLOOKUP(A22,日报!BC:BE,3,0)),"0")</f>
        <v>60</v>
      </c>
      <c r="F22" s="400">
        <f>IFERROR((VLOOKUP(A22,日报!BT:BV,2,0)+VLOOKUP(A22,日报!BT:BV,3,0)),"0")</f>
        <v>56</v>
      </c>
      <c r="G22" s="400">
        <f>IFERROR((VLOOKUP(A22,日报!CK:CM,2,0)+VLOOKUP(A22,日报!CK:CM,3,0)),"0")</f>
        <v>43</v>
      </c>
      <c r="H22" s="400">
        <f>IFERROR((VLOOKUP(A22,日报!DB:DD,2,0)+VLOOKUP(A22,日报!DB:DD,3,0)),"0")</f>
        <v>45</v>
      </c>
      <c r="I22" s="400">
        <f>IFERROR((VLOOKUP(A22,日报!DS:DU,2,0)+VLOOKUP(A22,日报!DS:DU,3,0)),"0")</f>
        <v>48</v>
      </c>
      <c r="J22" s="400">
        <f>IFERROR((VLOOKUP(A22,日报!EJ:EL,2,0)+VLOOKUP(A22,日报!EJ:EL,3,0)),"0")</f>
        <v>50</v>
      </c>
      <c r="K22" s="720">
        <f t="shared" si="1"/>
        <v>56.111111111111114</v>
      </c>
      <c r="L22" s="202">
        <f t="shared" si="2"/>
        <v>505</v>
      </c>
    </row>
    <row r="23" spans="1:12" ht="20.25" customHeight="1" outlineLevel="1">
      <c r="A23" s="202">
        <f t="shared" si="3"/>
        <v>14</v>
      </c>
      <c r="B23" s="400">
        <f>IFERROR((VLOOKUP(A23,日报!D:F,2,0)+VLOOKUP(A23,日报!D:F,3,0)),"0")</f>
        <v>68</v>
      </c>
      <c r="C23" s="400">
        <f>IFERROR((VLOOKUP(A23,日报!U:W,2,0)+VLOOKUP(A23,日报!U:W,3,0)),"0")</f>
        <v>75</v>
      </c>
      <c r="D23" s="400">
        <f>IFERROR((VLOOKUP(A23,日报!AL:AN,2,0)+VLOOKUP(A23,日报!AL:AN,3,0)),"0")</f>
        <v>55</v>
      </c>
      <c r="E23" s="400">
        <f>IFERROR((VLOOKUP(A23,日报!BC:BE,2,0)+VLOOKUP(A23,日报!BC:BE,3,0)),"0")</f>
        <v>76</v>
      </c>
      <c r="F23" s="400">
        <f>IFERROR((VLOOKUP(A23,日报!BT:BV,2,0)+VLOOKUP(A23,日报!BT:BV,3,0)),"0")</f>
        <v>62</v>
      </c>
      <c r="G23" s="400">
        <f>IFERROR((VLOOKUP(A23,日报!CK:CM,2,0)+VLOOKUP(A23,日报!CK:CM,3,0)),"0")</f>
        <v>38</v>
      </c>
      <c r="H23" s="400">
        <f>IFERROR((VLOOKUP(A23,日报!DB:DD,2,0)+VLOOKUP(A23,日报!DB:DD,3,0)),"0")</f>
        <v>48</v>
      </c>
      <c r="I23" s="400">
        <f>IFERROR((VLOOKUP(A23,日报!DS:DU,2,0)+VLOOKUP(A23,日报!DS:DU,3,0)),"0")</f>
        <v>87</v>
      </c>
      <c r="J23" s="400">
        <f>IFERROR((VLOOKUP(A23,日报!EJ:EL,2,0)+VLOOKUP(A23,日报!EJ:EL,3,0)),"0")</f>
        <v>84</v>
      </c>
      <c r="K23" s="720">
        <f t="shared" si="1"/>
        <v>65.888888888888886</v>
      </c>
      <c r="L23" s="202">
        <f t="shared" si="2"/>
        <v>593</v>
      </c>
    </row>
    <row r="24" spans="1:12" ht="20.25" customHeight="1" outlineLevel="1">
      <c r="A24" s="202">
        <f t="shared" si="3"/>
        <v>15</v>
      </c>
      <c r="B24" s="400">
        <f>IFERROR((VLOOKUP(A24,日报!D:F,2,0)+VLOOKUP(A24,日报!D:F,3,0)),"0")</f>
        <v>75</v>
      </c>
      <c r="C24" s="400">
        <f>IFERROR((VLOOKUP(A24,日报!U:W,2,0)+VLOOKUP(A24,日报!U:W,3,0)),"0")</f>
        <v>86</v>
      </c>
      <c r="D24" s="400">
        <f>IFERROR((VLOOKUP(A24,日报!AL:AN,2,0)+VLOOKUP(A24,日报!AL:AN,3,0)),"0")</f>
        <v>56</v>
      </c>
      <c r="E24" s="400">
        <f>IFERROR((VLOOKUP(A24,日报!BC:BE,2,0)+VLOOKUP(A24,日报!BC:BE,3,0)),"0")</f>
        <v>81</v>
      </c>
      <c r="F24" s="400">
        <f>IFERROR((VLOOKUP(A24,日报!BT:BV,2,0)+VLOOKUP(A24,日报!BT:BV,3,0)),"0")</f>
        <v>87</v>
      </c>
      <c r="G24" s="400">
        <f>IFERROR((VLOOKUP(A24,日报!CK:CM,2,0)+VLOOKUP(A24,日报!CK:CM,3,0)),"0")</f>
        <v>63</v>
      </c>
      <c r="H24" s="400">
        <f>IFERROR((VLOOKUP(A24,日报!DB:DD,2,0)+VLOOKUP(A24,日报!DB:DD,3,0)),"0")</f>
        <v>59</v>
      </c>
      <c r="I24" s="400">
        <f>IFERROR((VLOOKUP(A24,日报!DS:DU,2,0)+VLOOKUP(A24,日报!DS:DU,3,0)),"0")</f>
        <v>89</v>
      </c>
      <c r="J24" s="400">
        <f>IFERROR((VLOOKUP(A24,日报!EJ:EL,2,0)+VLOOKUP(A24,日报!EJ:EL,3,0)),"0")</f>
        <v>81</v>
      </c>
      <c r="K24" s="720">
        <f t="shared" si="1"/>
        <v>75.222222222222229</v>
      </c>
      <c r="L24" s="202">
        <f t="shared" si="2"/>
        <v>677</v>
      </c>
    </row>
    <row r="25" spans="1:12" ht="20.25" customHeight="1" outlineLevel="1">
      <c r="A25" s="202">
        <f t="shared" si="3"/>
        <v>16</v>
      </c>
      <c r="B25" s="400">
        <f>IFERROR((VLOOKUP(A25,日报!D:F,2,0)+VLOOKUP(A25,日报!D:F,3,0)),"0")</f>
        <v>95</v>
      </c>
      <c r="C25" s="400">
        <f>IFERROR((VLOOKUP(A25,日报!U:W,2,0)+VLOOKUP(A25,日报!U:W,3,0)),"0")</f>
        <v>96</v>
      </c>
      <c r="D25" s="400">
        <f>IFERROR((VLOOKUP(A25,日报!AL:AN,2,0)+VLOOKUP(A25,日报!AL:AN,3,0)),"0")</f>
        <v>90</v>
      </c>
      <c r="E25" s="400">
        <f>IFERROR((VLOOKUP(A25,日报!BC:BE,2,0)+VLOOKUP(A25,日报!BC:BE,3,0)),"0")</f>
        <v>82</v>
      </c>
      <c r="F25" s="400">
        <f>IFERROR((VLOOKUP(A25,日报!BT:BV,2,0)+VLOOKUP(A25,日报!BT:BV,3,0)),"0")</f>
        <v>97</v>
      </c>
      <c r="G25" s="400">
        <f>IFERROR((VLOOKUP(A25,日报!CK:CM,2,0)+VLOOKUP(A25,日报!CK:CM,3,0)),"0")</f>
        <v>65</v>
      </c>
      <c r="H25" s="400">
        <f>IFERROR((VLOOKUP(A25,日报!DB:DD,2,0)+VLOOKUP(A25,日报!DB:DD,3,0)),"0")</f>
        <v>65</v>
      </c>
      <c r="I25" s="400">
        <f>IFERROR((VLOOKUP(A25,日报!DS:DU,2,0)+VLOOKUP(A25,日报!DS:DU,3,0)),"0")</f>
        <v>78</v>
      </c>
      <c r="J25" s="400">
        <f>IFERROR((VLOOKUP(A25,日报!EJ:EL,2,0)+VLOOKUP(A25,日报!EJ:EL,3,0)),"0")</f>
        <v>82</v>
      </c>
      <c r="K25" s="720">
        <f t="shared" si="1"/>
        <v>83.333333333333329</v>
      </c>
      <c r="L25" s="202">
        <f t="shared" si="2"/>
        <v>750</v>
      </c>
    </row>
    <row r="26" spans="1:12" ht="20.25" customHeight="1" outlineLevel="1">
      <c r="A26" s="202">
        <f t="shared" si="3"/>
        <v>17</v>
      </c>
      <c r="B26" s="400">
        <f>IFERROR((VLOOKUP(A26,日报!D:F,2,0)+VLOOKUP(A26,日报!D:F,3,0)),"0")</f>
        <v>98</v>
      </c>
      <c r="C26" s="400">
        <f>IFERROR((VLOOKUP(A26,日报!U:W,2,0)+VLOOKUP(A26,日报!U:W,3,0)),"0")</f>
        <v>111</v>
      </c>
      <c r="D26" s="400">
        <f>IFERROR((VLOOKUP(A26,日报!AL:AN,2,0)+VLOOKUP(A26,日报!AL:AN,3,0)),"0")</f>
        <v>90</v>
      </c>
      <c r="E26" s="400">
        <f>IFERROR((VLOOKUP(A26,日报!BC:BE,2,0)+VLOOKUP(A26,日报!BC:BE,3,0)),"0")</f>
        <v>83</v>
      </c>
      <c r="F26" s="400">
        <f>IFERROR((VLOOKUP(A26,日报!BT:BV,2,0)+VLOOKUP(A26,日报!BT:BV,3,0)),"0")</f>
        <v>97</v>
      </c>
      <c r="G26" s="400">
        <f>IFERROR((VLOOKUP(A26,日报!CK:CM,2,0)+VLOOKUP(A26,日报!CK:CM,3,0)),"0")</f>
        <v>44</v>
      </c>
      <c r="H26" s="400">
        <f>IFERROR((VLOOKUP(A26,日报!DB:DD,2,0)+VLOOKUP(A26,日报!DB:DD,3,0)),"0")</f>
        <v>69</v>
      </c>
      <c r="I26" s="400">
        <f>IFERROR((VLOOKUP(A26,日报!DS:DU,2,0)+VLOOKUP(A26,日报!DS:DU,3,0)),"0")</f>
        <v>85</v>
      </c>
      <c r="J26" s="400">
        <f>IFERROR((VLOOKUP(A26,日报!EJ:EL,2,0)+VLOOKUP(A26,日报!EJ:EL,3,0)),"0")</f>
        <v>87</v>
      </c>
      <c r="K26" s="720">
        <f t="shared" si="1"/>
        <v>84.888888888888886</v>
      </c>
      <c r="L26" s="202">
        <f t="shared" si="2"/>
        <v>764</v>
      </c>
    </row>
    <row r="27" spans="1:12" ht="20.25" customHeight="1" outlineLevel="1">
      <c r="A27" s="202">
        <f t="shared" si="3"/>
        <v>18</v>
      </c>
      <c r="B27" s="400">
        <f>IFERROR((VLOOKUP(A27,日报!D:F,2,0)+VLOOKUP(A27,日报!D:F,3,0)),"0")</f>
        <v>87</v>
      </c>
      <c r="C27" s="400">
        <f>IFERROR((VLOOKUP(A27,日报!U:W,2,0)+VLOOKUP(A27,日报!U:W,3,0)),"0")</f>
        <v>107</v>
      </c>
      <c r="D27" s="400">
        <f>IFERROR((VLOOKUP(A27,日报!AL:AN,2,0)+VLOOKUP(A27,日报!AL:AN,3,0)),"0")</f>
        <v>91</v>
      </c>
      <c r="E27" s="400">
        <f>IFERROR((VLOOKUP(A27,日报!BC:BE,2,0)+VLOOKUP(A27,日报!BC:BE,3,0)),"0")</f>
        <v>81</v>
      </c>
      <c r="F27" s="400">
        <f>IFERROR((VLOOKUP(A27,日报!BT:BV,2,0)+VLOOKUP(A27,日报!BT:BV,3,0)),"0")</f>
        <v>86</v>
      </c>
      <c r="G27" s="400">
        <f>IFERROR((VLOOKUP(A27,日报!CK:CM,2,0)+VLOOKUP(A27,日报!CK:CM,3,0)),"0")</f>
        <v>52</v>
      </c>
      <c r="H27" s="400">
        <f>IFERROR((VLOOKUP(A27,日报!DB:DD,2,0)+VLOOKUP(A27,日报!DB:DD,3,0)),"0")</f>
        <v>64</v>
      </c>
      <c r="I27" s="400">
        <f>IFERROR((VLOOKUP(A27,日报!DS:DU,2,0)+VLOOKUP(A27,日报!DS:DU,3,0)),"0")</f>
        <v>96</v>
      </c>
      <c r="J27" s="400">
        <f>IFERROR((VLOOKUP(A27,日报!EJ:EL,2,0)+VLOOKUP(A27,日报!EJ:EL,3,0)),"0")</f>
        <v>99</v>
      </c>
      <c r="K27" s="720">
        <f t="shared" si="1"/>
        <v>84.777777777777771</v>
      </c>
      <c r="L27" s="202">
        <f t="shared" si="2"/>
        <v>763</v>
      </c>
    </row>
    <row r="28" spans="1:12" ht="20.25" customHeight="1" outlineLevel="1">
      <c r="A28" s="202">
        <f t="shared" si="3"/>
        <v>19</v>
      </c>
      <c r="B28" s="400">
        <f>IFERROR((VLOOKUP(A28,日报!D:F,2,0)+VLOOKUP(A28,日报!D:F,3,0)),"0")</f>
        <v>81</v>
      </c>
      <c r="C28" s="400">
        <f>IFERROR((VLOOKUP(A28,日报!U:W,2,0)+VLOOKUP(A28,日报!U:W,3,0)),"0")</f>
        <v>96</v>
      </c>
      <c r="D28" s="400">
        <f>IFERROR((VLOOKUP(A28,日报!AL:AN,2,0)+VLOOKUP(A28,日报!AL:AN,3,0)),"0")</f>
        <v>74</v>
      </c>
      <c r="E28" s="400">
        <f>IFERROR((VLOOKUP(A28,日报!BC:BE,2,0)+VLOOKUP(A28,日报!BC:BE,3,0)),"0")</f>
        <v>72</v>
      </c>
      <c r="F28" s="400">
        <f>IFERROR((VLOOKUP(A28,日报!BT:BV,2,0)+VLOOKUP(A28,日报!BT:BV,3,0)),"0")</f>
        <v>82</v>
      </c>
      <c r="G28" s="400">
        <f>IFERROR((VLOOKUP(A28,日报!CK:CM,2,0)+VLOOKUP(A28,日报!CK:CM,3,0)),"0")</f>
        <v>56</v>
      </c>
      <c r="H28" s="400">
        <f>IFERROR((VLOOKUP(A28,日报!DB:DD,2,0)+VLOOKUP(A28,日报!DB:DD,3,0)),"0")</f>
        <v>66</v>
      </c>
      <c r="I28" s="400">
        <f>IFERROR((VLOOKUP(A28,日报!DS:DU,2,0)+VLOOKUP(A28,日报!DS:DU,3,0)),"0")</f>
        <v>90</v>
      </c>
      <c r="J28" s="400">
        <f>IFERROR((VLOOKUP(A28,日报!EJ:EL,2,0)+VLOOKUP(A28,日报!EJ:EL,3,0)),"0")</f>
        <v>85</v>
      </c>
      <c r="K28" s="720">
        <f t="shared" si="1"/>
        <v>78</v>
      </c>
      <c r="L28" s="202">
        <f t="shared" si="2"/>
        <v>702</v>
      </c>
    </row>
    <row r="29" spans="1:12" ht="20.25" customHeight="1" outlineLevel="1">
      <c r="A29" s="202">
        <f t="shared" si="3"/>
        <v>20</v>
      </c>
      <c r="B29" s="400">
        <f>IFERROR((VLOOKUP(A29,日报!D:F,2,0)+VLOOKUP(A29,日报!D:F,3,0)),"0")</f>
        <v>75</v>
      </c>
      <c r="C29" s="400">
        <f>IFERROR((VLOOKUP(A29,日报!U:W,2,0)+VLOOKUP(A29,日报!U:W,3,0)),"0")</f>
        <v>87</v>
      </c>
      <c r="D29" s="400">
        <f>IFERROR((VLOOKUP(A29,日报!AL:AN,2,0)+VLOOKUP(A29,日报!AL:AN,3,0)),"0")</f>
        <v>74</v>
      </c>
      <c r="E29" s="400">
        <f>IFERROR((VLOOKUP(A29,日报!BC:BE,2,0)+VLOOKUP(A29,日报!BC:BE,3,0)),"0")</f>
        <v>84</v>
      </c>
      <c r="F29" s="400">
        <f>IFERROR((VLOOKUP(A29,日报!BT:BV,2,0)+VLOOKUP(A29,日报!BT:BV,3,0)),"0")</f>
        <v>97</v>
      </c>
      <c r="G29" s="400">
        <f>IFERROR((VLOOKUP(A29,日报!CK:CM,2,0)+VLOOKUP(A29,日报!CK:CM,3,0)),"0")</f>
        <v>45</v>
      </c>
      <c r="H29" s="400">
        <f>IFERROR((VLOOKUP(A29,日报!DB:DD,2,0)+VLOOKUP(A29,日报!DB:DD,3,0)),"0")</f>
        <v>71</v>
      </c>
      <c r="I29" s="400">
        <f>IFERROR((VLOOKUP(A29,日报!DS:DU,2,0)+VLOOKUP(A29,日报!DS:DU,3,0)),"0")</f>
        <v>82</v>
      </c>
      <c r="J29" s="400">
        <f>IFERROR((VLOOKUP(A29,日报!EJ:EL,2,0)+VLOOKUP(A29,日报!EJ:EL,3,0)),"0")</f>
        <v>79</v>
      </c>
      <c r="K29" s="720">
        <f t="shared" si="1"/>
        <v>77.111111111111114</v>
      </c>
      <c r="L29" s="202">
        <f t="shared" si="2"/>
        <v>694</v>
      </c>
    </row>
    <row r="30" spans="1:12" ht="20.25" customHeight="1" outlineLevel="1">
      <c r="A30" s="202">
        <f t="shared" si="3"/>
        <v>21</v>
      </c>
      <c r="B30" s="400">
        <f>IFERROR((VLOOKUP(A30,日报!D:F,2,0)+VLOOKUP(A30,日报!D:F,3,0)),"0")</f>
        <v>70</v>
      </c>
      <c r="C30" s="400">
        <f>IFERROR((VLOOKUP(A30,日报!U:W,2,0)+VLOOKUP(A30,日报!U:W,3,0)),"0")</f>
        <v>96</v>
      </c>
      <c r="D30" s="400">
        <f>IFERROR((VLOOKUP(A30,日报!AL:AN,2,0)+VLOOKUP(A30,日报!AL:AN,3,0)),"0")</f>
        <v>65</v>
      </c>
      <c r="E30" s="400">
        <f>IFERROR((VLOOKUP(A30,日报!BC:BE,2,0)+VLOOKUP(A30,日报!BC:BE,3,0)),"0")</f>
        <v>89</v>
      </c>
      <c r="F30" s="400">
        <f>IFERROR((VLOOKUP(A30,日报!BT:BV,2,0)+VLOOKUP(A30,日报!BT:BV,3,0)),"0")</f>
        <v>96</v>
      </c>
      <c r="G30" s="400">
        <f>IFERROR((VLOOKUP(A30,日报!CK:CM,2,0)+VLOOKUP(A30,日报!CK:CM,3,0)),"0")</f>
        <v>59</v>
      </c>
      <c r="H30" s="400">
        <f>IFERROR((VLOOKUP(A30,日报!DB:DD,2,0)+VLOOKUP(A30,日报!DB:DD,3,0)),"0")</f>
        <v>61</v>
      </c>
      <c r="I30" s="400">
        <f>IFERROR((VLOOKUP(A30,日报!DS:DU,2,0)+VLOOKUP(A30,日报!DS:DU,3,0)),"0")</f>
        <v>90</v>
      </c>
      <c r="J30" s="400">
        <f>IFERROR((VLOOKUP(A30,日报!EJ:EL,2,0)+VLOOKUP(A30,日报!EJ:EL,3,0)),"0")</f>
        <v>85</v>
      </c>
      <c r="K30" s="720">
        <f t="shared" si="1"/>
        <v>79</v>
      </c>
      <c r="L30" s="202">
        <f t="shared" si="2"/>
        <v>711</v>
      </c>
    </row>
    <row r="31" spans="1:12" ht="20.25" customHeight="1" outlineLevel="1">
      <c r="A31" s="202">
        <f t="shared" si="3"/>
        <v>22</v>
      </c>
      <c r="B31" s="400">
        <f>IFERROR((VLOOKUP(A31,日报!D:F,2,0)+VLOOKUP(A31,日报!D:F,3,0)),"0")</f>
        <v>80</v>
      </c>
      <c r="C31" s="400">
        <f>IFERROR((VLOOKUP(A31,日报!U:W,2,0)+VLOOKUP(A31,日报!U:W,3,0)),"0")</f>
        <v>87</v>
      </c>
      <c r="D31" s="400">
        <f>IFERROR((VLOOKUP(A31,日报!AL:AN,2,0)+VLOOKUP(A31,日报!AL:AN,3,0)),"0")</f>
        <v>76</v>
      </c>
      <c r="E31" s="400">
        <f>IFERROR((VLOOKUP(A31,日报!BC:BE,2,0)+VLOOKUP(A31,日报!BC:BE,3,0)),"0")</f>
        <v>78</v>
      </c>
      <c r="F31" s="400">
        <f>IFERROR((VLOOKUP(A31,日报!BT:BV,2,0)+VLOOKUP(A31,日报!BT:BV,3,0)),"0")</f>
        <v>96</v>
      </c>
      <c r="G31" s="400">
        <f>IFERROR((VLOOKUP(A31,日报!CK:CM,2,0)+VLOOKUP(A31,日报!CK:CM,3,0)),"0")</f>
        <v>55</v>
      </c>
      <c r="H31" s="400">
        <f>IFERROR((VLOOKUP(A31,日报!DB:DD,2,0)+VLOOKUP(A31,日报!DB:DD,3,0)),"0")</f>
        <v>59</v>
      </c>
      <c r="I31" s="400">
        <f>IFERROR((VLOOKUP(A31,日报!DS:DU,2,0)+VLOOKUP(A31,日报!DS:DU,3,0)),"0")</f>
        <v>85</v>
      </c>
      <c r="J31" s="400">
        <f>IFERROR((VLOOKUP(A31,日报!EJ:EL,2,0)+VLOOKUP(A31,日报!EJ:EL,3,0)),"0")</f>
        <v>67</v>
      </c>
      <c r="K31" s="720">
        <f t="shared" si="1"/>
        <v>75.888888888888886</v>
      </c>
      <c r="L31" s="202">
        <f t="shared" si="2"/>
        <v>683</v>
      </c>
    </row>
    <row r="32" spans="1:12" ht="20.25" customHeight="1" outlineLevel="1">
      <c r="A32" s="202">
        <f t="shared" si="3"/>
        <v>23</v>
      </c>
      <c r="B32" s="400">
        <f>IFERROR((VLOOKUP(A32,日报!D:F,2,0)+VLOOKUP(A32,日报!D:F,3,0)),"0")</f>
        <v>85</v>
      </c>
      <c r="C32" s="400">
        <f>IFERROR((VLOOKUP(A32,日报!U:W,2,0)+VLOOKUP(A32,日报!U:W,3,0)),"0")</f>
        <v>92</v>
      </c>
      <c r="D32" s="400">
        <f>IFERROR((VLOOKUP(A32,日报!AL:AN,2,0)+VLOOKUP(A32,日报!AL:AN,3,0)),"0")</f>
        <v>83</v>
      </c>
      <c r="E32" s="400">
        <f>IFERROR((VLOOKUP(A32,日报!BC:BE,2,0)+VLOOKUP(A32,日报!BC:BE,3,0)),"0")</f>
        <v>85</v>
      </c>
      <c r="F32" s="400">
        <f>IFERROR((VLOOKUP(A32,日报!BT:BV,2,0)+VLOOKUP(A32,日报!BT:BV,3,0)),"0")</f>
        <v>98</v>
      </c>
      <c r="G32" s="400">
        <f>IFERROR((VLOOKUP(A32,日报!CK:CM,2,0)+VLOOKUP(A32,日报!CK:CM,3,0)),"0")</f>
        <v>42</v>
      </c>
      <c r="H32" s="400">
        <f>IFERROR((VLOOKUP(A32,日报!DB:DD,2,0)+VLOOKUP(A32,日报!DB:DD,3,0)),"0")</f>
        <v>29</v>
      </c>
      <c r="I32" s="400">
        <f>IFERROR((VLOOKUP(A32,日报!DS:DU,2,0)+VLOOKUP(A32,日报!DS:DU,3,0)),"0")</f>
        <v>64</v>
      </c>
      <c r="J32" s="400">
        <f>IFERROR((VLOOKUP(A32,日报!EJ:EL,2,0)+VLOOKUP(A32,日报!EJ:EL,3,0)),"0")</f>
        <v>68</v>
      </c>
      <c r="K32" s="720">
        <f t="shared" si="1"/>
        <v>71.777777777777771</v>
      </c>
      <c r="L32" s="202">
        <f t="shared" si="2"/>
        <v>646</v>
      </c>
    </row>
    <row r="33" spans="1:12" ht="20.25" customHeight="1" outlineLevel="1">
      <c r="A33" s="202">
        <f t="shared" si="3"/>
        <v>24</v>
      </c>
      <c r="B33" s="400">
        <f>IFERROR((VLOOKUP(A33,日报!D:F,2,0)+VLOOKUP(A33,日报!D:F,3,0)),"0")</f>
        <v>46</v>
      </c>
      <c r="C33" s="400">
        <f>IFERROR((VLOOKUP(A33,日报!U:W,2,0)+VLOOKUP(A33,日报!U:W,3,0)),"0")</f>
        <v>70</v>
      </c>
      <c r="D33" s="400">
        <f>IFERROR((VLOOKUP(A33,日报!AL:AN,2,0)+VLOOKUP(A33,日报!AL:AN,3,0)),"0")</f>
        <v>52</v>
      </c>
      <c r="E33" s="400">
        <f>IFERROR((VLOOKUP(A33,日报!BC:BE,2,0)+VLOOKUP(A33,日报!BC:BE,3,0)),"0")</f>
        <v>57</v>
      </c>
      <c r="F33" s="400">
        <f>IFERROR((VLOOKUP(A33,日报!BT:BV,2,0)+VLOOKUP(A33,日报!BT:BV,3,0)),"0")</f>
        <v>77</v>
      </c>
      <c r="G33" s="400">
        <f>IFERROR((VLOOKUP(A33,日报!CK:CM,2,0)+VLOOKUP(A33,日报!CK:CM,3,0)),"0")</f>
        <v>18</v>
      </c>
      <c r="H33" s="400">
        <f>IFERROR((VLOOKUP(A33,日报!DB:DD,2,0)+VLOOKUP(A33,日报!DB:DD,3,0)),"0")</f>
        <v>17</v>
      </c>
      <c r="I33" s="400">
        <f>IFERROR((VLOOKUP(A33,日报!DS:DU,2,0)+VLOOKUP(A33,日报!DS:DU,3,0)),"0")</f>
        <v>51</v>
      </c>
      <c r="J33" s="400">
        <f>IFERROR((VLOOKUP(A33,日报!EJ:EL,2,0)+VLOOKUP(A33,日报!EJ:EL,3,0)),"0")</f>
        <v>50</v>
      </c>
      <c r="K33" s="720">
        <f t="shared" si="1"/>
        <v>48.666666666666664</v>
      </c>
      <c r="L33" s="202">
        <f t="shared" si="2"/>
        <v>438</v>
      </c>
    </row>
    <row r="34" spans="1:12" ht="20.25" customHeight="1" outlineLevel="1">
      <c r="A34" s="202">
        <f t="shared" si="3"/>
        <v>25</v>
      </c>
      <c r="B34" s="400">
        <f>IFERROR((VLOOKUP(A34,日报!D:F,2,0)+VLOOKUP(A34,日报!D:F,3,0)),"0")</f>
        <v>60</v>
      </c>
      <c r="C34" s="400">
        <f>IFERROR((VLOOKUP(A34,日报!U:W,2,0)+VLOOKUP(A34,日报!U:W,3,0)),"0")</f>
        <v>118</v>
      </c>
      <c r="D34" s="400">
        <f>IFERROR((VLOOKUP(A34,日报!AL:AN,2,0)+VLOOKUP(A34,日报!AL:AN,3,0)),"0")</f>
        <v>52</v>
      </c>
      <c r="E34" s="400">
        <f>IFERROR((VLOOKUP(A34,日报!BC:BE,2,0)+VLOOKUP(A34,日报!BC:BE,3,0)),"0")</f>
        <v>52</v>
      </c>
      <c r="F34" s="400">
        <f>IFERROR((VLOOKUP(A34,日报!BT:BV,2,0)+VLOOKUP(A34,日报!BT:BV,3,0)),"0")</f>
        <v>67</v>
      </c>
      <c r="G34" s="400">
        <f>IFERROR((VLOOKUP(A34,日报!CK:CM,2,0)+VLOOKUP(A34,日报!CK:CM,3,0)),"0")</f>
        <v>35</v>
      </c>
      <c r="H34" s="400">
        <f>IFERROR((VLOOKUP(A34,日报!DB:DD,2,0)+VLOOKUP(A34,日报!DB:DD,3,0)),"0")</f>
        <v>10</v>
      </c>
      <c r="I34" s="400">
        <f>IFERROR((VLOOKUP(A34,日报!DS:DU,2,0)+VLOOKUP(A34,日报!DS:DU,3,0)),"0")</f>
        <v>55</v>
      </c>
      <c r="J34" s="400">
        <f>IFERROR((VLOOKUP(A34,日报!EJ:EL,2,0)+VLOOKUP(A34,日报!EJ:EL,3,0)),"0")</f>
        <v>32</v>
      </c>
      <c r="K34" s="720">
        <f t="shared" si="1"/>
        <v>53.444444444444443</v>
      </c>
      <c r="L34" s="202">
        <f t="shared" si="2"/>
        <v>481</v>
      </c>
    </row>
    <row r="35" spans="1:12" ht="20.25" customHeight="1" outlineLevel="1">
      <c r="A35" s="202">
        <f t="shared" si="3"/>
        <v>26</v>
      </c>
      <c r="B35" s="400">
        <f>IFERROR((VLOOKUP(A35,日报!D:F,2,0)+VLOOKUP(A35,日报!D:F,3,0)),"0")</f>
        <v>42</v>
      </c>
      <c r="C35" s="400">
        <f>IFERROR((VLOOKUP(A35,日报!U:W,2,0)+VLOOKUP(A35,日报!U:W,3,0)),"0")</f>
        <v>130</v>
      </c>
      <c r="D35" s="400">
        <f>IFERROR((VLOOKUP(A35,日报!AL:AN,2,0)+VLOOKUP(A35,日报!AL:AN,3,0)),"0")</f>
        <v>48</v>
      </c>
      <c r="E35" s="400">
        <f>IFERROR((VLOOKUP(A35,日报!BC:BE,2,0)+VLOOKUP(A35,日报!BC:BE,3,0)),"0")</f>
        <v>53</v>
      </c>
      <c r="F35" s="400">
        <f>IFERROR((VLOOKUP(A35,日报!BT:BV,2,0)+VLOOKUP(A35,日报!BT:BV,3,0)),"0")</f>
        <v>73</v>
      </c>
      <c r="G35" s="400">
        <f>IFERROR((VLOOKUP(A35,日报!CK:CM,2,0)+VLOOKUP(A35,日报!CK:CM,3,0)),"0")</f>
        <v>26</v>
      </c>
      <c r="H35" s="400">
        <f>IFERROR((VLOOKUP(A35,日报!DB:DD,2,0)+VLOOKUP(A35,日报!DB:DD,3,0)),"0")</f>
        <v>18</v>
      </c>
      <c r="I35" s="400">
        <f>IFERROR((VLOOKUP(A35,日报!DS:DU,2,0)+VLOOKUP(A35,日报!DS:DU,3,0)),"0")</f>
        <v>43</v>
      </c>
      <c r="J35" s="400">
        <f>IFERROR((VLOOKUP(A35,日报!EJ:EL,2,0)+VLOOKUP(A35,日报!EJ:EL,3,0)),"0")</f>
        <v>37</v>
      </c>
      <c r="K35" s="720">
        <f t="shared" si="1"/>
        <v>52.222222222222221</v>
      </c>
      <c r="L35" s="202">
        <f t="shared" si="2"/>
        <v>470</v>
      </c>
    </row>
    <row r="36" spans="1:12" ht="20.25" customHeight="1" outlineLevel="1">
      <c r="A36" s="202">
        <f t="shared" si="3"/>
        <v>27</v>
      </c>
      <c r="B36" s="400">
        <f>IFERROR((VLOOKUP(A36,日报!D:F,2,0)+VLOOKUP(A36,日报!D:F,3,0)),"0")</f>
        <v>55</v>
      </c>
      <c r="C36" s="400">
        <f>IFERROR((VLOOKUP(A36,日报!U:W,2,0)+VLOOKUP(A36,日报!U:W,3,0)),"0")</f>
        <v>98</v>
      </c>
      <c r="D36" s="400">
        <f>IFERROR((VLOOKUP(A36,日报!AL:AN,2,0)+VLOOKUP(A36,日报!AL:AN,3,0)),"0")</f>
        <v>64</v>
      </c>
      <c r="E36" s="400">
        <f>IFERROR((VLOOKUP(A36,日报!BC:BE,2,0)+VLOOKUP(A36,日报!BC:BE,3,0)),"0")</f>
        <v>48</v>
      </c>
      <c r="F36" s="400">
        <f>IFERROR((VLOOKUP(A36,日报!BT:BV,2,0)+VLOOKUP(A36,日报!BT:BV,3,0)),"0")</f>
        <v>58</v>
      </c>
      <c r="G36" s="400">
        <f>IFERROR((VLOOKUP(A36,日报!CK:CM,2,0)+VLOOKUP(A36,日报!CK:CM,3,0)),"0")</f>
        <v>19</v>
      </c>
      <c r="H36" s="400">
        <f>IFERROR((VLOOKUP(A36,日报!DB:DD,2,0)+VLOOKUP(A36,日报!DB:DD,3,0)),"0")</f>
        <v>26</v>
      </c>
      <c r="I36" s="400">
        <f>IFERROR((VLOOKUP(A36,日报!DS:DU,2,0)+VLOOKUP(A36,日报!DS:DU,3,0)),"0")</f>
        <v>64</v>
      </c>
      <c r="J36" s="400">
        <f>IFERROR((VLOOKUP(A36,日报!EJ:EL,2,0)+VLOOKUP(A36,日报!EJ:EL,3,0)),"0")</f>
        <v>37</v>
      </c>
      <c r="K36" s="720">
        <f t="shared" si="1"/>
        <v>52.111111111111114</v>
      </c>
      <c r="L36" s="202">
        <f t="shared" si="2"/>
        <v>469</v>
      </c>
    </row>
    <row r="37" spans="1:12" ht="20.25" customHeight="1" outlineLevel="1">
      <c r="A37" s="202">
        <f t="shared" si="3"/>
        <v>28</v>
      </c>
      <c r="B37" s="400">
        <f>IFERROR((VLOOKUP(A37,日报!D:F,2,0)+VLOOKUP(A37,日报!D:F,3,0)),"0")</f>
        <v>62</v>
      </c>
      <c r="C37" s="400">
        <f>IFERROR((VLOOKUP(A37,日报!U:W,2,0)+VLOOKUP(A37,日报!U:W,3,0)),"0")</f>
        <v>75</v>
      </c>
      <c r="D37" s="400">
        <f>IFERROR((VLOOKUP(A37,日报!AL:AN,2,0)+VLOOKUP(A37,日报!AL:AN,3,0)),"0")</f>
        <v>60</v>
      </c>
      <c r="E37" s="400">
        <f>IFERROR((VLOOKUP(A37,日报!BC:BE,2,0)+VLOOKUP(A37,日报!BC:BE,3,0)),"0")</f>
        <v>48</v>
      </c>
      <c r="F37" s="400">
        <f>IFERROR((VLOOKUP(A37,日报!BT:BV,2,0)+VLOOKUP(A37,日报!BT:BV,3,0)),"0")</f>
        <v>74</v>
      </c>
      <c r="G37" s="400">
        <f>IFERROR((VLOOKUP(A37,日报!CK:CM,2,0)+VLOOKUP(A37,日报!CK:CM,3,0)),"0")</f>
        <v>34</v>
      </c>
      <c r="H37" s="400">
        <f>IFERROR((VLOOKUP(A37,日报!DB:DD,2,0)+VLOOKUP(A37,日报!DB:DD,3,0)),"0")</f>
        <v>20</v>
      </c>
      <c r="I37" s="400">
        <f>IFERROR((VLOOKUP(A37,日报!DS:DU,2,0)+VLOOKUP(A37,日报!DS:DU,3,0)),"0")</f>
        <v>91</v>
      </c>
      <c r="J37" s="400">
        <f>IFERROR((VLOOKUP(A37,日报!EJ:EL,2,0)+VLOOKUP(A37,日报!EJ:EL,3,0)),"0")</f>
        <v>28</v>
      </c>
      <c r="K37" s="720">
        <f t="shared" si="1"/>
        <v>54.666666666666664</v>
      </c>
      <c r="L37" s="202">
        <f t="shared" si="2"/>
        <v>492</v>
      </c>
    </row>
    <row r="38" spans="1:12" ht="20.25" customHeight="1" outlineLevel="1">
      <c r="A38" s="202">
        <f t="shared" si="3"/>
        <v>29</v>
      </c>
      <c r="B38" s="400">
        <f>IFERROR((VLOOKUP(A38,日报!D:F,2,0)+VLOOKUP(A38,日报!D:F,3,0)),"0")</f>
        <v>78</v>
      </c>
      <c r="C38" s="400">
        <f>IFERROR((VLOOKUP(A38,日报!U:W,2,0)+VLOOKUP(A38,日报!U:W,3,0)),"0")</f>
        <v>193</v>
      </c>
      <c r="D38" s="400">
        <f>IFERROR((VLOOKUP(A38,日报!AL:AN,2,0)+VLOOKUP(A38,日报!AL:AN,3,0)),"0")</f>
        <v>135</v>
      </c>
      <c r="E38" s="400">
        <f>IFERROR((VLOOKUP(A38,日报!BC:BE,2,0)+VLOOKUP(A38,日报!BC:BE,3,0)),"0")</f>
        <v>90</v>
      </c>
      <c r="F38" s="400">
        <f>IFERROR((VLOOKUP(A38,日报!BT:BV,2,0)+VLOOKUP(A38,日报!BT:BV,3,0)),"0")</f>
        <v>110</v>
      </c>
      <c r="G38" s="400">
        <f>IFERROR((VLOOKUP(A38,日报!CK:CM,2,0)+VLOOKUP(A38,日报!CK:CM,3,0)),"0")</f>
        <v>63</v>
      </c>
      <c r="H38" s="400">
        <f>IFERROR((VLOOKUP(A38,日报!DB:DD,2,0)+VLOOKUP(A38,日报!DB:DD,3,0)),"0")</f>
        <v>78</v>
      </c>
      <c r="I38" s="400">
        <f>IFERROR((VLOOKUP(A38,日报!DS:DU,2,0)+VLOOKUP(A38,日报!DS:DU,3,0)),"0")</f>
        <v>95</v>
      </c>
      <c r="J38" s="400">
        <f>IFERROR((VLOOKUP(A38,日报!EJ:EL,2,0)+VLOOKUP(A38,日报!EJ:EL,3,0)),"0")</f>
        <v>45</v>
      </c>
      <c r="K38" s="720">
        <f t="shared" si="1"/>
        <v>98.555555555555557</v>
      </c>
      <c r="L38" s="202">
        <f t="shared" si="2"/>
        <v>887</v>
      </c>
    </row>
    <row r="39" spans="1:12" ht="20.25" customHeight="1" outlineLevel="1">
      <c r="A39" s="202">
        <f t="shared" si="3"/>
        <v>30</v>
      </c>
      <c r="B39" s="400">
        <f>IFERROR((VLOOKUP(A39,日报!D:F,2,0)+VLOOKUP(A39,日报!D:F,3,0)),"0")</f>
        <v>139</v>
      </c>
      <c r="C39" s="400">
        <f>IFERROR((VLOOKUP(A39,日报!U:W,2,0)+VLOOKUP(A39,日报!U:W,3,0)),"0")</f>
        <v>224</v>
      </c>
      <c r="D39" s="400">
        <f>IFERROR((VLOOKUP(A39,日报!AL:AN,2,0)+VLOOKUP(A39,日报!AL:AN,3,0)),"0")</f>
        <v>115</v>
      </c>
      <c r="E39" s="400">
        <f>IFERROR((VLOOKUP(A39,日报!BC:BE,2,0)+VLOOKUP(A39,日报!BC:BE,3,0)),"0")</f>
        <v>110</v>
      </c>
      <c r="F39" s="400">
        <f>IFERROR((VLOOKUP(A39,日报!BT:BV,2,0)+VLOOKUP(A39,日报!BT:BV,3,0)),"0")</f>
        <v>123</v>
      </c>
      <c r="G39" s="400">
        <f>IFERROR((VLOOKUP(A39,日报!CK:CM,2,0)+VLOOKUP(A39,日报!CK:CM,3,0)),"0")</f>
        <v>71</v>
      </c>
      <c r="H39" s="400">
        <f>IFERROR((VLOOKUP(A39,日报!DB:DD,2,0)+VLOOKUP(A39,日报!DB:DD,3,0)),"0")</f>
        <v>120</v>
      </c>
      <c r="I39" s="400">
        <f>IFERROR((VLOOKUP(A39,日报!DS:DU,2,0)+VLOOKUP(A39,日报!DS:DU,3,0)),"0")</f>
        <v>245</v>
      </c>
      <c r="J39" s="400">
        <f>IFERROR((VLOOKUP(A39,日报!EJ:EL,2,0)+VLOOKUP(A39,日报!EJ:EL,3,0)),"0")</f>
        <v>45</v>
      </c>
      <c r="K39" s="720">
        <f t="shared" si="1"/>
        <v>132.44444444444446</v>
      </c>
      <c r="L39" s="202">
        <f t="shared" si="2"/>
        <v>1192</v>
      </c>
    </row>
    <row r="40" spans="1:12" ht="20.25" customHeight="1" outlineLevel="1">
      <c r="A40" s="202">
        <f t="shared" si="3"/>
        <v>31</v>
      </c>
      <c r="B40" s="400">
        <f>IFERROR((VLOOKUP(A40,日报!D:F,2,0)+VLOOKUP(A40,日报!D:F,3,0)),"0")</f>
        <v>149</v>
      </c>
      <c r="C40" s="400">
        <f>IFERROR((VLOOKUP(A40,日报!U:W,2,0)+VLOOKUP(A40,日报!U:W,3,0)),"0")</f>
        <v>202</v>
      </c>
      <c r="D40" s="400">
        <f>IFERROR((VLOOKUP(A40,日报!AL:AN,2,0)+VLOOKUP(A40,日报!AL:AN,3,0)),"0")</f>
        <v>149</v>
      </c>
      <c r="E40" s="400">
        <f>IFERROR((VLOOKUP(A40,日报!BC:BE,2,0)+VLOOKUP(A40,日报!BC:BE,3,0)),"0")</f>
        <v>90</v>
      </c>
      <c r="F40" s="400">
        <f>IFERROR((VLOOKUP(A40,日报!BT:BV,2,0)+VLOOKUP(A40,日报!BT:BV,3,0)),"0")</f>
        <v>113</v>
      </c>
      <c r="G40" s="400">
        <f>IFERROR((VLOOKUP(A40,日报!CK:CM,2,0)+VLOOKUP(A40,日报!CK:CM,3,0)),"0")</f>
        <v>87</v>
      </c>
      <c r="H40" s="400">
        <f>IFERROR((VLOOKUP(A40,日报!DB:DD,2,0)+VLOOKUP(A40,日报!DB:DD,3,0)),"0")</f>
        <v>260</v>
      </c>
      <c r="I40" s="400">
        <f>IFERROR((VLOOKUP(A40,日报!DS:DU,2,0)+VLOOKUP(A40,日报!DS:DU,3,0)),"0")</f>
        <v>260</v>
      </c>
      <c r="J40" s="400">
        <f>IFERROR((VLOOKUP(A40,日报!EJ:EL,2,0)+VLOOKUP(A40,日报!EJ:EL,3,0)),"0")</f>
        <v>57</v>
      </c>
      <c r="K40" s="720">
        <f t="shared" si="1"/>
        <v>151.88888888888889</v>
      </c>
      <c r="L40" s="202">
        <f t="shared" si="2"/>
        <v>1367</v>
      </c>
    </row>
    <row r="41" spans="1:12" ht="20.25" customHeight="1" outlineLevel="1">
      <c r="A41" s="202">
        <f t="shared" si="3"/>
        <v>32</v>
      </c>
      <c r="B41" s="400">
        <f>IFERROR((VLOOKUP(A41,日报!D:F,2,0)+VLOOKUP(A41,日报!D:F,3,0)),"0")</f>
        <v>180</v>
      </c>
      <c r="C41" s="400">
        <f>IFERROR((VLOOKUP(A41,日报!U:W,2,0)+VLOOKUP(A41,日报!U:W,3,0)),"0")</f>
        <v>209</v>
      </c>
      <c r="D41" s="400">
        <f>IFERROR((VLOOKUP(A41,日报!AL:AN,2,0)+VLOOKUP(A41,日报!AL:AN,3,0)),"0")</f>
        <v>103</v>
      </c>
      <c r="E41" s="400">
        <f>IFERROR((VLOOKUP(A41,日报!BC:BE,2,0)+VLOOKUP(A41,日报!BC:BE,3,0)),"0")</f>
        <v>83</v>
      </c>
      <c r="F41" s="400">
        <f>IFERROR((VLOOKUP(A41,日报!BT:BV,2,0)+VLOOKUP(A41,日报!BT:BV,3,0)),"0")</f>
        <v>80</v>
      </c>
      <c r="G41" s="400">
        <f>IFERROR((VLOOKUP(A41,日报!CK:CM,2,0)+VLOOKUP(A41,日报!CK:CM,3,0)),"0")</f>
        <v>102</v>
      </c>
      <c r="H41" s="400">
        <f>IFERROR((VLOOKUP(A41,日报!DB:DD,2,0)+VLOOKUP(A41,日报!DB:DD,3,0)),"0")</f>
        <v>400</v>
      </c>
      <c r="I41" s="400">
        <f>IFERROR((VLOOKUP(A41,日报!DS:DU,2,0)+VLOOKUP(A41,日报!DS:DU,3,0)),"0")</f>
        <v>326</v>
      </c>
      <c r="J41" s="400">
        <f>IFERROR((VLOOKUP(A41,日报!EJ:EL,2,0)+VLOOKUP(A41,日报!EJ:EL,3,0)),"0")</f>
        <v>98</v>
      </c>
      <c r="K41" s="720">
        <f t="shared" si="1"/>
        <v>175.66666666666666</v>
      </c>
      <c r="L41" s="202">
        <f t="shared" si="2"/>
        <v>1581</v>
      </c>
    </row>
    <row r="42" spans="1:12" ht="20.25" customHeight="1" outlineLevel="1">
      <c r="A42" s="202">
        <f t="shared" si="3"/>
        <v>33</v>
      </c>
      <c r="B42" s="400">
        <f>IFERROR((VLOOKUP(A42,日报!D:F,2,0)+VLOOKUP(A42,日报!D:F,3,0)),"0")</f>
        <v>223</v>
      </c>
      <c r="C42" s="400">
        <f>IFERROR((VLOOKUP(A42,日报!U:W,2,0)+VLOOKUP(A42,日报!U:W,3,0)),"0")</f>
        <v>394</v>
      </c>
      <c r="D42" s="400">
        <f>IFERROR((VLOOKUP(A42,日报!AL:AN,2,0)+VLOOKUP(A42,日报!AL:AN,3,0)),"0")</f>
        <v>110</v>
      </c>
      <c r="E42" s="400">
        <f>IFERROR((VLOOKUP(A42,日报!BC:BE,2,0)+VLOOKUP(A42,日报!BC:BE,3,0)),"0")</f>
        <v>100</v>
      </c>
      <c r="F42" s="400">
        <f>IFERROR((VLOOKUP(A42,日报!BT:BV,2,0)+VLOOKUP(A42,日报!BT:BV,3,0)),"0")</f>
        <v>130</v>
      </c>
      <c r="G42" s="400">
        <f>IFERROR((VLOOKUP(A42,日报!CK:CM,2,0)+VLOOKUP(A42,日报!CK:CM,3,0)),"0")</f>
        <v>146</v>
      </c>
      <c r="H42" s="400">
        <f>IFERROR((VLOOKUP(A42,日报!DB:DD,2,0)+VLOOKUP(A42,日报!DB:DD,3,0)),"0")</f>
        <v>800</v>
      </c>
      <c r="I42" s="400">
        <f>IFERROR((VLOOKUP(A42,日报!DS:DU,2,0)+VLOOKUP(A42,日报!DS:DU,3,0)),"0")</f>
        <v>273</v>
      </c>
      <c r="J42" s="400">
        <f>IFERROR((VLOOKUP(A42,日报!EJ:EL,2,0)+VLOOKUP(A42,日报!EJ:EL,3,0)),"0")</f>
        <v>105</v>
      </c>
      <c r="K42" s="720">
        <f t="shared" si="1"/>
        <v>253.44444444444446</v>
      </c>
      <c r="L42" s="202">
        <f t="shared" si="2"/>
        <v>2281</v>
      </c>
    </row>
    <row r="43" spans="1:12" ht="20.25" customHeight="1" outlineLevel="1">
      <c r="A43" s="202">
        <f t="shared" si="3"/>
        <v>34</v>
      </c>
      <c r="B43" s="400">
        <f>IFERROR((VLOOKUP(A43,日报!D:F,2,0)+VLOOKUP(A43,日报!D:F,3,0)),"0")</f>
        <v>300</v>
      </c>
      <c r="C43" s="400">
        <f>IFERROR((VLOOKUP(A43,日报!U:W,2,0)+VLOOKUP(A43,日报!U:W,3,0)),"0")</f>
        <v>470</v>
      </c>
      <c r="D43" s="400">
        <f>IFERROR((VLOOKUP(A43,日报!AL:AN,2,0)+VLOOKUP(A43,日报!AL:AN,3,0)),"0")</f>
        <v>108</v>
      </c>
      <c r="E43" s="400">
        <f>IFERROR((VLOOKUP(A43,日报!BC:BE,2,0)+VLOOKUP(A43,日报!BC:BE,3,0)),"0")</f>
        <v>119</v>
      </c>
      <c r="F43" s="400">
        <f>IFERROR((VLOOKUP(A43,日报!BT:BV,2,0)+VLOOKUP(A43,日报!BT:BV,3,0)),"0")</f>
        <v>185</v>
      </c>
      <c r="G43" s="400">
        <f>IFERROR((VLOOKUP(A43,日报!CK:CM,2,0)+VLOOKUP(A43,日报!CK:CM,3,0)),"0")</f>
        <v>145</v>
      </c>
      <c r="H43" s="400">
        <f>IFERROR((VLOOKUP(A43,日报!DB:DD,2,0)+VLOOKUP(A43,日报!DB:DD,3,0)),"0")</f>
        <v>465</v>
      </c>
      <c r="I43" s="400">
        <f>IFERROR((VLOOKUP(A43,日报!DS:DU,2,0)+VLOOKUP(A43,日报!DS:DU,3,0)),"0")</f>
        <v>290</v>
      </c>
      <c r="J43" s="400">
        <f>IFERROR((VLOOKUP(A43,日报!EJ:EL,2,0)+VLOOKUP(A43,日报!EJ:EL,3,0)),"0")</f>
        <v>221</v>
      </c>
      <c r="K43" s="720">
        <f t="shared" si="1"/>
        <v>255.88888888888889</v>
      </c>
      <c r="L43" s="202">
        <f t="shared" si="2"/>
        <v>2303</v>
      </c>
    </row>
    <row r="44" spans="1:12" ht="20.25" customHeight="1" outlineLevel="1">
      <c r="A44" s="202">
        <f t="shared" si="3"/>
        <v>35</v>
      </c>
      <c r="B44" s="400">
        <f>IFERROR((VLOOKUP(A44,日报!D:F,2,0)+VLOOKUP(A44,日报!D:F,3,0)),"0")</f>
        <v>392</v>
      </c>
      <c r="C44" s="400">
        <f>IFERROR((VLOOKUP(A44,日报!U:W,2,0)+VLOOKUP(A44,日报!U:W,3,0)),"0")</f>
        <v>651</v>
      </c>
      <c r="D44" s="400">
        <f>IFERROR((VLOOKUP(A44,日报!AL:AN,2,0)+VLOOKUP(A44,日报!AL:AN,3,0)),"0")</f>
        <v>165</v>
      </c>
      <c r="E44" s="400">
        <f>IFERROR((VLOOKUP(A44,日报!BC:BE,2,0)+VLOOKUP(A44,日报!BC:BE,3,0)),"0")</f>
        <v>170</v>
      </c>
      <c r="F44" s="400">
        <f>IFERROR((VLOOKUP(A44,日报!BT:BV,2,0)+VLOOKUP(A44,日报!BT:BV,3,0)),"0")</f>
        <v>205</v>
      </c>
      <c r="G44" s="400">
        <f>IFERROR((VLOOKUP(A44,日报!CK:CM,2,0)+VLOOKUP(A44,日报!CK:CM,3,0)),"0")</f>
        <v>252</v>
      </c>
      <c r="H44" s="400">
        <f>IFERROR((VLOOKUP(A44,日报!DB:DD,2,0)+VLOOKUP(A44,日报!DB:DD,3,0)),"0")</f>
        <v>536</v>
      </c>
      <c r="I44" s="400">
        <f>IFERROR((VLOOKUP(A44,日报!DS:DU,2,0)+VLOOKUP(A44,日报!DS:DU,3,0)),"0")</f>
        <v>260</v>
      </c>
      <c r="J44" s="400">
        <f>IFERROR((VLOOKUP(A44,日报!EJ:EL,2,0)+VLOOKUP(A44,日报!EJ:EL,3,0)),"0")</f>
        <v>510</v>
      </c>
      <c r="K44" s="720">
        <f t="shared" si="1"/>
        <v>349</v>
      </c>
      <c r="L44" s="202">
        <f t="shared" si="2"/>
        <v>3141</v>
      </c>
    </row>
    <row r="45" spans="1:12" ht="20.25" customHeight="1" outlineLevel="1">
      <c r="A45" s="202">
        <f t="shared" si="3"/>
        <v>36</v>
      </c>
      <c r="B45" s="400">
        <f>IFERROR((VLOOKUP(A45,日报!D:F,2,0)+VLOOKUP(A45,日报!D:F,3,0)),"0")</f>
        <v>467</v>
      </c>
      <c r="C45" s="400">
        <f>IFERROR((VLOOKUP(A45,日报!U:W,2,0)+VLOOKUP(A45,日报!U:W,3,0)),"0")</f>
        <v>312</v>
      </c>
      <c r="D45" s="400">
        <f>IFERROR((VLOOKUP(A45,日报!AL:AN,2,0)+VLOOKUP(A45,日报!AL:AN,3,0)),"0")</f>
        <v>210</v>
      </c>
      <c r="E45" s="400">
        <f>IFERROR((VLOOKUP(A45,日报!BC:BE,2,0)+VLOOKUP(A45,日报!BC:BE,3,0)),"0")</f>
        <v>259</v>
      </c>
      <c r="F45" s="400">
        <f>IFERROR((VLOOKUP(A45,日报!BT:BV,2,0)+VLOOKUP(A45,日报!BT:BV,3,0)),"0")</f>
        <v>218</v>
      </c>
      <c r="G45" s="400">
        <f>IFERROR((VLOOKUP(A45,日报!CK:CM,2,0)+VLOOKUP(A45,日报!CK:CM,3,0)),"0")</f>
        <v>177</v>
      </c>
      <c r="H45" s="400">
        <f>IFERROR((VLOOKUP(A45,日报!DB:DD,2,0)+VLOOKUP(A45,日报!DB:DD,3,0)),"0")</f>
        <v>0</v>
      </c>
      <c r="I45" s="400">
        <f>IFERROR((VLOOKUP(A45,日报!DS:DU,2,0)+VLOOKUP(A45,日报!DS:DU,3,0)),"0")</f>
        <v>130</v>
      </c>
      <c r="J45" s="400">
        <f>IFERROR((VLOOKUP(A45,日报!EJ:EL,2,0)+VLOOKUP(A45,日报!EJ:EL,3,0)),"0")</f>
        <v>0</v>
      </c>
      <c r="K45" s="720">
        <f t="shared" si="1"/>
        <v>197</v>
      </c>
      <c r="L45" s="202">
        <f t="shared" si="2"/>
        <v>1773</v>
      </c>
    </row>
    <row r="46" spans="1:12" ht="20.25" customHeight="1" outlineLevel="1">
      <c r="A46" s="202">
        <f t="shared" si="3"/>
        <v>37</v>
      </c>
      <c r="B46" s="400">
        <f>IFERROR((VLOOKUP(A46,日报!D:F,2,0)+VLOOKUP(A46,日报!D:F,3,0)),"0")</f>
        <v>0</v>
      </c>
      <c r="C46" s="400">
        <f>IFERROR((VLOOKUP(A46,日报!U:W,2,0)+VLOOKUP(A46,日报!U:W,3,0)),"0")</f>
        <v>0</v>
      </c>
      <c r="D46" s="400">
        <f>IFERROR((VLOOKUP(A46,日报!AL:AN,2,0)+VLOOKUP(A46,日报!AL:AN,3,0)),"0")</f>
        <v>0</v>
      </c>
      <c r="E46" s="400">
        <f>IFERROR((VLOOKUP(A46,日报!BC:BE,2,0)+VLOOKUP(A46,日报!BC:BE,3,0)),"0")</f>
        <v>0</v>
      </c>
      <c r="F46" s="400">
        <f>IFERROR((VLOOKUP(A46,日报!BT:BV,2,0)+VLOOKUP(A46,日报!BT:BV,3,0)),"0")</f>
        <v>0</v>
      </c>
      <c r="G46" s="400">
        <f>IFERROR((VLOOKUP(A46,日报!CK:CM,2,0)+VLOOKUP(A46,日报!CK:CM,3,0)),"0")</f>
        <v>0</v>
      </c>
      <c r="H46" s="400">
        <f>IFERROR((VLOOKUP(A46,日报!DB:DD,2,0)+VLOOKUP(A46,日报!DB:DD,3,0)),"0")</f>
        <v>0</v>
      </c>
      <c r="I46" s="400">
        <f>IFERROR((VLOOKUP(A46,日报!DS:DU,2,0)+VLOOKUP(A46,日报!DS:DU,3,0)),"0")</f>
        <v>0</v>
      </c>
      <c r="J46" s="400">
        <f>IFERROR((VLOOKUP(A46,日报!EJ:EL,2,0)+VLOOKUP(A46,日报!EJ:EL,3,0)),"0")</f>
        <v>0</v>
      </c>
      <c r="K46" s="720">
        <f t="shared" si="1"/>
        <v>0</v>
      </c>
      <c r="L46" s="202">
        <f t="shared" si="2"/>
        <v>0</v>
      </c>
    </row>
    <row r="47" spans="1:12" ht="20.25" customHeight="1" outlineLevel="1">
      <c r="A47" s="202">
        <f t="shared" si="3"/>
        <v>38</v>
      </c>
      <c r="B47" s="400">
        <f>IFERROR((VLOOKUP(A47,日报!D:F,2,0)+VLOOKUP(A47,日报!D:F,3,0)),"0")</f>
        <v>0</v>
      </c>
      <c r="C47" s="400">
        <f>IFERROR((VLOOKUP(A47,日报!U:W,2,0)+VLOOKUP(A47,日报!U:W,3,0)),"0")</f>
        <v>0</v>
      </c>
      <c r="D47" s="400">
        <f>IFERROR((VLOOKUP(A47,日报!AL:AN,2,0)+VLOOKUP(A47,日报!AL:AN,3,0)),"0")</f>
        <v>0</v>
      </c>
      <c r="E47" s="400">
        <f>IFERROR((VLOOKUP(A47,日报!BC:BE,2,0)+VLOOKUP(A47,日报!BC:BE,3,0)),"0")</f>
        <v>0</v>
      </c>
      <c r="F47" s="400">
        <f>IFERROR((VLOOKUP(A47,日报!BT:BV,2,0)+VLOOKUP(A47,日报!BT:BV,3,0)),"0")</f>
        <v>0</v>
      </c>
      <c r="G47" s="400">
        <f>IFERROR((VLOOKUP(A47,日报!CK:CM,2,0)+VLOOKUP(A47,日报!CK:CM,3,0)),"0")</f>
        <v>0</v>
      </c>
      <c r="H47" s="400">
        <f>IFERROR((VLOOKUP(A47,日报!DB:DD,2,0)+VLOOKUP(A47,日报!DB:DD,3,0)),"0")</f>
        <v>0</v>
      </c>
      <c r="I47" s="400">
        <f>IFERROR((VLOOKUP(A47,日报!DS:DU,2,0)+VLOOKUP(A47,日报!DS:DU,3,0)),"0")</f>
        <v>0</v>
      </c>
      <c r="J47" s="400">
        <f>IFERROR((VLOOKUP(A47,日报!EJ:EL,2,0)+VLOOKUP(A47,日报!EJ:EL,3,0)),"0")</f>
        <v>0</v>
      </c>
      <c r="K47" s="720">
        <f t="shared" si="1"/>
        <v>0</v>
      </c>
      <c r="L47" s="202">
        <f t="shared" si="2"/>
        <v>0</v>
      </c>
    </row>
    <row r="48" spans="1:12" ht="20.25" customHeight="1" outlineLevel="1">
      <c r="A48" s="202">
        <f t="shared" si="3"/>
        <v>39</v>
      </c>
      <c r="B48" s="400">
        <f>IFERROR((VLOOKUP(A48,日报!D:F,2,0)+VLOOKUP(A48,日报!D:F,3,0)),"0")</f>
        <v>0</v>
      </c>
      <c r="C48" s="400">
        <f>IFERROR((VLOOKUP(A48,日报!U:W,2,0)+VLOOKUP(A48,日报!U:W,3,0)),"0")</f>
        <v>0</v>
      </c>
      <c r="D48" s="400">
        <f>IFERROR((VLOOKUP(A48,日报!AL:AN,2,0)+VLOOKUP(A48,日报!AL:AN,3,0)),"0")</f>
        <v>0</v>
      </c>
      <c r="E48" s="400">
        <f>IFERROR((VLOOKUP(A48,日报!BC:BE,2,0)+VLOOKUP(A48,日报!BC:BE,3,0)),"0")</f>
        <v>0</v>
      </c>
      <c r="F48" s="400">
        <f>IFERROR((VLOOKUP(A48,日报!BT:BV,2,0)+VLOOKUP(A48,日报!BT:BV,3,0)),"0")</f>
        <v>0</v>
      </c>
      <c r="G48" s="400">
        <f>IFERROR((VLOOKUP(A48,日报!CK:CM,2,0)+VLOOKUP(A48,日报!CK:CM,3,0)),"0")</f>
        <v>0</v>
      </c>
      <c r="H48" s="400">
        <f>IFERROR((VLOOKUP(A48,日报!DB:DD,2,0)+VLOOKUP(A48,日报!DB:DD,3,0)),"0")</f>
        <v>0</v>
      </c>
      <c r="I48" s="400">
        <f>IFERROR((VLOOKUP(A48,日报!DS:DU,2,0)+VLOOKUP(A48,日报!DS:DU,3,0)),"0")</f>
        <v>0</v>
      </c>
      <c r="J48" s="400">
        <f>IFERROR((VLOOKUP(A48,日报!EJ:EL,2,0)+VLOOKUP(A48,日报!EJ:EL,3,0)),"0")</f>
        <v>0</v>
      </c>
      <c r="K48" s="720">
        <f t="shared" si="1"/>
        <v>0</v>
      </c>
      <c r="L48" s="202">
        <f t="shared" si="2"/>
        <v>0</v>
      </c>
    </row>
    <row r="49" spans="1:16" ht="20.25" customHeight="1" outlineLevel="1">
      <c r="A49" s="202">
        <f t="shared" si="3"/>
        <v>40</v>
      </c>
      <c r="B49" s="400">
        <f>IFERROR((VLOOKUP(A49,日报!D:F,2,0)+VLOOKUP(A49,日报!D:F,3,0)),"0")</f>
        <v>0</v>
      </c>
      <c r="C49" s="400">
        <f>IFERROR((VLOOKUP(A49,日报!U:W,2,0)+VLOOKUP(A49,日报!U:W,3,0)),"0")</f>
        <v>0</v>
      </c>
      <c r="D49" s="400">
        <f>IFERROR((VLOOKUP(A49,日报!AL:AN,2,0)+VLOOKUP(A49,日报!AL:AN,3,0)),"0")</f>
        <v>0</v>
      </c>
      <c r="E49" s="400">
        <f>IFERROR((VLOOKUP(A49,日报!BC:BE,2,0)+VLOOKUP(A49,日报!BC:BE,3,0)),"0")</f>
        <v>0</v>
      </c>
      <c r="F49" s="400">
        <f>IFERROR((VLOOKUP(A49,日报!BT:BV,2,0)+VLOOKUP(A49,日报!BT:BV,3,0)),"0")</f>
        <v>0</v>
      </c>
      <c r="G49" s="400">
        <f>IFERROR((VLOOKUP(A49,日报!CK:CM,2,0)+VLOOKUP(A49,日报!CK:CM,3,0)),"0")</f>
        <v>0</v>
      </c>
      <c r="H49" s="400">
        <f>IFERROR((VLOOKUP(A49,日报!DB:DD,2,0)+VLOOKUP(A49,日报!DB:DD,3,0)),"0")</f>
        <v>0</v>
      </c>
      <c r="I49" s="400">
        <f>IFERROR((VLOOKUP(A49,日报!DS:DU,2,0)+VLOOKUP(A49,日报!DS:DU,3,0)),"0")</f>
        <v>0</v>
      </c>
      <c r="J49" s="400">
        <f>IFERROR((VLOOKUP(A49,日报!EJ:EL,2,0)+VLOOKUP(A49,日报!EJ:EL,3,0)),"0")</f>
        <v>0</v>
      </c>
      <c r="K49" s="720">
        <f t="shared" si="1"/>
        <v>0</v>
      </c>
      <c r="L49" s="202">
        <f t="shared" si="2"/>
        <v>0</v>
      </c>
    </row>
    <row r="50" spans="1:16" ht="20.25" customHeight="1" outlineLevel="1">
      <c r="A50" s="202">
        <f t="shared" si="3"/>
        <v>41</v>
      </c>
      <c r="B50" s="400">
        <f>IFERROR((VLOOKUP(A50,日报!D:F,2,0)+VLOOKUP(A50,日报!D:F,3,0)),"0")</f>
        <v>0</v>
      </c>
      <c r="C50" s="400">
        <f>IFERROR((VLOOKUP(A50,日报!U:W,2,0)+VLOOKUP(A50,日报!U:W,3,0)),"0")</f>
        <v>0</v>
      </c>
      <c r="D50" s="400">
        <f>IFERROR((VLOOKUP(A50,日报!AL:AN,2,0)+VLOOKUP(A50,日报!AL:AN,3,0)),"0")</f>
        <v>0</v>
      </c>
      <c r="E50" s="400">
        <f>IFERROR((VLOOKUP(A50,日报!BC:BE,2,0)+VLOOKUP(A50,日报!BC:BE,3,0)),"0")</f>
        <v>0</v>
      </c>
      <c r="F50" s="400">
        <f>IFERROR((VLOOKUP(A50,日报!BT:BV,2,0)+VLOOKUP(A50,日报!BT:BV,3,0)),"0")</f>
        <v>0</v>
      </c>
      <c r="G50" s="400">
        <f>IFERROR((VLOOKUP(A50,日报!CK:CM,2,0)+VLOOKUP(A50,日报!CK:CM,3,0)),"0")</f>
        <v>0</v>
      </c>
      <c r="H50" s="400">
        <f>IFERROR((VLOOKUP(A50,日报!DB:DD,2,0)+VLOOKUP(A50,日报!DB:DD,3,0)),"0")</f>
        <v>0</v>
      </c>
      <c r="I50" s="400">
        <f>IFERROR((VLOOKUP(A50,日报!DS:DU,2,0)+VLOOKUP(A50,日报!DS:DU,3,0)),"0")</f>
        <v>0</v>
      </c>
      <c r="J50" s="400">
        <f>IFERROR((VLOOKUP(A50,日报!EJ:EL,2,0)+VLOOKUP(A50,日报!EJ:EL,3,0)),"0")</f>
        <v>0</v>
      </c>
      <c r="K50" s="720">
        <f t="shared" si="1"/>
        <v>0</v>
      </c>
      <c r="L50" s="202">
        <f t="shared" si="2"/>
        <v>0</v>
      </c>
    </row>
    <row r="51" spans="1:16" ht="20.25" customHeight="1" outlineLevel="1">
      <c r="A51" s="202">
        <f t="shared" si="3"/>
        <v>42</v>
      </c>
      <c r="B51" s="400">
        <f>IFERROR((VLOOKUP(A51,日报!D:F,2,0)+VLOOKUP(A51,日报!D:F,3,0)),"0")</f>
        <v>0</v>
      </c>
      <c r="C51" s="400">
        <f>IFERROR((VLOOKUP(A51,日报!U:W,2,0)+VLOOKUP(A51,日报!U:W,3,0)),"0")</f>
        <v>0</v>
      </c>
      <c r="D51" s="400">
        <f>IFERROR((VLOOKUP(A51,日报!AL:AN,2,0)+VLOOKUP(A51,日报!AL:AN,3,0)),"0")</f>
        <v>0</v>
      </c>
      <c r="E51" s="400">
        <f>IFERROR((VLOOKUP(A51,日报!BC:BE,2,0)+VLOOKUP(A51,日报!BC:BE,3,0)),"0")</f>
        <v>0</v>
      </c>
      <c r="F51" s="400">
        <f>IFERROR((VLOOKUP(A51,日报!BT:BV,2,0)+VLOOKUP(A51,日报!BT:BV,3,0)),"0")</f>
        <v>0</v>
      </c>
      <c r="G51" s="400">
        <f>IFERROR((VLOOKUP(A51,日报!CK:CM,2,0)+VLOOKUP(A51,日报!CK:CM,3,0)),"0")</f>
        <v>0</v>
      </c>
      <c r="H51" s="400">
        <f>IFERROR((VLOOKUP(A51,日报!DB:DD,2,0)+VLOOKUP(A51,日报!DB:DD,3,0)),"0")</f>
        <v>0</v>
      </c>
      <c r="I51" s="400">
        <f>IFERROR((VLOOKUP(A51,日报!DS:DU,2,0)+VLOOKUP(A51,日报!DS:DU,3,0)),"0")</f>
        <v>0</v>
      </c>
      <c r="J51" s="400">
        <f>IFERROR((VLOOKUP(A51,日报!EJ:EL,2,0)+VLOOKUP(A51,日报!EJ:EL,3,0)),"0")</f>
        <v>0</v>
      </c>
      <c r="K51" s="720">
        <f t="shared" si="1"/>
        <v>0</v>
      </c>
      <c r="L51" s="202">
        <f t="shared" si="2"/>
        <v>0</v>
      </c>
    </row>
    <row r="52" spans="1:16" ht="20.25" customHeight="1" outlineLevel="1">
      <c r="A52" s="202">
        <f t="shared" si="3"/>
        <v>43</v>
      </c>
      <c r="B52" s="400">
        <f>IFERROR((VLOOKUP(A52,日报!D:F,2,0)+VLOOKUP(A52,日报!D:F,3,0)),"0")</f>
        <v>0</v>
      </c>
      <c r="C52" s="400">
        <f>IFERROR((VLOOKUP(A52,日报!U:W,2,0)+VLOOKUP(A52,日报!U:W,3,0)),"0")</f>
        <v>0</v>
      </c>
      <c r="D52" s="400">
        <f>IFERROR((VLOOKUP(A52,日报!AL:AN,2,0)+VLOOKUP(A52,日报!AL:AN,3,0)),"0")</f>
        <v>0</v>
      </c>
      <c r="E52" s="400">
        <f>IFERROR((VLOOKUP(A52,日报!BC:BE,2,0)+VLOOKUP(A52,日报!BC:BE,3,0)),"0")</f>
        <v>0</v>
      </c>
      <c r="F52" s="400">
        <f>IFERROR((VLOOKUP(A52,日报!BT:BV,2,0)+VLOOKUP(A52,日报!BT:BV,3,0)),"0")</f>
        <v>0</v>
      </c>
      <c r="G52" s="400">
        <f>IFERROR((VLOOKUP(A52,日报!CK:CM,2,0)+VLOOKUP(A52,日报!CK:CM,3,0)),"0")</f>
        <v>0</v>
      </c>
      <c r="H52" s="400">
        <f>IFERROR((VLOOKUP(A52,日报!DB:DD,2,0)+VLOOKUP(A52,日报!DB:DD,3,0)),"0")</f>
        <v>0</v>
      </c>
      <c r="I52" s="400">
        <f>IFERROR((VLOOKUP(A52,日报!DS:DU,2,0)+VLOOKUP(A52,日报!DS:DU,3,0)),"0")</f>
        <v>0</v>
      </c>
      <c r="J52" s="400">
        <f>IFERROR((VLOOKUP(A52,日报!EJ:EL,2,0)+VLOOKUP(A52,日报!EJ:EL,3,0)),"0")</f>
        <v>0</v>
      </c>
      <c r="K52" s="720">
        <f t="shared" si="1"/>
        <v>0</v>
      </c>
      <c r="L52" s="202">
        <f t="shared" si="2"/>
        <v>0</v>
      </c>
    </row>
    <row r="53" spans="1:16" ht="20.25" customHeight="1" outlineLevel="1">
      <c r="A53" s="202">
        <f t="shared" si="3"/>
        <v>44</v>
      </c>
      <c r="B53" s="400">
        <f>IFERROR((VLOOKUP(A53,日报!D:F,2,0)+VLOOKUP(A53,日报!D:F,3,0)),"0")</f>
        <v>0</v>
      </c>
      <c r="C53" s="400">
        <f>IFERROR((VLOOKUP(A53,日报!U:W,2,0)+VLOOKUP(A53,日报!U:W,3,0)),"0")</f>
        <v>0</v>
      </c>
      <c r="D53" s="400">
        <f>IFERROR((VLOOKUP(A53,日报!AL:AN,2,0)+VLOOKUP(A53,日报!AL:AN,3,0)),"0")</f>
        <v>0</v>
      </c>
      <c r="E53" s="400">
        <f>IFERROR((VLOOKUP(A53,日报!BC:BE,2,0)+VLOOKUP(A53,日报!BC:BE,3,0)),"0")</f>
        <v>0</v>
      </c>
      <c r="F53" s="400">
        <f>IFERROR((VLOOKUP(A53,日报!BT:BV,2,0)+VLOOKUP(A53,日报!BT:BV,3,0)),"0")</f>
        <v>0</v>
      </c>
      <c r="G53" s="400">
        <f>IFERROR((VLOOKUP(A53,日报!CK:CM,2,0)+VLOOKUP(A53,日报!CK:CM,3,0)),"0")</f>
        <v>0</v>
      </c>
      <c r="H53" s="400">
        <f>IFERROR((VLOOKUP(A53,日报!DB:DD,2,0)+VLOOKUP(A53,日报!DB:DD,3,0)),"0")</f>
        <v>0</v>
      </c>
      <c r="I53" s="400">
        <f>IFERROR((VLOOKUP(A53,日报!DS:DU,2,0)+VLOOKUP(A53,日报!DS:DU,3,0)),"0")</f>
        <v>0</v>
      </c>
      <c r="J53" s="400">
        <f>IFERROR((VLOOKUP(A53,日报!EJ:EL,2,0)+VLOOKUP(A53,日报!EJ:EL,3,0)),"0")</f>
        <v>0</v>
      </c>
      <c r="K53" s="720">
        <f t="shared" si="1"/>
        <v>0</v>
      </c>
      <c r="L53" s="202">
        <f t="shared" si="2"/>
        <v>0</v>
      </c>
    </row>
    <row r="54" spans="1:16" ht="20.25" customHeight="1" outlineLevel="1">
      <c r="A54" s="202">
        <f t="shared" si="3"/>
        <v>45</v>
      </c>
      <c r="B54" s="400">
        <f>IFERROR((VLOOKUP(A54,日报!D:F,2,0)+VLOOKUP(A54,日报!D:F,3,0)),"0")</f>
        <v>0</v>
      </c>
      <c r="C54" s="400">
        <f>IFERROR((VLOOKUP(A54,日报!U:W,2,0)+VLOOKUP(A54,日报!U:W,3,0)),"0")</f>
        <v>0</v>
      </c>
      <c r="D54" s="400">
        <f>IFERROR((VLOOKUP(A54,日报!AL:AN,2,0)+VLOOKUP(A54,日报!AL:AN,3,0)),"0")</f>
        <v>0</v>
      </c>
      <c r="E54" s="400">
        <f>IFERROR((VLOOKUP(A54,日报!BC:BE,2,0)+VLOOKUP(A54,日报!BC:BE,3,0)),"0")</f>
        <v>0</v>
      </c>
      <c r="F54" s="400">
        <f>IFERROR((VLOOKUP(A54,日报!BT:BV,2,0)+VLOOKUP(A54,日报!BT:BV,3,0)),"0")</f>
        <v>0</v>
      </c>
      <c r="G54" s="400">
        <f>IFERROR((VLOOKUP(A54,日报!CK:CM,2,0)+VLOOKUP(A54,日报!CK:CM,3,0)),"0")</f>
        <v>0</v>
      </c>
      <c r="H54" s="400">
        <f>IFERROR((VLOOKUP(A54,日报!DB:DD,2,0)+VLOOKUP(A54,日报!DB:DD,3,0)),"0")</f>
        <v>0</v>
      </c>
      <c r="I54" s="400">
        <f>IFERROR((VLOOKUP(A54,日报!DS:DU,2,0)+VLOOKUP(A54,日报!DS:DU,3,0)),"0")</f>
        <v>0</v>
      </c>
      <c r="J54" s="400">
        <f>IFERROR((VLOOKUP(A54,日报!EJ:EL,2,0)+VLOOKUP(A54,日报!EJ:EL,3,0)),"0")</f>
        <v>0</v>
      </c>
      <c r="K54" s="720">
        <f t="shared" si="1"/>
        <v>0</v>
      </c>
      <c r="L54" s="202">
        <f t="shared" si="2"/>
        <v>0</v>
      </c>
    </row>
    <row r="55" spans="1:16" ht="20.25" customHeight="1" outlineLevel="1">
      <c r="A55" s="202">
        <f t="shared" si="3"/>
        <v>46</v>
      </c>
      <c r="B55" s="400">
        <f>IFERROR((VLOOKUP(A55,日报!D:F,2,0)+VLOOKUP(A55,日报!D:F,3,0)),"0")</f>
        <v>0</v>
      </c>
      <c r="C55" s="400">
        <f>IFERROR((VLOOKUP(A55,日报!U:W,2,0)+VLOOKUP(A55,日报!U:W,3,0)),"0")</f>
        <v>0</v>
      </c>
      <c r="D55" s="400">
        <f>IFERROR((VLOOKUP(A55,日报!AL:AN,2,0)+VLOOKUP(A55,日报!AL:AN,3,0)),"0")</f>
        <v>0</v>
      </c>
      <c r="E55" s="400">
        <f>IFERROR((VLOOKUP(A55,日报!BC:BE,2,0)+VLOOKUP(A55,日报!BC:BE,3,0)),"0")</f>
        <v>0</v>
      </c>
      <c r="F55" s="400">
        <f>IFERROR((VLOOKUP(A55,日报!BT:BV,2,0)+VLOOKUP(A55,日报!BT:BV,3,0)),"0")</f>
        <v>0</v>
      </c>
      <c r="G55" s="400">
        <f>IFERROR((VLOOKUP(A55,日报!CK:CM,2,0)+VLOOKUP(A55,日报!CK:CM,3,0)),"0")</f>
        <v>0</v>
      </c>
      <c r="H55" s="400">
        <f>IFERROR((VLOOKUP(A55,日报!DB:DD,2,0)+VLOOKUP(A55,日报!DB:DD,3,0)),"0")</f>
        <v>0</v>
      </c>
      <c r="I55" s="400">
        <f>IFERROR((VLOOKUP(A55,日报!DS:DU,2,0)+VLOOKUP(A55,日报!DS:DU,3,0)),"0")</f>
        <v>0</v>
      </c>
      <c r="J55" s="400">
        <f>IFERROR((VLOOKUP(A55,日报!EJ:EL,2,0)+VLOOKUP(A55,日报!EJ:EL,3,0)),"0")</f>
        <v>0</v>
      </c>
      <c r="K55" s="720">
        <f t="shared" si="1"/>
        <v>0</v>
      </c>
      <c r="L55" s="202">
        <f t="shared" si="2"/>
        <v>0</v>
      </c>
    </row>
    <row r="56" spans="1:16" ht="20.25" customHeight="1" outlineLevel="1">
      <c r="A56" s="202">
        <f t="shared" si="3"/>
        <v>47</v>
      </c>
      <c r="B56" s="400">
        <f>IFERROR((VLOOKUP(A56,日报!D:F,2,0)+VLOOKUP(A56,日报!D:F,3,0)),"0")</f>
        <v>0</v>
      </c>
      <c r="C56" s="400">
        <f>IFERROR((VLOOKUP(A56,日报!U:W,2,0)+VLOOKUP(A56,日报!U:W,3,0)),"0")</f>
        <v>0</v>
      </c>
      <c r="D56" s="400">
        <f>IFERROR((VLOOKUP(A56,日报!AL:AN,2,0)+VLOOKUP(A56,日报!AL:AN,3,0)),"0")</f>
        <v>0</v>
      </c>
      <c r="E56" s="400">
        <f>IFERROR((VLOOKUP(A56,日报!BC:BE,2,0)+VLOOKUP(A56,日报!BC:BE,3,0)),"0")</f>
        <v>0</v>
      </c>
      <c r="F56" s="400">
        <f>IFERROR((VLOOKUP(A56,日报!BT:BV,2,0)+VLOOKUP(A56,日报!BT:BV,3,0)),"0")</f>
        <v>0</v>
      </c>
      <c r="G56" s="400">
        <f>IFERROR((VLOOKUP(A56,日报!CK:CM,2,0)+VLOOKUP(A56,日报!CK:CM,3,0)),"0")</f>
        <v>0</v>
      </c>
      <c r="H56" s="400">
        <f>IFERROR((VLOOKUP(A56,日报!DB:DD,2,0)+VLOOKUP(A56,日报!DB:DD,3,0)),"0")</f>
        <v>0</v>
      </c>
      <c r="I56" s="400">
        <f>IFERROR((VLOOKUP(A56,日报!DS:DU,2,0)+VLOOKUP(A56,日报!DS:DU,3,0)),"0")</f>
        <v>0</v>
      </c>
      <c r="J56" s="400">
        <f>IFERROR((VLOOKUP(A56,日报!EJ:EL,2,0)+VLOOKUP(A56,日报!EJ:EL,3,0)),"0")</f>
        <v>0</v>
      </c>
      <c r="K56" s="720">
        <f t="shared" si="1"/>
        <v>0</v>
      </c>
      <c r="L56" s="202">
        <f t="shared" si="2"/>
        <v>0</v>
      </c>
    </row>
    <row r="57" spans="1:16" ht="20.25" customHeight="1" outlineLevel="1">
      <c r="A57" s="202">
        <f t="shared" si="3"/>
        <v>48</v>
      </c>
      <c r="B57" s="400">
        <f>IFERROR((VLOOKUP(A57,日报!D:F,2,0)+VLOOKUP(A57,日报!D:F,3,0)),"0")</f>
        <v>0</v>
      </c>
      <c r="C57" s="400">
        <f>IFERROR((VLOOKUP(A57,日报!U:W,2,0)+VLOOKUP(A57,日报!U:W,3,0)),"0")</f>
        <v>0</v>
      </c>
      <c r="D57" s="400">
        <f>IFERROR((VLOOKUP(A57,日报!AL:AN,2,0)+VLOOKUP(A57,日报!AL:AN,3,0)),"0")</f>
        <v>0</v>
      </c>
      <c r="E57" s="400">
        <f>IFERROR((VLOOKUP(A57,日报!BC:BE,2,0)+VLOOKUP(A57,日报!BC:BE,3,0)),"0")</f>
        <v>0</v>
      </c>
      <c r="F57" s="400">
        <f>IFERROR((VLOOKUP(A57,日报!BT:BV,2,0)+VLOOKUP(A57,日报!BT:BV,3,0)),"0")</f>
        <v>0</v>
      </c>
      <c r="G57" s="400">
        <f>IFERROR((VLOOKUP(A57,日报!CK:CM,2,0)+VLOOKUP(A57,日报!CK:CM,3,0)),"0")</f>
        <v>0</v>
      </c>
      <c r="H57" s="400">
        <f>IFERROR((VLOOKUP(A57,日报!DB:DD,2,0)+VLOOKUP(A57,日报!DB:DD,3,0)),"0")</f>
        <v>0</v>
      </c>
      <c r="I57" s="400">
        <f>IFERROR((VLOOKUP(A57,日报!DS:DU,2,0)+VLOOKUP(A57,日报!DS:DU,3,0)),"0")</f>
        <v>0</v>
      </c>
      <c r="J57" s="400">
        <f>IFERROR((VLOOKUP(A57,日报!EJ:EL,2,0)+VLOOKUP(A57,日报!EJ:EL,3,0)),"0")</f>
        <v>0</v>
      </c>
      <c r="K57" s="720">
        <f t="shared" si="1"/>
        <v>0</v>
      </c>
      <c r="L57" s="202">
        <f t="shared" si="2"/>
        <v>0</v>
      </c>
    </row>
    <row r="58" spans="1:16" ht="20.25" customHeight="1" outlineLevel="1" thickBot="1">
      <c r="A58" s="203">
        <f t="shared" si="3"/>
        <v>49</v>
      </c>
      <c r="B58" s="400">
        <f>IFERROR((VLOOKUP(A58,日报!D:F,2,0)+VLOOKUP(A58,日报!D:F,3,0)),"0")</f>
        <v>0</v>
      </c>
      <c r="C58" s="400">
        <f>IFERROR((VLOOKUP(A58,日报!U:W,2,0)+VLOOKUP(A58,日报!U:W,3,0)),"0")</f>
        <v>0</v>
      </c>
      <c r="D58" s="400">
        <f>IFERROR((VLOOKUP(A58,日报!AL:AN,2,0)+VLOOKUP(A58,日报!AL:AN,3,0)),"0")</f>
        <v>0</v>
      </c>
      <c r="E58" s="400">
        <f>IFERROR((VLOOKUP(A58,日报!BC:BE,2,0)+VLOOKUP(A58,日报!BC:BE,3,0)),"0")</f>
        <v>0</v>
      </c>
      <c r="F58" s="400">
        <f>IFERROR((VLOOKUP(A58,日报!BT:BV,2,0)+VLOOKUP(A58,日报!BT:BV,3,0)),"0")</f>
        <v>0</v>
      </c>
      <c r="G58" s="400">
        <f>IFERROR((VLOOKUP(A58,日报!CK:CM,2,0)+VLOOKUP(A58,日报!CK:CM,3,0)),"0")</f>
        <v>0</v>
      </c>
      <c r="H58" s="400">
        <f>IFERROR((VLOOKUP(A58,日报!DB:DD,2,0)+VLOOKUP(A58,日报!DB:DD,3,0)),"0")</f>
        <v>0</v>
      </c>
      <c r="I58" s="400">
        <f>IFERROR((VLOOKUP(A58,日报!DS:DU,2,0)+VLOOKUP(A58,日报!DS:DU,3,0)),"0")</f>
        <v>0</v>
      </c>
      <c r="J58" s="400">
        <f>IFERROR((VLOOKUP(A58,日报!EJ:EL,2,0)+VLOOKUP(A58,日报!EJ:EL,3,0)),"0")</f>
        <v>0</v>
      </c>
      <c r="K58" s="721">
        <f t="shared" si="1"/>
        <v>0</v>
      </c>
      <c r="L58" s="203">
        <f t="shared" si="2"/>
        <v>0</v>
      </c>
    </row>
    <row r="59" spans="1:16" ht="45.75" customHeight="1" thickBot="1">
      <c r="A59" s="182" t="s">
        <v>135</v>
      </c>
      <c r="B59" s="400" t="str">
        <f>IFERROR((VLOOKUP(A59,日报!D:F,2,0)+VLOOKUP(A59,日报!D:F,3,0)),"0")</f>
        <v>0</v>
      </c>
      <c r="C59" s="400" t="str">
        <f>IFERROR((VLOOKUP(A59,日报!U:W,2,0)+VLOOKUP(A59,日报!U:W,3,0)),"0")</f>
        <v>0</v>
      </c>
      <c r="D59" s="400" t="str">
        <f>IFERROR((VLOOKUP(A59,日报!AL:AN,2,0)+VLOOKUP(A59,日报!AL:AN,3,0)),"0")</f>
        <v>0</v>
      </c>
      <c r="E59" s="400" t="str">
        <f>IFERROR((VLOOKUP(A59,日报!BC:BE,2,0)+VLOOKUP(A59,日报!BC:BE,3,0)),"0")</f>
        <v>0</v>
      </c>
      <c r="F59" s="400" t="str">
        <f>IFERROR((VLOOKUP(A59,日报!BT:BV,2,0)+VLOOKUP(A59,日报!BT:BV,3,0)),"0")</f>
        <v>0</v>
      </c>
      <c r="G59" s="400" t="str">
        <f>IFERROR((VLOOKUP(A59,日报!CK:CM,2,0)+VLOOKUP(A59,日报!CK:CM,3,0)),"0")</f>
        <v>0</v>
      </c>
      <c r="H59" s="400" t="str">
        <f>IFERROR((VLOOKUP(A59,日报!DB:DD,2,0)+VLOOKUP(A59,日报!DB:DD,3,0)),"0")</f>
        <v>0</v>
      </c>
      <c r="I59" s="400" t="str">
        <f>IFERROR((VLOOKUP(A59,日报!DS:DU,2,0)+VLOOKUP(A59,日报!DS:DU,3,0)),"0")</f>
        <v>0</v>
      </c>
      <c r="J59" s="400" t="str">
        <f>IFERROR((VLOOKUP(A59,日报!EJ:EL,2,0)+VLOOKUP(A59,日报!EJ:EL,3,0)),"0")</f>
        <v>0</v>
      </c>
      <c r="K59" s="180"/>
      <c r="L59" s="180"/>
      <c r="P59" s="184"/>
    </row>
    <row r="60" spans="1:16" s="160" customFormat="1" ht="29.25" customHeight="1" outlineLevel="1">
      <c r="A60" s="164" t="s">
        <v>16</v>
      </c>
      <c r="B60" s="167" t="str">
        <f t="shared" ref="B60:J60" si="4">B3</f>
        <v>H1</v>
      </c>
      <c r="C60" s="167" t="str">
        <f t="shared" si="4"/>
        <v>H2</v>
      </c>
      <c r="D60" s="167" t="str">
        <f t="shared" si="4"/>
        <v>H3</v>
      </c>
      <c r="E60" s="167" t="str">
        <f t="shared" si="4"/>
        <v>H4</v>
      </c>
      <c r="F60" s="167" t="str">
        <f t="shared" si="4"/>
        <v>H5</v>
      </c>
      <c r="G60" s="167" t="str">
        <f t="shared" si="4"/>
        <v>H6</v>
      </c>
      <c r="H60" s="167" t="str">
        <f t="shared" si="4"/>
        <v>H7</v>
      </c>
      <c r="I60" s="167" t="str">
        <f t="shared" si="4"/>
        <v>H8</v>
      </c>
      <c r="J60" s="167" t="str">
        <f t="shared" si="4"/>
        <v>H9</v>
      </c>
      <c r="K60" s="1209" t="s">
        <v>118</v>
      </c>
      <c r="L60" s="1212" t="s">
        <v>461</v>
      </c>
      <c r="N60" s="169" t="s">
        <v>122</v>
      </c>
      <c r="O60" s="170" t="s">
        <v>123</v>
      </c>
    </row>
    <row r="61" spans="1:16" s="160" customFormat="1" ht="26.25" customHeight="1" outlineLevel="1">
      <c r="A61" s="165" t="s">
        <v>114</v>
      </c>
      <c r="B61" s="168">
        <f t="shared" ref="B61:J64" si="5">B4</f>
        <v>28000</v>
      </c>
      <c r="C61" s="168">
        <f t="shared" ref="C61" si="6">C4</f>
        <v>26500</v>
      </c>
      <c r="D61" s="168">
        <f t="shared" ref="D61" si="7">D4</f>
        <v>26400</v>
      </c>
      <c r="E61" s="168">
        <f t="shared" ref="E61" si="8">E4</f>
        <v>26400</v>
      </c>
      <c r="F61" s="168">
        <f t="shared" ref="F61" si="9">F4</f>
        <v>26400</v>
      </c>
      <c r="G61" s="168">
        <f t="shared" ref="G61" si="10">G4</f>
        <v>29500</v>
      </c>
      <c r="H61" s="168">
        <f t="shared" ref="H61" si="11">H4</f>
        <v>29600</v>
      </c>
      <c r="I61" s="168">
        <f t="shared" ref="I61" si="12">I4</f>
        <v>29500</v>
      </c>
      <c r="J61" s="168">
        <f t="shared" si="5"/>
        <v>29600</v>
      </c>
      <c r="K61" s="1210"/>
      <c r="L61" s="1213"/>
      <c r="N61" s="171" t="s">
        <v>124</v>
      </c>
      <c r="O61" s="172" t="s">
        <v>119</v>
      </c>
    </row>
    <row r="62" spans="1:16" s="160" customFormat="1" ht="26.25" customHeight="1" outlineLevel="1">
      <c r="A62" s="832" t="s">
        <v>563</v>
      </c>
      <c r="B62" s="168">
        <f t="shared" si="5"/>
        <v>35</v>
      </c>
      <c r="C62" s="168" t="str">
        <f t="shared" ref="C62" si="13">C5</f>
        <v>53-54</v>
      </c>
      <c r="D62" s="168" t="str">
        <f t="shared" ref="D62" si="14">D5</f>
        <v>53-54</v>
      </c>
      <c r="E62" s="168" t="str">
        <f t="shared" ref="E62" si="15">E5</f>
        <v>53-54</v>
      </c>
      <c r="F62" s="168" t="str">
        <f t="shared" ref="F62" si="16">F5</f>
        <v>53-54</v>
      </c>
      <c r="G62" s="168" t="str">
        <f t="shared" ref="G62" si="17">G5</f>
        <v>37-38</v>
      </c>
      <c r="H62" s="168" t="str">
        <f t="shared" ref="H62" si="18">H5</f>
        <v>37-38</v>
      </c>
      <c r="I62" s="168" t="str">
        <f t="shared" ref="I62" si="19">I5</f>
        <v>37-38</v>
      </c>
      <c r="J62" s="168" t="str">
        <f t="shared" si="5"/>
        <v>37-38</v>
      </c>
      <c r="K62" s="1210"/>
      <c r="L62" s="1213"/>
      <c r="N62" s="173" t="s">
        <v>124</v>
      </c>
      <c r="O62" s="174" t="s">
        <v>120</v>
      </c>
    </row>
    <row r="63" spans="1:16" s="160" customFormat="1" ht="26.25" customHeight="1" outlineLevel="1">
      <c r="A63" s="833" t="s">
        <v>564</v>
      </c>
      <c r="B63" s="168" t="str">
        <f t="shared" si="5"/>
        <v>L3</v>
      </c>
      <c r="C63" s="168" t="str">
        <f t="shared" ref="C63" si="20">C6</f>
        <v>L4</v>
      </c>
      <c r="D63" s="168" t="str">
        <f t="shared" ref="D63" si="21">D6</f>
        <v>L4</v>
      </c>
      <c r="E63" s="168" t="str">
        <f t="shared" ref="E63" si="22">E6</f>
        <v>L4</v>
      </c>
      <c r="F63" s="168" t="str">
        <f t="shared" ref="F63" si="23">F6</f>
        <v>L4</v>
      </c>
      <c r="G63" s="168" t="str">
        <f t="shared" ref="G63" si="24">G6</f>
        <v>L7</v>
      </c>
      <c r="H63" s="168" t="str">
        <f t="shared" ref="H63" si="25">H6</f>
        <v>L7</v>
      </c>
      <c r="I63" s="168" t="str">
        <f t="shared" ref="I63" si="26">I6</f>
        <v>L7</v>
      </c>
      <c r="J63" s="168" t="str">
        <f t="shared" si="5"/>
        <v>L7</v>
      </c>
      <c r="K63" s="1210"/>
      <c r="L63" s="1213"/>
      <c r="N63" s="175" t="s">
        <v>125</v>
      </c>
      <c r="O63" s="176" t="s">
        <v>121</v>
      </c>
    </row>
    <row r="64" spans="1:16" s="160" customFormat="1" ht="26.25" customHeight="1" outlineLevel="1">
      <c r="A64" s="185" t="s">
        <v>136</v>
      </c>
      <c r="B64" s="190">
        <f t="shared" si="5"/>
        <v>45679</v>
      </c>
      <c r="C64" s="190">
        <f t="shared" ref="C64" si="27">C7</f>
        <v>45679</v>
      </c>
      <c r="D64" s="190">
        <f t="shared" ref="D64" si="28">D7</f>
        <v>45679</v>
      </c>
      <c r="E64" s="190">
        <f t="shared" ref="E64" si="29">E7</f>
        <v>45679</v>
      </c>
      <c r="F64" s="190">
        <f t="shared" ref="F64" si="30">F7</f>
        <v>45679</v>
      </c>
      <c r="G64" s="190">
        <f t="shared" ref="G64" si="31">G7</f>
        <v>45680</v>
      </c>
      <c r="H64" s="190">
        <f t="shared" ref="H64" si="32">H7</f>
        <v>45680</v>
      </c>
      <c r="I64" s="190">
        <f t="shared" ref="I64" si="33">I7</f>
        <v>45680</v>
      </c>
      <c r="J64" s="190">
        <f t="shared" si="5"/>
        <v>45680</v>
      </c>
      <c r="K64" s="1210"/>
      <c r="L64" s="1213"/>
    </row>
    <row r="65" spans="1:15" s="160" customFormat="1" ht="26.25" customHeight="1" outlineLevel="1" thickBot="1">
      <c r="A65" s="166" t="s">
        <v>461</v>
      </c>
      <c r="B65" s="349">
        <f t="shared" ref="B65:J65" si="34">SUM(B66:B115)</f>
        <v>12.989285714285716</v>
      </c>
      <c r="C65" s="349">
        <f t="shared" si="34"/>
        <v>18.89433962264151</v>
      </c>
      <c r="D65" s="349">
        <f t="shared" si="34"/>
        <v>11.367424242424242</v>
      </c>
      <c r="E65" s="349">
        <f t="shared" si="34"/>
        <v>10.94318181818182</v>
      </c>
      <c r="F65" s="349">
        <f t="shared" si="34"/>
        <v>11.958333333333334</v>
      </c>
      <c r="G65" s="349">
        <f t="shared" si="34"/>
        <v>7.813559322033897</v>
      </c>
      <c r="H65" s="349">
        <f t="shared" si="34"/>
        <v>13.783783783783781</v>
      </c>
      <c r="I65" s="349">
        <f t="shared" si="34"/>
        <v>13.281355932203388</v>
      </c>
      <c r="J65" s="377">
        <f t="shared" si="34"/>
        <v>10.003378378378381</v>
      </c>
      <c r="K65" s="1211"/>
      <c r="L65" s="1214"/>
    </row>
    <row r="66" spans="1:15" ht="20.25" customHeight="1" outlineLevel="1">
      <c r="A66" s="201">
        <v>0</v>
      </c>
      <c r="B66" s="356">
        <f t="shared" ref="B66:J66" si="35">B9/B$4*100</f>
        <v>0</v>
      </c>
      <c r="C66" s="356">
        <f t="shared" si="35"/>
        <v>0</v>
      </c>
      <c r="D66" s="356">
        <f t="shared" si="35"/>
        <v>0</v>
      </c>
      <c r="E66" s="356">
        <f t="shared" si="35"/>
        <v>0</v>
      </c>
      <c r="F66" s="356">
        <f t="shared" si="35"/>
        <v>0</v>
      </c>
      <c r="G66" s="356">
        <f t="shared" si="35"/>
        <v>0</v>
      </c>
      <c r="H66" s="356">
        <f t="shared" si="35"/>
        <v>0</v>
      </c>
      <c r="I66" s="356">
        <f t="shared" si="35"/>
        <v>0</v>
      </c>
      <c r="J66" s="357">
        <f t="shared" si="35"/>
        <v>0</v>
      </c>
      <c r="K66" s="363">
        <f>SUM(B9:J9)/基本信息!$C$33*100</f>
        <v>0</v>
      </c>
      <c r="L66" s="369">
        <f>K66</f>
        <v>0</v>
      </c>
      <c r="N66" s="177"/>
      <c r="O66" s="178" t="s">
        <v>126</v>
      </c>
    </row>
    <row r="67" spans="1:15" ht="20.25" customHeight="1" outlineLevel="1">
      <c r="A67" s="202">
        <f>A66+1</f>
        <v>1</v>
      </c>
      <c r="B67" s="358">
        <f t="shared" ref="B67:J82" si="36">B10/B$4*100</f>
        <v>5.3571428571428575E-2</v>
      </c>
      <c r="C67" s="358">
        <f t="shared" ref="C67" si="37">C10/C$4*100</f>
        <v>6.4150943396226415E-2</v>
      </c>
      <c r="D67" s="358">
        <f t="shared" ref="D67" si="38">D10/D$4*100</f>
        <v>6.4393939393939392E-2</v>
      </c>
      <c r="E67" s="358">
        <f t="shared" ref="E67" si="39">E10/E$4*100</f>
        <v>9.4696969696969696E-2</v>
      </c>
      <c r="F67" s="358">
        <f t="shared" ref="F67" si="40">F10/F$4*100</f>
        <v>7.575757575757576E-2</v>
      </c>
      <c r="G67" s="358">
        <f t="shared" ref="G67" si="41">G10/G$4*100</f>
        <v>2.3728813559322035E-2</v>
      </c>
      <c r="H67" s="358">
        <f t="shared" ref="H67" si="42">H10/H$4*100</f>
        <v>2.0270270270270268E-2</v>
      </c>
      <c r="I67" s="358">
        <f t="shared" ref="I67" si="43">I10/I$4*100</f>
        <v>3.7288135593220341E-2</v>
      </c>
      <c r="J67" s="359">
        <f t="shared" si="36"/>
        <v>3.7162162162162164E-2</v>
      </c>
      <c r="K67" s="365">
        <f>SUM(B10:J10)/基本信息!$C$33*100</f>
        <v>5.1210797935688765E-2</v>
      </c>
      <c r="L67" s="370">
        <f>L66+K67</f>
        <v>5.1210797935688765E-2</v>
      </c>
      <c r="N67" s="179" t="s">
        <v>127</v>
      </c>
      <c r="O67" s="178">
        <v>1.5</v>
      </c>
    </row>
    <row r="68" spans="1:15" ht="20.25" customHeight="1" outlineLevel="1">
      <c r="A68" s="202">
        <f>A67+1</f>
        <v>2</v>
      </c>
      <c r="B68" s="358">
        <f t="shared" si="36"/>
        <v>5.3571428571428575E-2</v>
      </c>
      <c r="C68" s="358">
        <f t="shared" ref="C68" si="44">C11/C$4*100</f>
        <v>0.14716981132075471</v>
      </c>
      <c r="D68" s="358">
        <f t="shared" ref="D68" si="45">D11/D$4*100</f>
        <v>0.18181818181818182</v>
      </c>
      <c r="E68" s="358">
        <f t="shared" ref="E68" si="46">E11/E$4*100</f>
        <v>0.10984848484848483</v>
      </c>
      <c r="F68" s="358">
        <f t="shared" ref="F68" si="47">F11/F$4*100</f>
        <v>8.3333333333333343E-2</v>
      </c>
      <c r="G68" s="358">
        <f t="shared" ref="G68" si="48">G11/G$4*100</f>
        <v>2.7118644067796609E-2</v>
      </c>
      <c r="H68" s="358">
        <f t="shared" ref="H68" si="49">H11/H$4*100</f>
        <v>2.7027027027027029E-2</v>
      </c>
      <c r="I68" s="358">
        <f t="shared" ref="I68" si="50">I11/I$4*100</f>
        <v>5.7627118644067797E-2</v>
      </c>
      <c r="J68" s="359">
        <f t="shared" si="36"/>
        <v>3.3783783783783786E-2</v>
      </c>
      <c r="K68" s="365">
        <f>SUM(B11:J11)/基本信息!$C$33*100</f>
        <v>7.7808654227868201E-2</v>
      </c>
      <c r="L68" s="370">
        <f t="shared" ref="L68:L115" si="51">L67+K68</f>
        <v>0.12901945216355698</v>
      </c>
      <c r="N68" s="179" t="s">
        <v>128</v>
      </c>
      <c r="O68" s="178">
        <v>0.5</v>
      </c>
    </row>
    <row r="69" spans="1:15" ht="20.25" customHeight="1" outlineLevel="1">
      <c r="A69" s="202">
        <f t="shared" ref="A69:A115" si="52">A68+1</f>
        <v>3</v>
      </c>
      <c r="B69" s="358">
        <f t="shared" si="36"/>
        <v>0.1</v>
      </c>
      <c r="C69" s="358">
        <f t="shared" ref="C69" si="53">C12/C$4*100</f>
        <v>0.12452830188679247</v>
      </c>
      <c r="D69" s="358">
        <f t="shared" ref="D69" si="54">D12/D$4*100</f>
        <v>0.25757575757575757</v>
      </c>
      <c r="E69" s="358">
        <f t="shared" ref="E69" si="55">E12/E$4*100</f>
        <v>0.1325757575757576</v>
      </c>
      <c r="F69" s="358">
        <f t="shared" ref="F69" si="56">F12/F$4*100</f>
        <v>8.7121212121212113E-2</v>
      </c>
      <c r="G69" s="358">
        <f t="shared" ref="G69" si="57">G12/G$4*100</f>
        <v>4.7457627118644069E-2</v>
      </c>
      <c r="H69" s="358">
        <f t="shared" ref="H69" si="58">H12/H$4*100</f>
        <v>5.0675675675675678E-2</v>
      </c>
      <c r="I69" s="358">
        <f t="shared" ref="I69" si="59">I12/I$4*100</f>
        <v>5.0847457627118647E-2</v>
      </c>
      <c r="J69" s="359">
        <f t="shared" si="36"/>
        <v>3.0405405405405404E-2</v>
      </c>
      <c r="K69" s="365">
        <f>SUM(B12:J12)/基本信息!$C$33*100</f>
        <v>9.5275903136165144E-2</v>
      </c>
      <c r="L69" s="370">
        <f t="shared" si="51"/>
        <v>0.22429535529972211</v>
      </c>
      <c r="N69" s="179" t="s">
        <v>129</v>
      </c>
      <c r="O69" s="178">
        <v>0.5</v>
      </c>
    </row>
    <row r="70" spans="1:15" ht="20.25" customHeight="1" outlineLevel="1">
      <c r="A70" s="202">
        <f t="shared" si="52"/>
        <v>4</v>
      </c>
      <c r="B70" s="358">
        <f t="shared" si="36"/>
        <v>0.1357142857142857</v>
      </c>
      <c r="C70" s="358">
        <f t="shared" ref="C70" si="60">C13/C$4*100</f>
        <v>0.21132075471698114</v>
      </c>
      <c r="D70" s="358">
        <f t="shared" ref="D70" si="61">D13/D$4*100</f>
        <v>0.28787878787878785</v>
      </c>
      <c r="E70" s="358">
        <f t="shared" ref="E70" si="62">E13/E$4*100</f>
        <v>0.10984848484848483</v>
      </c>
      <c r="F70" s="358">
        <f t="shared" ref="F70" si="63">F13/F$4*100</f>
        <v>0.1325757575757576</v>
      </c>
      <c r="G70" s="358">
        <f t="shared" ref="G70" si="64">G13/G$4*100</f>
        <v>3.3898305084745763E-2</v>
      </c>
      <c r="H70" s="358">
        <f t="shared" ref="H70" si="65">H13/H$4*100</f>
        <v>3.7162162162162164E-2</v>
      </c>
      <c r="I70" s="358">
        <f t="shared" ref="I70" si="66">I13/I$4*100</f>
        <v>4.7457627118644069E-2</v>
      </c>
      <c r="J70" s="359">
        <f t="shared" si="36"/>
        <v>6.0810810810810807E-2</v>
      </c>
      <c r="K70" s="365">
        <f>SUM(B13:J13)/基本信息!$C$33*100</f>
        <v>0.11393410083366416</v>
      </c>
      <c r="L70" s="370">
        <f t="shared" si="51"/>
        <v>0.33822945613338629</v>
      </c>
      <c r="N70" s="179" t="s">
        <v>130</v>
      </c>
      <c r="O70" s="178">
        <v>0.5</v>
      </c>
    </row>
    <row r="71" spans="1:15" ht="20.25" customHeight="1" outlineLevel="1">
      <c r="A71" s="202">
        <f t="shared" si="52"/>
        <v>5</v>
      </c>
      <c r="B71" s="358">
        <f t="shared" si="36"/>
        <v>0.14642857142857141</v>
      </c>
      <c r="C71" s="358">
        <f t="shared" ref="C71" si="67">C14/C$4*100</f>
        <v>0.28679245283018867</v>
      </c>
      <c r="D71" s="358">
        <f t="shared" ref="D71" si="68">D14/D$4*100</f>
        <v>0.35984848484848486</v>
      </c>
      <c r="E71" s="358">
        <f t="shared" ref="E71" si="69">E14/E$4*100</f>
        <v>0.1628787878787879</v>
      </c>
      <c r="F71" s="358">
        <f t="shared" ref="F71" si="70">F14/F$4*100</f>
        <v>0.15909090909090909</v>
      </c>
      <c r="G71" s="358">
        <f t="shared" ref="G71" si="71">G14/G$4*100</f>
        <v>6.4406779661016947E-2</v>
      </c>
      <c r="H71" s="358">
        <f t="shared" ref="H71" si="72">H14/H$4*100</f>
        <v>6.0810810810810807E-2</v>
      </c>
      <c r="I71" s="358">
        <f t="shared" ref="I71" si="73">I14/I$4*100</f>
        <v>0.14237288135593221</v>
      </c>
      <c r="J71" s="359">
        <f t="shared" si="36"/>
        <v>0.12837837837837837</v>
      </c>
      <c r="K71" s="365">
        <f>SUM(B14:J14)/基本信息!$C$33*100</f>
        <v>0.16435093290988487</v>
      </c>
      <c r="L71" s="370">
        <f t="shared" si="51"/>
        <v>0.50258038904327118</v>
      </c>
      <c r="N71" s="179" t="s">
        <v>131</v>
      </c>
      <c r="O71" s="178">
        <v>0.5</v>
      </c>
    </row>
    <row r="72" spans="1:15" ht="20.25" customHeight="1" outlineLevel="1">
      <c r="A72" s="202">
        <f t="shared" si="52"/>
        <v>6</v>
      </c>
      <c r="B72" s="358">
        <f t="shared" si="36"/>
        <v>0.11785714285714285</v>
      </c>
      <c r="C72" s="358">
        <f t="shared" ref="C72" si="74">C15/C$4*100</f>
        <v>0.21509433962264152</v>
      </c>
      <c r="D72" s="358">
        <f t="shared" ref="D72" si="75">D15/D$4*100</f>
        <v>0.25</v>
      </c>
      <c r="E72" s="358">
        <f t="shared" ref="E72" si="76">E15/E$4*100</f>
        <v>0.23106060606060608</v>
      </c>
      <c r="F72" s="358">
        <f t="shared" ref="F72" si="77">F15/F$4*100</f>
        <v>0.15909090909090909</v>
      </c>
      <c r="G72" s="358">
        <f t="shared" ref="G72" si="78">G15/G$4*100</f>
        <v>6.7796610169491525E-2</v>
      </c>
      <c r="H72" s="358">
        <f t="shared" ref="H72" si="79">H15/H$4*100</f>
        <v>9.45945945945946E-2</v>
      </c>
      <c r="I72" s="358">
        <f t="shared" ref="I72" si="80">I15/I$4*100</f>
        <v>0.21694915254237288</v>
      </c>
      <c r="J72" s="359">
        <f t="shared" si="36"/>
        <v>0.19594594594594594</v>
      </c>
      <c r="K72" s="365">
        <f>SUM(B15:J15)/基本信息!$C$33*100</f>
        <v>0.1703056768558952</v>
      </c>
      <c r="L72" s="370">
        <f t="shared" si="51"/>
        <v>0.67288606589916644</v>
      </c>
      <c r="N72" s="179" t="s">
        <v>132</v>
      </c>
      <c r="O72" s="178">
        <v>1.25</v>
      </c>
    </row>
    <row r="73" spans="1:15" ht="20.25" customHeight="1" outlineLevel="1">
      <c r="A73" s="202">
        <f t="shared" si="52"/>
        <v>7</v>
      </c>
      <c r="B73" s="358">
        <f t="shared" si="36"/>
        <v>0.1142857142857143</v>
      </c>
      <c r="C73" s="358">
        <f t="shared" ref="C73" si="81">C16/C$4*100</f>
        <v>0.18867924528301888</v>
      </c>
      <c r="D73" s="358">
        <f t="shared" ref="D73" si="82">D16/D$4*100</f>
        <v>0.21590909090909091</v>
      </c>
      <c r="E73" s="358">
        <f t="shared" ref="E73" si="83">E16/E$4*100</f>
        <v>0.16666666666666669</v>
      </c>
      <c r="F73" s="358">
        <f t="shared" ref="F73" si="84">F16/F$4*100</f>
        <v>0.13636363636363638</v>
      </c>
      <c r="G73" s="358">
        <f t="shared" ref="G73" si="85">G16/G$4*100</f>
        <v>0.13220338983050847</v>
      </c>
      <c r="H73" s="358">
        <f t="shared" ref="H73" si="86">H16/H$4*100</f>
        <v>0.12837837837837837</v>
      </c>
      <c r="I73" s="358">
        <f t="shared" ref="I73" si="87">I16/I$4*100</f>
        <v>0.12542372881355932</v>
      </c>
      <c r="J73" s="359">
        <f t="shared" si="36"/>
        <v>0.13851351351351351</v>
      </c>
      <c r="K73" s="365">
        <f>SUM(B16:J16)/基本信息!$C$33*100</f>
        <v>0.14847161572052403</v>
      </c>
      <c r="L73" s="370">
        <f t="shared" si="51"/>
        <v>0.82135768161969047</v>
      </c>
      <c r="N73" s="179" t="s">
        <v>133</v>
      </c>
      <c r="O73" s="178">
        <v>1.25</v>
      </c>
    </row>
    <row r="74" spans="1:15" ht="20.25" customHeight="1" outlineLevel="1">
      <c r="A74" s="202">
        <f t="shared" si="52"/>
        <v>8</v>
      </c>
      <c r="B74" s="358">
        <f t="shared" si="36"/>
        <v>0.1142857142857143</v>
      </c>
      <c r="C74" s="358">
        <f t="shared" ref="C74" si="88">C17/C$4*100</f>
        <v>0.30943396226415093</v>
      </c>
      <c r="D74" s="358">
        <f t="shared" ref="D74" si="89">D17/D$4*100</f>
        <v>0.15151515151515152</v>
      </c>
      <c r="E74" s="358">
        <f t="shared" ref="E74" si="90">E17/E$4*100</f>
        <v>0.27272727272727276</v>
      </c>
      <c r="F74" s="358">
        <f t="shared" ref="F74" si="91">F17/F$4*100</f>
        <v>0.22727272727272727</v>
      </c>
      <c r="G74" s="358">
        <f t="shared" ref="G74" si="92">G17/G$4*100</f>
        <v>0.87118644067796613</v>
      </c>
      <c r="H74" s="358">
        <f t="shared" ref="H74" si="93">H17/H$4*100</f>
        <v>0.12162162162162161</v>
      </c>
      <c r="I74" s="358">
        <f t="shared" ref="I74" si="94">I17/I$4*100</f>
        <v>0.14237288135593221</v>
      </c>
      <c r="J74" s="359">
        <f t="shared" si="36"/>
        <v>6.0810810810810807E-2</v>
      </c>
      <c r="K74" s="365">
        <f>SUM(B17:J17)/基本信息!$C$33*100</f>
        <v>0.25367209210003971</v>
      </c>
      <c r="L74" s="370">
        <f t="shared" si="51"/>
        <v>1.0750297737197303</v>
      </c>
    </row>
    <row r="75" spans="1:15" ht="20.25" customHeight="1" outlineLevel="1">
      <c r="A75" s="202">
        <f t="shared" si="52"/>
        <v>9</v>
      </c>
      <c r="B75" s="358">
        <f t="shared" si="36"/>
        <v>0.54642857142857137</v>
      </c>
      <c r="C75" s="358">
        <f t="shared" ref="C75" si="95">C18/C$4*100</f>
        <v>1.0867924528301887</v>
      </c>
      <c r="D75" s="358">
        <f t="shared" ref="D75" si="96">D18/D$4*100</f>
        <v>0.82575757575757569</v>
      </c>
      <c r="E75" s="358">
        <f t="shared" ref="E75" si="97">E18/E$4*100</f>
        <v>1.0340909090909092</v>
      </c>
      <c r="F75" s="358">
        <f t="shared" ref="F75" si="98">F18/F$4*100</f>
        <v>1.1363636363636365</v>
      </c>
      <c r="G75" s="358">
        <f t="shared" ref="G75" si="99">G18/G$4*100</f>
        <v>0.18305084745762712</v>
      </c>
      <c r="H75" s="358">
        <f t="shared" ref="H75" si="100">H18/H$4*100</f>
        <v>1.3344594594594594</v>
      </c>
      <c r="I75" s="358">
        <f t="shared" ref="I75" si="101">I18/I$4*100</f>
        <v>1.4169491525423727</v>
      </c>
      <c r="J75" s="359">
        <f t="shared" si="36"/>
        <v>1.5337837837837838</v>
      </c>
      <c r="K75" s="365">
        <f>SUM(B18:J18)/基本信息!$C$33*100</f>
        <v>1.0134974196109567</v>
      </c>
      <c r="L75" s="370">
        <f t="shared" si="51"/>
        <v>2.088527193330687</v>
      </c>
    </row>
    <row r="76" spans="1:15" ht="20.25" customHeight="1" outlineLevel="1">
      <c r="A76" s="202">
        <f t="shared" si="52"/>
        <v>10</v>
      </c>
      <c r="B76" s="358">
        <f t="shared" si="36"/>
        <v>0.17857142857142858</v>
      </c>
      <c r="C76" s="358">
        <f t="shared" ref="C76" si="102">C19/C$4*100</f>
        <v>0.16603773584905659</v>
      </c>
      <c r="D76" s="358">
        <f t="shared" ref="D76" si="103">D19/D$4*100</f>
        <v>0.15151515151515152</v>
      </c>
      <c r="E76" s="358">
        <f t="shared" ref="E76" si="104">E19/E$4*100</f>
        <v>0.10606060606060608</v>
      </c>
      <c r="F76" s="358">
        <f t="shared" ref="F76" si="105">F19/F$4*100</f>
        <v>0.10984848484848483</v>
      </c>
      <c r="G76" s="358">
        <f t="shared" ref="G76" si="106">G19/G$4*100</f>
        <v>0.13559322033898305</v>
      </c>
      <c r="H76" s="358">
        <f t="shared" ref="H76" si="107">H19/H$4*100</f>
        <v>0.13175675675675674</v>
      </c>
      <c r="I76" s="358">
        <f t="shared" ref="I76" si="108">I19/I$4*100</f>
        <v>7.796610169491526E-2</v>
      </c>
      <c r="J76" s="359">
        <f t="shared" si="36"/>
        <v>5.4054054054054057E-2</v>
      </c>
      <c r="K76" s="365">
        <f>SUM(B19:J19)/基本信息!$C$33*100</f>
        <v>0.12266772528781263</v>
      </c>
      <c r="L76" s="370">
        <f t="shared" si="51"/>
        <v>2.2111949186184998</v>
      </c>
    </row>
    <row r="77" spans="1:15" ht="20.25" customHeight="1" outlineLevel="1">
      <c r="A77" s="202">
        <f t="shared" si="52"/>
        <v>11</v>
      </c>
      <c r="B77" s="358">
        <f t="shared" si="36"/>
        <v>0.18928571428571431</v>
      </c>
      <c r="C77" s="358">
        <f t="shared" ref="C77" si="109">C20/C$4*100</f>
        <v>0.17735849056603772</v>
      </c>
      <c r="D77" s="358">
        <f t="shared" ref="D77" si="110">D20/D$4*100</f>
        <v>0.14772727272727273</v>
      </c>
      <c r="E77" s="358">
        <f t="shared" ref="E77" si="111">E20/E$4*100</f>
        <v>0.11363636363636363</v>
      </c>
      <c r="F77" s="358">
        <f t="shared" ref="F77" si="112">F20/F$4*100</f>
        <v>7.1969696969696961E-2</v>
      </c>
      <c r="G77" s="358">
        <f t="shared" ref="G77" si="113">G20/G$4*100</f>
        <v>0.16271186440677965</v>
      </c>
      <c r="H77" s="358">
        <f t="shared" ref="H77" si="114">H20/H$4*100</f>
        <v>0.17229729729729729</v>
      </c>
      <c r="I77" s="358">
        <f t="shared" ref="I77" si="115">I20/I$4*100</f>
        <v>0.25423728813559321</v>
      </c>
      <c r="J77" s="359">
        <f t="shared" si="36"/>
        <v>0.26351351351351349</v>
      </c>
      <c r="K77" s="365">
        <f>SUM(B20:J20)/基本信息!$C$33*100</f>
        <v>0.17467248908296942</v>
      </c>
      <c r="L77" s="370">
        <f t="shared" si="51"/>
        <v>2.3858674077014692</v>
      </c>
    </row>
    <row r="78" spans="1:15" ht="20.25" customHeight="1" outlineLevel="1">
      <c r="A78" s="202">
        <f t="shared" si="52"/>
        <v>12</v>
      </c>
      <c r="B78" s="358">
        <f t="shared" si="36"/>
        <v>0.25</v>
      </c>
      <c r="C78" s="358">
        <f t="shared" ref="C78" si="116">C21/C$4*100</f>
        <v>0.23773584905660378</v>
      </c>
      <c r="D78" s="358">
        <f t="shared" ref="D78" si="117">D21/D$4*100</f>
        <v>0.20833333333333334</v>
      </c>
      <c r="E78" s="358">
        <f t="shared" ref="E78" si="118">E21/E$4*100</f>
        <v>0.26515151515151519</v>
      </c>
      <c r="F78" s="358">
        <f t="shared" ref="F78" si="119">F21/F$4*100</f>
        <v>0.23484848484848483</v>
      </c>
      <c r="G78" s="358">
        <f t="shared" ref="G78" si="120">G21/G$4*100</f>
        <v>0.17627118644067796</v>
      </c>
      <c r="H78" s="358">
        <f t="shared" ref="H78" si="121">H21/H$4*100</f>
        <v>0.16554054054054054</v>
      </c>
      <c r="I78" s="358">
        <f t="shared" ref="I78" si="122">I21/I$4*100</f>
        <v>0.28135593220338984</v>
      </c>
      <c r="J78" s="359">
        <f t="shared" si="36"/>
        <v>0.26351351351351349</v>
      </c>
      <c r="K78" s="365">
        <f>SUM(B21:J21)/基本信息!$C$33*100</f>
        <v>0.23104406510520048</v>
      </c>
      <c r="L78" s="370">
        <f t="shared" si="51"/>
        <v>2.6169114728066698</v>
      </c>
    </row>
    <row r="79" spans="1:15" ht="20.25" customHeight="1" outlineLevel="1">
      <c r="A79" s="202">
        <f t="shared" si="52"/>
        <v>13</v>
      </c>
      <c r="B79" s="358">
        <f t="shared" si="36"/>
        <v>0.25</v>
      </c>
      <c r="C79" s="358">
        <f t="shared" ref="C79" si="123">C22/C$4*100</f>
        <v>0.28679245283018867</v>
      </c>
      <c r="D79" s="358">
        <f t="shared" ref="D79" si="124">D22/D$4*100</f>
        <v>0.21590909090909091</v>
      </c>
      <c r="E79" s="358">
        <f t="shared" ref="E79" si="125">E22/E$4*100</f>
        <v>0.22727272727272727</v>
      </c>
      <c r="F79" s="358">
        <f t="shared" ref="F79" si="126">F22/F$4*100</f>
        <v>0.21212121212121215</v>
      </c>
      <c r="G79" s="358">
        <f t="shared" ref="G79" si="127">G22/G$4*100</f>
        <v>0.14576271186440679</v>
      </c>
      <c r="H79" s="358">
        <f t="shared" ref="H79" si="128">H22/H$4*100</f>
        <v>0.15202702702702703</v>
      </c>
      <c r="I79" s="358">
        <f t="shared" ref="I79" si="129">I22/I$4*100</f>
        <v>0.16271186440677965</v>
      </c>
      <c r="J79" s="359">
        <f t="shared" si="36"/>
        <v>0.16891891891891891</v>
      </c>
      <c r="K79" s="365">
        <f>SUM(B22:J22)/基本信息!$C$33*100</f>
        <v>0.20047637951568081</v>
      </c>
      <c r="L79" s="370">
        <f t="shared" si="51"/>
        <v>2.8173878523223506</v>
      </c>
    </row>
    <row r="80" spans="1:15" ht="20.25" customHeight="1" outlineLevel="1">
      <c r="A80" s="202">
        <f t="shared" si="52"/>
        <v>14</v>
      </c>
      <c r="B80" s="358">
        <f t="shared" si="36"/>
        <v>0.24285714285714283</v>
      </c>
      <c r="C80" s="358">
        <f t="shared" ref="C80" si="130">C23/C$4*100</f>
        <v>0.28301886792452829</v>
      </c>
      <c r="D80" s="358">
        <f t="shared" ref="D80" si="131">D23/D$4*100</f>
        <v>0.20833333333333334</v>
      </c>
      <c r="E80" s="358">
        <f t="shared" ref="E80" si="132">E23/E$4*100</f>
        <v>0.28787878787878785</v>
      </c>
      <c r="F80" s="358">
        <f t="shared" ref="F80" si="133">F23/F$4*100</f>
        <v>0.23484848484848483</v>
      </c>
      <c r="G80" s="358">
        <f t="shared" ref="G80" si="134">G23/G$4*100</f>
        <v>0.12881355932203389</v>
      </c>
      <c r="H80" s="358">
        <f t="shared" ref="H80" si="135">H23/H$4*100</f>
        <v>0.16216216216216214</v>
      </c>
      <c r="I80" s="358">
        <f t="shared" ref="I80" si="136">I23/I$4*100</f>
        <v>0.29491525423728815</v>
      </c>
      <c r="J80" s="359">
        <f t="shared" si="36"/>
        <v>0.28378378378378377</v>
      </c>
      <c r="K80" s="365">
        <f>SUM(B23:J23)/基本信息!$C$33*100</f>
        <v>0.23541087733227473</v>
      </c>
      <c r="L80" s="370">
        <f t="shared" si="51"/>
        <v>3.0527987296546253</v>
      </c>
    </row>
    <row r="81" spans="1:12" ht="20.25" customHeight="1" outlineLevel="1">
      <c r="A81" s="202">
        <f t="shared" si="52"/>
        <v>15</v>
      </c>
      <c r="B81" s="358">
        <f t="shared" si="36"/>
        <v>0.26785714285714285</v>
      </c>
      <c r="C81" s="358">
        <f t="shared" ref="C81" si="137">C24/C$4*100</f>
        <v>0.32452830188679244</v>
      </c>
      <c r="D81" s="358">
        <f t="shared" ref="D81" si="138">D24/D$4*100</f>
        <v>0.21212121212121215</v>
      </c>
      <c r="E81" s="358">
        <f t="shared" ref="E81" si="139">E24/E$4*100</f>
        <v>0.30681818181818182</v>
      </c>
      <c r="F81" s="358">
        <f t="shared" ref="F81" si="140">F24/F$4*100</f>
        <v>0.32954545454545453</v>
      </c>
      <c r="G81" s="358">
        <f t="shared" ref="G81" si="141">G24/G$4*100</f>
        <v>0.2135593220338983</v>
      </c>
      <c r="H81" s="358">
        <f t="shared" ref="H81" si="142">H24/H$4*100</f>
        <v>0.19932432432432431</v>
      </c>
      <c r="I81" s="358">
        <f t="shared" ref="I81" si="143">I24/I$4*100</f>
        <v>0.30169491525423731</v>
      </c>
      <c r="J81" s="359">
        <f t="shared" si="36"/>
        <v>0.27364864864864863</v>
      </c>
      <c r="K81" s="365">
        <f>SUM(B24:J24)/基本信息!$C$33*100</f>
        <v>0.26875744342993252</v>
      </c>
      <c r="L81" s="370">
        <f t="shared" si="51"/>
        <v>3.321556173084558</v>
      </c>
    </row>
    <row r="82" spans="1:12" ht="20.25" customHeight="1" outlineLevel="1">
      <c r="A82" s="202">
        <f t="shared" si="52"/>
        <v>16</v>
      </c>
      <c r="B82" s="358">
        <f t="shared" si="36"/>
        <v>0.3392857142857143</v>
      </c>
      <c r="C82" s="358">
        <f t="shared" ref="C82" si="144">C25/C$4*100</f>
        <v>0.3622641509433962</v>
      </c>
      <c r="D82" s="358">
        <f t="shared" ref="D82" si="145">D25/D$4*100</f>
        <v>0.34090909090909088</v>
      </c>
      <c r="E82" s="358">
        <f t="shared" ref="E82" si="146">E25/E$4*100</f>
        <v>0.31060606060606061</v>
      </c>
      <c r="F82" s="358">
        <f t="shared" ref="F82" si="147">F25/F$4*100</f>
        <v>0.36742424242424243</v>
      </c>
      <c r="G82" s="358">
        <f t="shared" ref="G82" si="148">G25/G$4*100</f>
        <v>0.22033898305084745</v>
      </c>
      <c r="H82" s="358">
        <f t="shared" ref="H82" si="149">H25/H$4*100</f>
        <v>0.2195945945945946</v>
      </c>
      <c r="I82" s="358">
        <f t="shared" ref="I82" si="150">I25/I$4*100</f>
        <v>0.26440677966101694</v>
      </c>
      <c r="J82" s="359">
        <f t="shared" si="36"/>
        <v>0.27702702702702703</v>
      </c>
      <c r="K82" s="365">
        <f>SUM(B25:J25)/基本信息!$C$33*100</f>
        <v>0.29773719730051607</v>
      </c>
      <c r="L82" s="370">
        <f t="shared" si="51"/>
        <v>3.619293370385074</v>
      </c>
    </row>
    <row r="83" spans="1:12" ht="20.25" customHeight="1" outlineLevel="1">
      <c r="A83" s="202">
        <f t="shared" si="52"/>
        <v>17</v>
      </c>
      <c r="B83" s="358">
        <f t="shared" ref="B83:J98" si="151">B26/B$4*100</f>
        <v>0.35000000000000003</v>
      </c>
      <c r="C83" s="358">
        <f t="shared" ref="C83" si="152">C26/C$4*100</f>
        <v>0.41886792452830185</v>
      </c>
      <c r="D83" s="358">
        <f t="shared" ref="D83" si="153">D26/D$4*100</f>
        <v>0.34090909090909088</v>
      </c>
      <c r="E83" s="358">
        <f t="shared" ref="E83" si="154">E26/E$4*100</f>
        <v>0.31439393939393939</v>
      </c>
      <c r="F83" s="358">
        <f t="shared" ref="F83" si="155">F26/F$4*100</f>
        <v>0.36742424242424243</v>
      </c>
      <c r="G83" s="358">
        <f t="shared" ref="G83" si="156">G26/G$4*100</f>
        <v>0.14915254237288136</v>
      </c>
      <c r="H83" s="358">
        <f t="shared" ref="H83" si="157">H26/H$4*100</f>
        <v>0.23310810810810811</v>
      </c>
      <c r="I83" s="358">
        <f t="shared" ref="I83" si="158">I26/I$4*100</f>
        <v>0.28813559322033899</v>
      </c>
      <c r="J83" s="359">
        <f t="shared" si="151"/>
        <v>0.29391891891891891</v>
      </c>
      <c r="K83" s="365">
        <f>SUM(B26:J26)/基本信息!$C$33*100</f>
        <v>0.30329495831679237</v>
      </c>
      <c r="L83" s="370">
        <f t="shared" si="51"/>
        <v>3.9225883287018664</v>
      </c>
    </row>
    <row r="84" spans="1:12" ht="20.25" customHeight="1" outlineLevel="1">
      <c r="A84" s="202">
        <f t="shared" si="52"/>
        <v>18</v>
      </c>
      <c r="B84" s="358">
        <f t="shared" si="151"/>
        <v>0.31071428571428572</v>
      </c>
      <c r="C84" s="358">
        <f t="shared" ref="C84" si="159">C27/C$4*100</f>
        <v>0.40377358490566034</v>
      </c>
      <c r="D84" s="358">
        <f t="shared" ref="D84" si="160">D27/D$4*100</f>
        <v>0.34469696969696972</v>
      </c>
      <c r="E84" s="358">
        <f t="shared" ref="E84" si="161">E27/E$4*100</f>
        <v>0.30681818181818182</v>
      </c>
      <c r="F84" s="358">
        <f t="shared" ref="F84" si="162">F27/F$4*100</f>
        <v>0.3257575757575758</v>
      </c>
      <c r="G84" s="358">
        <f t="shared" ref="G84" si="163">G27/G$4*100</f>
        <v>0.17627118644067796</v>
      </c>
      <c r="H84" s="358">
        <f t="shared" ref="H84" si="164">H27/H$4*100</f>
        <v>0.21621621621621623</v>
      </c>
      <c r="I84" s="358">
        <f t="shared" ref="I84" si="165">I27/I$4*100</f>
        <v>0.3254237288135593</v>
      </c>
      <c r="J84" s="359">
        <f t="shared" si="151"/>
        <v>0.33445945945945948</v>
      </c>
      <c r="K84" s="365">
        <f>SUM(B27:J27)/基本信息!$C$33*100</f>
        <v>0.30289797538705832</v>
      </c>
      <c r="L84" s="370">
        <f t="shared" si="51"/>
        <v>4.2254863040889248</v>
      </c>
    </row>
    <row r="85" spans="1:12" ht="20.25" customHeight="1" outlineLevel="1">
      <c r="A85" s="202">
        <f t="shared" si="52"/>
        <v>19</v>
      </c>
      <c r="B85" s="358">
        <f t="shared" si="151"/>
        <v>0.28928571428571426</v>
      </c>
      <c r="C85" s="358">
        <f t="shared" ref="C85" si="166">C28/C$4*100</f>
        <v>0.3622641509433962</v>
      </c>
      <c r="D85" s="358">
        <f t="shared" ref="D85" si="167">D28/D$4*100</f>
        <v>0.28030303030303028</v>
      </c>
      <c r="E85" s="358">
        <f t="shared" ref="E85" si="168">E28/E$4*100</f>
        <v>0.27272727272727276</v>
      </c>
      <c r="F85" s="358">
        <f t="shared" ref="F85" si="169">F28/F$4*100</f>
        <v>0.31060606060606061</v>
      </c>
      <c r="G85" s="358">
        <f t="shared" ref="G85" si="170">G28/G$4*100</f>
        <v>0.18983050847457628</v>
      </c>
      <c r="H85" s="358">
        <f t="shared" ref="H85" si="171">H28/H$4*100</f>
        <v>0.222972972972973</v>
      </c>
      <c r="I85" s="358">
        <f t="shared" ref="I85" si="172">I28/I$4*100</f>
        <v>0.30508474576271188</v>
      </c>
      <c r="J85" s="359">
        <f t="shared" si="151"/>
        <v>0.28716216216216217</v>
      </c>
      <c r="K85" s="365">
        <f>SUM(B28:J28)/基本信息!$C$33*100</f>
        <v>0.27868201667328302</v>
      </c>
      <c r="L85" s="370">
        <f t="shared" si="51"/>
        <v>4.5041683207622079</v>
      </c>
    </row>
    <row r="86" spans="1:12" ht="20.25" customHeight="1" outlineLevel="1">
      <c r="A86" s="202">
        <f t="shared" si="52"/>
        <v>20</v>
      </c>
      <c r="B86" s="358">
        <f t="shared" si="151"/>
        <v>0.26785714285714285</v>
      </c>
      <c r="C86" s="358">
        <f t="shared" ref="C86" si="173">C29/C$4*100</f>
        <v>0.32830188679245281</v>
      </c>
      <c r="D86" s="358">
        <f t="shared" ref="D86" si="174">D29/D$4*100</f>
        <v>0.28030303030303028</v>
      </c>
      <c r="E86" s="358">
        <f t="shared" ref="E86" si="175">E29/E$4*100</f>
        <v>0.31818181818181818</v>
      </c>
      <c r="F86" s="358">
        <f t="shared" ref="F86" si="176">F29/F$4*100</f>
        <v>0.36742424242424243</v>
      </c>
      <c r="G86" s="358">
        <f t="shared" ref="G86" si="177">G29/G$4*100</f>
        <v>0.15254237288135594</v>
      </c>
      <c r="H86" s="358">
        <f t="shared" ref="H86" si="178">H29/H$4*100</f>
        <v>0.23986486486486486</v>
      </c>
      <c r="I86" s="358">
        <f t="shared" ref="I86" si="179">I29/I$4*100</f>
        <v>0.27796610169491526</v>
      </c>
      <c r="J86" s="359">
        <f t="shared" si="151"/>
        <v>0.26689189189189189</v>
      </c>
      <c r="K86" s="365">
        <f>SUM(B29:J29)/基本信息!$C$33*100</f>
        <v>0.27550615323541089</v>
      </c>
      <c r="L86" s="370">
        <f t="shared" si="51"/>
        <v>4.7796744739976189</v>
      </c>
    </row>
    <row r="87" spans="1:12" ht="20.25" customHeight="1" outlineLevel="1">
      <c r="A87" s="202">
        <f t="shared" si="52"/>
        <v>21</v>
      </c>
      <c r="B87" s="358">
        <f t="shared" si="151"/>
        <v>0.25</v>
      </c>
      <c r="C87" s="358">
        <f t="shared" ref="C87" si="180">C30/C$4*100</f>
        <v>0.3622641509433962</v>
      </c>
      <c r="D87" s="358">
        <f t="shared" ref="D87" si="181">D30/D$4*100</f>
        <v>0.24621212121212119</v>
      </c>
      <c r="E87" s="358">
        <f t="shared" ref="E87" si="182">E30/E$4*100</f>
        <v>0.3371212121212121</v>
      </c>
      <c r="F87" s="358">
        <f t="shared" ref="F87" si="183">F30/F$4*100</f>
        <v>0.36363636363636365</v>
      </c>
      <c r="G87" s="358">
        <f t="shared" ref="G87" si="184">G30/G$4*100</f>
        <v>0.2</v>
      </c>
      <c r="H87" s="358">
        <f t="shared" ref="H87" si="185">H30/H$4*100</f>
        <v>0.20608108108108111</v>
      </c>
      <c r="I87" s="358">
        <f t="shared" ref="I87" si="186">I30/I$4*100</f>
        <v>0.30508474576271188</v>
      </c>
      <c r="J87" s="359">
        <f t="shared" si="151"/>
        <v>0.28716216216216217</v>
      </c>
      <c r="K87" s="365">
        <f>SUM(B30:J30)/基本信息!$C$33*100</f>
        <v>0.28225486304088926</v>
      </c>
      <c r="L87" s="370">
        <f t="shared" si="51"/>
        <v>5.0619293370385083</v>
      </c>
    </row>
    <row r="88" spans="1:12" ht="20.25" customHeight="1" outlineLevel="1">
      <c r="A88" s="202">
        <f t="shared" si="52"/>
        <v>22</v>
      </c>
      <c r="B88" s="358">
        <f t="shared" si="151"/>
        <v>0.2857142857142857</v>
      </c>
      <c r="C88" s="358">
        <f t="shared" ref="C88" si="187">C31/C$4*100</f>
        <v>0.32830188679245281</v>
      </c>
      <c r="D88" s="358">
        <f t="shared" ref="D88" si="188">D31/D$4*100</f>
        <v>0.28787878787878785</v>
      </c>
      <c r="E88" s="358">
        <f t="shared" ref="E88" si="189">E31/E$4*100</f>
        <v>0.29545454545454547</v>
      </c>
      <c r="F88" s="358">
        <f t="shared" ref="F88" si="190">F31/F$4*100</f>
        <v>0.36363636363636365</v>
      </c>
      <c r="G88" s="358">
        <f t="shared" ref="G88" si="191">G31/G$4*100</f>
        <v>0.1864406779661017</v>
      </c>
      <c r="H88" s="358">
        <f t="shared" ref="H88" si="192">H31/H$4*100</f>
        <v>0.19932432432432431</v>
      </c>
      <c r="I88" s="358">
        <f t="shared" ref="I88" si="193">I31/I$4*100</f>
        <v>0.28813559322033899</v>
      </c>
      <c r="J88" s="359">
        <f t="shared" si="151"/>
        <v>0.22635135135135134</v>
      </c>
      <c r="K88" s="365">
        <f>SUM(B31:J31)/基本信息!$C$33*100</f>
        <v>0.27113934100833664</v>
      </c>
      <c r="L88" s="370">
        <f t="shared" si="51"/>
        <v>5.3330686780468453</v>
      </c>
    </row>
    <row r="89" spans="1:12" ht="20.25" customHeight="1" outlineLevel="1">
      <c r="A89" s="202">
        <f t="shared" si="52"/>
        <v>23</v>
      </c>
      <c r="B89" s="358">
        <f t="shared" si="151"/>
        <v>0.30357142857142855</v>
      </c>
      <c r="C89" s="358">
        <f t="shared" ref="C89" si="194">C32/C$4*100</f>
        <v>0.3471698113207547</v>
      </c>
      <c r="D89" s="358">
        <f t="shared" ref="D89" si="195">D32/D$4*100</f>
        <v>0.31439393939393939</v>
      </c>
      <c r="E89" s="358">
        <f t="shared" ref="E89" si="196">E32/E$4*100</f>
        <v>0.32196969696969696</v>
      </c>
      <c r="F89" s="358">
        <f t="shared" ref="F89" si="197">F32/F$4*100</f>
        <v>0.37121212121212122</v>
      </c>
      <c r="G89" s="358">
        <f t="shared" ref="G89" si="198">G32/G$4*100</f>
        <v>0.14237288135593221</v>
      </c>
      <c r="H89" s="358">
        <f t="shared" ref="H89" si="199">H32/H$4*100</f>
        <v>9.7972972972972971E-2</v>
      </c>
      <c r="I89" s="358">
        <f t="shared" ref="I89" si="200">I32/I$4*100</f>
        <v>0.21694915254237288</v>
      </c>
      <c r="J89" s="359">
        <f t="shared" si="151"/>
        <v>0.22972972972972971</v>
      </c>
      <c r="K89" s="365">
        <f>SUM(B32:J32)/基本信息!$C$33*100</f>
        <v>0.25645097260817784</v>
      </c>
      <c r="L89" s="370">
        <f t="shared" si="51"/>
        <v>5.5895196506550233</v>
      </c>
    </row>
    <row r="90" spans="1:12" ht="20.25" customHeight="1" outlineLevel="1">
      <c r="A90" s="202">
        <f t="shared" si="52"/>
        <v>24</v>
      </c>
      <c r="B90" s="358">
        <f t="shared" si="151"/>
        <v>0.16428571428571428</v>
      </c>
      <c r="C90" s="358">
        <f t="shared" ref="C90" si="201">C33/C$4*100</f>
        <v>0.26415094339622641</v>
      </c>
      <c r="D90" s="358">
        <f t="shared" ref="D90" si="202">D33/D$4*100</f>
        <v>0.19696969696969699</v>
      </c>
      <c r="E90" s="358">
        <f t="shared" ref="E90" si="203">E33/E$4*100</f>
        <v>0.21590909090909091</v>
      </c>
      <c r="F90" s="358">
        <f t="shared" ref="F90" si="204">F33/F$4*100</f>
        <v>0.29166666666666669</v>
      </c>
      <c r="G90" s="358">
        <f t="shared" ref="G90" si="205">G33/G$4*100</f>
        <v>6.1016949152542369E-2</v>
      </c>
      <c r="H90" s="358">
        <f t="shared" ref="H90" si="206">H33/H$4*100</f>
        <v>5.7432432432432429E-2</v>
      </c>
      <c r="I90" s="358">
        <f t="shared" ref="I90" si="207">I33/I$4*100</f>
        <v>0.17288135593220338</v>
      </c>
      <c r="J90" s="359">
        <f t="shared" si="151"/>
        <v>0.16891891891891891</v>
      </c>
      <c r="K90" s="365">
        <f>SUM(B33:J33)/基本信息!$C$33*100</f>
        <v>0.17387852322350139</v>
      </c>
      <c r="L90" s="370">
        <f t="shared" si="51"/>
        <v>5.7633981738785245</v>
      </c>
    </row>
    <row r="91" spans="1:12" ht="20.25" customHeight="1" outlineLevel="1">
      <c r="A91" s="202">
        <f t="shared" si="52"/>
        <v>25</v>
      </c>
      <c r="B91" s="358">
        <f t="shared" si="151"/>
        <v>0.2142857142857143</v>
      </c>
      <c r="C91" s="358">
        <f t="shared" ref="C91" si="208">C34/C$4*100</f>
        <v>0.44528301886792454</v>
      </c>
      <c r="D91" s="358">
        <f t="shared" ref="D91" si="209">D34/D$4*100</f>
        <v>0.19696969696969699</v>
      </c>
      <c r="E91" s="358">
        <f t="shared" ref="E91" si="210">E34/E$4*100</f>
        <v>0.19696969696969699</v>
      </c>
      <c r="F91" s="358">
        <f t="shared" ref="F91" si="211">F34/F$4*100</f>
        <v>0.25378787878787878</v>
      </c>
      <c r="G91" s="358">
        <f t="shared" ref="G91" si="212">G34/G$4*100</f>
        <v>0.11864406779661016</v>
      </c>
      <c r="H91" s="358">
        <f t="shared" ref="H91" si="213">H34/H$4*100</f>
        <v>3.3783783783783786E-2</v>
      </c>
      <c r="I91" s="358">
        <f t="shared" ref="I91" si="214">I34/I$4*100</f>
        <v>0.1864406779661017</v>
      </c>
      <c r="J91" s="359">
        <f t="shared" si="151"/>
        <v>0.10810810810810811</v>
      </c>
      <c r="K91" s="365">
        <f>SUM(B34:J34)/基本信息!$C$33*100</f>
        <v>0.19094878920206432</v>
      </c>
      <c r="L91" s="370">
        <f t="shared" si="51"/>
        <v>5.9543469630805888</v>
      </c>
    </row>
    <row r="92" spans="1:12" ht="20.25" customHeight="1" outlineLevel="1">
      <c r="A92" s="202">
        <f t="shared" si="52"/>
        <v>26</v>
      </c>
      <c r="B92" s="358">
        <f t="shared" si="151"/>
        <v>0.15</v>
      </c>
      <c r="C92" s="358">
        <f t="shared" ref="C92" si="215">C35/C$4*100</f>
        <v>0.49056603773584906</v>
      </c>
      <c r="D92" s="358">
        <f t="shared" ref="D92" si="216">D35/D$4*100</f>
        <v>0.18181818181818182</v>
      </c>
      <c r="E92" s="358">
        <f t="shared" ref="E92" si="217">E35/E$4*100</f>
        <v>0.20075757575757575</v>
      </c>
      <c r="F92" s="358">
        <f t="shared" ref="F92" si="218">F35/F$4*100</f>
        <v>0.27651515151515149</v>
      </c>
      <c r="G92" s="358">
        <f t="shared" ref="G92" si="219">G35/G$4*100</f>
        <v>8.8135593220338981E-2</v>
      </c>
      <c r="H92" s="358">
        <f t="shared" ref="H92" si="220">H35/H$4*100</f>
        <v>6.0810810810810807E-2</v>
      </c>
      <c r="I92" s="358">
        <f t="shared" ref="I92" si="221">I35/I$4*100</f>
        <v>0.14576271186440679</v>
      </c>
      <c r="J92" s="359">
        <f t="shared" si="151"/>
        <v>0.125</v>
      </c>
      <c r="K92" s="365">
        <f>SUM(B35:J35)/基本信息!$C$33*100</f>
        <v>0.18658197697499007</v>
      </c>
      <c r="L92" s="370">
        <f t="shared" si="51"/>
        <v>6.1409289400555789</v>
      </c>
    </row>
    <row r="93" spans="1:12" ht="20.25" customHeight="1" outlineLevel="1">
      <c r="A93" s="202">
        <f t="shared" si="52"/>
        <v>27</v>
      </c>
      <c r="B93" s="358">
        <f t="shared" si="151"/>
        <v>0.19642857142857145</v>
      </c>
      <c r="C93" s="358">
        <f t="shared" ref="C93" si="222">C36/C$4*100</f>
        <v>0.36981132075471701</v>
      </c>
      <c r="D93" s="358">
        <f t="shared" ref="D93" si="223">D36/D$4*100</f>
        <v>0.24242424242424243</v>
      </c>
      <c r="E93" s="358">
        <f t="shared" ref="E93" si="224">E36/E$4*100</f>
        <v>0.18181818181818182</v>
      </c>
      <c r="F93" s="358">
        <f t="shared" ref="F93" si="225">F36/F$4*100</f>
        <v>0.21969696969696967</v>
      </c>
      <c r="G93" s="358">
        <f t="shared" ref="G93" si="226">G36/G$4*100</f>
        <v>6.4406779661016947E-2</v>
      </c>
      <c r="H93" s="358">
        <f t="shared" ref="H93" si="227">H36/H$4*100</f>
        <v>8.7837837837837843E-2</v>
      </c>
      <c r="I93" s="358">
        <f t="shared" ref="I93" si="228">I36/I$4*100</f>
        <v>0.21694915254237288</v>
      </c>
      <c r="J93" s="359">
        <f t="shared" si="151"/>
        <v>0.125</v>
      </c>
      <c r="K93" s="365">
        <f>SUM(B36:J36)/基本信息!$C$33*100</f>
        <v>0.18618499404525604</v>
      </c>
      <c r="L93" s="370">
        <f t="shared" si="51"/>
        <v>6.3271139341008347</v>
      </c>
    </row>
    <row r="94" spans="1:12" ht="20.25" customHeight="1" outlineLevel="1">
      <c r="A94" s="202">
        <f t="shared" si="52"/>
        <v>28</v>
      </c>
      <c r="B94" s="358">
        <f t="shared" si="151"/>
        <v>0.22142857142857142</v>
      </c>
      <c r="C94" s="358">
        <f t="shared" ref="C94" si="229">C37/C$4*100</f>
        <v>0.28301886792452829</v>
      </c>
      <c r="D94" s="358">
        <f t="shared" ref="D94" si="230">D37/D$4*100</f>
        <v>0.22727272727272727</v>
      </c>
      <c r="E94" s="358">
        <f t="shared" ref="E94" si="231">E37/E$4*100</f>
        <v>0.18181818181818182</v>
      </c>
      <c r="F94" s="358">
        <f t="shared" ref="F94" si="232">F37/F$4*100</f>
        <v>0.28030303030303028</v>
      </c>
      <c r="G94" s="358">
        <f t="shared" ref="G94" si="233">G37/G$4*100</f>
        <v>0.11525423728813559</v>
      </c>
      <c r="H94" s="358">
        <f t="shared" ref="H94" si="234">H37/H$4*100</f>
        <v>6.7567567567567571E-2</v>
      </c>
      <c r="I94" s="358">
        <f t="shared" ref="I94" si="235">I37/I$4*100</f>
        <v>0.30847457627118646</v>
      </c>
      <c r="J94" s="359">
        <f t="shared" si="151"/>
        <v>9.45945945945946E-2</v>
      </c>
      <c r="K94" s="365">
        <f>SUM(B37:J37)/基本信息!$C$33*100</f>
        <v>0.19531560142913856</v>
      </c>
      <c r="L94" s="370">
        <f t="shared" si="51"/>
        <v>6.5224295355299731</v>
      </c>
    </row>
    <row r="95" spans="1:12" ht="20.25" customHeight="1" outlineLevel="1">
      <c r="A95" s="202">
        <f t="shared" si="52"/>
        <v>29</v>
      </c>
      <c r="B95" s="358">
        <f t="shared" si="151"/>
        <v>0.27857142857142858</v>
      </c>
      <c r="C95" s="358">
        <f t="shared" ref="C95" si="236">C38/C$4*100</f>
        <v>0.72830188679245289</v>
      </c>
      <c r="D95" s="358">
        <f t="shared" ref="D95" si="237">D38/D$4*100</f>
        <v>0.51136363636363635</v>
      </c>
      <c r="E95" s="358">
        <f t="shared" ref="E95" si="238">E38/E$4*100</f>
        <v>0.34090909090909088</v>
      </c>
      <c r="F95" s="358">
        <f t="shared" ref="F95" si="239">F38/F$4*100</f>
        <v>0.41666666666666669</v>
      </c>
      <c r="G95" s="358">
        <f t="shared" ref="G95" si="240">G38/G$4*100</f>
        <v>0.2135593220338983</v>
      </c>
      <c r="H95" s="358">
        <f t="shared" ref="H95" si="241">H38/H$4*100</f>
        <v>0.26351351351351349</v>
      </c>
      <c r="I95" s="358">
        <f t="shared" ref="I95" si="242">I38/I$4*100</f>
        <v>0.32203389830508472</v>
      </c>
      <c r="J95" s="359">
        <f t="shared" si="151"/>
        <v>0.15202702702702703</v>
      </c>
      <c r="K95" s="365">
        <f>SUM(B38:J38)/基本信息!$C$33*100</f>
        <v>0.35212385867407703</v>
      </c>
      <c r="L95" s="370">
        <f t="shared" si="51"/>
        <v>6.8745533942040504</v>
      </c>
    </row>
    <row r="96" spans="1:12" ht="20.25" customHeight="1" outlineLevel="1">
      <c r="A96" s="202">
        <f t="shared" si="52"/>
        <v>30</v>
      </c>
      <c r="B96" s="358">
        <f t="shared" si="151"/>
        <v>0.49642857142857144</v>
      </c>
      <c r="C96" s="358">
        <f t="shared" ref="C96" si="243">C39/C$4*100</f>
        <v>0.84528301886792456</v>
      </c>
      <c r="D96" s="358">
        <f t="shared" ref="D96" si="244">D39/D$4*100</f>
        <v>0.43560606060606066</v>
      </c>
      <c r="E96" s="358">
        <f t="shared" ref="E96" si="245">E39/E$4*100</f>
        <v>0.41666666666666669</v>
      </c>
      <c r="F96" s="358">
        <f t="shared" ref="F96" si="246">F39/F$4*100</f>
        <v>0.46590909090909088</v>
      </c>
      <c r="G96" s="358">
        <f t="shared" ref="G96" si="247">G39/G$4*100</f>
        <v>0.2406779661016949</v>
      </c>
      <c r="H96" s="358">
        <f t="shared" ref="H96" si="248">H39/H$4*100</f>
        <v>0.40540540540540543</v>
      </c>
      <c r="I96" s="358">
        <f t="shared" ref="I96" si="249">I39/I$4*100</f>
        <v>0.83050847457627108</v>
      </c>
      <c r="J96" s="359">
        <f t="shared" si="151"/>
        <v>0.15202702702702703</v>
      </c>
      <c r="K96" s="365">
        <f>SUM(B39:J39)/基本信息!$C$33*100</f>
        <v>0.47320365224295358</v>
      </c>
      <c r="L96" s="370">
        <f t="shared" si="51"/>
        <v>7.3477570464470041</v>
      </c>
    </row>
    <row r="97" spans="1:12" ht="20.25" customHeight="1" outlineLevel="1">
      <c r="A97" s="202">
        <f t="shared" si="52"/>
        <v>31</v>
      </c>
      <c r="B97" s="358">
        <f t="shared" si="151"/>
        <v>0.53214285714285714</v>
      </c>
      <c r="C97" s="358">
        <f t="shared" ref="C97" si="250">C40/C$4*100</f>
        <v>0.76226415094339628</v>
      </c>
      <c r="D97" s="358">
        <f t="shared" ref="D97" si="251">D40/D$4*100</f>
        <v>0.56439393939393934</v>
      </c>
      <c r="E97" s="358">
        <f t="shared" ref="E97" si="252">E40/E$4*100</f>
        <v>0.34090909090909088</v>
      </c>
      <c r="F97" s="358">
        <f t="shared" ref="F97" si="253">F40/F$4*100</f>
        <v>0.42803030303030298</v>
      </c>
      <c r="G97" s="358">
        <f t="shared" ref="G97" si="254">G40/G$4*100</f>
        <v>0.29491525423728815</v>
      </c>
      <c r="H97" s="358">
        <f t="shared" ref="H97" si="255">H40/H$4*100</f>
        <v>0.8783783783783784</v>
      </c>
      <c r="I97" s="358">
        <f t="shared" ref="I97" si="256">I40/I$4*100</f>
        <v>0.88135593220338981</v>
      </c>
      <c r="J97" s="359">
        <f t="shared" si="151"/>
        <v>0.19256756756756757</v>
      </c>
      <c r="K97" s="365">
        <f>SUM(B40:J40)/基本信息!$C$33*100</f>
        <v>0.54267566494640729</v>
      </c>
      <c r="L97" s="370">
        <f t="shared" si="51"/>
        <v>7.8904327113934114</v>
      </c>
    </row>
    <row r="98" spans="1:12" ht="20.25" customHeight="1" outlineLevel="1">
      <c r="A98" s="202">
        <f t="shared" si="52"/>
        <v>32</v>
      </c>
      <c r="B98" s="358">
        <f t="shared" si="151"/>
        <v>0.64285714285714279</v>
      </c>
      <c r="C98" s="358">
        <f t="shared" ref="C98" si="257">C41/C$4*100</f>
        <v>0.7886792452830188</v>
      </c>
      <c r="D98" s="358">
        <f t="shared" ref="D98" si="258">D41/D$4*100</f>
        <v>0.39015151515151514</v>
      </c>
      <c r="E98" s="358">
        <f t="shared" ref="E98" si="259">E41/E$4*100</f>
        <v>0.31439393939393939</v>
      </c>
      <c r="F98" s="358">
        <f t="shared" ref="F98" si="260">F41/F$4*100</f>
        <v>0.30303030303030304</v>
      </c>
      <c r="G98" s="358">
        <f t="shared" ref="G98" si="261">G41/G$4*100</f>
        <v>0.34576271186440677</v>
      </c>
      <c r="H98" s="358">
        <f t="shared" ref="H98" si="262">H41/H$4*100</f>
        <v>1.3513513513513513</v>
      </c>
      <c r="I98" s="358">
        <f t="shared" ref="I98" si="263">I41/I$4*100</f>
        <v>1.105084745762712</v>
      </c>
      <c r="J98" s="359">
        <f t="shared" si="151"/>
        <v>0.33108108108108109</v>
      </c>
      <c r="K98" s="365">
        <f>SUM(B41:J41)/基本信息!$C$33*100</f>
        <v>0.62763001190948797</v>
      </c>
      <c r="L98" s="370">
        <f t="shared" si="51"/>
        <v>8.5180627233028989</v>
      </c>
    </row>
    <row r="99" spans="1:12" ht="20.25" customHeight="1" outlineLevel="1">
      <c r="A99" s="202">
        <f t="shared" si="52"/>
        <v>33</v>
      </c>
      <c r="B99" s="358">
        <f t="shared" ref="B99:J114" si="264">B42/B$4*100</f>
        <v>0.79642857142857137</v>
      </c>
      <c r="C99" s="358">
        <f t="shared" ref="C99" si="265">C42/C$4*100</f>
        <v>1.4867924528301886</v>
      </c>
      <c r="D99" s="358">
        <f t="shared" ref="D99" si="266">D42/D$4*100</f>
        <v>0.41666666666666669</v>
      </c>
      <c r="E99" s="358">
        <f t="shared" ref="E99" si="267">E42/E$4*100</f>
        <v>0.37878787878787878</v>
      </c>
      <c r="F99" s="358">
        <f t="shared" ref="F99" si="268">F42/F$4*100</f>
        <v>0.49242424242424238</v>
      </c>
      <c r="G99" s="358">
        <f t="shared" ref="G99" si="269">G42/G$4*100</f>
        <v>0.4949152542372881</v>
      </c>
      <c r="H99" s="358">
        <f t="shared" ref="H99" si="270">H42/H$4*100</f>
        <v>2.7027027027027026</v>
      </c>
      <c r="I99" s="358">
        <f t="shared" ref="I99" si="271">I42/I$4*100</f>
        <v>0.92542372881355939</v>
      </c>
      <c r="J99" s="359">
        <f t="shared" si="264"/>
        <v>0.35472972972972977</v>
      </c>
      <c r="K99" s="365">
        <f>SUM(B42:J42)/基本信息!$C$33*100</f>
        <v>0.90551806272330293</v>
      </c>
      <c r="L99" s="370">
        <f t="shared" si="51"/>
        <v>9.4235807860262017</v>
      </c>
    </row>
    <row r="100" spans="1:12" ht="20.25" customHeight="1" outlineLevel="1">
      <c r="A100" s="202">
        <f t="shared" si="52"/>
        <v>34</v>
      </c>
      <c r="B100" s="358">
        <f t="shared" si="264"/>
        <v>1.0714285714285714</v>
      </c>
      <c r="C100" s="358">
        <f t="shared" ref="C100" si="272">C43/C$4*100</f>
        <v>1.7735849056603774</v>
      </c>
      <c r="D100" s="358">
        <f t="shared" ref="D100" si="273">D43/D$4*100</f>
        <v>0.40909090909090912</v>
      </c>
      <c r="E100" s="358">
        <f t="shared" ref="E100" si="274">E43/E$4*100</f>
        <v>0.4507575757575758</v>
      </c>
      <c r="F100" s="358">
        <f t="shared" ref="F100" si="275">F43/F$4*100</f>
        <v>0.7007575757575758</v>
      </c>
      <c r="G100" s="358">
        <f t="shared" ref="G100" si="276">G43/G$4*100</f>
        <v>0.49152542372881353</v>
      </c>
      <c r="H100" s="358">
        <f t="shared" ref="H100" si="277">H43/H$4*100</f>
        <v>1.5709459459459458</v>
      </c>
      <c r="I100" s="358">
        <f t="shared" ref="I100" si="278">I43/I$4*100</f>
        <v>0.98305084745762705</v>
      </c>
      <c r="J100" s="359">
        <f t="shared" si="264"/>
        <v>0.7466216216216216</v>
      </c>
      <c r="K100" s="365">
        <f>SUM(B43:J43)/基本信息!$C$33*100</f>
        <v>0.91425168717745131</v>
      </c>
      <c r="L100" s="370">
        <f t="shared" si="51"/>
        <v>10.337832473203653</v>
      </c>
    </row>
    <row r="101" spans="1:12" ht="20.25" customHeight="1" outlineLevel="1">
      <c r="A101" s="202">
        <f t="shared" si="52"/>
        <v>35</v>
      </c>
      <c r="B101" s="358">
        <f t="shared" si="264"/>
        <v>1.4000000000000001</v>
      </c>
      <c r="C101" s="358">
        <f t="shared" ref="C101" si="279">C44/C$4*100</f>
        <v>2.4566037735849058</v>
      </c>
      <c r="D101" s="358">
        <f t="shared" ref="D101" si="280">D44/D$4*100</f>
        <v>0.625</v>
      </c>
      <c r="E101" s="358">
        <f t="shared" ref="E101" si="281">E44/E$4*100</f>
        <v>0.64393939393939392</v>
      </c>
      <c r="F101" s="358">
        <f t="shared" ref="F101" si="282">F44/F$4*100</f>
        <v>0.77651515151515149</v>
      </c>
      <c r="G101" s="358">
        <f t="shared" ref="G101" si="283">G44/G$4*100</f>
        <v>0.85423728813559319</v>
      </c>
      <c r="H101" s="358">
        <f t="shared" ref="H101" si="284">H44/H$4*100</f>
        <v>1.8108108108108107</v>
      </c>
      <c r="I101" s="358">
        <f t="shared" ref="I101" si="285">I44/I$4*100</f>
        <v>0.88135593220338981</v>
      </c>
      <c r="J101" s="359">
        <f t="shared" si="264"/>
        <v>1.722972972972973</v>
      </c>
      <c r="K101" s="365">
        <f>SUM(B44:J44)/基本信息!$C$33*100</f>
        <v>1.2469233822945613</v>
      </c>
      <c r="L101" s="370">
        <f t="shared" si="51"/>
        <v>11.584755855498214</v>
      </c>
    </row>
    <row r="102" spans="1:12" ht="20.25" customHeight="1" outlineLevel="1">
      <c r="A102" s="202">
        <f t="shared" si="52"/>
        <v>36</v>
      </c>
      <c r="B102" s="358">
        <f t="shared" si="264"/>
        <v>1.6678571428571427</v>
      </c>
      <c r="C102" s="358">
        <f t="shared" ref="C102" si="286">C45/C$4*100</f>
        <v>1.1773584905660377</v>
      </c>
      <c r="D102" s="358">
        <f t="shared" ref="D102" si="287">D45/D$4*100</f>
        <v>0.79545454545454541</v>
      </c>
      <c r="E102" s="358">
        <f t="shared" ref="E102" si="288">E45/E$4*100</f>
        <v>0.98106060606060619</v>
      </c>
      <c r="F102" s="358">
        <f t="shared" ref="F102" si="289">F45/F$4*100</f>
        <v>0.82575757575757569</v>
      </c>
      <c r="G102" s="358">
        <f t="shared" ref="G102" si="290">G45/G$4*100</f>
        <v>0.6</v>
      </c>
      <c r="H102" s="358">
        <f t="shared" ref="H102" si="291">H45/H$4*100</f>
        <v>0</v>
      </c>
      <c r="I102" s="358">
        <f t="shared" ref="I102" si="292">I45/I$4*100</f>
        <v>0.44067796610169491</v>
      </c>
      <c r="J102" s="359">
        <f t="shared" si="264"/>
        <v>0</v>
      </c>
      <c r="K102" s="365">
        <f>SUM(B45:J45)/基本信息!$C$33*100</f>
        <v>0.70385073441842005</v>
      </c>
      <c r="L102" s="370">
        <f t="shared" si="51"/>
        <v>12.288606589916634</v>
      </c>
    </row>
    <row r="103" spans="1:12" ht="20.25" customHeight="1" outlineLevel="1">
      <c r="A103" s="202">
        <f t="shared" si="52"/>
        <v>37</v>
      </c>
      <c r="B103" s="358">
        <f t="shared" si="264"/>
        <v>0</v>
      </c>
      <c r="C103" s="358">
        <f t="shared" ref="C103" si="293">C46/C$4*100</f>
        <v>0</v>
      </c>
      <c r="D103" s="358">
        <f t="shared" ref="D103" si="294">D46/D$4*100</f>
        <v>0</v>
      </c>
      <c r="E103" s="358">
        <f t="shared" ref="E103" si="295">E46/E$4*100</f>
        <v>0</v>
      </c>
      <c r="F103" s="358">
        <f t="shared" ref="F103" si="296">F46/F$4*100</f>
        <v>0</v>
      </c>
      <c r="G103" s="358">
        <f t="shared" ref="G103" si="297">G46/G$4*100</f>
        <v>0</v>
      </c>
      <c r="H103" s="358">
        <f t="shared" ref="H103" si="298">H46/H$4*100</f>
        <v>0</v>
      </c>
      <c r="I103" s="358">
        <f t="shared" ref="I103" si="299">I46/I$4*100</f>
        <v>0</v>
      </c>
      <c r="J103" s="359">
        <f t="shared" si="264"/>
        <v>0</v>
      </c>
      <c r="K103" s="365">
        <f>SUM(B46:J46)/基本信息!$C$33*100</f>
        <v>0</v>
      </c>
      <c r="L103" s="370">
        <f t="shared" si="51"/>
        <v>12.288606589916634</v>
      </c>
    </row>
    <row r="104" spans="1:12" ht="20.25" customHeight="1" outlineLevel="1">
      <c r="A104" s="202">
        <f t="shared" si="52"/>
        <v>38</v>
      </c>
      <c r="B104" s="358">
        <f t="shared" si="264"/>
        <v>0</v>
      </c>
      <c r="C104" s="358">
        <f t="shared" ref="C104" si="300">C47/C$4*100</f>
        <v>0</v>
      </c>
      <c r="D104" s="358">
        <f t="shared" ref="D104" si="301">D47/D$4*100</f>
        <v>0</v>
      </c>
      <c r="E104" s="358">
        <f t="shared" ref="E104" si="302">E47/E$4*100</f>
        <v>0</v>
      </c>
      <c r="F104" s="358">
        <f t="shared" ref="F104" si="303">F47/F$4*100</f>
        <v>0</v>
      </c>
      <c r="G104" s="358">
        <f t="shared" ref="G104" si="304">G47/G$4*100</f>
        <v>0</v>
      </c>
      <c r="H104" s="358">
        <f t="shared" ref="H104" si="305">H47/H$4*100</f>
        <v>0</v>
      </c>
      <c r="I104" s="358">
        <f t="shared" ref="I104" si="306">I47/I$4*100</f>
        <v>0</v>
      </c>
      <c r="J104" s="359">
        <f t="shared" si="264"/>
        <v>0</v>
      </c>
      <c r="K104" s="365">
        <f>SUM(B47:J47)/基本信息!$C$33*100</f>
        <v>0</v>
      </c>
      <c r="L104" s="370">
        <f t="shared" si="51"/>
        <v>12.288606589916634</v>
      </c>
    </row>
    <row r="105" spans="1:12" ht="20.25" customHeight="1" outlineLevel="1">
      <c r="A105" s="202">
        <f t="shared" si="52"/>
        <v>39</v>
      </c>
      <c r="B105" s="358">
        <f t="shared" si="264"/>
        <v>0</v>
      </c>
      <c r="C105" s="358">
        <f t="shared" ref="C105" si="307">C48/C$4*100</f>
        <v>0</v>
      </c>
      <c r="D105" s="358">
        <f t="shared" ref="D105" si="308">D48/D$4*100</f>
        <v>0</v>
      </c>
      <c r="E105" s="358">
        <f t="shared" ref="E105" si="309">E48/E$4*100</f>
        <v>0</v>
      </c>
      <c r="F105" s="358">
        <f t="shared" ref="F105" si="310">F48/F$4*100</f>
        <v>0</v>
      </c>
      <c r="G105" s="358">
        <f t="shared" ref="G105" si="311">G48/G$4*100</f>
        <v>0</v>
      </c>
      <c r="H105" s="358">
        <f t="shared" ref="H105" si="312">H48/H$4*100</f>
        <v>0</v>
      </c>
      <c r="I105" s="358">
        <f t="shared" ref="I105" si="313">I48/I$4*100</f>
        <v>0</v>
      </c>
      <c r="J105" s="359">
        <f t="shared" si="264"/>
        <v>0</v>
      </c>
      <c r="K105" s="365">
        <f>SUM(B48:J48)/基本信息!$C$33*100</f>
        <v>0</v>
      </c>
      <c r="L105" s="370">
        <f t="shared" si="51"/>
        <v>12.288606589916634</v>
      </c>
    </row>
    <row r="106" spans="1:12" ht="20.25" customHeight="1" outlineLevel="1">
      <c r="A106" s="202">
        <f t="shared" si="52"/>
        <v>40</v>
      </c>
      <c r="B106" s="358">
        <f t="shared" si="264"/>
        <v>0</v>
      </c>
      <c r="C106" s="358">
        <f t="shared" ref="C106" si="314">C49/C$4*100</f>
        <v>0</v>
      </c>
      <c r="D106" s="358">
        <f t="shared" ref="D106" si="315">D49/D$4*100</f>
        <v>0</v>
      </c>
      <c r="E106" s="358">
        <f t="shared" ref="E106" si="316">E49/E$4*100</f>
        <v>0</v>
      </c>
      <c r="F106" s="358">
        <f t="shared" ref="F106" si="317">F49/F$4*100</f>
        <v>0</v>
      </c>
      <c r="G106" s="358">
        <f t="shared" ref="G106" si="318">G49/G$4*100</f>
        <v>0</v>
      </c>
      <c r="H106" s="358">
        <f t="shared" ref="H106" si="319">H49/H$4*100</f>
        <v>0</v>
      </c>
      <c r="I106" s="358">
        <f t="shared" ref="I106" si="320">I49/I$4*100</f>
        <v>0</v>
      </c>
      <c r="J106" s="359">
        <f t="shared" si="264"/>
        <v>0</v>
      </c>
      <c r="K106" s="365">
        <f>SUM(B49:J49)/基本信息!$C$33*100</f>
        <v>0</v>
      </c>
      <c r="L106" s="370">
        <f t="shared" si="51"/>
        <v>12.288606589916634</v>
      </c>
    </row>
    <row r="107" spans="1:12" ht="20.25" customHeight="1" outlineLevel="1">
      <c r="A107" s="202">
        <f t="shared" si="52"/>
        <v>41</v>
      </c>
      <c r="B107" s="358">
        <f t="shared" si="264"/>
        <v>0</v>
      </c>
      <c r="C107" s="358">
        <f t="shared" ref="C107" si="321">C50/C$4*100</f>
        <v>0</v>
      </c>
      <c r="D107" s="358">
        <f t="shared" ref="D107" si="322">D50/D$4*100</f>
        <v>0</v>
      </c>
      <c r="E107" s="358">
        <f t="shared" ref="E107" si="323">E50/E$4*100</f>
        <v>0</v>
      </c>
      <c r="F107" s="358">
        <f t="shared" ref="F107" si="324">F50/F$4*100</f>
        <v>0</v>
      </c>
      <c r="G107" s="358">
        <f t="shared" ref="G107" si="325">G50/G$4*100</f>
        <v>0</v>
      </c>
      <c r="H107" s="358">
        <f t="shared" ref="H107" si="326">H50/H$4*100</f>
        <v>0</v>
      </c>
      <c r="I107" s="358">
        <f t="shared" ref="I107" si="327">I50/I$4*100</f>
        <v>0</v>
      </c>
      <c r="J107" s="359">
        <f t="shared" si="264"/>
        <v>0</v>
      </c>
      <c r="K107" s="365">
        <f>SUM(B50:J50)/基本信息!$C$33*100</f>
        <v>0</v>
      </c>
      <c r="L107" s="370">
        <f t="shared" si="51"/>
        <v>12.288606589916634</v>
      </c>
    </row>
    <row r="108" spans="1:12" ht="20.25" customHeight="1" outlineLevel="1">
      <c r="A108" s="202">
        <f t="shared" si="52"/>
        <v>42</v>
      </c>
      <c r="B108" s="358">
        <f t="shared" si="264"/>
        <v>0</v>
      </c>
      <c r="C108" s="358">
        <f t="shared" ref="C108" si="328">C51/C$4*100</f>
        <v>0</v>
      </c>
      <c r="D108" s="358">
        <f t="shared" ref="D108" si="329">D51/D$4*100</f>
        <v>0</v>
      </c>
      <c r="E108" s="358">
        <f t="shared" ref="E108" si="330">E51/E$4*100</f>
        <v>0</v>
      </c>
      <c r="F108" s="358">
        <f t="shared" ref="F108" si="331">F51/F$4*100</f>
        <v>0</v>
      </c>
      <c r="G108" s="358">
        <f t="shared" ref="G108" si="332">G51/G$4*100</f>
        <v>0</v>
      </c>
      <c r="H108" s="358">
        <f t="shared" ref="H108" si="333">H51/H$4*100</f>
        <v>0</v>
      </c>
      <c r="I108" s="358">
        <f t="shared" ref="I108" si="334">I51/I$4*100</f>
        <v>0</v>
      </c>
      <c r="J108" s="359">
        <f t="shared" si="264"/>
        <v>0</v>
      </c>
      <c r="K108" s="365">
        <f>SUM(B51:J51)/基本信息!$C$33*100</f>
        <v>0</v>
      </c>
      <c r="L108" s="370">
        <f t="shared" si="51"/>
        <v>12.288606589916634</v>
      </c>
    </row>
    <row r="109" spans="1:12" ht="20.25" customHeight="1" outlineLevel="1">
      <c r="A109" s="202">
        <f t="shared" si="52"/>
        <v>43</v>
      </c>
      <c r="B109" s="358">
        <f t="shared" si="264"/>
        <v>0</v>
      </c>
      <c r="C109" s="358">
        <f t="shared" ref="C109" si="335">C52/C$4*100</f>
        <v>0</v>
      </c>
      <c r="D109" s="358">
        <f t="shared" ref="D109" si="336">D52/D$4*100</f>
        <v>0</v>
      </c>
      <c r="E109" s="358">
        <f t="shared" ref="E109" si="337">E52/E$4*100</f>
        <v>0</v>
      </c>
      <c r="F109" s="358">
        <f t="shared" ref="F109" si="338">F52/F$4*100</f>
        <v>0</v>
      </c>
      <c r="G109" s="358">
        <f t="shared" ref="G109" si="339">G52/G$4*100</f>
        <v>0</v>
      </c>
      <c r="H109" s="358">
        <f t="shared" ref="H109" si="340">H52/H$4*100</f>
        <v>0</v>
      </c>
      <c r="I109" s="358">
        <f t="shared" ref="I109" si="341">I52/I$4*100</f>
        <v>0</v>
      </c>
      <c r="J109" s="359">
        <f t="shared" si="264"/>
        <v>0</v>
      </c>
      <c r="K109" s="365">
        <f>SUM(B52:J52)/基本信息!$C$33*100</f>
        <v>0</v>
      </c>
      <c r="L109" s="370">
        <f t="shared" si="51"/>
        <v>12.288606589916634</v>
      </c>
    </row>
    <row r="110" spans="1:12" ht="20.25" customHeight="1" outlineLevel="1">
      <c r="A110" s="202">
        <f t="shared" si="52"/>
        <v>44</v>
      </c>
      <c r="B110" s="358">
        <f t="shared" si="264"/>
        <v>0</v>
      </c>
      <c r="C110" s="358">
        <f t="shared" ref="C110" si="342">C53/C$4*100</f>
        <v>0</v>
      </c>
      <c r="D110" s="358">
        <f t="shared" ref="D110" si="343">D53/D$4*100</f>
        <v>0</v>
      </c>
      <c r="E110" s="358">
        <f t="shared" ref="E110" si="344">E53/E$4*100</f>
        <v>0</v>
      </c>
      <c r="F110" s="358">
        <f t="shared" ref="F110" si="345">F53/F$4*100</f>
        <v>0</v>
      </c>
      <c r="G110" s="358">
        <f t="shared" ref="G110" si="346">G53/G$4*100</f>
        <v>0</v>
      </c>
      <c r="H110" s="358">
        <f t="shared" ref="H110" si="347">H53/H$4*100</f>
        <v>0</v>
      </c>
      <c r="I110" s="358">
        <f t="shared" ref="I110" si="348">I53/I$4*100</f>
        <v>0</v>
      </c>
      <c r="J110" s="359">
        <f t="shared" si="264"/>
        <v>0</v>
      </c>
      <c r="K110" s="365">
        <f>SUM(B53:J53)/基本信息!$C$33*100</f>
        <v>0</v>
      </c>
      <c r="L110" s="370">
        <f t="shared" si="51"/>
        <v>12.288606589916634</v>
      </c>
    </row>
    <row r="111" spans="1:12" ht="20.25" customHeight="1" outlineLevel="1">
      <c r="A111" s="202">
        <f t="shared" si="52"/>
        <v>45</v>
      </c>
      <c r="B111" s="358">
        <f t="shared" si="264"/>
        <v>0</v>
      </c>
      <c r="C111" s="358">
        <f t="shared" ref="C111" si="349">C54/C$4*100</f>
        <v>0</v>
      </c>
      <c r="D111" s="358">
        <f t="shared" ref="D111" si="350">D54/D$4*100</f>
        <v>0</v>
      </c>
      <c r="E111" s="358">
        <f t="shared" ref="E111" si="351">E54/E$4*100</f>
        <v>0</v>
      </c>
      <c r="F111" s="358">
        <f t="shared" ref="F111" si="352">F54/F$4*100</f>
        <v>0</v>
      </c>
      <c r="G111" s="358">
        <f t="shared" ref="G111" si="353">G54/G$4*100</f>
        <v>0</v>
      </c>
      <c r="H111" s="358">
        <f t="shared" ref="H111" si="354">H54/H$4*100</f>
        <v>0</v>
      </c>
      <c r="I111" s="358">
        <f t="shared" ref="I111" si="355">I54/I$4*100</f>
        <v>0</v>
      </c>
      <c r="J111" s="359">
        <f t="shared" si="264"/>
        <v>0</v>
      </c>
      <c r="K111" s="365">
        <f>SUM(B54:J54)/基本信息!$C$33*100</f>
        <v>0</v>
      </c>
      <c r="L111" s="370">
        <f t="shared" si="51"/>
        <v>12.288606589916634</v>
      </c>
    </row>
    <row r="112" spans="1:12" ht="20.25" customHeight="1" outlineLevel="1">
      <c r="A112" s="202">
        <f t="shared" si="52"/>
        <v>46</v>
      </c>
      <c r="B112" s="358">
        <f t="shared" si="264"/>
        <v>0</v>
      </c>
      <c r="C112" s="358">
        <f t="shared" ref="C112" si="356">C55/C$4*100</f>
        <v>0</v>
      </c>
      <c r="D112" s="358">
        <f t="shared" ref="D112" si="357">D55/D$4*100</f>
        <v>0</v>
      </c>
      <c r="E112" s="358">
        <f t="shared" ref="E112" si="358">E55/E$4*100</f>
        <v>0</v>
      </c>
      <c r="F112" s="358">
        <f t="shared" ref="F112" si="359">F55/F$4*100</f>
        <v>0</v>
      </c>
      <c r="G112" s="358">
        <f t="shared" ref="G112" si="360">G55/G$4*100</f>
        <v>0</v>
      </c>
      <c r="H112" s="358">
        <f t="shared" ref="H112" si="361">H55/H$4*100</f>
        <v>0</v>
      </c>
      <c r="I112" s="358">
        <f t="shared" ref="I112" si="362">I55/I$4*100</f>
        <v>0</v>
      </c>
      <c r="J112" s="359">
        <f t="shared" si="264"/>
        <v>0</v>
      </c>
      <c r="K112" s="365">
        <f>SUM(B55:J55)/基本信息!$C$33*100</f>
        <v>0</v>
      </c>
      <c r="L112" s="370">
        <f t="shared" si="51"/>
        <v>12.288606589916634</v>
      </c>
    </row>
    <row r="113" spans="1:15" ht="20.25" customHeight="1" outlineLevel="1">
      <c r="A113" s="202">
        <f t="shared" si="52"/>
        <v>47</v>
      </c>
      <c r="B113" s="358">
        <f t="shared" si="264"/>
        <v>0</v>
      </c>
      <c r="C113" s="358">
        <f t="shared" ref="C113" si="363">C56/C$4*100</f>
        <v>0</v>
      </c>
      <c r="D113" s="358">
        <f t="shared" ref="D113" si="364">D56/D$4*100</f>
        <v>0</v>
      </c>
      <c r="E113" s="358">
        <f t="shared" ref="E113" si="365">E56/E$4*100</f>
        <v>0</v>
      </c>
      <c r="F113" s="358">
        <f t="shared" ref="F113" si="366">F56/F$4*100</f>
        <v>0</v>
      </c>
      <c r="G113" s="358">
        <f t="shared" ref="G113" si="367">G56/G$4*100</f>
        <v>0</v>
      </c>
      <c r="H113" s="358">
        <f t="shared" ref="H113" si="368">H56/H$4*100</f>
        <v>0</v>
      </c>
      <c r="I113" s="358">
        <f t="shared" ref="I113" si="369">I56/I$4*100</f>
        <v>0</v>
      </c>
      <c r="J113" s="359">
        <f t="shared" si="264"/>
        <v>0</v>
      </c>
      <c r="K113" s="365">
        <f>SUM(B56:J56)/基本信息!$C$33*100</f>
        <v>0</v>
      </c>
      <c r="L113" s="370">
        <f t="shared" si="51"/>
        <v>12.288606589916634</v>
      </c>
    </row>
    <row r="114" spans="1:15" ht="20.25" customHeight="1" outlineLevel="1">
      <c r="A114" s="202">
        <f t="shared" si="52"/>
        <v>48</v>
      </c>
      <c r="B114" s="358">
        <f t="shared" si="264"/>
        <v>0</v>
      </c>
      <c r="C114" s="358">
        <f t="shared" ref="C114" si="370">C57/C$4*100</f>
        <v>0</v>
      </c>
      <c r="D114" s="358">
        <f t="shared" ref="D114" si="371">D57/D$4*100</f>
        <v>0</v>
      </c>
      <c r="E114" s="358">
        <f t="shared" ref="E114" si="372">E57/E$4*100</f>
        <v>0</v>
      </c>
      <c r="F114" s="358">
        <f t="shared" ref="F114" si="373">F57/F$4*100</f>
        <v>0</v>
      </c>
      <c r="G114" s="358">
        <f t="shared" ref="G114" si="374">G57/G$4*100</f>
        <v>0</v>
      </c>
      <c r="H114" s="358">
        <f t="shared" ref="H114" si="375">H57/H$4*100</f>
        <v>0</v>
      </c>
      <c r="I114" s="358">
        <f t="shared" ref="I114" si="376">I57/I$4*100</f>
        <v>0</v>
      </c>
      <c r="J114" s="359">
        <f t="shared" si="264"/>
        <v>0</v>
      </c>
      <c r="K114" s="365">
        <f>SUM(B57:J57)/基本信息!$C$33*100</f>
        <v>0</v>
      </c>
      <c r="L114" s="370">
        <f t="shared" si="51"/>
        <v>12.288606589916634</v>
      </c>
    </row>
    <row r="115" spans="1:15" ht="20.25" customHeight="1" outlineLevel="1" thickBot="1">
      <c r="A115" s="203">
        <f t="shared" si="52"/>
        <v>49</v>
      </c>
      <c r="B115" s="360">
        <f t="shared" ref="B115:J115" si="377">B58/B$4*100</f>
        <v>0</v>
      </c>
      <c r="C115" s="360">
        <f t="shared" ref="C115" si="378">C58/C$4*100</f>
        <v>0</v>
      </c>
      <c r="D115" s="360">
        <f t="shared" ref="D115" si="379">D58/D$4*100</f>
        <v>0</v>
      </c>
      <c r="E115" s="360">
        <f t="shared" ref="E115" si="380">E58/E$4*100</f>
        <v>0</v>
      </c>
      <c r="F115" s="360">
        <f t="shared" ref="F115" si="381">F58/F$4*100</f>
        <v>0</v>
      </c>
      <c r="G115" s="360">
        <f t="shared" ref="G115" si="382">G58/G$4*100</f>
        <v>0</v>
      </c>
      <c r="H115" s="360">
        <f t="shared" ref="H115" si="383">H58/H$4*100</f>
        <v>0</v>
      </c>
      <c r="I115" s="360">
        <f t="shared" ref="I115" si="384">I58/I$4*100</f>
        <v>0</v>
      </c>
      <c r="J115" s="361">
        <f t="shared" si="377"/>
        <v>0</v>
      </c>
      <c r="K115" s="367">
        <f>SUM(B58:J58)/基本信息!$C$33*100</f>
        <v>0</v>
      </c>
      <c r="L115" s="371">
        <f t="shared" si="51"/>
        <v>12.288606589916634</v>
      </c>
    </row>
    <row r="116" spans="1:15" ht="35.25" customHeight="1" thickBot="1">
      <c r="A116" s="182" t="s">
        <v>462</v>
      </c>
      <c r="B116" s="350"/>
      <c r="C116" s="350"/>
      <c r="D116" s="350"/>
      <c r="E116" s="350"/>
      <c r="F116" s="350"/>
      <c r="G116" s="350"/>
      <c r="H116" s="350"/>
      <c r="I116" s="350"/>
      <c r="J116" s="350"/>
      <c r="K116" s="362"/>
      <c r="L116" s="362"/>
    </row>
    <row r="117" spans="1:15" s="160" customFormat="1" ht="29.25" customHeight="1" outlineLevel="1">
      <c r="A117" s="164" t="s">
        <v>16</v>
      </c>
      <c r="B117" s="351" t="str">
        <f t="shared" ref="B117:J117" si="385">B3</f>
        <v>H1</v>
      </c>
      <c r="C117" s="351" t="str">
        <f t="shared" si="385"/>
        <v>H2</v>
      </c>
      <c r="D117" s="351" t="str">
        <f t="shared" si="385"/>
        <v>H3</v>
      </c>
      <c r="E117" s="351" t="str">
        <f t="shared" si="385"/>
        <v>H4</v>
      </c>
      <c r="F117" s="351" t="str">
        <f t="shared" si="385"/>
        <v>H5</v>
      </c>
      <c r="G117" s="351" t="str">
        <f t="shared" si="385"/>
        <v>H6</v>
      </c>
      <c r="H117" s="351" t="str">
        <f t="shared" si="385"/>
        <v>H7</v>
      </c>
      <c r="I117" s="351" t="str">
        <f t="shared" si="385"/>
        <v>H8</v>
      </c>
      <c r="J117" s="351" t="str">
        <f t="shared" si="385"/>
        <v>H9</v>
      </c>
      <c r="K117" s="372"/>
      <c r="L117" s="373"/>
      <c r="N117" s="1"/>
      <c r="O117" s="1"/>
    </row>
    <row r="118" spans="1:15" s="160" customFormat="1" ht="26.25" customHeight="1" outlineLevel="1">
      <c r="A118" s="165" t="s">
        <v>114</v>
      </c>
      <c r="B118" s="352">
        <f t="shared" ref="B118:J121" si="386">B4</f>
        <v>28000</v>
      </c>
      <c r="C118" s="352">
        <f t="shared" ref="C118" si="387">C4</f>
        <v>26500</v>
      </c>
      <c r="D118" s="352">
        <f t="shared" ref="D118" si="388">D4</f>
        <v>26400</v>
      </c>
      <c r="E118" s="352">
        <f t="shared" ref="E118" si="389">E4</f>
        <v>26400</v>
      </c>
      <c r="F118" s="352">
        <f t="shared" ref="F118" si="390">F4</f>
        <v>26400</v>
      </c>
      <c r="G118" s="352">
        <f t="shared" ref="G118" si="391">G4</f>
        <v>29500</v>
      </c>
      <c r="H118" s="352">
        <f t="shared" ref="H118" si="392">H4</f>
        <v>29600</v>
      </c>
      <c r="I118" s="352">
        <f t="shared" ref="I118" si="393">I4</f>
        <v>29500</v>
      </c>
      <c r="J118" s="352">
        <f t="shared" si="386"/>
        <v>29600</v>
      </c>
      <c r="K118" s="372"/>
      <c r="L118" s="373"/>
      <c r="N118" s="1"/>
      <c r="O118" s="1"/>
    </row>
    <row r="119" spans="1:15" s="160" customFormat="1" ht="26.25" customHeight="1" outlineLevel="1">
      <c r="A119" s="832" t="s">
        <v>563</v>
      </c>
      <c r="B119" s="352">
        <f t="shared" si="386"/>
        <v>35</v>
      </c>
      <c r="C119" s="352" t="str">
        <f t="shared" ref="C119" si="394">C5</f>
        <v>53-54</v>
      </c>
      <c r="D119" s="352" t="str">
        <f t="shared" ref="D119" si="395">D5</f>
        <v>53-54</v>
      </c>
      <c r="E119" s="352" t="str">
        <f t="shared" ref="E119" si="396">E5</f>
        <v>53-54</v>
      </c>
      <c r="F119" s="352" t="str">
        <f t="shared" ref="F119" si="397">F5</f>
        <v>53-54</v>
      </c>
      <c r="G119" s="352" t="str">
        <f t="shared" ref="G119" si="398">G5</f>
        <v>37-38</v>
      </c>
      <c r="H119" s="352" t="str">
        <f t="shared" ref="H119" si="399">H5</f>
        <v>37-38</v>
      </c>
      <c r="I119" s="352" t="str">
        <f t="shared" ref="I119" si="400">I5</f>
        <v>37-38</v>
      </c>
      <c r="J119" s="352" t="str">
        <f t="shared" si="386"/>
        <v>37-38</v>
      </c>
      <c r="K119" s="372"/>
      <c r="L119" s="373"/>
      <c r="N119" s="1"/>
      <c r="O119" s="1"/>
    </row>
    <row r="120" spans="1:15" s="160" customFormat="1" ht="26.25" customHeight="1" outlineLevel="1">
      <c r="A120" s="833" t="s">
        <v>564</v>
      </c>
      <c r="B120" s="352" t="str">
        <f t="shared" si="386"/>
        <v>L3</v>
      </c>
      <c r="C120" s="352" t="str">
        <f t="shared" ref="C120" si="401">C6</f>
        <v>L4</v>
      </c>
      <c r="D120" s="352" t="str">
        <f t="shared" ref="D120" si="402">D6</f>
        <v>L4</v>
      </c>
      <c r="E120" s="352" t="str">
        <f t="shared" ref="E120" si="403">E6</f>
        <v>L4</v>
      </c>
      <c r="F120" s="352" t="str">
        <f t="shared" ref="F120" si="404">F6</f>
        <v>L4</v>
      </c>
      <c r="G120" s="352" t="str">
        <f t="shared" ref="G120" si="405">G6</f>
        <v>L7</v>
      </c>
      <c r="H120" s="352" t="str">
        <f t="shared" ref="H120" si="406">H6</f>
        <v>L7</v>
      </c>
      <c r="I120" s="352" t="str">
        <f t="shared" ref="I120" si="407">I6</f>
        <v>L7</v>
      </c>
      <c r="J120" s="352" t="str">
        <f t="shared" si="386"/>
        <v>L7</v>
      </c>
      <c r="K120" s="372"/>
      <c r="L120" s="373"/>
      <c r="N120" s="1"/>
      <c r="O120" s="1"/>
    </row>
    <row r="121" spans="1:15" s="160" customFormat="1" ht="26.25" customHeight="1" outlineLevel="1" thickBot="1">
      <c r="A121" s="185" t="s">
        <v>136</v>
      </c>
      <c r="B121" s="578">
        <f t="shared" si="386"/>
        <v>45679</v>
      </c>
      <c r="C121" s="578">
        <f t="shared" ref="C121" si="408">C7</f>
        <v>45679</v>
      </c>
      <c r="D121" s="578">
        <f t="shared" ref="D121" si="409">D7</f>
        <v>45679</v>
      </c>
      <c r="E121" s="578">
        <f t="shared" ref="E121" si="410">E7</f>
        <v>45679</v>
      </c>
      <c r="F121" s="578">
        <f t="shared" ref="F121" si="411">F7</f>
        <v>45679</v>
      </c>
      <c r="G121" s="578">
        <f t="shared" ref="G121" si="412">G7</f>
        <v>45680</v>
      </c>
      <c r="H121" s="578">
        <f t="shared" ref="H121" si="413">H7</f>
        <v>45680</v>
      </c>
      <c r="I121" s="578">
        <f t="shared" ref="I121" si="414">I7</f>
        <v>45680</v>
      </c>
      <c r="J121" s="578">
        <f t="shared" si="386"/>
        <v>45680</v>
      </c>
      <c r="K121" s="372"/>
      <c r="L121" s="373"/>
      <c r="N121" s="1"/>
      <c r="O121" s="1"/>
    </row>
    <row r="122" spans="1:15" s="160" customFormat="1" ht="26.25" hidden="1" customHeight="1" outlineLevel="1" thickBot="1">
      <c r="A122" s="166"/>
      <c r="B122" s="349"/>
      <c r="C122" s="349"/>
      <c r="D122" s="349"/>
      <c r="E122" s="349"/>
      <c r="F122" s="349"/>
      <c r="G122" s="349"/>
      <c r="H122" s="349"/>
      <c r="I122" s="349"/>
      <c r="J122" s="349"/>
      <c r="K122" s="372"/>
      <c r="L122" s="373"/>
      <c r="N122" s="1"/>
      <c r="O122" s="1"/>
    </row>
    <row r="123" spans="1:15" ht="20.25" customHeight="1" outlineLevel="1">
      <c r="A123" s="201">
        <v>0</v>
      </c>
      <c r="B123" s="353">
        <f t="shared" ref="B123:J123" si="415">B66</f>
        <v>0</v>
      </c>
      <c r="C123" s="353">
        <f t="shared" si="415"/>
        <v>0</v>
      </c>
      <c r="D123" s="353">
        <f t="shared" si="415"/>
        <v>0</v>
      </c>
      <c r="E123" s="353">
        <f t="shared" si="415"/>
        <v>0</v>
      </c>
      <c r="F123" s="353">
        <f t="shared" si="415"/>
        <v>0</v>
      </c>
      <c r="G123" s="353">
        <f t="shared" si="415"/>
        <v>0</v>
      </c>
      <c r="H123" s="353">
        <f t="shared" si="415"/>
        <v>0</v>
      </c>
      <c r="I123" s="353">
        <f t="shared" si="415"/>
        <v>0</v>
      </c>
      <c r="J123" s="353">
        <f t="shared" si="415"/>
        <v>0</v>
      </c>
      <c r="K123" s="1208"/>
      <c r="L123" s="1208"/>
    </row>
    <row r="124" spans="1:15" ht="20.25" customHeight="1" outlineLevel="1">
      <c r="A124" s="202">
        <f>A123+1</f>
        <v>1</v>
      </c>
      <c r="B124" s="354">
        <f t="shared" ref="B124:J139" si="416">B123+B67</f>
        <v>5.3571428571428575E-2</v>
      </c>
      <c r="C124" s="354">
        <f t="shared" ref="C124" si="417">C123+C67</f>
        <v>6.4150943396226415E-2</v>
      </c>
      <c r="D124" s="354">
        <f t="shared" ref="D124" si="418">D123+D67</f>
        <v>6.4393939393939392E-2</v>
      </c>
      <c r="E124" s="354">
        <f t="shared" ref="E124" si="419">E123+E67</f>
        <v>9.4696969696969696E-2</v>
      </c>
      <c r="F124" s="354">
        <f t="shared" ref="F124" si="420">F123+F67</f>
        <v>7.575757575757576E-2</v>
      </c>
      <c r="G124" s="354">
        <f t="shared" ref="G124" si="421">G123+G67</f>
        <v>2.3728813559322035E-2</v>
      </c>
      <c r="H124" s="354">
        <f t="shared" ref="H124" si="422">H123+H67</f>
        <v>2.0270270270270268E-2</v>
      </c>
      <c r="I124" s="354">
        <f t="shared" ref="I124" si="423">I123+I67</f>
        <v>3.7288135593220341E-2</v>
      </c>
      <c r="J124" s="354">
        <f t="shared" si="416"/>
        <v>3.7162162162162164E-2</v>
      </c>
      <c r="K124" s="1208"/>
      <c r="L124" s="1208"/>
    </row>
    <row r="125" spans="1:15" ht="20.25" customHeight="1" outlineLevel="1">
      <c r="A125" s="202">
        <f>A124+1</f>
        <v>2</v>
      </c>
      <c r="B125" s="354">
        <f t="shared" si="416"/>
        <v>0.10714285714285715</v>
      </c>
      <c r="C125" s="354">
        <f t="shared" ref="C125" si="424">C124+C68</f>
        <v>0.21132075471698114</v>
      </c>
      <c r="D125" s="354">
        <f t="shared" ref="D125" si="425">D124+D68</f>
        <v>0.24621212121212122</v>
      </c>
      <c r="E125" s="354">
        <f t="shared" ref="E125" si="426">E124+E68</f>
        <v>0.20454545454545453</v>
      </c>
      <c r="F125" s="354">
        <f t="shared" ref="F125" si="427">F124+F68</f>
        <v>0.15909090909090912</v>
      </c>
      <c r="G125" s="354">
        <f t="shared" ref="G125" si="428">G124+G68</f>
        <v>5.0847457627118647E-2</v>
      </c>
      <c r="H125" s="354">
        <f t="shared" ref="H125" si="429">H124+H68</f>
        <v>4.72972972972973E-2</v>
      </c>
      <c r="I125" s="354">
        <f t="shared" ref="I125" si="430">I124+I68</f>
        <v>9.4915254237288138E-2</v>
      </c>
      <c r="J125" s="354">
        <f t="shared" si="416"/>
        <v>7.0945945945945943E-2</v>
      </c>
      <c r="K125" s="1208"/>
      <c r="L125" s="1208"/>
    </row>
    <row r="126" spans="1:15" ht="20.25" customHeight="1" outlineLevel="1">
      <c r="A126" s="202">
        <f t="shared" ref="A126:A172" si="431">A125+1</f>
        <v>3</v>
      </c>
      <c r="B126" s="354">
        <f t="shared" si="416"/>
        <v>0.20714285714285716</v>
      </c>
      <c r="C126" s="354">
        <f t="shared" ref="C126" si="432">C125+C69</f>
        <v>0.33584905660377362</v>
      </c>
      <c r="D126" s="354">
        <f t="shared" ref="D126" si="433">D125+D69</f>
        <v>0.50378787878787878</v>
      </c>
      <c r="E126" s="354">
        <f t="shared" ref="E126" si="434">E125+E69</f>
        <v>0.33712121212121215</v>
      </c>
      <c r="F126" s="354">
        <f t="shared" ref="F126" si="435">F125+F69</f>
        <v>0.24621212121212122</v>
      </c>
      <c r="G126" s="354">
        <f t="shared" ref="G126" si="436">G125+G69</f>
        <v>9.8305084745762716E-2</v>
      </c>
      <c r="H126" s="354">
        <f t="shared" ref="H126" si="437">H125+H69</f>
        <v>9.7972972972972971E-2</v>
      </c>
      <c r="I126" s="354">
        <f t="shared" ref="I126" si="438">I125+I69</f>
        <v>0.14576271186440679</v>
      </c>
      <c r="J126" s="354">
        <f t="shared" si="416"/>
        <v>0.10135135135135134</v>
      </c>
      <c r="K126" s="1208"/>
      <c r="L126" s="1208"/>
    </row>
    <row r="127" spans="1:15" ht="20.25" customHeight="1" outlineLevel="1">
      <c r="A127" s="202">
        <f t="shared" si="431"/>
        <v>4</v>
      </c>
      <c r="B127" s="354">
        <f t="shared" si="416"/>
        <v>0.34285714285714286</v>
      </c>
      <c r="C127" s="354">
        <f t="shared" ref="C127" si="439">C126+C70</f>
        <v>0.54716981132075482</v>
      </c>
      <c r="D127" s="354">
        <f t="shared" ref="D127" si="440">D126+D70</f>
        <v>0.79166666666666663</v>
      </c>
      <c r="E127" s="354">
        <f t="shared" ref="E127" si="441">E126+E70</f>
        <v>0.44696969696969702</v>
      </c>
      <c r="F127" s="354">
        <f t="shared" ref="F127" si="442">F126+F70</f>
        <v>0.37878787878787878</v>
      </c>
      <c r="G127" s="354">
        <f t="shared" ref="G127" si="443">G126+G70</f>
        <v>0.13220338983050847</v>
      </c>
      <c r="H127" s="354">
        <f t="shared" ref="H127" si="444">H126+H70</f>
        <v>0.13513513513513514</v>
      </c>
      <c r="I127" s="354">
        <f t="shared" ref="I127" si="445">I126+I70</f>
        <v>0.19322033898305085</v>
      </c>
      <c r="J127" s="354">
        <f t="shared" si="416"/>
        <v>0.16216216216216214</v>
      </c>
      <c r="K127" s="1208"/>
      <c r="L127" s="1208"/>
    </row>
    <row r="128" spans="1:15" ht="20.25" customHeight="1" outlineLevel="1">
      <c r="A128" s="202">
        <f t="shared" si="431"/>
        <v>5</v>
      </c>
      <c r="B128" s="354">
        <f t="shared" si="416"/>
        <v>0.48928571428571427</v>
      </c>
      <c r="C128" s="354">
        <f t="shared" ref="C128" si="446">C127+C71</f>
        <v>0.83396226415094343</v>
      </c>
      <c r="D128" s="354">
        <f t="shared" ref="D128" si="447">D127+D71</f>
        <v>1.1515151515151514</v>
      </c>
      <c r="E128" s="354">
        <f t="shared" ref="E128" si="448">E127+E71</f>
        <v>0.60984848484848486</v>
      </c>
      <c r="F128" s="354">
        <f t="shared" ref="F128" si="449">F127+F71</f>
        <v>0.53787878787878785</v>
      </c>
      <c r="G128" s="354">
        <f t="shared" ref="G128" si="450">G127+G71</f>
        <v>0.19661016949152543</v>
      </c>
      <c r="H128" s="354">
        <f t="shared" ref="H128" si="451">H127+H71</f>
        <v>0.19594594594594594</v>
      </c>
      <c r="I128" s="354">
        <f t="shared" ref="I128" si="452">I127+I71</f>
        <v>0.33559322033898309</v>
      </c>
      <c r="J128" s="354">
        <f t="shared" si="416"/>
        <v>0.29054054054054052</v>
      </c>
      <c r="K128" s="1208"/>
      <c r="L128" s="1208"/>
    </row>
    <row r="129" spans="1:12" ht="20.25" customHeight="1" outlineLevel="1">
      <c r="A129" s="202">
        <f t="shared" si="431"/>
        <v>6</v>
      </c>
      <c r="B129" s="354">
        <f t="shared" si="416"/>
        <v>0.6071428571428571</v>
      </c>
      <c r="C129" s="354">
        <f t="shared" ref="C129" si="453">C128+C72</f>
        <v>1.0490566037735849</v>
      </c>
      <c r="D129" s="354">
        <f t="shared" ref="D129" si="454">D128+D72</f>
        <v>1.4015151515151514</v>
      </c>
      <c r="E129" s="354">
        <f t="shared" ref="E129" si="455">E128+E72</f>
        <v>0.84090909090909094</v>
      </c>
      <c r="F129" s="354">
        <f t="shared" ref="F129" si="456">F128+F72</f>
        <v>0.69696969696969691</v>
      </c>
      <c r="G129" s="354">
        <f t="shared" ref="G129" si="457">G128+G72</f>
        <v>0.26440677966101694</v>
      </c>
      <c r="H129" s="354">
        <f t="shared" ref="H129" si="458">H128+H72</f>
        <v>0.29054054054054057</v>
      </c>
      <c r="I129" s="354">
        <f t="shared" ref="I129" si="459">I128+I72</f>
        <v>0.55254237288135599</v>
      </c>
      <c r="J129" s="354">
        <f t="shared" si="416"/>
        <v>0.48648648648648646</v>
      </c>
      <c r="K129" s="1208"/>
      <c r="L129" s="1208"/>
    </row>
    <row r="130" spans="1:12" ht="20.25" customHeight="1" outlineLevel="1">
      <c r="A130" s="202">
        <f t="shared" si="431"/>
        <v>7</v>
      </c>
      <c r="B130" s="354">
        <f t="shared" si="416"/>
        <v>0.72142857142857142</v>
      </c>
      <c r="C130" s="354">
        <f t="shared" ref="C130" si="460">C129+C73</f>
        <v>1.2377358490566037</v>
      </c>
      <c r="D130" s="354">
        <f t="shared" ref="D130" si="461">D129+D73</f>
        <v>1.6174242424242422</v>
      </c>
      <c r="E130" s="354">
        <f t="shared" ref="E130" si="462">E129+E73</f>
        <v>1.0075757575757576</v>
      </c>
      <c r="F130" s="354">
        <f t="shared" ref="F130" si="463">F129+F73</f>
        <v>0.83333333333333326</v>
      </c>
      <c r="G130" s="354">
        <f t="shared" ref="G130" si="464">G129+G73</f>
        <v>0.39661016949152539</v>
      </c>
      <c r="H130" s="354">
        <f t="shared" ref="H130" si="465">H129+H73</f>
        <v>0.41891891891891897</v>
      </c>
      <c r="I130" s="354">
        <f t="shared" ref="I130" si="466">I129+I73</f>
        <v>0.67796610169491534</v>
      </c>
      <c r="J130" s="354">
        <f t="shared" si="416"/>
        <v>0.625</v>
      </c>
      <c r="K130" s="1208"/>
      <c r="L130" s="1208"/>
    </row>
    <row r="131" spans="1:12" ht="20.25" customHeight="1" outlineLevel="1">
      <c r="A131" s="202">
        <f t="shared" si="431"/>
        <v>8</v>
      </c>
      <c r="B131" s="354">
        <f t="shared" si="416"/>
        <v>0.83571428571428574</v>
      </c>
      <c r="C131" s="354">
        <f t="shared" ref="C131" si="467">C130+C74</f>
        <v>1.5471698113207546</v>
      </c>
      <c r="D131" s="354">
        <f t="shared" ref="D131" si="468">D130+D74</f>
        <v>1.7689393939393938</v>
      </c>
      <c r="E131" s="354">
        <f t="shared" ref="E131" si="469">E130+E74</f>
        <v>1.2803030303030303</v>
      </c>
      <c r="F131" s="354">
        <f t="shared" ref="F131" si="470">F130+F74</f>
        <v>1.0606060606060606</v>
      </c>
      <c r="G131" s="354">
        <f t="shared" ref="G131" si="471">G130+G74</f>
        <v>1.2677966101694915</v>
      </c>
      <c r="H131" s="354">
        <f t="shared" ref="H131" si="472">H130+H74</f>
        <v>0.54054054054054057</v>
      </c>
      <c r="I131" s="354">
        <f t="shared" ref="I131" si="473">I130+I74</f>
        <v>0.82033898305084751</v>
      </c>
      <c r="J131" s="354">
        <f t="shared" si="416"/>
        <v>0.68581081081081086</v>
      </c>
      <c r="K131" s="1208"/>
      <c r="L131" s="1208"/>
    </row>
    <row r="132" spans="1:12" ht="20.25" customHeight="1" outlineLevel="1">
      <c r="A132" s="202">
        <f t="shared" si="431"/>
        <v>9</v>
      </c>
      <c r="B132" s="354">
        <f t="shared" si="416"/>
        <v>1.3821428571428571</v>
      </c>
      <c r="C132" s="354">
        <f t="shared" ref="C132" si="474">C131+C75</f>
        <v>2.6339622641509433</v>
      </c>
      <c r="D132" s="354">
        <f t="shared" ref="D132" si="475">D131+D75</f>
        <v>2.5946969696969697</v>
      </c>
      <c r="E132" s="354">
        <f t="shared" ref="E132" si="476">E131+E75</f>
        <v>2.3143939393939394</v>
      </c>
      <c r="F132" s="354">
        <f t="shared" ref="F132" si="477">F131+F75</f>
        <v>2.1969696969696972</v>
      </c>
      <c r="G132" s="354">
        <f t="shared" ref="G132" si="478">G131+G75</f>
        <v>1.4508474576271186</v>
      </c>
      <c r="H132" s="354">
        <f t="shared" ref="H132" si="479">H131+H75</f>
        <v>1.875</v>
      </c>
      <c r="I132" s="354">
        <f t="shared" ref="I132" si="480">I131+I75</f>
        <v>2.2372881355932202</v>
      </c>
      <c r="J132" s="354">
        <f t="shared" si="416"/>
        <v>2.2195945945945947</v>
      </c>
      <c r="K132" s="1208"/>
      <c r="L132" s="1208"/>
    </row>
    <row r="133" spans="1:12" ht="20.25" customHeight="1" outlineLevel="1">
      <c r="A133" s="202">
        <f t="shared" si="431"/>
        <v>10</v>
      </c>
      <c r="B133" s="354">
        <f t="shared" si="416"/>
        <v>1.5607142857142857</v>
      </c>
      <c r="C133" s="354">
        <f t="shared" ref="C133" si="481">C132+C76</f>
        <v>2.8</v>
      </c>
      <c r="D133" s="354">
        <f t="shared" ref="D133" si="482">D132+D76</f>
        <v>2.7462121212121211</v>
      </c>
      <c r="E133" s="354">
        <f t="shared" ref="E133" si="483">E132+E76</f>
        <v>2.4204545454545454</v>
      </c>
      <c r="F133" s="354">
        <f t="shared" ref="F133" si="484">F132+F76</f>
        <v>2.3068181818181821</v>
      </c>
      <c r="G133" s="354">
        <f t="shared" ref="G133" si="485">G132+G76</f>
        <v>1.5864406779661018</v>
      </c>
      <c r="H133" s="354">
        <f t="shared" ref="H133" si="486">H132+H76</f>
        <v>2.0067567567567566</v>
      </c>
      <c r="I133" s="354">
        <f t="shared" ref="I133" si="487">I132+I76</f>
        <v>2.3152542372881353</v>
      </c>
      <c r="J133" s="354">
        <f t="shared" si="416"/>
        <v>2.2736486486486487</v>
      </c>
      <c r="K133" s="1208"/>
      <c r="L133" s="1208"/>
    </row>
    <row r="134" spans="1:12" ht="20.25" customHeight="1" outlineLevel="1">
      <c r="A134" s="202">
        <f t="shared" si="431"/>
        <v>11</v>
      </c>
      <c r="B134" s="354">
        <f t="shared" si="416"/>
        <v>1.75</v>
      </c>
      <c r="C134" s="354">
        <f t="shared" ref="C134" si="488">C133+C77</f>
        <v>2.9773584905660377</v>
      </c>
      <c r="D134" s="354">
        <f t="shared" ref="D134" si="489">D133+D77</f>
        <v>2.893939393939394</v>
      </c>
      <c r="E134" s="354">
        <f t="shared" ref="E134" si="490">E133+E77</f>
        <v>2.5340909090909092</v>
      </c>
      <c r="F134" s="354">
        <f t="shared" ref="F134" si="491">F133+F77</f>
        <v>2.3787878787878789</v>
      </c>
      <c r="G134" s="354">
        <f t="shared" ref="G134" si="492">G133+G77</f>
        <v>1.7491525423728813</v>
      </c>
      <c r="H134" s="354">
        <f t="shared" ref="H134" si="493">H133+H77</f>
        <v>2.1790540540540539</v>
      </c>
      <c r="I134" s="354">
        <f t="shared" ref="I134" si="494">I133+I77</f>
        <v>2.5694915254237287</v>
      </c>
      <c r="J134" s="354">
        <f t="shared" si="416"/>
        <v>2.5371621621621623</v>
      </c>
      <c r="K134" s="1208"/>
      <c r="L134" s="1208"/>
    </row>
    <row r="135" spans="1:12" ht="20.25" customHeight="1" outlineLevel="1">
      <c r="A135" s="202">
        <f t="shared" si="431"/>
        <v>12</v>
      </c>
      <c r="B135" s="354">
        <f t="shared" si="416"/>
        <v>2</v>
      </c>
      <c r="C135" s="354">
        <f t="shared" ref="C135" si="495">C134+C78</f>
        <v>3.2150943396226417</v>
      </c>
      <c r="D135" s="354">
        <f t="shared" ref="D135" si="496">D134+D78</f>
        <v>3.1022727272727275</v>
      </c>
      <c r="E135" s="354">
        <f t="shared" ref="E135" si="497">E134+E78</f>
        <v>2.7992424242424243</v>
      </c>
      <c r="F135" s="354">
        <f t="shared" ref="F135" si="498">F134+F78</f>
        <v>2.6136363636363638</v>
      </c>
      <c r="G135" s="354">
        <f t="shared" ref="G135" si="499">G134+G78</f>
        <v>1.9254237288135592</v>
      </c>
      <c r="H135" s="354">
        <f t="shared" ref="H135" si="500">H134+H78</f>
        <v>2.3445945945945943</v>
      </c>
      <c r="I135" s="354">
        <f t="shared" ref="I135" si="501">I134+I78</f>
        <v>2.8508474576271183</v>
      </c>
      <c r="J135" s="354">
        <f t="shared" si="416"/>
        <v>2.8006756756756759</v>
      </c>
      <c r="K135" s="1208"/>
      <c r="L135" s="1208"/>
    </row>
    <row r="136" spans="1:12" ht="20.25" customHeight="1" outlineLevel="1">
      <c r="A136" s="202">
        <f t="shared" si="431"/>
        <v>13</v>
      </c>
      <c r="B136" s="354">
        <f t="shared" si="416"/>
        <v>2.25</v>
      </c>
      <c r="C136" s="354">
        <f t="shared" ref="C136" si="502">C135+C79</f>
        <v>3.5018867924528303</v>
      </c>
      <c r="D136" s="354">
        <f t="shared" ref="D136" si="503">D135+D79</f>
        <v>3.3181818181818183</v>
      </c>
      <c r="E136" s="354">
        <f t="shared" ref="E136" si="504">E135+E79</f>
        <v>3.0265151515151514</v>
      </c>
      <c r="F136" s="354">
        <f t="shared" ref="F136" si="505">F135+F79</f>
        <v>2.8257575757575761</v>
      </c>
      <c r="G136" s="354">
        <f t="shared" ref="G136" si="506">G135+G79</f>
        <v>2.0711864406779661</v>
      </c>
      <c r="H136" s="354">
        <f t="shared" ref="H136" si="507">H135+H79</f>
        <v>2.4966216216216215</v>
      </c>
      <c r="I136" s="354">
        <f t="shared" ref="I136" si="508">I135+I79</f>
        <v>3.0135593220338981</v>
      </c>
      <c r="J136" s="354">
        <f t="shared" si="416"/>
        <v>2.9695945945945947</v>
      </c>
      <c r="K136" s="1208"/>
      <c r="L136" s="1208"/>
    </row>
    <row r="137" spans="1:12" ht="20.25" customHeight="1" outlineLevel="1">
      <c r="A137" s="202">
        <f t="shared" si="431"/>
        <v>14</v>
      </c>
      <c r="B137" s="354">
        <f t="shared" si="416"/>
        <v>2.4928571428571429</v>
      </c>
      <c r="C137" s="354">
        <f t="shared" ref="C137" si="509">C136+C80</f>
        <v>3.7849056603773588</v>
      </c>
      <c r="D137" s="354">
        <f t="shared" ref="D137" si="510">D136+D80</f>
        <v>3.5265151515151518</v>
      </c>
      <c r="E137" s="354">
        <f t="shared" ref="E137" si="511">E136+E80</f>
        <v>3.3143939393939394</v>
      </c>
      <c r="F137" s="354">
        <f t="shared" ref="F137" si="512">F136+F80</f>
        <v>3.060606060606061</v>
      </c>
      <c r="G137" s="354">
        <f t="shared" ref="G137" si="513">G136+G80</f>
        <v>2.2000000000000002</v>
      </c>
      <c r="H137" s="354">
        <f t="shared" ref="H137" si="514">H136+H80</f>
        <v>2.6587837837837838</v>
      </c>
      <c r="I137" s="354">
        <f t="shared" ref="I137" si="515">I136+I80</f>
        <v>3.3084745762711862</v>
      </c>
      <c r="J137" s="354">
        <f t="shared" si="416"/>
        <v>3.2533783783783785</v>
      </c>
      <c r="K137" s="1208"/>
      <c r="L137" s="1208"/>
    </row>
    <row r="138" spans="1:12" ht="20.25" customHeight="1" outlineLevel="1">
      <c r="A138" s="202">
        <f t="shared" si="431"/>
        <v>15</v>
      </c>
      <c r="B138" s="354">
        <f t="shared" si="416"/>
        <v>2.7607142857142857</v>
      </c>
      <c r="C138" s="354">
        <f t="shared" ref="C138" si="516">C137+C81</f>
        <v>4.1094339622641511</v>
      </c>
      <c r="D138" s="354">
        <f t="shared" ref="D138" si="517">D137+D81</f>
        <v>3.7386363636363642</v>
      </c>
      <c r="E138" s="354">
        <f t="shared" ref="E138" si="518">E137+E81</f>
        <v>3.6212121212121211</v>
      </c>
      <c r="F138" s="354">
        <f t="shared" ref="F138" si="519">F137+F81</f>
        <v>3.3901515151515156</v>
      </c>
      <c r="G138" s="354">
        <f t="shared" ref="G138" si="520">G137+G81</f>
        <v>2.4135593220338984</v>
      </c>
      <c r="H138" s="354">
        <f t="shared" ref="H138" si="521">H137+H81</f>
        <v>2.8581081081081079</v>
      </c>
      <c r="I138" s="354">
        <f t="shared" ref="I138" si="522">I137+I81</f>
        <v>3.6101694915254234</v>
      </c>
      <c r="J138" s="354">
        <f t="shared" si="416"/>
        <v>3.5270270270270272</v>
      </c>
      <c r="K138" s="1208"/>
      <c r="L138" s="1208"/>
    </row>
    <row r="139" spans="1:12" ht="20.25" customHeight="1" outlineLevel="1">
      <c r="A139" s="202">
        <f t="shared" si="431"/>
        <v>16</v>
      </c>
      <c r="B139" s="354">
        <f t="shared" si="416"/>
        <v>3.1</v>
      </c>
      <c r="C139" s="354">
        <f t="shared" ref="C139" si="523">C138+C82</f>
        <v>4.4716981132075473</v>
      </c>
      <c r="D139" s="354">
        <f t="shared" ref="D139" si="524">D138+D82</f>
        <v>4.079545454545455</v>
      </c>
      <c r="E139" s="354">
        <f t="shared" ref="E139" si="525">E138+E82</f>
        <v>3.9318181818181817</v>
      </c>
      <c r="F139" s="354">
        <f t="shared" ref="F139" si="526">F138+F82</f>
        <v>3.7575757575757578</v>
      </c>
      <c r="G139" s="354">
        <f t="shared" ref="G139" si="527">G138+G82</f>
        <v>2.6338983050847458</v>
      </c>
      <c r="H139" s="354">
        <f t="shared" ref="H139" si="528">H138+H82</f>
        <v>3.0777027027027026</v>
      </c>
      <c r="I139" s="354">
        <f t="shared" ref="I139" si="529">I138+I82</f>
        <v>3.8745762711864402</v>
      </c>
      <c r="J139" s="354">
        <f t="shared" si="416"/>
        <v>3.8040540540540544</v>
      </c>
      <c r="K139" s="1208"/>
      <c r="L139" s="1208"/>
    </row>
    <row r="140" spans="1:12" ht="20.25" customHeight="1" outlineLevel="1">
      <c r="A140" s="202">
        <f t="shared" si="431"/>
        <v>17</v>
      </c>
      <c r="B140" s="354">
        <f t="shared" ref="B140:J155" si="530">B139+B83</f>
        <v>3.45</v>
      </c>
      <c r="C140" s="354">
        <f t="shared" ref="C140" si="531">C139+C83</f>
        <v>4.8905660377358489</v>
      </c>
      <c r="D140" s="354">
        <f t="shared" ref="D140" si="532">D139+D83</f>
        <v>4.4204545454545459</v>
      </c>
      <c r="E140" s="354">
        <f t="shared" ref="E140" si="533">E139+E83</f>
        <v>4.2462121212121211</v>
      </c>
      <c r="F140" s="354">
        <f t="shared" ref="F140" si="534">F139+F83</f>
        <v>4.125</v>
      </c>
      <c r="G140" s="354">
        <f t="shared" ref="G140" si="535">G139+G83</f>
        <v>2.783050847457627</v>
      </c>
      <c r="H140" s="354">
        <f t="shared" ref="H140" si="536">H139+H83</f>
        <v>3.3108108108108105</v>
      </c>
      <c r="I140" s="354">
        <f t="shared" ref="I140" si="537">I139+I83</f>
        <v>4.1627118644067789</v>
      </c>
      <c r="J140" s="354">
        <f t="shared" si="530"/>
        <v>4.0979729729729737</v>
      </c>
      <c r="K140" s="1208"/>
      <c r="L140" s="1208"/>
    </row>
    <row r="141" spans="1:12" ht="20.25" customHeight="1" outlineLevel="1">
      <c r="A141" s="202">
        <f t="shared" si="431"/>
        <v>18</v>
      </c>
      <c r="B141" s="354">
        <f t="shared" si="530"/>
        <v>3.7607142857142861</v>
      </c>
      <c r="C141" s="354">
        <f t="shared" ref="C141" si="538">C140+C84</f>
        <v>5.2943396226415089</v>
      </c>
      <c r="D141" s="354">
        <f t="shared" ref="D141" si="539">D140+D84</f>
        <v>4.7651515151515156</v>
      </c>
      <c r="E141" s="354">
        <f t="shared" ref="E141" si="540">E140+E84</f>
        <v>4.5530303030303028</v>
      </c>
      <c r="F141" s="354">
        <f t="shared" ref="F141" si="541">F140+F84</f>
        <v>4.4507575757575761</v>
      </c>
      <c r="G141" s="354">
        <f t="shared" ref="G141" si="542">G140+G84</f>
        <v>2.9593220338983048</v>
      </c>
      <c r="H141" s="354">
        <f t="shared" ref="H141" si="543">H140+H84</f>
        <v>3.5270270270270268</v>
      </c>
      <c r="I141" s="354">
        <f t="shared" ref="I141" si="544">I140+I84</f>
        <v>4.4881355932203384</v>
      </c>
      <c r="J141" s="354">
        <f t="shared" si="530"/>
        <v>4.4324324324324333</v>
      </c>
      <c r="K141" s="1208"/>
      <c r="L141" s="1208"/>
    </row>
    <row r="142" spans="1:12" ht="20.25" customHeight="1" outlineLevel="1">
      <c r="A142" s="202">
        <f t="shared" si="431"/>
        <v>19</v>
      </c>
      <c r="B142" s="354">
        <f t="shared" si="530"/>
        <v>4.0500000000000007</v>
      </c>
      <c r="C142" s="354">
        <f t="shared" ref="C142" si="545">C141+C85</f>
        <v>5.6566037735849051</v>
      </c>
      <c r="D142" s="354">
        <f t="shared" ref="D142" si="546">D141+D85</f>
        <v>5.0454545454545459</v>
      </c>
      <c r="E142" s="354">
        <f t="shared" ref="E142" si="547">E141+E85</f>
        <v>4.8257575757575752</v>
      </c>
      <c r="F142" s="354">
        <f t="shared" ref="F142" si="548">F141+F85</f>
        <v>4.7613636363636367</v>
      </c>
      <c r="G142" s="354">
        <f t="shared" ref="G142" si="549">G141+G85</f>
        <v>3.1491525423728812</v>
      </c>
      <c r="H142" s="354">
        <f t="shared" ref="H142" si="550">H141+H85</f>
        <v>3.7499999999999996</v>
      </c>
      <c r="I142" s="354">
        <f t="shared" ref="I142" si="551">I141+I85</f>
        <v>4.7932203389830503</v>
      </c>
      <c r="J142" s="354">
        <f t="shared" si="530"/>
        <v>4.7195945945945956</v>
      </c>
      <c r="K142" s="1208"/>
      <c r="L142" s="1208"/>
    </row>
    <row r="143" spans="1:12" ht="20.25" customHeight="1" outlineLevel="1">
      <c r="A143" s="202">
        <f t="shared" si="431"/>
        <v>20</v>
      </c>
      <c r="B143" s="354">
        <f t="shared" si="530"/>
        <v>4.3178571428571439</v>
      </c>
      <c r="C143" s="354">
        <f t="shared" ref="C143" si="552">C142+C86</f>
        <v>5.9849056603773576</v>
      </c>
      <c r="D143" s="354">
        <f t="shared" ref="D143" si="553">D142+D86</f>
        <v>5.3257575757575761</v>
      </c>
      <c r="E143" s="354">
        <f t="shared" ref="E143" si="554">E142+E86</f>
        <v>5.1439393939393936</v>
      </c>
      <c r="F143" s="354">
        <f t="shared" ref="F143" si="555">F142+F86</f>
        <v>5.1287878787878789</v>
      </c>
      <c r="G143" s="354">
        <f t="shared" ref="G143" si="556">G142+G86</f>
        <v>3.3016949152542372</v>
      </c>
      <c r="H143" s="354">
        <f t="shared" ref="H143" si="557">H142+H86</f>
        <v>3.9898648648648645</v>
      </c>
      <c r="I143" s="354">
        <f t="shared" ref="I143" si="558">I142+I86</f>
        <v>5.0711864406779652</v>
      </c>
      <c r="J143" s="354">
        <f t="shared" si="530"/>
        <v>4.9864864864864877</v>
      </c>
      <c r="K143" s="1208"/>
      <c r="L143" s="1208"/>
    </row>
    <row r="144" spans="1:12" ht="20.25" customHeight="1" outlineLevel="1">
      <c r="A144" s="202">
        <f t="shared" si="431"/>
        <v>21</v>
      </c>
      <c r="B144" s="354">
        <f t="shared" si="530"/>
        <v>4.5678571428571439</v>
      </c>
      <c r="C144" s="354">
        <f t="shared" ref="C144" si="559">C143+C87</f>
        <v>6.3471698113207538</v>
      </c>
      <c r="D144" s="354">
        <f t="shared" ref="D144" si="560">D143+D87</f>
        <v>5.5719696969696972</v>
      </c>
      <c r="E144" s="354">
        <f t="shared" ref="E144" si="561">E143+E87</f>
        <v>5.4810606060606055</v>
      </c>
      <c r="F144" s="354">
        <f t="shared" ref="F144" si="562">F143+F87</f>
        <v>5.4924242424242422</v>
      </c>
      <c r="G144" s="354">
        <f t="shared" ref="G144" si="563">G143+G87</f>
        <v>3.5016949152542374</v>
      </c>
      <c r="H144" s="354">
        <f t="shared" ref="H144" si="564">H143+H87</f>
        <v>4.1959459459459456</v>
      </c>
      <c r="I144" s="354">
        <f t="shared" ref="I144" si="565">I143+I87</f>
        <v>5.3762711864406771</v>
      </c>
      <c r="J144" s="354">
        <f t="shared" si="530"/>
        <v>5.27364864864865</v>
      </c>
      <c r="K144" s="1208"/>
      <c r="L144" s="1208"/>
    </row>
    <row r="145" spans="1:12" ht="20.25" customHeight="1" outlineLevel="1">
      <c r="A145" s="202">
        <f t="shared" si="431"/>
        <v>22</v>
      </c>
      <c r="B145" s="354">
        <f t="shared" si="530"/>
        <v>4.8535714285714295</v>
      </c>
      <c r="C145" s="354">
        <f t="shared" ref="C145" si="566">C144+C88</f>
        <v>6.6754716981132063</v>
      </c>
      <c r="D145" s="354">
        <f t="shared" ref="D145" si="567">D144+D88</f>
        <v>5.8598484848484853</v>
      </c>
      <c r="E145" s="354">
        <f t="shared" ref="E145" si="568">E144+E88</f>
        <v>5.7765151515151514</v>
      </c>
      <c r="F145" s="354">
        <f t="shared" ref="F145" si="569">F144+F88</f>
        <v>5.8560606060606055</v>
      </c>
      <c r="G145" s="354">
        <f t="shared" ref="G145" si="570">G144+G88</f>
        <v>3.688135593220339</v>
      </c>
      <c r="H145" s="354">
        <f t="shared" ref="H145" si="571">H144+H88</f>
        <v>4.3952702702702702</v>
      </c>
      <c r="I145" s="354">
        <f t="shared" ref="I145" si="572">I144+I88</f>
        <v>5.6644067796610162</v>
      </c>
      <c r="J145" s="354">
        <f t="shared" si="530"/>
        <v>5.5000000000000018</v>
      </c>
      <c r="K145" s="1208"/>
      <c r="L145" s="1208"/>
    </row>
    <row r="146" spans="1:12" ht="20.25" customHeight="1" outlineLevel="1">
      <c r="A146" s="202">
        <f t="shared" si="431"/>
        <v>23</v>
      </c>
      <c r="B146" s="354">
        <f t="shared" si="530"/>
        <v>5.1571428571428584</v>
      </c>
      <c r="C146" s="354">
        <f t="shared" ref="C146" si="573">C145+C89</f>
        <v>7.0226415094339609</v>
      </c>
      <c r="D146" s="354">
        <f t="shared" ref="D146" si="574">D145+D89</f>
        <v>6.1742424242424248</v>
      </c>
      <c r="E146" s="354">
        <f t="shared" ref="E146" si="575">E145+E89</f>
        <v>6.0984848484848486</v>
      </c>
      <c r="F146" s="354">
        <f t="shared" ref="F146" si="576">F145+F89</f>
        <v>6.2272727272727266</v>
      </c>
      <c r="G146" s="354">
        <f t="shared" ref="G146" si="577">G145+G89</f>
        <v>3.8305084745762712</v>
      </c>
      <c r="H146" s="354">
        <f t="shared" ref="H146" si="578">H145+H89</f>
        <v>4.493243243243243</v>
      </c>
      <c r="I146" s="354">
        <f t="shared" ref="I146" si="579">I145+I89</f>
        <v>5.8813559322033893</v>
      </c>
      <c r="J146" s="354">
        <f t="shared" si="530"/>
        <v>5.7297297297297316</v>
      </c>
      <c r="K146" s="1208"/>
      <c r="L146" s="1208"/>
    </row>
    <row r="147" spans="1:12" ht="20.25" customHeight="1" outlineLevel="1">
      <c r="A147" s="202">
        <f t="shared" si="431"/>
        <v>24</v>
      </c>
      <c r="B147" s="354">
        <f t="shared" si="530"/>
        <v>5.321428571428573</v>
      </c>
      <c r="C147" s="354">
        <f t="shared" ref="C147" si="580">C146+C90</f>
        <v>7.2867924528301877</v>
      </c>
      <c r="D147" s="354">
        <f t="shared" ref="D147" si="581">D146+D90</f>
        <v>6.371212121212122</v>
      </c>
      <c r="E147" s="354">
        <f t="shared" ref="E147" si="582">E146+E90</f>
        <v>6.3143939393939394</v>
      </c>
      <c r="F147" s="354">
        <f t="shared" ref="F147" si="583">F146+F90</f>
        <v>6.5189393939393936</v>
      </c>
      <c r="G147" s="354">
        <f t="shared" ref="G147" si="584">G146+G90</f>
        <v>3.8915254237288135</v>
      </c>
      <c r="H147" s="354">
        <f t="shared" ref="H147" si="585">H146+H90</f>
        <v>4.5506756756756754</v>
      </c>
      <c r="I147" s="354">
        <f t="shared" ref="I147" si="586">I146+I90</f>
        <v>6.0542372881355924</v>
      </c>
      <c r="J147" s="354">
        <f t="shared" si="530"/>
        <v>5.8986486486486509</v>
      </c>
      <c r="K147" s="1208"/>
      <c r="L147" s="1208"/>
    </row>
    <row r="148" spans="1:12" ht="20.25" customHeight="1" outlineLevel="1">
      <c r="A148" s="202">
        <f t="shared" si="431"/>
        <v>25</v>
      </c>
      <c r="B148" s="354">
        <f t="shared" si="530"/>
        <v>5.5357142857142874</v>
      </c>
      <c r="C148" s="354">
        <f t="shared" ref="C148" si="587">C147+C91</f>
        <v>7.7320754716981126</v>
      </c>
      <c r="D148" s="354">
        <f t="shared" ref="D148" si="588">D147+D91</f>
        <v>6.5681818181818192</v>
      </c>
      <c r="E148" s="354">
        <f t="shared" ref="E148" si="589">E147+E91</f>
        <v>6.5113636363636367</v>
      </c>
      <c r="F148" s="354">
        <f t="shared" ref="F148" si="590">F147+F91</f>
        <v>6.7727272727272725</v>
      </c>
      <c r="G148" s="354">
        <f t="shared" ref="G148" si="591">G147+G91</f>
        <v>4.0101694915254233</v>
      </c>
      <c r="H148" s="354">
        <f t="shared" ref="H148" si="592">H147+H91</f>
        <v>4.5844594594594597</v>
      </c>
      <c r="I148" s="354">
        <f t="shared" ref="I148" si="593">I147+I91</f>
        <v>6.2406779661016945</v>
      </c>
      <c r="J148" s="354">
        <f t="shared" si="530"/>
        <v>6.0067567567567588</v>
      </c>
      <c r="K148" s="1208"/>
      <c r="L148" s="1208"/>
    </row>
    <row r="149" spans="1:12" ht="20.25" customHeight="1" outlineLevel="1">
      <c r="A149" s="202">
        <f t="shared" si="431"/>
        <v>26</v>
      </c>
      <c r="B149" s="354">
        <f t="shared" si="530"/>
        <v>5.6857142857142877</v>
      </c>
      <c r="C149" s="354">
        <f t="shared" ref="C149" si="594">C148+C92</f>
        <v>8.2226415094339611</v>
      </c>
      <c r="D149" s="354">
        <f t="shared" ref="D149" si="595">D148+D92</f>
        <v>6.7500000000000009</v>
      </c>
      <c r="E149" s="354">
        <f t="shared" ref="E149" si="596">E148+E92</f>
        <v>6.7121212121212128</v>
      </c>
      <c r="F149" s="354">
        <f t="shared" ref="F149" si="597">F148+F92</f>
        <v>7.0492424242424239</v>
      </c>
      <c r="G149" s="354">
        <f t="shared" ref="G149" si="598">G148+G92</f>
        <v>4.0983050847457623</v>
      </c>
      <c r="H149" s="354">
        <f t="shared" ref="H149" si="599">H148+H92</f>
        <v>4.6452702702702702</v>
      </c>
      <c r="I149" s="354">
        <f t="shared" ref="I149" si="600">I148+I92</f>
        <v>6.3864406779661014</v>
      </c>
      <c r="J149" s="354">
        <f t="shared" si="530"/>
        <v>6.1317567567567588</v>
      </c>
      <c r="K149" s="1208"/>
      <c r="L149" s="1208"/>
    </row>
    <row r="150" spans="1:12" ht="20.25" customHeight="1" outlineLevel="1">
      <c r="A150" s="202">
        <f t="shared" si="431"/>
        <v>27</v>
      </c>
      <c r="B150" s="354">
        <f t="shared" si="530"/>
        <v>5.8821428571428589</v>
      </c>
      <c r="C150" s="354">
        <f t="shared" ref="C150" si="601">C149+C93</f>
        <v>8.5924528301886784</v>
      </c>
      <c r="D150" s="354">
        <f t="shared" ref="D150" si="602">D149+D93</f>
        <v>6.9924242424242431</v>
      </c>
      <c r="E150" s="354">
        <f t="shared" ref="E150" si="603">E149+E93</f>
        <v>6.8939393939393945</v>
      </c>
      <c r="F150" s="354">
        <f t="shared" ref="F150" si="604">F149+F93</f>
        <v>7.2689393939393936</v>
      </c>
      <c r="G150" s="354">
        <f t="shared" ref="G150" si="605">G149+G93</f>
        <v>4.1627118644067789</v>
      </c>
      <c r="H150" s="354">
        <f t="shared" ref="H150" si="606">H149+H93</f>
        <v>4.7331081081081079</v>
      </c>
      <c r="I150" s="354">
        <f t="shared" ref="I150" si="607">I149+I93</f>
        <v>6.6033898305084744</v>
      </c>
      <c r="J150" s="354">
        <f t="shared" si="530"/>
        <v>6.2567567567567588</v>
      </c>
      <c r="K150" s="1208"/>
      <c r="L150" s="1208"/>
    </row>
    <row r="151" spans="1:12" ht="20.25" customHeight="1" outlineLevel="1">
      <c r="A151" s="202">
        <f t="shared" si="431"/>
        <v>28</v>
      </c>
      <c r="B151" s="354">
        <f t="shared" si="530"/>
        <v>6.1035714285714304</v>
      </c>
      <c r="C151" s="354">
        <f t="shared" ref="C151" si="608">C150+C94</f>
        <v>8.8754716981132074</v>
      </c>
      <c r="D151" s="354">
        <f t="shared" ref="D151" si="609">D150+D94</f>
        <v>7.2196969696969706</v>
      </c>
      <c r="E151" s="354">
        <f t="shared" ref="E151" si="610">E150+E94</f>
        <v>7.0757575757575761</v>
      </c>
      <c r="F151" s="354">
        <f t="shared" ref="F151" si="611">F150+F94</f>
        <v>7.5492424242424239</v>
      </c>
      <c r="G151" s="354">
        <f t="shared" ref="G151" si="612">G150+G94</f>
        <v>4.2779661016949149</v>
      </c>
      <c r="H151" s="354">
        <f t="shared" ref="H151" si="613">H150+H94</f>
        <v>4.8006756756756754</v>
      </c>
      <c r="I151" s="354">
        <f t="shared" ref="I151" si="614">I150+I94</f>
        <v>6.9118644067796611</v>
      </c>
      <c r="J151" s="354">
        <f t="shared" si="530"/>
        <v>6.3513513513513535</v>
      </c>
      <c r="K151" s="1208"/>
      <c r="L151" s="1208"/>
    </row>
    <row r="152" spans="1:12" ht="20.25" customHeight="1" outlineLevel="1">
      <c r="A152" s="202">
        <f t="shared" si="431"/>
        <v>29</v>
      </c>
      <c r="B152" s="354">
        <f t="shared" si="530"/>
        <v>6.3821428571428589</v>
      </c>
      <c r="C152" s="354">
        <f t="shared" ref="C152" si="615">C151+C95</f>
        <v>9.6037735849056602</v>
      </c>
      <c r="D152" s="354">
        <f t="shared" ref="D152" si="616">D151+D95</f>
        <v>7.7310606060606073</v>
      </c>
      <c r="E152" s="354">
        <f t="shared" ref="E152" si="617">E151+E95</f>
        <v>7.416666666666667</v>
      </c>
      <c r="F152" s="354">
        <f t="shared" ref="F152" si="618">F151+F95</f>
        <v>7.9659090909090908</v>
      </c>
      <c r="G152" s="354">
        <f t="shared" ref="G152" si="619">G151+G95</f>
        <v>4.4915254237288131</v>
      </c>
      <c r="H152" s="354">
        <f t="shared" ref="H152" si="620">H151+H95</f>
        <v>5.0641891891891886</v>
      </c>
      <c r="I152" s="354">
        <f t="shared" ref="I152" si="621">I151+I95</f>
        <v>7.2338983050847459</v>
      </c>
      <c r="J152" s="354">
        <f t="shared" si="530"/>
        <v>6.5033783783783807</v>
      </c>
      <c r="K152" s="1208"/>
      <c r="L152" s="1208"/>
    </row>
    <row r="153" spans="1:12" ht="20.25" customHeight="1" outlineLevel="1">
      <c r="A153" s="202">
        <f t="shared" si="431"/>
        <v>30</v>
      </c>
      <c r="B153" s="354">
        <f t="shared" si="530"/>
        <v>6.8785714285714299</v>
      </c>
      <c r="C153" s="354">
        <f t="shared" ref="C153" si="622">C152+C96</f>
        <v>10.449056603773585</v>
      </c>
      <c r="D153" s="354">
        <f t="shared" ref="D153" si="623">D152+D96</f>
        <v>8.1666666666666679</v>
      </c>
      <c r="E153" s="354">
        <f t="shared" ref="E153" si="624">E152+E96</f>
        <v>7.8333333333333339</v>
      </c>
      <c r="F153" s="354">
        <f t="shared" ref="F153" si="625">F152+F96</f>
        <v>8.4318181818181817</v>
      </c>
      <c r="G153" s="354">
        <f t="shared" ref="G153" si="626">G152+G96</f>
        <v>4.7322033898305076</v>
      </c>
      <c r="H153" s="354">
        <f t="shared" ref="H153" si="627">H152+H96</f>
        <v>5.4695945945945939</v>
      </c>
      <c r="I153" s="354">
        <f t="shared" ref="I153" si="628">I152+I96</f>
        <v>8.0644067796610166</v>
      </c>
      <c r="J153" s="354">
        <f t="shared" si="530"/>
        <v>6.6554054054054079</v>
      </c>
      <c r="K153" s="1208"/>
      <c r="L153" s="1208"/>
    </row>
    <row r="154" spans="1:12" ht="20.25" customHeight="1" outlineLevel="1">
      <c r="A154" s="202">
        <f t="shared" si="431"/>
        <v>31</v>
      </c>
      <c r="B154" s="354">
        <f t="shared" si="530"/>
        <v>7.4107142857142874</v>
      </c>
      <c r="C154" s="354">
        <f t="shared" ref="C154" si="629">C153+C97</f>
        <v>11.211320754716981</v>
      </c>
      <c r="D154" s="354">
        <f t="shared" ref="D154" si="630">D153+D97</f>
        <v>8.7310606060606073</v>
      </c>
      <c r="E154" s="354">
        <f t="shared" ref="E154" si="631">E153+E97</f>
        <v>8.1742424242424256</v>
      </c>
      <c r="F154" s="354">
        <f t="shared" ref="F154" si="632">F153+F97</f>
        <v>8.8598484848484844</v>
      </c>
      <c r="G154" s="354">
        <f t="shared" ref="G154" si="633">G153+G97</f>
        <v>5.0271186440677962</v>
      </c>
      <c r="H154" s="354">
        <f t="shared" ref="H154" si="634">H153+H97</f>
        <v>6.3479729729729719</v>
      </c>
      <c r="I154" s="354">
        <f t="shared" ref="I154" si="635">I153+I97</f>
        <v>8.9457627118644059</v>
      </c>
      <c r="J154" s="354">
        <f t="shared" si="530"/>
        <v>6.8479729729729755</v>
      </c>
      <c r="K154" s="1208"/>
      <c r="L154" s="1208"/>
    </row>
    <row r="155" spans="1:12" ht="20.25" customHeight="1" outlineLevel="1">
      <c r="A155" s="202">
        <f t="shared" si="431"/>
        <v>32</v>
      </c>
      <c r="B155" s="354">
        <f t="shared" si="530"/>
        <v>8.0535714285714306</v>
      </c>
      <c r="C155" s="354">
        <f t="shared" ref="C155" si="636">C154+C98</f>
        <v>12</v>
      </c>
      <c r="D155" s="354">
        <f t="shared" ref="D155" si="637">D154+D98</f>
        <v>9.1212121212121229</v>
      </c>
      <c r="E155" s="354">
        <f t="shared" ref="E155" si="638">E154+E98</f>
        <v>8.4886363636363651</v>
      </c>
      <c r="F155" s="354">
        <f t="shared" ref="F155" si="639">F154+F98</f>
        <v>9.1628787878787872</v>
      </c>
      <c r="G155" s="354">
        <f t="shared" ref="G155" si="640">G154+G98</f>
        <v>5.3728813559322033</v>
      </c>
      <c r="H155" s="354">
        <f t="shared" ref="H155" si="641">H154+H98</f>
        <v>7.6993243243243228</v>
      </c>
      <c r="I155" s="354">
        <f t="shared" ref="I155" si="642">I154+I98</f>
        <v>10.050847457627118</v>
      </c>
      <c r="J155" s="354">
        <f t="shared" si="530"/>
        <v>7.1790540540540562</v>
      </c>
      <c r="K155" s="1208"/>
      <c r="L155" s="1208"/>
    </row>
    <row r="156" spans="1:12" ht="20.25" customHeight="1" outlineLevel="1">
      <c r="A156" s="202">
        <f t="shared" si="431"/>
        <v>33</v>
      </c>
      <c r="B156" s="354">
        <f t="shared" ref="B156:J171" si="643">B155+B99</f>
        <v>8.8500000000000014</v>
      </c>
      <c r="C156" s="354">
        <f t="shared" ref="C156" si="644">C155+C99</f>
        <v>13.486792452830189</v>
      </c>
      <c r="D156" s="354">
        <f t="shared" ref="D156" si="645">D155+D99</f>
        <v>9.537878787878789</v>
      </c>
      <c r="E156" s="354">
        <f t="shared" ref="E156" si="646">E155+E99</f>
        <v>8.867424242424244</v>
      </c>
      <c r="F156" s="354">
        <f t="shared" ref="F156" si="647">F155+F99</f>
        <v>9.6553030303030294</v>
      </c>
      <c r="G156" s="354">
        <f t="shared" ref="G156" si="648">G155+G99</f>
        <v>5.8677966101694912</v>
      </c>
      <c r="H156" s="354">
        <f t="shared" ref="H156" si="649">H155+H99</f>
        <v>10.402027027027025</v>
      </c>
      <c r="I156" s="354">
        <f t="shared" ref="I156" si="650">I155+I99</f>
        <v>10.976271186440677</v>
      </c>
      <c r="J156" s="354">
        <f t="shared" si="643"/>
        <v>7.533783783783786</v>
      </c>
      <c r="K156" s="1208"/>
      <c r="L156" s="1208"/>
    </row>
    <row r="157" spans="1:12" ht="20.25" customHeight="1" outlineLevel="1">
      <c r="A157" s="202">
        <f t="shared" si="431"/>
        <v>34</v>
      </c>
      <c r="B157" s="354">
        <f t="shared" si="643"/>
        <v>9.9214285714285726</v>
      </c>
      <c r="C157" s="354">
        <f t="shared" ref="C157" si="651">C156+C100</f>
        <v>15.260377358490565</v>
      </c>
      <c r="D157" s="354">
        <f t="shared" ref="D157" si="652">D156+D100</f>
        <v>9.9469696969696972</v>
      </c>
      <c r="E157" s="354">
        <f t="shared" ref="E157" si="653">E156+E100</f>
        <v>9.3181818181818201</v>
      </c>
      <c r="F157" s="354">
        <f t="shared" ref="F157" si="654">F156+F100</f>
        <v>10.356060606060606</v>
      </c>
      <c r="G157" s="354">
        <f t="shared" ref="G157" si="655">G156+G100</f>
        <v>6.3593220338983043</v>
      </c>
      <c r="H157" s="354">
        <f t="shared" ref="H157" si="656">H156+H100</f>
        <v>11.97297297297297</v>
      </c>
      <c r="I157" s="354">
        <f t="shared" ref="I157" si="657">I156+I100</f>
        <v>11.959322033898303</v>
      </c>
      <c r="J157" s="354">
        <f t="shared" si="643"/>
        <v>8.280405405405407</v>
      </c>
      <c r="K157" s="1208"/>
      <c r="L157" s="1208"/>
    </row>
    <row r="158" spans="1:12" ht="20.25" customHeight="1" outlineLevel="1">
      <c r="A158" s="202">
        <f t="shared" si="431"/>
        <v>35</v>
      </c>
      <c r="B158" s="354">
        <f t="shared" si="643"/>
        <v>11.321428571428573</v>
      </c>
      <c r="C158" s="354">
        <f t="shared" ref="C158" si="658">C157+C101</f>
        <v>17.716981132075471</v>
      </c>
      <c r="D158" s="354">
        <f t="shared" ref="D158" si="659">D157+D101</f>
        <v>10.571969696969697</v>
      </c>
      <c r="E158" s="354">
        <f t="shared" ref="E158" si="660">E157+E101</f>
        <v>9.9621212121212146</v>
      </c>
      <c r="F158" s="354">
        <f t="shared" ref="F158" si="661">F157+F101</f>
        <v>11.132575757575758</v>
      </c>
      <c r="G158" s="354">
        <f t="shared" ref="G158" si="662">G157+G101</f>
        <v>7.2135593220338974</v>
      </c>
      <c r="H158" s="354">
        <f t="shared" ref="H158" si="663">H157+H101</f>
        <v>13.783783783783781</v>
      </c>
      <c r="I158" s="354">
        <f t="shared" ref="I158" si="664">I157+I101</f>
        <v>12.840677966101692</v>
      </c>
      <c r="J158" s="354">
        <f t="shared" si="643"/>
        <v>10.003378378378381</v>
      </c>
      <c r="K158" s="1208"/>
      <c r="L158" s="1208"/>
    </row>
    <row r="159" spans="1:12" ht="20.25" customHeight="1" outlineLevel="1">
      <c r="A159" s="202">
        <f t="shared" si="431"/>
        <v>36</v>
      </c>
      <c r="B159" s="354">
        <f t="shared" si="643"/>
        <v>12.989285714285716</v>
      </c>
      <c r="C159" s="354">
        <f t="shared" ref="C159" si="665">C158+C102</f>
        <v>18.89433962264151</v>
      </c>
      <c r="D159" s="354">
        <f t="shared" ref="D159" si="666">D158+D102</f>
        <v>11.367424242424242</v>
      </c>
      <c r="E159" s="354">
        <f t="shared" ref="E159" si="667">E158+E102</f>
        <v>10.94318181818182</v>
      </c>
      <c r="F159" s="354">
        <f t="shared" ref="F159" si="668">F158+F102</f>
        <v>11.958333333333334</v>
      </c>
      <c r="G159" s="354">
        <f t="shared" ref="G159" si="669">G158+G102</f>
        <v>7.813559322033897</v>
      </c>
      <c r="H159" s="354">
        <f t="shared" ref="H159" si="670">H158+H102</f>
        <v>13.783783783783781</v>
      </c>
      <c r="I159" s="354">
        <f t="shared" ref="I159" si="671">I158+I102</f>
        <v>13.281355932203388</v>
      </c>
      <c r="J159" s="354">
        <f t="shared" si="643"/>
        <v>10.003378378378381</v>
      </c>
      <c r="K159" s="1208"/>
      <c r="L159" s="1208"/>
    </row>
    <row r="160" spans="1:12" ht="20.25" customHeight="1" outlineLevel="1">
      <c r="A160" s="202">
        <f t="shared" si="431"/>
        <v>37</v>
      </c>
      <c r="B160" s="354">
        <f t="shared" si="643"/>
        <v>12.989285714285716</v>
      </c>
      <c r="C160" s="354">
        <f t="shared" ref="C160" si="672">C159+C103</f>
        <v>18.89433962264151</v>
      </c>
      <c r="D160" s="354">
        <f t="shared" ref="D160" si="673">D159+D103</f>
        <v>11.367424242424242</v>
      </c>
      <c r="E160" s="354">
        <f t="shared" ref="E160" si="674">E159+E103</f>
        <v>10.94318181818182</v>
      </c>
      <c r="F160" s="354">
        <f t="shared" ref="F160" si="675">F159+F103</f>
        <v>11.958333333333334</v>
      </c>
      <c r="G160" s="354">
        <f t="shared" ref="G160" si="676">G159+G103</f>
        <v>7.813559322033897</v>
      </c>
      <c r="H160" s="354">
        <f t="shared" ref="H160" si="677">H159+H103</f>
        <v>13.783783783783781</v>
      </c>
      <c r="I160" s="354">
        <f t="shared" ref="I160" si="678">I159+I103</f>
        <v>13.281355932203388</v>
      </c>
      <c r="J160" s="354">
        <f t="shared" si="643"/>
        <v>10.003378378378381</v>
      </c>
      <c r="K160" s="1208"/>
      <c r="L160" s="1208"/>
    </row>
    <row r="161" spans="1:12" ht="20.25" customHeight="1" outlineLevel="1">
      <c r="A161" s="202">
        <f t="shared" si="431"/>
        <v>38</v>
      </c>
      <c r="B161" s="354">
        <f t="shared" si="643"/>
        <v>12.989285714285716</v>
      </c>
      <c r="C161" s="354">
        <f t="shared" ref="C161" si="679">C160+C104</f>
        <v>18.89433962264151</v>
      </c>
      <c r="D161" s="354">
        <f t="shared" ref="D161" si="680">D160+D104</f>
        <v>11.367424242424242</v>
      </c>
      <c r="E161" s="354">
        <f t="shared" ref="E161" si="681">E160+E104</f>
        <v>10.94318181818182</v>
      </c>
      <c r="F161" s="354">
        <f t="shared" ref="F161" si="682">F160+F104</f>
        <v>11.958333333333334</v>
      </c>
      <c r="G161" s="354">
        <f t="shared" ref="G161" si="683">G160+G104</f>
        <v>7.813559322033897</v>
      </c>
      <c r="H161" s="354">
        <f t="shared" ref="H161" si="684">H160+H104</f>
        <v>13.783783783783781</v>
      </c>
      <c r="I161" s="354">
        <f t="shared" ref="I161" si="685">I160+I104</f>
        <v>13.281355932203388</v>
      </c>
      <c r="J161" s="354">
        <f t="shared" si="643"/>
        <v>10.003378378378381</v>
      </c>
      <c r="K161" s="1208"/>
      <c r="L161" s="1208"/>
    </row>
    <row r="162" spans="1:12" ht="20.25" customHeight="1" outlineLevel="1">
      <c r="A162" s="202">
        <f t="shared" si="431"/>
        <v>39</v>
      </c>
      <c r="B162" s="354">
        <f t="shared" si="643"/>
        <v>12.989285714285716</v>
      </c>
      <c r="C162" s="354">
        <f t="shared" ref="C162" si="686">C161+C105</f>
        <v>18.89433962264151</v>
      </c>
      <c r="D162" s="354">
        <f t="shared" ref="D162" si="687">D161+D105</f>
        <v>11.367424242424242</v>
      </c>
      <c r="E162" s="354">
        <f t="shared" ref="E162" si="688">E161+E105</f>
        <v>10.94318181818182</v>
      </c>
      <c r="F162" s="354">
        <f t="shared" ref="F162" si="689">F161+F105</f>
        <v>11.958333333333334</v>
      </c>
      <c r="G162" s="354">
        <f t="shared" ref="G162" si="690">G161+G105</f>
        <v>7.813559322033897</v>
      </c>
      <c r="H162" s="354">
        <f t="shared" ref="H162" si="691">H161+H105</f>
        <v>13.783783783783781</v>
      </c>
      <c r="I162" s="354">
        <f t="shared" ref="I162" si="692">I161+I105</f>
        <v>13.281355932203388</v>
      </c>
      <c r="J162" s="354">
        <f t="shared" si="643"/>
        <v>10.003378378378381</v>
      </c>
      <c r="K162" s="1208"/>
      <c r="L162" s="1208"/>
    </row>
    <row r="163" spans="1:12" ht="20.25" customHeight="1" outlineLevel="1">
      <c r="A163" s="202">
        <f t="shared" si="431"/>
        <v>40</v>
      </c>
      <c r="B163" s="354">
        <f t="shared" si="643"/>
        <v>12.989285714285716</v>
      </c>
      <c r="C163" s="354">
        <f t="shared" ref="C163" si="693">C162+C106</f>
        <v>18.89433962264151</v>
      </c>
      <c r="D163" s="354">
        <f t="shared" ref="D163" si="694">D162+D106</f>
        <v>11.367424242424242</v>
      </c>
      <c r="E163" s="354">
        <f t="shared" ref="E163" si="695">E162+E106</f>
        <v>10.94318181818182</v>
      </c>
      <c r="F163" s="354">
        <f t="shared" ref="F163" si="696">F162+F106</f>
        <v>11.958333333333334</v>
      </c>
      <c r="G163" s="354">
        <f t="shared" ref="G163" si="697">G162+G106</f>
        <v>7.813559322033897</v>
      </c>
      <c r="H163" s="354">
        <f t="shared" ref="H163" si="698">H162+H106</f>
        <v>13.783783783783781</v>
      </c>
      <c r="I163" s="354">
        <f t="shared" ref="I163" si="699">I162+I106</f>
        <v>13.281355932203388</v>
      </c>
      <c r="J163" s="354">
        <f t="shared" si="643"/>
        <v>10.003378378378381</v>
      </c>
      <c r="K163" s="1208"/>
      <c r="L163" s="1208"/>
    </row>
    <row r="164" spans="1:12" ht="20.25" customHeight="1" outlineLevel="1">
      <c r="A164" s="202">
        <f t="shared" si="431"/>
        <v>41</v>
      </c>
      <c r="B164" s="354">
        <f t="shared" si="643"/>
        <v>12.989285714285716</v>
      </c>
      <c r="C164" s="354">
        <f t="shared" ref="C164" si="700">C163+C107</f>
        <v>18.89433962264151</v>
      </c>
      <c r="D164" s="354">
        <f t="shared" ref="D164" si="701">D163+D107</f>
        <v>11.367424242424242</v>
      </c>
      <c r="E164" s="354">
        <f t="shared" ref="E164" si="702">E163+E107</f>
        <v>10.94318181818182</v>
      </c>
      <c r="F164" s="354">
        <f t="shared" ref="F164" si="703">F163+F107</f>
        <v>11.958333333333334</v>
      </c>
      <c r="G164" s="354">
        <f t="shared" ref="G164" si="704">G163+G107</f>
        <v>7.813559322033897</v>
      </c>
      <c r="H164" s="354">
        <f t="shared" ref="H164" si="705">H163+H107</f>
        <v>13.783783783783781</v>
      </c>
      <c r="I164" s="354">
        <f t="shared" ref="I164" si="706">I163+I107</f>
        <v>13.281355932203388</v>
      </c>
      <c r="J164" s="354">
        <f t="shared" si="643"/>
        <v>10.003378378378381</v>
      </c>
      <c r="K164" s="1208"/>
      <c r="L164" s="1208"/>
    </row>
    <row r="165" spans="1:12" ht="20.25" customHeight="1" outlineLevel="1">
      <c r="A165" s="202">
        <f t="shared" si="431"/>
        <v>42</v>
      </c>
      <c r="B165" s="354">
        <f t="shared" si="643"/>
        <v>12.989285714285716</v>
      </c>
      <c r="C165" s="354">
        <f t="shared" ref="C165" si="707">C164+C108</f>
        <v>18.89433962264151</v>
      </c>
      <c r="D165" s="354">
        <f t="shared" ref="D165" si="708">D164+D108</f>
        <v>11.367424242424242</v>
      </c>
      <c r="E165" s="354">
        <f t="shared" ref="E165" si="709">E164+E108</f>
        <v>10.94318181818182</v>
      </c>
      <c r="F165" s="354">
        <f t="shared" ref="F165" si="710">F164+F108</f>
        <v>11.958333333333334</v>
      </c>
      <c r="G165" s="354">
        <f t="shared" ref="G165" si="711">G164+G108</f>
        <v>7.813559322033897</v>
      </c>
      <c r="H165" s="354">
        <f t="shared" ref="H165" si="712">H164+H108</f>
        <v>13.783783783783781</v>
      </c>
      <c r="I165" s="354">
        <f t="shared" ref="I165" si="713">I164+I108</f>
        <v>13.281355932203388</v>
      </c>
      <c r="J165" s="354">
        <f t="shared" si="643"/>
        <v>10.003378378378381</v>
      </c>
      <c r="K165" s="1208"/>
      <c r="L165" s="1208"/>
    </row>
    <row r="166" spans="1:12" ht="20.25" customHeight="1" outlineLevel="1">
      <c r="A166" s="202">
        <f t="shared" si="431"/>
        <v>43</v>
      </c>
      <c r="B166" s="354">
        <f t="shared" si="643"/>
        <v>12.989285714285716</v>
      </c>
      <c r="C166" s="354">
        <f t="shared" ref="C166" si="714">C165+C109</f>
        <v>18.89433962264151</v>
      </c>
      <c r="D166" s="354">
        <f t="shared" ref="D166" si="715">D165+D109</f>
        <v>11.367424242424242</v>
      </c>
      <c r="E166" s="354">
        <f t="shared" ref="E166" si="716">E165+E109</f>
        <v>10.94318181818182</v>
      </c>
      <c r="F166" s="354">
        <f t="shared" ref="F166" si="717">F165+F109</f>
        <v>11.958333333333334</v>
      </c>
      <c r="G166" s="354">
        <f t="shared" ref="G166" si="718">G165+G109</f>
        <v>7.813559322033897</v>
      </c>
      <c r="H166" s="354">
        <f t="shared" ref="H166" si="719">H165+H109</f>
        <v>13.783783783783781</v>
      </c>
      <c r="I166" s="354">
        <f t="shared" ref="I166" si="720">I165+I109</f>
        <v>13.281355932203388</v>
      </c>
      <c r="J166" s="354">
        <f t="shared" si="643"/>
        <v>10.003378378378381</v>
      </c>
      <c r="K166" s="1208"/>
      <c r="L166" s="1208"/>
    </row>
    <row r="167" spans="1:12" ht="20.25" customHeight="1" outlineLevel="1">
      <c r="A167" s="202">
        <f t="shared" si="431"/>
        <v>44</v>
      </c>
      <c r="B167" s="354">
        <f t="shared" si="643"/>
        <v>12.989285714285716</v>
      </c>
      <c r="C167" s="354">
        <f t="shared" ref="C167" si="721">C166+C110</f>
        <v>18.89433962264151</v>
      </c>
      <c r="D167" s="354">
        <f t="shared" ref="D167" si="722">D166+D110</f>
        <v>11.367424242424242</v>
      </c>
      <c r="E167" s="354">
        <f t="shared" ref="E167" si="723">E166+E110</f>
        <v>10.94318181818182</v>
      </c>
      <c r="F167" s="354">
        <f t="shared" ref="F167" si="724">F166+F110</f>
        <v>11.958333333333334</v>
      </c>
      <c r="G167" s="354">
        <f t="shared" ref="G167" si="725">G166+G110</f>
        <v>7.813559322033897</v>
      </c>
      <c r="H167" s="354">
        <f t="shared" ref="H167" si="726">H166+H110</f>
        <v>13.783783783783781</v>
      </c>
      <c r="I167" s="354">
        <f t="shared" ref="I167" si="727">I166+I110</f>
        <v>13.281355932203388</v>
      </c>
      <c r="J167" s="354">
        <f t="shared" si="643"/>
        <v>10.003378378378381</v>
      </c>
      <c r="K167" s="1208"/>
      <c r="L167" s="1208"/>
    </row>
    <row r="168" spans="1:12" ht="20.25" customHeight="1" outlineLevel="1">
      <c r="A168" s="202">
        <f t="shared" si="431"/>
        <v>45</v>
      </c>
      <c r="B168" s="354">
        <f t="shared" si="643"/>
        <v>12.989285714285716</v>
      </c>
      <c r="C168" s="354">
        <f t="shared" ref="C168" si="728">C167+C111</f>
        <v>18.89433962264151</v>
      </c>
      <c r="D168" s="354">
        <f t="shared" ref="D168" si="729">D167+D111</f>
        <v>11.367424242424242</v>
      </c>
      <c r="E168" s="354">
        <f t="shared" ref="E168" si="730">E167+E111</f>
        <v>10.94318181818182</v>
      </c>
      <c r="F168" s="354">
        <f t="shared" ref="F168" si="731">F167+F111</f>
        <v>11.958333333333334</v>
      </c>
      <c r="G168" s="354">
        <f t="shared" ref="G168" si="732">G167+G111</f>
        <v>7.813559322033897</v>
      </c>
      <c r="H168" s="354">
        <f t="shared" ref="H168" si="733">H167+H111</f>
        <v>13.783783783783781</v>
      </c>
      <c r="I168" s="354">
        <f t="shared" ref="I168" si="734">I167+I111</f>
        <v>13.281355932203388</v>
      </c>
      <c r="J168" s="354">
        <f t="shared" si="643"/>
        <v>10.003378378378381</v>
      </c>
      <c r="K168" s="1208"/>
      <c r="L168" s="1208"/>
    </row>
    <row r="169" spans="1:12" ht="20.25" customHeight="1" outlineLevel="1">
      <c r="A169" s="202">
        <f t="shared" si="431"/>
        <v>46</v>
      </c>
      <c r="B169" s="354">
        <f t="shared" si="643"/>
        <v>12.989285714285716</v>
      </c>
      <c r="C169" s="354">
        <f t="shared" ref="C169" si="735">C168+C112</f>
        <v>18.89433962264151</v>
      </c>
      <c r="D169" s="354">
        <f t="shared" ref="D169" si="736">D168+D112</f>
        <v>11.367424242424242</v>
      </c>
      <c r="E169" s="354">
        <f t="shared" ref="E169" si="737">E168+E112</f>
        <v>10.94318181818182</v>
      </c>
      <c r="F169" s="354">
        <f t="shared" ref="F169" si="738">F168+F112</f>
        <v>11.958333333333334</v>
      </c>
      <c r="G169" s="354">
        <f t="shared" ref="G169" si="739">G168+G112</f>
        <v>7.813559322033897</v>
      </c>
      <c r="H169" s="354">
        <f t="shared" ref="H169" si="740">H168+H112</f>
        <v>13.783783783783781</v>
      </c>
      <c r="I169" s="354">
        <f t="shared" ref="I169" si="741">I168+I112</f>
        <v>13.281355932203388</v>
      </c>
      <c r="J169" s="354">
        <f t="shared" si="643"/>
        <v>10.003378378378381</v>
      </c>
      <c r="K169" s="1208"/>
      <c r="L169" s="1208"/>
    </row>
    <row r="170" spans="1:12" ht="20.25" customHeight="1" outlineLevel="1">
      <c r="A170" s="202">
        <f t="shared" si="431"/>
        <v>47</v>
      </c>
      <c r="B170" s="354">
        <f t="shared" si="643"/>
        <v>12.989285714285716</v>
      </c>
      <c r="C170" s="354">
        <f t="shared" ref="C170" si="742">C169+C113</f>
        <v>18.89433962264151</v>
      </c>
      <c r="D170" s="354">
        <f t="shared" ref="D170" si="743">D169+D113</f>
        <v>11.367424242424242</v>
      </c>
      <c r="E170" s="354">
        <f t="shared" ref="E170" si="744">E169+E113</f>
        <v>10.94318181818182</v>
      </c>
      <c r="F170" s="354">
        <f t="shared" ref="F170" si="745">F169+F113</f>
        <v>11.958333333333334</v>
      </c>
      <c r="G170" s="354">
        <f t="shared" ref="G170" si="746">G169+G113</f>
        <v>7.813559322033897</v>
      </c>
      <c r="H170" s="354">
        <f t="shared" ref="H170" si="747">H169+H113</f>
        <v>13.783783783783781</v>
      </c>
      <c r="I170" s="354">
        <f t="shared" ref="I170" si="748">I169+I113</f>
        <v>13.281355932203388</v>
      </c>
      <c r="J170" s="354">
        <f t="shared" si="643"/>
        <v>10.003378378378381</v>
      </c>
      <c r="K170" s="1208"/>
      <c r="L170" s="1208"/>
    </row>
    <row r="171" spans="1:12" ht="20.25" customHeight="1" outlineLevel="1">
      <c r="A171" s="202">
        <f t="shared" si="431"/>
        <v>48</v>
      </c>
      <c r="B171" s="354">
        <f t="shared" si="643"/>
        <v>12.989285714285716</v>
      </c>
      <c r="C171" s="354">
        <f t="shared" ref="C171" si="749">C170+C114</f>
        <v>18.89433962264151</v>
      </c>
      <c r="D171" s="354">
        <f t="shared" ref="D171" si="750">D170+D114</f>
        <v>11.367424242424242</v>
      </c>
      <c r="E171" s="354">
        <f t="shared" ref="E171" si="751">E170+E114</f>
        <v>10.94318181818182</v>
      </c>
      <c r="F171" s="354">
        <f t="shared" ref="F171" si="752">F170+F114</f>
        <v>11.958333333333334</v>
      </c>
      <c r="G171" s="354">
        <f t="shared" ref="G171" si="753">G170+G114</f>
        <v>7.813559322033897</v>
      </c>
      <c r="H171" s="354">
        <f t="shared" ref="H171" si="754">H170+H114</f>
        <v>13.783783783783781</v>
      </c>
      <c r="I171" s="354">
        <f t="shared" ref="I171" si="755">I170+I114</f>
        <v>13.281355932203388</v>
      </c>
      <c r="J171" s="354">
        <f t="shared" si="643"/>
        <v>10.003378378378381</v>
      </c>
      <c r="K171" s="1208"/>
      <c r="L171" s="1208"/>
    </row>
    <row r="172" spans="1:12" ht="20.25" customHeight="1" outlineLevel="1" thickBot="1">
      <c r="A172" s="203">
        <f t="shared" si="431"/>
        <v>49</v>
      </c>
      <c r="B172" s="355">
        <f t="shared" ref="B172:J172" si="756">B171+B115</f>
        <v>12.989285714285716</v>
      </c>
      <c r="C172" s="355">
        <f t="shared" ref="C172" si="757">C171+C115</f>
        <v>18.89433962264151</v>
      </c>
      <c r="D172" s="355">
        <f t="shared" ref="D172" si="758">D171+D115</f>
        <v>11.367424242424242</v>
      </c>
      <c r="E172" s="355">
        <f t="shared" ref="E172" si="759">E171+E115</f>
        <v>10.94318181818182</v>
      </c>
      <c r="F172" s="355">
        <f t="shared" ref="F172" si="760">F171+F115</f>
        <v>11.958333333333334</v>
      </c>
      <c r="G172" s="355">
        <f t="shared" ref="G172" si="761">G171+G115</f>
        <v>7.813559322033897</v>
      </c>
      <c r="H172" s="355">
        <f t="shared" ref="H172" si="762">H171+H115</f>
        <v>13.783783783783781</v>
      </c>
      <c r="I172" s="355">
        <f t="shared" ref="I172" si="763">I171+I115</f>
        <v>13.281355932203388</v>
      </c>
      <c r="J172" s="355">
        <f t="shared" si="756"/>
        <v>10.003378378378381</v>
      </c>
      <c r="K172" s="1208"/>
      <c r="L172" s="1208"/>
    </row>
    <row r="173" spans="1:12" ht="36.75" customHeight="1" thickBot="1">
      <c r="A173" s="182" t="s">
        <v>152</v>
      </c>
    </row>
    <row r="174" spans="1:12" ht="25.5" customHeight="1" outlineLevel="1">
      <c r="A174" s="164" t="s">
        <v>16</v>
      </c>
      <c r="B174" s="167" t="str">
        <f t="shared" ref="B174:J174" si="764">B3</f>
        <v>H1</v>
      </c>
      <c r="C174" s="167" t="str">
        <f t="shared" si="764"/>
        <v>H2</v>
      </c>
      <c r="D174" s="167" t="str">
        <f t="shared" si="764"/>
        <v>H3</v>
      </c>
      <c r="E174" s="167" t="str">
        <f t="shared" si="764"/>
        <v>H4</v>
      </c>
      <c r="F174" s="167" t="str">
        <f t="shared" si="764"/>
        <v>H5</v>
      </c>
      <c r="G174" s="167" t="str">
        <f t="shared" si="764"/>
        <v>H6</v>
      </c>
      <c r="H174" s="167" t="str">
        <f t="shared" si="764"/>
        <v>H7</v>
      </c>
      <c r="I174" s="167" t="str">
        <f t="shared" si="764"/>
        <v>H8</v>
      </c>
      <c r="J174" s="167" t="str">
        <f t="shared" si="764"/>
        <v>H9</v>
      </c>
      <c r="K174" s="1215" t="s">
        <v>118</v>
      </c>
      <c r="L174" s="1212" t="s">
        <v>461</v>
      </c>
    </row>
    <row r="175" spans="1:12" ht="26.25" customHeight="1" outlineLevel="1">
      <c r="A175" s="165" t="s">
        <v>114</v>
      </c>
      <c r="B175" s="168">
        <f t="shared" ref="B175:J178" si="765">B4</f>
        <v>28000</v>
      </c>
      <c r="C175" s="168">
        <f t="shared" ref="C175" si="766">C4</f>
        <v>26500</v>
      </c>
      <c r="D175" s="168">
        <f t="shared" ref="D175" si="767">D4</f>
        <v>26400</v>
      </c>
      <c r="E175" s="168">
        <f t="shared" ref="E175" si="768">E4</f>
        <v>26400</v>
      </c>
      <c r="F175" s="168">
        <f t="shared" ref="F175" si="769">F4</f>
        <v>26400</v>
      </c>
      <c r="G175" s="168">
        <f t="shared" ref="G175" si="770">G4</f>
        <v>29500</v>
      </c>
      <c r="H175" s="168">
        <f t="shared" ref="H175" si="771">H4</f>
        <v>29600</v>
      </c>
      <c r="I175" s="168">
        <f t="shared" ref="I175" si="772">I4</f>
        <v>29500</v>
      </c>
      <c r="J175" s="168">
        <f t="shared" si="765"/>
        <v>29600</v>
      </c>
      <c r="K175" s="1216"/>
      <c r="L175" s="1213"/>
    </row>
    <row r="176" spans="1:12" ht="26.25" customHeight="1" outlineLevel="1">
      <c r="A176" s="832" t="s">
        <v>563</v>
      </c>
      <c r="B176" s="168">
        <f t="shared" si="765"/>
        <v>35</v>
      </c>
      <c r="C176" s="168" t="str">
        <f t="shared" ref="C176" si="773">C5</f>
        <v>53-54</v>
      </c>
      <c r="D176" s="168" t="str">
        <f t="shared" ref="D176" si="774">D5</f>
        <v>53-54</v>
      </c>
      <c r="E176" s="168" t="str">
        <f t="shared" ref="E176" si="775">E5</f>
        <v>53-54</v>
      </c>
      <c r="F176" s="168" t="str">
        <f t="shared" ref="F176" si="776">F5</f>
        <v>53-54</v>
      </c>
      <c r="G176" s="168" t="str">
        <f t="shared" ref="G176" si="777">G5</f>
        <v>37-38</v>
      </c>
      <c r="H176" s="168" t="str">
        <f t="shared" ref="H176" si="778">H5</f>
        <v>37-38</v>
      </c>
      <c r="I176" s="168" t="str">
        <f t="shared" ref="I176" si="779">I5</f>
        <v>37-38</v>
      </c>
      <c r="J176" s="168" t="str">
        <f t="shared" si="765"/>
        <v>37-38</v>
      </c>
      <c r="K176" s="1216"/>
      <c r="L176" s="1213"/>
    </row>
    <row r="177" spans="1:31" ht="26.25" customHeight="1" outlineLevel="1">
      <c r="A177" s="833" t="s">
        <v>564</v>
      </c>
      <c r="B177" s="168" t="str">
        <f t="shared" si="765"/>
        <v>L3</v>
      </c>
      <c r="C177" s="168" t="str">
        <f t="shared" ref="C177" si="780">C6</f>
        <v>L4</v>
      </c>
      <c r="D177" s="168" t="str">
        <f t="shared" ref="D177" si="781">D6</f>
        <v>L4</v>
      </c>
      <c r="E177" s="168" t="str">
        <f t="shared" ref="E177" si="782">E6</f>
        <v>L4</v>
      </c>
      <c r="F177" s="168" t="str">
        <f t="shared" ref="F177" si="783">F6</f>
        <v>L4</v>
      </c>
      <c r="G177" s="168" t="str">
        <f t="shared" ref="G177" si="784">G6</f>
        <v>L7</v>
      </c>
      <c r="H177" s="168" t="str">
        <f t="shared" ref="H177" si="785">H6</f>
        <v>L7</v>
      </c>
      <c r="I177" s="168" t="str">
        <f t="shared" ref="I177" si="786">I6</f>
        <v>L7</v>
      </c>
      <c r="J177" s="168" t="str">
        <f t="shared" si="765"/>
        <v>L7</v>
      </c>
      <c r="K177" s="1216"/>
      <c r="L177" s="1213"/>
    </row>
    <row r="178" spans="1:31" ht="26.25" customHeight="1" outlineLevel="1">
      <c r="A178" s="185" t="s">
        <v>136</v>
      </c>
      <c r="B178" s="190">
        <f t="shared" si="765"/>
        <v>45679</v>
      </c>
      <c r="C178" s="190">
        <f t="shared" ref="C178" si="787">C7</f>
        <v>45679</v>
      </c>
      <c r="D178" s="190">
        <f t="shared" ref="D178" si="788">D7</f>
        <v>45679</v>
      </c>
      <c r="E178" s="190">
        <f t="shared" ref="E178" si="789">E7</f>
        <v>45679</v>
      </c>
      <c r="F178" s="190">
        <f t="shared" ref="F178" si="790">F7</f>
        <v>45679</v>
      </c>
      <c r="G178" s="190">
        <f t="shared" ref="G178" si="791">G7</f>
        <v>45680</v>
      </c>
      <c r="H178" s="190">
        <f t="shared" ref="H178" si="792">H7</f>
        <v>45680</v>
      </c>
      <c r="I178" s="190">
        <f t="shared" ref="I178" si="793">I7</f>
        <v>45680</v>
      </c>
      <c r="J178" s="190">
        <f t="shared" si="765"/>
        <v>45680</v>
      </c>
      <c r="K178" s="1216"/>
      <c r="L178" s="1213"/>
    </row>
    <row r="179" spans="1:31" ht="26.25" customHeight="1" outlineLevel="1" thickBot="1">
      <c r="A179" s="166" t="s">
        <v>461</v>
      </c>
      <c r="B179" s="206">
        <f t="shared" ref="B179:J179" si="794">SUM(B180:B230)</f>
        <v>3637</v>
      </c>
      <c r="C179" s="206">
        <f t="shared" si="794"/>
        <v>5007</v>
      </c>
      <c r="D179" s="206">
        <f t="shared" si="794"/>
        <v>3001</v>
      </c>
      <c r="E179" s="206">
        <f t="shared" si="794"/>
        <v>2889</v>
      </c>
      <c r="F179" s="206">
        <f t="shared" si="794"/>
        <v>3157</v>
      </c>
      <c r="G179" s="206">
        <f t="shared" si="794"/>
        <v>2305</v>
      </c>
      <c r="H179" s="206">
        <f t="shared" si="794"/>
        <v>4080</v>
      </c>
      <c r="I179" s="206">
        <f t="shared" si="794"/>
        <v>3918</v>
      </c>
      <c r="J179" s="206">
        <f t="shared" si="794"/>
        <v>2961</v>
      </c>
      <c r="K179" s="1217"/>
      <c r="L179" s="1214"/>
    </row>
    <row r="180" spans="1:31" ht="19.5" customHeight="1" outlineLevel="1">
      <c r="A180" s="403">
        <f>Template!A10</f>
        <v>45679</v>
      </c>
      <c r="B180" s="402">
        <f>(VLOOKUP(A180,日报!A:FB,5,0)+VLOOKUP(A180,日报!A:FB,6,0))</f>
        <v>0</v>
      </c>
      <c r="C180" s="402">
        <f>(VLOOKUP(A180,日报!A:FC,22,0)+VLOOKUP(A180,日报!A:FC,23,0))</f>
        <v>0</v>
      </c>
      <c r="D180" s="402">
        <f>(VLOOKUP(A180,日报!A:FD,39,0)+VLOOKUP(A180,日报!A:FD,40,0))</f>
        <v>0</v>
      </c>
      <c r="E180" s="402">
        <f>(VLOOKUP(A180,日报!A:FE,56,0)+VLOOKUP(A180,日报!A:FE,57,0))</f>
        <v>0</v>
      </c>
      <c r="F180" s="402">
        <f>(VLOOKUP(A180,日报!A:FF,73,0)+VLOOKUP(A180,日报!A:FF,74,0))</f>
        <v>0</v>
      </c>
      <c r="G180" s="402">
        <f>(VLOOKUP(A180,日报!A:FG,90,0)+VLOOKUP(A180,日报!A:FG,91,0))</f>
        <v>0</v>
      </c>
      <c r="H180" s="402">
        <f>(VLOOKUP(A180,日报!A:FH,107,0)+VLOOKUP(A180,日报!A:FH,108,0))</f>
        <v>0</v>
      </c>
      <c r="I180" s="402">
        <f>(VLOOKUP(A180,日报!A:FI,124,0)+VLOOKUP(A180,日报!A:FI,125,0))</f>
        <v>0</v>
      </c>
      <c r="J180" s="402">
        <f>(VLOOKUP(A180,日报!A:FJ,141,0)+VLOOKUP(A180,日报!A:FJ,142,0))</f>
        <v>0</v>
      </c>
      <c r="K180" s="719">
        <f t="shared" ref="K180:K230" si="795">AVERAGE(B180:J180)</f>
        <v>0</v>
      </c>
      <c r="L180" s="401">
        <f t="shared" ref="L180:L230" si="796">SUM(B180:J180)</f>
        <v>0</v>
      </c>
      <c r="M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9"/>
    </row>
    <row r="181" spans="1:31" ht="19.5" customHeight="1" outlineLevel="1">
      <c r="A181" s="199">
        <f>A180+1</f>
        <v>45680</v>
      </c>
      <c r="B181" s="402">
        <f>(VLOOKUP(A181,日报!A:FB,5,0)+VLOOKUP(A181,日报!A:FB,6,0))</f>
        <v>15</v>
      </c>
      <c r="C181" s="402">
        <f>(VLOOKUP(A181,日报!A:FC,22,0)+VLOOKUP(A181,日报!A:FC,23,0))</f>
        <v>17</v>
      </c>
      <c r="D181" s="402">
        <f>(VLOOKUP(A181,日报!A:FD,39,0)+VLOOKUP(A181,日报!A:FD,40,0))</f>
        <v>17</v>
      </c>
      <c r="E181" s="402">
        <f>(VLOOKUP(A181,日报!A:FE,56,0)+VLOOKUP(A181,日报!A:FE,57,0))</f>
        <v>25</v>
      </c>
      <c r="F181" s="402">
        <f>(VLOOKUP(A181,日报!A:FF,73,0)+VLOOKUP(A181,日报!A:FF,74,0))</f>
        <v>20</v>
      </c>
      <c r="G181" s="402">
        <f>(VLOOKUP(A181,日报!A:FG,90,0)+VLOOKUP(A181,日报!A:FG,91,0))</f>
        <v>0</v>
      </c>
      <c r="H181" s="402">
        <f>(VLOOKUP(A181,日报!A:FH,107,0)+VLOOKUP(A181,日报!A:FH,108,0))</f>
        <v>0</v>
      </c>
      <c r="I181" s="402">
        <f>(VLOOKUP(A181,日报!A:FI,124,0)+VLOOKUP(A181,日报!A:FI,125,0))</f>
        <v>0</v>
      </c>
      <c r="J181" s="402">
        <f>(VLOOKUP(A181,日报!A:FJ,141,0)+VLOOKUP(A181,日报!A:FJ,142,0))</f>
        <v>0</v>
      </c>
      <c r="K181" s="720">
        <f t="shared" si="795"/>
        <v>10.444444444444445</v>
      </c>
      <c r="L181" s="202">
        <f t="shared" si="796"/>
        <v>94</v>
      </c>
      <c r="M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  <c r="AA181" s="158"/>
      <c r="AB181" s="158"/>
      <c r="AC181" s="158"/>
      <c r="AD181" s="158"/>
      <c r="AE181" s="159"/>
    </row>
    <row r="182" spans="1:31" ht="19.5" customHeight="1" outlineLevel="1">
      <c r="A182" s="199">
        <f t="shared" ref="A182:A230" si="797">A181+1</f>
        <v>45681</v>
      </c>
      <c r="B182" s="402">
        <f>(VLOOKUP(A182,日报!A:FB,5,0)+VLOOKUP(A182,日报!A:FB,6,0))</f>
        <v>15</v>
      </c>
      <c r="C182" s="402">
        <f>(VLOOKUP(A182,日报!A:FC,22,0)+VLOOKUP(A182,日报!A:FC,23,0))</f>
        <v>39</v>
      </c>
      <c r="D182" s="402">
        <f>(VLOOKUP(A182,日报!A:FD,39,0)+VLOOKUP(A182,日报!A:FD,40,0))</f>
        <v>48</v>
      </c>
      <c r="E182" s="402">
        <f>(VLOOKUP(A182,日报!A:FE,56,0)+VLOOKUP(A182,日报!A:FE,57,0))</f>
        <v>29</v>
      </c>
      <c r="F182" s="402">
        <f>(VLOOKUP(A182,日报!A:FF,73,0)+VLOOKUP(A182,日报!A:FF,74,0))</f>
        <v>22</v>
      </c>
      <c r="G182" s="402">
        <f>(VLOOKUP(A182,日报!A:FG,90,0)+VLOOKUP(A182,日报!A:FG,91,0))</f>
        <v>7</v>
      </c>
      <c r="H182" s="402">
        <f>(VLOOKUP(A182,日报!A:FH,107,0)+VLOOKUP(A182,日报!A:FH,108,0))</f>
        <v>6</v>
      </c>
      <c r="I182" s="402">
        <f>(VLOOKUP(A182,日报!A:FI,124,0)+VLOOKUP(A182,日报!A:FI,125,0))</f>
        <v>11</v>
      </c>
      <c r="J182" s="402">
        <f>(VLOOKUP(A182,日报!A:FJ,141,0)+VLOOKUP(A182,日报!A:FJ,142,0))</f>
        <v>11</v>
      </c>
      <c r="K182" s="720">
        <f t="shared" si="795"/>
        <v>20.888888888888889</v>
      </c>
      <c r="L182" s="202">
        <f t="shared" si="796"/>
        <v>188</v>
      </c>
      <c r="M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  <c r="AA182" s="158"/>
      <c r="AB182" s="158"/>
      <c r="AC182" s="158"/>
      <c r="AD182" s="158"/>
      <c r="AE182" s="159"/>
    </row>
    <row r="183" spans="1:31" ht="19.5" customHeight="1" outlineLevel="1">
      <c r="A183" s="199">
        <f t="shared" si="797"/>
        <v>45682</v>
      </c>
      <c r="B183" s="402">
        <f>(VLOOKUP(A183,日报!A:FB,5,0)+VLOOKUP(A183,日报!A:FB,6,0))</f>
        <v>28</v>
      </c>
      <c r="C183" s="402">
        <f>(VLOOKUP(A183,日报!A:FC,22,0)+VLOOKUP(A183,日报!A:FC,23,0))</f>
        <v>33</v>
      </c>
      <c r="D183" s="402">
        <f>(VLOOKUP(A183,日报!A:FD,39,0)+VLOOKUP(A183,日报!A:FD,40,0))</f>
        <v>68</v>
      </c>
      <c r="E183" s="402">
        <f>(VLOOKUP(A183,日报!A:FE,56,0)+VLOOKUP(A183,日报!A:FE,57,0))</f>
        <v>35</v>
      </c>
      <c r="F183" s="402">
        <f>(VLOOKUP(A183,日报!A:FF,73,0)+VLOOKUP(A183,日报!A:FF,74,0))</f>
        <v>23</v>
      </c>
      <c r="G183" s="402">
        <f>(VLOOKUP(A183,日报!A:FG,90,0)+VLOOKUP(A183,日报!A:FG,91,0))</f>
        <v>8</v>
      </c>
      <c r="H183" s="402">
        <f>(VLOOKUP(A183,日报!A:FH,107,0)+VLOOKUP(A183,日报!A:FH,108,0))</f>
        <v>8</v>
      </c>
      <c r="I183" s="402">
        <f>(VLOOKUP(A183,日报!A:FI,124,0)+VLOOKUP(A183,日报!A:FI,125,0))</f>
        <v>17</v>
      </c>
      <c r="J183" s="402">
        <f>(VLOOKUP(A183,日报!A:FJ,141,0)+VLOOKUP(A183,日报!A:FJ,142,0))</f>
        <v>10</v>
      </c>
      <c r="K183" s="720">
        <f t="shared" si="795"/>
        <v>25.555555555555557</v>
      </c>
      <c r="L183" s="202">
        <f t="shared" si="796"/>
        <v>230</v>
      </c>
      <c r="M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  <c r="AA183" s="158"/>
      <c r="AB183" s="158"/>
      <c r="AC183" s="158"/>
      <c r="AD183" s="158"/>
      <c r="AE183" s="159"/>
    </row>
    <row r="184" spans="1:31" ht="19.5" customHeight="1" outlineLevel="1">
      <c r="A184" s="199">
        <f t="shared" si="797"/>
        <v>45683</v>
      </c>
      <c r="B184" s="402">
        <f>(VLOOKUP(A184,日报!A:FB,5,0)+VLOOKUP(A184,日报!A:FB,6,0))</f>
        <v>38</v>
      </c>
      <c r="C184" s="402">
        <f>(VLOOKUP(A184,日报!A:FC,22,0)+VLOOKUP(A184,日报!A:FC,23,0))</f>
        <v>56</v>
      </c>
      <c r="D184" s="402">
        <f>(VLOOKUP(A184,日报!A:FD,39,0)+VLOOKUP(A184,日报!A:FD,40,0))</f>
        <v>76</v>
      </c>
      <c r="E184" s="402">
        <f>(VLOOKUP(A184,日报!A:FE,56,0)+VLOOKUP(A184,日报!A:FE,57,0))</f>
        <v>29</v>
      </c>
      <c r="F184" s="402">
        <f>(VLOOKUP(A184,日报!A:FF,73,0)+VLOOKUP(A184,日报!A:FF,74,0))</f>
        <v>35</v>
      </c>
      <c r="G184" s="402">
        <f>(VLOOKUP(A184,日报!A:FG,90,0)+VLOOKUP(A184,日报!A:FG,91,0))</f>
        <v>14</v>
      </c>
      <c r="H184" s="402">
        <f>(VLOOKUP(A184,日报!A:FH,107,0)+VLOOKUP(A184,日报!A:FH,108,0))</f>
        <v>15</v>
      </c>
      <c r="I184" s="402">
        <f>(VLOOKUP(A184,日报!A:FI,124,0)+VLOOKUP(A184,日报!A:FI,125,0))</f>
        <v>15</v>
      </c>
      <c r="J184" s="402">
        <f>(VLOOKUP(A184,日报!A:FJ,141,0)+VLOOKUP(A184,日报!A:FJ,142,0))</f>
        <v>9</v>
      </c>
      <c r="K184" s="720">
        <f t="shared" si="795"/>
        <v>31.888888888888889</v>
      </c>
      <c r="L184" s="202">
        <f t="shared" si="796"/>
        <v>287</v>
      </c>
      <c r="M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  <c r="AA184" s="158"/>
      <c r="AB184" s="158"/>
      <c r="AC184" s="158"/>
      <c r="AD184" s="158"/>
      <c r="AE184" s="159"/>
    </row>
    <row r="185" spans="1:31" ht="19.5" customHeight="1" outlineLevel="1">
      <c r="A185" s="199">
        <f t="shared" si="797"/>
        <v>45684</v>
      </c>
      <c r="B185" s="402">
        <f>(VLOOKUP(A185,日报!A:FB,5,0)+VLOOKUP(A185,日报!A:FB,6,0))</f>
        <v>41</v>
      </c>
      <c r="C185" s="402">
        <f>(VLOOKUP(A185,日报!A:FC,22,0)+VLOOKUP(A185,日报!A:FC,23,0))</f>
        <v>76</v>
      </c>
      <c r="D185" s="402">
        <f>(VLOOKUP(A185,日报!A:FD,39,0)+VLOOKUP(A185,日报!A:FD,40,0))</f>
        <v>95</v>
      </c>
      <c r="E185" s="402">
        <f>(VLOOKUP(A185,日报!A:FE,56,0)+VLOOKUP(A185,日报!A:FE,57,0))</f>
        <v>43</v>
      </c>
      <c r="F185" s="402">
        <f>(VLOOKUP(A185,日报!A:FF,73,0)+VLOOKUP(A185,日报!A:FF,74,0))</f>
        <v>42</v>
      </c>
      <c r="G185" s="402">
        <f>(VLOOKUP(A185,日报!A:FG,90,0)+VLOOKUP(A185,日报!A:FG,91,0))</f>
        <v>10</v>
      </c>
      <c r="H185" s="402">
        <f>(VLOOKUP(A185,日报!A:FH,107,0)+VLOOKUP(A185,日报!A:FH,108,0))</f>
        <v>11</v>
      </c>
      <c r="I185" s="402">
        <f>(VLOOKUP(A185,日报!A:FI,124,0)+VLOOKUP(A185,日报!A:FI,125,0))</f>
        <v>14</v>
      </c>
      <c r="J185" s="402">
        <f>(VLOOKUP(A185,日报!A:FJ,141,0)+VLOOKUP(A185,日报!A:FJ,142,0))</f>
        <v>18</v>
      </c>
      <c r="K185" s="720">
        <f t="shared" si="795"/>
        <v>38.888888888888886</v>
      </c>
      <c r="L185" s="202">
        <f t="shared" si="796"/>
        <v>350</v>
      </c>
      <c r="M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  <c r="AA185" s="158"/>
      <c r="AB185" s="158"/>
      <c r="AC185" s="158"/>
      <c r="AD185" s="158"/>
      <c r="AE185" s="159"/>
    </row>
    <row r="186" spans="1:31" ht="19.5" customHeight="1" outlineLevel="1">
      <c r="A186" s="199">
        <f t="shared" si="797"/>
        <v>45685</v>
      </c>
      <c r="B186" s="402">
        <f>(VLOOKUP(A186,日报!A:FB,5,0)+VLOOKUP(A186,日报!A:FB,6,0))</f>
        <v>33</v>
      </c>
      <c r="C186" s="402">
        <f>(VLOOKUP(A186,日报!A:FC,22,0)+VLOOKUP(A186,日报!A:FC,23,0))</f>
        <v>57</v>
      </c>
      <c r="D186" s="402">
        <f>(VLOOKUP(A186,日报!A:FD,39,0)+VLOOKUP(A186,日报!A:FD,40,0))</f>
        <v>66</v>
      </c>
      <c r="E186" s="402">
        <f>(VLOOKUP(A186,日报!A:FE,56,0)+VLOOKUP(A186,日报!A:FE,57,0))</f>
        <v>61</v>
      </c>
      <c r="F186" s="402">
        <f>(VLOOKUP(A186,日报!A:FF,73,0)+VLOOKUP(A186,日报!A:FF,74,0))</f>
        <v>42</v>
      </c>
      <c r="G186" s="402">
        <f>(VLOOKUP(A186,日报!A:FG,90,0)+VLOOKUP(A186,日报!A:FG,91,0))</f>
        <v>19</v>
      </c>
      <c r="H186" s="402">
        <f>(VLOOKUP(A186,日报!A:FH,107,0)+VLOOKUP(A186,日报!A:FH,108,0))</f>
        <v>18</v>
      </c>
      <c r="I186" s="402">
        <f>(VLOOKUP(A186,日报!A:FI,124,0)+VLOOKUP(A186,日报!A:FI,125,0))</f>
        <v>42</v>
      </c>
      <c r="J186" s="402">
        <f>(VLOOKUP(A186,日报!A:FJ,141,0)+VLOOKUP(A186,日报!A:FJ,142,0))</f>
        <v>38</v>
      </c>
      <c r="K186" s="720">
        <f t="shared" si="795"/>
        <v>41.777777777777779</v>
      </c>
      <c r="L186" s="202">
        <f t="shared" si="796"/>
        <v>376</v>
      </c>
      <c r="M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9"/>
    </row>
    <row r="187" spans="1:31" ht="19.5" customHeight="1" outlineLevel="1">
      <c r="A187" s="199">
        <f t="shared" si="797"/>
        <v>45686</v>
      </c>
      <c r="B187" s="402">
        <f>(VLOOKUP(A187,日报!A:FB,5,0)+VLOOKUP(A187,日报!A:FB,6,0))</f>
        <v>32</v>
      </c>
      <c r="C187" s="402">
        <f>(VLOOKUP(A187,日报!A:FC,22,0)+VLOOKUP(A187,日报!A:FC,23,0))</f>
        <v>50</v>
      </c>
      <c r="D187" s="402">
        <f>(VLOOKUP(A187,日报!A:FD,39,0)+VLOOKUP(A187,日报!A:FD,40,0))</f>
        <v>57</v>
      </c>
      <c r="E187" s="402">
        <f>(VLOOKUP(A187,日报!A:FE,56,0)+VLOOKUP(A187,日报!A:FE,57,0))</f>
        <v>44</v>
      </c>
      <c r="F187" s="402">
        <f>(VLOOKUP(A187,日报!A:FF,73,0)+VLOOKUP(A187,日报!A:FF,74,0))</f>
        <v>36</v>
      </c>
      <c r="G187" s="402">
        <f>(VLOOKUP(A187,日报!A:FG,90,0)+VLOOKUP(A187,日报!A:FG,91,0))</f>
        <v>20</v>
      </c>
      <c r="H187" s="402">
        <f>(VLOOKUP(A187,日报!A:FH,107,0)+VLOOKUP(A187,日报!A:FH,108,0))</f>
        <v>28</v>
      </c>
      <c r="I187" s="402">
        <f>(VLOOKUP(A187,日报!A:FI,124,0)+VLOOKUP(A187,日报!A:FI,125,0))</f>
        <v>64</v>
      </c>
      <c r="J187" s="402">
        <f>(VLOOKUP(A187,日报!A:FJ,141,0)+VLOOKUP(A187,日报!A:FJ,142,0))</f>
        <v>58</v>
      </c>
      <c r="K187" s="720">
        <f t="shared" si="795"/>
        <v>43.222222222222221</v>
      </c>
      <c r="L187" s="202">
        <f t="shared" si="796"/>
        <v>389</v>
      </c>
      <c r="M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9"/>
    </row>
    <row r="188" spans="1:31" ht="19.5" customHeight="1" outlineLevel="1">
      <c r="A188" s="199">
        <f t="shared" si="797"/>
        <v>45687</v>
      </c>
      <c r="B188" s="402">
        <f>(VLOOKUP(A188,日报!A:FB,5,0)+VLOOKUP(A188,日报!A:FB,6,0))</f>
        <v>32</v>
      </c>
      <c r="C188" s="402">
        <f>(VLOOKUP(A188,日报!A:FC,22,0)+VLOOKUP(A188,日报!A:FC,23,0))</f>
        <v>82</v>
      </c>
      <c r="D188" s="402">
        <f>(VLOOKUP(A188,日报!A:FD,39,0)+VLOOKUP(A188,日报!A:FD,40,0))</f>
        <v>40</v>
      </c>
      <c r="E188" s="402">
        <f>(VLOOKUP(A188,日报!A:FE,56,0)+VLOOKUP(A188,日报!A:FE,57,0))</f>
        <v>72</v>
      </c>
      <c r="F188" s="402">
        <f>(VLOOKUP(A188,日报!A:FF,73,0)+VLOOKUP(A188,日报!A:FF,74,0))</f>
        <v>60</v>
      </c>
      <c r="G188" s="402">
        <f>(VLOOKUP(A188,日报!A:FG,90,0)+VLOOKUP(A188,日报!A:FG,91,0))</f>
        <v>39</v>
      </c>
      <c r="H188" s="402">
        <f>(VLOOKUP(A188,日报!A:FH,107,0)+VLOOKUP(A188,日报!A:FH,108,0))</f>
        <v>38</v>
      </c>
      <c r="I188" s="402">
        <f>(VLOOKUP(A188,日报!A:FI,124,0)+VLOOKUP(A188,日报!A:FI,125,0))</f>
        <v>37</v>
      </c>
      <c r="J188" s="402">
        <f>(VLOOKUP(A188,日报!A:FJ,141,0)+VLOOKUP(A188,日报!A:FJ,142,0))</f>
        <v>41</v>
      </c>
      <c r="K188" s="720">
        <f t="shared" si="795"/>
        <v>49</v>
      </c>
      <c r="L188" s="202">
        <f t="shared" si="796"/>
        <v>441</v>
      </c>
      <c r="M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9"/>
    </row>
    <row r="189" spans="1:31" ht="19.5" customHeight="1" outlineLevel="1">
      <c r="A189" s="199">
        <f t="shared" si="797"/>
        <v>45688</v>
      </c>
      <c r="B189" s="402">
        <f>(VLOOKUP(A189,日报!A:FB,5,0)+VLOOKUP(A189,日报!A:FB,6,0))</f>
        <v>153</v>
      </c>
      <c r="C189" s="402">
        <f>(VLOOKUP(A189,日报!A:FC,22,0)+VLOOKUP(A189,日报!A:FC,23,0))</f>
        <v>288</v>
      </c>
      <c r="D189" s="402">
        <f>(VLOOKUP(A189,日报!A:FD,39,0)+VLOOKUP(A189,日报!A:FD,40,0))</f>
        <v>218</v>
      </c>
      <c r="E189" s="402">
        <f>(VLOOKUP(A189,日报!A:FE,56,0)+VLOOKUP(A189,日报!A:FE,57,0))</f>
        <v>273</v>
      </c>
      <c r="F189" s="402">
        <f>(VLOOKUP(A189,日报!A:FF,73,0)+VLOOKUP(A189,日报!A:FF,74,0))</f>
        <v>300</v>
      </c>
      <c r="G189" s="402">
        <f>(VLOOKUP(A189,日报!A:FG,90,0)+VLOOKUP(A189,日报!A:FG,91,0))</f>
        <v>257</v>
      </c>
      <c r="H189" s="402">
        <f>(VLOOKUP(A189,日报!A:FH,107,0)+VLOOKUP(A189,日报!A:FH,108,0))</f>
        <v>36</v>
      </c>
      <c r="I189" s="402">
        <f>(VLOOKUP(A189,日报!A:FI,124,0)+VLOOKUP(A189,日报!A:FI,125,0))</f>
        <v>42</v>
      </c>
      <c r="J189" s="402">
        <f>(VLOOKUP(A189,日报!A:FJ,141,0)+VLOOKUP(A189,日报!A:FJ,142,0))</f>
        <v>18</v>
      </c>
      <c r="K189" s="720">
        <f t="shared" si="795"/>
        <v>176.11111111111111</v>
      </c>
      <c r="L189" s="202">
        <f t="shared" si="796"/>
        <v>1585</v>
      </c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  <c r="AA189" s="158"/>
      <c r="AB189" s="158"/>
      <c r="AC189" s="158"/>
      <c r="AD189" s="158"/>
      <c r="AE189" s="159"/>
    </row>
    <row r="190" spans="1:31" ht="19.5" customHeight="1" outlineLevel="1">
      <c r="A190" s="199">
        <f t="shared" si="797"/>
        <v>45689</v>
      </c>
      <c r="B190" s="402">
        <f>(VLOOKUP(A190,日报!A:FB,5,0)+VLOOKUP(A190,日报!A:FB,6,0))</f>
        <v>50</v>
      </c>
      <c r="C190" s="402">
        <f>(VLOOKUP(A190,日报!A:FC,22,0)+VLOOKUP(A190,日报!A:FC,23,0))</f>
        <v>44</v>
      </c>
      <c r="D190" s="402">
        <f>(VLOOKUP(A190,日报!A:FD,39,0)+VLOOKUP(A190,日报!A:FD,40,0))</f>
        <v>40</v>
      </c>
      <c r="E190" s="402">
        <f>(VLOOKUP(A190,日报!A:FE,56,0)+VLOOKUP(A190,日报!A:FE,57,0))</f>
        <v>28</v>
      </c>
      <c r="F190" s="402">
        <f>(VLOOKUP(A190,日报!A:FF,73,0)+VLOOKUP(A190,日报!A:FF,74,0))</f>
        <v>29</v>
      </c>
      <c r="G190" s="402">
        <f>(VLOOKUP(A190,日报!A:FG,90,0)+VLOOKUP(A190,日报!A:FG,91,0))</f>
        <v>54</v>
      </c>
      <c r="H190" s="402">
        <f>(VLOOKUP(A190,日报!A:FH,107,0)+VLOOKUP(A190,日报!A:FH,108,0))</f>
        <v>395</v>
      </c>
      <c r="I190" s="402">
        <f>(VLOOKUP(A190,日报!A:FI,124,0)+VLOOKUP(A190,日报!A:FI,125,0))</f>
        <v>418</v>
      </c>
      <c r="J190" s="402">
        <f>(VLOOKUP(A190,日报!A:FJ,141,0)+VLOOKUP(A190,日报!A:FJ,142,0))</f>
        <v>454</v>
      </c>
      <c r="K190" s="720">
        <f t="shared" si="795"/>
        <v>168</v>
      </c>
      <c r="L190" s="202">
        <f t="shared" si="796"/>
        <v>1512</v>
      </c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  <c r="AA190" s="158"/>
      <c r="AB190" s="158"/>
      <c r="AC190" s="158"/>
      <c r="AD190" s="158"/>
      <c r="AE190" s="159"/>
    </row>
    <row r="191" spans="1:31" ht="19.5" customHeight="1" outlineLevel="1">
      <c r="A191" s="199">
        <f t="shared" si="797"/>
        <v>45690</v>
      </c>
      <c r="B191" s="402">
        <f>(VLOOKUP(A191,日报!A:FB,5,0)+VLOOKUP(A191,日报!A:FB,6,0))</f>
        <v>53</v>
      </c>
      <c r="C191" s="402">
        <f>(VLOOKUP(A191,日报!A:FC,22,0)+VLOOKUP(A191,日报!A:FC,23,0))</f>
        <v>47</v>
      </c>
      <c r="D191" s="402">
        <f>(VLOOKUP(A191,日报!A:FD,39,0)+VLOOKUP(A191,日报!A:FD,40,0))</f>
        <v>39</v>
      </c>
      <c r="E191" s="402">
        <f>(VLOOKUP(A191,日报!A:FE,56,0)+VLOOKUP(A191,日报!A:FE,57,0))</f>
        <v>30</v>
      </c>
      <c r="F191" s="402">
        <f>(VLOOKUP(A191,日报!A:FF,73,0)+VLOOKUP(A191,日报!A:FF,74,0))</f>
        <v>19</v>
      </c>
      <c r="G191" s="402">
        <f>(VLOOKUP(A191,日报!A:FG,90,0)+VLOOKUP(A191,日报!A:FG,91,0))</f>
        <v>40</v>
      </c>
      <c r="H191" s="402">
        <f>(VLOOKUP(A191,日报!A:FH,107,0)+VLOOKUP(A191,日报!A:FH,108,0))</f>
        <v>39</v>
      </c>
      <c r="I191" s="402">
        <f>(VLOOKUP(A191,日报!A:FI,124,0)+VLOOKUP(A191,日报!A:FI,125,0))</f>
        <v>23</v>
      </c>
      <c r="J191" s="402">
        <f>(VLOOKUP(A191,日报!A:FJ,141,0)+VLOOKUP(A191,日报!A:FJ,142,0))</f>
        <v>16</v>
      </c>
      <c r="K191" s="720">
        <f t="shared" si="795"/>
        <v>34</v>
      </c>
      <c r="L191" s="202">
        <f t="shared" si="796"/>
        <v>306</v>
      </c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  <c r="AA191" s="158"/>
      <c r="AB191" s="158"/>
      <c r="AC191" s="158"/>
      <c r="AD191" s="158"/>
      <c r="AE191" s="159"/>
    </row>
    <row r="192" spans="1:31" ht="19.5" customHeight="1" outlineLevel="1">
      <c r="A192" s="199">
        <f t="shared" si="797"/>
        <v>45691</v>
      </c>
      <c r="B192" s="402">
        <f>(VLOOKUP(A192,日报!A:FB,5,0)+VLOOKUP(A192,日报!A:FB,6,0))</f>
        <v>70</v>
      </c>
      <c r="C192" s="402">
        <f>(VLOOKUP(A192,日报!A:FC,22,0)+VLOOKUP(A192,日报!A:FC,23,0))</f>
        <v>63</v>
      </c>
      <c r="D192" s="402">
        <f>(VLOOKUP(A192,日报!A:FD,39,0)+VLOOKUP(A192,日报!A:FD,40,0))</f>
        <v>55</v>
      </c>
      <c r="E192" s="402">
        <f>(VLOOKUP(A192,日报!A:FE,56,0)+VLOOKUP(A192,日报!A:FE,57,0))</f>
        <v>70</v>
      </c>
      <c r="F192" s="402">
        <f>(VLOOKUP(A192,日报!A:FF,73,0)+VLOOKUP(A192,日报!A:FF,74,0))</f>
        <v>62</v>
      </c>
      <c r="G192" s="402">
        <f>(VLOOKUP(A192,日报!A:FG,90,0)+VLOOKUP(A192,日报!A:FG,91,0))</f>
        <v>48</v>
      </c>
      <c r="H192" s="402">
        <f>(VLOOKUP(A192,日报!A:FH,107,0)+VLOOKUP(A192,日报!A:FH,108,0))</f>
        <v>51</v>
      </c>
      <c r="I192" s="402">
        <f>(VLOOKUP(A192,日报!A:FI,124,0)+VLOOKUP(A192,日报!A:FI,125,0))</f>
        <v>75</v>
      </c>
      <c r="J192" s="402">
        <f>(VLOOKUP(A192,日报!A:FJ,141,0)+VLOOKUP(A192,日报!A:FJ,142,0))</f>
        <v>78</v>
      </c>
      <c r="K192" s="720">
        <f t="shared" si="795"/>
        <v>63.555555555555557</v>
      </c>
      <c r="L192" s="202">
        <f t="shared" si="796"/>
        <v>572</v>
      </c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9"/>
    </row>
    <row r="193" spans="1:31" ht="19.5" customHeight="1" outlineLevel="1">
      <c r="A193" s="199">
        <f t="shared" si="797"/>
        <v>45692</v>
      </c>
      <c r="B193" s="402">
        <f>(VLOOKUP(A193,日报!A:FB,5,0)+VLOOKUP(A193,日报!A:FB,6,0))</f>
        <v>70</v>
      </c>
      <c r="C193" s="402">
        <f>(VLOOKUP(A193,日报!A:FC,22,0)+VLOOKUP(A193,日报!A:FC,23,0))</f>
        <v>76</v>
      </c>
      <c r="D193" s="402">
        <f>(VLOOKUP(A193,日报!A:FD,39,0)+VLOOKUP(A193,日报!A:FD,40,0))</f>
        <v>57</v>
      </c>
      <c r="E193" s="402">
        <f>(VLOOKUP(A193,日报!A:FE,56,0)+VLOOKUP(A193,日报!A:FE,57,0))</f>
        <v>60</v>
      </c>
      <c r="F193" s="402">
        <f>(VLOOKUP(A193,日报!A:FF,73,0)+VLOOKUP(A193,日报!A:FF,74,0))</f>
        <v>56</v>
      </c>
      <c r="G193" s="402">
        <f>(VLOOKUP(A193,日报!A:FG,90,0)+VLOOKUP(A193,日报!A:FG,91,0))</f>
        <v>52</v>
      </c>
      <c r="H193" s="402">
        <f>(VLOOKUP(A193,日报!A:FH,107,0)+VLOOKUP(A193,日报!A:FH,108,0))</f>
        <v>49</v>
      </c>
      <c r="I193" s="402">
        <f>(VLOOKUP(A193,日报!A:FI,124,0)+VLOOKUP(A193,日报!A:FI,125,0))</f>
        <v>83</v>
      </c>
      <c r="J193" s="402">
        <f>(VLOOKUP(A193,日报!A:FJ,141,0)+VLOOKUP(A193,日报!A:FJ,142,0))</f>
        <v>78</v>
      </c>
      <c r="K193" s="720">
        <f t="shared" si="795"/>
        <v>64.555555555555557</v>
      </c>
      <c r="L193" s="202">
        <f t="shared" si="796"/>
        <v>581</v>
      </c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9"/>
    </row>
    <row r="194" spans="1:31" ht="19.5" customHeight="1" outlineLevel="1">
      <c r="A194" s="199">
        <f t="shared" si="797"/>
        <v>45693</v>
      </c>
      <c r="B194" s="402">
        <f>(VLOOKUP(A194,日报!A:FB,5,0)+VLOOKUP(A194,日报!A:FB,6,0))</f>
        <v>68</v>
      </c>
      <c r="C194" s="402">
        <f>(VLOOKUP(A194,日报!A:FC,22,0)+VLOOKUP(A194,日报!A:FC,23,0))</f>
        <v>75</v>
      </c>
      <c r="D194" s="402">
        <f>(VLOOKUP(A194,日报!A:FD,39,0)+VLOOKUP(A194,日报!A:FD,40,0))</f>
        <v>55</v>
      </c>
      <c r="E194" s="402">
        <f>(VLOOKUP(A194,日报!A:FE,56,0)+VLOOKUP(A194,日报!A:FE,57,0))</f>
        <v>76</v>
      </c>
      <c r="F194" s="402">
        <f>(VLOOKUP(A194,日报!A:FF,73,0)+VLOOKUP(A194,日报!A:FF,74,0))</f>
        <v>62</v>
      </c>
      <c r="G194" s="402">
        <f>(VLOOKUP(A194,日报!A:FG,90,0)+VLOOKUP(A194,日报!A:FG,91,0))</f>
        <v>43</v>
      </c>
      <c r="H194" s="402">
        <f>(VLOOKUP(A194,日报!A:FH,107,0)+VLOOKUP(A194,日报!A:FH,108,0))</f>
        <v>45</v>
      </c>
      <c r="I194" s="402">
        <f>(VLOOKUP(A194,日报!A:FI,124,0)+VLOOKUP(A194,日报!A:FI,125,0))</f>
        <v>48</v>
      </c>
      <c r="J194" s="402">
        <f>(VLOOKUP(A194,日报!A:FJ,141,0)+VLOOKUP(A194,日报!A:FJ,142,0))</f>
        <v>50</v>
      </c>
      <c r="K194" s="720">
        <f t="shared" si="795"/>
        <v>58</v>
      </c>
      <c r="L194" s="202">
        <f t="shared" si="796"/>
        <v>522</v>
      </c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9"/>
    </row>
    <row r="195" spans="1:31" ht="19.5" customHeight="1" outlineLevel="1">
      <c r="A195" s="199">
        <f t="shared" si="797"/>
        <v>45694</v>
      </c>
      <c r="B195" s="402">
        <f>(VLOOKUP(A195,日报!A:FB,5,0)+VLOOKUP(A195,日报!A:FB,6,0))</f>
        <v>75</v>
      </c>
      <c r="C195" s="402">
        <f>(VLOOKUP(A195,日报!A:FC,22,0)+VLOOKUP(A195,日报!A:FC,23,0))</f>
        <v>86</v>
      </c>
      <c r="D195" s="402">
        <f>(VLOOKUP(A195,日报!A:FD,39,0)+VLOOKUP(A195,日报!A:FD,40,0))</f>
        <v>56</v>
      </c>
      <c r="E195" s="402">
        <f>(VLOOKUP(A195,日报!A:FE,56,0)+VLOOKUP(A195,日报!A:FE,57,0))</f>
        <v>81</v>
      </c>
      <c r="F195" s="402">
        <f>(VLOOKUP(A195,日报!A:FF,73,0)+VLOOKUP(A195,日报!A:FF,74,0))</f>
        <v>87</v>
      </c>
      <c r="G195" s="402">
        <f>(VLOOKUP(A195,日报!A:FG,90,0)+VLOOKUP(A195,日报!A:FG,91,0))</f>
        <v>38</v>
      </c>
      <c r="H195" s="402">
        <f>(VLOOKUP(A195,日报!A:FH,107,0)+VLOOKUP(A195,日报!A:FH,108,0))</f>
        <v>48</v>
      </c>
      <c r="I195" s="402">
        <f>(VLOOKUP(A195,日报!A:FI,124,0)+VLOOKUP(A195,日报!A:FI,125,0))</f>
        <v>87</v>
      </c>
      <c r="J195" s="402">
        <f>(VLOOKUP(A195,日报!A:FJ,141,0)+VLOOKUP(A195,日报!A:FJ,142,0))</f>
        <v>84</v>
      </c>
      <c r="K195" s="720">
        <f t="shared" si="795"/>
        <v>71.333333333333329</v>
      </c>
      <c r="L195" s="202">
        <f t="shared" si="796"/>
        <v>642</v>
      </c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  <c r="AA195" s="158"/>
      <c r="AB195" s="158"/>
      <c r="AC195" s="158"/>
      <c r="AD195" s="158"/>
      <c r="AE195" s="159"/>
    </row>
    <row r="196" spans="1:31" ht="19.5" customHeight="1" outlineLevel="1">
      <c r="A196" s="199">
        <f t="shared" si="797"/>
        <v>45695</v>
      </c>
      <c r="B196" s="402">
        <f>(VLOOKUP(A196,日报!A:FB,5,0)+VLOOKUP(A196,日报!A:FB,6,0))</f>
        <v>95</v>
      </c>
      <c r="C196" s="402">
        <f>(VLOOKUP(A196,日报!A:FC,22,0)+VLOOKUP(A196,日报!A:FC,23,0))</f>
        <v>96</v>
      </c>
      <c r="D196" s="402">
        <f>(VLOOKUP(A196,日报!A:FD,39,0)+VLOOKUP(A196,日报!A:FD,40,0))</f>
        <v>90</v>
      </c>
      <c r="E196" s="402">
        <f>(VLOOKUP(A196,日报!A:FE,56,0)+VLOOKUP(A196,日报!A:FE,57,0))</f>
        <v>82</v>
      </c>
      <c r="F196" s="402">
        <f>(VLOOKUP(A196,日报!A:FF,73,0)+VLOOKUP(A196,日报!A:FF,74,0))</f>
        <v>97</v>
      </c>
      <c r="G196" s="402">
        <f>(VLOOKUP(A196,日报!A:FG,90,0)+VLOOKUP(A196,日报!A:FG,91,0))</f>
        <v>63</v>
      </c>
      <c r="H196" s="402">
        <f>(VLOOKUP(A196,日报!A:FH,107,0)+VLOOKUP(A196,日报!A:FH,108,0))</f>
        <v>59</v>
      </c>
      <c r="I196" s="402">
        <f>(VLOOKUP(A196,日报!A:FI,124,0)+VLOOKUP(A196,日报!A:FI,125,0))</f>
        <v>89</v>
      </c>
      <c r="J196" s="402">
        <f>(VLOOKUP(A196,日报!A:FJ,141,0)+VLOOKUP(A196,日报!A:FJ,142,0))</f>
        <v>81</v>
      </c>
      <c r="K196" s="720">
        <f t="shared" si="795"/>
        <v>83.555555555555557</v>
      </c>
      <c r="L196" s="202">
        <f t="shared" si="796"/>
        <v>752</v>
      </c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  <c r="AA196" s="158"/>
      <c r="AB196" s="158"/>
      <c r="AC196" s="158"/>
      <c r="AD196" s="158"/>
      <c r="AE196" s="159"/>
    </row>
    <row r="197" spans="1:31" ht="19.5" customHeight="1" outlineLevel="1">
      <c r="A197" s="199">
        <f t="shared" si="797"/>
        <v>45696</v>
      </c>
      <c r="B197" s="402">
        <f>(VLOOKUP(A197,日报!A:FB,5,0)+VLOOKUP(A197,日报!A:FB,6,0))</f>
        <v>98</v>
      </c>
      <c r="C197" s="402">
        <f>(VLOOKUP(A197,日报!A:FC,22,0)+VLOOKUP(A197,日报!A:FC,23,0))</f>
        <v>111</v>
      </c>
      <c r="D197" s="402">
        <f>(VLOOKUP(A197,日报!A:FD,39,0)+VLOOKUP(A197,日报!A:FD,40,0))</f>
        <v>90</v>
      </c>
      <c r="E197" s="402">
        <f>(VLOOKUP(A197,日报!A:FE,56,0)+VLOOKUP(A197,日报!A:FE,57,0))</f>
        <v>83</v>
      </c>
      <c r="F197" s="402">
        <f>(VLOOKUP(A197,日报!A:FF,73,0)+VLOOKUP(A197,日报!A:FF,74,0))</f>
        <v>97</v>
      </c>
      <c r="G197" s="402">
        <f>(VLOOKUP(A197,日报!A:FG,90,0)+VLOOKUP(A197,日报!A:FG,91,0))</f>
        <v>65</v>
      </c>
      <c r="H197" s="402">
        <f>(VLOOKUP(A197,日报!A:FH,107,0)+VLOOKUP(A197,日报!A:FH,108,0))</f>
        <v>65</v>
      </c>
      <c r="I197" s="402">
        <f>(VLOOKUP(A197,日报!A:FI,124,0)+VLOOKUP(A197,日报!A:FI,125,0))</f>
        <v>78</v>
      </c>
      <c r="J197" s="402">
        <f>(VLOOKUP(A197,日报!A:FJ,141,0)+VLOOKUP(A197,日报!A:FJ,142,0))</f>
        <v>82</v>
      </c>
      <c r="K197" s="720">
        <f t="shared" si="795"/>
        <v>85.444444444444443</v>
      </c>
      <c r="L197" s="202">
        <f t="shared" si="796"/>
        <v>769</v>
      </c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  <c r="AA197" s="158"/>
      <c r="AB197" s="158"/>
      <c r="AC197" s="158"/>
      <c r="AD197" s="158"/>
      <c r="AE197" s="159"/>
    </row>
    <row r="198" spans="1:31" ht="19.5" customHeight="1" outlineLevel="1">
      <c r="A198" s="199">
        <f t="shared" si="797"/>
        <v>45697</v>
      </c>
      <c r="B198" s="402">
        <f>(VLOOKUP(A198,日报!A:FB,5,0)+VLOOKUP(A198,日报!A:FB,6,0))</f>
        <v>87</v>
      </c>
      <c r="C198" s="402">
        <f>(VLOOKUP(A198,日报!A:FC,22,0)+VLOOKUP(A198,日报!A:FC,23,0))</f>
        <v>107</v>
      </c>
      <c r="D198" s="402">
        <f>(VLOOKUP(A198,日报!A:FD,39,0)+VLOOKUP(A198,日报!A:FD,40,0))</f>
        <v>91</v>
      </c>
      <c r="E198" s="402">
        <f>(VLOOKUP(A198,日报!A:FE,56,0)+VLOOKUP(A198,日报!A:FE,57,0))</f>
        <v>81</v>
      </c>
      <c r="F198" s="402">
        <f>(VLOOKUP(A198,日报!A:FF,73,0)+VLOOKUP(A198,日报!A:FF,74,0))</f>
        <v>86</v>
      </c>
      <c r="G198" s="402">
        <f>(VLOOKUP(A198,日报!A:FG,90,0)+VLOOKUP(A198,日报!A:FG,91,0))</f>
        <v>44</v>
      </c>
      <c r="H198" s="402">
        <f>(VLOOKUP(A198,日报!A:FH,107,0)+VLOOKUP(A198,日报!A:FH,108,0))</f>
        <v>69</v>
      </c>
      <c r="I198" s="402">
        <f>(VLOOKUP(A198,日报!A:FI,124,0)+VLOOKUP(A198,日报!A:FI,125,0))</f>
        <v>85</v>
      </c>
      <c r="J198" s="402">
        <f>(VLOOKUP(A198,日报!A:FJ,141,0)+VLOOKUP(A198,日报!A:FJ,142,0))</f>
        <v>87</v>
      </c>
      <c r="K198" s="720">
        <f t="shared" si="795"/>
        <v>81.888888888888886</v>
      </c>
      <c r="L198" s="202">
        <f t="shared" si="796"/>
        <v>737</v>
      </c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  <c r="AA198" s="158"/>
      <c r="AB198" s="158"/>
      <c r="AC198" s="158"/>
      <c r="AD198" s="158"/>
      <c r="AE198" s="159"/>
    </row>
    <row r="199" spans="1:31" ht="19.5" customHeight="1" outlineLevel="1">
      <c r="A199" s="199">
        <f t="shared" si="797"/>
        <v>45698</v>
      </c>
      <c r="B199" s="402">
        <f>(VLOOKUP(A199,日报!A:FB,5,0)+VLOOKUP(A199,日报!A:FB,6,0))</f>
        <v>81</v>
      </c>
      <c r="C199" s="402">
        <f>(VLOOKUP(A199,日报!A:FC,22,0)+VLOOKUP(A199,日报!A:FC,23,0))</f>
        <v>96</v>
      </c>
      <c r="D199" s="402">
        <f>(VLOOKUP(A199,日报!A:FD,39,0)+VLOOKUP(A199,日报!A:FD,40,0))</f>
        <v>74</v>
      </c>
      <c r="E199" s="402">
        <f>(VLOOKUP(A199,日报!A:FE,56,0)+VLOOKUP(A199,日报!A:FE,57,0))</f>
        <v>72</v>
      </c>
      <c r="F199" s="402">
        <f>(VLOOKUP(A199,日报!A:FF,73,0)+VLOOKUP(A199,日报!A:FF,74,0))</f>
        <v>82</v>
      </c>
      <c r="G199" s="402">
        <f>(VLOOKUP(A199,日报!A:FG,90,0)+VLOOKUP(A199,日报!A:FG,91,0))</f>
        <v>52</v>
      </c>
      <c r="H199" s="402">
        <f>(VLOOKUP(A199,日报!A:FH,107,0)+VLOOKUP(A199,日报!A:FH,108,0))</f>
        <v>64</v>
      </c>
      <c r="I199" s="402">
        <f>(VLOOKUP(A199,日报!A:FI,124,0)+VLOOKUP(A199,日报!A:FI,125,0))</f>
        <v>96</v>
      </c>
      <c r="J199" s="402">
        <f>(VLOOKUP(A199,日报!A:FJ,141,0)+VLOOKUP(A199,日报!A:FJ,142,0))</f>
        <v>99</v>
      </c>
      <c r="K199" s="720">
        <f t="shared" si="795"/>
        <v>79.555555555555557</v>
      </c>
      <c r="L199" s="202">
        <f t="shared" si="796"/>
        <v>716</v>
      </c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  <c r="AA199" s="158"/>
      <c r="AB199" s="158"/>
      <c r="AC199" s="158"/>
      <c r="AD199" s="158"/>
      <c r="AE199" s="159"/>
    </row>
    <row r="200" spans="1:31" ht="19.5" customHeight="1" outlineLevel="1">
      <c r="A200" s="199">
        <f t="shared" si="797"/>
        <v>45699</v>
      </c>
      <c r="B200" s="402">
        <f>(VLOOKUP(A200,日报!A:FB,5,0)+VLOOKUP(A200,日报!A:FB,6,0))</f>
        <v>75</v>
      </c>
      <c r="C200" s="402">
        <f>(VLOOKUP(A200,日报!A:FC,22,0)+VLOOKUP(A200,日报!A:FC,23,0))</f>
        <v>87</v>
      </c>
      <c r="D200" s="402">
        <f>(VLOOKUP(A200,日报!A:FD,39,0)+VLOOKUP(A200,日报!A:FD,40,0))</f>
        <v>74</v>
      </c>
      <c r="E200" s="402">
        <f>(VLOOKUP(A200,日报!A:FE,56,0)+VLOOKUP(A200,日报!A:FE,57,0))</f>
        <v>84</v>
      </c>
      <c r="F200" s="402">
        <f>(VLOOKUP(A200,日报!A:FF,73,0)+VLOOKUP(A200,日报!A:FF,74,0))</f>
        <v>97</v>
      </c>
      <c r="G200" s="402">
        <f>(VLOOKUP(A200,日报!A:FG,90,0)+VLOOKUP(A200,日报!A:FG,91,0))</f>
        <v>56</v>
      </c>
      <c r="H200" s="402">
        <f>(VLOOKUP(A200,日报!A:FH,107,0)+VLOOKUP(A200,日报!A:FH,108,0))</f>
        <v>66</v>
      </c>
      <c r="I200" s="402">
        <f>(VLOOKUP(A200,日报!A:FI,124,0)+VLOOKUP(A200,日报!A:FI,125,0))</f>
        <v>90</v>
      </c>
      <c r="J200" s="402">
        <f>(VLOOKUP(A200,日报!A:FJ,141,0)+VLOOKUP(A200,日报!A:FJ,142,0))</f>
        <v>85</v>
      </c>
      <c r="K200" s="720">
        <f t="shared" si="795"/>
        <v>79.333333333333329</v>
      </c>
      <c r="L200" s="202">
        <f t="shared" si="796"/>
        <v>714</v>
      </c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9"/>
    </row>
    <row r="201" spans="1:31" ht="19.5" customHeight="1" outlineLevel="1">
      <c r="A201" s="199">
        <f t="shared" si="797"/>
        <v>45700</v>
      </c>
      <c r="B201" s="402">
        <f>(VLOOKUP(A201,日报!A:FB,5,0)+VLOOKUP(A201,日报!A:FB,6,0))</f>
        <v>70</v>
      </c>
      <c r="C201" s="402">
        <f>(VLOOKUP(A201,日报!A:FC,22,0)+VLOOKUP(A201,日报!A:FC,23,0))</f>
        <v>96</v>
      </c>
      <c r="D201" s="402">
        <f>(VLOOKUP(A201,日报!A:FD,39,0)+VLOOKUP(A201,日报!A:FD,40,0))</f>
        <v>65</v>
      </c>
      <c r="E201" s="402">
        <f>(VLOOKUP(A201,日报!A:FE,56,0)+VLOOKUP(A201,日报!A:FE,57,0))</f>
        <v>89</v>
      </c>
      <c r="F201" s="402">
        <f>(VLOOKUP(A201,日报!A:FF,73,0)+VLOOKUP(A201,日报!A:FF,74,0))</f>
        <v>96</v>
      </c>
      <c r="G201" s="402">
        <f>(VLOOKUP(A201,日报!A:FG,90,0)+VLOOKUP(A201,日报!A:FG,91,0))</f>
        <v>45</v>
      </c>
      <c r="H201" s="402">
        <f>(VLOOKUP(A201,日报!A:FH,107,0)+VLOOKUP(A201,日报!A:FH,108,0))</f>
        <v>71</v>
      </c>
      <c r="I201" s="402">
        <f>(VLOOKUP(A201,日报!A:FI,124,0)+VLOOKUP(A201,日报!A:FI,125,0))</f>
        <v>82</v>
      </c>
      <c r="J201" s="402">
        <f>(VLOOKUP(A201,日报!A:FJ,141,0)+VLOOKUP(A201,日报!A:FJ,142,0))</f>
        <v>79</v>
      </c>
      <c r="K201" s="720">
        <f t="shared" si="795"/>
        <v>77</v>
      </c>
      <c r="L201" s="202">
        <f t="shared" si="796"/>
        <v>693</v>
      </c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9"/>
    </row>
    <row r="202" spans="1:31" ht="19.5" customHeight="1" outlineLevel="1">
      <c r="A202" s="199">
        <f t="shared" si="797"/>
        <v>45701</v>
      </c>
      <c r="B202" s="402">
        <f>(VLOOKUP(A202,日报!A:FB,5,0)+VLOOKUP(A202,日报!A:FB,6,0))</f>
        <v>80</v>
      </c>
      <c r="C202" s="402">
        <f>(VLOOKUP(A202,日报!A:FC,22,0)+VLOOKUP(A202,日报!A:FC,23,0))</f>
        <v>87</v>
      </c>
      <c r="D202" s="402">
        <f>(VLOOKUP(A202,日报!A:FD,39,0)+VLOOKUP(A202,日报!A:FD,40,0))</f>
        <v>76</v>
      </c>
      <c r="E202" s="402">
        <f>(VLOOKUP(A202,日报!A:FE,56,0)+VLOOKUP(A202,日报!A:FE,57,0))</f>
        <v>78</v>
      </c>
      <c r="F202" s="402">
        <f>(VLOOKUP(A202,日报!A:FF,73,0)+VLOOKUP(A202,日报!A:FF,74,0))</f>
        <v>96</v>
      </c>
      <c r="G202" s="402">
        <f>(VLOOKUP(A202,日报!A:FG,90,0)+VLOOKUP(A202,日报!A:FG,91,0))</f>
        <v>59</v>
      </c>
      <c r="H202" s="402">
        <f>(VLOOKUP(A202,日报!A:FH,107,0)+VLOOKUP(A202,日报!A:FH,108,0))</f>
        <v>61</v>
      </c>
      <c r="I202" s="402">
        <f>(VLOOKUP(A202,日报!A:FI,124,0)+VLOOKUP(A202,日报!A:FI,125,0))</f>
        <v>90</v>
      </c>
      <c r="J202" s="402">
        <f>(VLOOKUP(A202,日报!A:FJ,141,0)+VLOOKUP(A202,日报!A:FJ,142,0))</f>
        <v>85</v>
      </c>
      <c r="K202" s="720">
        <f t="shared" si="795"/>
        <v>79.111111111111114</v>
      </c>
      <c r="L202" s="202">
        <f t="shared" si="796"/>
        <v>712</v>
      </c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9"/>
    </row>
    <row r="203" spans="1:31" ht="19.5" customHeight="1" outlineLevel="1">
      <c r="A203" s="199">
        <f t="shared" si="797"/>
        <v>45702</v>
      </c>
      <c r="B203" s="402">
        <f>(VLOOKUP(A203,日报!A:FB,5,0)+VLOOKUP(A203,日报!A:FB,6,0))</f>
        <v>85</v>
      </c>
      <c r="C203" s="402">
        <f>(VLOOKUP(A203,日报!A:FC,22,0)+VLOOKUP(A203,日报!A:FC,23,0))</f>
        <v>92</v>
      </c>
      <c r="D203" s="402">
        <f>(VLOOKUP(A203,日报!A:FD,39,0)+VLOOKUP(A203,日报!A:FD,40,0))</f>
        <v>83</v>
      </c>
      <c r="E203" s="402">
        <f>(VLOOKUP(A203,日报!A:FE,56,0)+VLOOKUP(A203,日报!A:FE,57,0))</f>
        <v>85</v>
      </c>
      <c r="F203" s="402">
        <f>(VLOOKUP(A203,日报!A:FF,73,0)+VLOOKUP(A203,日报!A:FF,74,0))</f>
        <v>98</v>
      </c>
      <c r="G203" s="402">
        <f>(VLOOKUP(A203,日报!A:FG,90,0)+VLOOKUP(A203,日报!A:FG,91,0))</f>
        <v>55</v>
      </c>
      <c r="H203" s="402">
        <f>(VLOOKUP(A203,日报!A:FH,107,0)+VLOOKUP(A203,日报!A:FH,108,0))</f>
        <v>59</v>
      </c>
      <c r="I203" s="402">
        <f>(VLOOKUP(A203,日报!A:FI,124,0)+VLOOKUP(A203,日报!A:FI,125,0))</f>
        <v>85</v>
      </c>
      <c r="J203" s="402">
        <f>(VLOOKUP(A203,日报!A:FJ,141,0)+VLOOKUP(A203,日报!A:FJ,142,0))</f>
        <v>67</v>
      </c>
      <c r="K203" s="720">
        <f t="shared" si="795"/>
        <v>78.777777777777771</v>
      </c>
      <c r="L203" s="202">
        <f t="shared" si="796"/>
        <v>709</v>
      </c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9"/>
    </row>
    <row r="204" spans="1:31" ht="19.5" customHeight="1" outlineLevel="1">
      <c r="A204" s="199">
        <f t="shared" si="797"/>
        <v>45703</v>
      </c>
      <c r="B204" s="402">
        <f>(VLOOKUP(A204,日报!A:FB,5,0)+VLOOKUP(A204,日报!A:FB,6,0))</f>
        <v>46</v>
      </c>
      <c r="C204" s="402">
        <f>(VLOOKUP(A204,日报!A:FC,22,0)+VLOOKUP(A204,日报!A:FC,23,0))</f>
        <v>70</v>
      </c>
      <c r="D204" s="402">
        <f>(VLOOKUP(A204,日报!A:FD,39,0)+VLOOKUP(A204,日报!A:FD,40,0))</f>
        <v>52</v>
      </c>
      <c r="E204" s="402">
        <f>(VLOOKUP(A204,日报!A:FE,56,0)+VLOOKUP(A204,日报!A:FE,57,0))</f>
        <v>57</v>
      </c>
      <c r="F204" s="402">
        <f>(VLOOKUP(A204,日报!A:FF,73,0)+VLOOKUP(A204,日报!A:FF,74,0))</f>
        <v>77</v>
      </c>
      <c r="G204" s="402">
        <f>(VLOOKUP(A204,日报!A:FG,90,0)+VLOOKUP(A204,日报!A:FG,91,0))</f>
        <v>42</v>
      </c>
      <c r="H204" s="402">
        <f>(VLOOKUP(A204,日报!A:FH,107,0)+VLOOKUP(A204,日报!A:FH,108,0))</f>
        <v>29</v>
      </c>
      <c r="I204" s="402">
        <f>(VLOOKUP(A204,日报!A:FI,124,0)+VLOOKUP(A204,日报!A:FI,125,0))</f>
        <v>64</v>
      </c>
      <c r="J204" s="402">
        <f>(VLOOKUP(A204,日报!A:FJ,141,0)+VLOOKUP(A204,日报!A:FJ,142,0))</f>
        <v>68</v>
      </c>
      <c r="K204" s="720">
        <f t="shared" si="795"/>
        <v>56.111111111111114</v>
      </c>
      <c r="L204" s="202">
        <f t="shared" si="796"/>
        <v>505</v>
      </c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  <c r="AA204" s="158"/>
      <c r="AB204" s="158"/>
      <c r="AC204" s="158"/>
      <c r="AD204" s="158"/>
      <c r="AE204" s="159"/>
    </row>
    <row r="205" spans="1:31" ht="19.5" customHeight="1" outlineLevel="1">
      <c r="A205" s="199">
        <f t="shared" si="797"/>
        <v>45704</v>
      </c>
      <c r="B205" s="402">
        <f>(VLOOKUP(A205,日报!A:FB,5,0)+VLOOKUP(A205,日报!A:FB,6,0))</f>
        <v>60</v>
      </c>
      <c r="C205" s="402">
        <f>(VLOOKUP(A205,日报!A:FC,22,0)+VLOOKUP(A205,日报!A:FC,23,0))</f>
        <v>118</v>
      </c>
      <c r="D205" s="402">
        <f>(VLOOKUP(A205,日报!A:FD,39,0)+VLOOKUP(A205,日报!A:FD,40,0))</f>
        <v>52</v>
      </c>
      <c r="E205" s="402">
        <f>(VLOOKUP(A205,日报!A:FE,56,0)+VLOOKUP(A205,日报!A:FE,57,0))</f>
        <v>52</v>
      </c>
      <c r="F205" s="402">
        <f>(VLOOKUP(A205,日报!A:FF,73,0)+VLOOKUP(A205,日报!A:FF,74,0))</f>
        <v>67</v>
      </c>
      <c r="G205" s="402">
        <f>(VLOOKUP(A205,日报!A:FG,90,0)+VLOOKUP(A205,日报!A:FG,91,0))</f>
        <v>18</v>
      </c>
      <c r="H205" s="402">
        <f>(VLOOKUP(A205,日报!A:FH,107,0)+VLOOKUP(A205,日报!A:FH,108,0))</f>
        <v>17</v>
      </c>
      <c r="I205" s="402">
        <f>(VLOOKUP(A205,日报!A:FI,124,0)+VLOOKUP(A205,日报!A:FI,125,0))</f>
        <v>51</v>
      </c>
      <c r="J205" s="402">
        <f>(VLOOKUP(A205,日报!A:FJ,141,0)+VLOOKUP(A205,日报!A:FJ,142,0))</f>
        <v>50</v>
      </c>
      <c r="K205" s="720">
        <f t="shared" si="795"/>
        <v>53.888888888888886</v>
      </c>
      <c r="L205" s="202">
        <f t="shared" si="796"/>
        <v>485</v>
      </c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  <c r="AA205" s="158"/>
      <c r="AB205" s="158"/>
      <c r="AC205" s="158"/>
      <c r="AD205" s="158"/>
      <c r="AE205" s="159"/>
    </row>
    <row r="206" spans="1:31" ht="19.5" customHeight="1" outlineLevel="1">
      <c r="A206" s="199">
        <f t="shared" si="797"/>
        <v>45705</v>
      </c>
      <c r="B206" s="402">
        <f>(VLOOKUP(A206,日报!A:FB,5,0)+VLOOKUP(A206,日报!A:FB,6,0))</f>
        <v>42</v>
      </c>
      <c r="C206" s="402">
        <f>(VLOOKUP(A206,日报!A:FC,22,0)+VLOOKUP(A206,日报!A:FC,23,0))</f>
        <v>130</v>
      </c>
      <c r="D206" s="402">
        <f>(VLOOKUP(A206,日报!A:FD,39,0)+VLOOKUP(A206,日报!A:FD,40,0))</f>
        <v>48</v>
      </c>
      <c r="E206" s="402">
        <f>(VLOOKUP(A206,日报!A:FE,56,0)+VLOOKUP(A206,日报!A:FE,57,0))</f>
        <v>53</v>
      </c>
      <c r="F206" s="402">
        <f>(VLOOKUP(A206,日报!A:FF,73,0)+VLOOKUP(A206,日报!A:FF,74,0))</f>
        <v>73</v>
      </c>
      <c r="G206" s="402">
        <f>(VLOOKUP(A206,日报!A:FG,90,0)+VLOOKUP(A206,日报!A:FG,91,0))</f>
        <v>35</v>
      </c>
      <c r="H206" s="402">
        <f>(VLOOKUP(A206,日报!A:FH,107,0)+VLOOKUP(A206,日报!A:FH,108,0))</f>
        <v>10</v>
      </c>
      <c r="I206" s="402">
        <f>(VLOOKUP(A206,日报!A:FI,124,0)+VLOOKUP(A206,日报!A:FI,125,0))</f>
        <v>55</v>
      </c>
      <c r="J206" s="402">
        <f>(VLOOKUP(A206,日报!A:FJ,141,0)+VLOOKUP(A206,日报!A:FJ,142,0))</f>
        <v>32</v>
      </c>
      <c r="K206" s="720">
        <f t="shared" si="795"/>
        <v>53.111111111111114</v>
      </c>
      <c r="L206" s="202">
        <f t="shared" si="796"/>
        <v>478</v>
      </c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  <c r="AA206" s="158"/>
      <c r="AB206" s="158"/>
      <c r="AC206" s="158"/>
      <c r="AD206" s="158"/>
      <c r="AE206" s="159"/>
    </row>
    <row r="207" spans="1:31" ht="19.5" customHeight="1" outlineLevel="1">
      <c r="A207" s="199">
        <f t="shared" si="797"/>
        <v>45706</v>
      </c>
      <c r="B207" s="402">
        <f>(VLOOKUP(A207,日报!A:FB,5,0)+VLOOKUP(A207,日报!A:FB,6,0))</f>
        <v>55</v>
      </c>
      <c r="C207" s="402">
        <f>(VLOOKUP(A207,日报!A:FC,22,0)+VLOOKUP(A207,日报!A:FC,23,0))</f>
        <v>98</v>
      </c>
      <c r="D207" s="402">
        <f>(VLOOKUP(A207,日报!A:FD,39,0)+VLOOKUP(A207,日报!A:FD,40,0))</f>
        <v>64</v>
      </c>
      <c r="E207" s="402">
        <f>(VLOOKUP(A207,日报!A:FE,56,0)+VLOOKUP(A207,日报!A:FE,57,0))</f>
        <v>48</v>
      </c>
      <c r="F207" s="402">
        <f>(VLOOKUP(A207,日报!A:FF,73,0)+VLOOKUP(A207,日报!A:FF,74,0))</f>
        <v>58</v>
      </c>
      <c r="G207" s="402">
        <f>(VLOOKUP(A207,日报!A:FG,90,0)+VLOOKUP(A207,日报!A:FG,91,0))</f>
        <v>26</v>
      </c>
      <c r="H207" s="402">
        <f>(VLOOKUP(A207,日报!A:FH,107,0)+VLOOKUP(A207,日报!A:FH,108,0))</f>
        <v>18</v>
      </c>
      <c r="I207" s="402">
        <f>(VLOOKUP(A207,日报!A:FI,124,0)+VLOOKUP(A207,日报!A:FI,125,0))</f>
        <v>43</v>
      </c>
      <c r="J207" s="402">
        <f>(VLOOKUP(A207,日报!A:FJ,141,0)+VLOOKUP(A207,日报!A:FJ,142,0))</f>
        <v>37</v>
      </c>
      <c r="K207" s="720">
        <f t="shared" si="795"/>
        <v>49.666666666666664</v>
      </c>
      <c r="L207" s="202">
        <f t="shared" si="796"/>
        <v>447</v>
      </c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  <c r="AA207" s="158"/>
      <c r="AB207" s="158"/>
      <c r="AC207" s="158"/>
      <c r="AD207" s="158"/>
      <c r="AE207" s="159"/>
    </row>
    <row r="208" spans="1:31" ht="19.5" customHeight="1" outlineLevel="1">
      <c r="A208" s="199">
        <f t="shared" si="797"/>
        <v>45707</v>
      </c>
      <c r="B208" s="402">
        <f>(VLOOKUP(A208,日报!A:FB,5,0)+VLOOKUP(A208,日报!A:FB,6,0))</f>
        <v>62</v>
      </c>
      <c r="C208" s="402">
        <f>(VLOOKUP(A208,日报!A:FC,22,0)+VLOOKUP(A208,日报!A:FC,23,0))</f>
        <v>75</v>
      </c>
      <c r="D208" s="402">
        <f>(VLOOKUP(A208,日报!A:FD,39,0)+VLOOKUP(A208,日报!A:FD,40,0))</f>
        <v>60</v>
      </c>
      <c r="E208" s="402">
        <f>(VLOOKUP(A208,日报!A:FE,56,0)+VLOOKUP(A208,日报!A:FE,57,0))</f>
        <v>48</v>
      </c>
      <c r="F208" s="402">
        <f>(VLOOKUP(A208,日报!A:FF,73,0)+VLOOKUP(A208,日报!A:FF,74,0))</f>
        <v>74</v>
      </c>
      <c r="G208" s="402">
        <f>(VLOOKUP(A208,日报!A:FG,90,0)+VLOOKUP(A208,日报!A:FG,91,0))</f>
        <v>19</v>
      </c>
      <c r="H208" s="402">
        <f>(VLOOKUP(A208,日报!A:FH,107,0)+VLOOKUP(A208,日报!A:FH,108,0))</f>
        <v>26</v>
      </c>
      <c r="I208" s="402">
        <f>(VLOOKUP(A208,日报!A:FI,124,0)+VLOOKUP(A208,日报!A:FI,125,0))</f>
        <v>64</v>
      </c>
      <c r="J208" s="402">
        <f>(VLOOKUP(A208,日报!A:FJ,141,0)+VLOOKUP(A208,日报!A:FJ,142,0))</f>
        <v>37</v>
      </c>
      <c r="K208" s="720">
        <f t="shared" si="795"/>
        <v>51.666666666666664</v>
      </c>
      <c r="L208" s="202">
        <f t="shared" si="796"/>
        <v>465</v>
      </c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  <c r="AA208" s="158"/>
      <c r="AB208" s="158"/>
      <c r="AC208" s="158"/>
      <c r="AD208" s="158"/>
      <c r="AE208" s="159"/>
    </row>
    <row r="209" spans="1:31" ht="19.5" customHeight="1" outlineLevel="1">
      <c r="A209" s="199">
        <f t="shared" si="797"/>
        <v>45708</v>
      </c>
      <c r="B209" s="402">
        <f>(VLOOKUP(A209,日报!A:FB,5,0)+VLOOKUP(A209,日报!A:FB,6,0))</f>
        <v>78</v>
      </c>
      <c r="C209" s="402">
        <f>(VLOOKUP(A209,日报!A:FC,22,0)+VLOOKUP(A209,日报!A:FC,23,0))</f>
        <v>193</v>
      </c>
      <c r="D209" s="402">
        <f>(VLOOKUP(A209,日报!A:FD,39,0)+VLOOKUP(A209,日报!A:FD,40,0))</f>
        <v>135</v>
      </c>
      <c r="E209" s="402">
        <f>(VLOOKUP(A209,日报!A:FE,56,0)+VLOOKUP(A209,日报!A:FE,57,0))</f>
        <v>90</v>
      </c>
      <c r="F209" s="402">
        <f>(VLOOKUP(A209,日报!A:FF,73,0)+VLOOKUP(A209,日报!A:FF,74,0))</f>
        <v>110</v>
      </c>
      <c r="G209" s="402">
        <f>(VLOOKUP(A209,日报!A:FG,90,0)+VLOOKUP(A209,日报!A:FG,91,0))</f>
        <v>34</v>
      </c>
      <c r="H209" s="402">
        <f>(VLOOKUP(A209,日报!A:FH,107,0)+VLOOKUP(A209,日报!A:FH,108,0))</f>
        <v>20</v>
      </c>
      <c r="I209" s="402">
        <f>(VLOOKUP(A209,日报!A:FI,124,0)+VLOOKUP(A209,日报!A:FI,125,0))</f>
        <v>91</v>
      </c>
      <c r="J209" s="402">
        <f>(VLOOKUP(A209,日报!A:FJ,141,0)+VLOOKUP(A209,日报!A:FJ,142,0))</f>
        <v>28</v>
      </c>
      <c r="K209" s="720">
        <f t="shared" si="795"/>
        <v>86.555555555555557</v>
      </c>
      <c r="L209" s="202">
        <f t="shared" si="796"/>
        <v>779</v>
      </c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  <c r="AA209" s="158"/>
      <c r="AB209" s="158"/>
      <c r="AC209" s="158"/>
      <c r="AD209" s="158"/>
      <c r="AE209" s="159"/>
    </row>
    <row r="210" spans="1:31" ht="19.5" customHeight="1" outlineLevel="1">
      <c r="A210" s="199">
        <f t="shared" si="797"/>
        <v>45709</v>
      </c>
      <c r="B210" s="402">
        <f>(VLOOKUP(A210,日报!A:FB,5,0)+VLOOKUP(A210,日报!A:FB,6,0))</f>
        <v>139</v>
      </c>
      <c r="C210" s="402">
        <f>(VLOOKUP(A210,日报!A:FC,22,0)+VLOOKUP(A210,日报!A:FC,23,0))</f>
        <v>224</v>
      </c>
      <c r="D210" s="402">
        <f>(VLOOKUP(A210,日报!A:FD,39,0)+VLOOKUP(A210,日报!A:FD,40,0))</f>
        <v>115</v>
      </c>
      <c r="E210" s="402">
        <f>(VLOOKUP(A210,日报!A:FE,56,0)+VLOOKUP(A210,日报!A:FE,57,0))</f>
        <v>110</v>
      </c>
      <c r="F210" s="402">
        <f>(VLOOKUP(A210,日报!A:FF,73,0)+VLOOKUP(A210,日报!A:FF,74,0))</f>
        <v>123</v>
      </c>
      <c r="G210" s="402">
        <f>(VLOOKUP(A210,日报!A:FG,90,0)+VLOOKUP(A210,日报!A:FG,91,0))</f>
        <v>63</v>
      </c>
      <c r="H210" s="402">
        <f>(VLOOKUP(A210,日报!A:FH,107,0)+VLOOKUP(A210,日报!A:FH,108,0))</f>
        <v>78</v>
      </c>
      <c r="I210" s="402">
        <f>(VLOOKUP(A210,日报!A:FI,124,0)+VLOOKUP(A210,日报!A:FI,125,0))</f>
        <v>95</v>
      </c>
      <c r="J210" s="402">
        <f>(VLOOKUP(A210,日报!A:FJ,141,0)+VLOOKUP(A210,日报!A:FJ,142,0))</f>
        <v>45</v>
      </c>
      <c r="K210" s="720">
        <f t="shared" si="795"/>
        <v>110.22222222222223</v>
      </c>
      <c r="L210" s="202">
        <f t="shared" si="796"/>
        <v>992</v>
      </c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  <c r="AA210" s="158"/>
      <c r="AB210" s="158"/>
      <c r="AC210" s="158"/>
      <c r="AD210" s="158"/>
      <c r="AE210" s="159"/>
    </row>
    <row r="211" spans="1:31" ht="19.5" customHeight="1" outlineLevel="1">
      <c r="A211" s="199">
        <f t="shared" si="797"/>
        <v>45710</v>
      </c>
      <c r="B211" s="402">
        <f>(VLOOKUP(A211,日报!A:FB,5,0)+VLOOKUP(A211,日报!A:FB,6,0))</f>
        <v>149</v>
      </c>
      <c r="C211" s="402">
        <f>(VLOOKUP(A211,日报!A:FC,22,0)+VLOOKUP(A211,日报!A:FC,23,0))</f>
        <v>202</v>
      </c>
      <c r="D211" s="402">
        <f>(VLOOKUP(A211,日报!A:FD,39,0)+VLOOKUP(A211,日报!A:FD,40,0))</f>
        <v>149</v>
      </c>
      <c r="E211" s="402">
        <f>(VLOOKUP(A211,日报!A:FE,56,0)+VLOOKUP(A211,日报!A:FE,57,0))</f>
        <v>90</v>
      </c>
      <c r="F211" s="402">
        <f>(VLOOKUP(A211,日报!A:FF,73,0)+VLOOKUP(A211,日报!A:FF,74,0))</f>
        <v>113</v>
      </c>
      <c r="G211" s="402">
        <f>(VLOOKUP(A211,日报!A:FG,90,0)+VLOOKUP(A211,日报!A:FG,91,0))</f>
        <v>71</v>
      </c>
      <c r="H211" s="402">
        <f>(VLOOKUP(A211,日报!A:FH,107,0)+VLOOKUP(A211,日报!A:FH,108,0))</f>
        <v>120</v>
      </c>
      <c r="I211" s="402">
        <f>(VLOOKUP(A211,日报!A:FI,124,0)+VLOOKUP(A211,日报!A:FI,125,0))</f>
        <v>245</v>
      </c>
      <c r="J211" s="402">
        <f>(VLOOKUP(A211,日报!A:FJ,141,0)+VLOOKUP(A211,日报!A:FJ,142,0))</f>
        <v>45</v>
      </c>
      <c r="K211" s="720">
        <f t="shared" si="795"/>
        <v>131.55555555555554</v>
      </c>
      <c r="L211" s="202">
        <f t="shared" si="796"/>
        <v>1184</v>
      </c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  <c r="AA211" s="158"/>
      <c r="AB211" s="158"/>
      <c r="AC211" s="158"/>
      <c r="AD211" s="158"/>
      <c r="AE211" s="159"/>
    </row>
    <row r="212" spans="1:31" ht="19.5" customHeight="1" outlineLevel="1">
      <c r="A212" s="199">
        <f t="shared" si="797"/>
        <v>45711</v>
      </c>
      <c r="B212" s="402">
        <f>(VLOOKUP(A212,日报!A:FB,5,0)+VLOOKUP(A212,日报!A:FB,6,0))</f>
        <v>180</v>
      </c>
      <c r="C212" s="402">
        <f>(VLOOKUP(A212,日报!A:FC,22,0)+VLOOKUP(A212,日报!A:FC,23,0))</f>
        <v>209</v>
      </c>
      <c r="D212" s="402">
        <f>(VLOOKUP(A212,日报!A:FD,39,0)+VLOOKUP(A212,日报!A:FD,40,0))</f>
        <v>103</v>
      </c>
      <c r="E212" s="402">
        <f>(VLOOKUP(A212,日报!A:FE,56,0)+VLOOKUP(A212,日报!A:FE,57,0))</f>
        <v>83</v>
      </c>
      <c r="F212" s="402">
        <f>(VLOOKUP(A212,日报!A:FF,73,0)+VLOOKUP(A212,日报!A:FF,74,0))</f>
        <v>80</v>
      </c>
      <c r="G212" s="402">
        <f>(VLOOKUP(A212,日报!A:FG,90,0)+VLOOKUP(A212,日报!A:FG,91,0))</f>
        <v>87</v>
      </c>
      <c r="H212" s="402">
        <f>(VLOOKUP(A212,日报!A:FH,107,0)+VLOOKUP(A212,日报!A:FH,108,0))</f>
        <v>260</v>
      </c>
      <c r="I212" s="402">
        <f>(VLOOKUP(A212,日报!A:FI,124,0)+VLOOKUP(A212,日报!A:FI,125,0))</f>
        <v>260</v>
      </c>
      <c r="J212" s="402">
        <f>(VLOOKUP(A212,日报!A:FJ,141,0)+VLOOKUP(A212,日报!A:FJ,142,0))</f>
        <v>57</v>
      </c>
      <c r="K212" s="720">
        <f t="shared" si="795"/>
        <v>146.55555555555554</v>
      </c>
      <c r="L212" s="202">
        <f t="shared" si="796"/>
        <v>1319</v>
      </c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  <c r="AA212" s="158"/>
      <c r="AB212" s="158"/>
      <c r="AC212" s="158"/>
      <c r="AD212" s="158"/>
      <c r="AE212" s="159"/>
    </row>
    <row r="213" spans="1:31" ht="19.5" customHeight="1" outlineLevel="1">
      <c r="A213" s="199">
        <f t="shared" si="797"/>
        <v>45712</v>
      </c>
      <c r="B213" s="402">
        <f>(VLOOKUP(A213,日报!A:FB,5,0)+VLOOKUP(A213,日报!A:FB,6,0))</f>
        <v>223</v>
      </c>
      <c r="C213" s="402">
        <f>(VLOOKUP(A213,日报!A:FC,22,0)+VLOOKUP(A213,日报!A:FC,23,0))</f>
        <v>394</v>
      </c>
      <c r="D213" s="402">
        <f>(VLOOKUP(A213,日报!A:FD,39,0)+VLOOKUP(A213,日报!A:FD,40,0))</f>
        <v>110</v>
      </c>
      <c r="E213" s="402">
        <f>(VLOOKUP(A213,日报!A:FE,56,0)+VLOOKUP(A213,日报!A:FE,57,0))</f>
        <v>100</v>
      </c>
      <c r="F213" s="402">
        <f>(VLOOKUP(A213,日报!A:FF,73,0)+VLOOKUP(A213,日报!A:FF,74,0))</f>
        <v>130</v>
      </c>
      <c r="G213" s="402">
        <f>(VLOOKUP(A213,日报!A:FG,90,0)+VLOOKUP(A213,日报!A:FG,91,0))</f>
        <v>102</v>
      </c>
      <c r="H213" s="402">
        <f>(VLOOKUP(A213,日报!A:FH,107,0)+VLOOKUP(A213,日报!A:FH,108,0))</f>
        <v>400</v>
      </c>
      <c r="I213" s="402">
        <f>(VLOOKUP(A213,日报!A:FI,124,0)+VLOOKUP(A213,日报!A:FI,125,0))</f>
        <v>326</v>
      </c>
      <c r="J213" s="402">
        <f>(VLOOKUP(A213,日报!A:FJ,141,0)+VLOOKUP(A213,日报!A:FJ,142,0))</f>
        <v>98</v>
      </c>
      <c r="K213" s="720">
        <f t="shared" si="795"/>
        <v>209.22222222222223</v>
      </c>
      <c r="L213" s="202">
        <f t="shared" si="796"/>
        <v>1883</v>
      </c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  <c r="AA213" s="158"/>
      <c r="AB213" s="158"/>
      <c r="AC213" s="158"/>
      <c r="AD213" s="158"/>
      <c r="AE213" s="159"/>
    </row>
    <row r="214" spans="1:31" ht="19.5" customHeight="1" outlineLevel="1">
      <c r="A214" s="199">
        <f t="shared" si="797"/>
        <v>45713</v>
      </c>
      <c r="B214" s="402">
        <f>(VLOOKUP(A214,日报!A:FB,5,0)+VLOOKUP(A214,日报!A:FB,6,0))</f>
        <v>300</v>
      </c>
      <c r="C214" s="402">
        <f>(VLOOKUP(A214,日报!A:FC,22,0)+VLOOKUP(A214,日报!A:FC,23,0))</f>
        <v>470</v>
      </c>
      <c r="D214" s="402">
        <f>(VLOOKUP(A214,日报!A:FD,39,0)+VLOOKUP(A214,日报!A:FD,40,0))</f>
        <v>108</v>
      </c>
      <c r="E214" s="402">
        <f>(VLOOKUP(A214,日报!A:FE,56,0)+VLOOKUP(A214,日报!A:FE,57,0))</f>
        <v>119</v>
      </c>
      <c r="F214" s="402">
        <f>(VLOOKUP(A214,日报!A:FF,73,0)+VLOOKUP(A214,日报!A:FF,74,0))</f>
        <v>185</v>
      </c>
      <c r="G214" s="402">
        <f>(VLOOKUP(A214,日报!A:FG,90,0)+VLOOKUP(A214,日报!A:FG,91,0))</f>
        <v>146</v>
      </c>
      <c r="H214" s="402">
        <f>(VLOOKUP(A214,日报!A:FH,107,0)+VLOOKUP(A214,日报!A:FH,108,0))</f>
        <v>800</v>
      </c>
      <c r="I214" s="402">
        <f>(VLOOKUP(A214,日报!A:FI,124,0)+VLOOKUP(A214,日报!A:FI,125,0))</f>
        <v>273</v>
      </c>
      <c r="J214" s="402">
        <f>(VLOOKUP(A214,日报!A:FJ,141,0)+VLOOKUP(A214,日报!A:FJ,142,0))</f>
        <v>105</v>
      </c>
      <c r="K214" s="720">
        <f t="shared" si="795"/>
        <v>278.44444444444446</v>
      </c>
      <c r="L214" s="202">
        <f t="shared" si="796"/>
        <v>2506</v>
      </c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  <c r="AA214" s="158"/>
      <c r="AB214" s="158"/>
      <c r="AC214" s="158"/>
      <c r="AD214" s="158"/>
      <c r="AE214" s="159"/>
    </row>
    <row r="215" spans="1:31" ht="19.5" customHeight="1" outlineLevel="1">
      <c r="A215" s="199">
        <f t="shared" si="797"/>
        <v>45714</v>
      </c>
      <c r="B215" s="402">
        <f>(VLOOKUP(A215,日报!A:FB,5,0)+VLOOKUP(A215,日报!A:FB,6,0))</f>
        <v>392</v>
      </c>
      <c r="C215" s="402">
        <f>(VLOOKUP(A215,日报!A:FC,22,0)+VLOOKUP(A215,日报!A:FC,23,0))</f>
        <v>651</v>
      </c>
      <c r="D215" s="402">
        <f>(VLOOKUP(A215,日报!A:FD,39,0)+VLOOKUP(A215,日报!A:FD,40,0))</f>
        <v>165</v>
      </c>
      <c r="E215" s="402">
        <f>(VLOOKUP(A215,日报!A:FE,56,0)+VLOOKUP(A215,日报!A:FE,57,0))</f>
        <v>170</v>
      </c>
      <c r="F215" s="402">
        <f>(VLOOKUP(A215,日报!A:FF,73,0)+VLOOKUP(A215,日报!A:FF,74,0))</f>
        <v>205</v>
      </c>
      <c r="G215" s="402">
        <f>(VLOOKUP(A215,日报!A:FG,90,0)+VLOOKUP(A215,日报!A:FG,91,0))</f>
        <v>145</v>
      </c>
      <c r="H215" s="402">
        <f>(VLOOKUP(A215,日报!A:FH,107,0)+VLOOKUP(A215,日报!A:FH,108,0))</f>
        <v>465</v>
      </c>
      <c r="I215" s="402">
        <f>(VLOOKUP(A215,日报!A:FI,124,0)+VLOOKUP(A215,日报!A:FI,125,0))</f>
        <v>290</v>
      </c>
      <c r="J215" s="402">
        <f>(VLOOKUP(A215,日报!A:FJ,141,0)+VLOOKUP(A215,日报!A:FJ,142,0))</f>
        <v>221</v>
      </c>
      <c r="K215" s="720">
        <f t="shared" si="795"/>
        <v>300.44444444444446</v>
      </c>
      <c r="L215" s="202">
        <f t="shared" si="796"/>
        <v>2704</v>
      </c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  <c r="AA215" s="158"/>
      <c r="AB215" s="158"/>
      <c r="AC215" s="158"/>
      <c r="AD215" s="158"/>
      <c r="AE215" s="159"/>
    </row>
    <row r="216" spans="1:31" ht="19.5" customHeight="1" outlineLevel="1">
      <c r="A216" s="199">
        <f t="shared" si="797"/>
        <v>45715</v>
      </c>
      <c r="B216" s="402">
        <f>(VLOOKUP(A216,日报!A:FB,5,0)+VLOOKUP(A216,日报!A:FB,6,0))</f>
        <v>467</v>
      </c>
      <c r="C216" s="402">
        <f>(VLOOKUP(A216,日报!A:FC,22,0)+VLOOKUP(A216,日报!A:FC,23,0))</f>
        <v>312</v>
      </c>
      <c r="D216" s="402">
        <f>(VLOOKUP(A216,日报!A:FD,39,0)+VLOOKUP(A216,日报!A:FD,40,0))</f>
        <v>210</v>
      </c>
      <c r="E216" s="402">
        <f>(VLOOKUP(A216,日报!A:FE,56,0)+VLOOKUP(A216,日报!A:FE,57,0))</f>
        <v>259</v>
      </c>
      <c r="F216" s="402">
        <f>(VLOOKUP(A216,日报!A:FF,73,0)+VLOOKUP(A216,日报!A:FF,74,0))</f>
        <v>218</v>
      </c>
      <c r="G216" s="402">
        <f>(VLOOKUP(A216,日报!A:FG,90,0)+VLOOKUP(A216,日报!A:FG,91,0))</f>
        <v>252</v>
      </c>
      <c r="H216" s="402">
        <f>(VLOOKUP(A216,日报!A:FH,107,0)+VLOOKUP(A216,日报!A:FH,108,0))</f>
        <v>536</v>
      </c>
      <c r="I216" s="402">
        <f>(VLOOKUP(A216,日报!A:FI,124,0)+VLOOKUP(A216,日报!A:FI,125,0))</f>
        <v>260</v>
      </c>
      <c r="J216" s="402">
        <f>(VLOOKUP(A216,日报!A:FJ,141,0)+VLOOKUP(A216,日报!A:FJ,142,0))</f>
        <v>510</v>
      </c>
      <c r="K216" s="720">
        <f t="shared" si="795"/>
        <v>336</v>
      </c>
      <c r="L216" s="202">
        <f t="shared" si="796"/>
        <v>3024</v>
      </c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  <c r="AA216" s="158"/>
      <c r="AB216" s="158"/>
      <c r="AC216" s="158"/>
      <c r="AD216" s="158"/>
      <c r="AE216" s="159"/>
    </row>
    <row r="217" spans="1:31" ht="19.5" customHeight="1" outlineLevel="1">
      <c r="A217" s="199">
        <f t="shared" si="797"/>
        <v>45716</v>
      </c>
      <c r="B217" s="402">
        <f>(VLOOKUP(A217,日报!A:FB,5,0)+VLOOKUP(A217,日报!A:FB,6,0))</f>
        <v>0</v>
      </c>
      <c r="C217" s="402">
        <f>(VLOOKUP(A217,日报!A:FC,22,0)+VLOOKUP(A217,日报!A:FC,23,0))</f>
        <v>0</v>
      </c>
      <c r="D217" s="402">
        <f>(VLOOKUP(A217,日报!A:FD,39,0)+VLOOKUP(A217,日报!A:FD,40,0))</f>
        <v>0</v>
      </c>
      <c r="E217" s="402">
        <f>(VLOOKUP(A217,日报!A:FE,56,0)+VLOOKUP(A217,日报!A:FE,57,0))</f>
        <v>0</v>
      </c>
      <c r="F217" s="402">
        <f>(VLOOKUP(A217,日报!A:FF,73,0)+VLOOKUP(A217,日报!A:FF,74,0))</f>
        <v>0</v>
      </c>
      <c r="G217" s="402">
        <f>(VLOOKUP(A217,日报!A:FG,90,0)+VLOOKUP(A217,日报!A:FG,91,0))</f>
        <v>177</v>
      </c>
      <c r="H217" s="402">
        <f>(VLOOKUP(A217,日报!A:FH,107,0)+VLOOKUP(A217,日报!A:FH,108,0))</f>
        <v>0</v>
      </c>
      <c r="I217" s="402">
        <f>(VLOOKUP(A217,日报!A:FI,124,0)+VLOOKUP(A217,日报!A:FI,125,0))</f>
        <v>130</v>
      </c>
      <c r="J217" s="402">
        <f>(VLOOKUP(A217,日报!A:FJ,141,0)+VLOOKUP(A217,日报!A:FJ,142,0))</f>
        <v>0</v>
      </c>
      <c r="K217" s="720">
        <f t="shared" si="795"/>
        <v>34.111111111111114</v>
      </c>
      <c r="L217" s="202">
        <f t="shared" si="796"/>
        <v>307</v>
      </c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  <c r="AA217" s="158"/>
      <c r="AB217" s="158"/>
      <c r="AC217" s="158"/>
      <c r="AD217" s="158"/>
      <c r="AE217" s="159"/>
    </row>
    <row r="218" spans="1:31" ht="19.5" customHeight="1" outlineLevel="1">
      <c r="A218" s="199">
        <f t="shared" si="797"/>
        <v>45717</v>
      </c>
      <c r="B218" s="402">
        <f>(VLOOKUP(A218,日报!A:FB,5,0)+VLOOKUP(A218,日报!A:FB,6,0))</f>
        <v>0</v>
      </c>
      <c r="C218" s="402">
        <f>(VLOOKUP(A218,日报!A:FC,22,0)+VLOOKUP(A218,日报!A:FC,23,0))</f>
        <v>0</v>
      </c>
      <c r="D218" s="402">
        <f>(VLOOKUP(A218,日报!A:FD,39,0)+VLOOKUP(A218,日报!A:FD,40,0))</f>
        <v>0</v>
      </c>
      <c r="E218" s="402">
        <f>(VLOOKUP(A218,日报!A:FE,56,0)+VLOOKUP(A218,日报!A:FE,57,0))</f>
        <v>0</v>
      </c>
      <c r="F218" s="402">
        <f>(VLOOKUP(A218,日报!A:FF,73,0)+VLOOKUP(A218,日报!A:FF,74,0))</f>
        <v>0</v>
      </c>
      <c r="G218" s="402">
        <f>(VLOOKUP(A218,日报!A:FG,90,0)+VLOOKUP(A218,日报!A:FG,91,0))</f>
        <v>0</v>
      </c>
      <c r="H218" s="402">
        <f>(VLOOKUP(A218,日报!A:FH,107,0)+VLOOKUP(A218,日报!A:FH,108,0))</f>
        <v>0</v>
      </c>
      <c r="I218" s="402">
        <f>(VLOOKUP(A218,日报!A:FI,124,0)+VLOOKUP(A218,日报!A:FI,125,0))</f>
        <v>0</v>
      </c>
      <c r="J218" s="402">
        <f>(VLOOKUP(A218,日报!A:FJ,141,0)+VLOOKUP(A218,日报!A:FJ,142,0))</f>
        <v>0</v>
      </c>
      <c r="K218" s="720">
        <f t="shared" si="795"/>
        <v>0</v>
      </c>
      <c r="L218" s="202">
        <f t="shared" si="796"/>
        <v>0</v>
      </c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  <c r="AA218" s="158"/>
      <c r="AB218" s="158"/>
      <c r="AC218" s="158"/>
      <c r="AD218" s="158"/>
      <c r="AE218" s="159"/>
    </row>
    <row r="219" spans="1:31" ht="19.5" customHeight="1" outlineLevel="1">
      <c r="A219" s="199">
        <f t="shared" si="797"/>
        <v>45718</v>
      </c>
      <c r="B219" s="402">
        <f>(VLOOKUP(A219,日报!A:FB,5,0)+VLOOKUP(A219,日报!A:FB,6,0))</f>
        <v>0</v>
      </c>
      <c r="C219" s="402">
        <f>(VLOOKUP(A219,日报!A:FC,22,0)+VLOOKUP(A219,日报!A:FC,23,0))</f>
        <v>0</v>
      </c>
      <c r="D219" s="402">
        <f>(VLOOKUP(A219,日报!A:FD,39,0)+VLOOKUP(A219,日报!A:FD,40,0))</f>
        <v>0</v>
      </c>
      <c r="E219" s="402">
        <f>(VLOOKUP(A219,日报!A:FE,56,0)+VLOOKUP(A219,日报!A:FE,57,0))</f>
        <v>0</v>
      </c>
      <c r="F219" s="402">
        <f>(VLOOKUP(A219,日报!A:FF,73,0)+VLOOKUP(A219,日报!A:FF,74,0))</f>
        <v>0</v>
      </c>
      <c r="G219" s="402">
        <f>(VLOOKUP(A219,日报!A:FG,90,0)+VLOOKUP(A219,日报!A:FG,91,0))</f>
        <v>0</v>
      </c>
      <c r="H219" s="402">
        <f>(VLOOKUP(A219,日报!A:FH,107,0)+VLOOKUP(A219,日报!A:FH,108,0))</f>
        <v>0</v>
      </c>
      <c r="I219" s="402">
        <f>(VLOOKUP(A219,日报!A:FI,124,0)+VLOOKUP(A219,日报!A:FI,125,0))</f>
        <v>0</v>
      </c>
      <c r="J219" s="402">
        <f>(VLOOKUP(A219,日报!A:FJ,141,0)+VLOOKUP(A219,日报!A:FJ,142,0))</f>
        <v>0</v>
      </c>
      <c r="K219" s="720">
        <f t="shared" si="795"/>
        <v>0</v>
      </c>
      <c r="L219" s="202">
        <f t="shared" si="796"/>
        <v>0</v>
      </c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  <c r="AA219" s="158"/>
      <c r="AB219" s="158"/>
      <c r="AC219" s="158"/>
      <c r="AD219" s="158"/>
      <c r="AE219" s="159"/>
    </row>
    <row r="220" spans="1:31" ht="19.5" customHeight="1" outlineLevel="1">
      <c r="A220" s="199">
        <f t="shared" si="797"/>
        <v>45719</v>
      </c>
      <c r="B220" s="402">
        <f>(VLOOKUP(A220,日报!A:FB,5,0)+VLOOKUP(A220,日报!A:FB,6,0))</f>
        <v>0</v>
      </c>
      <c r="C220" s="402">
        <f>(VLOOKUP(A220,日报!A:FC,22,0)+VLOOKUP(A220,日报!A:FC,23,0))</f>
        <v>0</v>
      </c>
      <c r="D220" s="402">
        <f>(VLOOKUP(A220,日报!A:FD,39,0)+VLOOKUP(A220,日报!A:FD,40,0))</f>
        <v>0</v>
      </c>
      <c r="E220" s="402">
        <f>(VLOOKUP(A220,日报!A:FE,56,0)+VLOOKUP(A220,日报!A:FE,57,0))</f>
        <v>0</v>
      </c>
      <c r="F220" s="402">
        <f>(VLOOKUP(A220,日报!A:FF,73,0)+VLOOKUP(A220,日报!A:FF,74,0))</f>
        <v>0</v>
      </c>
      <c r="G220" s="402">
        <f>(VLOOKUP(A220,日报!A:FG,90,0)+VLOOKUP(A220,日报!A:FG,91,0))</f>
        <v>0</v>
      </c>
      <c r="H220" s="402">
        <f>(VLOOKUP(A220,日报!A:FH,107,0)+VLOOKUP(A220,日报!A:FH,108,0))</f>
        <v>0</v>
      </c>
      <c r="I220" s="402">
        <f>(VLOOKUP(A220,日报!A:FI,124,0)+VLOOKUP(A220,日报!A:FI,125,0))</f>
        <v>0</v>
      </c>
      <c r="J220" s="402">
        <f>(VLOOKUP(A220,日报!A:FJ,141,0)+VLOOKUP(A220,日报!A:FJ,142,0))</f>
        <v>0</v>
      </c>
      <c r="K220" s="720">
        <f t="shared" si="795"/>
        <v>0</v>
      </c>
      <c r="L220" s="202">
        <f t="shared" si="796"/>
        <v>0</v>
      </c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  <c r="AA220" s="158"/>
      <c r="AB220" s="158"/>
      <c r="AC220" s="158"/>
      <c r="AD220" s="158"/>
      <c r="AE220" s="159"/>
    </row>
    <row r="221" spans="1:31" ht="19.5" customHeight="1" outlineLevel="1">
      <c r="A221" s="199">
        <f t="shared" si="797"/>
        <v>45720</v>
      </c>
      <c r="B221" s="402">
        <f>(VLOOKUP(A221,日报!A:FB,5,0)+VLOOKUP(A221,日报!A:FB,6,0))</f>
        <v>0</v>
      </c>
      <c r="C221" s="402">
        <f>(VLOOKUP(A221,日报!A:FC,22,0)+VLOOKUP(A221,日报!A:FC,23,0))</f>
        <v>0</v>
      </c>
      <c r="D221" s="402">
        <f>(VLOOKUP(A221,日报!A:FD,39,0)+VLOOKUP(A221,日报!A:FD,40,0))</f>
        <v>0</v>
      </c>
      <c r="E221" s="402">
        <f>(VLOOKUP(A221,日报!A:FE,56,0)+VLOOKUP(A221,日报!A:FE,57,0))</f>
        <v>0</v>
      </c>
      <c r="F221" s="402">
        <f>(VLOOKUP(A221,日报!A:FF,73,0)+VLOOKUP(A221,日报!A:FF,74,0))</f>
        <v>0</v>
      </c>
      <c r="G221" s="402">
        <f>(VLOOKUP(A221,日报!A:FG,90,0)+VLOOKUP(A221,日报!A:FG,91,0))</f>
        <v>0</v>
      </c>
      <c r="H221" s="402">
        <f>(VLOOKUP(A221,日报!A:FH,107,0)+VLOOKUP(A221,日报!A:FH,108,0))</f>
        <v>0</v>
      </c>
      <c r="I221" s="402">
        <f>(VLOOKUP(A221,日报!A:FI,124,0)+VLOOKUP(A221,日报!A:FI,125,0))</f>
        <v>0</v>
      </c>
      <c r="J221" s="402">
        <f>(VLOOKUP(A221,日报!A:FJ,141,0)+VLOOKUP(A221,日报!A:FJ,142,0))</f>
        <v>0</v>
      </c>
      <c r="K221" s="720">
        <f t="shared" si="795"/>
        <v>0</v>
      </c>
      <c r="L221" s="202">
        <f t="shared" si="796"/>
        <v>0</v>
      </c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  <c r="AA221" s="158"/>
      <c r="AB221" s="158"/>
      <c r="AC221" s="158"/>
      <c r="AD221" s="158"/>
      <c r="AE221" s="159"/>
    </row>
    <row r="222" spans="1:31" ht="19.5" customHeight="1" outlineLevel="1">
      <c r="A222" s="199">
        <f t="shared" si="797"/>
        <v>45721</v>
      </c>
      <c r="B222" s="402">
        <f>(VLOOKUP(A222,日报!A:FB,5,0)+VLOOKUP(A222,日报!A:FB,6,0))</f>
        <v>0</v>
      </c>
      <c r="C222" s="402">
        <f>(VLOOKUP(A222,日报!A:FC,22,0)+VLOOKUP(A222,日报!A:FC,23,0))</f>
        <v>0</v>
      </c>
      <c r="D222" s="402">
        <f>(VLOOKUP(A222,日报!A:FD,39,0)+VLOOKUP(A222,日报!A:FD,40,0))</f>
        <v>0</v>
      </c>
      <c r="E222" s="402">
        <f>(VLOOKUP(A222,日报!A:FE,56,0)+VLOOKUP(A222,日报!A:FE,57,0))</f>
        <v>0</v>
      </c>
      <c r="F222" s="402">
        <f>(VLOOKUP(A222,日报!A:FF,73,0)+VLOOKUP(A222,日报!A:FF,74,0))</f>
        <v>0</v>
      </c>
      <c r="G222" s="402">
        <f>(VLOOKUP(A222,日报!A:FG,90,0)+VLOOKUP(A222,日报!A:FG,91,0))</f>
        <v>0</v>
      </c>
      <c r="H222" s="402">
        <f>(VLOOKUP(A222,日报!A:FH,107,0)+VLOOKUP(A222,日报!A:FH,108,0))</f>
        <v>0</v>
      </c>
      <c r="I222" s="402">
        <f>(VLOOKUP(A222,日报!A:FI,124,0)+VLOOKUP(A222,日报!A:FI,125,0))</f>
        <v>0</v>
      </c>
      <c r="J222" s="402">
        <f>(VLOOKUP(A222,日报!A:FJ,141,0)+VLOOKUP(A222,日报!A:FJ,142,0))</f>
        <v>0</v>
      </c>
      <c r="K222" s="720">
        <f t="shared" si="795"/>
        <v>0</v>
      </c>
      <c r="L222" s="202">
        <f t="shared" si="796"/>
        <v>0</v>
      </c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  <c r="AA222" s="158"/>
      <c r="AB222" s="158"/>
      <c r="AC222" s="158"/>
      <c r="AD222" s="158"/>
      <c r="AE222" s="159"/>
    </row>
    <row r="223" spans="1:31" ht="19.5" customHeight="1" outlineLevel="1">
      <c r="A223" s="199">
        <f t="shared" si="797"/>
        <v>45722</v>
      </c>
      <c r="B223" s="402">
        <f>(VLOOKUP(A223,日报!A:FB,5,0)+VLOOKUP(A223,日报!A:FB,6,0))</f>
        <v>0</v>
      </c>
      <c r="C223" s="402">
        <f>(VLOOKUP(A223,日报!A:FC,22,0)+VLOOKUP(A223,日报!A:FC,23,0))</f>
        <v>0</v>
      </c>
      <c r="D223" s="402">
        <f>(VLOOKUP(A223,日报!A:FD,39,0)+VLOOKUP(A223,日报!A:FD,40,0))</f>
        <v>0</v>
      </c>
      <c r="E223" s="402">
        <f>(VLOOKUP(A223,日报!A:FE,56,0)+VLOOKUP(A223,日报!A:FE,57,0))</f>
        <v>0</v>
      </c>
      <c r="F223" s="402">
        <f>(VLOOKUP(A223,日报!A:FF,73,0)+VLOOKUP(A223,日报!A:FF,74,0))</f>
        <v>0</v>
      </c>
      <c r="G223" s="402">
        <f>(VLOOKUP(A223,日报!A:FG,90,0)+VLOOKUP(A223,日报!A:FG,91,0))</f>
        <v>0</v>
      </c>
      <c r="H223" s="402">
        <f>(VLOOKUP(A223,日报!A:FH,107,0)+VLOOKUP(A223,日报!A:FH,108,0))</f>
        <v>0</v>
      </c>
      <c r="I223" s="402">
        <f>(VLOOKUP(A223,日报!A:FI,124,0)+VLOOKUP(A223,日报!A:FI,125,0))</f>
        <v>0</v>
      </c>
      <c r="J223" s="402">
        <f>(VLOOKUP(A223,日报!A:FJ,141,0)+VLOOKUP(A223,日报!A:FJ,142,0))</f>
        <v>0</v>
      </c>
      <c r="K223" s="720">
        <f t="shared" si="795"/>
        <v>0</v>
      </c>
      <c r="L223" s="202">
        <f t="shared" si="796"/>
        <v>0</v>
      </c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  <c r="AA223" s="158"/>
      <c r="AB223" s="158"/>
      <c r="AC223" s="158"/>
      <c r="AD223" s="158"/>
      <c r="AE223" s="159"/>
    </row>
    <row r="224" spans="1:31" ht="19.5" customHeight="1" outlineLevel="1">
      <c r="A224" s="199">
        <f t="shared" si="797"/>
        <v>45723</v>
      </c>
      <c r="B224" s="402">
        <f>(VLOOKUP(A224,日报!A:FB,5,0)+VLOOKUP(A224,日报!A:FB,6,0))</f>
        <v>0</v>
      </c>
      <c r="C224" s="402">
        <f>(VLOOKUP(A224,日报!A:FC,22,0)+VLOOKUP(A224,日报!A:FC,23,0))</f>
        <v>0</v>
      </c>
      <c r="D224" s="402">
        <f>(VLOOKUP(A224,日报!A:FD,39,0)+VLOOKUP(A224,日报!A:FD,40,0))</f>
        <v>0</v>
      </c>
      <c r="E224" s="402">
        <f>(VLOOKUP(A224,日报!A:FE,56,0)+VLOOKUP(A224,日报!A:FE,57,0))</f>
        <v>0</v>
      </c>
      <c r="F224" s="402">
        <f>(VLOOKUP(A224,日报!A:FF,73,0)+VLOOKUP(A224,日报!A:FF,74,0))</f>
        <v>0</v>
      </c>
      <c r="G224" s="402">
        <f>(VLOOKUP(A224,日报!A:FG,90,0)+VLOOKUP(A224,日报!A:FG,91,0))</f>
        <v>0</v>
      </c>
      <c r="H224" s="402">
        <f>(VLOOKUP(A224,日报!A:FH,107,0)+VLOOKUP(A224,日报!A:FH,108,0))</f>
        <v>0</v>
      </c>
      <c r="I224" s="402">
        <f>(VLOOKUP(A224,日报!A:FI,124,0)+VLOOKUP(A224,日报!A:FI,125,0))</f>
        <v>0</v>
      </c>
      <c r="J224" s="402">
        <f>(VLOOKUP(A224,日报!A:FJ,141,0)+VLOOKUP(A224,日报!A:FJ,142,0))</f>
        <v>0</v>
      </c>
      <c r="K224" s="720">
        <f t="shared" si="795"/>
        <v>0</v>
      </c>
      <c r="L224" s="202">
        <f t="shared" si="796"/>
        <v>0</v>
      </c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  <c r="AA224" s="158"/>
      <c r="AB224" s="158"/>
      <c r="AC224" s="158"/>
      <c r="AD224" s="158"/>
      <c r="AE224" s="159"/>
    </row>
    <row r="225" spans="1:31" ht="19.5" customHeight="1" outlineLevel="1">
      <c r="A225" s="199">
        <f t="shared" si="797"/>
        <v>45724</v>
      </c>
      <c r="B225" s="402">
        <f>(VLOOKUP(A225,日报!A:FB,5,0)+VLOOKUP(A225,日报!A:FB,6,0))</f>
        <v>0</v>
      </c>
      <c r="C225" s="402">
        <f>(VLOOKUP(A225,日报!A:FC,22,0)+VLOOKUP(A225,日报!A:FC,23,0))</f>
        <v>0</v>
      </c>
      <c r="D225" s="402">
        <f>(VLOOKUP(A225,日报!A:FD,39,0)+VLOOKUP(A225,日报!A:FD,40,0))</f>
        <v>0</v>
      </c>
      <c r="E225" s="402">
        <f>(VLOOKUP(A225,日报!A:FE,56,0)+VLOOKUP(A225,日报!A:FE,57,0))</f>
        <v>0</v>
      </c>
      <c r="F225" s="402">
        <f>(VLOOKUP(A225,日报!A:FF,73,0)+VLOOKUP(A225,日报!A:FF,74,0))</f>
        <v>0</v>
      </c>
      <c r="G225" s="402">
        <f>(VLOOKUP(A225,日报!A:FG,90,0)+VLOOKUP(A225,日报!A:FG,91,0))</f>
        <v>0</v>
      </c>
      <c r="H225" s="402">
        <f>(VLOOKUP(A225,日报!A:FH,107,0)+VLOOKUP(A225,日报!A:FH,108,0))</f>
        <v>0</v>
      </c>
      <c r="I225" s="402">
        <f>(VLOOKUP(A225,日报!A:FI,124,0)+VLOOKUP(A225,日报!A:FI,125,0))</f>
        <v>0</v>
      </c>
      <c r="J225" s="402">
        <f>(VLOOKUP(A225,日报!A:FJ,141,0)+VLOOKUP(A225,日报!A:FJ,142,0))</f>
        <v>0</v>
      </c>
      <c r="K225" s="720">
        <f t="shared" si="795"/>
        <v>0</v>
      </c>
      <c r="L225" s="202">
        <f t="shared" si="796"/>
        <v>0</v>
      </c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  <c r="AA225" s="158"/>
      <c r="AB225" s="158"/>
      <c r="AC225" s="158"/>
      <c r="AD225" s="158"/>
      <c r="AE225" s="159"/>
    </row>
    <row r="226" spans="1:31" ht="19.5" customHeight="1" outlineLevel="1">
      <c r="A226" s="199">
        <f t="shared" si="797"/>
        <v>45725</v>
      </c>
      <c r="B226" s="402">
        <f>(VLOOKUP(A226,日报!A:FB,5,0)+VLOOKUP(A226,日报!A:FB,6,0))</f>
        <v>0</v>
      </c>
      <c r="C226" s="402">
        <f>(VLOOKUP(A226,日报!A:FC,22,0)+VLOOKUP(A226,日报!A:FC,23,0))</f>
        <v>0</v>
      </c>
      <c r="D226" s="402">
        <f>(VLOOKUP(A226,日报!A:FD,39,0)+VLOOKUP(A226,日报!A:FD,40,0))</f>
        <v>0</v>
      </c>
      <c r="E226" s="402">
        <f>(VLOOKUP(A226,日报!A:FE,56,0)+VLOOKUP(A226,日报!A:FE,57,0))</f>
        <v>0</v>
      </c>
      <c r="F226" s="402">
        <f>(VLOOKUP(A226,日报!A:FF,73,0)+VLOOKUP(A226,日报!A:FF,74,0))</f>
        <v>0</v>
      </c>
      <c r="G226" s="402">
        <f>(VLOOKUP(A226,日报!A:FG,90,0)+VLOOKUP(A226,日报!A:FG,91,0))</f>
        <v>0</v>
      </c>
      <c r="H226" s="402">
        <f>(VLOOKUP(A226,日报!A:FH,107,0)+VLOOKUP(A226,日报!A:FH,108,0))</f>
        <v>0</v>
      </c>
      <c r="I226" s="402">
        <f>(VLOOKUP(A226,日报!A:FI,124,0)+VLOOKUP(A226,日报!A:FI,125,0))</f>
        <v>0</v>
      </c>
      <c r="J226" s="402">
        <f>(VLOOKUP(A226,日报!A:FJ,141,0)+VLOOKUP(A226,日报!A:FJ,142,0))</f>
        <v>0</v>
      </c>
      <c r="K226" s="720">
        <f t="shared" si="795"/>
        <v>0</v>
      </c>
      <c r="L226" s="202">
        <f t="shared" si="796"/>
        <v>0</v>
      </c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  <c r="AA226" s="158"/>
      <c r="AB226" s="158"/>
      <c r="AC226" s="158"/>
      <c r="AD226" s="158"/>
      <c r="AE226" s="159"/>
    </row>
    <row r="227" spans="1:31" ht="19.5" customHeight="1" outlineLevel="1">
      <c r="A227" s="199">
        <f t="shared" si="797"/>
        <v>45726</v>
      </c>
      <c r="B227" s="402">
        <f>(VLOOKUP(A227,日报!A:FB,5,0)+VLOOKUP(A227,日报!A:FB,6,0))</f>
        <v>0</v>
      </c>
      <c r="C227" s="402">
        <f>(VLOOKUP(A227,日报!A:FC,22,0)+VLOOKUP(A227,日报!A:FC,23,0))</f>
        <v>0</v>
      </c>
      <c r="D227" s="402">
        <f>(VLOOKUP(A227,日报!A:FD,39,0)+VLOOKUP(A227,日报!A:FD,40,0))</f>
        <v>0</v>
      </c>
      <c r="E227" s="402">
        <f>(VLOOKUP(A227,日报!A:FE,56,0)+VLOOKUP(A227,日报!A:FE,57,0))</f>
        <v>0</v>
      </c>
      <c r="F227" s="402">
        <f>(VLOOKUP(A227,日报!A:FF,73,0)+VLOOKUP(A227,日报!A:FF,74,0))</f>
        <v>0</v>
      </c>
      <c r="G227" s="402">
        <f>(VLOOKUP(A227,日报!A:FG,90,0)+VLOOKUP(A227,日报!A:FG,91,0))</f>
        <v>0</v>
      </c>
      <c r="H227" s="402">
        <f>(VLOOKUP(A227,日报!A:FH,107,0)+VLOOKUP(A227,日报!A:FH,108,0))</f>
        <v>0</v>
      </c>
      <c r="I227" s="402">
        <f>(VLOOKUP(A227,日报!A:FI,124,0)+VLOOKUP(A227,日报!A:FI,125,0))</f>
        <v>0</v>
      </c>
      <c r="J227" s="402">
        <f>(VLOOKUP(A227,日报!A:FJ,141,0)+VLOOKUP(A227,日报!A:FJ,142,0))</f>
        <v>0</v>
      </c>
      <c r="K227" s="720">
        <f t="shared" si="795"/>
        <v>0</v>
      </c>
      <c r="L227" s="202">
        <f t="shared" si="796"/>
        <v>0</v>
      </c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  <c r="AA227" s="158"/>
      <c r="AB227" s="158"/>
      <c r="AC227" s="158"/>
      <c r="AD227" s="158"/>
      <c r="AE227" s="159"/>
    </row>
    <row r="228" spans="1:31" ht="19.5" customHeight="1" outlineLevel="1">
      <c r="A228" s="199">
        <f t="shared" si="797"/>
        <v>45727</v>
      </c>
      <c r="B228" s="402">
        <f>(VLOOKUP(A228,日报!A:FB,5,0)+VLOOKUP(A228,日报!A:FB,6,0))</f>
        <v>0</v>
      </c>
      <c r="C228" s="402">
        <f>(VLOOKUP(A228,日报!A:FC,22,0)+VLOOKUP(A228,日报!A:FC,23,0))</f>
        <v>0</v>
      </c>
      <c r="D228" s="402">
        <f>(VLOOKUP(A228,日报!A:FD,39,0)+VLOOKUP(A228,日报!A:FD,40,0))</f>
        <v>0</v>
      </c>
      <c r="E228" s="402">
        <f>(VLOOKUP(A228,日报!A:FE,56,0)+VLOOKUP(A228,日报!A:FE,57,0))</f>
        <v>0</v>
      </c>
      <c r="F228" s="402">
        <f>(VLOOKUP(A228,日报!A:FF,73,0)+VLOOKUP(A228,日报!A:FF,74,0))</f>
        <v>0</v>
      </c>
      <c r="G228" s="402">
        <f>(VLOOKUP(A228,日报!A:FG,90,0)+VLOOKUP(A228,日报!A:FG,91,0))</f>
        <v>0</v>
      </c>
      <c r="H228" s="402">
        <f>(VLOOKUP(A228,日报!A:FH,107,0)+VLOOKUP(A228,日报!A:FH,108,0))</f>
        <v>0</v>
      </c>
      <c r="I228" s="402">
        <f>(VLOOKUP(A228,日报!A:FI,124,0)+VLOOKUP(A228,日报!A:FI,125,0))</f>
        <v>0</v>
      </c>
      <c r="J228" s="402">
        <f>(VLOOKUP(A228,日报!A:FJ,141,0)+VLOOKUP(A228,日报!A:FJ,142,0))</f>
        <v>0</v>
      </c>
      <c r="K228" s="720">
        <f t="shared" si="795"/>
        <v>0</v>
      </c>
      <c r="L228" s="202">
        <f t="shared" si="796"/>
        <v>0</v>
      </c>
    </row>
    <row r="229" spans="1:31" ht="19.5" customHeight="1" outlineLevel="1">
      <c r="A229" s="199">
        <f t="shared" si="797"/>
        <v>45728</v>
      </c>
      <c r="B229" s="402">
        <f>(VLOOKUP(A229,日报!A:FB,5,0)+VLOOKUP(A229,日报!A:FB,6,0))</f>
        <v>0</v>
      </c>
      <c r="C229" s="402">
        <f>(VLOOKUP(A229,日报!A:FC,22,0)+VLOOKUP(A229,日报!A:FC,23,0))</f>
        <v>0</v>
      </c>
      <c r="D229" s="402">
        <f>(VLOOKUP(A229,日报!A:FD,39,0)+VLOOKUP(A229,日报!A:FD,40,0))</f>
        <v>0</v>
      </c>
      <c r="E229" s="402">
        <f>(VLOOKUP(A229,日报!A:FE,56,0)+VLOOKUP(A229,日报!A:FE,57,0))</f>
        <v>0</v>
      </c>
      <c r="F229" s="402">
        <f>(VLOOKUP(A229,日报!A:FF,73,0)+VLOOKUP(A229,日报!A:FF,74,0))</f>
        <v>0</v>
      </c>
      <c r="G229" s="402">
        <f>(VLOOKUP(A229,日报!A:FG,90,0)+VLOOKUP(A229,日报!A:FG,91,0))</f>
        <v>0</v>
      </c>
      <c r="H229" s="402">
        <f>(VLOOKUP(A229,日报!A:FH,107,0)+VLOOKUP(A229,日报!A:FH,108,0))</f>
        <v>0</v>
      </c>
      <c r="I229" s="402">
        <f>(VLOOKUP(A229,日报!A:FI,124,0)+VLOOKUP(A229,日报!A:FI,125,0))</f>
        <v>0</v>
      </c>
      <c r="J229" s="402">
        <f>(VLOOKUP(A229,日报!A:FJ,141,0)+VLOOKUP(A229,日报!A:FJ,142,0))</f>
        <v>0</v>
      </c>
      <c r="K229" s="720">
        <f t="shared" si="795"/>
        <v>0</v>
      </c>
      <c r="L229" s="202">
        <f t="shared" si="796"/>
        <v>0</v>
      </c>
    </row>
    <row r="230" spans="1:31" ht="19.5" customHeight="1" outlineLevel="1" thickBot="1">
      <c r="A230" s="200">
        <f t="shared" si="797"/>
        <v>45729</v>
      </c>
      <c r="B230" s="402">
        <f>(VLOOKUP(A230,日报!A:FB,5,0)+VLOOKUP(A230,日报!A:FB,6,0))</f>
        <v>0</v>
      </c>
      <c r="C230" s="402">
        <f>(VLOOKUP(A230,日报!A:FC,22,0)+VLOOKUP(A230,日报!A:FC,23,0))</f>
        <v>0</v>
      </c>
      <c r="D230" s="402">
        <f>(VLOOKUP(A230,日报!A:FD,39,0)+VLOOKUP(A230,日报!A:FD,40,0))</f>
        <v>0</v>
      </c>
      <c r="E230" s="402">
        <f>(VLOOKUP(A230,日报!A:FE,56,0)+VLOOKUP(A230,日报!A:FE,57,0))</f>
        <v>0</v>
      </c>
      <c r="F230" s="402">
        <f>(VLOOKUP(A230,日报!A:FF,73,0)+VLOOKUP(A230,日报!A:FF,74,0))</f>
        <v>0</v>
      </c>
      <c r="G230" s="402">
        <f>(VLOOKUP(A230,日报!A:FG,90,0)+VLOOKUP(A230,日报!A:FG,91,0))</f>
        <v>0</v>
      </c>
      <c r="H230" s="402">
        <f>(VLOOKUP(A230,日报!A:FH,107,0)+VLOOKUP(A230,日报!A:FH,108,0))</f>
        <v>0</v>
      </c>
      <c r="I230" s="402">
        <f>(VLOOKUP(A230,日报!A:FI,124,0)+VLOOKUP(A230,日报!A:FI,125,0))</f>
        <v>0</v>
      </c>
      <c r="J230" s="402">
        <f>(VLOOKUP(A230,日报!A:FJ,141,0)+VLOOKUP(A230,日报!A:FJ,142,0))</f>
        <v>0</v>
      </c>
      <c r="K230" s="720">
        <f t="shared" si="795"/>
        <v>0</v>
      </c>
      <c r="L230" s="202">
        <f t="shared" si="796"/>
        <v>0</v>
      </c>
    </row>
    <row r="231" spans="1:31" ht="36.75" customHeight="1" thickBot="1">
      <c r="A231" s="182" t="s">
        <v>134</v>
      </c>
      <c r="B231" s="402" t="e">
        <f>(VLOOKUP(A231,日报!A:FB,5,0)+VLOOKUP(A231,日报!A:FB,6,0))</f>
        <v>#N/A</v>
      </c>
      <c r="C231" s="402" t="e">
        <f>(VLOOKUP(A231,日报!A:FC,22,0)+VLOOKUP(A231,日报!A:FC,23,0))</f>
        <v>#N/A</v>
      </c>
      <c r="D231" s="402" t="e">
        <f>(VLOOKUP(A231,日报!A:FD,39,0)+VLOOKUP(A231,日报!A:FD,40,0))</f>
        <v>#N/A</v>
      </c>
      <c r="E231" s="402" t="e">
        <f>(VLOOKUP(A231,日报!A:FE,56,0)+VLOOKUP(A231,日报!A:FE,57,0))</f>
        <v>#N/A</v>
      </c>
      <c r="F231" s="402" t="e">
        <f>(VLOOKUP(A231,日报!A:FF,73,0)+VLOOKUP(A231,日报!A:FF,74,0))</f>
        <v>#N/A</v>
      </c>
      <c r="G231" s="402" t="e">
        <f>(VLOOKUP(A231,日报!A:FG,90,0)+VLOOKUP(A231,日报!A:FG,91,0))</f>
        <v>#N/A</v>
      </c>
      <c r="H231" s="402" t="e">
        <f>(VLOOKUP(A231,日报!A:FH,107,0)+VLOOKUP(A231,日报!A:FH,108,0))</f>
        <v>#N/A</v>
      </c>
      <c r="I231" s="402" t="e">
        <f>(VLOOKUP(A231,日报!A:FI,124,0)+VLOOKUP(A231,日报!A:FI,125,0))</f>
        <v>#N/A</v>
      </c>
      <c r="J231" s="402" t="e">
        <f>(VLOOKUP(A231,日报!A:FJ,141,0)+VLOOKUP(A231,日报!A:FJ,142,0))</f>
        <v>#N/A</v>
      </c>
    </row>
    <row r="232" spans="1:31" ht="25.5" customHeight="1" outlineLevel="1">
      <c r="A232" s="164" t="s">
        <v>16</v>
      </c>
      <c r="B232" s="167" t="str">
        <f t="shared" ref="B232:J232" si="798">B3</f>
        <v>H1</v>
      </c>
      <c r="C232" s="167" t="str">
        <f t="shared" si="798"/>
        <v>H2</v>
      </c>
      <c r="D232" s="167" t="str">
        <f t="shared" si="798"/>
        <v>H3</v>
      </c>
      <c r="E232" s="167" t="str">
        <f t="shared" si="798"/>
        <v>H4</v>
      </c>
      <c r="F232" s="167" t="str">
        <f t="shared" si="798"/>
        <v>H5</v>
      </c>
      <c r="G232" s="167" t="str">
        <f t="shared" si="798"/>
        <v>H6</v>
      </c>
      <c r="H232" s="167" t="str">
        <f t="shared" si="798"/>
        <v>H7</v>
      </c>
      <c r="I232" s="167" t="str">
        <f t="shared" si="798"/>
        <v>H8</v>
      </c>
      <c r="J232" s="167" t="str">
        <f t="shared" si="798"/>
        <v>H9</v>
      </c>
      <c r="K232" s="1215" t="s">
        <v>118</v>
      </c>
      <c r="L232" s="1212" t="s">
        <v>461</v>
      </c>
      <c r="N232" s="169" t="s">
        <v>122</v>
      </c>
      <c r="O232" s="170" t="s">
        <v>123</v>
      </c>
    </row>
    <row r="233" spans="1:31" ht="26.25" customHeight="1" outlineLevel="1">
      <c r="A233" s="165" t="s">
        <v>114</v>
      </c>
      <c r="B233" s="168">
        <f t="shared" ref="B233:J236" si="799">B4</f>
        <v>28000</v>
      </c>
      <c r="C233" s="168">
        <f t="shared" ref="C233" si="800">C4</f>
        <v>26500</v>
      </c>
      <c r="D233" s="168">
        <f t="shared" ref="D233" si="801">D4</f>
        <v>26400</v>
      </c>
      <c r="E233" s="168">
        <f t="shared" ref="E233" si="802">E4</f>
        <v>26400</v>
      </c>
      <c r="F233" s="168">
        <f t="shared" ref="F233" si="803">F4</f>
        <v>26400</v>
      </c>
      <c r="G233" s="168">
        <f t="shared" ref="G233" si="804">G4</f>
        <v>29500</v>
      </c>
      <c r="H233" s="168">
        <f t="shared" ref="H233" si="805">H4</f>
        <v>29600</v>
      </c>
      <c r="I233" s="168">
        <f t="shared" ref="I233" si="806">I4</f>
        <v>29500</v>
      </c>
      <c r="J233" s="168">
        <f t="shared" si="799"/>
        <v>29600</v>
      </c>
      <c r="K233" s="1216"/>
      <c r="L233" s="1213"/>
      <c r="N233" s="171" t="s">
        <v>124</v>
      </c>
      <c r="O233" s="172" t="s">
        <v>119</v>
      </c>
    </row>
    <row r="234" spans="1:31" ht="26.25" customHeight="1" outlineLevel="1">
      <c r="A234" s="832" t="s">
        <v>563</v>
      </c>
      <c r="B234" s="168">
        <f t="shared" si="799"/>
        <v>35</v>
      </c>
      <c r="C234" s="168" t="str">
        <f t="shared" ref="C234" si="807">C5</f>
        <v>53-54</v>
      </c>
      <c r="D234" s="168" t="str">
        <f t="shared" ref="D234" si="808">D5</f>
        <v>53-54</v>
      </c>
      <c r="E234" s="168" t="str">
        <f t="shared" ref="E234" si="809">E5</f>
        <v>53-54</v>
      </c>
      <c r="F234" s="168" t="str">
        <f t="shared" ref="F234" si="810">F5</f>
        <v>53-54</v>
      </c>
      <c r="G234" s="168" t="str">
        <f t="shared" ref="G234" si="811">G5</f>
        <v>37-38</v>
      </c>
      <c r="H234" s="168" t="str">
        <f t="shared" ref="H234" si="812">H5</f>
        <v>37-38</v>
      </c>
      <c r="I234" s="168" t="str">
        <f t="shared" ref="I234" si="813">I5</f>
        <v>37-38</v>
      </c>
      <c r="J234" s="168" t="str">
        <f t="shared" si="799"/>
        <v>37-38</v>
      </c>
      <c r="K234" s="1216"/>
      <c r="L234" s="1213"/>
      <c r="N234" s="173" t="s">
        <v>124</v>
      </c>
      <c r="O234" s="174" t="s">
        <v>120</v>
      </c>
    </row>
    <row r="235" spans="1:31" ht="26.25" customHeight="1" outlineLevel="1">
      <c r="A235" s="833" t="s">
        <v>564</v>
      </c>
      <c r="B235" s="168" t="str">
        <f t="shared" si="799"/>
        <v>L3</v>
      </c>
      <c r="C235" s="168" t="str">
        <f t="shared" ref="C235" si="814">C6</f>
        <v>L4</v>
      </c>
      <c r="D235" s="168" t="str">
        <f t="shared" ref="D235" si="815">D6</f>
        <v>L4</v>
      </c>
      <c r="E235" s="168" t="str">
        <f t="shared" ref="E235" si="816">E6</f>
        <v>L4</v>
      </c>
      <c r="F235" s="168" t="str">
        <f t="shared" ref="F235" si="817">F6</f>
        <v>L4</v>
      </c>
      <c r="G235" s="168" t="str">
        <f t="shared" ref="G235" si="818">G6</f>
        <v>L7</v>
      </c>
      <c r="H235" s="168" t="str">
        <f t="shared" ref="H235" si="819">H6</f>
        <v>L7</v>
      </c>
      <c r="I235" s="168" t="str">
        <f t="shared" ref="I235" si="820">I6</f>
        <v>L7</v>
      </c>
      <c r="J235" s="168" t="str">
        <f t="shared" si="799"/>
        <v>L7</v>
      </c>
      <c r="K235" s="1216"/>
      <c r="L235" s="1213"/>
      <c r="N235" s="175" t="s">
        <v>125</v>
      </c>
      <c r="O235" s="176" t="s">
        <v>121</v>
      </c>
    </row>
    <row r="236" spans="1:31" ht="26.25" customHeight="1" outlineLevel="1">
      <c r="A236" s="185" t="s">
        <v>136</v>
      </c>
      <c r="B236" s="190">
        <f t="shared" si="799"/>
        <v>45679</v>
      </c>
      <c r="C236" s="190">
        <f t="shared" ref="C236" si="821">C7</f>
        <v>45679</v>
      </c>
      <c r="D236" s="190">
        <f t="shared" ref="D236" si="822">D7</f>
        <v>45679</v>
      </c>
      <c r="E236" s="190">
        <f t="shared" ref="E236" si="823">E7</f>
        <v>45679</v>
      </c>
      <c r="F236" s="190">
        <f t="shared" ref="F236" si="824">F7</f>
        <v>45679</v>
      </c>
      <c r="G236" s="190">
        <f t="shared" ref="G236" si="825">G7</f>
        <v>45680</v>
      </c>
      <c r="H236" s="190">
        <f t="shared" ref="H236" si="826">H7</f>
        <v>45680</v>
      </c>
      <c r="I236" s="190">
        <f t="shared" ref="I236" si="827">I7</f>
        <v>45680</v>
      </c>
      <c r="J236" s="190">
        <f t="shared" si="799"/>
        <v>45680</v>
      </c>
      <c r="K236" s="1216"/>
      <c r="L236" s="1213"/>
      <c r="N236" s="186"/>
      <c r="O236" s="187"/>
    </row>
    <row r="237" spans="1:31" ht="26.25" customHeight="1" outlineLevel="1" thickBot="1">
      <c r="A237" s="166" t="s">
        <v>461</v>
      </c>
      <c r="B237" s="349">
        <f t="shared" ref="B237:J237" si="828">SUM(B238:B288)</f>
        <v>12.989285714285716</v>
      </c>
      <c r="C237" s="349">
        <f t="shared" si="828"/>
        <v>18.89433962264151</v>
      </c>
      <c r="D237" s="349">
        <f t="shared" si="828"/>
        <v>11.367424242424242</v>
      </c>
      <c r="E237" s="349">
        <f t="shared" si="828"/>
        <v>10.94318181818182</v>
      </c>
      <c r="F237" s="349">
        <f t="shared" si="828"/>
        <v>11.958333333333334</v>
      </c>
      <c r="G237" s="349">
        <f t="shared" si="828"/>
        <v>7.813559322033897</v>
      </c>
      <c r="H237" s="349">
        <f t="shared" si="828"/>
        <v>13.783783783783781</v>
      </c>
      <c r="I237" s="349">
        <f t="shared" si="828"/>
        <v>13.281355932203388</v>
      </c>
      <c r="J237" s="349">
        <f t="shared" si="828"/>
        <v>10.003378378378381</v>
      </c>
      <c r="K237" s="1217"/>
      <c r="L237" s="1214"/>
      <c r="N237" s="160"/>
      <c r="O237" s="160"/>
    </row>
    <row r="238" spans="1:31" ht="19.5" customHeight="1" outlineLevel="1">
      <c r="A238" s="198">
        <f>Template!A10</f>
        <v>45679</v>
      </c>
      <c r="B238" s="374">
        <f t="shared" ref="B238:J238" si="829">B180/B$4*100</f>
        <v>0</v>
      </c>
      <c r="C238" s="374">
        <f t="shared" si="829"/>
        <v>0</v>
      </c>
      <c r="D238" s="374">
        <f t="shared" si="829"/>
        <v>0</v>
      </c>
      <c r="E238" s="374">
        <f t="shared" si="829"/>
        <v>0</v>
      </c>
      <c r="F238" s="374">
        <f t="shared" si="829"/>
        <v>0</v>
      </c>
      <c r="G238" s="374">
        <f t="shared" si="829"/>
        <v>0</v>
      </c>
      <c r="H238" s="374">
        <f t="shared" si="829"/>
        <v>0</v>
      </c>
      <c r="I238" s="374">
        <f t="shared" si="829"/>
        <v>0</v>
      </c>
      <c r="J238" s="374">
        <f t="shared" si="829"/>
        <v>0</v>
      </c>
      <c r="K238" s="363">
        <f>L180/基本信息!$C$33*100</f>
        <v>0</v>
      </c>
      <c r="L238" s="364">
        <f>K238</f>
        <v>0</v>
      </c>
      <c r="M238" s="158"/>
      <c r="N238" s="177"/>
      <c r="O238" s="178" t="s">
        <v>126</v>
      </c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  <c r="AA238" s="158"/>
      <c r="AB238" s="158"/>
      <c r="AC238" s="158"/>
      <c r="AD238" s="158"/>
      <c r="AE238" s="159"/>
    </row>
    <row r="239" spans="1:31" ht="19.5" customHeight="1" outlineLevel="1">
      <c r="A239" s="199">
        <f>A238+1</f>
        <v>45680</v>
      </c>
      <c r="B239" s="375">
        <f t="shared" ref="B239:J254" si="830">B181/B$4*100</f>
        <v>5.3571428571428575E-2</v>
      </c>
      <c r="C239" s="375">
        <f t="shared" ref="C239" si="831">C181/C$4*100</f>
        <v>6.4150943396226415E-2</v>
      </c>
      <c r="D239" s="375">
        <f t="shared" ref="D239" si="832">D181/D$4*100</f>
        <v>6.4393939393939392E-2</v>
      </c>
      <c r="E239" s="375">
        <f t="shared" ref="E239" si="833">E181/E$4*100</f>
        <v>9.4696969696969696E-2</v>
      </c>
      <c r="F239" s="375">
        <f t="shared" ref="F239" si="834">F181/F$4*100</f>
        <v>7.575757575757576E-2</v>
      </c>
      <c r="G239" s="375">
        <f t="shared" ref="G239" si="835">G181/G$4*100</f>
        <v>0</v>
      </c>
      <c r="H239" s="375">
        <f t="shared" ref="H239" si="836">H181/H$4*100</f>
        <v>0</v>
      </c>
      <c r="I239" s="375">
        <f t="shared" ref="I239" si="837">I181/I$4*100</f>
        <v>0</v>
      </c>
      <c r="J239" s="375">
        <f t="shared" si="830"/>
        <v>0</v>
      </c>
      <c r="K239" s="365">
        <f>L181/基本信息!$C$33*100</f>
        <v>3.7316395394998016E-2</v>
      </c>
      <c r="L239" s="366">
        <f>L238+K239</f>
        <v>3.7316395394998016E-2</v>
      </c>
      <c r="M239" s="158"/>
      <c r="N239" s="179" t="s">
        <v>127</v>
      </c>
      <c r="O239" s="178">
        <v>1.5</v>
      </c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  <c r="AA239" s="158"/>
      <c r="AB239" s="158"/>
      <c r="AC239" s="158"/>
      <c r="AD239" s="158"/>
      <c r="AE239" s="159"/>
    </row>
    <row r="240" spans="1:31" ht="19.5" customHeight="1" outlineLevel="1">
      <c r="A240" s="199">
        <f t="shared" ref="A240:A288" si="838">A239+1</f>
        <v>45681</v>
      </c>
      <c r="B240" s="375">
        <f t="shared" si="830"/>
        <v>5.3571428571428575E-2</v>
      </c>
      <c r="C240" s="375">
        <f t="shared" ref="C240" si="839">C182/C$4*100</f>
        <v>0.14716981132075471</v>
      </c>
      <c r="D240" s="375">
        <f t="shared" ref="D240" si="840">D182/D$4*100</f>
        <v>0.18181818181818182</v>
      </c>
      <c r="E240" s="375">
        <f t="shared" ref="E240" si="841">E182/E$4*100</f>
        <v>0.10984848484848483</v>
      </c>
      <c r="F240" s="375">
        <f t="shared" ref="F240" si="842">F182/F$4*100</f>
        <v>8.3333333333333343E-2</v>
      </c>
      <c r="G240" s="375">
        <f t="shared" ref="G240" si="843">G182/G$4*100</f>
        <v>2.3728813559322035E-2</v>
      </c>
      <c r="H240" s="375">
        <f t="shared" ref="H240" si="844">H182/H$4*100</f>
        <v>2.0270270270270268E-2</v>
      </c>
      <c r="I240" s="375">
        <f t="shared" ref="I240" si="845">I182/I$4*100</f>
        <v>3.7288135593220341E-2</v>
      </c>
      <c r="J240" s="375">
        <f t="shared" si="830"/>
        <v>3.7162162162162164E-2</v>
      </c>
      <c r="K240" s="365">
        <f>L182/基本信息!$C$33*100</f>
        <v>7.4632790789996031E-2</v>
      </c>
      <c r="L240" s="366">
        <f t="shared" ref="L240:L288" si="846">L239+K240</f>
        <v>0.11194918618499405</v>
      </c>
      <c r="M240" s="158"/>
      <c r="N240" s="179" t="s">
        <v>128</v>
      </c>
      <c r="O240" s="178">
        <v>0.5</v>
      </c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  <c r="AA240" s="158"/>
      <c r="AB240" s="158"/>
      <c r="AC240" s="158"/>
      <c r="AD240" s="158"/>
      <c r="AE240" s="159"/>
    </row>
    <row r="241" spans="1:31" ht="19.5" customHeight="1" outlineLevel="1">
      <c r="A241" s="199">
        <f t="shared" si="838"/>
        <v>45682</v>
      </c>
      <c r="B241" s="375">
        <f t="shared" si="830"/>
        <v>0.1</v>
      </c>
      <c r="C241" s="375">
        <f t="shared" ref="C241" si="847">C183/C$4*100</f>
        <v>0.12452830188679247</v>
      </c>
      <c r="D241" s="375">
        <f t="shared" ref="D241" si="848">D183/D$4*100</f>
        <v>0.25757575757575757</v>
      </c>
      <c r="E241" s="375">
        <f t="shared" ref="E241" si="849">E183/E$4*100</f>
        <v>0.1325757575757576</v>
      </c>
      <c r="F241" s="375">
        <f t="shared" ref="F241" si="850">F183/F$4*100</f>
        <v>8.7121212121212113E-2</v>
      </c>
      <c r="G241" s="375">
        <f t="shared" ref="G241" si="851">G183/G$4*100</f>
        <v>2.7118644067796609E-2</v>
      </c>
      <c r="H241" s="375">
        <f t="shared" ref="H241" si="852">H183/H$4*100</f>
        <v>2.7027027027027029E-2</v>
      </c>
      <c r="I241" s="375">
        <f t="shared" ref="I241" si="853">I183/I$4*100</f>
        <v>5.7627118644067797E-2</v>
      </c>
      <c r="J241" s="375">
        <f t="shared" si="830"/>
        <v>3.3783783783783786E-2</v>
      </c>
      <c r="K241" s="365">
        <f>L183/基本信息!$C$33*100</f>
        <v>9.1306073838824942E-2</v>
      </c>
      <c r="L241" s="366">
        <f t="shared" si="846"/>
        <v>0.203255260023819</v>
      </c>
      <c r="M241" s="158"/>
      <c r="N241" s="179" t="s">
        <v>129</v>
      </c>
      <c r="O241" s="178">
        <v>0.5</v>
      </c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  <c r="AA241" s="158"/>
      <c r="AB241" s="158"/>
      <c r="AC241" s="158"/>
      <c r="AD241" s="158"/>
      <c r="AE241" s="159"/>
    </row>
    <row r="242" spans="1:31" ht="19.5" customHeight="1" outlineLevel="1">
      <c r="A242" s="199">
        <f t="shared" si="838"/>
        <v>45683</v>
      </c>
      <c r="B242" s="375">
        <f t="shared" si="830"/>
        <v>0.1357142857142857</v>
      </c>
      <c r="C242" s="375">
        <f t="shared" ref="C242" si="854">C184/C$4*100</f>
        <v>0.21132075471698114</v>
      </c>
      <c r="D242" s="375">
        <f t="shared" ref="D242" si="855">D184/D$4*100</f>
        <v>0.28787878787878785</v>
      </c>
      <c r="E242" s="375">
        <f t="shared" ref="E242" si="856">E184/E$4*100</f>
        <v>0.10984848484848483</v>
      </c>
      <c r="F242" s="375">
        <f t="shared" ref="F242" si="857">F184/F$4*100</f>
        <v>0.1325757575757576</v>
      </c>
      <c r="G242" s="375">
        <f t="shared" ref="G242" si="858">G184/G$4*100</f>
        <v>4.7457627118644069E-2</v>
      </c>
      <c r="H242" s="375">
        <f t="shared" ref="H242" si="859">H184/H$4*100</f>
        <v>5.0675675675675678E-2</v>
      </c>
      <c r="I242" s="375">
        <f t="shared" ref="I242" si="860">I184/I$4*100</f>
        <v>5.0847457627118647E-2</v>
      </c>
      <c r="J242" s="375">
        <f t="shared" si="830"/>
        <v>3.0405405405405404E-2</v>
      </c>
      <c r="K242" s="365">
        <f>L184/基本信息!$C$33*100</f>
        <v>0.11393410083366416</v>
      </c>
      <c r="L242" s="366">
        <f t="shared" si="846"/>
        <v>0.31718936085748317</v>
      </c>
      <c r="M242" s="158"/>
      <c r="N242" s="179" t="s">
        <v>130</v>
      </c>
      <c r="O242" s="178">
        <v>0.5</v>
      </c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  <c r="AA242" s="158"/>
      <c r="AB242" s="158"/>
      <c r="AC242" s="158"/>
      <c r="AD242" s="158"/>
      <c r="AE242" s="159"/>
    </row>
    <row r="243" spans="1:31" ht="19.5" customHeight="1" outlineLevel="1">
      <c r="A243" s="199">
        <f t="shared" si="838"/>
        <v>45684</v>
      </c>
      <c r="B243" s="375">
        <f t="shared" si="830"/>
        <v>0.14642857142857141</v>
      </c>
      <c r="C243" s="375">
        <f t="shared" ref="C243" si="861">C185/C$4*100</f>
        <v>0.28679245283018867</v>
      </c>
      <c r="D243" s="375">
        <f t="shared" ref="D243" si="862">D185/D$4*100</f>
        <v>0.35984848484848486</v>
      </c>
      <c r="E243" s="375">
        <f t="shared" ref="E243" si="863">E185/E$4*100</f>
        <v>0.1628787878787879</v>
      </c>
      <c r="F243" s="375">
        <f t="shared" ref="F243" si="864">F185/F$4*100</f>
        <v>0.15909090909090909</v>
      </c>
      <c r="G243" s="375">
        <f t="shared" ref="G243" si="865">G185/G$4*100</f>
        <v>3.3898305084745763E-2</v>
      </c>
      <c r="H243" s="375">
        <f t="shared" ref="H243" si="866">H185/H$4*100</f>
        <v>3.7162162162162164E-2</v>
      </c>
      <c r="I243" s="375">
        <f t="shared" ref="I243" si="867">I185/I$4*100</f>
        <v>4.7457627118644069E-2</v>
      </c>
      <c r="J243" s="375">
        <f t="shared" si="830"/>
        <v>6.0810810810810807E-2</v>
      </c>
      <c r="K243" s="365">
        <f>L185/基本信息!$C$33*100</f>
        <v>0.13894402540690751</v>
      </c>
      <c r="L243" s="366">
        <f t="shared" si="846"/>
        <v>0.45613338626439071</v>
      </c>
      <c r="M243" s="158"/>
      <c r="N243" s="179" t="s">
        <v>131</v>
      </c>
      <c r="O243" s="178">
        <v>0.5</v>
      </c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  <c r="AA243" s="158"/>
      <c r="AB243" s="158"/>
      <c r="AC243" s="158"/>
      <c r="AD243" s="158"/>
      <c r="AE243" s="159"/>
    </row>
    <row r="244" spans="1:31" ht="19.5" customHeight="1" outlineLevel="1">
      <c r="A244" s="199">
        <f t="shared" si="838"/>
        <v>45685</v>
      </c>
      <c r="B244" s="375">
        <f t="shared" si="830"/>
        <v>0.11785714285714285</v>
      </c>
      <c r="C244" s="375">
        <f t="shared" ref="C244" si="868">C186/C$4*100</f>
        <v>0.21509433962264152</v>
      </c>
      <c r="D244" s="375">
        <f t="shared" ref="D244" si="869">D186/D$4*100</f>
        <v>0.25</v>
      </c>
      <c r="E244" s="375">
        <f t="shared" ref="E244" si="870">E186/E$4*100</f>
        <v>0.23106060606060608</v>
      </c>
      <c r="F244" s="375">
        <f t="shared" ref="F244" si="871">F186/F$4*100</f>
        <v>0.15909090909090909</v>
      </c>
      <c r="G244" s="375">
        <f t="shared" ref="G244" si="872">G186/G$4*100</f>
        <v>6.4406779661016947E-2</v>
      </c>
      <c r="H244" s="375">
        <f t="shared" ref="H244" si="873">H186/H$4*100</f>
        <v>6.0810810810810807E-2</v>
      </c>
      <c r="I244" s="375">
        <f t="shared" ref="I244" si="874">I186/I$4*100</f>
        <v>0.14237288135593221</v>
      </c>
      <c r="J244" s="375">
        <f t="shared" si="830"/>
        <v>0.12837837837837837</v>
      </c>
      <c r="K244" s="365">
        <f>L186/基本信息!$C$33*100</f>
        <v>0.14926558157999206</v>
      </c>
      <c r="L244" s="366">
        <f t="shared" si="846"/>
        <v>0.60539896784438274</v>
      </c>
      <c r="M244" s="158"/>
      <c r="N244" s="179" t="s">
        <v>132</v>
      </c>
      <c r="O244" s="178">
        <v>1.25</v>
      </c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  <c r="AA244" s="158"/>
      <c r="AB244" s="158"/>
      <c r="AC244" s="158"/>
      <c r="AD244" s="158"/>
      <c r="AE244" s="159"/>
    </row>
    <row r="245" spans="1:31" ht="19.5" customHeight="1" outlineLevel="1">
      <c r="A245" s="199">
        <f t="shared" si="838"/>
        <v>45686</v>
      </c>
      <c r="B245" s="375">
        <f t="shared" si="830"/>
        <v>0.1142857142857143</v>
      </c>
      <c r="C245" s="375">
        <f t="shared" ref="C245" si="875">C187/C$4*100</f>
        <v>0.18867924528301888</v>
      </c>
      <c r="D245" s="375">
        <f t="shared" ref="D245" si="876">D187/D$4*100</f>
        <v>0.21590909090909091</v>
      </c>
      <c r="E245" s="375">
        <f t="shared" ref="E245" si="877">E187/E$4*100</f>
        <v>0.16666666666666669</v>
      </c>
      <c r="F245" s="375">
        <f t="shared" ref="F245" si="878">F187/F$4*100</f>
        <v>0.13636363636363638</v>
      </c>
      <c r="G245" s="375">
        <f t="shared" ref="G245" si="879">G187/G$4*100</f>
        <v>6.7796610169491525E-2</v>
      </c>
      <c r="H245" s="375">
        <f t="shared" ref="H245" si="880">H187/H$4*100</f>
        <v>9.45945945945946E-2</v>
      </c>
      <c r="I245" s="375">
        <f t="shared" ref="I245" si="881">I187/I$4*100</f>
        <v>0.21694915254237288</v>
      </c>
      <c r="J245" s="375">
        <f t="shared" si="830"/>
        <v>0.19594594594594594</v>
      </c>
      <c r="K245" s="365">
        <f>L187/基本信息!$C$33*100</f>
        <v>0.15442635966653434</v>
      </c>
      <c r="L245" s="366">
        <f t="shared" si="846"/>
        <v>0.75982532751091703</v>
      </c>
      <c r="M245" s="158"/>
      <c r="N245" s="179" t="s">
        <v>133</v>
      </c>
      <c r="O245" s="178">
        <v>1.25</v>
      </c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  <c r="AA245" s="158"/>
      <c r="AB245" s="158"/>
      <c r="AC245" s="158"/>
      <c r="AD245" s="158"/>
      <c r="AE245" s="159"/>
    </row>
    <row r="246" spans="1:31" ht="19.5" customHeight="1" outlineLevel="1">
      <c r="A246" s="199">
        <f t="shared" si="838"/>
        <v>45687</v>
      </c>
      <c r="B246" s="375">
        <f t="shared" si="830"/>
        <v>0.1142857142857143</v>
      </c>
      <c r="C246" s="375">
        <f t="shared" ref="C246" si="882">C188/C$4*100</f>
        <v>0.30943396226415093</v>
      </c>
      <c r="D246" s="375">
        <f t="shared" ref="D246" si="883">D188/D$4*100</f>
        <v>0.15151515151515152</v>
      </c>
      <c r="E246" s="375">
        <f t="shared" ref="E246" si="884">E188/E$4*100</f>
        <v>0.27272727272727276</v>
      </c>
      <c r="F246" s="375">
        <f t="shared" ref="F246" si="885">F188/F$4*100</f>
        <v>0.22727272727272727</v>
      </c>
      <c r="G246" s="375">
        <f t="shared" ref="G246" si="886">G188/G$4*100</f>
        <v>0.13220338983050847</v>
      </c>
      <c r="H246" s="375">
        <f t="shared" ref="H246" si="887">H188/H$4*100</f>
        <v>0.12837837837837837</v>
      </c>
      <c r="I246" s="375">
        <f t="shared" ref="I246" si="888">I188/I$4*100</f>
        <v>0.12542372881355932</v>
      </c>
      <c r="J246" s="375">
        <f t="shared" si="830"/>
        <v>0.13851351351351351</v>
      </c>
      <c r="K246" s="365">
        <f>L188/基本信息!$C$33*100</f>
        <v>0.17506947201270345</v>
      </c>
      <c r="L246" s="366">
        <f t="shared" si="846"/>
        <v>0.93489479952362053</v>
      </c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  <c r="AA246" s="158"/>
      <c r="AB246" s="158"/>
      <c r="AC246" s="158"/>
      <c r="AD246" s="158"/>
      <c r="AE246" s="159"/>
    </row>
    <row r="247" spans="1:31" ht="19.5" customHeight="1" outlineLevel="1">
      <c r="A247" s="199">
        <f t="shared" si="838"/>
        <v>45688</v>
      </c>
      <c r="B247" s="375">
        <f t="shared" si="830"/>
        <v>0.54642857142857137</v>
      </c>
      <c r="C247" s="375">
        <f t="shared" ref="C247" si="889">C189/C$4*100</f>
        <v>1.0867924528301887</v>
      </c>
      <c r="D247" s="375">
        <f t="shared" ref="D247" si="890">D189/D$4*100</f>
        <v>0.82575757575757569</v>
      </c>
      <c r="E247" s="375">
        <f t="shared" ref="E247" si="891">E189/E$4*100</f>
        <v>1.0340909090909092</v>
      </c>
      <c r="F247" s="375">
        <f t="shared" ref="F247" si="892">F189/F$4*100</f>
        <v>1.1363636363636365</v>
      </c>
      <c r="G247" s="375">
        <f t="shared" ref="G247" si="893">G189/G$4*100</f>
        <v>0.87118644067796613</v>
      </c>
      <c r="H247" s="375">
        <f t="shared" ref="H247" si="894">H189/H$4*100</f>
        <v>0.12162162162162161</v>
      </c>
      <c r="I247" s="375">
        <f t="shared" ref="I247" si="895">I189/I$4*100</f>
        <v>0.14237288135593221</v>
      </c>
      <c r="J247" s="375">
        <f t="shared" si="830"/>
        <v>6.0810810810810807E-2</v>
      </c>
      <c r="K247" s="365">
        <f>L189/基本信息!$C$33*100</f>
        <v>0.62921794362842398</v>
      </c>
      <c r="L247" s="366">
        <f t="shared" si="846"/>
        <v>1.5641127431520445</v>
      </c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  <c r="AA247" s="158"/>
      <c r="AB247" s="158"/>
      <c r="AC247" s="158"/>
      <c r="AD247" s="158"/>
      <c r="AE247" s="159"/>
    </row>
    <row r="248" spans="1:31" ht="19.5" customHeight="1" outlineLevel="1">
      <c r="A248" s="199">
        <f t="shared" si="838"/>
        <v>45689</v>
      </c>
      <c r="B248" s="375">
        <f t="shared" si="830"/>
        <v>0.17857142857142858</v>
      </c>
      <c r="C248" s="375">
        <f t="shared" ref="C248" si="896">C190/C$4*100</f>
        <v>0.16603773584905659</v>
      </c>
      <c r="D248" s="375">
        <f t="shared" ref="D248" si="897">D190/D$4*100</f>
        <v>0.15151515151515152</v>
      </c>
      <c r="E248" s="375">
        <f t="shared" ref="E248" si="898">E190/E$4*100</f>
        <v>0.10606060606060608</v>
      </c>
      <c r="F248" s="375">
        <f t="shared" ref="F248" si="899">F190/F$4*100</f>
        <v>0.10984848484848483</v>
      </c>
      <c r="G248" s="375">
        <f t="shared" ref="G248" si="900">G190/G$4*100</f>
        <v>0.18305084745762712</v>
      </c>
      <c r="H248" s="375">
        <f t="shared" ref="H248" si="901">H190/H$4*100</f>
        <v>1.3344594594594594</v>
      </c>
      <c r="I248" s="375">
        <f t="shared" ref="I248" si="902">I190/I$4*100</f>
        <v>1.4169491525423727</v>
      </c>
      <c r="J248" s="375">
        <f t="shared" si="830"/>
        <v>1.5337837837837838</v>
      </c>
      <c r="K248" s="365">
        <f>L190/基本信息!$C$33*100</f>
        <v>0.60023818975784038</v>
      </c>
      <c r="L248" s="366">
        <f t="shared" si="846"/>
        <v>2.1643509329098851</v>
      </c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  <c r="AA248" s="158"/>
      <c r="AB248" s="158"/>
      <c r="AC248" s="158"/>
      <c r="AD248" s="158"/>
      <c r="AE248" s="159"/>
    </row>
    <row r="249" spans="1:31" ht="19.5" customHeight="1" outlineLevel="1">
      <c r="A249" s="199">
        <f t="shared" si="838"/>
        <v>45690</v>
      </c>
      <c r="B249" s="375">
        <f t="shared" si="830"/>
        <v>0.18928571428571431</v>
      </c>
      <c r="C249" s="375">
        <f t="shared" ref="C249" si="903">C191/C$4*100</f>
        <v>0.17735849056603772</v>
      </c>
      <c r="D249" s="375">
        <f t="shared" ref="D249" si="904">D191/D$4*100</f>
        <v>0.14772727272727273</v>
      </c>
      <c r="E249" s="375">
        <f t="shared" ref="E249" si="905">E191/E$4*100</f>
        <v>0.11363636363636363</v>
      </c>
      <c r="F249" s="375">
        <f t="shared" ref="F249" si="906">F191/F$4*100</f>
        <v>7.1969696969696961E-2</v>
      </c>
      <c r="G249" s="375">
        <f t="shared" ref="G249" si="907">G191/G$4*100</f>
        <v>0.13559322033898305</v>
      </c>
      <c r="H249" s="375">
        <f t="shared" ref="H249" si="908">H191/H$4*100</f>
        <v>0.13175675675675674</v>
      </c>
      <c r="I249" s="375">
        <f t="shared" ref="I249" si="909">I191/I$4*100</f>
        <v>7.796610169491526E-2</v>
      </c>
      <c r="J249" s="375">
        <f t="shared" si="830"/>
        <v>5.4054054054054057E-2</v>
      </c>
      <c r="K249" s="365">
        <f>L191/基本信息!$C$33*100</f>
        <v>0.12147677649861055</v>
      </c>
      <c r="L249" s="366">
        <f t="shared" si="846"/>
        <v>2.2858277094084958</v>
      </c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  <c r="AA249" s="158"/>
      <c r="AB249" s="158"/>
      <c r="AC249" s="158"/>
      <c r="AD249" s="158"/>
      <c r="AE249" s="159"/>
    </row>
    <row r="250" spans="1:31" ht="19.5" customHeight="1" outlineLevel="1">
      <c r="A250" s="199">
        <f t="shared" si="838"/>
        <v>45691</v>
      </c>
      <c r="B250" s="375">
        <f t="shared" si="830"/>
        <v>0.25</v>
      </c>
      <c r="C250" s="375">
        <f t="shared" ref="C250" si="910">C192/C$4*100</f>
        <v>0.23773584905660378</v>
      </c>
      <c r="D250" s="375">
        <f t="shared" ref="D250" si="911">D192/D$4*100</f>
        <v>0.20833333333333334</v>
      </c>
      <c r="E250" s="375">
        <f t="shared" ref="E250" si="912">E192/E$4*100</f>
        <v>0.26515151515151519</v>
      </c>
      <c r="F250" s="375">
        <f t="shared" ref="F250" si="913">F192/F$4*100</f>
        <v>0.23484848484848483</v>
      </c>
      <c r="G250" s="375">
        <f t="shared" ref="G250" si="914">G192/G$4*100</f>
        <v>0.16271186440677965</v>
      </c>
      <c r="H250" s="375">
        <f t="shared" ref="H250" si="915">H192/H$4*100</f>
        <v>0.17229729729729729</v>
      </c>
      <c r="I250" s="375">
        <f t="shared" ref="I250" si="916">I192/I$4*100</f>
        <v>0.25423728813559321</v>
      </c>
      <c r="J250" s="375">
        <f t="shared" si="830"/>
        <v>0.26351351351351349</v>
      </c>
      <c r="K250" s="365">
        <f>L192/基本信息!$C$33*100</f>
        <v>0.22707423580786024</v>
      </c>
      <c r="L250" s="366">
        <f t="shared" si="846"/>
        <v>2.5129019452163561</v>
      </c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  <c r="AA250" s="158"/>
      <c r="AB250" s="158"/>
      <c r="AC250" s="158"/>
      <c r="AD250" s="158"/>
      <c r="AE250" s="159"/>
    </row>
    <row r="251" spans="1:31" ht="19.5" customHeight="1" outlineLevel="1">
      <c r="A251" s="199">
        <f t="shared" si="838"/>
        <v>45692</v>
      </c>
      <c r="B251" s="375">
        <f t="shared" si="830"/>
        <v>0.25</v>
      </c>
      <c r="C251" s="375">
        <f t="shared" ref="C251" si="917">C193/C$4*100</f>
        <v>0.28679245283018867</v>
      </c>
      <c r="D251" s="375">
        <f t="shared" ref="D251" si="918">D193/D$4*100</f>
        <v>0.21590909090909091</v>
      </c>
      <c r="E251" s="375">
        <f t="shared" ref="E251" si="919">E193/E$4*100</f>
        <v>0.22727272727272727</v>
      </c>
      <c r="F251" s="375">
        <f t="shared" ref="F251" si="920">F193/F$4*100</f>
        <v>0.21212121212121215</v>
      </c>
      <c r="G251" s="375">
        <f t="shared" ref="G251" si="921">G193/G$4*100</f>
        <v>0.17627118644067796</v>
      </c>
      <c r="H251" s="375">
        <f t="shared" ref="H251" si="922">H193/H$4*100</f>
        <v>0.16554054054054054</v>
      </c>
      <c r="I251" s="375">
        <f t="shared" ref="I251" si="923">I193/I$4*100</f>
        <v>0.28135593220338984</v>
      </c>
      <c r="J251" s="375">
        <f t="shared" si="830"/>
        <v>0.26351351351351349</v>
      </c>
      <c r="K251" s="365">
        <f>L193/基本信息!$C$33*100</f>
        <v>0.23064708217546645</v>
      </c>
      <c r="L251" s="366">
        <f t="shared" si="846"/>
        <v>2.7435490273918224</v>
      </c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  <c r="AA251" s="158"/>
      <c r="AB251" s="158"/>
      <c r="AC251" s="158"/>
      <c r="AD251" s="158"/>
      <c r="AE251" s="159"/>
    </row>
    <row r="252" spans="1:31" ht="19.5" customHeight="1" outlineLevel="1">
      <c r="A252" s="199">
        <f t="shared" si="838"/>
        <v>45693</v>
      </c>
      <c r="B252" s="375">
        <f t="shared" si="830"/>
        <v>0.24285714285714283</v>
      </c>
      <c r="C252" s="375">
        <f t="shared" ref="C252" si="924">C194/C$4*100</f>
        <v>0.28301886792452829</v>
      </c>
      <c r="D252" s="375">
        <f t="shared" ref="D252" si="925">D194/D$4*100</f>
        <v>0.20833333333333334</v>
      </c>
      <c r="E252" s="375">
        <f t="shared" ref="E252" si="926">E194/E$4*100</f>
        <v>0.28787878787878785</v>
      </c>
      <c r="F252" s="375">
        <f t="shared" ref="F252" si="927">F194/F$4*100</f>
        <v>0.23484848484848483</v>
      </c>
      <c r="G252" s="375">
        <f t="shared" ref="G252" si="928">G194/G$4*100</f>
        <v>0.14576271186440679</v>
      </c>
      <c r="H252" s="375">
        <f t="shared" ref="H252" si="929">H194/H$4*100</f>
        <v>0.15202702702702703</v>
      </c>
      <c r="I252" s="375">
        <f t="shared" ref="I252" si="930">I194/I$4*100</f>
        <v>0.16271186440677965</v>
      </c>
      <c r="J252" s="375">
        <f t="shared" si="830"/>
        <v>0.16891891891891891</v>
      </c>
      <c r="K252" s="365">
        <f>L194/基本信息!$C$33*100</f>
        <v>0.20722508932115918</v>
      </c>
      <c r="L252" s="366">
        <f t="shared" si="846"/>
        <v>2.9507741167129815</v>
      </c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  <c r="AA252" s="158"/>
      <c r="AB252" s="158"/>
      <c r="AC252" s="158"/>
      <c r="AD252" s="158"/>
      <c r="AE252" s="159"/>
    </row>
    <row r="253" spans="1:31" ht="19.5" customHeight="1" outlineLevel="1">
      <c r="A253" s="199">
        <f t="shared" si="838"/>
        <v>45694</v>
      </c>
      <c r="B253" s="375">
        <f t="shared" si="830"/>
        <v>0.26785714285714285</v>
      </c>
      <c r="C253" s="375">
        <f t="shared" ref="C253" si="931">C195/C$4*100</f>
        <v>0.32452830188679244</v>
      </c>
      <c r="D253" s="375">
        <f t="shared" ref="D253" si="932">D195/D$4*100</f>
        <v>0.21212121212121215</v>
      </c>
      <c r="E253" s="375">
        <f t="shared" ref="E253" si="933">E195/E$4*100</f>
        <v>0.30681818181818182</v>
      </c>
      <c r="F253" s="375">
        <f t="shared" ref="F253" si="934">F195/F$4*100</f>
        <v>0.32954545454545453</v>
      </c>
      <c r="G253" s="375">
        <f t="shared" ref="G253" si="935">G195/G$4*100</f>
        <v>0.12881355932203389</v>
      </c>
      <c r="H253" s="375">
        <f t="shared" ref="H253" si="936">H195/H$4*100</f>
        <v>0.16216216216216214</v>
      </c>
      <c r="I253" s="375">
        <f t="shared" ref="I253" si="937">I195/I$4*100</f>
        <v>0.29491525423728815</v>
      </c>
      <c r="J253" s="375">
        <f t="shared" si="830"/>
        <v>0.28378378378378377</v>
      </c>
      <c r="K253" s="365">
        <f>L195/基本信息!$C$33*100</f>
        <v>0.25486304088924178</v>
      </c>
      <c r="L253" s="366">
        <f t="shared" si="846"/>
        <v>3.2056371576022231</v>
      </c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  <c r="AA253" s="158"/>
      <c r="AB253" s="158"/>
      <c r="AC253" s="158"/>
      <c r="AD253" s="158"/>
      <c r="AE253" s="159"/>
    </row>
    <row r="254" spans="1:31" ht="19.5" customHeight="1" outlineLevel="1">
      <c r="A254" s="199">
        <f t="shared" si="838"/>
        <v>45695</v>
      </c>
      <c r="B254" s="375">
        <f t="shared" si="830"/>
        <v>0.3392857142857143</v>
      </c>
      <c r="C254" s="375">
        <f t="shared" ref="C254" si="938">C196/C$4*100</f>
        <v>0.3622641509433962</v>
      </c>
      <c r="D254" s="375">
        <f t="shared" ref="D254" si="939">D196/D$4*100</f>
        <v>0.34090909090909088</v>
      </c>
      <c r="E254" s="375">
        <f t="shared" ref="E254" si="940">E196/E$4*100</f>
        <v>0.31060606060606061</v>
      </c>
      <c r="F254" s="375">
        <f t="shared" ref="F254" si="941">F196/F$4*100</f>
        <v>0.36742424242424243</v>
      </c>
      <c r="G254" s="375">
        <f t="shared" ref="G254" si="942">G196/G$4*100</f>
        <v>0.2135593220338983</v>
      </c>
      <c r="H254" s="375">
        <f t="shared" ref="H254" si="943">H196/H$4*100</f>
        <v>0.19932432432432431</v>
      </c>
      <c r="I254" s="375">
        <f t="shared" ref="I254" si="944">I196/I$4*100</f>
        <v>0.30169491525423731</v>
      </c>
      <c r="J254" s="375">
        <f t="shared" si="830"/>
        <v>0.27364864864864863</v>
      </c>
      <c r="K254" s="365">
        <f>L196/基本信息!$C$33*100</f>
        <v>0.29853116315998413</v>
      </c>
      <c r="L254" s="366">
        <f t="shared" si="846"/>
        <v>3.5041683207622074</v>
      </c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  <c r="AA254" s="158"/>
      <c r="AB254" s="158"/>
      <c r="AC254" s="158"/>
      <c r="AD254" s="158"/>
      <c r="AE254" s="159"/>
    </row>
    <row r="255" spans="1:31" ht="19.5" customHeight="1" outlineLevel="1">
      <c r="A255" s="199">
        <f t="shared" si="838"/>
        <v>45696</v>
      </c>
      <c r="B255" s="375">
        <f t="shared" ref="B255:J270" si="945">B197/B$4*100</f>
        <v>0.35000000000000003</v>
      </c>
      <c r="C255" s="375">
        <f t="shared" ref="C255" si="946">C197/C$4*100</f>
        <v>0.41886792452830185</v>
      </c>
      <c r="D255" s="375">
        <f t="shared" ref="D255" si="947">D197/D$4*100</f>
        <v>0.34090909090909088</v>
      </c>
      <c r="E255" s="375">
        <f t="shared" ref="E255" si="948">E197/E$4*100</f>
        <v>0.31439393939393939</v>
      </c>
      <c r="F255" s="375">
        <f t="shared" ref="F255" si="949">F197/F$4*100</f>
        <v>0.36742424242424243</v>
      </c>
      <c r="G255" s="375">
        <f t="shared" ref="G255" si="950">G197/G$4*100</f>
        <v>0.22033898305084745</v>
      </c>
      <c r="H255" s="375">
        <f t="shared" ref="H255" si="951">H197/H$4*100</f>
        <v>0.2195945945945946</v>
      </c>
      <c r="I255" s="375">
        <f t="shared" ref="I255" si="952">I197/I$4*100</f>
        <v>0.26440677966101694</v>
      </c>
      <c r="J255" s="375">
        <f t="shared" si="945"/>
        <v>0.27702702702702703</v>
      </c>
      <c r="K255" s="365">
        <f>L197/基本信息!$C$33*100</f>
        <v>0.3052798729654625</v>
      </c>
      <c r="L255" s="366">
        <f t="shared" si="846"/>
        <v>3.8094481937276701</v>
      </c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  <c r="AA255" s="158"/>
      <c r="AB255" s="158"/>
      <c r="AC255" s="158"/>
      <c r="AD255" s="158"/>
      <c r="AE255" s="159"/>
    </row>
    <row r="256" spans="1:31" ht="19.5" customHeight="1" outlineLevel="1">
      <c r="A256" s="199">
        <f t="shared" si="838"/>
        <v>45697</v>
      </c>
      <c r="B256" s="375">
        <f t="shared" si="945"/>
        <v>0.31071428571428572</v>
      </c>
      <c r="C256" s="375">
        <f t="shared" ref="C256" si="953">C198/C$4*100</f>
        <v>0.40377358490566034</v>
      </c>
      <c r="D256" s="375">
        <f t="shared" ref="D256" si="954">D198/D$4*100</f>
        <v>0.34469696969696972</v>
      </c>
      <c r="E256" s="375">
        <f t="shared" ref="E256" si="955">E198/E$4*100</f>
        <v>0.30681818181818182</v>
      </c>
      <c r="F256" s="375">
        <f t="shared" ref="F256" si="956">F198/F$4*100</f>
        <v>0.3257575757575758</v>
      </c>
      <c r="G256" s="375">
        <f t="shared" ref="G256" si="957">G198/G$4*100</f>
        <v>0.14915254237288136</v>
      </c>
      <c r="H256" s="375">
        <f t="shared" ref="H256" si="958">H198/H$4*100</f>
        <v>0.23310810810810811</v>
      </c>
      <c r="I256" s="375">
        <f t="shared" ref="I256" si="959">I198/I$4*100</f>
        <v>0.28813559322033899</v>
      </c>
      <c r="J256" s="375">
        <f t="shared" si="945"/>
        <v>0.29391891891891891</v>
      </c>
      <c r="K256" s="365">
        <f>L198/基本信息!$C$33*100</f>
        <v>0.29257641921397382</v>
      </c>
      <c r="L256" s="366">
        <f t="shared" si="846"/>
        <v>4.1020246129416442</v>
      </c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  <c r="AA256" s="158"/>
      <c r="AB256" s="158"/>
      <c r="AC256" s="158"/>
      <c r="AD256" s="158"/>
      <c r="AE256" s="159"/>
    </row>
    <row r="257" spans="1:31" ht="19.5" customHeight="1" outlineLevel="1">
      <c r="A257" s="199">
        <f t="shared" si="838"/>
        <v>45698</v>
      </c>
      <c r="B257" s="375">
        <f t="shared" si="945"/>
        <v>0.28928571428571426</v>
      </c>
      <c r="C257" s="375">
        <f t="shared" ref="C257" si="960">C199/C$4*100</f>
        <v>0.3622641509433962</v>
      </c>
      <c r="D257" s="375">
        <f t="shared" ref="D257" si="961">D199/D$4*100</f>
        <v>0.28030303030303028</v>
      </c>
      <c r="E257" s="375">
        <f t="shared" ref="E257" si="962">E199/E$4*100</f>
        <v>0.27272727272727276</v>
      </c>
      <c r="F257" s="375">
        <f t="shared" ref="F257" si="963">F199/F$4*100</f>
        <v>0.31060606060606061</v>
      </c>
      <c r="G257" s="375">
        <f t="shared" ref="G257" si="964">G199/G$4*100</f>
        <v>0.17627118644067796</v>
      </c>
      <c r="H257" s="375">
        <f t="shared" ref="H257" si="965">H199/H$4*100</f>
        <v>0.21621621621621623</v>
      </c>
      <c r="I257" s="375">
        <f t="shared" ref="I257" si="966">I199/I$4*100</f>
        <v>0.3254237288135593</v>
      </c>
      <c r="J257" s="375">
        <f t="shared" si="945"/>
        <v>0.33445945945945948</v>
      </c>
      <c r="K257" s="365">
        <f>L199/基本信息!$C$33*100</f>
        <v>0.28423977768955933</v>
      </c>
      <c r="L257" s="366">
        <f t="shared" si="846"/>
        <v>4.3862643906312035</v>
      </c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  <c r="AA257" s="158"/>
      <c r="AB257" s="158"/>
      <c r="AC257" s="158"/>
      <c r="AD257" s="158"/>
      <c r="AE257" s="159"/>
    </row>
    <row r="258" spans="1:31" ht="19.5" customHeight="1" outlineLevel="1">
      <c r="A258" s="199">
        <f t="shared" si="838"/>
        <v>45699</v>
      </c>
      <c r="B258" s="375">
        <f t="shared" si="945"/>
        <v>0.26785714285714285</v>
      </c>
      <c r="C258" s="375">
        <f t="shared" ref="C258" si="967">C200/C$4*100</f>
        <v>0.32830188679245281</v>
      </c>
      <c r="D258" s="375">
        <f t="shared" ref="D258" si="968">D200/D$4*100</f>
        <v>0.28030303030303028</v>
      </c>
      <c r="E258" s="375">
        <f t="shared" ref="E258" si="969">E200/E$4*100</f>
        <v>0.31818181818181818</v>
      </c>
      <c r="F258" s="375">
        <f t="shared" ref="F258" si="970">F200/F$4*100</f>
        <v>0.36742424242424243</v>
      </c>
      <c r="G258" s="375">
        <f t="shared" ref="G258" si="971">G200/G$4*100</f>
        <v>0.18983050847457628</v>
      </c>
      <c r="H258" s="375">
        <f t="shared" ref="H258" si="972">H200/H$4*100</f>
        <v>0.222972972972973</v>
      </c>
      <c r="I258" s="375">
        <f t="shared" ref="I258" si="973">I200/I$4*100</f>
        <v>0.30508474576271188</v>
      </c>
      <c r="J258" s="375">
        <f t="shared" si="945"/>
        <v>0.28716216216216217</v>
      </c>
      <c r="K258" s="365">
        <f>L200/基本信息!$C$33*100</f>
        <v>0.28344581183009132</v>
      </c>
      <c r="L258" s="366">
        <f t="shared" si="846"/>
        <v>4.6697102024612951</v>
      </c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  <c r="AA258" s="158"/>
      <c r="AB258" s="158"/>
      <c r="AC258" s="158"/>
      <c r="AD258" s="158"/>
      <c r="AE258" s="159"/>
    </row>
    <row r="259" spans="1:31" ht="19.5" customHeight="1" outlineLevel="1">
      <c r="A259" s="199">
        <f t="shared" si="838"/>
        <v>45700</v>
      </c>
      <c r="B259" s="375">
        <f t="shared" si="945"/>
        <v>0.25</v>
      </c>
      <c r="C259" s="375">
        <f t="shared" ref="C259" si="974">C201/C$4*100</f>
        <v>0.3622641509433962</v>
      </c>
      <c r="D259" s="375">
        <f t="shared" ref="D259" si="975">D201/D$4*100</f>
        <v>0.24621212121212119</v>
      </c>
      <c r="E259" s="375">
        <f t="shared" ref="E259" si="976">E201/E$4*100</f>
        <v>0.3371212121212121</v>
      </c>
      <c r="F259" s="375">
        <f t="shared" ref="F259" si="977">F201/F$4*100</f>
        <v>0.36363636363636365</v>
      </c>
      <c r="G259" s="375">
        <f t="shared" ref="G259" si="978">G201/G$4*100</f>
        <v>0.15254237288135594</v>
      </c>
      <c r="H259" s="375">
        <f t="shared" ref="H259" si="979">H201/H$4*100</f>
        <v>0.23986486486486486</v>
      </c>
      <c r="I259" s="375">
        <f t="shared" ref="I259" si="980">I201/I$4*100</f>
        <v>0.27796610169491526</v>
      </c>
      <c r="J259" s="375">
        <f t="shared" si="945"/>
        <v>0.26689189189189189</v>
      </c>
      <c r="K259" s="365">
        <f>L201/基本信息!$C$33*100</f>
        <v>0.27510917030567683</v>
      </c>
      <c r="L259" s="366">
        <f t="shared" si="846"/>
        <v>4.9448193727669718</v>
      </c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  <c r="AA259" s="158"/>
      <c r="AB259" s="158"/>
      <c r="AC259" s="158"/>
      <c r="AD259" s="158"/>
      <c r="AE259" s="159"/>
    </row>
    <row r="260" spans="1:31" ht="19.5" customHeight="1" outlineLevel="1">
      <c r="A260" s="199">
        <f t="shared" si="838"/>
        <v>45701</v>
      </c>
      <c r="B260" s="375">
        <f t="shared" si="945"/>
        <v>0.2857142857142857</v>
      </c>
      <c r="C260" s="375">
        <f t="shared" ref="C260" si="981">C202/C$4*100</f>
        <v>0.32830188679245281</v>
      </c>
      <c r="D260" s="375">
        <f t="shared" ref="D260" si="982">D202/D$4*100</f>
        <v>0.28787878787878785</v>
      </c>
      <c r="E260" s="375">
        <f t="shared" ref="E260" si="983">E202/E$4*100</f>
        <v>0.29545454545454547</v>
      </c>
      <c r="F260" s="375">
        <f t="shared" ref="F260" si="984">F202/F$4*100</f>
        <v>0.36363636363636365</v>
      </c>
      <c r="G260" s="375">
        <f t="shared" ref="G260" si="985">G202/G$4*100</f>
        <v>0.2</v>
      </c>
      <c r="H260" s="375">
        <f t="shared" ref="H260" si="986">H202/H$4*100</f>
        <v>0.20608108108108111</v>
      </c>
      <c r="I260" s="375">
        <f t="shared" ref="I260" si="987">I202/I$4*100</f>
        <v>0.30508474576271188</v>
      </c>
      <c r="J260" s="375">
        <f t="shared" si="945"/>
        <v>0.28716216216216217</v>
      </c>
      <c r="K260" s="365">
        <f>L202/基本信息!$C$33*100</f>
        <v>0.28265184597062326</v>
      </c>
      <c r="L260" s="366">
        <f t="shared" si="846"/>
        <v>5.2274712187375947</v>
      </c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  <c r="AA260" s="158"/>
      <c r="AB260" s="158"/>
      <c r="AC260" s="158"/>
      <c r="AD260" s="158"/>
      <c r="AE260" s="159"/>
    </row>
    <row r="261" spans="1:31" ht="19.5" customHeight="1" outlineLevel="1">
      <c r="A261" s="199">
        <f t="shared" si="838"/>
        <v>45702</v>
      </c>
      <c r="B261" s="375">
        <f t="shared" si="945"/>
        <v>0.30357142857142855</v>
      </c>
      <c r="C261" s="375">
        <f t="shared" ref="C261" si="988">C203/C$4*100</f>
        <v>0.3471698113207547</v>
      </c>
      <c r="D261" s="375">
        <f t="shared" ref="D261" si="989">D203/D$4*100</f>
        <v>0.31439393939393939</v>
      </c>
      <c r="E261" s="375">
        <f t="shared" ref="E261" si="990">E203/E$4*100</f>
        <v>0.32196969696969696</v>
      </c>
      <c r="F261" s="375">
        <f t="shared" ref="F261" si="991">F203/F$4*100</f>
        <v>0.37121212121212122</v>
      </c>
      <c r="G261" s="375">
        <f t="shared" ref="G261" si="992">G203/G$4*100</f>
        <v>0.1864406779661017</v>
      </c>
      <c r="H261" s="375">
        <f t="shared" ref="H261" si="993">H203/H$4*100</f>
        <v>0.19932432432432431</v>
      </c>
      <c r="I261" s="375">
        <f t="shared" ref="I261" si="994">I203/I$4*100</f>
        <v>0.28813559322033899</v>
      </c>
      <c r="J261" s="375">
        <f t="shared" si="945"/>
        <v>0.22635135135135134</v>
      </c>
      <c r="K261" s="365">
        <f>L203/基本信息!$C$33*100</f>
        <v>0.2814608971814212</v>
      </c>
      <c r="L261" s="366">
        <f t="shared" si="846"/>
        <v>5.5089321159190163</v>
      </c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  <c r="AA261" s="158"/>
      <c r="AB261" s="158"/>
      <c r="AC261" s="158"/>
      <c r="AD261" s="158"/>
      <c r="AE261" s="159"/>
    </row>
    <row r="262" spans="1:31" ht="19.5" customHeight="1" outlineLevel="1">
      <c r="A262" s="199">
        <f t="shared" si="838"/>
        <v>45703</v>
      </c>
      <c r="B262" s="375">
        <f t="shared" si="945"/>
        <v>0.16428571428571428</v>
      </c>
      <c r="C262" s="375">
        <f t="shared" ref="C262" si="995">C204/C$4*100</f>
        <v>0.26415094339622641</v>
      </c>
      <c r="D262" s="375">
        <f t="shared" ref="D262" si="996">D204/D$4*100</f>
        <v>0.19696969696969699</v>
      </c>
      <c r="E262" s="375">
        <f t="shared" ref="E262" si="997">E204/E$4*100</f>
        <v>0.21590909090909091</v>
      </c>
      <c r="F262" s="375">
        <f t="shared" ref="F262" si="998">F204/F$4*100</f>
        <v>0.29166666666666669</v>
      </c>
      <c r="G262" s="375">
        <f t="shared" ref="G262" si="999">G204/G$4*100</f>
        <v>0.14237288135593221</v>
      </c>
      <c r="H262" s="375">
        <f t="shared" ref="H262" si="1000">H204/H$4*100</f>
        <v>9.7972972972972971E-2</v>
      </c>
      <c r="I262" s="375">
        <f t="shared" ref="I262" si="1001">I204/I$4*100</f>
        <v>0.21694915254237288</v>
      </c>
      <c r="J262" s="375">
        <f t="shared" si="945"/>
        <v>0.22972972972972971</v>
      </c>
      <c r="K262" s="365">
        <f>L204/基本信息!$C$33*100</f>
        <v>0.20047637951568081</v>
      </c>
      <c r="L262" s="366">
        <f t="shared" si="846"/>
        <v>5.7094084954346975</v>
      </c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  <c r="AA262" s="158"/>
      <c r="AB262" s="158"/>
      <c r="AC262" s="158"/>
      <c r="AD262" s="158"/>
      <c r="AE262" s="159"/>
    </row>
    <row r="263" spans="1:31" ht="19.5" customHeight="1" outlineLevel="1">
      <c r="A263" s="199">
        <f t="shared" si="838"/>
        <v>45704</v>
      </c>
      <c r="B263" s="375">
        <f t="shared" si="945"/>
        <v>0.2142857142857143</v>
      </c>
      <c r="C263" s="375">
        <f t="shared" ref="C263" si="1002">C205/C$4*100</f>
        <v>0.44528301886792454</v>
      </c>
      <c r="D263" s="375">
        <f t="shared" ref="D263" si="1003">D205/D$4*100</f>
        <v>0.19696969696969699</v>
      </c>
      <c r="E263" s="375">
        <f t="shared" ref="E263" si="1004">E205/E$4*100</f>
        <v>0.19696969696969699</v>
      </c>
      <c r="F263" s="375">
        <f t="shared" ref="F263" si="1005">F205/F$4*100</f>
        <v>0.25378787878787878</v>
      </c>
      <c r="G263" s="375">
        <f t="shared" ref="G263" si="1006">G205/G$4*100</f>
        <v>6.1016949152542369E-2</v>
      </c>
      <c r="H263" s="375">
        <f t="shared" ref="H263" si="1007">H205/H$4*100</f>
        <v>5.7432432432432429E-2</v>
      </c>
      <c r="I263" s="375">
        <f t="shared" ref="I263" si="1008">I205/I$4*100</f>
        <v>0.17288135593220338</v>
      </c>
      <c r="J263" s="375">
        <f t="shared" si="945"/>
        <v>0.16891891891891891</v>
      </c>
      <c r="K263" s="365">
        <f>L205/基本信息!$C$33*100</f>
        <v>0.19253672092100041</v>
      </c>
      <c r="L263" s="366">
        <f t="shared" si="846"/>
        <v>5.9019452163556982</v>
      </c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  <c r="AA263" s="158"/>
      <c r="AB263" s="158"/>
      <c r="AC263" s="158"/>
      <c r="AD263" s="158"/>
      <c r="AE263" s="159"/>
    </row>
    <row r="264" spans="1:31" ht="19.5" customHeight="1" outlineLevel="1">
      <c r="A264" s="199">
        <f t="shared" si="838"/>
        <v>45705</v>
      </c>
      <c r="B264" s="375">
        <f t="shared" si="945"/>
        <v>0.15</v>
      </c>
      <c r="C264" s="375">
        <f t="shared" ref="C264" si="1009">C206/C$4*100</f>
        <v>0.49056603773584906</v>
      </c>
      <c r="D264" s="375">
        <f t="shared" ref="D264" si="1010">D206/D$4*100</f>
        <v>0.18181818181818182</v>
      </c>
      <c r="E264" s="375">
        <f t="shared" ref="E264" si="1011">E206/E$4*100</f>
        <v>0.20075757575757575</v>
      </c>
      <c r="F264" s="375">
        <f t="shared" ref="F264" si="1012">F206/F$4*100</f>
        <v>0.27651515151515149</v>
      </c>
      <c r="G264" s="375">
        <f t="shared" ref="G264" si="1013">G206/G$4*100</f>
        <v>0.11864406779661016</v>
      </c>
      <c r="H264" s="375">
        <f t="shared" ref="H264" si="1014">H206/H$4*100</f>
        <v>3.3783783783783786E-2</v>
      </c>
      <c r="I264" s="375">
        <f t="shared" ref="I264" si="1015">I206/I$4*100</f>
        <v>0.1864406779661017</v>
      </c>
      <c r="J264" s="375">
        <f t="shared" si="945"/>
        <v>0.10810810810810811</v>
      </c>
      <c r="K264" s="365">
        <f>L206/基本信息!$C$33*100</f>
        <v>0.18975784041286226</v>
      </c>
      <c r="L264" s="366">
        <f t="shared" si="846"/>
        <v>6.0917030567685604</v>
      </c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9"/>
    </row>
    <row r="265" spans="1:31" ht="19.5" customHeight="1" outlineLevel="1">
      <c r="A265" s="199">
        <f t="shared" si="838"/>
        <v>45706</v>
      </c>
      <c r="B265" s="375">
        <f t="shared" si="945"/>
        <v>0.19642857142857145</v>
      </c>
      <c r="C265" s="375">
        <f t="shared" ref="C265" si="1016">C207/C$4*100</f>
        <v>0.36981132075471701</v>
      </c>
      <c r="D265" s="375">
        <f t="shared" ref="D265" si="1017">D207/D$4*100</f>
        <v>0.24242424242424243</v>
      </c>
      <c r="E265" s="375">
        <f t="shared" ref="E265" si="1018">E207/E$4*100</f>
        <v>0.18181818181818182</v>
      </c>
      <c r="F265" s="375">
        <f t="shared" ref="F265" si="1019">F207/F$4*100</f>
        <v>0.21969696969696967</v>
      </c>
      <c r="G265" s="375">
        <f t="shared" ref="G265" si="1020">G207/G$4*100</f>
        <v>8.8135593220338981E-2</v>
      </c>
      <c r="H265" s="375">
        <f t="shared" ref="H265" si="1021">H207/H$4*100</f>
        <v>6.0810810810810807E-2</v>
      </c>
      <c r="I265" s="375">
        <f t="shared" ref="I265" si="1022">I207/I$4*100</f>
        <v>0.14576271186440679</v>
      </c>
      <c r="J265" s="375">
        <f t="shared" si="945"/>
        <v>0.125</v>
      </c>
      <c r="K265" s="365">
        <f>L207/基本信息!$C$33*100</f>
        <v>0.17745136959110758</v>
      </c>
      <c r="L265" s="366">
        <f t="shared" si="846"/>
        <v>6.2691544263596679</v>
      </c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  <c r="AA265" s="158"/>
      <c r="AB265" s="158"/>
      <c r="AC265" s="158"/>
      <c r="AD265" s="158"/>
      <c r="AE265" s="159"/>
    </row>
    <row r="266" spans="1:31" ht="19.5" customHeight="1" outlineLevel="1">
      <c r="A266" s="199">
        <f t="shared" si="838"/>
        <v>45707</v>
      </c>
      <c r="B266" s="375">
        <f t="shared" si="945"/>
        <v>0.22142857142857142</v>
      </c>
      <c r="C266" s="375">
        <f t="shared" ref="C266" si="1023">C208/C$4*100</f>
        <v>0.28301886792452829</v>
      </c>
      <c r="D266" s="375">
        <f t="shared" ref="D266" si="1024">D208/D$4*100</f>
        <v>0.22727272727272727</v>
      </c>
      <c r="E266" s="375">
        <f t="shared" ref="E266" si="1025">E208/E$4*100</f>
        <v>0.18181818181818182</v>
      </c>
      <c r="F266" s="375">
        <f t="shared" ref="F266" si="1026">F208/F$4*100</f>
        <v>0.28030303030303028</v>
      </c>
      <c r="G266" s="375">
        <f t="shared" ref="G266" si="1027">G208/G$4*100</f>
        <v>6.4406779661016947E-2</v>
      </c>
      <c r="H266" s="375">
        <f t="shared" ref="H266" si="1028">H208/H$4*100</f>
        <v>8.7837837837837843E-2</v>
      </c>
      <c r="I266" s="375">
        <f t="shared" ref="I266" si="1029">I208/I$4*100</f>
        <v>0.21694915254237288</v>
      </c>
      <c r="J266" s="375">
        <f t="shared" si="945"/>
        <v>0.125</v>
      </c>
      <c r="K266" s="365">
        <f>L208/基本信息!$C$33*100</f>
        <v>0.18459706232631998</v>
      </c>
      <c r="L266" s="366">
        <f t="shared" si="846"/>
        <v>6.4537514886859881</v>
      </c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  <c r="AA266" s="158"/>
      <c r="AB266" s="158"/>
      <c r="AC266" s="158"/>
      <c r="AD266" s="158"/>
      <c r="AE266" s="159"/>
    </row>
    <row r="267" spans="1:31" ht="19.5" customHeight="1" outlineLevel="1">
      <c r="A267" s="199">
        <f t="shared" si="838"/>
        <v>45708</v>
      </c>
      <c r="B267" s="375">
        <f t="shared" si="945"/>
        <v>0.27857142857142858</v>
      </c>
      <c r="C267" s="375">
        <f t="shared" ref="C267" si="1030">C209/C$4*100</f>
        <v>0.72830188679245289</v>
      </c>
      <c r="D267" s="375">
        <f t="shared" ref="D267" si="1031">D209/D$4*100</f>
        <v>0.51136363636363635</v>
      </c>
      <c r="E267" s="375">
        <f t="shared" ref="E267" si="1032">E209/E$4*100</f>
        <v>0.34090909090909088</v>
      </c>
      <c r="F267" s="375">
        <f t="shared" ref="F267" si="1033">F209/F$4*100</f>
        <v>0.41666666666666669</v>
      </c>
      <c r="G267" s="375">
        <f t="shared" ref="G267" si="1034">G209/G$4*100</f>
        <v>0.11525423728813559</v>
      </c>
      <c r="H267" s="375">
        <f t="shared" ref="H267" si="1035">H209/H$4*100</f>
        <v>6.7567567567567571E-2</v>
      </c>
      <c r="I267" s="375">
        <f t="shared" ref="I267" si="1036">I209/I$4*100</f>
        <v>0.30847457627118646</v>
      </c>
      <c r="J267" s="375">
        <f t="shared" si="945"/>
        <v>9.45945945945946E-2</v>
      </c>
      <c r="K267" s="365">
        <f>L209/基本信息!$C$33*100</f>
        <v>0.30924970226280268</v>
      </c>
      <c r="L267" s="366">
        <f t="shared" si="846"/>
        <v>6.763001190948791</v>
      </c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  <c r="AA267" s="158"/>
      <c r="AB267" s="158"/>
      <c r="AC267" s="158"/>
      <c r="AD267" s="158"/>
      <c r="AE267" s="159"/>
    </row>
    <row r="268" spans="1:31" ht="19.5" customHeight="1" outlineLevel="1">
      <c r="A268" s="199">
        <f t="shared" si="838"/>
        <v>45709</v>
      </c>
      <c r="B268" s="375">
        <f t="shared" si="945"/>
        <v>0.49642857142857144</v>
      </c>
      <c r="C268" s="375">
        <f t="shared" ref="C268" si="1037">C210/C$4*100</f>
        <v>0.84528301886792456</v>
      </c>
      <c r="D268" s="375">
        <f t="shared" ref="D268" si="1038">D210/D$4*100</f>
        <v>0.43560606060606066</v>
      </c>
      <c r="E268" s="375">
        <f t="shared" ref="E268" si="1039">E210/E$4*100</f>
        <v>0.41666666666666669</v>
      </c>
      <c r="F268" s="375">
        <f t="shared" ref="F268" si="1040">F210/F$4*100</f>
        <v>0.46590909090909088</v>
      </c>
      <c r="G268" s="375">
        <f t="shared" ref="G268" si="1041">G210/G$4*100</f>
        <v>0.2135593220338983</v>
      </c>
      <c r="H268" s="375">
        <f t="shared" ref="H268" si="1042">H210/H$4*100</f>
        <v>0.26351351351351349</v>
      </c>
      <c r="I268" s="375">
        <f t="shared" ref="I268" si="1043">I210/I$4*100</f>
        <v>0.32203389830508472</v>
      </c>
      <c r="J268" s="375">
        <f t="shared" si="945"/>
        <v>0.15202702702702703</v>
      </c>
      <c r="K268" s="365">
        <f>L210/基本信息!$C$33*100</f>
        <v>0.3938070662961492</v>
      </c>
      <c r="L268" s="366">
        <f t="shared" si="846"/>
        <v>7.1568082572449399</v>
      </c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  <c r="AA268" s="158"/>
      <c r="AB268" s="158"/>
      <c r="AC268" s="158"/>
      <c r="AD268" s="158"/>
      <c r="AE268" s="159"/>
    </row>
    <row r="269" spans="1:31" ht="19.5" customHeight="1" outlineLevel="1">
      <c r="A269" s="199">
        <f t="shared" si="838"/>
        <v>45710</v>
      </c>
      <c r="B269" s="375">
        <f t="shared" si="945"/>
        <v>0.53214285714285714</v>
      </c>
      <c r="C269" s="375">
        <f t="shared" ref="C269" si="1044">C211/C$4*100</f>
        <v>0.76226415094339628</v>
      </c>
      <c r="D269" s="375">
        <f t="shared" ref="D269" si="1045">D211/D$4*100</f>
        <v>0.56439393939393934</v>
      </c>
      <c r="E269" s="375">
        <f t="shared" ref="E269" si="1046">E211/E$4*100</f>
        <v>0.34090909090909088</v>
      </c>
      <c r="F269" s="375">
        <f t="shared" ref="F269" si="1047">F211/F$4*100</f>
        <v>0.42803030303030298</v>
      </c>
      <c r="G269" s="375">
        <f t="shared" ref="G269" si="1048">G211/G$4*100</f>
        <v>0.2406779661016949</v>
      </c>
      <c r="H269" s="375">
        <f t="shared" ref="H269" si="1049">H211/H$4*100</f>
        <v>0.40540540540540543</v>
      </c>
      <c r="I269" s="375">
        <f t="shared" ref="I269" si="1050">I211/I$4*100</f>
        <v>0.83050847457627108</v>
      </c>
      <c r="J269" s="375">
        <f t="shared" si="945"/>
        <v>0.15202702702702703</v>
      </c>
      <c r="K269" s="365">
        <f>L211/基本信息!$C$33*100</f>
        <v>0.47002778880508134</v>
      </c>
      <c r="L269" s="366">
        <f t="shared" si="846"/>
        <v>7.6268360460500215</v>
      </c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  <c r="AA269" s="158"/>
      <c r="AB269" s="158"/>
      <c r="AC269" s="158"/>
      <c r="AD269" s="158"/>
      <c r="AE269" s="159"/>
    </row>
    <row r="270" spans="1:31" ht="19.5" customHeight="1" outlineLevel="1">
      <c r="A270" s="199">
        <f t="shared" si="838"/>
        <v>45711</v>
      </c>
      <c r="B270" s="375">
        <f t="shared" si="945"/>
        <v>0.64285714285714279</v>
      </c>
      <c r="C270" s="375">
        <f t="shared" ref="C270" si="1051">C212/C$4*100</f>
        <v>0.7886792452830188</v>
      </c>
      <c r="D270" s="375">
        <f t="shared" ref="D270" si="1052">D212/D$4*100</f>
        <v>0.39015151515151514</v>
      </c>
      <c r="E270" s="375">
        <f t="shared" ref="E270" si="1053">E212/E$4*100</f>
        <v>0.31439393939393939</v>
      </c>
      <c r="F270" s="375">
        <f t="shared" ref="F270" si="1054">F212/F$4*100</f>
        <v>0.30303030303030304</v>
      </c>
      <c r="G270" s="375">
        <f t="shared" ref="G270" si="1055">G212/G$4*100</f>
        <v>0.29491525423728815</v>
      </c>
      <c r="H270" s="375">
        <f t="shared" ref="H270" si="1056">H212/H$4*100</f>
        <v>0.8783783783783784</v>
      </c>
      <c r="I270" s="375">
        <f t="shared" ref="I270" si="1057">I212/I$4*100</f>
        <v>0.88135593220338981</v>
      </c>
      <c r="J270" s="375">
        <f t="shared" si="945"/>
        <v>0.19256756756756757</v>
      </c>
      <c r="K270" s="365">
        <f>L212/基本信息!$C$33*100</f>
        <v>0.5236204843191743</v>
      </c>
      <c r="L270" s="366">
        <f t="shared" si="846"/>
        <v>8.1504565303691958</v>
      </c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  <c r="AA270" s="158"/>
      <c r="AB270" s="158"/>
      <c r="AC270" s="158"/>
      <c r="AD270" s="158"/>
      <c r="AE270" s="159"/>
    </row>
    <row r="271" spans="1:31" ht="19.5" customHeight="1" outlineLevel="1">
      <c r="A271" s="199">
        <f t="shared" si="838"/>
        <v>45712</v>
      </c>
      <c r="B271" s="375">
        <f t="shared" ref="B271:J286" si="1058">B213/B$4*100</f>
        <v>0.79642857142857137</v>
      </c>
      <c r="C271" s="375">
        <f t="shared" ref="C271" si="1059">C213/C$4*100</f>
        <v>1.4867924528301886</v>
      </c>
      <c r="D271" s="375">
        <f t="shared" ref="D271" si="1060">D213/D$4*100</f>
        <v>0.41666666666666669</v>
      </c>
      <c r="E271" s="375">
        <f t="shared" ref="E271" si="1061">E213/E$4*100</f>
        <v>0.37878787878787878</v>
      </c>
      <c r="F271" s="375">
        <f t="shared" ref="F271" si="1062">F213/F$4*100</f>
        <v>0.49242424242424238</v>
      </c>
      <c r="G271" s="375">
        <f t="shared" ref="G271" si="1063">G213/G$4*100</f>
        <v>0.34576271186440677</v>
      </c>
      <c r="H271" s="375">
        <f t="shared" ref="H271" si="1064">H213/H$4*100</f>
        <v>1.3513513513513513</v>
      </c>
      <c r="I271" s="375">
        <f t="shared" ref="I271" si="1065">I213/I$4*100</f>
        <v>1.105084745762712</v>
      </c>
      <c r="J271" s="375">
        <f t="shared" si="1058"/>
        <v>0.33108108108108109</v>
      </c>
      <c r="K271" s="365">
        <f>L213/基本信息!$C$33*100</f>
        <v>0.7475188566891624</v>
      </c>
      <c r="L271" s="366">
        <f t="shared" si="846"/>
        <v>8.8979753870583576</v>
      </c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  <c r="AA271" s="158"/>
      <c r="AB271" s="158"/>
      <c r="AC271" s="158"/>
      <c r="AD271" s="158"/>
      <c r="AE271" s="159"/>
    </row>
    <row r="272" spans="1:31" ht="19.5" customHeight="1" outlineLevel="1">
      <c r="A272" s="199">
        <f t="shared" si="838"/>
        <v>45713</v>
      </c>
      <c r="B272" s="375">
        <f t="shared" si="1058"/>
        <v>1.0714285714285714</v>
      </c>
      <c r="C272" s="375">
        <f t="shared" ref="C272" si="1066">C214/C$4*100</f>
        <v>1.7735849056603774</v>
      </c>
      <c r="D272" s="375">
        <f t="shared" ref="D272" si="1067">D214/D$4*100</f>
        <v>0.40909090909090912</v>
      </c>
      <c r="E272" s="375">
        <f t="shared" ref="E272" si="1068">E214/E$4*100</f>
        <v>0.4507575757575758</v>
      </c>
      <c r="F272" s="375">
        <f t="shared" ref="F272" si="1069">F214/F$4*100</f>
        <v>0.7007575757575758</v>
      </c>
      <c r="G272" s="375">
        <f t="shared" ref="G272" si="1070">G214/G$4*100</f>
        <v>0.4949152542372881</v>
      </c>
      <c r="H272" s="375">
        <f t="shared" ref="H272" si="1071">H214/H$4*100</f>
        <v>2.7027027027027026</v>
      </c>
      <c r="I272" s="375">
        <f t="shared" ref="I272" si="1072">I214/I$4*100</f>
        <v>0.92542372881355939</v>
      </c>
      <c r="J272" s="375">
        <f t="shared" si="1058"/>
        <v>0.35472972972972977</v>
      </c>
      <c r="K272" s="365">
        <f>L214/基本信息!$C$33*100</f>
        <v>0.99483922191345775</v>
      </c>
      <c r="L272" s="366">
        <f t="shared" si="846"/>
        <v>9.8928146089718147</v>
      </c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  <c r="AA272" s="158"/>
      <c r="AB272" s="158"/>
      <c r="AC272" s="158"/>
      <c r="AD272" s="158"/>
      <c r="AE272" s="159"/>
    </row>
    <row r="273" spans="1:31" ht="19.5" customHeight="1" outlineLevel="1">
      <c r="A273" s="199">
        <f t="shared" si="838"/>
        <v>45714</v>
      </c>
      <c r="B273" s="375">
        <f t="shared" si="1058"/>
        <v>1.4000000000000001</v>
      </c>
      <c r="C273" s="375">
        <f t="shared" ref="C273" si="1073">C215/C$4*100</f>
        <v>2.4566037735849058</v>
      </c>
      <c r="D273" s="375">
        <f t="shared" ref="D273" si="1074">D215/D$4*100</f>
        <v>0.625</v>
      </c>
      <c r="E273" s="375">
        <f t="shared" ref="E273" si="1075">E215/E$4*100</f>
        <v>0.64393939393939392</v>
      </c>
      <c r="F273" s="375">
        <f t="shared" ref="F273" si="1076">F215/F$4*100</f>
        <v>0.77651515151515149</v>
      </c>
      <c r="G273" s="375">
        <f t="shared" ref="G273" si="1077">G215/G$4*100</f>
        <v>0.49152542372881353</v>
      </c>
      <c r="H273" s="375">
        <f t="shared" ref="H273" si="1078">H215/H$4*100</f>
        <v>1.5709459459459458</v>
      </c>
      <c r="I273" s="375">
        <f t="shared" ref="I273" si="1079">I215/I$4*100</f>
        <v>0.98305084745762705</v>
      </c>
      <c r="J273" s="375">
        <f t="shared" si="1058"/>
        <v>0.7466216216216216</v>
      </c>
      <c r="K273" s="365">
        <f>L215/基本信息!$C$33*100</f>
        <v>1.0734418420007938</v>
      </c>
      <c r="L273" s="366">
        <f t="shared" si="846"/>
        <v>10.966256450972608</v>
      </c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  <c r="AA273" s="158"/>
      <c r="AB273" s="158"/>
      <c r="AC273" s="158"/>
      <c r="AD273" s="158"/>
      <c r="AE273" s="159"/>
    </row>
    <row r="274" spans="1:31" ht="19.5" customHeight="1" outlineLevel="1">
      <c r="A274" s="199">
        <f t="shared" si="838"/>
        <v>45715</v>
      </c>
      <c r="B274" s="375">
        <f t="shared" si="1058"/>
        <v>1.6678571428571427</v>
      </c>
      <c r="C274" s="375">
        <f t="shared" ref="C274" si="1080">C216/C$4*100</f>
        <v>1.1773584905660377</v>
      </c>
      <c r="D274" s="375">
        <f t="shared" ref="D274" si="1081">D216/D$4*100</f>
        <v>0.79545454545454541</v>
      </c>
      <c r="E274" s="375">
        <f t="shared" ref="E274" si="1082">E216/E$4*100</f>
        <v>0.98106060606060619</v>
      </c>
      <c r="F274" s="375">
        <f t="shared" ref="F274" si="1083">F216/F$4*100</f>
        <v>0.82575757575757569</v>
      </c>
      <c r="G274" s="375">
        <f t="shared" ref="G274" si="1084">G216/G$4*100</f>
        <v>0.85423728813559319</v>
      </c>
      <c r="H274" s="375">
        <f t="shared" ref="H274" si="1085">H216/H$4*100</f>
        <v>1.8108108108108107</v>
      </c>
      <c r="I274" s="375">
        <f t="shared" ref="I274" si="1086">I216/I$4*100</f>
        <v>0.88135593220338981</v>
      </c>
      <c r="J274" s="375">
        <f t="shared" si="1058"/>
        <v>1.722972972972973</v>
      </c>
      <c r="K274" s="365">
        <f>L216/基本信息!$C$33*100</f>
        <v>1.2004763795156808</v>
      </c>
      <c r="L274" s="366">
        <f t="shared" si="846"/>
        <v>12.166732830488289</v>
      </c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  <c r="AA274" s="158"/>
      <c r="AB274" s="158"/>
      <c r="AC274" s="158"/>
      <c r="AD274" s="158"/>
      <c r="AE274" s="159"/>
    </row>
    <row r="275" spans="1:31" ht="19.5" customHeight="1" outlineLevel="1">
      <c r="A275" s="199">
        <f t="shared" si="838"/>
        <v>45716</v>
      </c>
      <c r="B275" s="375">
        <f t="shared" si="1058"/>
        <v>0</v>
      </c>
      <c r="C275" s="375">
        <f t="shared" ref="C275" si="1087">C217/C$4*100</f>
        <v>0</v>
      </c>
      <c r="D275" s="375">
        <f t="shared" ref="D275" si="1088">D217/D$4*100</f>
        <v>0</v>
      </c>
      <c r="E275" s="375">
        <f t="shared" ref="E275" si="1089">E217/E$4*100</f>
        <v>0</v>
      </c>
      <c r="F275" s="375">
        <f t="shared" ref="F275" si="1090">F217/F$4*100</f>
        <v>0</v>
      </c>
      <c r="G275" s="375">
        <f t="shared" ref="G275" si="1091">G217/G$4*100</f>
        <v>0.6</v>
      </c>
      <c r="H275" s="375">
        <f t="shared" ref="H275" si="1092">H217/H$4*100</f>
        <v>0</v>
      </c>
      <c r="I275" s="375">
        <f t="shared" ref="I275" si="1093">I217/I$4*100</f>
        <v>0.44067796610169491</v>
      </c>
      <c r="J275" s="375">
        <f t="shared" si="1058"/>
        <v>0</v>
      </c>
      <c r="K275" s="365">
        <f>L217/基本信息!$C$33*100</f>
        <v>0.12187375942834457</v>
      </c>
      <c r="L275" s="366">
        <f t="shared" si="846"/>
        <v>12.288606589916634</v>
      </c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  <c r="AA275" s="158"/>
      <c r="AB275" s="158"/>
      <c r="AC275" s="158"/>
      <c r="AD275" s="158"/>
      <c r="AE275" s="159"/>
    </row>
    <row r="276" spans="1:31" ht="19.5" customHeight="1" outlineLevel="1">
      <c r="A276" s="199">
        <f t="shared" si="838"/>
        <v>45717</v>
      </c>
      <c r="B276" s="375">
        <f t="shared" si="1058"/>
        <v>0</v>
      </c>
      <c r="C276" s="375">
        <f t="shared" ref="C276" si="1094">C218/C$4*100</f>
        <v>0</v>
      </c>
      <c r="D276" s="375">
        <f t="shared" ref="D276" si="1095">D218/D$4*100</f>
        <v>0</v>
      </c>
      <c r="E276" s="375">
        <f t="shared" ref="E276" si="1096">E218/E$4*100</f>
        <v>0</v>
      </c>
      <c r="F276" s="375">
        <f t="shared" ref="F276" si="1097">F218/F$4*100</f>
        <v>0</v>
      </c>
      <c r="G276" s="375">
        <f t="shared" ref="G276" si="1098">G218/G$4*100</f>
        <v>0</v>
      </c>
      <c r="H276" s="375">
        <f t="shared" ref="H276" si="1099">H218/H$4*100</f>
        <v>0</v>
      </c>
      <c r="I276" s="375">
        <f t="shared" ref="I276" si="1100">I218/I$4*100</f>
        <v>0</v>
      </c>
      <c r="J276" s="375">
        <f t="shared" si="1058"/>
        <v>0</v>
      </c>
      <c r="K276" s="365">
        <f>L218/基本信息!$C$33*100</f>
        <v>0</v>
      </c>
      <c r="L276" s="366">
        <f t="shared" si="846"/>
        <v>12.288606589916634</v>
      </c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  <c r="AA276" s="158"/>
      <c r="AB276" s="158"/>
      <c r="AC276" s="158"/>
      <c r="AD276" s="158"/>
      <c r="AE276" s="159"/>
    </row>
    <row r="277" spans="1:31" ht="19.5" customHeight="1" outlineLevel="1">
      <c r="A277" s="199">
        <f t="shared" si="838"/>
        <v>45718</v>
      </c>
      <c r="B277" s="375">
        <f t="shared" si="1058"/>
        <v>0</v>
      </c>
      <c r="C277" s="375">
        <f t="shared" ref="C277" si="1101">C219/C$4*100</f>
        <v>0</v>
      </c>
      <c r="D277" s="375">
        <f t="shared" ref="D277" si="1102">D219/D$4*100</f>
        <v>0</v>
      </c>
      <c r="E277" s="375">
        <f t="shared" ref="E277" si="1103">E219/E$4*100</f>
        <v>0</v>
      </c>
      <c r="F277" s="375">
        <f t="shared" ref="F277" si="1104">F219/F$4*100</f>
        <v>0</v>
      </c>
      <c r="G277" s="375">
        <f t="shared" ref="G277" si="1105">G219/G$4*100</f>
        <v>0</v>
      </c>
      <c r="H277" s="375">
        <f t="shared" ref="H277" si="1106">H219/H$4*100</f>
        <v>0</v>
      </c>
      <c r="I277" s="375">
        <f t="shared" ref="I277" si="1107">I219/I$4*100</f>
        <v>0</v>
      </c>
      <c r="J277" s="375">
        <f t="shared" si="1058"/>
        <v>0</v>
      </c>
      <c r="K277" s="365">
        <f>L219/基本信息!$C$33*100</f>
        <v>0</v>
      </c>
      <c r="L277" s="366">
        <f t="shared" si="846"/>
        <v>12.288606589916634</v>
      </c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  <c r="AA277" s="158"/>
      <c r="AB277" s="158"/>
      <c r="AC277" s="158"/>
      <c r="AD277" s="158"/>
      <c r="AE277" s="159"/>
    </row>
    <row r="278" spans="1:31" ht="19.5" customHeight="1" outlineLevel="1">
      <c r="A278" s="199">
        <f t="shared" si="838"/>
        <v>45719</v>
      </c>
      <c r="B278" s="375">
        <f t="shared" si="1058"/>
        <v>0</v>
      </c>
      <c r="C278" s="375">
        <f t="shared" ref="C278" si="1108">C220/C$4*100</f>
        <v>0</v>
      </c>
      <c r="D278" s="375">
        <f t="shared" ref="D278" si="1109">D220/D$4*100</f>
        <v>0</v>
      </c>
      <c r="E278" s="375">
        <f t="shared" ref="E278" si="1110">E220/E$4*100</f>
        <v>0</v>
      </c>
      <c r="F278" s="375">
        <f t="shared" ref="F278" si="1111">F220/F$4*100</f>
        <v>0</v>
      </c>
      <c r="G278" s="375">
        <f t="shared" ref="G278" si="1112">G220/G$4*100</f>
        <v>0</v>
      </c>
      <c r="H278" s="375">
        <f t="shared" ref="H278" si="1113">H220/H$4*100</f>
        <v>0</v>
      </c>
      <c r="I278" s="375">
        <f t="shared" ref="I278" si="1114">I220/I$4*100</f>
        <v>0</v>
      </c>
      <c r="J278" s="375">
        <f t="shared" si="1058"/>
        <v>0</v>
      </c>
      <c r="K278" s="365">
        <f>L220/基本信息!$C$33*100</f>
        <v>0</v>
      </c>
      <c r="L278" s="366">
        <f t="shared" si="846"/>
        <v>12.288606589916634</v>
      </c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  <c r="AA278" s="158"/>
      <c r="AB278" s="158"/>
      <c r="AC278" s="158"/>
      <c r="AD278" s="158"/>
      <c r="AE278" s="159"/>
    </row>
    <row r="279" spans="1:31" ht="19.5" customHeight="1" outlineLevel="1">
      <c r="A279" s="199">
        <f t="shared" si="838"/>
        <v>45720</v>
      </c>
      <c r="B279" s="375">
        <f t="shared" si="1058"/>
        <v>0</v>
      </c>
      <c r="C279" s="375">
        <f t="shared" ref="C279" si="1115">C221/C$4*100</f>
        <v>0</v>
      </c>
      <c r="D279" s="375">
        <f t="shared" ref="D279" si="1116">D221/D$4*100</f>
        <v>0</v>
      </c>
      <c r="E279" s="375">
        <f t="shared" ref="E279" si="1117">E221/E$4*100</f>
        <v>0</v>
      </c>
      <c r="F279" s="375">
        <f t="shared" ref="F279" si="1118">F221/F$4*100</f>
        <v>0</v>
      </c>
      <c r="G279" s="375">
        <f t="shared" ref="G279" si="1119">G221/G$4*100</f>
        <v>0</v>
      </c>
      <c r="H279" s="375">
        <f t="shared" ref="H279" si="1120">H221/H$4*100</f>
        <v>0</v>
      </c>
      <c r="I279" s="375">
        <f t="shared" ref="I279" si="1121">I221/I$4*100</f>
        <v>0</v>
      </c>
      <c r="J279" s="375">
        <f t="shared" si="1058"/>
        <v>0</v>
      </c>
      <c r="K279" s="365">
        <f>L221/基本信息!$C$33*100</f>
        <v>0</v>
      </c>
      <c r="L279" s="366">
        <f t="shared" si="846"/>
        <v>12.288606589916634</v>
      </c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  <c r="AA279" s="158"/>
      <c r="AB279" s="158"/>
      <c r="AC279" s="158"/>
      <c r="AD279" s="158"/>
      <c r="AE279" s="159"/>
    </row>
    <row r="280" spans="1:31" ht="19.5" customHeight="1" outlineLevel="1">
      <c r="A280" s="199">
        <f t="shared" si="838"/>
        <v>45721</v>
      </c>
      <c r="B280" s="375">
        <f t="shared" si="1058"/>
        <v>0</v>
      </c>
      <c r="C280" s="375">
        <f t="shared" ref="C280" si="1122">C222/C$4*100</f>
        <v>0</v>
      </c>
      <c r="D280" s="375">
        <f t="shared" ref="D280" si="1123">D222/D$4*100</f>
        <v>0</v>
      </c>
      <c r="E280" s="375">
        <f t="shared" ref="E280" si="1124">E222/E$4*100</f>
        <v>0</v>
      </c>
      <c r="F280" s="375">
        <f t="shared" ref="F280" si="1125">F222/F$4*100</f>
        <v>0</v>
      </c>
      <c r="G280" s="375">
        <f t="shared" ref="G280" si="1126">G222/G$4*100</f>
        <v>0</v>
      </c>
      <c r="H280" s="375">
        <f t="shared" ref="H280" si="1127">H222/H$4*100</f>
        <v>0</v>
      </c>
      <c r="I280" s="375">
        <f t="shared" ref="I280" si="1128">I222/I$4*100</f>
        <v>0</v>
      </c>
      <c r="J280" s="375">
        <f t="shared" si="1058"/>
        <v>0</v>
      </c>
      <c r="K280" s="365">
        <f>L222/基本信息!$C$33*100</f>
        <v>0</v>
      </c>
      <c r="L280" s="366">
        <f t="shared" si="846"/>
        <v>12.288606589916634</v>
      </c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  <c r="AA280" s="158"/>
      <c r="AB280" s="158"/>
      <c r="AC280" s="158"/>
      <c r="AD280" s="158"/>
      <c r="AE280" s="159"/>
    </row>
    <row r="281" spans="1:31" ht="19.5" customHeight="1" outlineLevel="1">
      <c r="A281" s="199">
        <f t="shared" si="838"/>
        <v>45722</v>
      </c>
      <c r="B281" s="375">
        <f t="shared" si="1058"/>
        <v>0</v>
      </c>
      <c r="C281" s="375">
        <f t="shared" ref="C281" si="1129">C223/C$4*100</f>
        <v>0</v>
      </c>
      <c r="D281" s="375">
        <f t="shared" ref="D281" si="1130">D223/D$4*100</f>
        <v>0</v>
      </c>
      <c r="E281" s="375">
        <f t="shared" ref="E281" si="1131">E223/E$4*100</f>
        <v>0</v>
      </c>
      <c r="F281" s="375">
        <f t="shared" ref="F281" si="1132">F223/F$4*100</f>
        <v>0</v>
      </c>
      <c r="G281" s="375">
        <f t="shared" ref="G281" si="1133">G223/G$4*100</f>
        <v>0</v>
      </c>
      <c r="H281" s="375">
        <f t="shared" ref="H281" si="1134">H223/H$4*100</f>
        <v>0</v>
      </c>
      <c r="I281" s="375">
        <f t="shared" ref="I281" si="1135">I223/I$4*100</f>
        <v>0</v>
      </c>
      <c r="J281" s="375">
        <f t="shared" si="1058"/>
        <v>0</v>
      </c>
      <c r="K281" s="365">
        <f>L223/基本信息!$C$33*100</f>
        <v>0</v>
      </c>
      <c r="L281" s="366">
        <f t="shared" si="846"/>
        <v>12.288606589916634</v>
      </c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  <c r="AA281" s="158"/>
      <c r="AB281" s="158"/>
      <c r="AC281" s="158"/>
      <c r="AD281" s="158"/>
      <c r="AE281" s="159"/>
    </row>
    <row r="282" spans="1:31" ht="19.5" customHeight="1" outlineLevel="1">
      <c r="A282" s="199">
        <f t="shared" si="838"/>
        <v>45723</v>
      </c>
      <c r="B282" s="375">
        <f t="shared" si="1058"/>
        <v>0</v>
      </c>
      <c r="C282" s="375">
        <f t="shared" ref="C282" si="1136">C224/C$4*100</f>
        <v>0</v>
      </c>
      <c r="D282" s="375">
        <f t="shared" ref="D282" si="1137">D224/D$4*100</f>
        <v>0</v>
      </c>
      <c r="E282" s="375">
        <f t="shared" ref="E282" si="1138">E224/E$4*100</f>
        <v>0</v>
      </c>
      <c r="F282" s="375">
        <f t="shared" ref="F282" si="1139">F224/F$4*100</f>
        <v>0</v>
      </c>
      <c r="G282" s="375">
        <f t="shared" ref="G282" si="1140">G224/G$4*100</f>
        <v>0</v>
      </c>
      <c r="H282" s="375">
        <f t="shared" ref="H282" si="1141">H224/H$4*100</f>
        <v>0</v>
      </c>
      <c r="I282" s="375">
        <f t="shared" ref="I282" si="1142">I224/I$4*100</f>
        <v>0</v>
      </c>
      <c r="J282" s="375">
        <f t="shared" si="1058"/>
        <v>0</v>
      </c>
      <c r="K282" s="365">
        <f>L224/基本信息!$C$33*100</f>
        <v>0</v>
      </c>
      <c r="L282" s="366">
        <f t="shared" si="846"/>
        <v>12.288606589916634</v>
      </c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  <c r="AA282" s="158"/>
      <c r="AB282" s="158"/>
      <c r="AC282" s="158"/>
      <c r="AD282" s="158"/>
      <c r="AE282" s="159"/>
    </row>
    <row r="283" spans="1:31" ht="19.5" customHeight="1" outlineLevel="1">
      <c r="A283" s="199">
        <f t="shared" si="838"/>
        <v>45724</v>
      </c>
      <c r="B283" s="375">
        <f t="shared" si="1058"/>
        <v>0</v>
      </c>
      <c r="C283" s="375">
        <f t="shared" ref="C283" si="1143">C225/C$4*100</f>
        <v>0</v>
      </c>
      <c r="D283" s="375">
        <f t="shared" ref="D283" si="1144">D225/D$4*100</f>
        <v>0</v>
      </c>
      <c r="E283" s="375">
        <f t="shared" ref="E283" si="1145">E225/E$4*100</f>
        <v>0</v>
      </c>
      <c r="F283" s="375">
        <f t="shared" ref="F283" si="1146">F225/F$4*100</f>
        <v>0</v>
      </c>
      <c r="G283" s="375">
        <f t="shared" ref="G283" si="1147">G225/G$4*100</f>
        <v>0</v>
      </c>
      <c r="H283" s="375">
        <f t="shared" ref="H283" si="1148">H225/H$4*100</f>
        <v>0</v>
      </c>
      <c r="I283" s="375">
        <f t="shared" ref="I283" si="1149">I225/I$4*100</f>
        <v>0</v>
      </c>
      <c r="J283" s="375">
        <f t="shared" si="1058"/>
        <v>0</v>
      </c>
      <c r="K283" s="365">
        <f>L225/基本信息!$C$33*100</f>
        <v>0</v>
      </c>
      <c r="L283" s="366">
        <f t="shared" si="846"/>
        <v>12.288606589916634</v>
      </c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  <c r="AA283" s="158"/>
      <c r="AB283" s="158"/>
      <c r="AC283" s="158"/>
      <c r="AD283" s="158"/>
      <c r="AE283" s="159"/>
    </row>
    <row r="284" spans="1:31" ht="19.5" customHeight="1" outlineLevel="1">
      <c r="A284" s="199">
        <f t="shared" si="838"/>
        <v>45725</v>
      </c>
      <c r="B284" s="375">
        <f t="shared" si="1058"/>
        <v>0</v>
      </c>
      <c r="C284" s="375">
        <f t="shared" ref="C284" si="1150">C226/C$4*100</f>
        <v>0</v>
      </c>
      <c r="D284" s="375">
        <f t="shared" ref="D284" si="1151">D226/D$4*100</f>
        <v>0</v>
      </c>
      <c r="E284" s="375">
        <f t="shared" ref="E284" si="1152">E226/E$4*100</f>
        <v>0</v>
      </c>
      <c r="F284" s="375">
        <f t="shared" ref="F284" si="1153">F226/F$4*100</f>
        <v>0</v>
      </c>
      <c r="G284" s="375">
        <f t="shared" ref="G284" si="1154">G226/G$4*100</f>
        <v>0</v>
      </c>
      <c r="H284" s="375">
        <f t="shared" ref="H284" si="1155">H226/H$4*100</f>
        <v>0</v>
      </c>
      <c r="I284" s="375">
        <f t="shared" ref="I284" si="1156">I226/I$4*100</f>
        <v>0</v>
      </c>
      <c r="J284" s="375">
        <f t="shared" si="1058"/>
        <v>0</v>
      </c>
      <c r="K284" s="365">
        <f>L226/基本信息!$C$33*100</f>
        <v>0</v>
      </c>
      <c r="L284" s="366">
        <f t="shared" si="846"/>
        <v>12.288606589916634</v>
      </c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  <c r="AA284" s="158"/>
      <c r="AB284" s="158"/>
      <c r="AC284" s="158"/>
      <c r="AD284" s="158"/>
      <c r="AE284" s="159"/>
    </row>
    <row r="285" spans="1:31" ht="19.5" customHeight="1" outlineLevel="1">
      <c r="A285" s="199">
        <f t="shared" si="838"/>
        <v>45726</v>
      </c>
      <c r="B285" s="375">
        <f t="shared" si="1058"/>
        <v>0</v>
      </c>
      <c r="C285" s="375">
        <f t="shared" ref="C285" si="1157">C227/C$4*100</f>
        <v>0</v>
      </c>
      <c r="D285" s="375">
        <f t="shared" ref="D285" si="1158">D227/D$4*100</f>
        <v>0</v>
      </c>
      <c r="E285" s="375">
        <f t="shared" ref="E285" si="1159">E227/E$4*100</f>
        <v>0</v>
      </c>
      <c r="F285" s="375">
        <f t="shared" ref="F285" si="1160">F227/F$4*100</f>
        <v>0</v>
      </c>
      <c r="G285" s="375">
        <f t="shared" ref="G285" si="1161">G227/G$4*100</f>
        <v>0</v>
      </c>
      <c r="H285" s="375">
        <f t="shared" ref="H285" si="1162">H227/H$4*100</f>
        <v>0</v>
      </c>
      <c r="I285" s="375">
        <f t="shared" ref="I285" si="1163">I227/I$4*100</f>
        <v>0</v>
      </c>
      <c r="J285" s="375">
        <f t="shared" si="1058"/>
        <v>0</v>
      </c>
      <c r="K285" s="365">
        <f>L227/基本信息!$C$33*100</f>
        <v>0</v>
      </c>
      <c r="L285" s="366">
        <f t="shared" si="846"/>
        <v>12.288606589916634</v>
      </c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9"/>
    </row>
    <row r="286" spans="1:31" ht="19.5" customHeight="1" outlineLevel="1">
      <c r="A286" s="199">
        <f t="shared" si="838"/>
        <v>45727</v>
      </c>
      <c r="B286" s="375">
        <f t="shared" si="1058"/>
        <v>0</v>
      </c>
      <c r="C286" s="375">
        <f t="shared" ref="C286" si="1164">C228/C$4*100</f>
        <v>0</v>
      </c>
      <c r="D286" s="375">
        <f t="shared" ref="D286" si="1165">D228/D$4*100</f>
        <v>0</v>
      </c>
      <c r="E286" s="375">
        <f t="shared" ref="E286" si="1166">E228/E$4*100</f>
        <v>0</v>
      </c>
      <c r="F286" s="375">
        <f t="shared" ref="F286" si="1167">F228/F$4*100</f>
        <v>0</v>
      </c>
      <c r="G286" s="375">
        <f t="shared" ref="G286" si="1168">G228/G$4*100</f>
        <v>0</v>
      </c>
      <c r="H286" s="375">
        <f t="shared" ref="H286" si="1169">H228/H$4*100</f>
        <v>0</v>
      </c>
      <c r="I286" s="375">
        <f t="shared" ref="I286" si="1170">I228/I$4*100</f>
        <v>0</v>
      </c>
      <c r="J286" s="375">
        <f t="shared" si="1058"/>
        <v>0</v>
      </c>
      <c r="K286" s="365">
        <f>L228/基本信息!$C$33*100</f>
        <v>0</v>
      </c>
      <c r="L286" s="366">
        <f t="shared" si="846"/>
        <v>12.288606589916634</v>
      </c>
    </row>
    <row r="287" spans="1:31" ht="19.5" customHeight="1" outlineLevel="1">
      <c r="A287" s="199">
        <f t="shared" si="838"/>
        <v>45728</v>
      </c>
      <c r="B287" s="375">
        <f t="shared" ref="B287:J288" si="1171">B229/B$4*100</f>
        <v>0</v>
      </c>
      <c r="C287" s="375">
        <f t="shared" ref="C287" si="1172">C229/C$4*100</f>
        <v>0</v>
      </c>
      <c r="D287" s="375">
        <f t="shared" ref="D287" si="1173">D229/D$4*100</f>
        <v>0</v>
      </c>
      <c r="E287" s="375">
        <f t="shared" ref="E287" si="1174">E229/E$4*100</f>
        <v>0</v>
      </c>
      <c r="F287" s="375">
        <f t="shared" ref="F287" si="1175">F229/F$4*100</f>
        <v>0</v>
      </c>
      <c r="G287" s="375">
        <f t="shared" ref="G287" si="1176">G229/G$4*100</f>
        <v>0</v>
      </c>
      <c r="H287" s="375">
        <f t="shared" ref="H287" si="1177">H229/H$4*100</f>
        <v>0</v>
      </c>
      <c r="I287" s="375">
        <f t="shared" ref="I287" si="1178">I229/I$4*100</f>
        <v>0</v>
      </c>
      <c r="J287" s="375">
        <f t="shared" si="1171"/>
        <v>0</v>
      </c>
      <c r="K287" s="365">
        <f>L229/基本信息!$C$33*100</f>
        <v>0</v>
      </c>
      <c r="L287" s="366">
        <f t="shared" si="846"/>
        <v>12.288606589916634</v>
      </c>
    </row>
    <row r="288" spans="1:31" ht="19.5" customHeight="1" outlineLevel="1" thickBot="1">
      <c r="A288" s="200">
        <f t="shared" si="838"/>
        <v>45729</v>
      </c>
      <c r="B288" s="376">
        <f t="shared" si="1171"/>
        <v>0</v>
      </c>
      <c r="C288" s="376">
        <f t="shared" ref="C288" si="1179">C230/C$4*100</f>
        <v>0</v>
      </c>
      <c r="D288" s="376">
        <f t="shared" ref="D288" si="1180">D230/D$4*100</f>
        <v>0</v>
      </c>
      <c r="E288" s="376">
        <f t="shared" ref="E288" si="1181">E230/E$4*100</f>
        <v>0</v>
      </c>
      <c r="F288" s="376">
        <f t="shared" ref="F288" si="1182">F230/F$4*100</f>
        <v>0</v>
      </c>
      <c r="G288" s="376">
        <f t="shared" ref="G288" si="1183">G230/G$4*100</f>
        <v>0</v>
      </c>
      <c r="H288" s="376">
        <f t="shared" ref="H288" si="1184">H230/H$4*100</f>
        <v>0</v>
      </c>
      <c r="I288" s="376">
        <f t="shared" ref="I288" si="1185">I230/I$4*100</f>
        <v>0</v>
      </c>
      <c r="J288" s="376">
        <f t="shared" si="1171"/>
        <v>0</v>
      </c>
      <c r="K288" s="367">
        <f>L230/基本信息!$C$33*100</f>
        <v>0</v>
      </c>
      <c r="L288" s="368">
        <f t="shared" si="846"/>
        <v>12.288606589916634</v>
      </c>
    </row>
  </sheetData>
  <mergeCells count="58">
    <mergeCell ref="K174:K179"/>
    <mergeCell ref="L174:L179"/>
    <mergeCell ref="K232:K237"/>
    <mergeCell ref="L232:L237"/>
    <mergeCell ref="K167:L167"/>
    <mergeCell ref="K168:L168"/>
    <mergeCell ref="K169:L169"/>
    <mergeCell ref="K170:L170"/>
    <mergeCell ref="K171:L171"/>
    <mergeCell ref="K172:L172"/>
    <mergeCell ref="K166:L166"/>
    <mergeCell ref="K155:L155"/>
    <mergeCell ref="K156:L156"/>
    <mergeCell ref="K157:L157"/>
    <mergeCell ref="K158:L158"/>
    <mergeCell ref="K159:L159"/>
    <mergeCell ref="K160:L160"/>
    <mergeCell ref="K161:L161"/>
    <mergeCell ref="K162:L162"/>
    <mergeCell ref="K163:L163"/>
    <mergeCell ref="K164:L164"/>
    <mergeCell ref="K165:L165"/>
    <mergeCell ref="K154:L154"/>
    <mergeCell ref="K143:L143"/>
    <mergeCell ref="K144:L144"/>
    <mergeCell ref="K145:L145"/>
    <mergeCell ref="K146:L146"/>
    <mergeCell ref="K147:L147"/>
    <mergeCell ref="K148:L148"/>
    <mergeCell ref="K149:L149"/>
    <mergeCell ref="K150:L150"/>
    <mergeCell ref="K151:L151"/>
    <mergeCell ref="K152:L152"/>
    <mergeCell ref="K153:L153"/>
    <mergeCell ref="K142:L142"/>
    <mergeCell ref="K131:L131"/>
    <mergeCell ref="K132:L132"/>
    <mergeCell ref="K133:L133"/>
    <mergeCell ref="K134:L134"/>
    <mergeCell ref="K135:L135"/>
    <mergeCell ref="K136:L136"/>
    <mergeCell ref="K137:L137"/>
    <mergeCell ref="K138:L138"/>
    <mergeCell ref="K139:L139"/>
    <mergeCell ref="K140:L140"/>
    <mergeCell ref="K141:L141"/>
    <mergeCell ref="K130:L130"/>
    <mergeCell ref="K3:K8"/>
    <mergeCell ref="L3:L8"/>
    <mergeCell ref="K60:K65"/>
    <mergeCell ref="L60:L65"/>
    <mergeCell ref="K123:L123"/>
    <mergeCell ref="K124:L124"/>
    <mergeCell ref="K125:L125"/>
    <mergeCell ref="K126:L126"/>
    <mergeCell ref="K127:L127"/>
    <mergeCell ref="K128:L128"/>
    <mergeCell ref="K129:L129"/>
  </mergeCells>
  <phoneticPr fontId="1" type="noConversion"/>
  <conditionalFormatting sqref="B66:K115">
    <cfRule type="cellIs" dxfId="79" priority="7" stopIfTrue="1" operator="greaterThanOrEqual">
      <formula>0.3</formula>
    </cfRule>
    <cfRule type="cellIs" dxfId="78" priority="8" stopIfTrue="1" operator="greaterThanOrEqual">
      <formula>0.2</formula>
    </cfRule>
    <cfRule type="cellIs" dxfId="77" priority="9" stopIfTrue="1" operator="greaterThanOrEqual">
      <formula>0.1</formula>
    </cfRule>
  </conditionalFormatting>
  <conditionalFormatting sqref="B238:K288">
    <cfRule type="cellIs" dxfId="76" priority="4" stopIfTrue="1" operator="greaterThanOrEqual">
      <formula>0.3</formula>
    </cfRule>
    <cfRule type="cellIs" dxfId="75" priority="5" stopIfTrue="1" operator="greaterThanOrEqual">
      <formula>0.2</formula>
    </cfRule>
    <cfRule type="cellIs" dxfId="74" priority="6" stopIfTrue="1" operator="greaterThanOrEqual">
      <formula>0.1</formula>
    </cfRule>
  </conditionalFormatting>
  <conditionalFormatting sqref="M180:M188 P180:AD188 M189:AD227">
    <cfRule type="cellIs" dxfId="73" priority="1" stopIfTrue="1" operator="greaterThanOrEqual">
      <formula>0.3</formula>
    </cfRule>
    <cfRule type="cellIs" dxfId="72" priority="2" stopIfTrue="1" operator="greaterThanOrEqual">
      <formula>0.2</formula>
    </cfRule>
    <cfRule type="cellIs" dxfId="71" priority="3" stopIfTrue="1" operator="greaterThanOrEqual">
      <formula>0.1</formula>
    </cfRule>
  </conditionalFormatting>
  <conditionalFormatting sqref="M238:M245 P238:AD245 M246:AD285">
    <cfRule type="cellIs" dxfId="70" priority="19" stopIfTrue="1" operator="greaterThanOrEqual">
      <formula>0.3</formula>
    </cfRule>
    <cfRule type="cellIs" dxfId="69" priority="20" stopIfTrue="1" operator="greaterThanOrEqual">
      <formula>0.2</formula>
    </cfRule>
    <cfRule type="cellIs" dxfId="68" priority="21" stopIfTrue="1" operator="greaterThanOrEqual">
      <formula>0.1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1C515-2C58-4799-8E53-8BAF4101E231}">
  <dimension ref="A1:Y57"/>
  <sheetViews>
    <sheetView topLeftCell="N1" workbookViewId="0">
      <pane xSplit="1" ySplit="7" topLeftCell="O8" activePane="bottomRight" state="frozen"/>
      <selection activeCell="N1" sqref="N1"/>
      <selection pane="topRight" activeCell="O1" sqref="O1"/>
      <selection pane="bottomLeft" activeCell="N8" sqref="N8"/>
      <selection pane="bottomRight" activeCell="W13" sqref="W13"/>
    </sheetView>
  </sheetViews>
  <sheetFormatPr defaultColWidth="9" defaultRowHeight="14"/>
  <cols>
    <col min="1" max="1" width="11.453125" style="196" customWidth="1"/>
    <col min="2" max="2" width="4.453125" style="196" customWidth="1"/>
    <col min="3" max="3" width="5.08984375" style="196" customWidth="1"/>
    <col min="4" max="4" width="4.90625" style="196" customWidth="1"/>
    <col min="5" max="5" width="4.6328125" style="196" customWidth="1"/>
    <col min="6" max="6" width="3.90625" style="196" customWidth="1"/>
    <col min="7" max="7" width="5.6328125" style="196" customWidth="1"/>
    <col min="8" max="8" width="5" style="196" customWidth="1"/>
    <col min="9" max="9" width="5.08984375" style="196" customWidth="1"/>
    <col min="10" max="10" width="4.90625" style="196" customWidth="1"/>
    <col min="11" max="11" width="5.90625" style="196" customWidth="1"/>
    <col min="12" max="12" width="5.36328125" style="196" customWidth="1"/>
    <col min="13" max="13" width="5.90625" style="196" customWidth="1"/>
    <col min="14" max="14" width="1.90625" customWidth="1"/>
    <col min="15" max="25" width="10.08984375" customWidth="1"/>
    <col min="26" max="16384" width="9" style="183"/>
  </cols>
  <sheetData>
    <row r="1" spans="1:25" ht="30" customHeight="1" thickBot="1">
      <c r="A1" s="1223" t="s">
        <v>188</v>
      </c>
      <c r="B1" s="1224"/>
      <c r="C1" s="1224"/>
      <c r="D1" s="1224"/>
      <c r="E1" s="1224"/>
      <c r="F1" s="1224"/>
      <c r="G1" s="1224"/>
      <c r="H1" s="1224"/>
      <c r="I1" s="1224"/>
      <c r="J1" s="1224"/>
      <c r="K1" s="1224"/>
      <c r="L1" s="1224"/>
      <c r="M1" s="1224"/>
    </row>
    <row r="2" spans="1:25" ht="30" customHeight="1">
      <c r="A2" s="290" t="s">
        <v>189</v>
      </c>
      <c r="B2" s="1225"/>
      <c r="C2" s="1225"/>
      <c r="D2" s="1225"/>
      <c r="E2" s="1225"/>
      <c r="F2" s="1225"/>
      <c r="G2" s="1225"/>
      <c r="H2" s="1225"/>
      <c r="I2" s="1225"/>
      <c r="J2" s="1225"/>
      <c r="K2" s="1225"/>
      <c r="L2" s="1225"/>
      <c r="M2" s="1226"/>
      <c r="N2" s="304"/>
      <c r="O2" s="290" t="s">
        <v>325</v>
      </c>
      <c r="P2" s="310" t="s">
        <v>519</v>
      </c>
      <c r="Q2" s="310" t="s">
        <v>559</v>
      </c>
      <c r="R2" s="310" t="s">
        <v>520</v>
      </c>
      <c r="S2" s="310" t="s">
        <v>522</v>
      </c>
      <c r="T2" s="310" t="s">
        <v>620</v>
      </c>
      <c r="U2" s="310" t="s">
        <v>621</v>
      </c>
      <c r="V2" s="310" t="s">
        <v>622</v>
      </c>
      <c r="W2" s="310" t="s">
        <v>623</v>
      </c>
      <c r="X2" s="1227" t="s">
        <v>197</v>
      </c>
      <c r="Y2" s="1228"/>
    </row>
    <row r="3" spans="1:25" ht="30" customHeight="1">
      <c r="A3" s="291" t="s">
        <v>190</v>
      </c>
      <c r="B3" s="1231"/>
      <c r="C3" s="1231"/>
      <c r="D3" s="1231"/>
      <c r="E3" s="1231"/>
      <c r="F3" s="1231"/>
      <c r="G3" s="1231"/>
      <c r="H3" s="1231"/>
      <c r="I3" s="1231"/>
      <c r="J3" s="1231"/>
      <c r="K3" s="1231"/>
      <c r="L3" s="1231"/>
      <c r="M3" s="1232"/>
      <c r="N3" s="305"/>
      <c r="O3" s="295">
        <v>28000</v>
      </c>
      <c r="P3" s="306">
        <v>26500</v>
      </c>
      <c r="Q3" s="306">
        <v>26400</v>
      </c>
      <c r="R3" s="306">
        <v>26400</v>
      </c>
      <c r="S3" s="306">
        <v>26400</v>
      </c>
      <c r="T3" s="306">
        <v>29500</v>
      </c>
      <c r="U3" s="306">
        <v>29600</v>
      </c>
      <c r="V3" s="306">
        <v>29500</v>
      </c>
      <c r="W3" s="306">
        <v>29600</v>
      </c>
      <c r="X3" s="1229"/>
      <c r="Y3" s="1230"/>
    </row>
    <row r="4" spans="1:25" ht="30" customHeight="1">
      <c r="A4" s="291" t="s">
        <v>191</v>
      </c>
      <c r="B4" s="1218"/>
      <c r="C4" s="1218"/>
      <c r="D4" s="1218"/>
      <c r="E4" s="1218"/>
      <c r="F4" s="1218"/>
      <c r="G4" s="1218"/>
      <c r="H4" s="1218"/>
      <c r="I4" s="1218"/>
      <c r="J4" s="1218"/>
      <c r="K4" s="1218"/>
      <c r="L4" s="1218"/>
      <c r="M4" s="1219"/>
      <c r="N4" s="305"/>
      <c r="O4" s="296">
        <v>45679</v>
      </c>
      <c r="P4" s="307">
        <v>45679</v>
      </c>
      <c r="Q4" s="307">
        <v>45679</v>
      </c>
      <c r="R4" s="307">
        <v>45679</v>
      </c>
      <c r="S4" s="307">
        <v>45679</v>
      </c>
      <c r="T4" s="307">
        <v>45680</v>
      </c>
      <c r="U4" s="307">
        <v>45680</v>
      </c>
      <c r="V4" s="307">
        <v>45680</v>
      </c>
      <c r="W4" s="307">
        <v>45680</v>
      </c>
      <c r="X4" s="1229"/>
      <c r="Y4" s="1230"/>
    </row>
    <row r="5" spans="1:25" ht="30" customHeight="1">
      <c r="A5" s="291" t="s">
        <v>192</v>
      </c>
      <c r="B5" s="1218" t="s">
        <v>213</v>
      </c>
      <c r="C5" s="1218"/>
      <c r="D5" s="1218" t="s">
        <v>212</v>
      </c>
      <c r="E5" s="1218"/>
      <c r="F5" s="1218" t="s">
        <v>213</v>
      </c>
      <c r="G5" s="1218"/>
      <c r="H5" s="1218" t="s">
        <v>212</v>
      </c>
      <c r="I5" s="1218"/>
      <c r="J5" s="1218" t="s">
        <v>216</v>
      </c>
      <c r="K5" s="1218"/>
      <c r="L5" s="1218" t="s">
        <v>212</v>
      </c>
      <c r="M5" s="1219"/>
      <c r="N5" s="305"/>
      <c r="O5" s="291" t="s">
        <v>624</v>
      </c>
      <c r="P5" s="312" t="s">
        <v>624</v>
      </c>
      <c r="Q5" s="312" t="s">
        <v>624</v>
      </c>
      <c r="R5" s="312" t="s">
        <v>624</v>
      </c>
      <c r="S5" s="312" t="s">
        <v>624</v>
      </c>
      <c r="T5" s="312" t="s">
        <v>625</v>
      </c>
      <c r="U5" s="312" t="s">
        <v>625</v>
      </c>
      <c r="V5" s="312" t="s">
        <v>625</v>
      </c>
      <c r="W5" s="312" t="s">
        <v>625</v>
      </c>
      <c r="X5" s="1229"/>
      <c r="Y5" s="1230"/>
    </row>
    <row r="6" spans="1:25" ht="30" customHeight="1">
      <c r="A6" s="291" t="s">
        <v>193</v>
      </c>
      <c r="B6" s="311" t="s">
        <v>99</v>
      </c>
      <c r="C6" s="312" t="s">
        <v>194</v>
      </c>
      <c r="D6" s="311" t="s">
        <v>99</v>
      </c>
      <c r="E6" s="312" t="s">
        <v>194</v>
      </c>
      <c r="F6" s="311" t="s">
        <v>187</v>
      </c>
      <c r="G6" s="312" t="s">
        <v>194</v>
      </c>
      <c r="H6" s="311" t="s">
        <v>187</v>
      </c>
      <c r="I6" s="312" t="s">
        <v>194</v>
      </c>
      <c r="J6" s="311" t="s">
        <v>217</v>
      </c>
      <c r="K6" s="312" t="s">
        <v>194</v>
      </c>
      <c r="L6" s="311" t="s">
        <v>217</v>
      </c>
      <c r="M6" s="313" t="s">
        <v>194</v>
      </c>
      <c r="N6" s="305"/>
      <c r="O6" s="291" t="s">
        <v>521</v>
      </c>
      <c r="P6" s="312" t="s">
        <v>521</v>
      </c>
      <c r="Q6" s="312" t="s">
        <v>521</v>
      </c>
      <c r="R6" s="312" t="s">
        <v>521</v>
      </c>
      <c r="S6" s="312" t="s">
        <v>521</v>
      </c>
      <c r="T6" s="312" t="s">
        <v>521</v>
      </c>
      <c r="U6" s="312" t="s">
        <v>521</v>
      </c>
      <c r="V6" s="312" t="s">
        <v>521</v>
      </c>
      <c r="W6" s="312" t="s">
        <v>521</v>
      </c>
      <c r="X6" s="1229"/>
      <c r="Y6" s="1230"/>
    </row>
    <row r="7" spans="1:25" ht="30" customHeight="1" thickBot="1">
      <c r="A7" s="292" t="s">
        <v>196</v>
      </c>
      <c r="B7" s="1220"/>
      <c r="C7" s="1221"/>
      <c r="D7" s="1221"/>
      <c r="E7" s="1221"/>
      <c r="F7" s="1221"/>
      <c r="G7" s="1221"/>
      <c r="H7" s="1221"/>
      <c r="I7" s="1221"/>
      <c r="J7" s="1221"/>
      <c r="K7" s="1221"/>
      <c r="L7" s="1221"/>
      <c r="M7" s="1222"/>
      <c r="N7" s="305"/>
      <c r="O7" s="330">
        <f t="shared" ref="O7:W7" ca="1" si="0">SUM(O8:O56)</f>
        <v>6789.8336733610413</v>
      </c>
      <c r="P7" s="331">
        <f t="shared" ca="1" si="0"/>
        <v>7358.2386544407645</v>
      </c>
      <c r="Q7" s="331">
        <f t="shared" ca="1" si="0"/>
        <v>7661.2675818608441</v>
      </c>
      <c r="R7" s="331">
        <f t="shared" ca="1" si="0"/>
        <v>7438.6151212648156</v>
      </c>
      <c r="S7" s="331">
        <f t="shared" ca="1" si="0"/>
        <v>7513.0348685353565</v>
      </c>
      <c r="T7" s="331">
        <f t="shared" ca="1" si="0"/>
        <v>7056.5903418120879</v>
      </c>
      <c r="U7" s="331">
        <f t="shared" ca="1" si="0"/>
        <v>6755.5931210495282</v>
      </c>
      <c r="V7" s="331">
        <f t="shared" ca="1" si="0"/>
        <v>6822.3284555944028</v>
      </c>
      <c r="W7" s="331">
        <f t="shared" ca="1" si="0"/>
        <v>6536.9549065684751</v>
      </c>
      <c r="X7" s="331" t="s">
        <v>195</v>
      </c>
      <c r="Y7" s="332" t="s">
        <v>196</v>
      </c>
    </row>
    <row r="8" spans="1:25" ht="20.149999999999999" customHeight="1">
      <c r="A8" s="285">
        <v>0</v>
      </c>
      <c r="B8" s="663">
        <f>Standard!$T4</f>
        <v>0</v>
      </c>
      <c r="C8" s="664"/>
      <c r="D8" s="646">
        <f>Standard!$W4</f>
        <v>0</v>
      </c>
      <c r="E8" s="647"/>
      <c r="F8" s="657">
        <f>Standard!$U4</f>
        <v>0</v>
      </c>
      <c r="G8" s="658"/>
      <c r="H8" s="671">
        <f>Standard!$X4</f>
        <v>0</v>
      </c>
      <c r="I8" s="672"/>
      <c r="J8" s="682">
        <f>Standard!$V4</f>
        <v>0</v>
      </c>
      <c r="K8" s="683"/>
      <c r="L8" s="648">
        <f>Standard!$Y4</f>
        <v>0</v>
      </c>
      <c r="M8" s="649"/>
      <c r="N8" s="293"/>
      <c r="O8" s="333">
        <f>IFERROR(VLOOKUP(A8,日报!D:J,4,0)*1000000/(O$3*(1-死淘统计!B123/100)),"0")</f>
        <v>12.857142857142858</v>
      </c>
      <c r="P8" s="333">
        <f>IFERROR(VLOOKUP(A8,日报!U:AA,4,0)*1000000/(P$3*(1-死淘统计!C123/100)),"0")</f>
        <v>10.188679245283019</v>
      </c>
      <c r="Q8" s="333">
        <f>IFERROR(VLOOKUP(A8,日报!AL:AR,4,0)*1000000/(Q$3*(1-死淘统计!D123/100)),"0")</f>
        <v>9.8484848484848477</v>
      </c>
      <c r="R8" s="333">
        <f>IFERROR(VLOOKUP(A8,日报!BC:BI,4,0)*1000000/(R$3*(1-死淘统计!E123/100)),"0")</f>
        <v>14.015151515151516</v>
      </c>
      <c r="S8" s="333">
        <f>IFERROR(VLOOKUP(A8,日报!BT:BZ,4,0)*1000000/(S$3*(1-死淘统计!F123/100)),"0")</f>
        <v>14.015151515151516</v>
      </c>
      <c r="T8" s="333">
        <f>IFERROR(VLOOKUP(A8,日报!CK:CQ,4,0)*1000000/(T$3*(1-死淘统计!G123/100)),"0")</f>
        <v>13.898305084745763</v>
      </c>
      <c r="U8" s="333">
        <f>IFERROR(VLOOKUP(A8,日报!DB:DH,4,0)*1000000/(U$3*(1-死淘统计!H123/100)),"0")</f>
        <v>12.837837837837839</v>
      </c>
      <c r="V8" s="333">
        <f>IFERROR(VLOOKUP(A8,日报!DS:DY,4,0)*1000000/(V$3*(1-死淘统计!I123/100)),"0")</f>
        <v>12.881355932203389</v>
      </c>
      <c r="W8" s="333">
        <f>IFERROR(VLOOKUP(A8,日报!EJ:EP,4,0)*1000000/(W$3*(1-死淘统计!J123/100)),"0")</f>
        <v>11.824324324324325</v>
      </c>
      <c r="X8" s="334">
        <f>AVERAGE(O8:W8)</f>
        <v>12.485159240036118</v>
      </c>
      <c r="Y8" s="334">
        <f>X8</f>
        <v>12.485159240036118</v>
      </c>
    </row>
    <row r="9" spans="1:25" ht="20.149999999999999" customHeight="1">
      <c r="A9" s="286">
        <f>A8+1</f>
        <v>1</v>
      </c>
      <c r="B9" s="665">
        <f>Standard!$T5</f>
        <v>12</v>
      </c>
      <c r="C9" s="666">
        <f>B9</f>
        <v>12</v>
      </c>
      <c r="D9" s="288">
        <f>Standard!$W5</f>
        <v>13</v>
      </c>
      <c r="E9" s="289">
        <v>13</v>
      </c>
      <c r="F9" s="659">
        <f>Standard!$U5</f>
        <v>14</v>
      </c>
      <c r="G9" s="660">
        <f>F9</f>
        <v>14</v>
      </c>
      <c r="H9" s="673">
        <f>Standard!$X5</f>
        <v>13</v>
      </c>
      <c r="I9" s="674">
        <v>13</v>
      </c>
      <c r="J9" s="684">
        <f>Standard!$V5</f>
        <v>13</v>
      </c>
      <c r="K9" s="685">
        <v>13</v>
      </c>
      <c r="L9" s="417">
        <v>13</v>
      </c>
      <c r="M9" s="418">
        <v>13</v>
      </c>
      <c r="N9" s="293"/>
      <c r="O9" s="333">
        <f>IFERROR(VLOOKUP(A9,日报!D:J,4,0)*1000000/(O$3*(1-死淘统计!B124/100)),"0")</f>
        <v>24.012864034304091</v>
      </c>
      <c r="P9" s="333">
        <f>IFERROR(VLOOKUP(A9,日报!U:AA,4,0)*1000000/(P$3*(1-死淘统计!C124/100)),"0")</f>
        <v>24.015406109579729</v>
      </c>
      <c r="Q9" s="333">
        <f>IFERROR(VLOOKUP(A9,日报!AL:AR,4,0)*1000000/(Q$3*(1-死淘统计!D124/100)),"0")</f>
        <v>24.015464503657658</v>
      </c>
      <c r="R9" s="333">
        <f>IFERROR(VLOOKUP(A9,日报!BC:BI,4,0)*1000000/(R$3*(1-死淘统计!E124/100)),"0")</f>
        <v>24.022748815165876</v>
      </c>
      <c r="S9" s="333">
        <f>IFERROR(VLOOKUP(A9,日报!BT:BZ,4,0)*1000000/(S$3*(1-死淘统计!F124/100)),"0")</f>
        <v>24.018195602729339</v>
      </c>
      <c r="T9" s="333">
        <f>IFERROR(VLOOKUP(A9,日报!CK:CQ,4,0)*1000000/(T$3*(1-死淘统计!G124/100)),"0")</f>
        <v>24.005696266910793</v>
      </c>
      <c r="U9" s="333">
        <f>IFERROR(VLOOKUP(A9,日报!DB:DH,4,0)*1000000/(U$3*(1-死淘统计!H124/100)),"0")</f>
        <v>24.00486585118605</v>
      </c>
      <c r="V9" s="333">
        <f>IFERROR(VLOOKUP(A9,日报!DS:DY,4,0)*1000000/(V$3*(1-死淘统计!I124/100)),"0")</f>
        <v>24.008952490759267</v>
      </c>
      <c r="W9" s="333">
        <f>IFERROR(VLOOKUP(A9,日报!EJ:EP,4,0)*1000000/(W$3*(1-死淘统计!J124/100)),"0")</f>
        <v>24.008922234614214</v>
      </c>
      <c r="X9" s="334">
        <f>AVERAGE(O9:W9)</f>
        <v>24.012568434323001</v>
      </c>
      <c r="Y9" s="334">
        <f>X9</f>
        <v>24.012568434323001</v>
      </c>
    </row>
    <row r="10" spans="1:25" ht="20.149999999999999" customHeight="1">
      <c r="A10" s="286">
        <f t="shared" ref="A10:A56" si="1">A9+1</f>
        <v>2</v>
      </c>
      <c r="B10" s="667">
        <f>Standard!$T6</f>
        <v>16</v>
      </c>
      <c r="C10" s="668">
        <f>C9+B10</f>
        <v>28</v>
      </c>
      <c r="D10" s="650">
        <f>Standard!$W6</f>
        <v>17</v>
      </c>
      <c r="E10" s="651">
        <v>30</v>
      </c>
      <c r="F10" s="659">
        <f>Standard!$U6</f>
        <v>18</v>
      </c>
      <c r="G10" s="661">
        <f>G9+F10</f>
        <v>32</v>
      </c>
      <c r="H10" s="675">
        <f>Standard!$X6</f>
        <v>17</v>
      </c>
      <c r="I10" s="676">
        <v>30</v>
      </c>
      <c r="J10" s="684">
        <f>Standard!$V6</f>
        <v>17</v>
      </c>
      <c r="K10" s="686">
        <v>30</v>
      </c>
      <c r="L10" s="417">
        <v>17</v>
      </c>
      <c r="M10" s="652">
        <v>30</v>
      </c>
      <c r="N10" s="293"/>
      <c r="O10" s="333">
        <f>IFERROR(VLOOKUP(A10,日报!D:J,4,0)*1000000/(O$3*(1-死淘统计!B125/100)),"0")</f>
        <v>26.027887021809082</v>
      </c>
      <c r="P10" s="333">
        <f>IFERROR(VLOOKUP(A10,日报!U:AA,4,0)*1000000/(P$3*(1-死淘统计!C125/100)),"0")</f>
        <v>26.055059748903343</v>
      </c>
      <c r="Q10" s="333">
        <f>IFERROR(VLOOKUP(A10,日报!AL:AR,4,0)*1000000/(Q$3*(1-死淘统计!D125/100)),"0")</f>
        <v>26.064173153597874</v>
      </c>
      <c r="R10" s="333">
        <f>IFERROR(VLOOKUP(A10,日报!BC:BI,4,0)*1000000/(R$3*(1-死淘统计!E125/100)),"0")</f>
        <v>26.053290822136187</v>
      </c>
      <c r="S10" s="333">
        <f>IFERROR(VLOOKUP(A10,日报!BT:BZ,4,0)*1000000/(S$3*(1-死淘统计!F125/100)),"0")</f>
        <v>26.041429547006601</v>
      </c>
      <c r="T10" s="333">
        <f>IFERROR(VLOOKUP(A10,日报!CK:CQ,4,0)*1000000/(T$3*(1-死淘统计!G125/100)),"0")</f>
        <v>26.013227064609122</v>
      </c>
      <c r="U10" s="333">
        <f>IFERROR(VLOOKUP(A10,日报!DB:DH,4,0)*1000000/(U$3*(1-死淘统计!H125/100)),"0")</f>
        <v>26.01230311633881</v>
      </c>
      <c r="V10" s="333">
        <f>IFERROR(VLOOKUP(A10,日报!DS:DY,4,0)*1000000/(V$3*(1-死淘统计!I125/100)),"0")</f>
        <v>26.024701411509231</v>
      </c>
      <c r="W10" s="333">
        <f>IFERROR(VLOOKUP(A10,日报!EJ:EP,4,0)*1000000/(W$3*(1-死淘统计!J125/100)),"0")</f>
        <v>26.018459041887827</v>
      </c>
      <c r="X10" s="336">
        <f t="shared" ref="X10:X55" si="2">AVERAGE(O10:W10)</f>
        <v>26.03450343642201</v>
      </c>
      <c r="Y10" s="336">
        <f>X10+Y9</f>
        <v>50.047071870745015</v>
      </c>
    </row>
    <row r="11" spans="1:25" ht="20.149999999999999" customHeight="1">
      <c r="A11" s="286">
        <f t="shared" si="1"/>
        <v>3</v>
      </c>
      <c r="B11" s="667">
        <f>Standard!$T7</f>
        <v>19</v>
      </c>
      <c r="C11" s="668">
        <f t="shared" ref="C11:C55" si="3">C10+B11</f>
        <v>47</v>
      </c>
      <c r="D11" s="650">
        <f>Standard!$W7</f>
        <v>21</v>
      </c>
      <c r="E11" s="651">
        <v>51</v>
      </c>
      <c r="F11" s="659">
        <f>Standard!$U7</f>
        <v>21</v>
      </c>
      <c r="G11" s="661">
        <f t="shared" ref="G11:G55" si="4">G10+F11</f>
        <v>53</v>
      </c>
      <c r="H11" s="675">
        <f>Standard!$X7</f>
        <v>21</v>
      </c>
      <c r="I11" s="676">
        <v>51</v>
      </c>
      <c r="J11" s="684">
        <f>Standard!$V7</f>
        <v>20</v>
      </c>
      <c r="K11" s="686">
        <v>50</v>
      </c>
      <c r="L11" s="417">
        <v>21</v>
      </c>
      <c r="M11" s="652">
        <v>51</v>
      </c>
      <c r="N11" s="293"/>
      <c r="O11" s="333">
        <f>IFERROR(VLOOKUP(A11,日报!D:J,4,0)*1000000/(O$3*(1-死淘统计!B126/100)),"0")</f>
        <v>34.070574762007013</v>
      </c>
      <c r="P11" s="333">
        <f>IFERROR(VLOOKUP(A11,日报!U:AA,4,0)*1000000/(P$3*(1-死淘统计!C126/100)),"0")</f>
        <v>34.114573473174055</v>
      </c>
      <c r="Q11" s="333">
        <f>IFERROR(VLOOKUP(A11,日报!AL:AR,4,0)*1000000/(Q$3*(1-死淘统计!D126/100)),"0")</f>
        <v>34.172155175695742</v>
      </c>
      <c r="R11" s="333">
        <f>IFERROR(VLOOKUP(A11,日报!BC:BI,4,0)*1000000/(R$3*(1-死淘统计!E126/100)),"0")</f>
        <v>34.115008931625553</v>
      </c>
      <c r="S11" s="333">
        <f>IFERROR(VLOOKUP(A11,日报!BT:BZ,4,0)*1000000/(S$3*(1-死淘统计!F126/100)),"0")</f>
        <v>34.083918739320296</v>
      </c>
      <c r="T11" s="333">
        <f>IFERROR(VLOOKUP(A11,日报!CK:CQ,4,0)*1000000/(T$3*(1-死淘统计!G126/100)),"0")</f>
        <v>34.0334566183706</v>
      </c>
      <c r="U11" s="333">
        <f>IFERROR(VLOOKUP(A11,日报!DB:DH,4,0)*1000000/(U$3*(1-死淘统计!H126/100)),"0")</f>
        <v>34.0333434784079</v>
      </c>
      <c r="V11" s="333">
        <f>IFERROR(VLOOKUP(A11,日报!DS:DY,4,0)*1000000/(V$3*(1-死淘统计!I126/100)),"0")</f>
        <v>34.049631666496921</v>
      </c>
      <c r="W11" s="333">
        <f>IFERROR(VLOOKUP(A11,日报!EJ:EP,4,0)*1000000/(W$3*(1-死淘统计!J126/100)),"0")</f>
        <v>34.034494420020287</v>
      </c>
      <c r="X11" s="336">
        <f t="shared" si="2"/>
        <v>34.078573029457594</v>
      </c>
      <c r="Y11" s="336">
        <f t="shared" ref="Y11:Y55" si="5">X11+Y10</f>
        <v>84.125644900202616</v>
      </c>
    </row>
    <row r="12" spans="1:25" ht="20.149999999999999" customHeight="1">
      <c r="A12" s="286">
        <f t="shared" si="1"/>
        <v>4</v>
      </c>
      <c r="B12" s="667">
        <f>Standard!$T8</f>
        <v>23</v>
      </c>
      <c r="C12" s="668">
        <f t="shared" si="3"/>
        <v>70</v>
      </c>
      <c r="D12" s="650">
        <f>Standard!$W8</f>
        <v>23</v>
      </c>
      <c r="E12" s="651">
        <v>74</v>
      </c>
      <c r="F12" s="659">
        <f>Standard!$U8</f>
        <v>24</v>
      </c>
      <c r="G12" s="661">
        <f t="shared" si="4"/>
        <v>77</v>
      </c>
      <c r="H12" s="675">
        <f>Standard!$X8</f>
        <v>23</v>
      </c>
      <c r="I12" s="676">
        <v>74</v>
      </c>
      <c r="J12" s="684">
        <f>Standard!$V8</f>
        <v>23</v>
      </c>
      <c r="K12" s="686">
        <v>73</v>
      </c>
      <c r="L12" s="417">
        <v>23</v>
      </c>
      <c r="M12" s="652">
        <v>74</v>
      </c>
      <c r="N12" s="293"/>
      <c r="O12" s="333">
        <f>IFERROR(VLOOKUP(A12,日报!D:J,4,0)*1000000/(O$3*(1-死淘统计!B127/100)),"0")</f>
        <v>42.144495412844037</v>
      </c>
      <c r="P12" s="333">
        <f>IFERROR(VLOOKUP(A12,日报!U:AA,4,0)*1000000/(P$3*(1-死淘统计!C127/100)),"0")</f>
        <v>42.231075697211153</v>
      </c>
      <c r="Q12" s="333">
        <f>IFERROR(VLOOKUP(A12,日报!AL:AR,4,0)*1000000/(Q$3*(1-死淘统计!D127/100)),"0")</f>
        <v>42.33515329693406</v>
      </c>
      <c r="R12" s="333">
        <f>IFERROR(VLOOKUP(A12,日报!BC:BI,4,0)*1000000/(R$3*(1-死淘统计!E127/100)),"0")</f>
        <v>42.188570124039266</v>
      </c>
      <c r="S12" s="333">
        <f>IFERROR(VLOOKUP(A12,日报!BT:BZ,4,0)*1000000/(S$3*(1-死淘统计!F127/100)),"0")</f>
        <v>42.159695817490494</v>
      </c>
      <c r="T12" s="333">
        <f>IFERROR(VLOOKUP(A12,日报!CK:CQ,4,0)*1000000/(T$3*(1-死淘统计!G127/100)),"0")</f>
        <v>42.055598927395543</v>
      </c>
      <c r="U12" s="333">
        <f>IFERROR(VLOOKUP(A12,日报!DB:DH,4,0)*1000000/(U$3*(1-死淘统计!H127/100)),"0")</f>
        <v>42.056833558863332</v>
      </c>
      <c r="V12" s="333">
        <f>IFERROR(VLOOKUP(A12,日报!DS:DY,4,0)*1000000/(V$3*(1-死淘统计!I127/100)),"0")</f>
        <v>42.081309649152601</v>
      </c>
      <c r="W12" s="333">
        <f>IFERROR(VLOOKUP(A12,日报!EJ:EP,4,0)*1000000/(W$3*(1-死淘统计!J127/100)),"0")</f>
        <v>42.06821873308067</v>
      </c>
      <c r="X12" s="336">
        <f t="shared" si="2"/>
        <v>42.146772357445684</v>
      </c>
      <c r="Y12" s="336">
        <f t="shared" si="5"/>
        <v>126.2724172576483</v>
      </c>
    </row>
    <row r="13" spans="1:25" ht="20.149999999999999" customHeight="1">
      <c r="A13" s="286">
        <f t="shared" si="1"/>
        <v>5</v>
      </c>
      <c r="B13" s="667">
        <f>Standard!$T9</f>
        <v>27</v>
      </c>
      <c r="C13" s="668">
        <f t="shared" si="3"/>
        <v>97</v>
      </c>
      <c r="D13" s="650">
        <f>Standard!$W9</f>
        <v>27</v>
      </c>
      <c r="E13" s="651">
        <v>101</v>
      </c>
      <c r="F13" s="659">
        <f>Standard!$U9</f>
        <v>27</v>
      </c>
      <c r="G13" s="661">
        <f t="shared" si="4"/>
        <v>104</v>
      </c>
      <c r="H13" s="675">
        <f>Standard!$X9</f>
        <v>27</v>
      </c>
      <c r="I13" s="676">
        <v>101</v>
      </c>
      <c r="J13" s="684">
        <f>Standard!$V9</f>
        <v>27</v>
      </c>
      <c r="K13" s="686">
        <v>100</v>
      </c>
      <c r="L13" s="417">
        <v>27</v>
      </c>
      <c r="M13" s="652">
        <v>101</v>
      </c>
      <c r="N13" s="293"/>
      <c r="O13" s="333">
        <f>IFERROR(VLOOKUP(A13,日报!D:J,4,0)*1000000/(O$3*(1-死淘统计!B128/100)),"0")</f>
        <v>46.226178085633279</v>
      </c>
      <c r="P13" s="333">
        <f>IFERROR(VLOOKUP(A13,日报!U:AA,4,0)*1000000/(P$3*(1-死淘统计!C128/100)),"0")</f>
        <v>46.386848814642867</v>
      </c>
      <c r="Q13" s="333">
        <f>IFERROR(VLOOKUP(A13,日报!AL:AR,4,0)*1000000/(Q$3*(1-死淘统计!D128/100)),"0")</f>
        <v>46.535867565910486</v>
      </c>
      <c r="R13" s="333">
        <f>IFERROR(VLOOKUP(A13,日报!BC:BI,4,0)*1000000/(R$3*(1-死淘统计!E128/100)),"0")</f>
        <v>46.282251610198557</v>
      </c>
      <c r="S13" s="333">
        <f>IFERROR(VLOOKUP(A13,日报!BT:BZ,4,0)*1000000/(S$3*(1-死淘统计!F128/100)),"0")</f>
        <v>46.24876228197121</v>
      </c>
      <c r="T13" s="333">
        <f>IFERROR(VLOOKUP(A13,日报!CK:CQ,4,0)*1000000/(T$3*(1-死淘统计!G128/100)),"0")</f>
        <v>51.287276679573395</v>
      </c>
      <c r="U13" s="333">
        <f>IFERROR(VLOOKUP(A13,日报!DB:DH,4,0)*1000000/(U$3*(1-死淘统计!H128/100)),"0")</f>
        <v>53.483176494482429</v>
      </c>
      <c r="V13" s="333">
        <f>IFERROR(VLOOKUP(A13,日报!DS:DY,4,0)*1000000/(V$3*(1-死淘统计!I128/100)),"0")</f>
        <v>49.318050406448762</v>
      </c>
      <c r="W13" s="333">
        <f>IFERROR(VLOOKUP(A13,日报!EJ:EP,4,0)*1000000/(W$3*(1-死淘统计!J128/100)),"0")</f>
        <v>48.79040455377109</v>
      </c>
      <c r="X13" s="336">
        <f t="shared" si="2"/>
        <v>48.284312943625793</v>
      </c>
      <c r="Y13" s="336">
        <f t="shared" si="5"/>
        <v>174.55673020127409</v>
      </c>
    </row>
    <row r="14" spans="1:25" ht="20.149999999999999" customHeight="1">
      <c r="A14" s="286">
        <f t="shared" si="1"/>
        <v>6</v>
      </c>
      <c r="B14" s="667">
        <f>Standard!$T10</f>
        <v>31</v>
      </c>
      <c r="C14" s="668">
        <f t="shared" si="3"/>
        <v>128</v>
      </c>
      <c r="D14" s="650">
        <f>Standard!$W10</f>
        <v>31</v>
      </c>
      <c r="E14" s="651">
        <v>132</v>
      </c>
      <c r="F14" s="659">
        <f>Standard!$U10</f>
        <v>31</v>
      </c>
      <c r="G14" s="661">
        <f t="shared" si="4"/>
        <v>135</v>
      </c>
      <c r="H14" s="675">
        <f>Standard!$X10</f>
        <v>31</v>
      </c>
      <c r="I14" s="676">
        <v>132</v>
      </c>
      <c r="J14" s="684">
        <f>Standard!$V10</f>
        <v>31</v>
      </c>
      <c r="K14" s="686">
        <v>131</v>
      </c>
      <c r="L14" s="417">
        <v>31</v>
      </c>
      <c r="M14" s="652">
        <v>132</v>
      </c>
      <c r="N14" s="293"/>
      <c r="O14" s="333">
        <f>IFERROR(VLOOKUP(A14,日报!D:J,4,0)*1000000/(O$3*(1-死淘统计!B129/100)),"0")</f>
        <v>60.366510959396336</v>
      </c>
      <c r="P14" s="333">
        <f>IFERROR(VLOOKUP(A14,日报!U:AA,4,0)*1000000/(P$3*(1-死淘统计!C129/100)),"0")</f>
        <v>62.542902905956829</v>
      </c>
      <c r="Q14" s="333">
        <f>IFERROR(VLOOKUP(A14,日报!AL:AR,4,0)*1000000/(Q$3*(1-死淘统计!D129/100)),"0")</f>
        <v>69.150979638878212</v>
      </c>
      <c r="R14" s="333">
        <f>IFERROR(VLOOKUP(A14,日报!BC:BI,4,0)*1000000/(R$3*(1-死淘统计!E129/100)),"0")</f>
        <v>64.558025823210329</v>
      </c>
      <c r="S14" s="333">
        <f>IFERROR(VLOOKUP(A14,日报!BT:BZ,4,0)*1000000/(S$3*(1-死淘统计!F129/100)),"0")</f>
        <v>65.608788526090933</v>
      </c>
      <c r="T14" s="333">
        <f>IFERROR(VLOOKUP(A14,日报!CK:CQ,4,0)*1000000/(T$3*(1-死淘统计!G129/100)),"0")</f>
        <v>58.799537760859224</v>
      </c>
      <c r="U14" s="333">
        <f>IFERROR(VLOOKUP(A14,日报!DB:DH,4,0)*1000000/(U$3*(1-死淘统计!H129/100)),"0")</f>
        <v>58.955072169140067</v>
      </c>
      <c r="V14" s="333">
        <f>IFERROR(VLOOKUP(A14,日报!DS:DY,4,0)*1000000/(V$3*(1-死淘统计!I129/100)),"0")</f>
        <v>56.242969628796402</v>
      </c>
      <c r="W14" s="333">
        <f>IFERROR(VLOOKUP(A14,日报!EJ:EP,4,0)*1000000/(W$3*(1-死淘统计!J129/100)),"0")</f>
        <v>53.97881586094514</v>
      </c>
      <c r="X14" s="336">
        <f t="shared" si="2"/>
        <v>61.133733697030394</v>
      </c>
      <c r="Y14" s="336">
        <f t="shared" si="5"/>
        <v>235.69046389830447</v>
      </c>
    </row>
    <row r="15" spans="1:25" ht="20.149999999999999" customHeight="1">
      <c r="A15" s="286">
        <f t="shared" si="1"/>
        <v>7</v>
      </c>
      <c r="B15" s="667">
        <f>Standard!$T11</f>
        <v>35</v>
      </c>
      <c r="C15" s="668">
        <f t="shared" si="3"/>
        <v>163</v>
      </c>
      <c r="D15" s="650">
        <f>Standard!$W11</f>
        <v>35</v>
      </c>
      <c r="E15" s="651">
        <v>167</v>
      </c>
      <c r="F15" s="659">
        <f>Standard!$U11</f>
        <v>34</v>
      </c>
      <c r="G15" s="661">
        <f t="shared" si="4"/>
        <v>169</v>
      </c>
      <c r="H15" s="675">
        <f>Standard!$X11</f>
        <v>35</v>
      </c>
      <c r="I15" s="676">
        <v>167</v>
      </c>
      <c r="J15" s="684">
        <f>Standard!$V11</f>
        <v>35</v>
      </c>
      <c r="K15" s="686">
        <v>166</v>
      </c>
      <c r="L15" s="417">
        <v>35</v>
      </c>
      <c r="M15" s="652">
        <v>167</v>
      </c>
      <c r="N15" s="293"/>
      <c r="O15" s="333">
        <f>IFERROR(VLOOKUP(A15,日报!D:J,4,0)*1000000/(O$3*(1-死淘统计!B130/100)),"0")</f>
        <v>63.313907475357937</v>
      </c>
      <c r="P15" s="333">
        <f>IFERROR(VLOOKUP(A15,日报!U:AA,4,0)*1000000/(P$3*(1-死淘统计!C130/100)),"0")</f>
        <v>74.125019104386368</v>
      </c>
      <c r="Q15" s="333">
        <f>IFERROR(VLOOKUP(A15,日报!AL:AR,4,0)*1000000/(Q$3*(1-死淘统计!D130/100)),"0")</f>
        <v>73.152889539136794</v>
      </c>
      <c r="R15" s="333">
        <f>IFERROR(VLOOKUP(A15,日报!BC:BI,4,0)*1000000/(R$3*(1-死淘统计!E130/100)),"0")</f>
        <v>74.232800183668786</v>
      </c>
      <c r="S15" s="333">
        <f>IFERROR(VLOOKUP(A15,日报!BT:BZ,4,0)*1000000/(S$3*(1-死淘统计!F130/100)),"0")</f>
        <v>74.102368220015279</v>
      </c>
      <c r="T15" s="333">
        <f>IFERROR(VLOOKUP(A15,日报!CK:CQ,4,0)*1000000/(T$3*(1-死淘统计!G130/100)),"0")</f>
        <v>67.385903413538443</v>
      </c>
      <c r="U15" s="333">
        <f>IFERROR(VLOOKUP(A15,日报!DB:DH,4,0)*1000000/(U$3*(1-死淘统计!H130/100)),"0")</f>
        <v>65.13773917763605</v>
      </c>
      <c r="V15" s="333">
        <f>IFERROR(VLOOKUP(A15,日报!DS:DY,4,0)*1000000/(V$3*(1-死淘统计!I130/100)),"0")</f>
        <v>61.774744027303754</v>
      </c>
      <c r="W15" s="333">
        <f>IFERROR(VLOOKUP(A15,日报!EJ:EP,4,0)*1000000/(W$3*(1-死淘统计!J130/100)),"0")</f>
        <v>59.833418323984361</v>
      </c>
      <c r="X15" s="336">
        <f t="shared" si="2"/>
        <v>68.117643273891971</v>
      </c>
      <c r="Y15" s="336">
        <f t="shared" si="5"/>
        <v>303.80810717219646</v>
      </c>
    </row>
    <row r="16" spans="1:25" ht="20.149999999999999" customHeight="1">
      <c r="A16" s="286">
        <f t="shared" si="1"/>
        <v>8</v>
      </c>
      <c r="B16" s="667">
        <f>Standard!$T12</f>
        <v>39</v>
      </c>
      <c r="C16" s="668">
        <f t="shared" si="3"/>
        <v>202</v>
      </c>
      <c r="D16" s="650">
        <f>Standard!$W12</f>
        <v>39</v>
      </c>
      <c r="E16" s="651">
        <v>206</v>
      </c>
      <c r="F16" s="659">
        <f>Standard!$U12</f>
        <v>38</v>
      </c>
      <c r="G16" s="661">
        <f t="shared" si="4"/>
        <v>207</v>
      </c>
      <c r="H16" s="675">
        <f>Standard!$X12</f>
        <v>37</v>
      </c>
      <c r="I16" s="676">
        <v>204</v>
      </c>
      <c r="J16" s="684">
        <f>Standard!$V12</f>
        <v>39</v>
      </c>
      <c r="K16" s="686">
        <v>205</v>
      </c>
      <c r="L16" s="417">
        <v>37</v>
      </c>
      <c r="M16" s="652">
        <v>206</v>
      </c>
      <c r="N16" s="293"/>
      <c r="O16" s="333">
        <f>IFERROR(VLOOKUP(A16,日报!D:J,4,0)*1000000/(O$3*(1-死淘统计!B131/100)),"0")</f>
        <v>75.632067996830656</v>
      </c>
      <c r="P16" s="333">
        <f>IFERROR(VLOOKUP(A16,日报!U:AA,4,0)*1000000/(P$3*(1-死淘统计!C131/100)),"0")</f>
        <v>75.891146032962823</v>
      </c>
      <c r="Q16" s="333">
        <f>IFERROR(VLOOKUP(A16,日报!AL:AR,4,0)*1000000/(Q$3*(1-死淘统计!D131/100)),"0")</f>
        <v>71.337677862183313</v>
      </c>
      <c r="R16" s="333">
        <f>IFERROR(VLOOKUP(A16,日报!BC:BI,4,0)*1000000/(R$3*(1-死淘统计!E131/100)),"0")</f>
        <v>71.368275650372183</v>
      </c>
      <c r="S16" s="333">
        <f>IFERROR(VLOOKUP(A16,日报!BT:BZ,4,0)*1000000/(S$3*(1-死淘统计!F131/100)),"0")</f>
        <v>71.592649310872901</v>
      </c>
      <c r="T16" s="333">
        <f>IFERROR(VLOOKUP(A16,日报!CK:CQ,4,0)*1000000/(T$3*(1-死淘统计!G131/100)),"0")</f>
        <v>75.190551397376908</v>
      </c>
      <c r="U16" s="333">
        <f>IFERROR(VLOOKUP(A16,日报!DB:DH,4,0)*1000000/(U$3*(1-死淘统计!H131/100)),"0")</f>
        <v>70.312499999999986</v>
      </c>
      <c r="V16" s="333">
        <f>IFERROR(VLOOKUP(A16,日报!DS:DY,4,0)*1000000/(V$3*(1-死淘统计!I131/100)),"0")</f>
        <v>75.534896438580901</v>
      </c>
      <c r="W16" s="333">
        <f>IFERROR(VLOOKUP(A16,日报!EJ:EP,4,0)*1000000/(W$3*(1-死淘统计!J131/100)),"0")</f>
        <v>72.116202333571451</v>
      </c>
      <c r="X16" s="336">
        <f t="shared" si="2"/>
        <v>73.219551891416785</v>
      </c>
      <c r="Y16" s="336">
        <f t="shared" si="5"/>
        <v>377.02765906361321</v>
      </c>
    </row>
    <row r="17" spans="1:25" ht="20.149999999999999" customHeight="1">
      <c r="A17" s="286">
        <f t="shared" si="1"/>
        <v>9</v>
      </c>
      <c r="B17" s="667">
        <f>Standard!$T13</f>
        <v>44</v>
      </c>
      <c r="C17" s="668">
        <f t="shared" si="3"/>
        <v>246</v>
      </c>
      <c r="D17" s="650">
        <f>Standard!$W13</f>
        <v>44</v>
      </c>
      <c r="E17" s="651">
        <v>250</v>
      </c>
      <c r="F17" s="659">
        <f>Standard!$U13</f>
        <v>42</v>
      </c>
      <c r="G17" s="661">
        <f t="shared" si="4"/>
        <v>249</v>
      </c>
      <c r="H17" s="675">
        <f>Standard!$X13</f>
        <v>44</v>
      </c>
      <c r="I17" s="676">
        <v>248</v>
      </c>
      <c r="J17" s="684">
        <f>Standard!$V13</f>
        <v>43</v>
      </c>
      <c r="K17" s="686">
        <v>248</v>
      </c>
      <c r="L17" s="417">
        <v>43</v>
      </c>
      <c r="M17" s="652">
        <v>250</v>
      </c>
      <c r="N17" s="293"/>
      <c r="O17" s="333">
        <f>IFERROR(VLOOKUP(A17,日报!D:J,4,0)*1000000/(O$3*(1-死淘统计!B132/100)),"0")</f>
        <v>94.158548509759896</v>
      </c>
      <c r="P17" s="333">
        <f>IFERROR(VLOOKUP(A17,日报!U:AA,4,0)*1000000/(P$3*(1-死淘统计!C132/100)),"0")</f>
        <v>91.465777846678549</v>
      </c>
      <c r="Q17" s="333">
        <f>IFERROR(VLOOKUP(A17,日报!AL:AR,4,0)*1000000/(Q$3*(1-死淘统计!D132/100)),"0")</f>
        <v>93.330740812755195</v>
      </c>
      <c r="R17" s="333">
        <f>IFERROR(VLOOKUP(A17,日报!BC:BI,4,0)*1000000/(R$3*(1-死淘统计!E132/100)),"0")</f>
        <v>94.613982705804801</v>
      </c>
      <c r="S17" s="333">
        <f>IFERROR(VLOOKUP(A17,日报!BT:BZ,4,0)*1000000/(S$3*(1-死淘统计!F132/100)),"0")</f>
        <v>94.113090627420604</v>
      </c>
      <c r="T17" s="333">
        <f>IFERROR(VLOOKUP(A17,日报!CK:CQ,4,0)*1000000/(T$3*(1-死淘统计!G132/100)),"0")</f>
        <v>77.738029719317552</v>
      </c>
      <c r="U17" s="333">
        <f>IFERROR(VLOOKUP(A17,日报!DB:DH,4,0)*1000000/(U$3*(1-死淘统计!H132/100)),"0")</f>
        <v>78.498881046651746</v>
      </c>
      <c r="V17" s="333">
        <f>IFERROR(VLOOKUP(A17,日报!DS:DY,4,0)*1000000/(V$3*(1-死淘统计!I132/100)),"0")</f>
        <v>81.830790568654649</v>
      </c>
      <c r="W17" s="333">
        <f>IFERROR(VLOOKUP(A17,日报!EJ:EP,4,0)*1000000/(W$3*(1-死淘统计!J132/100)),"0")</f>
        <v>80.848564419721527</v>
      </c>
      <c r="X17" s="336">
        <f t="shared" si="2"/>
        <v>87.399822917418277</v>
      </c>
      <c r="Y17" s="336">
        <f t="shared" si="5"/>
        <v>464.42748198103152</v>
      </c>
    </row>
    <row r="18" spans="1:25" ht="20.149999999999999" customHeight="1">
      <c r="A18" s="286">
        <f t="shared" si="1"/>
        <v>10</v>
      </c>
      <c r="B18" s="667">
        <f>Standard!$T14</f>
        <v>49</v>
      </c>
      <c r="C18" s="668">
        <f t="shared" si="3"/>
        <v>295</v>
      </c>
      <c r="D18" s="650">
        <f>Standard!$W14</f>
        <v>49</v>
      </c>
      <c r="E18" s="651">
        <v>299</v>
      </c>
      <c r="F18" s="659">
        <f>Standard!$U14</f>
        <v>47</v>
      </c>
      <c r="G18" s="661">
        <f t="shared" si="4"/>
        <v>296</v>
      </c>
      <c r="H18" s="675">
        <f>Standard!$X14</f>
        <v>47</v>
      </c>
      <c r="I18" s="676">
        <v>295</v>
      </c>
      <c r="J18" s="684">
        <f>Standard!$V14</f>
        <v>48</v>
      </c>
      <c r="K18" s="686">
        <v>296</v>
      </c>
      <c r="L18" s="417">
        <v>50</v>
      </c>
      <c r="M18" s="652">
        <v>298</v>
      </c>
      <c r="N18" s="293"/>
      <c r="O18" s="333">
        <f>IFERROR(VLOOKUP(A18,日报!D:J,4,0)*1000000/(O$3*(1-死淘统计!B133/100)),"0")</f>
        <v>87.798860791640962</v>
      </c>
      <c r="P18" s="333">
        <f>IFERROR(VLOOKUP(A18,日报!U:AA,4,0)*1000000/(P$3*(1-死淘统计!C133/100)),"0")</f>
        <v>98.998369438621012</v>
      </c>
      <c r="Q18" s="333">
        <f>IFERROR(VLOOKUP(A18,日报!AL:AR,4,0)*1000000/(Q$3*(1-死淘统计!D133/100)),"0")</f>
        <v>100.48685491723467</v>
      </c>
      <c r="R18" s="333">
        <f>IFERROR(VLOOKUP(A18,日报!BC:BI,4,0)*1000000/(R$3*(1-死淘统计!E133/100)),"0")</f>
        <v>94.328636310702223</v>
      </c>
      <c r="S18" s="333">
        <f>IFERROR(VLOOKUP(A18,日报!BT:BZ,4,0)*1000000/(S$3*(1-死淘统计!F133/100)),"0")</f>
        <v>99.647163739288899</v>
      </c>
      <c r="T18" s="333">
        <f>IFERROR(VLOOKUP(A18,日报!CK:CQ,4,0)*1000000/(T$3*(1-死淘统计!G133/100)),"0")</f>
        <v>79.911821438412787</v>
      </c>
      <c r="U18" s="333">
        <f>IFERROR(VLOOKUP(A18,日报!DB:DH,4,0)*1000000/(U$3*(1-死淘统计!H133/100)),"0")</f>
        <v>83.086258015582985</v>
      </c>
      <c r="V18" s="333">
        <f>IFERROR(VLOOKUP(A18,日报!DS:DY,4,0)*1000000/(V$3*(1-死淘统计!I133/100)),"0")</f>
        <v>81.202068223617999</v>
      </c>
      <c r="W18" s="333">
        <f>IFERROR(VLOOKUP(A18,日报!EJ:EP,4,0)*1000000/(W$3*(1-死淘统计!J133/100)),"0")</f>
        <v>84.350261001832195</v>
      </c>
      <c r="X18" s="336">
        <f t="shared" si="2"/>
        <v>89.978921541881519</v>
      </c>
      <c r="Y18" s="336">
        <f t="shared" si="5"/>
        <v>554.40640352291302</v>
      </c>
    </row>
    <row r="19" spans="1:25" ht="20.149999999999999" customHeight="1">
      <c r="A19" s="286">
        <f t="shared" si="1"/>
        <v>11</v>
      </c>
      <c r="B19" s="667">
        <f>Standard!$T15</f>
        <v>54</v>
      </c>
      <c r="C19" s="668">
        <f t="shared" si="3"/>
        <v>349</v>
      </c>
      <c r="D19" s="650">
        <f>Standard!$W15</f>
        <v>54</v>
      </c>
      <c r="E19" s="651">
        <v>353</v>
      </c>
      <c r="F19" s="659">
        <f>Standard!$U15</f>
        <v>51</v>
      </c>
      <c r="G19" s="661">
        <f t="shared" si="4"/>
        <v>347</v>
      </c>
      <c r="H19" s="675">
        <f>Standard!$X15</f>
        <v>54</v>
      </c>
      <c r="I19" s="676">
        <v>349</v>
      </c>
      <c r="J19" s="684">
        <f>Standard!$V15</f>
        <v>53</v>
      </c>
      <c r="K19" s="686">
        <v>349</v>
      </c>
      <c r="L19" s="417">
        <v>57</v>
      </c>
      <c r="M19" s="652">
        <v>352</v>
      </c>
      <c r="N19" s="293"/>
      <c r="O19" s="333">
        <f>IFERROR(VLOOKUP(A19,日报!D:J,4,0)*1000000/(O$3*(1-死淘统计!B134/100)),"0")</f>
        <v>99.963649581970188</v>
      </c>
      <c r="P19" s="333">
        <f>IFERROR(VLOOKUP(A19,日报!U:AA,4,0)*1000000/(P$3*(1-死淘统计!C134/100)),"0")</f>
        <v>110.84749718019525</v>
      </c>
      <c r="Q19" s="333">
        <f>IFERROR(VLOOKUP(A19,日报!AL:AR,4,0)*1000000/(Q$3*(1-死淘统计!D134/100)),"0")</f>
        <v>110.00156030581994</v>
      </c>
      <c r="R19" s="333">
        <f>IFERROR(VLOOKUP(A19,日报!BC:BI,4,0)*1000000/(R$3*(1-死淘统计!E134/100)),"0")</f>
        <v>102.98861295713341</v>
      </c>
      <c r="S19" s="333">
        <f>IFERROR(VLOOKUP(A19,日报!BT:BZ,4,0)*1000000/(S$3*(1-死淘统计!F134/100)),"0")</f>
        <v>109.80909514201458</v>
      </c>
      <c r="T19" s="333">
        <f>IFERROR(VLOOKUP(A19,日报!CK:CQ,4,0)*1000000/(T$3*(1-死淘统计!G134/100)),"0")</f>
        <v>103.50538227987856</v>
      </c>
      <c r="U19" s="333">
        <f>IFERROR(VLOOKUP(A19,日报!DB:DH,4,0)*1000000/(U$3*(1-死淘统计!H134/100)),"0")</f>
        <v>106.02659298912106</v>
      </c>
      <c r="V19" s="333">
        <f>IFERROR(VLOOKUP(A19,日报!DS:DY,4,0)*1000000/(V$3*(1-死淘统计!I134/100)),"0")</f>
        <v>99.158026581309585</v>
      </c>
      <c r="W19" s="333">
        <f>IFERROR(VLOOKUP(A19,日报!EJ:EP,4,0)*1000000/(W$3*(1-死淘统计!J134/100)),"0")</f>
        <v>94.284030642309958</v>
      </c>
      <c r="X19" s="336">
        <f t="shared" si="2"/>
        <v>104.06493862886138</v>
      </c>
      <c r="Y19" s="336">
        <f t="shared" si="5"/>
        <v>658.47134215177437</v>
      </c>
    </row>
    <row r="20" spans="1:25" ht="20.149999999999999" customHeight="1">
      <c r="A20" s="286">
        <f t="shared" si="1"/>
        <v>12</v>
      </c>
      <c r="B20" s="667">
        <f>Standard!$T16</f>
        <v>60</v>
      </c>
      <c r="C20" s="668">
        <f t="shared" si="3"/>
        <v>409</v>
      </c>
      <c r="D20" s="650">
        <f>Standard!$W16</f>
        <v>59</v>
      </c>
      <c r="E20" s="651">
        <v>412</v>
      </c>
      <c r="F20" s="659">
        <f>Standard!$U16</f>
        <v>56</v>
      </c>
      <c r="G20" s="661">
        <f t="shared" si="4"/>
        <v>403</v>
      </c>
      <c r="H20" s="675">
        <f>Standard!$X16</f>
        <v>57</v>
      </c>
      <c r="I20" s="676">
        <v>406</v>
      </c>
      <c r="J20" s="684">
        <f>Standard!$V16</f>
        <v>58</v>
      </c>
      <c r="K20" s="686">
        <v>407</v>
      </c>
      <c r="L20" s="417">
        <v>64</v>
      </c>
      <c r="M20" s="652">
        <v>410</v>
      </c>
      <c r="N20" s="293"/>
      <c r="O20" s="333">
        <f>IFERROR(VLOOKUP(A20,日报!D:J,4,0)*1000000/(O$3*(1-死淘统计!B135/100)),"0")</f>
        <v>116.25364431486881</v>
      </c>
      <c r="P20" s="333">
        <f>IFERROR(VLOOKUP(A20,日报!U:AA,4,0)*1000000/(P$3*(1-死淘统计!C135/100)),"0")</f>
        <v>128.66500311915158</v>
      </c>
      <c r="Q20" s="333">
        <f>IFERROR(VLOOKUP(A20,日报!AL:AR,4,0)*1000000/(Q$3*(1-死淘统计!D135/100)),"0")</f>
        <v>129.00199366717484</v>
      </c>
      <c r="R20" s="333">
        <f>IFERROR(VLOOKUP(A20,日报!BC:BI,4,0)*1000000/(R$3*(1-死淘统计!E135/100)),"0")</f>
        <v>120.80589220996843</v>
      </c>
      <c r="S20" s="333">
        <f>IFERROR(VLOOKUP(A20,日报!BT:BZ,4,0)*1000000/(S$3*(1-死淘统计!F135/100)),"0")</f>
        <v>127.9657720731233</v>
      </c>
      <c r="T20" s="333">
        <f>IFERROR(VLOOKUP(A20,日报!CK:CQ,4,0)*1000000/(T$3*(1-死淘统计!G135/100)),"0")</f>
        <v>138.94649523019493</v>
      </c>
      <c r="U20" s="333">
        <f>IFERROR(VLOOKUP(A20,日报!DB:DH,4,0)*1000000/(U$3*(1-死淘统计!H135/100)),"0")</f>
        <v>136.6498304850204</v>
      </c>
      <c r="V20" s="333">
        <f>IFERROR(VLOOKUP(A20,日报!DS:DY,4,0)*1000000/(V$3*(1-死淘统计!I135/100)),"0")</f>
        <v>132.59360061411772</v>
      </c>
      <c r="W20" s="333">
        <f>IFERROR(VLOOKUP(A20,日报!EJ:EP,4,0)*1000000/(W$3*(1-死淘统计!J135/100)),"0")</f>
        <v>131.03472246359181</v>
      </c>
      <c r="X20" s="336">
        <f t="shared" si="2"/>
        <v>129.10188379746799</v>
      </c>
      <c r="Y20" s="336">
        <f t="shared" si="5"/>
        <v>787.57322594924233</v>
      </c>
    </row>
    <row r="21" spans="1:25" ht="20.149999999999999" customHeight="1">
      <c r="A21" s="286">
        <f t="shared" si="1"/>
        <v>13</v>
      </c>
      <c r="B21" s="667">
        <f>Standard!$T17</f>
        <v>65</v>
      </c>
      <c r="C21" s="668">
        <f t="shared" si="3"/>
        <v>474</v>
      </c>
      <c r="D21" s="650">
        <f>Standard!$W17</f>
        <v>64</v>
      </c>
      <c r="E21" s="651">
        <v>476</v>
      </c>
      <c r="F21" s="659">
        <f>Standard!$U17</f>
        <v>61</v>
      </c>
      <c r="G21" s="661">
        <f t="shared" si="4"/>
        <v>464</v>
      </c>
      <c r="H21" s="675">
        <f>Standard!$X17</f>
        <v>63</v>
      </c>
      <c r="I21" s="676">
        <v>469</v>
      </c>
      <c r="J21" s="684">
        <f>Standard!$V17</f>
        <v>63</v>
      </c>
      <c r="K21" s="686">
        <v>470</v>
      </c>
      <c r="L21" s="417">
        <v>72</v>
      </c>
      <c r="M21" s="652">
        <v>474</v>
      </c>
      <c r="N21" s="293"/>
      <c r="O21" s="333">
        <f>IFERROR(VLOOKUP(A21,日报!D:J,4,0)*1000000/(O$3*(1-死淘统计!B136/100)),"0")</f>
        <v>137.01132626963829</v>
      </c>
      <c r="P21" s="333">
        <f>IFERROR(VLOOKUP(A21,日报!U:AA,4,0)*1000000/(P$3*(1-死淘统计!C136/100)),"0")</f>
        <v>157.20319099014546</v>
      </c>
      <c r="Q21" s="333">
        <f>IFERROR(VLOOKUP(A21,日报!AL:AR,4,0)*1000000/(Q$3*(1-死淘统计!D136/100)),"0")</f>
        <v>157.89061275662124</v>
      </c>
      <c r="R21" s="333">
        <f>IFERROR(VLOOKUP(A21,日报!BC:BI,4,0)*1000000/(R$3*(1-死淘统计!E136/100)),"0")</f>
        <v>149.60353111206592</v>
      </c>
      <c r="S21" s="333">
        <f>IFERROR(VLOOKUP(A21,日报!BT:BZ,4,0)*1000000/(S$3*(1-死淘统计!F136/100)),"0")</f>
        <v>153.97209012239807</v>
      </c>
      <c r="T21" s="333">
        <f>IFERROR(VLOOKUP(A21,日报!CK:CQ,4,0)*1000000/(T$3*(1-死淘统计!G136/100)),"0")</f>
        <v>143.30714112638026</v>
      </c>
      <c r="U21" s="333">
        <f>IFERROR(VLOOKUP(A21,日报!DB:DH,4,0)*1000000/(U$3*(1-死淘统计!H136/100)),"0")</f>
        <v>142.06021967360797</v>
      </c>
      <c r="V21" s="333">
        <f>IFERROR(VLOOKUP(A21,日报!DS:DY,4,0)*1000000/(V$3*(1-死淘统计!I136/100)),"0")</f>
        <v>140.85491594142115</v>
      </c>
      <c r="W21" s="333">
        <f>IFERROR(VLOOKUP(A21,日报!EJ:EP,4,0)*1000000/(W$3*(1-死淘统计!J136/100)),"0")</f>
        <v>131.26283903763797</v>
      </c>
      <c r="X21" s="336">
        <f t="shared" si="2"/>
        <v>145.90731855887958</v>
      </c>
      <c r="Y21" s="336">
        <f t="shared" si="5"/>
        <v>933.48054450812197</v>
      </c>
    </row>
    <row r="22" spans="1:25" ht="20.149999999999999" customHeight="1">
      <c r="A22" s="286">
        <f t="shared" si="1"/>
        <v>14</v>
      </c>
      <c r="B22" s="667">
        <f>Standard!$T18</f>
        <v>71</v>
      </c>
      <c r="C22" s="668">
        <f t="shared" si="3"/>
        <v>545</v>
      </c>
      <c r="D22" s="650">
        <f>Standard!$W18</f>
        <v>70</v>
      </c>
      <c r="E22" s="651">
        <v>546</v>
      </c>
      <c r="F22" s="659">
        <f>Standard!$U18</f>
        <v>66</v>
      </c>
      <c r="G22" s="661">
        <f t="shared" si="4"/>
        <v>530</v>
      </c>
      <c r="H22" s="675">
        <f>Standard!$X18</f>
        <v>68</v>
      </c>
      <c r="I22" s="676">
        <v>537</v>
      </c>
      <c r="J22" s="684">
        <f>Standard!$V18</f>
        <v>69</v>
      </c>
      <c r="K22" s="686">
        <v>539</v>
      </c>
      <c r="L22" s="417">
        <v>74</v>
      </c>
      <c r="M22" s="652">
        <v>542</v>
      </c>
      <c r="N22" s="293"/>
      <c r="O22" s="333">
        <f>IFERROR(VLOOKUP(A22,日报!D:J,4,0)*1000000/(O$3*(1-死淘统计!B137/100)),"0")</f>
        <v>150.53842209361954</v>
      </c>
      <c r="P22" s="333">
        <f>IFERROR(VLOOKUP(A22,日报!U:AA,4,0)*1000000/(P$3*(1-死淘统计!C137/100)),"0")</f>
        <v>171.00050986390556</v>
      </c>
      <c r="Q22" s="333">
        <f>IFERROR(VLOOKUP(A22,日报!AL:AR,4,0)*1000000/(Q$3*(1-死淘统计!D137/100)),"0")</f>
        <v>169.61796694020182</v>
      </c>
      <c r="R22" s="333">
        <f>IFERROR(VLOOKUP(A22,日报!BC:BI,4,0)*1000000/(R$3*(1-死淘统计!E137/100)),"0")</f>
        <v>159.05974534769831</v>
      </c>
      <c r="S22" s="333">
        <f>IFERROR(VLOOKUP(A22,日报!BT:BZ,4,0)*1000000/(S$3*(1-死淘统计!F137/100)),"0")</f>
        <v>169.19349796811503</v>
      </c>
      <c r="T22" s="333">
        <f>IFERROR(VLOOKUP(A22,日报!CK:CQ,4,0)*1000000/(T$3*(1-死淘统计!G137/100)),"0")</f>
        <v>157.36023014800179</v>
      </c>
      <c r="U22" s="333">
        <f>IFERROR(VLOOKUP(A22,日报!DB:DH,4,0)*1000000/(U$3*(1-死淘统计!H137/100)),"0")</f>
        <v>155.83243674730156</v>
      </c>
      <c r="V22" s="333">
        <f>IFERROR(VLOOKUP(A22,日报!DS:DY,4,0)*1000000/(V$3*(1-死淘统计!I137/100)),"0")</f>
        <v>151.45140933950358</v>
      </c>
      <c r="W22" s="333">
        <f>IFERROR(VLOOKUP(A22,日报!EJ:EP,4,0)*1000000/(W$3*(1-死淘统计!J137/100)),"0")</f>
        <v>142.47302440898139</v>
      </c>
      <c r="X22" s="336">
        <f t="shared" si="2"/>
        <v>158.5030269841476</v>
      </c>
      <c r="Y22" s="336">
        <f t="shared" si="5"/>
        <v>1091.9835714922697</v>
      </c>
    </row>
    <row r="23" spans="1:25" ht="20.149999999999999" customHeight="1">
      <c r="A23" s="286">
        <f t="shared" si="1"/>
        <v>15</v>
      </c>
      <c r="B23" s="667">
        <f>Standard!$T19</f>
        <v>77</v>
      </c>
      <c r="C23" s="668">
        <f t="shared" si="3"/>
        <v>622</v>
      </c>
      <c r="D23" s="650">
        <f>Standard!$W19</f>
        <v>77</v>
      </c>
      <c r="E23" s="651">
        <v>623</v>
      </c>
      <c r="F23" s="659">
        <f>Standard!$U19</f>
        <v>71</v>
      </c>
      <c r="G23" s="661">
        <f t="shared" si="4"/>
        <v>601</v>
      </c>
      <c r="H23" s="675">
        <f>Standard!$X19</f>
        <v>73</v>
      </c>
      <c r="I23" s="676">
        <v>610</v>
      </c>
      <c r="J23" s="684">
        <f>Standard!$V19</f>
        <v>74</v>
      </c>
      <c r="K23" s="686">
        <v>613</v>
      </c>
      <c r="L23" s="417">
        <v>78</v>
      </c>
      <c r="M23" s="652">
        <v>617</v>
      </c>
      <c r="N23" s="293"/>
      <c r="O23" s="333">
        <f>IFERROR(VLOOKUP(A23,日报!D:J,4,0)*1000000/(O$3*(1-死淘统计!B138/100)),"0")</f>
        <v>157.93146508980055</v>
      </c>
      <c r="P23" s="333">
        <f>IFERROR(VLOOKUP(A23,日报!U:AA,4,0)*1000000/(P$3*(1-死淘统计!C138/100)),"0")</f>
        <v>178.26925347290543</v>
      </c>
      <c r="Q23" s="333">
        <f>IFERROR(VLOOKUP(A23,日报!AL:AR,4,0)*1000000/(Q$3*(1-死淘统计!D138/100)),"0")</f>
        <v>179.82922126470703</v>
      </c>
      <c r="R23" s="333">
        <f>IFERROR(VLOOKUP(A23,日报!BC:BI,4,0)*1000000/(R$3*(1-死淘统计!E138/100)),"0")</f>
        <v>167.81952523188178</v>
      </c>
      <c r="S23" s="333">
        <f>IFERROR(VLOOKUP(A23,日报!BT:BZ,4,0)*1000000/(S$3*(1-死淘统计!F138/100)),"0")</f>
        <v>177.61223289551069</v>
      </c>
      <c r="T23" s="333">
        <f>IFERROR(VLOOKUP(A23,日报!CK:CQ,4,0)*1000000/(T$3*(1-死淘统计!G138/100)),"0")</f>
        <v>170.55717660136168</v>
      </c>
      <c r="U23" s="333">
        <f>IFERROR(VLOOKUP(A23,日报!DB:DH,4,0)*1000000/(U$3*(1-死淘统计!H138/100)),"0")</f>
        <v>173.54107254642832</v>
      </c>
      <c r="V23" s="333">
        <f>IFERROR(VLOOKUP(A23,日报!DS:DY,4,0)*1000000/(V$3*(1-死淘统计!I138/100)),"0")</f>
        <v>166.6959732723756</v>
      </c>
      <c r="W23" s="333">
        <f>IFERROR(VLOOKUP(A23,日报!EJ:EP,4,0)*1000000/(W$3*(1-死淘统计!J138/100)),"0")</f>
        <v>156.18433954335342</v>
      </c>
      <c r="X23" s="336">
        <f t="shared" si="2"/>
        <v>169.82669554648049</v>
      </c>
      <c r="Y23" s="336">
        <f t="shared" si="5"/>
        <v>1261.8102670387502</v>
      </c>
    </row>
    <row r="24" spans="1:25" ht="20.149999999999999" customHeight="1">
      <c r="A24" s="286">
        <f t="shared" si="1"/>
        <v>16</v>
      </c>
      <c r="B24" s="667">
        <f>Standard!$T20</f>
        <v>83</v>
      </c>
      <c r="C24" s="668">
        <f t="shared" si="3"/>
        <v>705</v>
      </c>
      <c r="D24" s="650">
        <f>Standard!$W20</f>
        <v>83</v>
      </c>
      <c r="E24" s="651">
        <v>706</v>
      </c>
      <c r="F24" s="659">
        <f>Standard!$U20</f>
        <v>77</v>
      </c>
      <c r="G24" s="661">
        <f t="shared" si="4"/>
        <v>678</v>
      </c>
      <c r="H24" s="675">
        <f>Standard!$X20</f>
        <v>79</v>
      </c>
      <c r="I24" s="676">
        <v>689</v>
      </c>
      <c r="J24" s="684">
        <f>Standard!$V20</f>
        <v>80</v>
      </c>
      <c r="K24" s="686">
        <v>693</v>
      </c>
      <c r="L24" s="417">
        <v>85</v>
      </c>
      <c r="M24" s="652">
        <v>698</v>
      </c>
      <c r="N24" s="293"/>
      <c r="O24" s="333">
        <f>IFERROR(VLOOKUP(A24,日报!D:J,4,0)*1000000/(O$3*(1-死淘统计!B139/100)),"0")</f>
        <v>169.54150081085066</v>
      </c>
      <c r="P24" s="333">
        <f>IFERROR(VLOOKUP(A24,日报!U:AA,4,0)*1000000/(P$3*(1-死淘统计!C139/100)),"0")</f>
        <v>193.56112976496149</v>
      </c>
      <c r="Q24" s="333">
        <f>IFERROR(VLOOKUP(A24,日报!AL:AR,4,0)*1000000/(Q$3*(1-死淘统计!D139/100)),"0")</f>
        <v>189.15610314733641</v>
      </c>
      <c r="R24" s="333">
        <f>IFERROR(VLOOKUP(A24,日报!BC:BI,4,0)*1000000/(R$3*(1-死淘统计!E139/100)),"0")</f>
        <v>182.55658071130037</v>
      </c>
      <c r="S24" s="333">
        <f>IFERROR(VLOOKUP(A24,日报!BT:BZ,4,0)*1000000/(S$3*(1-死淘统计!F139/100)),"0")</f>
        <v>189.70403022670024</v>
      </c>
      <c r="T24" s="333">
        <f>IFERROR(VLOOKUP(A24,日报!CK:CQ,4,0)*1000000/(T$3*(1-死淘统计!G139/100)),"0")</f>
        <v>183.1285032900463</v>
      </c>
      <c r="U24" s="333">
        <f>IFERROR(VLOOKUP(A24,日报!DB:DH,4,0)*1000000/(U$3*(1-死淘统计!H139/100)),"0")</f>
        <v>186.48262400223081</v>
      </c>
      <c r="V24" s="333">
        <f>IFERROR(VLOOKUP(A24,日报!DS:DY,4,0)*1000000/(V$3*(1-死淘统计!I139/100)),"0")</f>
        <v>189.72387770215468</v>
      </c>
      <c r="W24" s="333">
        <f>IFERROR(VLOOKUP(A24,日报!EJ:EP,4,0)*1000000/(W$3*(1-死淘统计!J139/100)),"0")</f>
        <v>165.41406195125379</v>
      </c>
      <c r="X24" s="336">
        <f t="shared" si="2"/>
        <v>183.25204573409277</v>
      </c>
      <c r="Y24" s="336">
        <f t="shared" si="5"/>
        <v>1445.0623127728429</v>
      </c>
    </row>
    <row r="25" spans="1:25" ht="20.149999999999999" customHeight="1">
      <c r="A25" s="286">
        <f t="shared" si="1"/>
        <v>17</v>
      </c>
      <c r="B25" s="667">
        <f>Standard!$T21</f>
        <v>90</v>
      </c>
      <c r="C25" s="668">
        <f t="shared" si="3"/>
        <v>795</v>
      </c>
      <c r="D25" s="650">
        <f>Standard!$W21</f>
        <v>90</v>
      </c>
      <c r="E25" s="651">
        <v>796</v>
      </c>
      <c r="F25" s="659">
        <f>Standard!$U21</f>
        <v>82</v>
      </c>
      <c r="G25" s="661">
        <f t="shared" si="4"/>
        <v>760</v>
      </c>
      <c r="H25" s="675">
        <f>Standard!$X21</f>
        <v>84</v>
      </c>
      <c r="I25" s="676">
        <v>773</v>
      </c>
      <c r="J25" s="684">
        <f>Standard!$V21</f>
        <v>86</v>
      </c>
      <c r="K25" s="686">
        <v>779</v>
      </c>
      <c r="L25" s="417">
        <v>91</v>
      </c>
      <c r="M25" s="652">
        <v>785</v>
      </c>
      <c r="N25" s="293"/>
      <c r="O25" s="333">
        <f>IFERROR(VLOOKUP(A25,日报!D:J,4,0)*1000000/(O$3*(1-死淘统计!B140/100)),"0")</f>
        <v>182.73285492342976</v>
      </c>
      <c r="P25" s="333">
        <f>IFERROR(VLOOKUP(A25,日报!U:AA,4,0)*1000000/(P$3*(1-死淘统计!C140/100)),"0")</f>
        <v>207.10998254245357</v>
      </c>
      <c r="Q25" s="333">
        <f>IFERROR(VLOOKUP(A25,日报!AL:AR,4,0)*1000000/(Q$3*(1-死淘统计!D140/100)),"0")</f>
        <v>203.3051955772203</v>
      </c>
      <c r="R25" s="333">
        <f>IFERROR(VLOOKUP(A25,日报!BC:BI,4,0)*1000000/(R$3*(1-死淘统计!E140/100)),"0")</f>
        <v>199.37497527592072</v>
      </c>
      <c r="S25" s="333">
        <f>IFERROR(VLOOKUP(A25,日报!BT:BZ,4,0)*1000000/(S$3*(1-死淘统计!F140/100)),"0")</f>
        <v>205.04918810003556</v>
      </c>
      <c r="T25" s="333">
        <f>IFERROR(VLOOKUP(A25,日报!CK:CQ,4,0)*1000000/(T$3*(1-死淘统计!G140/100)),"0")</f>
        <v>182.36340179225218</v>
      </c>
      <c r="U25" s="333">
        <f>IFERROR(VLOOKUP(A25,日报!DB:DH,4,0)*1000000/(U$3*(1-死淘统计!H140/100)),"0")</f>
        <v>185.53459119496856</v>
      </c>
      <c r="V25" s="333">
        <f>IFERROR(VLOOKUP(A25,日报!DS:DY,4,0)*1000000/(V$3*(1-死淘统计!I140/100)),"0")</f>
        <v>179.32937181663837</v>
      </c>
      <c r="W25" s="333">
        <f>IFERROR(VLOOKUP(A25,日报!EJ:EP,4,0)*1000000/(W$3*(1-死淘统计!J140/100)),"0")</f>
        <v>180.71652516997216</v>
      </c>
      <c r="X25" s="336">
        <f t="shared" si="2"/>
        <v>191.72400959921012</v>
      </c>
      <c r="Y25" s="336">
        <f t="shared" si="5"/>
        <v>1636.7863223720531</v>
      </c>
    </row>
    <row r="26" spans="1:25" ht="20.149999999999999" customHeight="1">
      <c r="A26" s="286">
        <f t="shared" si="1"/>
        <v>18</v>
      </c>
      <c r="B26" s="667">
        <f>Standard!$T22</f>
        <v>96</v>
      </c>
      <c r="C26" s="668">
        <f t="shared" si="3"/>
        <v>891</v>
      </c>
      <c r="D26" s="650">
        <f>Standard!$W22</f>
        <v>97</v>
      </c>
      <c r="E26" s="651">
        <v>893</v>
      </c>
      <c r="F26" s="659">
        <f>Standard!$U22</f>
        <v>88</v>
      </c>
      <c r="G26" s="661">
        <f t="shared" si="4"/>
        <v>848</v>
      </c>
      <c r="H26" s="675">
        <f>Standard!$X22</f>
        <v>89</v>
      </c>
      <c r="I26" s="676">
        <v>862</v>
      </c>
      <c r="J26" s="684">
        <f>Standard!$V22</f>
        <v>92</v>
      </c>
      <c r="K26" s="686">
        <v>871</v>
      </c>
      <c r="L26" s="417">
        <v>103</v>
      </c>
      <c r="M26" s="652">
        <v>878</v>
      </c>
      <c r="N26" s="293"/>
      <c r="O26" s="333">
        <f>IFERROR(VLOOKUP(A26,日报!D:J,4,0)*1000000/(O$3*(1-死淘统计!B141/100)),"0")</f>
        <v>188.88930122091514</v>
      </c>
      <c r="P26" s="333">
        <f>IFERROR(VLOOKUP(A26,日报!U:AA,4,0)*1000000/(P$3*(1-死淘统计!C141/100)),"0")</f>
        <v>207.59453321114077</v>
      </c>
      <c r="Q26" s="333">
        <f>IFERROR(VLOOKUP(A26,日报!AL:AR,4,0)*1000000/(Q$3*(1-死淘统计!D141/100)),"0")</f>
        <v>204.04104685387003</v>
      </c>
      <c r="R26" s="333">
        <f>IFERROR(VLOOKUP(A26,日报!BC:BI,4,0)*1000000/(R$3*(1-死淘统计!E141/100)),"0")</f>
        <v>199.2221604889277</v>
      </c>
      <c r="S26" s="333">
        <f>IFERROR(VLOOKUP(A26,日报!BT:BZ,4,0)*1000000/(S$3*(1-死淘统计!F141/100)),"0")</f>
        <v>207.33399405351832</v>
      </c>
      <c r="T26" s="333">
        <f>IFERROR(VLOOKUP(A26,日报!CK:CQ,4,0)*1000000/(T$3*(1-死淘统计!G141/100)),"0")</f>
        <v>194.5715583190694</v>
      </c>
      <c r="U26" s="333">
        <f>IFERROR(VLOOKUP(A26,日报!DB:DH,4,0)*1000000/(U$3*(1-死淘统计!H141/100)),"0")</f>
        <v>209.76327216697015</v>
      </c>
      <c r="V26" s="333">
        <f>IFERROR(VLOOKUP(A26,日报!DS:DY,4,0)*1000000/(V$3*(1-死淘统计!I141/100)),"0")</f>
        <v>209.04315729699036</v>
      </c>
      <c r="W26" s="333">
        <f>IFERROR(VLOOKUP(A26,日报!EJ:EP,4,0)*1000000/(W$3*(1-死淘统计!J141/100)),"0")</f>
        <v>204.6804298642534</v>
      </c>
      <c r="X26" s="336">
        <f t="shared" si="2"/>
        <v>202.79327260840617</v>
      </c>
      <c r="Y26" s="336">
        <f t="shared" si="5"/>
        <v>1839.5795949804592</v>
      </c>
    </row>
    <row r="27" spans="1:25" ht="20.149999999999999" customHeight="1">
      <c r="A27" s="286">
        <f t="shared" si="1"/>
        <v>19</v>
      </c>
      <c r="B27" s="667">
        <f>Standard!$T23</f>
        <v>103</v>
      </c>
      <c r="C27" s="668">
        <f t="shared" si="3"/>
        <v>994</v>
      </c>
      <c r="D27" s="650">
        <f>Standard!$W23</f>
        <v>104</v>
      </c>
      <c r="E27" s="651">
        <v>997</v>
      </c>
      <c r="F27" s="659">
        <f>Standard!$U23</f>
        <v>93</v>
      </c>
      <c r="G27" s="661">
        <f t="shared" si="4"/>
        <v>941</v>
      </c>
      <c r="H27" s="675">
        <f>Standard!$X23</f>
        <v>92</v>
      </c>
      <c r="I27" s="676">
        <v>954</v>
      </c>
      <c r="J27" s="684">
        <f>Standard!$V23</f>
        <v>98</v>
      </c>
      <c r="K27" s="686">
        <v>969</v>
      </c>
      <c r="L27" s="417">
        <v>110</v>
      </c>
      <c r="M27" s="652">
        <v>976</v>
      </c>
      <c r="N27" s="293"/>
      <c r="O27" s="333">
        <f>IFERROR(VLOOKUP(A27,日报!D:J,4,0)*1000000/(O$3*(1-死淘统计!B142/100)),"0")</f>
        <v>198.01980198019803</v>
      </c>
      <c r="P27" s="333">
        <f>IFERROR(VLOOKUP(A27,日报!U:AA,4,0)*1000000/(P$3*(1-死淘统计!C142/100)),"0")</f>
        <v>222.79108835646574</v>
      </c>
      <c r="Q27" s="333">
        <f>IFERROR(VLOOKUP(A27,日报!AL:AR,4,0)*1000000/(Q$3*(1-死淘统计!D142/100)),"0")</f>
        <v>222.59454284346577</v>
      </c>
      <c r="R27" s="333">
        <f>IFERROR(VLOOKUP(A27,日报!BC:BI,4,0)*1000000/(R$3*(1-死淘统计!E142/100)),"0")</f>
        <v>219.69274854732149</v>
      </c>
      <c r="S27" s="333">
        <f>IFERROR(VLOOKUP(A27,日报!BT:BZ,4,0)*1000000/(S$3*(1-死淘统计!F142/100)),"0")</f>
        <v>221.93055721274311</v>
      </c>
      <c r="T27" s="333">
        <f>IFERROR(VLOOKUP(A27,日报!CK:CQ,4,0)*1000000/(T$3*(1-死淘统计!G142/100)),"0")</f>
        <v>212.45318679780198</v>
      </c>
      <c r="U27" s="333">
        <f>IFERROR(VLOOKUP(A27,日报!DB:DH,4,0)*1000000/(U$3*(1-死淘统计!H142/100)),"0")</f>
        <v>223.58722358722358</v>
      </c>
      <c r="V27" s="333">
        <f>IFERROR(VLOOKUP(A27,日报!DS:DY,4,0)*1000000/(V$3*(1-死淘统计!I142/100)),"0")</f>
        <v>214.34166488642029</v>
      </c>
      <c r="W27" s="333">
        <f>IFERROR(VLOOKUP(A27,日报!EJ:EP,4,0)*1000000/(W$3*(1-死淘统计!J142/100)),"0")</f>
        <v>216.6436194731057</v>
      </c>
      <c r="X27" s="336">
        <f t="shared" si="2"/>
        <v>216.89493707608287</v>
      </c>
      <c r="Y27" s="336">
        <f t="shared" si="5"/>
        <v>2056.4745320565421</v>
      </c>
    </row>
    <row r="28" spans="1:25" ht="20.149999999999999" customHeight="1">
      <c r="A28" s="286">
        <f t="shared" si="1"/>
        <v>20</v>
      </c>
      <c r="B28" s="667">
        <f>Standard!$T24</f>
        <v>109</v>
      </c>
      <c r="C28" s="668">
        <f t="shared" si="3"/>
        <v>1103</v>
      </c>
      <c r="D28" s="650">
        <f>Standard!$W24</f>
        <v>112</v>
      </c>
      <c r="E28" s="651">
        <v>1109</v>
      </c>
      <c r="F28" s="659">
        <f>Standard!$U24</f>
        <v>99</v>
      </c>
      <c r="G28" s="661">
        <f t="shared" si="4"/>
        <v>1040</v>
      </c>
      <c r="H28" s="675">
        <f>Standard!$X24</f>
        <v>98</v>
      </c>
      <c r="I28" s="676">
        <v>1052</v>
      </c>
      <c r="J28" s="684">
        <f>Standard!$V24</f>
        <v>104</v>
      </c>
      <c r="K28" s="686">
        <v>1073</v>
      </c>
      <c r="L28" s="417">
        <v>114</v>
      </c>
      <c r="M28" s="652">
        <v>1081</v>
      </c>
      <c r="N28" s="293"/>
      <c r="O28" s="333">
        <f>IFERROR(VLOOKUP(A28,日报!D:J,4,0)*1000000/(O$3*(1-死淘统计!B143/100)),"0")</f>
        <v>221.34298831697211</v>
      </c>
      <c r="P28" s="333">
        <f>IFERROR(VLOOKUP(A28,日报!U:AA,4,0)*1000000/(P$3*(1-死淘统计!C143/100)),"0")</f>
        <v>248.85606486312918</v>
      </c>
      <c r="Q28" s="333">
        <f>IFERROR(VLOOKUP(A28,日报!AL:AR,4,0)*1000000/(Q$3*(1-死淘统计!D143/100)),"0")</f>
        <v>246.05905417300153</v>
      </c>
      <c r="R28" s="333">
        <f>IFERROR(VLOOKUP(A28,日报!BC:BI,4,0)*1000000/(R$3*(1-死淘统计!E143/100)),"0")</f>
        <v>228.81558980912067</v>
      </c>
      <c r="S28" s="333">
        <f>IFERROR(VLOOKUP(A28,日报!BT:BZ,4,0)*1000000/(S$3*(1-死淘统计!F143/100)),"0")</f>
        <v>228.37978120258725</v>
      </c>
      <c r="T28" s="333">
        <f>IFERROR(VLOOKUP(A28,日报!CK:CQ,4,0)*1000000/(T$3*(1-死淘统计!G143/100)),"0")</f>
        <v>229.96564537614807</v>
      </c>
      <c r="U28" s="333">
        <f>IFERROR(VLOOKUP(A28,日报!DB:DH,4,0)*1000000/(U$3*(1-死淘统计!H143/100)),"0")</f>
        <v>237.16527675146909</v>
      </c>
      <c r="V28" s="333">
        <f>IFERROR(VLOOKUP(A28,日报!DS:DY,4,0)*1000000/(V$3*(1-死淘统计!I143/100)),"0")</f>
        <v>227.46750464219397</v>
      </c>
      <c r="W28" s="333">
        <f>IFERROR(VLOOKUP(A28,日报!EJ:EP,4,0)*1000000/(W$3*(1-死淘统计!J143/100)),"0")</f>
        <v>227.20807850945812</v>
      </c>
      <c r="X28" s="336">
        <f t="shared" si="2"/>
        <v>232.80666484934221</v>
      </c>
      <c r="Y28" s="336">
        <f t="shared" si="5"/>
        <v>2289.2811969058844</v>
      </c>
    </row>
    <row r="29" spans="1:25" ht="20.149999999999999" customHeight="1">
      <c r="A29" s="286">
        <f t="shared" si="1"/>
        <v>21</v>
      </c>
      <c r="B29" s="667">
        <f>Standard!$T25</f>
        <v>116</v>
      </c>
      <c r="C29" s="668">
        <f t="shared" si="3"/>
        <v>1219</v>
      </c>
      <c r="D29" s="650">
        <f>Standard!$W25</f>
        <v>119</v>
      </c>
      <c r="E29" s="651">
        <v>1228</v>
      </c>
      <c r="F29" s="659">
        <f>Standard!$U25</f>
        <v>104</v>
      </c>
      <c r="G29" s="661">
        <f t="shared" si="4"/>
        <v>1144</v>
      </c>
      <c r="H29" s="675">
        <f>Standard!$X25</f>
        <v>103</v>
      </c>
      <c r="I29" s="676">
        <v>1155</v>
      </c>
      <c r="J29" s="684">
        <f>Standard!$V25</f>
        <v>110</v>
      </c>
      <c r="K29" s="686">
        <v>1183</v>
      </c>
      <c r="L29" s="417">
        <v>118</v>
      </c>
      <c r="M29" s="652">
        <v>1192</v>
      </c>
      <c r="N29" s="293"/>
      <c r="O29" s="333">
        <f>IFERROR(VLOOKUP(A29,日报!D:J,4,0)*1000000/(O$3*(1-死淘统计!B144/100)),"0")</f>
        <v>244.00284420493244</v>
      </c>
      <c r="P29" s="333">
        <f>IFERROR(VLOOKUP(A29,日报!U:AA,4,0)*1000000/(P$3*(1-死淘统计!C144/100)),"0")</f>
        <v>270.36828108630834</v>
      </c>
      <c r="Q29" s="333">
        <f>IFERROR(VLOOKUP(A29,日报!AL:AR,4,0)*1000000/(Q$3*(1-死淘统计!D144/100)),"0")</f>
        <v>265.55417385374466</v>
      </c>
      <c r="R29" s="333">
        <f>IFERROR(VLOOKUP(A29,日报!BC:BI,4,0)*1000000/(R$3*(1-死淘统计!E144/100)),"0")</f>
        <v>256.08143309421712</v>
      </c>
      <c r="S29" s="333">
        <f>IFERROR(VLOOKUP(A29,日报!BT:BZ,4,0)*1000000/(S$3*(1-死淘统计!F144/100)),"0")</f>
        <v>257.71543086172346</v>
      </c>
      <c r="T29" s="333">
        <f>IFERROR(VLOOKUP(A29,日报!CK:CQ,4,0)*1000000/(T$3*(1-死淘统计!G144/100)),"0")</f>
        <v>244.84490813924896</v>
      </c>
      <c r="U29" s="333">
        <f>IFERROR(VLOOKUP(A29,日报!DB:DH,4,0)*1000000/(U$3*(1-死淘统计!H144/100)),"0")</f>
        <v>254.60187601382327</v>
      </c>
      <c r="V29" s="333">
        <f>IFERROR(VLOOKUP(A29,日报!DS:DY,4,0)*1000000/(V$3*(1-死淘统计!I144/100)),"0")</f>
        <v>238.94819803682739</v>
      </c>
      <c r="W29" s="333">
        <f>IFERROR(VLOOKUP(A29,日报!EJ:EP,4,0)*1000000/(W$3*(1-死淘统计!J144/100)),"0")</f>
        <v>238.5962409501052</v>
      </c>
      <c r="X29" s="336">
        <f t="shared" si="2"/>
        <v>252.30148736010344</v>
      </c>
      <c r="Y29" s="336">
        <f t="shared" si="5"/>
        <v>2541.5826842659876</v>
      </c>
    </row>
    <row r="30" spans="1:25" ht="20.149999999999999" customHeight="1">
      <c r="A30" s="286">
        <f t="shared" si="1"/>
        <v>22</v>
      </c>
      <c r="B30" s="667">
        <f>Standard!$T26</f>
        <v>123</v>
      </c>
      <c r="C30" s="668">
        <f t="shared" si="3"/>
        <v>1342</v>
      </c>
      <c r="D30" s="650">
        <f>Standard!$W26</f>
        <v>124</v>
      </c>
      <c r="E30" s="651">
        <v>1352</v>
      </c>
      <c r="F30" s="659">
        <f>Standard!$U26</f>
        <v>110</v>
      </c>
      <c r="G30" s="661">
        <f t="shared" si="4"/>
        <v>1254</v>
      </c>
      <c r="H30" s="675">
        <f>Standard!$X26</f>
        <v>111</v>
      </c>
      <c r="I30" s="676">
        <v>1266</v>
      </c>
      <c r="J30" s="684">
        <f>Standard!$V26</f>
        <v>116</v>
      </c>
      <c r="K30" s="686">
        <v>1299</v>
      </c>
      <c r="L30" s="417">
        <v>123</v>
      </c>
      <c r="M30" s="652">
        <v>1309</v>
      </c>
      <c r="N30" s="293"/>
      <c r="O30" s="333">
        <f>IFERROR(VLOOKUP(A30,日报!D:J,4,0)*1000000/(O$3*(1-死淘统计!B145/100)),"0")</f>
        <v>249.61525468263204</v>
      </c>
      <c r="P30" s="333">
        <f>IFERROR(VLOOKUP(A30,日报!U:AA,4,0)*1000000/(P$3*(1-死淘统计!C145/100)),"0")</f>
        <v>271.72374752335122</v>
      </c>
      <c r="Q30" s="333">
        <f>IFERROR(VLOOKUP(A30,日报!AL:AR,4,0)*1000000/(Q$3*(1-死淘统计!D145/100)),"0")</f>
        <v>276.42538124170119</v>
      </c>
      <c r="R30" s="333">
        <f>IFERROR(VLOOKUP(A30,日报!BC:BI,4,0)*1000000/(R$3*(1-死淘统计!E145/100)),"0")</f>
        <v>265.7286432160804</v>
      </c>
      <c r="S30" s="333">
        <f>IFERROR(VLOOKUP(A30,日报!BT:BZ,4,0)*1000000/(S$3*(1-死淘统计!F145/100)),"0")</f>
        <v>265.55081676993643</v>
      </c>
      <c r="T30" s="333">
        <f>IFERROR(VLOOKUP(A30,日报!CK:CQ,4,0)*1000000/(T$3*(1-死淘统计!G145/100)),"0")</f>
        <v>258.69350978459806</v>
      </c>
      <c r="U30" s="333">
        <f>IFERROR(VLOOKUP(A30,日报!DB:DH,4,0)*1000000/(U$3*(1-死淘统计!H145/100)),"0")</f>
        <v>263.96692462631188</v>
      </c>
      <c r="V30" s="333">
        <f>IFERROR(VLOOKUP(A30,日报!DS:DY,4,0)*1000000/(V$3*(1-死淘统计!I145/100)),"0")</f>
        <v>255.48887850803118</v>
      </c>
      <c r="W30" s="333">
        <f>IFERROR(VLOOKUP(A30,日报!EJ:EP,4,0)*1000000/(W$3*(1-死淘统计!J145/100)),"0")</f>
        <v>252.03775203775203</v>
      </c>
      <c r="X30" s="336">
        <f t="shared" si="2"/>
        <v>262.13676759893269</v>
      </c>
      <c r="Y30" s="336">
        <f t="shared" si="5"/>
        <v>2803.7194518649203</v>
      </c>
    </row>
    <row r="31" spans="1:25" ht="20.149999999999999" customHeight="1">
      <c r="A31" s="286">
        <f t="shared" si="1"/>
        <v>23</v>
      </c>
      <c r="B31" s="667">
        <f>Standard!$T27</f>
        <v>130</v>
      </c>
      <c r="C31" s="668">
        <f t="shared" si="3"/>
        <v>1472</v>
      </c>
      <c r="D31" s="650">
        <f>Standard!$W27</f>
        <v>130</v>
      </c>
      <c r="E31" s="651">
        <v>1482</v>
      </c>
      <c r="F31" s="659">
        <f>Standard!$U27</f>
        <v>115</v>
      </c>
      <c r="G31" s="661">
        <f t="shared" si="4"/>
        <v>1369</v>
      </c>
      <c r="H31" s="675">
        <f>Standard!$X27</f>
        <v>116</v>
      </c>
      <c r="I31" s="676">
        <v>1382</v>
      </c>
      <c r="J31" s="684">
        <f>Standard!$V27</f>
        <v>122</v>
      </c>
      <c r="K31" s="686">
        <v>1421</v>
      </c>
      <c r="L31" s="417">
        <v>128</v>
      </c>
      <c r="M31" s="652">
        <v>1432</v>
      </c>
      <c r="N31" s="293"/>
      <c r="O31" s="333">
        <f>IFERROR(VLOOKUP(A31,日报!D:J,4,0)*1000000/(O$3*(1-死淘统计!B146/100)),"0")</f>
        <v>262.46422654014157</v>
      </c>
      <c r="P31" s="333">
        <f>IFERROR(VLOOKUP(A31,日报!U:AA,4,0)*1000000/(P$3*(1-死淘统计!C146/100)),"0")</f>
        <v>286.94346361459475</v>
      </c>
      <c r="Q31" s="333">
        <f>IFERROR(VLOOKUP(A31,日报!AL:AR,4,0)*1000000/(Q$3*(1-死淘统计!D146/100)),"0")</f>
        <v>291.48163100524829</v>
      </c>
      <c r="R31" s="333">
        <f>IFERROR(VLOOKUP(A31,日报!BC:BI,4,0)*1000000/(R$3*(1-死淘统计!E146/100)),"0")</f>
        <v>282.77531262605891</v>
      </c>
      <c r="S31" s="333">
        <f>IFERROR(VLOOKUP(A31,日报!BT:BZ,4,0)*1000000/(S$3*(1-死淘统计!F146/100)),"0")</f>
        <v>283.16367749232512</v>
      </c>
      <c r="T31" s="333">
        <f>IFERROR(VLOOKUP(A31,日报!CK:CQ,4,0)*1000000/(T$3*(1-死淘统计!G146/100)),"0")</f>
        <v>266.12618963694041</v>
      </c>
      <c r="U31" s="333">
        <f>IFERROR(VLOOKUP(A31,日报!DB:DH,4,0)*1000000/(U$3*(1-死淘统计!H146/100)),"0")</f>
        <v>278.38698266713828</v>
      </c>
      <c r="V31" s="333">
        <f>IFERROR(VLOOKUP(A31,日报!DS:DY,4,0)*1000000/(V$3*(1-死淘统计!I146/100)),"0")</f>
        <v>266.1624347199712</v>
      </c>
      <c r="W31" s="333">
        <f>IFERROR(VLOOKUP(A31,日报!EJ:EP,4,0)*1000000/(W$3*(1-死淘统计!J146/100)),"0")</f>
        <v>266.98681192660553</v>
      </c>
      <c r="X31" s="336">
        <f t="shared" si="2"/>
        <v>276.05452558100268</v>
      </c>
      <c r="Y31" s="336">
        <f t="shared" si="5"/>
        <v>3079.7739774459228</v>
      </c>
    </row>
    <row r="32" spans="1:25" ht="20.149999999999999" customHeight="1">
      <c r="A32" s="286">
        <f t="shared" si="1"/>
        <v>24</v>
      </c>
      <c r="B32" s="667">
        <f>Standard!$T28</f>
        <v>136</v>
      </c>
      <c r="C32" s="668">
        <f t="shared" si="3"/>
        <v>1608</v>
      </c>
      <c r="D32" s="650">
        <f>Standard!$W28</f>
        <v>136</v>
      </c>
      <c r="E32" s="651">
        <v>1618</v>
      </c>
      <c r="F32" s="659">
        <f>Standard!$U28</f>
        <v>120</v>
      </c>
      <c r="G32" s="661">
        <f t="shared" si="4"/>
        <v>1489</v>
      </c>
      <c r="H32" s="675">
        <f>Standard!$X28</f>
        <v>124</v>
      </c>
      <c r="I32" s="676">
        <v>1506</v>
      </c>
      <c r="J32" s="684">
        <f>Standard!$V28</f>
        <v>128</v>
      </c>
      <c r="K32" s="686">
        <v>1549</v>
      </c>
      <c r="L32" s="417">
        <v>133</v>
      </c>
      <c r="M32" s="652">
        <v>1562</v>
      </c>
      <c r="N32" s="293"/>
      <c r="O32" s="333">
        <f>IFERROR(VLOOKUP(A32,日报!D:J,4,0)*1000000/(O$3*(1-死淘统计!B147/100)),"0")</f>
        <v>268.95511127876273</v>
      </c>
      <c r="P32" s="333">
        <f>IFERROR(VLOOKUP(A32,日报!U:AA,4,0)*1000000/(P$3*(1-死淘统计!C147/100)),"0")</f>
        <v>271.88733770198218</v>
      </c>
      <c r="Q32" s="333">
        <f>IFERROR(VLOOKUP(A32,日报!AL:AR,4,0)*1000000/(Q$3*(1-死淘统计!D147/100)),"0")</f>
        <v>274.698600210373</v>
      </c>
      <c r="R32" s="333">
        <f>IFERROR(VLOOKUP(A32,日报!BC:BI,4,0)*1000000/(R$3*(1-死淘统计!E147/100)),"0")</f>
        <v>269.68018436906158</v>
      </c>
      <c r="S32" s="333">
        <f>IFERROR(VLOOKUP(A32,日报!BT:BZ,4,0)*1000000/(S$3*(1-死淘统计!F147/100)),"0")</f>
        <v>289.72000486243365</v>
      </c>
      <c r="T32" s="333">
        <f>IFERROR(VLOOKUP(A32,日报!CK:CQ,4,0)*1000000/(T$3*(1-死淘统计!G147/100)),"0")</f>
        <v>276.87641083521447</v>
      </c>
      <c r="U32" s="333">
        <f>IFERROR(VLOOKUP(A32,日报!DB:DH,4,0)*1000000/(U$3*(1-死淘统计!H147/100)),"0")</f>
        <v>274.30715322266661</v>
      </c>
      <c r="V32" s="333">
        <f>IFERROR(VLOOKUP(A32,日报!DS:DY,4,0)*1000000/(V$3*(1-死淘统计!I147/100)),"0")</f>
        <v>283.25034278703902</v>
      </c>
      <c r="W32" s="333">
        <f>IFERROR(VLOOKUP(A32,日报!EJ:EP,4,0)*1000000/(W$3*(1-死淘统计!J147/100)),"0")</f>
        <v>271.41523659079485</v>
      </c>
      <c r="X32" s="336">
        <f t="shared" si="2"/>
        <v>275.64337576203644</v>
      </c>
      <c r="Y32" s="336">
        <f t="shared" si="5"/>
        <v>3355.4173532079594</v>
      </c>
    </row>
    <row r="33" spans="1:25" ht="20.149999999999999" customHeight="1">
      <c r="A33" s="286">
        <f t="shared" si="1"/>
        <v>25</v>
      </c>
      <c r="B33" s="667">
        <f>Standard!$T29</f>
        <v>143</v>
      </c>
      <c r="C33" s="668">
        <f t="shared" si="3"/>
        <v>1751</v>
      </c>
      <c r="D33" s="650">
        <f>Standard!$W29</f>
        <v>142</v>
      </c>
      <c r="E33" s="651">
        <v>1760</v>
      </c>
      <c r="F33" s="659">
        <f>Standard!$U29</f>
        <v>126</v>
      </c>
      <c r="G33" s="661">
        <f t="shared" si="4"/>
        <v>1615</v>
      </c>
      <c r="H33" s="675">
        <f>Standard!$X29</f>
        <v>126</v>
      </c>
      <c r="I33" s="676">
        <v>1632</v>
      </c>
      <c r="J33" s="684">
        <f>Standard!$V29</f>
        <v>134</v>
      </c>
      <c r="K33" s="686">
        <v>1683</v>
      </c>
      <c r="L33" s="417">
        <v>137</v>
      </c>
      <c r="M33" s="652">
        <v>1696</v>
      </c>
      <c r="N33" s="293"/>
      <c r="O33" s="333">
        <f>IFERROR(VLOOKUP(A33,日报!D:J,4,0)*1000000/(O$3*(1-死淘统计!B148/100)),"0")</f>
        <v>279.01701323251416</v>
      </c>
      <c r="P33" s="333">
        <f>IFERROR(VLOOKUP(A33,日报!U:AA,4,0)*1000000/(P$3*(1-死淘统计!C148/100)),"0")</f>
        <v>271.97251646149442</v>
      </c>
      <c r="Q33" s="333">
        <f>IFERROR(VLOOKUP(A33,日报!AL:AR,4,0)*1000000/(Q$3*(1-死淘统计!D148/100)),"0")</f>
        <v>286.62936836130706</v>
      </c>
      <c r="R33" s="333">
        <f>IFERROR(VLOOKUP(A33,日报!BC:BI,4,0)*1000000/(R$3*(1-死淘统计!E148/100)),"0")</f>
        <v>284.83448806774442</v>
      </c>
      <c r="S33" s="333">
        <f>IFERROR(VLOOKUP(A33,日报!BT:BZ,4,0)*1000000/(S$3*(1-死淘统计!F148/100)),"0")</f>
        <v>300.26003575491632</v>
      </c>
      <c r="T33" s="333">
        <f>IFERROR(VLOOKUP(A33,日报!CK:CQ,4,0)*1000000/(T$3*(1-死淘统计!G148/100)),"0")</f>
        <v>288.16611929229794</v>
      </c>
      <c r="U33" s="333">
        <f>IFERROR(VLOOKUP(A33,日报!DB:DH,4,0)*1000000/(U$3*(1-死淘统计!H148/100)),"0")</f>
        <v>304.85430018057571</v>
      </c>
      <c r="V33" s="333">
        <f>IFERROR(VLOOKUP(A33,日报!DS:DY,4,0)*1000000/(V$3*(1-死淘统计!I148/100)),"0")</f>
        <v>283.45204092700385</v>
      </c>
      <c r="W33" s="333">
        <f>IFERROR(VLOOKUP(A33,日报!EJ:EP,4,0)*1000000/(W$3*(1-死淘统计!J148/100)),"0")</f>
        <v>304.79476673136367</v>
      </c>
      <c r="X33" s="336">
        <f t="shared" si="2"/>
        <v>289.3311832232464</v>
      </c>
      <c r="Y33" s="336">
        <f t="shared" si="5"/>
        <v>3644.748536431206</v>
      </c>
    </row>
    <row r="34" spans="1:25" ht="20.149999999999999" customHeight="1">
      <c r="A34" s="286">
        <f t="shared" si="1"/>
        <v>26</v>
      </c>
      <c r="B34" s="667">
        <f>Standard!$T30</f>
        <v>150</v>
      </c>
      <c r="C34" s="668">
        <f t="shared" si="3"/>
        <v>1901</v>
      </c>
      <c r="D34" s="650">
        <f>Standard!$W30</f>
        <v>148</v>
      </c>
      <c r="E34" s="651">
        <v>1908</v>
      </c>
      <c r="F34" s="659">
        <f>Standard!$U30</f>
        <v>131</v>
      </c>
      <c r="G34" s="661">
        <f t="shared" si="4"/>
        <v>1746</v>
      </c>
      <c r="H34" s="675">
        <f>Standard!$X30</f>
        <v>134</v>
      </c>
      <c r="I34" s="676">
        <v>1766</v>
      </c>
      <c r="J34" s="684">
        <f>Standard!$V30</f>
        <v>140</v>
      </c>
      <c r="K34" s="686">
        <v>1823</v>
      </c>
      <c r="L34" s="417">
        <v>144</v>
      </c>
      <c r="M34" s="652">
        <v>1837</v>
      </c>
      <c r="N34" s="293"/>
      <c r="O34" s="333">
        <f>IFERROR(VLOOKUP(A34,日报!D:J,4,0)*1000000/(O$3*(1-死淘统计!B149/100)),"0")</f>
        <v>292.71432899121476</v>
      </c>
      <c r="P34" s="333">
        <f>IFERROR(VLOOKUP(A34,日报!U:AA,4,0)*1000000/(P$3*(1-死淘统计!C149/100)),"0")</f>
        <v>284.52777435138358</v>
      </c>
      <c r="Q34" s="333">
        <f>IFERROR(VLOOKUP(A34,日报!AL:AR,4,0)*1000000/(Q$3*(1-死淘统计!D149/100)),"0")</f>
        <v>306.27995775448858</v>
      </c>
      <c r="R34" s="333">
        <f>IFERROR(VLOOKUP(A34,日报!BC:BI,4,0)*1000000/(R$3*(1-死淘统计!E149/100)),"0")</f>
        <v>306.561637160955</v>
      </c>
      <c r="S34" s="333">
        <f>IFERROR(VLOOKUP(A34,日报!BT:BZ,4,0)*1000000/(S$3*(1-死淘统计!F149/100)),"0")</f>
        <v>335.79200456416316</v>
      </c>
      <c r="T34" s="333">
        <f>IFERROR(VLOOKUP(A34,日报!CK:CQ,4,0)*1000000/(T$3*(1-死淘统计!G149/100)),"0")</f>
        <v>292.31911208511542</v>
      </c>
      <c r="U34" s="333">
        <f>IFERROR(VLOOKUP(A34,日报!DB:DH,4,0)*1000000/(U$3*(1-死淘统计!H149/100)),"0")</f>
        <v>297.60850310008857</v>
      </c>
      <c r="V34" s="333">
        <f>IFERROR(VLOOKUP(A34,日报!DS:DY,4,0)*1000000/(V$3*(1-死淘统计!I149/100)),"0")</f>
        <v>278.46176129779838</v>
      </c>
      <c r="W34" s="333">
        <f>IFERROR(VLOOKUP(A34,日报!EJ:EP,4,0)*1000000/(W$3*(1-死淘统计!J149/100)),"0")</f>
        <v>302.68130286125609</v>
      </c>
      <c r="X34" s="336">
        <f t="shared" si="2"/>
        <v>299.66070912960703</v>
      </c>
      <c r="Y34" s="336">
        <f t="shared" si="5"/>
        <v>3944.4092455608129</v>
      </c>
    </row>
    <row r="35" spans="1:25" ht="20.149999999999999" customHeight="1">
      <c r="A35" s="286">
        <f t="shared" si="1"/>
        <v>27</v>
      </c>
      <c r="B35" s="667">
        <f>Standard!$T31</f>
        <v>156</v>
      </c>
      <c r="C35" s="668">
        <f t="shared" si="3"/>
        <v>2057</v>
      </c>
      <c r="D35" s="650">
        <f>Standard!$W31</f>
        <v>154</v>
      </c>
      <c r="E35" s="651">
        <v>2062</v>
      </c>
      <c r="F35" s="659">
        <f>Standard!$U31</f>
        <v>136</v>
      </c>
      <c r="G35" s="661">
        <f t="shared" si="4"/>
        <v>1882</v>
      </c>
      <c r="H35" s="675">
        <f>Standard!$X31</f>
        <v>142</v>
      </c>
      <c r="I35" s="676">
        <v>1908</v>
      </c>
      <c r="J35" s="684">
        <f>Standard!$V31</f>
        <v>146</v>
      </c>
      <c r="K35" s="686">
        <v>1969</v>
      </c>
      <c r="L35" s="417">
        <v>150</v>
      </c>
      <c r="M35" s="652">
        <v>1985</v>
      </c>
      <c r="N35" s="293"/>
      <c r="O35" s="333">
        <f>IFERROR(VLOOKUP(A35,日报!D:J,4,0)*1000000/(O$3*(1-死淘统计!B150/100)),"0")</f>
        <v>295.60201874549387</v>
      </c>
      <c r="P35" s="333">
        <f>IFERROR(VLOOKUP(A35,日报!U:AA,4,0)*1000000/(P$3*(1-死淘统计!C150/100)),"0")</f>
        <v>292.69702349007144</v>
      </c>
      <c r="Q35" s="333">
        <f>IFERROR(VLOOKUP(A35,日报!AL:AR,4,0)*1000000/(Q$3*(1-死淘统计!D150/100)),"0")</f>
        <v>320.51804186690561</v>
      </c>
      <c r="R35" s="333">
        <f>IFERROR(VLOOKUP(A35,日报!BC:BI,4,0)*1000000/(R$3*(1-死淘统计!E150/100)),"0")</f>
        <v>297.39625711960946</v>
      </c>
      <c r="S35" s="333">
        <f>IFERROR(VLOOKUP(A35,日报!BT:BZ,4,0)*1000000/(S$3*(1-死淘统计!F150/100)),"0")</f>
        <v>325.15011641681303</v>
      </c>
      <c r="T35" s="333">
        <f>IFERROR(VLOOKUP(A35,日报!CK:CQ,4,0)*1000000/(T$3*(1-死淘统计!G150/100)),"0")</f>
        <v>285.08771929824564</v>
      </c>
      <c r="U35" s="333">
        <f>IFERROR(VLOOKUP(A35,日报!DB:DH,4,0)*1000000/(U$3*(1-死淘统计!H150/100)),"0")</f>
        <v>301.78375119685097</v>
      </c>
      <c r="V35" s="333">
        <f>IFERROR(VLOOKUP(A35,日报!DS:DY,4,0)*1000000/(V$3*(1-死淘统计!I150/100)),"0")</f>
        <v>286.36759581881535</v>
      </c>
      <c r="W35" s="333">
        <f>IFERROR(VLOOKUP(A35,日报!EJ:EP,4,0)*1000000/(W$3*(1-死淘统计!J150/100)),"0")</f>
        <v>316.77958771803378</v>
      </c>
      <c r="X35" s="336">
        <f t="shared" si="2"/>
        <v>302.37579018564884</v>
      </c>
      <c r="Y35" s="336">
        <f t="shared" si="5"/>
        <v>4246.7850357464613</v>
      </c>
    </row>
    <row r="36" spans="1:25" ht="20.149999999999999" customHeight="1">
      <c r="A36" s="286">
        <f t="shared" si="1"/>
        <v>28</v>
      </c>
      <c r="B36" s="667">
        <f>Standard!$T32</f>
        <v>163</v>
      </c>
      <c r="C36" s="668">
        <f t="shared" si="3"/>
        <v>2220</v>
      </c>
      <c r="D36" s="650">
        <f>Standard!$W32</f>
        <v>160</v>
      </c>
      <c r="E36" s="651">
        <v>2222</v>
      </c>
      <c r="F36" s="659">
        <f>Standard!$U32</f>
        <v>141</v>
      </c>
      <c r="G36" s="661">
        <f t="shared" si="4"/>
        <v>2023</v>
      </c>
      <c r="H36" s="675">
        <f>Standard!$X32</f>
        <v>144</v>
      </c>
      <c r="I36" s="676">
        <v>2052</v>
      </c>
      <c r="J36" s="684">
        <f>Standard!$V32</f>
        <v>152</v>
      </c>
      <c r="K36" s="686">
        <v>2121</v>
      </c>
      <c r="L36" s="417">
        <v>156</v>
      </c>
      <c r="M36" s="652">
        <v>2137</v>
      </c>
      <c r="N36" s="293"/>
      <c r="O36" s="333">
        <f>IFERROR(VLOOKUP(A36,日报!D:J,4,0)*1000000/(O$3*(1-死淘统计!B151/100)),"0")</f>
        <v>288.31158951732533</v>
      </c>
      <c r="P36" s="333">
        <f>IFERROR(VLOOKUP(A36,日报!U:AA,4,0)*1000000/(P$3*(1-死淘统计!C151/100)),"0")</f>
        <v>309.34238860361108</v>
      </c>
      <c r="Q36" s="333">
        <f>IFERROR(VLOOKUP(A36,日报!AL:AR,4,0)*1000000/(Q$3*(1-死淘统计!D151/100)),"0")</f>
        <v>311.09659508451051</v>
      </c>
      <c r="R36" s="333">
        <f>IFERROR(VLOOKUP(A36,日报!BC:BI,4,0)*1000000/(R$3*(1-死淘统计!E151/100)),"0")</f>
        <v>287.78737974889941</v>
      </c>
      <c r="S36" s="333">
        <f>IFERROR(VLOOKUP(A36,日报!BT:BZ,4,0)*1000000/(S$3*(1-死淘统计!F151/100)),"0")</f>
        <v>307.69861105420574</v>
      </c>
      <c r="T36" s="333">
        <f>IFERROR(VLOOKUP(A36,日报!CK:CQ,4,0)*1000000/(T$3*(1-死淘统计!G151/100)),"0")</f>
        <v>294.63843048374531</v>
      </c>
      <c r="U36" s="333">
        <f>IFERROR(VLOOKUP(A36,日报!DB:DH,4,0)*1000000/(U$3*(1-死淘统计!H151/100)),"0")</f>
        <v>314.06366443095925</v>
      </c>
      <c r="V36" s="333">
        <f>IFERROR(VLOOKUP(A36,日报!DS:DY,4,0)*1000000/(V$3*(1-死淘统计!I151/100)),"0")</f>
        <v>307.34496194603258</v>
      </c>
      <c r="W36" s="333">
        <f>IFERROR(VLOOKUP(A36,日报!EJ:EP,4,0)*1000000/(W$3*(1-死淘统计!J151/100)),"0")</f>
        <v>325.75757575757575</v>
      </c>
      <c r="X36" s="336">
        <f t="shared" si="2"/>
        <v>305.11568851409606</v>
      </c>
      <c r="Y36" s="336">
        <f t="shared" si="5"/>
        <v>4551.9007242605576</v>
      </c>
    </row>
    <row r="37" spans="1:25" ht="20.149999999999999" customHeight="1">
      <c r="A37" s="286">
        <f t="shared" si="1"/>
        <v>29</v>
      </c>
      <c r="B37" s="667">
        <f>Standard!$T33</f>
        <v>169</v>
      </c>
      <c r="C37" s="668">
        <f t="shared" si="3"/>
        <v>2389</v>
      </c>
      <c r="D37" s="650">
        <f>Standard!$W33</f>
        <v>165</v>
      </c>
      <c r="E37" s="651">
        <v>2387</v>
      </c>
      <c r="F37" s="659">
        <f>Standard!$U33</f>
        <v>146</v>
      </c>
      <c r="G37" s="661">
        <f t="shared" si="4"/>
        <v>2169</v>
      </c>
      <c r="H37" s="675">
        <f>Standard!$X33</f>
        <v>151</v>
      </c>
      <c r="I37" s="676">
        <v>2203</v>
      </c>
      <c r="J37" s="684">
        <f>Standard!$V33</f>
        <v>157</v>
      </c>
      <c r="K37" s="686">
        <v>2278</v>
      </c>
      <c r="L37" s="417">
        <v>160</v>
      </c>
      <c r="M37" s="652">
        <v>2295</v>
      </c>
      <c r="N37" s="293"/>
      <c r="O37" s="333">
        <f>IFERROR(VLOOKUP(A37,日报!D:J,4,0)*1000000/(O$3*(1-死淘统计!B152/100)),"0")</f>
        <v>287.64353565024987</v>
      </c>
      <c r="P37" s="333">
        <f>IFERROR(VLOOKUP(A37,日报!U:AA,4,0)*1000000/(P$3*(1-死淘统计!C152/100)),"0")</f>
        <v>298.47630974744311</v>
      </c>
      <c r="Q37" s="333">
        <f>IFERROR(VLOOKUP(A37,日报!AL:AR,4,0)*1000000/(Q$3*(1-死淘统计!D152/100)),"0")</f>
        <v>289.83127386181701</v>
      </c>
      <c r="R37" s="333">
        <f>IFERROR(VLOOKUP(A37,日报!BC:BI,4,0)*1000000/(R$3*(1-死淘统计!E152/100)),"0")</f>
        <v>297.43883479257016</v>
      </c>
      <c r="S37" s="333">
        <f>IFERROR(VLOOKUP(A37,日报!BT:BZ,4,0)*1000000/(S$3*(1-死淘统计!F152/100)),"0")</f>
        <v>304.15277606288845</v>
      </c>
      <c r="T37" s="333">
        <f>IFERROR(VLOOKUP(A37,日报!CK:CQ,4,0)*1000000/(T$3*(1-死淘统计!G152/100)),"0")</f>
        <v>298.84649511978705</v>
      </c>
      <c r="U37" s="333">
        <f>IFERROR(VLOOKUP(A37,日报!DB:DH,4,0)*1000000/(U$3*(1-死淘统计!H152/100)),"0")</f>
        <v>308.17408633144726</v>
      </c>
      <c r="V37" s="333">
        <f>IFERROR(VLOOKUP(A37,日报!DS:DY,4,0)*1000000/(V$3*(1-死淘统计!I152/100)),"0")</f>
        <v>273.33187166557042</v>
      </c>
      <c r="W37" s="333">
        <f>IFERROR(VLOOKUP(A37,日报!EJ:EP,4,0)*1000000/(W$3*(1-死淘统计!J152/100)),"0")</f>
        <v>309.66576332429992</v>
      </c>
      <c r="X37" s="336">
        <f t="shared" si="2"/>
        <v>296.39566072845258</v>
      </c>
      <c r="Y37" s="336">
        <f t="shared" si="5"/>
        <v>4848.2963849890102</v>
      </c>
    </row>
    <row r="38" spans="1:25" ht="20.149999999999999" customHeight="1">
      <c r="A38" s="286">
        <f t="shared" si="1"/>
        <v>30</v>
      </c>
      <c r="B38" s="667">
        <f>Standard!$T34</f>
        <v>175</v>
      </c>
      <c r="C38" s="668">
        <f t="shared" si="3"/>
        <v>2564</v>
      </c>
      <c r="D38" s="650">
        <f>Standard!$W34</f>
        <v>171</v>
      </c>
      <c r="E38" s="651">
        <v>2558</v>
      </c>
      <c r="F38" s="659">
        <f>Standard!$U34</f>
        <v>150</v>
      </c>
      <c r="G38" s="661">
        <f t="shared" si="4"/>
        <v>2319</v>
      </c>
      <c r="H38" s="675">
        <f>Standard!$X34</f>
        <v>155</v>
      </c>
      <c r="I38" s="676">
        <v>2358</v>
      </c>
      <c r="J38" s="684">
        <f>Standard!$V34</f>
        <v>163</v>
      </c>
      <c r="K38" s="686">
        <v>2441</v>
      </c>
      <c r="L38" s="417">
        <v>164</v>
      </c>
      <c r="M38" s="652">
        <v>2458</v>
      </c>
      <c r="N38" s="293"/>
      <c r="O38" s="333">
        <f>IFERROR(VLOOKUP(A38,日报!D:J,4,0)*1000000/(O$3*(1-死淘统计!B153/100)),"0")</f>
        <v>297.23095804249442</v>
      </c>
      <c r="P38" s="333">
        <f>IFERROR(VLOOKUP(A38,日报!U:AA,4,0)*1000000/(P$3*(1-死淘统计!C153/100)),"0")</f>
        <v>290.33753318444229</v>
      </c>
      <c r="Q38" s="333">
        <f>IFERROR(VLOOKUP(A38,日报!AL:AR,4,0)*1000000/(Q$3*(1-死淘统计!D153/100)),"0")</f>
        <v>319.66672166309189</v>
      </c>
      <c r="R38" s="333">
        <f>IFERROR(VLOOKUP(A38,日报!BC:BI,4,0)*1000000/(R$3*(1-死淘统计!E153/100)),"0")</f>
        <v>287.68699654775605</v>
      </c>
      <c r="S38" s="333">
        <f>IFERROR(VLOOKUP(A38,日报!BT:BZ,4,0)*1000000/(S$3*(1-死淘统计!F153/100)),"0")</f>
        <v>309.8370149747663</v>
      </c>
      <c r="T38" s="333">
        <f>IFERROR(VLOOKUP(A38,日报!CK:CQ,4,0)*1000000/(T$3*(1-死淘统计!G153/100)),"0")</f>
        <v>275.76145744378027</v>
      </c>
      <c r="U38" s="333">
        <f>IFERROR(VLOOKUP(A38,日报!DB:DH,4,0)*1000000/(U$3*(1-死淘统计!H153/100)),"0")</f>
        <v>285.90829491440621</v>
      </c>
      <c r="V38" s="333">
        <f>IFERROR(VLOOKUP(A38,日报!DS:DY,4,0)*1000000/(V$3*(1-死淘统计!I153/100)),"0")</f>
        <v>228.23642196084216</v>
      </c>
      <c r="W38" s="333">
        <f>IFERROR(VLOOKUP(A38,日报!EJ:EP,4,0)*1000000/(W$3*(1-死淘统计!J153/100)),"0")</f>
        <v>273.97756062251182</v>
      </c>
      <c r="X38" s="336">
        <f t="shared" si="2"/>
        <v>285.40477326156565</v>
      </c>
      <c r="Y38" s="336">
        <f t="shared" si="5"/>
        <v>5133.7011582505756</v>
      </c>
    </row>
    <row r="39" spans="1:25" ht="20.149999999999999" customHeight="1">
      <c r="A39" s="286">
        <f t="shared" si="1"/>
        <v>31</v>
      </c>
      <c r="B39" s="667">
        <f>Standard!$T35</f>
        <v>181</v>
      </c>
      <c r="C39" s="668">
        <f t="shared" si="3"/>
        <v>2745</v>
      </c>
      <c r="D39" s="650">
        <f>Standard!$W35</f>
        <v>177</v>
      </c>
      <c r="E39" s="651">
        <v>2735</v>
      </c>
      <c r="F39" s="659">
        <f>Standard!$U35</f>
        <v>155</v>
      </c>
      <c r="G39" s="661">
        <f t="shared" si="4"/>
        <v>2474</v>
      </c>
      <c r="H39" s="675">
        <f>Standard!$X35</f>
        <v>161</v>
      </c>
      <c r="I39" s="676">
        <v>2519</v>
      </c>
      <c r="J39" s="684">
        <f>Standard!$V35</f>
        <v>168</v>
      </c>
      <c r="K39" s="686">
        <v>2609</v>
      </c>
      <c r="L39" s="417">
        <v>167</v>
      </c>
      <c r="M39" s="652">
        <v>2627</v>
      </c>
      <c r="N39" s="293"/>
      <c r="O39" s="333">
        <f>IFERROR(VLOOKUP(A39,日报!D:J,4,0)*1000000/(O$3*(1-死淘统计!B154/100)),"0")</f>
        <v>271.5525554484089</v>
      </c>
      <c r="P39" s="333">
        <f>IFERROR(VLOOKUP(A39,日报!U:AA,4,0)*1000000/(P$3*(1-死淘统计!C154/100)),"0")</f>
        <v>257.97951464150623</v>
      </c>
      <c r="Q39" s="333">
        <f>IFERROR(VLOOKUP(A39,日报!AL:AR,4,0)*1000000/(Q$3*(1-死淘统计!D154/100)),"0")</f>
        <v>321.2284706370616</v>
      </c>
      <c r="R39" s="333">
        <f>IFERROR(VLOOKUP(A39,日报!BC:BI,4,0)*1000000/(R$3*(1-死淘统计!E154/100)),"0")</f>
        <v>266.89217061298575</v>
      </c>
      <c r="S39" s="333">
        <f>IFERROR(VLOOKUP(A39,日报!BT:BZ,4,0)*1000000/(S$3*(1-死淘统计!F154/100)),"0")</f>
        <v>299.65504343127884</v>
      </c>
      <c r="T39" s="333">
        <f>IFERROR(VLOOKUP(A39,日报!CK:CQ,4,0)*1000000/(T$3*(1-死淘统计!G154/100)),"0")</f>
        <v>264.48227861655425</v>
      </c>
      <c r="U39" s="333">
        <f>IFERROR(VLOOKUP(A39,日报!DB:DH,4,0)*1000000/(U$3*(1-死淘统计!H154/100)),"0")</f>
        <v>253.23761769055952</v>
      </c>
      <c r="V39" s="333">
        <f>IFERROR(VLOOKUP(A39,日报!DS:DY,4,0)*1000000/(V$3*(1-死淘统计!I154/100)),"0")</f>
        <v>242.73109712966755</v>
      </c>
      <c r="W39" s="333">
        <f>IFERROR(VLOOKUP(A39,日报!EJ:EP,4,0)*1000000/(W$3*(1-死淘统计!J154/100)),"0")</f>
        <v>269.10383346026913</v>
      </c>
      <c r="X39" s="336">
        <f t="shared" si="2"/>
        <v>271.87362018536572</v>
      </c>
      <c r="Y39" s="336">
        <f t="shared" si="5"/>
        <v>5405.574778435941</v>
      </c>
    </row>
    <row r="40" spans="1:25" ht="20.149999999999999" customHeight="1">
      <c r="A40" s="286">
        <f t="shared" si="1"/>
        <v>32</v>
      </c>
      <c r="B40" s="667">
        <f>Standard!$T36</f>
        <v>187</v>
      </c>
      <c r="C40" s="668">
        <f t="shared" si="3"/>
        <v>2932</v>
      </c>
      <c r="D40" s="650">
        <f>Standard!$W36</f>
        <v>184</v>
      </c>
      <c r="E40" s="651">
        <v>2919</v>
      </c>
      <c r="F40" s="659">
        <f>Standard!$U36</f>
        <v>159</v>
      </c>
      <c r="G40" s="661">
        <f t="shared" si="4"/>
        <v>2633</v>
      </c>
      <c r="H40" s="675">
        <f>Standard!$X36</f>
        <v>163</v>
      </c>
      <c r="I40" s="676">
        <v>2682</v>
      </c>
      <c r="J40" s="684">
        <f>Standard!$V36</f>
        <v>173</v>
      </c>
      <c r="K40" s="686">
        <v>2782</v>
      </c>
      <c r="L40" s="417">
        <v>170</v>
      </c>
      <c r="M40" s="652">
        <v>2801</v>
      </c>
      <c r="N40" s="293"/>
      <c r="O40" s="333">
        <f>IFERROR(VLOOKUP(A40,日报!D:J,4,0)*1000000/(O$3*(1-死淘统计!B155/100)),"0")</f>
        <v>272.67430569042534</v>
      </c>
      <c r="P40" s="333">
        <f>IFERROR(VLOOKUP(A40,日报!U:AA,4,0)*1000000/(P$3*(1-死淘统计!C155/100)),"0")</f>
        <v>248.28473413379075</v>
      </c>
      <c r="Q40" s="333">
        <f>IFERROR(VLOOKUP(A40,日报!AL:AR,4,0)*1000000/(Q$3*(1-死淘统计!D155/100)),"0")</f>
        <v>281.76058686228743</v>
      </c>
      <c r="R40" s="333">
        <f>IFERROR(VLOOKUP(A40,日报!BC:BI,4,0)*1000000/(R$3*(1-死淘统计!E155/100)),"0")</f>
        <v>249.18249927563227</v>
      </c>
      <c r="S40" s="333">
        <f>IFERROR(VLOOKUP(A40,日报!BT:BZ,4,0)*1000000/(S$3*(1-死淘统计!F155/100)),"0")</f>
        <v>256.87002210082977</v>
      </c>
      <c r="T40" s="333">
        <f>IFERROR(VLOOKUP(A40,日报!CK:CQ,4,0)*1000000/(T$3*(1-死淘统计!G155/100)),"0")</f>
        <v>257.92584631918322</v>
      </c>
      <c r="U40" s="333">
        <f>IFERROR(VLOOKUP(A40,日报!DB:DH,4,0)*1000000/(U$3*(1-死淘统计!H155/100)),"0")</f>
        <v>230.59185242121444</v>
      </c>
      <c r="V40" s="333">
        <f>IFERROR(VLOOKUP(A40,日报!DS:DY,4,0)*1000000/(V$3*(1-死淘统计!I155/100)),"0")</f>
        <v>237.79913322027511</v>
      </c>
      <c r="W40" s="333">
        <f>IFERROR(VLOOKUP(A40,日报!EJ:EP,4,0)*1000000/(W$3*(1-死淘统计!J155/100)),"0")</f>
        <v>238.39854413102822</v>
      </c>
      <c r="X40" s="336">
        <f t="shared" si="2"/>
        <v>252.60972490607406</v>
      </c>
      <c r="Y40" s="336">
        <f t="shared" si="5"/>
        <v>5658.184503342015</v>
      </c>
    </row>
    <row r="41" spans="1:25" ht="20.149999999999999" customHeight="1">
      <c r="A41" s="286">
        <f t="shared" si="1"/>
        <v>33</v>
      </c>
      <c r="B41" s="667">
        <f>Standard!$T37</f>
        <v>192</v>
      </c>
      <c r="C41" s="668">
        <f t="shared" si="3"/>
        <v>3124</v>
      </c>
      <c r="D41" s="650">
        <f>Standard!$W37</f>
        <v>192</v>
      </c>
      <c r="E41" s="651">
        <v>3111</v>
      </c>
      <c r="F41" s="659">
        <f>Standard!$U37</f>
        <v>163</v>
      </c>
      <c r="G41" s="661">
        <f t="shared" si="4"/>
        <v>2796</v>
      </c>
      <c r="H41" s="675">
        <f>Standard!$X37</f>
        <v>165</v>
      </c>
      <c r="I41" s="676">
        <v>2847</v>
      </c>
      <c r="J41" s="684">
        <f>Standard!$V37</f>
        <v>178</v>
      </c>
      <c r="K41" s="686">
        <v>2960</v>
      </c>
      <c r="L41" s="417">
        <v>174</v>
      </c>
      <c r="M41" s="652">
        <v>2981</v>
      </c>
      <c r="N41" s="293"/>
      <c r="O41" s="333">
        <f>IFERROR(VLOOKUP(A41,日报!D:J,4,0)*1000000/(O$3*(1-死淘统计!B156/100)),"0")</f>
        <v>254.29041611158999</v>
      </c>
      <c r="P41" s="333">
        <f>IFERROR(VLOOKUP(A41,日报!U:AA,4,0)*1000000/(P$3*(1-死淘统计!C156/100)),"0")</f>
        <v>259.53066387507636</v>
      </c>
      <c r="Q41" s="333">
        <f>IFERROR(VLOOKUP(A41,日报!AL:AR,4,0)*1000000/(Q$3*(1-死淘统计!D156/100)),"0")</f>
        <v>257.9348463277783</v>
      </c>
      <c r="R41" s="333">
        <f>IFERROR(VLOOKUP(A41,日报!BC:BI,4,0)*1000000/(R$3*(1-死淘统计!E156/100)),"0")</f>
        <v>250.21821355833575</v>
      </c>
      <c r="S41" s="333">
        <f>IFERROR(VLOOKUP(A41,日报!BT:BZ,4,0)*1000000/(S$3*(1-死淘统计!F156/100)),"0")</f>
        <v>249.88470085111734</v>
      </c>
      <c r="T41" s="333">
        <f>IFERROR(VLOOKUP(A41,日报!CK:CQ,4,0)*1000000/(T$3*(1-死淘统计!G156/100)),"0")</f>
        <v>266.48420901004715</v>
      </c>
      <c r="U41" s="333">
        <f>IFERROR(VLOOKUP(A41,日报!DB:DH,4,0)*1000000/(U$3*(1-死淘统计!H156/100)),"0")</f>
        <v>221.33403717808528</v>
      </c>
      <c r="V41" s="333">
        <f>IFERROR(VLOOKUP(A41,日报!DS:DY,4,0)*1000000/(V$3*(1-死淘统计!I156/100)),"0")</f>
        <v>258.54847307897342</v>
      </c>
      <c r="W41" s="333">
        <f>IFERROR(VLOOKUP(A41,日报!EJ:EP,4,0)*1000000/(W$3*(1-死淘统计!J156/100)),"0")</f>
        <v>226.52539276580197</v>
      </c>
      <c r="X41" s="336">
        <f t="shared" si="2"/>
        <v>249.41677252853393</v>
      </c>
      <c r="Y41" s="336">
        <f t="shared" si="5"/>
        <v>5907.6012758705492</v>
      </c>
    </row>
    <row r="42" spans="1:25" ht="20.149999999999999" customHeight="1">
      <c r="A42" s="286">
        <f t="shared" si="1"/>
        <v>34</v>
      </c>
      <c r="B42" s="667">
        <f>Standard!$T38</f>
        <v>198</v>
      </c>
      <c r="C42" s="668">
        <f t="shared" si="3"/>
        <v>3322</v>
      </c>
      <c r="D42" s="650">
        <f>Standard!$W38</f>
        <v>200</v>
      </c>
      <c r="E42" s="651">
        <v>3311</v>
      </c>
      <c r="F42" s="659">
        <f>Standard!$U38</f>
        <v>168</v>
      </c>
      <c r="G42" s="661">
        <f t="shared" si="4"/>
        <v>2964</v>
      </c>
      <c r="H42" s="675">
        <f>Standard!$X38</f>
        <v>167</v>
      </c>
      <c r="I42" s="676">
        <v>3014</v>
      </c>
      <c r="J42" s="684">
        <f>Standard!$V38</f>
        <v>183</v>
      </c>
      <c r="K42" s="686">
        <v>3143</v>
      </c>
      <c r="L42" s="417">
        <v>177</v>
      </c>
      <c r="M42" s="652">
        <v>3163</v>
      </c>
      <c r="N42" s="293"/>
      <c r="O42" s="333">
        <f>IFERROR(VLOOKUP(A42,日报!D:J,4,0)*1000000/(O$3*(1-死淘统计!B157/100)),"0")</f>
        <v>240.66291332963286</v>
      </c>
      <c r="P42" s="333">
        <f>IFERROR(VLOOKUP(A42,日报!U:AA,4,0)*1000000/(P$3*(1-死淘统计!C157/100)),"0")</f>
        <v>265.40790879943</v>
      </c>
      <c r="Q42" s="333">
        <f>IFERROR(VLOOKUP(A42,日报!AL:AR,4,0)*1000000/(Q$3*(1-死淘统计!D157/100)),"0")</f>
        <v>257.84470429881384</v>
      </c>
      <c r="R42" s="333">
        <f>IFERROR(VLOOKUP(A42,日报!BC:BI,4,0)*1000000/(R$3*(1-死淘统计!E157/100)),"0")</f>
        <v>281.11946532999167</v>
      </c>
      <c r="S42" s="333">
        <f>IFERROR(VLOOKUP(A42,日报!BT:BZ,4,0)*1000000/(S$3*(1-死淘统计!F157/100)),"0")</f>
        <v>259.86647511197498</v>
      </c>
      <c r="T42" s="333">
        <f>IFERROR(VLOOKUP(A42,日报!CK:CQ,4,0)*1000000/(T$3*(1-死淘统计!G157/100)),"0")</f>
        <v>290.689255719664</v>
      </c>
      <c r="U42" s="333">
        <f>IFERROR(VLOOKUP(A42,日报!DB:DH,4,0)*1000000/(U$3*(1-死淘统计!H157/100)),"0")</f>
        <v>222.21369358305188</v>
      </c>
      <c r="V42" s="333">
        <f>IFERROR(VLOOKUP(A42,日报!DS:DY,4,0)*1000000/(V$3*(1-死淘统计!I157/100)),"0")</f>
        <v>264.13060218697058</v>
      </c>
      <c r="W42" s="333">
        <f>IFERROR(VLOOKUP(A42,日报!EJ:EP,4,0)*1000000/(W$3*(1-死淘统计!J157/100)),"0")</f>
        <v>206.26910751777228</v>
      </c>
      <c r="X42" s="336">
        <f t="shared" si="2"/>
        <v>254.24490287525583</v>
      </c>
      <c r="Y42" s="336">
        <f t="shared" si="5"/>
        <v>6161.8461787458054</v>
      </c>
    </row>
    <row r="43" spans="1:25" ht="20.149999999999999" customHeight="1">
      <c r="A43" s="286">
        <f t="shared" si="1"/>
        <v>35</v>
      </c>
      <c r="B43" s="667">
        <f>Standard!$T39</f>
        <v>203</v>
      </c>
      <c r="C43" s="668">
        <f t="shared" si="3"/>
        <v>3525</v>
      </c>
      <c r="D43" s="650">
        <f>Standard!$W39</f>
        <v>209</v>
      </c>
      <c r="E43" s="651">
        <v>3520</v>
      </c>
      <c r="F43" s="659">
        <f>Standard!$U39</f>
        <v>171</v>
      </c>
      <c r="G43" s="661">
        <f t="shared" si="4"/>
        <v>3135</v>
      </c>
      <c r="H43" s="675">
        <f>Standard!$X39</f>
        <v>169</v>
      </c>
      <c r="I43" s="676">
        <v>3183</v>
      </c>
      <c r="J43" s="684">
        <f>Standard!$V39</f>
        <v>187</v>
      </c>
      <c r="K43" s="686">
        <v>3330</v>
      </c>
      <c r="L43" s="417">
        <v>179</v>
      </c>
      <c r="M43" s="652">
        <v>3352</v>
      </c>
      <c r="N43" s="293"/>
      <c r="O43" s="333">
        <f>IFERROR(VLOOKUP(A43,日报!D:J,4,0)*1000000/(O$3*(1-死淘统计!B158/100)),"0")</f>
        <v>194.12001610954491</v>
      </c>
      <c r="P43" s="333">
        <f>IFERROR(VLOOKUP(A43,日报!U:AA,4,0)*1000000/(P$3*(1-死淘统计!C158/100)),"0")</f>
        <v>257.28044026599406</v>
      </c>
      <c r="Q43" s="333">
        <f>IFERROR(VLOOKUP(A43,日报!AL:AR,4,0)*1000000/(Q$3*(1-死淘统计!D158/100)),"0")</f>
        <v>280.40154178491252</v>
      </c>
      <c r="R43" s="333">
        <f>IFERROR(VLOOKUP(A43,日报!BC:BI,4,0)*1000000/(R$3*(1-死淘统计!E158/100)),"0")</f>
        <v>300.37862852334877</v>
      </c>
      <c r="S43" s="333">
        <f>IFERROR(VLOOKUP(A43,日报!BT:BZ,4,0)*1000000/(S$3*(1-死淘统计!F158/100)),"0")</f>
        <v>266.82579600187546</v>
      </c>
      <c r="T43" s="333">
        <f>IFERROR(VLOOKUP(A43,日报!CK:CQ,4,0)*1000000/(T$3*(1-死淘统计!G158/100)),"0")</f>
        <v>289.34677772906616</v>
      </c>
      <c r="U43" s="333">
        <f>IFERROR(VLOOKUP(A43,日报!DB:DH,4,0)*1000000/(U$3*(1-死淘统计!H158/100)),"0")</f>
        <v>213.16614420062692</v>
      </c>
      <c r="V43" s="333">
        <f>IFERROR(VLOOKUP(A43,日报!DS:DY,4,0)*1000000/(V$3*(1-死淘统计!I158/100)),"0")</f>
        <v>280.02489110143119</v>
      </c>
      <c r="W43" s="333">
        <f>IFERROR(VLOOKUP(A43,日报!EJ:EP,4,0)*1000000/(W$3*(1-死淘统计!J158/100)),"0")</f>
        <v>182.06389128721048</v>
      </c>
      <c r="X43" s="336">
        <f t="shared" si="2"/>
        <v>251.51201411155671</v>
      </c>
      <c r="Y43" s="336">
        <f t="shared" si="5"/>
        <v>6413.3581928573622</v>
      </c>
    </row>
    <row r="44" spans="1:25" ht="20.149999999999999" customHeight="1">
      <c r="A44" s="286">
        <f t="shared" si="1"/>
        <v>36</v>
      </c>
      <c r="B44" s="667">
        <f>Standard!$T40</f>
        <v>208</v>
      </c>
      <c r="C44" s="668">
        <f t="shared" si="3"/>
        <v>3733</v>
      </c>
      <c r="D44" s="650">
        <f>Standard!$W40</f>
        <v>212</v>
      </c>
      <c r="E44" s="651">
        <v>3732</v>
      </c>
      <c r="F44" s="659">
        <f>Standard!$U40</f>
        <v>175</v>
      </c>
      <c r="G44" s="661">
        <f t="shared" si="4"/>
        <v>3310</v>
      </c>
      <c r="H44" s="675">
        <f>Standard!$X40</f>
        <v>175</v>
      </c>
      <c r="I44" s="676">
        <v>3358</v>
      </c>
      <c r="J44" s="684">
        <f>Standard!$V40</f>
        <v>192</v>
      </c>
      <c r="K44" s="686">
        <v>3522</v>
      </c>
      <c r="L44" s="417">
        <v>182</v>
      </c>
      <c r="M44" s="652">
        <v>3545</v>
      </c>
      <c r="N44" s="293"/>
      <c r="O44" s="333">
        <f>IFERROR(VLOOKUP(A44,日报!D:J,4,0)*1000000/(O$3*(1-死淘统计!B159/100)),"0")</f>
        <v>200.71419775889669</v>
      </c>
      <c r="P44" s="333">
        <f>IFERROR(VLOOKUP(A44,日报!U:AA,4,0)*1000000/(P$3*(1-死淘统计!C159/100)),"0")</f>
        <v>269.85530172614341</v>
      </c>
      <c r="Q44" s="333">
        <f>IFERROR(VLOOKUP(A44,日报!AL:AR,4,0)*1000000/(Q$3*(1-死淘统计!D159/100)),"0")</f>
        <v>305.9959827343049</v>
      </c>
      <c r="R44" s="333">
        <f>IFERROR(VLOOKUP(A44,日报!BC:BI,4,0)*1000000/(R$3*(1-死淘统计!E159/100)),"0")</f>
        <v>313.04495767938414</v>
      </c>
      <c r="S44" s="333">
        <f>IFERROR(VLOOKUP(A44,日报!BT:BZ,4,0)*1000000/(S$3*(1-死淘统计!F159/100)),"0")</f>
        <v>272.77029643333475</v>
      </c>
      <c r="T44" s="333">
        <f>IFERROR(VLOOKUP(A44,日报!CK:CQ,4,0)*1000000/(T$3*(1-死淘统计!G159/100)),"0")</f>
        <v>319.91174848317701</v>
      </c>
      <c r="U44" s="333">
        <f>IFERROR(VLOOKUP(A44,日报!DB:DH,4,0)*1000000/(U$3*(1-死淘统计!H159/100)),"0")</f>
        <v>213.16614420062692</v>
      </c>
      <c r="V44" s="333">
        <f>IFERROR(VLOOKUP(A44,日报!DS:DY,4,0)*1000000/(V$3*(1-死淘统计!I159/100)),"0")</f>
        <v>291.22038933625203</v>
      </c>
      <c r="W44" s="333">
        <f>IFERROR(VLOOKUP(A44,日报!EJ:EP,4,0)*1000000/(W$3*(1-死淘统计!J159/100)),"0")</f>
        <v>182.06389128721048</v>
      </c>
      <c r="X44" s="336">
        <f t="shared" si="2"/>
        <v>263.19365662659226</v>
      </c>
      <c r="Y44" s="336">
        <f t="shared" si="5"/>
        <v>6676.5518494839544</v>
      </c>
    </row>
    <row r="45" spans="1:25" ht="20.149999999999999" customHeight="1">
      <c r="A45" s="286">
        <f t="shared" si="1"/>
        <v>37</v>
      </c>
      <c r="B45" s="667">
        <f>Standard!$T41</f>
        <v>213</v>
      </c>
      <c r="C45" s="668">
        <f t="shared" si="3"/>
        <v>3946</v>
      </c>
      <c r="D45" s="650">
        <f>Standard!$W41</f>
        <v>215</v>
      </c>
      <c r="E45" s="651">
        <v>3947</v>
      </c>
      <c r="F45" s="659">
        <f>Standard!$U41</f>
        <v>179</v>
      </c>
      <c r="G45" s="661">
        <f t="shared" si="4"/>
        <v>3489</v>
      </c>
      <c r="H45" s="675">
        <f>Standard!$X41</f>
        <v>179</v>
      </c>
      <c r="I45" s="676">
        <v>3537</v>
      </c>
      <c r="J45" s="684">
        <f>Standard!$V41</f>
        <v>196</v>
      </c>
      <c r="K45" s="686">
        <v>3718</v>
      </c>
      <c r="L45" s="417">
        <v>186</v>
      </c>
      <c r="M45" s="652">
        <v>3742</v>
      </c>
      <c r="N45" s="293"/>
      <c r="O45" s="333">
        <f>IFERROR(VLOOKUP(A45,日报!D:J,4,0)*1000000/(O$3*(1-死淘统计!B160/100)),"0")</f>
        <v>200.71419775889669</v>
      </c>
      <c r="P45" s="333">
        <f>IFERROR(VLOOKUP(A45,日报!U:AA,4,0)*1000000/(P$3*(1-死淘统计!C160/100)),"0")</f>
        <v>269.85530172614341</v>
      </c>
      <c r="Q45" s="333">
        <f>IFERROR(VLOOKUP(A45,日报!AL:AR,4,0)*1000000/(Q$3*(1-死淘统计!D160/100)),"0")</f>
        <v>305.9959827343049</v>
      </c>
      <c r="R45" s="333">
        <f>IFERROR(VLOOKUP(A45,日报!BC:BI,4,0)*1000000/(R$3*(1-死淘统计!E160/100)),"0")</f>
        <v>313.04495767938414</v>
      </c>
      <c r="S45" s="333">
        <f>IFERROR(VLOOKUP(A45,日报!BT:BZ,4,0)*1000000/(S$3*(1-死淘统计!F160/100)),"0")</f>
        <v>272.77029643333475</v>
      </c>
      <c r="T45" s="333" t="str">
        <f ca="1">IFERROR(VLOOKUP(A45,日报!CK:CQ,4,0)*1000000/(T$3*(1-死淘统计!G160/100)),"0")</f>
        <v>0</v>
      </c>
      <c r="U45" s="333" t="str">
        <f ca="1">IFERROR(VLOOKUP(A45,日报!DB:DH,4,0)*1000000/(U$3*(1-死淘统计!H160/100)),"0")</f>
        <v>0</v>
      </c>
      <c r="V45" s="333" t="str">
        <f ca="1">IFERROR(VLOOKUP(A45,日报!DS:DY,4,0)*1000000/(V$3*(1-死淘统计!I160/100)),"0")</f>
        <v>0</v>
      </c>
      <c r="W45" s="333" t="str">
        <f ca="1">IFERROR(VLOOKUP(A45,日报!EJ:EP,4,0)*1000000/(W$3*(1-死淘统计!J160/100)),"0")</f>
        <v>0</v>
      </c>
      <c r="X45" s="336">
        <f t="shared" ca="1" si="2"/>
        <v>272.4761472664128</v>
      </c>
      <c r="Y45" s="336">
        <f t="shared" ca="1" si="5"/>
        <v>6949.0279967503675</v>
      </c>
    </row>
    <row r="46" spans="1:25" ht="20.149999999999999" customHeight="1">
      <c r="A46" s="286">
        <f t="shared" si="1"/>
        <v>38</v>
      </c>
      <c r="B46" s="667">
        <f>Standard!$T42</f>
        <v>217</v>
      </c>
      <c r="C46" s="668">
        <f t="shared" si="3"/>
        <v>4163</v>
      </c>
      <c r="D46" s="650">
        <f>Standard!$W42</f>
        <v>218</v>
      </c>
      <c r="E46" s="651">
        <v>4165</v>
      </c>
      <c r="F46" s="659">
        <f>Standard!$U42</f>
        <v>182</v>
      </c>
      <c r="G46" s="661">
        <f t="shared" si="4"/>
        <v>3671</v>
      </c>
      <c r="H46" s="675">
        <f>Standard!$X42</f>
        <v>184</v>
      </c>
      <c r="I46" s="676">
        <v>3721</v>
      </c>
      <c r="J46" s="684">
        <f>Standard!$V42</f>
        <v>200</v>
      </c>
      <c r="K46" s="686">
        <v>3918</v>
      </c>
      <c r="L46" s="417">
        <v>190</v>
      </c>
      <c r="M46" s="652">
        <v>3943</v>
      </c>
      <c r="N46" s="293"/>
      <c r="O46" s="333" t="str">
        <f ca="1">IFERROR(VLOOKUP(A46,日报!D:J,4,0)*1000000/(O$3*(1-死淘统计!B161/100)),"0")</f>
        <v>0</v>
      </c>
      <c r="P46" s="333" t="str">
        <f ca="1">IFERROR(VLOOKUP(A46,日报!U:AA,4,0)*1000000/(P$3*(1-死淘统计!C161/100)),"0")</f>
        <v>0</v>
      </c>
      <c r="Q46" s="333" t="str">
        <f ca="1">IFERROR(VLOOKUP(A46,日报!AL:AR,4,0)*1000000/(Q$3*(1-死淘统计!D161/100)),"0")</f>
        <v>0</v>
      </c>
      <c r="R46" s="333" t="str">
        <f ca="1">IFERROR(VLOOKUP(A46,日报!BC:BI,4,0)*1000000/(R$3*(1-死淘统计!E161/100)),"0")</f>
        <v>0</v>
      </c>
      <c r="S46" s="333" t="str">
        <f ca="1">IFERROR(VLOOKUP(A46,日报!BT:BZ,4,0)*1000000/(S$3*(1-死淘统计!F161/100)),"0")</f>
        <v>0</v>
      </c>
      <c r="T46" s="333" t="str">
        <f ca="1">IFERROR(VLOOKUP(A46,日报!CK:CQ,4,0)*1000000/(T$3*(1-死淘统计!G161/100)),"0")</f>
        <v>0</v>
      </c>
      <c r="U46" s="333" t="str">
        <f ca="1">IFERROR(VLOOKUP(A46,日报!DB:DH,4,0)*1000000/(U$3*(1-死淘统计!H161/100)),"0")</f>
        <v>0</v>
      </c>
      <c r="V46" s="333" t="str">
        <f ca="1">IFERROR(VLOOKUP(A46,日报!DS:DY,4,0)*1000000/(V$3*(1-死淘统计!I161/100)),"0")</f>
        <v>0</v>
      </c>
      <c r="W46" s="333" t="str">
        <f ca="1">IFERROR(VLOOKUP(A46,日报!EJ:EP,4,0)*1000000/(W$3*(1-死淘统计!J161/100)),"0")</f>
        <v>0</v>
      </c>
      <c r="X46" s="336" t="e">
        <f t="shared" ca="1" si="2"/>
        <v>#DIV/0!</v>
      </c>
      <c r="Y46" s="336" t="e">
        <f t="shared" ca="1" si="5"/>
        <v>#DIV/0!</v>
      </c>
    </row>
    <row r="47" spans="1:25" ht="20.149999999999999" customHeight="1">
      <c r="A47" s="286">
        <f t="shared" si="1"/>
        <v>39</v>
      </c>
      <c r="B47" s="667">
        <f>Standard!$T43</f>
        <v>222</v>
      </c>
      <c r="C47" s="668">
        <f t="shared" si="3"/>
        <v>4385</v>
      </c>
      <c r="D47" s="650">
        <f>Standard!$W43</f>
        <v>221</v>
      </c>
      <c r="E47" s="651">
        <v>4386</v>
      </c>
      <c r="F47" s="659">
        <f>Standard!$U43</f>
        <v>186</v>
      </c>
      <c r="G47" s="661">
        <f t="shared" si="4"/>
        <v>3857</v>
      </c>
      <c r="H47" s="675">
        <f>Standard!$X43</f>
        <v>189</v>
      </c>
      <c r="I47" s="676">
        <v>3910</v>
      </c>
      <c r="J47" s="684">
        <f>Standard!$V43</f>
        <v>204</v>
      </c>
      <c r="K47" s="686">
        <v>4122</v>
      </c>
      <c r="L47" s="417">
        <v>193</v>
      </c>
      <c r="M47" s="652">
        <v>4148</v>
      </c>
      <c r="N47" s="293"/>
      <c r="O47" s="333" t="str">
        <f ca="1">IFERROR(VLOOKUP(A47,日报!D:J,4,0)*1000000/(O$3*(1-死淘统计!B162/100)),"0")</f>
        <v>0</v>
      </c>
      <c r="P47" s="333" t="str">
        <f ca="1">IFERROR(VLOOKUP(A47,日报!U:AA,4,0)*1000000/(P$3*(1-死淘统计!C162/100)),"0")</f>
        <v>0</v>
      </c>
      <c r="Q47" s="333" t="str">
        <f ca="1">IFERROR(VLOOKUP(A47,日报!AL:AR,4,0)*1000000/(Q$3*(1-死淘统计!D162/100)),"0")</f>
        <v>0</v>
      </c>
      <c r="R47" s="333" t="str">
        <f ca="1">IFERROR(VLOOKUP(A47,日报!BC:BI,4,0)*1000000/(R$3*(1-死淘统计!E162/100)),"0")</f>
        <v>0</v>
      </c>
      <c r="S47" s="333" t="str">
        <f ca="1">IFERROR(VLOOKUP(A47,日报!BT:BZ,4,0)*1000000/(S$3*(1-死淘统计!F162/100)),"0")</f>
        <v>0</v>
      </c>
      <c r="T47" s="333">
        <f ca="1">IFERROR(VLOOKUP(A47,日报!CK:CQ,4,0)*1000000/(T$3*(1-死淘统计!G162/100)),"0")</f>
        <v>319.91174848317701</v>
      </c>
      <c r="U47" s="333">
        <f ca="1">IFERROR(VLOOKUP(A47,日报!DB:DH,4,0)*1000000/(U$3*(1-死淘统计!H162/100)),"0")</f>
        <v>213.16614420062692</v>
      </c>
      <c r="V47" s="333">
        <f ca="1">IFERROR(VLOOKUP(A47,日报!DS:DY,4,0)*1000000/(V$3*(1-死淘统计!I162/100)),"0")</f>
        <v>291.22038933625203</v>
      </c>
      <c r="W47" s="333">
        <f ca="1">IFERROR(VLOOKUP(A47,日报!EJ:EP,4,0)*1000000/(W$3*(1-死淘统计!J162/100)),"0")</f>
        <v>182.06389128721048</v>
      </c>
      <c r="X47" s="336">
        <f t="shared" ca="1" si="2"/>
        <v>251.5905433268166</v>
      </c>
      <c r="Y47" s="336" t="e">
        <f t="shared" ca="1" si="5"/>
        <v>#DIV/0!</v>
      </c>
    </row>
    <row r="48" spans="1:25" ht="20.149999999999999" customHeight="1">
      <c r="A48" s="286">
        <f t="shared" si="1"/>
        <v>40</v>
      </c>
      <c r="B48" s="667">
        <f>Standard!$T44</f>
        <v>226</v>
      </c>
      <c r="C48" s="668">
        <f t="shared" si="3"/>
        <v>4611</v>
      </c>
      <c r="D48" s="650">
        <f>Standard!$W44</f>
        <v>225</v>
      </c>
      <c r="E48" s="651">
        <v>4611</v>
      </c>
      <c r="F48" s="659">
        <f>Standard!$U44</f>
        <v>189</v>
      </c>
      <c r="G48" s="661">
        <f t="shared" si="4"/>
        <v>4046</v>
      </c>
      <c r="H48" s="675">
        <f>Standard!$X44</f>
        <v>193</v>
      </c>
      <c r="I48" s="676">
        <v>4103</v>
      </c>
      <c r="J48" s="684">
        <f>Standard!$V44</f>
        <v>208</v>
      </c>
      <c r="K48" s="686">
        <v>4330</v>
      </c>
      <c r="L48" s="417">
        <v>197</v>
      </c>
      <c r="M48" s="652">
        <v>4357</v>
      </c>
      <c r="N48" s="293"/>
      <c r="O48" s="333">
        <f ca="1">IFERROR(VLOOKUP(A48,日报!D:J,4,0)*1000000/(O$3*(1-死淘统计!B163/100)),"0")</f>
        <v>200.71419775889669</v>
      </c>
      <c r="P48" s="333">
        <f ca="1">IFERROR(VLOOKUP(A48,日报!U:AA,4,0)*1000000/(P$3*(1-死淘统计!C163/100)),"0")</f>
        <v>269.85530172614341</v>
      </c>
      <c r="Q48" s="333">
        <f ca="1">IFERROR(VLOOKUP(A48,日报!AL:AR,4,0)*1000000/(Q$3*(1-死淘统计!D163/100)),"0")</f>
        <v>305.9959827343049</v>
      </c>
      <c r="R48" s="333">
        <f ca="1">IFERROR(VLOOKUP(A48,日报!BC:BI,4,0)*1000000/(R$3*(1-死淘统计!E163/100)),"0")</f>
        <v>313.04495767938414</v>
      </c>
      <c r="S48" s="333">
        <f ca="1">IFERROR(VLOOKUP(A48,日报!BT:BZ,4,0)*1000000/(S$3*(1-死淘统计!F163/100)),"0")</f>
        <v>272.77029643333475</v>
      </c>
      <c r="T48" s="333" t="str">
        <f ca="1">IFERROR(VLOOKUP(A48,日报!CK:CQ,4,0)*1000000/(T$3*(1-死淘统计!G163/100)),"0")</f>
        <v>0</v>
      </c>
      <c r="U48" s="333" t="str">
        <f ca="1">IFERROR(VLOOKUP(A48,日报!DB:DH,4,0)*1000000/(U$3*(1-死淘统计!H163/100)),"0")</f>
        <v>0</v>
      </c>
      <c r="V48" s="333" t="str">
        <f ca="1">IFERROR(VLOOKUP(A48,日报!DS:DY,4,0)*1000000/(V$3*(1-死淘统计!I163/100)),"0")</f>
        <v>0</v>
      </c>
      <c r="W48" s="333" t="str">
        <f ca="1">IFERROR(VLOOKUP(A48,日报!EJ:EP,4,0)*1000000/(W$3*(1-死淘统计!J163/100)),"0")</f>
        <v>0</v>
      </c>
      <c r="X48" s="336">
        <f t="shared" ca="1" si="2"/>
        <v>272.4761472664128</v>
      </c>
      <c r="Y48" s="336" t="e">
        <f t="shared" ca="1" si="5"/>
        <v>#DIV/0!</v>
      </c>
    </row>
    <row r="49" spans="1:25" ht="20.149999999999999" customHeight="1">
      <c r="A49" s="286">
        <f t="shared" si="1"/>
        <v>41</v>
      </c>
      <c r="B49" s="667">
        <f>Standard!$T45</f>
        <v>230</v>
      </c>
      <c r="C49" s="668">
        <f t="shared" si="3"/>
        <v>4841</v>
      </c>
      <c r="D49" s="650">
        <f>Standard!$W45</f>
        <v>229</v>
      </c>
      <c r="E49" s="651">
        <v>4840</v>
      </c>
      <c r="F49" s="659">
        <f>Standard!$U45</f>
        <v>192</v>
      </c>
      <c r="G49" s="661">
        <f t="shared" si="4"/>
        <v>4238</v>
      </c>
      <c r="H49" s="675">
        <f>Standard!$X45</f>
        <v>197</v>
      </c>
      <c r="I49" s="676">
        <v>4300</v>
      </c>
      <c r="J49" s="684">
        <f>Standard!$V45</f>
        <v>211</v>
      </c>
      <c r="K49" s="686">
        <v>4541</v>
      </c>
      <c r="L49" s="417">
        <v>203</v>
      </c>
      <c r="M49" s="652">
        <v>4570</v>
      </c>
      <c r="N49" s="293"/>
      <c r="O49" s="333" t="str">
        <f ca="1">IFERROR(VLOOKUP(A49,日报!D:J,4,0)*1000000/(O$3*(1-死淘统计!B164/100)),"0")</f>
        <v>0</v>
      </c>
      <c r="P49" s="333" t="str">
        <f ca="1">IFERROR(VLOOKUP(A49,日报!U:AA,4,0)*1000000/(P$3*(1-死淘统计!C164/100)),"0")</f>
        <v>0</v>
      </c>
      <c r="Q49" s="333" t="str">
        <f ca="1">IFERROR(VLOOKUP(A49,日报!AL:AR,4,0)*1000000/(Q$3*(1-死淘统计!D164/100)),"0")</f>
        <v>0</v>
      </c>
      <c r="R49" s="333" t="str">
        <f ca="1">IFERROR(VLOOKUP(A49,日报!BC:BI,4,0)*1000000/(R$3*(1-死淘统计!E164/100)),"0")</f>
        <v>0</v>
      </c>
      <c r="S49" s="333" t="str">
        <f ca="1">IFERROR(VLOOKUP(A49,日报!BT:BZ,4,0)*1000000/(S$3*(1-死淘统计!F164/100)),"0")</f>
        <v>0</v>
      </c>
      <c r="T49" s="333" t="str">
        <f ca="1">IFERROR(VLOOKUP(A49,日报!CK:CQ,4,0)*1000000/(T$3*(1-死淘统计!G164/100)),"0")</f>
        <v>0</v>
      </c>
      <c r="U49" s="333" t="str">
        <f ca="1">IFERROR(VLOOKUP(A49,日报!DB:DH,4,0)*1000000/(U$3*(1-死淘统计!H164/100)),"0")</f>
        <v>0</v>
      </c>
      <c r="V49" s="333" t="str">
        <f ca="1">IFERROR(VLOOKUP(A49,日报!DS:DY,4,0)*1000000/(V$3*(1-死淘统计!I164/100)),"0")</f>
        <v>0</v>
      </c>
      <c r="W49" s="333" t="str">
        <f ca="1">IFERROR(VLOOKUP(A49,日报!EJ:EP,4,0)*1000000/(W$3*(1-死淘统计!J164/100)),"0")</f>
        <v>0</v>
      </c>
      <c r="X49" s="336" t="e">
        <f t="shared" ca="1" si="2"/>
        <v>#DIV/0!</v>
      </c>
      <c r="Y49" s="336" t="e">
        <f t="shared" ca="1" si="5"/>
        <v>#DIV/0!</v>
      </c>
    </row>
    <row r="50" spans="1:25" ht="20.149999999999999" customHeight="1">
      <c r="A50" s="286">
        <f t="shared" si="1"/>
        <v>42</v>
      </c>
      <c r="B50" s="667">
        <f>Standard!$T46</f>
        <v>234</v>
      </c>
      <c r="C50" s="668">
        <f t="shared" si="3"/>
        <v>5075</v>
      </c>
      <c r="D50" s="650">
        <f>Standard!$W46</f>
        <v>233</v>
      </c>
      <c r="E50" s="651">
        <v>5073</v>
      </c>
      <c r="F50" s="659">
        <f>Standard!$U46</f>
        <v>195</v>
      </c>
      <c r="G50" s="661">
        <f t="shared" si="4"/>
        <v>4433</v>
      </c>
      <c r="H50" s="675">
        <f>Standard!$X46</f>
        <v>199</v>
      </c>
      <c r="I50" s="676">
        <v>4499</v>
      </c>
      <c r="J50" s="684">
        <f>Standard!$V46</f>
        <v>215</v>
      </c>
      <c r="K50" s="686">
        <v>4756</v>
      </c>
      <c r="L50" s="417">
        <v>208</v>
      </c>
      <c r="M50" s="652">
        <v>4786</v>
      </c>
      <c r="N50" s="293"/>
      <c r="O50" s="333" t="str">
        <f ca="1">IFERROR(VLOOKUP(A50,日报!D:J,4,0)*1000000/(O$3*(1-死淘统计!B165/100)),"0")</f>
        <v>0</v>
      </c>
      <c r="P50" s="333" t="str">
        <f ca="1">IFERROR(VLOOKUP(A50,日报!U:AA,4,0)*1000000/(P$3*(1-死淘统计!C165/100)),"0")</f>
        <v>0</v>
      </c>
      <c r="Q50" s="333" t="str">
        <f ca="1">IFERROR(VLOOKUP(A50,日报!AL:AR,4,0)*1000000/(Q$3*(1-死淘统计!D165/100)),"0")</f>
        <v>0</v>
      </c>
      <c r="R50" s="333" t="str">
        <f ca="1">IFERROR(VLOOKUP(A50,日报!BC:BI,4,0)*1000000/(R$3*(1-死淘统计!E165/100)),"0")</f>
        <v>0</v>
      </c>
      <c r="S50" s="333" t="str">
        <f ca="1">IFERROR(VLOOKUP(A50,日报!BT:BZ,4,0)*1000000/(S$3*(1-死淘统计!F165/100)),"0")</f>
        <v>0</v>
      </c>
      <c r="T50" s="333" t="str">
        <f ca="1">IFERROR(VLOOKUP(A50,日报!CK:CQ,4,0)*1000000/(T$3*(1-死淘统计!G165/100)),"0")</f>
        <v>0</v>
      </c>
      <c r="U50" s="333" t="str">
        <f ca="1">IFERROR(VLOOKUP(A50,日报!DB:DH,4,0)*1000000/(U$3*(1-死淘统计!H165/100)),"0")</f>
        <v>0</v>
      </c>
      <c r="V50" s="333" t="str">
        <f ca="1">IFERROR(VLOOKUP(A50,日报!DS:DY,4,0)*1000000/(V$3*(1-死淘统计!I165/100)),"0")</f>
        <v>0</v>
      </c>
      <c r="W50" s="333" t="str">
        <f ca="1">IFERROR(VLOOKUP(A50,日报!EJ:EP,4,0)*1000000/(W$3*(1-死淘统计!J165/100)),"0")</f>
        <v>0</v>
      </c>
      <c r="X50" s="336" t="e">
        <f t="shared" ca="1" si="2"/>
        <v>#DIV/0!</v>
      </c>
      <c r="Y50" s="336" t="e">
        <f t="shared" ca="1" si="5"/>
        <v>#DIV/0!</v>
      </c>
    </row>
    <row r="51" spans="1:25" ht="20.149999999999999" customHeight="1">
      <c r="A51" s="286">
        <f t="shared" si="1"/>
        <v>43</v>
      </c>
      <c r="B51" s="667">
        <f>Standard!$T47</f>
        <v>237</v>
      </c>
      <c r="C51" s="668">
        <f t="shared" si="3"/>
        <v>5312</v>
      </c>
      <c r="D51" s="650">
        <f>Standard!$W47</f>
        <v>237</v>
      </c>
      <c r="E51" s="651">
        <v>5310</v>
      </c>
      <c r="F51" s="659">
        <f>Standard!$U47</f>
        <v>198</v>
      </c>
      <c r="G51" s="661">
        <f t="shared" si="4"/>
        <v>4631</v>
      </c>
      <c r="H51" s="675">
        <f>Standard!$X47</f>
        <v>203</v>
      </c>
      <c r="I51" s="676">
        <v>4702</v>
      </c>
      <c r="J51" s="684">
        <f>Standard!$V47</f>
        <v>218</v>
      </c>
      <c r="K51" s="686">
        <v>4974</v>
      </c>
      <c r="L51" s="417">
        <v>213</v>
      </c>
      <c r="M51" s="652">
        <v>5006</v>
      </c>
      <c r="N51" s="293"/>
      <c r="O51" s="333">
        <f>IFERROR(VLOOKUP(A51,日报!D:J,4,0)*1000000/(O$3*(1-死淘统计!B166/100)),"0")</f>
        <v>0</v>
      </c>
      <c r="P51" s="333">
        <f>IFERROR(VLOOKUP(A51,日报!U:AA,4,0)*1000000/(P$3*(1-死淘统计!C166/100)),"0")</f>
        <v>0</v>
      </c>
      <c r="Q51" s="333">
        <f>IFERROR(VLOOKUP(A51,日报!AL:AR,4,0)*1000000/(Q$3*(1-死淘统计!D166/100)),"0")</f>
        <v>0</v>
      </c>
      <c r="R51" s="333">
        <f>IFERROR(VLOOKUP(A51,日报!BC:BI,4,0)*1000000/(R$3*(1-死淘统计!E166/100)),"0")</f>
        <v>0</v>
      </c>
      <c r="S51" s="333">
        <f>IFERROR(VLOOKUP(A51,日报!BT:BZ,4,0)*1000000/(S$3*(1-死淘统计!F166/100)),"0")</f>
        <v>0</v>
      </c>
      <c r="T51" s="333">
        <f>IFERROR(VLOOKUP(A51,日报!CK:CQ,4,0)*1000000/(T$3*(1-死淘统计!G166/100)),"0")</f>
        <v>0</v>
      </c>
      <c r="U51" s="333">
        <f>IFERROR(VLOOKUP(A51,日报!DB:DH,4,0)*1000000/(U$3*(1-死淘统计!H166/100)),"0")</f>
        <v>0</v>
      </c>
      <c r="V51" s="333">
        <f>IFERROR(VLOOKUP(A51,日报!DS:DY,4,0)*1000000/(V$3*(1-死淘统计!I166/100)),"0")</f>
        <v>0</v>
      </c>
      <c r="W51" s="333">
        <f>IFERROR(VLOOKUP(A51,日报!EJ:EP,4,0)*1000000/(W$3*(1-死淘统计!J166/100)),"0")</f>
        <v>0</v>
      </c>
      <c r="X51" s="336">
        <f t="shared" si="2"/>
        <v>0</v>
      </c>
      <c r="Y51" s="336" t="e">
        <f t="shared" ca="1" si="5"/>
        <v>#DIV/0!</v>
      </c>
    </row>
    <row r="52" spans="1:25" ht="20.149999999999999" customHeight="1">
      <c r="A52" s="286">
        <f t="shared" si="1"/>
        <v>44</v>
      </c>
      <c r="B52" s="667">
        <f>Standard!$T48</f>
        <v>241</v>
      </c>
      <c r="C52" s="668">
        <f t="shared" si="3"/>
        <v>5553</v>
      </c>
      <c r="D52" s="650">
        <f>Standard!$W48</f>
        <v>241</v>
      </c>
      <c r="E52" s="651">
        <v>5551</v>
      </c>
      <c r="F52" s="659">
        <f>Standard!$U48</f>
        <v>201</v>
      </c>
      <c r="G52" s="661">
        <f t="shared" si="4"/>
        <v>4832</v>
      </c>
      <c r="H52" s="675">
        <f>Standard!$X48</f>
        <v>203</v>
      </c>
      <c r="I52" s="676">
        <v>4905</v>
      </c>
      <c r="J52" s="684">
        <f>Standard!$V48</f>
        <v>221</v>
      </c>
      <c r="K52" s="686">
        <v>5195</v>
      </c>
      <c r="L52" s="417">
        <v>218</v>
      </c>
      <c r="M52" s="652">
        <v>5228</v>
      </c>
      <c r="N52" s="293"/>
      <c r="O52" s="333">
        <f>IFERROR(VLOOKUP(A52,日报!D:J,4,0)*1000000/(O$3*(1-死淘统计!B167/100)),"0")</f>
        <v>0</v>
      </c>
      <c r="P52" s="333">
        <f>IFERROR(VLOOKUP(A52,日报!U:AA,4,0)*1000000/(P$3*(1-死淘统计!C167/100)),"0")</f>
        <v>0</v>
      </c>
      <c r="Q52" s="333">
        <f>IFERROR(VLOOKUP(A52,日报!AL:AR,4,0)*1000000/(Q$3*(1-死淘统计!D167/100)),"0")</f>
        <v>0</v>
      </c>
      <c r="R52" s="333">
        <f>IFERROR(VLOOKUP(A52,日报!BC:BI,4,0)*1000000/(R$3*(1-死淘统计!E167/100)),"0")</f>
        <v>0</v>
      </c>
      <c r="S52" s="333">
        <f>IFERROR(VLOOKUP(A52,日报!BT:BZ,4,0)*1000000/(S$3*(1-死淘统计!F167/100)),"0")</f>
        <v>0</v>
      </c>
      <c r="T52" s="333">
        <f>IFERROR(VLOOKUP(A52,日报!CK:CQ,4,0)*1000000/(T$3*(1-死淘统计!G167/100)),"0")</f>
        <v>0</v>
      </c>
      <c r="U52" s="333">
        <f>IFERROR(VLOOKUP(A52,日报!DB:DH,4,0)*1000000/(U$3*(1-死淘统计!H167/100)),"0")</f>
        <v>0</v>
      </c>
      <c r="V52" s="333">
        <f>IFERROR(VLOOKUP(A52,日报!DS:DY,4,0)*1000000/(V$3*(1-死淘统计!I167/100)),"0")</f>
        <v>0</v>
      </c>
      <c r="W52" s="333">
        <f>IFERROR(VLOOKUP(A52,日报!EJ:EP,4,0)*1000000/(W$3*(1-死淘统计!J167/100)),"0")</f>
        <v>0</v>
      </c>
      <c r="X52" s="336">
        <f t="shared" si="2"/>
        <v>0</v>
      </c>
      <c r="Y52" s="336" t="e">
        <f t="shared" ca="1" si="5"/>
        <v>#DIV/0!</v>
      </c>
    </row>
    <row r="53" spans="1:25" ht="20.149999999999999" customHeight="1">
      <c r="A53" s="286">
        <f t="shared" si="1"/>
        <v>45</v>
      </c>
      <c r="B53" s="667">
        <f>Standard!$T49</f>
        <v>244</v>
      </c>
      <c r="C53" s="668">
        <f t="shared" si="3"/>
        <v>5797</v>
      </c>
      <c r="D53" s="650">
        <f>Standard!$W49</f>
        <v>245</v>
      </c>
      <c r="E53" s="651">
        <v>5796</v>
      </c>
      <c r="F53" s="659">
        <f>Standard!$U49</f>
        <v>203</v>
      </c>
      <c r="G53" s="661">
        <f t="shared" si="4"/>
        <v>5035</v>
      </c>
      <c r="H53" s="675">
        <f>Standard!$X49</f>
        <v>205</v>
      </c>
      <c r="I53" s="676">
        <v>5110</v>
      </c>
      <c r="J53" s="684">
        <f>Standard!$V49</f>
        <v>224</v>
      </c>
      <c r="K53" s="686">
        <v>5419</v>
      </c>
      <c r="L53" s="417">
        <v>224</v>
      </c>
      <c r="M53" s="652">
        <v>5453</v>
      </c>
      <c r="N53" s="293"/>
      <c r="O53" s="333">
        <f>IFERROR(VLOOKUP(A53,日报!D:J,4,0)*1000000/(O$3*(1-死淘统计!B168/100)),"0")</f>
        <v>0</v>
      </c>
      <c r="P53" s="333">
        <f>IFERROR(VLOOKUP(A53,日报!U:AA,4,0)*1000000/(P$3*(1-死淘统计!C168/100)),"0")</f>
        <v>0</v>
      </c>
      <c r="Q53" s="333">
        <f>IFERROR(VLOOKUP(A53,日报!AL:AR,4,0)*1000000/(Q$3*(1-死淘统计!D168/100)),"0")</f>
        <v>0</v>
      </c>
      <c r="R53" s="333">
        <f>IFERROR(VLOOKUP(A53,日报!BC:BI,4,0)*1000000/(R$3*(1-死淘统计!E168/100)),"0")</f>
        <v>0</v>
      </c>
      <c r="S53" s="333">
        <f>IFERROR(VLOOKUP(A53,日报!BT:BZ,4,0)*1000000/(S$3*(1-死淘统计!F168/100)),"0")</f>
        <v>0</v>
      </c>
      <c r="T53" s="333">
        <f>IFERROR(VLOOKUP(A53,日报!CK:CQ,4,0)*1000000/(T$3*(1-死淘统计!G168/100)),"0")</f>
        <v>0</v>
      </c>
      <c r="U53" s="333">
        <f>IFERROR(VLOOKUP(A53,日报!DB:DH,4,0)*1000000/(U$3*(1-死淘统计!H168/100)),"0")</f>
        <v>0</v>
      </c>
      <c r="V53" s="333">
        <f>IFERROR(VLOOKUP(A53,日报!DS:DY,4,0)*1000000/(V$3*(1-死淘统计!I168/100)),"0")</f>
        <v>0</v>
      </c>
      <c r="W53" s="333">
        <f>IFERROR(VLOOKUP(A53,日报!EJ:EP,4,0)*1000000/(W$3*(1-死淘统计!J168/100)),"0")</f>
        <v>0</v>
      </c>
      <c r="X53" s="336">
        <f t="shared" si="2"/>
        <v>0</v>
      </c>
      <c r="Y53" s="336" t="e">
        <f t="shared" ca="1" si="5"/>
        <v>#DIV/0!</v>
      </c>
    </row>
    <row r="54" spans="1:25" ht="20.149999999999999" customHeight="1">
      <c r="A54" s="286">
        <f t="shared" si="1"/>
        <v>46</v>
      </c>
      <c r="B54" s="667">
        <f>Standard!$T50</f>
        <v>247</v>
      </c>
      <c r="C54" s="668">
        <f t="shared" si="3"/>
        <v>6044</v>
      </c>
      <c r="D54" s="650">
        <f>Standard!$W50</f>
        <v>250</v>
      </c>
      <c r="E54" s="651">
        <v>6046</v>
      </c>
      <c r="F54" s="659">
        <f>Standard!$U50</f>
        <v>205</v>
      </c>
      <c r="G54" s="661">
        <f t="shared" si="4"/>
        <v>5240</v>
      </c>
      <c r="H54" s="675">
        <f>Standard!$X50</f>
        <v>204</v>
      </c>
      <c r="I54" s="676">
        <v>5314</v>
      </c>
      <c r="J54" s="684">
        <f>Standard!$V50</f>
        <v>227</v>
      </c>
      <c r="K54" s="686">
        <v>5646</v>
      </c>
      <c r="L54" s="417">
        <v>228</v>
      </c>
      <c r="M54" s="652">
        <v>5680</v>
      </c>
      <c r="N54" s="293"/>
      <c r="O54" s="333">
        <f>IFERROR(VLOOKUP(A54,日报!D:J,4,0)*1000000/(O$3*(1-死淘统计!B169/100)),"0")</f>
        <v>0</v>
      </c>
      <c r="P54" s="333">
        <f>IFERROR(VLOOKUP(A54,日报!U:AA,4,0)*1000000/(P$3*(1-死淘统计!C169/100)),"0")</f>
        <v>0</v>
      </c>
      <c r="Q54" s="333">
        <f>IFERROR(VLOOKUP(A54,日报!AL:AR,4,0)*1000000/(Q$3*(1-死淘统计!D169/100)),"0")</f>
        <v>0</v>
      </c>
      <c r="R54" s="333">
        <f>IFERROR(VLOOKUP(A54,日报!BC:BI,4,0)*1000000/(R$3*(1-死淘统计!E169/100)),"0")</f>
        <v>0</v>
      </c>
      <c r="S54" s="333">
        <f>IFERROR(VLOOKUP(A54,日报!BT:BZ,4,0)*1000000/(S$3*(1-死淘统计!F169/100)),"0")</f>
        <v>0</v>
      </c>
      <c r="T54" s="333">
        <f>IFERROR(VLOOKUP(A54,日报!CK:CQ,4,0)*1000000/(T$3*(1-死淘统计!G169/100)),"0")</f>
        <v>0</v>
      </c>
      <c r="U54" s="333">
        <f>IFERROR(VLOOKUP(A54,日报!DB:DH,4,0)*1000000/(U$3*(1-死淘统计!H169/100)),"0")</f>
        <v>0</v>
      </c>
      <c r="V54" s="333">
        <f>IFERROR(VLOOKUP(A54,日报!DS:DY,4,0)*1000000/(V$3*(1-死淘统计!I169/100)),"0")</f>
        <v>0</v>
      </c>
      <c r="W54" s="333">
        <f>IFERROR(VLOOKUP(A54,日报!EJ:EP,4,0)*1000000/(W$3*(1-死淘统计!J169/100)),"0")</f>
        <v>0</v>
      </c>
      <c r="X54" s="336">
        <f t="shared" si="2"/>
        <v>0</v>
      </c>
      <c r="Y54" s="336" t="e">
        <f t="shared" ca="1" si="5"/>
        <v>#DIV/0!</v>
      </c>
    </row>
    <row r="55" spans="1:25" ht="20.149999999999999" customHeight="1">
      <c r="A55" s="286">
        <f t="shared" si="1"/>
        <v>47</v>
      </c>
      <c r="B55" s="667">
        <f>Standard!$T51</f>
        <v>250</v>
      </c>
      <c r="C55" s="668">
        <f t="shared" si="3"/>
        <v>6294</v>
      </c>
      <c r="D55" s="650">
        <f>Standard!$W51</f>
        <v>255</v>
      </c>
      <c r="E55" s="651">
        <v>6301</v>
      </c>
      <c r="F55" s="659">
        <f>Standard!$U51</f>
        <v>208</v>
      </c>
      <c r="G55" s="661">
        <f t="shared" si="4"/>
        <v>5448</v>
      </c>
      <c r="H55" s="675">
        <f>Standard!$X51</f>
        <v>207</v>
      </c>
      <c r="I55" s="676">
        <v>5521</v>
      </c>
      <c r="J55" s="684">
        <f>Standard!$V51</f>
        <v>229</v>
      </c>
      <c r="K55" s="686">
        <v>5875</v>
      </c>
      <c r="L55" s="417">
        <v>231</v>
      </c>
      <c r="M55" s="652">
        <v>5911</v>
      </c>
      <c r="N55" s="293"/>
      <c r="O55" s="333">
        <f>IFERROR(VLOOKUP(A55,日报!D:J,4,0)*1000000/(O$3*(1-死淘统计!B170/100)),"0")</f>
        <v>0</v>
      </c>
      <c r="P55" s="333">
        <f>IFERROR(VLOOKUP(A55,日报!U:AA,4,0)*1000000/(P$3*(1-死淘统计!C170/100)),"0")</f>
        <v>0</v>
      </c>
      <c r="Q55" s="333">
        <f>IFERROR(VLOOKUP(A55,日报!AL:AR,4,0)*1000000/(Q$3*(1-死淘统计!D170/100)),"0")</f>
        <v>0</v>
      </c>
      <c r="R55" s="333">
        <f>IFERROR(VLOOKUP(A55,日报!BC:BI,4,0)*1000000/(R$3*(1-死淘统计!E170/100)),"0")</f>
        <v>0</v>
      </c>
      <c r="S55" s="333">
        <f>IFERROR(VLOOKUP(A55,日报!BT:BZ,4,0)*1000000/(S$3*(1-死淘统计!F170/100)),"0")</f>
        <v>0</v>
      </c>
      <c r="T55" s="333">
        <f>IFERROR(VLOOKUP(A55,日报!CK:CQ,4,0)*1000000/(T$3*(1-死淘统计!G170/100)),"0")</f>
        <v>0</v>
      </c>
      <c r="U55" s="333">
        <f>IFERROR(VLOOKUP(A55,日报!DB:DH,4,0)*1000000/(U$3*(1-死淘统计!H170/100)),"0")</f>
        <v>0</v>
      </c>
      <c r="V55" s="333">
        <f>IFERROR(VLOOKUP(A55,日报!DS:DY,4,0)*1000000/(V$3*(1-死淘统计!I170/100)),"0")</f>
        <v>0</v>
      </c>
      <c r="W55" s="333">
        <f>IFERROR(VLOOKUP(A55,日报!EJ:EP,4,0)*1000000/(W$3*(1-死淘统计!J170/100)),"0")</f>
        <v>0</v>
      </c>
      <c r="X55" s="336">
        <f t="shared" si="2"/>
        <v>0</v>
      </c>
      <c r="Y55" s="336" t="e">
        <f t="shared" ca="1" si="5"/>
        <v>#DIV/0!</v>
      </c>
    </row>
    <row r="56" spans="1:25" ht="15" thickBot="1">
      <c r="A56" s="287">
        <f t="shared" si="1"/>
        <v>48</v>
      </c>
      <c r="B56" s="669">
        <f>Standard!$T52</f>
        <v>252</v>
      </c>
      <c r="C56" s="670">
        <f>C54+B56</f>
        <v>6296</v>
      </c>
      <c r="D56" s="653">
        <f>Standard!$W52</f>
        <v>265</v>
      </c>
      <c r="E56" s="654">
        <v>6566</v>
      </c>
      <c r="F56" s="681">
        <f>Standard!$U52</f>
        <v>210</v>
      </c>
      <c r="G56" s="662">
        <f>G54+F56</f>
        <v>5450</v>
      </c>
      <c r="H56" s="677">
        <f>Standard!$X52</f>
        <v>208</v>
      </c>
      <c r="I56" s="678">
        <v>5729</v>
      </c>
      <c r="J56" s="679">
        <f>Standard!$V52</f>
        <v>231</v>
      </c>
      <c r="K56" s="680">
        <v>6106</v>
      </c>
      <c r="L56" s="655">
        <v>236</v>
      </c>
      <c r="M56" s="656">
        <v>6144</v>
      </c>
      <c r="N56" s="294"/>
      <c r="O56" s="333">
        <f>IFERROR(VLOOKUP(A56,日报!D:J,4,0)*1000000/(O$3*(1-死淘统计!B171/100)),"0")</f>
        <v>0</v>
      </c>
      <c r="P56" s="333">
        <f>IFERROR(VLOOKUP(A56,日报!U:AA,4,0)*1000000/(P$3*(1-死淘统计!C171/100)),"0")</f>
        <v>0</v>
      </c>
      <c r="Q56" s="333">
        <f>IFERROR(VLOOKUP(A56,日报!AL:AR,4,0)*1000000/(Q$3*(1-死淘统计!D171/100)),"0")</f>
        <v>0</v>
      </c>
      <c r="R56" s="333">
        <f>IFERROR(VLOOKUP(A56,日报!BC:BI,4,0)*1000000/(R$3*(1-死淘统计!E171/100)),"0")</f>
        <v>0</v>
      </c>
      <c r="S56" s="333">
        <f>IFERROR(VLOOKUP(A56,日报!BT:BZ,4,0)*1000000/(S$3*(1-死淘统计!F171/100)),"0")</f>
        <v>0</v>
      </c>
      <c r="T56" s="333">
        <f>IFERROR(VLOOKUP(A56,日报!CK:CQ,4,0)*1000000/(T$3*(1-死淘统计!G171/100)),"0")</f>
        <v>0</v>
      </c>
      <c r="U56" s="333">
        <f>IFERROR(VLOOKUP(A56,日报!DB:DH,4,0)*1000000/(U$3*(1-死淘统计!H171/100)),"0")</f>
        <v>0</v>
      </c>
      <c r="V56" s="333">
        <f>IFERROR(VLOOKUP(A56,日报!DS:DY,4,0)*1000000/(V$3*(1-死淘统计!I171/100)),"0")</f>
        <v>0</v>
      </c>
      <c r="W56" s="333">
        <f>IFERROR(VLOOKUP(A56,日报!EJ:EP,4,0)*1000000/(W$3*(1-死淘统计!J171/100)),"0")</f>
        <v>0</v>
      </c>
      <c r="X56" s="392">
        <f>AVERAGE(O56:W56)</f>
        <v>0</v>
      </c>
      <c r="Y56" s="392" t="e">
        <f ca="1">X56+Y54</f>
        <v>#DIV/0!</v>
      </c>
    </row>
    <row r="57" spans="1:25">
      <c r="O57" s="308"/>
      <c r="P57" s="308"/>
      <c r="Q57" s="308"/>
      <c r="R57" s="308"/>
      <c r="S57" s="308"/>
      <c r="T57" s="308"/>
      <c r="U57" s="308"/>
      <c r="V57" s="308"/>
      <c r="W57" s="308"/>
      <c r="X57" s="308"/>
      <c r="Y57" s="308"/>
    </row>
  </sheetData>
  <mergeCells count="12">
    <mergeCell ref="L5:M5"/>
    <mergeCell ref="B7:M7"/>
    <mergeCell ref="A1:M1"/>
    <mergeCell ref="B2:M2"/>
    <mergeCell ref="X2:Y6"/>
    <mergeCell ref="B3:M3"/>
    <mergeCell ref="B4:M4"/>
    <mergeCell ref="B5:C5"/>
    <mergeCell ref="D5:E5"/>
    <mergeCell ref="F5:G5"/>
    <mergeCell ref="H5:I5"/>
    <mergeCell ref="J5:K5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B62DB-5CD3-4FB9-A4C4-369F780B12A3}">
  <dimension ref="A1:Y57"/>
  <sheetViews>
    <sheetView topLeftCell="N1" workbookViewId="0">
      <pane xSplit="1" ySplit="7" topLeftCell="O8" activePane="bottomRight" state="frozen"/>
      <selection activeCell="N1" sqref="N1"/>
      <selection pane="topRight" activeCell="O1" sqref="O1"/>
      <selection pane="bottomLeft" activeCell="N8" sqref="N8"/>
      <selection pane="bottomRight" activeCell="O8" sqref="O8"/>
    </sheetView>
  </sheetViews>
  <sheetFormatPr defaultColWidth="9" defaultRowHeight="14"/>
  <cols>
    <col min="1" max="1" width="11.453125" style="196" customWidth="1"/>
    <col min="2" max="2" width="4.453125" style="196" customWidth="1"/>
    <col min="3" max="3" width="5.08984375" style="196" customWidth="1"/>
    <col min="4" max="4" width="4.90625" style="196" customWidth="1"/>
    <col min="5" max="5" width="4.6328125" style="196" customWidth="1"/>
    <col min="6" max="6" width="3.90625" style="196" customWidth="1"/>
    <col min="7" max="7" width="5.6328125" style="196" customWidth="1"/>
    <col min="8" max="8" width="5" style="196" customWidth="1"/>
    <col min="9" max="9" width="5.08984375" style="196" customWidth="1"/>
    <col min="10" max="10" width="4.90625" style="196" customWidth="1"/>
    <col min="11" max="11" width="5.90625" style="196" customWidth="1"/>
    <col min="12" max="12" width="5.36328125" style="196" customWidth="1"/>
    <col min="13" max="13" width="5.90625" style="196" customWidth="1"/>
    <col min="14" max="14" width="1.90625" customWidth="1"/>
    <col min="15" max="25" width="10.08984375" customWidth="1"/>
    <col min="26" max="16384" width="9" style="183"/>
  </cols>
  <sheetData>
    <row r="1" spans="1:25" ht="30" customHeight="1" thickBot="1">
      <c r="A1" s="1223" t="s">
        <v>188</v>
      </c>
      <c r="B1" s="1224"/>
      <c r="C1" s="1224"/>
      <c r="D1" s="1224"/>
      <c r="E1" s="1224"/>
      <c r="F1" s="1224"/>
      <c r="G1" s="1224"/>
      <c r="H1" s="1224"/>
      <c r="I1" s="1224"/>
      <c r="J1" s="1224"/>
      <c r="K1" s="1224"/>
      <c r="L1" s="1224"/>
      <c r="M1" s="1224"/>
    </row>
    <row r="2" spans="1:25" ht="30" customHeight="1">
      <c r="A2" s="290" t="s">
        <v>189</v>
      </c>
      <c r="B2" s="1225"/>
      <c r="C2" s="1225"/>
      <c r="D2" s="1225"/>
      <c r="E2" s="1225"/>
      <c r="F2" s="1225"/>
      <c r="G2" s="1225"/>
      <c r="H2" s="1225"/>
      <c r="I2" s="1225"/>
      <c r="J2" s="1225"/>
      <c r="K2" s="1225"/>
      <c r="L2" s="1225"/>
      <c r="M2" s="1226"/>
      <c r="N2" s="304"/>
      <c r="O2" s="290" t="s">
        <v>325</v>
      </c>
      <c r="P2" s="310" t="s">
        <v>519</v>
      </c>
      <c r="Q2" s="310" t="s">
        <v>559</v>
      </c>
      <c r="R2" s="310" t="s">
        <v>520</v>
      </c>
      <c r="S2" s="310" t="s">
        <v>522</v>
      </c>
      <c r="T2" s="310" t="s">
        <v>620</v>
      </c>
      <c r="U2" s="310" t="s">
        <v>621</v>
      </c>
      <c r="V2" s="310" t="s">
        <v>622</v>
      </c>
      <c r="W2" s="310" t="s">
        <v>623</v>
      </c>
      <c r="X2" s="1227" t="s">
        <v>197</v>
      </c>
      <c r="Y2" s="1228"/>
    </row>
    <row r="3" spans="1:25" ht="30" customHeight="1">
      <c r="A3" s="291" t="s">
        <v>190</v>
      </c>
      <c r="B3" s="1231"/>
      <c r="C3" s="1231"/>
      <c r="D3" s="1231"/>
      <c r="E3" s="1231"/>
      <c r="F3" s="1231"/>
      <c r="G3" s="1231"/>
      <c r="H3" s="1231"/>
      <c r="I3" s="1231"/>
      <c r="J3" s="1231"/>
      <c r="K3" s="1231"/>
      <c r="L3" s="1231"/>
      <c r="M3" s="1232"/>
      <c r="N3" s="305"/>
      <c r="O3" s="295">
        <v>28000</v>
      </c>
      <c r="P3" s="306">
        <v>26500</v>
      </c>
      <c r="Q3" s="306">
        <v>26400</v>
      </c>
      <c r="R3" s="306">
        <v>26400</v>
      </c>
      <c r="S3" s="306">
        <v>26400</v>
      </c>
      <c r="T3" s="306">
        <v>29500</v>
      </c>
      <c r="U3" s="306">
        <v>29600</v>
      </c>
      <c r="V3" s="306">
        <v>29500</v>
      </c>
      <c r="W3" s="306">
        <v>29600</v>
      </c>
      <c r="X3" s="1229"/>
      <c r="Y3" s="1230"/>
    </row>
    <row r="4" spans="1:25" ht="30" customHeight="1">
      <c r="A4" s="291" t="s">
        <v>191</v>
      </c>
      <c r="B4" s="1218"/>
      <c r="C4" s="1218"/>
      <c r="D4" s="1218"/>
      <c r="E4" s="1218"/>
      <c r="F4" s="1218"/>
      <c r="G4" s="1218"/>
      <c r="H4" s="1218"/>
      <c r="I4" s="1218"/>
      <c r="J4" s="1218"/>
      <c r="K4" s="1218"/>
      <c r="L4" s="1218"/>
      <c r="M4" s="1219"/>
      <c r="N4" s="305"/>
      <c r="O4" s="296">
        <v>45679</v>
      </c>
      <c r="P4" s="307">
        <v>45679</v>
      </c>
      <c r="Q4" s="307">
        <v>45679</v>
      </c>
      <c r="R4" s="307">
        <v>45679</v>
      </c>
      <c r="S4" s="307">
        <v>45679</v>
      </c>
      <c r="T4" s="307">
        <v>45680</v>
      </c>
      <c r="U4" s="307">
        <v>45680</v>
      </c>
      <c r="V4" s="307">
        <v>45680</v>
      </c>
      <c r="W4" s="307">
        <v>45680</v>
      </c>
      <c r="X4" s="1229"/>
      <c r="Y4" s="1230"/>
    </row>
    <row r="5" spans="1:25" ht="30" customHeight="1">
      <c r="A5" s="291" t="s">
        <v>192</v>
      </c>
      <c r="B5" s="1218" t="s">
        <v>213</v>
      </c>
      <c r="C5" s="1218"/>
      <c r="D5" s="1218" t="s">
        <v>212</v>
      </c>
      <c r="E5" s="1218"/>
      <c r="F5" s="1218" t="s">
        <v>213</v>
      </c>
      <c r="G5" s="1218"/>
      <c r="H5" s="1218" t="s">
        <v>212</v>
      </c>
      <c r="I5" s="1218"/>
      <c r="J5" s="1218" t="s">
        <v>216</v>
      </c>
      <c r="K5" s="1218"/>
      <c r="L5" s="1218" t="s">
        <v>212</v>
      </c>
      <c r="M5" s="1219"/>
      <c r="N5" s="305"/>
      <c r="O5" s="291" t="s">
        <v>624</v>
      </c>
      <c r="P5" s="312" t="s">
        <v>624</v>
      </c>
      <c r="Q5" s="312" t="s">
        <v>624</v>
      </c>
      <c r="R5" s="312" t="s">
        <v>624</v>
      </c>
      <c r="S5" s="312" t="s">
        <v>624</v>
      </c>
      <c r="T5" s="312" t="s">
        <v>625</v>
      </c>
      <c r="U5" s="312" t="s">
        <v>625</v>
      </c>
      <c r="V5" s="312" t="s">
        <v>625</v>
      </c>
      <c r="W5" s="312" t="s">
        <v>625</v>
      </c>
      <c r="X5" s="1229"/>
      <c r="Y5" s="1230"/>
    </row>
    <row r="6" spans="1:25" ht="30" customHeight="1">
      <c r="A6" s="291" t="s">
        <v>193</v>
      </c>
      <c r="B6" s="311" t="s">
        <v>99</v>
      </c>
      <c r="C6" s="312" t="s">
        <v>194</v>
      </c>
      <c r="D6" s="311" t="s">
        <v>99</v>
      </c>
      <c r="E6" s="312" t="s">
        <v>194</v>
      </c>
      <c r="F6" s="311" t="s">
        <v>187</v>
      </c>
      <c r="G6" s="312" t="s">
        <v>194</v>
      </c>
      <c r="H6" s="311" t="s">
        <v>187</v>
      </c>
      <c r="I6" s="312" t="s">
        <v>194</v>
      </c>
      <c r="J6" s="311" t="s">
        <v>217</v>
      </c>
      <c r="K6" s="312" t="s">
        <v>194</v>
      </c>
      <c r="L6" s="311" t="s">
        <v>217</v>
      </c>
      <c r="M6" s="313" t="s">
        <v>194</v>
      </c>
      <c r="N6" s="305"/>
      <c r="O6" s="291" t="s">
        <v>521</v>
      </c>
      <c r="P6" s="312" t="s">
        <v>521</v>
      </c>
      <c r="Q6" s="312" t="s">
        <v>521</v>
      </c>
      <c r="R6" s="312" t="s">
        <v>521</v>
      </c>
      <c r="S6" s="312" t="s">
        <v>521</v>
      </c>
      <c r="T6" s="312" t="s">
        <v>521</v>
      </c>
      <c r="U6" s="312" t="s">
        <v>521</v>
      </c>
      <c r="V6" s="312" t="s">
        <v>521</v>
      </c>
      <c r="W6" s="312" t="s">
        <v>521</v>
      </c>
      <c r="X6" s="1229"/>
      <c r="Y6" s="1230"/>
    </row>
    <row r="7" spans="1:25" ht="30" customHeight="1" thickBot="1">
      <c r="A7" s="292" t="s">
        <v>196</v>
      </c>
      <c r="B7" s="1220"/>
      <c r="C7" s="1221"/>
      <c r="D7" s="1221"/>
      <c r="E7" s="1221"/>
      <c r="F7" s="1221"/>
      <c r="G7" s="1221"/>
      <c r="H7" s="1221"/>
      <c r="I7" s="1221"/>
      <c r="J7" s="1221"/>
      <c r="K7" s="1221"/>
      <c r="L7" s="1221"/>
      <c r="M7" s="1222"/>
      <c r="N7" s="305"/>
      <c r="O7" s="330">
        <f t="shared" ref="O7:W7" ca="1" si="0">SUM(O8:O56)</f>
        <v>3395.6311223948064</v>
      </c>
      <c r="P7" s="331">
        <f t="shared" ca="1" si="0"/>
        <v>3679.7612026741526</v>
      </c>
      <c r="Q7" s="331">
        <f t="shared" ca="1" si="0"/>
        <v>3831.1655928454984</v>
      </c>
      <c r="R7" s="331">
        <f t="shared" ca="1" si="0"/>
        <v>3720.0709314140699</v>
      </c>
      <c r="S7" s="331">
        <f t="shared" ca="1" si="0"/>
        <v>3757.2808160725535</v>
      </c>
      <c r="T7" s="331">
        <f t="shared" ca="1" si="0"/>
        <v>3529.1257271185091</v>
      </c>
      <c r="U7" s="331">
        <f t="shared" ca="1" si="0"/>
        <v>3378.5127902282934</v>
      </c>
      <c r="V7" s="331">
        <f t="shared" ca="1" si="0"/>
        <v>3411.9270133184423</v>
      </c>
      <c r="W7" s="331">
        <f t="shared" ca="1" si="0"/>
        <v>3269.126119312431</v>
      </c>
      <c r="X7" s="331" t="s">
        <v>195</v>
      </c>
      <c r="Y7" s="332" t="s">
        <v>196</v>
      </c>
    </row>
    <row r="8" spans="1:25" ht="20.149999999999999" customHeight="1">
      <c r="A8" s="285">
        <v>0</v>
      </c>
      <c r="B8" s="663">
        <f>Standard!$T4</f>
        <v>0</v>
      </c>
      <c r="C8" s="664"/>
      <c r="D8" s="646">
        <f>Standard!$W4</f>
        <v>0</v>
      </c>
      <c r="E8" s="647"/>
      <c r="F8" s="657">
        <f>Standard!$U4</f>
        <v>0</v>
      </c>
      <c r="G8" s="658"/>
      <c r="H8" s="671">
        <f>Standard!$X4</f>
        <v>0</v>
      </c>
      <c r="I8" s="672"/>
      <c r="J8" s="682">
        <f>Standard!$V4</f>
        <v>0</v>
      </c>
      <c r="K8" s="683"/>
      <c r="L8" s="648">
        <f>Standard!$Y4</f>
        <v>0</v>
      </c>
      <c r="M8" s="649"/>
      <c r="N8" s="293"/>
      <c r="O8" s="333">
        <f>IFERROR(VLOOKUP(A8,日报!D:J,5,0)*1000/(O$3*(1-死淘统计!B123/100)),"0")</f>
        <v>7.1428571428571415</v>
      </c>
      <c r="P8" s="333">
        <f>IFERROR(VLOOKUP(A8,日报!U:AA,5,0)*1000/(P$3*(1-死淘统计!C123/100)),"0")</f>
        <v>5.6603773584905657</v>
      </c>
      <c r="Q8" s="333">
        <f>IFERROR(VLOOKUP(A8,日报!AL:AR,5,0)*1000/(Q$3*(1-死淘统计!D123/100)),"0")</f>
        <v>5.4713804713804723</v>
      </c>
      <c r="R8" s="333">
        <f>IFERROR(VLOOKUP(A8,日报!BC:BI,5,0)*1000/(R$3*(1-死淘统计!E123/100)),"0")</f>
        <v>7.7861952861952854</v>
      </c>
      <c r="S8" s="333">
        <f>IFERROR(VLOOKUP(A8,日报!BT:BZ,5,0)*1000/(S$3*(1-死淘统计!F123/100)),"0")</f>
        <v>7.7861952861952854</v>
      </c>
      <c r="T8" s="333">
        <f>IFERROR(VLOOKUP(A8,日报!CK:CQ,5,0)*1000/(T$3*(1-死淘统计!G123/100)),"0")</f>
        <v>7.7288135593220337</v>
      </c>
      <c r="U8" s="333">
        <f>IFERROR(VLOOKUP(A8,日报!DB:DH,5,0)*1000/(U$3*(1-死淘统计!H123/100)),"0")</f>
        <v>7.1283783783783781</v>
      </c>
      <c r="V8" s="333">
        <f>IFERROR(VLOOKUP(A8,日报!DS:DY,5,0)*1000/(V$3*(1-死淘统计!I123/100)),"0")</f>
        <v>7.1525423728813555</v>
      </c>
      <c r="W8" s="333">
        <f>IFERROR(VLOOKUP(A8,日报!EJ:EP,5,0)*1000/(W$3*(1-死淘统计!J123/100)),"0")</f>
        <v>6.5540540540540544</v>
      </c>
      <c r="X8" s="334">
        <f>AVERAGE(O8:W8)</f>
        <v>6.9345326566393979</v>
      </c>
      <c r="Y8" s="334">
        <f>X8</f>
        <v>6.9345326566393979</v>
      </c>
    </row>
    <row r="9" spans="1:25" ht="20.149999999999999" customHeight="1">
      <c r="A9" s="286">
        <f>A8+1</f>
        <v>1</v>
      </c>
      <c r="B9" s="665">
        <f>Standard!$T5</f>
        <v>12</v>
      </c>
      <c r="C9" s="666">
        <f>B9</f>
        <v>12</v>
      </c>
      <c r="D9" s="288">
        <f>Standard!$W5</f>
        <v>13</v>
      </c>
      <c r="E9" s="289">
        <v>13</v>
      </c>
      <c r="F9" s="659">
        <f>Standard!$U5</f>
        <v>14</v>
      </c>
      <c r="G9" s="660">
        <f>F9</f>
        <v>14</v>
      </c>
      <c r="H9" s="673">
        <f>Standard!$X5</f>
        <v>13</v>
      </c>
      <c r="I9" s="674">
        <v>13</v>
      </c>
      <c r="J9" s="684">
        <f>Standard!$V5</f>
        <v>13</v>
      </c>
      <c r="K9" s="685">
        <v>13</v>
      </c>
      <c r="L9" s="417">
        <v>13</v>
      </c>
      <c r="M9" s="418">
        <v>13</v>
      </c>
      <c r="N9" s="293"/>
      <c r="O9" s="333">
        <f>IFERROR(VLOOKUP(A9,日报!D:J,5,0)*1000/(O$3*(1-死淘统计!B124/100)),"0")</f>
        <v>12.006432017152045</v>
      </c>
      <c r="P9" s="333">
        <f>IFERROR(VLOOKUP(A9,日报!U:AA,5,0)*1000/(P$3*(1-死淘统计!C124/100)),"0")</f>
        <v>12.007703054789864</v>
      </c>
      <c r="Q9" s="333">
        <f>IFERROR(VLOOKUP(A9,日报!AL:AR,5,0)*1000/(Q$3*(1-死淘统计!D124/100)),"0")</f>
        <v>12.0153128908767</v>
      </c>
      <c r="R9" s="333">
        <f>IFERROR(VLOOKUP(A9,日报!BC:BI,5,0)*1000/(R$3*(1-死淘统计!E124/100)),"0")</f>
        <v>12.018957345971565</v>
      </c>
      <c r="S9" s="333">
        <f>IFERROR(VLOOKUP(A9,日报!BT:BZ,5,0)*1000/(S$3*(1-死淘统计!F124/100)),"0")</f>
        <v>12.016679302501895</v>
      </c>
      <c r="T9" s="333">
        <f>IFERROR(VLOOKUP(A9,日报!CK:CQ,5,0)*1000/(T$3*(1-死淘统计!G124/100)),"0")</f>
        <v>12.002848133455396</v>
      </c>
      <c r="U9" s="333">
        <f>IFERROR(VLOOKUP(A9,日报!DB:DH,5,0)*1000/(U$3*(1-死淘统计!H124/100)),"0")</f>
        <v>11.995674798945732</v>
      </c>
      <c r="V9" s="333">
        <f>IFERROR(VLOOKUP(A9,日报!DS:DY,5,0)*1000/(V$3*(1-死淘统计!I124/100)),"0")</f>
        <v>12.004476245379633</v>
      </c>
      <c r="W9" s="333">
        <f>IFERROR(VLOOKUP(A9,日报!EJ:EP,5,0)*1000/(W$3*(1-死淘统计!J124/100)),"0")</f>
        <v>11.997701848659975</v>
      </c>
      <c r="X9" s="334">
        <f>AVERAGE(O9:W9)</f>
        <v>12.007309515303644</v>
      </c>
      <c r="Y9" s="334">
        <f>X9</f>
        <v>12.007309515303644</v>
      </c>
    </row>
    <row r="10" spans="1:25" ht="20.149999999999999" customHeight="1">
      <c r="A10" s="286">
        <f t="shared" ref="A10:A56" si="1">A9+1</f>
        <v>2</v>
      </c>
      <c r="B10" s="667">
        <f>Standard!$T6</f>
        <v>16</v>
      </c>
      <c r="C10" s="668">
        <f>C9+B10</f>
        <v>28</v>
      </c>
      <c r="D10" s="650">
        <f>Standard!$W6</f>
        <v>17</v>
      </c>
      <c r="E10" s="651">
        <v>30</v>
      </c>
      <c r="F10" s="659">
        <f>Standard!$U6</f>
        <v>18</v>
      </c>
      <c r="G10" s="661">
        <f>G9+F10</f>
        <v>32</v>
      </c>
      <c r="H10" s="675">
        <f>Standard!$X6</f>
        <v>17</v>
      </c>
      <c r="I10" s="676">
        <v>30</v>
      </c>
      <c r="J10" s="684">
        <f>Standard!$V6</f>
        <v>17</v>
      </c>
      <c r="K10" s="686">
        <v>30</v>
      </c>
      <c r="L10" s="417">
        <v>17</v>
      </c>
      <c r="M10" s="652">
        <v>30</v>
      </c>
      <c r="N10" s="293"/>
      <c r="O10" s="333">
        <f>IFERROR(VLOOKUP(A10,日报!D:J,5,0)*1000/(O$3*(1-死淘统计!B125/100)),"0")</f>
        <v>13.013943510904541</v>
      </c>
      <c r="P10" s="333">
        <f>IFERROR(VLOOKUP(A10,日报!U:AA,5,0)*1000/(P$3*(1-死淘统计!C125/100)),"0")</f>
        <v>13.046437755256392</v>
      </c>
      <c r="Q10" s="333">
        <f>IFERROR(VLOOKUP(A10,日报!AL:AR,5,0)*1000/(Q$3*(1-死淘统计!D125/100)),"0")</f>
        <v>13.024492120751852</v>
      </c>
      <c r="R10" s="333">
        <f>IFERROR(VLOOKUP(A10,日报!BC:BI,5,0)*1000/(R$3*(1-死淘统计!E125/100)),"0")</f>
        <v>13.019054125863509</v>
      </c>
      <c r="S10" s="333">
        <f>IFERROR(VLOOKUP(A10,日报!BT:BZ,5,0)*1000/(S$3*(1-死淘统计!F125/100)),"0")</f>
        <v>13.013126944381213</v>
      </c>
      <c r="T10" s="333">
        <f>IFERROR(VLOOKUP(A10,日报!CK:CQ,5,0)*1000/(T$3*(1-死淘统计!G125/100)),"0")</f>
        <v>13.023571307444463</v>
      </c>
      <c r="U10" s="333">
        <f>IFERROR(VLOOKUP(A10,日报!DB:DH,5,0)*1000/(U$3*(1-死淘统计!H125/100)),"0")</f>
        <v>13.012911512201716</v>
      </c>
      <c r="V10" s="333">
        <f>IFERROR(VLOOKUP(A10,日报!DS:DY,5,0)*1000/(V$3*(1-死淘统计!I125/100)),"0")</f>
        <v>13.029315960912053</v>
      </c>
      <c r="W10" s="333">
        <f>IFERROR(VLOOKUP(A10,日报!EJ:EP,5,0)*1000/(W$3*(1-死淘统计!J125/100)),"0")</f>
        <v>13.015991074748976</v>
      </c>
      <c r="X10" s="336">
        <f t="shared" ref="X10:X55" si="2">AVERAGE(O10:W10)</f>
        <v>13.022093812496079</v>
      </c>
      <c r="Y10" s="336">
        <f>X10+Y9</f>
        <v>25.029403327799724</v>
      </c>
    </row>
    <row r="11" spans="1:25" ht="20.149999999999999" customHeight="1">
      <c r="A11" s="286">
        <f t="shared" si="1"/>
        <v>3</v>
      </c>
      <c r="B11" s="667">
        <f>Standard!$T7</f>
        <v>19</v>
      </c>
      <c r="C11" s="668">
        <f t="shared" ref="C11:C55" si="3">C10+B11</f>
        <v>47</v>
      </c>
      <c r="D11" s="650">
        <f>Standard!$W7</f>
        <v>21</v>
      </c>
      <c r="E11" s="651">
        <v>51</v>
      </c>
      <c r="F11" s="659">
        <f>Standard!$U7</f>
        <v>21</v>
      </c>
      <c r="G11" s="661">
        <f t="shared" ref="G11:G55" si="4">G10+F11</f>
        <v>53</v>
      </c>
      <c r="H11" s="675">
        <f>Standard!$X7</f>
        <v>21</v>
      </c>
      <c r="I11" s="676">
        <v>51</v>
      </c>
      <c r="J11" s="684">
        <f>Standard!$V7</f>
        <v>20</v>
      </c>
      <c r="K11" s="686">
        <v>50</v>
      </c>
      <c r="L11" s="417">
        <v>21</v>
      </c>
      <c r="M11" s="652">
        <v>51</v>
      </c>
      <c r="N11" s="293"/>
      <c r="O11" s="333">
        <f>IFERROR(VLOOKUP(A11,日报!D:J,5,0)*1000/(O$3*(1-死淘统计!B126/100)),"0")</f>
        <v>17.035287381003506</v>
      </c>
      <c r="P11" s="333">
        <f>IFERROR(VLOOKUP(A11,日报!U:AA,5,0)*1000/(P$3*(1-死淘统计!C126/100)),"0")</f>
        <v>17.076218242399001</v>
      </c>
      <c r="Q11" s="333">
        <f>IFERROR(VLOOKUP(A11,日报!AL:AR,5,0)*1000/(Q$3*(1-死淘统计!D126/100)),"0")</f>
        <v>17.093691704419996</v>
      </c>
      <c r="R11" s="333">
        <f>IFERROR(VLOOKUP(A11,日报!BC:BI,5,0)*1000/(R$3*(1-死淘统计!E126/100)),"0")</f>
        <v>17.065105849264565</v>
      </c>
      <c r="S11" s="333">
        <f>IFERROR(VLOOKUP(A11,日报!BT:BZ,5,0)*1000/(S$3*(1-死淘统计!F126/100)),"0")</f>
        <v>17.049553825707235</v>
      </c>
      <c r="T11" s="333">
        <f>IFERROR(VLOOKUP(A11,日报!CK:CQ,5,0)*1000/(T$3*(1-死淘统计!G126/100)),"0")</f>
        <v>17.033694140002037</v>
      </c>
      <c r="U11" s="333">
        <f>IFERROR(VLOOKUP(A11,日报!DB:DH,5,0)*1000/(U$3*(1-死淘统计!H126/100)),"0")</f>
        <v>17.009908356159752</v>
      </c>
      <c r="V11" s="333">
        <f>IFERROR(VLOOKUP(A11,日报!DS:DY,5,0)*1000/(V$3*(1-死淘统计!I126/100)),"0")</f>
        <v>17.041789727399259</v>
      </c>
      <c r="W11" s="333">
        <f>IFERROR(VLOOKUP(A11,日报!EJ:EP,5,0)*1000/(W$3*(1-死淘统计!J126/100)),"0")</f>
        <v>17.010483598241461</v>
      </c>
      <c r="X11" s="336">
        <f t="shared" si="2"/>
        <v>17.046192536066311</v>
      </c>
      <c r="Y11" s="336">
        <f t="shared" ref="Y11:Y55" si="5">X11+Y10</f>
        <v>42.075595863866035</v>
      </c>
    </row>
    <row r="12" spans="1:25" ht="20.149999999999999" customHeight="1">
      <c r="A12" s="286">
        <f t="shared" si="1"/>
        <v>4</v>
      </c>
      <c r="B12" s="667">
        <f>Standard!$T8</f>
        <v>23</v>
      </c>
      <c r="C12" s="668">
        <f t="shared" si="3"/>
        <v>70</v>
      </c>
      <c r="D12" s="650">
        <f>Standard!$W8</f>
        <v>23</v>
      </c>
      <c r="E12" s="651">
        <v>74</v>
      </c>
      <c r="F12" s="659">
        <f>Standard!$U8</f>
        <v>24</v>
      </c>
      <c r="G12" s="661">
        <f t="shared" si="4"/>
        <v>77</v>
      </c>
      <c r="H12" s="675">
        <f>Standard!$X8</f>
        <v>23</v>
      </c>
      <c r="I12" s="676">
        <v>74</v>
      </c>
      <c r="J12" s="684">
        <f>Standard!$V8</f>
        <v>23</v>
      </c>
      <c r="K12" s="686">
        <v>73</v>
      </c>
      <c r="L12" s="417">
        <v>23</v>
      </c>
      <c r="M12" s="652">
        <v>74</v>
      </c>
      <c r="N12" s="293"/>
      <c r="O12" s="333">
        <f>IFERROR(VLOOKUP(A12,日报!D:J,5,0)*1000/(O$3*(1-死淘统计!B127/100)),"0")</f>
        <v>21.072247706422019</v>
      </c>
      <c r="P12" s="333">
        <f>IFERROR(VLOOKUP(A12,日报!U:AA,5,0)*1000/(P$3*(1-死淘统计!C127/100)),"0")</f>
        <v>21.134509580724721</v>
      </c>
      <c r="Q12" s="333">
        <f>IFERROR(VLOOKUP(A12,日报!AL:AR,5,0)*1000/(Q$3*(1-死淘统计!D127/100)),"0")</f>
        <v>21.152304226642741</v>
      </c>
      <c r="R12" s="333">
        <f>IFERROR(VLOOKUP(A12,日报!BC:BI,5,0)*1000/(R$3*(1-死淘统计!E127/100)),"0")</f>
        <v>21.079065520127845</v>
      </c>
      <c r="S12" s="333">
        <f>IFERROR(VLOOKUP(A12,日报!BT:BZ,5,0)*1000/(S$3*(1-死淘统计!F127/100)),"0")</f>
        <v>21.064638783269963</v>
      </c>
      <c r="T12" s="333">
        <f>IFERROR(VLOOKUP(A12,日报!CK:CQ,5,0)*1000/(T$3*(1-死淘统计!G127/100)),"0")</f>
        <v>21.044771053256849</v>
      </c>
      <c r="U12" s="333">
        <f>IFERROR(VLOOKUP(A12,日报!DB:DH,5,0)*1000/(U$3*(1-死淘统计!H127/100)),"0")</f>
        <v>21.04194857916103</v>
      </c>
      <c r="V12" s="333">
        <f>IFERROR(VLOOKUP(A12,日报!DS:DY,5,0)*1000/(V$3*(1-死淘统计!I127/100)),"0")</f>
        <v>21.057636789729308</v>
      </c>
      <c r="W12" s="333">
        <f>IFERROR(VLOOKUP(A12,日报!EJ:EP,5,0)*1000/(W$3*(1-死淘统计!J127/100)),"0")</f>
        <v>21.047644829453166</v>
      </c>
      <c r="X12" s="336">
        <f t="shared" si="2"/>
        <v>21.077196340976403</v>
      </c>
      <c r="Y12" s="336">
        <f t="shared" si="5"/>
        <v>63.152792204842441</v>
      </c>
    </row>
    <row r="13" spans="1:25" ht="20.149999999999999" customHeight="1">
      <c r="A13" s="286">
        <f t="shared" si="1"/>
        <v>5</v>
      </c>
      <c r="B13" s="667">
        <f>Standard!$T9</f>
        <v>27</v>
      </c>
      <c r="C13" s="668">
        <f t="shared" si="3"/>
        <v>97</v>
      </c>
      <c r="D13" s="650">
        <f>Standard!$W9</f>
        <v>27</v>
      </c>
      <c r="E13" s="651">
        <v>101</v>
      </c>
      <c r="F13" s="659">
        <f>Standard!$U9</f>
        <v>27</v>
      </c>
      <c r="G13" s="661">
        <f t="shared" si="4"/>
        <v>104</v>
      </c>
      <c r="H13" s="675">
        <f>Standard!$X9</f>
        <v>27</v>
      </c>
      <c r="I13" s="676">
        <v>101</v>
      </c>
      <c r="J13" s="684">
        <f>Standard!$V9</f>
        <v>27</v>
      </c>
      <c r="K13" s="686">
        <v>100</v>
      </c>
      <c r="L13" s="417">
        <v>27</v>
      </c>
      <c r="M13" s="652">
        <v>101</v>
      </c>
      <c r="N13" s="293"/>
      <c r="O13" s="333">
        <f>IFERROR(VLOOKUP(A13,日报!D:J,5,0)*1000/(O$3*(1-死淘统计!B128/100)),"0")</f>
        <v>23.11308904281664</v>
      </c>
      <c r="P13" s="333">
        <f>IFERROR(VLOOKUP(A13,日报!U:AA,5,0)*1000/(P$3*(1-死淘统计!C128/100)),"0")</f>
        <v>23.212451006507099</v>
      </c>
      <c r="Q13" s="333">
        <f>IFERROR(VLOOKUP(A13,日报!AL:AR,5,0)*1000/(Q$3*(1-死淘统计!D128/100)),"0")</f>
        <v>23.260269773145311</v>
      </c>
      <c r="R13" s="333">
        <f>IFERROR(VLOOKUP(A13,日报!BC:BI,5,0)*1000/(R$3*(1-死淘统计!E128/100)),"0")</f>
        <v>23.133503563397994</v>
      </c>
      <c r="S13" s="333">
        <f>IFERROR(VLOOKUP(A13,日报!BT:BZ,5,0)*1000/(S$3*(1-死淘统计!F128/100)),"0")</f>
        <v>23.116764414654583</v>
      </c>
      <c r="T13" s="333">
        <f>IFERROR(VLOOKUP(A13,日报!CK:CQ,5,0)*1000/(T$3*(1-死淘统计!G128/100)),"0")</f>
        <v>25.643638339786698</v>
      </c>
      <c r="U13" s="333">
        <f>IFERROR(VLOOKUP(A13,日报!DB:DH,5,0)*1000/(U$3*(1-死淘统计!H128/100)),"0")</f>
        <v>26.741588247241214</v>
      </c>
      <c r="V13" s="333">
        <f>IFERROR(VLOOKUP(A13,日报!DS:DY,5,0)*1000/(V$3*(1-死淘统计!I128/100)),"0")</f>
        <v>24.659025203224381</v>
      </c>
      <c r="W13" s="333">
        <f>IFERROR(VLOOKUP(A13,日报!EJ:EP,5,0)*1000/(W$3*(1-死淘统计!J128/100)),"0")</f>
        <v>24.395202276885545</v>
      </c>
      <c r="X13" s="336">
        <f t="shared" si="2"/>
        <v>24.141725763073275</v>
      </c>
      <c r="Y13" s="336">
        <f t="shared" si="5"/>
        <v>87.294517967915709</v>
      </c>
    </row>
    <row r="14" spans="1:25" ht="20.149999999999999" customHeight="1">
      <c r="A14" s="286">
        <f t="shared" si="1"/>
        <v>6</v>
      </c>
      <c r="B14" s="667">
        <f>Standard!$T10</f>
        <v>31</v>
      </c>
      <c r="C14" s="668">
        <f t="shared" si="3"/>
        <v>128</v>
      </c>
      <c r="D14" s="650">
        <f>Standard!$W10</f>
        <v>31</v>
      </c>
      <c r="E14" s="651">
        <v>132</v>
      </c>
      <c r="F14" s="659">
        <f>Standard!$U10</f>
        <v>31</v>
      </c>
      <c r="G14" s="661">
        <f t="shared" si="4"/>
        <v>135</v>
      </c>
      <c r="H14" s="675">
        <f>Standard!$X10</f>
        <v>31</v>
      </c>
      <c r="I14" s="676">
        <v>132</v>
      </c>
      <c r="J14" s="684">
        <f>Standard!$V10</f>
        <v>31</v>
      </c>
      <c r="K14" s="686">
        <v>131</v>
      </c>
      <c r="L14" s="417">
        <v>31</v>
      </c>
      <c r="M14" s="652">
        <v>132</v>
      </c>
      <c r="N14" s="293"/>
      <c r="O14" s="333">
        <f>IFERROR(VLOOKUP(A14,日报!D:J,5,0)*1000/(O$3*(1-死淘统计!B129/100)),"0")</f>
        <v>30.183255479698168</v>
      </c>
      <c r="P14" s="333">
        <f>IFERROR(VLOOKUP(A14,日报!U:AA,5,0)*1000/(P$3*(1-死淘统计!C129/100)),"0")</f>
        <v>31.271451452978415</v>
      </c>
      <c r="Q14" s="333">
        <f>IFERROR(VLOOKUP(A14,日报!AL:AR,5,0)*1000/(Q$3*(1-死淘统计!D129/100)),"0")</f>
        <v>34.575489819439106</v>
      </c>
      <c r="R14" s="333">
        <f>IFERROR(VLOOKUP(A14,日报!BC:BI,5,0)*1000/(R$3*(1-死淘统计!E129/100)),"0")</f>
        <v>32.279012911605165</v>
      </c>
      <c r="S14" s="333">
        <f>IFERROR(VLOOKUP(A14,日报!BT:BZ,5,0)*1000/(S$3*(1-死淘统计!F129/100)),"0")</f>
        <v>32.804394263045467</v>
      </c>
      <c r="T14" s="333">
        <f>IFERROR(VLOOKUP(A14,日报!CK:CQ,5,0)*1000/(T$3*(1-死淘统计!G129/100)),"0")</f>
        <v>29.399768880429612</v>
      </c>
      <c r="U14" s="333">
        <f>IFERROR(VLOOKUP(A14,日报!DB:DH,5,0)*1000/(U$3*(1-死淘统计!H129/100)),"0")</f>
        <v>29.477536084570033</v>
      </c>
      <c r="V14" s="333">
        <f>IFERROR(VLOOKUP(A14,日报!DS:DY,5,0)*1000/(V$3*(1-死淘统计!I129/100)),"0")</f>
        <v>28.121484814398201</v>
      </c>
      <c r="W14" s="333">
        <f>IFERROR(VLOOKUP(A14,日报!EJ:EP,5,0)*1000/(W$3*(1-死淘统计!J129/100)),"0")</f>
        <v>26.98940793047257</v>
      </c>
      <c r="X14" s="336">
        <f t="shared" si="2"/>
        <v>30.566866848515197</v>
      </c>
      <c r="Y14" s="336">
        <f t="shared" si="5"/>
        <v>117.8613848164309</v>
      </c>
    </row>
    <row r="15" spans="1:25" ht="20.149999999999999" customHeight="1">
      <c r="A15" s="286">
        <f t="shared" si="1"/>
        <v>7</v>
      </c>
      <c r="B15" s="667">
        <f>Standard!$T11</f>
        <v>35</v>
      </c>
      <c r="C15" s="668">
        <f t="shared" si="3"/>
        <v>163</v>
      </c>
      <c r="D15" s="650">
        <f>Standard!$W11</f>
        <v>35</v>
      </c>
      <c r="E15" s="651">
        <v>167</v>
      </c>
      <c r="F15" s="659">
        <f>Standard!$U11</f>
        <v>34</v>
      </c>
      <c r="G15" s="661">
        <f t="shared" si="4"/>
        <v>169</v>
      </c>
      <c r="H15" s="675">
        <f>Standard!$X11</f>
        <v>35</v>
      </c>
      <c r="I15" s="676">
        <v>167</v>
      </c>
      <c r="J15" s="684">
        <f>Standard!$V11</f>
        <v>35</v>
      </c>
      <c r="K15" s="686">
        <v>166</v>
      </c>
      <c r="L15" s="417">
        <v>35</v>
      </c>
      <c r="M15" s="652">
        <v>167</v>
      </c>
      <c r="N15" s="293"/>
      <c r="O15" s="333">
        <f>IFERROR(VLOOKUP(A15,日报!D:J,5,0)*1000/(O$3*(1-死淘统计!B130/100)),"0")</f>
        <v>31.656953737678968</v>
      </c>
      <c r="P15" s="333">
        <f>IFERROR(VLOOKUP(A15,日报!U:AA,5,0)*1000/(P$3*(1-死淘统计!C130/100)),"0")</f>
        <v>37.062509552193184</v>
      </c>
      <c r="Q15" s="333">
        <f>IFERROR(VLOOKUP(A15,日报!AL:AR,5,0)*1000/(Q$3*(1-死淘统计!D130/100)),"0")</f>
        <v>36.576444769568397</v>
      </c>
      <c r="R15" s="333">
        <f>IFERROR(VLOOKUP(A15,日报!BC:BI,5,0)*1000/(R$3*(1-死淘统计!E130/100)),"0")</f>
        <v>37.116400091834393</v>
      </c>
      <c r="S15" s="333">
        <f>IFERROR(VLOOKUP(A15,日报!BT:BZ,5,0)*1000/(S$3*(1-死淘统计!F130/100)),"0")</f>
        <v>37.05118411000764</v>
      </c>
      <c r="T15" s="333">
        <f>IFERROR(VLOOKUP(A15,日报!CK:CQ,5,0)*1000/(T$3*(1-死淘统计!G130/100)),"0")</f>
        <v>33.692951706769222</v>
      </c>
      <c r="U15" s="333">
        <f>IFERROR(VLOOKUP(A15,日报!DB:DH,5,0)*1000/(U$3*(1-死淘统计!H130/100)),"0")</f>
        <v>32.568869588818025</v>
      </c>
      <c r="V15" s="333">
        <f>IFERROR(VLOOKUP(A15,日报!DS:DY,5,0)*1000/(V$3*(1-死淘统计!I130/100)),"0")</f>
        <v>30.887372013651877</v>
      </c>
      <c r="W15" s="333">
        <f>IFERROR(VLOOKUP(A15,日报!EJ:EP,5,0)*1000/(W$3*(1-死淘统计!J130/100)),"0")</f>
        <v>29.916709161992181</v>
      </c>
      <c r="X15" s="336">
        <f t="shared" si="2"/>
        <v>34.058821636945986</v>
      </c>
      <c r="Y15" s="336">
        <f t="shared" si="5"/>
        <v>151.92020645337689</v>
      </c>
    </row>
    <row r="16" spans="1:25" ht="20.149999999999999" customHeight="1">
      <c r="A16" s="286">
        <f t="shared" si="1"/>
        <v>8</v>
      </c>
      <c r="B16" s="667">
        <f>Standard!$T12</f>
        <v>39</v>
      </c>
      <c r="C16" s="668">
        <f t="shared" si="3"/>
        <v>202</v>
      </c>
      <c r="D16" s="650">
        <f>Standard!$W12</f>
        <v>39</v>
      </c>
      <c r="E16" s="651">
        <v>206</v>
      </c>
      <c r="F16" s="659">
        <f>Standard!$U12</f>
        <v>38</v>
      </c>
      <c r="G16" s="661">
        <f t="shared" si="4"/>
        <v>207</v>
      </c>
      <c r="H16" s="675">
        <f>Standard!$X12</f>
        <v>37</v>
      </c>
      <c r="I16" s="676">
        <v>204</v>
      </c>
      <c r="J16" s="684">
        <f>Standard!$V12</f>
        <v>39</v>
      </c>
      <c r="K16" s="686">
        <v>205</v>
      </c>
      <c r="L16" s="417">
        <v>37</v>
      </c>
      <c r="M16" s="652">
        <v>206</v>
      </c>
      <c r="N16" s="293"/>
      <c r="O16" s="333">
        <f>IFERROR(VLOOKUP(A16,日报!D:J,5,0)*1000/(O$3*(1-死淘统计!B131/100)),"0")</f>
        <v>37.816033998415328</v>
      </c>
      <c r="P16" s="333">
        <f>IFERROR(VLOOKUP(A16,日报!U:AA,5,0)*1000/(P$3*(1-死淘统计!C131/100)),"0")</f>
        <v>37.945573016481411</v>
      </c>
      <c r="Q16" s="333">
        <f>IFERROR(VLOOKUP(A16,日报!AL:AR,5,0)*1000/(Q$3*(1-死淘统计!D131/100)),"0")</f>
        <v>35.668838931091656</v>
      </c>
      <c r="R16" s="333">
        <f>IFERROR(VLOOKUP(A16,日报!BC:BI,5,0)*1000/(R$3*(1-死淘统计!E131/100)),"0")</f>
        <v>35.684137825186092</v>
      </c>
      <c r="S16" s="333">
        <f>IFERROR(VLOOKUP(A16,日报!BT:BZ,5,0)*1000/(S$3*(1-死淘统计!F131/100)),"0")</f>
        <v>35.79632465543645</v>
      </c>
      <c r="T16" s="333">
        <f>IFERROR(VLOOKUP(A16,日报!CK:CQ,5,0)*1000/(T$3*(1-死淘统计!G131/100)),"0")</f>
        <v>37.595275698688454</v>
      </c>
      <c r="U16" s="333">
        <f>IFERROR(VLOOKUP(A16,日报!DB:DH,5,0)*1000/(U$3*(1-死淘统计!H131/100)),"0")</f>
        <v>35.15625</v>
      </c>
      <c r="V16" s="333">
        <f>IFERROR(VLOOKUP(A16,日报!DS:DY,5,0)*1000/(V$3*(1-死淘统计!I131/100)),"0")</f>
        <v>37.767448219290451</v>
      </c>
      <c r="W16" s="333">
        <f>IFERROR(VLOOKUP(A16,日报!EJ:EP,5,0)*1000/(W$3*(1-死淘统计!J131/100)),"0")</f>
        <v>36.058101166785725</v>
      </c>
      <c r="X16" s="336">
        <f t="shared" si="2"/>
        <v>36.609775945708392</v>
      </c>
      <c r="Y16" s="336">
        <f t="shared" si="5"/>
        <v>188.52998239908527</v>
      </c>
    </row>
    <row r="17" spans="1:25" ht="20.149999999999999" customHeight="1">
      <c r="A17" s="286">
        <f t="shared" si="1"/>
        <v>9</v>
      </c>
      <c r="B17" s="667">
        <f>Standard!$T13</f>
        <v>44</v>
      </c>
      <c r="C17" s="668">
        <f t="shared" si="3"/>
        <v>246</v>
      </c>
      <c r="D17" s="650">
        <f>Standard!$W13</f>
        <v>44</v>
      </c>
      <c r="E17" s="651">
        <v>250</v>
      </c>
      <c r="F17" s="659">
        <f>Standard!$U13</f>
        <v>42</v>
      </c>
      <c r="G17" s="661">
        <f t="shared" si="4"/>
        <v>249</v>
      </c>
      <c r="H17" s="675">
        <f>Standard!$X13</f>
        <v>44</v>
      </c>
      <c r="I17" s="676">
        <v>248</v>
      </c>
      <c r="J17" s="684">
        <f>Standard!$V13</f>
        <v>43</v>
      </c>
      <c r="K17" s="686">
        <v>248</v>
      </c>
      <c r="L17" s="417">
        <v>43</v>
      </c>
      <c r="M17" s="652">
        <v>250</v>
      </c>
      <c r="N17" s="293"/>
      <c r="O17" s="333">
        <f>IFERROR(VLOOKUP(A17,日报!D:J,5,0)*1000/(O$3*(1-死淘统计!B132/100)),"0")</f>
        <v>47.079274254879948</v>
      </c>
      <c r="P17" s="333">
        <f>IFERROR(VLOOKUP(A17,日报!U:AA,5,0)*1000/(P$3*(1-死淘统计!C132/100)),"0")</f>
        <v>45.732888923339274</v>
      </c>
      <c r="Q17" s="333">
        <f>IFERROR(VLOOKUP(A17,日报!AL:AR,5,0)*1000/(Q$3*(1-死淘统计!D132/100)),"0")</f>
        <v>46.665370406377598</v>
      </c>
      <c r="R17" s="333">
        <f>IFERROR(VLOOKUP(A17,日报!BC:BI,5,0)*1000/(R$3*(1-死淘统计!E132/100)),"0")</f>
        <v>47.306991352902401</v>
      </c>
      <c r="S17" s="333">
        <f>IFERROR(VLOOKUP(A17,日报!BT:BZ,5,0)*1000/(S$3*(1-死淘统计!F132/100)),"0")</f>
        <v>47.056545313710302</v>
      </c>
      <c r="T17" s="333">
        <f>IFERROR(VLOOKUP(A17,日报!CK:CQ,5,0)*1000/(T$3*(1-死淘统计!G132/100)),"0")</f>
        <v>38.869014859658776</v>
      </c>
      <c r="U17" s="333">
        <f>IFERROR(VLOOKUP(A17,日报!DB:DH,5,0)*1000/(U$3*(1-死淘统计!H132/100)),"0")</f>
        <v>39.249440523325873</v>
      </c>
      <c r="V17" s="333">
        <f>IFERROR(VLOOKUP(A17,日报!DS:DY,5,0)*1000/(V$3*(1-死淘统计!I132/100)),"0")</f>
        <v>40.915395284327325</v>
      </c>
      <c r="W17" s="333">
        <f>IFERROR(VLOOKUP(A17,日报!EJ:EP,5,0)*1000/(W$3*(1-死淘统计!J132/100)),"0")</f>
        <v>40.424282209860763</v>
      </c>
      <c r="X17" s="336">
        <f t="shared" si="2"/>
        <v>43.699911458709138</v>
      </c>
      <c r="Y17" s="336">
        <f t="shared" si="5"/>
        <v>232.22989385779442</v>
      </c>
    </row>
    <row r="18" spans="1:25" ht="20.149999999999999" customHeight="1">
      <c r="A18" s="286">
        <f t="shared" si="1"/>
        <v>10</v>
      </c>
      <c r="B18" s="667">
        <f>Standard!$T14</f>
        <v>49</v>
      </c>
      <c r="C18" s="668">
        <f t="shared" si="3"/>
        <v>295</v>
      </c>
      <c r="D18" s="650">
        <f>Standard!$W14</f>
        <v>49</v>
      </c>
      <c r="E18" s="651">
        <v>299</v>
      </c>
      <c r="F18" s="659">
        <f>Standard!$U14</f>
        <v>47</v>
      </c>
      <c r="G18" s="661">
        <f t="shared" si="4"/>
        <v>296</v>
      </c>
      <c r="H18" s="675">
        <f>Standard!$X14</f>
        <v>47</v>
      </c>
      <c r="I18" s="676">
        <v>295</v>
      </c>
      <c r="J18" s="684">
        <f>Standard!$V14</f>
        <v>48</v>
      </c>
      <c r="K18" s="686">
        <v>296</v>
      </c>
      <c r="L18" s="417">
        <v>50</v>
      </c>
      <c r="M18" s="652">
        <v>298</v>
      </c>
      <c r="N18" s="293"/>
      <c r="O18" s="333">
        <f>IFERROR(VLOOKUP(A18,日报!D:J,5,0)*1000/(O$3*(1-死淘统计!B133/100)),"0")</f>
        <v>43.899430395820481</v>
      </c>
      <c r="P18" s="333">
        <f>IFERROR(VLOOKUP(A18,日报!U:AA,5,0)*1000/(P$3*(1-死淘统计!C133/100)),"0")</f>
        <v>49.499184719310506</v>
      </c>
      <c r="Q18" s="333">
        <f>IFERROR(VLOOKUP(A18,日报!AL:AR,5,0)*1000/(Q$3*(1-死淘统计!D133/100)),"0")</f>
        <v>50.243427458617333</v>
      </c>
      <c r="R18" s="333">
        <f>IFERROR(VLOOKUP(A18,日报!BC:BI,5,0)*1000/(R$3*(1-死淘统计!E133/100)),"0")</f>
        <v>47.164318155351111</v>
      </c>
      <c r="S18" s="333">
        <f>IFERROR(VLOOKUP(A18,日报!BT:BZ,5,0)*1000/(S$3*(1-死淘统计!F133/100)),"0")</f>
        <v>49.82358186964445</v>
      </c>
      <c r="T18" s="333">
        <f>IFERROR(VLOOKUP(A18,日报!CK:CQ,5,0)*1000/(T$3*(1-死淘统计!G133/100)),"0")</f>
        <v>39.955910719206393</v>
      </c>
      <c r="U18" s="333">
        <f>IFERROR(VLOOKUP(A18,日报!DB:DH,5,0)*1000/(U$3*(1-死淘统计!H133/100)),"0")</f>
        <v>41.543129007791492</v>
      </c>
      <c r="V18" s="333">
        <f>IFERROR(VLOOKUP(A18,日报!DS:DY,5,0)*1000/(V$3*(1-死淘统计!I133/100)),"0")</f>
        <v>40.601034111809</v>
      </c>
      <c r="W18" s="333">
        <f>IFERROR(VLOOKUP(A18,日报!EJ:EP,5,0)*1000/(W$3*(1-死淘统计!J133/100)),"0")</f>
        <v>42.175130500916097</v>
      </c>
      <c r="X18" s="336">
        <f t="shared" si="2"/>
        <v>44.989460770940759</v>
      </c>
      <c r="Y18" s="336">
        <f t="shared" si="5"/>
        <v>277.21935462873518</v>
      </c>
    </row>
    <row r="19" spans="1:25" ht="20.149999999999999" customHeight="1">
      <c r="A19" s="286">
        <f t="shared" si="1"/>
        <v>11</v>
      </c>
      <c r="B19" s="667">
        <f>Standard!$T15</f>
        <v>54</v>
      </c>
      <c r="C19" s="668">
        <f t="shared" si="3"/>
        <v>349</v>
      </c>
      <c r="D19" s="650">
        <f>Standard!$W15</f>
        <v>54</v>
      </c>
      <c r="E19" s="651">
        <v>353</v>
      </c>
      <c r="F19" s="659">
        <f>Standard!$U15</f>
        <v>51</v>
      </c>
      <c r="G19" s="661">
        <f t="shared" si="4"/>
        <v>347</v>
      </c>
      <c r="H19" s="675">
        <f>Standard!$X15</f>
        <v>54</v>
      </c>
      <c r="I19" s="676">
        <v>349</v>
      </c>
      <c r="J19" s="684">
        <f>Standard!$V15</f>
        <v>53</v>
      </c>
      <c r="K19" s="686">
        <v>349</v>
      </c>
      <c r="L19" s="417">
        <v>57</v>
      </c>
      <c r="M19" s="652">
        <v>352</v>
      </c>
      <c r="N19" s="293"/>
      <c r="O19" s="333">
        <f>IFERROR(VLOOKUP(A19,日报!D:J,5,0)*1000/(O$3*(1-死淘统计!B134/100)),"0")</f>
        <v>49.981824790985094</v>
      </c>
      <c r="P19" s="333">
        <f>IFERROR(VLOOKUP(A19,日报!U:AA,5,0)*1000/(P$3*(1-死淘统计!C134/100)),"0")</f>
        <v>55.423748590097624</v>
      </c>
      <c r="Q19" s="333">
        <f>IFERROR(VLOOKUP(A19,日报!AL:AR,5,0)*1000/(Q$3*(1-死淘统计!D134/100)),"0")</f>
        <v>55.000780152909968</v>
      </c>
      <c r="R19" s="333">
        <f>IFERROR(VLOOKUP(A19,日报!BC:BI,5,0)*1000/(R$3*(1-死淘统计!E134/100)),"0")</f>
        <v>51.494306478566706</v>
      </c>
      <c r="S19" s="333">
        <f>IFERROR(VLOOKUP(A19,日报!BT:BZ,5,0)*1000/(S$3*(1-死淘统计!F134/100)),"0")</f>
        <v>54.904547571007292</v>
      </c>
      <c r="T19" s="333">
        <f>IFERROR(VLOOKUP(A19,日报!CK:CQ,5,0)*1000/(T$3*(1-死淘统计!G134/100)),"0")</f>
        <v>51.75269113993928</v>
      </c>
      <c r="U19" s="333">
        <f>IFERROR(VLOOKUP(A19,日报!DB:DH,5,0)*1000/(U$3*(1-死淘统计!H134/100)),"0")</f>
        <v>53.013296494560528</v>
      </c>
      <c r="V19" s="333">
        <f>IFERROR(VLOOKUP(A19,日报!DS:DY,5,0)*1000/(V$3*(1-死淘统计!I134/100)),"0")</f>
        <v>49.579013290654792</v>
      </c>
      <c r="W19" s="333">
        <f>IFERROR(VLOOKUP(A19,日报!EJ:EP,5,0)*1000/(W$3*(1-死淘统计!J134/100)),"0")</f>
        <v>47.142015321154979</v>
      </c>
      <c r="X19" s="336">
        <f t="shared" si="2"/>
        <v>52.032469314430692</v>
      </c>
      <c r="Y19" s="336">
        <f t="shared" si="5"/>
        <v>329.25182394316585</v>
      </c>
    </row>
    <row r="20" spans="1:25" ht="20.149999999999999" customHeight="1">
      <c r="A20" s="286">
        <f t="shared" si="1"/>
        <v>12</v>
      </c>
      <c r="B20" s="667">
        <f>Standard!$T16</f>
        <v>60</v>
      </c>
      <c r="C20" s="668">
        <f t="shared" si="3"/>
        <v>409</v>
      </c>
      <c r="D20" s="650">
        <f>Standard!$W16</f>
        <v>59</v>
      </c>
      <c r="E20" s="651">
        <v>412</v>
      </c>
      <c r="F20" s="659">
        <f>Standard!$U16</f>
        <v>56</v>
      </c>
      <c r="G20" s="661">
        <f t="shared" si="4"/>
        <v>403</v>
      </c>
      <c r="H20" s="675">
        <f>Standard!$X16</f>
        <v>57</v>
      </c>
      <c r="I20" s="676">
        <v>406</v>
      </c>
      <c r="J20" s="684">
        <f>Standard!$V16</f>
        <v>58</v>
      </c>
      <c r="K20" s="686">
        <v>407</v>
      </c>
      <c r="L20" s="417">
        <v>64</v>
      </c>
      <c r="M20" s="652">
        <v>410</v>
      </c>
      <c r="N20" s="293"/>
      <c r="O20" s="333">
        <f>IFERROR(VLOOKUP(A20,日报!D:J,5,0)*1000/(O$3*(1-死淘统计!B135/100)),"0")</f>
        <v>58.126822157434404</v>
      </c>
      <c r="P20" s="333">
        <f>IFERROR(VLOOKUP(A20,日报!U:AA,5,0)*1000/(P$3*(1-死淘统计!C135/100)),"0")</f>
        <v>64.332501559575789</v>
      </c>
      <c r="Q20" s="333">
        <f>IFERROR(VLOOKUP(A20,日报!AL:AR,5,0)*1000/(Q$3*(1-死淘统计!D135/100)),"0")</f>
        <v>64.500996833587422</v>
      </c>
      <c r="R20" s="333">
        <f>IFERROR(VLOOKUP(A20,日报!BC:BI,5,0)*1000/(R$3*(1-死淘统计!E135/100)),"0")</f>
        <v>60.402946104984217</v>
      </c>
      <c r="S20" s="333">
        <f>IFERROR(VLOOKUP(A20,日报!BT:BZ,5,0)*1000/(S$3*(1-死淘统计!F135/100)),"0")</f>
        <v>63.982886036561652</v>
      </c>
      <c r="T20" s="333">
        <f>IFERROR(VLOOKUP(A20,日报!CK:CQ,5,0)*1000/(T$3*(1-死淘统计!G135/100)),"0")</f>
        <v>69.473247615097463</v>
      </c>
      <c r="U20" s="333">
        <f>IFERROR(VLOOKUP(A20,日报!DB:DH,5,0)*1000/(U$3*(1-死淘统计!H135/100)),"0")</f>
        <v>68.324915242510201</v>
      </c>
      <c r="V20" s="333">
        <f>IFERROR(VLOOKUP(A20,日报!DS:DY,5,0)*1000/(V$3*(1-死淘统计!I135/100)),"0")</f>
        <v>66.296800307058859</v>
      </c>
      <c r="W20" s="333">
        <f>IFERROR(VLOOKUP(A20,日报!EJ:EP,5,0)*1000/(W$3*(1-死淘统计!J135/100)),"0")</f>
        <v>65.517361231795903</v>
      </c>
      <c r="X20" s="336">
        <f t="shared" si="2"/>
        <v>64.550941898733996</v>
      </c>
      <c r="Y20" s="336">
        <f t="shared" si="5"/>
        <v>393.80276584189983</v>
      </c>
    </row>
    <row r="21" spans="1:25" ht="20.149999999999999" customHeight="1">
      <c r="A21" s="286">
        <f t="shared" si="1"/>
        <v>13</v>
      </c>
      <c r="B21" s="667">
        <f>Standard!$T17</f>
        <v>65</v>
      </c>
      <c r="C21" s="668">
        <f t="shared" si="3"/>
        <v>474</v>
      </c>
      <c r="D21" s="650">
        <f>Standard!$W17</f>
        <v>64</v>
      </c>
      <c r="E21" s="651">
        <v>476</v>
      </c>
      <c r="F21" s="659">
        <f>Standard!$U17</f>
        <v>61</v>
      </c>
      <c r="G21" s="661">
        <f t="shared" si="4"/>
        <v>464</v>
      </c>
      <c r="H21" s="675">
        <f>Standard!$X17</f>
        <v>63</v>
      </c>
      <c r="I21" s="676">
        <v>469</v>
      </c>
      <c r="J21" s="684">
        <f>Standard!$V17</f>
        <v>63</v>
      </c>
      <c r="K21" s="686">
        <v>470</v>
      </c>
      <c r="L21" s="417">
        <v>72</v>
      </c>
      <c r="M21" s="652">
        <v>474</v>
      </c>
      <c r="N21" s="293"/>
      <c r="O21" s="333">
        <f>IFERROR(VLOOKUP(A21,日报!D:J,5,0)*1000/(O$3*(1-死淘统计!B136/100)),"0")</f>
        <v>68.505663134819144</v>
      </c>
      <c r="P21" s="333">
        <f>IFERROR(VLOOKUP(A21,日报!U:AA,5,0)*1000/(P$3*(1-死淘统计!C136/100)),"0")</f>
        <v>78.601595495072729</v>
      </c>
      <c r="Q21" s="333">
        <f>IFERROR(VLOOKUP(A21,日报!AL:AR,5,0)*1000/(Q$3*(1-死淘统计!D136/100)),"0")</f>
        <v>78.945306378310605</v>
      </c>
      <c r="R21" s="333">
        <f>IFERROR(VLOOKUP(A21,日报!BC:BI,5,0)*1000/(R$3*(1-死淘统计!E136/100)),"0")</f>
        <v>74.801765556032962</v>
      </c>
      <c r="S21" s="333">
        <f>IFERROR(VLOOKUP(A21,日报!BT:BZ,5,0)*1000/(S$3*(1-死淘统计!F136/100)),"0")</f>
        <v>76.986045061199036</v>
      </c>
      <c r="T21" s="333">
        <f>IFERROR(VLOOKUP(A21,日报!CK:CQ,5,0)*1000/(T$3*(1-死淘统计!G136/100)),"0")</f>
        <v>71.653570563190144</v>
      </c>
      <c r="U21" s="333">
        <f>IFERROR(VLOOKUP(A21,日报!DB:DH,5,0)*1000/(U$3*(1-死淘统计!H136/100)),"0")</f>
        <v>71.030109836803987</v>
      </c>
      <c r="V21" s="333">
        <f>IFERROR(VLOOKUP(A21,日报!DS:DY,5,0)*1000/(V$3*(1-死淘统计!I136/100)),"0")</f>
        <v>70.427457970710563</v>
      </c>
      <c r="W21" s="333">
        <f>IFERROR(VLOOKUP(A21,日报!EJ:EP,5,0)*1000/(W$3*(1-死淘统计!J136/100)),"0")</f>
        <v>65.631419518818987</v>
      </c>
      <c r="X21" s="336">
        <f t="shared" si="2"/>
        <v>72.95365927943979</v>
      </c>
      <c r="Y21" s="336">
        <f t="shared" si="5"/>
        <v>466.75642512133959</v>
      </c>
    </row>
    <row r="22" spans="1:25" ht="20.149999999999999" customHeight="1">
      <c r="A22" s="286">
        <f t="shared" si="1"/>
        <v>14</v>
      </c>
      <c r="B22" s="667">
        <f>Standard!$T18</f>
        <v>71</v>
      </c>
      <c r="C22" s="668">
        <f t="shared" si="3"/>
        <v>545</v>
      </c>
      <c r="D22" s="650">
        <f>Standard!$W18</f>
        <v>70</v>
      </c>
      <c r="E22" s="651">
        <v>546</v>
      </c>
      <c r="F22" s="659">
        <f>Standard!$U18</f>
        <v>66</v>
      </c>
      <c r="G22" s="661">
        <f t="shared" si="4"/>
        <v>530</v>
      </c>
      <c r="H22" s="675">
        <f>Standard!$X18</f>
        <v>68</v>
      </c>
      <c r="I22" s="676">
        <v>537</v>
      </c>
      <c r="J22" s="684">
        <f>Standard!$V18</f>
        <v>69</v>
      </c>
      <c r="K22" s="686">
        <v>539</v>
      </c>
      <c r="L22" s="417">
        <v>74</v>
      </c>
      <c r="M22" s="652">
        <v>542</v>
      </c>
      <c r="N22" s="293"/>
      <c r="O22" s="333">
        <f>IFERROR(VLOOKUP(A22,日报!D:J,5,0)*1000/(O$3*(1-死淘统计!B137/100)),"0")</f>
        <v>75.269211046809758</v>
      </c>
      <c r="P22" s="333">
        <f>IFERROR(VLOOKUP(A22,日报!U:AA,5,0)*1000/(P$3*(1-死淘统计!C137/100)),"0")</f>
        <v>85.500254931952782</v>
      </c>
      <c r="Q22" s="333">
        <f>IFERROR(VLOOKUP(A22,日报!AL:AR,5,0)*1000/(Q$3*(1-死淘统计!D137/100)),"0")</f>
        <v>84.808983470100912</v>
      </c>
      <c r="R22" s="333">
        <f>IFERROR(VLOOKUP(A22,日报!BC:BI,5,0)*1000/(R$3*(1-死淘统计!E137/100)),"0")</f>
        <v>79.529872673849169</v>
      </c>
      <c r="S22" s="333">
        <f>IFERROR(VLOOKUP(A22,日报!BT:BZ,5,0)*1000/(S$3*(1-死淘统计!F137/100)),"0")</f>
        <v>84.596748984057513</v>
      </c>
      <c r="T22" s="333">
        <f>IFERROR(VLOOKUP(A22,日报!CK:CQ,5,0)*1000/(T$3*(1-死淘统计!G137/100)),"0")</f>
        <v>78.680115074000895</v>
      </c>
      <c r="U22" s="333">
        <f>IFERROR(VLOOKUP(A22,日报!DB:DH,5,0)*1000/(U$3*(1-死淘统计!H137/100)),"0")</f>
        <v>77.916218373650779</v>
      </c>
      <c r="V22" s="333">
        <f>IFERROR(VLOOKUP(A22,日报!DS:DY,5,0)*1000/(V$3*(1-死淘统计!I137/100)),"0")</f>
        <v>75.725704669751792</v>
      </c>
      <c r="W22" s="333">
        <f>IFERROR(VLOOKUP(A22,日报!EJ:EP,5,0)*1000/(W$3*(1-死淘统计!J137/100)),"0")</f>
        <v>71.236512204490694</v>
      </c>
      <c r="X22" s="336">
        <f t="shared" si="2"/>
        <v>79.251513492073798</v>
      </c>
      <c r="Y22" s="336">
        <f t="shared" si="5"/>
        <v>546.00793861341344</v>
      </c>
    </row>
    <row r="23" spans="1:25" ht="20.149999999999999" customHeight="1">
      <c r="A23" s="286">
        <f t="shared" si="1"/>
        <v>15</v>
      </c>
      <c r="B23" s="667">
        <f>Standard!$T19</f>
        <v>77</v>
      </c>
      <c r="C23" s="668">
        <f t="shared" si="3"/>
        <v>622</v>
      </c>
      <c r="D23" s="650">
        <f>Standard!$W19</f>
        <v>77</v>
      </c>
      <c r="E23" s="651">
        <v>623</v>
      </c>
      <c r="F23" s="659">
        <f>Standard!$U19</f>
        <v>71</v>
      </c>
      <c r="G23" s="661">
        <f t="shared" si="4"/>
        <v>601</v>
      </c>
      <c r="H23" s="675">
        <f>Standard!$X19</f>
        <v>73</v>
      </c>
      <c r="I23" s="676">
        <v>610</v>
      </c>
      <c r="J23" s="684">
        <f>Standard!$V19</f>
        <v>74</v>
      </c>
      <c r="K23" s="686">
        <v>613</v>
      </c>
      <c r="L23" s="417">
        <v>78</v>
      </c>
      <c r="M23" s="652">
        <v>617</v>
      </c>
      <c r="N23" s="293"/>
      <c r="O23" s="333">
        <f>IFERROR(VLOOKUP(A23,日报!D:J,5,0)*1000/(O$3*(1-死淘统计!B138/100)),"0")</f>
        <v>78.965732544900277</v>
      </c>
      <c r="P23" s="333">
        <f>IFERROR(VLOOKUP(A23,日报!U:AA,5,0)*1000/(P$3*(1-死淘统计!C138/100)),"0")</f>
        <v>89.134626736452717</v>
      </c>
      <c r="Q23" s="333">
        <f>IFERROR(VLOOKUP(A23,日报!AL:AR,5,0)*1000/(Q$3*(1-死淘统计!D138/100)),"0")</f>
        <v>89.914610632353515</v>
      </c>
      <c r="R23" s="333">
        <f>IFERROR(VLOOKUP(A23,日报!BC:BI,5,0)*1000/(R$3*(1-死淘统计!E138/100)),"0")</f>
        <v>83.909762615940892</v>
      </c>
      <c r="S23" s="333">
        <f>IFERROR(VLOOKUP(A23,日报!BT:BZ,5,0)*1000/(S$3*(1-死淘统计!F138/100)),"0")</f>
        <v>88.806116447755343</v>
      </c>
      <c r="T23" s="333">
        <f>IFERROR(VLOOKUP(A23,日报!CK:CQ,5,0)*1000/(T$3*(1-死淘统计!G138/100)),"0")</f>
        <v>85.278588300680838</v>
      </c>
      <c r="U23" s="333">
        <f>IFERROR(VLOOKUP(A23,日报!DB:DH,5,0)*1000/(U$3*(1-死淘统计!H138/100)),"0")</f>
        <v>86.770536273214162</v>
      </c>
      <c r="V23" s="333">
        <f>IFERROR(VLOOKUP(A23,日报!DS:DY,5,0)*1000/(V$3*(1-死淘统计!I138/100)),"0")</f>
        <v>83.347986636187798</v>
      </c>
      <c r="W23" s="333">
        <f>IFERROR(VLOOKUP(A23,日报!EJ:EP,5,0)*1000/(W$3*(1-死淘统计!J138/100)),"0")</f>
        <v>78.092169771676708</v>
      </c>
      <c r="X23" s="336">
        <f t="shared" si="2"/>
        <v>84.913347773240247</v>
      </c>
      <c r="Y23" s="336">
        <f t="shared" si="5"/>
        <v>630.92128638665372</v>
      </c>
    </row>
    <row r="24" spans="1:25" ht="20.149999999999999" customHeight="1">
      <c r="A24" s="286">
        <f t="shared" si="1"/>
        <v>16</v>
      </c>
      <c r="B24" s="667">
        <f>Standard!$T20</f>
        <v>83</v>
      </c>
      <c r="C24" s="668">
        <f t="shared" si="3"/>
        <v>705</v>
      </c>
      <c r="D24" s="650">
        <f>Standard!$W20</f>
        <v>83</v>
      </c>
      <c r="E24" s="651">
        <v>706</v>
      </c>
      <c r="F24" s="659">
        <f>Standard!$U20</f>
        <v>77</v>
      </c>
      <c r="G24" s="661">
        <f t="shared" si="4"/>
        <v>678</v>
      </c>
      <c r="H24" s="675">
        <f>Standard!$X20</f>
        <v>79</v>
      </c>
      <c r="I24" s="676">
        <v>689</v>
      </c>
      <c r="J24" s="684">
        <f>Standard!$V20</f>
        <v>80</v>
      </c>
      <c r="K24" s="686">
        <v>693</v>
      </c>
      <c r="L24" s="417">
        <v>85</v>
      </c>
      <c r="M24" s="652">
        <v>698</v>
      </c>
      <c r="N24" s="293"/>
      <c r="O24" s="333">
        <f>IFERROR(VLOOKUP(A24,日报!D:J,5,0)*1000/(O$3*(1-死淘统计!B139/100)),"0")</f>
        <v>84.770750405425332</v>
      </c>
      <c r="P24" s="333">
        <f>IFERROR(VLOOKUP(A24,日报!U:AA,5,0)*1000/(P$3*(1-死淘统计!C139/100)),"0")</f>
        <v>96.780564882480746</v>
      </c>
      <c r="Q24" s="333">
        <f>IFERROR(VLOOKUP(A24,日报!AL:AR,5,0)*1000/(Q$3*(1-死淘统计!D139/100)),"0")</f>
        <v>94.578051573668205</v>
      </c>
      <c r="R24" s="333">
        <f>IFERROR(VLOOKUP(A24,日报!BC:BI,5,0)*1000/(R$3*(1-死淘统计!E139/100)),"0")</f>
        <v>91.278290355650185</v>
      </c>
      <c r="S24" s="333">
        <f>IFERROR(VLOOKUP(A24,日报!BT:BZ,5,0)*1000/(S$3*(1-死淘统计!F139/100)),"0")</f>
        <v>94.85201511335012</v>
      </c>
      <c r="T24" s="333">
        <f>IFERROR(VLOOKUP(A24,日报!CK:CQ,5,0)*1000/(T$3*(1-死淘统计!G139/100)),"0")</f>
        <v>91.564251645023148</v>
      </c>
      <c r="U24" s="333">
        <f>IFERROR(VLOOKUP(A24,日报!DB:DH,5,0)*1000/(U$3*(1-死淘统计!H139/100)),"0")</f>
        <v>93.241312001115404</v>
      </c>
      <c r="V24" s="333">
        <f>IFERROR(VLOOKUP(A24,日报!DS:DY,5,0)*1000/(V$3*(1-死淘统计!I139/100)),"0")</f>
        <v>94.86193885107734</v>
      </c>
      <c r="W24" s="333">
        <f>IFERROR(VLOOKUP(A24,日报!EJ:EP,5,0)*1000/(W$3*(1-死淘统计!J139/100)),"0")</f>
        <v>82.707030975626893</v>
      </c>
      <c r="X24" s="336">
        <f t="shared" si="2"/>
        <v>91.626022867046387</v>
      </c>
      <c r="Y24" s="336">
        <f t="shared" si="5"/>
        <v>722.54730925370006</v>
      </c>
    </row>
    <row r="25" spans="1:25" ht="20.149999999999999" customHeight="1">
      <c r="A25" s="286">
        <f t="shared" si="1"/>
        <v>17</v>
      </c>
      <c r="B25" s="667">
        <f>Standard!$T21</f>
        <v>90</v>
      </c>
      <c r="C25" s="668">
        <f t="shared" si="3"/>
        <v>795</v>
      </c>
      <c r="D25" s="650">
        <f>Standard!$W21</f>
        <v>90</v>
      </c>
      <c r="E25" s="651">
        <v>796</v>
      </c>
      <c r="F25" s="659">
        <f>Standard!$U21</f>
        <v>82</v>
      </c>
      <c r="G25" s="661">
        <f t="shared" si="4"/>
        <v>760</v>
      </c>
      <c r="H25" s="675">
        <f>Standard!$X21</f>
        <v>84</v>
      </c>
      <c r="I25" s="676">
        <v>773</v>
      </c>
      <c r="J25" s="684">
        <f>Standard!$V21</f>
        <v>86</v>
      </c>
      <c r="K25" s="686">
        <v>779</v>
      </c>
      <c r="L25" s="417">
        <v>91</v>
      </c>
      <c r="M25" s="652">
        <v>785</v>
      </c>
      <c r="N25" s="293"/>
      <c r="O25" s="333">
        <f>IFERROR(VLOOKUP(A25,日报!D:J,5,0)*1000/(O$3*(1-死淘统计!B140/100)),"0")</f>
        <v>91.366427461714878</v>
      </c>
      <c r="P25" s="333">
        <f>IFERROR(VLOOKUP(A25,日报!U:AA,5,0)*1000/(P$3*(1-死淘统计!C140/100)),"0")</f>
        <v>103.55499127122678</v>
      </c>
      <c r="Q25" s="333">
        <f>IFERROR(VLOOKUP(A25,日报!AL:AR,5,0)*1000/(Q$3*(1-死淘统计!D140/100)),"0")</f>
        <v>101.65259778861015</v>
      </c>
      <c r="R25" s="333">
        <f>IFERROR(VLOOKUP(A25,日报!BC:BI,5,0)*1000/(R$3*(1-死淘统计!E140/100)),"0")</f>
        <v>99.687487637960359</v>
      </c>
      <c r="S25" s="333">
        <f>IFERROR(VLOOKUP(A25,日报!BT:BZ,5,0)*1000/(S$3*(1-死淘统计!F140/100)),"0")</f>
        <v>102.52459405001778</v>
      </c>
      <c r="T25" s="333">
        <f>IFERROR(VLOOKUP(A25,日报!CK:CQ,5,0)*1000/(T$3*(1-死淘统计!G140/100)),"0")</f>
        <v>91.181700896126088</v>
      </c>
      <c r="U25" s="333">
        <f>IFERROR(VLOOKUP(A25,日报!DB:DH,5,0)*1000/(U$3*(1-死淘统计!H140/100)),"0")</f>
        <v>92.767295597484278</v>
      </c>
      <c r="V25" s="333">
        <f>IFERROR(VLOOKUP(A25,日报!DS:DY,5,0)*1000/(V$3*(1-死淘统计!I140/100)),"0")</f>
        <v>89.664685908319186</v>
      </c>
      <c r="W25" s="333">
        <f>IFERROR(VLOOKUP(A25,日报!EJ:EP,5,0)*1000/(W$3*(1-死淘统计!J140/100)),"0")</f>
        <v>90.358262584986079</v>
      </c>
      <c r="X25" s="336">
        <f t="shared" si="2"/>
        <v>95.86200479960506</v>
      </c>
      <c r="Y25" s="336">
        <f t="shared" si="5"/>
        <v>818.40931405330514</v>
      </c>
    </row>
    <row r="26" spans="1:25" ht="20.149999999999999" customHeight="1">
      <c r="A26" s="286">
        <f t="shared" si="1"/>
        <v>18</v>
      </c>
      <c r="B26" s="667">
        <f>Standard!$T22</f>
        <v>96</v>
      </c>
      <c r="C26" s="668">
        <f t="shared" si="3"/>
        <v>891</v>
      </c>
      <c r="D26" s="650">
        <f>Standard!$W22</f>
        <v>97</v>
      </c>
      <c r="E26" s="651">
        <v>893</v>
      </c>
      <c r="F26" s="659">
        <f>Standard!$U22</f>
        <v>88</v>
      </c>
      <c r="G26" s="661">
        <f t="shared" si="4"/>
        <v>848</v>
      </c>
      <c r="H26" s="675">
        <f>Standard!$X22</f>
        <v>89</v>
      </c>
      <c r="I26" s="676">
        <v>862</v>
      </c>
      <c r="J26" s="684">
        <f>Standard!$V22</f>
        <v>92</v>
      </c>
      <c r="K26" s="686">
        <v>871</v>
      </c>
      <c r="L26" s="417">
        <v>103</v>
      </c>
      <c r="M26" s="652">
        <v>878</v>
      </c>
      <c r="N26" s="293"/>
      <c r="O26" s="333">
        <f>IFERROR(VLOOKUP(A26,日报!D:J,5,0)*1000/(O$3*(1-死淘统计!B141/100)),"0")</f>
        <v>94.444650610457572</v>
      </c>
      <c r="P26" s="333">
        <f>IFERROR(VLOOKUP(A26,日报!U:AA,5,0)*1000/(P$3*(1-死淘统计!C141/100)),"0")</f>
        <v>103.79726660557039</v>
      </c>
      <c r="Q26" s="333">
        <f>IFERROR(VLOOKUP(A26,日报!AL:AR,5,0)*1000/(Q$3*(1-死淘统计!D141/100)),"0")</f>
        <v>102.02052342693501</v>
      </c>
      <c r="R26" s="333">
        <f>IFERROR(VLOOKUP(A26,日报!BC:BI,5,0)*1000/(R$3*(1-死淘统计!E141/100)),"0")</f>
        <v>99.611080244463849</v>
      </c>
      <c r="S26" s="333">
        <f>IFERROR(VLOOKUP(A26,日报!BT:BZ,5,0)*1000/(S$3*(1-死淘统计!F141/100)),"0")</f>
        <v>103.66699702675916</v>
      </c>
      <c r="T26" s="333">
        <f>IFERROR(VLOOKUP(A26,日报!CK:CQ,5,0)*1000/(T$3*(1-死淘统计!G141/100)),"0")</f>
        <v>97.285779159534698</v>
      </c>
      <c r="U26" s="333">
        <f>IFERROR(VLOOKUP(A26,日报!DB:DH,5,0)*1000/(U$3*(1-死淘统计!H141/100)),"0")</f>
        <v>104.88163608348508</v>
      </c>
      <c r="V26" s="333">
        <f>IFERROR(VLOOKUP(A26,日报!DS:DY,5,0)*1000/(V$3*(1-死淘统计!I141/100)),"0")</f>
        <v>104.52157864849518</v>
      </c>
      <c r="W26" s="333">
        <f>IFERROR(VLOOKUP(A26,日报!EJ:EP,5,0)*1000/(W$3*(1-死淘统计!J141/100)),"0")</f>
        <v>102.3402149321267</v>
      </c>
      <c r="X26" s="336">
        <f t="shared" si="2"/>
        <v>101.39663630420308</v>
      </c>
      <c r="Y26" s="336">
        <f t="shared" si="5"/>
        <v>919.80595035750821</v>
      </c>
    </row>
    <row r="27" spans="1:25" ht="20.149999999999999" customHeight="1">
      <c r="A27" s="286">
        <f t="shared" si="1"/>
        <v>19</v>
      </c>
      <c r="B27" s="667">
        <f>Standard!$T23</f>
        <v>103</v>
      </c>
      <c r="C27" s="668">
        <f t="shared" si="3"/>
        <v>994</v>
      </c>
      <c r="D27" s="650">
        <f>Standard!$W23</f>
        <v>104</v>
      </c>
      <c r="E27" s="651">
        <v>997</v>
      </c>
      <c r="F27" s="659">
        <f>Standard!$U23</f>
        <v>93</v>
      </c>
      <c r="G27" s="661">
        <f t="shared" si="4"/>
        <v>941</v>
      </c>
      <c r="H27" s="675">
        <f>Standard!$X23</f>
        <v>92</v>
      </c>
      <c r="I27" s="676">
        <v>954</v>
      </c>
      <c r="J27" s="684">
        <f>Standard!$V23</f>
        <v>98</v>
      </c>
      <c r="K27" s="686">
        <v>969</v>
      </c>
      <c r="L27" s="417">
        <v>110</v>
      </c>
      <c r="M27" s="652">
        <v>976</v>
      </c>
      <c r="N27" s="293"/>
      <c r="O27" s="333">
        <f>IFERROR(VLOOKUP(A27,日报!D:J,5,0)*1000/(O$3*(1-死淘统计!B142/100)),"0")</f>
        <v>99.009900990099013</v>
      </c>
      <c r="P27" s="333">
        <f>IFERROR(VLOOKUP(A27,日报!U:AA,5,0)*1000/(P$3*(1-死淘统计!C142/100)),"0")</f>
        <v>111.39554417823287</v>
      </c>
      <c r="Q27" s="333">
        <f>IFERROR(VLOOKUP(A27,日报!AL:AR,5,0)*1000/(Q$3*(1-死淘统计!D142/100)),"0")</f>
        <v>111.29727142173289</v>
      </c>
      <c r="R27" s="333">
        <f>IFERROR(VLOOKUP(A27,日报!BC:BI,5,0)*1000/(R$3*(1-死淘统计!E142/100)),"0")</f>
        <v>109.84637427366074</v>
      </c>
      <c r="S27" s="333">
        <f>IFERROR(VLOOKUP(A27,日报!BT:BZ,5,0)*1000/(S$3*(1-死淘统计!F142/100)),"0")</f>
        <v>110.96527860637156</v>
      </c>
      <c r="T27" s="333">
        <f>IFERROR(VLOOKUP(A27,日报!CK:CQ,5,0)*1000/(T$3*(1-死淘统计!G142/100)),"0")</f>
        <v>106.22659339890099</v>
      </c>
      <c r="U27" s="333">
        <f>IFERROR(VLOOKUP(A27,日报!DB:DH,5,0)*1000/(U$3*(1-死淘统计!H142/100)),"0")</f>
        <v>111.79361179361179</v>
      </c>
      <c r="V27" s="333">
        <f>IFERROR(VLOOKUP(A27,日报!DS:DY,5,0)*1000/(V$3*(1-死淘统计!I142/100)),"0")</f>
        <v>107.17083244321014</v>
      </c>
      <c r="W27" s="333">
        <f>IFERROR(VLOOKUP(A27,日报!EJ:EP,5,0)*1000/(W$3*(1-死淘统计!J142/100)),"0")</f>
        <v>108.32180973655285</v>
      </c>
      <c r="X27" s="336">
        <f t="shared" si="2"/>
        <v>108.44746853804143</v>
      </c>
      <c r="Y27" s="336">
        <f t="shared" si="5"/>
        <v>1028.2534188955497</v>
      </c>
    </row>
    <row r="28" spans="1:25" ht="20.149999999999999" customHeight="1">
      <c r="A28" s="286">
        <f t="shared" si="1"/>
        <v>20</v>
      </c>
      <c r="B28" s="667">
        <f>Standard!$T24</f>
        <v>109</v>
      </c>
      <c r="C28" s="668">
        <f t="shared" si="3"/>
        <v>1103</v>
      </c>
      <c r="D28" s="650">
        <f>Standard!$W24</f>
        <v>112</v>
      </c>
      <c r="E28" s="651">
        <v>1109</v>
      </c>
      <c r="F28" s="659">
        <f>Standard!$U24</f>
        <v>99</v>
      </c>
      <c r="G28" s="661">
        <f t="shared" si="4"/>
        <v>1040</v>
      </c>
      <c r="H28" s="675">
        <f>Standard!$X24</f>
        <v>98</v>
      </c>
      <c r="I28" s="676">
        <v>1052</v>
      </c>
      <c r="J28" s="684">
        <f>Standard!$V24</f>
        <v>104</v>
      </c>
      <c r="K28" s="686">
        <v>1073</v>
      </c>
      <c r="L28" s="417">
        <v>114</v>
      </c>
      <c r="M28" s="652">
        <v>1081</v>
      </c>
      <c r="N28" s="293"/>
      <c r="O28" s="333">
        <f>IFERROR(VLOOKUP(A28,日报!D:J,5,0)*1000/(O$3*(1-死淘统计!B143/100)),"0")</f>
        <v>110.67149415848606</v>
      </c>
      <c r="P28" s="333">
        <f>IFERROR(VLOOKUP(A28,日报!U:AA,5,0)*1000/(P$3*(1-死淘统计!C143/100)),"0")</f>
        <v>124.42803243156459</v>
      </c>
      <c r="Q28" s="333">
        <f>IFERROR(VLOOKUP(A28,日报!AL:AR,5,0)*1000/(Q$3*(1-死淘统计!D143/100)),"0")</f>
        <v>123.02952708650076</v>
      </c>
      <c r="R28" s="333">
        <f>IFERROR(VLOOKUP(A28,日报!BC:BI,5,0)*1000/(R$3*(1-死淘统计!E143/100)),"0")</f>
        <v>114.40779490456033</v>
      </c>
      <c r="S28" s="333">
        <f>IFERROR(VLOOKUP(A28,日报!BT:BZ,5,0)*1000/(S$3*(1-死淘统计!F143/100)),"0")</f>
        <v>114.18989060129363</v>
      </c>
      <c r="T28" s="333">
        <f>IFERROR(VLOOKUP(A28,日报!CK:CQ,5,0)*1000/(T$3*(1-死淘统计!G143/100)),"0")</f>
        <v>114.98282268807404</v>
      </c>
      <c r="U28" s="333">
        <f>IFERROR(VLOOKUP(A28,日报!DB:DH,5,0)*1000/(U$3*(1-死淘统计!H143/100)),"0")</f>
        <v>118.58263837573455</v>
      </c>
      <c r="V28" s="333">
        <f>IFERROR(VLOOKUP(A28,日报!DS:DY,5,0)*1000/(V$3*(1-死淘统计!I143/100)),"0")</f>
        <v>113.73375232109699</v>
      </c>
      <c r="W28" s="333">
        <f>IFERROR(VLOOKUP(A28,日报!EJ:EP,5,0)*1000/(W$3*(1-死淘统计!J143/100)),"0")</f>
        <v>113.60403925472906</v>
      </c>
      <c r="X28" s="336">
        <f t="shared" si="2"/>
        <v>116.40333242467111</v>
      </c>
      <c r="Y28" s="336">
        <f t="shared" si="5"/>
        <v>1144.6567513202208</v>
      </c>
    </row>
    <row r="29" spans="1:25" ht="20.149999999999999" customHeight="1">
      <c r="A29" s="286">
        <f t="shared" si="1"/>
        <v>21</v>
      </c>
      <c r="B29" s="667">
        <f>Standard!$T25</f>
        <v>116</v>
      </c>
      <c r="C29" s="668">
        <f t="shared" si="3"/>
        <v>1219</v>
      </c>
      <c r="D29" s="650">
        <f>Standard!$W25</f>
        <v>119</v>
      </c>
      <c r="E29" s="651">
        <v>1228</v>
      </c>
      <c r="F29" s="659">
        <f>Standard!$U25</f>
        <v>104</v>
      </c>
      <c r="G29" s="661">
        <f t="shared" si="4"/>
        <v>1144</v>
      </c>
      <c r="H29" s="675">
        <f>Standard!$X25</f>
        <v>103</v>
      </c>
      <c r="I29" s="676">
        <v>1155</v>
      </c>
      <c r="J29" s="684">
        <f>Standard!$V25</f>
        <v>110</v>
      </c>
      <c r="K29" s="686">
        <v>1183</v>
      </c>
      <c r="L29" s="417">
        <v>118</v>
      </c>
      <c r="M29" s="652">
        <v>1192</v>
      </c>
      <c r="N29" s="293"/>
      <c r="O29" s="333">
        <f>IFERROR(VLOOKUP(A29,日报!D:J,5,0)*1000/(O$3*(1-死淘统计!B144/100)),"0")</f>
        <v>122.00142210246622</v>
      </c>
      <c r="P29" s="333">
        <f>IFERROR(VLOOKUP(A29,日报!U:AA,5,0)*1000/(P$3*(1-死淘统计!C144/100)),"0")</f>
        <v>135.18414054315417</v>
      </c>
      <c r="Q29" s="333">
        <f>IFERROR(VLOOKUP(A29,日报!AL:AR,5,0)*1000/(Q$3*(1-死淘统计!D144/100)),"0")</f>
        <v>132.77708692687233</v>
      </c>
      <c r="R29" s="333">
        <f>IFERROR(VLOOKUP(A29,日报!BC:BI,5,0)*1000/(R$3*(1-死淘统计!E144/100)),"0")</f>
        <v>128.04071654710856</v>
      </c>
      <c r="S29" s="333">
        <f>IFERROR(VLOOKUP(A29,日报!BT:BZ,5,0)*1000/(S$3*(1-死淘统计!F144/100)),"0")</f>
        <v>128.85771543086173</v>
      </c>
      <c r="T29" s="333">
        <f>IFERROR(VLOOKUP(A29,日报!CK:CQ,5,0)*1000/(T$3*(1-死淘统计!G144/100)),"0")</f>
        <v>122.42245406962448</v>
      </c>
      <c r="U29" s="333">
        <f>IFERROR(VLOOKUP(A29,日报!DB:DH,5,0)*1000/(U$3*(1-死淘统计!H144/100)),"0")</f>
        <v>127.30093800691164</v>
      </c>
      <c r="V29" s="333">
        <f>IFERROR(VLOOKUP(A29,日报!DS:DY,5,0)*1000/(V$3*(1-死淘统计!I144/100)),"0")</f>
        <v>119.4740990184137</v>
      </c>
      <c r="W29" s="333">
        <f>IFERROR(VLOOKUP(A29,日报!EJ:EP,5,0)*1000/(W$3*(1-死淘统计!J144/100)),"0")</f>
        <v>119.2981204750526</v>
      </c>
      <c r="X29" s="336">
        <f t="shared" si="2"/>
        <v>126.15074368005172</v>
      </c>
      <c r="Y29" s="336">
        <f t="shared" si="5"/>
        <v>1270.8074950002724</v>
      </c>
    </row>
    <row r="30" spans="1:25" ht="20.149999999999999" customHeight="1">
      <c r="A30" s="286">
        <f t="shared" si="1"/>
        <v>22</v>
      </c>
      <c r="B30" s="667">
        <f>Standard!$T26</f>
        <v>123</v>
      </c>
      <c r="C30" s="668">
        <f t="shared" si="3"/>
        <v>1342</v>
      </c>
      <c r="D30" s="650">
        <f>Standard!$W26</f>
        <v>124</v>
      </c>
      <c r="E30" s="651">
        <v>1352</v>
      </c>
      <c r="F30" s="659">
        <f>Standard!$U26</f>
        <v>110</v>
      </c>
      <c r="G30" s="661">
        <f t="shared" si="4"/>
        <v>1254</v>
      </c>
      <c r="H30" s="675">
        <f>Standard!$X26</f>
        <v>111</v>
      </c>
      <c r="I30" s="676">
        <v>1266</v>
      </c>
      <c r="J30" s="684">
        <f>Standard!$V26</f>
        <v>116</v>
      </c>
      <c r="K30" s="686">
        <v>1299</v>
      </c>
      <c r="L30" s="417">
        <v>123</v>
      </c>
      <c r="M30" s="652">
        <v>1309</v>
      </c>
      <c r="N30" s="293"/>
      <c r="O30" s="333">
        <f>IFERROR(VLOOKUP(A30,日报!D:J,5,0)*1000/(O$3*(1-死淘统计!B145/100)),"0")</f>
        <v>124.80762734131602</v>
      </c>
      <c r="P30" s="333">
        <f>IFERROR(VLOOKUP(A30,日报!U:AA,5,0)*1000/(P$3*(1-死淘统计!C145/100)),"0")</f>
        <v>135.86187376167561</v>
      </c>
      <c r="Q30" s="333">
        <f>IFERROR(VLOOKUP(A30,日报!AL:AR,5,0)*1000/(Q$3*(1-死淘统计!D145/100)),"0")</f>
        <v>138.21269062085059</v>
      </c>
      <c r="R30" s="333">
        <f>IFERROR(VLOOKUP(A30,日报!BC:BI,5,0)*1000/(R$3*(1-死淘统计!E145/100)),"0")</f>
        <v>132.8643216080402</v>
      </c>
      <c r="S30" s="333">
        <f>IFERROR(VLOOKUP(A30,日报!BT:BZ,5,0)*1000/(S$3*(1-死淘统计!F145/100)),"0")</f>
        <v>132.77540838496822</v>
      </c>
      <c r="T30" s="333">
        <f>IFERROR(VLOOKUP(A30,日报!CK:CQ,5,0)*1000/(T$3*(1-死淘统计!G145/100)),"0")</f>
        <v>129.34675489229903</v>
      </c>
      <c r="U30" s="333">
        <f>IFERROR(VLOOKUP(A30,日报!DB:DH,5,0)*1000/(U$3*(1-死淘统计!H145/100)),"0")</f>
        <v>131.98346231315594</v>
      </c>
      <c r="V30" s="333">
        <f>IFERROR(VLOOKUP(A30,日报!DS:DY,5,0)*1000/(V$3*(1-死淘统计!I145/100)),"0")</f>
        <v>127.74443925401559</v>
      </c>
      <c r="W30" s="333">
        <f>IFERROR(VLOOKUP(A30,日报!EJ:EP,5,0)*1000/(W$3*(1-死淘统计!J145/100)),"0")</f>
        <v>126.01887601887601</v>
      </c>
      <c r="X30" s="336">
        <f t="shared" si="2"/>
        <v>131.06838379946635</v>
      </c>
      <c r="Y30" s="336">
        <f t="shared" si="5"/>
        <v>1401.8758787997388</v>
      </c>
    </row>
    <row r="31" spans="1:25" ht="20.149999999999999" customHeight="1">
      <c r="A31" s="286">
        <f t="shared" si="1"/>
        <v>23</v>
      </c>
      <c r="B31" s="667">
        <f>Standard!$T27</f>
        <v>130</v>
      </c>
      <c r="C31" s="668">
        <f t="shared" si="3"/>
        <v>1472</v>
      </c>
      <c r="D31" s="650">
        <f>Standard!$W27</f>
        <v>130</v>
      </c>
      <c r="E31" s="651">
        <v>1482</v>
      </c>
      <c r="F31" s="659">
        <f>Standard!$U27</f>
        <v>115</v>
      </c>
      <c r="G31" s="661">
        <f t="shared" si="4"/>
        <v>1369</v>
      </c>
      <c r="H31" s="675">
        <f>Standard!$X27</f>
        <v>116</v>
      </c>
      <c r="I31" s="676">
        <v>1382</v>
      </c>
      <c r="J31" s="684">
        <f>Standard!$V27</f>
        <v>122</v>
      </c>
      <c r="K31" s="686">
        <v>1421</v>
      </c>
      <c r="L31" s="417">
        <v>128</v>
      </c>
      <c r="M31" s="652">
        <v>1432</v>
      </c>
      <c r="N31" s="293"/>
      <c r="O31" s="333">
        <f>IFERROR(VLOOKUP(A31,日报!D:J,5,0)*1000/(O$3*(1-死淘统计!B146/100)),"0")</f>
        <v>131.23211327007078</v>
      </c>
      <c r="P31" s="333">
        <f>IFERROR(VLOOKUP(A31,日报!U:AA,5,0)*1000/(P$3*(1-死淘统计!C146/100)),"0")</f>
        <v>143.47173180729737</v>
      </c>
      <c r="Q31" s="333">
        <f>IFERROR(VLOOKUP(A31,日报!AL:AR,5,0)*1000/(Q$3*(1-死淘统计!D146/100)),"0")</f>
        <v>145.74081550262414</v>
      </c>
      <c r="R31" s="333">
        <f>IFERROR(VLOOKUP(A31,日报!BC:BI,5,0)*1000/(R$3*(1-死淘统计!E146/100)),"0")</f>
        <v>141.38765631302945</v>
      </c>
      <c r="S31" s="333">
        <f>IFERROR(VLOOKUP(A31,日报!BT:BZ,5,0)*1000/(S$3*(1-死淘统计!F146/100)),"0")</f>
        <v>141.58183874616256</v>
      </c>
      <c r="T31" s="333">
        <f>IFERROR(VLOOKUP(A31,日报!CK:CQ,5,0)*1000/(T$3*(1-死淘统计!G146/100)),"0")</f>
        <v>133.0630948184702</v>
      </c>
      <c r="U31" s="333">
        <f>IFERROR(VLOOKUP(A31,日报!DB:DH,5,0)*1000/(U$3*(1-死淘统计!H146/100)),"0")</f>
        <v>139.19349133356914</v>
      </c>
      <c r="V31" s="333">
        <f>IFERROR(VLOOKUP(A31,日报!DS:DY,5,0)*1000/(V$3*(1-死淘统计!I146/100)),"0")</f>
        <v>133.0812173599856</v>
      </c>
      <c r="W31" s="333">
        <f>IFERROR(VLOOKUP(A31,日报!EJ:EP,5,0)*1000/(W$3*(1-死淘统计!J146/100)),"0")</f>
        <v>133.49340596330276</v>
      </c>
      <c r="X31" s="336">
        <f t="shared" si="2"/>
        <v>138.02726279050134</v>
      </c>
      <c r="Y31" s="336">
        <f t="shared" si="5"/>
        <v>1539.90314159024</v>
      </c>
    </row>
    <row r="32" spans="1:25" ht="20.149999999999999" customHeight="1">
      <c r="A32" s="286">
        <f t="shared" si="1"/>
        <v>24</v>
      </c>
      <c r="B32" s="667">
        <f>Standard!$T28</f>
        <v>136</v>
      </c>
      <c r="C32" s="668">
        <f t="shared" si="3"/>
        <v>1608</v>
      </c>
      <c r="D32" s="650">
        <f>Standard!$W28</f>
        <v>136</v>
      </c>
      <c r="E32" s="651">
        <v>1618</v>
      </c>
      <c r="F32" s="659">
        <f>Standard!$U28</f>
        <v>120</v>
      </c>
      <c r="G32" s="661">
        <f t="shared" si="4"/>
        <v>1489</v>
      </c>
      <c r="H32" s="675">
        <f>Standard!$X28</f>
        <v>124</v>
      </c>
      <c r="I32" s="676">
        <v>1506</v>
      </c>
      <c r="J32" s="684">
        <f>Standard!$V28</f>
        <v>128</v>
      </c>
      <c r="K32" s="686">
        <v>1549</v>
      </c>
      <c r="L32" s="417">
        <v>133</v>
      </c>
      <c r="M32" s="652">
        <v>1562</v>
      </c>
      <c r="N32" s="293"/>
      <c r="O32" s="333">
        <f>IFERROR(VLOOKUP(A32,日报!D:J,5,0)*1000/(O$3*(1-死淘统计!B147/100)),"0")</f>
        <v>134.47755563938136</v>
      </c>
      <c r="P32" s="333">
        <f>IFERROR(VLOOKUP(A32,日报!U:AA,5,0)*1000/(P$3*(1-死淘统计!C147/100)),"0")</f>
        <v>135.94366885099109</v>
      </c>
      <c r="Q32" s="333">
        <f>IFERROR(VLOOKUP(A32,日报!AL:AR,5,0)*1000/(Q$3*(1-死淘统计!D147/100)),"0")</f>
        <v>137.3493001051865</v>
      </c>
      <c r="R32" s="333">
        <f>IFERROR(VLOOKUP(A32,日报!BC:BI,5,0)*1000/(R$3*(1-死淘统计!E147/100)),"0")</f>
        <v>134.84009218453079</v>
      </c>
      <c r="S32" s="333">
        <f>IFERROR(VLOOKUP(A32,日报!BT:BZ,5,0)*1000/(S$3*(1-死淘统计!F147/100)),"0")</f>
        <v>144.86000243121683</v>
      </c>
      <c r="T32" s="333">
        <f>IFERROR(VLOOKUP(A32,日报!CK:CQ,5,0)*1000/(T$3*(1-死淘统计!G147/100)),"0")</f>
        <v>138.43820541760724</v>
      </c>
      <c r="U32" s="333">
        <f>IFERROR(VLOOKUP(A32,日报!DB:DH,5,0)*1000/(U$3*(1-死淘统计!H147/100)),"0")</f>
        <v>137.15357661133331</v>
      </c>
      <c r="V32" s="333">
        <f>IFERROR(VLOOKUP(A32,日报!DS:DY,5,0)*1000/(V$3*(1-死淘统计!I147/100)),"0")</f>
        <v>141.62517139351951</v>
      </c>
      <c r="W32" s="333">
        <f>IFERROR(VLOOKUP(A32,日报!EJ:EP,5,0)*1000/(W$3*(1-死淘统计!J147/100)),"0")</f>
        <v>135.70761829539742</v>
      </c>
      <c r="X32" s="336">
        <f t="shared" si="2"/>
        <v>137.82168788101822</v>
      </c>
      <c r="Y32" s="336">
        <f t="shared" si="5"/>
        <v>1677.7248294712583</v>
      </c>
    </row>
    <row r="33" spans="1:25" ht="20.149999999999999" customHeight="1">
      <c r="A33" s="286">
        <f t="shared" si="1"/>
        <v>25</v>
      </c>
      <c r="B33" s="667">
        <f>Standard!$T29</f>
        <v>143</v>
      </c>
      <c r="C33" s="668">
        <f t="shared" si="3"/>
        <v>1751</v>
      </c>
      <c r="D33" s="650">
        <f>Standard!$W29</f>
        <v>142</v>
      </c>
      <c r="E33" s="651">
        <v>1760</v>
      </c>
      <c r="F33" s="659">
        <f>Standard!$U29</f>
        <v>126</v>
      </c>
      <c r="G33" s="661">
        <f t="shared" si="4"/>
        <v>1615</v>
      </c>
      <c r="H33" s="675">
        <f>Standard!$X29</f>
        <v>126</v>
      </c>
      <c r="I33" s="676">
        <v>1632</v>
      </c>
      <c r="J33" s="684">
        <f>Standard!$V29</f>
        <v>134</v>
      </c>
      <c r="K33" s="686">
        <v>1683</v>
      </c>
      <c r="L33" s="417">
        <v>137</v>
      </c>
      <c r="M33" s="652">
        <v>1696</v>
      </c>
      <c r="N33" s="293"/>
      <c r="O33" s="333">
        <f>IFERROR(VLOOKUP(A33,日报!D:J,5,0)*1000/(O$3*(1-死淘统计!B148/100)),"0")</f>
        <v>139.50850661625708</v>
      </c>
      <c r="P33" s="333">
        <f>IFERROR(VLOOKUP(A33,日报!U:AA,5,0)*1000/(P$3*(1-死淘统计!C148/100)),"0")</f>
        <v>135.98625823074721</v>
      </c>
      <c r="Q33" s="333">
        <f>IFERROR(VLOOKUP(A33,日报!AL:AR,5,0)*1000/(Q$3*(1-死淘统计!D148/100)),"0")</f>
        <v>143.31468418065353</v>
      </c>
      <c r="R33" s="333">
        <f>IFERROR(VLOOKUP(A33,日报!BC:BI,5,0)*1000/(R$3*(1-死淘统计!E148/100)),"0")</f>
        <v>142.41724403387221</v>
      </c>
      <c r="S33" s="333">
        <f>IFERROR(VLOOKUP(A33,日报!BT:BZ,5,0)*1000/(S$3*(1-死淘统计!F148/100)),"0")</f>
        <v>150.13001787745816</v>
      </c>
      <c r="T33" s="333">
        <f>IFERROR(VLOOKUP(A33,日报!CK:CQ,5,0)*1000/(T$3*(1-死淘统计!G148/100)),"0")</f>
        <v>144.08305964614897</v>
      </c>
      <c r="U33" s="333">
        <f>IFERROR(VLOOKUP(A33,日报!DB:DH,5,0)*1000/(U$3*(1-死淘统计!H148/100)),"0")</f>
        <v>152.42715009028785</v>
      </c>
      <c r="V33" s="333">
        <f>IFERROR(VLOOKUP(A33,日报!DS:DY,5,0)*1000/(V$3*(1-死淘统计!I148/100)),"0")</f>
        <v>141.72602046350192</v>
      </c>
      <c r="W33" s="333">
        <f>IFERROR(VLOOKUP(A33,日报!EJ:EP,5,0)*1000/(W$3*(1-死淘统计!J148/100)),"0")</f>
        <v>152.39738336568183</v>
      </c>
      <c r="X33" s="336">
        <f t="shared" si="2"/>
        <v>144.6655916116232</v>
      </c>
      <c r="Y33" s="336">
        <f t="shared" si="5"/>
        <v>1822.3904210828814</v>
      </c>
    </row>
    <row r="34" spans="1:25" ht="20.149999999999999" customHeight="1">
      <c r="A34" s="286">
        <f t="shared" si="1"/>
        <v>26</v>
      </c>
      <c r="B34" s="667">
        <f>Standard!$T30</f>
        <v>150</v>
      </c>
      <c r="C34" s="668">
        <f t="shared" si="3"/>
        <v>1901</v>
      </c>
      <c r="D34" s="650">
        <f>Standard!$W30</f>
        <v>148</v>
      </c>
      <c r="E34" s="651">
        <v>1908</v>
      </c>
      <c r="F34" s="659">
        <f>Standard!$U30</f>
        <v>131</v>
      </c>
      <c r="G34" s="661">
        <f t="shared" si="4"/>
        <v>1746</v>
      </c>
      <c r="H34" s="675">
        <f>Standard!$X30</f>
        <v>134</v>
      </c>
      <c r="I34" s="676">
        <v>1766</v>
      </c>
      <c r="J34" s="684">
        <f>Standard!$V30</f>
        <v>140</v>
      </c>
      <c r="K34" s="686">
        <v>1823</v>
      </c>
      <c r="L34" s="417">
        <v>144</v>
      </c>
      <c r="M34" s="652">
        <v>1837</v>
      </c>
      <c r="N34" s="293"/>
      <c r="O34" s="333">
        <f>IFERROR(VLOOKUP(A34,日报!D:J,5,0)*1000/(O$3*(1-死淘统计!B149/100)),"0")</f>
        <v>146.35716449560738</v>
      </c>
      <c r="P34" s="333">
        <f>IFERROR(VLOOKUP(A34,日报!U:AA,5,0)*1000/(P$3*(1-死淘统计!C149/100)),"0")</f>
        <v>142.26388717569179</v>
      </c>
      <c r="Q34" s="333">
        <f>IFERROR(VLOOKUP(A34,日报!AL:AR,5,0)*1000/(Q$3*(1-死淘统计!D149/100)),"0")</f>
        <v>153.13997887724429</v>
      </c>
      <c r="R34" s="333">
        <f>IFERROR(VLOOKUP(A34,日报!BC:BI,5,0)*1000/(R$3*(1-死淘统计!E149/100)),"0")</f>
        <v>153.2808185804775</v>
      </c>
      <c r="S34" s="333">
        <f>IFERROR(VLOOKUP(A34,日报!BT:BZ,5,0)*1000/(S$3*(1-死淘统计!F149/100)),"0")</f>
        <v>167.89600228208158</v>
      </c>
      <c r="T34" s="333">
        <f>IFERROR(VLOOKUP(A34,日报!CK:CQ,5,0)*1000/(T$3*(1-死淘统计!G149/100)),"0")</f>
        <v>146.15955604255771</v>
      </c>
      <c r="U34" s="333">
        <f>IFERROR(VLOOKUP(A34,日报!DB:DH,5,0)*1000/(U$3*(1-死淘统计!H149/100)),"0")</f>
        <v>148.80425155004428</v>
      </c>
      <c r="V34" s="333">
        <f>IFERROR(VLOOKUP(A34,日报!DS:DY,5,0)*1000/(V$3*(1-死淘统计!I149/100)),"0")</f>
        <v>139.23088064889919</v>
      </c>
      <c r="W34" s="333">
        <f>IFERROR(VLOOKUP(A34,日报!EJ:EP,5,0)*1000/(W$3*(1-死淘统计!J149/100)),"0")</f>
        <v>151.34065143062804</v>
      </c>
      <c r="X34" s="336">
        <f t="shared" si="2"/>
        <v>149.83035456480351</v>
      </c>
      <c r="Y34" s="336">
        <f t="shared" si="5"/>
        <v>1972.2207756476848</v>
      </c>
    </row>
    <row r="35" spans="1:25" ht="20.149999999999999" customHeight="1">
      <c r="A35" s="286">
        <f t="shared" si="1"/>
        <v>27</v>
      </c>
      <c r="B35" s="667">
        <f>Standard!$T31</f>
        <v>156</v>
      </c>
      <c r="C35" s="668">
        <f t="shared" si="3"/>
        <v>2057</v>
      </c>
      <c r="D35" s="650">
        <f>Standard!$W31</f>
        <v>154</v>
      </c>
      <c r="E35" s="651">
        <v>2062</v>
      </c>
      <c r="F35" s="659">
        <f>Standard!$U31</f>
        <v>136</v>
      </c>
      <c r="G35" s="661">
        <f t="shared" si="4"/>
        <v>1882</v>
      </c>
      <c r="H35" s="675">
        <f>Standard!$X31</f>
        <v>142</v>
      </c>
      <c r="I35" s="676">
        <v>1908</v>
      </c>
      <c r="J35" s="684">
        <f>Standard!$V31</f>
        <v>146</v>
      </c>
      <c r="K35" s="686">
        <v>1969</v>
      </c>
      <c r="L35" s="417">
        <v>150</v>
      </c>
      <c r="M35" s="652">
        <v>1985</v>
      </c>
      <c r="N35" s="293"/>
      <c r="O35" s="333">
        <f>IFERROR(VLOOKUP(A35,日报!D:J,5,0)*1000/(O$3*(1-死淘统计!B150/100)),"0")</f>
        <v>147.80100937274693</v>
      </c>
      <c r="P35" s="333">
        <f>IFERROR(VLOOKUP(A35,日报!U:AA,5,0)*1000/(P$3*(1-死淘统计!C150/100)),"0")</f>
        <v>146.34851174503572</v>
      </c>
      <c r="Q35" s="333">
        <f>IFERROR(VLOOKUP(A35,日报!AL:AR,5,0)*1000/(Q$3*(1-死淘统计!D150/100)),"0")</f>
        <v>160.2590209334528</v>
      </c>
      <c r="R35" s="333">
        <f>IFERROR(VLOOKUP(A35,日报!BC:BI,5,0)*1000/(R$3*(1-死淘统计!E150/100)),"0")</f>
        <v>148.69812855980473</v>
      </c>
      <c r="S35" s="333">
        <f>IFERROR(VLOOKUP(A35,日报!BT:BZ,5,0)*1000/(S$3*(1-死淘统计!F150/100)),"0")</f>
        <v>162.57505820840652</v>
      </c>
      <c r="T35" s="333">
        <f>IFERROR(VLOOKUP(A35,日报!CK:CQ,5,0)*1000/(T$3*(1-死淘统计!G150/100)),"0")</f>
        <v>142.54385964912279</v>
      </c>
      <c r="U35" s="333">
        <f>IFERROR(VLOOKUP(A35,日报!DB:DH,5,0)*1000/(U$3*(1-死淘统计!H150/100)),"0")</f>
        <v>150.89187559842549</v>
      </c>
      <c r="V35" s="333">
        <f>IFERROR(VLOOKUP(A35,日报!DS:DY,5,0)*1000/(V$3*(1-死淘统计!I150/100)),"0")</f>
        <v>143.18379790940767</v>
      </c>
      <c r="W35" s="333">
        <f>IFERROR(VLOOKUP(A35,日报!EJ:EP,5,0)*1000/(W$3*(1-死淘统计!J150/100)),"0")</f>
        <v>158.38979385901689</v>
      </c>
      <c r="X35" s="336">
        <f t="shared" si="2"/>
        <v>151.18789509282442</v>
      </c>
      <c r="Y35" s="336">
        <f t="shared" si="5"/>
        <v>2123.4086707405095</v>
      </c>
    </row>
    <row r="36" spans="1:25" ht="20.149999999999999" customHeight="1">
      <c r="A36" s="286">
        <f t="shared" si="1"/>
        <v>28</v>
      </c>
      <c r="B36" s="667">
        <f>Standard!$T32</f>
        <v>163</v>
      </c>
      <c r="C36" s="668">
        <f t="shared" si="3"/>
        <v>2220</v>
      </c>
      <c r="D36" s="650">
        <f>Standard!$W32</f>
        <v>160</v>
      </c>
      <c r="E36" s="651">
        <v>2222</v>
      </c>
      <c r="F36" s="659">
        <f>Standard!$U32</f>
        <v>141</v>
      </c>
      <c r="G36" s="661">
        <f t="shared" si="4"/>
        <v>2023</v>
      </c>
      <c r="H36" s="675">
        <f>Standard!$X32</f>
        <v>144</v>
      </c>
      <c r="I36" s="676">
        <v>2052</v>
      </c>
      <c r="J36" s="684">
        <f>Standard!$V32</f>
        <v>152</v>
      </c>
      <c r="K36" s="686">
        <v>2121</v>
      </c>
      <c r="L36" s="417">
        <v>156</v>
      </c>
      <c r="M36" s="652">
        <v>2137</v>
      </c>
      <c r="N36" s="293"/>
      <c r="O36" s="333">
        <f>IFERROR(VLOOKUP(A36,日报!D:J,5,0)*1000/(O$3*(1-死淘统计!B151/100)),"0")</f>
        <v>144.15579475866267</v>
      </c>
      <c r="P36" s="333">
        <f>IFERROR(VLOOKUP(A36,日报!U:AA,5,0)*1000/(P$3*(1-死淘统计!C151/100)),"0")</f>
        <v>154.67119430180554</v>
      </c>
      <c r="Q36" s="333">
        <f>IFERROR(VLOOKUP(A36,日报!AL:AR,5,0)*1000/(Q$3*(1-死淘统计!D151/100)),"0")</f>
        <v>155.54829754225526</v>
      </c>
      <c r="R36" s="333">
        <f>IFERROR(VLOOKUP(A36,日报!BC:BI,5,0)*1000/(R$3*(1-死淘统计!E151/100)),"0")</f>
        <v>143.89368987444971</v>
      </c>
      <c r="S36" s="333">
        <f>IFERROR(VLOOKUP(A36,日报!BT:BZ,5,0)*1000/(S$3*(1-死淘统计!F151/100)),"0")</f>
        <v>153.84930552710287</v>
      </c>
      <c r="T36" s="333">
        <f>IFERROR(VLOOKUP(A36,日报!CK:CQ,5,0)*1000/(T$3*(1-死淘统计!G151/100)),"0")</f>
        <v>147.31921524187266</v>
      </c>
      <c r="U36" s="333">
        <f>IFERROR(VLOOKUP(A36,日报!DB:DH,5,0)*1000/(U$3*(1-死淘统计!H151/100)),"0")</f>
        <v>157.03183221547962</v>
      </c>
      <c r="V36" s="333">
        <f>IFERROR(VLOOKUP(A36,日报!DS:DY,5,0)*1000/(V$3*(1-死淘统计!I151/100)),"0")</f>
        <v>153.67248097301629</v>
      </c>
      <c r="W36" s="333">
        <f>IFERROR(VLOOKUP(A36,日报!EJ:EP,5,0)*1000/(W$3*(1-死淘统计!J151/100)),"0")</f>
        <v>162.87878787878788</v>
      </c>
      <c r="X36" s="336">
        <f t="shared" si="2"/>
        <v>152.55784425704803</v>
      </c>
      <c r="Y36" s="336">
        <f t="shared" si="5"/>
        <v>2275.9665149975576</v>
      </c>
    </row>
    <row r="37" spans="1:25" ht="20.149999999999999" customHeight="1">
      <c r="A37" s="286">
        <f t="shared" si="1"/>
        <v>29</v>
      </c>
      <c r="B37" s="667">
        <f>Standard!$T33</f>
        <v>169</v>
      </c>
      <c r="C37" s="668">
        <f t="shared" si="3"/>
        <v>2389</v>
      </c>
      <c r="D37" s="650">
        <f>Standard!$W33</f>
        <v>165</v>
      </c>
      <c r="E37" s="651">
        <v>2387</v>
      </c>
      <c r="F37" s="659">
        <f>Standard!$U33</f>
        <v>146</v>
      </c>
      <c r="G37" s="661">
        <f t="shared" si="4"/>
        <v>2169</v>
      </c>
      <c r="H37" s="675">
        <f>Standard!$X33</f>
        <v>151</v>
      </c>
      <c r="I37" s="676">
        <v>2203</v>
      </c>
      <c r="J37" s="684">
        <f>Standard!$V33</f>
        <v>157</v>
      </c>
      <c r="K37" s="686">
        <v>2278</v>
      </c>
      <c r="L37" s="417">
        <v>160</v>
      </c>
      <c r="M37" s="652">
        <v>2295</v>
      </c>
      <c r="N37" s="293"/>
      <c r="O37" s="333">
        <f>IFERROR(VLOOKUP(A37,日报!D:J,5,0)*1000/(O$3*(1-死淘统计!B152/100)),"0")</f>
        <v>143.82176782512494</v>
      </c>
      <c r="P37" s="333">
        <f>IFERROR(VLOOKUP(A37,日报!U:AA,5,0)*1000/(P$3*(1-死淘统计!C152/100)),"0")</f>
        <v>149.23815487372156</v>
      </c>
      <c r="Q37" s="333">
        <f>IFERROR(VLOOKUP(A37,日报!AL:AR,5,0)*1000/(Q$3*(1-死淘统计!D152/100)),"0")</f>
        <v>144.91563693090851</v>
      </c>
      <c r="R37" s="333">
        <f>IFERROR(VLOOKUP(A37,日报!BC:BI,5,0)*1000/(R$3*(1-死淘统计!E152/100)),"0")</f>
        <v>148.71941739628508</v>
      </c>
      <c r="S37" s="333">
        <f>IFERROR(VLOOKUP(A37,日报!BT:BZ,5,0)*1000/(S$3*(1-死淘统计!F152/100)),"0")</f>
        <v>152.07638803144422</v>
      </c>
      <c r="T37" s="333">
        <f>IFERROR(VLOOKUP(A37,日报!CK:CQ,5,0)*1000/(T$3*(1-死淘统计!G152/100)),"0")</f>
        <v>149.42324755989353</v>
      </c>
      <c r="U37" s="333">
        <f>IFERROR(VLOOKUP(A37,日报!DB:DH,5,0)*1000/(U$3*(1-死淘统计!H152/100)),"0")</f>
        <v>154.08704316572363</v>
      </c>
      <c r="V37" s="333">
        <f>IFERROR(VLOOKUP(A37,日报!DS:DY,5,0)*1000/(V$3*(1-死淘统计!I152/100)),"0")</f>
        <v>136.66593583278521</v>
      </c>
      <c r="W37" s="333">
        <f>IFERROR(VLOOKUP(A37,日报!EJ:EP,5,0)*1000/(W$3*(1-死淘统计!J152/100)),"0")</f>
        <v>154.83288166214996</v>
      </c>
      <c r="X37" s="336">
        <f t="shared" si="2"/>
        <v>148.19783036422629</v>
      </c>
      <c r="Y37" s="336">
        <f t="shared" si="5"/>
        <v>2424.1643453617839</v>
      </c>
    </row>
    <row r="38" spans="1:25" ht="20.149999999999999" customHeight="1">
      <c r="A38" s="286">
        <f t="shared" si="1"/>
        <v>30</v>
      </c>
      <c r="B38" s="667">
        <f>Standard!$T34</f>
        <v>175</v>
      </c>
      <c r="C38" s="668">
        <f t="shared" si="3"/>
        <v>2564</v>
      </c>
      <c r="D38" s="650">
        <f>Standard!$W34</f>
        <v>171</v>
      </c>
      <c r="E38" s="651">
        <v>2558</v>
      </c>
      <c r="F38" s="659">
        <f>Standard!$U34</f>
        <v>150</v>
      </c>
      <c r="G38" s="661">
        <f t="shared" si="4"/>
        <v>2319</v>
      </c>
      <c r="H38" s="675">
        <f>Standard!$X34</f>
        <v>155</v>
      </c>
      <c r="I38" s="676">
        <v>2358</v>
      </c>
      <c r="J38" s="684">
        <f>Standard!$V34</f>
        <v>163</v>
      </c>
      <c r="K38" s="686">
        <v>2441</v>
      </c>
      <c r="L38" s="417">
        <v>164</v>
      </c>
      <c r="M38" s="652">
        <v>2458</v>
      </c>
      <c r="N38" s="293"/>
      <c r="O38" s="333">
        <f>IFERROR(VLOOKUP(A38,日报!D:J,5,0)*1000/(O$3*(1-死淘统计!B153/100)),"0")</f>
        <v>148.61547902124721</v>
      </c>
      <c r="P38" s="333">
        <f>IFERROR(VLOOKUP(A38,日报!U:AA,5,0)*1000/(P$3*(1-死淘统计!C153/100)),"0")</f>
        <v>145.16876659222115</v>
      </c>
      <c r="Q38" s="333">
        <f>IFERROR(VLOOKUP(A38,日报!AL:AR,5,0)*1000/(Q$3*(1-死淘统计!D153/100)),"0")</f>
        <v>159.83336083154595</v>
      </c>
      <c r="R38" s="333">
        <f>IFERROR(VLOOKUP(A38,日报!BC:BI,5,0)*1000/(R$3*(1-死淘统计!E153/100)),"0")</f>
        <v>143.84349827387803</v>
      </c>
      <c r="S38" s="333">
        <f>IFERROR(VLOOKUP(A38,日报!BT:BZ,5,0)*1000/(S$3*(1-死淘统计!F153/100)),"0")</f>
        <v>154.91850748738315</v>
      </c>
      <c r="T38" s="333">
        <f>IFERROR(VLOOKUP(A38,日报!CK:CQ,5,0)*1000/(T$3*(1-死淘统计!G153/100)),"0")</f>
        <v>137.88072872189014</v>
      </c>
      <c r="U38" s="333">
        <f>IFERROR(VLOOKUP(A38,日报!DB:DH,5,0)*1000/(U$3*(1-死淘统计!H153/100)),"0")</f>
        <v>142.95414745720311</v>
      </c>
      <c r="V38" s="333">
        <f>IFERROR(VLOOKUP(A38,日报!DS:DY,5,0)*1000/(V$3*(1-死淘统计!I153/100)),"0")</f>
        <v>114.11821098042108</v>
      </c>
      <c r="W38" s="333">
        <f>IFERROR(VLOOKUP(A38,日报!EJ:EP,5,0)*1000/(W$3*(1-死淘统计!J153/100)),"0")</f>
        <v>136.98878031125591</v>
      </c>
      <c r="X38" s="336">
        <f t="shared" si="2"/>
        <v>142.70238663078283</v>
      </c>
      <c r="Y38" s="336">
        <f t="shared" si="5"/>
        <v>2566.8667319925667</v>
      </c>
    </row>
    <row r="39" spans="1:25" ht="20.149999999999999" customHeight="1">
      <c r="A39" s="286">
        <f t="shared" si="1"/>
        <v>31</v>
      </c>
      <c r="B39" s="667">
        <f>Standard!$T35</f>
        <v>181</v>
      </c>
      <c r="C39" s="668">
        <f t="shared" si="3"/>
        <v>2745</v>
      </c>
      <c r="D39" s="650">
        <f>Standard!$W35</f>
        <v>177</v>
      </c>
      <c r="E39" s="651">
        <v>2735</v>
      </c>
      <c r="F39" s="659">
        <f>Standard!$U35</f>
        <v>155</v>
      </c>
      <c r="G39" s="661">
        <f t="shared" si="4"/>
        <v>2474</v>
      </c>
      <c r="H39" s="675">
        <f>Standard!$X35</f>
        <v>161</v>
      </c>
      <c r="I39" s="676">
        <v>2519</v>
      </c>
      <c r="J39" s="684">
        <f>Standard!$V35</f>
        <v>168</v>
      </c>
      <c r="K39" s="686">
        <v>2609</v>
      </c>
      <c r="L39" s="417">
        <v>167</v>
      </c>
      <c r="M39" s="652">
        <v>2627</v>
      </c>
      <c r="N39" s="293"/>
      <c r="O39" s="333">
        <f>IFERROR(VLOOKUP(A39,日报!D:J,5,0)*1000/(O$3*(1-死淘统计!B154/100)),"0")</f>
        <v>135.77627772420445</v>
      </c>
      <c r="P39" s="333">
        <f>IFERROR(VLOOKUP(A39,日报!U:AA,5,0)*1000/(P$3*(1-死淘统计!C154/100)),"0")</f>
        <v>128.98975732075311</v>
      </c>
      <c r="Q39" s="333">
        <f>IFERROR(VLOOKUP(A39,日报!AL:AR,5,0)*1000/(Q$3*(1-死淘统计!D154/100)),"0")</f>
        <v>160.6142353185308</v>
      </c>
      <c r="R39" s="333">
        <f>IFERROR(VLOOKUP(A39,日报!BC:BI,5,0)*1000/(R$3*(1-死淘统计!E154/100)),"0")</f>
        <v>133.44608530649288</v>
      </c>
      <c r="S39" s="333">
        <f>IFERROR(VLOOKUP(A39,日报!BT:BZ,5,0)*1000/(S$3*(1-死淘统计!F154/100)),"0")</f>
        <v>149.82752171563942</v>
      </c>
      <c r="T39" s="333">
        <f>IFERROR(VLOOKUP(A39,日报!CK:CQ,5,0)*1000/(T$3*(1-死淘统计!G154/100)),"0")</f>
        <v>132.24113930827713</v>
      </c>
      <c r="U39" s="333">
        <f>IFERROR(VLOOKUP(A39,日报!DB:DH,5,0)*1000/(U$3*(1-死淘统计!H154/100)),"0")</f>
        <v>126.61880884527976</v>
      </c>
      <c r="V39" s="333">
        <f>IFERROR(VLOOKUP(A39,日报!DS:DY,5,0)*1000/(V$3*(1-死淘统计!I154/100)),"0")</f>
        <v>121.36554856483377</v>
      </c>
      <c r="W39" s="333">
        <f>IFERROR(VLOOKUP(A39,日报!EJ:EP,5,0)*1000/(W$3*(1-死淘统计!J154/100)),"0")</f>
        <v>134.55191673013456</v>
      </c>
      <c r="X39" s="336">
        <f t="shared" si="2"/>
        <v>135.93681009268286</v>
      </c>
      <c r="Y39" s="336">
        <f t="shared" si="5"/>
        <v>2702.8035420852493</v>
      </c>
    </row>
    <row r="40" spans="1:25" ht="20.149999999999999" customHeight="1">
      <c r="A40" s="286">
        <f t="shared" si="1"/>
        <v>32</v>
      </c>
      <c r="B40" s="667">
        <f>Standard!$T36</f>
        <v>187</v>
      </c>
      <c r="C40" s="668">
        <f t="shared" si="3"/>
        <v>2932</v>
      </c>
      <c r="D40" s="650">
        <f>Standard!$W36</f>
        <v>184</v>
      </c>
      <c r="E40" s="651">
        <v>2919</v>
      </c>
      <c r="F40" s="659">
        <f>Standard!$U36</f>
        <v>159</v>
      </c>
      <c r="G40" s="661">
        <f t="shared" si="4"/>
        <v>2633</v>
      </c>
      <c r="H40" s="675">
        <f>Standard!$X36</f>
        <v>163</v>
      </c>
      <c r="I40" s="676">
        <v>2682</v>
      </c>
      <c r="J40" s="684">
        <f>Standard!$V36</f>
        <v>173</v>
      </c>
      <c r="K40" s="686">
        <v>2782</v>
      </c>
      <c r="L40" s="417">
        <v>170</v>
      </c>
      <c r="M40" s="652">
        <v>2801</v>
      </c>
      <c r="N40" s="293"/>
      <c r="O40" s="333">
        <f>IFERROR(VLOOKUP(A40,日报!D:J,5,0)*1000/(O$3*(1-死淘统计!B155/100)),"0")</f>
        <v>136.33715284521267</v>
      </c>
      <c r="P40" s="333">
        <f>IFERROR(VLOOKUP(A40,日报!U:AA,5,0)*1000/(P$3*(1-死淘统计!C155/100)),"0")</f>
        <v>124.14236706689537</v>
      </c>
      <c r="Q40" s="333">
        <f>IFERROR(VLOOKUP(A40,日报!AL:AR,5,0)*1000/(Q$3*(1-死淘统计!D155/100)),"0")</f>
        <v>140.88029343114371</v>
      </c>
      <c r="R40" s="333">
        <f>IFERROR(VLOOKUP(A40,日报!BC:BI,5,0)*1000/(R$3*(1-死淘统计!E155/100)),"0")</f>
        <v>124.59124963781613</v>
      </c>
      <c r="S40" s="333">
        <f>IFERROR(VLOOKUP(A40,日报!BT:BZ,5,0)*1000/(S$3*(1-死淘统计!F155/100)),"0")</f>
        <v>128.43501105041489</v>
      </c>
      <c r="T40" s="333">
        <f>IFERROR(VLOOKUP(A40,日报!CK:CQ,5,0)*1000/(T$3*(1-死淘统计!G155/100)),"0")</f>
        <v>128.96292315959161</v>
      </c>
      <c r="U40" s="333">
        <f>IFERROR(VLOOKUP(A40,日报!DB:DH,5,0)*1000/(U$3*(1-死淘统计!H155/100)),"0")</f>
        <v>115.29592621060722</v>
      </c>
      <c r="V40" s="333">
        <f>IFERROR(VLOOKUP(A40,日报!DS:DY,5,0)*1000/(V$3*(1-死淘统计!I155/100)),"0")</f>
        <v>118.89956661013755</v>
      </c>
      <c r="W40" s="333">
        <f>IFERROR(VLOOKUP(A40,日报!EJ:EP,5,0)*1000/(W$3*(1-死淘统计!J155/100)),"0")</f>
        <v>119.19927206551411</v>
      </c>
      <c r="X40" s="336">
        <f t="shared" si="2"/>
        <v>126.30486245303703</v>
      </c>
      <c r="Y40" s="336">
        <f t="shared" si="5"/>
        <v>2829.1084045382863</v>
      </c>
    </row>
    <row r="41" spans="1:25" ht="20.149999999999999" customHeight="1">
      <c r="A41" s="286">
        <f t="shared" si="1"/>
        <v>33</v>
      </c>
      <c r="B41" s="667">
        <f>Standard!$T37</f>
        <v>192</v>
      </c>
      <c r="C41" s="668">
        <f t="shared" si="3"/>
        <v>3124</v>
      </c>
      <c r="D41" s="650">
        <f>Standard!$W37</f>
        <v>192</v>
      </c>
      <c r="E41" s="651">
        <v>3111</v>
      </c>
      <c r="F41" s="659">
        <f>Standard!$U37</f>
        <v>163</v>
      </c>
      <c r="G41" s="661">
        <f t="shared" si="4"/>
        <v>2796</v>
      </c>
      <c r="H41" s="675">
        <f>Standard!$X37</f>
        <v>165</v>
      </c>
      <c r="I41" s="676">
        <v>2847</v>
      </c>
      <c r="J41" s="684">
        <f>Standard!$V37</f>
        <v>178</v>
      </c>
      <c r="K41" s="686">
        <v>2960</v>
      </c>
      <c r="L41" s="417">
        <v>174</v>
      </c>
      <c r="M41" s="652">
        <v>2981</v>
      </c>
      <c r="N41" s="293"/>
      <c r="O41" s="333">
        <f>IFERROR(VLOOKUP(A41,日报!D:J,5,0)*1000/(O$3*(1-死淘统计!B156/100)),"0")</f>
        <v>127.145208055795</v>
      </c>
      <c r="P41" s="333">
        <f>IFERROR(VLOOKUP(A41,日报!U:AA,5,0)*1000/(P$3*(1-死淘统计!C156/100)),"0")</f>
        <v>129.76533193753818</v>
      </c>
      <c r="Q41" s="333">
        <f>IFERROR(VLOOKUP(A41,日报!AL:AR,5,0)*1000/(Q$3*(1-死淘统计!D156/100)),"0")</f>
        <v>128.96742316388915</v>
      </c>
      <c r="R41" s="333">
        <f>IFERROR(VLOOKUP(A41,日报!BC:BI,5,0)*1000/(R$3*(1-死淘统计!E156/100)),"0")</f>
        <v>125.10910677916787</v>
      </c>
      <c r="S41" s="333">
        <f>IFERROR(VLOOKUP(A41,日报!BT:BZ,5,0)*1000/(S$3*(1-死淘统计!F156/100)),"0")</f>
        <v>124.94235042555867</v>
      </c>
      <c r="T41" s="333">
        <f>IFERROR(VLOOKUP(A41,日报!CK:CQ,5,0)*1000/(T$3*(1-死淘统计!G156/100)),"0")</f>
        <v>133.24210450502358</v>
      </c>
      <c r="U41" s="333">
        <f>IFERROR(VLOOKUP(A41,日报!DB:DH,5,0)*1000/(U$3*(1-死淘统计!H156/100)),"0")</f>
        <v>110.66701858904264</v>
      </c>
      <c r="V41" s="333">
        <f>IFERROR(VLOOKUP(A41,日报!DS:DY,5,0)*1000/(V$3*(1-死淘统计!I156/100)),"0")</f>
        <v>129.27423653948671</v>
      </c>
      <c r="W41" s="333">
        <f>IFERROR(VLOOKUP(A41,日报!EJ:EP,5,0)*1000/(W$3*(1-死淘统计!J156/100)),"0")</f>
        <v>113.26269638290098</v>
      </c>
      <c r="X41" s="336">
        <f t="shared" si="2"/>
        <v>124.70838626426696</v>
      </c>
      <c r="Y41" s="336">
        <f t="shared" si="5"/>
        <v>2953.8167908025534</v>
      </c>
    </row>
    <row r="42" spans="1:25" ht="20.149999999999999" customHeight="1">
      <c r="A42" s="286">
        <f t="shared" si="1"/>
        <v>34</v>
      </c>
      <c r="B42" s="667">
        <f>Standard!$T38</f>
        <v>198</v>
      </c>
      <c r="C42" s="668">
        <f t="shared" si="3"/>
        <v>3322</v>
      </c>
      <c r="D42" s="650">
        <f>Standard!$W38</f>
        <v>200</v>
      </c>
      <c r="E42" s="651">
        <v>3311</v>
      </c>
      <c r="F42" s="659">
        <f>Standard!$U38</f>
        <v>168</v>
      </c>
      <c r="G42" s="661">
        <f t="shared" si="4"/>
        <v>2964</v>
      </c>
      <c r="H42" s="675">
        <f>Standard!$X38</f>
        <v>167</v>
      </c>
      <c r="I42" s="676">
        <v>3014</v>
      </c>
      <c r="J42" s="684">
        <f>Standard!$V38</f>
        <v>183</v>
      </c>
      <c r="K42" s="686">
        <v>3143</v>
      </c>
      <c r="L42" s="417">
        <v>177</v>
      </c>
      <c r="M42" s="652">
        <v>3163</v>
      </c>
      <c r="N42" s="293"/>
      <c r="O42" s="333">
        <f>IFERROR(VLOOKUP(A42,日报!D:J,5,0)*1000/(O$3*(1-死淘统计!B157/100)),"0")</f>
        <v>120.33145666481643</v>
      </c>
      <c r="P42" s="333">
        <f>IFERROR(VLOOKUP(A42,日报!U:AA,5,0)*1000/(P$3*(1-死淘统计!C157/100)),"0")</f>
        <v>132.703954399715</v>
      </c>
      <c r="Q42" s="333">
        <f>IFERROR(VLOOKUP(A42,日报!AL:AR,5,0)*1000/(Q$3*(1-死淘统计!D157/100)),"0")</f>
        <v>128.92235214940692</v>
      </c>
      <c r="R42" s="333">
        <f>IFERROR(VLOOKUP(A42,日报!BC:BI,5,0)*1000/(R$3*(1-死淘统计!E157/100)),"0")</f>
        <v>140.55973266499583</v>
      </c>
      <c r="S42" s="333">
        <f>IFERROR(VLOOKUP(A42,日报!BT:BZ,5,0)*1000/(S$3*(1-死淘统计!F157/100)),"0")</f>
        <v>129.93323755598749</v>
      </c>
      <c r="T42" s="333">
        <f>IFERROR(VLOOKUP(A42,日报!CK:CQ,5,0)*1000/(T$3*(1-死淘统计!G157/100)),"0")</f>
        <v>145.34462785983203</v>
      </c>
      <c r="U42" s="333">
        <f>IFERROR(VLOOKUP(A42,日报!DB:DH,5,0)*1000/(U$3*(1-死淘统计!H157/100)),"0")</f>
        <v>111.10684679152594</v>
      </c>
      <c r="V42" s="333">
        <f>IFERROR(VLOOKUP(A42,日报!DS:DY,5,0)*1000/(V$3*(1-死淘统计!I157/100)),"0")</f>
        <v>132.06530109348529</v>
      </c>
      <c r="W42" s="333">
        <f>IFERROR(VLOOKUP(A42,日报!EJ:EP,5,0)*1000/(W$3*(1-死淘统计!J157/100)),"0")</f>
        <v>103.13455375888614</v>
      </c>
      <c r="X42" s="336">
        <f t="shared" si="2"/>
        <v>127.12245143762792</v>
      </c>
      <c r="Y42" s="336">
        <f t="shared" si="5"/>
        <v>3080.9392422401816</v>
      </c>
    </row>
    <row r="43" spans="1:25" ht="20.149999999999999" customHeight="1">
      <c r="A43" s="286">
        <f t="shared" si="1"/>
        <v>35</v>
      </c>
      <c r="B43" s="667">
        <f>Standard!$T39</f>
        <v>203</v>
      </c>
      <c r="C43" s="668">
        <f t="shared" si="3"/>
        <v>3525</v>
      </c>
      <c r="D43" s="650">
        <f>Standard!$W39</f>
        <v>209</v>
      </c>
      <c r="E43" s="651">
        <v>3520</v>
      </c>
      <c r="F43" s="659">
        <f>Standard!$U39</f>
        <v>171</v>
      </c>
      <c r="G43" s="661">
        <f t="shared" si="4"/>
        <v>3135</v>
      </c>
      <c r="H43" s="675">
        <f>Standard!$X39</f>
        <v>169</v>
      </c>
      <c r="I43" s="676">
        <v>3183</v>
      </c>
      <c r="J43" s="684">
        <f>Standard!$V39</f>
        <v>187</v>
      </c>
      <c r="K43" s="686">
        <v>3330</v>
      </c>
      <c r="L43" s="417">
        <v>179</v>
      </c>
      <c r="M43" s="652">
        <v>3352</v>
      </c>
      <c r="N43" s="293"/>
      <c r="O43" s="333">
        <f>IFERROR(VLOOKUP(A43,日报!D:J,5,0)*1000/(O$3*(1-死淘统计!B158/100)),"0")</f>
        <v>97.060008054772453</v>
      </c>
      <c r="P43" s="333">
        <f>IFERROR(VLOOKUP(A43,日报!U:AA,5,0)*1000/(P$3*(1-死淘统计!C158/100)),"0")</f>
        <v>128.64022013299703</v>
      </c>
      <c r="Q43" s="333">
        <f>IFERROR(VLOOKUP(A43,日报!AL:AR,5,0)*1000/(Q$3*(1-死淘统计!D158/100)),"0")</f>
        <v>140.20077089245626</v>
      </c>
      <c r="R43" s="333">
        <f>IFERROR(VLOOKUP(A43,日报!BC:BI,5,0)*1000/(R$3*(1-死淘统计!E158/100)),"0")</f>
        <v>150.18931426167438</v>
      </c>
      <c r="S43" s="333">
        <f>IFERROR(VLOOKUP(A43,日报!BT:BZ,5,0)*1000/(S$3*(1-死淘统计!F158/100)),"0")</f>
        <v>133.41289800093773</v>
      </c>
      <c r="T43" s="333">
        <f>IFERROR(VLOOKUP(A43,日报!CK:CQ,5,0)*1000/(T$3*(1-死淘统计!G158/100)),"0")</f>
        <v>144.67338886453308</v>
      </c>
      <c r="U43" s="333">
        <f>IFERROR(VLOOKUP(A43,日报!DB:DH,5,0)*1000/(U$3*(1-死淘统计!H158/100)),"0")</f>
        <v>106.58307210031346</v>
      </c>
      <c r="V43" s="333">
        <f>IFERROR(VLOOKUP(A43,日报!DS:DY,5,0)*1000/(V$3*(1-死淘统计!I158/100)),"0")</f>
        <v>140.0124455507156</v>
      </c>
      <c r="W43" s="333">
        <f>IFERROR(VLOOKUP(A43,日报!EJ:EP,5,0)*1000/(W$3*(1-死淘统计!J158/100)),"0")</f>
        <v>91.031945643605241</v>
      </c>
      <c r="X43" s="336">
        <f t="shared" si="2"/>
        <v>125.75600705577835</v>
      </c>
      <c r="Y43" s="336">
        <f t="shared" si="5"/>
        <v>3206.6952492959599</v>
      </c>
    </row>
    <row r="44" spans="1:25" ht="20.149999999999999" customHeight="1">
      <c r="A44" s="286">
        <f t="shared" si="1"/>
        <v>36</v>
      </c>
      <c r="B44" s="667">
        <f>Standard!$T40</f>
        <v>208</v>
      </c>
      <c r="C44" s="668">
        <f t="shared" si="3"/>
        <v>3733</v>
      </c>
      <c r="D44" s="650">
        <f>Standard!$W40</f>
        <v>212</v>
      </c>
      <c r="E44" s="651">
        <v>3732</v>
      </c>
      <c r="F44" s="659">
        <f>Standard!$U40</f>
        <v>175</v>
      </c>
      <c r="G44" s="661">
        <f t="shared" si="4"/>
        <v>3310</v>
      </c>
      <c r="H44" s="675">
        <f>Standard!$X40</f>
        <v>175</v>
      </c>
      <c r="I44" s="676">
        <v>3358</v>
      </c>
      <c r="J44" s="684">
        <f>Standard!$V40</f>
        <v>192</v>
      </c>
      <c r="K44" s="686">
        <v>3522</v>
      </c>
      <c r="L44" s="417">
        <v>182</v>
      </c>
      <c r="M44" s="652">
        <v>3545</v>
      </c>
      <c r="N44" s="293"/>
      <c r="O44" s="333">
        <f>IFERROR(VLOOKUP(A44,日报!D:J,5,0)*1000/(O$3*(1-死淘统计!B159/100)),"0")</f>
        <v>100.35709887944834</v>
      </c>
      <c r="P44" s="333">
        <f>IFERROR(VLOOKUP(A44,日报!U:AA,5,0)*1000/(P$3*(1-死淘统计!C159/100)),"0")</f>
        <v>134.9276508630717</v>
      </c>
      <c r="Q44" s="333">
        <f>IFERROR(VLOOKUP(A44,日报!AL:AR,5,0)*1000/(Q$3*(1-死淘统计!D159/100)),"0")</f>
        <v>152.99799136715245</v>
      </c>
      <c r="R44" s="333">
        <f>IFERROR(VLOOKUP(A44,日报!BC:BI,5,0)*1000/(R$3*(1-死淘统计!E159/100)),"0")</f>
        <v>156.52247883969207</v>
      </c>
      <c r="S44" s="333">
        <f>IFERROR(VLOOKUP(A44,日报!BT:BZ,5,0)*1000/(S$3*(1-死淘统计!F159/100)),"0")</f>
        <v>136.38514821666737</v>
      </c>
      <c r="T44" s="333">
        <f>IFERROR(VLOOKUP(A44,日报!CK:CQ,5,0)*1000/(T$3*(1-死淘统计!G159/100)),"0")</f>
        <v>159.9558742415885</v>
      </c>
      <c r="U44" s="333">
        <f>IFERROR(VLOOKUP(A44,日报!DB:DH,5,0)*1000/(U$3*(1-死淘统计!H159/100)),"0")</f>
        <v>106.58307210031346</v>
      </c>
      <c r="V44" s="333">
        <f>IFERROR(VLOOKUP(A44,日报!DS:DY,5,0)*1000/(V$3*(1-死淘统计!I159/100)),"0")</f>
        <v>145.61019466812601</v>
      </c>
      <c r="W44" s="333">
        <f>IFERROR(VLOOKUP(A44,日报!EJ:EP,5,0)*1000/(W$3*(1-死淘统计!J159/100)),"0")</f>
        <v>91.031945643605241</v>
      </c>
      <c r="X44" s="336">
        <f t="shared" si="2"/>
        <v>131.59682831329613</v>
      </c>
      <c r="Y44" s="336">
        <f t="shared" si="5"/>
        <v>3338.292077609256</v>
      </c>
    </row>
    <row r="45" spans="1:25" ht="20.149999999999999" customHeight="1">
      <c r="A45" s="286">
        <f t="shared" si="1"/>
        <v>37</v>
      </c>
      <c r="B45" s="667">
        <f>Standard!$T41</f>
        <v>213</v>
      </c>
      <c r="C45" s="668">
        <f t="shared" si="3"/>
        <v>3946</v>
      </c>
      <c r="D45" s="650">
        <f>Standard!$W41</f>
        <v>215</v>
      </c>
      <c r="E45" s="651">
        <v>3947</v>
      </c>
      <c r="F45" s="659">
        <f>Standard!$U41</f>
        <v>179</v>
      </c>
      <c r="G45" s="661">
        <f t="shared" si="4"/>
        <v>3489</v>
      </c>
      <c r="H45" s="675">
        <f>Standard!$X41</f>
        <v>179</v>
      </c>
      <c r="I45" s="676">
        <v>3537</v>
      </c>
      <c r="J45" s="684">
        <f>Standard!$V41</f>
        <v>196</v>
      </c>
      <c r="K45" s="686">
        <v>3718</v>
      </c>
      <c r="L45" s="417">
        <v>186</v>
      </c>
      <c r="M45" s="652">
        <v>3742</v>
      </c>
      <c r="N45" s="293"/>
      <c r="O45" s="333">
        <f>IFERROR(VLOOKUP(A45,日报!D:J,5,0)*1000/(O$3*(1-死淘统计!B160/100)),"0")</f>
        <v>100.35709887944834</v>
      </c>
      <c r="P45" s="333">
        <f>IFERROR(VLOOKUP(A45,日报!U:AA,5,0)*1000/(P$3*(1-死淘统计!C160/100)),"0")</f>
        <v>134.9276508630717</v>
      </c>
      <c r="Q45" s="333">
        <f>IFERROR(VLOOKUP(A45,日报!AL:AR,5,0)*1000/(Q$3*(1-死淘统计!D160/100)),"0")</f>
        <v>152.99799136715245</v>
      </c>
      <c r="R45" s="333">
        <f>IFERROR(VLOOKUP(A45,日报!BC:BI,5,0)*1000/(R$3*(1-死淘统计!E160/100)),"0")</f>
        <v>156.52247883969207</v>
      </c>
      <c r="S45" s="333">
        <f>IFERROR(VLOOKUP(A45,日报!BT:BZ,5,0)*1000/(S$3*(1-死淘统计!F160/100)),"0")</f>
        <v>136.38514821666737</v>
      </c>
      <c r="T45" s="333" t="str">
        <f ca="1">IFERROR(VLOOKUP(A45,日报!CK:CQ,5,0)*1000/(T$3*(1-死淘统计!G160/100)),"0")</f>
        <v>0</v>
      </c>
      <c r="U45" s="333" t="str">
        <f ca="1">IFERROR(VLOOKUP(A45,日报!DB:DH,5,0)*1000/(U$3*(1-死淘统计!H160/100)),"0")</f>
        <v>0</v>
      </c>
      <c r="V45" s="333" t="str">
        <f ca="1">IFERROR(VLOOKUP(A45,日报!DS:DY,5,0)*1000/(V$3*(1-死淘统计!I160/100)),"0")</f>
        <v>0</v>
      </c>
      <c r="W45" s="333" t="str">
        <f ca="1">IFERROR(VLOOKUP(A45,日报!EJ:EP,5,0)*1000/(W$3*(1-死淘统计!J160/100)),"0")</f>
        <v>0</v>
      </c>
      <c r="X45" s="336">
        <f t="shared" ca="1" si="2"/>
        <v>136.2380736332064</v>
      </c>
      <c r="Y45" s="336">
        <f t="shared" ca="1" si="5"/>
        <v>3474.5301512424626</v>
      </c>
    </row>
    <row r="46" spans="1:25" ht="20.149999999999999" customHeight="1">
      <c r="A46" s="286">
        <f t="shared" si="1"/>
        <v>38</v>
      </c>
      <c r="B46" s="667">
        <f>Standard!$T42</f>
        <v>217</v>
      </c>
      <c r="C46" s="668">
        <f t="shared" si="3"/>
        <v>4163</v>
      </c>
      <c r="D46" s="650">
        <f>Standard!$W42</f>
        <v>218</v>
      </c>
      <c r="E46" s="651">
        <v>4165</v>
      </c>
      <c r="F46" s="659">
        <f>Standard!$U42</f>
        <v>182</v>
      </c>
      <c r="G46" s="661">
        <f t="shared" si="4"/>
        <v>3671</v>
      </c>
      <c r="H46" s="675">
        <f>Standard!$X42</f>
        <v>184</v>
      </c>
      <c r="I46" s="676">
        <v>3721</v>
      </c>
      <c r="J46" s="684">
        <f>Standard!$V42</f>
        <v>200</v>
      </c>
      <c r="K46" s="686">
        <v>3918</v>
      </c>
      <c r="L46" s="417">
        <v>190</v>
      </c>
      <c r="M46" s="652">
        <v>3943</v>
      </c>
      <c r="N46" s="293"/>
      <c r="O46" s="333" t="str">
        <f ca="1">IFERROR(VLOOKUP(A46,日报!D:J,5,0)*1000/(O$3*(1-死淘统计!B161/100)),"0")</f>
        <v>0</v>
      </c>
      <c r="P46" s="333" t="str">
        <f ca="1">IFERROR(VLOOKUP(A46,日报!U:AA,5,0)*1000/(P$3*(1-死淘统计!C161/100)),"0")</f>
        <v>0</v>
      </c>
      <c r="Q46" s="333" t="str">
        <f ca="1">IFERROR(VLOOKUP(A46,日报!AL:AR,5,0)*1000/(Q$3*(1-死淘统计!D161/100)),"0")</f>
        <v>0</v>
      </c>
      <c r="R46" s="333" t="str">
        <f ca="1">IFERROR(VLOOKUP(A46,日报!BC:BI,5,0)*1000/(R$3*(1-死淘统计!E161/100)),"0")</f>
        <v>0</v>
      </c>
      <c r="S46" s="333" t="str">
        <f ca="1">IFERROR(VLOOKUP(A46,日报!BT:BZ,5,0)*1000/(S$3*(1-死淘统计!F161/100)),"0")</f>
        <v>0</v>
      </c>
      <c r="T46" s="333" t="str">
        <f ca="1">IFERROR(VLOOKUP(A46,日报!CK:CQ,5,0)*1000/(T$3*(1-死淘统计!G161/100)),"0")</f>
        <v>0</v>
      </c>
      <c r="U46" s="333" t="str">
        <f ca="1">IFERROR(VLOOKUP(A46,日报!DB:DH,5,0)*1000/(U$3*(1-死淘统计!H161/100)),"0")</f>
        <v>0</v>
      </c>
      <c r="V46" s="333" t="str">
        <f ca="1">IFERROR(VLOOKUP(A46,日报!DS:DY,5,0)*1000/(V$3*(1-死淘统计!I161/100)),"0")</f>
        <v>0</v>
      </c>
      <c r="W46" s="333" t="str">
        <f ca="1">IFERROR(VLOOKUP(A46,日报!EJ:EP,5,0)*1000/(W$3*(1-死淘统计!J161/100)),"0")</f>
        <v>0</v>
      </c>
      <c r="X46" s="336" t="e">
        <f t="shared" ca="1" si="2"/>
        <v>#DIV/0!</v>
      </c>
      <c r="Y46" s="336" t="e">
        <f t="shared" ca="1" si="5"/>
        <v>#DIV/0!</v>
      </c>
    </row>
    <row r="47" spans="1:25" ht="20.149999999999999" customHeight="1">
      <c r="A47" s="286">
        <f t="shared" si="1"/>
        <v>39</v>
      </c>
      <c r="B47" s="667">
        <f>Standard!$T43</f>
        <v>222</v>
      </c>
      <c r="C47" s="668">
        <f t="shared" si="3"/>
        <v>4385</v>
      </c>
      <c r="D47" s="650">
        <f>Standard!$W43</f>
        <v>221</v>
      </c>
      <c r="E47" s="651">
        <v>4386</v>
      </c>
      <c r="F47" s="659">
        <f>Standard!$U43</f>
        <v>186</v>
      </c>
      <c r="G47" s="661">
        <f t="shared" si="4"/>
        <v>3857</v>
      </c>
      <c r="H47" s="675">
        <f>Standard!$X43</f>
        <v>189</v>
      </c>
      <c r="I47" s="676">
        <v>3910</v>
      </c>
      <c r="J47" s="684">
        <f>Standard!$V43</f>
        <v>204</v>
      </c>
      <c r="K47" s="686">
        <v>4122</v>
      </c>
      <c r="L47" s="417">
        <v>193</v>
      </c>
      <c r="M47" s="652">
        <v>4148</v>
      </c>
      <c r="N47" s="293"/>
      <c r="O47" s="333" t="str">
        <f ca="1">IFERROR(VLOOKUP(A47,日报!D:J,5,0)*1000/(O$3*(1-死淘统计!B162/100)),"0")</f>
        <v>0</v>
      </c>
      <c r="P47" s="333" t="str">
        <f ca="1">IFERROR(VLOOKUP(A47,日报!U:AA,5,0)*1000/(P$3*(1-死淘统计!C162/100)),"0")</f>
        <v>0</v>
      </c>
      <c r="Q47" s="333" t="str">
        <f ca="1">IFERROR(VLOOKUP(A47,日报!AL:AR,5,0)*1000/(Q$3*(1-死淘统计!D162/100)),"0")</f>
        <v>0</v>
      </c>
      <c r="R47" s="333" t="str">
        <f ca="1">IFERROR(VLOOKUP(A47,日报!BC:BI,5,0)*1000/(R$3*(1-死淘统计!E162/100)),"0")</f>
        <v>0</v>
      </c>
      <c r="S47" s="333" t="str">
        <f ca="1">IFERROR(VLOOKUP(A47,日报!BT:BZ,5,0)*1000/(S$3*(1-死淘统计!F162/100)),"0")</f>
        <v>0</v>
      </c>
      <c r="T47" s="333">
        <f ca="1">IFERROR(VLOOKUP(A47,日报!CK:CQ,5,0)*1000/(T$3*(1-死淘统计!G162/100)),"0")</f>
        <v>159.9558742415885</v>
      </c>
      <c r="U47" s="333">
        <f ca="1">IFERROR(VLOOKUP(A47,日报!DB:DH,5,0)*1000/(U$3*(1-死淘统计!H162/100)),"0")</f>
        <v>106.58307210031346</v>
      </c>
      <c r="V47" s="333">
        <f ca="1">IFERROR(VLOOKUP(A47,日报!DS:DY,5,0)*1000/(V$3*(1-死淘统计!I162/100)),"0")</f>
        <v>145.61019466812601</v>
      </c>
      <c r="W47" s="333">
        <f ca="1">IFERROR(VLOOKUP(A47,日报!EJ:EP,5,0)*1000/(W$3*(1-死淘统计!J162/100)),"0")</f>
        <v>91.031945643605241</v>
      </c>
      <c r="X47" s="336">
        <f t="shared" ca="1" si="2"/>
        <v>125.7952716634083</v>
      </c>
      <c r="Y47" s="336" t="e">
        <f t="shared" ca="1" si="5"/>
        <v>#DIV/0!</v>
      </c>
    </row>
    <row r="48" spans="1:25" ht="20.149999999999999" customHeight="1">
      <c r="A48" s="286">
        <f t="shared" si="1"/>
        <v>40</v>
      </c>
      <c r="B48" s="667">
        <f>Standard!$T44</f>
        <v>226</v>
      </c>
      <c r="C48" s="668">
        <f t="shared" si="3"/>
        <v>4611</v>
      </c>
      <c r="D48" s="650">
        <f>Standard!$W44</f>
        <v>225</v>
      </c>
      <c r="E48" s="651">
        <v>4611</v>
      </c>
      <c r="F48" s="659">
        <f>Standard!$U44</f>
        <v>189</v>
      </c>
      <c r="G48" s="661">
        <f t="shared" si="4"/>
        <v>4046</v>
      </c>
      <c r="H48" s="675">
        <f>Standard!$X44</f>
        <v>193</v>
      </c>
      <c r="I48" s="676">
        <v>4103</v>
      </c>
      <c r="J48" s="684">
        <f>Standard!$V44</f>
        <v>208</v>
      </c>
      <c r="K48" s="686">
        <v>4330</v>
      </c>
      <c r="L48" s="417">
        <v>197</v>
      </c>
      <c r="M48" s="652">
        <v>4357</v>
      </c>
      <c r="N48" s="293"/>
      <c r="O48" s="333">
        <f ca="1">IFERROR(VLOOKUP(A48,日报!D:J,5,0)*1000/(O$3*(1-死淘统计!B163/100)),"0")</f>
        <v>100.35709887944834</v>
      </c>
      <c r="P48" s="333">
        <f ca="1">IFERROR(VLOOKUP(A48,日报!U:AA,5,0)*1000/(P$3*(1-死淘统计!C163/100)),"0")</f>
        <v>134.9276508630717</v>
      </c>
      <c r="Q48" s="333">
        <f ca="1">IFERROR(VLOOKUP(A48,日报!AL:AR,5,0)*1000/(Q$3*(1-死淘统计!D163/100)),"0")</f>
        <v>152.99799136715245</v>
      </c>
      <c r="R48" s="333">
        <f ca="1">IFERROR(VLOOKUP(A48,日报!BC:BI,5,0)*1000/(R$3*(1-死淘统计!E163/100)),"0")</f>
        <v>156.52247883969207</v>
      </c>
      <c r="S48" s="333">
        <f ca="1">IFERROR(VLOOKUP(A48,日报!BT:BZ,5,0)*1000/(S$3*(1-死淘统计!F163/100)),"0")</f>
        <v>136.38514821666737</v>
      </c>
      <c r="T48" s="333" t="str">
        <f ca="1">IFERROR(VLOOKUP(A48,日报!CK:CQ,5,0)*1000/(T$3*(1-死淘统计!G163/100)),"0")</f>
        <v>0</v>
      </c>
      <c r="U48" s="333" t="str">
        <f ca="1">IFERROR(VLOOKUP(A48,日报!DB:DH,5,0)*1000/(U$3*(1-死淘统计!H163/100)),"0")</f>
        <v>0</v>
      </c>
      <c r="V48" s="333" t="str">
        <f ca="1">IFERROR(VLOOKUP(A48,日报!DS:DY,5,0)*1000/(V$3*(1-死淘统计!I163/100)),"0")</f>
        <v>0</v>
      </c>
      <c r="W48" s="333" t="str">
        <f ca="1">IFERROR(VLOOKUP(A48,日报!EJ:EP,5,0)*1000/(W$3*(1-死淘统计!J163/100)),"0")</f>
        <v>0</v>
      </c>
      <c r="X48" s="336">
        <f t="shared" ca="1" si="2"/>
        <v>136.2380736332064</v>
      </c>
      <c r="Y48" s="336" t="e">
        <f t="shared" ca="1" si="5"/>
        <v>#DIV/0!</v>
      </c>
    </row>
    <row r="49" spans="1:25" ht="20.149999999999999" customHeight="1">
      <c r="A49" s="286">
        <f t="shared" si="1"/>
        <v>41</v>
      </c>
      <c r="B49" s="667">
        <f>Standard!$T45</f>
        <v>230</v>
      </c>
      <c r="C49" s="668">
        <f t="shared" si="3"/>
        <v>4841</v>
      </c>
      <c r="D49" s="650">
        <f>Standard!$W45</f>
        <v>229</v>
      </c>
      <c r="E49" s="651">
        <v>4840</v>
      </c>
      <c r="F49" s="659">
        <f>Standard!$U45</f>
        <v>192</v>
      </c>
      <c r="G49" s="661">
        <f t="shared" si="4"/>
        <v>4238</v>
      </c>
      <c r="H49" s="675">
        <f>Standard!$X45</f>
        <v>197</v>
      </c>
      <c r="I49" s="676">
        <v>4300</v>
      </c>
      <c r="J49" s="684">
        <f>Standard!$V45</f>
        <v>211</v>
      </c>
      <c r="K49" s="686">
        <v>4541</v>
      </c>
      <c r="L49" s="417">
        <v>203</v>
      </c>
      <c r="M49" s="652">
        <v>4570</v>
      </c>
      <c r="N49" s="293"/>
      <c r="O49" s="333" t="str">
        <f ca="1">IFERROR(VLOOKUP(A49,日报!D:J,5,0)*1000/(O$3*(1-死淘统计!B164/100)),"0")</f>
        <v>0</v>
      </c>
      <c r="P49" s="333" t="str">
        <f ca="1">IFERROR(VLOOKUP(A49,日报!U:AA,5,0)*1000/(P$3*(1-死淘统计!C164/100)),"0")</f>
        <v>0</v>
      </c>
      <c r="Q49" s="333" t="str">
        <f ca="1">IFERROR(VLOOKUP(A49,日报!AL:AR,5,0)*1000/(Q$3*(1-死淘统计!D164/100)),"0")</f>
        <v>0</v>
      </c>
      <c r="R49" s="333" t="str">
        <f ca="1">IFERROR(VLOOKUP(A49,日报!BC:BI,5,0)*1000/(R$3*(1-死淘统计!E164/100)),"0")</f>
        <v>0</v>
      </c>
      <c r="S49" s="333" t="str">
        <f ca="1">IFERROR(VLOOKUP(A49,日报!BT:BZ,5,0)*1000/(S$3*(1-死淘统计!F164/100)),"0")</f>
        <v>0</v>
      </c>
      <c r="T49" s="333" t="str">
        <f ca="1">IFERROR(VLOOKUP(A49,日报!CK:CQ,5,0)*1000/(T$3*(1-死淘统计!G164/100)),"0")</f>
        <v>0</v>
      </c>
      <c r="U49" s="333" t="str">
        <f ca="1">IFERROR(VLOOKUP(A49,日报!DB:DH,5,0)*1000/(U$3*(1-死淘统计!H164/100)),"0")</f>
        <v>0</v>
      </c>
      <c r="V49" s="333" t="str">
        <f ca="1">IFERROR(VLOOKUP(A49,日报!DS:DY,5,0)*1000/(V$3*(1-死淘统计!I164/100)),"0")</f>
        <v>0</v>
      </c>
      <c r="W49" s="333" t="str">
        <f ca="1">IFERROR(VLOOKUP(A49,日报!EJ:EP,5,0)*1000/(W$3*(1-死淘统计!J164/100)),"0")</f>
        <v>0</v>
      </c>
      <c r="X49" s="336" t="e">
        <f t="shared" ca="1" si="2"/>
        <v>#DIV/0!</v>
      </c>
      <c r="Y49" s="336" t="e">
        <f t="shared" ca="1" si="5"/>
        <v>#DIV/0!</v>
      </c>
    </row>
    <row r="50" spans="1:25" ht="20.149999999999999" customHeight="1">
      <c r="A50" s="286">
        <f t="shared" si="1"/>
        <v>42</v>
      </c>
      <c r="B50" s="667">
        <f>Standard!$T46</f>
        <v>234</v>
      </c>
      <c r="C50" s="668">
        <f t="shared" si="3"/>
        <v>5075</v>
      </c>
      <c r="D50" s="650">
        <f>Standard!$W46</f>
        <v>233</v>
      </c>
      <c r="E50" s="651">
        <v>5073</v>
      </c>
      <c r="F50" s="659">
        <f>Standard!$U46</f>
        <v>195</v>
      </c>
      <c r="G50" s="661">
        <f t="shared" si="4"/>
        <v>4433</v>
      </c>
      <c r="H50" s="675">
        <f>Standard!$X46</f>
        <v>199</v>
      </c>
      <c r="I50" s="676">
        <v>4499</v>
      </c>
      <c r="J50" s="684">
        <f>Standard!$V46</f>
        <v>215</v>
      </c>
      <c r="K50" s="686">
        <v>4756</v>
      </c>
      <c r="L50" s="417">
        <v>208</v>
      </c>
      <c r="M50" s="652">
        <v>4786</v>
      </c>
      <c r="N50" s="293"/>
      <c r="O50" s="333" t="str">
        <f ca="1">IFERROR(VLOOKUP(A50,日报!D:J,5,0)*1000/(O$3*(1-死淘统计!B165/100)),"0")</f>
        <v>0</v>
      </c>
      <c r="P50" s="333" t="str">
        <f ca="1">IFERROR(VLOOKUP(A50,日报!U:AA,5,0)*1000/(P$3*(1-死淘统计!C165/100)),"0")</f>
        <v>0</v>
      </c>
      <c r="Q50" s="333" t="str">
        <f ca="1">IFERROR(VLOOKUP(A50,日报!AL:AR,5,0)*1000/(Q$3*(1-死淘统计!D165/100)),"0")</f>
        <v>0</v>
      </c>
      <c r="R50" s="333" t="str">
        <f ca="1">IFERROR(VLOOKUP(A50,日报!BC:BI,5,0)*1000/(R$3*(1-死淘统计!E165/100)),"0")</f>
        <v>0</v>
      </c>
      <c r="S50" s="333" t="str">
        <f ca="1">IFERROR(VLOOKUP(A50,日报!BT:BZ,5,0)*1000/(S$3*(1-死淘统计!F165/100)),"0")</f>
        <v>0</v>
      </c>
      <c r="T50" s="333" t="str">
        <f ca="1">IFERROR(VLOOKUP(A50,日报!CK:CQ,5,0)*1000/(T$3*(1-死淘统计!G165/100)),"0")</f>
        <v>0</v>
      </c>
      <c r="U50" s="333" t="str">
        <f ca="1">IFERROR(VLOOKUP(A50,日报!DB:DH,5,0)*1000/(U$3*(1-死淘统计!H165/100)),"0")</f>
        <v>0</v>
      </c>
      <c r="V50" s="333" t="str">
        <f ca="1">IFERROR(VLOOKUP(A50,日报!DS:DY,5,0)*1000/(V$3*(1-死淘统计!I165/100)),"0")</f>
        <v>0</v>
      </c>
      <c r="W50" s="333" t="str">
        <f ca="1">IFERROR(VLOOKUP(A50,日报!EJ:EP,5,0)*1000/(W$3*(1-死淘统计!J165/100)),"0")</f>
        <v>0</v>
      </c>
      <c r="X50" s="336" t="e">
        <f t="shared" ca="1" si="2"/>
        <v>#DIV/0!</v>
      </c>
      <c r="Y50" s="336" t="e">
        <f t="shared" ca="1" si="5"/>
        <v>#DIV/0!</v>
      </c>
    </row>
    <row r="51" spans="1:25" ht="20.149999999999999" customHeight="1">
      <c r="A51" s="286">
        <f t="shared" si="1"/>
        <v>43</v>
      </c>
      <c r="B51" s="667">
        <f>Standard!$T47</f>
        <v>237</v>
      </c>
      <c r="C51" s="668">
        <f t="shared" si="3"/>
        <v>5312</v>
      </c>
      <c r="D51" s="650">
        <f>Standard!$W47</f>
        <v>237</v>
      </c>
      <c r="E51" s="651">
        <v>5310</v>
      </c>
      <c r="F51" s="659">
        <f>Standard!$U47</f>
        <v>198</v>
      </c>
      <c r="G51" s="661">
        <f t="shared" si="4"/>
        <v>4631</v>
      </c>
      <c r="H51" s="675">
        <f>Standard!$X47</f>
        <v>203</v>
      </c>
      <c r="I51" s="676">
        <v>4702</v>
      </c>
      <c r="J51" s="684">
        <f>Standard!$V47</f>
        <v>218</v>
      </c>
      <c r="K51" s="686">
        <v>4974</v>
      </c>
      <c r="L51" s="417">
        <v>213</v>
      </c>
      <c r="M51" s="652">
        <v>5006</v>
      </c>
      <c r="N51" s="293"/>
      <c r="O51" s="333">
        <f>IFERROR(VLOOKUP(A51,日报!D:J,5,0)*1000/(O$3*(1-死淘统计!B166/100)),"0")</f>
        <v>0</v>
      </c>
      <c r="P51" s="333">
        <f>IFERROR(VLOOKUP(A51,日报!U:AA,5,0)*1000/(P$3*(1-死淘统计!C166/100)),"0")</f>
        <v>0</v>
      </c>
      <c r="Q51" s="333">
        <f>IFERROR(VLOOKUP(A51,日报!AL:AR,5,0)*1000/(Q$3*(1-死淘统计!D166/100)),"0")</f>
        <v>0</v>
      </c>
      <c r="R51" s="333">
        <f>IFERROR(VLOOKUP(A51,日报!BC:BI,5,0)*1000/(R$3*(1-死淘统计!E166/100)),"0")</f>
        <v>0</v>
      </c>
      <c r="S51" s="333">
        <f>IFERROR(VLOOKUP(A51,日报!BT:BZ,5,0)*1000/(S$3*(1-死淘统计!F166/100)),"0")</f>
        <v>0</v>
      </c>
      <c r="T51" s="333">
        <f>IFERROR(VLOOKUP(A51,日报!CK:CQ,5,0)*1000/(T$3*(1-死淘统计!G166/100)),"0")</f>
        <v>0</v>
      </c>
      <c r="U51" s="333">
        <f>IFERROR(VLOOKUP(A51,日报!DB:DH,5,0)*1000/(U$3*(1-死淘统计!H166/100)),"0")</f>
        <v>0</v>
      </c>
      <c r="V51" s="333">
        <f>IFERROR(VLOOKUP(A51,日报!DS:DY,5,0)*1000/(V$3*(1-死淘统计!I166/100)),"0")</f>
        <v>0</v>
      </c>
      <c r="W51" s="333">
        <f>IFERROR(VLOOKUP(A51,日报!EJ:EP,5,0)*1000/(W$3*(1-死淘统计!J166/100)),"0")</f>
        <v>0</v>
      </c>
      <c r="X51" s="336">
        <f t="shared" si="2"/>
        <v>0</v>
      </c>
      <c r="Y51" s="336" t="e">
        <f t="shared" ca="1" si="5"/>
        <v>#DIV/0!</v>
      </c>
    </row>
    <row r="52" spans="1:25" ht="20.149999999999999" customHeight="1">
      <c r="A52" s="286">
        <f t="shared" si="1"/>
        <v>44</v>
      </c>
      <c r="B52" s="667">
        <f>Standard!$T48</f>
        <v>241</v>
      </c>
      <c r="C52" s="668">
        <f t="shared" si="3"/>
        <v>5553</v>
      </c>
      <c r="D52" s="650">
        <f>Standard!$W48</f>
        <v>241</v>
      </c>
      <c r="E52" s="651">
        <v>5551</v>
      </c>
      <c r="F52" s="659">
        <f>Standard!$U48</f>
        <v>201</v>
      </c>
      <c r="G52" s="661">
        <f t="shared" si="4"/>
        <v>4832</v>
      </c>
      <c r="H52" s="675">
        <f>Standard!$X48</f>
        <v>203</v>
      </c>
      <c r="I52" s="676">
        <v>4905</v>
      </c>
      <c r="J52" s="684">
        <f>Standard!$V48</f>
        <v>221</v>
      </c>
      <c r="K52" s="686">
        <v>5195</v>
      </c>
      <c r="L52" s="417">
        <v>218</v>
      </c>
      <c r="M52" s="652">
        <v>5228</v>
      </c>
      <c r="N52" s="293"/>
      <c r="O52" s="333">
        <f>IFERROR(VLOOKUP(A52,日报!D:J,5,0)*1000/(O$3*(1-死淘统计!B167/100)),"0")</f>
        <v>0</v>
      </c>
      <c r="P52" s="333">
        <f>IFERROR(VLOOKUP(A52,日报!U:AA,5,0)*1000/(P$3*(1-死淘统计!C167/100)),"0")</f>
        <v>0</v>
      </c>
      <c r="Q52" s="333">
        <f>IFERROR(VLOOKUP(A52,日报!AL:AR,5,0)*1000/(Q$3*(1-死淘统计!D167/100)),"0")</f>
        <v>0</v>
      </c>
      <c r="R52" s="333">
        <f>IFERROR(VLOOKUP(A52,日报!BC:BI,5,0)*1000/(R$3*(1-死淘统计!E167/100)),"0")</f>
        <v>0</v>
      </c>
      <c r="S52" s="333">
        <f>IFERROR(VLOOKUP(A52,日报!BT:BZ,5,0)*1000/(S$3*(1-死淘统计!F167/100)),"0")</f>
        <v>0</v>
      </c>
      <c r="T52" s="333">
        <f>IFERROR(VLOOKUP(A52,日报!CK:CQ,5,0)*1000/(T$3*(1-死淘统计!G167/100)),"0")</f>
        <v>0</v>
      </c>
      <c r="U52" s="333">
        <f>IFERROR(VLOOKUP(A52,日报!DB:DH,5,0)*1000/(U$3*(1-死淘统计!H167/100)),"0")</f>
        <v>0</v>
      </c>
      <c r="V52" s="333">
        <f>IFERROR(VLOOKUP(A52,日报!DS:DY,5,0)*1000/(V$3*(1-死淘统计!I167/100)),"0")</f>
        <v>0</v>
      </c>
      <c r="W52" s="333">
        <f>IFERROR(VLOOKUP(A52,日报!EJ:EP,5,0)*1000/(W$3*(1-死淘统计!J167/100)),"0")</f>
        <v>0</v>
      </c>
      <c r="X52" s="336">
        <f t="shared" si="2"/>
        <v>0</v>
      </c>
      <c r="Y52" s="336" t="e">
        <f t="shared" ca="1" si="5"/>
        <v>#DIV/0!</v>
      </c>
    </row>
    <row r="53" spans="1:25" ht="20.149999999999999" customHeight="1">
      <c r="A53" s="286">
        <f t="shared" si="1"/>
        <v>45</v>
      </c>
      <c r="B53" s="667">
        <f>Standard!$T49</f>
        <v>244</v>
      </c>
      <c r="C53" s="668">
        <f t="shared" si="3"/>
        <v>5797</v>
      </c>
      <c r="D53" s="650">
        <f>Standard!$W49</f>
        <v>245</v>
      </c>
      <c r="E53" s="651">
        <v>5796</v>
      </c>
      <c r="F53" s="659">
        <f>Standard!$U49</f>
        <v>203</v>
      </c>
      <c r="G53" s="661">
        <f t="shared" si="4"/>
        <v>5035</v>
      </c>
      <c r="H53" s="675">
        <f>Standard!$X49</f>
        <v>205</v>
      </c>
      <c r="I53" s="676">
        <v>5110</v>
      </c>
      <c r="J53" s="684">
        <f>Standard!$V49</f>
        <v>224</v>
      </c>
      <c r="K53" s="686">
        <v>5419</v>
      </c>
      <c r="L53" s="417">
        <v>224</v>
      </c>
      <c r="M53" s="652">
        <v>5453</v>
      </c>
      <c r="N53" s="293"/>
      <c r="O53" s="333">
        <f>IFERROR(VLOOKUP(A53,日报!D:J,5,0)*1000/(O$3*(1-死淘统计!B168/100)),"0")</f>
        <v>0</v>
      </c>
      <c r="P53" s="333">
        <f>IFERROR(VLOOKUP(A53,日报!U:AA,5,0)*1000/(P$3*(1-死淘统计!C168/100)),"0")</f>
        <v>0</v>
      </c>
      <c r="Q53" s="333">
        <f>IFERROR(VLOOKUP(A53,日报!AL:AR,5,0)*1000/(Q$3*(1-死淘统计!D168/100)),"0")</f>
        <v>0</v>
      </c>
      <c r="R53" s="333">
        <f>IFERROR(VLOOKUP(A53,日报!BC:BI,5,0)*1000/(R$3*(1-死淘统计!E168/100)),"0")</f>
        <v>0</v>
      </c>
      <c r="S53" s="333">
        <f>IFERROR(VLOOKUP(A53,日报!BT:BZ,5,0)*1000/(S$3*(1-死淘统计!F168/100)),"0")</f>
        <v>0</v>
      </c>
      <c r="T53" s="333">
        <f>IFERROR(VLOOKUP(A53,日报!CK:CQ,5,0)*1000/(T$3*(1-死淘统计!G168/100)),"0")</f>
        <v>0</v>
      </c>
      <c r="U53" s="333">
        <f>IFERROR(VLOOKUP(A53,日报!DB:DH,5,0)*1000/(U$3*(1-死淘统计!H168/100)),"0")</f>
        <v>0</v>
      </c>
      <c r="V53" s="333">
        <f>IFERROR(VLOOKUP(A53,日报!DS:DY,5,0)*1000/(V$3*(1-死淘统计!I168/100)),"0")</f>
        <v>0</v>
      </c>
      <c r="W53" s="333">
        <f>IFERROR(VLOOKUP(A53,日报!EJ:EP,5,0)*1000/(W$3*(1-死淘统计!J168/100)),"0")</f>
        <v>0</v>
      </c>
      <c r="X53" s="336">
        <f t="shared" si="2"/>
        <v>0</v>
      </c>
      <c r="Y53" s="336" t="e">
        <f t="shared" ca="1" si="5"/>
        <v>#DIV/0!</v>
      </c>
    </row>
    <row r="54" spans="1:25" ht="20.149999999999999" customHeight="1">
      <c r="A54" s="286">
        <f t="shared" si="1"/>
        <v>46</v>
      </c>
      <c r="B54" s="667">
        <f>Standard!$T50</f>
        <v>247</v>
      </c>
      <c r="C54" s="668">
        <f t="shared" si="3"/>
        <v>6044</v>
      </c>
      <c r="D54" s="650">
        <f>Standard!$W50</f>
        <v>250</v>
      </c>
      <c r="E54" s="651">
        <v>6046</v>
      </c>
      <c r="F54" s="659">
        <f>Standard!$U50</f>
        <v>205</v>
      </c>
      <c r="G54" s="661">
        <f t="shared" si="4"/>
        <v>5240</v>
      </c>
      <c r="H54" s="675">
        <f>Standard!$X50</f>
        <v>204</v>
      </c>
      <c r="I54" s="676">
        <v>5314</v>
      </c>
      <c r="J54" s="684">
        <f>Standard!$V50</f>
        <v>227</v>
      </c>
      <c r="K54" s="686">
        <v>5646</v>
      </c>
      <c r="L54" s="417">
        <v>228</v>
      </c>
      <c r="M54" s="652">
        <v>5680</v>
      </c>
      <c r="N54" s="293"/>
      <c r="O54" s="333">
        <f>IFERROR(VLOOKUP(A54,日报!D:J,5,0)*1000/(O$3*(1-死淘统计!B169/100)),"0")</f>
        <v>0</v>
      </c>
      <c r="P54" s="333">
        <f>IFERROR(VLOOKUP(A54,日报!U:AA,5,0)*1000/(P$3*(1-死淘统计!C169/100)),"0")</f>
        <v>0</v>
      </c>
      <c r="Q54" s="333">
        <f>IFERROR(VLOOKUP(A54,日报!AL:AR,5,0)*1000/(Q$3*(1-死淘统计!D169/100)),"0")</f>
        <v>0</v>
      </c>
      <c r="R54" s="333">
        <f>IFERROR(VLOOKUP(A54,日报!BC:BI,5,0)*1000/(R$3*(1-死淘统计!E169/100)),"0")</f>
        <v>0</v>
      </c>
      <c r="S54" s="333">
        <f>IFERROR(VLOOKUP(A54,日报!BT:BZ,5,0)*1000/(S$3*(1-死淘统计!F169/100)),"0")</f>
        <v>0</v>
      </c>
      <c r="T54" s="333">
        <f>IFERROR(VLOOKUP(A54,日报!CK:CQ,5,0)*1000/(T$3*(1-死淘统计!G169/100)),"0")</f>
        <v>0</v>
      </c>
      <c r="U54" s="333">
        <f>IFERROR(VLOOKUP(A54,日报!DB:DH,5,0)*1000/(U$3*(1-死淘统计!H169/100)),"0")</f>
        <v>0</v>
      </c>
      <c r="V54" s="333">
        <f>IFERROR(VLOOKUP(A54,日报!DS:DY,5,0)*1000/(V$3*(1-死淘统计!I169/100)),"0")</f>
        <v>0</v>
      </c>
      <c r="W54" s="333">
        <f>IFERROR(VLOOKUP(A54,日报!EJ:EP,5,0)*1000/(W$3*(1-死淘统计!J169/100)),"0")</f>
        <v>0</v>
      </c>
      <c r="X54" s="336">
        <f t="shared" si="2"/>
        <v>0</v>
      </c>
      <c r="Y54" s="336" t="e">
        <f t="shared" ca="1" si="5"/>
        <v>#DIV/0!</v>
      </c>
    </row>
    <row r="55" spans="1:25" ht="20.149999999999999" customHeight="1">
      <c r="A55" s="286">
        <f t="shared" si="1"/>
        <v>47</v>
      </c>
      <c r="B55" s="667">
        <f>Standard!$T51</f>
        <v>250</v>
      </c>
      <c r="C55" s="668">
        <f t="shared" si="3"/>
        <v>6294</v>
      </c>
      <c r="D55" s="650">
        <f>Standard!$W51</f>
        <v>255</v>
      </c>
      <c r="E55" s="651">
        <v>6301</v>
      </c>
      <c r="F55" s="659">
        <f>Standard!$U51</f>
        <v>208</v>
      </c>
      <c r="G55" s="661">
        <f t="shared" si="4"/>
        <v>5448</v>
      </c>
      <c r="H55" s="675">
        <f>Standard!$X51</f>
        <v>207</v>
      </c>
      <c r="I55" s="676">
        <v>5521</v>
      </c>
      <c r="J55" s="684">
        <f>Standard!$V51</f>
        <v>229</v>
      </c>
      <c r="K55" s="686">
        <v>5875</v>
      </c>
      <c r="L55" s="417">
        <v>231</v>
      </c>
      <c r="M55" s="652">
        <v>5911</v>
      </c>
      <c r="N55" s="293"/>
      <c r="O55" s="333">
        <f>IFERROR(VLOOKUP(A55,日报!D:J,5,0)*1000/(O$3*(1-死淘统计!B170/100)),"0")</f>
        <v>0</v>
      </c>
      <c r="P55" s="333">
        <f>IFERROR(VLOOKUP(A55,日报!U:AA,5,0)*1000/(P$3*(1-死淘统计!C170/100)),"0")</f>
        <v>0</v>
      </c>
      <c r="Q55" s="333">
        <f>IFERROR(VLOOKUP(A55,日报!AL:AR,5,0)*1000/(Q$3*(1-死淘统计!D170/100)),"0")</f>
        <v>0</v>
      </c>
      <c r="R55" s="333">
        <f>IFERROR(VLOOKUP(A55,日报!BC:BI,5,0)*1000/(R$3*(1-死淘统计!E170/100)),"0")</f>
        <v>0</v>
      </c>
      <c r="S55" s="333">
        <f>IFERROR(VLOOKUP(A55,日报!BT:BZ,5,0)*1000/(S$3*(1-死淘统计!F170/100)),"0")</f>
        <v>0</v>
      </c>
      <c r="T55" s="333">
        <f>IFERROR(VLOOKUP(A55,日报!CK:CQ,5,0)*1000/(T$3*(1-死淘统计!G170/100)),"0")</f>
        <v>0</v>
      </c>
      <c r="U55" s="333">
        <f>IFERROR(VLOOKUP(A55,日报!DB:DH,5,0)*1000/(U$3*(1-死淘统计!H170/100)),"0")</f>
        <v>0</v>
      </c>
      <c r="V55" s="333">
        <f>IFERROR(VLOOKUP(A55,日报!DS:DY,5,0)*1000/(V$3*(1-死淘统计!I170/100)),"0")</f>
        <v>0</v>
      </c>
      <c r="W55" s="333">
        <f>IFERROR(VLOOKUP(A55,日报!EJ:EP,5,0)*1000/(W$3*(1-死淘统计!J170/100)),"0")</f>
        <v>0</v>
      </c>
      <c r="X55" s="336">
        <f t="shared" si="2"/>
        <v>0</v>
      </c>
      <c r="Y55" s="336" t="e">
        <f t="shared" ca="1" si="5"/>
        <v>#DIV/0!</v>
      </c>
    </row>
    <row r="56" spans="1:25" ht="15" thickBot="1">
      <c r="A56" s="287">
        <f t="shared" si="1"/>
        <v>48</v>
      </c>
      <c r="B56" s="669">
        <f>Standard!$T52</f>
        <v>252</v>
      </c>
      <c r="C56" s="670">
        <f>C54+B56</f>
        <v>6296</v>
      </c>
      <c r="D56" s="653">
        <f>Standard!$W52</f>
        <v>265</v>
      </c>
      <c r="E56" s="654">
        <v>6566</v>
      </c>
      <c r="F56" s="681">
        <f>Standard!$U52</f>
        <v>210</v>
      </c>
      <c r="G56" s="662">
        <f>G54+F56</f>
        <v>5450</v>
      </c>
      <c r="H56" s="677">
        <f>Standard!$X52</f>
        <v>208</v>
      </c>
      <c r="I56" s="678">
        <v>5729</v>
      </c>
      <c r="J56" s="679">
        <f>Standard!$V52</f>
        <v>231</v>
      </c>
      <c r="K56" s="680">
        <v>6106</v>
      </c>
      <c r="L56" s="655">
        <v>236</v>
      </c>
      <c r="M56" s="656">
        <v>6144</v>
      </c>
      <c r="N56" s="294"/>
      <c r="O56" s="333">
        <f>IFERROR(VLOOKUP(A56,日报!D:J,5,0)*1000/(O$3*(1-死淘统计!B171/100)),"0")</f>
        <v>0</v>
      </c>
      <c r="P56" s="333">
        <f>IFERROR(VLOOKUP(A56,日报!U:AA,5,0)*1000/(P$3*(1-死淘统计!C171/100)),"0")</f>
        <v>0</v>
      </c>
      <c r="Q56" s="333">
        <f>IFERROR(VLOOKUP(A56,日报!AL:AR,5,0)*1000/(Q$3*(1-死淘统计!D171/100)),"0")</f>
        <v>0</v>
      </c>
      <c r="R56" s="333">
        <f>IFERROR(VLOOKUP(A56,日报!BC:BI,5,0)*1000/(R$3*(1-死淘统计!E171/100)),"0")</f>
        <v>0</v>
      </c>
      <c r="S56" s="333">
        <f>IFERROR(VLOOKUP(A56,日报!BT:BZ,5,0)*1000/(S$3*(1-死淘统计!F171/100)),"0")</f>
        <v>0</v>
      </c>
      <c r="T56" s="333">
        <f>IFERROR(VLOOKUP(A56,日报!CK:CQ,5,0)*1000/(T$3*(1-死淘统计!G171/100)),"0")</f>
        <v>0</v>
      </c>
      <c r="U56" s="333">
        <f>IFERROR(VLOOKUP(A56,日报!DB:DH,5,0)*1000/(U$3*(1-死淘统计!H171/100)),"0")</f>
        <v>0</v>
      </c>
      <c r="V56" s="333">
        <f>IFERROR(VLOOKUP(A56,日报!DS:DY,5,0)*1000/(V$3*(1-死淘统计!I171/100)),"0")</f>
        <v>0</v>
      </c>
      <c r="W56" s="333">
        <f>IFERROR(VLOOKUP(A56,日报!EJ:EP,5,0)*1000/(W$3*(1-死淘统计!J171/100)),"0")</f>
        <v>0</v>
      </c>
      <c r="X56" s="392">
        <f>AVERAGE(O56:W56)</f>
        <v>0</v>
      </c>
      <c r="Y56" s="392" t="e">
        <f ca="1">X56+Y54</f>
        <v>#DIV/0!</v>
      </c>
    </row>
    <row r="57" spans="1:25">
      <c r="O57" s="308"/>
      <c r="P57" s="308"/>
      <c r="Q57" s="308"/>
      <c r="R57" s="308"/>
      <c r="S57" s="308"/>
      <c r="T57" s="308"/>
      <c r="U57" s="308"/>
      <c r="V57" s="308"/>
      <c r="W57" s="308"/>
      <c r="X57" s="308"/>
      <c r="Y57" s="308"/>
    </row>
  </sheetData>
  <sheetProtection algorithmName="SHA-512" hashValue="lRRPaveTUT4qj5KLuUIm3avy35O0IUYgZtyNj1sfXLTtjWMa2SkZOzgLmJGweuwzAFH5JOrIqA/UmKZVBc7KMg==" saltValue="MPQaOuLmecDTjxOM/AY8Gg==" spinCount="100000" sheet="1" objects="1" scenarios="1"/>
  <mergeCells count="12">
    <mergeCell ref="L5:M5"/>
    <mergeCell ref="B7:M7"/>
    <mergeCell ref="A1:M1"/>
    <mergeCell ref="B2:M2"/>
    <mergeCell ref="X2:Y6"/>
    <mergeCell ref="B3:M3"/>
    <mergeCell ref="B4:M4"/>
    <mergeCell ref="B5:C5"/>
    <mergeCell ref="D5:E5"/>
    <mergeCell ref="F5:G5"/>
    <mergeCell ref="H5:I5"/>
    <mergeCell ref="J5:K5"/>
  </mergeCells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0DF14-D055-42D0-A021-49E91F74589F}">
  <sheetPr codeName="Sheet94"/>
  <dimension ref="A1:AE117"/>
  <sheetViews>
    <sheetView topLeftCell="A50" workbookViewId="0">
      <selection activeCell="B67" sqref="B67:J117"/>
    </sheetView>
  </sheetViews>
  <sheetFormatPr defaultColWidth="9" defaultRowHeight="14" outlineLevelRow="1"/>
  <cols>
    <col min="1" max="1" width="9.453125" style="1" customWidth="1"/>
    <col min="2" max="9" width="10.36328125" style="1" bestFit="1" customWidth="1"/>
    <col min="10" max="10" width="12" style="1" customWidth="1"/>
    <col min="11" max="12" width="9" style="181"/>
    <col min="13" max="13" width="2.6328125" style="1" customWidth="1"/>
    <col min="14" max="16384" width="9" style="1"/>
  </cols>
  <sheetData>
    <row r="1" spans="1:16" ht="18.75" hidden="1" customHeight="1">
      <c r="A1" s="184">
        <f>基本信息!$F$3</f>
        <v>9</v>
      </c>
    </row>
    <row r="2" spans="1:16" ht="45.75" customHeight="1" thickBot="1">
      <c r="A2" s="182" t="s">
        <v>458</v>
      </c>
      <c r="B2" s="157"/>
      <c r="C2" s="157"/>
      <c r="D2" s="157"/>
      <c r="E2" s="157"/>
      <c r="F2" s="157"/>
      <c r="G2" s="157"/>
      <c r="H2" s="157"/>
      <c r="I2" s="157"/>
      <c r="K2" s="180"/>
      <c r="L2" s="180"/>
      <c r="P2" s="184"/>
    </row>
    <row r="3" spans="1:16" s="160" customFormat="1" ht="29.25" customHeight="1" outlineLevel="1">
      <c r="A3" s="163" t="s">
        <v>16</v>
      </c>
      <c r="B3" s="396" t="s">
        <v>325</v>
      </c>
      <c r="C3" s="396" t="s">
        <v>519</v>
      </c>
      <c r="D3" s="396" t="s">
        <v>559</v>
      </c>
      <c r="E3" s="396" t="s">
        <v>520</v>
      </c>
      <c r="F3" s="396" t="s">
        <v>522</v>
      </c>
      <c r="G3" s="396" t="s">
        <v>620</v>
      </c>
      <c r="H3" s="396" t="s">
        <v>621</v>
      </c>
      <c r="I3" s="396" t="s">
        <v>622</v>
      </c>
      <c r="J3" s="396" t="s">
        <v>623</v>
      </c>
      <c r="K3" s="1209" t="s">
        <v>118</v>
      </c>
      <c r="L3" s="1212" t="s">
        <v>460</v>
      </c>
      <c r="N3" s="1"/>
      <c r="O3" s="1"/>
    </row>
    <row r="4" spans="1:16" s="160" customFormat="1" ht="26.25" customHeight="1" outlineLevel="1">
      <c r="A4" s="161" t="s">
        <v>114</v>
      </c>
      <c r="B4" s="397">
        <v>28000</v>
      </c>
      <c r="C4" s="397">
        <v>26500</v>
      </c>
      <c r="D4" s="397">
        <v>26400</v>
      </c>
      <c r="E4" s="397">
        <v>26400</v>
      </c>
      <c r="F4" s="397">
        <v>26400</v>
      </c>
      <c r="G4" s="397">
        <v>29500</v>
      </c>
      <c r="H4" s="397">
        <v>29600</v>
      </c>
      <c r="I4" s="397">
        <v>29500</v>
      </c>
      <c r="J4" s="397">
        <v>29600</v>
      </c>
      <c r="K4" s="1210"/>
      <c r="L4" s="1213"/>
      <c r="N4" s="1"/>
      <c r="O4" s="1"/>
    </row>
    <row r="5" spans="1:16" s="160" customFormat="1" ht="26.25" customHeight="1" outlineLevel="1">
      <c r="A5" s="161" t="s">
        <v>115</v>
      </c>
      <c r="B5" s="397" t="s">
        <v>521</v>
      </c>
      <c r="C5" s="397" t="s">
        <v>521</v>
      </c>
      <c r="D5" s="397" t="s">
        <v>521</v>
      </c>
      <c r="E5" s="397" t="s">
        <v>521</v>
      </c>
      <c r="F5" s="397" t="s">
        <v>521</v>
      </c>
      <c r="G5" s="397" t="s">
        <v>521</v>
      </c>
      <c r="H5" s="397" t="s">
        <v>521</v>
      </c>
      <c r="I5" s="397" t="s">
        <v>521</v>
      </c>
      <c r="J5" s="397" t="s">
        <v>521</v>
      </c>
      <c r="K5" s="1210"/>
      <c r="L5" s="1213"/>
      <c r="N5" s="1"/>
      <c r="O5" s="1"/>
    </row>
    <row r="6" spans="1:16" s="160" customFormat="1" ht="26.25" customHeight="1" outlineLevel="1">
      <c r="A6" s="161" t="s">
        <v>116</v>
      </c>
      <c r="B6" s="398" t="s">
        <v>624</v>
      </c>
      <c r="C6" s="398" t="s">
        <v>624</v>
      </c>
      <c r="D6" s="398" t="s">
        <v>624</v>
      </c>
      <c r="E6" s="398" t="s">
        <v>624</v>
      </c>
      <c r="F6" s="398" t="s">
        <v>624</v>
      </c>
      <c r="G6" s="398" t="s">
        <v>625</v>
      </c>
      <c r="H6" s="398" t="s">
        <v>625</v>
      </c>
      <c r="I6" s="398" t="s">
        <v>625</v>
      </c>
      <c r="J6" s="398" t="s">
        <v>625</v>
      </c>
      <c r="K6" s="1210"/>
      <c r="L6" s="1213"/>
      <c r="N6" s="1"/>
      <c r="O6" s="1"/>
    </row>
    <row r="7" spans="1:16" s="160" customFormat="1" ht="26.25" customHeight="1" outlineLevel="1">
      <c r="A7" s="188" t="s">
        <v>136</v>
      </c>
      <c r="B7" s="189">
        <v>45679</v>
      </c>
      <c r="C7" s="189">
        <v>45679</v>
      </c>
      <c r="D7" s="189">
        <v>45679</v>
      </c>
      <c r="E7" s="189">
        <v>45679</v>
      </c>
      <c r="F7" s="189">
        <v>45679</v>
      </c>
      <c r="G7" s="189">
        <v>45680</v>
      </c>
      <c r="H7" s="189">
        <v>45680</v>
      </c>
      <c r="I7" s="189">
        <v>45680</v>
      </c>
      <c r="J7" s="189">
        <v>45680</v>
      </c>
      <c r="K7" s="1210"/>
      <c r="L7" s="1213"/>
      <c r="N7" s="1"/>
      <c r="O7" s="1"/>
    </row>
    <row r="8" spans="1:16" s="160" customFormat="1" ht="26.25" customHeight="1" outlineLevel="1" thickBot="1">
      <c r="A8" s="162" t="s">
        <v>117</v>
      </c>
      <c r="B8" s="399">
        <f t="shared" ref="B8:J8" ca="1" si="0">SUM(B9:B58)</f>
        <v>4461</v>
      </c>
      <c r="C8" s="399">
        <f t="shared" ca="1" si="0"/>
        <v>4464</v>
      </c>
      <c r="D8" s="399">
        <f t="shared" ca="1" si="0"/>
        <v>4472</v>
      </c>
      <c r="E8" s="399">
        <f t="shared" ca="1" si="0"/>
        <v>4476</v>
      </c>
      <c r="F8" s="399">
        <f t="shared" ca="1" si="0"/>
        <v>4481</v>
      </c>
      <c r="G8" s="399">
        <f t="shared" ca="1" si="0"/>
        <v>4215</v>
      </c>
      <c r="H8" s="399">
        <f t="shared" ca="1" si="0"/>
        <v>4115</v>
      </c>
      <c r="I8" s="399">
        <f t="shared" ca="1" si="0"/>
        <v>4219</v>
      </c>
      <c r="J8" s="399">
        <f t="shared" ca="1" si="0"/>
        <v>4125</v>
      </c>
      <c r="K8" s="1211"/>
      <c r="L8" s="1214"/>
      <c r="N8" s="1"/>
      <c r="O8" s="1"/>
    </row>
    <row r="9" spans="1:16" ht="20.25" customHeight="1" outlineLevel="1">
      <c r="A9" s="401">
        <v>0</v>
      </c>
      <c r="B9" s="400">
        <f>IFERROR(VLOOKUP(A9,日报!D:R,6,0),"0")</f>
        <v>0</v>
      </c>
      <c r="C9" s="400">
        <f>IFERROR(VLOOKUP(A9,日报!U:AI,6,0),"0")</f>
        <v>0</v>
      </c>
      <c r="D9" s="400">
        <f>IFERROR(VLOOKUP(A9,日报!AL:AZ,6,0),"0")</f>
        <v>0</v>
      </c>
      <c r="E9" s="400">
        <f>IFERROR(VLOOKUP(A9,日报!BC:BQ,6,0),"0")</f>
        <v>0</v>
      </c>
      <c r="F9" s="400">
        <f>IFERROR(VLOOKUP(A9,日报!BT:CH,6,0),"0")</f>
        <v>0</v>
      </c>
      <c r="G9" s="400">
        <f>IFERROR(VLOOKUP(A9,日报!CK:CY,6,0),"0")</f>
        <v>0</v>
      </c>
      <c r="H9" s="400">
        <f>IFERROR(VLOOKUP(A9,日报!DB:DP,6,0),"0")</f>
        <v>0</v>
      </c>
      <c r="I9" s="400">
        <f>IFERROR(VLOOKUP(A9,日报!DS:EG,6,0),"0")</f>
        <v>0</v>
      </c>
      <c r="J9" s="400">
        <f>IFERROR(VLOOKUP(A9,日报!EJ:EX,6,0),"0")</f>
        <v>0</v>
      </c>
      <c r="K9" s="719">
        <f t="shared" ref="K9:K58" si="1">AVERAGE(B9:J9)</f>
        <v>0</v>
      </c>
      <c r="L9" s="401">
        <f t="shared" ref="L9:L58" si="2">SUM(B9:J9)</f>
        <v>0</v>
      </c>
    </row>
    <row r="10" spans="1:16" ht="20.25" customHeight="1" outlineLevel="1">
      <c r="A10" s="202">
        <f>A9+1</f>
        <v>1</v>
      </c>
      <c r="B10" s="400">
        <f>IFERROR(VLOOKUP(A10,日报!D:R,6,0),"0")</f>
        <v>369</v>
      </c>
      <c r="C10" s="400">
        <f>IFERROR(VLOOKUP(A10,日报!U:AI,6,0),"0")</f>
        <v>369</v>
      </c>
      <c r="D10" s="400">
        <f>IFERROR(VLOOKUP(A10,日报!AL:AZ,6,0),"0")</f>
        <v>370</v>
      </c>
      <c r="E10" s="400">
        <f>IFERROR(VLOOKUP(A10,日报!BC:BQ,6,0),"0")</f>
        <v>370</v>
      </c>
      <c r="F10" s="400">
        <f>IFERROR(VLOOKUP(A10,日报!BT:CH,6,0),"0")</f>
        <v>370</v>
      </c>
      <c r="G10" s="400">
        <f>IFERROR(VLOOKUP(A10,日报!CK:CY,6,0),"0")</f>
        <v>520</v>
      </c>
      <c r="H10" s="400">
        <f>IFERROR(VLOOKUP(A10,日报!DB:DP,6,0),"0")</f>
        <v>520</v>
      </c>
      <c r="I10" s="400">
        <f>IFERROR(VLOOKUP(A10,日报!DS:EG,6,0),"0")</f>
        <v>520</v>
      </c>
      <c r="J10" s="400">
        <f>IFERROR(VLOOKUP(A10,日报!EJ:EX,6,0),"0")</f>
        <v>521</v>
      </c>
      <c r="K10" s="720">
        <f t="shared" si="1"/>
        <v>436.55555555555554</v>
      </c>
      <c r="L10" s="202">
        <f t="shared" si="2"/>
        <v>3929</v>
      </c>
    </row>
    <row r="11" spans="1:16" ht="20.25" customHeight="1" outlineLevel="1">
      <c r="A11" s="202">
        <f>A10+1</f>
        <v>2</v>
      </c>
      <c r="B11" s="400">
        <f>IFERROR(VLOOKUP(A11,日报!D:R,6,0),"0")</f>
        <v>520</v>
      </c>
      <c r="C11" s="400">
        <f>IFERROR(VLOOKUP(A11,日报!U:AI,6,0),"0")</f>
        <v>520</v>
      </c>
      <c r="D11" s="400">
        <f>IFERROR(VLOOKUP(A11,日报!AL:AZ,6,0),"0")</f>
        <v>520</v>
      </c>
      <c r="E11" s="400">
        <f>IFERROR(VLOOKUP(A11,日报!BC:BQ,6,0),"0")</f>
        <v>520</v>
      </c>
      <c r="F11" s="400">
        <f>IFERROR(VLOOKUP(A11,日报!BT:CH,6,0),"0")</f>
        <v>520</v>
      </c>
      <c r="G11" s="400">
        <f>IFERROR(VLOOKUP(A11,日报!CK:CY,6,0),"0")</f>
        <v>251</v>
      </c>
      <c r="H11" s="400">
        <f>IFERROR(VLOOKUP(A11,日报!DB:DP,6,0),"0")</f>
        <v>251</v>
      </c>
      <c r="I11" s="400">
        <f>IFERROR(VLOOKUP(A11,日报!DS:EG,6,0),"0")</f>
        <v>251</v>
      </c>
      <c r="J11" s="400">
        <f>IFERROR(VLOOKUP(A11,日报!EJ:EX,6,0),"0")</f>
        <v>252</v>
      </c>
      <c r="K11" s="720">
        <f t="shared" si="1"/>
        <v>400.55555555555554</v>
      </c>
      <c r="L11" s="202">
        <f t="shared" si="2"/>
        <v>3605</v>
      </c>
    </row>
    <row r="12" spans="1:16" ht="20.25" customHeight="1" outlineLevel="1">
      <c r="A12" s="202">
        <f t="shared" ref="A12:A58" si="3">A11+1</f>
        <v>3</v>
      </c>
      <c r="B12" s="400">
        <f>IFERROR(VLOOKUP(A12,日报!D:R,6,0),"0")</f>
        <v>251</v>
      </c>
      <c r="C12" s="400">
        <f>IFERROR(VLOOKUP(A12,日报!U:AI,6,0),"0")</f>
        <v>251</v>
      </c>
      <c r="D12" s="400">
        <f>IFERROR(VLOOKUP(A12,日报!AL:AZ,6,0),"0")</f>
        <v>251</v>
      </c>
      <c r="E12" s="400">
        <f>IFERROR(VLOOKUP(A12,日报!BC:BQ,6,0),"0")</f>
        <v>251</v>
      </c>
      <c r="F12" s="400">
        <f>IFERROR(VLOOKUP(A12,日报!BT:CH,6,0),"0")</f>
        <v>251</v>
      </c>
      <c r="G12" s="400">
        <f>IFERROR(VLOOKUP(A12,日报!CK:CY,6,0),"0")</f>
        <v>192</v>
      </c>
      <c r="H12" s="400">
        <f>IFERROR(VLOOKUP(A12,日报!DB:DP,6,0),"0")</f>
        <v>193</v>
      </c>
      <c r="I12" s="400">
        <f>IFERROR(VLOOKUP(A12,日报!DS:EG,6,0),"0")</f>
        <v>193</v>
      </c>
      <c r="J12" s="400">
        <f>IFERROR(VLOOKUP(A12,日报!EJ:EX,6,0),"0")</f>
        <v>193</v>
      </c>
      <c r="K12" s="720">
        <f t="shared" si="1"/>
        <v>225.11111111111111</v>
      </c>
      <c r="L12" s="202">
        <f t="shared" si="2"/>
        <v>2026</v>
      </c>
    </row>
    <row r="13" spans="1:16" ht="20.25" customHeight="1" outlineLevel="1">
      <c r="A13" s="202">
        <f t="shared" si="3"/>
        <v>4</v>
      </c>
      <c r="B13" s="400">
        <f>IFERROR(VLOOKUP(A13,日报!D:R,6,0),"0")</f>
        <v>192</v>
      </c>
      <c r="C13" s="400">
        <f>IFERROR(VLOOKUP(A13,日报!U:AI,6,0),"0")</f>
        <v>192</v>
      </c>
      <c r="D13" s="400">
        <f>IFERROR(VLOOKUP(A13,日报!AL:AZ,6,0),"0")</f>
        <v>192</v>
      </c>
      <c r="E13" s="400">
        <f>IFERROR(VLOOKUP(A13,日报!BC:BQ,6,0),"0")</f>
        <v>192</v>
      </c>
      <c r="F13" s="400">
        <f>IFERROR(VLOOKUP(A13,日报!BT:CH,6,0),"0")</f>
        <v>192</v>
      </c>
      <c r="G13" s="400">
        <f>IFERROR(VLOOKUP(A13,日报!CK:CY,6,0),"0")</f>
        <v>275</v>
      </c>
      <c r="H13" s="400">
        <f>IFERROR(VLOOKUP(A13,日报!DB:DP,6,0),"0")</f>
        <v>275</v>
      </c>
      <c r="I13" s="400">
        <f>IFERROR(VLOOKUP(A13,日报!DS:EG,6,0),"0")</f>
        <v>275</v>
      </c>
      <c r="J13" s="400">
        <f>IFERROR(VLOOKUP(A13,日报!EJ:EX,6,0),"0")</f>
        <v>275</v>
      </c>
      <c r="K13" s="720">
        <f t="shared" si="1"/>
        <v>228.88888888888889</v>
      </c>
      <c r="L13" s="202">
        <f t="shared" si="2"/>
        <v>2060</v>
      </c>
    </row>
    <row r="14" spans="1:16" ht="20.25" customHeight="1" outlineLevel="1">
      <c r="A14" s="202">
        <f t="shared" si="3"/>
        <v>5</v>
      </c>
      <c r="B14" s="400">
        <f>IFERROR(VLOOKUP(A14,日报!D:R,6,0),"0")</f>
        <v>274</v>
      </c>
      <c r="C14" s="400">
        <f>IFERROR(VLOOKUP(A14,日报!U:AI,6,0),"0")</f>
        <v>274</v>
      </c>
      <c r="D14" s="400">
        <f>IFERROR(VLOOKUP(A14,日报!AL:AZ,6,0),"0")</f>
        <v>274</v>
      </c>
      <c r="E14" s="400">
        <f>IFERROR(VLOOKUP(A14,日报!BC:BQ,6,0),"0")</f>
        <v>274</v>
      </c>
      <c r="F14" s="400">
        <f>IFERROR(VLOOKUP(A14,日报!BT:CH,6,0),"0")</f>
        <v>274</v>
      </c>
      <c r="G14" s="400">
        <f>IFERROR(VLOOKUP(A14,日报!CK:CY,6,0),"0")</f>
        <v>259</v>
      </c>
      <c r="H14" s="400">
        <f>IFERROR(VLOOKUP(A14,日报!DB:DP,6,0),"0")</f>
        <v>259</v>
      </c>
      <c r="I14" s="400">
        <f>IFERROR(VLOOKUP(A14,日报!DS:EG,6,0),"0")</f>
        <v>259</v>
      </c>
      <c r="J14" s="400">
        <f>IFERROR(VLOOKUP(A14,日报!EJ:EX,6,0),"0")</f>
        <v>260</v>
      </c>
      <c r="K14" s="720">
        <f t="shared" si="1"/>
        <v>267.44444444444446</v>
      </c>
      <c r="L14" s="202">
        <f t="shared" si="2"/>
        <v>2407</v>
      </c>
    </row>
    <row r="15" spans="1:16" ht="20.25" customHeight="1" outlineLevel="1">
      <c r="A15" s="202">
        <f t="shared" si="3"/>
        <v>6</v>
      </c>
      <c r="B15" s="400">
        <f>IFERROR(VLOOKUP(A15,日报!D:R,6,0),"0")</f>
        <v>259</v>
      </c>
      <c r="C15" s="400">
        <f>IFERROR(VLOOKUP(A15,日报!U:AI,6,0),"0")</f>
        <v>259</v>
      </c>
      <c r="D15" s="400">
        <f>IFERROR(VLOOKUP(A15,日报!AL:AZ,6,0),"0")</f>
        <v>259</v>
      </c>
      <c r="E15" s="400">
        <f>IFERROR(VLOOKUP(A15,日报!BC:BQ,6,0),"0")</f>
        <v>259</v>
      </c>
      <c r="F15" s="400">
        <f>IFERROR(VLOOKUP(A15,日报!BT:CH,6,0),"0")</f>
        <v>259</v>
      </c>
      <c r="G15" s="400">
        <f>IFERROR(VLOOKUP(A15,日报!CK:CY,6,0),"0")</f>
        <v>208</v>
      </c>
      <c r="H15" s="400">
        <f>IFERROR(VLOOKUP(A15,日报!DB:DP,6,0),"0")</f>
        <v>208</v>
      </c>
      <c r="I15" s="400">
        <f>IFERROR(VLOOKUP(A15,日报!DS:EG,6,0),"0")</f>
        <v>208</v>
      </c>
      <c r="J15" s="400">
        <f>IFERROR(VLOOKUP(A15,日报!EJ:EX,6,0),"0")</f>
        <v>208</v>
      </c>
      <c r="K15" s="720">
        <f t="shared" si="1"/>
        <v>236.33333333333334</v>
      </c>
      <c r="L15" s="202">
        <f t="shared" si="2"/>
        <v>2127</v>
      </c>
    </row>
    <row r="16" spans="1:16" ht="20.25" customHeight="1" outlineLevel="1">
      <c r="A16" s="202">
        <f t="shared" si="3"/>
        <v>7</v>
      </c>
      <c r="B16" s="400">
        <f>IFERROR(VLOOKUP(A16,日报!D:R,6,0),"0")</f>
        <v>208</v>
      </c>
      <c r="C16" s="400">
        <f>IFERROR(VLOOKUP(A16,日报!U:AI,6,0),"0")</f>
        <v>208</v>
      </c>
      <c r="D16" s="400">
        <f>IFERROR(VLOOKUP(A16,日报!AL:AZ,6,0),"0")</f>
        <v>208</v>
      </c>
      <c r="E16" s="400">
        <f>IFERROR(VLOOKUP(A16,日报!BC:BQ,6,0),"0")</f>
        <v>208</v>
      </c>
      <c r="F16" s="400">
        <f>IFERROR(VLOOKUP(A16,日报!BT:CH,6,0),"0")</f>
        <v>208</v>
      </c>
      <c r="G16" s="400">
        <f>IFERROR(VLOOKUP(A16,日报!CK:CY,6,0),"0")</f>
        <v>160</v>
      </c>
      <c r="H16" s="400">
        <f>IFERROR(VLOOKUP(A16,日报!DB:DP,6,0),"0")</f>
        <v>160</v>
      </c>
      <c r="I16" s="400">
        <f>IFERROR(VLOOKUP(A16,日报!DS:EG,6,0),"0")</f>
        <v>160</v>
      </c>
      <c r="J16" s="400">
        <f>IFERROR(VLOOKUP(A16,日报!EJ:EX,6,0),"0")</f>
        <v>161</v>
      </c>
      <c r="K16" s="720">
        <f t="shared" si="1"/>
        <v>186.77777777777777</v>
      </c>
      <c r="L16" s="202">
        <f t="shared" si="2"/>
        <v>1681</v>
      </c>
    </row>
    <row r="17" spans="1:12" ht="20.25" customHeight="1" outlineLevel="1">
      <c r="A17" s="202">
        <f t="shared" si="3"/>
        <v>8</v>
      </c>
      <c r="B17" s="400">
        <f>IFERROR(VLOOKUP(A17,日报!D:R,6,0),"0")</f>
        <v>160</v>
      </c>
      <c r="C17" s="400">
        <f>IFERROR(VLOOKUP(A17,日报!U:AI,6,0),"0")</f>
        <v>160</v>
      </c>
      <c r="D17" s="400">
        <f>IFERROR(VLOOKUP(A17,日报!AL:AZ,6,0),"0")</f>
        <v>160</v>
      </c>
      <c r="E17" s="400">
        <f>IFERROR(VLOOKUP(A17,日报!BC:BQ,6,0),"0")</f>
        <v>160</v>
      </c>
      <c r="F17" s="400">
        <f>IFERROR(VLOOKUP(A17,日报!BT:CH,6,0),"0")</f>
        <v>160</v>
      </c>
      <c r="G17" s="400">
        <f>IFERROR(VLOOKUP(A17,日报!CK:CY,6,0),"0")</f>
        <v>112</v>
      </c>
      <c r="H17" s="400">
        <f>IFERROR(VLOOKUP(A17,日报!DB:DP,6,0),"0")</f>
        <v>112</v>
      </c>
      <c r="I17" s="400">
        <f>IFERROR(VLOOKUP(A17,日报!DS:EG,6,0),"0")</f>
        <v>112</v>
      </c>
      <c r="J17" s="400">
        <f>IFERROR(VLOOKUP(A17,日报!EJ:EX,6,0),"0")</f>
        <v>113</v>
      </c>
      <c r="K17" s="720">
        <f t="shared" si="1"/>
        <v>138.77777777777777</v>
      </c>
      <c r="L17" s="202">
        <f t="shared" si="2"/>
        <v>1249</v>
      </c>
    </row>
    <row r="18" spans="1:12" ht="20.25" customHeight="1" outlineLevel="1">
      <c r="A18" s="202">
        <f t="shared" si="3"/>
        <v>9</v>
      </c>
      <c r="B18" s="400">
        <f>IFERROR(VLOOKUP(A18,日报!D:R,6,0),"0")</f>
        <v>112</v>
      </c>
      <c r="C18" s="400">
        <f>IFERROR(VLOOKUP(A18,日报!U:AI,6,0),"0")</f>
        <v>112</v>
      </c>
      <c r="D18" s="400">
        <f>IFERROR(VLOOKUP(A18,日报!AL:AZ,6,0),"0")</f>
        <v>112</v>
      </c>
      <c r="E18" s="400">
        <f>IFERROR(VLOOKUP(A18,日报!BC:BQ,6,0),"0")</f>
        <v>112</v>
      </c>
      <c r="F18" s="400">
        <f>IFERROR(VLOOKUP(A18,日报!BT:CH,6,0),"0")</f>
        <v>112</v>
      </c>
      <c r="G18" s="400">
        <f>IFERROR(VLOOKUP(A18,日报!CK:CY,6,0),"0")</f>
        <v>146</v>
      </c>
      <c r="H18" s="400">
        <f>IFERROR(VLOOKUP(A18,日报!DB:DP,6,0),"0")</f>
        <v>146</v>
      </c>
      <c r="I18" s="400">
        <f>IFERROR(VLOOKUP(A18,日报!DS:EG,6,0),"0")</f>
        <v>146</v>
      </c>
      <c r="J18" s="400">
        <f>IFERROR(VLOOKUP(A18,日报!EJ:EX,6,0),"0")</f>
        <v>147</v>
      </c>
      <c r="K18" s="720">
        <f t="shared" si="1"/>
        <v>127.22222222222223</v>
      </c>
      <c r="L18" s="202">
        <f t="shared" si="2"/>
        <v>1145</v>
      </c>
    </row>
    <row r="19" spans="1:12" ht="20.25" customHeight="1" outlineLevel="1">
      <c r="A19" s="202">
        <f t="shared" si="3"/>
        <v>10</v>
      </c>
      <c r="B19" s="400">
        <f>IFERROR(VLOOKUP(A19,日报!D:R,6,0),"0")</f>
        <v>146</v>
      </c>
      <c r="C19" s="400">
        <f>IFERROR(VLOOKUP(A19,日报!U:AI,6,0),"0")</f>
        <v>146</v>
      </c>
      <c r="D19" s="400">
        <f>IFERROR(VLOOKUP(A19,日报!AL:AZ,6,0),"0")</f>
        <v>146</v>
      </c>
      <c r="E19" s="400">
        <f>IFERROR(VLOOKUP(A19,日报!BC:BQ,6,0),"0")</f>
        <v>146</v>
      </c>
      <c r="F19" s="400">
        <f>IFERROR(VLOOKUP(A19,日报!BT:CH,6,0),"0")</f>
        <v>146</v>
      </c>
      <c r="G19" s="400">
        <f>IFERROR(VLOOKUP(A19,日报!CK:CY,6,0),"0")</f>
        <v>135</v>
      </c>
      <c r="H19" s="400">
        <f>IFERROR(VLOOKUP(A19,日报!DB:DP,6,0),"0")</f>
        <v>135</v>
      </c>
      <c r="I19" s="400">
        <f>IFERROR(VLOOKUP(A19,日报!DS:EG,6,0),"0")</f>
        <v>135</v>
      </c>
      <c r="J19" s="400">
        <f>IFERROR(VLOOKUP(A19,日报!EJ:EX,6,0),"0")</f>
        <v>135</v>
      </c>
      <c r="K19" s="720">
        <f t="shared" si="1"/>
        <v>141.11111111111111</v>
      </c>
      <c r="L19" s="202">
        <f t="shared" si="2"/>
        <v>1270</v>
      </c>
    </row>
    <row r="20" spans="1:12" ht="20.25" customHeight="1" outlineLevel="1">
      <c r="A20" s="202">
        <f t="shared" si="3"/>
        <v>11</v>
      </c>
      <c r="B20" s="400">
        <f>IFERROR(VLOOKUP(A20,日报!D:R,6,0),"0")</f>
        <v>134</v>
      </c>
      <c r="C20" s="400">
        <f>IFERROR(VLOOKUP(A20,日报!U:AI,6,0),"0")</f>
        <v>135</v>
      </c>
      <c r="D20" s="400">
        <f>IFERROR(VLOOKUP(A20,日报!AL:AZ,6,0),"0")</f>
        <v>135</v>
      </c>
      <c r="E20" s="400">
        <f>IFERROR(VLOOKUP(A20,日报!BC:BQ,6,0),"0")</f>
        <v>135</v>
      </c>
      <c r="F20" s="400">
        <f>IFERROR(VLOOKUP(A20,日报!BT:CH,6,0),"0")</f>
        <v>135</v>
      </c>
      <c r="G20" s="400">
        <f>IFERROR(VLOOKUP(A20,日报!CK:CY,6,0),"0")</f>
        <v>120</v>
      </c>
      <c r="H20" s="400">
        <f>IFERROR(VLOOKUP(A20,日报!DB:DP,6,0),"0")</f>
        <v>120</v>
      </c>
      <c r="I20" s="400">
        <f>IFERROR(VLOOKUP(A20,日报!DS:EG,6,0),"0")</f>
        <v>121</v>
      </c>
      <c r="J20" s="400">
        <f>IFERROR(VLOOKUP(A20,日报!EJ:EX,6,0),"0")</f>
        <v>121</v>
      </c>
      <c r="K20" s="720">
        <f t="shared" si="1"/>
        <v>128.44444444444446</v>
      </c>
      <c r="L20" s="202">
        <f t="shared" si="2"/>
        <v>1156</v>
      </c>
    </row>
    <row r="21" spans="1:12" ht="20.25" customHeight="1" outlineLevel="1">
      <c r="A21" s="202">
        <f t="shared" si="3"/>
        <v>12</v>
      </c>
      <c r="B21" s="400">
        <f>IFERROR(VLOOKUP(A21,日报!D:R,6,0),"0")</f>
        <v>120</v>
      </c>
      <c r="C21" s="400">
        <f>IFERROR(VLOOKUP(A21,日报!U:AI,6,0),"0")</f>
        <v>120</v>
      </c>
      <c r="D21" s="400">
        <f>IFERROR(VLOOKUP(A21,日报!AL:AZ,6,0),"0")</f>
        <v>120</v>
      </c>
      <c r="E21" s="400">
        <f>IFERROR(VLOOKUP(A21,日报!BC:BQ,6,0),"0")</f>
        <v>120</v>
      </c>
      <c r="F21" s="400">
        <f>IFERROR(VLOOKUP(A21,日报!BT:CH,6,0),"0")</f>
        <v>120</v>
      </c>
      <c r="G21" s="400">
        <f>IFERROR(VLOOKUP(A21,日报!CK:CY,6,0),"0")</f>
        <v>122</v>
      </c>
      <c r="H21" s="400">
        <f>IFERROR(VLOOKUP(A21,日报!DB:DP,6,0),"0")</f>
        <v>122</v>
      </c>
      <c r="I21" s="400">
        <f>IFERROR(VLOOKUP(A21,日报!DS:EG,6,0),"0")</f>
        <v>122</v>
      </c>
      <c r="J21" s="400">
        <f>IFERROR(VLOOKUP(A21,日报!EJ:EX,6,0),"0")</f>
        <v>122</v>
      </c>
      <c r="K21" s="720">
        <f t="shared" si="1"/>
        <v>120.88888888888889</v>
      </c>
      <c r="L21" s="202">
        <f t="shared" si="2"/>
        <v>1088</v>
      </c>
    </row>
    <row r="22" spans="1:12" ht="20.25" customHeight="1" outlineLevel="1">
      <c r="A22" s="202">
        <f t="shared" si="3"/>
        <v>13</v>
      </c>
      <c r="B22" s="400">
        <f>IFERROR(VLOOKUP(A22,日报!D:R,6,0),"0")</f>
        <v>121</v>
      </c>
      <c r="C22" s="400">
        <f>IFERROR(VLOOKUP(A22,日报!U:AI,6,0),"0")</f>
        <v>121</v>
      </c>
      <c r="D22" s="400">
        <f>IFERROR(VLOOKUP(A22,日报!AL:AZ,6,0),"0")</f>
        <v>121</v>
      </c>
      <c r="E22" s="400">
        <f>IFERROR(VLOOKUP(A22,日报!BC:BQ,6,0),"0")</f>
        <v>121</v>
      </c>
      <c r="F22" s="400">
        <f>IFERROR(VLOOKUP(A22,日报!BT:CH,6,0),"0")</f>
        <v>122</v>
      </c>
      <c r="G22" s="400">
        <f>IFERROR(VLOOKUP(A22,日报!CK:CY,6,0),"0")</f>
        <v>106</v>
      </c>
      <c r="H22" s="400">
        <f>IFERROR(VLOOKUP(A22,日报!DB:DP,6,0),"0")</f>
        <v>106</v>
      </c>
      <c r="I22" s="400">
        <f>IFERROR(VLOOKUP(A22,日报!DS:EG,6,0),"0")</f>
        <v>106</v>
      </c>
      <c r="J22" s="400">
        <f>IFERROR(VLOOKUP(A22,日报!EJ:EX,6,0),"0")</f>
        <v>106</v>
      </c>
      <c r="K22" s="720">
        <f t="shared" si="1"/>
        <v>114.44444444444444</v>
      </c>
      <c r="L22" s="202">
        <f t="shared" si="2"/>
        <v>1030</v>
      </c>
    </row>
    <row r="23" spans="1:12" ht="20.25" customHeight="1" outlineLevel="1">
      <c r="A23" s="202">
        <f t="shared" si="3"/>
        <v>14</v>
      </c>
      <c r="B23" s="400">
        <f>IFERROR(VLOOKUP(A23,日报!D:R,6,0),"0")</f>
        <v>105</v>
      </c>
      <c r="C23" s="400">
        <f>IFERROR(VLOOKUP(A23,日报!U:AI,6,0),"0")</f>
        <v>106</v>
      </c>
      <c r="D23" s="400">
        <f>IFERROR(VLOOKUP(A23,日报!AL:AZ,6,0),"0")</f>
        <v>106</v>
      </c>
      <c r="E23" s="400">
        <f>IFERROR(VLOOKUP(A23,日报!BC:BQ,6,0),"0")</f>
        <v>106</v>
      </c>
      <c r="F23" s="400">
        <f>IFERROR(VLOOKUP(A23,日报!BT:CH,6,0),"0")</f>
        <v>106</v>
      </c>
      <c r="G23" s="400">
        <f>IFERROR(VLOOKUP(A23,日报!CK:CY,6,0),"0")</f>
        <v>158</v>
      </c>
      <c r="H23" s="400">
        <f>IFERROR(VLOOKUP(A23,日报!DB:DP,6,0),"0")</f>
        <v>158</v>
      </c>
      <c r="I23" s="400">
        <f>IFERROR(VLOOKUP(A23,日报!DS:EG,6,0),"0")</f>
        <v>158</v>
      </c>
      <c r="J23" s="400">
        <f>IFERROR(VLOOKUP(A23,日报!EJ:EX,6,0),"0")</f>
        <v>158</v>
      </c>
      <c r="K23" s="720">
        <f t="shared" si="1"/>
        <v>129</v>
      </c>
      <c r="L23" s="202">
        <f t="shared" si="2"/>
        <v>1161</v>
      </c>
    </row>
    <row r="24" spans="1:12" ht="20.25" customHeight="1" outlineLevel="1">
      <c r="A24" s="202">
        <f t="shared" si="3"/>
        <v>15</v>
      </c>
      <c r="B24" s="400">
        <f>IFERROR(VLOOKUP(A24,日报!D:R,6,0),"0")</f>
        <v>157</v>
      </c>
      <c r="C24" s="400">
        <f>IFERROR(VLOOKUP(A24,日报!U:AI,6,0),"0")</f>
        <v>157</v>
      </c>
      <c r="D24" s="400">
        <f>IFERROR(VLOOKUP(A24,日报!AL:AZ,6,0),"0")</f>
        <v>157</v>
      </c>
      <c r="E24" s="400">
        <f>IFERROR(VLOOKUP(A24,日报!BC:BQ,6,0),"0")</f>
        <v>157</v>
      </c>
      <c r="F24" s="400">
        <f>IFERROR(VLOOKUP(A24,日报!BT:CH,6,0),"0")</f>
        <v>158</v>
      </c>
      <c r="G24" s="400">
        <f>IFERROR(VLOOKUP(A24,日报!CK:CY,6,0),"0")</f>
        <v>166</v>
      </c>
      <c r="H24" s="400">
        <f>IFERROR(VLOOKUP(A24,日报!DB:DP,6,0),"0")</f>
        <v>166</v>
      </c>
      <c r="I24" s="400">
        <f>IFERROR(VLOOKUP(A24,日报!DS:EG,6,0),"0")</f>
        <v>166</v>
      </c>
      <c r="J24" s="400">
        <f>IFERROR(VLOOKUP(A24,日报!EJ:EX,6,0),"0")</f>
        <v>166</v>
      </c>
      <c r="K24" s="720">
        <f t="shared" si="1"/>
        <v>161.11111111111111</v>
      </c>
      <c r="L24" s="202">
        <f t="shared" si="2"/>
        <v>1450</v>
      </c>
    </row>
    <row r="25" spans="1:12" ht="20.25" customHeight="1" outlineLevel="1">
      <c r="A25" s="202">
        <f t="shared" si="3"/>
        <v>16</v>
      </c>
      <c r="B25" s="400">
        <f>IFERROR(VLOOKUP(A25,日报!D:R,6,0),"0")</f>
        <v>165</v>
      </c>
      <c r="C25" s="400">
        <f>IFERROR(VLOOKUP(A25,日报!U:AI,6,0),"0")</f>
        <v>165</v>
      </c>
      <c r="D25" s="400">
        <f>IFERROR(VLOOKUP(A25,日报!AL:AZ,6,0),"0")</f>
        <v>165</v>
      </c>
      <c r="E25" s="400">
        <f>IFERROR(VLOOKUP(A25,日报!BC:BQ,6,0),"0")</f>
        <v>165</v>
      </c>
      <c r="F25" s="400">
        <f>IFERROR(VLOOKUP(A25,日报!BT:CH,6,0),"0")</f>
        <v>166</v>
      </c>
      <c r="G25" s="400">
        <f>IFERROR(VLOOKUP(A25,日报!CK:CY,6,0),"0")</f>
        <v>250</v>
      </c>
      <c r="H25" s="400">
        <f>IFERROR(VLOOKUP(A25,日报!DB:DP,6,0),"0")</f>
        <v>250</v>
      </c>
      <c r="I25" s="400">
        <f>IFERROR(VLOOKUP(A25,日报!DS:EG,6,0),"0")</f>
        <v>250</v>
      </c>
      <c r="J25" s="400">
        <f>IFERROR(VLOOKUP(A25,日报!EJ:EX,6,0),"0")</f>
        <v>251</v>
      </c>
      <c r="K25" s="720">
        <f t="shared" si="1"/>
        <v>203</v>
      </c>
      <c r="L25" s="202">
        <f t="shared" si="2"/>
        <v>1827</v>
      </c>
    </row>
    <row r="26" spans="1:12" ht="20.25" customHeight="1" outlineLevel="1">
      <c r="A26" s="202">
        <f t="shared" si="3"/>
        <v>17</v>
      </c>
      <c r="B26" s="400">
        <f>IFERROR(VLOOKUP(A26,日报!D:R,6,0),"0")</f>
        <v>250</v>
      </c>
      <c r="C26" s="400">
        <f>IFERROR(VLOOKUP(A26,日报!U:AI,6,0),"0")</f>
        <v>250</v>
      </c>
      <c r="D26" s="400">
        <f>IFERROR(VLOOKUP(A26,日报!AL:AZ,6,0),"0")</f>
        <v>250</v>
      </c>
      <c r="E26" s="400">
        <f>IFERROR(VLOOKUP(A26,日报!BC:BQ,6,0),"0")</f>
        <v>250</v>
      </c>
      <c r="F26" s="400">
        <f>IFERROR(VLOOKUP(A26,日报!BT:CH,6,0),"0")</f>
        <v>250</v>
      </c>
      <c r="G26" s="400">
        <f>IFERROR(VLOOKUP(A26,日报!CK:CY,6,0),"0")</f>
        <v>153</v>
      </c>
      <c r="H26" s="400">
        <f>IFERROR(VLOOKUP(A26,日报!DB:DP,6,0),"0")</f>
        <v>153</v>
      </c>
      <c r="I26" s="400">
        <f>IFERROR(VLOOKUP(A26,日报!DS:EG,6,0),"0")</f>
        <v>153</v>
      </c>
      <c r="J26" s="400">
        <f>IFERROR(VLOOKUP(A26,日报!EJ:EX,6,0),"0")</f>
        <v>153</v>
      </c>
      <c r="K26" s="720">
        <f t="shared" si="1"/>
        <v>206.88888888888889</v>
      </c>
      <c r="L26" s="202">
        <f t="shared" si="2"/>
        <v>1862</v>
      </c>
    </row>
    <row r="27" spans="1:12" ht="20.25" customHeight="1" outlineLevel="1">
      <c r="A27" s="202">
        <f t="shared" si="3"/>
        <v>18</v>
      </c>
      <c r="B27" s="400">
        <f>IFERROR(VLOOKUP(A27,日报!D:R,6,0),"0")</f>
        <v>152</v>
      </c>
      <c r="C27" s="400">
        <f>IFERROR(VLOOKUP(A27,日报!U:AI,6,0),"0")</f>
        <v>152</v>
      </c>
      <c r="D27" s="400">
        <f>IFERROR(VLOOKUP(A27,日报!AL:AZ,6,0),"0")</f>
        <v>153</v>
      </c>
      <c r="E27" s="400">
        <f>IFERROR(VLOOKUP(A27,日报!BC:BQ,6,0),"0")</f>
        <v>153</v>
      </c>
      <c r="F27" s="400">
        <f>IFERROR(VLOOKUP(A27,日报!BT:CH,6,0),"0")</f>
        <v>153</v>
      </c>
      <c r="G27" s="400">
        <f>IFERROR(VLOOKUP(A27,日报!CK:CY,6,0),"0")</f>
        <v>119</v>
      </c>
      <c r="H27" s="400">
        <f>IFERROR(VLOOKUP(A27,日报!DB:DP,6,0),"0")</f>
        <v>119</v>
      </c>
      <c r="I27" s="400">
        <f>IFERROR(VLOOKUP(A27,日报!DS:EG,6,0),"0")</f>
        <v>119</v>
      </c>
      <c r="J27" s="400">
        <f>IFERROR(VLOOKUP(A27,日报!EJ:EX,6,0),"0")</f>
        <v>119</v>
      </c>
      <c r="K27" s="720">
        <f t="shared" si="1"/>
        <v>137.66666666666666</v>
      </c>
      <c r="L27" s="202">
        <f t="shared" si="2"/>
        <v>1239</v>
      </c>
    </row>
    <row r="28" spans="1:12" ht="20.25" customHeight="1" outlineLevel="1">
      <c r="A28" s="202">
        <f t="shared" si="3"/>
        <v>19</v>
      </c>
      <c r="B28" s="400">
        <f>IFERROR(VLOOKUP(A28,日报!D:R,6,0),"0")</f>
        <v>118</v>
      </c>
      <c r="C28" s="400">
        <f>IFERROR(VLOOKUP(A28,日报!U:AI,6,0),"0")</f>
        <v>118</v>
      </c>
      <c r="D28" s="400">
        <f>IFERROR(VLOOKUP(A28,日报!AL:AZ,6,0),"0")</f>
        <v>118</v>
      </c>
      <c r="E28" s="400">
        <f>IFERROR(VLOOKUP(A28,日报!BC:BQ,6,0),"0")</f>
        <v>119</v>
      </c>
      <c r="F28" s="400">
        <f>IFERROR(VLOOKUP(A28,日报!BT:CH,6,0),"0")</f>
        <v>119</v>
      </c>
      <c r="G28" s="400">
        <f>IFERROR(VLOOKUP(A28,日报!CK:CY,6,0),"0")</f>
        <v>93</v>
      </c>
      <c r="H28" s="400">
        <f>IFERROR(VLOOKUP(A28,日报!DB:DP,6,0),"0")</f>
        <v>93</v>
      </c>
      <c r="I28" s="400">
        <f>IFERROR(VLOOKUP(A28,日报!DS:EG,6,0),"0")</f>
        <v>93</v>
      </c>
      <c r="J28" s="400">
        <f>IFERROR(VLOOKUP(A28,日报!EJ:EX,6,0),"0")</f>
        <v>93</v>
      </c>
      <c r="K28" s="720">
        <f t="shared" si="1"/>
        <v>107.11111111111111</v>
      </c>
      <c r="L28" s="202">
        <f t="shared" si="2"/>
        <v>964</v>
      </c>
    </row>
    <row r="29" spans="1:12" ht="20.25" customHeight="1" outlineLevel="1">
      <c r="A29" s="202">
        <f t="shared" si="3"/>
        <v>20</v>
      </c>
      <c r="B29" s="400">
        <f>IFERROR(VLOOKUP(A29,日报!D:R,6,0),"0")</f>
        <v>92</v>
      </c>
      <c r="C29" s="400">
        <f>IFERROR(VLOOKUP(A29,日报!U:AI,6,0),"0")</f>
        <v>92</v>
      </c>
      <c r="D29" s="400">
        <f>IFERROR(VLOOKUP(A29,日报!AL:AZ,6,0),"0")</f>
        <v>93</v>
      </c>
      <c r="E29" s="400">
        <f>IFERROR(VLOOKUP(A29,日报!BC:BQ,6,0),"0")</f>
        <v>93</v>
      </c>
      <c r="F29" s="400">
        <f>IFERROR(VLOOKUP(A29,日报!BT:CH,6,0),"0")</f>
        <v>93</v>
      </c>
      <c r="G29" s="400">
        <f>IFERROR(VLOOKUP(A29,日报!CK:CY,6,0),"0")</f>
        <v>60</v>
      </c>
      <c r="H29" s="400">
        <f>IFERROR(VLOOKUP(A29,日报!DB:DP,6,0),"0")</f>
        <v>61</v>
      </c>
      <c r="I29" s="400">
        <f>IFERROR(VLOOKUP(A29,日报!DS:EG,6,0),"0")</f>
        <v>61</v>
      </c>
      <c r="J29" s="400">
        <f>IFERROR(VLOOKUP(A29,日报!EJ:EX,6,0),"0")</f>
        <v>61</v>
      </c>
      <c r="K29" s="720">
        <f t="shared" si="1"/>
        <v>78.444444444444443</v>
      </c>
      <c r="L29" s="202">
        <f t="shared" si="2"/>
        <v>706</v>
      </c>
    </row>
    <row r="30" spans="1:12" ht="20.25" customHeight="1" outlineLevel="1">
      <c r="A30" s="202">
        <f t="shared" si="3"/>
        <v>21</v>
      </c>
      <c r="B30" s="400">
        <f>IFERROR(VLOOKUP(A30,日报!D:R,6,0),"0")</f>
        <v>60</v>
      </c>
      <c r="C30" s="400">
        <f>IFERROR(VLOOKUP(A30,日报!U:AI,6,0),"0")</f>
        <v>60</v>
      </c>
      <c r="D30" s="400">
        <f>IFERROR(VLOOKUP(A30,日报!AL:AZ,6,0),"0")</f>
        <v>60</v>
      </c>
      <c r="E30" s="400">
        <f>IFERROR(VLOOKUP(A30,日报!BC:BQ,6,0),"0")</f>
        <v>60</v>
      </c>
      <c r="F30" s="400">
        <f>IFERROR(VLOOKUP(A30,日报!BT:CH,6,0),"0")</f>
        <v>60</v>
      </c>
      <c r="G30" s="400">
        <f>IFERROR(VLOOKUP(A30,日报!CK:CY,6,0),"0")</f>
        <v>102</v>
      </c>
      <c r="H30" s="400">
        <f>IFERROR(VLOOKUP(A30,日报!DB:DP,6,0),"0")</f>
        <v>102</v>
      </c>
      <c r="I30" s="400">
        <f>IFERROR(VLOOKUP(A30,日报!DS:EG,6,0),"0")</f>
        <v>102</v>
      </c>
      <c r="J30" s="400">
        <f>IFERROR(VLOOKUP(A30,日报!EJ:EX,6,0),"0")</f>
        <v>102</v>
      </c>
      <c r="K30" s="720">
        <f t="shared" si="1"/>
        <v>78.666666666666671</v>
      </c>
      <c r="L30" s="202">
        <f t="shared" si="2"/>
        <v>708</v>
      </c>
    </row>
    <row r="31" spans="1:12" ht="20.25" customHeight="1" outlineLevel="1">
      <c r="A31" s="202">
        <f t="shared" si="3"/>
        <v>22</v>
      </c>
      <c r="B31" s="400">
        <f>IFERROR(VLOOKUP(A31,日报!D:R,6,0),"0")</f>
        <v>101</v>
      </c>
      <c r="C31" s="400">
        <f>IFERROR(VLOOKUP(A31,日报!U:AI,6,0),"0")</f>
        <v>101</v>
      </c>
      <c r="D31" s="400">
        <f>IFERROR(VLOOKUP(A31,日报!AL:AZ,6,0),"0")</f>
        <v>101</v>
      </c>
      <c r="E31" s="400">
        <f>IFERROR(VLOOKUP(A31,日报!BC:BQ,6,0),"0")</f>
        <v>101</v>
      </c>
      <c r="F31" s="400">
        <f>IFERROR(VLOOKUP(A31,日报!BT:CH,6,0),"0")</f>
        <v>101</v>
      </c>
      <c r="G31" s="400">
        <f>IFERROR(VLOOKUP(A31,日报!CK:CY,6,0),"0")</f>
        <v>61</v>
      </c>
      <c r="H31" s="400">
        <f>IFERROR(VLOOKUP(A31,日报!DB:DP,6,0),"0")</f>
        <v>61</v>
      </c>
      <c r="I31" s="400">
        <f>IFERROR(VLOOKUP(A31,日报!DS:EG,6,0),"0")</f>
        <v>61</v>
      </c>
      <c r="J31" s="400">
        <f>IFERROR(VLOOKUP(A31,日报!EJ:EX,6,0),"0")</f>
        <v>61</v>
      </c>
      <c r="K31" s="720">
        <f t="shared" si="1"/>
        <v>83.222222222222229</v>
      </c>
      <c r="L31" s="202">
        <f t="shared" si="2"/>
        <v>749</v>
      </c>
    </row>
    <row r="32" spans="1:12" ht="20.25" customHeight="1" outlineLevel="1">
      <c r="A32" s="202">
        <f t="shared" si="3"/>
        <v>23</v>
      </c>
      <c r="B32" s="400">
        <f>IFERROR(VLOOKUP(A32,日报!D:R,6,0),"0")</f>
        <v>60</v>
      </c>
      <c r="C32" s="400">
        <f>IFERROR(VLOOKUP(A32,日报!U:AI,6,0),"0")</f>
        <v>60</v>
      </c>
      <c r="D32" s="400">
        <f>IFERROR(VLOOKUP(A32,日报!AL:AZ,6,0),"0")</f>
        <v>60</v>
      </c>
      <c r="E32" s="400">
        <f>IFERROR(VLOOKUP(A32,日报!BC:BQ,6,0),"0")</f>
        <v>60</v>
      </c>
      <c r="F32" s="400">
        <f>IFERROR(VLOOKUP(A32,日报!BT:CH,6,0),"0")</f>
        <v>61</v>
      </c>
      <c r="G32" s="400">
        <f>IFERROR(VLOOKUP(A32,日报!CK:CY,6,0),"0")</f>
        <v>10</v>
      </c>
      <c r="H32" s="400">
        <f>IFERROR(VLOOKUP(A32,日报!DB:DP,6,0),"0")</f>
        <v>10</v>
      </c>
      <c r="I32" s="400">
        <f>IFERROR(VLOOKUP(A32,日报!DS:EG,6,0),"0")</f>
        <v>10</v>
      </c>
      <c r="J32" s="400">
        <f>IFERROR(VLOOKUP(A32,日报!EJ:EX,6,0),"0")</f>
        <v>10</v>
      </c>
      <c r="K32" s="720">
        <f t="shared" si="1"/>
        <v>37.888888888888886</v>
      </c>
      <c r="L32" s="202">
        <f t="shared" si="2"/>
        <v>341</v>
      </c>
    </row>
    <row r="33" spans="1:12" ht="20.25" customHeight="1" outlineLevel="1">
      <c r="A33" s="202">
        <f t="shared" si="3"/>
        <v>24</v>
      </c>
      <c r="B33" s="400">
        <f>IFERROR(VLOOKUP(A33,日报!D:R,6,0),"0")</f>
        <v>9</v>
      </c>
      <c r="C33" s="400">
        <f>IFERROR(VLOOKUP(A33,日报!U:AI,6,0),"0")</f>
        <v>9</v>
      </c>
      <c r="D33" s="400">
        <f>IFERROR(VLOOKUP(A33,日报!AL:AZ,6,0),"0")</f>
        <v>10</v>
      </c>
      <c r="E33" s="400">
        <f>IFERROR(VLOOKUP(A33,日报!BC:BQ,6,0),"0")</f>
        <v>10</v>
      </c>
      <c r="F33" s="400">
        <f>IFERROR(VLOOKUP(A33,日报!BT:CH,6,0),"0")</f>
        <v>10</v>
      </c>
      <c r="G33" s="400">
        <f>IFERROR(VLOOKUP(A33,日报!CK:CY,6,0),"0")</f>
        <v>3</v>
      </c>
      <c r="H33" s="400">
        <f>IFERROR(VLOOKUP(A33,日报!DB:DP,6,0),"0")</f>
        <v>3</v>
      </c>
      <c r="I33" s="400">
        <f>IFERROR(VLOOKUP(A33,日报!DS:EG,6,0),"0")</f>
        <v>3</v>
      </c>
      <c r="J33" s="400">
        <f>IFERROR(VLOOKUP(A33,日报!EJ:EX,6,0),"0")</f>
        <v>3</v>
      </c>
      <c r="K33" s="720">
        <f t="shared" si="1"/>
        <v>6.666666666666667</v>
      </c>
      <c r="L33" s="202">
        <f t="shared" si="2"/>
        <v>60</v>
      </c>
    </row>
    <row r="34" spans="1:12" ht="20.25" customHeight="1" outlineLevel="1">
      <c r="A34" s="202">
        <f t="shared" si="3"/>
        <v>25</v>
      </c>
      <c r="B34" s="400">
        <f>IFERROR(VLOOKUP(A34,日报!D:R,6,0),"0")</f>
        <v>2</v>
      </c>
      <c r="C34" s="400">
        <f>IFERROR(VLOOKUP(A34,日报!U:AI,6,0),"0")</f>
        <v>2</v>
      </c>
      <c r="D34" s="400">
        <f>IFERROR(VLOOKUP(A34,日报!AL:AZ,6,0),"0")</f>
        <v>3</v>
      </c>
      <c r="E34" s="400">
        <f>IFERROR(VLOOKUP(A34,日报!BC:BQ,6,0),"0")</f>
        <v>3</v>
      </c>
      <c r="F34" s="400">
        <f>IFERROR(VLOOKUP(A34,日报!BT:CH,6,0),"0")</f>
        <v>3</v>
      </c>
      <c r="G34" s="400">
        <f>IFERROR(VLOOKUP(A34,日报!CK:CY,6,0),"0")</f>
        <v>22</v>
      </c>
      <c r="H34" s="400">
        <f>IFERROR(VLOOKUP(A34,日报!DB:DP,6,0),"0")</f>
        <v>22</v>
      </c>
      <c r="I34" s="400">
        <f>IFERROR(VLOOKUP(A34,日报!DS:EG,6,0),"0")</f>
        <v>22</v>
      </c>
      <c r="J34" s="400">
        <f>IFERROR(VLOOKUP(A34,日报!EJ:EX,6,0),"0")</f>
        <v>22</v>
      </c>
      <c r="K34" s="720">
        <f t="shared" si="1"/>
        <v>11.222222222222221</v>
      </c>
      <c r="L34" s="202">
        <f t="shared" si="2"/>
        <v>101</v>
      </c>
    </row>
    <row r="35" spans="1:12" ht="20.25" customHeight="1" outlineLevel="1">
      <c r="A35" s="202">
        <f t="shared" si="3"/>
        <v>26</v>
      </c>
      <c r="B35" s="400">
        <f>IFERROR(VLOOKUP(A35,日报!D:R,6,0),"0")</f>
        <v>21</v>
      </c>
      <c r="C35" s="400">
        <f>IFERROR(VLOOKUP(A35,日报!U:AI,6,0),"0")</f>
        <v>21</v>
      </c>
      <c r="D35" s="400">
        <f>IFERROR(VLOOKUP(A35,日报!AL:AZ,6,0),"0")</f>
        <v>22</v>
      </c>
      <c r="E35" s="400">
        <f>IFERROR(VLOOKUP(A35,日报!BC:BQ,6,0),"0")</f>
        <v>22</v>
      </c>
      <c r="F35" s="400">
        <f>IFERROR(VLOOKUP(A35,日报!BT:CH,6,0),"0")</f>
        <v>22</v>
      </c>
      <c r="G35" s="400">
        <f>IFERROR(VLOOKUP(A35,日报!CK:CY,6,0),"0")</f>
        <v>33</v>
      </c>
      <c r="H35" s="400">
        <f>IFERROR(VLOOKUP(A35,日报!DB:DP,6,0),"0")</f>
        <v>33</v>
      </c>
      <c r="I35" s="400">
        <f>IFERROR(VLOOKUP(A35,日报!DS:EG,6,0),"0")</f>
        <v>33</v>
      </c>
      <c r="J35" s="400">
        <f>IFERROR(VLOOKUP(A35,日报!EJ:EX,6,0),"0")</f>
        <v>33</v>
      </c>
      <c r="K35" s="720">
        <f t="shared" si="1"/>
        <v>26.666666666666668</v>
      </c>
      <c r="L35" s="202">
        <f t="shared" si="2"/>
        <v>240</v>
      </c>
    </row>
    <row r="36" spans="1:12" ht="20.25" customHeight="1" outlineLevel="1">
      <c r="A36" s="202">
        <f t="shared" si="3"/>
        <v>27</v>
      </c>
      <c r="B36" s="400">
        <f>IFERROR(VLOOKUP(A36,日报!D:R,6,0),"0")</f>
        <v>32</v>
      </c>
      <c r="C36" s="400">
        <f>IFERROR(VLOOKUP(A36,日报!U:AI,6,0),"0")</f>
        <v>32</v>
      </c>
      <c r="D36" s="400">
        <f>IFERROR(VLOOKUP(A36,日报!AL:AZ,6,0),"0")</f>
        <v>32</v>
      </c>
      <c r="E36" s="400">
        <f>IFERROR(VLOOKUP(A36,日报!BC:BQ,6,0),"0")</f>
        <v>32</v>
      </c>
      <c r="F36" s="400">
        <f>IFERROR(VLOOKUP(A36,日报!BT:CH,6,0),"0")</f>
        <v>33</v>
      </c>
      <c r="G36" s="400">
        <f>IFERROR(VLOOKUP(A36,日报!CK:CY,6,0),"0")</f>
        <v>24</v>
      </c>
      <c r="H36" s="400">
        <f>IFERROR(VLOOKUP(A36,日报!DB:DP,6,0),"0")</f>
        <v>24</v>
      </c>
      <c r="I36" s="400">
        <f>IFERROR(VLOOKUP(A36,日报!DS:EG,6,0),"0")</f>
        <v>24</v>
      </c>
      <c r="J36" s="400">
        <f>IFERROR(VLOOKUP(A36,日报!EJ:EX,6,0),"0")</f>
        <v>25</v>
      </c>
      <c r="K36" s="720">
        <f t="shared" si="1"/>
        <v>28.666666666666668</v>
      </c>
      <c r="L36" s="202">
        <f t="shared" si="2"/>
        <v>258</v>
      </c>
    </row>
    <row r="37" spans="1:12" ht="20.25" customHeight="1" outlineLevel="1">
      <c r="A37" s="202">
        <f t="shared" si="3"/>
        <v>28</v>
      </c>
      <c r="B37" s="400">
        <f>IFERROR(VLOOKUP(A37,日报!D:R,6,0),"0")</f>
        <v>24</v>
      </c>
      <c r="C37" s="400">
        <f>IFERROR(VLOOKUP(A37,日报!U:AI,6,0),"0")</f>
        <v>24</v>
      </c>
      <c r="D37" s="400">
        <f>IFERROR(VLOOKUP(A37,日报!AL:AZ,6,0),"0")</f>
        <v>24</v>
      </c>
      <c r="E37" s="400">
        <f>IFERROR(VLOOKUP(A37,日报!BC:BQ,6,0),"0")</f>
        <v>24</v>
      </c>
      <c r="F37" s="400">
        <f>IFERROR(VLOOKUP(A37,日报!BT:CH,6,0),"0")</f>
        <v>24</v>
      </c>
      <c r="G37" s="400">
        <f>IFERROR(VLOOKUP(A37,日报!CK:CY,6,0),"0")</f>
        <v>32</v>
      </c>
      <c r="H37" s="400">
        <f>IFERROR(VLOOKUP(A37,日报!DB:DP,6,0),"0")</f>
        <v>32</v>
      </c>
      <c r="I37" s="400">
        <f>IFERROR(VLOOKUP(A37,日报!DS:EG,6,0),"0")</f>
        <v>33</v>
      </c>
      <c r="J37" s="400">
        <f>IFERROR(VLOOKUP(A37,日报!EJ:EX,6,0),"0")</f>
        <v>33</v>
      </c>
      <c r="K37" s="720">
        <f t="shared" si="1"/>
        <v>27.777777777777779</v>
      </c>
      <c r="L37" s="202">
        <f t="shared" si="2"/>
        <v>250</v>
      </c>
    </row>
    <row r="38" spans="1:12" ht="20.25" customHeight="1" outlineLevel="1">
      <c r="A38" s="202">
        <f t="shared" si="3"/>
        <v>29</v>
      </c>
      <c r="B38" s="400">
        <f>IFERROR(VLOOKUP(A38,日报!D:R,6,0),"0")</f>
        <v>32</v>
      </c>
      <c r="C38" s="400">
        <f>IFERROR(VLOOKUP(A38,日报!U:AI,6,0),"0")</f>
        <v>32</v>
      </c>
      <c r="D38" s="400">
        <f>IFERROR(VLOOKUP(A38,日报!AL:AZ,6,0),"0")</f>
        <v>32</v>
      </c>
      <c r="E38" s="400">
        <f>IFERROR(VLOOKUP(A38,日报!BC:BQ,6,0),"0")</f>
        <v>32</v>
      </c>
      <c r="F38" s="400">
        <f>IFERROR(VLOOKUP(A38,日报!BT:CH,6,0),"0")</f>
        <v>32</v>
      </c>
      <c r="G38" s="400">
        <f>IFERROR(VLOOKUP(A38,日报!CK:CY,6,0),"0")</f>
        <v>30</v>
      </c>
      <c r="H38" s="400">
        <f>IFERROR(VLOOKUP(A38,日报!DB:DP,6,0),"0")</f>
        <v>30</v>
      </c>
      <c r="I38" s="400">
        <f>IFERROR(VLOOKUP(A38,日报!DS:EG,6,0),"0")</f>
        <v>30</v>
      </c>
      <c r="J38" s="400">
        <f>IFERROR(VLOOKUP(A38,日报!EJ:EX,6,0),"0")</f>
        <v>30</v>
      </c>
      <c r="K38" s="720">
        <f t="shared" si="1"/>
        <v>31.111111111111111</v>
      </c>
      <c r="L38" s="202">
        <f t="shared" si="2"/>
        <v>280</v>
      </c>
    </row>
    <row r="39" spans="1:12" ht="20.25" customHeight="1" outlineLevel="1">
      <c r="A39" s="202">
        <f t="shared" si="3"/>
        <v>30</v>
      </c>
      <c r="B39" s="400">
        <f>IFERROR(VLOOKUP(A39,日报!D:R,6,0),"0")</f>
        <v>29</v>
      </c>
      <c r="C39" s="400">
        <f>IFERROR(VLOOKUP(A39,日报!U:AI,6,0),"0")</f>
        <v>29</v>
      </c>
      <c r="D39" s="400">
        <f>IFERROR(VLOOKUP(A39,日报!AL:AZ,6,0),"0")</f>
        <v>29</v>
      </c>
      <c r="E39" s="400">
        <f>IFERROR(VLOOKUP(A39,日报!BC:BQ,6,0),"0")</f>
        <v>30</v>
      </c>
      <c r="F39" s="400">
        <f>IFERROR(VLOOKUP(A39,日报!BT:CH,6,0),"0")</f>
        <v>30</v>
      </c>
      <c r="G39" s="400">
        <f>IFERROR(VLOOKUP(A39,日报!CK:CY,6,0),"0")</f>
        <v>30</v>
      </c>
      <c r="H39" s="400">
        <f>IFERROR(VLOOKUP(A39,日报!DB:DP,6,0),"0")</f>
        <v>30</v>
      </c>
      <c r="I39" s="400">
        <f>IFERROR(VLOOKUP(A39,日报!DS:EG,6,0),"0")</f>
        <v>30</v>
      </c>
      <c r="J39" s="400">
        <f>IFERROR(VLOOKUP(A39,日报!EJ:EX,6,0),"0")</f>
        <v>30</v>
      </c>
      <c r="K39" s="720">
        <f t="shared" si="1"/>
        <v>29.666666666666668</v>
      </c>
      <c r="L39" s="202">
        <f t="shared" si="2"/>
        <v>267</v>
      </c>
    </row>
    <row r="40" spans="1:12" ht="20.25" customHeight="1" outlineLevel="1">
      <c r="A40" s="202">
        <f t="shared" si="3"/>
        <v>31</v>
      </c>
      <c r="B40" s="400">
        <f>IFERROR(VLOOKUP(A40,日报!D:R,6,0),"0")</f>
        <v>29</v>
      </c>
      <c r="C40" s="400">
        <f>IFERROR(VLOOKUP(A40,日报!U:AI,6,0),"0")</f>
        <v>29</v>
      </c>
      <c r="D40" s="400">
        <f>IFERROR(VLOOKUP(A40,日报!AL:AZ,6,0),"0")</f>
        <v>29</v>
      </c>
      <c r="E40" s="400">
        <f>IFERROR(VLOOKUP(A40,日报!BC:BQ,6,0),"0")</f>
        <v>30</v>
      </c>
      <c r="F40" s="400">
        <f>IFERROR(VLOOKUP(A40,日报!BT:CH,6,0),"0")</f>
        <v>30</v>
      </c>
      <c r="G40" s="400">
        <f>IFERROR(VLOOKUP(A40,日报!CK:CY,6,0),"0")</f>
        <v>31</v>
      </c>
      <c r="H40" s="400">
        <f>IFERROR(VLOOKUP(A40,日报!DB:DP,6,0),"0")</f>
        <v>31</v>
      </c>
      <c r="I40" s="400">
        <f>IFERROR(VLOOKUP(A40,日报!DS:EG,6,0),"0")</f>
        <v>31</v>
      </c>
      <c r="J40" s="400">
        <f>IFERROR(VLOOKUP(A40,日报!EJ:EX,6,0),"0")</f>
        <v>31</v>
      </c>
      <c r="K40" s="720">
        <f t="shared" si="1"/>
        <v>30.111111111111111</v>
      </c>
      <c r="L40" s="202">
        <f t="shared" si="2"/>
        <v>271</v>
      </c>
    </row>
    <row r="41" spans="1:12" ht="20.25" customHeight="1" outlineLevel="1">
      <c r="A41" s="202">
        <f t="shared" si="3"/>
        <v>32</v>
      </c>
      <c r="B41" s="400">
        <f>IFERROR(VLOOKUP(A41,日报!D:R,6,0),"0")</f>
        <v>30</v>
      </c>
      <c r="C41" s="400">
        <f>IFERROR(VLOOKUP(A41,日报!U:AI,6,0),"0")</f>
        <v>30</v>
      </c>
      <c r="D41" s="400">
        <f>IFERROR(VLOOKUP(A41,日报!AL:AZ,6,0),"0")</f>
        <v>30</v>
      </c>
      <c r="E41" s="400">
        <f>IFERROR(VLOOKUP(A41,日报!BC:BQ,6,0),"0")</f>
        <v>31</v>
      </c>
      <c r="F41" s="400">
        <f>IFERROR(VLOOKUP(A41,日报!BT:CH,6,0),"0")</f>
        <v>31</v>
      </c>
      <c r="G41" s="400">
        <f>IFERROR(VLOOKUP(A41,日报!CK:CY,6,0),"0")</f>
        <v>93</v>
      </c>
      <c r="H41" s="400">
        <f>IFERROR(VLOOKUP(A41,日报!DB:DP,6,0),"0")</f>
        <v>93</v>
      </c>
      <c r="I41" s="400">
        <f>IFERROR(VLOOKUP(A41,日报!DS:EG,6,0),"0")</f>
        <v>93</v>
      </c>
      <c r="J41" s="400">
        <f>IFERROR(VLOOKUP(A41,日报!EJ:EX,6,0),"0")</f>
        <v>93</v>
      </c>
      <c r="K41" s="720">
        <f t="shared" si="1"/>
        <v>58.222222222222221</v>
      </c>
      <c r="L41" s="202">
        <f t="shared" si="2"/>
        <v>524</v>
      </c>
    </row>
    <row r="42" spans="1:12" ht="20.25" customHeight="1" outlineLevel="1">
      <c r="A42" s="202">
        <f t="shared" si="3"/>
        <v>33</v>
      </c>
      <c r="B42" s="400">
        <f>IFERROR(VLOOKUP(A42,日报!D:R,6,0),"0")</f>
        <v>92</v>
      </c>
      <c r="C42" s="400">
        <f>IFERROR(VLOOKUP(A42,日报!U:AI,6,0),"0")</f>
        <v>93</v>
      </c>
      <c r="D42" s="400">
        <f>IFERROR(VLOOKUP(A42,日报!AL:AZ,6,0),"0")</f>
        <v>93</v>
      </c>
      <c r="E42" s="400">
        <f>IFERROR(VLOOKUP(A42,日报!BC:BQ,6,0),"0")</f>
        <v>93</v>
      </c>
      <c r="F42" s="400">
        <f>IFERROR(VLOOKUP(A42,日报!BT:CH,6,0),"0")</f>
        <v>93</v>
      </c>
      <c r="G42" s="400">
        <f>IFERROR(VLOOKUP(A42,日报!CK:CY,6,0),"0")</f>
        <v>31</v>
      </c>
      <c r="H42" s="400">
        <f>IFERROR(VLOOKUP(A42,日报!DB:DP,6,0),"0")</f>
        <v>31</v>
      </c>
      <c r="I42" s="400">
        <f>IFERROR(VLOOKUP(A42,日报!DS:EG,6,0),"0")</f>
        <v>31</v>
      </c>
      <c r="J42" s="400">
        <f>IFERROR(VLOOKUP(A42,日报!EJ:EX,6,0),"0")</f>
        <v>31</v>
      </c>
      <c r="K42" s="720">
        <f t="shared" si="1"/>
        <v>65.333333333333329</v>
      </c>
      <c r="L42" s="202">
        <f t="shared" si="2"/>
        <v>588</v>
      </c>
    </row>
    <row r="43" spans="1:12" ht="20.25" customHeight="1" outlineLevel="1">
      <c r="A43" s="202">
        <f t="shared" si="3"/>
        <v>34</v>
      </c>
      <c r="B43" s="400">
        <f>IFERROR(VLOOKUP(A43,日报!D:R,6,0),"0")</f>
        <v>30</v>
      </c>
      <c r="C43" s="400">
        <f>IFERROR(VLOOKUP(A43,日报!U:AI,6,0),"0")</f>
        <v>30</v>
      </c>
      <c r="D43" s="400">
        <f>IFERROR(VLOOKUP(A43,日报!AL:AZ,6,0),"0")</f>
        <v>31</v>
      </c>
      <c r="E43" s="400">
        <f>IFERROR(VLOOKUP(A43,日报!BC:BQ,6,0),"0")</f>
        <v>31</v>
      </c>
      <c r="F43" s="400">
        <f>IFERROR(VLOOKUP(A43,日报!BT:CH,6,0),"0")</f>
        <v>31</v>
      </c>
      <c r="G43" s="400">
        <f>IFERROR(VLOOKUP(A43,日报!CK:CY,6,0),"0")</f>
        <v>6</v>
      </c>
      <c r="H43" s="400">
        <f>IFERROR(VLOOKUP(A43,日报!DB:DP,6,0),"0")</f>
        <v>6</v>
      </c>
      <c r="I43" s="400">
        <f>IFERROR(VLOOKUP(A43,日报!DS:EG,6,0),"0")</f>
        <v>6</v>
      </c>
      <c r="J43" s="400">
        <f>IFERROR(VLOOKUP(A43,日报!EJ:EX,6,0),"0")</f>
        <v>6</v>
      </c>
      <c r="K43" s="720">
        <f t="shared" si="1"/>
        <v>19.666666666666668</v>
      </c>
      <c r="L43" s="202">
        <f t="shared" si="2"/>
        <v>177</v>
      </c>
    </row>
    <row r="44" spans="1:12" ht="20.25" customHeight="1" outlineLevel="1">
      <c r="A44" s="202">
        <f t="shared" si="3"/>
        <v>35</v>
      </c>
      <c r="B44" s="400">
        <f>IFERROR(VLOOKUP(A44,日报!D:R,6,0),"0")</f>
        <v>5</v>
      </c>
      <c r="C44" s="400">
        <f>IFERROR(VLOOKUP(A44,日报!U:AI,6,0),"0")</f>
        <v>5</v>
      </c>
      <c r="D44" s="400">
        <f>IFERROR(VLOOKUP(A44,日报!AL:AZ,6,0),"0")</f>
        <v>6</v>
      </c>
      <c r="E44" s="400">
        <f>IFERROR(VLOOKUP(A44,日报!BC:BQ,6,0),"0")</f>
        <v>6</v>
      </c>
      <c r="F44" s="400">
        <f>IFERROR(VLOOKUP(A44,日报!BT:CH,6,0),"0")</f>
        <v>6</v>
      </c>
      <c r="G44" s="400">
        <f>IFERROR(VLOOKUP(A44,日报!CK:CY,6,0),"0")</f>
        <v>0</v>
      </c>
      <c r="H44" s="400">
        <f>IFERROR(VLOOKUP(A44,日报!DB:DP,6,0),"0")</f>
        <v>0</v>
      </c>
      <c r="I44" s="400">
        <f>IFERROR(VLOOKUP(A44,日报!DS:EG,6,0),"0")</f>
        <v>0</v>
      </c>
      <c r="J44" s="400">
        <f>IFERROR(VLOOKUP(A44,日报!EJ:EX,6,0),"0")</f>
        <v>0</v>
      </c>
      <c r="K44" s="720">
        <f t="shared" si="1"/>
        <v>3.1111111111111112</v>
      </c>
      <c r="L44" s="202">
        <f t="shared" si="2"/>
        <v>28</v>
      </c>
    </row>
    <row r="45" spans="1:12" ht="20.25" customHeight="1" outlineLevel="1">
      <c r="A45" s="202">
        <f t="shared" si="3"/>
        <v>36</v>
      </c>
      <c r="B45" s="400">
        <f>IFERROR(VLOOKUP(A45,日报!D:R,6,0),"0")</f>
        <v>0</v>
      </c>
      <c r="C45" s="400">
        <f>IFERROR(VLOOKUP(A45,日报!U:AI,6,0),"0")</f>
        <v>0</v>
      </c>
      <c r="D45" s="400">
        <f>IFERROR(VLOOKUP(A45,日报!AL:AZ,6,0),"0")</f>
        <v>0</v>
      </c>
      <c r="E45" s="400">
        <f>IFERROR(VLOOKUP(A45,日报!BC:BQ,6,0),"0")</f>
        <v>0</v>
      </c>
      <c r="F45" s="400">
        <f>IFERROR(VLOOKUP(A45,日报!BT:CH,6,0),"0")</f>
        <v>0</v>
      </c>
      <c r="G45" s="400">
        <f>IFERROR(VLOOKUP(A45,日报!CK:CY,6,0),"0")</f>
        <v>51</v>
      </c>
      <c r="H45" s="400">
        <f>IFERROR(VLOOKUP(A45,日报!DB:DP,6,0),"0")</f>
        <v>0</v>
      </c>
      <c r="I45" s="400">
        <f>IFERROR(VLOOKUP(A45,日报!DS:EG,6,0),"0")</f>
        <v>51</v>
      </c>
      <c r="J45" s="400">
        <f>IFERROR(VLOOKUP(A45,日报!EJ:EX,6,0),"0")</f>
        <v>0</v>
      </c>
      <c r="K45" s="720">
        <f t="shared" si="1"/>
        <v>11.333333333333334</v>
      </c>
      <c r="L45" s="202">
        <f t="shared" si="2"/>
        <v>102</v>
      </c>
    </row>
    <row r="46" spans="1:12" ht="20.25" customHeight="1" outlineLevel="1">
      <c r="A46" s="202">
        <f t="shared" si="3"/>
        <v>37</v>
      </c>
      <c r="B46" s="400">
        <f>IFERROR(VLOOKUP(A46,日报!D:R,6,0),"0")</f>
        <v>0</v>
      </c>
      <c r="C46" s="400">
        <f>IFERROR(VLOOKUP(A46,日报!U:AI,6,0),"0")</f>
        <v>0</v>
      </c>
      <c r="D46" s="400">
        <f>IFERROR(VLOOKUP(A46,日报!AL:AZ,6,0),"0")</f>
        <v>0</v>
      </c>
      <c r="E46" s="400">
        <f>IFERROR(VLOOKUP(A46,日报!BC:BQ,6,0),"0")</f>
        <v>0</v>
      </c>
      <c r="F46" s="400">
        <f>IFERROR(VLOOKUP(A46,日报!BT:CH,6,0),"0")</f>
        <v>0</v>
      </c>
      <c r="G46" s="400" t="str">
        <f ca="1">IFERROR(VLOOKUP(A46,日报!CK:CY,6,0),"0")</f>
        <v/>
      </c>
      <c r="H46" s="400" t="str">
        <f ca="1">IFERROR(VLOOKUP(A46,日报!DB:DP,6,0),"0")</f>
        <v/>
      </c>
      <c r="I46" s="400" t="str">
        <f ca="1">IFERROR(VLOOKUP(A46,日报!DS:EG,6,0),"0")</f>
        <v/>
      </c>
      <c r="J46" s="400" t="str">
        <f ca="1">IFERROR(VLOOKUP(A46,日报!EJ:EX,6,0),"0")</f>
        <v/>
      </c>
      <c r="K46" s="720">
        <f t="shared" ca="1" si="1"/>
        <v>0</v>
      </c>
      <c r="L46" s="202">
        <f t="shared" ca="1" si="2"/>
        <v>0</v>
      </c>
    </row>
    <row r="47" spans="1:12" ht="20.25" customHeight="1" outlineLevel="1">
      <c r="A47" s="202">
        <f t="shared" si="3"/>
        <v>38</v>
      </c>
      <c r="B47" s="400" t="str">
        <f ca="1">IFERROR(VLOOKUP(A47,日报!D:R,6,0),"0")</f>
        <v/>
      </c>
      <c r="C47" s="400" t="str">
        <f ca="1">IFERROR(VLOOKUP(A47,日报!U:AI,6,0),"0")</f>
        <v/>
      </c>
      <c r="D47" s="400" t="str">
        <f ca="1">IFERROR(VLOOKUP(A47,日报!AL:AZ,6,0),"0")</f>
        <v/>
      </c>
      <c r="E47" s="400" t="str">
        <f ca="1">IFERROR(VLOOKUP(A47,日报!BC:BQ,6,0),"0")</f>
        <v/>
      </c>
      <c r="F47" s="400" t="str">
        <f ca="1">IFERROR(VLOOKUP(A47,日报!BT:CH,6,0),"0")</f>
        <v/>
      </c>
      <c r="G47" s="400" t="str">
        <f ca="1">IFERROR(VLOOKUP(A47,日报!CK:CY,6,0),"0")</f>
        <v/>
      </c>
      <c r="H47" s="400" t="str">
        <f ca="1">IFERROR(VLOOKUP(A47,日报!DB:DP,6,0),"0")</f>
        <v/>
      </c>
      <c r="I47" s="400" t="str">
        <f ca="1">IFERROR(VLOOKUP(A47,日报!DS:EG,6,0),"0")</f>
        <v/>
      </c>
      <c r="J47" s="400" t="str">
        <f ca="1">IFERROR(VLOOKUP(A47,日报!EJ:EX,6,0),"0")</f>
        <v/>
      </c>
      <c r="K47" s="720" t="e">
        <f t="shared" ca="1" si="1"/>
        <v>#DIV/0!</v>
      </c>
      <c r="L47" s="202">
        <f t="shared" ca="1" si="2"/>
        <v>0</v>
      </c>
    </row>
    <row r="48" spans="1:12" ht="20.25" customHeight="1" outlineLevel="1">
      <c r="A48" s="202">
        <f t="shared" si="3"/>
        <v>39</v>
      </c>
      <c r="B48" s="400" t="str">
        <f ca="1">IFERROR(VLOOKUP(A48,日报!D:R,6,0),"0")</f>
        <v/>
      </c>
      <c r="C48" s="400" t="str">
        <f ca="1">IFERROR(VLOOKUP(A48,日报!U:AI,6,0),"0")</f>
        <v/>
      </c>
      <c r="D48" s="400" t="str">
        <f ca="1">IFERROR(VLOOKUP(A48,日报!AL:AZ,6,0),"0")</f>
        <v/>
      </c>
      <c r="E48" s="400" t="str">
        <f ca="1">IFERROR(VLOOKUP(A48,日报!BC:BQ,6,0),"0")</f>
        <v/>
      </c>
      <c r="F48" s="400" t="str">
        <f ca="1">IFERROR(VLOOKUP(A48,日报!BT:CH,6,0),"0")</f>
        <v/>
      </c>
      <c r="G48" s="400">
        <f ca="1">IFERROR(VLOOKUP(A48,日报!CK:CY,6,0),"0")</f>
        <v>51</v>
      </c>
      <c r="H48" s="400">
        <f ca="1">IFERROR(VLOOKUP(A48,日报!DB:DP,6,0),"0")</f>
        <v>0</v>
      </c>
      <c r="I48" s="400">
        <f ca="1">IFERROR(VLOOKUP(A48,日报!DS:EG,6,0),"0")</f>
        <v>51</v>
      </c>
      <c r="J48" s="400">
        <f ca="1">IFERROR(VLOOKUP(A48,日报!EJ:EX,6,0),"0")</f>
        <v>0</v>
      </c>
      <c r="K48" s="720">
        <f t="shared" ca="1" si="1"/>
        <v>25.5</v>
      </c>
      <c r="L48" s="202">
        <f t="shared" ca="1" si="2"/>
        <v>102</v>
      </c>
    </row>
    <row r="49" spans="1:12" ht="20.25" customHeight="1" outlineLevel="1">
      <c r="A49" s="202">
        <f t="shared" si="3"/>
        <v>40</v>
      </c>
      <c r="B49" s="400">
        <f ca="1">IFERROR(VLOOKUP(A49,日报!D:R,6,0),"0")</f>
        <v>0</v>
      </c>
      <c r="C49" s="400">
        <f ca="1">IFERROR(VLOOKUP(A49,日报!U:AI,6,0),"0")</f>
        <v>0</v>
      </c>
      <c r="D49" s="400">
        <f ca="1">IFERROR(VLOOKUP(A49,日报!AL:AZ,6,0),"0")</f>
        <v>0</v>
      </c>
      <c r="E49" s="400">
        <f ca="1">IFERROR(VLOOKUP(A49,日报!BC:BQ,6,0),"0")</f>
        <v>0</v>
      </c>
      <c r="F49" s="400">
        <f ca="1">IFERROR(VLOOKUP(A49,日报!BT:CH,6,0),"0")</f>
        <v>0</v>
      </c>
      <c r="G49" s="400" t="str">
        <f ca="1">IFERROR(VLOOKUP(A49,日报!CK:CY,6,0),"0")</f>
        <v/>
      </c>
      <c r="H49" s="400" t="str">
        <f ca="1">IFERROR(VLOOKUP(A49,日报!DB:DP,6,0),"0")</f>
        <v/>
      </c>
      <c r="I49" s="400" t="str">
        <f ca="1">IFERROR(VLOOKUP(A49,日报!DS:EG,6,0),"0")</f>
        <v/>
      </c>
      <c r="J49" s="400" t="str">
        <f ca="1">IFERROR(VLOOKUP(A49,日报!EJ:EX,6,0),"0")</f>
        <v/>
      </c>
      <c r="K49" s="720">
        <f t="shared" ca="1" si="1"/>
        <v>0</v>
      </c>
      <c r="L49" s="202">
        <f t="shared" ca="1" si="2"/>
        <v>0</v>
      </c>
    </row>
    <row r="50" spans="1:12" ht="20.25" customHeight="1" outlineLevel="1">
      <c r="A50" s="202">
        <f t="shared" si="3"/>
        <v>41</v>
      </c>
      <c r="B50" s="400" t="str">
        <f ca="1">IFERROR(VLOOKUP(A50,日报!D:R,6,0),"0")</f>
        <v/>
      </c>
      <c r="C50" s="400" t="str">
        <f ca="1">IFERROR(VLOOKUP(A50,日报!U:AI,6,0),"0")</f>
        <v/>
      </c>
      <c r="D50" s="400" t="str">
        <f ca="1">IFERROR(VLOOKUP(A50,日报!AL:AZ,6,0),"0")</f>
        <v/>
      </c>
      <c r="E50" s="400" t="str">
        <f ca="1">IFERROR(VLOOKUP(A50,日报!BC:BQ,6,0),"0")</f>
        <v/>
      </c>
      <c r="F50" s="400" t="str">
        <f ca="1">IFERROR(VLOOKUP(A50,日报!BT:CH,6,0),"0")</f>
        <v/>
      </c>
      <c r="G50" s="400" t="str">
        <f ca="1">IFERROR(VLOOKUP(A50,日报!CK:CY,6,0),"0")</f>
        <v/>
      </c>
      <c r="H50" s="400" t="str">
        <f ca="1">IFERROR(VLOOKUP(A50,日报!DB:DP,6,0),"0")</f>
        <v/>
      </c>
      <c r="I50" s="400" t="str">
        <f ca="1">IFERROR(VLOOKUP(A50,日报!DS:EG,6,0),"0")</f>
        <v/>
      </c>
      <c r="J50" s="400" t="str">
        <f ca="1">IFERROR(VLOOKUP(A50,日报!EJ:EX,6,0),"0")</f>
        <v/>
      </c>
      <c r="K50" s="720" t="e">
        <f t="shared" ca="1" si="1"/>
        <v>#DIV/0!</v>
      </c>
      <c r="L50" s="202">
        <f t="shared" ca="1" si="2"/>
        <v>0</v>
      </c>
    </row>
    <row r="51" spans="1:12" ht="20.25" customHeight="1" outlineLevel="1">
      <c r="A51" s="202">
        <f t="shared" si="3"/>
        <v>42</v>
      </c>
      <c r="B51" s="400" t="str">
        <f ca="1">IFERROR(VLOOKUP(A51,日报!D:R,6,0),"0")</f>
        <v/>
      </c>
      <c r="C51" s="400" t="str">
        <f ca="1">IFERROR(VLOOKUP(A51,日报!U:AI,6,0),"0")</f>
        <v/>
      </c>
      <c r="D51" s="400" t="str">
        <f ca="1">IFERROR(VLOOKUP(A51,日报!AL:AZ,6,0),"0")</f>
        <v/>
      </c>
      <c r="E51" s="400" t="str">
        <f ca="1">IFERROR(VLOOKUP(A51,日报!BC:BQ,6,0),"0")</f>
        <v/>
      </c>
      <c r="F51" s="400" t="str">
        <f ca="1">IFERROR(VLOOKUP(A51,日报!BT:CH,6,0),"0")</f>
        <v/>
      </c>
      <c r="G51" s="400" t="str">
        <f ca="1">IFERROR(VLOOKUP(A51,日报!CK:CY,6,0),"0")</f>
        <v/>
      </c>
      <c r="H51" s="400" t="str">
        <f ca="1">IFERROR(VLOOKUP(A51,日报!DB:DP,6,0),"0")</f>
        <v/>
      </c>
      <c r="I51" s="400" t="str">
        <f ca="1">IFERROR(VLOOKUP(A51,日报!DS:EG,6,0),"0")</f>
        <v/>
      </c>
      <c r="J51" s="400" t="str">
        <f ca="1">IFERROR(VLOOKUP(A51,日报!EJ:EX,6,0),"0")</f>
        <v/>
      </c>
      <c r="K51" s="720" t="e">
        <f t="shared" ca="1" si="1"/>
        <v>#DIV/0!</v>
      </c>
      <c r="L51" s="202">
        <f t="shared" ca="1" si="2"/>
        <v>0</v>
      </c>
    </row>
    <row r="52" spans="1:12" ht="20.25" customHeight="1" outlineLevel="1">
      <c r="A52" s="202">
        <f t="shared" si="3"/>
        <v>43</v>
      </c>
      <c r="B52" s="400">
        <f>IFERROR(VLOOKUP(A52,日报!D:R,6,0),"0")</f>
        <v>0</v>
      </c>
      <c r="C52" s="400">
        <f>IFERROR(VLOOKUP(A52,日报!U:AI,6,0),"0")</f>
        <v>0</v>
      </c>
      <c r="D52" s="400">
        <f>IFERROR(VLOOKUP(A52,日报!AL:AZ,6,0),"0")</f>
        <v>0</v>
      </c>
      <c r="E52" s="400">
        <f>IFERROR(VLOOKUP(A52,日报!BC:BQ,6,0),"0")</f>
        <v>0</v>
      </c>
      <c r="F52" s="400">
        <f>IFERROR(VLOOKUP(A52,日报!BT:CH,6,0),"0")</f>
        <v>0</v>
      </c>
      <c r="G52" s="400">
        <f>IFERROR(VLOOKUP(A52,日报!CK:CY,6,0),"0")</f>
        <v>0</v>
      </c>
      <c r="H52" s="400">
        <f>IFERROR(VLOOKUP(A52,日报!DB:DP,6,0),"0")</f>
        <v>0</v>
      </c>
      <c r="I52" s="400">
        <f>IFERROR(VLOOKUP(A52,日报!DS:EG,6,0),"0")</f>
        <v>0</v>
      </c>
      <c r="J52" s="400">
        <f>IFERROR(VLOOKUP(A52,日报!EJ:EX,6,0),"0")</f>
        <v>0</v>
      </c>
      <c r="K52" s="720">
        <f t="shared" si="1"/>
        <v>0</v>
      </c>
      <c r="L52" s="202">
        <f t="shared" si="2"/>
        <v>0</v>
      </c>
    </row>
    <row r="53" spans="1:12" ht="20.25" customHeight="1" outlineLevel="1">
      <c r="A53" s="202">
        <f t="shared" si="3"/>
        <v>44</v>
      </c>
      <c r="B53" s="400">
        <f>IFERROR(VLOOKUP(A53,日报!D:R,6,0),"0")</f>
        <v>0</v>
      </c>
      <c r="C53" s="400">
        <f>IFERROR(VLOOKUP(A53,日报!U:AI,6,0),"0")</f>
        <v>0</v>
      </c>
      <c r="D53" s="400">
        <f>IFERROR(VLOOKUP(A53,日报!AL:AZ,6,0),"0")</f>
        <v>0</v>
      </c>
      <c r="E53" s="400">
        <f>IFERROR(VLOOKUP(A53,日报!BC:BQ,6,0),"0")</f>
        <v>0</v>
      </c>
      <c r="F53" s="400">
        <f>IFERROR(VLOOKUP(A53,日报!BT:CH,6,0),"0")</f>
        <v>0</v>
      </c>
      <c r="G53" s="400">
        <f>IFERROR(VLOOKUP(A53,日报!CK:CY,6,0),"0")</f>
        <v>0</v>
      </c>
      <c r="H53" s="400">
        <f>IFERROR(VLOOKUP(A53,日报!DB:DP,6,0),"0")</f>
        <v>0</v>
      </c>
      <c r="I53" s="400">
        <f>IFERROR(VLOOKUP(A53,日报!DS:EG,6,0),"0")</f>
        <v>0</v>
      </c>
      <c r="J53" s="400">
        <f>IFERROR(VLOOKUP(A53,日报!EJ:EX,6,0),"0")</f>
        <v>0</v>
      </c>
      <c r="K53" s="720">
        <f t="shared" si="1"/>
        <v>0</v>
      </c>
      <c r="L53" s="202">
        <f t="shared" si="2"/>
        <v>0</v>
      </c>
    </row>
    <row r="54" spans="1:12" ht="20.25" customHeight="1" outlineLevel="1">
      <c r="A54" s="202">
        <f t="shared" si="3"/>
        <v>45</v>
      </c>
      <c r="B54" s="400">
        <f>IFERROR(VLOOKUP(A54,日报!D:R,6,0),"0")</f>
        <v>0</v>
      </c>
      <c r="C54" s="400">
        <f>IFERROR(VLOOKUP(A54,日报!U:AI,6,0),"0")</f>
        <v>0</v>
      </c>
      <c r="D54" s="400">
        <f>IFERROR(VLOOKUP(A54,日报!AL:AZ,6,0),"0")</f>
        <v>0</v>
      </c>
      <c r="E54" s="400">
        <f>IFERROR(VLOOKUP(A54,日报!BC:BQ,6,0),"0")</f>
        <v>0</v>
      </c>
      <c r="F54" s="400">
        <f>IFERROR(VLOOKUP(A54,日报!BT:CH,6,0),"0")</f>
        <v>0</v>
      </c>
      <c r="G54" s="400">
        <f>IFERROR(VLOOKUP(A54,日报!CK:CY,6,0),"0")</f>
        <v>0</v>
      </c>
      <c r="H54" s="400">
        <f>IFERROR(VLOOKUP(A54,日报!DB:DP,6,0),"0")</f>
        <v>0</v>
      </c>
      <c r="I54" s="400">
        <f>IFERROR(VLOOKUP(A54,日报!DS:EG,6,0),"0")</f>
        <v>0</v>
      </c>
      <c r="J54" s="400">
        <f>IFERROR(VLOOKUP(A54,日报!EJ:EX,6,0),"0")</f>
        <v>0</v>
      </c>
      <c r="K54" s="720">
        <f t="shared" si="1"/>
        <v>0</v>
      </c>
      <c r="L54" s="202">
        <f t="shared" si="2"/>
        <v>0</v>
      </c>
    </row>
    <row r="55" spans="1:12" ht="20.25" customHeight="1" outlineLevel="1">
      <c r="A55" s="202">
        <f t="shared" si="3"/>
        <v>46</v>
      </c>
      <c r="B55" s="400">
        <f>IFERROR(VLOOKUP(A55,日报!D:R,6,0),"0")</f>
        <v>0</v>
      </c>
      <c r="C55" s="400">
        <f>IFERROR(VLOOKUP(A55,日报!U:AI,6,0),"0")</f>
        <v>0</v>
      </c>
      <c r="D55" s="400">
        <f>IFERROR(VLOOKUP(A55,日报!AL:AZ,6,0),"0")</f>
        <v>0</v>
      </c>
      <c r="E55" s="400">
        <f>IFERROR(VLOOKUP(A55,日报!BC:BQ,6,0),"0")</f>
        <v>0</v>
      </c>
      <c r="F55" s="400">
        <f>IFERROR(VLOOKUP(A55,日报!BT:CH,6,0),"0")</f>
        <v>0</v>
      </c>
      <c r="G55" s="400">
        <f>IFERROR(VLOOKUP(A55,日报!CK:CY,6,0),"0")</f>
        <v>0</v>
      </c>
      <c r="H55" s="400">
        <f>IFERROR(VLOOKUP(A55,日报!DB:DP,6,0),"0")</f>
        <v>0</v>
      </c>
      <c r="I55" s="400">
        <f>IFERROR(VLOOKUP(A55,日报!DS:EG,6,0),"0")</f>
        <v>0</v>
      </c>
      <c r="J55" s="400">
        <f>IFERROR(VLOOKUP(A55,日报!EJ:EX,6,0),"0")</f>
        <v>0</v>
      </c>
      <c r="K55" s="720">
        <f t="shared" si="1"/>
        <v>0</v>
      </c>
      <c r="L55" s="202">
        <f t="shared" si="2"/>
        <v>0</v>
      </c>
    </row>
    <row r="56" spans="1:12" ht="20.25" customHeight="1" outlineLevel="1">
      <c r="A56" s="202">
        <f t="shared" si="3"/>
        <v>47</v>
      </c>
      <c r="B56" s="400">
        <f>IFERROR(VLOOKUP(A56,日报!D:R,6,0),"0")</f>
        <v>0</v>
      </c>
      <c r="C56" s="400">
        <f>IFERROR(VLOOKUP(A56,日报!U:AI,6,0),"0")</f>
        <v>0</v>
      </c>
      <c r="D56" s="400">
        <f>IFERROR(VLOOKUP(A56,日报!AL:AZ,6,0),"0")</f>
        <v>0</v>
      </c>
      <c r="E56" s="400">
        <f>IFERROR(VLOOKUP(A56,日报!BC:BQ,6,0),"0")</f>
        <v>0</v>
      </c>
      <c r="F56" s="400">
        <f>IFERROR(VLOOKUP(A56,日报!BT:CH,6,0),"0")</f>
        <v>0</v>
      </c>
      <c r="G56" s="400">
        <f>IFERROR(VLOOKUP(A56,日报!CK:CY,6,0),"0")</f>
        <v>0</v>
      </c>
      <c r="H56" s="400">
        <f>IFERROR(VLOOKUP(A56,日报!DB:DP,6,0),"0")</f>
        <v>0</v>
      </c>
      <c r="I56" s="400">
        <f>IFERROR(VLOOKUP(A56,日报!DS:EG,6,0),"0")</f>
        <v>0</v>
      </c>
      <c r="J56" s="400">
        <f>IFERROR(VLOOKUP(A56,日报!EJ:EX,6,0),"0")</f>
        <v>0</v>
      </c>
      <c r="K56" s="720">
        <f t="shared" si="1"/>
        <v>0</v>
      </c>
      <c r="L56" s="202">
        <f t="shared" si="2"/>
        <v>0</v>
      </c>
    </row>
    <row r="57" spans="1:12" ht="20.25" customHeight="1" outlineLevel="1">
      <c r="A57" s="202">
        <f t="shared" si="3"/>
        <v>48</v>
      </c>
      <c r="B57" s="400">
        <f>IFERROR(VLOOKUP(A57,日报!D:R,6,0),"0")</f>
        <v>0</v>
      </c>
      <c r="C57" s="400">
        <f>IFERROR(VLOOKUP(A57,日报!U:AI,6,0),"0")</f>
        <v>0</v>
      </c>
      <c r="D57" s="400">
        <f>IFERROR(VLOOKUP(A57,日报!AL:AZ,6,0),"0")</f>
        <v>0</v>
      </c>
      <c r="E57" s="400">
        <f>IFERROR(VLOOKUP(A57,日报!BC:BQ,6,0),"0")</f>
        <v>0</v>
      </c>
      <c r="F57" s="400">
        <f>IFERROR(VLOOKUP(A57,日报!BT:CH,6,0),"0")</f>
        <v>0</v>
      </c>
      <c r="G57" s="400">
        <f>IFERROR(VLOOKUP(A57,日报!CK:CY,6,0),"0")</f>
        <v>0</v>
      </c>
      <c r="H57" s="400">
        <f>IFERROR(VLOOKUP(A57,日报!DB:DP,6,0),"0")</f>
        <v>0</v>
      </c>
      <c r="I57" s="400">
        <f>IFERROR(VLOOKUP(A57,日报!DS:EG,6,0),"0")</f>
        <v>0</v>
      </c>
      <c r="J57" s="400">
        <f>IFERROR(VLOOKUP(A57,日报!EJ:EX,6,0),"0")</f>
        <v>0</v>
      </c>
      <c r="K57" s="720">
        <f t="shared" si="1"/>
        <v>0</v>
      </c>
      <c r="L57" s="202">
        <f t="shared" si="2"/>
        <v>0</v>
      </c>
    </row>
    <row r="58" spans="1:12" ht="20.25" customHeight="1" outlineLevel="1" thickBot="1">
      <c r="A58" s="203">
        <f t="shared" si="3"/>
        <v>49</v>
      </c>
      <c r="B58" s="400">
        <f>IFERROR(VLOOKUP(A58,日报!D:R,6,0),"0")</f>
        <v>0</v>
      </c>
      <c r="C58" s="400">
        <f>IFERROR(VLOOKUP(A58,日报!U:AI,6,0),"0")</f>
        <v>0</v>
      </c>
      <c r="D58" s="400">
        <f>IFERROR(VLOOKUP(A58,日报!AL:AZ,6,0),"0")</f>
        <v>0</v>
      </c>
      <c r="E58" s="400">
        <f>IFERROR(VLOOKUP(A58,日报!BC:BQ,6,0),"0")</f>
        <v>0</v>
      </c>
      <c r="F58" s="400">
        <f>IFERROR(VLOOKUP(A58,日报!BT:CH,6,0),"0")</f>
        <v>0</v>
      </c>
      <c r="G58" s="400">
        <f>IFERROR(VLOOKUP(A58,日报!CK:CY,6,0),"0")</f>
        <v>0</v>
      </c>
      <c r="H58" s="400">
        <f>IFERROR(VLOOKUP(A58,日报!DB:DP,6,0),"0")</f>
        <v>0</v>
      </c>
      <c r="I58" s="400">
        <f>IFERROR(VLOOKUP(A58,日报!DS:EG,6,0),"0")</f>
        <v>0</v>
      </c>
      <c r="J58" s="400">
        <f>IFERROR(VLOOKUP(A58,日报!EJ:EX,6,0),"0")</f>
        <v>0</v>
      </c>
      <c r="K58" s="721">
        <f t="shared" si="1"/>
        <v>0</v>
      </c>
      <c r="L58" s="203">
        <f t="shared" si="2"/>
        <v>0</v>
      </c>
    </row>
    <row r="59" spans="1:12" ht="20.25" customHeight="1" outlineLevel="1">
      <c r="K59" s="1"/>
      <c r="L59" s="1"/>
    </row>
    <row r="60" spans="1:12" ht="36.75" customHeight="1" thickBot="1">
      <c r="A60" s="182" t="s">
        <v>459</v>
      </c>
    </row>
    <row r="61" spans="1:12" ht="25.5" customHeight="1" outlineLevel="1">
      <c r="A61" s="164" t="s">
        <v>16</v>
      </c>
      <c r="B61" s="167" t="str">
        <f t="shared" ref="B61:J65" si="4">B3</f>
        <v>H1</v>
      </c>
      <c r="C61" s="167" t="str">
        <f t="shared" ref="C61" si="5">C3</f>
        <v>H2</v>
      </c>
      <c r="D61" s="167" t="str">
        <f t="shared" ref="D61" si="6">D3</f>
        <v>H3</v>
      </c>
      <c r="E61" s="167" t="str">
        <f t="shared" ref="E61" si="7">E3</f>
        <v>H4</v>
      </c>
      <c r="F61" s="167" t="str">
        <f t="shared" ref="F61" si="8">F3</f>
        <v>H5</v>
      </c>
      <c r="G61" s="167" t="str">
        <f t="shared" ref="G61" si="9">G3</f>
        <v>H6</v>
      </c>
      <c r="H61" s="167" t="str">
        <f t="shared" ref="H61" si="10">H3</f>
        <v>H7</v>
      </c>
      <c r="I61" s="167" t="str">
        <f t="shared" ref="I61" si="11">I3</f>
        <v>H8</v>
      </c>
      <c r="J61" s="167" t="str">
        <f t="shared" si="4"/>
        <v>H9</v>
      </c>
      <c r="K61" s="1215" t="s">
        <v>118</v>
      </c>
      <c r="L61" s="1212" t="s">
        <v>460</v>
      </c>
    </row>
    <row r="62" spans="1:12" ht="26.25" customHeight="1" outlineLevel="1">
      <c r="A62" s="165" t="s">
        <v>114</v>
      </c>
      <c r="B62" s="168">
        <f t="shared" si="4"/>
        <v>28000</v>
      </c>
      <c r="C62" s="168">
        <f t="shared" ref="C62" si="12">C4</f>
        <v>26500</v>
      </c>
      <c r="D62" s="168">
        <f t="shared" ref="D62" si="13">D4</f>
        <v>26400</v>
      </c>
      <c r="E62" s="168">
        <f t="shared" ref="E62" si="14">E4</f>
        <v>26400</v>
      </c>
      <c r="F62" s="168">
        <f t="shared" ref="F62" si="15">F4</f>
        <v>26400</v>
      </c>
      <c r="G62" s="168">
        <f t="shared" ref="G62" si="16">G4</f>
        <v>29500</v>
      </c>
      <c r="H62" s="168">
        <f t="shared" ref="H62" si="17">H4</f>
        <v>29600</v>
      </c>
      <c r="I62" s="168">
        <f t="shared" ref="I62" si="18">I4</f>
        <v>29500</v>
      </c>
      <c r="J62" s="168">
        <f t="shared" si="4"/>
        <v>29600</v>
      </c>
      <c r="K62" s="1216"/>
      <c r="L62" s="1213"/>
    </row>
    <row r="63" spans="1:12" ht="26.25" customHeight="1" outlineLevel="1">
      <c r="A63" s="165" t="s">
        <v>115</v>
      </c>
      <c r="B63" s="168" t="str">
        <f t="shared" si="4"/>
        <v>M&amp;F</v>
      </c>
      <c r="C63" s="168" t="str">
        <f t="shared" ref="C63" si="19">C5</f>
        <v>M&amp;F</v>
      </c>
      <c r="D63" s="168" t="str">
        <f t="shared" ref="D63" si="20">D5</f>
        <v>M&amp;F</v>
      </c>
      <c r="E63" s="168" t="str">
        <f t="shared" ref="E63" si="21">E5</f>
        <v>M&amp;F</v>
      </c>
      <c r="F63" s="168" t="str">
        <f t="shared" ref="F63" si="22">F5</f>
        <v>M&amp;F</v>
      </c>
      <c r="G63" s="168" t="str">
        <f t="shared" ref="G63" si="23">G5</f>
        <v>M&amp;F</v>
      </c>
      <c r="H63" s="168" t="str">
        <f t="shared" ref="H63" si="24">H5</f>
        <v>M&amp;F</v>
      </c>
      <c r="I63" s="168" t="str">
        <f t="shared" ref="I63" si="25">I5</f>
        <v>M&amp;F</v>
      </c>
      <c r="J63" s="168" t="str">
        <f t="shared" si="4"/>
        <v>M&amp;F</v>
      </c>
      <c r="K63" s="1216"/>
      <c r="L63" s="1213"/>
    </row>
    <row r="64" spans="1:12" ht="26.25" customHeight="1" outlineLevel="1">
      <c r="A64" s="165" t="s">
        <v>116</v>
      </c>
      <c r="B64" s="168" t="str">
        <f t="shared" si="4"/>
        <v>Cobb</v>
      </c>
      <c r="C64" s="168" t="str">
        <f t="shared" ref="C64" si="26">C6</f>
        <v>Cobb</v>
      </c>
      <c r="D64" s="168" t="str">
        <f t="shared" ref="D64" si="27">D6</f>
        <v>Cobb</v>
      </c>
      <c r="E64" s="168" t="str">
        <f t="shared" ref="E64" si="28">E6</f>
        <v>Cobb</v>
      </c>
      <c r="F64" s="168" t="str">
        <f t="shared" ref="F64" si="29">F6</f>
        <v>Cobb</v>
      </c>
      <c r="G64" s="168" t="str">
        <f t="shared" ref="G64" si="30">G6</f>
        <v>901plus</v>
      </c>
      <c r="H64" s="168" t="str">
        <f t="shared" ref="H64" si="31">H6</f>
        <v>901plus</v>
      </c>
      <c r="I64" s="168" t="str">
        <f t="shared" ref="I64" si="32">I6</f>
        <v>901plus</v>
      </c>
      <c r="J64" s="168" t="str">
        <f t="shared" si="4"/>
        <v>901plus</v>
      </c>
      <c r="K64" s="1216"/>
      <c r="L64" s="1213"/>
    </row>
    <row r="65" spans="1:31" ht="26.25" customHeight="1" outlineLevel="1">
      <c r="A65" s="185" t="s">
        <v>136</v>
      </c>
      <c r="B65" s="190">
        <f t="shared" si="4"/>
        <v>45679</v>
      </c>
      <c r="C65" s="190">
        <f t="shared" ref="C65" si="33">C7</f>
        <v>45679</v>
      </c>
      <c r="D65" s="190">
        <f t="shared" ref="D65" si="34">D7</f>
        <v>45679</v>
      </c>
      <c r="E65" s="190">
        <f t="shared" ref="E65" si="35">E7</f>
        <v>45679</v>
      </c>
      <c r="F65" s="190">
        <f t="shared" ref="F65" si="36">F7</f>
        <v>45679</v>
      </c>
      <c r="G65" s="190">
        <f t="shared" ref="G65" si="37">G7</f>
        <v>45680</v>
      </c>
      <c r="H65" s="190">
        <f t="shared" ref="H65" si="38">H7</f>
        <v>45680</v>
      </c>
      <c r="I65" s="190">
        <f t="shared" ref="I65" si="39">I7</f>
        <v>45680</v>
      </c>
      <c r="J65" s="190">
        <f t="shared" si="4"/>
        <v>45680</v>
      </c>
      <c r="K65" s="1216"/>
      <c r="L65" s="1213"/>
    </row>
    <row r="66" spans="1:31" ht="26.25" customHeight="1" outlineLevel="1" thickBot="1">
      <c r="A66" s="166" t="s">
        <v>117</v>
      </c>
      <c r="B66" s="206">
        <f t="shared" ref="B66:J66" ca="1" si="40">SUM(B67:B117)</f>
        <v>4461</v>
      </c>
      <c r="C66" s="206">
        <f t="shared" ca="1" si="40"/>
        <v>4464</v>
      </c>
      <c r="D66" s="206">
        <f t="shared" ca="1" si="40"/>
        <v>4472</v>
      </c>
      <c r="E66" s="206">
        <f t="shared" ca="1" si="40"/>
        <v>4476</v>
      </c>
      <c r="F66" s="206">
        <f t="shared" ca="1" si="40"/>
        <v>4481</v>
      </c>
      <c r="G66" s="206">
        <f t="shared" ca="1" si="40"/>
        <v>4215</v>
      </c>
      <c r="H66" s="206">
        <f t="shared" ca="1" si="40"/>
        <v>4115</v>
      </c>
      <c r="I66" s="206">
        <f t="shared" ca="1" si="40"/>
        <v>4219</v>
      </c>
      <c r="J66" s="206">
        <f t="shared" ca="1" si="40"/>
        <v>4125</v>
      </c>
      <c r="K66" s="1217"/>
      <c r="L66" s="1214"/>
    </row>
    <row r="67" spans="1:31" ht="19.5" customHeight="1" outlineLevel="1">
      <c r="A67" s="403">
        <f>Template!A10</f>
        <v>45679</v>
      </c>
      <c r="B67" s="402">
        <f>VLOOKUP(A67,日报!A:FB,9,0)</f>
        <v>0</v>
      </c>
      <c r="C67" s="402">
        <f>VLOOKUP(A67,日报!A:FC,26,0)</f>
        <v>0</v>
      </c>
      <c r="D67" s="402">
        <f>VLOOKUP(A67,日报!A:FD,43,0)</f>
        <v>0</v>
      </c>
      <c r="E67" s="402">
        <f>VLOOKUP(A67,日报!A:FE,60,0)</f>
        <v>0</v>
      </c>
      <c r="F67" s="402">
        <f>VLOOKUP(A67,日报!A:FF,77,0)</f>
        <v>0</v>
      </c>
      <c r="G67" s="402">
        <f>VLOOKUP(A67,日报!A:FG,94,0)</f>
        <v>0</v>
      </c>
      <c r="H67" s="402">
        <f>VLOOKUP(A67,日报!A:FH,111,0)</f>
        <v>0</v>
      </c>
      <c r="I67" s="402">
        <f>VLOOKUP(A67,日报!A:FI,128,0)</f>
        <v>0</v>
      </c>
      <c r="J67" s="402">
        <f>VLOOKUP(A67,日报!A:FJ,145,0)</f>
        <v>0</v>
      </c>
      <c r="K67" s="719">
        <f t="shared" ref="K67:K117" si="41">AVERAGE(B67:J67)</f>
        <v>0</v>
      </c>
      <c r="L67" s="401">
        <f t="shared" ref="L67:L117" si="42">SUM(B67:J67)</f>
        <v>0</v>
      </c>
      <c r="M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  <c r="AA67" s="158"/>
      <c r="AB67" s="158"/>
      <c r="AC67" s="158"/>
      <c r="AD67" s="158"/>
      <c r="AE67" s="159"/>
    </row>
    <row r="68" spans="1:31" ht="19.5" customHeight="1" outlineLevel="1">
      <c r="A68" s="199">
        <f>A67+1</f>
        <v>45680</v>
      </c>
      <c r="B68" s="402">
        <f>VLOOKUP(A68,日报!A:FB,9,0)</f>
        <v>369</v>
      </c>
      <c r="C68" s="402">
        <f>VLOOKUP(A68,日报!A:FC,26,0)</f>
        <v>369</v>
      </c>
      <c r="D68" s="402">
        <f>VLOOKUP(A68,日报!A:FD,43,0)</f>
        <v>370</v>
      </c>
      <c r="E68" s="402">
        <f>VLOOKUP(A68,日报!A:FE,60,0)</f>
        <v>370</v>
      </c>
      <c r="F68" s="402">
        <f>VLOOKUP(A68,日报!A:FF,77,0)</f>
        <v>370</v>
      </c>
      <c r="G68" s="402">
        <f>VLOOKUP(A68,日报!A:FG,94,0)</f>
        <v>0</v>
      </c>
      <c r="H68" s="402">
        <f>VLOOKUP(A68,日报!A:FH,111,0)</f>
        <v>0</v>
      </c>
      <c r="I68" s="402">
        <f>VLOOKUP(A68,日报!A:FI,128,0)</f>
        <v>0</v>
      </c>
      <c r="J68" s="402">
        <f>VLOOKUP(A68,日报!A:FJ,145,0)</f>
        <v>0</v>
      </c>
      <c r="K68" s="720">
        <f t="shared" si="41"/>
        <v>205.33333333333334</v>
      </c>
      <c r="L68" s="202">
        <f t="shared" si="42"/>
        <v>1848</v>
      </c>
      <c r="M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9"/>
    </row>
    <row r="69" spans="1:31" ht="19.5" customHeight="1" outlineLevel="1">
      <c r="A69" s="199">
        <f t="shared" ref="A69:A117" si="43">A68+1</f>
        <v>45681</v>
      </c>
      <c r="B69" s="402">
        <f>VLOOKUP(A69,日报!A:FB,9,0)</f>
        <v>520</v>
      </c>
      <c r="C69" s="402">
        <f>VLOOKUP(A69,日报!A:FC,26,0)</f>
        <v>520</v>
      </c>
      <c r="D69" s="402">
        <f>VLOOKUP(A69,日报!A:FD,43,0)</f>
        <v>520</v>
      </c>
      <c r="E69" s="402">
        <f>VLOOKUP(A69,日报!A:FE,60,0)</f>
        <v>520</v>
      </c>
      <c r="F69" s="402">
        <f>VLOOKUP(A69,日报!A:FF,77,0)</f>
        <v>520</v>
      </c>
      <c r="G69" s="402">
        <f>VLOOKUP(A69,日报!A:FG,94,0)</f>
        <v>520</v>
      </c>
      <c r="H69" s="402">
        <f>VLOOKUP(A69,日报!A:FH,111,0)</f>
        <v>520</v>
      </c>
      <c r="I69" s="402">
        <f>VLOOKUP(A69,日报!A:FI,128,0)</f>
        <v>520</v>
      </c>
      <c r="J69" s="402">
        <f>VLOOKUP(A69,日报!A:FJ,145,0)</f>
        <v>521</v>
      </c>
      <c r="K69" s="720">
        <f t="shared" si="41"/>
        <v>520.11111111111109</v>
      </c>
      <c r="L69" s="202">
        <f t="shared" si="42"/>
        <v>4681</v>
      </c>
      <c r="M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9"/>
    </row>
    <row r="70" spans="1:31" ht="19.5" customHeight="1" outlineLevel="1">
      <c r="A70" s="199">
        <f t="shared" si="43"/>
        <v>45682</v>
      </c>
      <c r="B70" s="402">
        <f>VLOOKUP(A70,日报!A:FB,9,0)</f>
        <v>251</v>
      </c>
      <c r="C70" s="402">
        <f>VLOOKUP(A70,日报!A:FC,26,0)</f>
        <v>251</v>
      </c>
      <c r="D70" s="402">
        <f>VLOOKUP(A70,日报!A:FD,43,0)</f>
        <v>251</v>
      </c>
      <c r="E70" s="402">
        <f>VLOOKUP(A70,日报!A:FE,60,0)</f>
        <v>251</v>
      </c>
      <c r="F70" s="402">
        <f>VLOOKUP(A70,日报!A:FF,77,0)</f>
        <v>251</v>
      </c>
      <c r="G70" s="402">
        <f>VLOOKUP(A70,日报!A:FG,94,0)</f>
        <v>251</v>
      </c>
      <c r="H70" s="402">
        <f>VLOOKUP(A70,日报!A:FH,111,0)</f>
        <v>251</v>
      </c>
      <c r="I70" s="402">
        <f>VLOOKUP(A70,日报!A:FI,128,0)</f>
        <v>251</v>
      </c>
      <c r="J70" s="402">
        <f>VLOOKUP(A70,日报!A:FJ,145,0)</f>
        <v>252</v>
      </c>
      <c r="K70" s="720">
        <f t="shared" si="41"/>
        <v>251.11111111111111</v>
      </c>
      <c r="L70" s="202">
        <f t="shared" si="42"/>
        <v>2260</v>
      </c>
      <c r="M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9"/>
    </row>
    <row r="71" spans="1:31" ht="19.5" customHeight="1" outlineLevel="1">
      <c r="A71" s="199">
        <f t="shared" si="43"/>
        <v>45683</v>
      </c>
      <c r="B71" s="402">
        <f>VLOOKUP(A71,日报!A:FB,9,0)</f>
        <v>192</v>
      </c>
      <c r="C71" s="402">
        <f>VLOOKUP(A71,日报!A:FC,26,0)</f>
        <v>192</v>
      </c>
      <c r="D71" s="402">
        <f>VLOOKUP(A71,日报!A:FD,43,0)</f>
        <v>192</v>
      </c>
      <c r="E71" s="402">
        <f>VLOOKUP(A71,日报!A:FE,60,0)</f>
        <v>192</v>
      </c>
      <c r="F71" s="402">
        <f>VLOOKUP(A71,日报!A:FF,77,0)</f>
        <v>192</v>
      </c>
      <c r="G71" s="402">
        <f>VLOOKUP(A71,日报!A:FG,94,0)</f>
        <v>192</v>
      </c>
      <c r="H71" s="402">
        <f>VLOOKUP(A71,日报!A:FH,111,0)</f>
        <v>193</v>
      </c>
      <c r="I71" s="402">
        <f>VLOOKUP(A71,日报!A:FI,128,0)</f>
        <v>193</v>
      </c>
      <c r="J71" s="402">
        <f>VLOOKUP(A71,日报!A:FJ,145,0)</f>
        <v>193</v>
      </c>
      <c r="K71" s="720">
        <f t="shared" si="41"/>
        <v>192.33333333333334</v>
      </c>
      <c r="L71" s="202">
        <f t="shared" si="42"/>
        <v>1731</v>
      </c>
      <c r="M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9"/>
    </row>
    <row r="72" spans="1:31" ht="19.5" customHeight="1" outlineLevel="1">
      <c r="A72" s="199">
        <f t="shared" si="43"/>
        <v>45684</v>
      </c>
      <c r="B72" s="402">
        <f>VLOOKUP(A72,日报!A:FB,9,0)</f>
        <v>274</v>
      </c>
      <c r="C72" s="402">
        <f>VLOOKUP(A72,日报!A:FC,26,0)</f>
        <v>274</v>
      </c>
      <c r="D72" s="402">
        <f>VLOOKUP(A72,日报!A:FD,43,0)</f>
        <v>274</v>
      </c>
      <c r="E72" s="402">
        <f>VLOOKUP(A72,日报!A:FE,60,0)</f>
        <v>274</v>
      </c>
      <c r="F72" s="402">
        <f>VLOOKUP(A72,日报!A:FF,77,0)</f>
        <v>274</v>
      </c>
      <c r="G72" s="402">
        <f>VLOOKUP(A72,日报!A:FG,94,0)</f>
        <v>275</v>
      </c>
      <c r="H72" s="402">
        <f>VLOOKUP(A72,日报!A:FH,111,0)</f>
        <v>275</v>
      </c>
      <c r="I72" s="402">
        <f>VLOOKUP(A72,日报!A:FI,128,0)</f>
        <v>275</v>
      </c>
      <c r="J72" s="402">
        <f>VLOOKUP(A72,日报!A:FJ,145,0)</f>
        <v>275</v>
      </c>
      <c r="K72" s="720">
        <f t="shared" si="41"/>
        <v>274.44444444444446</v>
      </c>
      <c r="L72" s="202">
        <f t="shared" si="42"/>
        <v>2470</v>
      </c>
      <c r="M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9"/>
    </row>
    <row r="73" spans="1:31" ht="19.5" customHeight="1" outlineLevel="1">
      <c r="A73" s="199">
        <f t="shared" si="43"/>
        <v>45685</v>
      </c>
      <c r="B73" s="402">
        <f>VLOOKUP(A73,日报!A:FB,9,0)</f>
        <v>259</v>
      </c>
      <c r="C73" s="402">
        <f>VLOOKUP(A73,日报!A:FC,26,0)</f>
        <v>259</v>
      </c>
      <c r="D73" s="402">
        <f>VLOOKUP(A73,日报!A:FD,43,0)</f>
        <v>259</v>
      </c>
      <c r="E73" s="402">
        <f>VLOOKUP(A73,日报!A:FE,60,0)</f>
        <v>259</v>
      </c>
      <c r="F73" s="402">
        <f>VLOOKUP(A73,日报!A:FF,77,0)</f>
        <v>259</v>
      </c>
      <c r="G73" s="402">
        <f>VLOOKUP(A73,日报!A:FG,94,0)</f>
        <v>259</v>
      </c>
      <c r="H73" s="402">
        <f>VLOOKUP(A73,日报!A:FH,111,0)</f>
        <v>259</v>
      </c>
      <c r="I73" s="402">
        <f>VLOOKUP(A73,日报!A:FI,128,0)</f>
        <v>259</v>
      </c>
      <c r="J73" s="402">
        <f>VLOOKUP(A73,日报!A:FJ,145,0)</f>
        <v>260</v>
      </c>
      <c r="K73" s="720">
        <f t="shared" si="41"/>
        <v>259.11111111111109</v>
      </c>
      <c r="L73" s="202">
        <f t="shared" si="42"/>
        <v>2332</v>
      </c>
      <c r="M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9"/>
    </row>
    <row r="74" spans="1:31" ht="19.5" customHeight="1" outlineLevel="1">
      <c r="A74" s="199">
        <f t="shared" si="43"/>
        <v>45686</v>
      </c>
      <c r="B74" s="402">
        <f>VLOOKUP(A74,日报!A:FB,9,0)</f>
        <v>208</v>
      </c>
      <c r="C74" s="402">
        <f>VLOOKUP(A74,日报!A:FC,26,0)</f>
        <v>208</v>
      </c>
      <c r="D74" s="402">
        <f>VLOOKUP(A74,日报!A:FD,43,0)</f>
        <v>208</v>
      </c>
      <c r="E74" s="402">
        <f>VLOOKUP(A74,日报!A:FE,60,0)</f>
        <v>208</v>
      </c>
      <c r="F74" s="402">
        <f>VLOOKUP(A74,日报!A:FF,77,0)</f>
        <v>208</v>
      </c>
      <c r="G74" s="402">
        <f>VLOOKUP(A74,日报!A:FG,94,0)</f>
        <v>208</v>
      </c>
      <c r="H74" s="402">
        <f>VLOOKUP(A74,日报!A:FH,111,0)</f>
        <v>208</v>
      </c>
      <c r="I74" s="402">
        <f>VLOOKUP(A74,日报!A:FI,128,0)</f>
        <v>208</v>
      </c>
      <c r="J74" s="402">
        <f>VLOOKUP(A74,日报!A:FJ,145,0)</f>
        <v>208</v>
      </c>
      <c r="K74" s="720">
        <f t="shared" si="41"/>
        <v>208</v>
      </c>
      <c r="L74" s="202">
        <f t="shared" si="42"/>
        <v>1872</v>
      </c>
      <c r="M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9"/>
    </row>
    <row r="75" spans="1:31" ht="19.5" customHeight="1" outlineLevel="1">
      <c r="A75" s="199">
        <f t="shared" si="43"/>
        <v>45687</v>
      </c>
      <c r="B75" s="402">
        <f>VLOOKUP(A75,日报!A:FB,9,0)</f>
        <v>160</v>
      </c>
      <c r="C75" s="402">
        <f>VLOOKUP(A75,日报!A:FC,26,0)</f>
        <v>160</v>
      </c>
      <c r="D75" s="402">
        <f>VLOOKUP(A75,日报!A:FD,43,0)</f>
        <v>160</v>
      </c>
      <c r="E75" s="402">
        <f>VLOOKUP(A75,日报!A:FE,60,0)</f>
        <v>160</v>
      </c>
      <c r="F75" s="402">
        <f>VLOOKUP(A75,日报!A:FF,77,0)</f>
        <v>160</v>
      </c>
      <c r="G75" s="402">
        <f>VLOOKUP(A75,日报!A:FG,94,0)</f>
        <v>160</v>
      </c>
      <c r="H75" s="402">
        <f>VLOOKUP(A75,日报!A:FH,111,0)</f>
        <v>160</v>
      </c>
      <c r="I75" s="402">
        <f>VLOOKUP(A75,日报!A:FI,128,0)</f>
        <v>160</v>
      </c>
      <c r="J75" s="402">
        <f>VLOOKUP(A75,日报!A:FJ,145,0)</f>
        <v>161</v>
      </c>
      <c r="K75" s="720">
        <f t="shared" si="41"/>
        <v>160.11111111111111</v>
      </c>
      <c r="L75" s="202">
        <f t="shared" si="42"/>
        <v>1441</v>
      </c>
      <c r="M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9"/>
    </row>
    <row r="76" spans="1:31" ht="19.5" customHeight="1" outlineLevel="1">
      <c r="A76" s="199">
        <f t="shared" si="43"/>
        <v>45688</v>
      </c>
      <c r="B76" s="402">
        <f>VLOOKUP(A76,日报!A:FB,9,0)</f>
        <v>112</v>
      </c>
      <c r="C76" s="402">
        <f>VLOOKUP(A76,日报!A:FC,26,0)</f>
        <v>112</v>
      </c>
      <c r="D76" s="402">
        <f>VLOOKUP(A76,日报!A:FD,43,0)</f>
        <v>112</v>
      </c>
      <c r="E76" s="402">
        <f>VLOOKUP(A76,日报!A:FE,60,0)</f>
        <v>112</v>
      </c>
      <c r="F76" s="402">
        <f>VLOOKUP(A76,日报!A:FF,77,0)</f>
        <v>112</v>
      </c>
      <c r="G76" s="402">
        <f>VLOOKUP(A76,日报!A:FG,94,0)</f>
        <v>112</v>
      </c>
      <c r="H76" s="402">
        <f>VLOOKUP(A76,日报!A:FH,111,0)</f>
        <v>112</v>
      </c>
      <c r="I76" s="402">
        <f>VLOOKUP(A76,日报!A:FI,128,0)</f>
        <v>112</v>
      </c>
      <c r="J76" s="402">
        <f>VLOOKUP(A76,日报!A:FJ,145,0)</f>
        <v>113</v>
      </c>
      <c r="K76" s="720">
        <f t="shared" si="41"/>
        <v>112.11111111111111</v>
      </c>
      <c r="L76" s="202">
        <f t="shared" si="42"/>
        <v>1009</v>
      </c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9"/>
    </row>
    <row r="77" spans="1:31" ht="19.5" customHeight="1" outlineLevel="1">
      <c r="A77" s="199">
        <f t="shared" si="43"/>
        <v>45689</v>
      </c>
      <c r="B77" s="402">
        <f>VLOOKUP(A77,日报!A:FB,9,0)</f>
        <v>146</v>
      </c>
      <c r="C77" s="402">
        <f>VLOOKUP(A77,日报!A:FC,26,0)</f>
        <v>146</v>
      </c>
      <c r="D77" s="402">
        <f>VLOOKUP(A77,日报!A:FD,43,0)</f>
        <v>146</v>
      </c>
      <c r="E77" s="402">
        <f>VLOOKUP(A77,日报!A:FE,60,0)</f>
        <v>146</v>
      </c>
      <c r="F77" s="402">
        <f>VLOOKUP(A77,日报!A:FF,77,0)</f>
        <v>146</v>
      </c>
      <c r="G77" s="402">
        <f>VLOOKUP(A77,日报!A:FG,94,0)</f>
        <v>146</v>
      </c>
      <c r="H77" s="402">
        <f>VLOOKUP(A77,日报!A:FH,111,0)</f>
        <v>146</v>
      </c>
      <c r="I77" s="402">
        <f>VLOOKUP(A77,日报!A:FI,128,0)</f>
        <v>146</v>
      </c>
      <c r="J77" s="402">
        <f>VLOOKUP(A77,日报!A:FJ,145,0)</f>
        <v>147</v>
      </c>
      <c r="K77" s="720">
        <f t="shared" si="41"/>
        <v>146.11111111111111</v>
      </c>
      <c r="L77" s="202">
        <f t="shared" si="42"/>
        <v>1315</v>
      </c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9"/>
    </row>
    <row r="78" spans="1:31" ht="19.5" customHeight="1" outlineLevel="1">
      <c r="A78" s="199">
        <f t="shared" si="43"/>
        <v>45690</v>
      </c>
      <c r="B78" s="402">
        <f>VLOOKUP(A78,日报!A:FB,9,0)</f>
        <v>134</v>
      </c>
      <c r="C78" s="402">
        <f>VLOOKUP(A78,日报!A:FC,26,0)</f>
        <v>135</v>
      </c>
      <c r="D78" s="402">
        <f>VLOOKUP(A78,日报!A:FD,43,0)</f>
        <v>135</v>
      </c>
      <c r="E78" s="402">
        <f>VLOOKUP(A78,日报!A:FE,60,0)</f>
        <v>135</v>
      </c>
      <c r="F78" s="402">
        <f>VLOOKUP(A78,日报!A:FF,77,0)</f>
        <v>135</v>
      </c>
      <c r="G78" s="402">
        <f>VLOOKUP(A78,日报!A:FG,94,0)</f>
        <v>135</v>
      </c>
      <c r="H78" s="402">
        <f>VLOOKUP(A78,日报!A:FH,111,0)</f>
        <v>135</v>
      </c>
      <c r="I78" s="402">
        <f>VLOOKUP(A78,日报!A:FI,128,0)</f>
        <v>135</v>
      </c>
      <c r="J78" s="402">
        <f>VLOOKUP(A78,日报!A:FJ,145,0)</f>
        <v>135</v>
      </c>
      <c r="K78" s="720">
        <f t="shared" si="41"/>
        <v>134.88888888888889</v>
      </c>
      <c r="L78" s="202">
        <f t="shared" si="42"/>
        <v>1214</v>
      </c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9"/>
    </row>
    <row r="79" spans="1:31" ht="19.5" customHeight="1" outlineLevel="1">
      <c r="A79" s="199">
        <f t="shared" si="43"/>
        <v>45691</v>
      </c>
      <c r="B79" s="402">
        <f>VLOOKUP(A79,日报!A:FB,9,0)</f>
        <v>120</v>
      </c>
      <c r="C79" s="402">
        <f>VLOOKUP(A79,日报!A:FC,26,0)</f>
        <v>120</v>
      </c>
      <c r="D79" s="402">
        <f>VLOOKUP(A79,日报!A:FD,43,0)</f>
        <v>120</v>
      </c>
      <c r="E79" s="402">
        <f>VLOOKUP(A79,日报!A:FE,60,0)</f>
        <v>120</v>
      </c>
      <c r="F79" s="402">
        <f>VLOOKUP(A79,日报!A:FF,77,0)</f>
        <v>120</v>
      </c>
      <c r="G79" s="402">
        <f>VLOOKUP(A79,日报!A:FG,94,0)</f>
        <v>120</v>
      </c>
      <c r="H79" s="402">
        <f>VLOOKUP(A79,日报!A:FH,111,0)</f>
        <v>120</v>
      </c>
      <c r="I79" s="402">
        <f>VLOOKUP(A79,日报!A:FI,128,0)</f>
        <v>121</v>
      </c>
      <c r="J79" s="402">
        <f>VLOOKUP(A79,日报!A:FJ,145,0)</f>
        <v>121</v>
      </c>
      <c r="K79" s="720">
        <f t="shared" si="41"/>
        <v>120.22222222222223</v>
      </c>
      <c r="L79" s="202">
        <f t="shared" si="42"/>
        <v>1082</v>
      </c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9"/>
    </row>
    <row r="80" spans="1:31" ht="19.5" customHeight="1" outlineLevel="1">
      <c r="A80" s="199">
        <f t="shared" si="43"/>
        <v>45692</v>
      </c>
      <c r="B80" s="402">
        <f>VLOOKUP(A80,日报!A:FB,9,0)</f>
        <v>121</v>
      </c>
      <c r="C80" s="402">
        <f>VLOOKUP(A80,日报!A:FC,26,0)</f>
        <v>121</v>
      </c>
      <c r="D80" s="402">
        <f>VLOOKUP(A80,日报!A:FD,43,0)</f>
        <v>121</v>
      </c>
      <c r="E80" s="402">
        <f>VLOOKUP(A80,日报!A:FE,60,0)</f>
        <v>121</v>
      </c>
      <c r="F80" s="402">
        <f>VLOOKUP(A80,日报!A:FF,77,0)</f>
        <v>122</v>
      </c>
      <c r="G80" s="402">
        <f>VLOOKUP(A80,日报!A:FG,94,0)</f>
        <v>122</v>
      </c>
      <c r="H80" s="402">
        <f>VLOOKUP(A80,日报!A:FH,111,0)</f>
        <v>122</v>
      </c>
      <c r="I80" s="402">
        <f>VLOOKUP(A80,日报!A:FI,128,0)</f>
        <v>122</v>
      </c>
      <c r="J80" s="402">
        <f>VLOOKUP(A80,日报!A:FJ,145,0)</f>
        <v>122</v>
      </c>
      <c r="K80" s="720">
        <f t="shared" si="41"/>
        <v>121.55555555555556</v>
      </c>
      <c r="L80" s="202">
        <f t="shared" si="42"/>
        <v>1094</v>
      </c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9"/>
    </row>
    <row r="81" spans="1:31" ht="19.5" customHeight="1" outlineLevel="1">
      <c r="A81" s="199">
        <f t="shared" si="43"/>
        <v>45693</v>
      </c>
      <c r="B81" s="402">
        <f>VLOOKUP(A81,日报!A:FB,9,0)</f>
        <v>105</v>
      </c>
      <c r="C81" s="402">
        <f>VLOOKUP(A81,日报!A:FC,26,0)</f>
        <v>106</v>
      </c>
      <c r="D81" s="402">
        <f>VLOOKUP(A81,日报!A:FD,43,0)</f>
        <v>106</v>
      </c>
      <c r="E81" s="402">
        <f>VLOOKUP(A81,日报!A:FE,60,0)</f>
        <v>106</v>
      </c>
      <c r="F81" s="402">
        <f>VLOOKUP(A81,日报!A:FF,77,0)</f>
        <v>106</v>
      </c>
      <c r="G81" s="402">
        <f>VLOOKUP(A81,日报!A:FG,94,0)</f>
        <v>106</v>
      </c>
      <c r="H81" s="402">
        <f>VLOOKUP(A81,日报!A:FH,111,0)</f>
        <v>106</v>
      </c>
      <c r="I81" s="402">
        <f>VLOOKUP(A81,日报!A:FI,128,0)</f>
        <v>106</v>
      </c>
      <c r="J81" s="402">
        <f>VLOOKUP(A81,日报!A:FJ,145,0)</f>
        <v>106</v>
      </c>
      <c r="K81" s="720">
        <f t="shared" si="41"/>
        <v>105.88888888888889</v>
      </c>
      <c r="L81" s="202">
        <f t="shared" si="42"/>
        <v>953</v>
      </c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9"/>
    </row>
    <row r="82" spans="1:31" ht="19.5" customHeight="1" outlineLevel="1">
      <c r="A82" s="199">
        <f t="shared" si="43"/>
        <v>45694</v>
      </c>
      <c r="B82" s="402">
        <f>VLOOKUP(A82,日报!A:FB,9,0)</f>
        <v>157</v>
      </c>
      <c r="C82" s="402">
        <f>VLOOKUP(A82,日报!A:FC,26,0)</f>
        <v>157</v>
      </c>
      <c r="D82" s="402">
        <f>VLOOKUP(A82,日报!A:FD,43,0)</f>
        <v>157</v>
      </c>
      <c r="E82" s="402">
        <f>VLOOKUP(A82,日报!A:FE,60,0)</f>
        <v>157</v>
      </c>
      <c r="F82" s="402">
        <f>VLOOKUP(A82,日报!A:FF,77,0)</f>
        <v>158</v>
      </c>
      <c r="G82" s="402">
        <f>VLOOKUP(A82,日报!A:FG,94,0)</f>
        <v>158</v>
      </c>
      <c r="H82" s="402">
        <f>VLOOKUP(A82,日报!A:FH,111,0)</f>
        <v>158</v>
      </c>
      <c r="I82" s="402">
        <f>VLOOKUP(A82,日报!A:FI,128,0)</f>
        <v>158</v>
      </c>
      <c r="J82" s="402">
        <f>VLOOKUP(A82,日报!A:FJ,145,0)</f>
        <v>158</v>
      </c>
      <c r="K82" s="720">
        <f t="shared" si="41"/>
        <v>157.55555555555554</v>
      </c>
      <c r="L82" s="202">
        <f t="shared" si="42"/>
        <v>1418</v>
      </c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9"/>
    </row>
    <row r="83" spans="1:31" ht="19.5" customHeight="1" outlineLevel="1">
      <c r="A83" s="199">
        <f t="shared" si="43"/>
        <v>45695</v>
      </c>
      <c r="B83" s="402">
        <f>VLOOKUP(A83,日报!A:FB,9,0)</f>
        <v>165</v>
      </c>
      <c r="C83" s="402">
        <f>VLOOKUP(A83,日报!A:FC,26,0)</f>
        <v>165</v>
      </c>
      <c r="D83" s="402">
        <f>VLOOKUP(A83,日报!A:FD,43,0)</f>
        <v>165</v>
      </c>
      <c r="E83" s="402">
        <f>VLOOKUP(A83,日报!A:FE,60,0)</f>
        <v>165</v>
      </c>
      <c r="F83" s="402">
        <f>VLOOKUP(A83,日报!A:FF,77,0)</f>
        <v>166</v>
      </c>
      <c r="G83" s="402">
        <f>VLOOKUP(A83,日报!A:FG,94,0)</f>
        <v>166</v>
      </c>
      <c r="H83" s="402">
        <f>VLOOKUP(A83,日报!A:FH,111,0)</f>
        <v>166</v>
      </c>
      <c r="I83" s="402">
        <f>VLOOKUP(A83,日报!A:FI,128,0)</f>
        <v>166</v>
      </c>
      <c r="J83" s="402">
        <f>VLOOKUP(A83,日报!A:FJ,145,0)</f>
        <v>166</v>
      </c>
      <c r="K83" s="720">
        <f t="shared" si="41"/>
        <v>165.55555555555554</v>
      </c>
      <c r="L83" s="202">
        <f t="shared" si="42"/>
        <v>1490</v>
      </c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9"/>
    </row>
    <row r="84" spans="1:31" ht="19.5" customHeight="1" outlineLevel="1">
      <c r="A84" s="199">
        <f t="shared" si="43"/>
        <v>45696</v>
      </c>
      <c r="B84" s="402">
        <f>VLOOKUP(A84,日报!A:FB,9,0)</f>
        <v>250</v>
      </c>
      <c r="C84" s="402">
        <f>VLOOKUP(A84,日报!A:FC,26,0)</f>
        <v>250</v>
      </c>
      <c r="D84" s="402">
        <f>VLOOKUP(A84,日报!A:FD,43,0)</f>
        <v>250</v>
      </c>
      <c r="E84" s="402">
        <f>VLOOKUP(A84,日报!A:FE,60,0)</f>
        <v>250</v>
      </c>
      <c r="F84" s="402">
        <f>VLOOKUP(A84,日报!A:FF,77,0)</f>
        <v>250</v>
      </c>
      <c r="G84" s="402">
        <f>VLOOKUP(A84,日报!A:FG,94,0)</f>
        <v>250</v>
      </c>
      <c r="H84" s="402">
        <f>VLOOKUP(A84,日报!A:FH,111,0)</f>
        <v>250</v>
      </c>
      <c r="I84" s="402">
        <f>VLOOKUP(A84,日报!A:FI,128,0)</f>
        <v>250</v>
      </c>
      <c r="J84" s="402">
        <f>VLOOKUP(A84,日报!A:FJ,145,0)</f>
        <v>251</v>
      </c>
      <c r="K84" s="720">
        <f t="shared" si="41"/>
        <v>250.11111111111111</v>
      </c>
      <c r="L84" s="202">
        <f t="shared" si="42"/>
        <v>2251</v>
      </c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9"/>
    </row>
    <row r="85" spans="1:31" ht="19.5" customHeight="1" outlineLevel="1">
      <c r="A85" s="199">
        <f t="shared" si="43"/>
        <v>45697</v>
      </c>
      <c r="B85" s="402">
        <f>VLOOKUP(A85,日报!A:FB,9,0)</f>
        <v>152</v>
      </c>
      <c r="C85" s="402">
        <f>VLOOKUP(A85,日报!A:FC,26,0)</f>
        <v>152</v>
      </c>
      <c r="D85" s="402">
        <f>VLOOKUP(A85,日报!A:FD,43,0)</f>
        <v>153</v>
      </c>
      <c r="E85" s="402">
        <f>VLOOKUP(A85,日报!A:FE,60,0)</f>
        <v>153</v>
      </c>
      <c r="F85" s="402">
        <f>VLOOKUP(A85,日报!A:FF,77,0)</f>
        <v>153</v>
      </c>
      <c r="G85" s="402">
        <f>VLOOKUP(A85,日报!A:FG,94,0)</f>
        <v>153</v>
      </c>
      <c r="H85" s="402">
        <f>VLOOKUP(A85,日报!A:FH,111,0)</f>
        <v>153</v>
      </c>
      <c r="I85" s="402">
        <f>VLOOKUP(A85,日报!A:FI,128,0)</f>
        <v>153</v>
      </c>
      <c r="J85" s="402">
        <f>VLOOKUP(A85,日报!A:FJ,145,0)</f>
        <v>153</v>
      </c>
      <c r="K85" s="720">
        <f t="shared" si="41"/>
        <v>152.77777777777777</v>
      </c>
      <c r="L85" s="202">
        <f t="shared" si="42"/>
        <v>1375</v>
      </c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9"/>
    </row>
    <row r="86" spans="1:31" ht="19.5" customHeight="1" outlineLevel="1">
      <c r="A86" s="199">
        <f t="shared" si="43"/>
        <v>45698</v>
      </c>
      <c r="B86" s="402">
        <f>VLOOKUP(A86,日报!A:FB,9,0)</f>
        <v>118</v>
      </c>
      <c r="C86" s="402">
        <f>VLOOKUP(A86,日报!A:FC,26,0)</f>
        <v>118</v>
      </c>
      <c r="D86" s="402">
        <f>VLOOKUP(A86,日报!A:FD,43,0)</f>
        <v>118</v>
      </c>
      <c r="E86" s="402">
        <f>VLOOKUP(A86,日报!A:FE,60,0)</f>
        <v>119</v>
      </c>
      <c r="F86" s="402">
        <f>VLOOKUP(A86,日报!A:FF,77,0)</f>
        <v>119</v>
      </c>
      <c r="G86" s="402">
        <f>VLOOKUP(A86,日报!A:FG,94,0)</f>
        <v>119</v>
      </c>
      <c r="H86" s="402">
        <f>VLOOKUP(A86,日报!A:FH,111,0)</f>
        <v>119</v>
      </c>
      <c r="I86" s="402">
        <f>VLOOKUP(A86,日报!A:FI,128,0)</f>
        <v>119</v>
      </c>
      <c r="J86" s="402">
        <f>VLOOKUP(A86,日报!A:FJ,145,0)</f>
        <v>119</v>
      </c>
      <c r="K86" s="720">
        <f t="shared" si="41"/>
        <v>118.66666666666667</v>
      </c>
      <c r="L86" s="202">
        <f t="shared" si="42"/>
        <v>1068</v>
      </c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9"/>
    </row>
    <row r="87" spans="1:31" ht="19.5" customHeight="1" outlineLevel="1">
      <c r="A87" s="199">
        <f t="shared" si="43"/>
        <v>45699</v>
      </c>
      <c r="B87" s="402">
        <f>VLOOKUP(A87,日报!A:FB,9,0)</f>
        <v>92</v>
      </c>
      <c r="C87" s="402">
        <f>VLOOKUP(A87,日报!A:FC,26,0)</f>
        <v>92</v>
      </c>
      <c r="D87" s="402">
        <f>VLOOKUP(A87,日报!A:FD,43,0)</f>
        <v>93</v>
      </c>
      <c r="E87" s="402">
        <f>VLOOKUP(A87,日报!A:FE,60,0)</f>
        <v>93</v>
      </c>
      <c r="F87" s="402">
        <f>VLOOKUP(A87,日报!A:FF,77,0)</f>
        <v>93</v>
      </c>
      <c r="G87" s="402">
        <f>VLOOKUP(A87,日报!A:FG,94,0)</f>
        <v>93</v>
      </c>
      <c r="H87" s="402">
        <f>VLOOKUP(A87,日报!A:FH,111,0)</f>
        <v>93</v>
      </c>
      <c r="I87" s="402">
        <f>VLOOKUP(A87,日报!A:FI,128,0)</f>
        <v>93</v>
      </c>
      <c r="J87" s="402">
        <f>VLOOKUP(A87,日报!A:FJ,145,0)</f>
        <v>93</v>
      </c>
      <c r="K87" s="720">
        <f t="shared" si="41"/>
        <v>92.777777777777771</v>
      </c>
      <c r="L87" s="202">
        <f t="shared" si="42"/>
        <v>835</v>
      </c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9"/>
    </row>
    <row r="88" spans="1:31" ht="19.5" customHeight="1" outlineLevel="1">
      <c r="A88" s="199">
        <f t="shared" si="43"/>
        <v>45700</v>
      </c>
      <c r="B88" s="402">
        <f>VLOOKUP(A88,日报!A:FB,9,0)</f>
        <v>60</v>
      </c>
      <c r="C88" s="402">
        <f>VLOOKUP(A88,日报!A:FC,26,0)</f>
        <v>60</v>
      </c>
      <c r="D88" s="402">
        <f>VLOOKUP(A88,日报!A:FD,43,0)</f>
        <v>60</v>
      </c>
      <c r="E88" s="402">
        <f>VLOOKUP(A88,日报!A:FE,60,0)</f>
        <v>60</v>
      </c>
      <c r="F88" s="402">
        <f>VLOOKUP(A88,日报!A:FF,77,0)</f>
        <v>60</v>
      </c>
      <c r="G88" s="402">
        <f>VLOOKUP(A88,日报!A:FG,94,0)</f>
        <v>60</v>
      </c>
      <c r="H88" s="402">
        <f>VLOOKUP(A88,日报!A:FH,111,0)</f>
        <v>61</v>
      </c>
      <c r="I88" s="402">
        <f>VLOOKUP(A88,日报!A:FI,128,0)</f>
        <v>61</v>
      </c>
      <c r="J88" s="402">
        <f>VLOOKUP(A88,日报!A:FJ,145,0)</f>
        <v>61</v>
      </c>
      <c r="K88" s="720">
        <f t="shared" si="41"/>
        <v>60.333333333333336</v>
      </c>
      <c r="L88" s="202">
        <f t="shared" si="42"/>
        <v>543</v>
      </c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9"/>
    </row>
    <row r="89" spans="1:31" ht="19.5" customHeight="1" outlineLevel="1">
      <c r="A89" s="199">
        <f t="shared" si="43"/>
        <v>45701</v>
      </c>
      <c r="B89" s="402">
        <f>VLOOKUP(A89,日报!A:FB,9,0)</f>
        <v>101</v>
      </c>
      <c r="C89" s="402">
        <f>VLOOKUP(A89,日报!A:FC,26,0)</f>
        <v>101</v>
      </c>
      <c r="D89" s="402">
        <f>VLOOKUP(A89,日报!A:FD,43,0)</f>
        <v>101</v>
      </c>
      <c r="E89" s="402">
        <f>VLOOKUP(A89,日报!A:FE,60,0)</f>
        <v>101</v>
      </c>
      <c r="F89" s="402">
        <f>VLOOKUP(A89,日报!A:FF,77,0)</f>
        <v>101</v>
      </c>
      <c r="G89" s="402">
        <f>VLOOKUP(A89,日报!A:FG,94,0)</f>
        <v>102</v>
      </c>
      <c r="H89" s="402">
        <f>VLOOKUP(A89,日报!A:FH,111,0)</f>
        <v>102</v>
      </c>
      <c r="I89" s="402">
        <f>VLOOKUP(A89,日报!A:FI,128,0)</f>
        <v>102</v>
      </c>
      <c r="J89" s="402">
        <f>VLOOKUP(A89,日报!A:FJ,145,0)</f>
        <v>102</v>
      </c>
      <c r="K89" s="720">
        <f t="shared" si="41"/>
        <v>101.44444444444444</v>
      </c>
      <c r="L89" s="202">
        <f t="shared" si="42"/>
        <v>913</v>
      </c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9"/>
    </row>
    <row r="90" spans="1:31" ht="19.5" customHeight="1" outlineLevel="1">
      <c r="A90" s="199">
        <f t="shared" si="43"/>
        <v>45702</v>
      </c>
      <c r="B90" s="402">
        <f>VLOOKUP(A90,日报!A:FB,9,0)</f>
        <v>60</v>
      </c>
      <c r="C90" s="402">
        <f>VLOOKUP(A90,日报!A:FC,26,0)</f>
        <v>60</v>
      </c>
      <c r="D90" s="402">
        <f>VLOOKUP(A90,日报!A:FD,43,0)</f>
        <v>60</v>
      </c>
      <c r="E90" s="402">
        <f>VLOOKUP(A90,日报!A:FE,60,0)</f>
        <v>60</v>
      </c>
      <c r="F90" s="402">
        <f>VLOOKUP(A90,日报!A:FF,77,0)</f>
        <v>61</v>
      </c>
      <c r="G90" s="402">
        <f>VLOOKUP(A90,日报!A:FG,94,0)</f>
        <v>61</v>
      </c>
      <c r="H90" s="402">
        <f>VLOOKUP(A90,日报!A:FH,111,0)</f>
        <v>61</v>
      </c>
      <c r="I90" s="402">
        <f>VLOOKUP(A90,日报!A:FI,128,0)</f>
        <v>61</v>
      </c>
      <c r="J90" s="402">
        <f>VLOOKUP(A90,日报!A:FJ,145,0)</f>
        <v>61</v>
      </c>
      <c r="K90" s="720">
        <f t="shared" si="41"/>
        <v>60.555555555555557</v>
      </c>
      <c r="L90" s="202">
        <f t="shared" si="42"/>
        <v>545</v>
      </c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9"/>
    </row>
    <row r="91" spans="1:31" ht="19.5" customHeight="1" outlineLevel="1">
      <c r="A91" s="199">
        <f t="shared" si="43"/>
        <v>45703</v>
      </c>
      <c r="B91" s="402">
        <f>VLOOKUP(A91,日报!A:FB,9,0)</f>
        <v>9</v>
      </c>
      <c r="C91" s="402">
        <f>VLOOKUP(A91,日报!A:FC,26,0)</f>
        <v>9</v>
      </c>
      <c r="D91" s="402">
        <f>VLOOKUP(A91,日报!A:FD,43,0)</f>
        <v>10</v>
      </c>
      <c r="E91" s="402">
        <f>VLOOKUP(A91,日报!A:FE,60,0)</f>
        <v>10</v>
      </c>
      <c r="F91" s="402">
        <f>VLOOKUP(A91,日报!A:FF,77,0)</f>
        <v>10</v>
      </c>
      <c r="G91" s="402">
        <f>VLOOKUP(A91,日报!A:FG,94,0)</f>
        <v>10</v>
      </c>
      <c r="H91" s="402">
        <f>VLOOKUP(A91,日报!A:FH,111,0)</f>
        <v>10</v>
      </c>
      <c r="I91" s="402">
        <f>VLOOKUP(A91,日报!A:FI,128,0)</f>
        <v>10</v>
      </c>
      <c r="J91" s="402">
        <f>VLOOKUP(A91,日报!A:FJ,145,0)</f>
        <v>10</v>
      </c>
      <c r="K91" s="720">
        <f t="shared" si="41"/>
        <v>9.7777777777777786</v>
      </c>
      <c r="L91" s="202">
        <f t="shared" si="42"/>
        <v>88</v>
      </c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9"/>
    </row>
    <row r="92" spans="1:31" ht="19.5" customHeight="1" outlineLevel="1">
      <c r="A92" s="199">
        <f t="shared" si="43"/>
        <v>45704</v>
      </c>
      <c r="B92" s="402">
        <f>VLOOKUP(A92,日报!A:FB,9,0)</f>
        <v>2</v>
      </c>
      <c r="C92" s="402">
        <f>VLOOKUP(A92,日报!A:FC,26,0)</f>
        <v>2</v>
      </c>
      <c r="D92" s="402">
        <f>VLOOKUP(A92,日报!A:FD,43,0)</f>
        <v>3</v>
      </c>
      <c r="E92" s="402">
        <f>VLOOKUP(A92,日报!A:FE,60,0)</f>
        <v>3</v>
      </c>
      <c r="F92" s="402">
        <f>VLOOKUP(A92,日报!A:FF,77,0)</f>
        <v>3</v>
      </c>
      <c r="G92" s="402">
        <f>VLOOKUP(A92,日报!A:FG,94,0)</f>
        <v>3</v>
      </c>
      <c r="H92" s="402">
        <f>VLOOKUP(A92,日报!A:FH,111,0)</f>
        <v>3</v>
      </c>
      <c r="I92" s="402">
        <f>VLOOKUP(A92,日报!A:FI,128,0)</f>
        <v>3</v>
      </c>
      <c r="J92" s="402">
        <f>VLOOKUP(A92,日报!A:FJ,145,0)</f>
        <v>3</v>
      </c>
      <c r="K92" s="720">
        <f t="shared" si="41"/>
        <v>2.7777777777777777</v>
      </c>
      <c r="L92" s="202">
        <f t="shared" si="42"/>
        <v>25</v>
      </c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9"/>
    </row>
    <row r="93" spans="1:31" ht="19.5" customHeight="1" outlineLevel="1">
      <c r="A93" s="199">
        <f t="shared" si="43"/>
        <v>45705</v>
      </c>
      <c r="B93" s="402">
        <f>VLOOKUP(A93,日报!A:FB,9,0)</f>
        <v>21</v>
      </c>
      <c r="C93" s="402">
        <f>VLOOKUP(A93,日报!A:FC,26,0)</f>
        <v>21</v>
      </c>
      <c r="D93" s="402">
        <f>VLOOKUP(A93,日报!A:FD,43,0)</f>
        <v>22</v>
      </c>
      <c r="E93" s="402">
        <f>VLOOKUP(A93,日报!A:FE,60,0)</f>
        <v>22</v>
      </c>
      <c r="F93" s="402">
        <f>VLOOKUP(A93,日报!A:FF,77,0)</f>
        <v>22</v>
      </c>
      <c r="G93" s="402">
        <f>VLOOKUP(A93,日报!A:FG,94,0)</f>
        <v>22</v>
      </c>
      <c r="H93" s="402">
        <f>VLOOKUP(A93,日报!A:FH,111,0)</f>
        <v>22</v>
      </c>
      <c r="I93" s="402">
        <f>VLOOKUP(A93,日报!A:FI,128,0)</f>
        <v>22</v>
      </c>
      <c r="J93" s="402">
        <f>VLOOKUP(A93,日报!A:FJ,145,0)</f>
        <v>22</v>
      </c>
      <c r="K93" s="720">
        <f t="shared" si="41"/>
        <v>21.777777777777779</v>
      </c>
      <c r="L93" s="202">
        <f t="shared" si="42"/>
        <v>196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9"/>
    </row>
    <row r="94" spans="1:31" ht="19.5" customHeight="1" outlineLevel="1">
      <c r="A94" s="199">
        <f t="shared" si="43"/>
        <v>45706</v>
      </c>
      <c r="B94" s="402">
        <f>VLOOKUP(A94,日报!A:FB,9,0)</f>
        <v>32</v>
      </c>
      <c r="C94" s="402">
        <f>VLOOKUP(A94,日报!A:FC,26,0)</f>
        <v>32</v>
      </c>
      <c r="D94" s="402">
        <f>VLOOKUP(A94,日报!A:FD,43,0)</f>
        <v>32</v>
      </c>
      <c r="E94" s="402">
        <f>VLOOKUP(A94,日报!A:FE,60,0)</f>
        <v>32</v>
      </c>
      <c r="F94" s="402">
        <f>VLOOKUP(A94,日报!A:FF,77,0)</f>
        <v>33</v>
      </c>
      <c r="G94" s="402">
        <f>VLOOKUP(A94,日报!A:FG,94,0)</f>
        <v>33</v>
      </c>
      <c r="H94" s="402">
        <f>VLOOKUP(A94,日报!A:FH,111,0)</f>
        <v>33</v>
      </c>
      <c r="I94" s="402">
        <f>VLOOKUP(A94,日报!A:FI,128,0)</f>
        <v>33</v>
      </c>
      <c r="J94" s="402">
        <f>VLOOKUP(A94,日报!A:FJ,145,0)</f>
        <v>33</v>
      </c>
      <c r="K94" s="720">
        <f t="shared" si="41"/>
        <v>32.555555555555557</v>
      </c>
      <c r="L94" s="202">
        <f t="shared" si="42"/>
        <v>293</v>
      </c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9"/>
    </row>
    <row r="95" spans="1:31" ht="19.5" customHeight="1" outlineLevel="1">
      <c r="A95" s="199">
        <f t="shared" si="43"/>
        <v>45707</v>
      </c>
      <c r="B95" s="402">
        <f>VLOOKUP(A95,日报!A:FB,9,0)</f>
        <v>24</v>
      </c>
      <c r="C95" s="402">
        <f>VLOOKUP(A95,日报!A:FC,26,0)</f>
        <v>24</v>
      </c>
      <c r="D95" s="402">
        <f>VLOOKUP(A95,日报!A:FD,43,0)</f>
        <v>24</v>
      </c>
      <c r="E95" s="402">
        <f>VLOOKUP(A95,日报!A:FE,60,0)</f>
        <v>24</v>
      </c>
      <c r="F95" s="402">
        <f>VLOOKUP(A95,日报!A:FF,77,0)</f>
        <v>24</v>
      </c>
      <c r="G95" s="402">
        <f>VLOOKUP(A95,日报!A:FG,94,0)</f>
        <v>24</v>
      </c>
      <c r="H95" s="402">
        <f>VLOOKUP(A95,日报!A:FH,111,0)</f>
        <v>24</v>
      </c>
      <c r="I95" s="402">
        <f>VLOOKUP(A95,日报!A:FI,128,0)</f>
        <v>24</v>
      </c>
      <c r="J95" s="402">
        <f>VLOOKUP(A95,日报!A:FJ,145,0)</f>
        <v>25</v>
      </c>
      <c r="K95" s="720">
        <f t="shared" si="41"/>
        <v>24.111111111111111</v>
      </c>
      <c r="L95" s="202">
        <f t="shared" si="42"/>
        <v>217</v>
      </c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9"/>
    </row>
    <row r="96" spans="1:31" ht="19.5" customHeight="1" outlineLevel="1">
      <c r="A96" s="199">
        <f t="shared" si="43"/>
        <v>45708</v>
      </c>
      <c r="B96" s="402">
        <f>VLOOKUP(A96,日报!A:FB,9,0)</f>
        <v>32</v>
      </c>
      <c r="C96" s="402">
        <f>VLOOKUP(A96,日报!A:FC,26,0)</f>
        <v>32</v>
      </c>
      <c r="D96" s="402">
        <f>VLOOKUP(A96,日报!A:FD,43,0)</f>
        <v>32</v>
      </c>
      <c r="E96" s="402">
        <f>VLOOKUP(A96,日报!A:FE,60,0)</f>
        <v>32</v>
      </c>
      <c r="F96" s="402">
        <f>VLOOKUP(A96,日报!A:FF,77,0)</f>
        <v>32</v>
      </c>
      <c r="G96" s="402">
        <f>VLOOKUP(A96,日报!A:FG,94,0)</f>
        <v>32</v>
      </c>
      <c r="H96" s="402">
        <f>VLOOKUP(A96,日报!A:FH,111,0)</f>
        <v>32</v>
      </c>
      <c r="I96" s="402">
        <f>VLOOKUP(A96,日报!A:FI,128,0)</f>
        <v>33</v>
      </c>
      <c r="J96" s="402">
        <f>VLOOKUP(A96,日报!A:FJ,145,0)</f>
        <v>33</v>
      </c>
      <c r="K96" s="720">
        <f t="shared" si="41"/>
        <v>32.222222222222221</v>
      </c>
      <c r="L96" s="202">
        <f t="shared" si="42"/>
        <v>290</v>
      </c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9"/>
    </row>
    <row r="97" spans="1:31" ht="19.5" customHeight="1" outlineLevel="1">
      <c r="A97" s="199">
        <f t="shared" si="43"/>
        <v>45709</v>
      </c>
      <c r="B97" s="402">
        <f>VLOOKUP(A97,日报!A:FB,9,0)</f>
        <v>29</v>
      </c>
      <c r="C97" s="402">
        <f>VLOOKUP(A97,日报!A:FC,26,0)</f>
        <v>29</v>
      </c>
      <c r="D97" s="402">
        <f>VLOOKUP(A97,日报!A:FD,43,0)</f>
        <v>29</v>
      </c>
      <c r="E97" s="402">
        <f>VLOOKUP(A97,日报!A:FE,60,0)</f>
        <v>30</v>
      </c>
      <c r="F97" s="402">
        <f>VLOOKUP(A97,日报!A:FF,77,0)</f>
        <v>30</v>
      </c>
      <c r="G97" s="402">
        <f>VLOOKUP(A97,日报!A:FG,94,0)</f>
        <v>30</v>
      </c>
      <c r="H97" s="402">
        <f>VLOOKUP(A97,日报!A:FH,111,0)</f>
        <v>30</v>
      </c>
      <c r="I97" s="402">
        <f>VLOOKUP(A97,日报!A:FI,128,0)</f>
        <v>30</v>
      </c>
      <c r="J97" s="402">
        <f>VLOOKUP(A97,日报!A:FJ,145,0)</f>
        <v>30</v>
      </c>
      <c r="K97" s="720">
        <f t="shared" si="41"/>
        <v>29.666666666666668</v>
      </c>
      <c r="L97" s="202">
        <f t="shared" si="42"/>
        <v>267</v>
      </c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9"/>
    </row>
    <row r="98" spans="1:31" ht="19.5" customHeight="1" outlineLevel="1">
      <c r="A98" s="199">
        <f t="shared" si="43"/>
        <v>45710</v>
      </c>
      <c r="B98" s="402">
        <f>VLOOKUP(A98,日报!A:FB,9,0)</f>
        <v>29</v>
      </c>
      <c r="C98" s="402">
        <f>VLOOKUP(A98,日报!A:FC,26,0)</f>
        <v>29</v>
      </c>
      <c r="D98" s="402">
        <f>VLOOKUP(A98,日报!A:FD,43,0)</f>
        <v>29</v>
      </c>
      <c r="E98" s="402">
        <f>VLOOKUP(A98,日报!A:FE,60,0)</f>
        <v>30</v>
      </c>
      <c r="F98" s="402">
        <f>VLOOKUP(A98,日报!A:FF,77,0)</f>
        <v>30</v>
      </c>
      <c r="G98" s="402">
        <f>VLOOKUP(A98,日报!A:FG,94,0)</f>
        <v>30</v>
      </c>
      <c r="H98" s="402">
        <f>VLOOKUP(A98,日报!A:FH,111,0)</f>
        <v>30</v>
      </c>
      <c r="I98" s="402">
        <f>VLOOKUP(A98,日报!A:FI,128,0)</f>
        <v>30</v>
      </c>
      <c r="J98" s="402">
        <f>VLOOKUP(A98,日报!A:FJ,145,0)</f>
        <v>30</v>
      </c>
      <c r="K98" s="720">
        <f t="shared" si="41"/>
        <v>29.666666666666668</v>
      </c>
      <c r="L98" s="202">
        <f t="shared" si="42"/>
        <v>267</v>
      </c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9"/>
    </row>
    <row r="99" spans="1:31" ht="19.5" customHeight="1" outlineLevel="1">
      <c r="A99" s="199">
        <f t="shared" si="43"/>
        <v>45711</v>
      </c>
      <c r="B99" s="402">
        <f>VLOOKUP(A99,日报!A:FB,9,0)</f>
        <v>30</v>
      </c>
      <c r="C99" s="402">
        <f>VLOOKUP(A99,日报!A:FC,26,0)</f>
        <v>30</v>
      </c>
      <c r="D99" s="402">
        <f>VLOOKUP(A99,日报!A:FD,43,0)</f>
        <v>30</v>
      </c>
      <c r="E99" s="402">
        <f>VLOOKUP(A99,日报!A:FE,60,0)</f>
        <v>31</v>
      </c>
      <c r="F99" s="402">
        <f>VLOOKUP(A99,日报!A:FF,77,0)</f>
        <v>31</v>
      </c>
      <c r="G99" s="402">
        <f>VLOOKUP(A99,日报!A:FG,94,0)</f>
        <v>31</v>
      </c>
      <c r="H99" s="402">
        <f>VLOOKUP(A99,日报!A:FH,111,0)</f>
        <v>31</v>
      </c>
      <c r="I99" s="402">
        <f>VLOOKUP(A99,日报!A:FI,128,0)</f>
        <v>31</v>
      </c>
      <c r="J99" s="402">
        <f>VLOOKUP(A99,日报!A:FJ,145,0)</f>
        <v>31</v>
      </c>
      <c r="K99" s="720">
        <f t="shared" si="41"/>
        <v>30.666666666666668</v>
      </c>
      <c r="L99" s="202">
        <f t="shared" si="42"/>
        <v>276</v>
      </c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9"/>
    </row>
    <row r="100" spans="1:31" ht="19.5" customHeight="1" outlineLevel="1">
      <c r="A100" s="199">
        <f t="shared" si="43"/>
        <v>45712</v>
      </c>
      <c r="B100" s="402">
        <f>VLOOKUP(A100,日报!A:FB,9,0)</f>
        <v>92</v>
      </c>
      <c r="C100" s="402">
        <f>VLOOKUP(A100,日报!A:FC,26,0)</f>
        <v>93</v>
      </c>
      <c r="D100" s="402">
        <f>VLOOKUP(A100,日报!A:FD,43,0)</f>
        <v>93</v>
      </c>
      <c r="E100" s="402">
        <f>VLOOKUP(A100,日报!A:FE,60,0)</f>
        <v>93</v>
      </c>
      <c r="F100" s="402">
        <f>VLOOKUP(A100,日报!A:FF,77,0)</f>
        <v>93</v>
      </c>
      <c r="G100" s="402">
        <f>VLOOKUP(A100,日报!A:FG,94,0)</f>
        <v>93</v>
      </c>
      <c r="H100" s="402">
        <f>VLOOKUP(A100,日报!A:FH,111,0)</f>
        <v>93</v>
      </c>
      <c r="I100" s="402">
        <f>VLOOKUP(A100,日报!A:FI,128,0)</f>
        <v>93</v>
      </c>
      <c r="J100" s="402">
        <f>VLOOKUP(A100,日报!A:FJ,145,0)</f>
        <v>93</v>
      </c>
      <c r="K100" s="720">
        <f t="shared" si="41"/>
        <v>92.888888888888886</v>
      </c>
      <c r="L100" s="202">
        <f t="shared" si="42"/>
        <v>836</v>
      </c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9"/>
    </row>
    <row r="101" spans="1:31" ht="19.5" customHeight="1" outlineLevel="1">
      <c r="A101" s="199">
        <f t="shared" si="43"/>
        <v>45713</v>
      </c>
      <c r="B101" s="402">
        <f>VLOOKUP(A101,日报!A:FB,9,0)</f>
        <v>30</v>
      </c>
      <c r="C101" s="402">
        <f>VLOOKUP(A101,日报!A:FC,26,0)</f>
        <v>30</v>
      </c>
      <c r="D101" s="402">
        <f>VLOOKUP(A101,日报!A:FD,43,0)</f>
        <v>31</v>
      </c>
      <c r="E101" s="402">
        <f>VLOOKUP(A101,日报!A:FE,60,0)</f>
        <v>31</v>
      </c>
      <c r="F101" s="402">
        <f>VLOOKUP(A101,日报!A:FF,77,0)</f>
        <v>31</v>
      </c>
      <c r="G101" s="402">
        <f>VLOOKUP(A101,日报!A:FG,94,0)</f>
        <v>31</v>
      </c>
      <c r="H101" s="402">
        <f>VLOOKUP(A101,日报!A:FH,111,0)</f>
        <v>31</v>
      </c>
      <c r="I101" s="402">
        <f>VLOOKUP(A101,日报!A:FI,128,0)</f>
        <v>31</v>
      </c>
      <c r="J101" s="402">
        <f>VLOOKUP(A101,日报!A:FJ,145,0)</f>
        <v>31</v>
      </c>
      <c r="K101" s="720">
        <f t="shared" si="41"/>
        <v>30.777777777777779</v>
      </c>
      <c r="L101" s="202">
        <f t="shared" si="42"/>
        <v>277</v>
      </c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9"/>
    </row>
    <row r="102" spans="1:31" ht="19.5" customHeight="1" outlineLevel="1">
      <c r="A102" s="199">
        <f t="shared" si="43"/>
        <v>45714</v>
      </c>
      <c r="B102" s="402">
        <f>VLOOKUP(A102,日报!A:FB,9,0)</f>
        <v>5</v>
      </c>
      <c r="C102" s="402">
        <f>VLOOKUP(A102,日报!A:FC,26,0)</f>
        <v>5</v>
      </c>
      <c r="D102" s="402">
        <f>VLOOKUP(A102,日报!A:FD,43,0)</f>
        <v>6</v>
      </c>
      <c r="E102" s="402">
        <f>VLOOKUP(A102,日报!A:FE,60,0)</f>
        <v>6</v>
      </c>
      <c r="F102" s="402">
        <f>VLOOKUP(A102,日报!A:FF,77,0)</f>
        <v>6</v>
      </c>
      <c r="G102" s="402">
        <f>VLOOKUP(A102,日报!A:FG,94,0)</f>
        <v>6</v>
      </c>
      <c r="H102" s="402">
        <f>VLOOKUP(A102,日报!A:FH,111,0)</f>
        <v>6</v>
      </c>
      <c r="I102" s="402">
        <f>VLOOKUP(A102,日报!A:FI,128,0)</f>
        <v>6</v>
      </c>
      <c r="J102" s="402">
        <f>VLOOKUP(A102,日报!A:FJ,145,0)</f>
        <v>6</v>
      </c>
      <c r="K102" s="720">
        <f t="shared" si="41"/>
        <v>5.7777777777777777</v>
      </c>
      <c r="L102" s="202">
        <f t="shared" si="42"/>
        <v>52</v>
      </c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9"/>
    </row>
    <row r="103" spans="1:31" ht="19.5" customHeight="1" outlineLevel="1">
      <c r="A103" s="199">
        <f t="shared" si="43"/>
        <v>45715</v>
      </c>
      <c r="B103" s="402">
        <f>VLOOKUP(A103,日报!A:FB,9,0)</f>
        <v>0</v>
      </c>
      <c r="C103" s="402">
        <f>VLOOKUP(A103,日报!A:FC,26,0)</f>
        <v>0</v>
      </c>
      <c r="D103" s="402">
        <f>VLOOKUP(A103,日报!A:FD,43,0)</f>
        <v>0</v>
      </c>
      <c r="E103" s="402">
        <f>VLOOKUP(A103,日报!A:FE,60,0)</f>
        <v>0</v>
      </c>
      <c r="F103" s="402">
        <f>VLOOKUP(A103,日报!A:FF,77,0)</f>
        <v>0</v>
      </c>
      <c r="G103" s="402">
        <f>VLOOKUP(A103,日报!A:FG,94,0)</f>
        <v>0</v>
      </c>
      <c r="H103" s="402">
        <f>VLOOKUP(A103,日报!A:FH,111,0)</f>
        <v>0</v>
      </c>
      <c r="I103" s="402">
        <f>VLOOKUP(A103,日报!A:FI,128,0)</f>
        <v>0</v>
      </c>
      <c r="J103" s="402">
        <f>VLOOKUP(A103,日报!A:FJ,145,0)</f>
        <v>0</v>
      </c>
      <c r="K103" s="720">
        <f t="shared" si="41"/>
        <v>0</v>
      </c>
      <c r="L103" s="202">
        <f t="shared" si="42"/>
        <v>0</v>
      </c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9"/>
    </row>
    <row r="104" spans="1:31" ht="19.5" customHeight="1" outlineLevel="1">
      <c r="A104" s="199">
        <f t="shared" si="43"/>
        <v>45716</v>
      </c>
      <c r="B104" s="402">
        <f>VLOOKUP(A104,日报!A:FB,9,0)</f>
        <v>0</v>
      </c>
      <c r="C104" s="402">
        <f>VLOOKUP(A104,日报!A:FC,26,0)</f>
        <v>0</v>
      </c>
      <c r="D104" s="402">
        <f>VLOOKUP(A104,日报!A:FD,43,0)</f>
        <v>0</v>
      </c>
      <c r="E104" s="402">
        <f>VLOOKUP(A104,日报!A:FE,60,0)</f>
        <v>0</v>
      </c>
      <c r="F104" s="402">
        <f>VLOOKUP(A104,日报!A:FF,77,0)</f>
        <v>0</v>
      </c>
      <c r="G104" s="402">
        <f>VLOOKUP(A104,日报!A:FG,94,0)</f>
        <v>51</v>
      </c>
      <c r="H104" s="402">
        <f>VLOOKUP(A104,日报!A:FH,111,0)</f>
        <v>0</v>
      </c>
      <c r="I104" s="402">
        <f>VLOOKUP(A104,日报!A:FI,128,0)</f>
        <v>51</v>
      </c>
      <c r="J104" s="402">
        <f>VLOOKUP(A104,日报!A:FJ,145,0)</f>
        <v>0</v>
      </c>
      <c r="K104" s="720">
        <f t="shared" si="41"/>
        <v>11.333333333333334</v>
      </c>
      <c r="L104" s="202">
        <f t="shared" si="42"/>
        <v>102</v>
      </c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  <c r="AA104" s="158"/>
      <c r="AB104" s="158"/>
      <c r="AC104" s="158"/>
      <c r="AD104" s="158"/>
      <c r="AE104" s="159"/>
    </row>
    <row r="105" spans="1:31" ht="19.5" customHeight="1" outlineLevel="1">
      <c r="A105" s="199">
        <f t="shared" si="43"/>
        <v>45717</v>
      </c>
      <c r="B105" s="402" t="str">
        <f ca="1">VLOOKUP(A105,日报!A:FB,9,0)</f>
        <v/>
      </c>
      <c r="C105" s="402" t="str">
        <f ca="1">VLOOKUP(A105,日报!A:FC,26,0)</f>
        <v/>
      </c>
      <c r="D105" s="402" t="str">
        <f ca="1">VLOOKUP(A105,日报!A:FD,43,0)</f>
        <v/>
      </c>
      <c r="E105" s="402" t="str">
        <f ca="1">VLOOKUP(A105,日报!A:FE,60,0)</f>
        <v/>
      </c>
      <c r="F105" s="402" t="str">
        <f ca="1">VLOOKUP(A105,日报!A:FF,77,0)</f>
        <v/>
      </c>
      <c r="G105" s="402" t="str">
        <f ca="1">VLOOKUP(A105,日报!A:FG,94,0)</f>
        <v/>
      </c>
      <c r="H105" s="402" t="str">
        <f ca="1">VLOOKUP(A105,日报!A:FH,111,0)</f>
        <v/>
      </c>
      <c r="I105" s="402" t="str">
        <f ca="1">VLOOKUP(A105,日报!A:FI,128,0)</f>
        <v/>
      </c>
      <c r="J105" s="402" t="str">
        <f ca="1">VLOOKUP(A105,日报!A:FJ,145,0)</f>
        <v/>
      </c>
      <c r="K105" s="720" t="e">
        <f t="shared" ca="1" si="41"/>
        <v>#DIV/0!</v>
      </c>
      <c r="L105" s="202">
        <f t="shared" ca="1" si="42"/>
        <v>0</v>
      </c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9"/>
    </row>
    <row r="106" spans="1:31" ht="19.5" customHeight="1" outlineLevel="1">
      <c r="A106" s="199">
        <f t="shared" si="43"/>
        <v>45718</v>
      </c>
      <c r="B106" s="402" t="str">
        <f ca="1">VLOOKUP(A106,日报!A:FB,9,0)</f>
        <v/>
      </c>
      <c r="C106" s="402" t="str">
        <f ca="1">VLOOKUP(A106,日报!A:FC,26,0)</f>
        <v/>
      </c>
      <c r="D106" s="402" t="str">
        <f ca="1">VLOOKUP(A106,日报!A:FD,43,0)</f>
        <v/>
      </c>
      <c r="E106" s="402" t="str">
        <f ca="1">VLOOKUP(A106,日报!A:FE,60,0)</f>
        <v/>
      </c>
      <c r="F106" s="402" t="str">
        <f ca="1">VLOOKUP(A106,日报!A:FF,77,0)</f>
        <v/>
      </c>
      <c r="G106" s="402" t="str">
        <f ca="1">VLOOKUP(A106,日报!A:FG,94,0)</f>
        <v/>
      </c>
      <c r="H106" s="402" t="str">
        <f ca="1">VLOOKUP(A106,日报!A:FH,111,0)</f>
        <v/>
      </c>
      <c r="I106" s="402" t="str">
        <f ca="1">VLOOKUP(A106,日报!A:FI,128,0)</f>
        <v/>
      </c>
      <c r="J106" s="402" t="str">
        <f ca="1">VLOOKUP(A106,日报!A:FJ,145,0)</f>
        <v/>
      </c>
      <c r="K106" s="720" t="e">
        <f t="shared" ca="1" si="41"/>
        <v>#DIV/0!</v>
      </c>
      <c r="L106" s="202">
        <f t="shared" ca="1" si="42"/>
        <v>0</v>
      </c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9"/>
    </row>
    <row r="107" spans="1:31" ht="19.5" customHeight="1" outlineLevel="1">
      <c r="A107" s="199">
        <f t="shared" si="43"/>
        <v>45719</v>
      </c>
      <c r="B107" s="402">
        <f ca="1">VLOOKUP(A107,日报!A:FB,9,0)</f>
        <v>0</v>
      </c>
      <c r="C107" s="402">
        <f ca="1">VLOOKUP(A107,日报!A:FC,26,0)</f>
        <v>0</v>
      </c>
      <c r="D107" s="402">
        <f ca="1">VLOOKUP(A107,日报!A:FD,43,0)</f>
        <v>0</v>
      </c>
      <c r="E107" s="402">
        <f ca="1">VLOOKUP(A107,日报!A:FE,60,0)</f>
        <v>0</v>
      </c>
      <c r="F107" s="402">
        <f ca="1">VLOOKUP(A107,日报!A:FF,77,0)</f>
        <v>0</v>
      </c>
      <c r="G107" s="402">
        <f ca="1">VLOOKUP(A107,日报!A:FG,94,0)</f>
        <v>51</v>
      </c>
      <c r="H107" s="402">
        <f ca="1">VLOOKUP(A107,日报!A:FH,111,0)</f>
        <v>0</v>
      </c>
      <c r="I107" s="402">
        <f ca="1">VLOOKUP(A107,日报!A:FI,128,0)</f>
        <v>51</v>
      </c>
      <c r="J107" s="402">
        <f ca="1">VLOOKUP(A107,日报!A:FJ,145,0)</f>
        <v>0</v>
      </c>
      <c r="K107" s="720">
        <f t="shared" ca="1" si="41"/>
        <v>11.333333333333334</v>
      </c>
      <c r="L107" s="202">
        <f t="shared" ca="1" si="42"/>
        <v>102</v>
      </c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9"/>
    </row>
    <row r="108" spans="1:31" ht="19.5" customHeight="1" outlineLevel="1">
      <c r="A108" s="199">
        <f t="shared" si="43"/>
        <v>45720</v>
      </c>
      <c r="B108" s="402" t="str">
        <f ca="1">VLOOKUP(A108,日报!A:FB,9,0)</f>
        <v/>
      </c>
      <c r="C108" s="402" t="str">
        <f ca="1">VLOOKUP(A108,日报!A:FC,26,0)</f>
        <v/>
      </c>
      <c r="D108" s="402" t="str">
        <f ca="1">VLOOKUP(A108,日报!A:FD,43,0)</f>
        <v/>
      </c>
      <c r="E108" s="402" t="str">
        <f ca="1">VLOOKUP(A108,日报!A:FE,60,0)</f>
        <v/>
      </c>
      <c r="F108" s="402" t="str">
        <f ca="1">VLOOKUP(A108,日报!A:FF,77,0)</f>
        <v/>
      </c>
      <c r="G108" s="402" t="str">
        <f ca="1">VLOOKUP(A108,日报!A:FG,94,0)</f>
        <v/>
      </c>
      <c r="H108" s="402" t="str">
        <f ca="1">VLOOKUP(A108,日报!A:FH,111,0)</f>
        <v/>
      </c>
      <c r="I108" s="402" t="str">
        <f ca="1">VLOOKUP(A108,日报!A:FI,128,0)</f>
        <v/>
      </c>
      <c r="J108" s="402" t="str">
        <f ca="1">VLOOKUP(A108,日报!A:FJ,145,0)</f>
        <v/>
      </c>
      <c r="K108" s="720" t="e">
        <f t="shared" ca="1" si="41"/>
        <v>#DIV/0!</v>
      </c>
      <c r="L108" s="202">
        <f t="shared" ca="1" si="42"/>
        <v>0</v>
      </c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9"/>
    </row>
    <row r="109" spans="1:31" ht="19.5" customHeight="1" outlineLevel="1">
      <c r="A109" s="199">
        <f t="shared" si="43"/>
        <v>45721</v>
      </c>
      <c r="B109" s="402" t="str">
        <f ca="1">VLOOKUP(A109,日报!A:FB,9,0)</f>
        <v/>
      </c>
      <c r="C109" s="402" t="str">
        <f ca="1">VLOOKUP(A109,日报!A:FC,26,0)</f>
        <v/>
      </c>
      <c r="D109" s="402" t="str">
        <f ca="1">VLOOKUP(A109,日报!A:FD,43,0)</f>
        <v/>
      </c>
      <c r="E109" s="402" t="str">
        <f ca="1">VLOOKUP(A109,日报!A:FE,60,0)</f>
        <v/>
      </c>
      <c r="F109" s="402" t="str">
        <f ca="1">VLOOKUP(A109,日报!A:FF,77,0)</f>
        <v/>
      </c>
      <c r="G109" s="402" t="str">
        <f ca="1">VLOOKUP(A109,日报!A:FG,94,0)</f>
        <v/>
      </c>
      <c r="H109" s="402" t="str">
        <f ca="1">VLOOKUP(A109,日报!A:FH,111,0)</f>
        <v/>
      </c>
      <c r="I109" s="402" t="str">
        <f ca="1">VLOOKUP(A109,日报!A:FI,128,0)</f>
        <v/>
      </c>
      <c r="J109" s="402" t="str">
        <f ca="1">VLOOKUP(A109,日报!A:FJ,145,0)</f>
        <v/>
      </c>
      <c r="K109" s="720" t="e">
        <f t="shared" ca="1" si="41"/>
        <v>#DIV/0!</v>
      </c>
      <c r="L109" s="202">
        <f t="shared" ca="1" si="42"/>
        <v>0</v>
      </c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9"/>
    </row>
    <row r="110" spans="1:31" ht="19.5" customHeight="1" outlineLevel="1">
      <c r="A110" s="199">
        <f t="shared" si="43"/>
        <v>45722</v>
      </c>
      <c r="B110" s="402">
        <f>VLOOKUP(A110,日报!A:FB,9,0)</f>
        <v>0</v>
      </c>
      <c r="C110" s="402">
        <f>VLOOKUP(A110,日报!A:FC,26,0)</f>
        <v>0</v>
      </c>
      <c r="D110" s="402">
        <f>VLOOKUP(A110,日报!A:FD,43,0)</f>
        <v>0</v>
      </c>
      <c r="E110" s="402">
        <f>VLOOKUP(A110,日报!A:FE,60,0)</f>
        <v>0</v>
      </c>
      <c r="F110" s="402">
        <f>VLOOKUP(A110,日报!A:FF,77,0)</f>
        <v>0</v>
      </c>
      <c r="G110" s="402" t="str">
        <f ca="1">VLOOKUP(A110,日报!A:FG,94,0)</f>
        <v/>
      </c>
      <c r="H110" s="402" t="str">
        <f ca="1">VLOOKUP(A110,日报!A:FH,111,0)</f>
        <v/>
      </c>
      <c r="I110" s="402" t="str">
        <f ca="1">VLOOKUP(A110,日报!A:FI,128,0)</f>
        <v/>
      </c>
      <c r="J110" s="402" t="str">
        <f ca="1">VLOOKUP(A110,日报!A:FJ,145,0)</f>
        <v/>
      </c>
      <c r="K110" s="720">
        <f t="shared" ca="1" si="41"/>
        <v>0</v>
      </c>
      <c r="L110" s="202">
        <f t="shared" ca="1" si="42"/>
        <v>0</v>
      </c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  <c r="AA110" s="158"/>
      <c r="AB110" s="158"/>
      <c r="AC110" s="158"/>
      <c r="AD110" s="158"/>
      <c r="AE110" s="159"/>
    </row>
    <row r="111" spans="1:31" ht="19.5" customHeight="1" outlineLevel="1">
      <c r="A111" s="199">
        <f t="shared" si="43"/>
        <v>45723</v>
      </c>
      <c r="B111" s="402">
        <f>VLOOKUP(A111,日报!A:FB,9,0)</f>
        <v>0</v>
      </c>
      <c r="C111" s="402">
        <f>VLOOKUP(A111,日报!A:FC,26,0)</f>
        <v>0</v>
      </c>
      <c r="D111" s="402">
        <f>VLOOKUP(A111,日报!A:FD,43,0)</f>
        <v>0</v>
      </c>
      <c r="E111" s="402">
        <f>VLOOKUP(A111,日报!A:FE,60,0)</f>
        <v>0</v>
      </c>
      <c r="F111" s="402">
        <f>VLOOKUP(A111,日报!A:FF,77,0)</f>
        <v>0</v>
      </c>
      <c r="G111" s="402">
        <f>VLOOKUP(A111,日报!A:FG,94,0)</f>
        <v>0</v>
      </c>
      <c r="H111" s="402">
        <f>VLOOKUP(A111,日报!A:FH,111,0)</f>
        <v>0</v>
      </c>
      <c r="I111" s="402">
        <f>VLOOKUP(A111,日报!A:FI,128,0)</f>
        <v>0</v>
      </c>
      <c r="J111" s="402">
        <f>VLOOKUP(A111,日报!A:FJ,145,0)</f>
        <v>0</v>
      </c>
      <c r="K111" s="720">
        <f t="shared" si="41"/>
        <v>0</v>
      </c>
      <c r="L111" s="202">
        <f t="shared" si="42"/>
        <v>0</v>
      </c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  <c r="AA111" s="158"/>
      <c r="AB111" s="158"/>
      <c r="AC111" s="158"/>
      <c r="AD111" s="158"/>
      <c r="AE111" s="159"/>
    </row>
    <row r="112" spans="1:31" ht="19.5" customHeight="1" outlineLevel="1">
      <c r="A112" s="199">
        <f t="shared" si="43"/>
        <v>45724</v>
      </c>
      <c r="B112" s="402">
        <f>VLOOKUP(A112,日报!A:FB,9,0)</f>
        <v>0</v>
      </c>
      <c r="C112" s="402">
        <f>VLOOKUP(A112,日报!A:FC,26,0)</f>
        <v>0</v>
      </c>
      <c r="D112" s="402">
        <f>VLOOKUP(A112,日报!A:FD,43,0)</f>
        <v>0</v>
      </c>
      <c r="E112" s="402">
        <f>VLOOKUP(A112,日报!A:FE,60,0)</f>
        <v>0</v>
      </c>
      <c r="F112" s="402">
        <f>VLOOKUP(A112,日报!A:FF,77,0)</f>
        <v>0</v>
      </c>
      <c r="G112" s="402">
        <f>VLOOKUP(A112,日报!A:FG,94,0)</f>
        <v>0</v>
      </c>
      <c r="H112" s="402">
        <f>VLOOKUP(A112,日报!A:FH,111,0)</f>
        <v>0</v>
      </c>
      <c r="I112" s="402">
        <f>VLOOKUP(A112,日报!A:FI,128,0)</f>
        <v>0</v>
      </c>
      <c r="J112" s="402">
        <f>VLOOKUP(A112,日报!A:FJ,145,0)</f>
        <v>0</v>
      </c>
      <c r="K112" s="720">
        <f t="shared" si="41"/>
        <v>0</v>
      </c>
      <c r="L112" s="202">
        <f t="shared" si="42"/>
        <v>0</v>
      </c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  <c r="AA112" s="158"/>
      <c r="AB112" s="158"/>
      <c r="AC112" s="158"/>
      <c r="AD112" s="158"/>
      <c r="AE112" s="159"/>
    </row>
    <row r="113" spans="1:31" ht="19.5" customHeight="1" outlineLevel="1">
      <c r="A113" s="199">
        <f t="shared" si="43"/>
        <v>45725</v>
      </c>
      <c r="B113" s="402">
        <f>VLOOKUP(A113,日报!A:FB,9,0)</f>
        <v>0</v>
      </c>
      <c r="C113" s="402">
        <f>VLOOKUP(A113,日报!A:FC,26,0)</f>
        <v>0</v>
      </c>
      <c r="D113" s="402">
        <f>VLOOKUP(A113,日报!A:FD,43,0)</f>
        <v>0</v>
      </c>
      <c r="E113" s="402">
        <f>VLOOKUP(A113,日报!A:FE,60,0)</f>
        <v>0</v>
      </c>
      <c r="F113" s="402">
        <f>VLOOKUP(A113,日报!A:FF,77,0)</f>
        <v>0</v>
      </c>
      <c r="G113" s="402">
        <f>VLOOKUP(A113,日报!A:FG,94,0)</f>
        <v>0</v>
      </c>
      <c r="H113" s="402">
        <f>VLOOKUP(A113,日报!A:FH,111,0)</f>
        <v>0</v>
      </c>
      <c r="I113" s="402">
        <f>VLOOKUP(A113,日报!A:FI,128,0)</f>
        <v>0</v>
      </c>
      <c r="J113" s="402">
        <f>VLOOKUP(A113,日报!A:FJ,145,0)</f>
        <v>0</v>
      </c>
      <c r="K113" s="720">
        <f t="shared" si="41"/>
        <v>0</v>
      </c>
      <c r="L113" s="202">
        <f t="shared" si="42"/>
        <v>0</v>
      </c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  <c r="AA113" s="158"/>
      <c r="AB113" s="158"/>
      <c r="AC113" s="158"/>
      <c r="AD113" s="158"/>
      <c r="AE113" s="159"/>
    </row>
    <row r="114" spans="1:31" ht="19.5" customHeight="1" outlineLevel="1">
      <c r="A114" s="199">
        <f t="shared" si="43"/>
        <v>45726</v>
      </c>
      <c r="B114" s="402">
        <f>VLOOKUP(A114,日报!A:FB,9,0)</f>
        <v>0</v>
      </c>
      <c r="C114" s="402">
        <f>VLOOKUP(A114,日报!A:FC,26,0)</f>
        <v>0</v>
      </c>
      <c r="D114" s="402">
        <f>VLOOKUP(A114,日报!A:FD,43,0)</f>
        <v>0</v>
      </c>
      <c r="E114" s="402">
        <f>VLOOKUP(A114,日报!A:FE,60,0)</f>
        <v>0</v>
      </c>
      <c r="F114" s="402">
        <f>VLOOKUP(A114,日报!A:FF,77,0)</f>
        <v>0</v>
      </c>
      <c r="G114" s="402">
        <f>VLOOKUP(A114,日报!A:FG,94,0)</f>
        <v>0</v>
      </c>
      <c r="H114" s="402">
        <f>VLOOKUP(A114,日报!A:FH,111,0)</f>
        <v>0</v>
      </c>
      <c r="I114" s="402">
        <f>VLOOKUP(A114,日报!A:FI,128,0)</f>
        <v>0</v>
      </c>
      <c r="J114" s="402">
        <f>VLOOKUP(A114,日报!A:FJ,145,0)</f>
        <v>0</v>
      </c>
      <c r="K114" s="720">
        <f t="shared" si="41"/>
        <v>0</v>
      </c>
      <c r="L114" s="202">
        <f t="shared" si="42"/>
        <v>0</v>
      </c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  <c r="AA114" s="158"/>
      <c r="AB114" s="158"/>
      <c r="AC114" s="158"/>
      <c r="AD114" s="158"/>
      <c r="AE114" s="159"/>
    </row>
    <row r="115" spans="1:31" ht="19.5" customHeight="1" outlineLevel="1">
      <c r="A115" s="199">
        <f t="shared" si="43"/>
        <v>45727</v>
      </c>
      <c r="B115" s="402">
        <f>VLOOKUP(A115,日报!A:FB,9,0)</f>
        <v>0</v>
      </c>
      <c r="C115" s="402">
        <f>VLOOKUP(A115,日报!A:FC,26,0)</f>
        <v>0</v>
      </c>
      <c r="D115" s="402">
        <f>VLOOKUP(A115,日报!A:FD,43,0)</f>
        <v>0</v>
      </c>
      <c r="E115" s="402">
        <f>VLOOKUP(A115,日报!A:FE,60,0)</f>
        <v>0</v>
      </c>
      <c r="F115" s="402">
        <f>VLOOKUP(A115,日报!A:FF,77,0)</f>
        <v>0</v>
      </c>
      <c r="G115" s="402">
        <f>VLOOKUP(A115,日报!A:FG,94,0)</f>
        <v>0</v>
      </c>
      <c r="H115" s="402">
        <f>VLOOKUP(A115,日报!A:FH,111,0)</f>
        <v>0</v>
      </c>
      <c r="I115" s="402">
        <f>VLOOKUP(A115,日报!A:FI,128,0)</f>
        <v>0</v>
      </c>
      <c r="J115" s="402">
        <f>VLOOKUP(A115,日报!A:FJ,145,0)</f>
        <v>0</v>
      </c>
      <c r="K115" s="720">
        <f t="shared" si="41"/>
        <v>0</v>
      </c>
      <c r="L115" s="202">
        <f t="shared" si="42"/>
        <v>0</v>
      </c>
    </row>
    <row r="116" spans="1:31" ht="19.5" customHeight="1" outlineLevel="1">
      <c r="A116" s="199">
        <f t="shared" si="43"/>
        <v>45728</v>
      </c>
      <c r="B116" s="402">
        <f>VLOOKUP(A116,日报!A:FB,9,0)</f>
        <v>0</v>
      </c>
      <c r="C116" s="402">
        <f>VLOOKUP(A116,日报!A:FC,26,0)</f>
        <v>0</v>
      </c>
      <c r="D116" s="402">
        <f>VLOOKUP(A116,日报!A:FD,43,0)</f>
        <v>0</v>
      </c>
      <c r="E116" s="402">
        <f>VLOOKUP(A116,日报!A:FE,60,0)</f>
        <v>0</v>
      </c>
      <c r="F116" s="402">
        <f>VLOOKUP(A116,日报!A:FF,77,0)</f>
        <v>0</v>
      </c>
      <c r="G116" s="402">
        <f>VLOOKUP(A116,日报!A:FG,94,0)</f>
        <v>0</v>
      </c>
      <c r="H116" s="402">
        <f>VLOOKUP(A116,日报!A:FH,111,0)</f>
        <v>0</v>
      </c>
      <c r="I116" s="402">
        <f>VLOOKUP(A116,日报!A:FI,128,0)</f>
        <v>0</v>
      </c>
      <c r="J116" s="402">
        <f>VLOOKUP(A116,日报!A:FJ,145,0)</f>
        <v>0</v>
      </c>
      <c r="K116" s="720">
        <f t="shared" si="41"/>
        <v>0</v>
      </c>
      <c r="L116" s="202">
        <f t="shared" si="42"/>
        <v>0</v>
      </c>
    </row>
    <row r="117" spans="1:31" ht="19.5" customHeight="1" outlineLevel="1" thickBot="1">
      <c r="A117" s="200">
        <f t="shared" si="43"/>
        <v>45729</v>
      </c>
      <c r="B117" s="402">
        <f>VLOOKUP(A117,日报!A:FB,9,0)</f>
        <v>0</v>
      </c>
      <c r="C117" s="402">
        <f>VLOOKUP(A117,日报!A:FC,26,0)</f>
        <v>0</v>
      </c>
      <c r="D117" s="402">
        <f>VLOOKUP(A117,日报!A:FD,43,0)</f>
        <v>0</v>
      </c>
      <c r="E117" s="402">
        <f>VLOOKUP(A117,日报!A:FE,60,0)</f>
        <v>0</v>
      </c>
      <c r="F117" s="402">
        <f>VLOOKUP(A117,日报!A:FF,77,0)</f>
        <v>0</v>
      </c>
      <c r="G117" s="402">
        <f>VLOOKUP(A117,日报!A:FG,94,0)</f>
        <v>0</v>
      </c>
      <c r="H117" s="402">
        <f>VLOOKUP(A117,日报!A:FH,111,0)</f>
        <v>0</v>
      </c>
      <c r="I117" s="402">
        <f>VLOOKUP(A117,日报!A:FI,128,0)</f>
        <v>0</v>
      </c>
      <c r="J117" s="402">
        <f>VLOOKUP(A117,日报!A:FJ,145,0)</f>
        <v>0</v>
      </c>
      <c r="K117" s="720">
        <f t="shared" si="41"/>
        <v>0</v>
      </c>
      <c r="L117" s="202">
        <f t="shared" si="42"/>
        <v>0</v>
      </c>
    </row>
  </sheetData>
  <mergeCells count="4">
    <mergeCell ref="K3:K8"/>
    <mergeCell ref="L3:L8"/>
    <mergeCell ref="K61:K66"/>
    <mergeCell ref="L61:L66"/>
  </mergeCells>
  <phoneticPr fontId="1" type="noConversion"/>
  <conditionalFormatting sqref="M67:M75 P67:AD75 M76:AD114">
    <cfRule type="cellIs" dxfId="67" priority="1" stopIfTrue="1" operator="greaterThanOrEqual">
      <formula>0.3</formula>
    </cfRule>
    <cfRule type="cellIs" dxfId="66" priority="2" stopIfTrue="1" operator="greaterThanOrEqual">
      <formula>0.2</formula>
    </cfRule>
    <cfRule type="cellIs" dxfId="65" priority="3" stopIfTrue="1" operator="greaterThanOrEqual">
      <formula>0.1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D942D-5902-4BDC-8E27-459020CF1A74}">
  <sheetPr codeName="Sheet95"/>
  <dimension ref="A1:AE117"/>
  <sheetViews>
    <sheetView topLeftCell="A58" workbookViewId="0">
      <selection activeCell="B67" sqref="B67:J117"/>
    </sheetView>
  </sheetViews>
  <sheetFormatPr defaultColWidth="9" defaultRowHeight="14" outlineLevelRow="1"/>
  <cols>
    <col min="1" max="1" width="9.453125" style="1" customWidth="1"/>
    <col min="2" max="9" width="10.36328125" style="1" bestFit="1" customWidth="1"/>
    <col min="10" max="10" width="12" style="1" customWidth="1"/>
    <col min="11" max="12" width="9" style="181"/>
    <col min="13" max="13" width="2.6328125" style="1" customWidth="1"/>
    <col min="14" max="16384" width="9" style="1"/>
  </cols>
  <sheetData>
    <row r="1" spans="1:16" ht="18.75" hidden="1" customHeight="1">
      <c r="A1" s="184">
        <f>基本信息!$F$3</f>
        <v>9</v>
      </c>
    </row>
    <row r="2" spans="1:16" ht="45.75" customHeight="1" thickBot="1">
      <c r="A2" s="182" t="s">
        <v>463</v>
      </c>
      <c r="B2" s="157"/>
      <c r="C2" s="157"/>
      <c r="D2" s="157"/>
      <c r="E2" s="157"/>
      <c r="F2" s="157"/>
      <c r="G2" s="157"/>
      <c r="H2" s="157"/>
      <c r="I2" s="157"/>
      <c r="K2" s="180"/>
      <c r="L2" s="180"/>
      <c r="P2" s="184"/>
    </row>
    <row r="3" spans="1:16" s="160" customFormat="1" ht="29.25" customHeight="1" outlineLevel="1">
      <c r="A3" s="163" t="s">
        <v>16</v>
      </c>
      <c r="B3" s="396" t="s">
        <v>325</v>
      </c>
      <c r="C3" s="396" t="s">
        <v>519</v>
      </c>
      <c r="D3" s="396" t="s">
        <v>559</v>
      </c>
      <c r="E3" s="396" t="s">
        <v>520</v>
      </c>
      <c r="F3" s="396" t="s">
        <v>522</v>
      </c>
      <c r="G3" s="396" t="s">
        <v>620</v>
      </c>
      <c r="H3" s="396" t="s">
        <v>621</v>
      </c>
      <c r="I3" s="396" t="s">
        <v>622</v>
      </c>
      <c r="J3" s="396" t="s">
        <v>623</v>
      </c>
      <c r="K3" s="1209" t="s">
        <v>118</v>
      </c>
      <c r="L3" s="1212" t="s">
        <v>460</v>
      </c>
      <c r="N3" s="1"/>
      <c r="O3" s="1"/>
    </row>
    <row r="4" spans="1:16" s="160" customFormat="1" ht="26.25" customHeight="1" outlineLevel="1">
      <c r="A4" s="161" t="s">
        <v>114</v>
      </c>
      <c r="B4" s="397">
        <v>28000</v>
      </c>
      <c r="C4" s="397">
        <v>26500</v>
      </c>
      <c r="D4" s="397">
        <v>26400</v>
      </c>
      <c r="E4" s="397">
        <v>26400</v>
      </c>
      <c r="F4" s="397">
        <v>26400</v>
      </c>
      <c r="G4" s="397">
        <v>29500</v>
      </c>
      <c r="H4" s="397">
        <v>29600</v>
      </c>
      <c r="I4" s="397">
        <v>29500</v>
      </c>
      <c r="J4" s="397">
        <v>29600</v>
      </c>
      <c r="K4" s="1210"/>
      <c r="L4" s="1213"/>
      <c r="N4" s="1"/>
      <c r="O4" s="1"/>
    </row>
    <row r="5" spans="1:16" s="160" customFormat="1" ht="26.25" customHeight="1" outlineLevel="1">
      <c r="A5" s="161" t="s">
        <v>115</v>
      </c>
      <c r="B5" s="397" t="s">
        <v>521</v>
      </c>
      <c r="C5" s="397" t="s">
        <v>521</v>
      </c>
      <c r="D5" s="397" t="s">
        <v>521</v>
      </c>
      <c r="E5" s="397" t="s">
        <v>521</v>
      </c>
      <c r="F5" s="397" t="s">
        <v>521</v>
      </c>
      <c r="G5" s="397" t="s">
        <v>521</v>
      </c>
      <c r="H5" s="397" t="s">
        <v>521</v>
      </c>
      <c r="I5" s="397" t="s">
        <v>521</v>
      </c>
      <c r="J5" s="397" t="s">
        <v>521</v>
      </c>
      <c r="K5" s="1210"/>
      <c r="L5" s="1213"/>
      <c r="N5" s="1"/>
      <c r="O5" s="1"/>
    </row>
    <row r="6" spans="1:16" s="160" customFormat="1" ht="26.25" customHeight="1" outlineLevel="1">
      <c r="A6" s="161" t="s">
        <v>116</v>
      </c>
      <c r="B6" s="398" t="s">
        <v>624</v>
      </c>
      <c r="C6" s="398" t="s">
        <v>624</v>
      </c>
      <c r="D6" s="398" t="s">
        <v>624</v>
      </c>
      <c r="E6" s="398" t="s">
        <v>624</v>
      </c>
      <c r="F6" s="398" t="s">
        <v>624</v>
      </c>
      <c r="G6" s="398" t="s">
        <v>625</v>
      </c>
      <c r="H6" s="398" t="s">
        <v>625</v>
      </c>
      <c r="I6" s="398" t="s">
        <v>625</v>
      </c>
      <c r="J6" s="398" t="s">
        <v>625</v>
      </c>
      <c r="K6" s="1210"/>
      <c r="L6" s="1213"/>
      <c r="N6" s="1"/>
      <c r="O6" s="1"/>
    </row>
    <row r="7" spans="1:16" s="160" customFormat="1" ht="26.25" customHeight="1" outlineLevel="1">
      <c r="A7" s="188" t="s">
        <v>136</v>
      </c>
      <c r="B7" s="189">
        <v>45679</v>
      </c>
      <c r="C7" s="189">
        <v>45679</v>
      </c>
      <c r="D7" s="189">
        <v>45679</v>
      </c>
      <c r="E7" s="189">
        <v>45679</v>
      </c>
      <c r="F7" s="189">
        <v>45679</v>
      </c>
      <c r="G7" s="189">
        <v>45680</v>
      </c>
      <c r="H7" s="189">
        <v>45680</v>
      </c>
      <c r="I7" s="189">
        <v>45680</v>
      </c>
      <c r="J7" s="189">
        <v>45680</v>
      </c>
      <c r="K7" s="1210"/>
      <c r="L7" s="1213"/>
      <c r="N7" s="1"/>
      <c r="O7" s="1"/>
    </row>
    <row r="8" spans="1:16" s="160" customFormat="1" ht="26.25" customHeight="1" outlineLevel="1" thickBot="1">
      <c r="A8" s="162" t="s">
        <v>117</v>
      </c>
      <c r="B8" s="399">
        <f t="shared" ref="B8:J8" ca="1" si="0">SUM(B9:B58)</f>
        <v>1996</v>
      </c>
      <c r="C8" s="399">
        <f t="shared" ca="1" si="0"/>
        <v>2040</v>
      </c>
      <c r="D8" s="399">
        <f t="shared" ca="1" si="0"/>
        <v>1916</v>
      </c>
      <c r="E8" s="399">
        <f t="shared" ca="1" si="0"/>
        <v>2016</v>
      </c>
      <c r="F8" s="399">
        <f t="shared" ca="1" si="0"/>
        <v>1976</v>
      </c>
      <c r="G8" s="399">
        <f t="shared" ca="1" si="0"/>
        <v>2084</v>
      </c>
      <c r="H8" s="399">
        <f t="shared" ca="1" si="0"/>
        <v>1352</v>
      </c>
      <c r="I8" s="399">
        <f t="shared" ca="1" si="0"/>
        <v>2056</v>
      </c>
      <c r="J8" s="399">
        <f t="shared" ca="1" si="0"/>
        <v>2044</v>
      </c>
      <c r="K8" s="1211"/>
      <c r="L8" s="1214"/>
      <c r="N8" s="1"/>
      <c r="O8" s="1"/>
    </row>
    <row r="9" spans="1:16" ht="20.25" customHeight="1" outlineLevel="1">
      <c r="A9" s="401">
        <v>0</v>
      </c>
      <c r="B9" s="400">
        <f>IFERROR((VLOOKUP(A9,日报!D:R,7,0)),"0")</f>
        <v>0</v>
      </c>
      <c r="C9" s="400">
        <f>IFERROR((VLOOKUP(A9,日报!U:AI,7,0)),"0")</f>
        <v>0</v>
      </c>
      <c r="D9" s="400">
        <f>IFERROR((VLOOKUP(A9,日报!AL:AZ,7,0)),"0")</f>
        <v>0</v>
      </c>
      <c r="E9" s="400">
        <f>IFERROR((VLOOKUP(A9,日报!BC:BQ,7,0)),"0")</f>
        <v>0</v>
      </c>
      <c r="F9" s="400">
        <f>IFERROR((VLOOKUP(A9,日报!BT:CH,7,0)),"0")</f>
        <v>0</v>
      </c>
      <c r="G9" s="400">
        <f>IFERROR((VLOOKUP(A9,日报!CK:CY,7,0)),"0")</f>
        <v>0</v>
      </c>
      <c r="H9" s="400">
        <f>IFERROR((VLOOKUP(A9,日报!DB:DP,7,0)),"0")</f>
        <v>0</v>
      </c>
      <c r="I9" s="400">
        <f>IFERROR((VLOOKUP(A9,日报!DS:EG,7,0)),"0")</f>
        <v>0</v>
      </c>
      <c r="J9" s="400">
        <f>IFERROR((VLOOKUP(A9,日报!EJ:EX,7,0)),"0")</f>
        <v>0</v>
      </c>
      <c r="K9" s="719">
        <f t="shared" ref="K9:K58" si="1">AVERAGE(B9:J9)</f>
        <v>0</v>
      </c>
      <c r="L9" s="401">
        <f t="shared" ref="L9:L58" si="2">SUM(B9:J9)</f>
        <v>0</v>
      </c>
    </row>
    <row r="10" spans="1:16" ht="20.25" customHeight="1" outlineLevel="1">
      <c r="A10" s="202">
        <f>A9+1</f>
        <v>1</v>
      </c>
      <c r="B10" s="400">
        <f>IFERROR((VLOOKUP(A10,日报!D:R,7,0)),"0")</f>
        <v>44</v>
      </c>
      <c r="C10" s="400">
        <f>IFERROR((VLOOKUP(A10,日报!U:AI,7,0)),"0")</f>
        <v>48</v>
      </c>
      <c r="D10" s="400">
        <f>IFERROR((VLOOKUP(A10,日报!AL:AZ,7,0)),"0")</f>
        <v>48</v>
      </c>
      <c r="E10" s="400">
        <f>IFERROR((VLOOKUP(A10,日报!BC:BQ,7,0)),"0")</f>
        <v>52</v>
      </c>
      <c r="F10" s="400">
        <f>IFERROR((VLOOKUP(A10,日报!BT:CH,7,0)),"0")</f>
        <v>44</v>
      </c>
      <c r="G10" s="400">
        <f>IFERROR((VLOOKUP(A10,日报!CK:CY,7,0)),"0")</f>
        <v>44</v>
      </c>
      <c r="H10" s="400">
        <f>IFERROR((VLOOKUP(A10,日报!DB:DP,7,0)),"0")</f>
        <v>48</v>
      </c>
      <c r="I10" s="400">
        <f>IFERROR((VLOOKUP(A10,日报!DS:EG,7,0)),"0")</f>
        <v>56</v>
      </c>
      <c r="J10" s="400">
        <f>IFERROR((VLOOKUP(A10,日报!EJ:EX,7,0)),"0")</f>
        <v>48</v>
      </c>
      <c r="K10" s="720">
        <f t="shared" si="1"/>
        <v>48</v>
      </c>
      <c r="L10" s="202">
        <f t="shared" si="2"/>
        <v>432</v>
      </c>
    </row>
    <row r="11" spans="1:16" ht="20.25" customHeight="1" outlineLevel="1">
      <c r="A11" s="202">
        <f>A10+1</f>
        <v>2</v>
      </c>
      <c r="B11" s="400">
        <f>IFERROR((VLOOKUP(A11,日报!D:R,7,0)),"0")</f>
        <v>60</v>
      </c>
      <c r="C11" s="400">
        <f>IFERROR((VLOOKUP(A11,日报!U:AI,7,0)),"0")</f>
        <v>60</v>
      </c>
      <c r="D11" s="400">
        <f>IFERROR((VLOOKUP(A11,日报!AL:AZ,7,0)),"0")</f>
        <v>60</v>
      </c>
      <c r="E11" s="400">
        <f>IFERROR((VLOOKUP(A11,日报!BC:BQ,7,0)),"0")</f>
        <v>60</v>
      </c>
      <c r="F11" s="400">
        <f>IFERROR((VLOOKUP(A11,日报!BT:CH,7,0)),"0")</f>
        <v>60</v>
      </c>
      <c r="G11" s="400">
        <f>IFERROR((VLOOKUP(A11,日报!CK:CY,7,0)),"0")</f>
        <v>56</v>
      </c>
      <c r="H11" s="400">
        <f>IFERROR((VLOOKUP(A11,日报!DB:DP,7,0)),"0")</f>
        <v>44</v>
      </c>
      <c r="I11" s="400">
        <f>IFERROR((VLOOKUP(A11,日报!DS:EG,7,0)),"0")</f>
        <v>56</v>
      </c>
      <c r="J11" s="400">
        <f>IFERROR((VLOOKUP(A11,日报!EJ:EX,7,0)),"0")</f>
        <v>64</v>
      </c>
      <c r="K11" s="720">
        <f t="shared" si="1"/>
        <v>57.777777777777779</v>
      </c>
      <c r="L11" s="202">
        <f t="shared" si="2"/>
        <v>520</v>
      </c>
    </row>
    <row r="12" spans="1:16" ht="20.25" customHeight="1" outlineLevel="1">
      <c r="A12" s="202">
        <f t="shared" ref="A12:A58" si="3">A11+1</f>
        <v>3</v>
      </c>
      <c r="B12" s="400">
        <f>IFERROR((VLOOKUP(A12,日报!D:R,7,0)),"0")</f>
        <v>60</v>
      </c>
      <c r="C12" s="400">
        <f>IFERROR((VLOOKUP(A12,日报!U:AI,7,0)),"0")</f>
        <v>64</v>
      </c>
      <c r="D12" s="400">
        <f>IFERROR((VLOOKUP(A12,日报!AL:AZ,7,0)),"0")</f>
        <v>64</v>
      </c>
      <c r="E12" s="400">
        <f>IFERROR((VLOOKUP(A12,日报!BC:BQ,7,0)),"0")</f>
        <v>64</v>
      </c>
      <c r="F12" s="400">
        <f>IFERROR((VLOOKUP(A12,日报!BT:CH,7,0)),"0")</f>
        <v>64</v>
      </c>
      <c r="G12" s="400">
        <f>IFERROR((VLOOKUP(A12,日报!CK:CY,7,0)),"0")</f>
        <v>60</v>
      </c>
      <c r="H12" s="400">
        <f>IFERROR((VLOOKUP(A12,日报!DB:DP,7,0)),"0")</f>
        <v>48</v>
      </c>
      <c r="I12" s="400">
        <f>IFERROR((VLOOKUP(A12,日报!DS:EG,7,0)),"0")</f>
        <v>64</v>
      </c>
      <c r="J12" s="400">
        <f>IFERROR((VLOOKUP(A12,日报!EJ:EX,7,0)),"0")</f>
        <v>72</v>
      </c>
      <c r="K12" s="720">
        <f t="shared" si="1"/>
        <v>62.222222222222221</v>
      </c>
      <c r="L12" s="202">
        <f t="shared" si="2"/>
        <v>560</v>
      </c>
    </row>
    <row r="13" spans="1:16" ht="20.25" customHeight="1" outlineLevel="1">
      <c r="A13" s="202">
        <f t="shared" si="3"/>
        <v>4</v>
      </c>
      <c r="B13" s="400">
        <f>IFERROR((VLOOKUP(A13,日报!D:R,7,0)),"0")</f>
        <v>64</v>
      </c>
      <c r="C13" s="400">
        <f>IFERROR((VLOOKUP(A13,日报!U:AI,7,0)),"0")</f>
        <v>60</v>
      </c>
      <c r="D13" s="400">
        <f>IFERROR((VLOOKUP(A13,日报!AL:AZ,7,0)),"0")</f>
        <v>64</v>
      </c>
      <c r="E13" s="400">
        <f>IFERROR((VLOOKUP(A13,日报!BC:BQ,7,0)),"0")</f>
        <v>60</v>
      </c>
      <c r="F13" s="400">
        <f>IFERROR((VLOOKUP(A13,日报!BT:CH,7,0)),"0")</f>
        <v>60</v>
      </c>
      <c r="G13" s="400">
        <f>IFERROR((VLOOKUP(A13,日报!CK:CY,7,0)),"0")</f>
        <v>68</v>
      </c>
      <c r="H13" s="400">
        <f>IFERROR((VLOOKUP(A13,日报!DB:DP,7,0)),"0")</f>
        <v>52</v>
      </c>
      <c r="I13" s="400">
        <f>IFERROR((VLOOKUP(A13,日报!DS:EG,7,0)),"0")</f>
        <v>60</v>
      </c>
      <c r="J13" s="400">
        <f>IFERROR((VLOOKUP(A13,日报!EJ:EX,7,0)),"0")</f>
        <v>68</v>
      </c>
      <c r="K13" s="720">
        <f t="shared" si="1"/>
        <v>61.777777777777779</v>
      </c>
      <c r="L13" s="202">
        <f t="shared" si="2"/>
        <v>556</v>
      </c>
    </row>
    <row r="14" spans="1:16" ht="20.25" customHeight="1" outlineLevel="1">
      <c r="A14" s="202">
        <f t="shared" si="3"/>
        <v>5</v>
      </c>
      <c r="B14" s="400">
        <f>IFERROR((VLOOKUP(A14,日报!D:R,7,0)),"0")</f>
        <v>64</v>
      </c>
      <c r="C14" s="400">
        <f>IFERROR((VLOOKUP(A14,日报!U:AI,7,0)),"0")</f>
        <v>64</v>
      </c>
      <c r="D14" s="400">
        <f>IFERROR((VLOOKUP(A14,日报!AL:AZ,7,0)),"0")</f>
        <v>60</v>
      </c>
      <c r="E14" s="400">
        <f>IFERROR((VLOOKUP(A14,日报!BC:BQ,7,0)),"0")</f>
        <v>64</v>
      </c>
      <c r="F14" s="400">
        <f>IFERROR((VLOOKUP(A14,日报!BT:CH,7,0)),"0")</f>
        <v>64</v>
      </c>
      <c r="G14" s="400">
        <f>IFERROR((VLOOKUP(A14,日报!CK:CY,7,0)),"0")</f>
        <v>60</v>
      </c>
      <c r="H14" s="400">
        <f>IFERROR((VLOOKUP(A14,日报!DB:DP,7,0)),"0")</f>
        <v>52</v>
      </c>
      <c r="I14" s="400">
        <f>IFERROR((VLOOKUP(A14,日报!DS:EG,7,0)),"0")</f>
        <v>60</v>
      </c>
      <c r="J14" s="400">
        <f>IFERROR((VLOOKUP(A14,日报!EJ:EX,7,0)),"0")</f>
        <v>64</v>
      </c>
      <c r="K14" s="720">
        <f t="shared" si="1"/>
        <v>61.333333333333336</v>
      </c>
      <c r="L14" s="202">
        <f t="shared" si="2"/>
        <v>552</v>
      </c>
    </row>
    <row r="15" spans="1:16" ht="20.25" customHeight="1" outlineLevel="1">
      <c r="A15" s="202">
        <f t="shared" si="3"/>
        <v>6</v>
      </c>
      <c r="B15" s="400">
        <f>IFERROR((VLOOKUP(A15,日报!D:R,7,0)),"0")</f>
        <v>64</v>
      </c>
      <c r="C15" s="400">
        <f>IFERROR((VLOOKUP(A15,日报!U:AI,7,0)),"0")</f>
        <v>68</v>
      </c>
      <c r="D15" s="400">
        <f>IFERROR((VLOOKUP(A15,日报!AL:AZ,7,0)),"0")</f>
        <v>60</v>
      </c>
      <c r="E15" s="400">
        <f>IFERROR((VLOOKUP(A15,日报!BC:BQ,7,0)),"0")</f>
        <v>60</v>
      </c>
      <c r="F15" s="400">
        <f>IFERROR((VLOOKUP(A15,日报!BT:CH,7,0)),"0")</f>
        <v>60</v>
      </c>
      <c r="G15" s="400">
        <f>IFERROR((VLOOKUP(A15,日报!CK:CY,7,0)),"0")</f>
        <v>56</v>
      </c>
      <c r="H15" s="400">
        <f>IFERROR((VLOOKUP(A15,日报!DB:DP,7,0)),"0")</f>
        <v>48</v>
      </c>
      <c r="I15" s="400">
        <f>IFERROR((VLOOKUP(A15,日报!DS:EG,7,0)),"0")</f>
        <v>56</v>
      </c>
      <c r="J15" s="400">
        <f>IFERROR((VLOOKUP(A15,日报!EJ:EX,7,0)),"0")</f>
        <v>60</v>
      </c>
      <c r="K15" s="720">
        <f t="shared" si="1"/>
        <v>59.111111111111114</v>
      </c>
      <c r="L15" s="202">
        <f t="shared" si="2"/>
        <v>532</v>
      </c>
    </row>
    <row r="16" spans="1:16" ht="20.25" customHeight="1" outlineLevel="1">
      <c r="A16" s="202">
        <f t="shared" si="3"/>
        <v>7</v>
      </c>
      <c r="B16" s="400">
        <f>IFERROR((VLOOKUP(A16,日报!D:R,7,0)),"0")</f>
        <v>60</v>
      </c>
      <c r="C16" s="400">
        <f>IFERROR((VLOOKUP(A16,日报!U:AI,7,0)),"0")</f>
        <v>64</v>
      </c>
      <c r="D16" s="400">
        <f>IFERROR((VLOOKUP(A16,日报!AL:AZ,7,0)),"0")</f>
        <v>56</v>
      </c>
      <c r="E16" s="400">
        <f>IFERROR((VLOOKUP(A16,日报!BC:BQ,7,0)),"0")</f>
        <v>60</v>
      </c>
      <c r="F16" s="400">
        <f>IFERROR((VLOOKUP(A16,日报!BT:CH,7,0)),"0")</f>
        <v>60</v>
      </c>
      <c r="G16" s="400">
        <f>IFERROR((VLOOKUP(A16,日报!CK:CY,7,0)),"0")</f>
        <v>56</v>
      </c>
      <c r="H16" s="400">
        <f>IFERROR((VLOOKUP(A16,日报!DB:DP,7,0)),"0")</f>
        <v>48</v>
      </c>
      <c r="I16" s="400">
        <f>IFERROR((VLOOKUP(A16,日报!DS:EG,7,0)),"0")</f>
        <v>56</v>
      </c>
      <c r="J16" s="400">
        <f>IFERROR((VLOOKUP(A16,日报!EJ:EX,7,0)),"0")</f>
        <v>60</v>
      </c>
      <c r="K16" s="720">
        <f t="shared" si="1"/>
        <v>57.777777777777779</v>
      </c>
      <c r="L16" s="202">
        <f t="shared" si="2"/>
        <v>520</v>
      </c>
    </row>
    <row r="17" spans="1:12" ht="20.25" customHeight="1" outlineLevel="1">
      <c r="A17" s="202">
        <f t="shared" si="3"/>
        <v>8</v>
      </c>
      <c r="B17" s="400">
        <f>IFERROR((VLOOKUP(A17,日报!D:R,7,0)),"0")</f>
        <v>52</v>
      </c>
      <c r="C17" s="400">
        <f>IFERROR((VLOOKUP(A17,日报!U:AI,7,0)),"0")</f>
        <v>52</v>
      </c>
      <c r="D17" s="400">
        <f>IFERROR((VLOOKUP(A17,日报!AL:AZ,7,0)),"0")</f>
        <v>52</v>
      </c>
      <c r="E17" s="400">
        <f>IFERROR((VLOOKUP(A17,日报!BC:BQ,7,0)),"0")</f>
        <v>52</v>
      </c>
      <c r="F17" s="400">
        <f>IFERROR((VLOOKUP(A17,日报!BT:CH,7,0)),"0")</f>
        <v>48</v>
      </c>
      <c r="G17" s="400">
        <f>IFERROR((VLOOKUP(A17,日报!CK:CY,7,0)),"0")</f>
        <v>64</v>
      </c>
      <c r="H17" s="400">
        <f>IFERROR((VLOOKUP(A17,日报!DB:DP,7,0)),"0")</f>
        <v>40</v>
      </c>
      <c r="I17" s="400">
        <f>IFERROR((VLOOKUP(A17,日报!DS:EG,7,0)),"0")</f>
        <v>52</v>
      </c>
      <c r="J17" s="400">
        <f>IFERROR((VLOOKUP(A17,日报!EJ:EX,7,0)),"0")</f>
        <v>52</v>
      </c>
      <c r="K17" s="720">
        <f t="shared" si="1"/>
        <v>51.555555555555557</v>
      </c>
      <c r="L17" s="202">
        <f t="shared" si="2"/>
        <v>464</v>
      </c>
    </row>
    <row r="18" spans="1:12" ht="20.25" customHeight="1" outlineLevel="1">
      <c r="A18" s="202">
        <f t="shared" si="3"/>
        <v>9</v>
      </c>
      <c r="B18" s="400">
        <f>IFERROR((VLOOKUP(A18,日报!D:R,7,0)),"0")</f>
        <v>52</v>
      </c>
      <c r="C18" s="400">
        <f>IFERROR((VLOOKUP(A18,日报!U:AI,7,0)),"0")</f>
        <v>48</v>
      </c>
      <c r="D18" s="400">
        <f>IFERROR((VLOOKUP(A18,日报!AL:AZ,7,0)),"0")</f>
        <v>44</v>
      </c>
      <c r="E18" s="400">
        <f>IFERROR((VLOOKUP(A18,日报!BC:BQ,7,0)),"0")</f>
        <v>48</v>
      </c>
      <c r="F18" s="400">
        <f>IFERROR((VLOOKUP(A18,日报!BT:CH,7,0)),"0")</f>
        <v>48</v>
      </c>
      <c r="G18" s="400">
        <f>IFERROR((VLOOKUP(A18,日报!CK:CY,7,0)),"0")</f>
        <v>52</v>
      </c>
      <c r="H18" s="400">
        <f>IFERROR((VLOOKUP(A18,日报!DB:DP,7,0)),"0")</f>
        <v>48</v>
      </c>
      <c r="I18" s="400">
        <f>IFERROR((VLOOKUP(A18,日报!DS:EG,7,0)),"0")</f>
        <v>60</v>
      </c>
      <c r="J18" s="400">
        <f>IFERROR((VLOOKUP(A18,日报!EJ:EX,7,0)),"0")</f>
        <v>68</v>
      </c>
      <c r="K18" s="720">
        <f t="shared" si="1"/>
        <v>52</v>
      </c>
      <c r="L18" s="202">
        <f t="shared" si="2"/>
        <v>468</v>
      </c>
    </row>
    <row r="19" spans="1:12" ht="20.25" customHeight="1" outlineLevel="1">
      <c r="A19" s="202">
        <f t="shared" si="3"/>
        <v>10</v>
      </c>
      <c r="B19" s="400">
        <f>IFERROR((VLOOKUP(A19,日报!D:R,7,0)),"0")</f>
        <v>40</v>
      </c>
      <c r="C19" s="400">
        <f>IFERROR((VLOOKUP(A19,日报!U:AI,7,0)),"0")</f>
        <v>48</v>
      </c>
      <c r="D19" s="400">
        <f>IFERROR((VLOOKUP(A19,日报!AL:AZ,7,0)),"0")</f>
        <v>40</v>
      </c>
      <c r="E19" s="400">
        <f>IFERROR((VLOOKUP(A19,日报!BC:BQ,7,0)),"0")</f>
        <v>44</v>
      </c>
      <c r="F19" s="400">
        <f>IFERROR((VLOOKUP(A19,日报!BT:CH,7,0)),"0")</f>
        <v>44</v>
      </c>
      <c r="G19" s="400">
        <f>IFERROR((VLOOKUP(A19,日报!CK:CY,7,0)),"0")</f>
        <v>44</v>
      </c>
      <c r="H19" s="400">
        <f>IFERROR((VLOOKUP(A19,日报!DB:DP,7,0)),"0")</f>
        <v>32</v>
      </c>
      <c r="I19" s="400">
        <f>IFERROR((VLOOKUP(A19,日报!DS:EG,7,0)),"0")</f>
        <v>20</v>
      </c>
      <c r="J19" s="400">
        <f>IFERROR((VLOOKUP(A19,日报!EJ:EX,7,0)),"0")</f>
        <v>44</v>
      </c>
      <c r="K19" s="720">
        <f t="shared" si="1"/>
        <v>39.555555555555557</v>
      </c>
      <c r="L19" s="202">
        <f t="shared" si="2"/>
        <v>356</v>
      </c>
    </row>
    <row r="20" spans="1:12" ht="20.25" customHeight="1" outlineLevel="1">
      <c r="A20" s="202">
        <f t="shared" si="3"/>
        <v>11</v>
      </c>
      <c r="B20" s="400">
        <f>IFERROR((VLOOKUP(A20,日报!D:R,7,0)),"0")</f>
        <v>32</v>
      </c>
      <c r="C20" s="400">
        <f>IFERROR((VLOOKUP(A20,日报!U:AI,7,0)),"0")</f>
        <v>32</v>
      </c>
      <c r="D20" s="400">
        <f>IFERROR((VLOOKUP(A20,日报!AL:AZ,7,0)),"0")</f>
        <v>32</v>
      </c>
      <c r="E20" s="400">
        <f>IFERROR((VLOOKUP(A20,日报!BC:BQ,7,0)),"0")</f>
        <v>32</v>
      </c>
      <c r="F20" s="400">
        <f>IFERROR((VLOOKUP(A20,日报!BT:CH,7,0)),"0")</f>
        <v>28</v>
      </c>
      <c r="G20" s="400">
        <f>IFERROR((VLOOKUP(A20,日报!CK:CY,7,0)),"0")</f>
        <v>36</v>
      </c>
      <c r="H20" s="400">
        <f>IFERROR((VLOOKUP(A20,日报!DB:DP,7,0)),"0")</f>
        <v>24</v>
      </c>
      <c r="I20" s="400">
        <f>IFERROR((VLOOKUP(A20,日报!DS:EG,7,0)),"0")</f>
        <v>60</v>
      </c>
      <c r="J20" s="400">
        <f>IFERROR((VLOOKUP(A20,日报!EJ:EX,7,0)),"0")</f>
        <v>32</v>
      </c>
      <c r="K20" s="720">
        <f t="shared" si="1"/>
        <v>34.222222222222221</v>
      </c>
      <c r="L20" s="202">
        <f t="shared" si="2"/>
        <v>308</v>
      </c>
    </row>
    <row r="21" spans="1:12" ht="20.25" customHeight="1" outlineLevel="1">
      <c r="A21" s="202">
        <f t="shared" si="3"/>
        <v>12</v>
      </c>
      <c r="B21" s="400">
        <f>IFERROR((VLOOKUP(A21,日报!D:R,7,0)),"0")</f>
        <v>36</v>
      </c>
      <c r="C21" s="400">
        <f>IFERROR((VLOOKUP(A21,日报!U:AI,7,0)),"0")</f>
        <v>36</v>
      </c>
      <c r="D21" s="400">
        <f>IFERROR((VLOOKUP(A21,日报!AL:AZ,7,0)),"0")</f>
        <v>28</v>
      </c>
      <c r="E21" s="400">
        <f>IFERROR((VLOOKUP(A21,日报!BC:BQ,7,0)),"0")</f>
        <v>36</v>
      </c>
      <c r="F21" s="400">
        <f>IFERROR((VLOOKUP(A21,日报!BT:CH,7,0)),"0")</f>
        <v>32</v>
      </c>
      <c r="G21" s="400">
        <f>IFERROR((VLOOKUP(A21,日报!CK:CY,7,0)),"0")</f>
        <v>36</v>
      </c>
      <c r="H21" s="400">
        <f>IFERROR((VLOOKUP(A21,日报!DB:DP,7,0)),"0")</f>
        <v>24</v>
      </c>
      <c r="I21" s="400">
        <f>IFERROR((VLOOKUP(A21,日报!DS:EG,7,0)),"0")</f>
        <v>40</v>
      </c>
      <c r="J21" s="400">
        <f>IFERROR((VLOOKUP(A21,日报!EJ:EX,7,0)),"0")</f>
        <v>36</v>
      </c>
      <c r="K21" s="720">
        <f t="shared" si="1"/>
        <v>33.777777777777779</v>
      </c>
      <c r="L21" s="202">
        <f t="shared" si="2"/>
        <v>304</v>
      </c>
    </row>
    <row r="22" spans="1:12" ht="20.25" customHeight="1" outlineLevel="1">
      <c r="A22" s="202">
        <f t="shared" si="3"/>
        <v>13</v>
      </c>
      <c r="B22" s="400">
        <f>IFERROR((VLOOKUP(A22,日报!D:R,7,0)),"0")</f>
        <v>32</v>
      </c>
      <c r="C22" s="400">
        <f>IFERROR((VLOOKUP(A22,日报!U:AI,7,0)),"0")</f>
        <v>36</v>
      </c>
      <c r="D22" s="400">
        <f>IFERROR((VLOOKUP(A22,日报!AL:AZ,7,0)),"0")</f>
        <v>32</v>
      </c>
      <c r="E22" s="400">
        <f>IFERROR((VLOOKUP(A22,日报!BC:BQ,7,0)),"0")</f>
        <v>32</v>
      </c>
      <c r="F22" s="400">
        <f>IFERROR((VLOOKUP(A22,日报!BT:CH,7,0)),"0")</f>
        <v>36</v>
      </c>
      <c r="G22" s="400">
        <f>IFERROR((VLOOKUP(A22,日报!CK:CY,7,0)),"0")</f>
        <v>36</v>
      </c>
      <c r="H22" s="400">
        <f>IFERROR((VLOOKUP(A22,日报!DB:DP,7,0)),"0")</f>
        <v>32</v>
      </c>
      <c r="I22" s="400">
        <f>IFERROR((VLOOKUP(A22,日报!DS:EG,7,0)),"0")</f>
        <v>36</v>
      </c>
      <c r="J22" s="400">
        <f>IFERROR((VLOOKUP(A22,日报!EJ:EX,7,0)),"0")</f>
        <v>40</v>
      </c>
      <c r="K22" s="720">
        <f t="shared" si="1"/>
        <v>34.666666666666664</v>
      </c>
      <c r="L22" s="202">
        <f t="shared" si="2"/>
        <v>312</v>
      </c>
    </row>
    <row r="23" spans="1:12" ht="20.25" customHeight="1" outlineLevel="1">
      <c r="A23" s="202">
        <f t="shared" si="3"/>
        <v>14</v>
      </c>
      <c r="B23" s="400">
        <f>IFERROR((VLOOKUP(A23,日报!D:R,7,0)),"0")</f>
        <v>36</v>
      </c>
      <c r="C23" s="400">
        <f>IFERROR((VLOOKUP(A23,日报!U:AI,7,0)),"0")</f>
        <v>36</v>
      </c>
      <c r="D23" s="400">
        <f>IFERROR((VLOOKUP(A23,日报!AL:AZ,7,0)),"0")</f>
        <v>32</v>
      </c>
      <c r="E23" s="400">
        <f>IFERROR((VLOOKUP(A23,日报!BC:BQ,7,0)),"0")</f>
        <v>36</v>
      </c>
      <c r="F23" s="400">
        <f>IFERROR((VLOOKUP(A23,日报!BT:CH,7,0)),"0")</f>
        <v>32</v>
      </c>
      <c r="G23" s="400">
        <f>IFERROR((VLOOKUP(A23,日报!CK:CY,7,0)),"0")</f>
        <v>44</v>
      </c>
      <c r="H23" s="400">
        <f>IFERROR((VLOOKUP(A23,日报!DB:DP,7,0)),"0")</f>
        <v>24</v>
      </c>
      <c r="I23" s="400">
        <f>IFERROR((VLOOKUP(A23,日报!DS:EG,7,0)),"0")</f>
        <v>48</v>
      </c>
      <c r="J23" s="400">
        <f>IFERROR((VLOOKUP(A23,日报!EJ:EX,7,0)),"0")</f>
        <v>52</v>
      </c>
      <c r="K23" s="720">
        <f t="shared" si="1"/>
        <v>37.777777777777779</v>
      </c>
      <c r="L23" s="202">
        <f t="shared" si="2"/>
        <v>340</v>
      </c>
    </row>
    <row r="24" spans="1:12" ht="20.25" customHeight="1" outlineLevel="1">
      <c r="A24" s="202">
        <f t="shared" si="3"/>
        <v>15</v>
      </c>
      <c r="B24" s="400">
        <f>IFERROR((VLOOKUP(A24,日报!D:R,7,0)),"0")</f>
        <v>48</v>
      </c>
      <c r="C24" s="400">
        <f>IFERROR((VLOOKUP(A24,日报!U:AI,7,0)),"0")</f>
        <v>52</v>
      </c>
      <c r="D24" s="400">
        <f>IFERROR((VLOOKUP(A24,日报!AL:AZ,7,0)),"0")</f>
        <v>40</v>
      </c>
      <c r="E24" s="400">
        <f>IFERROR((VLOOKUP(A24,日报!BC:BQ,7,0)),"0")</f>
        <v>48</v>
      </c>
      <c r="F24" s="400">
        <f>IFERROR((VLOOKUP(A24,日报!BT:CH,7,0)),"0")</f>
        <v>48</v>
      </c>
      <c r="G24" s="400">
        <f>IFERROR((VLOOKUP(A24,日报!CK:CY,7,0)),"0")</f>
        <v>48</v>
      </c>
      <c r="H24" s="400">
        <f>IFERROR((VLOOKUP(A24,日报!DB:DP,7,0)),"0")</f>
        <v>36</v>
      </c>
      <c r="I24" s="400">
        <f>IFERROR((VLOOKUP(A24,日报!DS:EG,7,0)),"0")</f>
        <v>48</v>
      </c>
      <c r="J24" s="400">
        <f>IFERROR((VLOOKUP(A24,日报!EJ:EX,7,0)),"0")</f>
        <v>52</v>
      </c>
      <c r="K24" s="720">
        <f t="shared" si="1"/>
        <v>46.666666666666664</v>
      </c>
      <c r="L24" s="202">
        <f t="shared" si="2"/>
        <v>420</v>
      </c>
    </row>
    <row r="25" spans="1:12" ht="20.25" customHeight="1" outlineLevel="1">
      <c r="A25" s="202">
        <f t="shared" si="3"/>
        <v>16</v>
      </c>
      <c r="B25" s="400">
        <f>IFERROR((VLOOKUP(A25,日报!D:R,7,0)),"0")</f>
        <v>44</v>
      </c>
      <c r="C25" s="400">
        <f>IFERROR((VLOOKUP(A25,日报!U:AI,7,0)),"0")</f>
        <v>48</v>
      </c>
      <c r="D25" s="400">
        <f>IFERROR((VLOOKUP(A25,日报!AL:AZ,7,0)),"0")</f>
        <v>44</v>
      </c>
      <c r="E25" s="400">
        <f>IFERROR((VLOOKUP(A25,日报!BC:BQ,7,0)),"0")</f>
        <v>48</v>
      </c>
      <c r="F25" s="400">
        <f>IFERROR((VLOOKUP(A25,日报!BT:CH,7,0)),"0")</f>
        <v>48</v>
      </c>
      <c r="G25" s="400">
        <f>IFERROR((VLOOKUP(A25,日报!CK:CY,7,0)),"0")</f>
        <v>52</v>
      </c>
      <c r="H25" s="400">
        <f>IFERROR((VLOOKUP(A25,日报!DB:DP,7,0)),"0")</f>
        <v>36</v>
      </c>
      <c r="I25" s="400">
        <f>IFERROR((VLOOKUP(A25,日报!DS:EG,7,0)),"0")</f>
        <v>60</v>
      </c>
      <c r="J25" s="400">
        <f>IFERROR((VLOOKUP(A25,日报!EJ:EX,7,0)),"0")</f>
        <v>56</v>
      </c>
      <c r="K25" s="720">
        <f t="shared" si="1"/>
        <v>48.444444444444443</v>
      </c>
      <c r="L25" s="202">
        <f t="shared" si="2"/>
        <v>436</v>
      </c>
    </row>
    <row r="26" spans="1:12" ht="20.25" customHeight="1" outlineLevel="1">
      <c r="A26" s="202">
        <f t="shared" si="3"/>
        <v>17</v>
      </c>
      <c r="B26" s="400">
        <f>IFERROR((VLOOKUP(A26,日报!D:R,7,0)),"0")</f>
        <v>52</v>
      </c>
      <c r="C26" s="400">
        <f>IFERROR((VLOOKUP(A26,日报!U:AI,7,0)),"0")</f>
        <v>60</v>
      </c>
      <c r="D26" s="400">
        <f>IFERROR((VLOOKUP(A26,日报!AL:AZ,7,0)),"0")</f>
        <v>48</v>
      </c>
      <c r="E26" s="400">
        <f>IFERROR((VLOOKUP(A26,日报!BC:BQ,7,0)),"0")</f>
        <v>60</v>
      </c>
      <c r="F26" s="400">
        <f>IFERROR((VLOOKUP(A26,日报!BT:CH,7,0)),"0")</f>
        <v>60</v>
      </c>
      <c r="G26" s="400">
        <f>IFERROR((VLOOKUP(A26,日报!CK:CY,7,0)),"0")</f>
        <v>52</v>
      </c>
      <c r="H26" s="400">
        <f>IFERROR((VLOOKUP(A26,日报!DB:DP,7,0)),"0")</f>
        <v>32</v>
      </c>
      <c r="I26" s="400">
        <f>IFERROR((VLOOKUP(A26,日报!DS:EG,7,0)),"0")</f>
        <v>48</v>
      </c>
      <c r="J26" s="400">
        <f>IFERROR((VLOOKUP(A26,日报!EJ:EX,7,0)),"0")</f>
        <v>56</v>
      </c>
      <c r="K26" s="720">
        <f t="shared" si="1"/>
        <v>52</v>
      </c>
      <c r="L26" s="202">
        <f t="shared" si="2"/>
        <v>468</v>
      </c>
    </row>
    <row r="27" spans="1:12" ht="20.25" customHeight="1" outlineLevel="1">
      <c r="A27" s="202">
        <f t="shared" si="3"/>
        <v>18</v>
      </c>
      <c r="B27" s="400">
        <f>IFERROR((VLOOKUP(A27,日报!D:R,7,0)),"0")</f>
        <v>48</v>
      </c>
      <c r="C27" s="400">
        <f>IFERROR((VLOOKUP(A27,日报!U:AI,7,0)),"0")</f>
        <v>56</v>
      </c>
      <c r="D27" s="400">
        <f>IFERROR((VLOOKUP(A27,日报!AL:AZ,7,0)),"0")</f>
        <v>44</v>
      </c>
      <c r="E27" s="400">
        <f>IFERROR((VLOOKUP(A27,日报!BC:BQ,7,0)),"0")</f>
        <v>48</v>
      </c>
      <c r="F27" s="400">
        <f>IFERROR((VLOOKUP(A27,日报!BT:CH,7,0)),"0")</f>
        <v>48</v>
      </c>
      <c r="G27" s="400">
        <f>IFERROR((VLOOKUP(A27,日报!CK:CY,7,0)),"0")</f>
        <v>48</v>
      </c>
      <c r="H27" s="400">
        <f>IFERROR((VLOOKUP(A27,日报!DB:DP,7,0)),"0")</f>
        <v>36</v>
      </c>
      <c r="I27" s="400">
        <f>IFERROR((VLOOKUP(A27,日报!DS:EG,7,0)),"0")</f>
        <v>52</v>
      </c>
      <c r="J27" s="400">
        <f>IFERROR((VLOOKUP(A27,日报!EJ:EX,7,0)),"0")</f>
        <v>48</v>
      </c>
      <c r="K27" s="720">
        <f t="shared" si="1"/>
        <v>47.555555555555557</v>
      </c>
      <c r="L27" s="202">
        <f t="shared" si="2"/>
        <v>428</v>
      </c>
    </row>
    <row r="28" spans="1:12" ht="20.25" customHeight="1" outlineLevel="1">
      <c r="A28" s="202">
        <f t="shared" si="3"/>
        <v>19</v>
      </c>
      <c r="B28" s="400">
        <f>IFERROR((VLOOKUP(A28,日报!D:R,7,0)),"0")</f>
        <v>52</v>
      </c>
      <c r="C28" s="400">
        <f>IFERROR((VLOOKUP(A28,日报!U:AI,7,0)),"0")</f>
        <v>52</v>
      </c>
      <c r="D28" s="400">
        <f>IFERROR((VLOOKUP(A28,日报!AL:AZ,7,0)),"0")</f>
        <v>44</v>
      </c>
      <c r="E28" s="400">
        <f>IFERROR((VLOOKUP(A28,日报!BC:BQ,7,0)),"0")</f>
        <v>52</v>
      </c>
      <c r="F28" s="400">
        <f>IFERROR((VLOOKUP(A28,日报!BT:CH,7,0)),"0")</f>
        <v>52</v>
      </c>
      <c r="G28" s="400">
        <f>IFERROR((VLOOKUP(A28,日报!CK:CY,7,0)),"0")</f>
        <v>60</v>
      </c>
      <c r="H28" s="400">
        <f>IFERROR((VLOOKUP(A28,日报!DB:DP,7,0)),"0")</f>
        <v>36</v>
      </c>
      <c r="I28" s="400">
        <f>IFERROR((VLOOKUP(A28,日报!DS:EG,7,0)),"0")</f>
        <v>60</v>
      </c>
      <c r="J28" s="400">
        <f>IFERROR((VLOOKUP(A28,日报!EJ:EX,7,0)),"0")</f>
        <v>56</v>
      </c>
      <c r="K28" s="720">
        <f t="shared" si="1"/>
        <v>51.555555555555557</v>
      </c>
      <c r="L28" s="202">
        <f t="shared" si="2"/>
        <v>464</v>
      </c>
    </row>
    <row r="29" spans="1:12" ht="20.25" customHeight="1" outlineLevel="1">
      <c r="A29" s="202">
        <f t="shared" si="3"/>
        <v>20</v>
      </c>
      <c r="B29" s="400">
        <f>IFERROR((VLOOKUP(A29,日报!D:R,7,0)),"0")</f>
        <v>56</v>
      </c>
      <c r="C29" s="400">
        <f>IFERROR((VLOOKUP(A29,日报!U:AI,7,0)),"0")</f>
        <v>64</v>
      </c>
      <c r="D29" s="400">
        <f>IFERROR((VLOOKUP(A29,日报!AL:AZ,7,0)),"0")</f>
        <v>52</v>
      </c>
      <c r="E29" s="400">
        <f>IFERROR((VLOOKUP(A29,日报!BC:BQ,7,0)),"0")</f>
        <v>56</v>
      </c>
      <c r="F29" s="400">
        <f>IFERROR((VLOOKUP(A29,日报!BT:CH,7,0)),"0")</f>
        <v>52</v>
      </c>
      <c r="G29" s="400">
        <f>IFERROR((VLOOKUP(A29,日报!CK:CY,7,0)),"0")</f>
        <v>60</v>
      </c>
      <c r="H29" s="400">
        <f>IFERROR((VLOOKUP(A29,日报!DB:DP,7,0)),"0")</f>
        <v>44</v>
      </c>
      <c r="I29" s="400">
        <f>IFERROR((VLOOKUP(A29,日报!DS:EG,7,0)),"0")</f>
        <v>60</v>
      </c>
      <c r="J29" s="400">
        <f>IFERROR((VLOOKUP(A29,日报!EJ:EX,7,0)),"0")</f>
        <v>60</v>
      </c>
      <c r="K29" s="720">
        <f t="shared" si="1"/>
        <v>56</v>
      </c>
      <c r="L29" s="202">
        <f t="shared" si="2"/>
        <v>504</v>
      </c>
    </row>
    <row r="30" spans="1:12" ht="20.25" customHeight="1" outlineLevel="1">
      <c r="A30" s="202">
        <f t="shared" si="3"/>
        <v>21</v>
      </c>
      <c r="B30" s="400">
        <f>IFERROR((VLOOKUP(A30,日报!D:R,7,0)),"0")</f>
        <v>60</v>
      </c>
      <c r="C30" s="400">
        <f>IFERROR((VLOOKUP(A30,日报!U:AI,7,0)),"0")</f>
        <v>60</v>
      </c>
      <c r="D30" s="400">
        <f>IFERROR((VLOOKUP(A30,日报!AL:AZ,7,0)),"0")</f>
        <v>52</v>
      </c>
      <c r="E30" s="400">
        <f>IFERROR((VLOOKUP(A30,日报!BC:BQ,7,0)),"0")</f>
        <v>60</v>
      </c>
      <c r="F30" s="400">
        <f>IFERROR((VLOOKUP(A30,日报!BT:CH,7,0)),"0")</f>
        <v>64</v>
      </c>
      <c r="G30" s="400">
        <f>IFERROR((VLOOKUP(A30,日报!CK:CY,7,0)),"0")</f>
        <v>64</v>
      </c>
      <c r="H30" s="400">
        <f>IFERROR((VLOOKUP(A30,日报!DB:DP,7,0)),"0")</f>
        <v>56</v>
      </c>
      <c r="I30" s="400">
        <f>IFERROR((VLOOKUP(A30,日报!DS:EG,7,0)),"0")</f>
        <v>68</v>
      </c>
      <c r="J30" s="400">
        <f>IFERROR((VLOOKUP(A30,日报!EJ:EX,7,0)),"0")</f>
        <v>64</v>
      </c>
      <c r="K30" s="720">
        <f t="shared" si="1"/>
        <v>60.888888888888886</v>
      </c>
      <c r="L30" s="202">
        <f t="shared" si="2"/>
        <v>548</v>
      </c>
    </row>
    <row r="31" spans="1:12" ht="20.25" customHeight="1" outlineLevel="1">
      <c r="A31" s="202">
        <f t="shared" si="3"/>
        <v>22</v>
      </c>
      <c r="B31" s="400">
        <f>IFERROR((VLOOKUP(A31,日报!D:R,7,0)),"0")</f>
        <v>64</v>
      </c>
      <c r="C31" s="400">
        <f>IFERROR((VLOOKUP(A31,日报!U:AI,7,0)),"0")</f>
        <v>72</v>
      </c>
      <c r="D31" s="400">
        <f>IFERROR((VLOOKUP(A31,日报!AL:AZ,7,0)),"0")</f>
        <v>60</v>
      </c>
      <c r="E31" s="400">
        <f>IFERROR((VLOOKUP(A31,日报!BC:BQ,7,0)),"0")</f>
        <v>68</v>
      </c>
      <c r="F31" s="400">
        <f>IFERROR((VLOOKUP(A31,日报!BT:CH,7,0)),"0")</f>
        <v>68</v>
      </c>
      <c r="G31" s="400">
        <f>IFERROR((VLOOKUP(A31,日报!CK:CY,7,0)),"0")</f>
        <v>64</v>
      </c>
      <c r="H31" s="400">
        <f>IFERROR((VLOOKUP(A31,日报!DB:DP,7,0)),"0")</f>
        <v>32</v>
      </c>
      <c r="I31" s="400">
        <f>IFERROR((VLOOKUP(A31,日报!DS:EG,7,0)),"0")</f>
        <v>72</v>
      </c>
      <c r="J31" s="400">
        <f>IFERROR((VLOOKUP(A31,日报!EJ:EX,7,0)),"0")</f>
        <v>64</v>
      </c>
      <c r="K31" s="720">
        <f t="shared" si="1"/>
        <v>62.666666666666664</v>
      </c>
      <c r="L31" s="202">
        <f t="shared" si="2"/>
        <v>564</v>
      </c>
    </row>
    <row r="32" spans="1:12" ht="20.25" customHeight="1" outlineLevel="1">
      <c r="A32" s="202">
        <f t="shared" si="3"/>
        <v>23</v>
      </c>
      <c r="B32" s="400">
        <f>IFERROR((VLOOKUP(A32,日报!D:R,7,0)),"0")</f>
        <v>72</v>
      </c>
      <c r="C32" s="400">
        <f>IFERROR((VLOOKUP(A32,日报!U:AI,7,0)),"0")</f>
        <v>72</v>
      </c>
      <c r="D32" s="400">
        <f>IFERROR((VLOOKUP(A32,日报!AL:AZ,7,0)),"0")</f>
        <v>60</v>
      </c>
      <c r="E32" s="400">
        <f>IFERROR((VLOOKUP(A32,日报!BC:BQ,7,0)),"0")</f>
        <v>64</v>
      </c>
      <c r="F32" s="400">
        <f>IFERROR((VLOOKUP(A32,日报!BT:CH,7,0)),"0")</f>
        <v>60</v>
      </c>
      <c r="G32" s="400">
        <f>IFERROR((VLOOKUP(A32,日报!CK:CY,7,0)),"0")</f>
        <v>56</v>
      </c>
      <c r="H32" s="400">
        <f>IFERROR((VLOOKUP(A32,日报!DB:DP,7,0)),"0")</f>
        <v>36</v>
      </c>
      <c r="I32" s="400">
        <f>IFERROR((VLOOKUP(A32,日报!DS:EG,7,0)),"0")</f>
        <v>48</v>
      </c>
      <c r="J32" s="400">
        <f>IFERROR((VLOOKUP(A32,日报!EJ:EX,7,0)),"0")</f>
        <v>56</v>
      </c>
      <c r="K32" s="720">
        <f t="shared" si="1"/>
        <v>58.222222222222221</v>
      </c>
      <c r="L32" s="202">
        <f t="shared" si="2"/>
        <v>524</v>
      </c>
    </row>
    <row r="33" spans="1:12" ht="20.25" customHeight="1" outlineLevel="1">
      <c r="A33" s="202">
        <f t="shared" si="3"/>
        <v>24</v>
      </c>
      <c r="B33" s="400">
        <f>IFERROR((VLOOKUP(A33,日报!D:R,7,0)),"0")</f>
        <v>52</v>
      </c>
      <c r="C33" s="400">
        <f>IFERROR((VLOOKUP(A33,日报!U:AI,7,0)),"0")</f>
        <v>48</v>
      </c>
      <c r="D33" s="400">
        <f>IFERROR((VLOOKUP(A33,日报!AL:AZ,7,0)),"0")</f>
        <v>48</v>
      </c>
      <c r="E33" s="400">
        <f>IFERROR((VLOOKUP(A33,日报!BC:BQ,7,0)),"0")</f>
        <v>48</v>
      </c>
      <c r="F33" s="400">
        <f>IFERROR((VLOOKUP(A33,日报!BT:CH,7,0)),"0")</f>
        <v>52</v>
      </c>
      <c r="G33" s="400">
        <f>IFERROR((VLOOKUP(A33,日报!CK:CY,7,0)),"0")</f>
        <v>96</v>
      </c>
      <c r="H33" s="400">
        <f>IFERROR((VLOOKUP(A33,日报!DB:DP,7,0)),"0")</f>
        <v>36</v>
      </c>
      <c r="I33" s="400">
        <f>IFERROR((VLOOKUP(A33,日报!DS:EG,7,0)),"0")</f>
        <v>56</v>
      </c>
      <c r="J33" s="400">
        <f>IFERROR((VLOOKUP(A33,日报!EJ:EX,7,0)),"0")</f>
        <v>52</v>
      </c>
      <c r="K33" s="720">
        <f t="shared" si="1"/>
        <v>54.222222222222221</v>
      </c>
      <c r="L33" s="202">
        <f t="shared" si="2"/>
        <v>488</v>
      </c>
    </row>
    <row r="34" spans="1:12" ht="20.25" customHeight="1" outlineLevel="1">
      <c r="A34" s="202">
        <f t="shared" si="3"/>
        <v>25</v>
      </c>
      <c r="B34" s="400">
        <f>IFERROR((VLOOKUP(A34,日报!D:R,7,0)),"0")</f>
        <v>56</v>
      </c>
      <c r="C34" s="400">
        <f>IFERROR((VLOOKUP(A34,日报!U:AI,7,0)),"0")</f>
        <v>52</v>
      </c>
      <c r="D34" s="400">
        <f>IFERROR((VLOOKUP(A34,日报!AL:AZ,7,0)),"0")</f>
        <v>56</v>
      </c>
      <c r="E34" s="400">
        <f>IFERROR((VLOOKUP(A34,日报!BC:BQ,7,0)),"0")</f>
        <v>56</v>
      </c>
      <c r="F34" s="400">
        <f>IFERROR((VLOOKUP(A34,日报!BT:CH,7,0)),"0")</f>
        <v>56</v>
      </c>
      <c r="G34" s="400">
        <f>IFERROR((VLOOKUP(A34,日报!CK:CY,7,0)),"0")</f>
        <v>28</v>
      </c>
      <c r="H34" s="400">
        <f>IFERROR((VLOOKUP(A34,日报!DB:DP,7,0)),"0")</f>
        <v>40</v>
      </c>
      <c r="I34" s="400">
        <f>IFERROR((VLOOKUP(A34,日报!DS:EG,7,0)),"0")</f>
        <v>64</v>
      </c>
      <c r="J34" s="400">
        <f>IFERROR((VLOOKUP(A34,日报!EJ:EX,7,0)),"0")</f>
        <v>60</v>
      </c>
      <c r="K34" s="720">
        <f t="shared" si="1"/>
        <v>52</v>
      </c>
      <c r="L34" s="202">
        <f t="shared" si="2"/>
        <v>468</v>
      </c>
    </row>
    <row r="35" spans="1:12" ht="20.25" customHeight="1" outlineLevel="1">
      <c r="A35" s="202">
        <f t="shared" si="3"/>
        <v>26</v>
      </c>
      <c r="B35" s="400">
        <f>IFERROR((VLOOKUP(A35,日报!D:R,7,0)),"0")</f>
        <v>64</v>
      </c>
      <c r="C35" s="400">
        <f>IFERROR((VLOOKUP(A35,日报!U:AI,7,0)),"0")</f>
        <v>60</v>
      </c>
      <c r="D35" s="400">
        <f>IFERROR((VLOOKUP(A35,日报!AL:AZ,7,0)),"0")</f>
        <v>60</v>
      </c>
      <c r="E35" s="400">
        <f>IFERROR((VLOOKUP(A35,日报!BC:BQ,7,0)),"0")</f>
        <v>60</v>
      </c>
      <c r="F35" s="400">
        <f>IFERROR((VLOOKUP(A35,日报!BT:CH,7,0)),"0")</f>
        <v>56</v>
      </c>
      <c r="G35" s="400">
        <f>IFERROR((VLOOKUP(A35,日报!CK:CY,7,0)),"0")</f>
        <v>64</v>
      </c>
      <c r="H35" s="400">
        <f>IFERROR((VLOOKUP(A35,日报!DB:DP,7,0)),"0")</f>
        <v>40</v>
      </c>
      <c r="I35" s="400">
        <f>IFERROR((VLOOKUP(A35,日报!DS:EG,7,0)),"0")</f>
        <v>52</v>
      </c>
      <c r="J35" s="400">
        <f>IFERROR((VLOOKUP(A35,日报!EJ:EX,7,0)),"0")</f>
        <v>56</v>
      </c>
      <c r="K35" s="720">
        <f t="shared" si="1"/>
        <v>56.888888888888886</v>
      </c>
      <c r="L35" s="202">
        <f t="shared" si="2"/>
        <v>512</v>
      </c>
    </row>
    <row r="36" spans="1:12" ht="20.25" customHeight="1" outlineLevel="1">
      <c r="A36" s="202">
        <f t="shared" si="3"/>
        <v>27</v>
      </c>
      <c r="B36" s="400">
        <f>IFERROR((VLOOKUP(A36,日报!D:R,7,0)),"0")</f>
        <v>60</v>
      </c>
      <c r="C36" s="400">
        <f>IFERROR((VLOOKUP(A36,日报!U:AI,7,0)),"0")</f>
        <v>52</v>
      </c>
      <c r="D36" s="400">
        <f>IFERROR((VLOOKUP(A36,日报!AL:AZ,7,0)),"0")</f>
        <v>52</v>
      </c>
      <c r="E36" s="400">
        <f>IFERROR((VLOOKUP(A36,日报!BC:BQ,7,0)),"0")</f>
        <v>56</v>
      </c>
      <c r="F36" s="400">
        <f>IFERROR((VLOOKUP(A36,日报!BT:CH,7,0)),"0")</f>
        <v>60</v>
      </c>
      <c r="G36" s="400">
        <f>IFERROR((VLOOKUP(A36,日报!CK:CY,7,0)),"0")</f>
        <v>60</v>
      </c>
      <c r="H36" s="400">
        <f>IFERROR((VLOOKUP(A36,日报!DB:DP,7,0)),"0")</f>
        <v>40</v>
      </c>
      <c r="I36" s="400">
        <f>IFERROR((VLOOKUP(A36,日报!DS:EG,7,0)),"0")</f>
        <v>60</v>
      </c>
      <c r="J36" s="400">
        <f>IFERROR((VLOOKUP(A36,日报!EJ:EX,7,0)),"0")</f>
        <v>68</v>
      </c>
      <c r="K36" s="720">
        <f t="shared" si="1"/>
        <v>56.444444444444443</v>
      </c>
      <c r="L36" s="202">
        <f t="shared" si="2"/>
        <v>508</v>
      </c>
    </row>
    <row r="37" spans="1:12" ht="20.25" customHeight="1" outlineLevel="1">
      <c r="A37" s="202">
        <f t="shared" si="3"/>
        <v>28</v>
      </c>
      <c r="B37" s="400">
        <f>IFERROR((VLOOKUP(A37,日报!D:R,7,0)),"0")</f>
        <v>60</v>
      </c>
      <c r="C37" s="400">
        <f>IFERROR((VLOOKUP(A37,日报!U:AI,7,0)),"0")</f>
        <v>60</v>
      </c>
      <c r="D37" s="400">
        <f>IFERROR((VLOOKUP(A37,日报!AL:AZ,7,0)),"0")</f>
        <v>56</v>
      </c>
      <c r="E37" s="400">
        <f>IFERROR((VLOOKUP(A37,日报!BC:BQ,7,0)),"0")</f>
        <v>60</v>
      </c>
      <c r="F37" s="400">
        <f>IFERROR((VLOOKUP(A37,日报!BT:CH,7,0)),"0")</f>
        <v>56</v>
      </c>
      <c r="G37" s="400">
        <f>IFERROR((VLOOKUP(A37,日报!CK:CY,7,0)),"0")</f>
        <v>60</v>
      </c>
      <c r="H37" s="400">
        <f>IFERROR((VLOOKUP(A37,日报!DB:DP,7,0)),"0")</f>
        <v>36</v>
      </c>
      <c r="I37" s="400">
        <f>IFERROR((VLOOKUP(A37,日报!DS:EG,7,0)),"0")</f>
        <v>64</v>
      </c>
      <c r="J37" s="400">
        <f>IFERROR((VLOOKUP(A37,日报!EJ:EX,7,0)),"0")</f>
        <v>64</v>
      </c>
      <c r="K37" s="720">
        <f t="shared" si="1"/>
        <v>57.333333333333336</v>
      </c>
      <c r="L37" s="202">
        <f t="shared" si="2"/>
        <v>516</v>
      </c>
    </row>
    <row r="38" spans="1:12" ht="20.25" customHeight="1" outlineLevel="1">
      <c r="A38" s="202">
        <f t="shared" si="3"/>
        <v>29</v>
      </c>
      <c r="B38" s="400">
        <f>IFERROR((VLOOKUP(A38,日报!D:R,7,0)),"0")</f>
        <v>60</v>
      </c>
      <c r="C38" s="400">
        <f>IFERROR((VLOOKUP(A38,日报!U:AI,7,0)),"0")</f>
        <v>52</v>
      </c>
      <c r="D38" s="400">
        <f>IFERROR((VLOOKUP(A38,日报!AL:AZ,7,0)),"0")</f>
        <v>56</v>
      </c>
      <c r="E38" s="400">
        <f>IFERROR((VLOOKUP(A38,日报!BC:BQ,7,0)),"0")</f>
        <v>56</v>
      </c>
      <c r="F38" s="400">
        <f>IFERROR((VLOOKUP(A38,日报!BT:CH,7,0)),"0")</f>
        <v>56</v>
      </c>
      <c r="G38" s="400">
        <f>IFERROR((VLOOKUP(A38,日报!CK:CY,7,0)),"0")</f>
        <v>60</v>
      </c>
      <c r="H38" s="400">
        <f>IFERROR((VLOOKUP(A38,日报!DB:DP,7,0)),"0")</f>
        <v>40</v>
      </c>
      <c r="I38" s="400">
        <f>IFERROR((VLOOKUP(A38,日报!DS:EG,7,0)),"0")</f>
        <v>56</v>
      </c>
      <c r="J38" s="400">
        <f>IFERROR((VLOOKUP(A38,日报!EJ:EX,7,0)),"0")</f>
        <v>60</v>
      </c>
      <c r="K38" s="720">
        <f t="shared" si="1"/>
        <v>55.111111111111114</v>
      </c>
      <c r="L38" s="202">
        <f t="shared" si="2"/>
        <v>496</v>
      </c>
    </row>
    <row r="39" spans="1:12" ht="20.25" customHeight="1" outlineLevel="1">
      <c r="A39" s="202">
        <f t="shared" si="3"/>
        <v>30</v>
      </c>
      <c r="B39" s="400">
        <f>IFERROR((VLOOKUP(A39,日报!D:R,7,0)),"0")</f>
        <v>52</v>
      </c>
      <c r="C39" s="400">
        <f>IFERROR((VLOOKUP(A39,日报!U:AI,7,0)),"0")</f>
        <v>52</v>
      </c>
      <c r="D39" s="400">
        <f>IFERROR((VLOOKUP(A39,日报!AL:AZ,7,0)),"0")</f>
        <v>52</v>
      </c>
      <c r="E39" s="400">
        <f>IFERROR((VLOOKUP(A39,日报!BC:BQ,7,0)),"0")</f>
        <v>56</v>
      </c>
      <c r="F39" s="400">
        <f>IFERROR((VLOOKUP(A39,日报!BT:CH,7,0)),"0")</f>
        <v>52</v>
      </c>
      <c r="G39" s="400">
        <f>IFERROR((VLOOKUP(A39,日报!CK:CY,7,0)),"0")</f>
        <v>56</v>
      </c>
      <c r="H39" s="400">
        <f>IFERROR((VLOOKUP(A39,日报!DB:DP,7,0)),"0")</f>
        <v>36</v>
      </c>
      <c r="I39" s="400">
        <f>IFERROR((VLOOKUP(A39,日报!DS:EG,7,0)),"0")</f>
        <v>56</v>
      </c>
      <c r="J39" s="400">
        <f>IFERROR((VLOOKUP(A39,日报!EJ:EX,7,0)),"0")</f>
        <v>56</v>
      </c>
      <c r="K39" s="720">
        <f t="shared" si="1"/>
        <v>52</v>
      </c>
      <c r="L39" s="202">
        <f t="shared" si="2"/>
        <v>468</v>
      </c>
    </row>
    <row r="40" spans="1:12" ht="20.25" customHeight="1" outlineLevel="1">
      <c r="A40" s="202">
        <f t="shared" si="3"/>
        <v>31</v>
      </c>
      <c r="B40" s="400">
        <f>IFERROR((VLOOKUP(A40,日报!D:R,7,0)),"0")</f>
        <v>56</v>
      </c>
      <c r="C40" s="400">
        <f>IFERROR((VLOOKUP(A40,日报!U:AI,7,0)),"0")</f>
        <v>52</v>
      </c>
      <c r="D40" s="400">
        <f>IFERROR((VLOOKUP(A40,日报!AL:AZ,7,0)),"0")</f>
        <v>52</v>
      </c>
      <c r="E40" s="400">
        <f>IFERROR((VLOOKUP(A40,日报!BC:BQ,7,0)),"0")</f>
        <v>52</v>
      </c>
      <c r="F40" s="400">
        <f>IFERROR((VLOOKUP(A40,日报!BT:CH,7,0)),"0")</f>
        <v>52</v>
      </c>
      <c r="G40" s="400">
        <f>IFERROR((VLOOKUP(A40,日报!CK:CY,7,0)),"0")</f>
        <v>60</v>
      </c>
      <c r="H40" s="400">
        <f>IFERROR((VLOOKUP(A40,日报!DB:DP,7,0)),"0")</f>
        <v>36</v>
      </c>
      <c r="I40" s="400">
        <f>IFERROR((VLOOKUP(A40,日报!DS:EG,7,0)),"0")</f>
        <v>52</v>
      </c>
      <c r="J40" s="400">
        <f>IFERROR((VLOOKUP(A40,日报!EJ:EX,7,0)),"0")</f>
        <v>52</v>
      </c>
      <c r="K40" s="720">
        <f t="shared" si="1"/>
        <v>51.555555555555557</v>
      </c>
      <c r="L40" s="202">
        <f t="shared" si="2"/>
        <v>464</v>
      </c>
    </row>
    <row r="41" spans="1:12" ht="20.25" customHeight="1" outlineLevel="1">
      <c r="A41" s="202">
        <f t="shared" si="3"/>
        <v>32</v>
      </c>
      <c r="B41" s="400">
        <f>IFERROR((VLOOKUP(A41,日报!D:R,7,0)),"0")</f>
        <v>52</v>
      </c>
      <c r="C41" s="400">
        <f>IFERROR((VLOOKUP(A41,日报!U:AI,7,0)),"0")</f>
        <v>52</v>
      </c>
      <c r="D41" s="400">
        <f>IFERROR((VLOOKUP(A41,日报!AL:AZ,7,0)),"0")</f>
        <v>52</v>
      </c>
      <c r="E41" s="400">
        <f>IFERROR((VLOOKUP(A41,日报!BC:BQ,7,0)),"0")</f>
        <v>52</v>
      </c>
      <c r="F41" s="400">
        <f>IFERROR((VLOOKUP(A41,日报!BT:CH,7,0)),"0")</f>
        <v>52</v>
      </c>
      <c r="G41" s="400">
        <f>IFERROR((VLOOKUP(A41,日报!CK:CY,7,0)),"0")</f>
        <v>60</v>
      </c>
      <c r="H41" s="400">
        <f>IFERROR((VLOOKUP(A41,日报!DB:DP,7,0)),"0")</f>
        <v>40</v>
      </c>
      <c r="I41" s="400">
        <f>IFERROR((VLOOKUP(A41,日报!DS:EG,7,0)),"0")</f>
        <v>60</v>
      </c>
      <c r="J41" s="400">
        <f>IFERROR((VLOOKUP(A41,日报!EJ:EX,7,0)),"0")</f>
        <v>56</v>
      </c>
      <c r="K41" s="720">
        <f t="shared" si="1"/>
        <v>52.888888888888886</v>
      </c>
      <c r="L41" s="202">
        <f t="shared" si="2"/>
        <v>476</v>
      </c>
    </row>
    <row r="42" spans="1:12" ht="20.25" customHeight="1" outlineLevel="1">
      <c r="A42" s="202">
        <f t="shared" si="3"/>
        <v>33</v>
      </c>
      <c r="B42" s="400">
        <f>IFERROR((VLOOKUP(A42,日报!D:R,7,0)),"0")</f>
        <v>60</v>
      </c>
      <c r="C42" s="400">
        <f>IFERROR((VLOOKUP(A42,日报!U:AI,7,0)),"0")</f>
        <v>56</v>
      </c>
      <c r="D42" s="400">
        <f>IFERROR((VLOOKUP(A42,日报!AL:AZ,7,0)),"0")</f>
        <v>52</v>
      </c>
      <c r="E42" s="400">
        <f>IFERROR((VLOOKUP(A42,日报!BC:BQ,7,0)),"0")</f>
        <v>60</v>
      </c>
      <c r="F42" s="400">
        <f>IFERROR((VLOOKUP(A42,日报!BT:CH,7,0)),"0")</f>
        <v>52</v>
      </c>
      <c r="G42" s="400">
        <f>IFERROR((VLOOKUP(A42,日报!CK:CY,7,0)),"0")</f>
        <v>48</v>
      </c>
      <c r="H42" s="400">
        <f>IFERROR((VLOOKUP(A42,日报!DB:DP,7,0)),"0")</f>
        <v>32</v>
      </c>
      <c r="I42" s="400">
        <f>IFERROR((VLOOKUP(A42,日报!DS:EG,7,0)),"0")</f>
        <v>56</v>
      </c>
      <c r="J42" s="400">
        <f>IFERROR((VLOOKUP(A42,日报!EJ:EX,7,0)),"0")</f>
        <v>52</v>
      </c>
      <c r="K42" s="720">
        <f t="shared" si="1"/>
        <v>52</v>
      </c>
      <c r="L42" s="202">
        <f t="shared" si="2"/>
        <v>468</v>
      </c>
    </row>
    <row r="43" spans="1:12" ht="20.25" customHeight="1" outlineLevel="1">
      <c r="A43" s="202">
        <f t="shared" si="3"/>
        <v>34</v>
      </c>
      <c r="B43" s="400">
        <f>IFERROR((VLOOKUP(A43,日报!D:R,7,0)),"0")</f>
        <v>52</v>
      </c>
      <c r="C43" s="400">
        <f>IFERROR((VLOOKUP(A43,日报!U:AI,7,0)),"0")</f>
        <v>48</v>
      </c>
      <c r="D43" s="400">
        <f>IFERROR((VLOOKUP(A43,日报!AL:AZ,7,0)),"0")</f>
        <v>44</v>
      </c>
      <c r="E43" s="400">
        <f>IFERROR((VLOOKUP(A43,日报!BC:BQ,7,0)),"0")</f>
        <v>48</v>
      </c>
      <c r="F43" s="400">
        <f>IFERROR((VLOOKUP(A43,日报!BT:CH,7,0)),"0")</f>
        <v>48</v>
      </c>
      <c r="G43" s="400">
        <f>IFERROR((VLOOKUP(A43,日报!CK:CY,7,0)),"0")</f>
        <v>60</v>
      </c>
      <c r="H43" s="400">
        <f>IFERROR((VLOOKUP(A43,日报!DB:DP,7,0)),"0")</f>
        <v>32</v>
      </c>
      <c r="I43" s="400">
        <f>IFERROR((VLOOKUP(A43,日报!DS:EG,7,0)),"0")</f>
        <v>52</v>
      </c>
      <c r="J43" s="400">
        <f>IFERROR((VLOOKUP(A43,日报!EJ:EX,7,0)),"0")</f>
        <v>52</v>
      </c>
      <c r="K43" s="720">
        <f t="shared" si="1"/>
        <v>48.444444444444443</v>
      </c>
      <c r="L43" s="202">
        <f t="shared" si="2"/>
        <v>436</v>
      </c>
    </row>
    <row r="44" spans="1:12" ht="20.25" customHeight="1" outlineLevel="1">
      <c r="A44" s="202">
        <f t="shared" si="3"/>
        <v>35</v>
      </c>
      <c r="B44" s="400">
        <f>IFERROR((VLOOKUP(A44,日报!D:R,7,0)),"0")</f>
        <v>48</v>
      </c>
      <c r="C44" s="400">
        <f>IFERROR((VLOOKUP(A44,日报!U:AI,7,0)),"0")</f>
        <v>48</v>
      </c>
      <c r="D44" s="400">
        <f>IFERROR((VLOOKUP(A44,日报!AL:AZ,7,0)),"0")</f>
        <v>52</v>
      </c>
      <c r="E44" s="400">
        <f>IFERROR((VLOOKUP(A44,日报!BC:BQ,7,0)),"0")</f>
        <v>52</v>
      </c>
      <c r="F44" s="400">
        <f>IFERROR((VLOOKUP(A44,日报!BT:CH,7,0)),"0")</f>
        <v>48</v>
      </c>
      <c r="G44" s="400">
        <f>IFERROR((VLOOKUP(A44,日报!CK:CY,7,0)),"0")</f>
        <v>64</v>
      </c>
      <c r="H44" s="400">
        <f>IFERROR((VLOOKUP(A44,日报!DB:DP,7,0)),"0")</f>
        <v>36</v>
      </c>
      <c r="I44" s="400">
        <f>IFERROR((VLOOKUP(A44,日报!DS:EG,7,0)),"0")</f>
        <v>52</v>
      </c>
      <c r="J44" s="400">
        <f>IFERROR((VLOOKUP(A44,日报!EJ:EX,7,0)),"0")</f>
        <v>48</v>
      </c>
      <c r="K44" s="720">
        <f t="shared" si="1"/>
        <v>49.777777777777779</v>
      </c>
      <c r="L44" s="202">
        <f t="shared" si="2"/>
        <v>448</v>
      </c>
    </row>
    <row r="45" spans="1:12" ht="20.25" customHeight="1" outlineLevel="1">
      <c r="A45" s="202">
        <f t="shared" si="3"/>
        <v>36</v>
      </c>
      <c r="B45" s="400">
        <f>IFERROR((VLOOKUP(A45,日报!D:R,7,0)),"0")</f>
        <v>44</v>
      </c>
      <c r="C45" s="400">
        <f>IFERROR((VLOOKUP(A45,日报!U:AI,7,0)),"0")</f>
        <v>52</v>
      </c>
      <c r="D45" s="400">
        <f>IFERROR((VLOOKUP(A45,日报!AL:AZ,7,0)),"0")</f>
        <v>56</v>
      </c>
      <c r="E45" s="400">
        <f>IFERROR((VLOOKUP(A45,日报!BC:BQ,7,0)),"0")</f>
        <v>52</v>
      </c>
      <c r="F45" s="400">
        <f>IFERROR((VLOOKUP(A45,日报!BT:CH,7,0)),"0")</f>
        <v>52</v>
      </c>
      <c r="G45" s="400">
        <f>IFERROR((VLOOKUP(A45,日报!CK:CY,7,0)),"0")</f>
        <v>76</v>
      </c>
      <c r="H45" s="400">
        <f>IFERROR((VLOOKUP(A45,日报!DB:DP,7,0)),"0")</f>
        <v>0</v>
      </c>
      <c r="I45" s="400">
        <f>IFERROR((VLOOKUP(A45,日报!DS:EG,7,0)),"0")</f>
        <v>68</v>
      </c>
      <c r="J45" s="400">
        <f>IFERROR((VLOOKUP(A45,日报!EJ:EX,7,0)),"0")</f>
        <v>48</v>
      </c>
      <c r="K45" s="720">
        <f t="shared" si="1"/>
        <v>49.777777777777779</v>
      </c>
      <c r="L45" s="202">
        <f t="shared" si="2"/>
        <v>448</v>
      </c>
    </row>
    <row r="46" spans="1:12" ht="20.25" customHeight="1" outlineLevel="1">
      <c r="A46" s="202">
        <f t="shared" si="3"/>
        <v>37</v>
      </c>
      <c r="B46" s="400">
        <f>IFERROR((VLOOKUP(A46,日报!D:R,7,0)),"0")</f>
        <v>44</v>
      </c>
      <c r="C46" s="400">
        <f>IFERROR((VLOOKUP(A46,日报!U:AI,7,0)),"0")</f>
        <v>52</v>
      </c>
      <c r="D46" s="400">
        <f>IFERROR((VLOOKUP(A46,日报!AL:AZ,7,0)),"0")</f>
        <v>56</v>
      </c>
      <c r="E46" s="400">
        <f>IFERROR((VLOOKUP(A46,日报!BC:BQ,7,0)),"0")</f>
        <v>52</v>
      </c>
      <c r="F46" s="400">
        <f>IFERROR((VLOOKUP(A46,日报!BT:CH,7,0)),"0")</f>
        <v>52</v>
      </c>
      <c r="G46" s="400" t="str">
        <f ca="1">IFERROR((VLOOKUP(A46,日报!CK:CY,7,0)),"0")</f>
        <v/>
      </c>
      <c r="H46" s="400" t="str">
        <f ca="1">IFERROR((VLOOKUP(A46,日报!DB:DP,7,0)),"0")</f>
        <v/>
      </c>
      <c r="I46" s="400" t="str">
        <f ca="1">IFERROR((VLOOKUP(A46,日报!DS:EG,7,0)),"0")</f>
        <v/>
      </c>
      <c r="J46" s="400" t="str">
        <f ca="1">IFERROR((VLOOKUP(A46,日报!EJ:EX,7,0)),"0")</f>
        <v/>
      </c>
      <c r="K46" s="720">
        <f t="shared" ca="1" si="1"/>
        <v>51.2</v>
      </c>
      <c r="L46" s="202">
        <f t="shared" ca="1" si="2"/>
        <v>256</v>
      </c>
    </row>
    <row r="47" spans="1:12" ht="20.25" customHeight="1" outlineLevel="1">
      <c r="A47" s="202">
        <f t="shared" si="3"/>
        <v>38</v>
      </c>
      <c r="B47" s="400" t="str">
        <f ca="1">IFERROR((VLOOKUP(A47,日报!D:R,7,0)),"0")</f>
        <v/>
      </c>
      <c r="C47" s="400" t="str">
        <f ca="1">IFERROR((VLOOKUP(A47,日报!U:AI,7,0)),"0")</f>
        <v/>
      </c>
      <c r="D47" s="400" t="str">
        <f ca="1">IFERROR((VLOOKUP(A47,日报!AL:AZ,7,0)),"0")</f>
        <v/>
      </c>
      <c r="E47" s="400" t="str">
        <f ca="1">IFERROR((VLOOKUP(A47,日报!BC:BQ,7,0)),"0")</f>
        <v/>
      </c>
      <c r="F47" s="400" t="str">
        <f ca="1">IFERROR((VLOOKUP(A47,日报!BT:CH,7,0)),"0")</f>
        <v/>
      </c>
      <c r="G47" s="400" t="str">
        <f ca="1">IFERROR((VLOOKUP(A47,日报!CK:CY,7,0)),"0")</f>
        <v/>
      </c>
      <c r="H47" s="400" t="str">
        <f ca="1">IFERROR((VLOOKUP(A47,日报!DB:DP,7,0)),"0")</f>
        <v/>
      </c>
      <c r="I47" s="400" t="str">
        <f ca="1">IFERROR((VLOOKUP(A47,日报!DS:EG,7,0)),"0")</f>
        <v/>
      </c>
      <c r="J47" s="400" t="str">
        <f ca="1">IFERROR((VLOOKUP(A47,日报!EJ:EX,7,0)),"0")</f>
        <v/>
      </c>
      <c r="K47" s="720" t="e">
        <f t="shared" ca="1" si="1"/>
        <v>#DIV/0!</v>
      </c>
      <c r="L47" s="202">
        <f t="shared" ca="1" si="2"/>
        <v>0</v>
      </c>
    </row>
    <row r="48" spans="1:12" ht="20.25" customHeight="1" outlineLevel="1">
      <c r="A48" s="202">
        <f t="shared" si="3"/>
        <v>39</v>
      </c>
      <c r="B48" s="400" t="str">
        <f ca="1">IFERROR((VLOOKUP(A48,日报!D:R,7,0)),"0")</f>
        <v/>
      </c>
      <c r="C48" s="400" t="str">
        <f ca="1">IFERROR((VLOOKUP(A48,日报!U:AI,7,0)),"0")</f>
        <v/>
      </c>
      <c r="D48" s="400" t="str">
        <f ca="1">IFERROR((VLOOKUP(A48,日报!AL:AZ,7,0)),"0")</f>
        <v/>
      </c>
      <c r="E48" s="400" t="str">
        <f ca="1">IFERROR((VLOOKUP(A48,日报!BC:BQ,7,0)),"0")</f>
        <v/>
      </c>
      <c r="F48" s="400" t="str">
        <f ca="1">IFERROR((VLOOKUP(A48,日报!BT:CH,7,0)),"0")</f>
        <v/>
      </c>
      <c r="G48" s="400">
        <f ca="1">IFERROR((VLOOKUP(A48,日报!CK:CY,7,0)),"0")</f>
        <v>76</v>
      </c>
      <c r="H48" s="400">
        <f ca="1">IFERROR((VLOOKUP(A48,日报!DB:DP,7,0)),"0")</f>
        <v>0</v>
      </c>
      <c r="I48" s="400">
        <f ca="1">IFERROR((VLOOKUP(A48,日报!DS:EG,7,0)),"0")</f>
        <v>68</v>
      </c>
      <c r="J48" s="400">
        <f ca="1">IFERROR((VLOOKUP(A48,日报!EJ:EX,7,0)),"0")</f>
        <v>48</v>
      </c>
      <c r="K48" s="720">
        <f t="shared" ca="1" si="1"/>
        <v>48</v>
      </c>
      <c r="L48" s="202">
        <f t="shared" ca="1" si="2"/>
        <v>192</v>
      </c>
    </row>
    <row r="49" spans="1:12" ht="20.25" customHeight="1" outlineLevel="1">
      <c r="A49" s="202">
        <f t="shared" si="3"/>
        <v>40</v>
      </c>
      <c r="B49" s="400">
        <f ca="1">IFERROR((VLOOKUP(A49,日报!D:R,7,0)),"0")</f>
        <v>44</v>
      </c>
      <c r="C49" s="400">
        <f ca="1">IFERROR((VLOOKUP(A49,日报!U:AI,7,0)),"0")</f>
        <v>52</v>
      </c>
      <c r="D49" s="400">
        <f ca="1">IFERROR((VLOOKUP(A49,日报!AL:AZ,7,0)),"0")</f>
        <v>56</v>
      </c>
      <c r="E49" s="400">
        <f ca="1">IFERROR((VLOOKUP(A49,日报!BC:BQ,7,0)),"0")</f>
        <v>52</v>
      </c>
      <c r="F49" s="400">
        <f ca="1">IFERROR((VLOOKUP(A49,日报!BT:CH,7,0)),"0")</f>
        <v>52</v>
      </c>
      <c r="G49" s="400" t="str">
        <f ca="1">IFERROR((VLOOKUP(A49,日报!CK:CY,7,0)),"0")</f>
        <v/>
      </c>
      <c r="H49" s="400" t="str">
        <f ca="1">IFERROR((VLOOKUP(A49,日报!DB:DP,7,0)),"0")</f>
        <v/>
      </c>
      <c r="I49" s="400" t="str">
        <f ca="1">IFERROR((VLOOKUP(A49,日报!DS:EG,7,0)),"0")</f>
        <v/>
      </c>
      <c r="J49" s="400" t="str">
        <f ca="1">IFERROR((VLOOKUP(A49,日报!EJ:EX,7,0)),"0")</f>
        <v/>
      </c>
      <c r="K49" s="720">
        <f t="shared" ca="1" si="1"/>
        <v>51.2</v>
      </c>
      <c r="L49" s="202">
        <f t="shared" ca="1" si="2"/>
        <v>256</v>
      </c>
    </row>
    <row r="50" spans="1:12" ht="20.25" customHeight="1" outlineLevel="1">
      <c r="A50" s="202">
        <f t="shared" si="3"/>
        <v>41</v>
      </c>
      <c r="B50" s="400" t="str">
        <f ca="1">IFERROR((VLOOKUP(A50,日报!D:R,7,0)),"0")</f>
        <v/>
      </c>
      <c r="C50" s="400" t="str">
        <f ca="1">IFERROR((VLOOKUP(A50,日报!U:AI,7,0)),"0")</f>
        <v/>
      </c>
      <c r="D50" s="400" t="str">
        <f ca="1">IFERROR((VLOOKUP(A50,日报!AL:AZ,7,0)),"0")</f>
        <v/>
      </c>
      <c r="E50" s="400" t="str">
        <f ca="1">IFERROR((VLOOKUP(A50,日报!BC:BQ,7,0)),"0")</f>
        <v/>
      </c>
      <c r="F50" s="400" t="str">
        <f ca="1">IFERROR((VLOOKUP(A50,日报!BT:CH,7,0)),"0")</f>
        <v/>
      </c>
      <c r="G50" s="400" t="str">
        <f ca="1">IFERROR((VLOOKUP(A50,日报!CK:CY,7,0)),"0")</f>
        <v/>
      </c>
      <c r="H50" s="400" t="str">
        <f ca="1">IFERROR((VLOOKUP(A50,日报!DB:DP,7,0)),"0")</f>
        <v/>
      </c>
      <c r="I50" s="400" t="str">
        <f ca="1">IFERROR((VLOOKUP(A50,日报!DS:EG,7,0)),"0")</f>
        <v/>
      </c>
      <c r="J50" s="400" t="str">
        <f ca="1">IFERROR((VLOOKUP(A50,日报!EJ:EX,7,0)),"0")</f>
        <v/>
      </c>
      <c r="K50" s="720" t="e">
        <f t="shared" ca="1" si="1"/>
        <v>#DIV/0!</v>
      </c>
      <c r="L50" s="202">
        <f t="shared" ca="1" si="2"/>
        <v>0</v>
      </c>
    </row>
    <row r="51" spans="1:12" ht="20.25" customHeight="1" outlineLevel="1">
      <c r="A51" s="202">
        <f t="shared" si="3"/>
        <v>42</v>
      </c>
      <c r="B51" s="400" t="str">
        <f ca="1">IFERROR((VLOOKUP(A51,日报!D:R,7,0)),"0")</f>
        <v/>
      </c>
      <c r="C51" s="400" t="str">
        <f ca="1">IFERROR((VLOOKUP(A51,日报!U:AI,7,0)),"0")</f>
        <v/>
      </c>
      <c r="D51" s="400" t="str">
        <f ca="1">IFERROR((VLOOKUP(A51,日报!AL:AZ,7,0)),"0")</f>
        <v/>
      </c>
      <c r="E51" s="400" t="str">
        <f ca="1">IFERROR((VLOOKUP(A51,日报!BC:BQ,7,0)),"0")</f>
        <v/>
      </c>
      <c r="F51" s="400" t="str">
        <f ca="1">IFERROR((VLOOKUP(A51,日报!BT:CH,7,0)),"0")</f>
        <v/>
      </c>
      <c r="G51" s="400" t="str">
        <f ca="1">IFERROR((VLOOKUP(A51,日报!CK:CY,7,0)),"0")</f>
        <v/>
      </c>
      <c r="H51" s="400" t="str">
        <f ca="1">IFERROR((VLOOKUP(A51,日报!DB:DP,7,0)),"0")</f>
        <v/>
      </c>
      <c r="I51" s="400" t="str">
        <f ca="1">IFERROR((VLOOKUP(A51,日报!DS:EG,7,0)),"0")</f>
        <v/>
      </c>
      <c r="J51" s="400" t="str">
        <f ca="1">IFERROR((VLOOKUP(A51,日报!EJ:EX,7,0)),"0")</f>
        <v/>
      </c>
      <c r="K51" s="720" t="e">
        <f t="shared" ca="1" si="1"/>
        <v>#DIV/0!</v>
      </c>
      <c r="L51" s="202">
        <f t="shared" ca="1" si="2"/>
        <v>0</v>
      </c>
    </row>
    <row r="52" spans="1:12" ht="20.25" customHeight="1" outlineLevel="1">
      <c r="A52" s="202">
        <f t="shared" si="3"/>
        <v>43</v>
      </c>
      <c r="B52" s="400">
        <f>IFERROR((VLOOKUP(A52,日报!D:R,7,0)),"0")</f>
        <v>0</v>
      </c>
      <c r="C52" s="400">
        <f>IFERROR((VLOOKUP(A52,日报!U:AI,7,0)),"0")</f>
        <v>0</v>
      </c>
      <c r="D52" s="400">
        <f>IFERROR((VLOOKUP(A52,日报!AL:AZ,7,0)),"0")</f>
        <v>0</v>
      </c>
      <c r="E52" s="400">
        <f>IFERROR((VLOOKUP(A52,日报!BC:BQ,7,0)),"0")</f>
        <v>0</v>
      </c>
      <c r="F52" s="400">
        <f>IFERROR((VLOOKUP(A52,日报!BT:CH,7,0)),"0")</f>
        <v>0</v>
      </c>
      <c r="G52" s="400">
        <f>IFERROR((VLOOKUP(A52,日报!CK:CY,7,0)),"0")</f>
        <v>0</v>
      </c>
      <c r="H52" s="400">
        <f>IFERROR((VLOOKUP(A52,日报!DB:DP,7,0)),"0")</f>
        <v>0</v>
      </c>
      <c r="I52" s="400">
        <f>IFERROR((VLOOKUP(A52,日报!DS:EG,7,0)),"0")</f>
        <v>0</v>
      </c>
      <c r="J52" s="400">
        <f>IFERROR((VLOOKUP(A52,日报!EJ:EX,7,0)),"0")</f>
        <v>0</v>
      </c>
      <c r="K52" s="720">
        <f t="shared" si="1"/>
        <v>0</v>
      </c>
      <c r="L52" s="202">
        <f t="shared" si="2"/>
        <v>0</v>
      </c>
    </row>
    <row r="53" spans="1:12" ht="20.25" customHeight="1" outlineLevel="1">
      <c r="A53" s="202">
        <f t="shared" si="3"/>
        <v>44</v>
      </c>
      <c r="B53" s="400">
        <f>IFERROR((VLOOKUP(A53,日报!D:R,7,0)),"0")</f>
        <v>0</v>
      </c>
      <c r="C53" s="400">
        <f>IFERROR((VLOOKUP(A53,日报!U:AI,7,0)),"0")</f>
        <v>0</v>
      </c>
      <c r="D53" s="400">
        <f>IFERROR((VLOOKUP(A53,日报!AL:AZ,7,0)),"0")</f>
        <v>0</v>
      </c>
      <c r="E53" s="400">
        <f>IFERROR((VLOOKUP(A53,日报!BC:BQ,7,0)),"0")</f>
        <v>0</v>
      </c>
      <c r="F53" s="400">
        <f>IFERROR((VLOOKUP(A53,日报!BT:CH,7,0)),"0")</f>
        <v>0</v>
      </c>
      <c r="G53" s="400">
        <f>IFERROR((VLOOKUP(A53,日报!CK:CY,7,0)),"0")</f>
        <v>0</v>
      </c>
      <c r="H53" s="400">
        <f>IFERROR((VLOOKUP(A53,日报!DB:DP,7,0)),"0")</f>
        <v>0</v>
      </c>
      <c r="I53" s="400">
        <f>IFERROR((VLOOKUP(A53,日报!DS:EG,7,0)),"0")</f>
        <v>0</v>
      </c>
      <c r="J53" s="400">
        <f>IFERROR((VLOOKUP(A53,日报!EJ:EX,7,0)),"0")</f>
        <v>0</v>
      </c>
      <c r="K53" s="720">
        <f t="shared" si="1"/>
        <v>0</v>
      </c>
      <c r="L53" s="202">
        <f t="shared" si="2"/>
        <v>0</v>
      </c>
    </row>
    <row r="54" spans="1:12" ht="20.25" customHeight="1" outlineLevel="1">
      <c r="A54" s="202">
        <f t="shared" si="3"/>
        <v>45</v>
      </c>
      <c r="B54" s="400">
        <f>IFERROR((VLOOKUP(A54,日报!D:R,7,0)),"0")</f>
        <v>0</v>
      </c>
      <c r="C54" s="400">
        <f>IFERROR((VLOOKUP(A54,日报!U:AI,7,0)),"0")</f>
        <v>0</v>
      </c>
      <c r="D54" s="400">
        <f>IFERROR((VLOOKUP(A54,日报!AL:AZ,7,0)),"0")</f>
        <v>0</v>
      </c>
      <c r="E54" s="400">
        <f>IFERROR((VLOOKUP(A54,日报!BC:BQ,7,0)),"0")</f>
        <v>0</v>
      </c>
      <c r="F54" s="400">
        <f>IFERROR((VLOOKUP(A54,日报!BT:CH,7,0)),"0")</f>
        <v>0</v>
      </c>
      <c r="G54" s="400">
        <f>IFERROR((VLOOKUP(A54,日报!CK:CY,7,0)),"0")</f>
        <v>0</v>
      </c>
      <c r="H54" s="400">
        <f>IFERROR((VLOOKUP(A54,日报!DB:DP,7,0)),"0")</f>
        <v>0</v>
      </c>
      <c r="I54" s="400">
        <f>IFERROR((VLOOKUP(A54,日报!DS:EG,7,0)),"0")</f>
        <v>0</v>
      </c>
      <c r="J54" s="400">
        <f>IFERROR((VLOOKUP(A54,日报!EJ:EX,7,0)),"0")</f>
        <v>0</v>
      </c>
      <c r="K54" s="720">
        <f t="shared" si="1"/>
        <v>0</v>
      </c>
      <c r="L54" s="202">
        <f t="shared" si="2"/>
        <v>0</v>
      </c>
    </row>
    <row r="55" spans="1:12" ht="20.25" customHeight="1" outlineLevel="1">
      <c r="A55" s="202">
        <f t="shared" si="3"/>
        <v>46</v>
      </c>
      <c r="B55" s="400">
        <f>IFERROR((VLOOKUP(A55,日报!D:R,7,0)),"0")</f>
        <v>0</v>
      </c>
      <c r="C55" s="400">
        <f>IFERROR((VLOOKUP(A55,日报!U:AI,7,0)),"0")</f>
        <v>0</v>
      </c>
      <c r="D55" s="400">
        <f>IFERROR((VLOOKUP(A55,日报!AL:AZ,7,0)),"0")</f>
        <v>0</v>
      </c>
      <c r="E55" s="400">
        <f>IFERROR((VLOOKUP(A55,日报!BC:BQ,7,0)),"0")</f>
        <v>0</v>
      </c>
      <c r="F55" s="400">
        <f>IFERROR((VLOOKUP(A55,日报!BT:CH,7,0)),"0")</f>
        <v>0</v>
      </c>
      <c r="G55" s="400">
        <f>IFERROR((VLOOKUP(A55,日报!CK:CY,7,0)),"0")</f>
        <v>0</v>
      </c>
      <c r="H55" s="400">
        <f>IFERROR((VLOOKUP(A55,日报!DB:DP,7,0)),"0")</f>
        <v>0</v>
      </c>
      <c r="I55" s="400">
        <f>IFERROR((VLOOKUP(A55,日报!DS:EG,7,0)),"0")</f>
        <v>0</v>
      </c>
      <c r="J55" s="400">
        <f>IFERROR((VLOOKUP(A55,日报!EJ:EX,7,0)),"0")</f>
        <v>0</v>
      </c>
      <c r="K55" s="720">
        <f t="shared" si="1"/>
        <v>0</v>
      </c>
      <c r="L55" s="202">
        <f t="shared" si="2"/>
        <v>0</v>
      </c>
    </row>
    <row r="56" spans="1:12" ht="20.25" customHeight="1" outlineLevel="1">
      <c r="A56" s="202">
        <f t="shared" si="3"/>
        <v>47</v>
      </c>
      <c r="B56" s="400">
        <f>IFERROR((VLOOKUP(A56,日报!D:R,7,0)),"0")</f>
        <v>0</v>
      </c>
      <c r="C56" s="400">
        <f>IFERROR((VLOOKUP(A56,日报!U:AI,7,0)),"0")</f>
        <v>0</v>
      </c>
      <c r="D56" s="400">
        <f>IFERROR((VLOOKUP(A56,日报!AL:AZ,7,0)),"0")</f>
        <v>0</v>
      </c>
      <c r="E56" s="400">
        <f>IFERROR((VLOOKUP(A56,日报!BC:BQ,7,0)),"0")</f>
        <v>0</v>
      </c>
      <c r="F56" s="400">
        <f>IFERROR((VLOOKUP(A56,日报!BT:CH,7,0)),"0")</f>
        <v>0</v>
      </c>
      <c r="G56" s="400">
        <f>IFERROR((VLOOKUP(A56,日报!CK:CY,7,0)),"0")</f>
        <v>0</v>
      </c>
      <c r="H56" s="400">
        <f>IFERROR((VLOOKUP(A56,日报!DB:DP,7,0)),"0")</f>
        <v>0</v>
      </c>
      <c r="I56" s="400">
        <f>IFERROR((VLOOKUP(A56,日报!DS:EG,7,0)),"0")</f>
        <v>0</v>
      </c>
      <c r="J56" s="400">
        <f>IFERROR((VLOOKUP(A56,日报!EJ:EX,7,0)),"0")</f>
        <v>0</v>
      </c>
      <c r="K56" s="720">
        <f t="shared" si="1"/>
        <v>0</v>
      </c>
      <c r="L56" s="202">
        <f t="shared" si="2"/>
        <v>0</v>
      </c>
    </row>
    <row r="57" spans="1:12" ht="20.25" customHeight="1" outlineLevel="1">
      <c r="A57" s="202">
        <f t="shared" si="3"/>
        <v>48</v>
      </c>
      <c r="B57" s="400">
        <f>IFERROR((VLOOKUP(A57,日报!D:R,7,0)),"0")</f>
        <v>0</v>
      </c>
      <c r="C57" s="400">
        <f>IFERROR((VLOOKUP(A57,日报!U:AI,7,0)),"0")</f>
        <v>0</v>
      </c>
      <c r="D57" s="400">
        <f>IFERROR((VLOOKUP(A57,日报!AL:AZ,7,0)),"0")</f>
        <v>0</v>
      </c>
      <c r="E57" s="400">
        <f>IFERROR((VLOOKUP(A57,日报!BC:BQ,7,0)),"0")</f>
        <v>0</v>
      </c>
      <c r="F57" s="400">
        <f>IFERROR((VLOOKUP(A57,日报!BT:CH,7,0)),"0")</f>
        <v>0</v>
      </c>
      <c r="G57" s="400">
        <f>IFERROR((VLOOKUP(A57,日报!CK:CY,7,0)),"0")</f>
        <v>0</v>
      </c>
      <c r="H57" s="400">
        <f>IFERROR((VLOOKUP(A57,日报!DB:DP,7,0)),"0")</f>
        <v>0</v>
      </c>
      <c r="I57" s="400">
        <f>IFERROR((VLOOKUP(A57,日报!DS:EG,7,0)),"0")</f>
        <v>0</v>
      </c>
      <c r="J57" s="400">
        <f>IFERROR((VLOOKUP(A57,日报!EJ:EX,7,0)),"0")</f>
        <v>0</v>
      </c>
      <c r="K57" s="720">
        <f t="shared" si="1"/>
        <v>0</v>
      </c>
      <c r="L57" s="202">
        <f t="shared" si="2"/>
        <v>0</v>
      </c>
    </row>
    <row r="58" spans="1:12" ht="20.25" customHeight="1" outlineLevel="1" thickBot="1">
      <c r="A58" s="203">
        <f t="shared" si="3"/>
        <v>49</v>
      </c>
      <c r="B58" s="400">
        <f>IFERROR((VLOOKUP(A58,日报!D:R,7,0)),"0")</f>
        <v>0</v>
      </c>
      <c r="C58" s="400">
        <f>IFERROR((VLOOKUP(A58,日报!U:AI,7,0)),"0")</f>
        <v>0</v>
      </c>
      <c r="D58" s="400">
        <f>IFERROR((VLOOKUP(A58,日报!AL:AZ,7,0)),"0")</f>
        <v>0</v>
      </c>
      <c r="E58" s="400">
        <f>IFERROR((VLOOKUP(A58,日报!BC:BQ,7,0)),"0")</f>
        <v>0</v>
      </c>
      <c r="F58" s="400">
        <f>IFERROR((VLOOKUP(A58,日报!BT:CH,7,0)),"0")</f>
        <v>0</v>
      </c>
      <c r="G58" s="400">
        <f>IFERROR((VLOOKUP(A58,日报!CK:CY,7,0)),"0")</f>
        <v>0</v>
      </c>
      <c r="H58" s="400">
        <f>IFERROR((VLOOKUP(A58,日报!DB:DP,7,0)),"0")</f>
        <v>0</v>
      </c>
      <c r="I58" s="400">
        <f>IFERROR((VLOOKUP(A58,日报!DS:EG,7,0)),"0")</f>
        <v>0</v>
      </c>
      <c r="J58" s="400">
        <f>IFERROR((VLOOKUP(A58,日报!EJ:EX,7,0)),"0")</f>
        <v>0</v>
      </c>
      <c r="K58" s="721">
        <f t="shared" si="1"/>
        <v>0</v>
      </c>
      <c r="L58" s="203">
        <f t="shared" si="2"/>
        <v>0</v>
      </c>
    </row>
    <row r="59" spans="1:12" ht="20.25" customHeight="1" outlineLevel="1">
      <c r="K59" s="1"/>
      <c r="L59" s="1"/>
    </row>
    <row r="60" spans="1:12" ht="36.75" customHeight="1" thickBot="1">
      <c r="A60" s="182" t="s">
        <v>464</v>
      </c>
    </row>
    <row r="61" spans="1:12" ht="25.5" customHeight="1" outlineLevel="1">
      <c r="A61" s="164" t="s">
        <v>16</v>
      </c>
      <c r="B61" s="167" t="str">
        <f t="shared" ref="B61:J65" si="4">B3</f>
        <v>H1</v>
      </c>
      <c r="C61" s="167" t="str">
        <f t="shared" ref="C61" si="5">C3</f>
        <v>H2</v>
      </c>
      <c r="D61" s="167" t="str">
        <f t="shared" ref="D61" si="6">D3</f>
        <v>H3</v>
      </c>
      <c r="E61" s="167" t="str">
        <f t="shared" ref="E61" si="7">E3</f>
        <v>H4</v>
      </c>
      <c r="F61" s="167" t="str">
        <f t="shared" ref="F61" si="8">F3</f>
        <v>H5</v>
      </c>
      <c r="G61" s="167" t="str">
        <f t="shared" ref="G61" si="9">G3</f>
        <v>H6</v>
      </c>
      <c r="H61" s="167" t="str">
        <f t="shared" ref="H61" si="10">H3</f>
        <v>H7</v>
      </c>
      <c r="I61" s="167" t="str">
        <f t="shared" ref="I61" si="11">I3</f>
        <v>H8</v>
      </c>
      <c r="J61" s="167" t="str">
        <f t="shared" si="4"/>
        <v>H9</v>
      </c>
      <c r="K61" s="1215" t="s">
        <v>118</v>
      </c>
      <c r="L61" s="1212" t="s">
        <v>460</v>
      </c>
    </row>
    <row r="62" spans="1:12" ht="26.25" customHeight="1" outlineLevel="1">
      <c r="A62" s="165" t="s">
        <v>114</v>
      </c>
      <c r="B62" s="168">
        <f t="shared" si="4"/>
        <v>28000</v>
      </c>
      <c r="C62" s="168">
        <f t="shared" ref="C62" si="12">C4</f>
        <v>26500</v>
      </c>
      <c r="D62" s="168">
        <f t="shared" ref="D62" si="13">D4</f>
        <v>26400</v>
      </c>
      <c r="E62" s="168">
        <f t="shared" ref="E62" si="14">E4</f>
        <v>26400</v>
      </c>
      <c r="F62" s="168">
        <f t="shared" ref="F62" si="15">F4</f>
        <v>26400</v>
      </c>
      <c r="G62" s="168">
        <f t="shared" ref="G62" si="16">G4</f>
        <v>29500</v>
      </c>
      <c r="H62" s="168">
        <f t="shared" ref="H62" si="17">H4</f>
        <v>29600</v>
      </c>
      <c r="I62" s="168">
        <f t="shared" ref="I62" si="18">I4</f>
        <v>29500</v>
      </c>
      <c r="J62" s="168">
        <f t="shared" si="4"/>
        <v>29600</v>
      </c>
      <c r="K62" s="1216"/>
      <c r="L62" s="1213"/>
    </row>
    <row r="63" spans="1:12" ht="26.25" customHeight="1" outlineLevel="1">
      <c r="A63" s="165" t="s">
        <v>115</v>
      </c>
      <c r="B63" s="168" t="str">
        <f t="shared" si="4"/>
        <v>M&amp;F</v>
      </c>
      <c r="C63" s="168" t="str">
        <f t="shared" ref="C63" si="19">C5</f>
        <v>M&amp;F</v>
      </c>
      <c r="D63" s="168" t="str">
        <f t="shared" ref="D63" si="20">D5</f>
        <v>M&amp;F</v>
      </c>
      <c r="E63" s="168" t="str">
        <f t="shared" ref="E63" si="21">E5</f>
        <v>M&amp;F</v>
      </c>
      <c r="F63" s="168" t="str">
        <f t="shared" ref="F63" si="22">F5</f>
        <v>M&amp;F</v>
      </c>
      <c r="G63" s="168" t="str">
        <f t="shared" ref="G63" si="23">G5</f>
        <v>M&amp;F</v>
      </c>
      <c r="H63" s="168" t="str">
        <f t="shared" ref="H63" si="24">H5</f>
        <v>M&amp;F</v>
      </c>
      <c r="I63" s="168" t="str">
        <f t="shared" ref="I63" si="25">I5</f>
        <v>M&amp;F</v>
      </c>
      <c r="J63" s="168" t="str">
        <f t="shared" si="4"/>
        <v>M&amp;F</v>
      </c>
      <c r="K63" s="1216"/>
      <c r="L63" s="1213"/>
    </row>
    <row r="64" spans="1:12" ht="26.25" customHeight="1" outlineLevel="1">
      <c r="A64" s="165" t="s">
        <v>116</v>
      </c>
      <c r="B64" s="168" t="str">
        <f t="shared" si="4"/>
        <v>Cobb</v>
      </c>
      <c r="C64" s="168" t="str">
        <f t="shared" ref="C64" si="26">C6</f>
        <v>Cobb</v>
      </c>
      <c r="D64" s="168" t="str">
        <f t="shared" ref="D64" si="27">D6</f>
        <v>Cobb</v>
      </c>
      <c r="E64" s="168" t="str">
        <f t="shared" ref="E64" si="28">E6</f>
        <v>Cobb</v>
      </c>
      <c r="F64" s="168" t="str">
        <f t="shared" ref="F64" si="29">F6</f>
        <v>Cobb</v>
      </c>
      <c r="G64" s="168" t="str">
        <f t="shared" ref="G64" si="30">G6</f>
        <v>901plus</v>
      </c>
      <c r="H64" s="168" t="str">
        <f t="shared" ref="H64" si="31">H6</f>
        <v>901plus</v>
      </c>
      <c r="I64" s="168" t="str">
        <f t="shared" ref="I64" si="32">I6</f>
        <v>901plus</v>
      </c>
      <c r="J64" s="168" t="str">
        <f t="shared" si="4"/>
        <v>901plus</v>
      </c>
      <c r="K64" s="1216"/>
      <c r="L64" s="1213"/>
    </row>
    <row r="65" spans="1:31" ht="26.25" customHeight="1" outlineLevel="1">
      <c r="A65" s="185" t="s">
        <v>136</v>
      </c>
      <c r="B65" s="190">
        <f t="shared" si="4"/>
        <v>45679</v>
      </c>
      <c r="C65" s="190">
        <f t="shared" ref="C65" si="33">C7</f>
        <v>45679</v>
      </c>
      <c r="D65" s="190">
        <f t="shared" ref="D65" si="34">D7</f>
        <v>45679</v>
      </c>
      <c r="E65" s="190">
        <f t="shared" ref="E65" si="35">E7</f>
        <v>45679</v>
      </c>
      <c r="F65" s="190">
        <f t="shared" ref="F65" si="36">F7</f>
        <v>45679</v>
      </c>
      <c r="G65" s="190">
        <f t="shared" ref="G65" si="37">G7</f>
        <v>45680</v>
      </c>
      <c r="H65" s="190">
        <f t="shared" ref="H65" si="38">H7</f>
        <v>45680</v>
      </c>
      <c r="I65" s="190">
        <f t="shared" ref="I65" si="39">I7</f>
        <v>45680</v>
      </c>
      <c r="J65" s="190">
        <f t="shared" si="4"/>
        <v>45680</v>
      </c>
      <c r="K65" s="1216"/>
      <c r="L65" s="1213"/>
    </row>
    <row r="66" spans="1:31" ht="26.25" customHeight="1" outlineLevel="1" thickBot="1">
      <c r="A66" s="166" t="s">
        <v>117</v>
      </c>
      <c r="B66" s="206">
        <f t="shared" ref="B66:J66" ca="1" si="40">SUM(B67:B117)</f>
        <v>1996</v>
      </c>
      <c r="C66" s="206">
        <f t="shared" ca="1" si="40"/>
        <v>2040</v>
      </c>
      <c r="D66" s="206">
        <f t="shared" ca="1" si="40"/>
        <v>1916</v>
      </c>
      <c r="E66" s="206">
        <f t="shared" ca="1" si="40"/>
        <v>2016</v>
      </c>
      <c r="F66" s="206">
        <f t="shared" ca="1" si="40"/>
        <v>1976</v>
      </c>
      <c r="G66" s="206">
        <f t="shared" ca="1" si="40"/>
        <v>2084</v>
      </c>
      <c r="H66" s="206">
        <f t="shared" ca="1" si="40"/>
        <v>1352</v>
      </c>
      <c r="I66" s="206">
        <f t="shared" ca="1" si="40"/>
        <v>2056</v>
      </c>
      <c r="J66" s="206">
        <f t="shared" ca="1" si="40"/>
        <v>2044</v>
      </c>
      <c r="K66" s="1217"/>
      <c r="L66" s="1214"/>
    </row>
    <row r="67" spans="1:31" ht="19.5" customHeight="1" outlineLevel="1">
      <c r="A67" s="403">
        <f>Template!A10</f>
        <v>45679</v>
      </c>
      <c r="B67" s="402">
        <f>VLOOKUP(A67,日报!A:FB,10,0)</f>
        <v>0</v>
      </c>
      <c r="C67" s="402">
        <f>VLOOKUP(A67,日报!A:FC,27,0)</f>
        <v>0</v>
      </c>
      <c r="D67" s="402">
        <f>VLOOKUP(A67,日报!A:FD,44,0)</f>
        <v>0</v>
      </c>
      <c r="E67" s="402">
        <f>VLOOKUP(A67,日报!A:FE,61,0)</f>
        <v>0</v>
      </c>
      <c r="F67" s="402">
        <f>VLOOKUP(A67,日报!A:FF,78,0)</f>
        <v>0</v>
      </c>
      <c r="G67" s="402">
        <f>VLOOKUP(A67,日报!A:FG,95,0)</f>
        <v>0</v>
      </c>
      <c r="H67" s="402">
        <f>VLOOKUP(A67,日报!A:FH,112,0)</f>
        <v>0</v>
      </c>
      <c r="I67" s="402">
        <f>VLOOKUP(A67,日报!A:FI,129,0)</f>
        <v>0</v>
      </c>
      <c r="J67" s="402">
        <f>VLOOKUP(A67,日报!A:FJ,146,0)</f>
        <v>0</v>
      </c>
      <c r="K67" s="719">
        <f t="shared" ref="K67:K117" si="41">AVERAGE(B67:J67)</f>
        <v>0</v>
      </c>
      <c r="L67" s="401">
        <f t="shared" ref="L67:L117" si="42">SUM(B67:J67)</f>
        <v>0</v>
      </c>
      <c r="M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  <c r="AA67" s="158"/>
      <c r="AB67" s="158"/>
      <c r="AC67" s="158"/>
      <c r="AD67" s="158"/>
      <c r="AE67" s="159"/>
    </row>
    <row r="68" spans="1:31" ht="19.5" customHeight="1" outlineLevel="1">
      <c r="A68" s="199">
        <f>A67+1</f>
        <v>45680</v>
      </c>
      <c r="B68" s="402">
        <f>VLOOKUP(A68,日报!A:FB,10,0)</f>
        <v>44</v>
      </c>
      <c r="C68" s="402">
        <f>VLOOKUP(A68,日报!A:FC,27,0)</f>
        <v>48</v>
      </c>
      <c r="D68" s="402">
        <f>VLOOKUP(A68,日报!A:FD,44,0)</f>
        <v>48</v>
      </c>
      <c r="E68" s="402">
        <f>VLOOKUP(A68,日报!A:FE,61,0)</f>
        <v>52</v>
      </c>
      <c r="F68" s="402">
        <f>VLOOKUP(A68,日报!A:FF,78,0)</f>
        <v>44</v>
      </c>
      <c r="G68" s="402">
        <f>VLOOKUP(A68,日报!A:FG,95,0)</f>
        <v>0</v>
      </c>
      <c r="H68" s="402">
        <f>VLOOKUP(A68,日报!A:FH,112,0)</f>
        <v>0</v>
      </c>
      <c r="I68" s="402">
        <f>VLOOKUP(A68,日报!A:FI,129,0)</f>
        <v>0</v>
      </c>
      <c r="J68" s="402">
        <f>VLOOKUP(A68,日报!A:FJ,146,0)</f>
        <v>0</v>
      </c>
      <c r="K68" s="720">
        <f t="shared" si="41"/>
        <v>26.222222222222221</v>
      </c>
      <c r="L68" s="202">
        <f t="shared" si="42"/>
        <v>236</v>
      </c>
      <c r="M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9"/>
    </row>
    <row r="69" spans="1:31" ht="19.5" customHeight="1" outlineLevel="1">
      <c r="A69" s="199">
        <f t="shared" ref="A69:A117" si="43">A68+1</f>
        <v>45681</v>
      </c>
      <c r="B69" s="402">
        <f>VLOOKUP(A69,日报!A:FB,10,0)</f>
        <v>60</v>
      </c>
      <c r="C69" s="402">
        <f>VLOOKUP(A69,日报!A:FC,27,0)</f>
        <v>60</v>
      </c>
      <c r="D69" s="402">
        <f>VLOOKUP(A69,日报!A:FD,44,0)</f>
        <v>60</v>
      </c>
      <c r="E69" s="402">
        <f>VLOOKUP(A69,日报!A:FE,61,0)</f>
        <v>60</v>
      </c>
      <c r="F69" s="402">
        <f>VLOOKUP(A69,日报!A:FF,78,0)</f>
        <v>60</v>
      </c>
      <c r="G69" s="402">
        <f>VLOOKUP(A69,日报!A:FG,95,0)</f>
        <v>44</v>
      </c>
      <c r="H69" s="402">
        <f>VLOOKUP(A69,日报!A:FH,112,0)</f>
        <v>48</v>
      </c>
      <c r="I69" s="402">
        <f>VLOOKUP(A69,日报!A:FI,129,0)</f>
        <v>56</v>
      </c>
      <c r="J69" s="402">
        <f>VLOOKUP(A69,日报!A:FJ,146,0)</f>
        <v>48</v>
      </c>
      <c r="K69" s="720">
        <f t="shared" si="41"/>
        <v>55.111111111111114</v>
      </c>
      <c r="L69" s="202">
        <f t="shared" si="42"/>
        <v>496</v>
      </c>
      <c r="M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9"/>
    </row>
    <row r="70" spans="1:31" ht="19.5" customHeight="1" outlineLevel="1">
      <c r="A70" s="199">
        <f t="shared" si="43"/>
        <v>45682</v>
      </c>
      <c r="B70" s="402">
        <f>VLOOKUP(A70,日报!A:FB,10,0)</f>
        <v>60</v>
      </c>
      <c r="C70" s="402">
        <f>VLOOKUP(A70,日报!A:FC,27,0)</f>
        <v>64</v>
      </c>
      <c r="D70" s="402">
        <f>VLOOKUP(A70,日报!A:FD,44,0)</f>
        <v>64</v>
      </c>
      <c r="E70" s="402">
        <f>VLOOKUP(A70,日报!A:FE,61,0)</f>
        <v>64</v>
      </c>
      <c r="F70" s="402">
        <f>VLOOKUP(A70,日报!A:FF,78,0)</f>
        <v>64</v>
      </c>
      <c r="G70" s="402">
        <f>VLOOKUP(A70,日报!A:FG,95,0)</f>
        <v>56</v>
      </c>
      <c r="H70" s="402">
        <f>VLOOKUP(A70,日报!A:FH,112,0)</f>
        <v>44</v>
      </c>
      <c r="I70" s="402">
        <f>VLOOKUP(A70,日报!A:FI,129,0)</f>
        <v>56</v>
      </c>
      <c r="J70" s="402">
        <f>VLOOKUP(A70,日报!A:FJ,146,0)</f>
        <v>64</v>
      </c>
      <c r="K70" s="720">
        <f t="shared" si="41"/>
        <v>59.555555555555557</v>
      </c>
      <c r="L70" s="202">
        <f t="shared" si="42"/>
        <v>536</v>
      </c>
      <c r="M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9"/>
    </row>
    <row r="71" spans="1:31" ht="19.5" customHeight="1" outlineLevel="1">
      <c r="A71" s="199">
        <f t="shared" si="43"/>
        <v>45683</v>
      </c>
      <c r="B71" s="402">
        <f>VLOOKUP(A71,日报!A:FB,10,0)</f>
        <v>64</v>
      </c>
      <c r="C71" s="402">
        <f>VLOOKUP(A71,日报!A:FC,27,0)</f>
        <v>60</v>
      </c>
      <c r="D71" s="402">
        <f>VLOOKUP(A71,日报!A:FD,44,0)</f>
        <v>64</v>
      </c>
      <c r="E71" s="402">
        <f>VLOOKUP(A71,日报!A:FE,61,0)</f>
        <v>60</v>
      </c>
      <c r="F71" s="402">
        <f>VLOOKUP(A71,日报!A:FF,78,0)</f>
        <v>60</v>
      </c>
      <c r="G71" s="402">
        <f>VLOOKUP(A71,日报!A:FG,95,0)</f>
        <v>60</v>
      </c>
      <c r="H71" s="402">
        <f>VLOOKUP(A71,日报!A:FH,112,0)</f>
        <v>48</v>
      </c>
      <c r="I71" s="402">
        <f>VLOOKUP(A71,日报!A:FI,129,0)</f>
        <v>64</v>
      </c>
      <c r="J71" s="402">
        <f>VLOOKUP(A71,日报!A:FJ,146,0)</f>
        <v>72</v>
      </c>
      <c r="K71" s="720">
        <f t="shared" si="41"/>
        <v>61.333333333333336</v>
      </c>
      <c r="L71" s="202">
        <f t="shared" si="42"/>
        <v>552</v>
      </c>
      <c r="M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9"/>
    </row>
    <row r="72" spans="1:31" ht="19.5" customHeight="1" outlineLevel="1">
      <c r="A72" s="199">
        <f t="shared" si="43"/>
        <v>45684</v>
      </c>
      <c r="B72" s="402">
        <f>VLOOKUP(A72,日报!A:FB,10,0)</f>
        <v>64</v>
      </c>
      <c r="C72" s="402">
        <f>VLOOKUP(A72,日报!A:FC,27,0)</f>
        <v>64</v>
      </c>
      <c r="D72" s="402">
        <f>VLOOKUP(A72,日报!A:FD,44,0)</f>
        <v>60</v>
      </c>
      <c r="E72" s="402">
        <f>VLOOKUP(A72,日报!A:FE,61,0)</f>
        <v>64</v>
      </c>
      <c r="F72" s="402">
        <f>VLOOKUP(A72,日报!A:FF,78,0)</f>
        <v>64</v>
      </c>
      <c r="G72" s="402">
        <f>VLOOKUP(A72,日报!A:FG,95,0)</f>
        <v>68</v>
      </c>
      <c r="H72" s="402">
        <f>VLOOKUP(A72,日报!A:FH,112,0)</f>
        <v>52</v>
      </c>
      <c r="I72" s="402">
        <f>VLOOKUP(A72,日报!A:FI,129,0)</f>
        <v>60</v>
      </c>
      <c r="J72" s="402">
        <f>VLOOKUP(A72,日报!A:FJ,146,0)</f>
        <v>68</v>
      </c>
      <c r="K72" s="720">
        <f t="shared" si="41"/>
        <v>62.666666666666664</v>
      </c>
      <c r="L72" s="202">
        <f t="shared" si="42"/>
        <v>564</v>
      </c>
      <c r="M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9"/>
    </row>
    <row r="73" spans="1:31" ht="19.5" customHeight="1" outlineLevel="1">
      <c r="A73" s="199">
        <f t="shared" si="43"/>
        <v>45685</v>
      </c>
      <c r="B73" s="402">
        <f>VLOOKUP(A73,日报!A:FB,10,0)</f>
        <v>64</v>
      </c>
      <c r="C73" s="402">
        <f>VLOOKUP(A73,日报!A:FC,27,0)</f>
        <v>68</v>
      </c>
      <c r="D73" s="402">
        <f>VLOOKUP(A73,日报!A:FD,44,0)</f>
        <v>60</v>
      </c>
      <c r="E73" s="402">
        <f>VLOOKUP(A73,日报!A:FE,61,0)</f>
        <v>60</v>
      </c>
      <c r="F73" s="402">
        <f>VLOOKUP(A73,日报!A:FF,78,0)</f>
        <v>60</v>
      </c>
      <c r="G73" s="402">
        <f>VLOOKUP(A73,日报!A:FG,95,0)</f>
        <v>60</v>
      </c>
      <c r="H73" s="402">
        <f>VLOOKUP(A73,日报!A:FH,112,0)</f>
        <v>52</v>
      </c>
      <c r="I73" s="402">
        <f>VLOOKUP(A73,日报!A:FI,129,0)</f>
        <v>60</v>
      </c>
      <c r="J73" s="402">
        <f>VLOOKUP(A73,日报!A:FJ,146,0)</f>
        <v>64</v>
      </c>
      <c r="K73" s="720">
        <f t="shared" si="41"/>
        <v>60.888888888888886</v>
      </c>
      <c r="L73" s="202">
        <f t="shared" si="42"/>
        <v>548</v>
      </c>
      <c r="M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9"/>
    </row>
    <row r="74" spans="1:31" ht="19.5" customHeight="1" outlineLevel="1">
      <c r="A74" s="199">
        <f t="shared" si="43"/>
        <v>45686</v>
      </c>
      <c r="B74" s="402">
        <f>VLOOKUP(A74,日报!A:FB,10,0)</f>
        <v>60</v>
      </c>
      <c r="C74" s="402">
        <f>VLOOKUP(A74,日报!A:FC,27,0)</f>
        <v>64</v>
      </c>
      <c r="D74" s="402">
        <f>VLOOKUP(A74,日报!A:FD,44,0)</f>
        <v>56</v>
      </c>
      <c r="E74" s="402">
        <f>VLOOKUP(A74,日报!A:FE,61,0)</f>
        <v>60</v>
      </c>
      <c r="F74" s="402">
        <f>VLOOKUP(A74,日报!A:FF,78,0)</f>
        <v>60</v>
      </c>
      <c r="G74" s="402">
        <f>VLOOKUP(A74,日报!A:FG,95,0)</f>
        <v>56</v>
      </c>
      <c r="H74" s="402">
        <f>VLOOKUP(A74,日报!A:FH,112,0)</f>
        <v>48</v>
      </c>
      <c r="I74" s="402">
        <f>VLOOKUP(A74,日报!A:FI,129,0)</f>
        <v>56</v>
      </c>
      <c r="J74" s="402">
        <f>VLOOKUP(A74,日报!A:FJ,146,0)</f>
        <v>60</v>
      </c>
      <c r="K74" s="720">
        <f t="shared" si="41"/>
        <v>57.777777777777779</v>
      </c>
      <c r="L74" s="202">
        <f t="shared" si="42"/>
        <v>520</v>
      </c>
      <c r="M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9"/>
    </row>
    <row r="75" spans="1:31" ht="19.5" customHeight="1" outlineLevel="1">
      <c r="A75" s="199">
        <f t="shared" si="43"/>
        <v>45687</v>
      </c>
      <c r="B75" s="402">
        <f>VLOOKUP(A75,日报!A:FB,10,0)</f>
        <v>52</v>
      </c>
      <c r="C75" s="402">
        <f>VLOOKUP(A75,日报!A:FC,27,0)</f>
        <v>52</v>
      </c>
      <c r="D75" s="402">
        <f>VLOOKUP(A75,日报!A:FD,44,0)</f>
        <v>52</v>
      </c>
      <c r="E75" s="402">
        <f>VLOOKUP(A75,日报!A:FE,61,0)</f>
        <v>52</v>
      </c>
      <c r="F75" s="402">
        <f>VLOOKUP(A75,日报!A:FF,78,0)</f>
        <v>48</v>
      </c>
      <c r="G75" s="402">
        <f>VLOOKUP(A75,日报!A:FG,95,0)</f>
        <v>56</v>
      </c>
      <c r="H75" s="402">
        <f>VLOOKUP(A75,日报!A:FH,112,0)</f>
        <v>48</v>
      </c>
      <c r="I75" s="402">
        <f>VLOOKUP(A75,日报!A:FI,129,0)</f>
        <v>56</v>
      </c>
      <c r="J75" s="402">
        <f>VLOOKUP(A75,日报!A:FJ,146,0)</f>
        <v>60</v>
      </c>
      <c r="K75" s="720">
        <f t="shared" si="41"/>
        <v>52.888888888888886</v>
      </c>
      <c r="L75" s="202">
        <f t="shared" si="42"/>
        <v>476</v>
      </c>
      <c r="M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9"/>
    </row>
    <row r="76" spans="1:31" ht="19.5" customHeight="1" outlineLevel="1">
      <c r="A76" s="199">
        <f t="shared" si="43"/>
        <v>45688</v>
      </c>
      <c r="B76" s="402">
        <f>VLOOKUP(A76,日报!A:FB,10,0)</f>
        <v>52</v>
      </c>
      <c r="C76" s="402">
        <f>VLOOKUP(A76,日报!A:FC,27,0)</f>
        <v>48</v>
      </c>
      <c r="D76" s="402">
        <f>VLOOKUP(A76,日报!A:FD,44,0)</f>
        <v>44</v>
      </c>
      <c r="E76" s="402">
        <f>VLOOKUP(A76,日报!A:FE,61,0)</f>
        <v>48</v>
      </c>
      <c r="F76" s="402">
        <f>VLOOKUP(A76,日报!A:FF,78,0)</f>
        <v>48</v>
      </c>
      <c r="G76" s="402">
        <f>VLOOKUP(A76,日报!A:FG,95,0)</f>
        <v>64</v>
      </c>
      <c r="H76" s="402">
        <f>VLOOKUP(A76,日报!A:FH,112,0)</f>
        <v>40</v>
      </c>
      <c r="I76" s="402">
        <f>VLOOKUP(A76,日报!A:FI,129,0)</f>
        <v>52</v>
      </c>
      <c r="J76" s="402">
        <f>VLOOKUP(A76,日报!A:FJ,146,0)</f>
        <v>52</v>
      </c>
      <c r="K76" s="720">
        <f t="shared" si="41"/>
        <v>49.777777777777779</v>
      </c>
      <c r="L76" s="202">
        <f t="shared" si="42"/>
        <v>448</v>
      </c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9"/>
    </row>
    <row r="77" spans="1:31" ht="19.5" customHeight="1" outlineLevel="1">
      <c r="A77" s="199">
        <f t="shared" si="43"/>
        <v>45689</v>
      </c>
      <c r="B77" s="402">
        <f>VLOOKUP(A77,日报!A:FB,10,0)</f>
        <v>40</v>
      </c>
      <c r="C77" s="402">
        <f>VLOOKUP(A77,日报!A:FC,27,0)</f>
        <v>48</v>
      </c>
      <c r="D77" s="402">
        <f>VLOOKUP(A77,日报!A:FD,44,0)</f>
        <v>40</v>
      </c>
      <c r="E77" s="402">
        <f>VLOOKUP(A77,日报!A:FE,61,0)</f>
        <v>44</v>
      </c>
      <c r="F77" s="402">
        <f>VLOOKUP(A77,日报!A:FF,78,0)</f>
        <v>44</v>
      </c>
      <c r="G77" s="402">
        <f>VLOOKUP(A77,日报!A:FG,95,0)</f>
        <v>52</v>
      </c>
      <c r="H77" s="402">
        <f>VLOOKUP(A77,日报!A:FH,112,0)</f>
        <v>48</v>
      </c>
      <c r="I77" s="402">
        <f>VLOOKUP(A77,日报!A:FI,129,0)</f>
        <v>60</v>
      </c>
      <c r="J77" s="402">
        <f>VLOOKUP(A77,日报!A:FJ,146,0)</f>
        <v>68</v>
      </c>
      <c r="K77" s="720">
        <f t="shared" si="41"/>
        <v>49.333333333333336</v>
      </c>
      <c r="L77" s="202">
        <f t="shared" si="42"/>
        <v>444</v>
      </c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9"/>
    </row>
    <row r="78" spans="1:31" ht="19.5" customHeight="1" outlineLevel="1">
      <c r="A78" s="199">
        <f t="shared" si="43"/>
        <v>45690</v>
      </c>
      <c r="B78" s="402">
        <f>VLOOKUP(A78,日报!A:FB,10,0)</f>
        <v>32</v>
      </c>
      <c r="C78" s="402">
        <f>VLOOKUP(A78,日报!A:FC,27,0)</f>
        <v>32</v>
      </c>
      <c r="D78" s="402">
        <f>VLOOKUP(A78,日报!A:FD,44,0)</f>
        <v>32</v>
      </c>
      <c r="E78" s="402">
        <f>VLOOKUP(A78,日报!A:FE,61,0)</f>
        <v>32</v>
      </c>
      <c r="F78" s="402">
        <f>VLOOKUP(A78,日报!A:FF,78,0)</f>
        <v>28</v>
      </c>
      <c r="G78" s="402">
        <f>VLOOKUP(A78,日报!A:FG,95,0)</f>
        <v>44</v>
      </c>
      <c r="H78" s="402">
        <f>VLOOKUP(A78,日报!A:FH,112,0)</f>
        <v>32</v>
      </c>
      <c r="I78" s="402">
        <f>VLOOKUP(A78,日报!A:FI,129,0)</f>
        <v>20</v>
      </c>
      <c r="J78" s="402">
        <f>VLOOKUP(A78,日报!A:FJ,146,0)</f>
        <v>44</v>
      </c>
      <c r="K78" s="720">
        <f t="shared" si="41"/>
        <v>32.888888888888886</v>
      </c>
      <c r="L78" s="202">
        <f t="shared" si="42"/>
        <v>296</v>
      </c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9"/>
    </row>
    <row r="79" spans="1:31" ht="19.5" customHeight="1" outlineLevel="1">
      <c r="A79" s="199">
        <f t="shared" si="43"/>
        <v>45691</v>
      </c>
      <c r="B79" s="402">
        <f>VLOOKUP(A79,日报!A:FB,10,0)</f>
        <v>36</v>
      </c>
      <c r="C79" s="402">
        <f>VLOOKUP(A79,日报!A:FC,27,0)</f>
        <v>36</v>
      </c>
      <c r="D79" s="402">
        <f>VLOOKUP(A79,日报!A:FD,44,0)</f>
        <v>28</v>
      </c>
      <c r="E79" s="402">
        <f>VLOOKUP(A79,日报!A:FE,61,0)</f>
        <v>36</v>
      </c>
      <c r="F79" s="402">
        <f>VLOOKUP(A79,日报!A:FF,78,0)</f>
        <v>32</v>
      </c>
      <c r="G79" s="402">
        <f>VLOOKUP(A79,日报!A:FG,95,0)</f>
        <v>36</v>
      </c>
      <c r="H79" s="402">
        <f>VLOOKUP(A79,日报!A:FH,112,0)</f>
        <v>24</v>
      </c>
      <c r="I79" s="402">
        <f>VLOOKUP(A79,日报!A:FI,129,0)</f>
        <v>60</v>
      </c>
      <c r="J79" s="402">
        <f>VLOOKUP(A79,日报!A:FJ,146,0)</f>
        <v>32</v>
      </c>
      <c r="K79" s="720">
        <f t="shared" si="41"/>
        <v>35.555555555555557</v>
      </c>
      <c r="L79" s="202">
        <f t="shared" si="42"/>
        <v>320</v>
      </c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9"/>
    </row>
    <row r="80" spans="1:31" ht="19.5" customHeight="1" outlineLevel="1">
      <c r="A80" s="199">
        <f t="shared" si="43"/>
        <v>45692</v>
      </c>
      <c r="B80" s="402">
        <f>VLOOKUP(A80,日报!A:FB,10,0)</f>
        <v>32</v>
      </c>
      <c r="C80" s="402">
        <f>VLOOKUP(A80,日报!A:FC,27,0)</f>
        <v>36</v>
      </c>
      <c r="D80" s="402">
        <f>VLOOKUP(A80,日报!A:FD,44,0)</f>
        <v>32</v>
      </c>
      <c r="E80" s="402">
        <f>VLOOKUP(A80,日报!A:FE,61,0)</f>
        <v>32</v>
      </c>
      <c r="F80" s="402">
        <f>VLOOKUP(A80,日报!A:FF,78,0)</f>
        <v>36</v>
      </c>
      <c r="G80" s="402">
        <f>VLOOKUP(A80,日报!A:FG,95,0)</f>
        <v>36</v>
      </c>
      <c r="H80" s="402">
        <f>VLOOKUP(A80,日报!A:FH,112,0)</f>
        <v>24</v>
      </c>
      <c r="I80" s="402">
        <f>VLOOKUP(A80,日报!A:FI,129,0)</f>
        <v>40</v>
      </c>
      <c r="J80" s="402">
        <f>VLOOKUP(A80,日报!A:FJ,146,0)</f>
        <v>36</v>
      </c>
      <c r="K80" s="720">
        <f t="shared" si="41"/>
        <v>33.777777777777779</v>
      </c>
      <c r="L80" s="202">
        <f t="shared" si="42"/>
        <v>304</v>
      </c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9"/>
    </row>
    <row r="81" spans="1:31" ht="19.5" customHeight="1" outlineLevel="1">
      <c r="A81" s="199">
        <f t="shared" si="43"/>
        <v>45693</v>
      </c>
      <c r="B81" s="402">
        <f>VLOOKUP(A81,日报!A:FB,10,0)</f>
        <v>36</v>
      </c>
      <c r="C81" s="402">
        <f>VLOOKUP(A81,日报!A:FC,27,0)</f>
        <v>36</v>
      </c>
      <c r="D81" s="402">
        <f>VLOOKUP(A81,日报!A:FD,44,0)</f>
        <v>32</v>
      </c>
      <c r="E81" s="402">
        <f>VLOOKUP(A81,日报!A:FE,61,0)</f>
        <v>36</v>
      </c>
      <c r="F81" s="402">
        <f>VLOOKUP(A81,日报!A:FF,78,0)</f>
        <v>32</v>
      </c>
      <c r="G81" s="402">
        <f>VLOOKUP(A81,日报!A:FG,95,0)</f>
        <v>36</v>
      </c>
      <c r="H81" s="402">
        <f>VLOOKUP(A81,日报!A:FH,112,0)</f>
        <v>32</v>
      </c>
      <c r="I81" s="402">
        <f>VLOOKUP(A81,日报!A:FI,129,0)</f>
        <v>36</v>
      </c>
      <c r="J81" s="402">
        <f>VLOOKUP(A81,日报!A:FJ,146,0)</f>
        <v>40</v>
      </c>
      <c r="K81" s="720">
        <f t="shared" si="41"/>
        <v>35.111111111111114</v>
      </c>
      <c r="L81" s="202">
        <f t="shared" si="42"/>
        <v>316</v>
      </c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9"/>
    </row>
    <row r="82" spans="1:31" ht="19.5" customHeight="1" outlineLevel="1">
      <c r="A82" s="199">
        <f t="shared" si="43"/>
        <v>45694</v>
      </c>
      <c r="B82" s="402">
        <f>VLOOKUP(A82,日报!A:FB,10,0)</f>
        <v>48</v>
      </c>
      <c r="C82" s="402">
        <f>VLOOKUP(A82,日报!A:FC,27,0)</f>
        <v>52</v>
      </c>
      <c r="D82" s="402">
        <f>VLOOKUP(A82,日报!A:FD,44,0)</f>
        <v>40</v>
      </c>
      <c r="E82" s="402">
        <f>VLOOKUP(A82,日报!A:FE,61,0)</f>
        <v>48</v>
      </c>
      <c r="F82" s="402">
        <f>VLOOKUP(A82,日报!A:FF,78,0)</f>
        <v>48</v>
      </c>
      <c r="G82" s="402">
        <f>VLOOKUP(A82,日报!A:FG,95,0)</f>
        <v>44</v>
      </c>
      <c r="H82" s="402">
        <f>VLOOKUP(A82,日报!A:FH,112,0)</f>
        <v>24</v>
      </c>
      <c r="I82" s="402">
        <f>VLOOKUP(A82,日报!A:FI,129,0)</f>
        <v>48</v>
      </c>
      <c r="J82" s="402">
        <f>VLOOKUP(A82,日报!A:FJ,146,0)</f>
        <v>52</v>
      </c>
      <c r="K82" s="720">
        <f t="shared" si="41"/>
        <v>44.888888888888886</v>
      </c>
      <c r="L82" s="202">
        <f t="shared" si="42"/>
        <v>404</v>
      </c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9"/>
    </row>
    <row r="83" spans="1:31" ht="19.5" customHeight="1" outlineLevel="1">
      <c r="A83" s="199">
        <f t="shared" si="43"/>
        <v>45695</v>
      </c>
      <c r="B83" s="402">
        <f>VLOOKUP(A83,日报!A:FB,10,0)</f>
        <v>44</v>
      </c>
      <c r="C83" s="402">
        <f>VLOOKUP(A83,日报!A:FC,27,0)</f>
        <v>48</v>
      </c>
      <c r="D83" s="402">
        <f>VLOOKUP(A83,日报!A:FD,44,0)</f>
        <v>44</v>
      </c>
      <c r="E83" s="402">
        <f>VLOOKUP(A83,日报!A:FE,61,0)</f>
        <v>48</v>
      </c>
      <c r="F83" s="402">
        <f>VLOOKUP(A83,日报!A:FF,78,0)</f>
        <v>48</v>
      </c>
      <c r="G83" s="402">
        <f>VLOOKUP(A83,日报!A:FG,95,0)</f>
        <v>48</v>
      </c>
      <c r="H83" s="402">
        <f>VLOOKUP(A83,日报!A:FH,112,0)</f>
        <v>36</v>
      </c>
      <c r="I83" s="402">
        <f>VLOOKUP(A83,日报!A:FI,129,0)</f>
        <v>48</v>
      </c>
      <c r="J83" s="402">
        <f>VLOOKUP(A83,日报!A:FJ,146,0)</f>
        <v>52</v>
      </c>
      <c r="K83" s="720">
        <f t="shared" si="41"/>
        <v>46.222222222222221</v>
      </c>
      <c r="L83" s="202">
        <f t="shared" si="42"/>
        <v>416</v>
      </c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9"/>
    </row>
    <row r="84" spans="1:31" ht="19.5" customHeight="1" outlineLevel="1">
      <c r="A84" s="199">
        <f t="shared" si="43"/>
        <v>45696</v>
      </c>
      <c r="B84" s="402">
        <f>VLOOKUP(A84,日报!A:FB,10,0)</f>
        <v>52</v>
      </c>
      <c r="C84" s="402">
        <f>VLOOKUP(A84,日报!A:FC,27,0)</f>
        <v>60</v>
      </c>
      <c r="D84" s="402">
        <f>VLOOKUP(A84,日报!A:FD,44,0)</f>
        <v>48</v>
      </c>
      <c r="E84" s="402">
        <f>VLOOKUP(A84,日报!A:FE,61,0)</f>
        <v>60</v>
      </c>
      <c r="F84" s="402">
        <f>VLOOKUP(A84,日报!A:FF,78,0)</f>
        <v>60</v>
      </c>
      <c r="G84" s="402">
        <f>VLOOKUP(A84,日报!A:FG,95,0)</f>
        <v>52</v>
      </c>
      <c r="H84" s="402">
        <f>VLOOKUP(A84,日报!A:FH,112,0)</f>
        <v>36</v>
      </c>
      <c r="I84" s="402">
        <f>VLOOKUP(A84,日报!A:FI,129,0)</f>
        <v>60</v>
      </c>
      <c r="J84" s="402">
        <f>VLOOKUP(A84,日报!A:FJ,146,0)</f>
        <v>56</v>
      </c>
      <c r="K84" s="720">
        <f t="shared" si="41"/>
        <v>53.777777777777779</v>
      </c>
      <c r="L84" s="202">
        <f t="shared" si="42"/>
        <v>484</v>
      </c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9"/>
    </row>
    <row r="85" spans="1:31" ht="19.5" customHeight="1" outlineLevel="1">
      <c r="A85" s="199">
        <f t="shared" si="43"/>
        <v>45697</v>
      </c>
      <c r="B85" s="402">
        <f>VLOOKUP(A85,日报!A:FB,10,0)</f>
        <v>48</v>
      </c>
      <c r="C85" s="402">
        <f>VLOOKUP(A85,日报!A:FC,27,0)</f>
        <v>56</v>
      </c>
      <c r="D85" s="402">
        <f>VLOOKUP(A85,日报!A:FD,44,0)</f>
        <v>44</v>
      </c>
      <c r="E85" s="402">
        <f>VLOOKUP(A85,日报!A:FE,61,0)</f>
        <v>48</v>
      </c>
      <c r="F85" s="402">
        <f>VLOOKUP(A85,日报!A:FF,78,0)</f>
        <v>48</v>
      </c>
      <c r="G85" s="402">
        <f>VLOOKUP(A85,日报!A:FG,95,0)</f>
        <v>52</v>
      </c>
      <c r="H85" s="402">
        <f>VLOOKUP(A85,日报!A:FH,112,0)</f>
        <v>32</v>
      </c>
      <c r="I85" s="402">
        <f>VLOOKUP(A85,日报!A:FI,129,0)</f>
        <v>48</v>
      </c>
      <c r="J85" s="402">
        <f>VLOOKUP(A85,日报!A:FJ,146,0)</f>
        <v>56</v>
      </c>
      <c r="K85" s="720">
        <f t="shared" si="41"/>
        <v>48</v>
      </c>
      <c r="L85" s="202">
        <f t="shared" si="42"/>
        <v>432</v>
      </c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9"/>
    </row>
    <row r="86" spans="1:31" ht="19.5" customHeight="1" outlineLevel="1">
      <c r="A86" s="199">
        <f t="shared" si="43"/>
        <v>45698</v>
      </c>
      <c r="B86" s="402">
        <f>VLOOKUP(A86,日报!A:FB,10,0)</f>
        <v>52</v>
      </c>
      <c r="C86" s="402">
        <f>VLOOKUP(A86,日报!A:FC,27,0)</f>
        <v>52</v>
      </c>
      <c r="D86" s="402">
        <f>VLOOKUP(A86,日报!A:FD,44,0)</f>
        <v>44</v>
      </c>
      <c r="E86" s="402">
        <f>VLOOKUP(A86,日报!A:FE,61,0)</f>
        <v>52</v>
      </c>
      <c r="F86" s="402">
        <f>VLOOKUP(A86,日报!A:FF,78,0)</f>
        <v>52</v>
      </c>
      <c r="G86" s="402">
        <f>VLOOKUP(A86,日报!A:FG,95,0)</f>
        <v>48</v>
      </c>
      <c r="H86" s="402">
        <f>VLOOKUP(A86,日报!A:FH,112,0)</f>
        <v>36</v>
      </c>
      <c r="I86" s="402">
        <f>VLOOKUP(A86,日报!A:FI,129,0)</f>
        <v>52</v>
      </c>
      <c r="J86" s="402">
        <f>VLOOKUP(A86,日报!A:FJ,146,0)</f>
        <v>48</v>
      </c>
      <c r="K86" s="720">
        <f t="shared" si="41"/>
        <v>48.444444444444443</v>
      </c>
      <c r="L86" s="202">
        <f t="shared" si="42"/>
        <v>436</v>
      </c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9"/>
    </row>
    <row r="87" spans="1:31" ht="19.5" customHeight="1" outlineLevel="1">
      <c r="A87" s="199">
        <f t="shared" si="43"/>
        <v>45699</v>
      </c>
      <c r="B87" s="402">
        <f>VLOOKUP(A87,日报!A:FB,10,0)</f>
        <v>56</v>
      </c>
      <c r="C87" s="402">
        <f>VLOOKUP(A87,日报!A:FC,27,0)</f>
        <v>64</v>
      </c>
      <c r="D87" s="402">
        <f>VLOOKUP(A87,日报!A:FD,44,0)</f>
        <v>52</v>
      </c>
      <c r="E87" s="402">
        <f>VLOOKUP(A87,日报!A:FE,61,0)</f>
        <v>56</v>
      </c>
      <c r="F87" s="402">
        <f>VLOOKUP(A87,日报!A:FF,78,0)</f>
        <v>52</v>
      </c>
      <c r="G87" s="402">
        <f>VLOOKUP(A87,日报!A:FG,95,0)</f>
        <v>60</v>
      </c>
      <c r="H87" s="402">
        <f>VLOOKUP(A87,日报!A:FH,112,0)</f>
        <v>36</v>
      </c>
      <c r="I87" s="402">
        <f>VLOOKUP(A87,日报!A:FI,129,0)</f>
        <v>60</v>
      </c>
      <c r="J87" s="402">
        <f>VLOOKUP(A87,日报!A:FJ,146,0)</f>
        <v>56</v>
      </c>
      <c r="K87" s="720">
        <f t="shared" si="41"/>
        <v>54.666666666666664</v>
      </c>
      <c r="L87" s="202">
        <f t="shared" si="42"/>
        <v>492</v>
      </c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9"/>
    </row>
    <row r="88" spans="1:31" ht="19.5" customHeight="1" outlineLevel="1">
      <c r="A88" s="199">
        <f t="shared" si="43"/>
        <v>45700</v>
      </c>
      <c r="B88" s="402">
        <f>VLOOKUP(A88,日报!A:FB,10,0)</f>
        <v>60</v>
      </c>
      <c r="C88" s="402">
        <f>VLOOKUP(A88,日报!A:FC,27,0)</f>
        <v>60</v>
      </c>
      <c r="D88" s="402">
        <f>VLOOKUP(A88,日报!A:FD,44,0)</f>
        <v>52</v>
      </c>
      <c r="E88" s="402">
        <f>VLOOKUP(A88,日报!A:FE,61,0)</f>
        <v>60</v>
      </c>
      <c r="F88" s="402">
        <f>VLOOKUP(A88,日报!A:FF,78,0)</f>
        <v>64</v>
      </c>
      <c r="G88" s="402">
        <f>VLOOKUP(A88,日报!A:FG,95,0)</f>
        <v>60</v>
      </c>
      <c r="H88" s="402">
        <f>VLOOKUP(A88,日报!A:FH,112,0)</f>
        <v>44</v>
      </c>
      <c r="I88" s="402">
        <f>VLOOKUP(A88,日报!A:FI,129,0)</f>
        <v>60</v>
      </c>
      <c r="J88" s="402">
        <f>VLOOKUP(A88,日报!A:FJ,146,0)</f>
        <v>60</v>
      </c>
      <c r="K88" s="720">
        <f t="shared" si="41"/>
        <v>57.777777777777779</v>
      </c>
      <c r="L88" s="202">
        <f t="shared" si="42"/>
        <v>520</v>
      </c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9"/>
    </row>
    <row r="89" spans="1:31" ht="19.5" customHeight="1" outlineLevel="1">
      <c r="A89" s="199">
        <f t="shared" si="43"/>
        <v>45701</v>
      </c>
      <c r="B89" s="402">
        <f>VLOOKUP(A89,日报!A:FB,10,0)</f>
        <v>64</v>
      </c>
      <c r="C89" s="402">
        <f>VLOOKUP(A89,日报!A:FC,27,0)</f>
        <v>72</v>
      </c>
      <c r="D89" s="402">
        <f>VLOOKUP(A89,日报!A:FD,44,0)</f>
        <v>60</v>
      </c>
      <c r="E89" s="402">
        <f>VLOOKUP(A89,日报!A:FE,61,0)</f>
        <v>68</v>
      </c>
      <c r="F89" s="402">
        <f>VLOOKUP(A89,日报!A:FF,78,0)</f>
        <v>68</v>
      </c>
      <c r="G89" s="402">
        <f>VLOOKUP(A89,日报!A:FG,95,0)</f>
        <v>64</v>
      </c>
      <c r="H89" s="402">
        <f>VLOOKUP(A89,日报!A:FH,112,0)</f>
        <v>56</v>
      </c>
      <c r="I89" s="402">
        <f>VLOOKUP(A89,日报!A:FI,129,0)</f>
        <v>68</v>
      </c>
      <c r="J89" s="402">
        <f>VLOOKUP(A89,日报!A:FJ,146,0)</f>
        <v>64</v>
      </c>
      <c r="K89" s="720">
        <f t="shared" si="41"/>
        <v>64.888888888888886</v>
      </c>
      <c r="L89" s="202">
        <f t="shared" si="42"/>
        <v>584</v>
      </c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9"/>
    </row>
    <row r="90" spans="1:31" ht="19.5" customHeight="1" outlineLevel="1">
      <c r="A90" s="199">
        <f t="shared" si="43"/>
        <v>45702</v>
      </c>
      <c r="B90" s="402">
        <f>VLOOKUP(A90,日报!A:FB,10,0)</f>
        <v>72</v>
      </c>
      <c r="C90" s="402">
        <f>VLOOKUP(A90,日报!A:FC,27,0)</f>
        <v>72</v>
      </c>
      <c r="D90" s="402">
        <f>VLOOKUP(A90,日报!A:FD,44,0)</f>
        <v>60</v>
      </c>
      <c r="E90" s="402">
        <f>VLOOKUP(A90,日报!A:FE,61,0)</f>
        <v>64</v>
      </c>
      <c r="F90" s="402">
        <f>VLOOKUP(A90,日报!A:FF,78,0)</f>
        <v>60</v>
      </c>
      <c r="G90" s="402">
        <f>VLOOKUP(A90,日报!A:FG,95,0)</f>
        <v>64</v>
      </c>
      <c r="H90" s="402">
        <f>VLOOKUP(A90,日报!A:FH,112,0)</f>
        <v>32</v>
      </c>
      <c r="I90" s="402">
        <f>VLOOKUP(A90,日报!A:FI,129,0)</f>
        <v>72</v>
      </c>
      <c r="J90" s="402">
        <f>VLOOKUP(A90,日报!A:FJ,146,0)</f>
        <v>64</v>
      </c>
      <c r="K90" s="720">
        <f t="shared" si="41"/>
        <v>62.222222222222221</v>
      </c>
      <c r="L90" s="202">
        <f t="shared" si="42"/>
        <v>560</v>
      </c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9"/>
    </row>
    <row r="91" spans="1:31" ht="19.5" customHeight="1" outlineLevel="1">
      <c r="A91" s="199">
        <f t="shared" si="43"/>
        <v>45703</v>
      </c>
      <c r="B91" s="402">
        <f>VLOOKUP(A91,日报!A:FB,10,0)</f>
        <v>52</v>
      </c>
      <c r="C91" s="402">
        <f>VLOOKUP(A91,日报!A:FC,27,0)</f>
        <v>48</v>
      </c>
      <c r="D91" s="402">
        <f>VLOOKUP(A91,日报!A:FD,44,0)</f>
        <v>48</v>
      </c>
      <c r="E91" s="402">
        <f>VLOOKUP(A91,日报!A:FE,61,0)</f>
        <v>48</v>
      </c>
      <c r="F91" s="402">
        <f>VLOOKUP(A91,日报!A:FF,78,0)</f>
        <v>52</v>
      </c>
      <c r="G91" s="402">
        <f>VLOOKUP(A91,日报!A:FG,95,0)</f>
        <v>56</v>
      </c>
      <c r="H91" s="402">
        <f>VLOOKUP(A91,日报!A:FH,112,0)</f>
        <v>36</v>
      </c>
      <c r="I91" s="402">
        <f>VLOOKUP(A91,日报!A:FI,129,0)</f>
        <v>48</v>
      </c>
      <c r="J91" s="402">
        <f>VLOOKUP(A91,日报!A:FJ,146,0)</f>
        <v>56</v>
      </c>
      <c r="K91" s="720">
        <f t="shared" si="41"/>
        <v>49.333333333333336</v>
      </c>
      <c r="L91" s="202">
        <f t="shared" si="42"/>
        <v>444</v>
      </c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9"/>
    </row>
    <row r="92" spans="1:31" ht="19.5" customHeight="1" outlineLevel="1">
      <c r="A92" s="199">
        <f t="shared" si="43"/>
        <v>45704</v>
      </c>
      <c r="B92" s="402">
        <f>VLOOKUP(A92,日报!A:FB,10,0)</f>
        <v>56</v>
      </c>
      <c r="C92" s="402">
        <f>VLOOKUP(A92,日报!A:FC,27,0)</f>
        <v>52</v>
      </c>
      <c r="D92" s="402">
        <f>VLOOKUP(A92,日报!A:FD,44,0)</f>
        <v>56</v>
      </c>
      <c r="E92" s="402">
        <f>VLOOKUP(A92,日报!A:FE,61,0)</f>
        <v>56</v>
      </c>
      <c r="F92" s="402">
        <f>VLOOKUP(A92,日报!A:FF,78,0)</f>
        <v>56</v>
      </c>
      <c r="G92" s="402">
        <f>VLOOKUP(A92,日报!A:FG,95,0)</f>
        <v>96</v>
      </c>
      <c r="H92" s="402">
        <f>VLOOKUP(A92,日报!A:FH,112,0)</f>
        <v>36</v>
      </c>
      <c r="I92" s="402">
        <f>VLOOKUP(A92,日报!A:FI,129,0)</f>
        <v>56</v>
      </c>
      <c r="J92" s="402">
        <f>VLOOKUP(A92,日报!A:FJ,146,0)</f>
        <v>52</v>
      </c>
      <c r="K92" s="720">
        <f t="shared" si="41"/>
        <v>57.333333333333336</v>
      </c>
      <c r="L92" s="202">
        <f t="shared" si="42"/>
        <v>516</v>
      </c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9"/>
    </row>
    <row r="93" spans="1:31" ht="19.5" customHeight="1" outlineLevel="1">
      <c r="A93" s="199">
        <f t="shared" si="43"/>
        <v>45705</v>
      </c>
      <c r="B93" s="402">
        <f>VLOOKUP(A93,日报!A:FB,10,0)</f>
        <v>64</v>
      </c>
      <c r="C93" s="402">
        <f>VLOOKUP(A93,日报!A:FC,27,0)</f>
        <v>60</v>
      </c>
      <c r="D93" s="402">
        <f>VLOOKUP(A93,日报!A:FD,44,0)</f>
        <v>60</v>
      </c>
      <c r="E93" s="402">
        <f>VLOOKUP(A93,日报!A:FE,61,0)</f>
        <v>60</v>
      </c>
      <c r="F93" s="402">
        <f>VLOOKUP(A93,日报!A:FF,78,0)</f>
        <v>56</v>
      </c>
      <c r="G93" s="402">
        <f>VLOOKUP(A93,日报!A:FG,95,0)</f>
        <v>28</v>
      </c>
      <c r="H93" s="402">
        <f>VLOOKUP(A93,日报!A:FH,112,0)</f>
        <v>40</v>
      </c>
      <c r="I93" s="402">
        <f>VLOOKUP(A93,日报!A:FI,129,0)</f>
        <v>64</v>
      </c>
      <c r="J93" s="402">
        <f>VLOOKUP(A93,日报!A:FJ,146,0)</f>
        <v>60</v>
      </c>
      <c r="K93" s="720">
        <f t="shared" si="41"/>
        <v>54.666666666666664</v>
      </c>
      <c r="L93" s="202">
        <f t="shared" si="42"/>
        <v>492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9"/>
    </row>
    <row r="94" spans="1:31" ht="19.5" customHeight="1" outlineLevel="1">
      <c r="A94" s="199">
        <f t="shared" si="43"/>
        <v>45706</v>
      </c>
      <c r="B94" s="402">
        <f>VLOOKUP(A94,日报!A:FB,10,0)</f>
        <v>60</v>
      </c>
      <c r="C94" s="402">
        <f>VLOOKUP(A94,日报!A:FC,27,0)</f>
        <v>52</v>
      </c>
      <c r="D94" s="402">
        <f>VLOOKUP(A94,日报!A:FD,44,0)</f>
        <v>52</v>
      </c>
      <c r="E94" s="402">
        <f>VLOOKUP(A94,日报!A:FE,61,0)</f>
        <v>56</v>
      </c>
      <c r="F94" s="402">
        <f>VLOOKUP(A94,日报!A:FF,78,0)</f>
        <v>60</v>
      </c>
      <c r="G94" s="402">
        <f>VLOOKUP(A94,日报!A:FG,95,0)</f>
        <v>64</v>
      </c>
      <c r="H94" s="402">
        <f>VLOOKUP(A94,日报!A:FH,112,0)</f>
        <v>40</v>
      </c>
      <c r="I94" s="402">
        <f>VLOOKUP(A94,日报!A:FI,129,0)</f>
        <v>52</v>
      </c>
      <c r="J94" s="402">
        <f>VLOOKUP(A94,日报!A:FJ,146,0)</f>
        <v>56</v>
      </c>
      <c r="K94" s="720">
        <f t="shared" si="41"/>
        <v>54.666666666666664</v>
      </c>
      <c r="L94" s="202">
        <f t="shared" si="42"/>
        <v>492</v>
      </c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9"/>
    </row>
    <row r="95" spans="1:31" ht="19.5" customHeight="1" outlineLevel="1">
      <c r="A95" s="199">
        <f t="shared" si="43"/>
        <v>45707</v>
      </c>
      <c r="B95" s="402">
        <f>VLOOKUP(A95,日报!A:FB,10,0)</f>
        <v>60</v>
      </c>
      <c r="C95" s="402">
        <f>VLOOKUP(A95,日报!A:FC,27,0)</f>
        <v>60</v>
      </c>
      <c r="D95" s="402">
        <f>VLOOKUP(A95,日报!A:FD,44,0)</f>
        <v>56</v>
      </c>
      <c r="E95" s="402">
        <f>VLOOKUP(A95,日报!A:FE,61,0)</f>
        <v>60</v>
      </c>
      <c r="F95" s="402">
        <f>VLOOKUP(A95,日报!A:FF,78,0)</f>
        <v>56</v>
      </c>
      <c r="G95" s="402">
        <f>VLOOKUP(A95,日报!A:FG,95,0)</f>
        <v>60</v>
      </c>
      <c r="H95" s="402">
        <f>VLOOKUP(A95,日报!A:FH,112,0)</f>
        <v>40</v>
      </c>
      <c r="I95" s="402">
        <f>VLOOKUP(A95,日报!A:FI,129,0)</f>
        <v>60</v>
      </c>
      <c r="J95" s="402">
        <f>VLOOKUP(A95,日报!A:FJ,146,0)</f>
        <v>68</v>
      </c>
      <c r="K95" s="720">
        <f t="shared" si="41"/>
        <v>57.777777777777779</v>
      </c>
      <c r="L95" s="202">
        <f t="shared" si="42"/>
        <v>520</v>
      </c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9"/>
    </row>
    <row r="96" spans="1:31" ht="19.5" customHeight="1" outlineLevel="1">
      <c r="A96" s="199">
        <f t="shared" si="43"/>
        <v>45708</v>
      </c>
      <c r="B96" s="402">
        <f>VLOOKUP(A96,日报!A:FB,10,0)</f>
        <v>60</v>
      </c>
      <c r="C96" s="402">
        <f>VLOOKUP(A96,日报!A:FC,27,0)</f>
        <v>52</v>
      </c>
      <c r="D96" s="402">
        <f>VLOOKUP(A96,日报!A:FD,44,0)</f>
        <v>56</v>
      </c>
      <c r="E96" s="402">
        <f>VLOOKUP(A96,日报!A:FE,61,0)</f>
        <v>56</v>
      </c>
      <c r="F96" s="402">
        <f>VLOOKUP(A96,日报!A:FF,78,0)</f>
        <v>56</v>
      </c>
      <c r="G96" s="402">
        <f>VLOOKUP(A96,日报!A:FG,95,0)</f>
        <v>60</v>
      </c>
      <c r="H96" s="402">
        <f>VLOOKUP(A96,日报!A:FH,112,0)</f>
        <v>36</v>
      </c>
      <c r="I96" s="402">
        <f>VLOOKUP(A96,日报!A:FI,129,0)</f>
        <v>64</v>
      </c>
      <c r="J96" s="402">
        <f>VLOOKUP(A96,日报!A:FJ,146,0)</f>
        <v>64</v>
      </c>
      <c r="K96" s="720">
        <f t="shared" si="41"/>
        <v>56</v>
      </c>
      <c r="L96" s="202">
        <f t="shared" si="42"/>
        <v>504</v>
      </c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9"/>
    </row>
    <row r="97" spans="1:31" ht="19.5" customHeight="1" outlineLevel="1">
      <c r="A97" s="199">
        <f t="shared" si="43"/>
        <v>45709</v>
      </c>
      <c r="B97" s="402">
        <f>VLOOKUP(A97,日报!A:FB,10,0)</f>
        <v>52</v>
      </c>
      <c r="C97" s="402">
        <f>VLOOKUP(A97,日报!A:FC,27,0)</f>
        <v>52</v>
      </c>
      <c r="D97" s="402">
        <f>VLOOKUP(A97,日报!A:FD,44,0)</f>
        <v>52</v>
      </c>
      <c r="E97" s="402">
        <f>VLOOKUP(A97,日报!A:FE,61,0)</f>
        <v>56</v>
      </c>
      <c r="F97" s="402">
        <f>VLOOKUP(A97,日报!A:FF,78,0)</f>
        <v>52</v>
      </c>
      <c r="G97" s="402">
        <f>VLOOKUP(A97,日报!A:FG,95,0)</f>
        <v>60</v>
      </c>
      <c r="H97" s="402">
        <f>VLOOKUP(A97,日报!A:FH,112,0)</f>
        <v>40</v>
      </c>
      <c r="I97" s="402">
        <f>VLOOKUP(A97,日报!A:FI,129,0)</f>
        <v>56</v>
      </c>
      <c r="J97" s="402">
        <f>VLOOKUP(A97,日报!A:FJ,146,0)</f>
        <v>60</v>
      </c>
      <c r="K97" s="720">
        <f t="shared" si="41"/>
        <v>53.333333333333336</v>
      </c>
      <c r="L97" s="202">
        <f t="shared" si="42"/>
        <v>480</v>
      </c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9"/>
    </row>
    <row r="98" spans="1:31" ht="19.5" customHeight="1" outlineLevel="1">
      <c r="A98" s="199">
        <f t="shared" si="43"/>
        <v>45710</v>
      </c>
      <c r="B98" s="402">
        <f>VLOOKUP(A98,日报!A:FB,10,0)</f>
        <v>56</v>
      </c>
      <c r="C98" s="402">
        <f>VLOOKUP(A98,日报!A:FC,27,0)</f>
        <v>52</v>
      </c>
      <c r="D98" s="402">
        <f>VLOOKUP(A98,日报!A:FD,44,0)</f>
        <v>52</v>
      </c>
      <c r="E98" s="402">
        <f>VLOOKUP(A98,日报!A:FE,61,0)</f>
        <v>52</v>
      </c>
      <c r="F98" s="402">
        <f>VLOOKUP(A98,日报!A:FF,78,0)</f>
        <v>52</v>
      </c>
      <c r="G98" s="402">
        <f>VLOOKUP(A98,日报!A:FG,95,0)</f>
        <v>56</v>
      </c>
      <c r="H98" s="402">
        <f>VLOOKUP(A98,日报!A:FH,112,0)</f>
        <v>36</v>
      </c>
      <c r="I98" s="402">
        <f>VLOOKUP(A98,日报!A:FI,129,0)</f>
        <v>56</v>
      </c>
      <c r="J98" s="402">
        <f>VLOOKUP(A98,日报!A:FJ,146,0)</f>
        <v>56</v>
      </c>
      <c r="K98" s="720">
        <f t="shared" si="41"/>
        <v>52</v>
      </c>
      <c r="L98" s="202">
        <f t="shared" si="42"/>
        <v>468</v>
      </c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9"/>
    </row>
    <row r="99" spans="1:31" ht="19.5" customHeight="1" outlineLevel="1">
      <c r="A99" s="199">
        <f t="shared" si="43"/>
        <v>45711</v>
      </c>
      <c r="B99" s="402">
        <f>VLOOKUP(A99,日报!A:FB,10,0)</f>
        <v>52</v>
      </c>
      <c r="C99" s="402">
        <f>VLOOKUP(A99,日报!A:FC,27,0)</f>
        <v>52</v>
      </c>
      <c r="D99" s="402">
        <f>VLOOKUP(A99,日报!A:FD,44,0)</f>
        <v>52</v>
      </c>
      <c r="E99" s="402">
        <f>VLOOKUP(A99,日报!A:FE,61,0)</f>
        <v>52</v>
      </c>
      <c r="F99" s="402">
        <f>VLOOKUP(A99,日报!A:FF,78,0)</f>
        <v>52</v>
      </c>
      <c r="G99" s="402">
        <f>VLOOKUP(A99,日报!A:FG,95,0)</f>
        <v>60</v>
      </c>
      <c r="H99" s="402">
        <f>VLOOKUP(A99,日报!A:FH,112,0)</f>
        <v>36</v>
      </c>
      <c r="I99" s="402">
        <f>VLOOKUP(A99,日报!A:FI,129,0)</f>
        <v>52</v>
      </c>
      <c r="J99" s="402">
        <f>VLOOKUP(A99,日报!A:FJ,146,0)</f>
        <v>52</v>
      </c>
      <c r="K99" s="720">
        <f t="shared" si="41"/>
        <v>51.111111111111114</v>
      </c>
      <c r="L99" s="202">
        <f t="shared" si="42"/>
        <v>460</v>
      </c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9"/>
    </row>
    <row r="100" spans="1:31" ht="19.5" customHeight="1" outlineLevel="1">
      <c r="A100" s="199">
        <f t="shared" si="43"/>
        <v>45712</v>
      </c>
      <c r="B100" s="402">
        <f>VLOOKUP(A100,日报!A:FB,10,0)</f>
        <v>60</v>
      </c>
      <c r="C100" s="402">
        <f>VLOOKUP(A100,日报!A:FC,27,0)</f>
        <v>56</v>
      </c>
      <c r="D100" s="402">
        <f>VLOOKUP(A100,日报!A:FD,44,0)</f>
        <v>52</v>
      </c>
      <c r="E100" s="402">
        <f>VLOOKUP(A100,日报!A:FE,61,0)</f>
        <v>60</v>
      </c>
      <c r="F100" s="402">
        <f>VLOOKUP(A100,日报!A:FF,78,0)</f>
        <v>52</v>
      </c>
      <c r="G100" s="402">
        <f>VLOOKUP(A100,日报!A:FG,95,0)</f>
        <v>60</v>
      </c>
      <c r="H100" s="402">
        <f>VLOOKUP(A100,日报!A:FH,112,0)</f>
        <v>40</v>
      </c>
      <c r="I100" s="402">
        <f>VLOOKUP(A100,日报!A:FI,129,0)</f>
        <v>60</v>
      </c>
      <c r="J100" s="402">
        <f>VLOOKUP(A100,日报!A:FJ,146,0)</f>
        <v>56</v>
      </c>
      <c r="K100" s="720">
        <f t="shared" si="41"/>
        <v>55.111111111111114</v>
      </c>
      <c r="L100" s="202">
        <f t="shared" si="42"/>
        <v>496</v>
      </c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9"/>
    </row>
    <row r="101" spans="1:31" ht="19.5" customHeight="1" outlineLevel="1">
      <c r="A101" s="199">
        <f t="shared" si="43"/>
        <v>45713</v>
      </c>
      <c r="B101" s="402">
        <f>VLOOKUP(A101,日报!A:FB,10,0)</f>
        <v>52</v>
      </c>
      <c r="C101" s="402">
        <f>VLOOKUP(A101,日报!A:FC,27,0)</f>
        <v>48</v>
      </c>
      <c r="D101" s="402">
        <f>VLOOKUP(A101,日报!A:FD,44,0)</f>
        <v>44</v>
      </c>
      <c r="E101" s="402">
        <f>VLOOKUP(A101,日报!A:FE,61,0)</f>
        <v>48</v>
      </c>
      <c r="F101" s="402">
        <f>VLOOKUP(A101,日报!A:FF,78,0)</f>
        <v>48</v>
      </c>
      <c r="G101" s="402">
        <f>VLOOKUP(A101,日报!A:FG,95,0)</f>
        <v>48</v>
      </c>
      <c r="H101" s="402">
        <f>VLOOKUP(A101,日报!A:FH,112,0)</f>
        <v>32</v>
      </c>
      <c r="I101" s="402">
        <f>VLOOKUP(A101,日报!A:FI,129,0)</f>
        <v>56</v>
      </c>
      <c r="J101" s="402">
        <f>VLOOKUP(A101,日报!A:FJ,146,0)</f>
        <v>52</v>
      </c>
      <c r="K101" s="720">
        <f t="shared" si="41"/>
        <v>47.555555555555557</v>
      </c>
      <c r="L101" s="202">
        <f t="shared" si="42"/>
        <v>428</v>
      </c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9"/>
    </row>
    <row r="102" spans="1:31" ht="19.5" customHeight="1" outlineLevel="1">
      <c r="A102" s="199">
        <f t="shared" si="43"/>
        <v>45714</v>
      </c>
      <c r="B102" s="402">
        <f>VLOOKUP(A102,日报!A:FB,10,0)</f>
        <v>48</v>
      </c>
      <c r="C102" s="402">
        <f>VLOOKUP(A102,日报!A:FC,27,0)</f>
        <v>48</v>
      </c>
      <c r="D102" s="402">
        <f>VLOOKUP(A102,日报!A:FD,44,0)</f>
        <v>52</v>
      </c>
      <c r="E102" s="402">
        <f>VLOOKUP(A102,日报!A:FE,61,0)</f>
        <v>52</v>
      </c>
      <c r="F102" s="402">
        <f>VLOOKUP(A102,日报!A:FF,78,0)</f>
        <v>48</v>
      </c>
      <c r="G102" s="402">
        <f>VLOOKUP(A102,日报!A:FG,95,0)</f>
        <v>60</v>
      </c>
      <c r="H102" s="402">
        <f>VLOOKUP(A102,日报!A:FH,112,0)</f>
        <v>32</v>
      </c>
      <c r="I102" s="402">
        <f>VLOOKUP(A102,日报!A:FI,129,0)</f>
        <v>52</v>
      </c>
      <c r="J102" s="402">
        <f>VLOOKUP(A102,日报!A:FJ,146,0)</f>
        <v>52</v>
      </c>
      <c r="K102" s="720">
        <f t="shared" si="41"/>
        <v>49.333333333333336</v>
      </c>
      <c r="L102" s="202">
        <f t="shared" si="42"/>
        <v>444</v>
      </c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9"/>
    </row>
    <row r="103" spans="1:31" ht="19.5" customHeight="1" outlineLevel="1">
      <c r="A103" s="199">
        <f t="shared" si="43"/>
        <v>45715</v>
      </c>
      <c r="B103" s="402">
        <f>VLOOKUP(A103,日报!A:FB,10,0)</f>
        <v>44</v>
      </c>
      <c r="C103" s="402">
        <f>VLOOKUP(A103,日报!A:FC,27,0)</f>
        <v>52</v>
      </c>
      <c r="D103" s="402">
        <f>VLOOKUP(A103,日报!A:FD,44,0)</f>
        <v>56</v>
      </c>
      <c r="E103" s="402">
        <f>VLOOKUP(A103,日报!A:FE,61,0)</f>
        <v>52</v>
      </c>
      <c r="F103" s="402">
        <f>VLOOKUP(A103,日报!A:FF,78,0)</f>
        <v>52</v>
      </c>
      <c r="G103" s="402">
        <f>VLOOKUP(A103,日报!A:FG,95,0)</f>
        <v>64</v>
      </c>
      <c r="H103" s="402">
        <f>VLOOKUP(A103,日报!A:FH,112,0)</f>
        <v>36</v>
      </c>
      <c r="I103" s="402">
        <f>VLOOKUP(A103,日报!A:FI,129,0)</f>
        <v>52</v>
      </c>
      <c r="J103" s="402">
        <f>VLOOKUP(A103,日报!A:FJ,146,0)</f>
        <v>48</v>
      </c>
      <c r="K103" s="720">
        <f t="shared" si="41"/>
        <v>50.666666666666664</v>
      </c>
      <c r="L103" s="202">
        <f t="shared" si="42"/>
        <v>456</v>
      </c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9"/>
    </row>
    <row r="104" spans="1:31" ht="19.5" customHeight="1" outlineLevel="1">
      <c r="A104" s="199">
        <f t="shared" si="43"/>
        <v>45716</v>
      </c>
      <c r="B104" s="402">
        <f>VLOOKUP(A104,日报!A:FB,10,0)</f>
        <v>44</v>
      </c>
      <c r="C104" s="402">
        <f>VLOOKUP(A104,日报!A:FC,27,0)</f>
        <v>52</v>
      </c>
      <c r="D104" s="402">
        <f>VLOOKUP(A104,日报!A:FD,44,0)</f>
        <v>56</v>
      </c>
      <c r="E104" s="402">
        <f>VLOOKUP(A104,日报!A:FE,61,0)</f>
        <v>52</v>
      </c>
      <c r="F104" s="402">
        <f>VLOOKUP(A104,日报!A:FF,78,0)</f>
        <v>52</v>
      </c>
      <c r="G104" s="402">
        <f>VLOOKUP(A104,日报!A:FG,95,0)</f>
        <v>76</v>
      </c>
      <c r="H104" s="402">
        <f>VLOOKUP(A104,日报!A:FH,112,0)</f>
        <v>0</v>
      </c>
      <c r="I104" s="402">
        <f>VLOOKUP(A104,日报!A:FI,129,0)</f>
        <v>68</v>
      </c>
      <c r="J104" s="402">
        <f>VLOOKUP(A104,日报!A:FJ,146,0)</f>
        <v>48</v>
      </c>
      <c r="K104" s="720">
        <f t="shared" si="41"/>
        <v>49.777777777777779</v>
      </c>
      <c r="L104" s="202">
        <f t="shared" si="42"/>
        <v>448</v>
      </c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  <c r="AA104" s="158"/>
      <c r="AB104" s="158"/>
      <c r="AC104" s="158"/>
      <c r="AD104" s="158"/>
      <c r="AE104" s="159"/>
    </row>
    <row r="105" spans="1:31" ht="19.5" customHeight="1" outlineLevel="1">
      <c r="A105" s="199">
        <f t="shared" si="43"/>
        <v>45717</v>
      </c>
      <c r="B105" s="402" t="str">
        <f ca="1">VLOOKUP(A105,日报!A:FB,10,0)</f>
        <v/>
      </c>
      <c r="C105" s="402" t="str">
        <f ca="1">VLOOKUP(A105,日报!A:FC,27,0)</f>
        <v/>
      </c>
      <c r="D105" s="402" t="str">
        <f ca="1">VLOOKUP(A105,日报!A:FD,44,0)</f>
        <v/>
      </c>
      <c r="E105" s="402" t="str">
        <f ca="1">VLOOKUP(A105,日报!A:FE,61,0)</f>
        <v/>
      </c>
      <c r="F105" s="402" t="str">
        <f ca="1">VLOOKUP(A105,日报!A:FF,78,0)</f>
        <v/>
      </c>
      <c r="G105" s="402" t="str">
        <f ca="1">VLOOKUP(A105,日报!A:FG,95,0)</f>
        <v/>
      </c>
      <c r="H105" s="402" t="str">
        <f ca="1">VLOOKUP(A105,日报!A:FH,112,0)</f>
        <v/>
      </c>
      <c r="I105" s="402" t="str">
        <f ca="1">VLOOKUP(A105,日报!A:FI,129,0)</f>
        <v/>
      </c>
      <c r="J105" s="402" t="str">
        <f ca="1">VLOOKUP(A105,日报!A:FJ,146,0)</f>
        <v/>
      </c>
      <c r="K105" s="720" t="e">
        <f t="shared" ca="1" si="41"/>
        <v>#DIV/0!</v>
      </c>
      <c r="L105" s="202">
        <f t="shared" ca="1" si="42"/>
        <v>0</v>
      </c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9"/>
    </row>
    <row r="106" spans="1:31" ht="19.5" customHeight="1" outlineLevel="1">
      <c r="A106" s="199">
        <f t="shared" si="43"/>
        <v>45718</v>
      </c>
      <c r="B106" s="402" t="str">
        <f ca="1">VLOOKUP(A106,日报!A:FB,10,0)</f>
        <v/>
      </c>
      <c r="C106" s="402" t="str">
        <f ca="1">VLOOKUP(A106,日报!A:FC,27,0)</f>
        <v/>
      </c>
      <c r="D106" s="402" t="str">
        <f ca="1">VLOOKUP(A106,日报!A:FD,44,0)</f>
        <v/>
      </c>
      <c r="E106" s="402" t="str">
        <f ca="1">VLOOKUP(A106,日报!A:FE,61,0)</f>
        <v/>
      </c>
      <c r="F106" s="402" t="str">
        <f ca="1">VLOOKUP(A106,日报!A:FF,78,0)</f>
        <v/>
      </c>
      <c r="G106" s="402" t="str">
        <f ca="1">VLOOKUP(A106,日报!A:FG,95,0)</f>
        <v/>
      </c>
      <c r="H106" s="402" t="str">
        <f ca="1">VLOOKUP(A106,日报!A:FH,112,0)</f>
        <v/>
      </c>
      <c r="I106" s="402" t="str">
        <f ca="1">VLOOKUP(A106,日报!A:FI,129,0)</f>
        <v/>
      </c>
      <c r="J106" s="402" t="str">
        <f ca="1">VLOOKUP(A106,日报!A:FJ,146,0)</f>
        <v/>
      </c>
      <c r="K106" s="720" t="e">
        <f t="shared" ca="1" si="41"/>
        <v>#DIV/0!</v>
      </c>
      <c r="L106" s="202">
        <f t="shared" ca="1" si="42"/>
        <v>0</v>
      </c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9"/>
    </row>
    <row r="107" spans="1:31" ht="19.5" customHeight="1" outlineLevel="1">
      <c r="A107" s="199">
        <f t="shared" si="43"/>
        <v>45719</v>
      </c>
      <c r="B107" s="402">
        <f ca="1">VLOOKUP(A107,日报!A:FB,10,0)</f>
        <v>44</v>
      </c>
      <c r="C107" s="402">
        <f ca="1">VLOOKUP(A107,日报!A:FC,27,0)</f>
        <v>52</v>
      </c>
      <c r="D107" s="402">
        <f ca="1">VLOOKUP(A107,日报!A:FD,44,0)</f>
        <v>56</v>
      </c>
      <c r="E107" s="402">
        <f ca="1">VLOOKUP(A107,日报!A:FE,61,0)</f>
        <v>52</v>
      </c>
      <c r="F107" s="402">
        <f ca="1">VLOOKUP(A107,日报!A:FF,78,0)</f>
        <v>52</v>
      </c>
      <c r="G107" s="402">
        <f ca="1">VLOOKUP(A107,日报!A:FG,95,0)</f>
        <v>76</v>
      </c>
      <c r="H107" s="402">
        <f ca="1">VLOOKUP(A107,日报!A:FH,112,0)</f>
        <v>0</v>
      </c>
      <c r="I107" s="402">
        <f ca="1">VLOOKUP(A107,日报!A:FI,129,0)</f>
        <v>68</v>
      </c>
      <c r="J107" s="402">
        <f ca="1">VLOOKUP(A107,日报!A:FJ,146,0)</f>
        <v>48</v>
      </c>
      <c r="K107" s="720">
        <f t="shared" ca="1" si="41"/>
        <v>49.777777777777779</v>
      </c>
      <c r="L107" s="202">
        <f t="shared" ca="1" si="42"/>
        <v>448</v>
      </c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9"/>
    </row>
    <row r="108" spans="1:31" ht="19.5" customHeight="1" outlineLevel="1">
      <c r="A108" s="199">
        <f t="shared" si="43"/>
        <v>45720</v>
      </c>
      <c r="B108" s="402" t="str">
        <f ca="1">VLOOKUP(A108,日报!A:FB,10,0)</f>
        <v/>
      </c>
      <c r="C108" s="402" t="str">
        <f ca="1">VLOOKUP(A108,日报!A:FC,27,0)</f>
        <v/>
      </c>
      <c r="D108" s="402" t="str">
        <f ca="1">VLOOKUP(A108,日报!A:FD,44,0)</f>
        <v/>
      </c>
      <c r="E108" s="402" t="str">
        <f ca="1">VLOOKUP(A108,日报!A:FE,61,0)</f>
        <v/>
      </c>
      <c r="F108" s="402" t="str">
        <f ca="1">VLOOKUP(A108,日报!A:FF,78,0)</f>
        <v/>
      </c>
      <c r="G108" s="402" t="str">
        <f ca="1">VLOOKUP(A108,日报!A:FG,95,0)</f>
        <v/>
      </c>
      <c r="H108" s="402" t="str">
        <f ca="1">VLOOKUP(A108,日报!A:FH,112,0)</f>
        <v/>
      </c>
      <c r="I108" s="402" t="str">
        <f ca="1">VLOOKUP(A108,日报!A:FI,129,0)</f>
        <v/>
      </c>
      <c r="J108" s="402" t="str">
        <f ca="1">VLOOKUP(A108,日报!A:FJ,146,0)</f>
        <v/>
      </c>
      <c r="K108" s="720" t="e">
        <f t="shared" ca="1" si="41"/>
        <v>#DIV/0!</v>
      </c>
      <c r="L108" s="202">
        <f t="shared" ca="1" si="42"/>
        <v>0</v>
      </c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9"/>
    </row>
    <row r="109" spans="1:31" ht="19.5" customHeight="1" outlineLevel="1">
      <c r="A109" s="199">
        <f t="shared" si="43"/>
        <v>45721</v>
      </c>
      <c r="B109" s="402" t="str">
        <f ca="1">VLOOKUP(A109,日报!A:FB,10,0)</f>
        <v/>
      </c>
      <c r="C109" s="402" t="str">
        <f ca="1">VLOOKUP(A109,日报!A:FC,27,0)</f>
        <v/>
      </c>
      <c r="D109" s="402" t="str">
        <f ca="1">VLOOKUP(A109,日报!A:FD,44,0)</f>
        <v/>
      </c>
      <c r="E109" s="402" t="str">
        <f ca="1">VLOOKUP(A109,日报!A:FE,61,0)</f>
        <v/>
      </c>
      <c r="F109" s="402" t="str">
        <f ca="1">VLOOKUP(A109,日报!A:FF,78,0)</f>
        <v/>
      </c>
      <c r="G109" s="402" t="str">
        <f ca="1">VLOOKUP(A109,日报!A:FG,95,0)</f>
        <v/>
      </c>
      <c r="H109" s="402" t="str">
        <f ca="1">VLOOKUP(A109,日报!A:FH,112,0)</f>
        <v/>
      </c>
      <c r="I109" s="402" t="str">
        <f ca="1">VLOOKUP(A109,日报!A:FI,129,0)</f>
        <v/>
      </c>
      <c r="J109" s="402" t="str">
        <f ca="1">VLOOKUP(A109,日报!A:FJ,146,0)</f>
        <v/>
      </c>
      <c r="K109" s="720" t="e">
        <f t="shared" ca="1" si="41"/>
        <v>#DIV/0!</v>
      </c>
      <c r="L109" s="202">
        <f t="shared" ca="1" si="42"/>
        <v>0</v>
      </c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9"/>
    </row>
    <row r="110" spans="1:31" ht="19.5" customHeight="1" outlineLevel="1">
      <c r="A110" s="199">
        <f t="shared" si="43"/>
        <v>45722</v>
      </c>
      <c r="B110" s="402">
        <f>VLOOKUP(A110,日报!A:FB,10,0)</f>
        <v>0</v>
      </c>
      <c r="C110" s="402">
        <f>VLOOKUP(A110,日报!A:FC,27,0)</f>
        <v>0</v>
      </c>
      <c r="D110" s="402">
        <f>VLOOKUP(A110,日报!A:FD,44,0)</f>
        <v>0</v>
      </c>
      <c r="E110" s="402">
        <f>VLOOKUP(A110,日报!A:FE,61,0)</f>
        <v>0</v>
      </c>
      <c r="F110" s="402">
        <f>VLOOKUP(A110,日报!A:FF,78,0)</f>
        <v>0</v>
      </c>
      <c r="G110" s="402" t="str">
        <f ca="1">VLOOKUP(A110,日报!A:FG,95,0)</f>
        <v/>
      </c>
      <c r="H110" s="402" t="str">
        <f ca="1">VLOOKUP(A110,日报!A:FH,112,0)</f>
        <v/>
      </c>
      <c r="I110" s="402" t="str">
        <f ca="1">VLOOKUP(A110,日报!A:FI,129,0)</f>
        <v/>
      </c>
      <c r="J110" s="402" t="str">
        <f ca="1">VLOOKUP(A110,日报!A:FJ,146,0)</f>
        <v/>
      </c>
      <c r="K110" s="720">
        <f t="shared" ca="1" si="41"/>
        <v>0</v>
      </c>
      <c r="L110" s="202">
        <f t="shared" ca="1" si="42"/>
        <v>0</v>
      </c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  <c r="AA110" s="158"/>
      <c r="AB110" s="158"/>
      <c r="AC110" s="158"/>
      <c r="AD110" s="158"/>
      <c r="AE110" s="159"/>
    </row>
    <row r="111" spans="1:31" ht="19.5" customHeight="1" outlineLevel="1">
      <c r="A111" s="199">
        <f t="shared" si="43"/>
        <v>45723</v>
      </c>
      <c r="B111" s="402">
        <f>VLOOKUP(A111,日报!A:FB,10,0)</f>
        <v>0</v>
      </c>
      <c r="C111" s="402">
        <f>VLOOKUP(A111,日报!A:FC,27,0)</f>
        <v>0</v>
      </c>
      <c r="D111" s="402">
        <f>VLOOKUP(A111,日报!A:FD,44,0)</f>
        <v>0</v>
      </c>
      <c r="E111" s="402">
        <f>VLOOKUP(A111,日报!A:FE,61,0)</f>
        <v>0</v>
      </c>
      <c r="F111" s="402">
        <f>VLOOKUP(A111,日报!A:FF,78,0)</f>
        <v>0</v>
      </c>
      <c r="G111" s="402">
        <f>VLOOKUP(A111,日报!A:FG,95,0)</f>
        <v>0</v>
      </c>
      <c r="H111" s="402">
        <f>VLOOKUP(A111,日报!A:FH,112,0)</f>
        <v>0</v>
      </c>
      <c r="I111" s="402">
        <f>VLOOKUP(A111,日报!A:FI,129,0)</f>
        <v>0</v>
      </c>
      <c r="J111" s="402">
        <f>VLOOKUP(A111,日报!A:FJ,146,0)</f>
        <v>0</v>
      </c>
      <c r="K111" s="720">
        <f t="shared" si="41"/>
        <v>0</v>
      </c>
      <c r="L111" s="202">
        <f t="shared" si="42"/>
        <v>0</v>
      </c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  <c r="AA111" s="158"/>
      <c r="AB111" s="158"/>
      <c r="AC111" s="158"/>
      <c r="AD111" s="158"/>
      <c r="AE111" s="159"/>
    </row>
    <row r="112" spans="1:31" ht="19.5" customHeight="1" outlineLevel="1">
      <c r="A112" s="199">
        <f t="shared" si="43"/>
        <v>45724</v>
      </c>
      <c r="B112" s="402">
        <f>VLOOKUP(A112,日报!A:FB,10,0)</f>
        <v>0</v>
      </c>
      <c r="C112" s="402">
        <f>VLOOKUP(A112,日报!A:FC,27,0)</f>
        <v>0</v>
      </c>
      <c r="D112" s="402">
        <f>VLOOKUP(A112,日报!A:FD,44,0)</f>
        <v>0</v>
      </c>
      <c r="E112" s="402">
        <f>VLOOKUP(A112,日报!A:FE,61,0)</f>
        <v>0</v>
      </c>
      <c r="F112" s="402">
        <f>VLOOKUP(A112,日报!A:FF,78,0)</f>
        <v>0</v>
      </c>
      <c r="G112" s="402">
        <f>VLOOKUP(A112,日报!A:FG,95,0)</f>
        <v>0</v>
      </c>
      <c r="H112" s="402">
        <f>VLOOKUP(A112,日报!A:FH,112,0)</f>
        <v>0</v>
      </c>
      <c r="I112" s="402">
        <f>VLOOKUP(A112,日报!A:FI,129,0)</f>
        <v>0</v>
      </c>
      <c r="J112" s="402">
        <f>VLOOKUP(A112,日报!A:FJ,146,0)</f>
        <v>0</v>
      </c>
      <c r="K112" s="720">
        <f t="shared" si="41"/>
        <v>0</v>
      </c>
      <c r="L112" s="202">
        <f t="shared" si="42"/>
        <v>0</v>
      </c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  <c r="AA112" s="158"/>
      <c r="AB112" s="158"/>
      <c r="AC112" s="158"/>
      <c r="AD112" s="158"/>
      <c r="AE112" s="159"/>
    </row>
    <row r="113" spans="1:31" ht="19.5" customHeight="1" outlineLevel="1">
      <c r="A113" s="199">
        <f t="shared" si="43"/>
        <v>45725</v>
      </c>
      <c r="B113" s="402">
        <f>VLOOKUP(A113,日报!A:FB,10,0)</f>
        <v>0</v>
      </c>
      <c r="C113" s="402">
        <f>VLOOKUP(A113,日报!A:FC,27,0)</f>
        <v>0</v>
      </c>
      <c r="D113" s="402">
        <f>VLOOKUP(A113,日报!A:FD,44,0)</f>
        <v>0</v>
      </c>
      <c r="E113" s="402">
        <f>VLOOKUP(A113,日报!A:FE,61,0)</f>
        <v>0</v>
      </c>
      <c r="F113" s="402">
        <f>VLOOKUP(A113,日报!A:FF,78,0)</f>
        <v>0</v>
      </c>
      <c r="G113" s="402">
        <f>VLOOKUP(A113,日报!A:FG,95,0)</f>
        <v>0</v>
      </c>
      <c r="H113" s="402">
        <f>VLOOKUP(A113,日报!A:FH,112,0)</f>
        <v>0</v>
      </c>
      <c r="I113" s="402">
        <f>VLOOKUP(A113,日报!A:FI,129,0)</f>
        <v>0</v>
      </c>
      <c r="J113" s="402">
        <f>VLOOKUP(A113,日报!A:FJ,146,0)</f>
        <v>0</v>
      </c>
      <c r="K113" s="720">
        <f t="shared" si="41"/>
        <v>0</v>
      </c>
      <c r="L113" s="202">
        <f t="shared" si="42"/>
        <v>0</v>
      </c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  <c r="AA113" s="158"/>
      <c r="AB113" s="158"/>
      <c r="AC113" s="158"/>
      <c r="AD113" s="158"/>
      <c r="AE113" s="159"/>
    </row>
    <row r="114" spans="1:31" ht="19.5" customHeight="1" outlineLevel="1">
      <c r="A114" s="199">
        <f t="shared" si="43"/>
        <v>45726</v>
      </c>
      <c r="B114" s="402">
        <f>VLOOKUP(A114,日报!A:FB,10,0)</f>
        <v>0</v>
      </c>
      <c r="C114" s="402">
        <f>VLOOKUP(A114,日报!A:FC,27,0)</f>
        <v>0</v>
      </c>
      <c r="D114" s="402">
        <f>VLOOKUP(A114,日报!A:FD,44,0)</f>
        <v>0</v>
      </c>
      <c r="E114" s="402">
        <f>VLOOKUP(A114,日报!A:FE,61,0)</f>
        <v>0</v>
      </c>
      <c r="F114" s="402">
        <f>VLOOKUP(A114,日报!A:FF,78,0)</f>
        <v>0</v>
      </c>
      <c r="G114" s="402">
        <f>VLOOKUP(A114,日报!A:FG,95,0)</f>
        <v>0</v>
      </c>
      <c r="H114" s="402">
        <f>VLOOKUP(A114,日报!A:FH,112,0)</f>
        <v>0</v>
      </c>
      <c r="I114" s="402">
        <f>VLOOKUP(A114,日报!A:FI,129,0)</f>
        <v>0</v>
      </c>
      <c r="J114" s="402">
        <f>VLOOKUP(A114,日报!A:FJ,146,0)</f>
        <v>0</v>
      </c>
      <c r="K114" s="720">
        <f t="shared" si="41"/>
        <v>0</v>
      </c>
      <c r="L114" s="202">
        <f t="shared" si="42"/>
        <v>0</v>
      </c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  <c r="AA114" s="158"/>
      <c r="AB114" s="158"/>
      <c r="AC114" s="158"/>
      <c r="AD114" s="158"/>
      <c r="AE114" s="159"/>
    </row>
    <row r="115" spans="1:31" ht="19.5" customHeight="1" outlineLevel="1">
      <c r="A115" s="199">
        <f t="shared" si="43"/>
        <v>45727</v>
      </c>
      <c r="B115" s="402">
        <f>VLOOKUP(A115,日报!A:FB,10,0)</f>
        <v>0</v>
      </c>
      <c r="C115" s="402">
        <f>VLOOKUP(A115,日报!A:FC,27,0)</f>
        <v>0</v>
      </c>
      <c r="D115" s="402">
        <f>VLOOKUP(A115,日报!A:FD,44,0)</f>
        <v>0</v>
      </c>
      <c r="E115" s="402">
        <f>VLOOKUP(A115,日报!A:FE,61,0)</f>
        <v>0</v>
      </c>
      <c r="F115" s="402">
        <f>VLOOKUP(A115,日报!A:FF,78,0)</f>
        <v>0</v>
      </c>
      <c r="G115" s="402">
        <f>VLOOKUP(A115,日报!A:FG,95,0)</f>
        <v>0</v>
      </c>
      <c r="H115" s="402">
        <f>VLOOKUP(A115,日报!A:FH,112,0)</f>
        <v>0</v>
      </c>
      <c r="I115" s="402">
        <f>VLOOKUP(A115,日报!A:FI,129,0)</f>
        <v>0</v>
      </c>
      <c r="J115" s="402">
        <f>VLOOKUP(A115,日报!A:FJ,146,0)</f>
        <v>0</v>
      </c>
      <c r="K115" s="720">
        <f t="shared" si="41"/>
        <v>0</v>
      </c>
      <c r="L115" s="202">
        <f t="shared" si="42"/>
        <v>0</v>
      </c>
    </row>
    <row r="116" spans="1:31" ht="19.5" customHeight="1" outlineLevel="1">
      <c r="A116" s="199">
        <f t="shared" si="43"/>
        <v>45728</v>
      </c>
      <c r="B116" s="402">
        <f>VLOOKUP(A116,日报!A:FB,10,0)</f>
        <v>0</v>
      </c>
      <c r="C116" s="402">
        <f>VLOOKUP(A116,日报!A:FC,27,0)</f>
        <v>0</v>
      </c>
      <c r="D116" s="402">
        <f>VLOOKUP(A116,日报!A:FD,44,0)</f>
        <v>0</v>
      </c>
      <c r="E116" s="402">
        <f>VLOOKUP(A116,日报!A:FE,61,0)</f>
        <v>0</v>
      </c>
      <c r="F116" s="402">
        <f>VLOOKUP(A116,日报!A:FF,78,0)</f>
        <v>0</v>
      </c>
      <c r="G116" s="402">
        <f>VLOOKUP(A116,日报!A:FG,95,0)</f>
        <v>0</v>
      </c>
      <c r="H116" s="402">
        <f>VLOOKUP(A116,日报!A:FH,112,0)</f>
        <v>0</v>
      </c>
      <c r="I116" s="402">
        <f>VLOOKUP(A116,日报!A:FI,129,0)</f>
        <v>0</v>
      </c>
      <c r="J116" s="402">
        <f>VLOOKUP(A116,日报!A:FJ,146,0)</f>
        <v>0</v>
      </c>
      <c r="K116" s="720">
        <f t="shared" si="41"/>
        <v>0</v>
      </c>
      <c r="L116" s="202">
        <f t="shared" si="42"/>
        <v>0</v>
      </c>
    </row>
    <row r="117" spans="1:31" ht="19.5" customHeight="1" outlineLevel="1" thickBot="1">
      <c r="A117" s="200">
        <f t="shared" si="43"/>
        <v>45729</v>
      </c>
      <c r="B117" s="402">
        <f>VLOOKUP(A117,日报!A:FB,10,0)</f>
        <v>0</v>
      </c>
      <c r="C117" s="402">
        <f>VLOOKUP(A117,日报!A:FC,27,0)</f>
        <v>0</v>
      </c>
      <c r="D117" s="402">
        <f>VLOOKUP(A117,日报!A:FD,44,0)</f>
        <v>0</v>
      </c>
      <c r="E117" s="402">
        <f>VLOOKUP(A117,日报!A:FE,61,0)</f>
        <v>0</v>
      </c>
      <c r="F117" s="402">
        <f>VLOOKUP(A117,日报!A:FF,78,0)</f>
        <v>0</v>
      </c>
      <c r="G117" s="402">
        <f>VLOOKUP(A117,日报!A:FG,95,0)</f>
        <v>0</v>
      </c>
      <c r="H117" s="402">
        <f>VLOOKUP(A117,日报!A:FH,112,0)</f>
        <v>0</v>
      </c>
      <c r="I117" s="402">
        <f>VLOOKUP(A117,日报!A:FI,129,0)</f>
        <v>0</v>
      </c>
      <c r="J117" s="402">
        <f>VLOOKUP(A117,日报!A:FJ,146,0)</f>
        <v>0</v>
      </c>
      <c r="K117" s="720">
        <f t="shared" si="41"/>
        <v>0</v>
      </c>
      <c r="L117" s="202">
        <f t="shared" si="42"/>
        <v>0</v>
      </c>
    </row>
  </sheetData>
  <mergeCells count="4">
    <mergeCell ref="K3:K8"/>
    <mergeCell ref="L3:L8"/>
    <mergeCell ref="K61:K66"/>
    <mergeCell ref="L61:L66"/>
  </mergeCells>
  <phoneticPr fontId="1" type="noConversion"/>
  <conditionalFormatting sqref="M67:M75 P67:AD75 M76:AD114">
    <cfRule type="cellIs" dxfId="64" priority="1" stopIfTrue="1" operator="greaterThanOrEqual">
      <formula>0.3</formula>
    </cfRule>
    <cfRule type="cellIs" dxfId="63" priority="2" stopIfTrue="1" operator="greaterThanOrEqual">
      <formula>0.2</formula>
    </cfRule>
    <cfRule type="cellIs" dxfId="62" priority="3" stopIfTrue="1" operator="greaterThanOrEqual">
      <formula>0.1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A9269-73E3-4D6C-8B60-2A99D3C9E302}">
  <dimension ref="B1:BK28"/>
  <sheetViews>
    <sheetView topLeftCell="AR1" workbookViewId="0">
      <selection activeCell="BH19" sqref="BH19"/>
    </sheetView>
  </sheetViews>
  <sheetFormatPr defaultColWidth="9" defaultRowHeight="15"/>
  <cols>
    <col min="1" max="1" width="2.08984375" style="183" customWidth="1"/>
    <col min="2" max="2" width="7.36328125" style="18" customWidth="1"/>
    <col min="3" max="3" width="8.36328125" style="18" customWidth="1"/>
    <col min="4" max="4" width="6.90625" style="18" customWidth="1"/>
    <col min="5" max="5" width="6.08984375" style="18" customWidth="1"/>
    <col min="6" max="6" width="5.08984375" style="18" customWidth="1"/>
    <col min="7" max="7" width="9.90625" style="18" customWidth="1"/>
    <col min="8" max="8" width="9" style="183"/>
    <col min="9" max="9" width="7.36328125" style="18" customWidth="1"/>
    <col min="10" max="10" width="8.36328125" style="18" customWidth="1"/>
    <col min="11" max="11" width="6.90625" style="18" customWidth="1"/>
    <col min="12" max="12" width="6.08984375" style="18" customWidth="1"/>
    <col min="13" max="13" width="5.08984375" style="18" customWidth="1"/>
    <col min="14" max="14" width="9.90625" style="18" customWidth="1"/>
    <col min="15" max="15" width="9" style="183"/>
    <col min="16" max="16" width="7.36328125" style="18" customWidth="1"/>
    <col min="17" max="17" width="8.36328125" style="18" customWidth="1"/>
    <col min="18" max="18" width="6.90625" style="18" customWidth="1"/>
    <col min="19" max="19" width="6.08984375" style="18" customWidth="1"/>
    <col min="20" max="20" width="5.08984375" style="18" customWidth="1"/>
    <col min="21" max="21" width="9.90625" style="18" customWidth="1"/>
    <col min="22" max="22" width="9" style="183"/>
    <col min="23" max="23" width="7.36328125" style="18" customWidth="1"/>
    <col min="24" max="24" width="8.36328125" style="18" customWidth="1"/>
    <col min="25" max="25" width="6.90625" style="18" customWidth="1"/>
    <col min="26" max="26" width="6.08984375" style="18" customWidth="1"/>
    <col min="27" max="27" width="5.08984375" style="18" customWidth="1"/>
    <col min="28" max="28" width="9.90625" style="18" customWidth="1"/>
    <col min="29" max="29" width="9" style="183"/>
    <col min="30" max="30" width="7.36328125" style="18" customWidth="1"/>
    <col min="31" max="31" width="8.36328125" style="18" customWidth="1"/>
    <col min="32" max="32" width="6.90625" style="18" customWidth="1"/>
    <col min="33" max="33" width="6.08984375" style="18" customWidth="1"/>
    <col min="34" max="34" width="5.08984375" style="18" customWidth="1"/>
    <col min="35" max="35" width="9.90625" style="18" customWidth="1"/>
    <col min="36" max="36" width="9" style="183"/>
    <col min="37" max="37" width="7.36328125" style="18" customWidth="1"/>
    <col min="38" max="38" width="8.36328125" style="18" customWidth="1"/>
    <col min="39" max="39" width="6.90625" style="18" customWidth="1"/>
    <col min="40" max="40" width="6.08984375" style="18" customWidth="1"/>
    <col min="41" max="41" width="5.08984375" style="18" customWidth="1"/>
    <col min="42" max="42" width="9.90625" style="18" customWidth="1"/>
    <col min="43" max="43" width="9" style="183"/>
    <col min="44" max="44" width="7.36328125" style="18" customWidth="1"/>
    <col min="45" max="45" width="8.36328125" style="18" customWidth="1"/>
    <col min="46" max="46" width="6.90625" style="18" customWidth="1"/>
    <col min="47" max="47" width="6.08984375" style="18" customWidth="1"/>
    <col min="48" max="48" width="5.08984375" style="18" customWidth="1"/>
    <col min="49" max="49" width="9.90625" style="18" customWidth="1"/>
    <col min="50" max="50" width="9" style="183"/>
    <col min="51" max="51" width="7.36328125" style="18" customWidth="1"/>
    <col min="52" max="52" width="8.36328125" style="18" customWidth="1"/>
    <col min="53" max="53" width="6.90625" style="18" customWidth="1"/>
    <col min="54" max="54" width="6.08984375" style="18" customWidth="1"/>
    <col min="55" max="55" width="5.08984375" style="18" customWidth="1"/>
    <col min="56" max="56" width="9.90625" style="18" customWidth="1"/>
    <col min="57" max="57" width="9" style="183"/>
    <col min="58" max="58" width="7.36328125" style="18" customWidth="1"/>
    <col min="59" max="59" width="8.36328125" style="18" customWidth="1"/>
    <col min="60" max="60" width="6.90625" style="18" customWidth="1"/>
    <col min="61" max="61" width="6.08984375" style="18" customWidth="1"/>
    <col min="62" max="62" width="5.08984375" style="18" customWidth="1"/>
    <col min="63" max="63" width="9.90625" style="18" customWidth="1"/>
    <col min="64" max="16384" width="9" style="183"/>
  </cols>
  <sheetData>
    <row r="1" spans="2:63" ht="23">
      <c r="B1" s="139" t="s">
        <v>78</v>
      </c>
      <c r="C1" s="139"/>
      <c r="D1" s="139"/>
      <c r="E1" s="139"/>
      <c r="F1" s="139"/>
      <c r="G1" s="139"/>
      <c r="I1" s="139" t="s">
        <v>78</v>
      </c>
      <c r="J1" s="139"/>
      <c r="K1" s="139"/>
      <c r="L1" s="139"/>
      <c r="M1" s="139"/>
      <c r="N1" s="139"/>
      <c r="P1" s="139" t="s">
        <v>78</v>
      </c>
      <c r="Q1" s="139"/>
      <c r="R1" s="139"/>
      <c r="S1" s="139"/>
      <c r="T1" s="139"/>
      <c r="U1" s="139"/>
      <c r="W1" s="139" t="s">
        <v>78</v>
      </c>
      <c r="X1" s="139"/>
      <c r="Y1" s="139"/>
      <c r="Z1" s="139"/>
      <c r="AA1" s="139"/>
      <c r="AB1" s="139"/>
      <c r="AD1" s="139" t="s">
        <v>78</v>
      </c>
      <c r="AE1" s="139"/>
      <c r="AF1" s="139"/>
      <c r="AG1" s="139"/>
      <c r="AH1" s="139"/>
      <c r="AI1" s="139"/>
      <c r="AK1" s="139" t="s">
        <v>78</v>
      </c>
      <c r="AL1" s="139"/>
      <c r="AM1" s="139"/>
      <c r="AN1" s="139"/>
      <c r="AO1" s="139"/>
      <c r="AP1" s="139"/>
      <c r="AR1" s="139" t="s">
        <v>78</v>
      </c>
      <c r="AS1" s="139"/>
      <c r="AT1" s="139"/>
      <c r="AU1" s="139"/>
      <c r="AV1" s="139"/>
      <c r="AW1" s="139"/>
      <c r="AY1" s="139" t="s">
        <v>78</v>
      </c>
      <c r="AZ1" s="139"/>
      <c r="BA1" s="139"/>
      <c r="BB1" s="139"/>
      <c r="BC1" s="139"/>
      <c r="BD1" s="139"/>
      <c r="BF1" s="139" t="s">
        <v>78</v>
      </c>
      <c r="BG1" s="139"/>
      <c r="BH1" s="139"/>
      <c r="BI1" s="139"/>
      <c r="BJ1" s="139"/>
      <c r="BK1" s="139"/>
    </row>
    <row r="2" spans="2:63" ht="17" thickBot="1">
      <c r="B2" s="1241" t="s">
        <v>79</v>
      </c>
      <c r="C2" s="1241"/>
      <c r="D2" s="141" t="s">
        <v>617</v>
      </c>
      <c r="E2" s="142" t="s">
        <v>104</v>
      </c>
      <c r="F2" s="142"/>
      <c r="G2" s="142">
        <v>25</v>
      </c>
      <c r="I2" s="1241" t="s">
        <v>79</v>
      </c>
      <c r="J2" s="1241"/>
      <c r="K2" s="141" t="s">
        <v>617</v>
      </c>
      <c r="L2" s="142" t="s">
        <v>104</v>
      </c>
      <c r="M2" s="142"/>
      <c r="N2" s="142">
        <v>25</v>
      </c>
      <c r="P2" s="1241" t="s">
        <v>79</v>
      </c>
      <c r="Q2" s="1241"/>
      <c r="R2" s="141" t="s">
        <v>617</v>
      </c>
      <c r="S2" s="142" t="s">
        <v>104</v>
      </c>
      <c r="T2" s="142"/>
      <c r="U2" s="142">
        <v>25</v>
      </c>
      <c r="W2" s="1241" t="s">
        <v>79</v>
      </c>
      <c r="X2" s="1241"/>
      <c r="Y2" s="141" t="s">
        <v>617</v>
      </c>
      <c r="Z2" s="142" t="s">
        <v>104</v>
      </c>
      <c r="AA2" s="142"/>
      <c r="AB2" s="142">
        <v>25</v>
      </c>
      <c r="AD2" s="1241" t="s">
        <v>79</v>
      </c>
      <c r="AE2" s="1241"/>
      <c r="AF2" s="141" t="s">
        <v>617</v>
      </c>
      <c r="AG2" s="142" t="s">
        <v>104</v>
      </c>
      <c r="AH2" s="142"/>
      <c r="AI2" s="142">
        <v>25</v>
      </c>
      <c r="AK2" s="1241" t="s">
        <v>79</v>
      </c>
      <c r="AL2" s="1241"/>
      <c r="AM2" s="141" t="s">
        <v>617</v>
      </c>
      <c r="AN2" s="142" t="s">
        <v>104</v>
      </c>
      <c r="AO2" s="142"/>
      <c r="AP2" s="142">
        <v>25</v>
      </c>
      <c r="AR2" s="1241" t="s">
        <v>79</v>
      </c>
      <c r="AS2" s="1241"/>
      <c r="AT2" s="141" t="s">
        <v>617</v>
      </c>
      <c r="AU2" s="142" t="s">
        <v>104</v>
      </c>
      <c r="AV2" s="142"/>
      <c r="AW2" s="142">
        <v>25</v>
      </c>
      <c r="AY2" s="1241" t="s">
        <v>79</v>
      </c>
      <c r="AZ2" s="1241"/>
      <c r="BA2" s="141" t="s">
        <v>617</v>
      </c>
      <c r="BB2" s="142" t="s">
        <v>104</v>
      </c>
      <c r="BC2" s="142"/>
      <c r="BD2" s="142">
        <v>25</v>
      </c>
      <c r="BF2" s="1241" t="s">
        <v>79</v>
      </c>
      <c r="BG2" s="1241"/>
      <c r="BH2" s="141" t="s">
        <v>617</v>
      </c>
      <c r="BI2" s="142" t="s">
        <v>104</v>
      </c>
      <c r="BJ2" s="142"/>
      <c r="BK2" s="142">
        <v>25</v>
      </c>
    </row>
    <row r="3" spans="2:63" ht="14.5">
      <c r="B3" s="95" t="s">
        <v>80</v>
      </c>
      <c r="C3" s="96" t="s">
        <v>17</v>
      </c>
      <c r="D3" s="1242" t="s">
        <v>81</v>
      </c>
      <c r="E3" s="1243"/>
      <c r="F3" s="1244" t="s">
        <v>641</v>
      </c>
      <c r="G3" s="1245"/>
      <c r="I3" s="95" t="s">
        <v>80</v>
      </c>
      <c r="J3" s="96" t="s">
        <v>643</v>
      </c>
      <c r="K3" s="1242" t="s">
        <v>81</v>
      </c>
      <c r="L3" s="1243"/>
      <c r="M3" s="1244" t="s">
        <v>644</v>
      </c>
      <c r="N3" s="1245"/>
      <c r="P3" s="95" t="s">
        <v>80</v>
      </c>
      <c r="Q3" s="96" t="s">
        <v>646</v>
      </c>
      <c r="R3" s="1242" t="s">
        <v>81</v>
      </c>
      <c r="S3" s="1243"/>
      <c r="T3" s="1244" t="s">
        <v>644</v>
      </c>
      <c r="U3" s="1245"/>
      <c r="W3" s="95" t="s">
        <v>80</v>
      </c>
      <c r="X3" s="96" t="s">
        <v>648</v>
      </c>
      <c r="Y3" s="1242" t="s">
        <v>81</v>
      </c>
      <c r="Z3" s="1243"/>
      <c r="AA3" s="1244" t="s">
        <v>644</v>
      </c>
      <c r="AB3" s="1245"/>
      <c r="AD3" s="95" t="s">
        <v>80</v>
      </c>
      <c r="AE3" s="96" t="s">
        <v>649</v>
      </c>
      <c r="AF3" s="1242" t="s">
        <v>81</v>
      </c>
      <c r="AG3" s="1243"/>
      <c r="AH3" s="1244" t="s">
        <v>644</v>
      </c>
      <c r="AI3" s="1245"/>
      <c r="AK3" s="95" t="s">
        <v>80</v>
      </c>
      <c r="AL3" s="96" t="s">
        <v>651</v>
      </c>
      <c r="AM3" s="1242" t="s">
        <v>81</v>
      </c>
      <c r="AN3" s="1243"/>
      <c r="AO3" s="1244" t="s">
        <v>652</v>
      </c>
      <c r="AP3" s="1245"/>
      <c r="AR3" s="95" t="s">
        <v>80</v>
      </c>
      <c r="AS3" s="96" t="s">
        <v>654</v>
      </c>
      <c r="AT3" s="1242" t="s">
        <v>81</v>
      </c>
      <c r="AU3" s="1243"/>
      <c r="AV3" s="1244" t="s">
        <v>652</v>
      </c>
      <c r="AW3" s="1245"/>
      <c r="AY3" s="95" t="s">
        <v>80</v>
      </c>
      <c r="AZ3" s="96" t="s">
        <v>656</v>
      </c>
      <c r="BA3" s="1242" t="s">
        <v>81</v>
      </c>
      <c r="BB3" s="1243"/>
      <c r="BC3" s="1244" t="s">
        <v>652</v>
      </c>
      <c r="BD3" s="1245"/>
      <c r="BF3" s="95" t="s">
        <v>80</v>
      </c>
      <c r="BG3" s="96" t="s">
        <v>658</v>
      </c>
      <c r="BH3" s="1242" t="s">
        <v>81</v>
      </c>
      <c r="BI3" s="1243"/>
      <c r="BJ3" s="1244" t="s">
        <v>652</v>
      </c>
      <c r="BK3" s="1245"/>
    </row>
    <row r="4" spans="2:63" ht="14.5">
      <c r="B4" s="97" t="s">
        <v>82</v>
      </c>
      <c r="C4" s="124">
        <v>28000</v>
      </c>
      <c r="D4" s="1246" t="s">
        <v>83</v>
      </c>
      <c r="E4" s="1247"/>
      <c r="F4" s="1248">
        <v>45679</v>
      </c>
      <c r="G4" s="1249"/>
      <c r="I4" s="97" t="s">
        <v>82</v>
      </c>
      <c r="J4" s="124">
        <v>26500</v>
      </c>
      <c r="K4" s="1246" t="s">
        <v>83</v>
      </c>
      <c r="L4" s="1247"/>
      <c r="M4" s="1248">
        <v>45679</v>
      </c>
      <c r="N4" s="1249"/>
      <c r="P4" s="97" t="s">
        <v>82</v>
      </c>
      <c r="Q4" s="124">
        <v>26400</v>
      </c>
      <c r="R4" s="1246" t="s">
        <v>83</v>
      </c>
      <c r="S4" s="1247"/>
      <c r="T4" s="1248">
        <v>45679</v>
      </c>
      <c r="U4" s="1249"/>
      <c r="W4" s="97" t="s">
        <v>82</v>
      </c>
      <c r="X4" s="124">
        <v>26400</v>
      </c>
      <c r="Y4" s="1246" t="s">
        <v>83</v>
      </c>
      <c r="Z4" s="1247"/>
      <c r="AA4" s="1248">
        <v>45679</v>
      </c>
      <c r="AB4" s="1249"/>
      <c r="AD4" s="97" t="s">
        <v>82</v>
      </c>
      <c r="AE4" s="124">
        <v>26400</v>
      </c>
      <c r="AF4" s="1246" t="s">
        <v>83</v>
      </c>
      <c r="AG4" s="1247"/>
      <c r="AH4" s="1248">
        <v>45679</v>
      </c>
      <c r="AI4" s="1249"/>
      <c r="AK4" s="97" t="s">
        <v>82</v>
      </c>
      <c r="AL4" s="124">
        <v>29500</v>
      </c>
      <c r="AM4" s="1246" t="s">
        <v>83</v>
      </c>
      <c r="AN4" s="1247"/>
      <c r="AO4" s="1248">
        <v>45680</v>
      </c>
      <c r="AP4" s="1249"/>
      <c r="AR4" s="97" t="s">
        <v>82</v>
      </c>
      <c r="AS4" s="124">
        <v>29600</v>
      </c>
      <c r="AT4" s="1246" t="s">
        <v>83</v>
      </c>
      <c r="AU4" s="1247"/>
      <c r="AV4" s="1248">
        <v>45680</v>
      </c>
      <c r="AW4" s="1249"/>
      <c r="AY4" s="97" t="s">
        <v>82</v>
      </c>
      <c r="AZ4" s="124">
        <v>29500</v>
      </c>
      <c r="BA4" s="1246" t="s">
        <v>83</v>
      </c>
      <c r="BB4" s="1247"/>
      <c r="BC4" s="1248">
        <v>45680</v>
      </c>
      <c r="BD4" s="1249"/>
      <c r="BF4" s="97" t="s">
        <v>82</v>
      </c>
      <c r="BG4" s="124">
        <v>29600</v>
      </c>
      <c r="BH4" s="1246" t="s">
        <v>83</v>
      </c>
      <c r="BI4" s="1247"/>
      <c r="BJ4" s="1248">
        <v>45680</v>
      </c>
      <c r="BK4" s="1249"/>
    </row>
    <row r="5" spans="2:63" ht="14.5">
      <c r="B5" s="1250" t="s">
        <v>84</v>
      </c>
      <c r="C5" s="1252" t="s">
        <v>85</v>
      </c>
      <c r="D5" s="1252"/>
      <c r="E5" s="1252"/>
      <c r="F5" s="1252"/>
      <c r="G5" s="1253"/>
      <c r="I5" s="1250" t="s">
        <v>84</v>
      </c>
      <c r="J5" s="1252" t="s">
        <v>85</v>
      </c>
      <c r="K5" s="1252"/>
      <c r="L5" s="1252"/>
      <c r="M5" s="1252"/>
      <c r="N5" s="1253"/>
      <c r="P5" s="1250" t="s">
        <v>84</v>
      </c>
      <c r="Q5" s="1252" t="s">
        <v>85</v>
      </c>
      <c r="R5" s="1252"/>
      <c r="S5" s="1252"/>
      <c r="T5" s="1252"/>
      <c r="U5" s="1253"/>
      <c r="W5" s="1250" t="s">
        <v>84</v>
      </c>
      <c r="X5" s="1252" t="s">
        <v>85</v>
      </c>
      <c r="Y5" s="1252"/>
      <c r="Z5" s="1252"/>
      <c r="AA5" s="1252"/>
      <c r="AB5" s="1253"/>
      <c r="AD5" s="1250" t="s">
        <v>84</v>
      </c>
      <c r="AE5" s="1252" t="s">
        <v>85</v>
      </c>
      <c r="AF5" s="1252"/>
      <c r="AG5" s="1252"/>
      <c r="AH5" s="1252"/>
      <c r="AI5" s="1253"/>
      <c r="AK5" s="1250" t="s">
        <v>84</v>
      </c>
      <c r="AL5" s="1252" t="s">
        <v>85</v>
      </c>
      <c r="AM5" s="1252"/>
      <c r="AN5" s="1252"/>
      <c r="AO5" s="1252"/>
      <c r="AP5" s="1253"/>
      <c r="AR5" s="1250" t="s">
        <v>84</v>
      </c>
      <c r="AS5" s="1252" t="s">
        <v>85</v>
      </c>
      <c r="AT5" s="1252"/>
      <c r="AU5" s="1252"/>
      <c r="AV5" s="1252"/>
      <c r="AW5" s="1253"/>
      <c r="AY5" s="1250" t="s">
        <v>84</v>
      </c>
      <c r="AZ5" s="1252" t="s">
        <v>85</v>
      </c>
      <c r="BA5" s="1252"/>
      <c r="BB5" s="1252"/>
      <c r="BC5" s="1252"/>
      <c r="BD5" s="1253"/>
      <c r="BF5" s="1250" t="s">
        <v>84</v>
      </c>
      <c r="BG5" s="1252" t="s">
        <v>85</v>
      </c>
      <c r="BH5" s="1252"/>
      <c r="BI5" s="1252"/>
      <c r="BJ5" s="1252"/>
      <c r="BK5" s="1253"/>
    </row>
    <row r="6" spans="2:63" thickBot="1">
      <c r="B6" s="1251"/>
      <c r="C6" s="103" t="s">
        <v>86</v>
      </c>
      <c r="D6" s="103" t="s">
        <v>87</v>
      </c>
      <c r="E6" s="103" t="s">
        <v>88</v>
      </c>
      <c r="F6" s="103" t="s">
        <v>89</v>
      </c>
      <c r="G6" s="104" t="s">
        <v>90</v>
      </c>
      <c r="I6" s="1251"/>
      <c r="J6" s="103" t="s">
        <v>86</v>
      </c>
      <c r="K6" s="103" t="s">
        <v>87</v>
      </c>
      <c r="L6" s="103" t="s">
        <v>88</v>
      </c>
      <c r="M6" s="103" t="s">
        <v>89</v>
      </c>
      <c r="N6" s="104" t="s">
        <v>90</v>
      </c>
      <c r="P6" s="1251"/>
      <c r="Q6" s="103" t="s">
        <v>86</v>
      </c>
      <c r="R6" s="103" t="s">
        <v>87</v>
      </c>
      <c r="S6" s="103" t="s">
        <v>88</v>
      </c>
      <c r="T6" s="103" t="s">
        <v>89</v>
      </c>
      <c r="U6" s="104" t="s">
        <v>90</v>
      </c>
      <c r="W6" s="1251"/>
      <c r="X6" s="103" t="s">
        <v>86</v>
      </c>
      <c r="Y6" s="103" t="s">
        <v>87</v>
      </c>
      <c r="Z6" s="103" t="s">
        <v>88</v>
      </c>
      <c r="AA6" s="103" t="s">
        <v>89</v>
      </c>
      <c r="AB6" s="104" t="s">
        <v>90</v>
      </c>
      <c r="AD6" s="1251"/>
      <c r="AE6" s="103" t="s">
        <v>86</v>
      </c>
      <c r="AF6" s="103" t="s">
        <v>87</v>
      </c>
      <c r="AG6" s="103" t="s">
        <v>88</v>
      </c>
      <c r="AH6" s="103" t="s">
        <v>89</v>
      </c>
      <c r="AI6" s="104" t="s">
        <v>90</v>
      </c>
      <c r="AK6" s="1251"/>
      <c r="AL6" s="103" t="s">
        <v>86</v>
      </c>
      <c r="AM6" s="103" t="s">
        <v>87</v>
      </c>
      <c r="AN6" s="103" t="s">
        <v>88</v>
      </c>
      <c r="AO6" s="103" t="s">
        <v>89</v>
      </c>
      <c r="AP6" s="104" t="s">
        <v>90</v>
      </c>
      <c r="AR6" s="1251"/>
      <c r="AS6" s="103" t="s">
        <v>86</v>
      </c>
      <c r="AT6" s="103" t="s">
        <v>87</v>
      </c>
      <c r="AU6" s="103" t="s">
        <v>88</v>
      </c>
      <c r="AV6" s="103" t="s">
        <v>89</v>
      </c>
      <c r="AW6" s="104" t="s">
        <v>90</v>
      </c>
      <c r="AY6" s="1251"/>
      <c r="AZ6" s="103" t="s">
        <v>86</v>
      </c>
      <c r="BA6" s="103" t="s">
        <v>87</v>
      </c>
      <c r="BB6" s="103" t="s">
        <v>88</v>
      </c>
      <c r="BC6" s="103" t="s">
        <v>89</v>
      </c>
      <c r="BD6" s="104" t="s">
        <v>90</v>
      </c>
      <c r="BF6" s="1251"/>
      <c r="BG6" s="103" t="s">
        <v>86</v>
      </c>
      <c r="BH6" s="103" t="s">
        <v>87</v>
      </c>
      <c r="BI6" s="103" t="s">
        <v>88</v>
      </c>
      <c r="BJ6" s="103" t="s">
        <v>89</v>
      </c>
      <c r="BK6" s="104" t="s">
        <v>90</v>
      </c>
    </row>
    <row r="7" spans="2:63" ht="14">
      <c r="B7" s="117">
        <v>0</v>
      </c>
      <c r="C7" s="118"/>
      <c r="D7" s="118"/>
      <c r="E7" s="118"/>
      <c r="F7" s="118"/>
      <c r="G7" s="119"/>
      <c r="I7" s="117">
        <v>0</v>
      </c>
      <c r="J7" s="118"/>
      <c r="K7" s="118"/>
      <c r="L7" s="118"/>
      <c r="M7" s="118"/>
      <c r="N7" s="119"/>
      <c r="P7" s="117">
        <v>0</v>
      </c>
      <c r="Q7" s="118"/>
      <c r="R7" s="118"/>
      <c r="S7" s="118"/>
      <c r="T7" s="118"/>
      <c r="U7" s="119"/>
      <c r="W7" s="117">
        <v>0</v>
      </c>
      <c r="X7" s="118"/>
      <c r="Y7" s="118"/>
      <c r="Z7" s="118"/>
      <c r="AA7" s="118"/>
      <c r="AB7" s="119"/>
      <c r="AD7" s="117">
        <v>0</v>
      </c>
      <c r="AE7" s="118"/>
      <c r="AF7" s="118"/>
      <c r="AG7" s="118"/>
      <c r="AH7" s="118"/>
      <c r="AI7" s="119"/>
      <c r="AK7" s="117">
        <v>0</v>
      </c>
      <c r="AL7" s="118"/>
      <c r="AM7" s="118"/>
      <c r="AN7" s="118"/>
      <c r="AO7" s="118"/>
      <c r="AP7" s="119"/>
      <c r="AR7" s="117">
        <v>0</v>
      </c>
      <c r="AS7" s="118"/>
      <c r="AT7" s="118"/>
      <c r="AU7" s="118"/>
      <c r="AV7" s="118"/>
      <c r="AW7" s="119"/>
      <c r="AY7" s="117">
        <v>0</v>
      </c>
      <c r="AZ7" s="118"/>
      <c r="BA7" s="118"/>
      <c r="BB7" s="118"/>
      <c r="BC7" s="118"/>
      <c r="BD7" s="119"/>
      <c r="BF7" s="117">
        <v>0</v>
      </c>
      <c r="BG7" s="118"/>
      <c r="BH7" s="118"/>
      <c r="BI7" s="118"/>
      <c r="BJ7" s="118"/>
      <c r="BK7" s="119"/>
    </row>
    <row r="8" spans="2:63" ht="14">
      <c r="B8" s="98">
        <v>1</v>
      </c>
      <c r="C8" s="99"/>
      <c r="D8" s="99"/>
      <c r="E8" s="99"/>
      <c r="F8" s="99"/>
      <c r="G8" s="100"/>
      <c r="I8" s="98">
        <v>1</v>
      </c>
      <c r="J8" s="99"/>
      <c r="K8" s="99"/>
      <c r="L8" s="99"/>
      <c r="M8" s="99"/>
      <c r="N8" s="100"/>
      <c r="P8" s="98">
        <v>1</v>
      </c>
      <c r="Q8" s="99"/>
      <c r="R8" s="99"/>
      <c r="S8" s="99"/>
      <c r="T8" s="99"/>
      <c r="U8" s="100"/>
      <c r="W8" s="98">
        <v>1</v>
      </c>
      <c r="X8" s="99"/>
      <c r="Y8" s="99"/>
      <c r="Z8" s="99"/>
      <c r="AA8" s="99"/>
      <c r="AB8" s="100"/>
      <c r="AD8" s="98">
        <v>1</v>
      </c>
      <c r="AE8" s="99"/>
      <c r="AF8" s="99"/>
      <c r="AG8" s="99"/>
      <c r="AH8" s="99"/>
      <c r="AI8" s="100"/>
      <c r="AK8" s="98">
        <v>1</v>
      </c>
      <c r="AL8" s="99"/>
      <c r="AM8" s="99"/>
      <c r="AN8" s="99"/>
      <c r="AO8" s="99"/>
      <c r="AP8" s="100"/>
      <c r="AR8" s="98">
        <v>1</v>
      </c>
      <c r="AS8" s="99"/>
      <c r="AT8" s="99"/>
      <c r="AU8" s="99"/>
      <c r="AV8" s="99"/>
      <c r="AW8" s="100"/>
      <c r="AY8" s="98">
        <v>1</v>
      </c>
      <c r="AZ8" s="99"/>
      <c r="BA8" s="99"/>
      <c r="BB8" s="99"/>
      <c r="BC8" s="99"/>
      <c r="BD8" s="100"/>
      <c r="BF8" s="98">
        <v>1</v>
      </c>
      <c r="BG8" s="99"/>
      <c r="BH8" s="99"/>
      <c r="BI8" s="99"/>
      <c r="BJ8" s="99"/>
      <c r="BK8" s="100"/>
    </row>
    <row r="9" spans="2:63" ht="14">
      <c r="B9" s="98">
        <v>2</v>
      </c>
      <c r="C9" s="99"/>
      <c r="D9" s="99"/>
      <c r="E9" s="99"/>
      <c r="F9" s="99"/>
      <c r="G9" s="100"/>
      <c r="I9" s="98">
        <v>2</v>
      </c>
      <c r="J9" s="99"/>
      <c r="K9" s="99"/>
      <c r="L9" s="99"/>
      <c r="M9" s="99"/>
      <c r="N9" s="100"/>
      <c r="P9" s="98">
        <v>2</v>
      </c>
      <c r="Q9" s="99"/>
      <c r="R9" s="99"/>
      <c r="S9" s="99"/>
      <c r="T9" s="99"/>
      <c r="U9" s="100"/>
      <c r="W9" s="98">
        <v>2</v>
      </c>
      <c r="X9" s="99"/>
      <c r="Y9" s="99"/>
      <c r="Z9" s="99"/>
      <c r="AA9" s="99"/>
      <c r="AB9" s="100"/>
      <c r="AD9" s="98">
        <v>2</v>
      </c>
      <c r="AE9" s="99"/>
      <c r="AF9" s="99"/>
      <c r="AG9" s="99"/>
      <c r="AH9" s="99"/>
      <c r="AI9" s="100"/>
      <c r="AK9" s="98">
        <v>2</v>
      </c>
      <c r="AL9" s="99"/>
      <c r="AM9" s="99"/>
      <c r="AN9" s="99"/>
      <c r="AO9" s="99"/>
      <c r="AP9" s="100"/>
      <c r="AR9" s="98">
        <v>2</v>
      </c>
      <c r="AS9" s="99"/>
      <c r="AT9" s="99"/>
      <c r="AU9" s="99"/>
      <c r="AV9" s="99"/>
      <c r="AW9" s="100"/>
      <c r="AY9" s="98">
        <v>2</v>
      </c>
      <c r="AZ9" s="99"/>
      <c r="BA9" s="99"/>
      <c r="BB9" s="99"/>
      <c r="BC9" s="99"/>
      <c r="BD9" s="100"/>
      <c r="BF9" s="98">
        <v>2</v>
      </c>
      <c r="BG9" s="99"/>
      <c r="BH9" s="99"/>
      <c r="BI9" s="99"/>
      <c r="BJ9" s="99"/>
      <c r="BK9" s="100"/>
    </row>
    <row r="10" spans="2:63" ht="14">
      <c r="B10" s="98">
        <v>3</v>
      </c>
      <c r="C10" s="99"/>
      <c r="D10" s="99"/>
      <c r="E10" s="99"/>
      <c r="F10" s="99"/>
      <c r="G10" s="100"/>
      <c r="I10" s="98">
        <v>3</v>
      </c>
      <c r="J10" s="99"/>
      <c r="K10" s="99"/>
      <c r="L10" s="99"/>
      <c r="M10" s="99"/>
      <c r="N10" s="100"/>
      <c r="P10" s="98">
        <v>3</v>
      </c>
      <c r="Q10" s="99"/>
      <c r="R10" s="99"/>
      <c r="S10" s="99"/>
      <c r="T10" s="99"/>
      <c r="U10" s="100"/>
      <c r="W10" s="98">
        <v>3</v>
      </c>
      <c r="X10" s="99"/>
      <c r="Y10" s="99"/>
      <c r="Z10" s="99"/>
      <c r="AA10" s="99"/>
      <c r="AB10" s="100"/>
      <c r="AD10" s="98">
        <v>3</v>
      </c>
      <c r="AE10" s="99"/>
      <c r="AF10" s="99"/>
      <c r="AG10" s="99"/>
      <c r="AH10" s="99"/>
      <c r="AI10" s="100"/>
      <c r="AK10" s="98">
        <v>3</v>
      </c>
      <c r="AL10" s="99"/>
      <c r="AM10" s="99"/>
      <c r="AN10" s="99"/>
      <c r="AO10" s="99"/>
      <c r="AP10" s="100"/>
      <c r="AR10" s="98">
        <v>3</v>
      </c>
      <c r="AS10" s="99"/>
      <c r="AT10" s="99"/>
      <c r="AU10" s="99"/>
      <c r="AV10" s="99"/>
      <c r="AW10" s="100"/>
      <c r="AY10" s="98">
        <v>3</v>
      </c>
      <c r="AZ10" s="99"/>
      <c r="BA10" s="99"/>
      <c r="BB10" s="99"/>
      <c r="BC10" s="99"/>
      <c r="BD10" s="100"/>
      <c r="BF10" s="98">
        <v>3</v>
      </c>
      <c r="BG10" s="99"/>
      <c r="BH10" s="99"/>
      <c r="BI10" s="99"/>
      <c r="BJ10" s="99"/>
      <c r="BK10" s="100"/>
    </row>
    <row r="11" spans="2:63" ht="14">
      <c r="B11" s="98">
        <v>4</v>
      </c>
      <c r="C11" s="99"/>
      <c r="D11" s="99"/>
      <c r="E11" s="99"/>
      <c r="F11" s="99"/>
      <c r="G11" s="100"/>
      <c r="I11" s="98">
        <v>4</v>
      </c>
      <c r="J11" s="99"/>
      <c r="K11" s="99"/>
      <c r="L11" s="99"/>
      <c r="M11" s="99"/>
      <c r="N11" s="100"/>
      <c r="P11" s="98">
        <v>4</v>
      </c>
      <c r="Q11" s="99"/>
      <c r="R11" s="99"/>
      <c r="S11" s="99"/>
      <c r="T11" s="99"/>
      <c r="U11" s="100"/>
      <c r="W11" s="98">
        <v>4</v>
      </c>
      <c r="X11" s="99"/>
      <c r="Y11" s="99"/>
      <c r="Z11" s="99"/>
      <c r="AA11" s="99"/>
      <c r="AB11" s="100"/>
      <c r="AD11" s="98">
        <v>4</v>
      </c>
      <c r="AE11" s="99"/>
      <c r="AF11" s="99"/>
      <c r="AG11" s="99"/>
      <c r="AH11" s="99"/>
      <c r="AI11" s="100"/>
      <c r="AK11" s="98">
        <v>4</v>
      </c>
      <c r="AL11" s="99"/>
      <c r="AM11" s="99"/>
      <c r="AN11" s="99"/>
      <c r="AO11" s="99"/>
      <c r="AP11" s="100"/>
      <c r="AR11" s="98">
        <v>4</v>
      </c>
      <c r="AS11" s="99"/>
      <c r="AT11" s="99"/>
      <c r="AU11" s="99"/>
      <c r="AV11" s="99"/>
      <c r="AW11" s="100"/>
      <c r="AY11" s="98">
        <v>4</v>
      </c>
      <c r="AZ11" s="99"/>
      <c r="BA11" s="99"/>
      <c r="BB11" s="99"/>
      <c r="BC11" s="99"/>
      <c r="BD11" s="100"/>
      <c r="BF11" s="98">
        <v>4</v>
      </c>
      <c r="BG11" s="99"/>
      <c r="BH11" s="99"/>
      <c r="BI11" s="99"/>
      <c r="BJ11" s="99"/>
      <c r="BK11" s="100"/>
    </row>
    <row r="12" spans="2:63" ht="14">
      <c r="B12" s="98">
        <v>5</v>
      </c>
      <c r="C12" s="99"/>
      <c r="D12" s="99"/>
      <c r="E12" s="99"/>
      <c r="F12" s="99"/>
      <c r="G12" s="100"/>
      <c r="I12" s="98">
        <v>5</v>
      </c>
      <c r="J12" s="99"/>
      <c r="K12" s="99"/>
      <c r="L12" s="99"/>
      <c r="M12" s="99"/>
      <c r="N12" s="100"/>
      <c r="P12" s="98">
        <v>5</v>
      </c>
      <c r="Q12" s="99"/>
      <c r="R12" s="99"/>
      <c r="S12" s="99"/>
      <c r="T12" s="99"/>
      <c r="U12" s="100"/>
      <c r="W12" s="98">
        <v>5</v>
      </c>
      <c r="X12" s="99"/>
      <c r="Y12" s="99"/>
      <c r="Z12" s="99"/>
      <c r="AA12" s="99"/>
      <c r="AB12" s="100"/>
      <c r="AD12" s="98">
        <v>5</v>
      </c>
      <c r="AE12" s="99"/>
      <c r="AF12" s="99"/>
      <c r="AG12" s="99"/>
      <c r="AH12" s="99"/>
      <c r="AI12" s="100"/>
      <c r="AK12" s="98">
        <v>5</v>
      </c>
      <c r="AL12" s="99"/>
      <c r="AM12" s="99"/>
      <c r="AN12" s="99"/>
      <c r="AO12" s="99"/>
      <c r="AP12" s="100"/>
      <c r="AR12" s="98">
        <v>5</v>
      </c>
      <c r="AS12" s="99"/>
      <c r="AT12" s="99"/>
      <c r="AU12" s="99"/>
      <c r="AV12" s="99"/>
      <c r="AW12" s="100"/>
      <c r="AY12" s="98">
        <v>5</v>
      </c>
      <c r="AZ12" s="99"/>
      <c r="BA12" s="99"/>
      <c r="BB12" s="99"/>
      <c r="BC12" s="99"/>
      <c r="BD12" s="100"/>
      <c r="BF12" s="98">
        <v>5</v>
      </c>
      <c r="BG12" s="99"/>
      <c r="BH12" s="99"/>
      <c r="BI12" s="99"/>
      <c r="BJ12" s="99"/>
      <c r="BK12" s="100"/>
    </row>
    <row r="13" spans="2:63" ht="14">
      <c r="B13" s="98">
        <v>6</v>
      </c>
      <c r="C13" s="99"/>
      <c r="D13" s="99"/>
      <c r="E13" s="99"/>
      <c r="F13" s="99"/>
      <c r="G13" s="100"/>
      <c r="I13" s="98">
        <v>6</v>
      </c>
      <c r="J13" s="99"/>
      <c r="K13" s="99"/>
      <c r="L13" s="99"/>
      <c r="M13" s="99"/>
      <c r="N13" s="100"/>
      <c r="P13" s="98">
        <v>6</v>
      </c>
      <c r="Q13" s="99"/>
      <c r="R13" s="99"/>
      <c r="S13" s="99"/>
      <c r="T13" s="99"/>
      <c r="U13" s="100"/>
      <c r="W13" s="98">
        <v>6</v>
      </c>
      <c r="X13" s="99"/>
      <c r="Y13" s="99"/>
      <c r="Z13" s="99"/>
      <c r="AA13" s="99"/>
      <c r="AB13" s="100"/>
      <c r="AD13" s="98">
        <v>6</v>
      </c>
      <c r="AE13" s="99"/>
      <c r="AF13" s="99"/>
      <c r="AG13" s="99"/>
      <c r="AH13" s="99"/>
      <c r="AI13" s="100"/>
      <c r="AK13" s="98">
        <v>6</v>
      </c>
      <c r="AL13" s="99"/>
      <c r="AM13" s="99"/>
      <c r="AN13" s="99"/>
      <c r="AO13" s="99"/>
      <c r="AP13" s="100"/>
      <c r="AR13" s="98">
        <v>6</v>
      </c>
      <c r="AS13" s="99"/>
      <c r="AT13" s="99"/>
      <c r="AU13" s="99"/>
      <c r="AV13" s="99"/>
      <c r="AW13" s="100"/>
      <c r="AY13" s="98">
        <v>6</v>
      </c>
      <c r="AZ13" s="99"/>
      <c r="BA13" s="99"/>
      <c r="BB13" s="99"/>
      <c r="BC13" s="99"/>
      <c r="BD13" s="100"/>
      <c r="BF13" s="98">
        <v>6</v>
      </c>
      <c r="BG13" s="99"/>
      <c r="BH13" s="99"/>
      <c r="BI13" s="99"/>
      <c r="BJ13" s="99"/>
      <c r="BK13" s="100"/>
    </row>
    <row r="14" spans="2:63" ht="14.5" thickBot="1">
      <c r="B14" s="109">
        <v>7</v>
      </c>
      <c r="C14" s="110"/>
      <c r="D14" s="110"/>
      <c r="E14" s="110"/>
      <c r="F14" s="110"/>
      <c r="G14" s="120"/>
      <c r="I14" s="109">
        <v>7</v>
      </c>
      <c r="J14" s="110"/>
      <c r="K14" s="110"/>
      <c r="L14" s="110"/>
      <c r="M14" s="110"/>
      <c r="N14" s="120"/>
      <c r="P14" s="109">
        <v>7</v>
      </c>
      <c r="Q14" s="110"/>
      <c r="R14" s="110"/>
      <c r="S14" s="110"/>
      <c r="T14" s="110"/>
      <c r="U14" s="120"/>
      <c r="W14" s="109">
        <v>7</v>
      </c>
      <c r="X14" s="110"/>
      <c r="Y14" s="110"/>
      <c r="Z14" s="110"/>
      <c r="AA14" s="110"/>
      <c r="AB14" s="120"/>
      <c r="AD14" s="109">
        <v>7</v>
      </c>
      <c r="AE14" s="110"/>
      <c r="AF14" s="110"/>
      <c r="AG14" s="110"/>
      <c r="AH14" s="110"/>
      <c r="AI14" s="120"/>
      <c r="AK14" s="109">
        <v>7</v>
      </c>
      <c r="AL14" s="110"/>
      <c r="AM14" s="110"/>
      <c r="AN14" s="110"/>
      <c r="AO14" s="110"/>
      <c r="AP14" s="120"/>
      <c r="AR14" s="109">
        <v>7</v>
      </c>
      <c r="AS14" s="110"/>
      <c r="AT14" s="110"/>
      <c r="AU14" s="110"/>
      <c r="AV14" s="110"/>
      <c r="AW14" s="120"/>
      <c r="AY14" s="109">
        <v>7</v>
      </c>
      <c r="AZ14" s="110"/>
      <c r="BA14" s="110"/>
      <c r="BB14" s="110"/>
      <c r="BC14" s="110"/>
      <c r="BD14" s="120"/>
      <c r="BF14" s="109">
        <v>7</v>
      </c>
      <c r="BG14" s="110"/>
      <c r="BH14" s="110"/>
      <c r="BI14" s="110"/>
      <c r="BJ14" s="110"/>
      <c r="BK14" s="120"/>
    </row>
    <row r="15" spans="2:63" ht="14.5" thickBot="1">
      <c r="B15" s="121" t="s">
        <v>91</v>
      </c>
      <c r="C15" s="122">
        <f>SUM(C7:C14)</f>
        <v>0</v>
      </c>
      <c r="D15" s="122">
        <f t="shared" ref="D15:G15" si="0">SUM(D7:D14)</f>
        <v>0</v>
      </c>
      <c r="E15" s="122">
        <f t="shared" si="0"/>
        <v>0</v>
      </c>
      <c r="F15" s="122">
        <f t="shared" si="0"/>
        <v>0</v>
      </c>
      <c r="G15" s="123">
        <f t="shared" si="0"/>
        <v>0</v>
      </c>
      <c r="I15" s="121" t="s">
        <v>91</v>
      </c>
      <c r="J15" s="122">
        <f>SUM(J7:J14)</f>
        <v>0</v>
      </c>
      <c r="K15" s="122">
        <f t="shared" ref="K15:N15" si="1">SUM(K7:K14)</f>
        <v>0</v>
      </c>
      <c r="L15" s="122">
        <f t="shared" si="1"/>
        <v>0</v>
      </c>
      <c r="M15" s="122">
        <f t="shared" si="1"/>
        <v>0</v>
      </c>
      <c r="N15" s="123">
        <f t="shared" si="1"/>
        <v>0</v>
      </c>
      <c r="P15" s="121" t="s">
        <v>91</v>
      </c>
      <c r="Q15" s="122">
        <f>SUM(Q7:Q14)</f>
        <v>0</v>
      </c>
      <c r="R15" s="122">
        <f t="shared" ref="R15:U15" si="2">SUM(R7:R14)</f>
        <v>0</v>
      </c>
      <c r="S15" s="122">
        <f t="shared" si="2"/>
        <v>0</v>
      </c>
      <c r="T15" s="122">
        <f t="shared" si="2"/>
        <v>0</v>
      </c>
      <c r="U15" s="123">
        <f t="shared" si="2"/>
        <v>0</v>
      </c>
      <c r="W15" s="121" t="s">
        <v>91</v>
      </c>
      <c r="X15" s="122">
        <f>SUM(X7:X14)</f>
        <v>0</v>
      </c>
      <c r="Y15" s="122">
        <f t="shared" ref="Y15:AB15" si="3">SUM(Y7:Y14)</f>
        <v>0</v>
      </c>
      <c r="Z15" s="122">
        <f t="shared" si="3"/>
        <v>0</v>
      </c>
      <c r="AA15" s="122">
        <f t="shared" si="3"/>
        <v>0</v>
      </c>
      <c r="AB15" s="123">
        <f t="shared" si="3"/>
        <v>0</v>
      </c>
      <c r="AD15" s="121" t="s">
        <v>91</v>
      </c>
      <c r="AE15" s="122">
        <f>SUM(AE7:AE14)</f>
        <v>0</v>
      </c>
      <c r="AF15" s="122">
        <f t="shared" ref="AF15:AI15" si="4">SUM(AF7:AF14)</f>
        <v>0</v>
      </c>
      <c r="AG15" s="122">
        <f t="shared" si="4"/>
        <v>0</v>
      </c>
      <c r="AH15" s="122">
        <f t="shared" si="4"/>
        <v>0</v>
      </c>
      <c r="AI15" s="123">
        <f t="shared" si="4"/>
        <v>0</v>
      </c>
      <c r="AK15" s="121" t="s">
        <v>91</v>
      </c>
      <c r="AL15" s="122">
        <f>SUM(AL7:AL14)</f>
        <v>0</v>
      </c>
      <c r="AM15" s="122">
        <f t="shared" ref="AM15:AP15" si="5">SUM(AM7:AM14)</f>
        <v>0</v>
      </c>
      <c r="AN15" s="122">
        <f t="shared" si="5"/>
        <v>0</v>
      </c>
      <c r="AO15" s="122">
        <f t="shared" si="5"/>
        <v>0</v>
      </c>
      <c r="AP15" s="123">
        <f t="shared" si="5"/>
        <v>0</v>
      </c>
      <c r="AR15" s="121" t="s">
        <v>91</v>
      </c>
      <c r="AS15" s="122">
        <f>SUM(AS7:AS14)</f>
        <v>0</v>
      </c>
      <c r="AT15" s="122">
        <f t="shared" ref="AT15:AW15" si="6">SUM(AT7:AT14)</f>
        <v>0</v>
      </c>
      <c r="AU15" s="122">
        <f t="shared" si="6"/>
        <v>0</v>
      </c>
      <c r="AV15" s="122">
        <f t="shared" si="6"/>
        <v>0</v>
      </c>
      <c r="AW15" s="123">
        <f t="shared" si="6"/>
        <v>0</v>
      </c>
      <c r="AY15" s="121" t="s">
        <v>91</v>
      </c>
      <c r="AZ15" s="122">
        <f>SUM(AZ7:AZ14)</f>
        <v>0</v>
      </c>
      <c r="BA15" s="122">
        <f t="shared" ref="BA15:BD15" si="7">SUM(BA7:BA14)</f>
        <v>0</v>
      </c>
      <c r="BB15" s="122">
        <f t="shared" si="7"/>
        <v>0</v>
      </c>
      <c r="BC15" s="122">
        <f t="shared" si="7"/>
        <v>0</v>
      </c>
      <c r="BD15" s="123">
        <f t="shared" si="7"/>
        <v>0</v>
      </c>
      <c r="BF15" s="121" t="s">
        <v>91</v>
      </c>
      <c r="BG15" s="122">
        <f>SUM(BG7:BG14)</f>
        <v>0</v>
      </c>
      <c r="BH15" s="122">
        <f t="shared" ref="BH15:BK15" si="8">SUM(BH7:BH14)</f>
        <v>0</v>
      </c>
      <c r="BI15" s="122">
        <f t="shared" si="8"/>
        <v>0</v>
      </c>
      <c r="BJ15" s="122">
        <f t="shared" si="8"/>
        <v>0</v>
      </c>
      <c r="BK15" s="123">
        <f t="shared" si="8"/>
        <v>0</v>
      </c>
    </row>
    <row r="16" spans="2:63" ht="17" thickBot="1">
      <c r="B16" s="1233" t="s">
        <v>92</v>
      </c>
      <c r="C16" s="1233"/>
      <c r="D16" s="1233"/>
      <c r="E16" s="1233"/>
      <c r="F16" s="1233"/>
      <c r="G16" s="1233"/>
      <c r="I16" s="1233" t="s">
        <v>92</v>
      </c>
      <c r="J16" s="1233"/>
      <c r="K16" s="1233"/>
      <c r="L16" s="1233"/>
      <c r="M16" s="1233"/>
      <c r="N16" s="1233"/>
      <c r="P16" s="1233" t="s">
        <v>92</v>
      </c>
      <c r="Q16" s="1233"/>
      <c r="R16" s="1233"/>
      <c r="S16" s="1233"/>
      <c r="T16" s="1233"/>
      <c r="U16" s="1233"/>
      <c r="W16" s="1233" t="s">
        <v>92</v>
      </c>
      <c r="X16" s="1233"/>
      <c r="Y16" s="1233"/>
      <c r="Z16" s="1233"/>
      <c r="AA16" s="1233"/>
      <c r="AB16" s="1233"/>
      <c r="AD16" s="1233" t="s">
        <v>92</v>
      </c>
      <c r="AE16" s="1233"/>
      <c r="AF16" s="1233"/>
      <c r="AG16" s="1233"/>
      <c r="AH16" s="1233"/>
      <c r="AI16" s="1233"/>
      <c r="AK16" s="1233" t="s">
        <v>92</v>
      </c>
      <c r="AL16" s="1233"/>
      <c r="AM16" s="1233"/>
      <c r="AN16" s="1233"/>
      <c r="AO16" s="1233"/>
      <c r="AP16" s="1233"/>
      <c r="AR16" s="1233" t="s">
        <v>92</v>
      </c>
      <c r="AS16" s="1233"/>
      <c r="AT16" s="1233"/>
      <c r="AU16" s="1233"/>
      <c r="AV16" s="1233"/>
      <c r="AW16" s="1233"/>
      <c r="AY16" s="1233" t="s">
        <v>92</v>
      </c>
      <c r="AZ16" s="1233"/>
      <c r="BA16" s="1233"/>
      <c r="BB16" s="1233"/>
      <c r="BC16" s="1233"/>
      <c r="BD16" s="1233"/>
      <c r="BF16" s="1233" t="s">
        <v>92</v>
      </c>
      <c r="BG16" s="1233"/>
      <c r="BH16" s="1233"/>
      <c r="BI16" s="1233"/>
      <c r="BJ16" s="1233"/>
      <c r="BK16" s="1233"/>
    </row>
    <row r="17" spans="2:63" ht="14">
      <c r="B17" s="1234" t="s">
        <v>93</v>
      </c>
      <c r="C17" s="1236" t="s">
        <v>103</v>
      </c>
      <c r="D17" s="1238" t="s">
        <v>94</v>
      </c>
      <c r="E17" s="1238" t="s">
        <v>95</v>
      </c>
      <c r="F17" s="1238" t="s">
        <v>96</v>
      </c>
      <c r="G17" s="1239" t="s">
        <v>97</v>
      </c>
      <c r="I17" s="1234" t="s">
        <v>93</v>
      </c>
      <c r="J17" s="1236" t="s">
        <v>103</v>
      </c>
      <c r="K17" s="1238" t="s">
        <v>94</v>
      </c>
      <c r="L17" s="1238" t="s">
        <v>95</v>
      </c>
      <c r="M17" s="1238" t="s">
        <v>96</v>
      </c>
      <c r="N17" s="1239" t="s">
        <v>97</v>
      </c>
      <c r="P17" s="1234" t="s">
        <v>93</v>
      </c>
      <c r="Q17" s="1236" t="s">
        <v>103</v>
      </c>
      <c r="R17" s="1238" t="s">
        <v>94</v>
      </c>
      <c r="S17" s="1238" t="s">
        <v>95</v>
      </c>
      <c r="T17" s="1238" t="s">
        <v>96</v>
      </c>
      <c r="U17" s="1239" t="s">
        <v>97</v>
      </c>
      <c r="W17" s="1234" t="s">
        <v>93</v>
      </c>
      <c r="X17" s="1236" t="s">
        <v>103</v>
      </c>
      <c r="Y17" s="1238" t="s">
        <v>94</v>
      </c>
      <c r="Z17" s="1238" t="s">
        <v>95</v>
      </c>
      <c r="AA17" s="1238" t="s">
        <v>96</v>
      </c>
      <c r="AB17" s="1239" t="s">
        <v>97</v>
      </c>
      <c r="AD17" s="1234" t="s">
        <v>93</v>
      </c>
      <c r="AE17" s="1236" t="s">
        <v>103</v>
      </c>
      <c r="AF17" s="1238" t="s">
        <v>94</v>
      </c>
      <c r="AG17" s="1238" t="s">
        <v>95</v>
      </c>
      <c r="AH17" s="1238" t="s">
        <v>96</v>
      </c>
      <c r="AI17" s="1239" t="s">
        <v>97</v>
      </c>
      <c r="AK17" s="1234" t="s">
        <v>93</v>
      </c>
      <c r="AL17" s="1236" t="s">
        <v>103</v>
      </c>
      <c r="AM17" s="1238" t="s">
        <v>94</v>
      </c>
      <c r="AN17" s="1238" t="s">
        <v>95</v>
      </c>
      <c r="AO17" s="1238" t="s">
        <v>96</v>
      </c>
      <c r="AP17" s="1239" t="s">
        <v>97</v>
      </c>
      <c r="AR17" s="1234" t="s">
        <v>93</v>
      </c>
      <c r="AS17" s="1236" t="s">
        <v>103</v>
      </c>
      <c r="AT17" s="1238" t="s">
        <v>94</v>
      </c>
      <c r="AU17" s="1238" t="s">
        <v>95</v>
      </c>
      <c r="AV17" s="1238" t="s">
        <v>96</v>
      </c>
      <c r="AW17" s="1239" t="s">
        <v>97</v>
      </c>
      <c r="AY17" s="1234" t="s">
        <v>93</v>
      </c>
      <c r="AZ17" s="1236" t="s">
        <v>103</v>
      </c>
      <c r="BA17" s="1238" t="s">
        <v>94</v>
      </c>
      <c r="BB17" s="1238" t="s">
        <v>95</v>
      </c>
      <c r="BC17" s="1238" t="s">
        <v>96</v>
      </c>
      <c r="BD17" s="1239" t="s">
        <v>97</v>
      </c>
      <c r="BF17" s="1234" t="s">
        <v>93</v>
      </c>
      <c r="BG17" s="1236" t="s">
        <v>103</v>
      </c>
      <c r="BH17" s="1238" t="s">
        <v>94</v>
      </c>
      <c r="BI17" s="1238" t="s">
        <v>95</v>
      </c>
      <c r="BJ17" s="1238" t="s">
        <v>96</v>
      </c>
      <c r="BK17" s="1239" t="s">
        <v>97</v>
      </c>
    </row>
    <row r="18" spans="2:63" ht="14.5" thickBot="1">
      <c r="B18" s="1235"/>
      <c r="C18" s="1237"/>
      <c r="D18" s="1237"/>
      <c r="E18" s="1237"/>
      <c r="F18" s="1237"/>
      <c r="G18" s="1240"/>
      <c r="I18" s="1235"/>
      <c r="J18" s="1237"/>
      <c r="K18" s="1237"/>
      <c r="L18" s="1237"/>
      <c r="M18" s="1237"/>
      <c r="N18" s="1240"/>
      <c r="P18" s="1235"/>
      <c r="Q18" s="1237"/>
      <c r="R18" s="1237"/>
      <c r="S18" s="1237"/>
      <c r="T18" s="1237"/>
      <c r="U18" s="1240"/>
      <c r="W18" s="1235"/>
      <c r="X18" s="1237"/>
      <c r="Y18" s="1237"/>
      <c r="Z18" s="1237"/>
      <c r="AA18" s="1237"/>
      <c r="AB18" s="1240"/>
      <c r="AD18" s="1235"/>
      <c r="AE18" s="1237"/>
      <c r="AF18" s="1237"/>
      <c r="AG18" s="1237"/>
      <c r="AH18" s="1237"/>
      <c r="AI18" s="1240"/>
      <c r="AK18" s="1235"/>
      <c r="AL18" s="1237"/>
      <c r="AM18" s="1237"/>
      <c r="AN18" s="1237"/>
      <c r="AO18" s="1237"/>
      <c r="AP18" s="1240"/>
      <c r="AR18" s="1235"/>
      <c r="AS18" s="1237"/>
      <c r="AT18" s="1237"/>
      <c r="AU18" s="1237"/>
      <c r="AV18" s="1237"/>
      <c r="AW18" s="1240"/>
      <c r="AY18" s="1235"/>
      <c r="AZ18" s="1237"/>
      <c r="BA18" s="1237"/>
      <c r="BB18" s="1237"/>
      <c r="BC18" s="1237"/>
      <c r="BD18" s="1240"/>
      <c r="BF18" s="1235"/>
      <c r="BG18" s="1237"/>
      <c r="BH18" s="1237"/>
      <c r="BI18" s="1237"/>
      <c r="BJ18" s="1237"/>
      <c r="BK18" s="1240"/>
    </row>
    <row r="19" spans="2:63" ht="14">
      <c r="B19" s="101">
        <v>0</v>
      </c>
      <c r="C19" s="102">
        <f>SUM(C7:G7)</f>
        <v>0</v>
      </c>
      <c r="D19" s="102">
        <f>VLOOKUP(B19,日报!D:T,2,0)</f>
        <v>0</v>
      </c>
      <c r="E19" s="102">
        <f>C19+D19</f>
        <v>0</v>
      </c>
      <c r="F19" s="107">
        <f>D19/C$4</f>
        <v>0</v>
      </c>
      <c r="G19" s="108">
        <f>C19/C$4</f>
        <v>0</v>
      </c>
      <c r="I19" s="101">
        <v>0</v>
      </c>
      <c r="J19" s="102">
        <f>SUM(J7:N7)</f>
        <v>0</v>
      </c>
      <c r="K19" s="102">
        <f>VLOOKUP(I19,日报!U:AK,2,0)</f>
        <v>0</v>
      </c>
      <c r="L19" s="102">
        <f>J19+K19</f>
        <v>0</v>
      </c>
      <c r="M19" s="107">
        <f>K19/J$4</f>
        <v>0</v>
      </c>
      <c r="N19" s="108">
        <f>J19/J$4</f>
        <v>0</v>
      </c>
      <c r="P19" s="101">
        <v>0</v>
      </c>
      <c r="Q19" s="102">
        <f>SUM(Q7:U7)</f>
        <v>0</v>
      </c>
      <c r="R19" s="102">
        <f>VLOOKUP(P19,日报!AL:BB,2,0)</f>
        <v>0</v>
      </c>
      <c r="S19" s="102">
        <f>Q19+R19</f>
        <v>0</v>
      </c>
      <c r="T19" s="107">
        <f>R19/Q$4</f>
        <v>0</v>
      </c>
      <c r="U19" s="108">
        <f>Q19/Q$4</f>
        <v>0</v>
      </c>
      <c r="W19" s="101">
        <v>0</v>
      </c>
      <c r="X19" s="102">
        <f>SUM(X7:AB7)</f>
        <v>0</v>
      </c>
      <c r="Y19" s="102">
        <f>VLOOKUP(W19,日报!BC:BS,2,0)</f>
        <v>0</v>
      </c>
      <c r="Z19" s="102">
        <f>X19+Y19</f>
        <v>0</v>
      </c>
      <c r="AA19" s="107">
        <f>Y19/X$4</f>
        <v>0</v>
      </c>
      <c r="AB19" s="108">
        <f>X19/X$4</f>
        <v>0</v>
      </c>
      <c r="AD19" s="101">
        <v>0</v>
      </c>
      <c r="AE19" s="102">
        <f>SUM(AE7:AI7)</f>
        <v>0</v>
      </c>
      <c r="AF19" s="102">
        <f>VLOOKUP(AD19,日报!BT:CJ,2,0)</f>
        <v>0</v>
      </c>
      <c r="AG19" s="102">
        <f>AE19+AF19</f>
        <v>0</v>
      </c>
      <c r="AH19" s="107">
        <f>AF19/AE$4</f>
        <v>0</v>
      </c>
      <c r="AI19" s="108">
        <f>AE19/AE$4</f>
        <v>0</v>
      </c>
      <c r="AK19" s="101">
        <v>0</v>
      </c>
      <c r="AL19" s="102">
        <f>SUM(AL7:AP7)</f>
        <v>0</v>
      </c>
      <c r="AM19" s="102">
        <f>VLOOKUP(AK19,日报!CK:DA,2,0)</f>
        <v>0</v>
      </c>
      <c r="AN19" s="102">
        <f>AL19+AM19</f>
        <v>0</v>
      </c>
      <c r="AO19" s="107">
        <f>AM19/AL$4</f>
        <v>0</v>
      </c>
      <c r="AP19" s="108">
        <f>AL19/AL$4</f>
        <v>0</v>
      </c>
      <c r="AR19" s="101">
        <v>0</v>
      </c>
      <c r="AS19" s="102">
        <f>SUM(AS7:AW7)</f>
        <v>0</v>
      </c>
      <c r="AT19" s="102">
        <f>VLOOKUP(AR19,日报!DB:DR,2,0)</f>
        <v>0</v>
      </c>
      <c r="AU19" s="102">
        <f>AS19+AT19</f>
        <v>0</v>
      </c>
      <c r="AV19" s="107">
        <f>AT19/AS$4</f>
        <v>0</v>
      </c>
      <c r="AW19" s="108">
        <f>AS19/AS$4</f>
        <v>0</v>
      </c>
      <c r="AY19" s="101">
        <v>0</v>
      </c>
      <c r="AZ19" s="102">
        <f>SUM(AZ7:BD7)</f>
        <v>0</v>
      </c>
      <c r="BA19" s="102">
        <f>VLOOKUP(AY19,日报!DS:EI,2,0)</f>
        <v>0</v>
      </c>
      <c r="BB19" s="102">
        <f>AZ19+BA19</f>
        <v>0</v>
      </c>
      <c r="BC19" s="107">
        <f>BA19/AZ$4</f>
        <v>0</v>
      </c>
      <c r="BD19" s="108">
        <f>AZ19/AZ$4</f>
        <v>0</v>
      </c>
      <c r="BF19" s="101">
        <v>0</v>
      </c>
      <c r="BG19" s="102">
        <f>SUM(BG7:BK7)</f>
        <v>0</v>
      </c>
      <c r="BH19" s="102">
        <f>VLOOKUP(BF19,日报!EJ:EZ,2,0)</f>
        <v>0</v>
      </c>
      <c r="BI19" s="102">
        <f>BG19+BH19</f>
        <v>0</v>
      </c>
      <c r="BJ19" s="107">
        <f>BH19/BG$4</f>
        <v>0</v>
      </c>
      <c r="BK19" s="108">
        <f>BG19/BG$4</f>
        <v>0</v>
      </c>
    </row>
    <row r="20" spans="2:63" ht="14">
      <c r="B20" s="98">
        <v>1</v>
      </c>
      <c r="C20" s="99">
        <f t="shared" ref="C20:C26" si="9">SUM(C8:G8)</f>
        <v>0</v>
      </c>
      <c r="D20" s="99">
        <f>VLOOKUP(B20,日报!D:T,2,0)</f>
        <v>15</v>
      </c>
      <c r="E20" s="99">
        <f t="shared" ref="E20:E27" si="10">C20+D20</f>
        <v>15</v>
      </c>
      <c r="F20" s="105">
        <f t="shared" ref="F20:F26" si="11">D20/C$4</f>
        <v>5.3571428571428574E-4</v>
      </c>
      <c r="G20" s="106">
        <f t="shared" ref="G20:G26" si="12">C20/C$4</f>
        <v>0</v>
      </c>
      <c r="I20" s="98">
        <v>1</v>
      </c>
      <c r="J20" s="99">
        <f t="shared" ref="J20:J26" si="13">SUM(J8:N8)</f>
        <v>0</v>
      </c>
      <c r="K20" s="99">
        <f>VLOOKUP(I20,日报!U:AK,2,0)</f>
        <v>17</v>
      </c>
      <c r="L20" s="99">
        <f t="shared" ref="L20:L27" si="14">J20+K20</f>
        <v>17</v>
      </c>
      <c r="M20" s="105">
        <f t="shared" ref="M20:M26" si="15">K20/J$4</f>
        <v>6.4150943396226419E-4</v>
      </c>
      <c r="N20" s="106">
        <f t="shared" ref="N20:N26" si="16">J20/J$4</f>
        <v>0</v>
      </c>
      <c r="P20" s="98">
        <v>1</v>
      </c>
      <c r="Q20" s="99">
        <f t="shared" ref="Q20:Q26" si="17">SUM(Q8:U8)</f>
        <v>0</v>
      </c>
      <c r="R20" s="99">
        <f>VLOOKUP(P20,日报!AL:BB,2,0)</f>
        <v>17</v>
      </c>
      <c r="S20" s="99">
        <f t="shared" ref="S20:S27" si="18">Q20+R20</f>
        <v>17</v>
      </c>
      <c r="T20" s="105">
        <f t="shared" ref="T20:T26" si="19">R20/Q$4</f>
        <v>6.4393939393939397E-4</v>
      </c>
      <c r="U20" s="106">
        <f t="shared" ref="U20:U26" si="20">Q20/Q$4</f>
        <v>0</v>
      </c>
      <c r="W20" s="98">
        <v>1</v>
      </c>
      <c r="X20" s="99">
        <f t="shared" ref="X20:X26" si="21">SUM(X8:AB8)</f>
        <v>0</v>
      </c>
      <c r="Y20" s="99">
        <f>VLOOKUP(W20,日报!BC:BS,2,0)</f>
        <v>25</v>
      </c>
      <c r="Z20" s="99">
        <f t="shared" ref="Z20:Z27" si="22">X20+Y20</f>
        <v>25</v>
      </c>
      <c r="AA20" s="105">
        <f t="shared" ref="AA20:AA26" si="23">Y20/X$4</f>
        <v>9.46969696969697E-4</v>
      </c>
      <c r="AB20" s="106">
        <f t="shared" ref="AB20:AB26" si="24">X20/X$4</f>
        <v>0</v>
      </c>
      <c r="AD20" s="98">
        <v>1</v>
      </c>
      <c r="AE20" s="99">
        <f t="shared" ref="AE20:AE26" si="25">SUM(AE8:AI8)</f>
        <v>0</v>
      </c>
      <c r="AF20" s="99">
        <f>VLOOKUP(AD20,日报!BT:CJ,2,0)</f>
        <v>20</v>
      </c>
      <c r="AG20" s="99">
        <f t="shared" ref="AG20:AG27" si="26">AE20+AF20</f>
        <v>20</v>
      </c>
      <c r="AH20" s="105">
        <f t="shared" ref="AH20:AH26" si="27">AF20/AE$4</f>
        <v>7.5757575757575758E-4</v>
      </c>
      <c r="AI20" s="106">
        <f t="shared" ref="AI20:AI26" si="28">AE20/AE$4</f>
        <v>0</v>
      </c>
      <c r="AK20" s="98">
        <v>1</v>
      </c>
      <c r="AL20" s="99">
        <f t="shared" ref="AL20:AL26" si="29">SUM(AL8:AP8)</f>
        <v>0</v>
      </c>
      <c r="AM20" s="99">
        <f>VLOOKUP(AK20,日报!CK:DA,2,0)</f>
        <v>7</v>
      </c>
      <c r="AN20" s="99">
        <f t="shared" ref="AN20:AN27" si="30">AL20+AM20</f>
        <v>7</v>
      </c>
      <c r="AO20" s="105">
        <f t="shared" ref="AO20:AO26" si="31">AM20/AL$4</f>
        <v>2.3728813559322035E-4</v>
      </c>
      <c r="AP20" s="106">
        <f t="shared" ref="AP20:AP26" si="32">AL20/AL$4</f>
        <v>0</v>
      </c>
      <c r="AR20" s="98">
        <v>1</v>
      </c>
      <c r="AS20" s="99">
        <f t="shared" ref="AS20:AS26" si="33">SUM(AS8:AW8)</f>
        <v>0</v>
      </c>
      <c r="AT20" s="99">
        <f>VLOOKUP(AR20,日报!DB:DR,2,0)</f>
        <v>5</v>
      </c>
      <c r="AU20" s="99">
        <f t="shared" ref="AU20:AU27" si="34">AS20+AT20</f>
        <v>5</v>
      </c>
      <c r="AV20" s="105">
        <f t="shared" ref="AV20:AV26" si="35">AT20/AS$4</f>
        <v>1.6891891891891893E-4</v>
      </c>
      <c r="AW20" s="106">
        <f t="shared" ref="AW20:AW26" si="36">AS20/AS$4</f>
        <v>0</v>
      </c>
      <c r="AY20" s="98">
        <v>1</v>
      </c>
      <c r="AZ20" s="99">
        <f t="shared" ref="AZ20:AZ26" si="37">SUM(AZ8:BD8)</f>
        <v>0</v>
      </c>
      <c r="BA20" s="99">
        <f>VLOOKUP(AY20,日报!DS:EI,2,0)</f>
        <v>5</v>
      </c>
      <c r="BB20" s="99">
        <f t="shared" ref="BB20:BB27" si="38">AZ20+BA20</f>
        <v>5</v>
      </c>
      <c r="BC20" s="105">
        <f t="shared" ref="BC20:BC26" si="39">BA20/AZ$4</f>
        <v>1.6949152542372882E-4</v>
      </c>
      <c r="BD20" s="106">
        <f t="shared" ref="BD20:BD26" si="40">AZ20/AZ$4</f>
        <v>0</v>
      </c>
      <c r="BF20" s="98">
        <v>1</v>
      </c>
      <c r="BG20" s="99">
        <f t="shared" ref="BG20:BG26" si="41">SUM(BG8:BK8)</f>
        <v>0</v>
      </c>
      <c r="BH20" s="99">
        <f>VLOOKUP(BF20,日报!EJ:EZ,2,0)</f>
        <v>6</v>
      </c>
      <c r="BI20" s="99">
        <f t="shared" ref="BI20:BI27" si="42">BG20+BH20</f>
        <v>6</v>
      </c>
      <c r="BJ20" s="105">
        <f t="shared" ref="BJ20:BJ26" si="43">BH20/BG$4</f>
        <v>2.0270270270270269E-4</v>
      </c>
      <c r="BK20" s="106">
        <f t="shared" ref="BK20:BK26" si="44">BG20/BG$4</f>
        <v>0</v>
      </c>
    </row>
    <row r="21" spans="2:63" ht="14">
      <c r="B21" s="98">
        <v>2</v>
      </c>
      <c r="C21" s="99">
        <f t="shared" si="9"/>
        <v>0</v>
      </c>
      <c r="D21" s="99">
        <f>VLOOKUP(B21,日报!D:T,2,0)</f>
        <v>12</v>
      </c>
      <c r="E21" s="99">
        <f t="shared" si="10"/>
        <v>12</v>
      </c>
      <c r="F21" s="105">
        <f t="shared" si="11"/>
        <v>4.2857142857142855E-4</v>
      </c>
      <c r="G21" s="106">
        <f t="shared" si="12"/>
        <v>0</v>
      </c>
      <c r="I21" s="98">
        <v>2</v>
      </c>
      <c r="J21" s="99">
        <f t="shared" si="13"/>
        <v>0</v>
      </c>
      <c r="K21" s="99">
        <f>VLOOKUP(I21,日报!U:AK,2,0)</f>
        <v>29</v>
      </c>
      <c r="L21" s="99">
        <f t="shared" si="14"/>
        <v>29</v>
      </c>
      <c r="M21" s="105">
        <f t="shared" si="15"/>
        <v>1.0943396226415095E-3</v>
      </c>
      <c r="N21" s="106">
        <f t="shared" si="16"/>
        <v>0</v>
      </c>
      <c r="P21" s="98">
        <v>2</v>
      </c>
      <c r="Q21" s="99">
        <f t="shared" si="17"/>
        <v>0</v>
      </c>
      <c r="R21" s="99">
        <f>VLOOKUP(P21,日报!AL:BB,2,0)</f>
        <v>36</v>
      </c>
      <c r="S21" s="99">
        <f t="shared" si="18"/>
        <v>36</v>
      </c>
      <c r="T21" s="105">
        <f t="shared" si="19"/>
        <v>1.3636363636363637E-3</v>
      </c>
      <c r="U21" s="106">
        <f t="shared" si="20"/>
        <v>0</v>
      </c>
      <c r="W21" s="98">
        <v>2</v>
      </c>
      <c r="X21" s="99">
        <f t="shared" si="21"/>
        <v>0</v>
      </c>
      <c r="Y21" s="99">
        <f>VLOOKUP(W21,日报!BC:BS,2,0)</f>
        <v>23</v>
      </c>
      <c r="Z21" s="99">
        <f t="shared" si="22"/>
        <v>23</v>
      </c>
      <c r="AA21" s="105">
        <f t="shared" si="23"/>
        <v>8.7121212121212118E-4</v>
      </c>
      <c r="AB21" s="106">
        <f t="shared" si="24"/>
        <v>0</v>
      </c>
      <c r="AD21" s="98">
        <v>2</v>
      </c>
      <c r="AE21" s="99">
        <f t="shared" si="25"/>
        <v>0</v>
      </c>
      <c r="AF21" s="99">
        <f>VLOOKUP(AD21,日报!BT:CJ,2,0)</f>
        <v>19</v>
      </c>
      <c r="AG21" s="99">
        <f t="shared" si="26"/>
        <v>19</v>
      </c>
      <c r="AH21" s="105">
        <f t="shared" si="27"/>
        <v>7.1969696969696967E-4</v>
      </c>
      <c r="AI21" s="106">
        <f t="shared" si="28"/>
        <v>0</v>
      </c>
      <c r="AK21" s="98">
        <v>2</v>
      </c>
      <c r="AL21" s="99">
        <f t="shared" si="29"/>
        <v>0</v>
      </c>
      <c r="AM21" s="99">
        <f>VLOOKUP(AK21,日报!CK:DA,2,0)</f>
        <v>6</v>
      </c>
      <c r="AN21" s="99">
        <f t="shared" si="30"/>
        <v>6</v>
      </c>
      <c r="AO21" s="105">
        <f t="shared" si="31"/>
        <v>2.0338983050847457E-4</v>
      </c>
      <c r="AP21" s="106">
        <f t="shared" si="32"/>
        <v>0</v>
      </c>
      <c r="AR21" s="98">
        <v>2</v>
      </c>
      <c r="AS21" s="99">
        <f t="shared" si="33"/>
        <v>0</v>
      </c>
      <c r="AT21" s="99">
        <f>VLOOKUP(AR21,日报!DB:DR,2,0)</f>
        <v>7</v>
      </c>
      <c r="AU21" s="99">
        <f t="shared" si="34"/>
        <v>7</v>
      </c>
      <c r="AV21" s="105">
        <f t="shared" si="35"/>
        <v>2.3648648648648648E-4</v>
      </c>
      <c r="AW21" s="106">
        <f t="shared" si="36"/>
        <v>0</v>
      </c>
      <c r="AY21" s="98">
        <v>2</v>
      </c>
      <c r="AZ21" s="99">
        <f t="shared" si="37"/>
        <v>0</v>
      </c>
      <c r="BA21" s="99">
        <f>VLOOKUP(AY21,日报!DS:EI,2,0)</f>
        <v>5</v>
      </c>
      <c r="BB21" s="99">
        <f t="shared" si="38"/>
        <v>5</v>
      </c>
      <c r="BC21" s="105">
        <f t="shared" si="39"/>
        <v>1.6949152542372882E-4</v>
      </c>
      <c r="BD21" s="106">
        <f t="shared" si="40"/>
        <v>0</v>
      </c>
      <c r="BF21" s="98">
        <v>2</v>
      </c>
      <c r="BG21" s="99">
        <f t="shared" si="41"/>
        <v>0</v>
      </c>
      <c r="BH21" s="99">
        <f>VLOOKUP(BF21,日报!EJ:EZ,2,0)</f>
        <v>3</v>
      </c>
      <c r="BI21" s="99">
        <f t="shared" si="42"/>
        <v>3</v>
      </c>
      <c r="BJ21" s="105">
        <f t="shared" si="43"/>
        <v>1.0135135135135135E-4</v>
      </c>
      <c r="BK21" s="106">
        <f t="shared" si="44"/>
        <v>0</v>
      </c>
    </row>
    <row r="22" spans="2:63" ht="14">
      <c r="B22" s="98">
        <v>3</v>
      </c>
      <c r="C22" s="99">
        <f t="shared" si="9"/>
        <v>0</v>
      </c>
      <c r="D22" s="99">
        <f>VLOOKUP(B22,日报!D:T,2,0)</f>
        <v>13</v>
      </c>
      <c r="E22" s="99">
        <f t="shared" si="10"/>
        <v>13</v>
      </c>
      <c r="F22" s="105">
        <f t="shared" si="11"/>
        <v>4.6428571428571428E-4</v>
      </c>
      <c r="G22" s="106">
        <f t="shared" si="12"/>
        <v>0</v>
      </c>
      <c r="I22" s="98">
        <v>3</v>
      </c>
      <c r="J22" s="99">
        <f t="shared" si="13"/>
        <v>0</v>
      </c>
      <c r="K22" s="99">
        <f>VLOOKUP(I22,日报!U:AK,2,0)</f>
        <v>19</v>
      </c>
      <c r="L22" s="99">
        <f t="shared" si="14"/>
        <v>19</v>
      </c>
      <c r="M22" s="105">
        <f t="shared" si="15"/>
        <v>7.1698113207547165E-4</v>
      </c>
      <c r="N22" s="106">
        <f t="shared" si="16"/>
        <v>0</v>
      </c>
      <c r="P22" s="98">
        <v>3</v>
      </c>
      <c r="Q22" s="99">
        <f t="shared" si="17"/>
        <v>0</v>
      </c>
      <c r="R22" s="99">
        <f>VLOOKUP(P22,日报!AL:BB,2,0)</f>
        <v>38</v>
      </c>
      <c r="S22" s="99">
        <f t="shared" si="18"/>
        <v>38</v>
      </c>
      <c r="T22" s="105">
        <f t="shared" si="19"/>
        <v>1.4393939393939393E-3</v>
      </c>
      <c r="U22" s="106">
        <f t="shared" si="20"/>
        <v>0</v>
      </c>
      <c r="W22" s="98">
        <v>3</v>
      </c>
      <c r="X22" s="99">
        <f t="shared" si="21"/>
        <v>0</v>
      </c>
      <c r="Y22" s="99">
        <f>VLOOKUP(W22,日报!BC:BS,2,0)</f>
        <v>21</v>
      </c>
      <c r="Z22" s="99">
        <f t="shared" si="22"/>
        <v>21</v>
      </c>
      <c r="AA22" s="105">
        <f t="shared" si="23"/>
        <v>7.9545454545454548E-4</v>
      </c>
      <c r="AB22" s="106">
        <f t="shared" si="24"/>
        <v>0</v>
      </c>
      <c r="AD22" s="98">
        <v>3</v>
      </c>
      <c r="AE22" s="99">
        <f t="shared" si="25"/>
        <v>0</v>
      </c>
      <c r="AF22" s="99">
        <f>VLOOKUP(AD22,日报!BT:CJ,2,0)</f>
        <v>13</v>
      </c>
      <c r="AG22" s="99">
        <f t="shared" si="26"/>
        <v>13</v>
      </c>
      <c r="AH22" s="105">
        <f t="shared" si="27"/>
        <v>4.9242424242424245E-4</v>
      </c>
      <c r="AI22" s="106">
        <f t="shared" si="28"/>
        <v>0</v>
      </c>
      <c r="AK22" s="98">
        <v>3</v>
      </c>
      <c r="AL22" s="99">
        <f t="shared" si="29"/>
        <v>0</v>
      </c>
      <c r="AM22" s="99">
        <f>VLOOKUP(AK22,日报!CK:DA,2,0)</f>
        <v>12</v>
      </c>
      <c r="AN22" s="99">
        <f t="shared" si="30"/>
        <v>12</v>
      </c>
      <c r="AO22" s="105">
        <f t="shared" si="31"/>
        <v>4.0677966101694915E-4</v>
      </c>
      <c r="AP22" s="106">
        <f t="shared" si="32"/>
        <v>0</v>
      </c>
      <c r="AR22" s="98">
        <v>3</v>
      </c>
      <c r="AS22" s="99">
        <f t="shared" si="33"/>
        <v>0</v>
      </c>
      <c r="AT22" s="99">
        <f>VLOOKUP(AR22,日报!DB:DR,2,0)</f>
        <v>11</v>
      </c>
      <c r="AU22" s="99">
        <f t="shared" si="34"/>
        <v>11</v>
      </c>
      <c r="AV22" s="105">
        <f t="shared" si="35"/>
        <v>3.7162162162162162E-4</v>
      </c>
      <c r="AW22" s="106">
        <f t="shared" si="36"/>
        <v>0</v>
      </c>
      <c r="AY22" s="98">
        <v>3</v>
      </c>
      <c r="AZ22" s="99">
        <f t="shared" si="37"/>
        <v>0</v>
      </c>
      <c r="BA22" s="99">
        <f>VLOOKUP(AY22,日报!DS:EI,2,0)</f>
        <v>3</v>
      </c>
      <c r="BB22" s="99">
        <f t="shared" si="38"/>
        <v>3</v>
      </c>
      <c r="BC22" s="105">
        <f t="shared" si="39"/>
        <v>1.0169491525423729E-4</v>
      </c>
      <c r="BD22" s="106">
        <f t="shared" si="40"/>
        <v>0</v>
      </c>
      <c r="BF22" s="98">
        <v>3</v>
      </c>
      <c r="BG22" s="99">
        <f t="shared" si="41"/>
        <v>0</v>
      </c>
      <c r="BH22" s="99">
        <f>VLOOKUP(BF22,日报!EJ:EZ,2,0)</f>
        <v>2</v>
      </c>
      <c r="BI22" s="99">
        <f t="shared" si="42"/>
        <v>2</v>
      </c>
      <c r="BJ22" s="105">
        <f t="shared" si="43"/>
        <v>6.7567567567567569E-5</v>
      </c>
      <c r="BK22" s="106">
        <f t="shared" si="44"/>
        <v>0</v>
      </c>
    </row>
    <row r="23" spans="2:63" ht="14">
      <c r="B23" s="98">
        <v>4</v>
      </c>
      <c r="C23" s="99">
        <f t="shared" si="9"/>
        <v>0</v>
      </c>
      <c r="D23" s="99">
        <f>VLOOKUP(B23,日报!D:T,2,0)</f>
        <v>18</v>
      </c>
      <c r="E23" s="99">
        <f t="shared" si="10"/>
        <v>18</v>
      </c>
      <c r="F23" s="105">
        <f t="shared" si="11"/>
        <v>6.4285714285714282E-4</v>
      </c>
      <c r="G23" s="106">
        <f t="shared" si="12"/>
        <v>0</v>
      </c>
      <c r="I23" s="98">
        <v>4</v>
      </c>
      <c r="J23" s="99">
        <f t="shared" si="13"/>
        <v>0</v>
      </c>
      <c r="K23" s="99">
        <f>VLOOKUP(I23,日报!U:AK,2,0)</f>
        <v>26</v>
      </c>
      <c r="L23" s="99">
        <f t="shared" si="14"/>
        <v>26</v>
      </c>
      <c r="M23" s="105">
        <f t="shared" si="15"/>
        <v>9.8113207547169813E-4</v>
      </c>
      <c r="N23" s="106">
        <f t="shared" si="16"/>
        <v>0</v>
      </c>
      <c r="P23" s="98">
        <v>4</v>
      </c>
      <c r="Q23" s="99">
        <f t="shared" si="17"/>
        <v>0</v>
      </c>
      <c r="R23" s="99">
        <f>VLOOKUP(P23,日报!AL:BB,2,0)</f>
        <v>30</v>
      </c>
      <c r="S23" s="99">
        <f t="shared" si="18"/>
        <v>30</v>
      </c>
      <c r="T23" s="105">
        <f t="shared" si="19"/>
        <v>1.1363636363636363E-3</v>
      </c>
      <c r="U23" s="106">
        <f t="shared" si="20"/>
        <v>0</v>
      </c>
      <c r="W23" s="98">
        <v>4</v>
      </c>
      <c r="X23" s="99">
        <f t="shared" si="21"/>
        <v>0</v>
      </c>
      <c r="Y23" s="99">
        <f>VLOOKUP(W23,日报!BC:BS,2,0)</f>
        <v>18</v>
      </c>
      <c r="Z23" s="99">
        <f t="shared" si="22"/>
        <v>18</v>
      </c>
      <c r="AA23" s="105">
        <f t="shared" si="23"/>
        <v>6.8181818181818187E-4</v>
      </c>
      <c r="AB23" s="106">
        <f t="shared" si="24"/>
        <v>0</v>
      </c>
      <c r="AD23" s="98">
        <v>4</v>
      </c>
      <c r="AE23" s="99">
        <f t="shared" si="25"/>
        <v>0</v>
      </c>
      <c r="AF23" s="99">
        <f>VLOOKUP(AD23,日报!BT:CJ,2,0)</f>
        <v>15</v>
      </c>
      <c r="AG23" s="99">
        <f t="shared" si="26"/>
        <v>15</v>
      </c>
      <c r="AH23" s="105">
        <f t="shared" si="27"/>
        <v>5.6818181818181815E-4</v>
      </c>
      <c r="AI23" s="106">
        <f t="shared" si="28"/>
        <v>0</v>
      </c>
      <c r="AK23" s="98">
        <v>4</v>
      </c>
      <c r="AL23" s="99">
        <f t="shared" si="29"/>
        <v>0</v>
      </c>
      <c r="AM23" s="99">
        <f>VLOOKUP(AK23,日报!CK:DA,2,0)</f>
        <v>6</v>
      </c>
      <c r="AN23" s="99">
        <f t="shared" si="30"/>
        <v>6</v>
      </c>
      <c r="AO23" s="105">
        <f t="shared" si="31"/>
        <v>2.0338983050847457E-4</v>
      </c>
      <c r="AP23" s="106">
        <f t="shared" si="32"/>
        <v>0</v>
      </c>
      <c r="AR23" s="98">
        <v>4</v>
      </c>
      <c r="AS23" s="99">
        <f t="shared" si="33"/>
        <v>0</v>
      </c>
      <c r="AT23" s="99">
        <f>VLOOKUP(AR23,日报!DB:DR,2,0)</f>
        <v>8</v>
      </c>
      <c r="AU23" s="99">
        <f t="shared" si="34"/>
        <v>8</v>
      </c>
      <c r="AV23" s="105">
        <f t="shared" si="35"/>
        <v>2.7027027027027027E-4</v>
      </c>
      <c r="AW23" s="106">
        <f t="shared" si="36"/>
        <v>0</v>
      </c>
      <c r="AY23" s="98">
        <v>4</v>
      </c>
      <c r="AZ23" s="99">
        <f t="shared" si="37"/>
        <v>0</v>
      </c>
      <c r="BA23" s="99">
        <f>VLOOKUP(AY23,日报!DS:EI,2,0)</f>
        <v>5</v>
      </c>
      <c r="BB23" s="99">
        <f t="shared" si="38"/>
        <v>5</v>
      </c>
      <c r="BC23" s="105">
        <f t="shared" si="39"/>
        <v>1.6949152542372882E-4</v>
      </c>
      <c r="BD23" s="106">
        <f t="shared" si="40"/>
        <v>0</v>
      </c>
      <c r="BF23" s="98">
        <v>4</v>
      </c>
      <c r="BG23" s="99">
        <f t="shared" si="41"/>
        <v>0</v>
      </c>
      <c r="BH23" s="99">
        <f>VLOOKUP(BF23,日报!EJ:EZ,2,0)</f>
        <v>7</v>
      </c>
      <c r="BI23" s="99">
        <f t="shared" si="42"/>
        <v>7</v>
      </c>
      <c r="BJ23" s="105">
        <f t="shared" si="43"/>
        <v>2.3648648648648648E-4</v>
      </c>
      <c r="BK23" s="106">
        <f t="shared" si="44"/>
        <v>0</v>
      </c>
    </row>
    <row r="24" spans="2:63" ht="14">
      <c r="B24" s="98">
        <v>5</v>
      </c>
      <c r="C24" s="99">
        <f t="shared" si="9"/>
        <v>0</v>
      </c>
      <c r="D24" s="99">
        <f>VLOOKUP(B24,日报!D:T,2,0)</f>
        <v>20</v>
      </c>
      <c r="E24" s="99">
        <f t="shared" si="10"/>
        <v>20</v>
      </c>
      <c r="F24" s="105">
        <f t="shared" si="11"/>
        <v>7.1428571428571429E-4</v>
      </c>
      <c r="G24" s="106">
        <f t="shared" si="12"/>
        <v>0</v>
      </c>
      <c r="I24" s="98">
        <v>5</v>
      </c>
      <c r="J24" s="99">
        <f t="shared" si="13"/>
        <v>0</v>
      </c>
      <c r="K24" s="99">
        <f>VLOOKUP(I24,日报!U:AK,2,0)</f>
        <v>31</v>
      </c>
      <c r="L24" s="99">
        <f t="shared" si="14"/>
        <v>31</v>
      </c>
      <c r="M24" s="105">
        <f t="shared" si="15"/>
        <v>1.169811320754717E-3</v>
      </c>
      <c r="N24" s="106">
        <f t="shared" si="16"/>
        <v>0</v>
      </c>
      <c r="P24" s="98">
        <v>5</v>
      </c>
      <c r="Q24" s="99">
        <f t="shared" si="17"/>
        <v>0</v>
      </c>
      <c r="R24" s="99">
        <f>VLOOKUP(P24,日报!AL:BB,2,0)</f>
        <v>38</v>
      </c>
      <c r="S24" s="99">
        <f t="shared" si="18"/>
        <v>38</v>
      </c>
      <c r="T24" s="105">
        <f t="shared" si="19"/>
        <v>1.4393939393939393E-3</v>
      </c>
      <c r="U24" s="106">
        <f t="shared" si="20"/>
        <v>0</v>
      </c>
      <c r="W24" s="98">
        <v>5</v>
      </c>
      <c r="X24" s="99">
        <f t="shared" si="21"/>
        <v>0</v>
      </c>
      <c r="Y24" s="99">
        <f>VLOOKUP(W24,日报!BC:BS,2,0)</f>
        <v>20</v>
      </c>
      <c r="Z24" s="99">
        <f t="shared" si="22"/>
        <v>20</v>
      </c>
      <c r="AA24" s="105">
        <f t="shared" si="23"/>
        <v>7.5757575757575758E-4</v>
      </c>
      <c r="AB24" s="106">
        <f t="shared" si="24"/>
        <v>0</v>
      </c>
      <c r="AD24" s="98">
        <v>5</v>
      </c>
      <c r="AE24" s="99">
        <f t="shared" si="25"/>
        <v>0</v>
      </c>
      <c r="AF24" s="99">
        <f>VLOOKUP(AD24,日报!BT:CJ,2,0)</f>
        <v>18</v>
      </c>
      <c r="AG24" s="99">
        <f t="shared" si="26"/>
        <v>18</v>
      </c>
      <c r="AH24" s="105">
        <f t="shared" si="27"/>
        <v>6.8181818181818187E-4</v>
      </c>
      <c r="AI24" s="106">
        <f t="shared" si="28"/>
        <v>0</v>
      </c>
      <c r="AK24" s="98">
        <v>5</v>
      </c>
      <c r="AL24" s="99">
        <f t="shared" si="29"/>
        <v>0</v>
      </c>
      <c r="AM24" s="99">
        <f>VLOOKUP(AK24,日报!CK:DA,2,0)</f>
        <v>15</v>
      </c>
      <c r="AN24" s="99">
        <f t="shared" si="30"/>
        <v>15</v>
      </c>
      <c r="AO24" s="105">
        <f t="shared" si="31"/>
        <v>5.0847457627118645E-4</v>
      </c>
      <c r="AP24" s="106">
        <f t="shared" si="32"/>
        <v>0</v>
      </c>
      <c r="AR24" s="98">
        <v>5</v>
      </c>
      <c r="AS24" s="99">
        <f t="shared" si="33"/>
        <v>0</v>
      </c>
      <c r="AT24" s="99">
        <f>VLOOKUP(AR24,日报!DB:DR,2,0)</f>
        <v>13</v>
      </c>
      <c r="AU24" s="99">
        <f t="shared" si="34"/>
        <v>13</v>
      </c>
      <c r="AV24" s="105">
        <f t="shared" si="35"/>
        <v>4.391891891891892E-4</v>
      </c>
      <c r="AW24" s="106">
        <f t="shared" si="36"/>
        <v>0</v>
      </c>
      <c r="AY24" s="98">
        <v>5</v>
      </c>
      <c r="AZ24" s="99">
        <f t="shared" si="37"/>
        <v>0</v>
      </c>
      <c r="BA24" s="99">
        <f>VLOOKUP(AY24,日报!DS:EI,2,0)</f>
        <v>15</v>
      </c>
      <c r="BB24" s="99">
        <f t="shared" si="38"/>
        <v>15</v>
      </c>
      <c r="BC24" s="105">
        <f t="shared" si="39"/>
        <v>5.0847457627118645E-4</v>
      </c>
      <c r="BD24" s="106">
        <f t="shared" si="40"/>
        <v>0</v>
      </c>
      <c r="BF24" s="98">
        <v>5</v>
      </c>
      <c r="BG24" s="99">
        <f t="shared" si="41"/>
        <v>0</v>
      </c>
      <c r="BH24" s="99">
        <f>VLOOKUP(BF24,日报!EJ:EZ,2,0)</f>
        <v>12</v>
      </c>
      <c r="BI24" s="99">
        <f t="shared" si="42"/>
        <v>12</v>
      </c>
      <c r="BJ24" s="105">
        <f t="shared" si="43"/>
        <v>4.0540540540540538E-4</v>
      </c>
      <c r="BK24" s="106">
        <f t="shared" si="44"/>
        <v>0</v>
      </c>
    </row>
    <row r="25" spans="2:63" ht="14">
      <c r="B25" s="98">
        <v>6</v>
      </c>
      <c r="C25" s="99">
        <f t="shared" si="9"/>
        <v>0</v>
      </c>
      <c r="D25" s="99">
        <f>VLOOKUP(B25,日报!D:T,2,0)</f>
        <v>15</v>
      </c>
      <c r="E25" s="99">
        <f t="shared" si="10"/>
        <v>15</v>
      </c>
      <c r="F25" s="105">
        <f t="shared" si="11"/>
        <v>5.3571428571428574E-4</v>
      </c>
      <c r="G25" s="106">
        <f t="shared" si="12"/>
        <v>0</v>
      </c>
      <c r="I25" s="98">
        <v>6</v>
      </c>
      <c r="J25" s="99">
        <f t="shared" si="13"/>
        <v>0</v>
      </c>
      <c r="K25" s="99">
        <f>VLOOKUP(I25,日报!U:AK,2,0)</f>
        <v>27</v>
      </c>
      <c r="L25" s="99">
        <f t="shared" si="14"/>
        <v>27</v>
      </c>
      <c r="M25" s="105">
        <f t="shared" si="15"/>
        <v>1.0188679245283019E-3</v>
      </c>
      <c r="N25" s="106">
        <f t="shared" si="16"/>
        <v>0</v>
      </c>
      <c r="P25" s="98">
        <v>6</v>
      </c>
      <c r="Q25" s="99">
        <f t="shared" si="17"/>
        <v>0</v>
      </c>
      <c r="R25" s="99">
        <f>VLOOKUP(P25,日报!AL:BB,2,0)</f>
        <v>28</v>
      </c>
      <c r="S25" s="99">
        <f t="shared" si="18"/>
        <v>28</v>
      </c>
      <c r="T25" s="105">
        <f t="shared" si="19"/>
        <v>1.0606060606060607E-3</v>
      </c>
      <c r="U25" s="106">
        <f t="shared" si="20"/>
        <v>0</v>
      </c>
      <c r="W25" s="98">
        <v>6</v>
      </c>
      <c r="X25" s="99">
        <f t="shared" si="21"/>
        <v>0</v>
      </c>
      <c r="Y25" s="99">
        <f>VLOOKUP(W25,日报!BC:BS,2,0)</f>
        <v>21</v>
      </c>
      <c r="Z25" s="99">
        <f t="shared" si="22"/>
        <v>21</v>
      </c>
      <c r="AA25" s="105">
        <f t="shared" si="23"/>
        <v>7.9545454545454548E-4</v>
      </c>
      <c r="AB25" s="106">
        <f t="shared" si="24"/>
        <v>0</v>
      </c>
      <c r="AD25" s="98">
        <v>6</v>
      </c>
      <c r="AE25" s="99">
        <f t="shared" si="25"/>
        <v>0</v>
      </c>
      <c r="AF25" s="99">
        <f>VLOOKUP(AD25,日报!BT:CJ,2,0)</f>
        <v>19</v>
      </c>
      <c r="AG25" s="99">
        <f t="shared" si="26"/>
        <v>19</v>
      </c>
      <c r="AH25" s="105">
        <f t="shared" si="27"/>
        <v>7.1969696969696967E-4</v>
      </c>
      <c r="AI25" s="106">
        <f t="shared" si="28"/>
        <v>0</v>
      </c>
      <c r="AK25" s="98">
        <v>6</v>
      </c>
      <c r="AL25" s="99">
        <f t="shared" si="29"/>
        <v>0</v>
      </c>
      <c r="AM25" s="99">
        <f>VLOOKUP(AK25,日报!CK:DA,2,0)</f>
        <v>8</v>
      </c>
      <c r="AN25" s="99">
        <f t="shared" si="30"/>
        <v>8</v>
      </c>
      <c r="AO25" s="105">
        <f t="shared" si="31"/>
        <v>2.711864406779661E-4</v>
      </c>
      <c r="AP25" s="106">
        <f t="shared" si="32"/>
        <v>0</v>
      </c>
      <c r="AR25" s="98">
        <v>6</v>
      </c>
      <c r="AS25" s="99">
        <f t="shared" si="33"/>
        <v>0</v>
      </c>
      <c r="AT25" s="99">
        <f>VLOOKUP(AR25,日报!DB:DR,2,0)</f>
        <v>9</v>
      </c>
      <c r="AU25" s="99">
        <f t="shared" si="34"/>
        <v>9</v>
      </c>
      <c r="AV25" s="105">
        <f t="shared" si="35"/>
        <v>3.0405405405405404E-4</v>
      </c>
      <c r="AW25" s="106">
        <f t="shared" si="36"/>
        <v>0</v>
      </c>
      <c r="AY25" s="98">
        <v>6</v>
      </c>
      <c r="AZ25" s="99">
        <f t="shared" si="37"/>
        <v>0</v>
      </c>
      <c r="BA25" s="99">
        <f>VLOOKUP(AY25,日报!DS:EI,2,0)</f>
        <v>18</v>
      </c>
      <c r="BB25" s="99">
        <f t="shared" si="38"/>
        <v>18</v>
      </c>
      <c r="BC25" s="105">
        <f t="shared" si="39"/>
        <v>6.1016949152542369E-4</v>
      </c>
      <c r="BD25" s="106">
        <f t="shared" si="40"/>
        <v>0</v>
      </c>
      <c r="BF25" s="98">
        <v>6</v>
      </c>
      <c r="BG25" s="99">
        <f t="shared" si="41"/>
        <v>0</v>
      </c>
      <c r="BH25" s="99">
        <f>VLOOKUP(BF25,日报!EJ:EZ,2,0)</f>
        <v>16</v>
      </c>
      <c r="BI25" s="99">
        <f t="shared" si="42"/>
        <v>16</v>
      </c>
      <c r="BJ25" s="105">
        <f t="shared" si="43"/>
        <v>5.4054054054054055E-4</v>
      </c>
      <c r="BK25" s="106">
        <f t="shared" si="44"/>
        <v>0</v>
      </c>
    </row>
    <row r="26" spans="2:63" ht="14.5" thickBot="1">
      <c r="B26" s="109">
        <v>7</v>
      </c>
      <c r="C26" s="110">
        <f t="shared" si="9"/>
        <v>0</v>
      </c>
      <c r="D26" s="110">
        <f>VLOOKUP(B26,日报!D:T,2,0)</f>
        <v>12</v>
      </c>
      <c r="E26" s="110">
        <f t="shared" si="10"/>
        <v>12</v>
      </c>
      <c r="F26" s="111">
        <f t="shared" si="11"/>
        <v>4.2857142857142855E-4</v>
      </c>
      <c r="G26" s="112">
        <f t="shared" si="12"/>
        <v>0</v>
      </c>
      <c r="I26" s="109">
        <v>7</v>
      </c>
      <c r="J26" s="110">
        <f t="shared" si="13"/>
        <v>0</v>
      </c>
      <c r="K26" s="110">
        <f>VLOOKUP(I26,日报!U:AK,2,0)</f>
        <v>17</v>
      </c>
      <c r="L26" s="110">
        <f t="shared" si="14"/>
        <v>17</v>
      </c>
      <c r="M26" s="111">
        <f t="shared" si="15"/>
        <v>6.4150943396226419E-4</v>
      </c>
      <c r="N26" s="112">
        <f t="shared" si="16"/>
        <v>0</v>
      </c>
      <c r="P26" s="109">
        <v>7</v>
      </c>
      <c r="Q26" s="110">
        <f t="shared" si="17"/>
        <v>0</v>
      </c>
      <c r="R26" s="110">
        <f>VLOOKUP(P26,日报!AL:BB,2,0)</f>
        <v>19</v>
      </c>
      <c r="S26" s="110">
        <f t="shared" si="18"/>
        <v>19</v>
      </c>
      <c r="T26" s="111">
        <f t="shared" si="19"/>
        <v>7.1969696969696967E-4</v>
      </c>
      <c r="U26" s="112">
        <f t="shared" si="20"/>
        <v>0</v>
      </c>
      <c r="W26" s="109">
        <v>7</v>
      </c>
      <c r="X26" s="110">
        <f t="shared" si="21"/>
        <v>0</v>
      </c>
      <c r="Y26" s="110">
        <f>VLOOKUP(W26,日报!BC:BS,2,0)</f>
        <v>18</v>
      </c>
      <c r="Z26" s="110">
        <f t="shared" si="22"/>
        <v>18</v>
      </c>
      <c r="AA26" s="111">
        <f t="shared" si="23"/>
        <v>6.8181818181818187E-4</v>
      </c>
      <c r="AB26" s="112">
        <f t="shared" si="24"/>
        <v>0</v>
      </c>
      <c r="AD26" s="109">
        <v>7</v>
      </c>
      <c r="AE26" s="110">
        <f t="shared" si="25"/>
        <v>0</v>
      </c>
      <c r="AF26" s="110">
        <f>VLOOKUP(AD26,日报!BT:CJ,2,0)</f>
        <v>16</v>
      </c>
      <c r="AG26" s="110">
        <f t="shared" si="26"/>
        <v>16</v>
      </c>
      <c r="AH26" s="111">
        <f t="shared" si="27"/>
        <v>6.0606060606060606E-4</v>
      </c>
      <c r="AI26" s="112">
        <f t="shared" si="28"/>
        <v>0</v>
      </c>
      <c r="AK26" s="109">
        <v>7</v>
      </c>
      <c r="AL26" s="110">
        <f t="shared" si="29"/>
        <v>0</v>
      </c>
      <c r="AM26" s="110">
        <f>VLOOKUP(AK26,日报!CK:DA,2,0)</f>
        <v>10</v>
      </c>
      <c r="AN26" s="110">
        <f t="shared" si="30"/>
        <v>10</v>
      </c>
      <c r="AO26" s="111">
        <f t="shared" si="31"/>
        <v>3.3898305084745765E-4</v>
      </c>
      <c r="AP26" s="112">
        <f t="shared" si="32"/>
        <v>0</v>
      </c>
      <c r="AR26" s="109">
        <v>7</v>
      </c>
      <c r="AS26" s="110">
        <f t="shared" si="33"/>
        <v>0</v>
      </c>
      <c r="AT26" s="110">
        <f>VLOOKUP(AR26,日报!DB:DR,2,0)</f>
        <v>8</v>
      </c>
      <c r="AU26" s="110">
        <f t="shared" si="34"/>
        <v>8</v>
      </c>
      <c r="AV26" s="111">
        <f t="shared" si="35"/>
        <v>2.7027027027027027E-4</v>
      </c>
      <c r="AW26" s="112">
        <f t="shared" si="36"/>
        <v>0</v>
      </c>
      <c r="AY26" s="109">
        <v>7</v>
      </c>
      <c r="AZ26" s="110">
        <f t="shared" si="37"/>
        <v>0</v>
      </c>
      <c r="BA26" s="110">
        <f>VLOOKUP(AY26,日报!DS:EI,2,0)</f>
        <v>16</v>
      </c>
      <c r="BB26" s="110">
        <f t="shared" si="38"/>
        <v>16</v>
      </c>
      <c r="BC26" s="111">
        <f t="shared" si="39"/>
        <v>5.423728813559322E-4</v>
      </c>
      <c r="BD26" s="112">
        <f t="shared" si="40"/>
        <v>0</v>
      </c>
      <c r="BF26" s="109">
        <v>7</v>
      </c>
      <c r="BG26" s="110">
        <f t="shared" si="41"/>
        <v>0</v>
      </c>
      <c r="BH26" s="110">
        <f>VLOOKUP(BF26,日报!EJ:EZ,2,0)</f>
        <v>11</v>
      </c>
      <c r="BI26" s="110">
        <f t="shared" si="42"/>
        <v>11</v>
      </c>
      <c r="BJ26" s="111">
        <f t="shared" si="43"/>
        <v>3.7162162162162162E-4</v>
      </c>
      <c r="BK26" s="112">
        <f t="shared" si="44"/>
        <v>0</v>
      </c>
    </row>
    <row r="27" spans="2:63" ht="14.5" thickBot="1">
      <c r="B27" s="113" t="s">
        <v>98</v>
      </c>
      <c r="C27" s="114">
        <f>SUM(C19:C26)</f>
        <v>0</v>
      </c>
      <c r="D27" s="114">
        <f>SUM(D19:D26)</f>
        <v>105</v>
      </c>
      <c r="E27" s="114">
        <f t="shared" si="10"/>
        <v>105</v>
      </c>
      <c r="F27" s="115">
        <f>D27/C$4</f>
        <v>3.7499999999999999E-3</v>
      </c>
      <c r="G27" s="116">
        <f>C27/C$4</f>
        <v>0</v>
      </c>
      <c r="I27" s="113" t="s">
        <v>98</v>
      </c>
      <c r="J27" s="114">
        <f>SUM(J19:J26)</f>
        <v>0</v>
      </c>
      <c r="K27" s="114">
        <f>SUM(K19:K26)</f>
        <v>166</v>
      </c>
      <c r="L27" s="114">
        <f t="shared" si="14"/>
        <v>166</v>
      </c>
      <c r="M27" s="115">
        <f>K27/J$4</f>
        <v>6.2641509433962262E-3</v>
      </c>
      <c r="N27" s="116">
        <f>J27/J$4</f>
        <v>0</v>
      </c>
      <c r="P27" s="113" t="s">
        <v>98</v>
      </c>
      <c r="Q27" s="114">
        <f>SUM(Q19:Q26)</f>
        <v>0</v>
      </c>
      <c r="R27" s="114">
        <f>SUM(R19:R26)</f>
        <v>206</v>
      </c>
      <c r="S27" s="114">
        <f t="shared" si="18"/>
        <v>206</v>
      </c>
      <c r="T27" s="115">
        <f>R27/Q$4</f>
        <v>7.803030303030303E-3</v>
      </c>
      <c r="U27" s="116">
        <f>Q27/Q$4</f>
        <v>0</v>
      </c>
      <c r="W27" s="113" t="s">
        <v>98</v>
      </c>
      <c r="X27" s="114">
        <f>SUM(X19:X26)</f>
        <v>0</v>
      </c>
      <c r="Y27" s="114">
        <f>SUM(Y19:Y26)</f>
        <v>146</v>
      </c>
      <c r="Z27" s="114">
        <f t="shared" si="22"/>
        <v>146</v>
      </c>
      <c r="AA27" s="115">
        <f>Y27/X$4</f>
        <v>5.5303030303030304E-3</v>
      </c>
      <c r="AB27" s="116">
        <f>X27/X$4</f>
        <v>0</v>
      </c>
      <c r="AD27" s="113" t="s">
        <v>98</v>
      </c>
      <c r="AE27" s="114">
        <f>SUM(AE19:AE26)</f>
        <v>0</v>
      </c>
      <c r="AF27" s="114">
        <f>SUM(AF19:AF26)</f>
        <v>120</v>
      </c>
      <c r="AG27" s="114">
        <f t="shared" si="26"/>
        <v>120</v>
      </c>
      <c r="AH27" s="115">
        <f>AF27/AE$4</f>
        <v>4.5454545454545452E-3</v>
      </c>
      <c r="AI27" s="116">
        <f>AE27/AE$4</f>
        <v>0</v>
      </c>
      <c r="AK27" s="113" t="s">
        <v>98</v>
      </c>
      <c r="AL27" s="114">
        <f>SUM(AL19:AL26)</f>
        <v>0</v>
      </c>
      <c r="AM27" s="114">
        <f>SUM(AM19:AM26)</f>
        <v>64</v>
      </c>
      <c r="AN27" s="114">
        <f t="shared" si="30"/>
        <v>64</v>
      </c>
      <c r="AO27" s="115">
        <f>AM27/AL$4</f>
        <v>2.1694915254237288E-3</v>
      </c>
      <c r="AP27" s="116">
        <f>AL27/AL$4</f>
        <v>0</v>
      </c>
      <c r="AR27" s="113" t="s">
        <v>98</v>
      </c>
      <c r="AS27" s="114">
        <f>SUM(AS19:AS26)</f>
        <v>0</v>
      </c>
      <c r="AT27" s="114">
        <f>SUM(AT19:AT26)</f>
        <v>61</v>
      </c>
      <c r="AU27" s="114">
        <f t="shared" si="34"/>
        <v>61</v>
      </c>
      <c r="AV27" s="115">
        <f>AT27/AS$4</f>
        <v>2.060810810810811E-3</v>
      </c>
      <c r="AW27" s="116">
        <f>AS27/AS$4</f>
        <v>0</v>
      </c>
      <c r="AY27" s="113" t="s">
        <v>98</v>
      </c>
      <c r="AZ27" s="114">
        <f>SUM(AZ19:AZ26)</f>
        <v>0</v>
      </c>
      <c r="BA27" s="114">
        <f>SUM(BA19:BA26)</f>
        <v>67</v>
      </c>
      <c r="BB27" s="114">
        <f t="shared" si="38"/>
        <v>67</v>
      </c>
      <c r="BC27" s="115">
        <f>BA27/AZ$4</f>
        <v>2.271186440677966E-3</v>
      </c>
      <c r="BD27" s="116">
        <f>AZ27/AZ$4</f>
        <v>0</v>
      </c>
      <c r="BF27" s="113" t="s">
        <v>98</v>
      </c>
      <c r="BG27" s="114">
        <f>SUM(BG19:BG26)</f>
        <v>0</v>
      </c>
      <c r="BH27" s="114">
        <f>SUM(BH19:BH26)</f>
        <v>57</v>
      </c>
      <c r="BI27" s="114">
        <f t="shared" si="42"/>
        <v>57</v>
      </c>
      <c r="BJ27" s="115">
        <f>BH27/BG$4</f>
        <v>1.9256756756756757E-3</v>
      </c>
      <c r="BK27" s="116">
        <f>BG27/BG$4</f>
        <v>0</v>
      </c>
    </row>
    <row r="28" spans="2:63" ht="16.5">
      <c r="B28" s="145"/>
      <c r="C28" s="145"/>
      <c r="D28" s="145"/>
      <c r="E28" s="145"/>
      <c r="F28" s="145"/>
      <c r="G28" s="145"/>
      <c r="I28" s="145"/>
      <c r="J28" s="145"/>
      <c r="K28" s="145"/>
      <c r="L28" s="145"/>
      <c r="M28" s="145"/>
      <c r="N28" s="145"/>
      <c r="P28" s="145"/>
      <c r="Q28" s="145"/>
      <c r="R28" s="145"/>
      <c r="S28" s="145"/>
      <c r="T28" s="145"/>
      <c r="U28" s="145"/>
      <c r="W28" s="145"/>
      <c r="X28" s="145"/>
      <c r="Y28" s="145"/>
      <c r="Z28" s="145"/>
      <c r="AA28" s="145"/>
      <c r="AB28" s="145"/>
      <c r="AD28" s="145"/>
      <c r="AE28" s="145"/>
      <c r="AF28" s="145"/>
      <c r="AG28" s="145"/>
      <c r="AH28" s="145"/>
      <c r="AI28" s="145"/>
      <c r="AK28" s="145"/>
      <c r="AL28" s="145"/>
      <c r="AM28" s="145"/>
      <c r="AN28" s="145"/>
      <c r="AO28" s="145"/>
      <c r="AP28" s="145"/>
      <c r="AR28" s="145"/>
      <c r="AS28" s="145"/>
      <c r="AT28" s="145"/>
      <c r="AU28" s="145"/>
      <c r="AV28" s="145"/>
      <c r="AW28" s="145"/>
      <c r="AY28" s="145"/>
      <c r="AZ28" s="145"/>
      <c r="BA28" s="145"/>
      <c r="BB28" s="145"/>
      <c r="BC28" s="145"/>
      <c r="BD28" s="145"/>
      <c r="BF28" s="145"/>
      <c r="BG28" s="145"/>
      <c r="BH28" s="145"/>
      <c r="BI28" s="145"/>
      <c r="BJ28" s="145"/>
      <c r="BK28" s="145"/>
    </row>
  </sheetData>
  <sheetProtection algorithmName="SHA-512" hashValue="F8mb9zyq2JXYCImdXvYlMMDe0kg82RUJOYbvsvvu1BkwRBkkaG7vHFBUrZIOwgMCERHnbhsbKdCeXQfhjuvVdQ==" saltValue="57zuJavecEwxSj8ANEUvrw==" spinCount="100000" sheet="1" objects="1" scenarios="1"/>
  <protectedRanges>
    <protectedRange sqref="C7:G14 BG7:BK14 AZ7:BD14 AS7:AW14 AL7:AP14 AE7:AI14 X7:AB14 Q7:U14 J7:N14" name="Range1"/>
  </protectedRanges>
  <mergeCells count="126">
    <mergeCell ref="I16:N16"/>
    <mergeCell ref="I17:I18"/>
    <mergeCell ref="J17:J18"/>
    <mergeCell ref="K17:K18"/>
    <mergeCell ref="L17:L18"/>
    <mergeCell ref="M17:M18"/>
    <mergeCell ref="N17:N18"/>
    <mergeCell ref="I2:J2"/>
    <mergeCell ref="K3:L3"/>
    <mergeCell ref="M3:N3"/>
    <mergeCell ref="K4:L4"/>
    <mergeCell ref="M4:N4"/>
    <mergeCell ref="I5:I6"/>
    <mergeCell ref="J5:N5"/>
    <mergeCell ref="P16:U16"/>
    <mergeCell ref="P17:P18"/>
    <mergeCell ref="Q17:Q18"/>
    <mergeCell ref="R17:R18"/>
    <mergeCell ref="S17:S18"/>
    <mergeCell ref="T17:T18"/>
    <mergeCell ref="U17:U18"/>
    <mergeCell ref="P2:Q2"/>
    <mergeCell ref="R3:S3"/>
    <mergeCell ref="T3:U3"/>
    <mergeCell ref="R4:S4"/>
    <mergeCell ref="T4:U4"/>
    <mergeCell ref="P5:P6"/>
    <mergeCell ref="Q5:U5"/>
    <mergeCell ref="W16:AB16"/>
    <mergeCell ref="W17:W18"/>
    <mergeCell ref="X17:X18"/>
    <mergeCell ref="Y17:Y18"/>
    <mergeCell ref="Z17:Z18"/>
    <mergeCell ref="AA17:AA18"/>
    <mergeCell ref="AB17:AB18"/>
    <mergeCell ref="W2:X2"/>
    <mergeCell ref="Y3:Z3"/>
    <mergeCell ref="AA3:AB3"/>
    <mergeCell ref="Y4:Z4"/>
    <mergeCell ref="AA4:AB4"/>
    <mergeCell ref="W5:W6"/>
    <mergeCell ref="X5:AB5"/>
    <mergeCell ref="AD16:AI16"/>
    <mergeCell ref="AD17:AD18"/>
    <mergeCell ref="AE17:AE18"/>
    <mergeCell ref="AF17:AF18"/>
    <mergeCell ref="AG17:AG18"/>
    <mergeCell ref="AH17:AH18"/>
    <mergeCell ref="AI17:AI18"/>
    <mergeCell ref="AD2:AE2"/>
    <mergeCell ref="AF3:AG3"/>
    <mergeCell ref="AH3:AI3"/>
    <mergeCell ref="AF4:AG4"/>
    <mergeCell ref="AH4:AI4"/>
    <mergeCell ref="AD5:AD6"/>
    <mergeCell ref="AE5:AI5"/>
    <mergeCell ref="AK16:AP16"/>
    <mergeCell ref="AK17:AK18"/>
    <mergeCell ref="AL17:AL18"/>
    <mergeCell ref="AM17:AM18"/>
    <mergeCell ref="AN17:AN18"/>
    <mergeCell ref="AO17:AO18"/>
    <mergeCell ref="AP17:AP18"/>
    <mergeCell ref="AK2:AL2"/>
    <mergeCell ref="AM3:AN3"/>
    <mergeCell ref="AO3:AP3"/>
    <mergeCell ref="AM4:AN4"/>
    <mergeCell ref="AO4:AP4"/>
    <mergeCell ref="AK5:AK6"/>
    <mergeCell ref="AL5:AP5"/>
    <mergeCell ref="AR16:AW16"/>
    <mergeCell ref="AR17:AR18"/>
    <mergeCell ref="AS17:AS18"/>
    <mergeCell ref="AT17:AT18"/>
    <mergeCell ref="AU17:AU18"/>
    <mergeCell ref="AV17:AV18"/>
    <mergeCell ref="AW17:AW18"/>
    <mergeCell ref="AR2:AS2"/>
    <mergeCell ref="AT3:AU3"/>
    <mergeCell ref="AV3:AW3"/>
    <mergeCell ref="AT4:AU4"/>
    <mergeCell ref="AV4:AW4"/>
    <mergeCell ref="AR5:AR6"/>
    <mergeCell ref="AS5:AW5"/>
    <mergeCell ref="AY16:BD16"/>
    <mergeCell ref="AY17:AY18"/>
    <mergeCell ref="AZ17:AZ18"/>
    <mergeCell ref="BA17:BA18"/>
    <mergeCell ref="BB17:BB18"/>
    <mergeCell ref="BC17:BC18"/>
    <mergeCell ref="BD17:BD18"/>
    <mergeCell ref="AY2:AZ2"/>
    <mergeCell ref="BA3:BB3"/>
    <mergeCell ref="BC3:BD3"/>
    <mergeCell ref="BA4:BB4"/>
    <mergeCell ref="BC4:BD4"/>
    <mergeCell ref="AY5:AY6"/>
    <mergeCell ref="AZ5:BD5"/>
    <mergeCell ref="BF16:BK16"/>
    <mergeCell ref="BF17:BF18"/>
    <mergeCell ref="BG17:BG18"/>
    <mergeCell ref="BH17:BH18"/>
    <mergeCell ref="BI17:BI18"/>
    <mergeCell ref="BJ17:BJ18"/>
    <mergeCell ref="BK17:BK18"/>
    <mergeCell ref="BF2:BG2"/>
    <mergeCell ref="BH3:BI3"/>
    <mergeCell ref="BJ3:BK3"/>
    <mergeCell ref="BH4:BI4"/>
    <mergeCell ref="BJ4:BK4"/>
    <mergeCell ref="BF5:BF6"/>
    <mergeCell ref="BG5:BK5"/>
    <mergeCell ref="B16:G16"/>
    <mergeCell ref="B17:B18"/>
    <mergeCell ref="C17:C18"/>
    <mergeCell ref="D17:D18"/>
    <mergeCell ref="E17:E18"/>
    <mergeCell ref="F17:F18"/>
    <mergeCell ref="G17:G18"/>
    <mergeCell ref="B2:C2"/>
    <mergeCell ref="D3:E3"/>
    <mergeCell ref="F3:G3"/>
    <mergeCell ref="D4:E4"/>
    <mergeCell ref="F4:G4"/>
    <mergeCell ref="B5:B6"/>
    <mergeCell ref="C5:G5"/>
  </mergeCells>
  <phoneticPr fontId="1" type="noConversion"/>
  <dataValidations count="1">
    <dataValidation type="whole" operator="lessThan" allowBlank="1" showInputMessage="1" showErrorMessage="1" sqref="C7:G14 BG7:BK14 AZ7:BD14 AS7:AW14 AL7:AP14 AE7:AI14 X7:AB14 Q7:U14 J7:N14" xr:uid="{747873A4-DC10-441B-9E5B-BC823697C6BF}">
      <formula1>100000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H66"/>
  <sheetViews>
    <sheetView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G18" sqref="G18"/>
    </sheetView>
  </sheetViews>
  <sheetFormatPr defaultColWidth="9" defaultRowHeight="14"/>
  <cols>
    <col min="1" max="1" width="9.453125" style="444" customWidth="1"/>
    <col min="2" max="2" width="16.90625" style="445" customWidth="1"/>
    <col min="3" max="3" width="11.08984375" style="421" customWidth="1"/>
    <col min="4" max="4" width="10.6328125" style="421" customWidth="1"/>
    <col min="5" max="5" width="13" style="421" bestFit="1" customWidth="1"/>
    <col min="6" max="6" width="10.6328125" style="421" bestFit="1" customWidth="1"/>
    <col min="7" max="8" width="10.08984375" style="421" customWidth="1"/>
    <col min="9" max="16384" width="9" style="421"/>
  </cols>
  <sheetData>
    <row r="1" spans="1:8" ht="5.15" customHeight="1" thickBot="1"/>
    <row r="2" spans="1:8" s="448" customFormat="1" ht="33" customHeight="1">
      <c r="A2" s="290"/>
      <c r="B2" s="446" t="s">
        <v>320</v>
      </c>
      <c r="C2" s="290" t="s">
        <v>321</v>
      </c>
      <c r="D2" s="310" t="s">
        <v>322</v>
      </c>
      <c r="E2" s="310" t="s">
        <v>323</v>
      </c>
      <c r="F2" s="447" t="s">
        <v>324</v>
      </c>
      <c r="G2" s="539" t="s">
        <v>325</v>
      </c>
      <c r="H2" s="572" t="s">
        <v>326</v>
      </c>
    </row>
    <row r="3" spans="1:8" ht="26">
      <c r="A3" s="1194" t="s">
        <v>327</v>
      </c>
      <c r="B3" s="449" t="s">
        <v>328</v>
      </c>
      <c r="C3" s="450">
        <f>SUM(D3:F3)</f>
        <v>0</v>
      </c>
      <c r="D3" s="451">
        <f>SUMPRODUCT(($G$4:$H$4="M")*G3:H3)</f>
        <v>0</v>
      </c>
      <c r="E3" s="451">
        <f>SUMPRODUCT(($G$4:$H$4="F")*G3:H3)</f>
        <v>0</v>
      </c>
      <c r="F3" s="452">
        <f>SUMPRODUCT(($G$4:$H$4="M&amp;F")*G3:H3)</f>
        <v>0</v>
      </c>
      <c r="G3" s="540"/>
      <c r="H3" s="573"/>
    </row>
    <row r="4" spans="1:8" ht="26">
      <c r="A4" s="1194"/>
      <c r="B4" s="449" t="s">
        <v>329</v>
      </c>
      <c r="C4" s="453"/>
      <c r="D4" s="454"/>
      <c r="E4" s="454"/>
      <c r="F4" s="455"/>
      <c r="G4" s="541"/>
      <c r="H4" s="574"/>
    </row>
    <row r="5" spans="1:8" ht="26.5">
      <c r="A5" s="1194"/>
      <c r="B5" s="449" t="s">
        <v>330</v>
      </c>
      <c r="C5" s="450">
        <f>SUM(D5:F5)</f>
        <v>0</v>
      </c>
      <c r="D5" s="451">
        <f>SUMPRODUCT(($G$4:$H$4="M")*G5:H5)</f>
        <v>0</v>
      </c>
      <c r="E5" s="451">
        <f>SUMPRODUCT(($G$4:$H$4="F")*G5:H5)</f>
        <v>0</v>
      </c>
      <c r="F5" s="452">
        <f>SUMPRODUCT(($G$4:$H$4="M&amp;F")*G5:H5)</f>
        <v>0</v>
      </c>
      <c r="G5" s="541"/>
      <c r="H5" s="574"/>
    </row>
    <row r="6" spans="1:8" s="459" customFormat="1" ht="26.5" thickBot="1">
      <c r="A6" s="1195"/>
      <c r="B6" s="456" t="s">
        <v>331</v>
      </c>
      <c r="C6" s="457" t="e">
        <f>C3/C5</f>
        <v>#DIV/0!</v>
      </c>
      <c r="D6" s="321" t="e">
        <f>D3/D5</f>
        <v>#DIV/0!</v>
      </c>
      <c r="E6" s="321" t="e">
        <f>E3/E5</f>
        <v>#DIV/0!</v>
      </c>
      <c r="F6" s="458" t="e">
        <f>F3/F5</f>
        <v>#DIV/0!</v>
      </c>
      <c r="G6" s="542" t="e">
        <f>G3/G5</f>
        <v>#DIV/0!</v>
      </c>
      <c r="H6" s="575" t="e">
        <f t="shared" ref="H6" si="0">H3/H5</f>
        <v>#DIV/0!</v>
      </c>
    </row>
    <row r="7" spans="1:8" s="463" customFormat="1" ht="7" customHeight="1" thickBot="1">
      <c r="A7" s="460"/>
      <c r="B7" s="461"/>
      <c r="C7" s="462"/>
      <c r="D7" s="462"/>
      <c r="E7" s="462"/>
      <c r="F7" s="462"/>
      <c r="G7" s="462"/>
      <c r="H7" s="462"/>
    </row>
    <row r="8" spans="1:8" ht="25.5">
      <c r="A8" s="727"/>
      <c r="B8" s="464" t="s">
        <v>332</v>
      </c>
      <c r="C8" s="465">
        <f>SUM(D8:F8)</f>
        <v>0</v>
      </c>
      <c r="D8" s="465">
        <f>SUMPRODUCT(($G$4:$H$4="M")*G8:H8)</f>
        <v>0</v>
      </c>
      <c r="E8" s="465">
        <f>SUMPRODUCT(($G$4:$H$4="F")*G8:H8)</f>
        <v>0</v>
      </c>
      <c r="F8" s="533">
        <f>SUMPRODUCT(($G$4:$H$4="M&amp;F")*G8:H8)</f>
        <v>0</v>
      </c>
      <c r="G8" s="563"/>
      <c r="H8" s="568"/>
    </row>
    <row r="9" spans="1:8" ht="25.5">
      <c r="A9" s="728"/>
      <c r="B9" s="466" t="s">
        <v>333</v>
      </c>
      <c r="C9" s="467">
        <f>SUM(D9:F9)</f>
        <v>0</v>
      </c>
      <c r="D9" s="467">
        <f>SUMPRODUCT(($G$4:$H$4="M")*G9:H9)</f>
        <v>0</v>
      </c>
      <c r="E9" s="467">
        <f>SUMPRODUCT(($G$4:$H$4="F")*G9:H9)</f>
        <v>0</v>
      </c>
      <c r="F9" s="534">
        <f>SUMPRODUCT(($G$4:$H$4="M&amp;F")*G9:H9)</f>
        <v>0</v>
      </c>
      <c r="G9" s="564"/>
      <c r="H9" s="561"/>
    </row>
    <row r="10" spans="1:8" ht="25.5">
      <c r="A10" s="728"/>
      <c r="B10" s="466" t="s">
        <v>334</v>
      </c>
      <c r="C10" s="468" t="e">
        <f t="shared" ref="C10:F10" si="1">C9/C8</f>
        <v>#DIV/0!</v>
      </c>
      <c r="D10" s="468" t="e">
        <f t="shared" si="1"/>
        <v>#DIV/0!</v>
      </c>
      <c r="E10" s="468" t="e">
        <f t="shared" si="1"/>
        <v>#DIV/0!</v>
      </c>
      <c r="F10" s="535" t="e">
        <f t="shared" si="1"/>
        <v>#DIV/0!</v>
      </c>
      <c r="G10" s="716" t="e">
        <f>G9/G8</f>
        <v>#DIV/0!</v>
      </c>
      <c r="H10" s="549" t="e">
        <f t="shared" ref="H10" si="2">H9/H8</f>
        <v>#DIV/0!</v>
      </c>
    </row>
    <row r="11" spans="1:8" ht="28.5" customHeight="1">
      <c r="A11" s="728"/>
      <c r="B11" s="466" t="s">
        <v>335</v>
      </c>
      <c r="C11" s="469">
        <f>SUM(D11:F11)</f>
        <v>0</v>
      </c>
      <c r="D11" s="469">
        <f>SUMPRODUCT(($G$4:$H$4="M")*G11:H11)</f>
        <v>0</v>
      </c>
      <c r="E11" s="469">
        <f>SUMPRODUCT(($G$4:$H$4="F")*G11:H11)</f>
        <v>0</v>
      </c>
      <c r="F11" s="536">
        <f>SUMPRODUCT(($G$4:$H$4="M&amp;F")*G11:H11)</f>
        <v>0</v>
      </c>
      <c r="G11" s="565"/>
      <c r="H11" s="569"/>
    </row>
    <row r="12" spans="1:8" ht="38">
      <c r="A12" s="728" t="s">
        <v>477</v>
      </c>
      <c r="B12" s="466" t="s">
        <v>336</v>
      </c>
      <c r="C12" s="470">
        <f>SUM(D12:F12)</f>
        <v>0</v>
      </c>
      <c r="D12" s="470">
        <f>SUMPRODUCT(($G$4:$H$4="M")*G12:H12)</f>
        <v>0</v>
      </c>
      <c r="E12" s="470">
        <f>SUMPRODUCT(($G$4:$H$4="F")*G12:H12)</f>
        <v>0</v>
      </c>
      <c r="F12" s="537">
        <f>SUMPRODUCT(($G$4:$H$4="M&amp;F")*G12:H12)</f>
        <v>0</v>
      </c>
      <c r="G12" s="566"/>
      <c r="H12" s="570"/>
    </row>
    <row r="13" spans="1:8" ht="38">
      <c r="A13" s="728"/>
      <c r="B13" s="466" t="s">
        <v>337</v>
      </c>
      <c r="C13" s="469">
        <f>SUM(D13:F13)</f>
        <v>0</v>
      </c>
      <c r="D13" s="469">
        <f>SUMPRODUCT(($G$4:$H$4="M")*G13:H13)</f>
        <v>0</v>
      </c>
      <c r="E13" s="469">
        <f>SUMPRODUCT(($G$4:$H$4="F")*G13:H13)</f>
        <v>0</v>
      </c>
      <c r="F13" s="536">
        <f>SUMPRODUCT(($G$4:$H$4="M&amp;F")*G13:H13)</f>
        <v>0</v>
      </c>
      <c r="G13" s="565"/>
      <c r="H13" s="569"/>
    </row>
    <row r="14" spans="1:8" ht="38.5" thickBot="1">
      <c r="A14" s="729"/>
      <c r="B14" s="471" t="s">
        <v>338</v>
      </c>
      <c r="C14" s="472">
        <f>SUM(D14:F14)</f>
        <v>0</v>
      </c>
      <c r="D14" s="472">
        <f>SUMPRODUCT(($G$4:$H$4="M")*G14:H14)</f>
        <v>0</v>
      </c>
      <c r="E14" s="472">
        <f>SUMPRODUCT(($G$4:$H$4="F")*G14:H14)</f>
        <v>0</v>
      </c>
      <c r="F14" s="538">
        <f>SUMPRODUCT(($G$4:$H$4="M&amp;F")*G14:H14)</f>
        <v>0</v>
      </c>
      <c r="G14" s="567"/>
      <c r="H14" s="571"/>
    </row>
    <row r="15" spans="1:8" s="459" customFormat="1" ht="7" customHeight="1" thickBot="1">
      <c r="A15" s="473"/>
      <c r="B15" s="474"/>
      <c r="C15" s="475"/>
      <c r="D15" s="475"/>
      <c r="E15" s="475"/>
      <c r="F15" s="475"/>
      <c r="G15" s="475"/>
      <c r="H15" s="475"/>
    </row>
    <row r="16" spans="1:8" ht="19.5" customHeight="1">
      <c r="A16" s="1196" t="s">
        <v>339</v>
      </c>
      <c r="B16" s="476" t="s">
        <v>340</v>
      </c>
      <c r="C16" s="477" t="e">
        <f>SUM(G16:H16)/COUNTA(G4:H4)</f>
        <v>#DIV/0!</v>
      </c>
      <c r="D16" s="465" t="e">
        <f>SUMPRODUCT(($G$4:$H$4="M")*G16:H16)/COUNTIF(G4:H4,"M")</f>
        <v>#DIV/0!</v>
      </c>
      <c r="E16" s="465" t="e">
        <f>SUMPRODUCT(($G$4:$H$4="F")*G16:H16)/COUNTIF(G4:H4,"F")</f>
        <v>#DIV/0!</v>
      </c>
      <c r="F16" s="478" t="e">
        <f>SUMPRODUCT(($G$4:$H$4="M&amp;F")*G16:H16)/COUNTIF(G4:H4,"M&amp;F")</f>
        <v>#DIV/0!</v>
      </c>
      <c r="G16" s="714"/>
      <c r="H16" s="715"/>
    </row>
    <row r="17" spans="1:8" ht="25.5">
      <c r="A17" s="1197"/>
      <c r="B17" s="479" t="s">
        <v>341</v>
      </c>
      <c r="C17" s="480" t="e">
        <f>SUM(G17:H17)/COUNTA(G5:H5)</f>
        <v>#DIV/0!</v>
      </c>
      <c r="D17" s="467">
        <f>SUMPRODUCT(($G$4:$H$4="M")*G17:H17)</f>
        <v>0</v>
      </c>
      <c r="E17" s="467">
        <f>SUMPRODUCT(($G$4:$H$4="F")*G17:H17)</f>
        <v>0</v>
      </c>
      <c r="F17" s="481">
        <f>SUMPRODUCT(($G$4:$H$4="M&amp;F")*G17:H17)</f>
        <v>0</v>
      </c>
      <c r="G17" s="544"/>
      <c r="H17" s="559"/>
    </row>
    <row r="18" spans="1:8" ht="25.5">
      <c r="A18" s="1197"/>
      <c r="B18" s="479" t="s">
        <v>342</v>
      </c>
      <c r="C18" s="480">
        <f>SUM(D18:F18)</f>
        <v>0</v>
      </c>
      <c r="D18" s="467">
        <f>SUMPRODUCT(($G$4:$H$4="M")*G18:H18)</f>
        <v>0</v>
      </c>
      <c r="E18" s="467">
        <f>SUMPRODUCT(($G$4:$H$4="F")*G18:H18)</f>
        <v>0</v>
      </c>
      <c r="F18" s="481">
        <f>SUMPRODUCT(($G$4:$H$4="M&amp;F")*G18:H18)</f>
        <v>0</v>
      </c>
      <c r="G18" s="717">
        <f>G8+G13</f>
        <v>0</v>
      </c>
      <c r="H18" s="718">
        <f>H8+H13</f>
        <v>0</v>
      </c>
    </row>
    <row r="19" spans="1:8" ht="25.5">
      <c r="A19" s="1197"/>
      <c r="B19" s="479" t="s">
        <v>343</v>
      </c>
      <c r="C19" s="482" t="e">
        <f t="shared" ref="C19:H19" si="3">C18/C3</f>
        <v>#DIV/0!</v>
      </c>
      <c r="D19" s="483" t="e">
        <f t="shared" si="3"/>
        <v>#DIV/0!</v>
      </c>
      <c r="E19" s="483" t="e">
        <f t="shared" si="3"/>
        <v>#DIV/0!</v>
      </c>
      <c r="F19" s="484" t="e">
        <f t="shared" si="3"/>
        <v>#DIV/0!</v>
      </c>
      <c r="G19" s="545" t="e">
        <f t="shared" si="3"/>
        <v>#DIV/0!</v>
      </c>
      <c r="H19" s="560" t="e">
        <f t="shared" si="3"/>
        <v>#DIV/0!</v>
      </c>
    </row>
    <row r="20" spans="1:8" ht="38">
      <c r="A20" s="1197"/>
      <c r="B20" s="479" t="s">
        <v>344</v>
      </c>
      <c r="C20" s="480">
        <f>SUM(D20:F20)</f>
        <v>0</v>
      </c>
      <c r="D20" s="467">
        <f>SUMPRODUCT((G4:H4="M")*G20:H20)</f>
        <v>0</v>
      </c>
      <c r="E20" s="467">
        <f>SUMPRODUCT((G4:H4="F")*G20:H20)</f>
        <v>0</v>
      </c>
      <c r="F20" s="481">
        <f>SUMPRODUCT((G4:H4="M&amp;F")*G20:H20)</f>
        <v>0</v>
      </c>
      <c r="G20" s="543">
        <f>G9+G14</f>
        <v>0</v>
      </c>
      <c r="H20" s="561">
        <f>H9+H14</f>
        <v>0</v>
      </c>
    </row>
    <row r="21" spans="1:8" s="459" customFormat="1" ht="38">
      <c r="A21" s="1197"/>
      <c r="B21" s="485" t="s">
        <v>345</v>
      </c>
      <c r="C21" s="486" t="e">
        <f t="shared" ref="C21:H21" si="4">C20/C5</f>
        <v>#DIV/0!</v>
      </c>
      <c r="D21" s="468" t="e">
        <f t="shared" si="4"/>
        <v>#DIV/0!</v>
      </c>
      <c r="E21" s="468" t="e">
        <f t="shared" si="4"/>
        <v>#DIV/0!</v>
      </c>
      <c r="F21" s="487" t="e">
        <f t="shared" si="4"/>
        <v>#DIV/0!</v>
      </c>
      <c r="G21" s="546" t="e">
        <f t="shared" si="4"/>
        <v>#DIV/0!</v>
      </c>
      <c r="H21" s="549" t="e">
        <f t="shared" si="4"/>
        <v>#DIV/0!</v>
      </c>
    </row>
    <row r="22" spans="1:8" ht="25.5">
      <c r="A22" s="1197"/>
      <c r="B22" s="479" t="s">
        <v>346</v>
      </c>
      <c r="C22" s="486" t="e">
        <f t="shared" ref="C22:F22" si="5">C20/C18</f>
        <v>#DIV/0!</v>
      </c>
      <c r="D22" s="468" t="e">
        <f t="shared" si="5"/>
        <v>#DIV/0!</v>
      </c>
      <c r="E22" s="468" t="e">
        <f t="shared" si="5"/>
        <v>#DIV/0!</v>
      </c>
      <c r="F22" s="487" t="e">
        <f t="shared" si="5"/>
        <v>#DIV/0!</v>
      </c>
      <c r="G22" s="546" t="e">
        <f>G20/G18</f>
        <v>#DIV/0!</v>
      </c>
      <c r="H22" s="549" t="e">
        <f t="shared" ref="H22" si="6">H20/H18</f>
        <v>#DIV/0!</v>
      </c>
    </row>
    <row r="23" spans="1:8" ht="25.5">
      <c r="A23" s="1197"/>
      <c r="B23" s="479" t="s">
        <v>347</v>
      </c>
      <c r="C23" s="480">
        <f>SUM(D23:F23)</f>
        <v>0</v>
      </c>
      <c r="D23" s="467">
        <f>SUMPRODUCT(($G$4:$H$4="M")*G23:H23)</f>
        <v>0</v>
      </c>
      <c r="E23" s="467">
        <f>SUMPRODUCT(($G$4:$H$4="F")*G23:H23)</f>
        <v>0</v>
      </c>
      <c r="F23" s="481">
        <f>SUMPRODUCT(($G$4:$H$4="M&amp;F")*G23:H23)</f>
        <v>0</v>
      </c>
      <c r="G23" s="543"/>
      <c r="H23" s="561"/>
    </row>
    <row r="24" spans="1:8" s="463" customFormat="1" ht="20.25" customHeight="1">
      <c r="A24" s="1197"/>
      <c r="B24" s="488" t="s">
        <v>348</v>
      </c>
      <c r="C24" s="486" t="e">
        <f t="shared" ref="C24:F24" si="7">C23/C20</f>
        <v>#DIV/0!</v>
      </c>
      <c r="D24" s="468" t="e">
        <f t="shared" si="7"/>
        <v>#DIV/0!</v>
      </c>
      <c r="E24" s="468" t="e">
        <f t="shared" si="7"/>
        <v>#DIV/0!</v>
      </c>
      <c r="F24" s="487" t="e">
        <f t="shared" si="7"/>
        <v>#DIV/0!</v>
      </c>
      <c r="G24" s="546" t="e">
        <f>G23/G20</f>
        <v>#DIV/0!</v>
      </c>
      <c r="H24" s="549" t="e">
        <f t="shared" ref="H24" si="8">H23/H20</f>
        <v>#DIV/0!</v>
      </c>
    </row>
    <row r="25" spans="1:8" s="463" customFormat="1" ht="20.25" customHeight="1" thickBot="1">
      <c r="A25" s="1198"/>
      <c r="B25" s="489" t="s">
        <v>349</v>
      </c>
      <c r="C25" s="490" t="e">
        <f t="shared" ref="C25:F25" si="9">C19*C22/C16/C24*10000</f>
        <v>#DIV/0!</v>
      </c>
      <c r="D25" s="472" t="e">
        <f t="shared" si="9"/>
        <v>#DIV/0!</v>
      </c>
      <c r="E25" s="472" t="e">
        <f t="shared" si="9"/>
        <v>#DIV/0!</v>
      </c>
      <c r="F25" s="491" t="e">
        <f t="shared" si="9"/>
        <v>#DIV/0!</v>
      </c>
      <c r="G25" s="547" t="e">
        <f>G19*G22/G16/G24*10000</f>
        <v>#DIV/0!</v>
      </c>
      <c r="H25" s="562" t="e">
        <f t="shared" ref="H25" si="10">H19*H22/H16/H24*10000</f>
        <v>#DIV/0!</v>
      </c>
    </row>
    <row r="26" spans="1:8" ht="7" customHeight="1" thickBot="1">
      <c r="A26" s="492"/>
      <c r="B26" s="493"/>
      <c r="C26" s="494"/>
      <c r="D26" s="494"/>
      <c r="E26" s="494"/>
      <c r="F26" s="494"/>
      <c r="G26" s="494"/>
      <c r="H26" s="494"/>
    </row>
    <row r="27" spans="1:8" s="463" customFormat="1" ht="22.5" customHeight="1">
      <c r="A27" s="1196" t="s">
        <v>350</v>
      </c>
      <c r="B27" s="495" t="s">
        <v>351</v>
      </c>
      <c r="C27" s="496">
        <f>SUM(D27:F27)</f>
        <v>0</v>
      </c>
      <c r="D27" s="497">
        <f>SUMPRODUCT(($G$4:$H$4="M")*G27:H27)</f>
        <v>0</v>
      </c>
      <c r="E27" s="497">
        <f>SUMPRODUCT(($G$4:$H$4="F")*G27:H27)</f>
        <v>0</v>
      </c>
      <c r="F27" s="498">
        <f>SUMPRODUCT(($G$4:$H$4="M&amp;F")*G27:H27)</f>
        <v>0</v>
      </c>
      <c r="G27" s="553"/>
      <c r="H27" s="553"/>
    </row>
    <row r="28" spans="1:8" s="463" customFormat="1" ht="22.5" customHeight="1">
      <c r="A28" s="1197"/>
      <c r="B28" s="488" t="s">
        <v>352</v>
      </c>
      <c r="C28" s="499">
        <f t="shared" ref="C28:C36" si="11">SUM(D28:F28)</f>
        <v>0</v>
      </c>
      <c r="D28" s="500">
        <f>SUMPRODUCT(($G$4:$H$4="M")*G28:H28)</f>
        <v>0</v>
      </c>
      <c r="E28" s="500">
        <f>SUMPRODUCT(($G$4:$H$4="F")*G28:H28)</f>
        <v>0</v>
      </c>
      <c r="F28" s="501">
        <f>SUMPRODUCT(($G$4:$H$4="M&amp;F")*G28:H28)</f>
        <v>0</v>
      </c>
      <c r="G28" s="554"/>
      <c r="H28" s="554"/>
    </row>
    <row r="29" spans="1:8" s="463" customFormat="1" ht="22.5" customHeight="1">
      <c r="A29" s="1197"/>
      <c r="B29" s="488" t="s">
        <v>353</v>
      </c>
      <c r="C29" s="499">
        <f t="shared" si="11"/>
        <v>0</v>
      </c>
      <c r="D29" s="500">
        <f>SUMPRODUCT(($G$4:$H$4="M")*G29:H29)</f>
        <v>0</v>
      </c>
      <c r="E29" s="500">
        <f>SUMPRODUCT(($G$4:$H$4="F")*G29:H29)</f>
        <v>0</v>
      </c>
      <c r="F29" s="501">
        <f>SUMPRODUCT(($G$4:$H$4="M&amp;F")*G29:H29)</f>
        <v>0</v>
      </c>
      <c r="G29" s="554"/>
      <c r="H29" s="554"/>
    </row>
    <row r="30" spans="1:8" s="463" customFormat="1" ht="22.5" customHeight="1">
      <c r="A30" s="1197"/>
      <c r="B30" s="488" t="s">
        <v>354</v>
      </c>
      <c r="C30" s="499">
        <f t="shared" ref="C30:H30" si="12">C23*$B$62/1000</f>
        <v>0</v>
      </c>
      <c r="D30" s="500">
        <f t="shared" si="12"/>
        <v>0</v>
      </c>
      <c r="E30" s="500">
        <f t="shared" si="12"/>
        <v>0</v>
      </c>
      <c r="F30" s="501">
        <f t="shared" si="12"/>
        <v>0</v>
      </c>
      <c r="G30" s="555">
        <f t="shared" si="12"/>
        <v>0</v>
      </c>
      <c r="H30" s="555">
        <f t="shared" si="12"/>
        <v>0</v>
      </c>
    </row>
    <row r="31" spans="1:8" s="463" customFormat="1" ht="22.5" customHeight="1">
      <c r="A31" s="1197"/>
      <c r="B31" s="502" t="s">
        <v>355</v>
      </c>
      <c r="C31" s="499">
        <f t="shared" si="11"/>
        <v>0</v>
      </c>
      <c r="D31" s="500">
        <f t="shared" ref="D31:D37" si="13">SUMPRODUCT(($G$4:$H$4="M")*G31:H31)</f>
        <v>0</v>
      </c>
      <c r="E31" s="500">
        <f t="shared" ref="E31:E37" si="14">SUMPRODUCT(($G$4:$H$4="F")*G31:H31)</f>
        <v>0</v>
      </c>
      <c r="F31" s="501">
        <f t="shared" ref="F31:F37" si="15">SUMPRODUCT(($G$4:$H$4="M&amp;F")*G31:H31)</f>
        <v>0</v>
      </c>
      <c r="G31" s="555">
        <v>2827.2</v>
      </c>
      <c r="H31" s="555">
        <v>2523.1999999999998</v>
      </c>
    </row>
    <row r="32" spans="1:8" s="463" customFormat="1" ht="22.5" customHeight="1">
      <c r="A32" s="1197"/>
      <c r="B32" s="488" t="s">
        <v>356</v>
      </c>
      <c r="C32" s="499">
        <f t="shared" si="11"/>
        <v>0</v>
      </c>
      <c r="D32" s="500">
        <f t="shared" si="13"/>
        <v>0</v>
      </c>
      <c r="E32" s="500">
        <f t="shared" si="14"/>
        <v>0</v>
      </c>
      <c r="F32" s="501">
        <f t="shared" si="15"/>
        <v>0</v>
      </c>
      <c r="G32" s="555">
        <v>49306.723999999995</v>
      </c>
      <c r="H32" s="555">
        <v>48529.693999999996</v>
      </c>
    </row>
    <row r="33" spans="1:8" s="463" customFormat="1" ht="22.5" customHeight="1">
      <c r="A33" s="1197"/>
      <c r="B33" s="488" t="s">
        <v>357</v>
      </c>
      <c r="C33" s="499">
        <f t="shared" si="11"/>
        <v>0</v>
      </c>
      <c r="D33" s="500">
        <f t="shared" si="13"/>
        <v>0</v>
      </c>
      <c r="E33" s="500">
        <f t="shared" si="14"/>
        <v>0</v>
      </c>
      <c r="F33" s="501">
        <f t="shared" si="15"/>
        <v>0</v>
      </c>
      <c r="G33" s="554"/>
      <c r="H33" s="554"/>
    </row>
    <row r="34" spans="1:8" s="463" customFormat="1" ht="22.5" customHeight="1">
      <c r="A34" s="1197"/>
      <c r="B34" s="488" t="s">
        <v>358</v>
      </c>
      <c r="C34" s="499">
        <f t="shared" si="11"/>
        <v>0</v>
      </c>
      <c r="D34" s="500">
        <f t="shared" si="13"/>
        <v>0</v>
      </c>
      <c r="E34" s="500">
        <f t="shared" si="14"/>
        <v>0</v>
      </c>
      <c r="F34" s="501">
        <f t="shared" si="15"/>
        <v>0</v>
      </c>
      <c r="G34" s="554"/>
      <c r="H34" s="554"/>
    </row>
    <row r="35" spans="1:8" s="463" customFormat="1" ht="22.5" customHeight="1">
      <c r="A35" s="1197"/>
      <c r="B35" s="502" t="s">
        <v>359</v>
      </c>
      <c r="C35" s="499">
        <f t="shared" si="11"/>
        <v>0</v>
      </c>
      <c r="D35" s="500">
        <f t="shared" si="13"/>
        <v>0</v>
      </c>
      <c r="E35" s="500">
        <f t="shared" si="14"/>
        <v>0</v>
      </c>
      <c r="F35" s="501">
        <f t="shared" si="15"/>
        <v>0</v>
      </c>
      <c r="G35" s="555">
        <f>G3*G51</f>
        <v>0</v>
      </c>
      <c r="H35" s="555">
        <f>H3*H51</f>
        <v>0</v>
      </c>
    </row>
    <row r="36" spans="1:8" s="463" customFormat="1" ht="22.5" customHeight="1">
      <c r="A36" s="1197"/>
      <c r="B36" s="502" t="s">
        <v>360</v>
      </c>
      <c r="C36" s="499">
        <f t="shared" si="11"/>
        <v>0</v>
      </c>
      <c r="D36" s="500">
        <f t="shared" si="13"/>
        <v>0</v>
      </c>
      <c r="E36" s="500">
        <f t="shared" si="14"/>
        <v>0</v>
      </c>
      <c r="F36" s="501">
        <f t="shared" si="15"/>
        <v>0</v>
      </c>
      <c r="G36" s="555">
        <f>G3*G52</f>
        <v>0</v>
      </c>
      <c r="H36" s="555">
        <f>H3*H52</f>
        <v>0</v>
      </c>
    </row>
    <row r="37" spans="1:8" s="463" customFormat="1" ht="22.5" customHeight="1">
      <c r="A37" s="1197"/>
      <c r="B37" s="488" t="s">
        <v>361</v>
      </c>
      <c r="C37" s="503">
        <f>SUM(D37:F37)</f>
        <v>0</v>
      </c>
      <c r="D37" s="504">
        <f t="shared" si="13"/>
        <v>0</v>
      </c>
      <c r="E37" s="504">
        <f t="shared" si="14"/>
        <v>0</v>
      </c>
      <c r="F37" s="505">
        <f t="shared" si="15"/>
        <v>0</v>
      </c>
      <c r="G37" s="556">
        <f>SUM(G27:G36)</f>
        <v>52133.923999999992</v>
      </c>
      <c r="H37" s="556">
        <f t="shared" ref="H37" si="16">SUM(H27:H36)</f>
        <v>51052.893999999993</v>
      </c>
    </row>
    <row r="38" spans="1:8" s="463" customFormat="1" ht="22.5" customHeight="1">
      <c r="A38" s="1197"/>
      <c r="B38" s="488" t="s">
        <v>362</v>
      </c>
      <c r="C38" s="506" t="e">
        <f t="shared" ref="C38:H38" si="17">C37/C20</f>
        <v>#DIV/0!</v>
      </c>
      <c r="D38" s="507" t="e">
        <f t="shared" si="17"/>
        <v>#DIV/0!</v>
      </c>
      <c r="E38" s="507" t="e">
        <f t="shared" si="17"/>
        <v>#DIV/0!</v>
      </c>
      <c r="F38" s="508" t="e">
        <f t="shared" si="17"/>
        <v>#DIV/0!</v>
      </c>
      <c r="G38" s="557" t="e">
        <f t="shared" si="17"/>
        <v>#DIV/0!</v>
      </c>
      <c r="H38" s="557" t="e">
        <f t="shared" si="17"/>
        <v>#DIV/0!</v>
      </c>
    </row>
    <row r="39" spans="1:8" s="463" customFormat="1" ht="22.5" customHeight="1">
      <c r="A39" s="1197"/>
      <c r="B39" s="488" t="s">
        <v>363</v>
      </c>
      <c r="C39" s="503">
        <f>SUM(D39:F39)</f>
        <v>0</v>
      </c>
      <c r="D39" s="504">
        <f>SUMPRODUCT(($G$4:$H$4="M")*G39:H39)</f>
        <v>0</v>
      </c>
      <c r="E39" s="504">
        <f>SUMPRODUCT(($G$4:$H$4="F")*G39:H39)</f>
        <v>0</v>
      </c>
      <c r="F39" s="505">
        <f>SUMPRODUCT(($G$4:$H$4="M&amp;F")*G39:H39)</f>
        <v>0</v>
      </c>
      <c r="G39" s="556">
        <f>G20*$B$66</f>
        <v>0</v>
      </c>
      <c r="H39" s="556">
        <f>H20*$B$66</f>
        <v>0</v>
      </c>
    </row>
    <row r="40" spans="1:8" s="463" customFormat="1" ht="22.5" customHeight="1" thickBot="1">
      <c r="A40" s="1198"/>
      <c r="B40" s="489" t="s">
        <v>364</v>
      </c>
      <c r="C40" s="509">
        <f>SUM(D40:F40)</f>
        <v>0</v>
      </c>
      <c r="D40" s="510">
        <f>SUMPRODUCT(($G$4:$H$4="M")*G40:H40)</f>
        <v>0</v>
      </c>
      <c r="E40" s="510">
        <f>SUMPRODUCT(($G$4:$H$4="F")*G40:H40)</f>
        <v>0</v>
      </c>
      <c r="F40" s="511">
        <f>SUMPRODUCT(($G$4:$H$4="M&amp;F")*G40:H40)</f>
        <v>0</v>
      </c>
      <c r="G40" s="558">
        <f>G39-G37</f>
        <v>-52133.923999999992</v>
      </c>
      <c r="H40" s="558">
        <f t="shared" ref="H40" si="18">H39-H37</f>
        <v>-51052.893999999993</v>
      </c>
    </row>
    <row r="41" spans="1:8" s="463" customFormat="1" ht="7" customHeight="1" thickBot="1">
      <c r="A41" s="460"/>
      <c r="B41" s="461"/>
      <c r="C41" s="462"/>
      <c r="D41" s="462"/>
      <c r="E41" s="462"/>
      <c r="F41" s="462"/>
      <c r="G41" s="462"/>
      <c r="H41" s="462"/>
    </row>
    <row r="42" spans="1:8" s="463" customFormat="1" ht="22.5" customHeight="1">
      <c r="A42" s="1196" t="s">
        <v>365</v>
      </c>
      <c r="B42" s="495" t="s">
        <v>366</v>
      </c>
      <c r="C42" s="512" t="e">
        <f t="shared" ref="C42:F43" si="19">C27/C$18</f>
        <v>#DIV/0!</v>
      </c>
      <c r="D42" s="513" t="e">
        <f t="shared" si="19"/>
        <v>#DIV/0!</v>
      </c>
      <c r="E42" s="513" t="e">
        <f t="shared" si="19"/>
        <v>#DIV/0!</v>
      </c>
      <c r="F42" s="514" t="e">
        <f t="shared" si="19"/>
        <v>#DIV/0!</v>
      </c>
      <c r="G42" s="548" t="e">
        <f>G27/G$18</f>
        <v>#DIV/0!</v>
      </c>
      <c r="H42" s="548" t="e">
        <f t="shared" ref="H42:H43" si="20">H27/H$18</f>
        <v>#DIV/0!</v>
      </c>
    </row>
    <row r="43" spans="1:8" s="463" customFormat="1" ht="22.5" customHeight="1">
      <c r="A43" s="1197"/>
      <c r="B43" s="488" t="s">
        <v>367</v>
      </c>
      <c r="C43" s="486" t="e">
        <f t="shared" si="19"/>
        <v>#DIV/0!</v>
      </c>
      <c r="D43" s="468" t="e">
        <f t="shared" si="19"/>
        <v>#DIV/0!</v>
      </c>
      <c r="E43" s="468" t="e">
        <f t="shared" si="19"/>
        <v>#DIV/0!</v>
      </c>
      <c r="F43" s="487" t="e">
        <f t="shared" si="19"/>
        <v>#DIV/0!</v>
      </c>
      <c r="G43" s="549" t="e">
        <f>G28/G$18</f>
        <v>#DIV/0!</v>
      </c>
      <c r="H43" s="549" t="e">
        <f t="shared" si="20"/>
        <v>#DIV/0!</v>
      </c>
    </row>
    <row r="44" spans="1:8" s="463" customFormat="1" ht="22.5" customHeight="1">
      <c r="A44" s="1197"/>
      <c r="B44" s="488" t="s">
        <v>368</v>
      </c>
      <c r="C44" s="515" t="e">
        <f t="shared" ref="C44:F44" si="21">C43+C42</f>
        <v>#DIV/0!</v>
      </c>
      <c r="D44" s="516" t="e">
        <f t="shared" si="21"/>
        <v>#DIV/0!</v>
      </c>
      <c r="E44" s="516" t="e">
        <f t="shared" si="21"/>
        <v>#DIV/0!</v>
      </c>
      <c r="F44" s="517" t="e">
        <f t="shared" si="21"/>
        <v>#DIV/0!</v>
      </c>
      <c r="G44" s="550" t="e">
        <f>G43+G42</f>
        <v>#DIV/0!</v>
      </c>
      <c r="H44" s="550" t="e">
        <f t="shared" ref="H44" si="22">H43+H42</f>
        <v>#DIV/0!</v>
      </c>
    </row>
    <row r="45" spans="1:8" s="463" customFormat="1" ht="22.5" customHeight="1">
      <c r="A45" s="1197"/>
      <c r="B45" s="488" t="s">
        <v>369</v>
      </c>
      <c r="C45" s="486" t="e">
        <f t="shared" ref="C45:H50" si="23">C29/C$18</f>
        <v>#DIV/0!</v>
      </c>
      <c r="D45" s="468" t="e">
        <f t="shared" si="23"/>
        <v>#DIV/0!</v>
      </c>
      <c r="E45" s="468" t="e">
        <f t="shared" si="23"/>
        <v>#DIV/0!</v>
      </c>
      <c r="F45" s="487" t="e">
        <f t="shared" si="23"/>
        <v>#DIV/0!</v>
      </c>
      <c r="G45" s="549" t="e">
        <f t="shared" si="23"/>
        <v>#DIV/0!</v>
      </c>
      <c r="H45" s="549" t="e">
        <f t="shared" si="23"/>
        <v>#DIV/0!</v>
      </c>
    </row>
    <row r="46" spans="1:8" s="463" customFormat="1" ht="22.5" customHeight="1">
      <c r="A46" s="1197"/>
      <c r="B46" s="488" t="s">
        <v>370</v>
      </c>
      <c r="C46" s="486" t="e">
        <f t="shared" si="23"/>
        <v>#DIV/0!</v>
      </c>
      <c r="D46" s="468" t="e">
        <f t="shared" si="23"/>
        <v>#DIV/0!</v>
      </c>
      <c r="E46" s="468" t="e">
        <f t="shared" si="23"/>
        <v>#DIV/0!</v>
      </c>
      <c r="F46" s="487" t="e">
        <f t="shared" si="23"/>
        <v>#DIV/0!</v>
      </c>
      <c r="G46" s="549" t="e">
        <f t="shared" si="23"/>
        <v>#DIV/0!</v>
      </c>
      <c r="H46" s="549" t="e">
        <f t="shared" si="23"/>
        <v>#DIV/0!</v>
      </c>
    </row>
    <row r="47" spans="1:8" s="463" customFormat="1" ht="22.5" customHeight="1">
      <c r="A47" s="1197"/>
      <c r="B47" s="488" t="s">
        <v>371</v>
      </c>
      <c r="C47" s="486" t="e">
        <f t="shared" si="23"/>
        <v>#DIV/0!</v>
      </c>
      <c r="D47" s="468" t="e">
        <f t="shared" si="23"/>
        <v>#DIV/0!</v>
      </c>
      <c r="E47" s="468" t="e">
        <f t="shared" si="23"/>
        <v>#DIV/0!</v>
      </c>
      <c r="F47" s="487" t="e">
        <f t="shared" si="23"/>
        <v>#DIV/0!</v>
      </c>
      <c r="G47" s="549" t="e">
        <f t="shared" si="23"/>
        <v>#DIV/0!</v>
      </c>
      <c r="H47" s="549" t="e">
        <f t="shared" si="23"/>
        <v>#DIV/0!</v>
      </c>
    </row>
    <row r="48" spans="1:8" s="463" customFormat="1" ht="22.5" customHeight="1">
      <c r="A48" s="1197"/>
      <c r="B48" s="488" t="s">
        <v>372</v>
      </c>
      <c r="C48" s="486" t="e">
        <f t="shared" si="23"/>
        <v>#DIV/0!</v>
      </c>
      <c r="D48" s="468" t="e">
        <f t="shared" si="23"/>
        <v>#DIV/0!</v>
      </c>
      <c r="E48" s="468" t="e">
        <f t="shared" si="23"/>
        <v>#DIV/0!</v>
      </c>
      <c r="F48" s="487" t="e">
        <f t="shared" si="23"/>
        <v>#DIV/0!</v>
      </c>
      <c r="G48" s="549" t="e">
        <f t="shared" si="23"/>
        <v>#DIV/0!</v>
      </c>
      <c r="H48" s="549" t="e">
        <f t="shared" si="23"/>
        <v>#DIV/0!</v>
      </c>
    </row>
    <row r="49" spans="1:8" s="463" customFormat="1" ht="22.5" customHeight="1">
      <c r="A49" s="1197"/>
      <c r="B49" s="488" t="s">
        <v>373</v>
      </c>
      <c r="C49" s="486" t="e">
        <f t="shared" si="23"/>
        <v>#DIV/0!</v>
      </c>
      <c r="D49" s="468" t="e">
        <f t="shared" si="23"/>
        <v>#DIV/0!</v>
      </c>
      <c r="E49" s="468" t="e">
        <f t="shared" si="23"/>
        <v>#DIV/0!</v>
      </c>
      <c r="F49" s="487" t="e">
        <f t="shared" si="23"/>
        <v>#DIV/0!</v>
      </c>
      <c r="G49" s="549" t="e">
        <f t="shared" si="23"/>
        <v>#DIV/0!</v>
      </c>
      <c r="H49" s="549" t="e">
        <f t="shared" si="23"/>
        <v>#DIV/0!</v>
      </c>
    </row>
    <row r="50" spans="1:8" s="463" customFormat="1" ht="22.5" customHeight="1">
      <c r="A50" s="1197"/>
      <c r="B50" s="488" t="s">
        <v>374</v>
      </c>
      <c r="C50" s="486" t="e">
        <f t="shared" si="23"/>
        <v>#DIV/0!</v>
      </c>
      <c r="D50" s="468" t="e">
        <f t="shared" si="23"/>
        <v>#DIV/0!</v>
      </c>
      <c r="E50" s="468" t="e">
        <f t="shared" si="23"/>
        <v>#DIV/0!</v>
      </c>
      <c r="F50" s="487" t="e">
        <f t="shared" si="23"/>
        <v>#DIV/0!</v>
      </c>
      <c r="G50" s="549" t="e">
        <f t="shared" si="23"/>
        <v>#DIV/0!</v>
      </c>
      <c r="H50" s="549" t="e">
        <f t="shared" si="23"/>
        <v>#DIV/0!</v>
      </c>
    </row>
    <row r="51" spans="1:8" s="463" customFormat="1" ht="22.5" customHeight="1">
      <c r="A51" s="1197"/>
      <c r="B51" s="518" t="s">
        <v>375</v>
      </c>
      <c r="C51" s="519">
        <v>1.2</v>
      </c>
      <c r="D51" s="520">
        <f>C51</f>
        <v>1.2</v>
      </c>
      <c r="E51" s="520">
        <f t="shared" ref="E51:F52" si="24">D51</f>
        <v>1.2</v>
      </c>
      <c r="F51" s="521">
        <f t="shared" si="24"/>
        <v>1.2</v>
      </c>
      <c r="G51" s="551">
        <f>$C$51</f>
        <v>1.2</v>
      </c>
      <c r="H51" s="551">
        <f>$C$51</f>
        <v>1.2</v>
      </c>
    </row>
    <row r="52" spans="1:8" s="463" customFormat="1" ht="22.5" customHeight="1">
      <c r="A52" s="1197"/>
      <c r="B52" s="518" t="s">
        <v>376</v>
      </c>
      <c r="C52" s="519">
        <v>1.8</v>
      </c>
      <c r="D52" s="520">
        <f>C52</f>
        <v>1.8</v>
      </c>
      <c r="E52" s="520">
        <f t="shared" si="24"/>
        <v>1.8</v>
      </c>
      <c r="F52" s="521">
        <f t="shared" si="24"/>
        <v>1.8</v>
      </c>
      <c r="G52" s="551">
        <f>$C$52</f>
        <v>1.8</v>
      </c>
      <c r="H52" s="551">
        <f>$C$52</f>
        <v>1.8</v>
      </c>
    </row>
    <row r="53" spans="1:8" s="463" customFormat="1" ht="22.5" customHeight="1" thickBot="1">
      <c r="A53" s="1198"/>
      <c r="B53" s="489" t="s">
        <v>377</v>
      </c>
      <c r="C53" s="522" t="e">
        <f t="shared" ref="C53:E53" si="25">SUM(C44:C52)</f>
        <v>#DIV/0!</v>
      </c>
      <c r="D53" s="523" t="e">
        <f t="shared" si="25"/>
        <v>#DIV/0!</v>
      </c>
      <c r="E53" s="523" t="e">
        <f t="shared" si="25"/>
        <v>#DIV/0!</v>
      </c>
      <c r="F53" s="524" t="e">
        <f>SUM(F44:F52)</f>
        <v>#DIV/0!</v>
      </c>
      <c r="G53" s="552" t="e">
        <f>SUM(G44:G52)</f>
        <v>#DIV/0!</v>
      </c>
      <c r="H53" s="552" t="e">
        <f t="shared" ref="H53" si="26">SUM(H44:H52)</f>
        <v>#DIV/0!</v>
      </c>
    </row>
    <row r="56" spans="1:8" ht="19.5" customHeight="1">
      <c r="A56" s="525" t="s">
        <v>378</v>
      </c>
      <c r="B56" s="526" t="s">
        <v>379</v>
      </c>
      <c r="C56" s="526" t="s">
        <v>380</v>
      </c>
      <c r="D56" s="526" t="s">
        <v>381</v>
      </c>
    </row>
    <row r="57" spans="1:8" ht="19.5" customHeight="1">
      <c r="A57" s="525" t="s">
        <v>382</v>
      </c>
      <c r="B57" s="576">
        <v>37.333333333333336</v>
      </c>
      <c r="C57" s="576">
        <v>39</v>
      </c>
      <c r="D57" s="577">
        <v>38.166666666666664</v>
      </c>
    </row>
    <row r="58" spans="1:8" ht="19.5" customHeight="1">
      <c r="A58" s="525" t="s">
        <v>383</v>
      </c>
      <c r="B58" s="527">
        <v>2.4569999999999999</v>
      </c>
      <c r="C58" s="527">
        <v>2.3090000000000002</v>
      </c>
      <c r="D58" s="527">
        <v>2.3940000000000001</v>
      </c>
    </row>
    <row r="59" spans="1:8" ht="19.5" customHeight="1">
      <c r="A59" s="525" t="s">
        <v>384</v>
      </c>
      <c r="B59" s="528">
        <v>1.61</v>
      </c>
      <c r="C59" s="528">
        <v>1.67</v>
      </c>
      <c r="D59" s="528">
        <v>1.64</v>
      </c>
    </row>
    <row r="61" spans="1:8" s="463" customFormat="1" ht="18.75" customHeight="1">
      <c r="A61" s="525" t="s">
        <v>385</v>
      </c>
      <c r="B61" s="526" t="s">
        <v>386</v>
      </c>
      <c r="C61" s="526" t="s">
        <v>387</v>
      </c>
      <c r="D61" s="529"/>
      <c r="E61" s="530"/>
      <c r="F61" s="530"/>
      <c r="G61" s="530"/>
      <c r="H61" s="530"/>
    </row>
    <row r="62" spans="1:8" s="463" customFormat="1" ht="18.75" customHeight="1">
      <c r="A62" s="531" t="s">
        <v>388</v>
      </c>
      <c r="B62" s="532">
        <v>3615</v>
      </c>
      <c r="C62" s="532" t="s">
        <v>389</v>
      </c>
      <c r="D62" s="529"/>
      <c r="E62" s="530"/>
      <c r="F62" s="530"/>
      <c r="G62" s="530"/>
      <c r="H62" s="530"/>
    </row>
    <row r="63" spans="1:8" s="463" customFormat="1" ht="18.75" customHeight="1">
      <c r="A63" s="531" t="s">
        <v>390</v>
      </c>
      <c r="B63" s="532">
        <v>0.76</v>
      </c>
      <c r="C63" s="532" t="s">
        <v>391</v>
      </c>
      <c r="D63" s="529"/>
      <c r="E63" s="530"/>
      <c r="F63" s="530"/>
      <c r="G63" s="530"/>
      <c r="H63" s="530"/>
    </row>
    <row r="64" spans="1:8" s="463" customFormat="1" ht="18.75" customHeight="1">
      <c r="A64" s="531" t="s">
        <v>392</v>
      </c>
      <c r="B64" s="532">
        <v>4.3899999999999997</v>
      </c>
      <c r="C64" s="532" t="s">
        <v>393</v>
      </c>
      <c r="D64" s="529"/>
      <c r="E64" s="530"/>
      <c r="F64" s="530"/>
      <c r="G64" s="530"/>
      <c r="H64" s="530"/>
    </row>
    <row r="65" spans="1:8" s="463" customFormat="1" ht="18.75" customHeight="1">
      <c r="A65" s="531" t="s">
        <v>394</v>
      </c>
      <c r="B65" s="532">
        <v>2.7</v>
      </c>
      <c r="C65" s="532" t="s">
        <v>395</v>
      </c>
      <c r="D65" s="529"/>
      <c r="E65" s="530"/>
      <c r="F65" s="530"/>
      <c r="G65" s="530"/>
      <c r="H65" s="530"/>
    </row>
    <row r="66" spans="1:8" s="463" customFormat="1" ht="18.75" customHeight="1">
      <c r="A66" s="531" t="s">
        <v>396</v>
      </c>
      <c r="B66" s="532">
        <v>8.16</v>
      </c>
      <c r="C66" s="532" t="s">
        <v>397</v>
      </c>
      <c r="D66" s="529"/>
      <c r="E66" s="530"/>
      <c r="F66" s="530"/>
      <c r="G66" s="530"/>
      <c r="H66" s="530"/>
    </row>
  </sheetData>
  <sheetProtection algorithmName="SHA-512" hashValue="gz8S3QbHWszqOtaJ2o6kzwKOmeM+WgE3le27sv7fuMj1MsYHKXtxyd1J9dmG9kpFajRDLt6Vg3SUyeaIShzYJw==" saltValue="AySipBmAm2Lr9hJdkjqOtg==" spinCount="100000" sheet="1" objects="1" scenarios="1"/>
  <protectedRanges>
    <protectedRange sqref="G8:H9 G11:H18 G20:H20 G23:H23 G27:H29 G33:H34" name="Range1"/>
  </protectedRanges>
  <mergeCells count="4">
    <mergeCell ref="A3:A6"/>
    <mergeCell ref="A16:A25"/>
    <mergeCell ref="A27:A40"/>
    <mergeCell ref="A42:A53"/>
  </mergeCells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W54"/>
  <sheetViews>
    <sheetView workbookViewId="0">
      <selection activeCell="I17" sqref="I17"/>
    </sheetView>
  </sheetViews>
  <sheetFormatPr defaultColWidth="9" defaultRowHeight="15"/>
  <cols>
    <col min="1" max="1" width="8.36328125" style="18" customWidth="1"/>
    <col min="2" max="2" width="8" style="18" customWidth="1"/>
    <col min="3" max="3" width="8.453125" style="18" customWidth="1"/>
    <col min="4" max="4" width="9.08984375" style="18" bestFit="1" customWidth="1"/>
    <col min="5" max="5" width="10" style="18" customWidth="1"/>
    <col min="6" max="6" width="8.6328125" style="18" customWidth="1"/>
    <col min="7" max="7" width="10.08984375" style="18" customWidth="1"/>
    <col min="8" max="8" width="11" style="18" bestFit="1" customWidth="1"/>
    <col min="9" max="9" width="9.08984375" style="18" customWidth="1"/>
    <col min="10" max="10" width="7.08984375" style="18" customWidth="1"/>
    <col min="11" max="11" width="8" style="18" customWidth="1"/>
    <col min="12" max="12" width="1" style="18" customWidth="1"/>
    <col min="13" max="13" width="1.08984375" style="18" customWidth="1"/>
    <col min="14" max="259" width="9" style="18"/>
    <col min="260" max="261" width="10.08984375" style="18" bestFit="1" customWidth="1"/>
    <col min="262" max="262" width="9" style="18"/>
    <col min="263" max="264" width="11.08984375" style="18" bestFit="1" customWidth="1"/>
    <col min="265" max="266" width="10.08984375" style="18" bestFit="1" customWidth="1"/>
    <col min="267" max="269" width="11.08984375" style="18" bestFit="1" customWidth="1"/>
    <col min="270" max="515" width="9" style="18"/>
    <col min="516" max="517" width="10.08984375" style="18" bestFit="1" customWidth="1"/>
    <col min="518" max="518" width="9" style="18"/>
    <col min="519" max="520" width="11.08984375" style="18" bestFit="1" customWidth="1"/>
    <col min="521" max="522" width="10.08984375" style="18" bestFit="1" customWidth="1"/>
    <col min="523" max="525" width="11.08984375" style="18" bestFit="1" customWidth="1"/>
    <col min="526" max="771" width="9" style="18"/>
    <col min="772" max="773" width="10.08984375" style="18" bestFit="1" customWidth="1"/>
    <col min="774" max="774" width="9" style="18"/>
    <col min="775" max="776" width="11.08984375" style="18" bestFit="1" customWidth="1"/>
    <col min="777" max="778" width="10.08984375" style="18" bestFit="1" customWidth="1"/>
    <col min="779" max="781" width="11.08984375" style="18" bestFit="1" customWidth="1"/>
    <col min="782" max="1027" width="9" style="18"/>
    <col min="1028" max="1029" width="10.08984375" style="18" bestFit="1" customWidth="1"/>
    <col min="1030" max="1030" width="9" style="18"/>
    <col min="1031" max="1032" width="11.08984375" style="18" bestFit="1" customWidth="1"/>
    <col min="1033" max="1034" width="10.08984375" style="18" bestFit="1" customWidth="1"/>
    <col min="1035" max="1037" width="11.08984375" style="18" bestFit="1" customWidth="1"/>
    <col min="1038" max="1283" width="9" style="18"/>
    <col min="1284" max="1285" width="10.08984375" style="18" bestFit="1" customWidth="1"/>
    <col min="1286" max="1286" width="9" style="18"/>
    <col min="1287" max="1288" width="11.08984375" style="18" bestFit="1" customWidth="1"/>
    <col min="1289" max="1290" width="10.08984375" style="18" bestFit="1" customWidth="1"/>
    <col min="1291" max="1293" width="11.08984375" style="18" bestFit="1" customWidth="1"/>
    <col min="1294" max="1539" width="9" style="18"/>
    <col min="1540" max="1541" width="10.08984375" style="18" bestFit="1" customWidth="1"/>
    <col min="1542" max="1542" width="9" style="18"/>
    <col min="1543" max="1544" width="11.08984375" style="18" bestFit="1" customWidth="1"/>
    <col min="1545" max="1546" width="10.08984375" style="18" bestFit="1" customWidth="1"/>
    <col min="1547" max="1549" width="11.08984375" style="18" bestFit="1" customWidth="1"/>
    <col min="1550" max="1795" width="9" style="18"/>
    <col min="1796" max="1797" width="10.08984375" style="18" bestFit="1" customWidth="1"/>
    <col min="1798" max="1798" width="9" style="18"/>
    <col min="1799" max="1800" width="11.08984375" style="18" bestFit="1" customWidth="1"/>
    <col min="1801" max="1802" width="10.08984375" style="18" bestFit="1" customWidth="1"/>
    <col min="1803" max="1805" width="11.08984375" style="18" bestFit="1" customWidth="1"/>
    <col min="1806" max="2051" width="9" style="18"/>
    <col min="2052" max="2053" width="10.08984375" style="18" bestFit="1" customWidth="1"/>
    <col min="2054" max="2054" width="9" style="18"/>
    <col min="2055" max="2056" width="11.08984375" style="18" bestFit="1" customWidth="1"/>
    <col min="2057" max="2058" width="10.08984375" style="18" bestFit="1" customWidth="1"/>
    <col min="2059" max="2061" width="11.08984375" style="18" bestFit="1" customWidth="1"/>
    <col min="2062" max="2307" width="9" style="18"/>
    <col min="2308" max="2309" width="10.08984375" style="18" bestFit="1" customWidth="1"/>
    <col min="2310" max="2310" width="9" style="18"/>
    <col min="2311" max="2312" width="11.08984375" style="18" bestFit="1" customWidth="1"/>
    <col min="2313" max="2314" width="10.08984375" style="18" bestFit="1" customWidth="1"/>
    <col min="2315" max="2317" width="11.08984375" style="18" bestFit="1" customWidth="1"/>
    <col min="2318" max="2563" width="9" style="18"/>
    <col min="2564" max="2565" width="10.08984375" style="18" bestFit="1" customWidth="1"/>
    <col min="2566" max="2566" width="9" style="18"/>
    <col min="2567" max="2568" width="11.08984375" style="18" bestFit="1" customWidth="1"/>
    <col min="2569" max="2570" width="10.08984375" style="18" bestFit="1" customWidth="1"/>
    <col min="2571" max="2573" width="11.08984375" style="18" bestFit="1" customWidth="1"/>
    <col min="2574" max="2819" width="9" style="18"/>
    <col min="2820" max="2821" width="10.08984375" style="18" bestFit="1" customWidth="1"/>
    <col min="2822" max="2822" width="9" style="18"/>
    <col min="2823" max="2824" width="11.08984375" style="18" bestFit="1" customWidth="1"/>
    <col min="2825" max="2826" width="10.08984375" style="18" bestFit="1" customWidth="1"/>
    <col min="2827" max="2829" width="11.08984375" style="18" bestFit="1" customWidth="1"/>
    <col min="2830" max="3075" width="9" style="18"/>
    <col min="3076" max="3077" width="10.08984375" style="18" bestFit="1" customWidth="1"/>
    <col min="3078" max="3078" width="9" style="18"/>
    <col min="3079" max="3080" width="11.08984375" style="18" bestFit="1" customWidth="1"/>
    <col min="3081" max="3082" width="10.08984375" style="18" bestFit="1" customWidth="1"/>
    <col min="3083" max="3085" width="11.08984375" style="18" bestFit="1" customWidth="1"/>
    <col min="3086" max="3331" width="9" style="18"/>
    <col min="3332" max="3333" width="10.08984375" style="18" bestFit="1" customWidth="1"/>
    <col min="3334" max="3334" width="9" style="18"/>
    <col min="3335" max="3336" width="11.08984375" style="18" bestFit="1" customWidth="1"/>
    <col min="3337" max="3338" width="10.08984375" style="18" bestFit="1" customWidth="1"/>
    <col min="3339" max="3341" width="11.08984375" style="18" bestFit="1" customWidth="1"/>
    <col min="3342" max="3587" width="9" style="18"/>
    <col min="3588" max="3589" width="10.08984375" style="18" bestFit="1" customWidth="1"/>
    <col min="3590" max="3590" width="9" style="18"/>
    <col min="3591" max="3592" width="11.08984375" style="18" bestFit="1" customWidth="1"/>
    <col min="3593" max="3594" width="10.08984375" style="18" bestFit="1" customWidth="1"/>
    <col min="3595" max="3597" width="11.08984375" style="18" bestFit="1" customWidth="1"/>
    <col min="3598" max="3843" width="9" style="18"/>
    <col min="3844" max="3845" width="10.08984375" style="18" bestFit="1" customWidth="1"/>
    <col min="3846" max="3846" width="9" style="18"/>
    <col min="3847" max="3848" width="11.08984375" style="18" bestFit="1" customWidth="1"/>
    <col min="3849" max="3850" width="10.08984375" style="18" bestFit="1" customWidth="1"/>
    <col min="3851" max="3853" width="11.08984375" style="18" bestFit="1" customWidth="1"/>
    <col min="3854" max="4099" width="9" style="18"/>
    <col min="4100" max="4101" width="10.08984375" style="18" bestFit="1" customWidth="1"/>
    <col min="4102" max="4102" width="9" style="18"/>
    <col min="4103" max="4104" width="11.08984375" style="18" bestFit="1" customWidth="1"/>
    <col min="4105" max="4106" width="10.08984375" style="18" bestFit="1" customWidth="1"/>
    <col min="4107" max="4109" width="11.08984375" style="18" bestFit="1" customWidth="1"/>
    <col min="4110" max="4355" width="9" style="18"/>
    <col min="4356" max="4357" width="10.08984375" style="18" bestFit="1" customWidth="1"/>
    <col min="4358" max="4358" width="9" style="18"/>
    <col min="4359" max="4360" width="11.08984375" style="18" bestFit="1" customWidth="1"/>
    <col min="4361" max="4362" width="10.08984375" style="18" bestFit="1" customWidth="1"/>
    <col min="4363" max="4365" width="11.08984375" style="18" bestFit="1" customWidth="1"/>
    <col min="4366" max="4611" width="9" style="18"/>
    <col min="4612" max="4613" width="10.08984375" style="18" bestFit="1" customWidth="1"/>
    <col min="4614" max="4614" width="9" style="18"/>
    <col min="4615" max="4616" width="11.08984375" style="18" bestFit="1" customWidth="1"/>
    <col min="4617" max="4618" width="10.08984375" style="18" bestFit="1" customWidth="1"/>
    <col min="4619" max="4621" width="11.08984375" style="18" bestFit="1" customWidth="1"/>
    <col min="4622" max="4867" width="9" style="18"/>
    <col min="4868" max="4869" width="10.08984375" style="18" bestFit="1" customWidth="1"/>
    <col min="4870" max="4870" width="9" style="18"/>
    <col min="4871" max="4872" width="11.08984375" style="18" bestFit="1" customWidth="1"/>
    <col min="4873" max="4874" width="10.08984375" style="18" bestFit="1" customWidth="1"/>
    <col min="4875" max="4877" width="11.08984375" style="18" bestFit="1" customWidth="1"/>
    <col min="4878" max="5123" width="9" style="18"/>
    <col min="5124" max="5125" width="10.08984375" style="18" bestFit="1" customWidth="1"/>
    <col min="5126" max="5126" width="9" style="18"/>
    <col min="5127" max="5128" width="11.08984375" style="18" bestFit="1" customWidth="1"/>
    <col min="5129" max="5130" width="10.08984375" style="18" bestFit="1" customWidth="1"/>
    <col min="5131" max="5133" width="11.08984375" style="18" bestFit="1" customWidth="1"/>
    <col min="5134" max="5379" width="9" style="18"/>
    <col min="5380" max="5381" width="10.08984375" style="18" bestFit="1" customWidth="1"/>
    <col min="5382" max="5382" width="9" style="18"/>
    <col min="5383" max="5384" width="11.08984375" style="18" bestFit="1" customWidth="1"/>
    <col min="5385" max="5386" width="10.08984375" style="18" bestFit="1" customWidth="1"/>
    <col min="5387" max="5389" width="11.08984375" style="18" bestFit="1" customWidth="1"/>
    <col min="5390" max="5635" width="9" style="18"/>
    <col min="5636" max="5637" width="10.08984375" style="18" bestFit="1" customWidth="1"/>
    <col min="5638" max="5638" width="9" style="18"/>
    <col min="5639" max="5640" width="11.08984375" style="18" bestFit="1" customWidth="1"/>
    <col min="5641" max="5642" width="10.08984375" style="18" bestFit="1" customWidth="1"/>
    <col min="5643" max="5645" width="11.08984375" style="18" bestFit="1" customWidth="1"/>
    <col min="5646" max="5891" width="9" style="18"/>
    <col min="5892" max="5893" width="10.08984375" style="18" bestFit="1" customWidth="1"/>
    <col min="5894" max="5894" width="9" style="18"/>
    <col min="5895" max="5896" width="11.08984375" style="18" bestFit="1" customWidth="1"/>
    <col min="5897" max="5898" width="10.08984375" style="18" bestFit="1" customWidth="1"/>
    <col min="5899" max="5901" width="11.08984375" style="18" bestFit="1" customWidth="1"/>
    <col min="5902" max="6147" width="9" style="18"/>
    <col min="6148" max="6149" width="10.08984375" style="18" bestFit="1" customWidth="1"/>
    <col min="6150" max="6150" width="9" style="18"/>
    <col min="6151" max="6152" width="11.08984375" style="18" bestFit="1" customWidth="1"/>
    <col min="6153" max="6154" width="10.08984375" style="18" bestFit="1" customWidth="1"/>
    <col min="6155" max="6157" width="11.08984375" style="18" bestFit="1" customWidth="1"/>
    <col min="6158" max="6403" width="9" style="18"/>
    <col min="6404" max="6405" width="10.08984375" style="18" bestFit="1" customWidth="1"/>
    <col min="6406" max="6406" width="9" style="18"/>
    <col min="6407" max="6408" width="11.08984375" style="18" bestFit="1" customWidth="1"/>
    <col min="6409" max="6410" width="10.08984375" style="18" bestFit="1" customWidth="1"/>
    <col min="6411" max="6413" width="11.08984375" style="18" bestFit="1" customWidth="1"/>
    <col min="6414" max="6659" width="9" style="18"/>
    <col min="6660" max="6661" width="10.08984375" style="18" bestFit="1" customWidth="1"/>
    <col min="6662" max="6662" width="9" style="18"/>
    <col min="6663" max="6664" width="11.08984375" style="18" bestFit="1" customWidth="1"/>
    <col min="6665" max="6666" width="10.08984375" style="18" bestFit="1" customWidth="1"/>
    <col min="6667" max="6669" width="11.08984375" style="18" bestFit="1" customWidth="1"/>
    <col min="6670" max="6915" width="9" style="18"/>
    <col min="6916" max="6917" width="10.08984375" style="18" bestFit="1" customWidth="1"/>
    <col min="6918" max="6918" width="9" style="18"/>
    <col min="6919" max="6920" width="11.08984375" style="18" bestFit="1" customWidth="1"/>
    <col min="6921" max="6922" width="10.08984375" style="18" bestFit="1" customWidth="1"/>
    <col min="6923" max="6925" width="11.08984375" style="18" bestFit="1" customWidth="1"/>
    <col min="6926" max="7171" width="9" style="18"/>
    <col min="7172" max="7173" width="10.08984375" style="18" bestFit="1" customWidth="1"/>
    <col min="7174" max="7174" width="9" style="18"/>
    <col min="7175" max="7176" width="11.08984375" style="18" bestFit="1" customWidth="1"/>
    <col min="7177" max="7178" width="10.08984375" style="18" bestFit="1" customWidth="1"/>
    <col min="7179" max="7181" width="11.08984375" style="18" bestFit="1" customWidth="1"/>
    <col min="7182" max="7427" width="9" style="18"/>
    <col min="7428" max="7429" width="10.08984375" style="18" bestFit="1" customWidth="1"/>
    <col min="7430" max="7430" width="9" style="18"/>
    <col min="7431" max="7432" width="11.08984375" style="18" bestFit="1" customWidth="1"/>
    <col min="7433" max="7434" width="10.08984375" style="18" bestFit="1" customWidth="1"/>
    <col min="7435" max="7437" width="11.08984375" style="18" bestFit="1" customWidth="1"/>
    <col min="7438" max="7683" width="9" style="18"/>
    <col min="7684" max="7685" width="10.08984375" style="18" bestFit="1" customWidth="1"/>
    <col min="7686" max="7686" width="9" style="18"/>
    <col min="7687" max="7688" width="11.08984375" style="18" bestFit="1" customWidth="1"/>
    <col min="7689" max="7690" width="10.08984375" style="18" bestFit="1" customWidth="1"/>
    <col min="7691" max="7693" width="11.08984375" style="18" bestFit="1" customWidth="1"/>
    <col min="7694" max="7939" width="9" style="18"/>
    <col min="7940" max="7941" width="10.08984375" style="18" bestFit="1" customWidth="1"/>
    <col min="7942" max="7942" width="9" style="18"/>
    <col min="7943" max="7944" width="11.08984375" style="18" bestFit="1" customWidth="1"/>
    <col min="7945" max="7946" width="10.08984375" style="18" bestFit="1" customWidth="1"/>
    <col min="7947" max="7949" width="11.08984375" style="18" bestFit="1" customWidth="1"/>
    <col min="7950" max="8195" width="9" style="18"/>
    <col min="8196" max="8197" width="10.08984375" style="18" bestFit="1" customWidth="1"/>
    <col min="8198" max="8198" width="9" style="18"/>
    <col min="8199" max="8200" width="11.08984375" style="18" bestFit="1" customWidth="1"/>
    <col min="8201" max="8202" width="10.08984375" style="18" bestFit="1" customWidth="1"/>
    <col min="8203" max="8205" width="11.08984375" style="18" bestFit="1" customWidth="1"/>
    <col min="8206" max="8451" width="9" style="18"/>
    <col min="8452" max="8453" width="10.08984375" style="18" bestFit="1" customWidth="1"/>
    <col min="8454" max="8454" width="9" style="18"/>
    <col min="8455" max="8456" width="11.08984375" style="18" bestFit="1" customWidth="1"/>
    <col min="8457" max="8458" width="10.08984375" style="18" bestFit="1" customWidth="1"/>
    <col min="8459" max="8461" width="11.08984375" style="18" bestFit="1" customWidth="1"/>
    <col min="8462" max="8707" width="9" style="18"/>
    <col min="8708" max="8709" width="10.08984375" style="18" bestFit="1" customWidth="1"/>
    <col min="8710" max="8710" width="9" style="18"/>
    <col min="8711" max="8712" width="11.08984375" style="18" bestFit="1" customWidth="1"/>
    <col min="8713" max="8714" width="10.08984375" style="18" bestFit="1" customWidth="1"/>
    <col min="8715" max="8717" width="11.08984375" style="18" bestFit="1" customWidth="1"/>
    <col min="8718" max="8963" width="9" style="18"/>
    <col min="8964" max="8965" width="10.08984375" style="18" bestFit="1" customWidth="1"/>
    <col min="8966" max="8966" width="9" style="18"/>
    <col min="8967" max="8968" width="11.08984375" style="18" bestFit="1" customWidth="1"/>
    <col min="8969" max="8970" width="10.08984375" style="18" bestFit="1" customWidth="1"/>
    <col min="8971" max="8973" width="11.08984375" style="18" bestFit="1" customWidth="1"/>
    <col min="8974" max="9219" width="9" style="18"/>
    <col min="9220" max="9221" width="10.08984375" style="18" bestFit="1" customWidth="1"/>
    <col min="9222" max="9222" width="9" style="18"/>
    <col min="9223" max="9224" width="11.08984375" style="18" bestFit="1" customWidth="1"/>
    <col min="9225" max="9226" width="10.08984375" style="18" bestFit="1" customWidth="1"/>
    <col min="9227" max="9229" width="11.08984375" style="18" bestFit="1" customWidth="1"/>
    <col min="9230" max="9475" width="9" style="18"/>
    <col min="9476" max="9477" width="10.08984375" style="18" bestFit="1" customWidth="1"/>
    <col min="9478" max="9478" width="9" style="18"/>
    <col min="9479" max="9480" width="11.08984375" style="18" bestFit="1" customWidth="1"/>
    <col min="9481" max="9482" width="10.08984375" style="18" bestFit="1" customWidth="1"/>
    <col min="9483" max="9485" width="11.08984375" style="18" bestFit="1" customWidth="1"/>
    <col min="9486" max="9731" width="9" style="18"/>
    <col min="9732" max="9733" width="10.08984375" style="18" bestFit="1" customWidth="1"/>
    <col min="9734" max="9734" width="9" style="18"/>
    <col min="9735" max="9736" width="11.08984375" style="18" bestFit="1" customWidth="1"/>
    <col min="9737" max="9738" width="10.08984375" style="18" bestFit="1" customWidth="1"/>
    <col min="9739" max="9741" width="11.08984375" style="18" bestFit="1" customWidth="1"/>
    <col min="9742" max="9987" width="9" style="18"/>
    <col min="9988" max="9989" width="10.08984375" style="18" bestFit="1" customWidth="1"/>
    <col min="9990" max="9990" width="9" style="18"/>
    <col min="9991" max="9992" width="11.08984375" style="18" bestFit="1" customWidth="1"/>
    <col min="9993" max="9994" width="10.08984375" style="18" bestFit="1" customWidth="1"/>
    <col min="9995" max="9997" width="11.08984375" style="18" bestFit="1" customWidth="1"/>
    <col min="9998" max="10243" width="9" style="18"/>
    <col min="10244" max="10245" width="10.08984375" style="18" bestFit="1" customWidth="1"/>
    <col min="10246" max="10246" width="9" style="18"/>
    <col min="10247" max="10248" width="11.08984375" style="18" bestFit="1" customWidth="1"/>
    <col min="10249" max="10250" width="10.08984375" style="18" bestFit="1" customWidth="1"/>
    <col min="10251" max="10253" width="11.08984375" style="18" bestFit="1" customWidth="1"/>
    <col min="10254" max="10499" width="9" style="18"/>
    <col min="10500" max="10501" width="10.08984375" style="18" bestFit="1" customWidth="1"/>
    <col min="10502" max="10502" width="9" style="18"/>
    <col min="10503" max="10504" width="11.08984375" style="18" bestFit="1" customWidth="1"/>
    <col min="10505" max="10506" width="10.08984375" style="18" bestFit="1" customWidth="1"/>
    <col min="10507" max="10509" width="11.08984375" style="18" bestFit="1" customWidth="1"/>
    <col min="10510" max="10755" width="9" style="18"/>
    <col min="10756" max="10757" width="10.08984375" style="18" bestFit="1" customWidth="1"/>
    <col min="10758" max="10758" width="9" style="18"/>
    <col min="10759" max="10760" width="11.08984375" style="18" bestFit="1" customWidth="1"/>
    <col min="10761" max="10762" width="10.08984375" style="18" bestFit="1" customWidth="1"/>
    <col min="10763" max="10765" width="11.08984375" style="18" bestFit="1" customWidth="1"/>
    <col min="10766" max="11011" width="9" style="18"/>
    <col min="11012" max="11013" width="10.08984375" style="18" bestFit="1" customWidth="1"/>
    <col min="11014" max="11014" width="9" style="18"/>
    <col min="11015" max="11016" width="11.08984375" style="18" bestFit="1" customWidth="1"/>
    <col min="11017" max="11018" width="10.08984375" style="18" bestFit="1" customWidth="1"/>
    <col min="11019" max="11021" width="11.08984375" style="18" bestFit="1" customWidth="1"/>
    <col min="11022" max="11267" width="9" style="18"/>
    <col min="11268" max="11269" width="10.08984375" style="18" bestFit="1" customWidth="1"/>
    <col min="11270" max="11270" width="9" style="18"/>
    <col min="11271" max="11272" width="11.08984375" style="18" bestFit="1" customWidth="1"/>
    <col min="11273" max="11274" width="10.08984375" style="18" bestFit="1" customWidth="1"/>
    <col min="11275" max="11277" width="11.08984375" style="18" bestFit="1" customWidth="1"/>
    <col min="11278" max="11523" width="9" style="18"/>
    <col min="11524" max="11525" width="10.08984375" style="18" bestFit="1" customWidth="1"/>
    <col min="11526" max="11526" width="9" style="18"/>
    <col min="11527" max="11528" width="11.08984375" style="18" bestFit="1" customWidth="1"/>
    <col min="11529" max="11530" width="10.08984375" style="18" bestFit="1" customWidth="1"/>
    <col min="11531" max="11533" width="11.08984375" style="18" bestFit="1" customWidth="1"/>
    <col min="11534" max="11779" width="9" style="18"/>
    <col min="11780" max="11781" width="10.08984375" style="18" bestFit="1" customWidth="1"/>
    <col min="11782" max="11782" width="9" style="18"/>
    <col min="11783" max="11784" width="11.08984375" style="18" bestFit="1" customWidth="1"/>
    <col min="11785" max="11786" width="10.08984375" style="18" bestFit="1" customWidth="1"/>
    <col min="11787" max="11789" width="11.08984375" style="18" bestFit="1" customWidth="1"/>
    <col min="11790" max="12035" width="9" style="18"/>
    <col min="12036" max="12037" width="10.08984375" style="18" bestFit="1" customWidth="1"/>
    <col min="12038" max="12038" width="9" style="18"/>
    <col min="12039" max="12040" width="11.08984375" style="18" bestFit="1" customWidth="1"/>
    <col min="12041" max="12042" width="10.08984375" style="18" bestFit="1" customWidth="1"/>
    <col min="12043" max="12045" width="11.08984375" style="18" bestFit="1" customWidth="1"/>
    <col min="12046" max="12291" width="9" style="18"/>
    <col min="12292" max="12293" width="10.08984375" style="18" bestFit="1" customWidth="1"/>
    <col min="12294" max="12294" width="9" style="18"/>
    <col min="12295" max="12296" width="11.08984375" style="18" bestFit="1" customWidth="1"/>
    <col min="12297" max="12298" width="10.08984375" style="18" bestFit="1" customWidth="1"/>
    <col min="12299" max="12301" width="11.08984375" style="18" bestFit="1" customWidth="1"/>
    <col min="12302" max="12547" width="9" style="18"/>
    <col min="12548" max="12549" width="10.08984375" style="18" bestFit="1" customWidth="1"/>
    <col min="12550" max="12550" width="9" style="18"/>
    <col min="12551" max="12552" width="11.08984375" style="18" bestFit="1" customWidth="1"/>
    <col min="12553" max="12554" width="10.08984375" style="18" bestFit="1" customWidth="1"/>
    <col min="12555" max="12557" width="11.08984375" style="18" bestFit="1" customWidth="1"/>
    <col min="12558" max="12803" width="9" style="18"/>
    <col min="12804" max="12805" width="10.08984375" style="18" bestFit="1" customWidth="1"/>
    <col min="12806" max="12806" width="9" style="18"/>
    <col min="12807" max="12808" width="11.08984375" style="18" bestFit="1" customWidth="1"/>
    <col min="12809" max="12810" width="10.08984375" style="18" bestFit="1" customWidth="1"/>
    <col min="12811" max="12813" width="11.08984375" style="18" bestFit="1" customWidth="1"/>
    <col min="12814" max="13059" width="9" style="18"/>
    <col min="13060" max="13061" width="10.08984375" style="18" bestFit="1" customWidth="1"/>
    <col min="13062" max="13062" width="9" style="18"/>
    <col min="13063" max="13064" width="11.08984375" style="18" bestFit="1" customWidth="1"/>
    <col min="13065" max="13066" width="10.08984375" style="18" bestFit="1" customWidth="1"/>
    <col min="13067" max="13069" width="11.08984375" style="18" bestFit="1" customWidth="1"/>
    <col min="13070" max="13315" width="9" style="18"/>
    <col min="13316" max="13317" width="10.08984375" style="18" bestFit="1" customWidth="1"/>
    <col min="13318" max="13318" width="9" style="18"/>
    <col min="13319" max="13320" width="11.08984375" style="18" bestFit="1" customWidth="1"/>
    <col min="13321" max="13322" width="10.08984375" style="18" bestFit="1" customWidth="1"/>
    <col min="13323" max="13325" width="11.08984375" style="18" bestFit="1" customWidth="1"/>
    <col min="13326" max="13571" width="9" style="18"/>
    <col min="13572" max="13573" width="10.08984375" style="18" bestFit="1" customWidth="1"/>
    <col min="13574" max="13574" width="9" style="18"/>
    <col min="13575" max="13576" width="11.08984375" style="18" bestFit="1" customWidth="1"/>
    <col min="13577" max="13578" width="10.08984375" style="18" bestFit="1" customWidth="1"/>
    <col min="13579" max="13581" width="11.08984375" style="18" bestFit="1" customWidth="1"/>
    <col min="13582" max="13827" width="9" style="18"/>
    <col min="13828" max="13829" width="10.08984375" style="18" bestFit="1" customWidth="1"/>
    <col min="13830" max="13830" width="9" style="18"/>
    <col min="13831" max="13832" width="11.08984375" style="18" bestFit="1" customWidth="1"/>
    <col min="13833" max="13834" width="10.08984375" style="18" bestFit="1" customWidth="1"/>
    <col min="13835" max="13837" width="11.08984375" style="18" bestFit="1" customWidth="1"/>
    <col min="13838" max="14083" width="9" style="18"/>
    <col min="14084" max="14085" width="10.08984375" style="18" bestFit="1" customWidth="1"/>
    <col min="14086" max="14086" width="9" style="18"/>
    <col min="14087" max="14088" width="11.08984375" style="18" bestFit="1" customWidth="1"/>
    <col min="14089" max="14090" width="10.08984375" style="18" bestFit="1" customWidth="1"/>
    <col min="14091" max="14093" width="11.08984375" style="18" bestFit="1" customWidth="1"/>
    <col min="14094" max="14339" width="9" style="18"/>
    <col min="14340" max="14341" width="10.08984375" style="18" bestFit="1" customWidth="1"/>
    <col min="14342" max="14342" width="9" style="18"/>
    <col min="14343" max="14344" width="11.08984375" style="18" bestFit="1" customWidth="1"/>
    <col min="14345" max="14346" width="10.08984375" style="18" bestFit="1" customWidth="1"/>
    <col min="14347" max="14349" width="11.08984375" style="18" bestFit="1" customWidth="1"/>
    <col min="14350" max="14595" width="9" style="18"/>
    <col min="14596" max="14597" width="10.08984375" style="18" bestFit="1" customWidth="1"/>
    <col min="14598" max="14598" width="9" style="18"/>
    <col min="14599" max="14600" width="11.08984375" style="18" bestFit="1" customWidth="1"/>
    <col min="14601" max="14602" width="10.08984375" style="18" bestFit="1" customWidth="1"/>
    <col min="14603" max="14605" width="11.08984375" style="18" bestFit="1" customWidth="1"/>
    <col min="14606" max="14851" width="9" style="18"/>
    <col min="14852" max="14853" width="10.08984375" style="18" bestFit="1" customWidth="1"/>
    <col min="14854" max="14854" width="9" style="18"/>
    <col min="14855" max="14856" width="11.08984375" style="18" bestFit="1" customWidth="1"/>
    <col min="14857" max="14858" width="10.08984375" style="18" bestFit="1" customWidth="1"/>
    <col min="14859" max="14861" width="11.08984375" style="18" bestFit="1" customWidth="1"/>
    <col min="14862" max="15107" width="9" style="18"/>
    <col min="15108" max="15109" width="10.08984375" style="18" bestFit="1" customWidth="1"/>
    <col min="15110" max="15110" width="9" style="18"/>
    <col min="15111" max="15112" width="11.08984375" style="18" bestFit="1" customWidth="1"/>
    <col min="15113" max="15114" width="10.08984375" style="18" bestFit="1" customWidth="1"/>
    <col min="15115" max="15117" width="11.08984375" style="18" bestFit="1" customWidth="1"/>
    <col min="15118" max="15363" width="9" style="18"/>
    <col min="15364" max="15365" width="10.08984375" style="18" bestFit="1" customWidth="1"/>
    <col min="15366" max="15366" width="9" style="18"/>
    <col min="15367" max="15368" width="11.08984375" style="18" bestFit="1" customWidth="1"/>
    <col min="15369" max="15370" width="10.08984375" style="18" bestFit="1" customWidth="1"/>
    <col min="15371" max="15373" width="11.08984375" style="18" bestFit="1" customWidth="1"/>
    <col min="15374" max="15619" width="9" style="18"/>
    <col min="15620" max="15621" width="10.08984375" style="18" bestFit="1" customWidth="1"/>
    <col min="15622" max="15622" width="9" style="18"/>
    <col min="15623" max="15624" width="11.08984375" style="18" bestFit="1" customWidth="1"/>
    <col min="15625" max="15626" width="10.08984375" style="18" bestFit="1" customWidth="1"/>
    <col min="15627" max="15629" width="11.08984375" style="18" bestFit="1" customWidth="1"/>
    <col min="15630" max="15875" width="9" style="18"/>
    <col min="15876" max="15877" width="10.08984375" style="18" bestFit="1" customWidth="1"/>
    <col min="15878" max="15878" width="9" style="18"/>
    <col min="15879" max="15880" width="11.08984375" style="18" bestFit="1" customWidth="1"/>
    <col min="15881" max="15882" width="10.08984375" style="18" bestFit="1" customWidth="1"/>
    <col min="15883" max="15885" width="11.08984375" style="18" bestFit="1" customWidth="1"/>
    <col min="15886" max="16131" width="9" style="18"/>
    <col min="16132" max="16133" width="10.08984375" style="18" bestFit="1" customWidth="1"/>
    <col min="16134" max="16134" width="9" style="18"/>
    <col min="16135" max="16136" width="11.08984375" style="18" bestFit="1" customWidth="1"/>
    <col min="16137" max="16138" width="10.08984375" style="18" bestFit="1" customWidth="1"/>
    <col min="16139" max="16141" width="11.08984375" style="18" bestFit="1" customWidth="1"/>
    <col min="16142" max="16384" width="9" style="18"/>
  </cols>
  <sheetData>
    <row r="1" spans="1:23" ht="33" customHeight="1">
      <c r="A1" s="1254" t="s">
        <v>77</v>
      </c>
      <c r="B1" s="1254"/>
      <c r="C1" s="1254"/>
      <c r="D1" s="1254"/>
      <c r="E1" s="1254"/>
      <c r="F1" s="1254"/>
      <c r="G1" s="1254"/>
      <c r="H1" s="1254"/>
      <c r="I1" s="1254"/>
      <c r="J1" s="1254"/>
      <c r="K1" s="1254"/>
      <c r="L1" s="87"/>
      <c r="M1" s="86"/>
    </row>
    <row r="2" spans="1:23" ht="18.75" customHeight="1">
      <c r="A2" s="85" t="s">
        <v>76</v>
      </c>
      <c r="B2" s="32"/>
      <c r="C2" s="1260" t="s">
        <v>75</v>
      </c>
      <c r="D2" s="1260"/>
      <c r="E2" s="33"/>
      <c r="F2" s="1260" t="s">
        <v>74</v>
      </c>
      <c r="G2" s="1260"/>
      <c r="H2" s="33"/>
      <c r="I2" s="34" t="s">
        <v>73</v>
      </c>
      <c r="J2" s="1259"/>
      <c r="K2" s="1259"/>
      <c r="L2" s="36"/>
      <c r="M2" s="84"/>
    </row>
    <row r="3" spans="1:23" ht="5.25" customHeight="1">
      <c r="A3" s="83"/>
      <c r="B3" s="83"/>
      <c r="C3" s="81"/>
      <c r="D3" s="82"/>
      <c r="E3" s="81"/>
      <c r="F3" s="81"/>
      <c r="G3" s="81"/>
      <c r="H3" s="81"/>
      <c r="I3" s="81"/>
      <c r="J3" s="81"/>
      <c r="K3" s="81"/>
      <c r="L3" s="81"/>
      <c r="M3" s="80"/>
    </row>
    <row r="4" spans="1:23" ht="16.5">
      <c r="A4" s="79" t="s">
        <v>72</v>
      </c>
      <c r="B4" s="79"/>
      <c r="C4" s="60"/>
      <c r="D4" s="61"/>
      <c r="E4" s="60"/>
      <c r="F4" s="60"/>
      <c r="G4" s="60"/>
      <c r="H4" s="60"/>
      <c r="I4" s="60"/>
      <c r="J4" s="60"/>
      <c r="K4" s="60"/>
      <c r="L4" s="60"/>
      <c r="M4" s="59"/>
    </row>
    <row r="5" spans="1:23" ht="8.25" customHeight="1">
      <c r="A5" s="62"/>
      <c r="B5" s="62"/>
      <c r="C5" s="60"/>
      <c r="D5" s="61"/>
      <c r="E5" s="60"/>
      <c r="F5" s="60"/>
      <c r="G5" s="60"/>
      <c r="H5" s="60"/>
      <c r="I5" s="60"/>
      <c r="J5" s="60"/>
      <c r="K5" s="60"/>
      <c r="L5" s="60"/>
      <c r="M5" s="59"/>
    </row>
    <row r="6" spans="1:23" ht="72.5">
      <c r="A6" s="77" t="s">
        <v>71</v>
      </c>
      <c r="B6" s="77" t="s">
        <v>199</v>
      </c>
      <c r="C6" s="78" t="s">
        <v>69</v>
      </c>
      <c r="D6" s="77" t="s">
        <v>70</v>
      </c>
      <c r="E6" s="77" t="s">
        <v>68</v>
      </c>
      <c r="F6" s="77" t="s">
        <v>67</v>
      </c>
      <c r="G6" s="77" t="s">
        <v>66</v>
      </c>
      <c r="H6" s="77" t="s">
        <v>65</v>
      </c>
      <c r="I6" s="77" t="s">
        <v>64</v>
      </c>
      <c r="J6" s="77" t="s">
        <v>63</v>
      </c>
      <c r="K6" s="77" t="s">
        <v>62</v>
      </c>
      <c r="L6" s="76"/>
      <c r="M6" s="75"/>
    </row>
    <row r="7" spans="1:23">
      <c r="A7" s="89" t="s">
        <v>201</v>
      </c>
      <c r="B7" s="90">
        <v>28000</v>
      </c>
      <c r="C7" s="309">
        <v>14.5833333333333</v>
      </c>
      <c r="D7" s="90"/>
      <c r="E7" s="90"/>
      <c r="F7" s="135" t="e">
        <f t="shared" ref="F7" si="0">G7/D7</f>
        <v>#DIV/0!</v>
      </c>
      <c r="G7" s="90"/>
      <c r="H7" s="90"/>
      <c r="I7" s="135" t="e">
        <f t="shared" ref="I7:I9" si="1">H7/G7</f>
        <v>#DIV/0!</v>
      </c>
      <c r="J7" s="133">
        <f t="shared" ref="J7" si="2">D7/B7</f>
        <v>0</v>
      </c>
      <c r="K7" s="135" t="e">
        <f t="shared" ref="K7:K9" si="3">(J7*F7)/(E7*I7)*10000</f>
        <v>#DIV/0!</v>
      </c>
      <c r="L7" s="74"/>
      <c r="M7" s="73"/>
    </row>
    <row r="8" spans="1:23">
      <c r="A8" s="89" t="s">
        <v>202</v>
      </c>
      <c r="B8" s="90">
        <v>26000</v>
      </c>
      <c r="C8" s="309">
        <v>13.541666666666666</v>
      </c>
      <c r="D8" s="90"/>
      <c r="E8" s="90"/>
      <c r="F8" s="135" t="e">
        <f t="shared" ref="F8" si="4">G8/D8</f>
        <v>#DIV/0!</v>
      </c>
      <c r="G8" s="90"/>
      <c r="H8" s="90"/>
      <c r="I8" s="135" t="e">
        <f t="shared" si="1"/>
        <v>#DIV/0!</v>
      </c>
      <c r="J8" s="133">
        <f t="shared" ref="J8" si="5">D8/B8</f>
        <v>0</v>
      </c>
      <c r="K8" s="135" t="e">
        <f t="shared" si="3"/>
        <v>#DIV/0!</v>
      </c>
      <c r="L8" s="74"/>
      <c r="M8" s="73"/>
    </row>
    <row r="9" spans="1:23">
      <c r="A9" s="91" t="s">
        <v>61</v>
      </c>
      <c r="B9" s="92">
        <f>SUM(B7:B8)</f>
        <v>54000</v>
      </c>
      <c r="C9" s="712">
        <f>基本信息!E33</f>
        <v>15.618799603174603</v>
      </c>
      <c r="D9" s="92">
        <f>SUM(D7:D8)</f>
        <v>0</v>
      </c>
      <c r="E9" s="92" t="e">
        <f>AVERAGE(E7:E8)</f>
        <v>#DIV/0!</v>
      </c>
      <c r="F9" s="136" t="e">
        <f>G9/D9</f>
        <v>#DIV/0!</v>
      </c>
      <c r="G9" s="92">
        <f>SUM(G7:G8)</f>
        <v>0</v>
      </c>
      <c r="H9" s="92">
        <f>SUM(H7:H8)</f>
        <v>0</v>
      </c>
      <c r="I9" s="136" t="e">
        <f t="shared" si="1"/>
        <v>#DIV/0!</v>
      </c>
      <c r="J9" s="134">
        <f>D9/B9</f>
        <v>0</v>
      </c>
      <c r="K9" s="136" t="e">
        <f t="shared" si="3"/>
        <v>#DIV/0!</v>
      </c>
      <c r="L9" s="72"/>
      <c r="M9" s="71"/>
    </row>
    <row r="10" spans="1:23">
      <c r="A10" s="60"/>
      <c r="B10" s="60"/>
      <c r="C10" s="60"/>
      <c r="D10" s="61"/>
      <c r="E10" s="60"/>
      <c r="F10" s="60"/>
      <c r="G10" s="60"/>
      <c r="H10" s="60"/>
      <c r="I10" s="60"/>
      <c r="J10" s="60"/>
      <c r="K10" s="60"/>
      <c r="L10" s="60"/>
      <c r="M10" s="59"/>
    </row>
    <row r="11" spans="1:23" ht="8.25" customHeight="1">
      <c r="A11" s="66"/>
      <c r="B11" s="66"/>
      <c r="C11" s="64"/>
      <c r="D11" s="65"/>
      <c r="E11" s="64"/>
      <c r="F11" s="64"/>
      <c r="G11" s="64"/>
      <c r="H11" s="64"/>
      <c r="I11" s="64"/>
      <c r="J11" s="64"/>
      <c r="K11" s="64"/>
      <c r="L11" s="64"/>
      <c r="M11" s="64"/>
      <c r="N11" s="63"/>
      <c r="O11" s="63"/>
      <c r="P11" s="63"/>
      <c r="Q11" s="63"/>
      <c r="R11" s="63"/>
      <c r="S11" s="63"/>
      <c r="T11" s="63"/>
      <c r="U11" s="63"/>
      <c r="V11" s="63"/>
      <c r="W11" s="63"/>
    </row>
    <row r="12" spans="1:23" ht="16.5">
      <c r="A12" s="70" t="s">
        <v>60</v>
      </c>
      <c r="B12" s="70"/>
      <c r="C12" s="60"/>
      <c r="D12" s="61"/>
      <c r="E12" s="60"/>
      <c r="F12" s="60"/>
      <c r="G12" s="60"/>
      <c r="H12" s="60"/>
      <c r="I12" s="60"/>
      <c r="J12" s="60"/>
      <c r="K12" s="60"/>
      <c r="L12" s="60"/>
      <c r="M12" s="59"/>
    </row>
    <row r="13" spans="1:23" ht="16.5">
      <c r="A13" s="69"/>
      <c r="B13" s="69"/>
      <c r="C13" s="60"/>
      <c r="D13" s="61"/>
      <c r="E13" s="60"/>
      <c r="F13" s="60"/>
      <c r="G13" s="60"/>
      <c r="H13" s="60"/>
      <c r="I13" s="60"/>
      <c r="J13" s="60"/>
      <c r="K13" s="60"/>
      <c r="L13" s="60"/>
      <c r="M13" s="59"/>
    </row>
    <row r="14" spans="1:23" ht="33" customHeight="1">
      <c r="A14" s="56" t="s">
        <v>59</v>
      </c>
      <c r="B14" s="56" t="s">
        <v>398</v>
      </c>
      <c r="C14" s="56" t="s">
        <v>399</v>
      </c>
      <c r="D14" s="56" t="s">
        <v>55</v>
      </c>
      <c r="E14" s="56" t="s">
        <v>58</v>
      </c>
      <c r="F14" s="56" t="s">
        <v>57</v>
      </c>
      <c r="G14" s="68" t="s">
        <v>56</v>
      </c>
      <c r="H14" s="56" t="s">
        <v>402</v>
      </c>
      <c r="I14" s="56" t="s">
        <v>400</v>
      </c>
      <c r="J14" s="56" t="s">
        <v>401</v>
      </c>
      <c r="K14" s="60"/>
      <c r="L14" s="55"/>
      <c r="M14" s="54"/>
    </row>
    <row r="15" spans="1:23" ht="29">
      <c r="A15" s="53" t="s">
        <v>54</v>
      </c>
      <c r="B15" s="713"/>
      <c r="C15" s="713"/>
      <c r="D15" s="713"/>
      <c r="E15" s="713"/>
      <c r="F15" s="713"/>
      <c r="G15" s="713"/>
      <c r="H15" s="713"/>
      <c r="I15" s="713"/>
      <c r="J15" s="713"/>
      <c r="K15" s="60"/>
      <c r="L15" s="52"/>
      <c r="M15" s="51"/>
    </row>
    <row r="16" spans="1:23" ht="14.25" customHeight="1">
      <c r="K16" s="60"/>
      <c r="M16" s="67"/>
    </row>
    <row r="17" spans="1:13" ht="14.25" customHeight="1">
      <c r="J17" s="60"/>
      <c r="K17" s="60"/>
      <c r="M17" s="67"/>
    </row>
    <row r="18" spans="1:13" ht="16.75" customHeight="1">
      <c r="J18" s="60"/>
      <c r="K18" s="60"/>
      <c r="M18" s="67"/>
    </row>
    <row r="19" spans="1:13">
      <c r="J19" s="60"/>
      <c r="K19" s="60"/>
      <c r="M19" s="67"/>
    </row>
    <row r="20" spans="1:13">
      <c r="J20" s="60"/>
      <c r="K20" s="60"/>
      <c r="M20" s="67"/>
    </row>
    <row r="21" spans="1:13">
      <c r="J21" s="60"/>
      <c r="K21" s="60"/>
      <c r="M21" s="67"/>
    </row>
    <row r="22" spans="1:13">
      <c r="J22" s="60"/>
      <c r="K22" s="60"/>
      <c r="M22" s="67"/>
    </row>
    <row r="23" spans="1:13">
      <c r="J23" s="60"/>
      <c r="K23" s="60"/>
      <c r="M23" s="67"/>
    </row>
    <row r="24" spans="1:13">
      <c r="J24" s="60"/>
      <c r="K24" s="60"/>
      <c r="M24" s="67"/>
    </row>
    <row r="25" spans="1:13">
      <c r="J25" s="60"/>
      <c r="K25" s="60"/>
      <c r="M25" s="67"/>
    </row>
    <row r="26" spans="1:13">
      <c r="J26" s="60"/>
      <c r="K26" s="60"/>
      <c r="M26" s="67"/>
    </row>
    <row r="27" spans="1:13">
      <c r="J27" s="60"/>
      <c r="K27" s="60"/>
      <c r="M27" s="67"/>
    </row>
    <row r="28" spans="1:13">
      <c r="A28" s="60"/>
      <c r="E28" s="60"/>
      <c r="F28" s="60"/>
      <c r="G28" s="60"/>
      <c r="H28" s="60"/>
      <c r="I28" s="60"/>
      <c r="J28" s="60"/>
      <c r="K28" s="60"/>
      <c r="L28" s="60"/>
      <c r="M28" s="59"/>
    </row>
    <row r="29" spans="1:13">
      <c r="A29" s="60"/>
      <c r="E29" s="60"/>
      <c r="F29" s="60"/>
      <c r="G29" s="60"/>
      <c r="H29" s="60"/>
      <c r="I29" s="60"/>
      <c r="J29" s="60"/>
      <c r="K29" s="60"/>
      <c r="L29" s="60"/>
      <c r="M29" s="59"/>
    </row>
    <row r="30" spans="1:13">
      <c r="M30" s="67"/>
    </row>
    <row r="31" spans="1:13">
      <c r="M31" s="67"/>
    </row>
    <row r="32" spans="1:13">
      <c r="M32" s="67"/>
    </row>
    <row r="33" spans="1:23">
      <c r="M33" s="67"/>
    </row>
    <row r="34" spans="1:23">
      <c r="M34" s="67"/>
    </row>
    <row r="35" spans="1:23" ht="9.25" customHeight="1">
      <c r="A35" s="66"/>
      <c r="B35" s="66"/>
      <c r="C35" s="64"/>
      <c r="D35" s="65"/>
      <c r="E35" s="64"/>
      <c r="F35" s="64"/>
      <c r="G35" s="64"/>
      <c r="H35" s="64"/>
      <c r="I35" s="64"/>
      <c r="J35" s="64"/>
      <c r="K35" s="64"/>
      <c r="L35" s="64"/>
      <c r="M35" s="64"/>
      <c r="N35" s="63"/>
      <c r="O35" s="63"/>
      <c r="P35" s="63"/>
      <c r="Q35" s="63"/>
      <c r="R35" s="63"/>
      <c r="S35" s="63"/>
      <c r="T35" s="63"/>
      <c r="U35" s="63"/>
      <c r="V35" s="63"/>
      <c r="W35" s="63"/>
    </row>
    <row r="36" spans="1:23" ht="21" customHeight="1">
      <c r="A36" s="62" t="s">
        <v>53</v>
      </c>
      <c r="B36" s="62"/>
      <c r="C36" s="60"/>
      <c r="D36" s="61"/>
      <c r="E36" s="60"/>
      <c r="F36" s="60"/>
      <c r="G36" s="60"/>
      <c r="H36" s="60"/>
      <c r="I36" s="60"/>
      <c r="J36" s="60"/>
      <c r="K36" s="60"/>
      <c r="L36" s="60"/>
      <c r="M36" s="59"/>
    </row>
    <row r="37" spans="1:23" ht="7.5" customHeight="1">
      <c r="A37" s="62"/>
      <c r="B37" s="62"/>
      <c r="C37" s="60"/>
      <c r="D37" s="61"/>
      <c r="E37" s="60"/>
      <c r="F37" s="60"/>
      <c r="G37" s="60"/>
      <c r="H37" s="60"/>
      <c r="I37" s="60"/>
      <c r="J37" s="60"/>
      <c r="K37" s="60"/>
      <c r="L37" s="60"/>
      <c r="M37" s="59"/>
    </row>
    <row r="38" spans="1:23" ht="27.5">
      <c r="A38" s="1255" t="s">
        <v>52</v>
      </c>
      <c r="B38" s="1255"/>
      <c r="C38" s="1255"/>
      <c r="D38" s="1255"/>
      <c r="E38" s="1255"/>
      <c r="F38" s="58"/>
      <c r="G38" s="58"/>
      <c r="H38" s="58"/>
      <c r="I38" s="58"/>
      <c r="J38" s="58"/>
      <c r="K38" s="58"/>
      <c r="L38" s="58"/>
      <c r="M38" s="57"/>
    </row>
    <row r="39" spans="1:23" ht="4.5" customHeight="1">
      <c r="A39" s="58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7"/>
    </row>
    <row r="40" spans="1:23" ht="29">
      <c r="A40" s="56" t="s">
        <v>51</v>
      </c>
      <c r="B40" s="56" t="s">
        <v>50</v>
      </c>
      <c r="C40" s="1256" t="s">
        <v>49</v>
      </c>
      <c r="D40" s="1257"/>
      <c r="E40" s="1256" t="s">
        <v>48</v>
      </c>
      <c r="F40" s="1258"/>
      <c r="G40" s="1258"/>
      <c r="H40" s="1258"/>
      <c r="I40" s="1257"/>
      <c r="J40" s="1256" t="s">
        <v>47</v>
      </c>
      <c r="K40" s="1257"/>
      <c r="L40" s="55"/>
      <c r="M40" s="54"/>
    </row>
    <row r="41" spans="1:23">
      <c r="A41" s="53">
        <v>1</v>
      </c>
      <c r="B41" s="53"/>
      <c r="C41" s="1261"/>
      <c r="D41" s="1261"/>
      <c r="E41" s="1261"/>
      <c r="F41" s="1261"/>
      <c r="G41" s="1261"/>
      <c r="H41" s="1261"/>
      <c r="I41" s="1261"/>
      <c r="J41" s="1261"/>
      <c r="K41" s="1261"/>
      <c r="L41" s="52"/>
      <c r="M41" s="51"/>
    </row>
    <row r="42" spans="1:23">
      <c r="A42" s="53">
        <v>2</v>
      </c>
      <c r="B42" s="53"/>
      <c r="C42" s="1261"/>
      <c r="D42" s="1261"/>
      <c r="E42" s="1261"/>
      <c r="F42" s="1261"/>
      <c r="G42" s="1261"/>
      <c r="H42" s="1261"/>
      <c r="I42" s="1261"/>
      <c r="J42" s="1261"/>
      <c r="K42" s="1261"/>
      <c r="L42" s="52"/>
      <c r="M42" s="51"/>
    </row>
    <row r="43" spans="1:23">
      <c r="A43" s="53">
        <v>3</v>
      </c>
      <c r="B43" s="53"/>
      <c r="C43" s="1261"/>
      <c r="D43" s="1261"/>
      <c r="E43" s="1261"/>
      <c r="F43" s="1261"/>
      <c r="G43" s="1261"/>
      <c r="H43" s="1261"/>
      <c r="I43" s="1261"/>
      <c r="J43" s="1261"/>
      <c r="K43" s="1261"/>
      <c r="L43" s="52"/>
      <c r="M43" s="51"/>
    </row>
    <row r="44" spans="1:23">
      <c r="A44" s="53">
        <v>4</v>
      </c>
      <c r="B44" s="53"/>
      <c r="C44" s="1261"/>
      <c r="D44" s="1261"/>
      <c r="E44" s="1261"/>
      <c r="F44" s="1261"/>
      <c r="G44" s="1261"/>
      <c r="H44" s="1261"/>
      <c r="I44" s="1261"/>
      <c r="J44" s="1261"/>
      <c r="K44" s="1261"/>
      <c r="L44" s="52"/>
      <c r="M44" s="51"/>
    </row>
    <row r="45" spans="1:23">
      <c r="A45" s="53">
        <v>5</v>
      </c>
      <c r="B45" s="53"/>
      <c r="C45" s="1261"/>
      <c r="D45" s="1261"/>
      <c r="E45" s="1261"/>
      <c r="F45" s="1261"/>
      <c r="G45" s="1261"/>
      <c r="H45" s="1261"/>
      <c r="I45" s="1261"/>
      <c r="J45" s="1261"/>
      <c r="K45" s="1261"/>
      <c r="L45" s="52"/>
      <c r="M45" s="51"/>
    </row>
    <row r="46" spans="1:23">
      <c r="A46" s="53">
        <v>6</v>
      </c>
      <c r="B46" s="53"/>
      <c r="C46" s="1261"/>
      <c r="D46" s="1261"/>
      <c r="E46" s="1261"/>
      <c r="F46" s="1261"/>
      <c r="G46" s="1261"/>
      <c r="H46" s="1261"/>
      <c r="I46" s="1261"/>
      <c r="J46" s="1261"/>
      <c r="K46" s="1261"/>
      <c r="L46" s="52"/>
      <c r="M46" s="51"/>
    </row>
    <row r="47" spans="1:23">
      <c r="A47" s="53">
        <v>7</v>
      </c>
      <c r="B47" s="53"/>
      <c r="C47" s="1261"/>
      <c r="D47" s="1261"/>
      <c r="E47" s="1261"/>
      <c r="F47" s="1261"/>
      <c r="G47" s="1261"/>
      <c r="H47" s="1261"/>
      <c r="I47" s="1261"/>
      <c r="J47" s="1261"/>
      <c r="K47" s="1261"/>
      <c r="L47" s="52"/>
      <c r="M47" s="51"/>
    </row>
    <row r="48" spans="1:23">
      <c r="A48" s="53">
        <v>8</v>
      </c>
      <c r="B48" s="53"/>
      <c r="C48" s="1261"/>
      <c r="D48" s="1261"/>
      <c r="E48" s="1261"/>
      <c r="F48" s="1261"/>
      <c r="G48" s="1261"/>
      <c r="H48" s="1261"/>
      <c r="I48" s="1261"/>
      <c r="J48" s="1261"/>
      <c r="K48" s="1261"/>
      <c r="L48" s="52"/>
      <c r="M48" s="51"/>
    </row>
    <row r="49" spans="1:13">
      <c r="A49" s="53">
        <v>9</v>
      </c>
      <c r="B49" s="53"/>
      <c r="C49" s="1261"/>
      <c r="D49" s="1261"/>
      <c r="E49" s="1261"/>
      <c r="F49" s="1261"/>
      <c r="G49" s="1261"/>
      <c r="H49" s="1261"/>
      <c r="I49" s="1261"/>
      <c r="J49" s="1261"/>
      <c r="K49" s="1261"/>
      <c r="L49" s="52"/>
      <c r="M49" s="51"/>
    </row>
    <row r="50" spans="1:13" ht="16.5">
      <c r="A50" s="49"/>
      <c r="B50" s="49"/>
      <c r="C50" s="49"/>
      <c r="D50" s="50"/>
      <c r="E50" s="49"/>
      <c r="F50" s="49"/>
      <c r="G50" s="49"/>
      <c r="H50" s="49"/>
      <c r="I50" s="49"/>
      <c r="J50" s="49"/>
      <c r="K50" s="49"/>
      <c r="L50" s="49"/>
      <c r="M50" s="49"/>
    </row>
    <row r="51" spans="1:13" ht="16.5">
      <c r="A51" s="49"/>
      <c r="B51" s="49"/>
      <c r="C51" s="49"/>
      <c r="D51" s="50"/>
      <c r="E51" s="49"/>
      <c r="F51" s="49"/>
      <c r="G51" s="49"/>
      <c r="H51" s="49"/>
      <c r="I51" s="49"/>
      <c r="J51" s="49"/>
      <c r="K51" s="49"/>
      <c r="L51" s="49"/>
      <c r="M51" s="49"/>
    </row>
    <row r="52" spans="1:13" ht="16.5">
      <c r="A52" s="49"/>
      <c r="B52" s="49"/>
      <c r="C52" s="49"/>
      <c r="D52" s="50"/>
      <c r="E52" s="49"/>
      <c r="F52" s="49"/>
      <c r="G52" s="49"/>
      <c r="H52" s="49"/>
      <c r="I52" s="49"/>
      <c r="J52" s="49"/>
      <c r="K52" s="49"/>
      <c r="L52" s="49"/>
      <c r="M52" s="49"/>
    </row>
    <row r="53" spans="1:13" ht="16.5">
      <c r="A53" s="49"/>
      <c r="B53" s="49"/>
      <c r="C53" s="49"/>
      <c r="D53" s="50"/>
      <c r="E53" s="49"/>
      <c r="F53" s="49"/>
      <c r="G53" s="49"/>
      <c r="H53" s="49"/>
      <c r="I53" s="49"/>
      <c r="J53" s="49"/>
      <c r="K53" s="49"/>
      <c r="L53" s="49"/>
      <c r="M53" s="49"/>
    </row>
    <row r="54" spans="1:13" ht="16.5">
      <c r="A54" s="49"/>
      <c r="B54" s="49"/>
      <c r="C54" s="49"/>
      <c r="D54" s="50"/>
      <c r="E54" s="49"/>
      <c r="F54" s="49"/>
      <c r="G54" s="49"/>
      <c r="H54" s="49"/>
      <c r="I54" s="49"/>
      <c r="J54" s="49"/>
      <c r="K54" s="49"/>
      <c r="L54" s="49"/>
      <c r="M54" s="49"/>
    </row>
  </sheetData>
  <sheetProtection algorithmName="SHA-512" hashValue="maO0LzeY7n4gSWfJUA+EjjXATzgW4NgkKotB6iakPJ3tJAuDNuIKl0Ug2T8fekOBOjrdL6kWiw8v0mm+mkGHWg==" saltValue="+/ME2IrRG7TuQbtZoDMjHg==" spinCount="100000" sheet="1" objects="1" scenarios="1"/>
  <mergeCells count="35">
    <mergeCell ref="C45:D45"/>
    <mergeCell ref="E45:I45"/>
    <mergeCell ref="J45:K45"/>
    <mergeCell ref="C49:D49"/>
    <mergeCell ref="E49:I49"/>
    <mergeCell ref="J49:K49"/>
    <mergeCell ref="C47:D47"/>
    <mergeCell ref="E47:I47"/>
    <mergeCell ref="J47:K47"/>
    <mergeCell ref="C48:D48"/>
    <mergeCell ref="E48:I48"/>
    <mergeCell ref="J48:K48"/>
    <mergeCell ref="C46:D46"/>
    <mergeCell ref="E46:I46"/>
    <mergeCell ref="J46:K46"/>
    <mergeCell ref="C41:D41"/>
    <mergeCell ref="E41:I41"/>
    <mergeCell ref="J41:K41"/>
    <mergeCell ref="C42:D42"/>
    <mergeCell ref="C44:D44"/>
    <mergeCell ref="E44:I44"/>
    <mergeCell ref="J44:K44"/>
    <mergeCell ref="E42:I42"/>
    <mergeCell ref="J42:K42"/>
    <mergeCell ref="C43:D43"/>
    <mergeCell ref="E43:I43"/>
    <mergeCell ref="J43:K43"/>
    <mergeCell ref="A1:K1"/>
    <mergeCell ref="A38:E38"/>
    <mergeCell ref="C40:D40"/>
    <mergeCell ref="E40:I40"/>
    <mergeCell ref="J40:K40"/>
    <mergeCell ref="J2:K2"/>
    <mergeCell ref="C2:D2"/>
    <mergeCell ref="F2:G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O260"/>
  <sheetViews>
    <sheetView workbookViewId="0">
      <selection activeCell="M4" sqref="M4:N4"/>
    </sheetView>
  </sheetViews>
  <sheetFormatPr defaultColWidth="9" defaultRowHeight="16.5" outlineLevelRow="1"/>
  <cols>
    <col min="1" max="1" width="1.08984375" style="28" customWidth="1"/>
    <col min="2" max="2" width="7.08984375" style="28" customWidth="1"/>
    <col min="3" max="3" width="10.453125" style="28" customWidth="1"/>
    <col min="4" max="11" width="9" style="28"/>
    <col min="12" max="12" width="10.453125" style="28" bestFit="1" customWidth="1"/>
    <col min="13" max="16384" width="9" style="28"/>
  </cols>
  <sheetData>
    <row r="1" spans="1:15" ht="36" customHeight="1">
      <c r="A1" s="1264" t="s">
        <v>33</v>
      </c>
      <c r="B1" s="1264"/>
      <c r="C1" s="1264"/>
      <c r="D1" s="1264"/>
      <c r="E1" s="1264"/>
      <c r="F1" s="1264"/>
      <c r="G1" s="1264"/>
      <c r="H1" s="1264"/>
      <c r="I1" s="1264"/>
      <c r="J1" s="1264"/>
      <c r="K1" s="1264"/>
      <c r="L1" s="1264"/>
      <c r="M1" s="1264"/>
      <c r="N1" s="1264"/>
    </row>
    <row r="2" spans="1:15" ht="30" customHeight="1">
      <c r="A2" s="1265" t="s">
        <v>198</v>
      </c>
      <c r="B2" s="1265"/>
      <c r="C2" s="1265"/>
      <c r="D2" s="1265"/>
      <c r="E2" s="1265"/>
      <c r="F2" s="1265"/>
      <c r="G2" s="1265"/>
      <c r="H2" s="1265"/>
      <c r="I2" s="1265"/>
      <c r="J2" s="1265"/>
      <c r="K2" s="1265"/>
      <c r="L2" s="1265"/>
      <c r="M2" s="1265"/>
      <c r="N2" s="1265"/>
    </row>
    <row r="3" spans="1:15" ht="31" customHeight="1" outlineLevel="1">
      <c r="B3" s="1266" t="s">
        <v>34</v>
      </c>
      <c r="C3" s="1266"/>
      <c r="D3" s="1266"/>
      <c r="E3" s="1266"/>
      <c r="F3" s="1266"/>
      <c r="G3" s="1266"/>
      <c r="H3" s="1266"/>
      <c r="I3" s="1266"/>
      <c r="J3" s="1266"/>
      <c r="K3" s="1266"/>
      <c r="L3" s="1266"/>
      <c r="M3" s="1266"/>
      <c r="N3" s="29" t="s">
        <v>35</v>
      </c>
      <c r="O3" s="30"/>
    </row>
    <row r="4" spans="1:15" s="31" customFormat="1" ht="18" customHeight="1" outlineLevel="1">
      <c r="B4" s="1260" t="s">
        <v>36</v>
      </c>
      <c r="C4" s="1260"/>
      <c r="D4" s="32"/>
      <c r="E4" s="1260" t="s">
        <v>37</v>
      </c>
      <c r="F4" s="1260"/>
      <c r="G4" s="33"/>
      <c r="H4" s="1260" t="s">
        <v>38</v>
      </c>
      <c r="I4" s="1260"/>
      <c r="J4" s="33"/>
      <c r="L4" s="31" t="s">
        <v>39</v>
      </c>
      <c r="M4" s="1259"/>
      <c r="N4" s="1259"/>
    </row>
    <row r="5" spans="1:15" s="31" customFormat="1" ht="5.25" customHeight="1" outlineLevel="1" thickBot="1">
      <c r="B5" s="34"/>
      <c r="C5" s="34"/>
      <c r="E5" s="34"/>
      <c r="F5" s="34"/>
      <c r="G5" s="35"/>
      <c r="H5" s="34"/>
      <c r="I5" s="34"/>
      <c r="J5" s="35"/>
      <c r="M5" s="36"/>
      <c r="N5" s="36"/>
    </row>
    <row r="6" spans="1:15" s="37" customFormat="1" ht="18" customHeight="1" outlineLevel="1">
      <c r="B6" s="38" t="s">
        <v>467</v>
      </c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40"/>
    </row>
    <row r="7" spans="1:15" s="37" customFormat="1" ht="18" customHeight="1" outlineLevel="1">
      <c r="B7" s="41">
        <v>1</v>
      </c>
      <c r="C7" s="1262"/>
      <c r="D7" s="1262"/>
      <c r="E7" s="1262"/>
      <c r="F7" s="1262"/>
      <c r="G7" s="1262"/>
      <c r="H7" s="1262"/>
      <c r="I7" s="1262"/>
      <c r="J7" s="1262"/>
      <c r="K7" s="1262"/>
      <c r="L7" s="1262"/>
      <c r="M7" s="1262"/>
      <c r="N7" s="1263"/>
    </row>
    <row r="8" spans="1:15" s="37" customFormat="1" ht="18" customHeight="1" outlineLevel="1">
      <c r="B8" s="41">
        <v>2</v>
      </c>
      <c r="C8" s="1262"/>
      <c r="D8" s="1262"/>
      <c r="E8" s="1262"/>
      <c r="F8" s="1262"/>
      <c r="G8" s="1262"/>
      <c r="H8" s="1262"/>
      <c r="I8" s="1262"/>
      <c r="J8" s="1262"/>
      <c r="K8" s="1262"/>
      <c r="L8" s="1262"/>
      <c r="M8" s="1262"/>
      <c r="N8" s="1263"/>
    </row>
    <row r="9" spans="1:15" s="37" customFormat="1" ht="18" customHeight="1" outlineLevel="1">
      <c r="B9" s="41">
        <v>3</v>
      </c>
      <c r="C9" s="1262"/>
      <c r="D9" s="1262"/>
      <c r="E9" s="1262"/>
      <c r="F9" s="1262"/>
      <c r="G9" s="1262"/>
      <c r="H9" s="1262"/>
      <c r="I9" s="1262"/>
      <c r="J9" s="1262"/>
      <c r="K9" s="1262"/>
      <c r="L9" s="1262"/>
      <c r="M9" s="1262"/>
      <c r="N9" s="1263"/>
    </row>
    <row r="10" spans="1:15" s="37" customFormat="1" ht="18" customHeight="1" outlineLevel="1">
      <c r="B10" s="41">
        <v>4</v>
      </c>
      <c r="C10" s="1262"/>
      <c r="D10" s="1262"/>
      <c r="E10" s="1262"/>
      <c r="F10" s="1262"/>
      <c r="G10" s="1262"/>
      <c r="H10" s="1262"/>
      <c r="I10" s="1262"/>
      <c r="J10" s="1262"/>
      <c r="K10" s="1262"/>
      <c r="L10" s="1262"/>
      <c r="M10" s="1262"/>
      <c r="N10" s="1263"/>
    </row>
    <row r="11" spans="1:15" s="37" customFormat="1" ht="18" customHeight="1" outlineLevel="1">
      <c r="B11" s="41">
        <v>5</v>
      </c>
      <c r="C11" s="1262"/>
      <c r="D11" s="1262"/>
      <c r="E11" s="1262"/>
      <c r="F11" s="1262"/>
      <c r="G11" s="1262"/>
      <c r="H11" s="1262"/>
      <c r="I11" s="1262"/>
      <c r="J11" s="1262"/>
      <c r="K11" s="1262"/>
      <c r="L11" s="1262"/>
      <c r="M11" s="1262"/>
      <c r="N11" s="1263"/>
    </row>
    <row r="12" spans="1:15" s="37" customFormat="1" ht="18" customHeight="1" outlineLevel="1">
      <c r="B12" s="41">
        <v>6</v>
      </c>
      <c r="C12" s="1262"/>
      <c r="D12" s="1262"/>
      <c r="E12" s="1262"/>
      <c r="F12" s="1262"/>
      <c r="G12" s="1262"/>
      <c r="H12" s="1262"/>
      <c r="I12" s="1262"/>
      <c r="J12" s="1262"/>
      <c r="K12" s="1262"/>
      <c r="L12" s="1262"/>
      <c r="M12" s="1262"/>
      <c r="N12" s="1263"/>
    </row>
    <row r="13" spans="1:15" s="37" customFormat="1" ht="18" customHeight="1" outlineLevel="1">
      <c r="B13" s="41">
        <v>7</v>
      </c>
      <c r="C13" s="1262"/>
      <c r="D13" s="1262"/>
      <c r="E13" s="1262"/>
      <c r="F13" s="1262"/>
      <c r="G13" s="1262"/>
      <c r="H13" s="1262"/>
      <c r="I13" s="1262"/>
      <c r="J13" s="1262"/>
      <c r="K13" s="1262"/>
      <c r="L13" s="1262"/>
      <c r="M13" s="1262"/>
      <c r="N13" s="1263"/>
    </row>
    <row r="14" spans="1:15" s="37" customFormat="1" ht="18" customHeight="1" outlineLevel="1">
      <c r="B14" s="42" t="s">
        <v>40</v>
      </c>
      <c r="N14" s="43"/>
    </row>
    <row r="15" spans="1:15" s="37" customFormat="1" ht="18" customHeight="1" outlineLevel="1">
      <c r="B15" s="41">
        <v>1</v>
      </c>
      <c r="C15" s="723"/>
      <c r="D15" s="723"/>
      <c r="E15" s="723"/>
      <c r="F15" s="723"/>
      <c r="G15" s="723"/>
      <c r="H15" s="723"/>
      <c r="I15" s="723"/>
      <c r="J15" s="723"/>
      <c r="K15" s="723"/>
      <c r="L15" s="723"/>
      <c r="M15" s="723"/>
      <c r="N15" s="724"/>
    </row>
    <row r="16" spans="1:15" s="37" customFormat="1" ht="18" customHeight="1" outlineLevel="1">
      <c r="B16" s="41">
        <v>2</v>
      </c>
      <c r="C16" s="725"/>
      <c r="D16" s="725"/>
      <c r="E16" s="725"/>
      <c r="F16" s="725"/>
      <c r="G16" s="725"/>
      <c r="H16" s="725"/>
      <c r="I16" s="725"/>
      <c r="J16" s="725"/>
      <c r="K16" s="725"/>
      <c r="L16" s="725"/>
      <c r="M16" s="725"/>
      <c r="N16" s="726"/>
    </row>
    <row r="17" spans="2:14" s="37" customFormat="1" ht="18" customHeight="1" outlineLevel="1">
      <c r="B17" s="41">
        <v>3</v>
      </c>
      <c r="C17" s="725"/>
      <c r="D17" s="725"/>
      <c r="E17" s="725"/>
      <c r="F17" s="725"/>
      <c r="G17" s="725"/>
      <c r="H17" s="725"/>
      <c r="I17" s="725"/>
      <c r="J17" s="725"/>
      <c r="K17" s="725"/>
      <c r="L17" s="725"/>
      <c r="M17" s="725"/>
      <c r="N17" s="726"/>
    </row>
    <row r="18" spans="2:14" s="37" customFormat="1" ht="18" customHeight="1" outlineLevel="1">
      <c r="B18" s="41">
        <v>4</v>
      </c>
      <c r="C18" s="725"/>
      <c r="D18" s="725"/>
      <c r="E18" s="725"/>
      <c r="F18" s="725"/>
      <c r="G18" s="725"/>
      <c r="H18" s="725"/>
      <c r="I18" s="725"/>
      <c r="J18" s="725"/>
      <c r="K18" s="725"/>
      <c r="L18" s="725"/>
      <c r="M18" s="725"/>
      <c r="N18" s="726"/>
    </row>
    <row r="19" spans="2:14" s="37" customFormat="1" ht="18" customHeight="1" outlineLevel="1">
      <c r="B19" s="41">
        <v>5</v>
      </c>
      <c r="C19" s="725"/>
      <c r="D19" s="725"/>
      <c r="E19" s="725"/>
      <c r="F19" s="725"/>
      <c r="G19" s="725"/>
      <c r="H19" s="725"/>
      <c r="I19" s="725"/>
      <c r="J19" s="725"/>
      <c r="K19" s="725"/>
      <c r="L19" s="725"/>
      <c r="M19" s="725"/>
      <c r="N19" s="726"/>
    </row>
    <row r="20" spans="2:14" s="37" customFormat="1" ht="14.5" outlineLevel="1">
      <c r="B20" s="41">
        <v>6</v>
      </c>
      <c r="C20" s="725"/>
      <c r="D20" s="725"/>
      <c r="E20" s="725"/>
      <c r="F20" s="725"/>
      <c r="G20" s="725"/>
      <c r="H20" s="725"/>
      <c r="I20" s="725"/>
      <c r="J20" s="725"/>
      <c r="K20" s="725"/>
      <c r="L20" s="725"/>
      <c r="M20" s="725"/>
      <c r="N20" s="726"/>
    </row>
    <row r="21" spans="2:14" s="37" customFormat="1" ht="14.5" outlineLevel="1">
      <c r="B21" s="41">
        <v>7</v>
      </c>
      <c r="C21" s="725"/>
      <c r="D21" s="725"/>
      <c r="E21" s="725"/>
      <c r="F21" s="725"/>
      <c r="G21" s="725"/>
      <c r="H21" s="725"/>
      <c r="I21" s="725"/>
      <c r="J21" s="725"/>
      <c r="K21" s="725"/>
      <c r="L21" s="725"/>
      <c r="M21" s="725"/>
      <c r="N21" s="726"/>
    </row>
    <row r="22" spans="2:14" s="37" customFormat="1" outlineLevel="1">
      <c r="B22" s="42" t="s">
        <v>468</v>
      </c>
      <c r="N22" s="43"/>
    </row>
    <row r="23" spans="2:14" s="37" customFormat="1" ht="14.5" outlineLevel="1">
      <c r="B23" s="41">
        <v>1</v>
      </c>
      <c r="C23" s="1262"/>
      <c r="D23" s="1262"/>
      <c r="E23" s="1262"/>
      <c r="F23" s="1262"/>
      <c r="G23" s="1262"/>
      <c r="H23" s="1262"/>
      <c r="I23" s="1262"/>
      <c r="J23" s="1262"/>
      <c r="K23" s="1262"/>
      <c r="L23" s="1262"/>
      <c r="M23" s="1262"/>
      <c r="N23" s="1263"/>
    </row>
    <row r="24" spans="2:14" s="37" customFormat="1" ht="14.5" outlineLevel="1">
      <c r="B24" s="41">
        <v>2</v>
      </c>
      <c r="C24" s="1262"/>
      <c r="D24" s="1262"/>
      <c r="E24" s="1262"/>
      <c r="F24" s="1262"/>
      <c r="G24" s="1262"/>
      <c r="H24" s="1262"/>
      <c r="I24" s="1262"/>
      <c r="J24" s="1262"/>
      <c r="K24" s="1262"/>
      <c r="L24" s="1262"/>
      <c r="M24" s="1262"/>
      <c r="N24" s="1263"/>
    </row>
    <row r="25" spans="2:14" s="37" customFormat="1" ht="14.5" outlineLevel="1">
      <c r="B25" s="41">
        <v>3</v>
      </c>
      <c r="C25" s="1262"/>
      <c r="D25" s="1262"/>
      <c r="E25" s="1262"/>
      <c r="F25" s="1262"/>
      <c r="G25" s="1262"/>
      <c r="H25" s="1262"/>
      <c r="I25" s="1262"/>
      <c r="J25" s="1262"/>
      <c r="K25" s="1262"/>
      <c r="L25" s="1262"/>
      <c r="M25" s="1262"/>
      <c r="N25" s="1263"/>
    </row>
    <row r="26" spans="2:14" s="37" customFormat="1" ht="14.5" outlineLevel="1">
      <c r="B26" s="41">
        <v>4</v>
      </c>
      <c r="C26" s="1262"/>
      <c r="D26" s="1262"/>
      <c r="E26" s="1262"/>
      <c r="F26" s="1262"/>
      <c r="G26" s="1262"/>
      <c r="H26" s="1262"/>
      <c r="I26" s="1262"/>
      <c r="J26" s="1262"/>
      <c r="K26" s="1262"/>
      <c r="L26" s="1262"/>
      <c r="M26" s="1262"/>
      <c r="N26" s="1263"/>
    </row>
    <row r="27" spans="2:14" s="37" customFormat="1" ht="14.5" outlineLevel="1">
      <c r="B27" s="41">
        <v>5</v>
      </c>
      <c r="C27" s="1262"/>
      <c r="D27" s="1262"/>
      <c r="E27" s="1262"/>
      <c r="F27" s="1262"/>
      <c r="G27" s="1262"/>
      <c r="H27" s="1262"/>
      <c r="I27" s="1262"/>
      <c r="J27" s="1262"/>
      <c r="K27" s="1262"/>
      <c r="L27" s="1262"/>
      <c r="M27" s="1262"/>
      <c r="N27" s="1263"/>
    </row>
    <row r="28" spans="2:14" s="37" customFormat="1" ht="14.5" outlineLevel="1">
      <c r="B28" s="41">
        <v>6</v>
      </c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5"/>
    </row>
    <row r="29" spans="2:14" s="37" customFormat="1" ht="14.5" outlineLevel="1">
      <c r="B29" s="41">
        <v>7</v>
      </c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5"/>
    </row>
    <row r="30" spans="2:14" s="37" customFormat="1" outlineLevel="1">
      <c r="B30" s="42" t="s">
        <v>469</v>
      </c>
      <c r="N30" s="43"/>
    </row>
    <row r="31" spans="2:14" s="37" customFormat="1" ht="14.5" outlineLevel="1">
      <c r="B31" s="41">
        <v>1</v>
      </c>
      <c r="C31" s="1262"/>
      <c r="D31" s="1262"/>
      <c r="E31" s="1262"/>
      <c r="F31" s="1262"/>
      <c r="G31" s="1262"/>
      <c r="H31" s="1262"/>
      <c r="I31" s="1262"/>
      <c r="J31" s="1262"/>
      <c r="K31" s="1262"/>
      <c r="L31" s="1262"/>
      <c r="M31" s="1262"/>
      <c r="N31" s="1263"/>
    </row>
    <row r="32" spans="2:14" s="37" customFormat="1" ht="14.5" outlineLevel="1">
      <c r="B32" s="41">
        <v>2</v>
      </c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3"/>
    </row>
    <row r="33" spans="1:15" s="37" customFormat="1" ht="14.5" outlineLevel="1">
      <c r="B33" s="41">
        <v>3</v>
      </c>
      <c r="C33" s="1262"/>
      <c r="D33" s="1262"/>
      <c r="E33" s="1262"/>
      <c r="F33" s="1262"/>
      <c r="G33" s="1262"/>
      <c r="H33" s="1262"/>
      <c r="I33" s="1262"/>
      <c r="J33" s="1262"/>
      <c r="K33" s="1262"/>
      <c r="L33" s="1262"/>
      <c r="M33" s="1262"/>
      <c r="N33" s="1263"/>
    </row>
    <row r="34" spans="1:15" s="37" customFormat="1" ht="14.5" outlineLevel="1">
      <c r="B34" s="41">
        <v>4</v>
      </c>
      <c r="C34" s="1262"/>
      <c r="D34" s="1262"/>
      <c r="E34" s="1262"/>
      <c r="F34" s="1262"/>
      <c r="G34" s="1262"/>
      <c r="H34" s="1262"/>
      <c r="I34" s="1262"/>
      <c r="J34" s="1262"/>
      <c r="K34" s="1262"/>
      <c r="L34" s="1262"/>
      <c r="M34" s="1262"/>
      <c r="N34" s="1263"/>
    </row>
    <row r="35" spans="1:15" s="37" customFormat="1" ht="14.5" outlineLevel="1">
      <c r="B35" s="41">
        <v>5</v>
      </c>
      <c r="C35" s="1262"/>
      <c r="D35" s="1262"/>
      <c r="E35" s="1262"/>
      <c r="F35" s="1262"/>
      <c r="G35" s="1262"/>
      <c r="H35" s="1262"/>
      <c r="I35" s="1262"/>
      <c r="J35" s="1262"/>
      <c r="K35" s="1262"/>
      <c r="L35" s="1262"/>
      <c r="M35" s="1262"/>
      <c r="N35" s="1263"/>
    </row>
    <row r="36" spans="1:15" s="37" customFormat="1" ht="14.5" outlineLevel="1">
      <c r="B36" s="41">
        <v>6</v>
      </c>
      <c r="C36" s="1262"/>
      <c r="D36" s="1262"/>
      <c r="E36" s="1262"/>
      <c r="F36" s="1262"/>
      <c r="G36" s="1262"/>
      <c r="H36" s="1262"/>
      <c r="I36" s="1262"/>
      <c r="J36" s="1262"/>
      <c r="K36" s="1262"/>
      <c r="L36" s="1262"/>
      <c r="M36" s="1262"/>
      <c r="N36" s="1263"/>
    </row>
    <row r="37" spans="1:15" s="37" customFormat="1" ht="14.5" outlineLevel="1">
      <c r="B37" s="41">
        <v>7</v>
      </c>
      <c r="C37" s="1262"/>
      <c r="D37" s="1262"/>
      <c r="E37" s="1262"/>
      <c r="F37" s="1262"/>
      <c r="G37" s="1262"/>
      <c r="H37" s="1262"/>
      <c r="I37" s="1262"/>
      <c r="J37" s="1262"/>
      <c r="K37" s="1262"/>
      <c r="L37" s="1262"/>
      <c r="M37" s="1262"/>
      <c r="N37" s="1263"/>
    </row>
    <row r="38" spans="1:15" s="37" customFormat="1" ht="9.75" customHeight="1" outlineLevel="1" thickBot="1">
      <c r="B38" s="46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8"/>
    </row>
    <row r="39" spans="1:15" ht="30" customHeight="1">
      <c r="A39" s="1265" t="s">
        <v>470</v>
      </c>
      <c r="B39" s="1265"/>
      <c r="C39" s="1265"/>
      <c r="D39" s="1265"/>
      <c r="E39" s="1265"/>
      <c r="F39" s="1265"/>
      <c r="G39" s="1265"/>
      <c r="H39" s="1265"/>
      <c r="I39" s="1265"/>
      <c r="J39" s="1265"/>
      <c r="K39" s="1265"/>
      <c r="L39" s="1265"/>
      <c r="M39" s="1265"/>
      <c r="N39" s="1265"/>
    </row>
    <row r="40" spans="1:15" ht="31" customHeight="1" outlineLevel="1">
      <c r="B40" s="1266" t="s">
        <v>34</v>
      </c>
      <c r="C40" s="1266"/>
      <c r="D40" s="1266"/>
      <c r="E40" s="1266"/>
      <c r="F40" s="1266"/>
      <c r="G40" s="1266"/>
      <c r="H40" s="1266"/>
      <c r="I40" s="1266"/>
      <c r="J40" s="1266"/>
      <c r="K40" s="1266"/>
      <c r="L40" s="1266"/>
      <c r="M40" s="1266"/>
      <c r="N40" s="29" t="s">
        <v>41</v>
      </c>
      <c r="O40" s="30"/>
    </row>
    <row r="41" spans="1:15" s="31" customFormat="1" ht="18" customHeight="1" outlineLevel="1">
      <c r="B41" s="1260" t="s">
        <v>36</v>
      </c>
      <c r="C41" s="1260"/>
      <c r="D41" s="32"/>
      <c r="E41" s="1260" t="s">
        <v>37</v>
      </c>
      <c r="F41" s="1260"/>
      <c r="G41" s="33"/>
      <c r="H41" s="1260" t="s">
        <v>38</v>
      </c>
      <c r="I41" s="1260"/>
      <c r="J41" s="33"/>
      <c r="L41" s="31" t="s">
        <v>39</v>
      </c>
      <c r="M41" s="1259"/>
      <c r="N41" s="1259"/>
    </row>
    <row r="42" spans="1:15" s="31" customFormat="1" ht="5.25" customHeight="1" outlineLevel="1" thickBot="1">
      <c r="B42" s="34"/>
      <c r="C42" s="34"/>
      <c r="E42" s="34"/>
      <c r="F42" s="34"/>
      <c r="G42" s="35"/>
      <c r="H42" s="34"/>
      <c r="I42" s="34"/>
      <c r="J42" s="35"/>
      <c r="M42" s="36"/>
      <c r="N42" s="36"/>
    </row>
    <row r="43" spans="1:15" s="37" customFormat="1" ht="18" customHeight="1" outlineLevel="1">
      <c r="B43" s="38" t="s">
        <v>467</v>
      </c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40"/>
    </row>
    <row r="44" spans="1:15" s="37" customFormat="1" ht="18" customHeight="1" outlineLevel="1">
      <c r="B44" s="41">
        <v>1</v>
      </c>
      <c r="C44" s="1262"/>
      <c r="D44" s="1262"/>
      <c r="E44" s="1262"/>
      <c r="F44" s="1262"/>
      <c r="G44" s="1262"/>
      <c r="H44" s="1262"/>
      <c r="I44" s="1262"/>
      <c r="J44" s="1262"/>
      <c r="K44" s="1262"/>
      <c r="L44" s="1262"/>
      <c r="M44" s="1262"/>
      <c r="N44" s="1263"/>
    </row>
    <row r="45" spans="1:15" s="37" customFormat="1" ht="18" customHeight="1" outlineLevel="1">
      <c r="B45" s="41">
        <v>2</v>
      </c>
      <c r="C45" s="1262"/>
      <c r="D45" s="1262"/>
      <c r="E45" s="1262"/>
      <c r="F45" s="1262"/>
      <c r="G45" s="1262"/>
      <c r="H45" s="1262"/>
      <c r="I45" s="1262"/>
      <c r="J45" s="1262"/>
      <c r="K45" s="1262"/>
      <c r="L45" s="1262"/>
      <c r="M45" s="1262"/>
      <c r="N45" s="1263"/>
    </row>
    <row r="46" spans="1:15" s="37" customFormat="1" ht="18" customHeight="1" outlineLevel="1">
      <c r="B46" s="41">
        <v>3</v>
      </c>
      <c r="C46" s="1262"/>
      <c r="D46" s="1262"/>
      <c r="E46" s="1262"/>
      <c r="F46" s="1262"/>
      <c r="G46" s="1262"/>
      <c r="H46" s="1262"/>
      <c r="I46" s="1262"/>
      <c r="J46" s="1262"/>
      <c r="K46" s="1262"/>
      <c r="L46" s="1262"/>
      <c r="M46" s="1262"/>
      <c r="N46" s="1263"/>
    </row>
    <row r="47" spans="1:15" s="37" customFormat="1" ht="18" customHeight="1" outlineLevel="1">
      <c r="B47" s="41">
        <v>4</v>
      </c>
      <c r="C47" s="1262"/>
      <c r="D47" s="1262"/>
      <c r="E47" s="1262"/>
      <c r="F47" s="1262"/>
      <c r="G47" s="1262"/>
      <c r="H47" s="1262"/>
      <c r="I47" s="1262"/>
      <c r="J47" s="1262"/>
      <c r="K47" s="1262"/>
      <c r="L47" s="1262"/>
      <c r="M47" s="1262"/>
      <c r="N47" s="1263"/>
    </row>
    <row r="48" spans="1:15" s="37" customFormat="1" ht="18" customHeight="1" outlineLevel="1">
      <c r="B48" s="41">
        <v>5</v>
      </c>
      <c r="C48" s="1262"/>
      <c r="D48" s="1262"/>
      <c r="E48" s="1262"/>
      <c r="F48" s="1262"/>
      <c r="G48" s="1262"/>
      <c r="H48" s="1262"/>
      <c r="I48" s="1262"/>
      <c r="J48" s="1262"/>
      <c r="K48" s="1262"/>
      <c r="L48" s="1262"/>
      <c r="M48" s="1262"/>
      <c r="N48" s="1263"/>
    </row>
    <row r="49" spans="2:14" s="37" customFormat="1" ht="18" customHeight="1" outlineLevel="1">
      <c r="B49" s="41">
        <v>6</v>
      </c>
      <c r="C49" s="1262"/>
      <c r="D49" s="1262"/>
      <c r="E49" s="1262"/>
      <c r="F49" s="1262"/>
      <c r="G49" s="1262"/>
      <c r="H49" s="1262"/>
      <c r="I49" s="1262"/>
      <c r="J49" s="1262"/>
      <c r="K49" s="1262"/>
      <c r="L49" s="1262"/>
      <c r="M49" s="1262"/>
      <c r="N49" s="1263"/>
    </row>
    <row r="50" spans="2:14" s="37" customFormat="1" ht="18" customHeight="1" outlineLevel="1">
      <c r="B50" s="41">
        <v>7</v>
      </c>
      <c r="C50" s="1262"/>
      <c r="D50" s="1262"/>
      <c r="E50" s="1262"/>
      <c r="F50" s="1262"/>
      <c r="G50" s="1262"/>
      <c r="H50" s="1262"/>
      <c r="I50" s="1262"/>
      <c r="J50" s="1262"/>
      <c r="K50" s="1262"/>
      <c r="L50" s="1262"/>
      <c r="M50" s="1262"/>
      <c r="N50" s="1263"/>
    </row>
    <row r="51" spans="2:14" s="37" customFormat="1" ht="18" customHeight="1" outlineLevel="1">
      <c r="B51" s="42" t="s">
        <v>40</v>
      </c>
      <c r="N51" s="43"/>
    </row>
    <row r="52" spans="2:14" s="37" customFormat="1" ht="18" customHeight="1" outlineLevel="1">
      <c r="B52" s="41">
        <v>1</v>
      </c>
      <c r="C52" s="723"/>
      <c r="D52" s="723"/>
      <c r="E52" s="723"/>
      <c r="F52" s="723"/>
      <c r="G52" s="723"/>
      <c r="H52" s="723"/>
      <c r="I52" s="723"/>
      <c r="J52" s="723"/>
      <c r="K52" s="723"/>
      <c r="L52" s="723"/>
      <c r="M52" s="723"/>
      <c r="N52" s="724"/>
    </row>
    <row r="53" spans="2:14" s="37" customFormat="1" ht="18" customHeight="1" outlineLevel="1">
      <c r="B53" s="41">
        <v>2</v>
      </c>
      <c r="C53" s="725"/>
      <c r="D53" s="725"/>
      <c r="E53" s="725"/>
      <c r="F53" s="725"/>
      <c r="G53" s="725"/>
      <c r="H53" s="725"/>
      <c r="I53" s="725"/>
      <c r="J53" s="725"/>
      <c r="K53" s="725"/>
      <c r="L53" s="725"/>
      <c r="M53" s="725"/>
      <c r="N53" s="726"/>
    </row>
    <row r="54" spans="2:14" s="37" customFormat="1" ht="18" customHeight="1" outlineLevel="1">
      <c r="B54" s="41">
        <v>3</v>
      </c>
      <c r="C54" s="725"/>
      <c r="D54" s="725"/>
      <c r="E54" s="725"/>
      <c r="F54" s="725"/>
      <c r="G54" s="725"/>
      <c r="H54" s="725"/>
      <c r="I54" s="725"/>
      <c r="J54" s="725"/>
      <c r="K54" s="725"/>
      <c r="L54" s="725"/>
      <c r="M54" s="725"/>
      <c r="N54" s="726"/>
    </row>
    <row r="55" spans="2:14" s="37" customFormat="1" ht="18" customHeight="1" outlineLevel="1">
      <c r="B55" s="41">
        <v>4</v>
      </c>
      <c r="C55" s="725"/>
      <c r="D55" s="725"/>
      <c r="E55" s="725"/>
      <c r="F55" s="725"/>
      <c r="G55" s="725"/>
      <c r="H55" s="725"/>
      <c r="I55" s="725"/>
      <c r="J55" s="725"/>
      <c r="K55" s="725"/>
      <c r="L55" s="725"/>
      <c r="M55" s="725"/>
      <c r="N55" s="726"/>
    </row>
    <row r="56" spans="2:14" s="37" customFormat="1" ht="18" customHeight="1" outlineLevel="1">
      <c r="B56" s="41">
        <v>5</v>
      </c>
      <c r="C56" s="725"/>
      <c r="D56" s="725"/>
      <c r="E56" s="725"/>
      <c r="F56" s="725"/>
      <c r="G56" s="725"/>
      <c r="H56" s="725"/>
      <c r="I56" s="725"/>
      <c r="J56" s="725"/>
      <c r="K56" s="725"/>
      <c r="L56" s="725"/>
      <c r="M56" s="725"/>
      <c r="N56" s="726"/>
    </row>
    <row r="57" spans="2:14" s="37" customFormat="1" ht="14.5" outlineLevel="1">
      <c r="B57" s="41">
        <v>6</v>
      </c>
      <c r="C57" s="725"/>
      <c r="D57" s="725"/>
      <c r="E57" s="725"/>
      <c r="F57" s="725"/>
      <c r="G57" s="725"/>
      <c r="H57" s="725"/>
      <c r="I57" s="725"/>
      <c r="J57" s="725"/>
      <c r="K57" s="725"/>
      <c r="L57" s="725"/>
      <c r="M57" s="725"/>
      <c r="N57" s="726"/>
    </row>
    <row r="58" spans="2:14" s="37" customFormat="1" ht="14.5" outlineLevel="1">
      <c r="B58" s="41">
        <v>7</v>
      </c>
      <c r="C58" s="725"/>
      <c r="D58" s="725"/>
      <c r="E58" s="725"/>
      <c r="F58" s="725"/>
      <c r="G58" s="725"/>
      <c r="H58" s="725"/>
      <c r="I58" s="725"/>
      <c r="J58" s="725"/>
      <c r="K58" s="725"/>
      <c r="L58" s="725"/>
      <c r="M58" s="725"/>
      <c r="N58" s="726"/>
    </row>
    <row r="59" spans="2:14" s="37" customFormat="1" outlineLevel="1">
      <c r="B59" s="42" t="s">
        <v>468</v>
      </c>
      <c r="N59" s="43"/>
    </row>
    <row r="60" spans="2:14" s="37" customFormat="1" ht="14.5" outlineLevel="1">
      <c r="B60" s="41">
        <v>1</v>
      </c>
      <c r="C60" s="1262"/>
      <c r="D60" s="1262"/>
      <c r="E60" s="1262"/>
      <c r="F60" s="1262"/>
      <c r="G60" s="1262"/>
      <c r="H60" s="1262"/>
      <c r="I60" s="1262"/>
      <c r="J60" s="1262"/>
      <c r="K60" s="1262"/>
      <c r="L60" s="1262"/>
      <c r="M60" s="1262"/>
      <c r="N60" s="1263"/>
    </row>
    <row r="61" spans="2:14" s="37" customFormat="1" ht="14.5" outlineLevel="1">
      <c r="B61" s="41">
        <v>2</v>
      </c>
      <c r="C61" s="1262"/>
      <c r="D61" s="1262"/>
      <c r="E61" s="1262"/>
      <c r="F61" s="1262"/>
      <c r="G61" s="1262"/>
      <c r="H61" s="1262"/>
      <c r="I61" s="1262"/>
      <c r="J61" s="1262"/>
      <c r="K61" s="1262"/>
      <c r="L61" s="1262"/>
      <c r="M61" s="1262"/>
      <c r="N61" s="1263"/>
    </row>
    <row r="62" spans="2:14" s="37" customFormat="1" ht="14.5" outlineLevel="1">
      <c r="B62" s="41">
        <v>3</v>
      </c>
      <c r="C62" s="1262"/>
      <c r="D62" s="1262"/>
      <c r="E62" s="1262"/>
      <c r="F62" s="1262"/>
      <c r="G62" s="1262"/>
      <c r="H62" s="1262"/>
      <c r="I62" s="1262"/>
      <c r="J62" s="1262"/>
      <c r="K62" s="1262"/>
      <c r="L62" s="1262"/>
      <c r="M62" s="1262"/>
      <c r="N62" s="1263"/>
    </row>
    <row r="63" spans="2:14" s="37" customFormat="1" ht="14.5" outlineLevel="1">
      <c r="B63" s="41">
        <v>4</v>
      </c>
      <c r="C63" s="1262"/>
      <c r="D63" s="1262"/>
      <c r="E63" s="1262"/>
      <c r="F63" s="1262"/>
      <c r="G63" s="1262"/>
      <c r="H63" s="1262"/>
      <c r="I63" s="1262"/>
      <c r="J63" s="1262"/>
      <c r="K63" s="1262"/>
      <c r="L63" s="1262"/>
      <c r="M63" s="1262"/>
      <c r="N63" s="1263"/>
    </row>
    <row r="64" spans="2:14" s="37" customFormat="1" ht="14.5" outlineLevel="1">
      <c r="B64" s="41">
        <v>5</v>
      </c>
      <c r="C64" s="1262"/>
      <c r="D64" s="1262"/>
      <c r="E64" s="1262"/>
      <c r="F64" s="1262"/>
      <c r="G64" s="1262"/>
      <c r="H64" s="1262"/>
      <c r="I64" s="1262"/>
      <c r="J64" s="1262"/>
      <c r="K64" s="1262"/>
      <c r="L64" s="1262"/>
      <c r="M64" s="1262"/>
      <c r="N64" s="1263"/>
    </row>
    <row r="65" spans="1:15" s="37" customFormat="1" ht="14.5" outlineLevel="1">
      <c r="B65" s="41">
        <v>6</v>
      </c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5"/>
    </row>
    <row r="66" spans="1:15" s="37" customFormat="1" ht="14.5" outlineLevel="1">
      <c r="B66" s="41">
        <v>7</v>
      </c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5"/>
    </row>
    <row r="67" spans="1:15" s="37" customFormat="1" outlineLevel="1">
      <c r="B67" s="42" t="s">
        <v>469</v>
      </c>
      <c r="N67" s="43"/>
    </row>
    <row r="68" spans="1:15" s="37" customFormat="1" ht="14.5" outlineLevel="1">
      <c r="B68" s="41">
        <v>1</v>
      </c>
      <c r="C68" s="1262"/>
      <c r="D68" s="1262"/>
      <c r="E68" s="1262"/>
      <c r="F68" s="1262"/>
      <c r="G68" s="1262"/>
      <c r="H68" s="1262"/>
      <c r="I68" s="1262"/>
      <c r="J68" s="1262"/>
      <c r="K68" s="1262"/>
      <c r="L68" s="1262"/>
      <c r="M68" s="1262"/>
      <c r="N68" s="1263"/>
    </row>
    <row r="69" spans="1:15" s="37" customFormat="1" ht="14.5" outlineLevel="1">
      <c r="B69" s="41">
        <v>2</v>
      </c>
      <c r="C69" s="1262"/>
      <c r="D69" s="1262"/>
      <c r="E69" s="1262"/>
      <c r="F69" s="1262"/>
      <c r="G69" s="1262"/>
      <c r="H69" s="1262"/>
      <c r="I69" s="1262"/>
      <c r="J69" s="1262"/>
      <c r="K69" s="1262"/>
      <c r="L69" s="1262"/>
      <c r="M69" s="1262"/>
      <c r="N69" s="1263"/>
    </row>
    <row r="70" spans="1:15" s="37" customFormat="1" ht="14.5" outlineLevel="1">
      <c r="B70" s="41">
        <v>3</v>
      </c>
      <c r="C70" s="1262"/>
      <c r="D70" s="1262"/>
      <c r="E70" s="1262"/>
      <c r="F70" s="1262"/>
      <c r="G70" s="1262"/>
      <c r="H70" s="1262"/>
      <c r="I70" s="1262"/>
      <c r="J70" s="1262"/>
      <c r="K70" s="1262"/>
      <c r="L70" s="1262"/>
      <c r="M70" s="1262"/>
      <c r="N70" s="1263"/>
    </row>
    <row r="71" spans="1:15" s="37" customFormat="1" ht="14.5" outlineLevel="1">
      <c r="B71" s="41">
        <v>4</v>
      </c>
      <c r="C71" s="1262"/>
      <c r="D71" s="1262"/>
      <c r="E71" s="1262"/>
      <c r="F71" s="1262"/>
      <c r="G71" s="1262"/>
      <c r="H71" s="1262"/>
      <c r="I71" s="1262"/>
      <c r="J71" s="1262"/>
      <c r="K71" s="1262"/>
      <c r="L71" s="1262"/>
      <c r="M71" s="1262"/>
      <c r="N71" s="1263"/>
    </row>
    <row r="72" spans="1:15" s="37" customFormat="1" ht="14.5" outlineLevel="1">
      <c r="B72" s="41">
        <v>5</v>
      </c>
      <c r="C72" s="1262"/>
      <c r="D72" s="1262"/>
      <c r="E72" s="1262"/>
      <c r="F72" s="1262"/>
      <c r="G72" s="1262"/>
      <c r="H72" s="1262"/>
      <c r="I72" s="1262"/>
      <c r="J72" s="1262"/>
      <c r="K72" s="1262"/>
      <c r="L72" s="1262"/>
      <c r="M72" s="1262"/>
      <c r="N72" s="1263"/>
    </row>
    <row r="73" spans="1:15" s="37" customFormat="1" ht="14.5" outlineLevel="1">
      <c r="B73" s="41">
        <v>6</v>
      </c>
      <c r="C73" s="1262"/>
      <c r="D73" s="1262"/>
      <c r="E73" s="1262"/>
      <c r="F73" s="1262"/>
      <c r="G73" s="1262"/>
      <c r="H73" s="1262"/>
      <c r="I73" s="1262"/>
      <c r="J73" s="1262"/>
      <c r="K73" s="1262"/>
      <c r="L73" s="1262"/>
      <c r="M73" s="1262"/>
      <c r="N73" s="1263"/>
    </row>
    <row r="74" spans="1:15" s="37" customFormat="1" ht="14.5" outlineLevel="1">
      <c r="B74" s="41">
        <v>7</v>
      </c>
      <c r="C74" s="1262"/>
      <c r="D74" s="1262"/>
      <c r="E74" s="1262"/>
      <c r="F74" s="1262"/>
      <c r="G74" s="1262"/>
      <c r="H74" s="1262"/>
      <c r="I74" s="1262"/>
      <c r="J74" s="1262"/>
      <c r="K74" s="1262"/>
      <c r="L74" s="1262"/>
      <c r="M74" s="1262"/>
      <c r="N74" s="1263"/>
    </row>
    <row r="75" spans="1:15" s="37" customFormat="1" ht="9.75" customHeight="1" outlineLevel="1" thickBot="1">
      <c r="B75" s="46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8"/>
    </row>
    <row r="76" spans="1:15" ht="30" customHeight="1">
      <c r="A76" s="1265" t="s">
        <v>471</v>
      </c>
      <c r="B76" s="1265"/>
      <c r="C76" s="1265"/>
      <c r="D76" s="1265"/>
      <c r="E76" s="1265"/>
      <c r="F76" s="1265"/>
      <c r="G76" s="1265"/>
      <c r="H76" s="1265"/>
      <c r="I76" s="1265"/>
      <c r="J76" s="1265"/>
      <c r="K76" s="1265"/>
      <c r="L76" s="1265"/>
      <c r="M76" s="1265"/>
      <c r="N76" s="1265"/>
    </row>
    <row r="77" spans="1:15" ht="31" customHeight="1" outlineLevel="1">
      <c r="B77" s="1266" t="s">
        <v>34</v>
      </c>
      <c r="C77" s="1266"/>
      <c r="D77" s="1266"/>
      <c r="E77" s="1266"/>
      <c r="F77" s="1266"/>
      <c r="G77" s="1266"/>
      <c r="H77" s="1266"/>
      <c r="I77" s="1266"/>
      <c r="J77" s="1266"/>
      <c r="K77" s="1266"/>
      <c r="L77" s="1266"/>
      <c r="M77" s="1266"/>
      <c r="N77" s="29" t="s">
        <v>42</v>
      </c>
      <c r="O77" s="30"/>
    </row>
    <row r="78" spans="1:15" s="31" customFormat="1" ht="18" customHeight="1" outlineLevel="1">
      <c r="B78" s="1260" t="s">
        <v>36</v>
      </c>
      <c r="C78" s="1260"/>
      <c r="D78" s="32"/>
      <c r="E78" s="1260" t="s">
        <v>37</v>
      </c>
      <c r="F78" s="1260"/>
      <c r="G78" s="33"/>
      <c r="H78" s="1260" t="s">
        <v>38</v>
      </c>
      <c r="I78" s="1260"/>
      <c r="J78" s="33"/>
      <c r="L78" s="31" t="s">
        <v>39</v>
      </c>
      <c r="M78" s="1259"/>
      <c r="N78" s="1259"/>
    </row>
    <row r="79" spans="1:15" s="31" customFormat="1" ht="5.25" customHeight="1" outlineLevel="1" thickBot="1">
      <c r="B79" s="34"/>
      <c r="C79" s="34"/>
      <c r="E79" s="34"/>
      <c r="F79" s="34"/>
      <c r="G79" s="35"/>
      <c r="H79" s="34"/>
      <c r="I79" s="34"/>
      <c r="J79" s="35"/>
      <c r="M79" s="36"/>
      <c r="N79" s="36"/>
    </row>
    <row r="80" spans="1:15" s="37" customFormat="1" ht="18" customHeight="1" outlineLevel="1">
      <c r="B80" s="38" t="s">
        <v>467</v>
      </c>
      <c r="C80" s="39"/>
      <c r="D80" s="39"/>
      <c r="E80" s="39"/>
      <c r="F80" s="39"/>
      <c r="G80" s="39"/>
      <c r="H80" s="39"/>
      <c r="I80" s="39"/>
      <c r="J80" s="39"/>
      <c r="K80" s="39"/>
      <c r="L80" s="39"/>
      <c r="M80" s="39"/>
      <c r="N80" s="40"/>
    </row>
    <row r="81" spans="2:14" s="37" customFormat="1" ht="18" customHeight="1" outlineLevel="1">
      <c r="B81" s="41">
        <v>1</v>
      </c>
      <c r="C81" s="1262"/>
      <c r="D81" s="1262"/>
      <c r="E81" s="1262"/>
      <c r="F81" s="1262"/>
      <c r="G81" s="1262"/>
      <c r="H81" s="1262"/>
      <c r="I81" s="1262"/>
      <c r="J81" s="1262"/>
      <c r="K81" s="1262"/>
      <c r="L81" s="1262"/>
      <c r="M81" s="1262"/>
      <c r="N81" s="1263"/>
    </row>
    <row r="82" spans="2:14" s="37" customFormat="1" ht="18" customHeight="1" outlineLevel="1">
      <c r="B82" s="41">
        <v>2</v>
      </c>
      <c r="C82" s="1262"/>
      <c r="D82" s="1262"/>
      <c r="E82" s="1262"/>
      <c r="F82" s="1262"/>
      <c r="G82" s="1262"/>
      <c r="H82" s="1262"/>
      <c r="I82" s="1262"/>
      <c r="J82" s="1262"/>
      <c r="K82" s="1262"/>
      <c r="L82" s="1262"/>
      <c r="M82" s="1262"/>
      <c r="N82" s="1263"/>
    </row>
    <row r="83" spans="2:14" s="37" customFormat="1" ht="18" customHeight="1" outlineLevel="1">
      <c r="B83" s="41">
        <v>3</v>
      </c>
      <c r="C83" s="1262"/>
      <c r="D83" s="1262"/>
      <c r="E83" s="1262"/>
      <c r="F83" s="1262"/>
      <c r="G83" s="1262"/>
      <c r="H83" s="1262"/>
      <c r="I83" s="1262"/>
      <c r="J83" s="1262"/>
      <c r="K83" s="1262"/>
      <c r="L83" s="1262"/>
      <c r="M83" s="1262"/>
      <c r="N83" s="1263"/>
    </row>
    <row r="84" spans="2:14" s="37" customFormat="1" ht="18" customHeight="1" outlineLevel="1">
      <c r="B84" s="41">
        <v>4</v>
      </c>
      <c r="C84" s="1262"/>
      <c r="D84" s="1262"/>
      <c r="E84" s="1262"/>
      <c r="F84" s="1262"/>
      <c r="G84" s="1262"/>
      <c r="H84" s="1262"/>
      <c r="I84" s="1262"/>
      <c r="J84" s="1262"/>
      <c r="K84" s="1262"/>
      <c r="L84" s="1262"/>
      <c r="M84" s="1262"/>
      <c r="N84" s="1263"/>
    </row>
    <row r="85" spans="2:14" s="37" customFormat="1" ht="18" customHeight="1" outlineLevel="1">
      <c r="B85" s="41">
        <v>5</v>
      </c>
      <c r="C85" s="1262"/>
      <c r="D85" s="1262"/>
      <c r="E85" s="1262"/>
      <c r="F85" s="1262"/>
      <c r="G85" s="1262"/>
      <c r="H85" s="1262"/>
      <c r="I85" s="1262"/>
      <c r="J85" s="1262"/>
      <c r="K85" s="1262"/>
      <c r="L85" s="1262"/>
      <c r="M85" s="1262"/>
      <c r="N85" s="1263"/>
    </row>
    <row r="86" spans="2:14" s="37" customFormat="1" ht="18" customHeight="1" outlineLevel="1">
      <c r="B86" s="41">
        <v>6</v>
      </c>
      <c r="C86" s="1262"/>
      <c r="D86" s="1262"/>
      <c r="E86" s="1262"/>
      <c r="F86" s="1262"/>
      <c r="G86" s="1262"/>
      <c r="H86" s="1262"/>
      <c r="I86" s="1262"/>
      <c r="J86" s="1262"/>
      <c r="K86" s="1262"/>
      <c r="L86" s="1262"/>
      <c r="M86" s="1262"/>
      <c r="N86" s="1263"/>
    </row>
    <row r="87" spans="2:14" s="37" customFormat="1" ht="18" customHeight="1" outlineLevel="1">
      <c r="B87" s="41">
        <v>7</v>
      </c>
      <c r="C87" s="1262"/>
      <c r="D87" s="1262"/>
      <c r="E87" s="1262"/>
      <c r="F87" s="1262"/>
      <c r="G87" s="1262"/>
      <c r="H87" s="1262"/>
      <c r="I87" s="1262"/>
      <c r="J87" s="1262"/>
      <c r="K87" s="1262"/>
      <c r="L87" s="1262"/>
      <c r="M87" s="1262"/>
      <c r="N87" s="1263"/>
    </row>
    <row r="88" spans="2:14" s="37" customFormat="1" ht="18" customHeight="1" outlineLevel="1">
      <c r="B88" s="42" t="s">
        <v>40</v>
      </c>
      <c r="N88" s="43"/>
    </row>
    <row r="89" spans="2:14" s="37" customFormat="1" ht="18" customHeight="1" outlineLevel="1">
      <c r="B89" s="41">
        <v>1</v>
      </c>
      <c r="C89" s="723"/>
      <c r="D89" s="723"/>
      <c r="E89" s="723"/>
      <c r="F89" s="723"/>
      <c r="G89" s="723"/>
      <c r="H89" s="723"/>
      <c r="I89" s="723"/>
      <c r="J89" s="723"/>
      <c r="K89" s="723"/>
      <c r="L89" s="723"/>
      <c r="M89" s="723"/>
      <c r="N89" s="724"/>
    </row>
    <row r="90" spans="2:14" s="37" customFormat="1" ht="18" customHeight="1" outlineLevel="1">
      <c r="B90" s="41">
        <v>2</v>
      </c>
      <c r="C90" s="725"/>
      <c r="D90" s="725"/>
      <c r="E90" s="725"/>
      <c r="F90" s="725"/>
      <c r="G90" s="725"/>
      <c r="H90" s="725"/>
      <c r="I90" s="725"/>
      <c r="J90" s="725"/>
      <c r="K90" s="725"/>
      <c r="L90" s="725"/>
      <c r="M90" s="725"/>
      <c r="N90" s="726"/>
    </row>
    <row r="91" spans="2:14" s="37" customFormat="1" ht="18" customHeight="1" outlineLevel="1">
      <c r="B91" s="41">
        <v>3</v>
      </c>
      <c r="C91" s="725"/>
      <c r="D91" s="725"/>
      <c r="E91" s="725"/>
      <c r="F91" s="725"/>
      <c r="G91" s="725"/>
      <c r="H91" s="725"/>
      <c r="I91" s="725"/>
      <c r="J91" s="725"/>
      <c r="K91" s="725"/>
      <c r="L91" s="725"/>
      <c r="M91" s="725"/>
      <c r="N91" s="726"/>
    </row>
    <row r="92" spans="2:14" s="37" customFormat="1" ht="18" customHeight="1" outlineLevel="1">
      <c r="B92" s="41">
        <v>4</v>
      </c>
      <c r="C92" s="725"/>
      <c r="D92" s="725"/>
      <c r="E92" s="725"/>
      <c r="F92" s="725"/>
      <c r="G92" s="725"/>
      <c r="H92" s="725"/>
      <c r="I92" s="725"/>
      <c r="J92" s="725"/>
      <c r="K92" s="725"/>
      <c r="L92" s="725"/>
      <c r="M92" s="725"/>
      <c r="N92" s="726"/>
    </row>
    <row r="93" spans="2:14" s="37" customFormat="1" ht="18" customHeight="1" outlineLevel="1">
      <c r="B93" s="41">
        <v>5</v>
      </c>
      <c r="C93" s="725"/>
      <c r="D93" s="725"/>
      <c r="E93" s="725"/>
      <c r="F93" s="725"/>
      <c r="G93" s="725"/>
      <c r="H93" s="725"/>
      <c r="I93" s="725"/>
      <c r="J93" s="725"/>
      <c r="K93" s="725"/>
      <c r="L93" s="725"/>
      <c r="M93" s="725"/>
      <c r="N93" s="726"/>
    </row>
    <row r="94" spans="2:14" s="37" customFormat="1" ht="14.5" outlineLevel="1">
      <c r="B94" s="41">
        <v>6</v>
      </c>
      <c r="C94" s="725"/>
      <c r="D94" s="725"/>
      <c r="E94" s="725"/>
      <c r="F94" s="725"/>
      <c r="G94" s="725"/>
      <c r="H94" s="725"/>
      <c r="I94" s="725"/>
      <c r="J94" s="725"/>
      <c r="K94" s="725"/>
      <c r="L94" s="725"/>
      <c r="M94" s="725"/>
      <c r="N94" s="726"/>
    </row>
    <row r="95" spans="2:14" s="37" customFormat="1" ht="14.5" outlineLevel="1">
      <c r="B95" s="41">
        <v>7</v>
      </c>
      <c r="C95" s="725"/>
      <c r="D95" s="725"/>
      <c r="E95" s="725"/>
      <c r="F95" s="725"/>
      <c r="G95" s="725"/>
      <c r="H95" s="725"/>
      <c r="I95" s="725"/>
      <c r="J95" s="725"/>
      <c r="K95" s="725"/>
      <c r="L95" s="725"/>
      <c r="M95" s="725"/>
      <c r="N95" s="726"/>
    </row>
    <row r="96" spans="2:14" s="37" customFormat="1" outlineLevel="1">
      <c r="B96" s="42" t="s">
        <v>468</v>
      </c>
      <c r="N96" s="43"/>
    </row>
    <row r="97" spans="2:14" s="37" customFormat="1" ht="14.5" outlineLevel="1">
      <c r="B97" s="41">
        <v>1</v>
      </c>
      <c r="C97" s="1262"/>
      <c r="D97" s="1262"/>
      <c r="E97" s="1262"/>
      <c r="F97" s="1262"/>
      <c r="G97" s="1262"/>
      <c r="H97" s="1262"/>
      <c r="I97" s="1262"/>
      <c r="J97" s="1262"/>
      <c r="K97" s="1262"/>
      <c r="L97" s="1262"/>
      <c r="M97" s="1262"/>
      <c r="N97" s="1263"/>
    </row>
    <row r="98" spans="2:14" s="37" customFormat="1" ht="14.5" outlineLevel="1">
      <c r="B98" s="41">
        <v>2</v>
      </c>
      <c r="C98" s="1262"/>
      <c r="D98" s="1262"/>
      <c r="E98" s="1262"/>
      <c r="F98" s="1262"/>
      <c r="G98" s="1262"/>
      <c r="H98" s="1262"/>
      <c r="I98" s="1262"/>
      <c r="J98" s="1262"/>
      <c r="K98" s="1262"/>
      <c r="L98" s="1262"/>
      <c r="M98" s="1262"/>
      <c r="N98" s="1263"/>
    </row>
    <row r="99" spans="2:14" s="37" customFormat="1" ht="14.5" outlineLevel="1">
      <c r="B99" s="41">
        <v>3</v>
      </c>
      <c r="C99" s="1262"/>
      <c r="D99" s="1262"/>
      <c r="E99" s="1262"/>
      <c r="F99" s="1262"/>
      <c r="G99" s="1262"/>
      <c r="H99" s="1262"/>
      <c r="I99" s="1262"/>
      <c r="J99" s="1262"/>
      <c r="K99" s="1262"/>
      <c r="L99" s="1262"/>
      <c r="M99" s="1262"/>
      <c r="N99" s="1263"/>
    </row>
    <row r="100" spans="2:14" s="37" customFormat="1" ht="14.5" outlineLevel="1">
      <c r="B100" s="41">
        <v>4</v>
      </c>
      <c r="C100" s="1262"/>
      <c r="D100" s="1262"/>
      <c r="E100" s="1262"/>
      <c r="F100" s="1262"/>
      <c r="G100" s="1262"/>
      <c r="H100" s="1262"/>
      <c r="I100" s="1262"/>
      <c r="J100" s="1262"/>
      <c r="K100" s="1262"/>
      <c r="L100" s="1262"/>
      <c r="M100" s="1262"/>
      <c r="N100" s="1263"/>
    </row>
    <row r="101" spans="2:14" s="37" customFormat="1" ht="14.5" outlineLevel="1">
      <c r="B101" s="41">
        <v>5</v>
      </c>
      <c r="C101" s="1262"/>
      <c r="D101" s="1262"/>
      <c r="E101" s="1262"/>
      <c r="F101" s="1262"/>
      <c r="G101" s="1262"/>
      <c r="H101" s="1262"/>
      <c r="I101" s="1262"/>
      <c r="J101" s="1262"/>
      <c r="K101" s="1262"/>
      <c r="L101" s="1262"/>
      <c r="M101" s="1262"/>
      <c r="N101" s="1263"/>
    </row>
    <row r="102" spans="2:14" s="37" customFormat="1" ht="14.5" outlineLevel="1">
      <c r="B102" s="41">
        <v>6</v>
      </c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5"/>
    </row>
    <row r="103" spans="2:14" s="37" customFormat="1" ht="14.5" outlineLevel="1">
      <c r="B103" s="41">
        <v>7</v>
      </c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5"/>
    </row>
    <row r="104" spans="2:14" s="37" customFormat="1" outlineLevel="1">
      <c r="B104" s="42" t="s">
        <v>469</v>
      </c>
      <c r="N104" s="43"/>
    </row>
    <row r="105" spans="2:14" s="37" customFormat="1" ht="14.5" outlineLevel="1">
      <c r="B105" s="41">
        <v>1</v>
      </c>
      <c r="C105" s="1262"/>
      <c r="D105" s="1262"/>
      <c r="E105" s="1262"/>
      <c r="F105" s="1262"/>
      <c r="G105" s="1262"/>
      <c r="H105" s="1262"/>
      <c r="I105" s="1262"/>
      <c r="J105" s="1262"/>
      <c r="K105" s="1262"/>
      <c r="L105" s="1262"/>
      <c r="M105" s="1262"/>
      <c r="N105" s="1263"/>
    </row>
    <row r="106" spans="2:14" s="37" customFormat="1" ht="14.5" outlineLevel="1">
      <c r="B106" s="41">
        <v>2</v>
      </c>
      <c r="C106" s="1262"/>
      <c r="D106" s="1262"/>
      <c r="E106" s="1262"/>
      <c r="F106" s="1262"/>
      <c r="G106" s="1262"/>
      <c r="H106" s="1262"/>
      <c r="I106" s="1262"/>
      <c r="J106" s="1262"/>
      <c r="K106" s="1262"/>
      <c r="L106" s="1262"/>
      <c r="M106" s="1262"/>
      <c r="N106" s="1263"/>
    </row>
    <row r="107" spans="2:14" s="37" customFormat="1" ht="14.5" outlineLevel="1">
      <c r="B107" s="41">
        <v>3</v>
      </c>
      <c r="C107" s="1262"/>
      <c r="D107" s="1262"/>
      <c r="E107" s="1262"/>
      <c r="F107" s="1262"/>
      <c r="G107" s="1262"/>
      <c r="H107" s="1262"/>
      <c r="I107" s="1262"/>
      <c r="J107" s="1262"/>
      <c r="K107" s="1262"/>
      <c r="L107" s="1262"/>
      <c r="M107" s="1262"/>
      <c r="N107" s="1263"/>
    </row>
    <row r="108" spans="2:14" s="37" customFormat="1" ht="14.5" outlineLevel="1">
      <c r="B108" s="41">
        <v>4</v>
      </c>
      <c r="C108" s="1262"/>
      <c r="D108" s="1262"/>
      <c r="E108" s="1262"/>
      <c r="F108" s="1262"/>
      <c r="G108" s="1262"/>
      <c r="H108" s="1262"/>
      <c r="I108" s="1262"/>
      <c r="J108" s="1262"/>
      <c r="K108" s="1262"/>
      <c r="L108" s="1262"/>
      <c r="M108" s="1262"/>
      <c r="N108" s="1263"/>
    </row>
    <row r="109" spans="2:14" s="37" customFormat="1" ht="14.5" outlineLevel="1">
      <c r="B109" s="41">
        <v>5</v>
      </c>
      <c r="C109" s="1262"/>
      <c r="D109" s="1262"/>
      <c r="E109" s="1262"/>
      <c r="F109" s="1262"/>
      <c r="G109" s="1262"/>
      <c r="H109" s="1262"/>
      <c r="I109" s="1262"/>
      <c r="J109" s="1262"/>
      <c r="K109" s="1262"/>
      <c r="L109" s="1262"/>
      <c r="M109" s="1262"/>
      <c r="N109" s="1263"/>
    </row>
    <row r="110" spans="2:14" s="37" customFormat="1" ht="14.5" outlineLevel="1">
      <c r="B110" s="41">
        <v>6</v>
      </c>
      <c r="C110" s="1262"/>
      <c r="D110" s="1262"/>
      <c r="E110" s="1262"/>
      <c r="F110" s="1262"/>
      <c r="G110" s="1262"/>
      <c r="H110" s="1262"/>
      <c r="I110" s="1262"/>
      <c r="J110" s="1262"/>
      <c r="K110" s="1262"/>
      <c r="L110" s="1262"/>
      <c r="M110" s="1262"/>
      <c r="N110" s="1263"/>
    </row>
    <row r="111" spans="2:14" s="37" customFormat="1" ht="14.5" outlineLevel="1">
      <c r="B111" s="41">
        <v>7</v>
      </c>
      <c r="C111" s="1262"/>
      <c r="D111" s="1262"/>
      <c r="E111" s="1262"/>
      <c r="F111" s="1262"/>
      <c r="G111" s="1262"/>
      <c r="H111" s="1262"/>
      <c r="I111" s="1262"/>
      <c r="J111" s="1262"/>
      <c r="K111" s="1262"/>
      <c r="L111" s="1262"/>
      <c r="M111" s="1262"/>
      <c r="N111" s="1263"/>
    </row>
    <row r="112" spans="2:14" s="37" customFormat="1" ht="9.75" customHeight="1" outlineLevel="1" thickBot="1">
      <c r="B112" s="46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8"/>
    </row>
    <row r="113" spans="1:15" ht="30" customHeight="1">
      <c r="A113" s="1265" t="s">
        <v>472</v>
      </c>
      <c r="B113" s="1265"/>
      <c r="C113" s="1265"/>
      <c r="D113" s="1265"/>
      <c r="E113" s="1265"/>
      <c r="F113" s="1265"/>
      <c r="G113" s="1265"/>
      <c r="H113" s="1265"/>
      <c r="I113" s="1265"/>
      <c r="J113" s="1265"/>
      <c r="K113" s="1265"/>
      <c r="L113" s="1265"/>
      <c r="M113" s="1265"/>
      <c r="N113" s="1265"/>
    </row>
    <row r="114" spans="1:15" ht="31" customHeight="1" outlineLevel="1">
      <c r="B114" s="1266" t="s">
        <v>34</v>
      </c>
      <c r="C114" s="1266"/>
      <c r="D114" s="1266"/>
      <c r="E114" s="1266"/>
      <c r="F114" s="1266"/>
      <c r="G114" s="1266"/>
      <c r="H114" s="1266"/>
      <c r="I114" s="1266"/>
      <c r="J114" s="1266"/>
      <c r="K114" s="1266"/>
      <c r="L114" s="1266"/>
      <c r="M114" s="1266"/>
      <c r="N114" s="29" t="s">
        <v>43</v>
      </c>
      <c r="O114" s="30"/>
    </row>
    <row r="115" spans="1:15" s="31" customFormat="1" ht="18" customHeight="1" outlineLevel="1">
      <c r="B115" s="1260" t="s">
        <v>36</v>
      </c>
      <c r="C115" s="1260"/>
      <c r="D115" s="32"/>
      <c r="E115" s="1260" t="s">
        <v>37</v>
      </c>
      <c r="F115" s="1260"/>
      <c r="G115" s="33"/>
      <c r="H115" s="1260" t="s">
        <v>38</v>
      </c>
      <c r="I115" s="1260"/>
      <c r="J115" s="33"/>
      <c r="L115" s="31" t="s">
        <v>39</v>
      </c>
      <c r="M115" s="1259"/>
      <c r="N115" s="1259"/>
    </row>
    <row r="116" spans="1:15" s="31" customFormat="1" ht="5.25" customHeight="1" outlineLevel="1" thickBot="1">
      <c r="B116" s="34"/>
      <c r="C116" s="34"/>
      <c r="E116" s="34"/>
      <c r="F116" s="34"/>
      <c r="G116" s="35"/>
      <c r="H116" s="34"/>
      <c r="I116" s="34"/>
      <c r="J116" s="35"/>
      <c r="M116" s="36"/>
      <c r="N116" s="36"/>
    </row>
    <row r="117" spans="1:15" s="37" customFormat="1" ht="18" customHeight="1" outlineLevel="1">
      <c r="B117" s="38" t="s">
        <v>467</v>
      </c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40"/>
    </row>
    <row r="118" spans="1:15" s="37" customFormat="1" ht="18" customHeight="1" outlineLevel="1">
      <c r="B118" s="41">
        <v>1</v>
      </c>
      <c r="C118" s="1262"/>
      <c r="D118" s="1262"/>
      <c r="E118" s="1262"/>
      <c r="F118" s="1262"/>
      <c r="G118" s="1262"/>
      <c r="H118" s="1262"/>
      <c r="I118" s="1262"/>
      <c r="J118" s="1262"/>
      <c r="K118" s="1262"/>
      <c r="L118" s="1262"/>
      <c r="M118" s="1262"/>
      <c r="N118" s="1263"/>
    </row>
    <row r="119" spans="1:15" s="37" customFormat="1" ht="18" customHeight="1" outlineLevel="1">
      <c r="B119" s="41">
        <v>2</v>
      </c>
      <c r="C119" s="1262"/>
      <c r="D119" s="1262"/>
      <c r="E119" s="1262"/>
      <c r="F119" s="1262"/>
      <c r="G119" s="1262"/>
      <c r="H119" s="1262"/>
      <c r="I119" s="1262"/>
      <c r="J119" s="1262"/>
      <c r="K119" s="1262"/>
      <c r="L119" s="1262"/>
      <c r="M119" s="1262"/>
      <c r="N119" s="1263"/>
    </row>
    <row r="120" spans="1:15" s="37" customFormat="1" ht="18" customHeight="1" outlineLevel="1">
      <c r="B120" s="41">
        <v>3</v>
      </c>
      <c r="C120" s="1262"/>
      <c r="D120" s="1262"/>
      <c r="E120" s="1262"/>
      <c r="F120" s="1262"/>
      <c r="G120" s="1262"/>
      <c r="H120" s="1262"/>
      <c r="I120" s="1262"/>
      <c r="J120" s="1262"/>
      <c r="K120" s="1262"/>
      <c r="L120" s="1262"/>
      <c r="M120" s="1262"/>
      <c r="N120" s="1263"/>
    </row>
    <row r="121" spans="1:15" s="37" customFormat="1" ht="18" customHeight="1" outlineLevel="1">
      <c r="B121" s="41">
        <v>4</v>
      </c>
      <c r="C121" s="1262"/>
      <c r="D121" s="1262"/>
      <c r="E121" s="1262"/>
      <c r="F121" s="1262"/>
      <c r="G121" s="1262"/>
      <c r="H121" s="1262"/>
      <c r="I121" s="1262"/>
      <c r="J121" s="1262"/>
      <c r="K121" s="1262"/>
      <c r="L121" s="1262"/>
      <c r="M121" s="1262"/>
      <c r="N121" s="1263"/>
    </row>
    <row r="122" spans="1:15" s="37" customFormat="1" ht="18" customHeight="1" outlineLevel="1">
      <c r="B122" s="41">
        <v>5</v>
      </c>
      <c r="C122" s="1262"/>
      <c r="D122" s="1262"/>
      <c r="E122" s="1262"/>
      <c r="F122" s="1262"/>
      <c r="G122" s="1262"/>
      <c r="H122" s="1262"/>
      <c r="I122" s="1262"/>
      <c r="J122" s="1262"/>
      <c r="K122" s="1262"/>
      <c r="L122" s="1262"/>
      <c r="M122" s="1262"/>
      <c r="N122" s="1263"/>
    </row>
    <row r="123" spans="1:15" s="37" customFormat="1" ht="18" customHeight="1" outlineLevel="1">
      <c r="B123" s="41">
        <v>6</v>
      </c>
      <c r="C123" s="1262"/>
      <c r="D123" s="1262"/>
      <c r="E123" s="1262"/>
      <c r="F123" s="1262"/>
      <c r="G123" s="1262"/>
      <c r="H123" s="1262"/>
      <c r="I123" s="1262"/>
      <c r="J123" s="1262"/>
      <c r="K123" s="1262"/>
      <c r="L123" s="1262"/>
      <c r="M123" s="1262"/>
      <c r="N123" s="1263"/>
    </row>
    <row r="124" spans="1:15" s="37" customFormat="1" ht="18" customHeight="1" outlineLevel="1">
      <c r="B124" s="41">
        <v>7</v>
      </c>
      <c r="C124" s="1262"/>
      <c r="D124" s="1262"/>
      <c r="E124" s="1262"/>
      <c r="F124" s="1262"/>
      <c r="G124" s="1262"/>
      <c r="H124" s="1262"/>
      <c r="I124" s="1262"/>
      <c r="J124" s="1262"/>
      <c r="K124" s="1262"/>
      <c r="L124" s="1262"/>
      <c r="M124" s="1262"/>
      <c r="N124" s="1263"/>
    </row>
    <row r="125" spans="1:15" s="37" customFormat="1" ht="18" customHeight="1" outlineLevel="1">
      <c r="B125" s="42" t="s">
        <v>40</v>
      </c>
      <c r="N125" s="43"/>
    </row>
    <row r="126" spans="1:15" s="37" customFormat="1" ht="18" customHeight="1" outlineLevel="1">
      <c r="B126" s="41">
        <v>1</v>
      </c>
      <c r="C126" s="723"/>
      <c r="D126" s="723"/>
      <c r="E126" s="723"/>
      <c r="F126" s="723"/>
      <c r="G126" s="723"/>
      <c r="H126" s="723"/>
      <c r="I126" s="723"/>
      <c r="J126" s="723"/>
      <c r="K126" s="723"/>
      <c r="L126" s="723"/>
      <c r="M126" s="723"/>
      <c r="N126" s="724"/>
    </row>
    <row r="127" spans="1:15" s="37" customFormat="1" ht="18" customHeight="1" outlineLevel="1">
      <c r="B127" s="41">
        <v>2</v>
      </c>
      <c r="C127" s="725"/>
      <c r="D127" s="725"/>
      <c r="E127" s="725"/>
      <c r="F127" s="725"/>
      <c r="G127" s="725"/>
      <c r="H127" s="725"/>
      <c r="I127" s="725"/>
      <c r="J127" s="725"/>
      <c r="K127" s="725"/>
      <c r="L127" s="725"/>
      <c r="M127" s="725"/>
      <c r="N127" s="726"/>
    </row>
    <row r="128" spans="1:15" s="37" customFormat="1" ht="18" customHeight="1" outlineLevel="1">
      <c r="B128" s="41">
        <v>3</v>
      </c>
      <c r="C128" s="725"/>
      <c r="D128" s="725"/>
      <c r="E128" s="725"/>
      <c r="F128" s="725"/>
      <c r="G128" s="725"/>
      <c r="H128" s="725"/>
      <c r="I128" s="725"/>
      <c r="J128" s="725"/>
      <c r="K128" s="725"/>
      <c r="L128" s="725"/>
      <c r="M128" s="725"/>
      <c r="N128" s="726"/>
    </row>
    <row r="129" spans="2:14" s="37" customFormat="1" ht="18" customHeight="1" outlineLevel="1">
      <c r="B129" s="41">
        <v>4</v>
      </c>
      <c r="C129" s="725"/>
      <c r="D129" s="725"/>
      <c r="E129" s="725"/>
      <c r="F129" s="725"/>
      <c r="G129" s="725"/>
      <c r="H129" s="725"/>
      <c r="I129" s="725"/>
      <c r="J129" s="725"/>
      <c r="K129" s="725"/>
      <c r="L129" s="725"/>
      <c r="M129" s="725"/>
      <c r="N129" s="726"/>
    </row>
    <row r="130" spans="2:14" s="37" customFormat="1" ht="18" customHeight="1" outlineLevel="1">
      <c r="B130" s="41">
        <v>5</v>
      </c>
      <c r="C130" s="725"/>
      <c r="D130" s="725"/>
      <c r="E130" s="725"/>
      <c r="F130" s="725"/>
      <c r="G130" s="725"/>
      <c r="H130" s="725"/>
      <c r="I130" s="725"/>
      <c r="J130" s="725"/>
      <c r="K130" s="725"/>
      <c r="L130" s="725"/>
      <c r="M130" s="725"/>
      <c r="N130" s="726"/>
    </row>
    <row r="131" spans="2:14" s="37" customFormat="1" ht="14.5" outlineLevel="1">
      <c r="B131" s="41">
        <v>6</v>
      </c>
      <c r="C131" s="725"/>
      <c r="D131" s="725"/>
      <c r="E131" s="725"/>
      <c r="F131" s="725"/>
      <c r="G131" s="725"/>
      <c r="H131" s="725"/>
      <c r="I131" s="725"/>
      <c r="J131" s="725"/>
      <c r="K131" s="725"/>
      <c r="L131" s="725"/>
      <c r="M131" s="725"/>
      <c r="N131" s="726"/>
    </row>
    <row r="132" spans="2:14" s="37" customFormat="1" ht="14.5" outlineLevel="1">
      <c r="B132" s="41">
        <v>7</v>
      </c>
      <c r="C132" s="725"/>
      <c r="D132" s="725"/>
      <c r="E132" s="725"/>
      <c r="F132" s="725"/>
      <c r="G132" s="725"/>
      <c r="H132" s="725"/>
      <c r="I132" s="725"/>
      <c r="J132" s="725"/>
      <c r="K132" s="725"/>
      <c r="L132" s="725"/>
      <c r="M132" s="725"/>
      <c r="N132" s="726"/>
    </row>
    <row r="133" spans="2:14" s="37" customFormat="1" outlineLevel="1">
      <c r="B133" s="42" t="s">
        <v>468</v>
      </c>
      <c r="N133" s="43"/>
    </row>
    <row r="134" spans="2:14" s="37" customFormat="1" ht="14.5" outlineLevel="1">
      <c r="B134" s="41">
        <v>1</v>
      </c>
      <c r="C134" s="1262"/>
      <c r="D134" s="1262"/>
      <c r="E134" s="1262"/>
      <c r="F134" s="1262"/>
      <c r="G134" s="1262"/>
      <c r="H134" s="1262"/>
      <c r="I134" s="1262"/>
      <c r="J134" s="1262"/>
      <c r="K134" s="1262"/>
      <c r="L134" s="1262"/>
      <c r="M134" s="1262"/>
      <c r="N134" s="1263"/>
    </row>
    <row r="135" spans="2:14" s="37" customFormat="1" ht="14.5" outlineLevel="1">
      <c r="B135" s="41">
        <v>2</v>
      </c>
      <c r="C135" s="1262"/>
      <c r="D135" s="1262"/>
      <c r="E135" s="1262"/>
      <c r="F135" s="1262"/>
      <c r="G135" s="1262"/>
      <c r="H135" s="1262"/>
      <c r="I135" s="1262"/>
      <c r="J135" s="1262"/>
      <c r="K135" s="1262"/>
      <c r="L135" s="1262"/>
      <c r="M135" s="1262"/>
      <c r="N135" s="1263"/>
    </row>
    <row r="136" spans="2:14" s="37" customFormat="1" ht="14.5" outlineLevel="1">
      <c r="B136" s="41">
        <v>3</v>
      </c>
      <c r="C136" s="1262"/>
      <c r="D136" s="1262"/>
      <c r="E136" s="1262"/>
      <c r="F136" s="1262"/>
      <c r="G136" s="1262"/>
      <c r="H136" s="1262"/>
      <c r="I136" s="1262"/>
      <c r="J136" s="1262"/>
      <c r="K136" s="1262"/>
      <c r="L136" s="1262"/>
      <c r="M136" s="1262"/>
      <c r="N136" s="1263"/>
    </row>
    <row r="137" spans="2:14" s="37" customFormat="1" ht="14.5" outlineLevel="1">
      <c r="B137" s="41">
        <v>4</v>
      </c>
      <c r="C137" s="1262"/>
      <c r="D137" s="1262"/>
      <c r="E137" s="1262"/>
      <c r="F137" s="1262"/>
      <c r="G137" s="1262"/>
      <c r="H137" s="1262"/>
      <c r="I137" s="1262"/>
      <c r="J137" s="1262"/>
      <c r="K137" s="1262"/>
      <c r="L137" s="1262"/>
      <c r="M137" s="1262"/>
      <c r="N137" s="1263"/>
    </row>
    <row r="138" spans="2:14" s="37" customFormat="1" ht="14.5" outlineLevel="1">
      <c r="B138" s="41">
        <v>5</v>
      </c>
      <c r="C138" s="1262"/>
      <c r="D138" s="1262"/>
      <c r="E138" s="1262"/>
      <c r="F138" s="1262"/>
      <c r="G138" s="1262"/>
      <c r="H138" s="1262"/>
      <c r="I138" s="1262"/>
      <c r="J138" s="1262"/>
      <c r="K138" s="1262"/>
      <c r="L138" s="1262"/>
      <c r="M138" s="1262"/>
      <c r="N138" s="1263"/>
    </row>
    <row r="139" spans="2:14" s="37" customFormat="1" ht="14.5" outlineLevel="1">
      <c r="B139" s="41">
        <v>6</v>
      </c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5"/>
    </row>
    <row r="140" spans="2:14" s="37" customFormat="1" ht="14.5" outlineLevel="1">
      <c r="B140" s="41">
        <v>7</v>
      </c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5"/>
    </row>
    <row r="141" spans="2:14" s="37" customFormat="1" outlineLevel="1">
      <c r="B141" s="42" t="s">
        <v>469</v>
      </c>
      <c r="N141" s="43"/>
    </row>
    <row r="142" spans="2:14" s="37" customFormat="1" ht="14.5" outlineLevel="1">
      <c r="B142" s="41">
        <v>1</v>
      </c>
      <c r="C142" s="1262"/>
      <c r="D142" s="1262"/>
      <c r="E142" s="1262"/>
      <c r="F142" s="1262"/>
      <c r="G142" s="1262"/>
      <c r="H142" s="1262"/>
      <c r="I142" s="1262"/>
      <c r="J142" s="1262"/>
      <c r="K142" s="1262"/>
      <c r="L142" s="1262"/>
      <c r="M142" s="1262"/>
      <c r="N142" s="1263"/>
    </row>
    <row r="143" spans="2:14" s="37" customFormat="1" ht="14.5" outlineLevel="1">
      <c r="B143" s="41">
        <v>2</v>
      </c>
      <c r="C143" s="1262"/>
      <c r="D143" s="1262"/>
      <c r="E143" s="1262"/>
      <c r="F143" s="1262"/>
      <c r="G143" s="1262"/>
      <c r="H143" s="1262"/>
      <c r="I143" s="1262"/>
      <c r="J143" s="1262"/>
      <c r="K143" s="1262"/>
      <c r="L143" s="1262"/>
      <c r="M143" s="1262"/>
      <c r="N143" s="1263"/>
    </row>
    <row r="144" spans="2:14" s="37" customFormat="1" ht="14.5" outlineLevel="1">
      <c r="B144" s="41">
        <v>3</v>
      </c>
      <c r="C144" s="1262"/>
      <c r="D144" s="1262"/>
      <c r="E144" s="1262"/>
      <c r="F144" s="1262"/>
      <c r="G144" s="1262"/>
      <c r="H144" s="1262"/>
      <c r="I144" s="1262"/>
      <c r="J144" s="1262"/>
      <c r="K144" s="1262"/>
      <c r="L144" s="1262"/>
      <c r="M144" s="1262"/>
      <c r="N144" s="1263"/>
    </row>
    <row r="145" spans="1:15" s="37" customFormat="1" ht="14.5" outlineLevel="1">
      <c r="B145" s="41">
        <v>4</v>
      </c>
      <c r="C145" s="1262"/>
      <c r="D145" s="1262"/>
      <c r="E145" s="1262"/>
      <c r="F145" s="1262"/>
      <c r="G145" s="1262"/>
      <c r="H145" s="1262"/>
      <c r="I145" s="1262"/>
      <c r="J145" s="1262"/>
      <c r="K145" s="1262"/>
      <c r="L145" s="1262"/>
      <c r="M145" s="1262"/>
      <c r="N145" s="1263"/>
    </row>
    <row r="146" spans="1:15" s="37" customFormat="1" ht="14.5" outlineLevel="1">
      <c r="B146" s="41">
        <v>5</v>
      </c>
      <c r="C146" s="1262"/>
      <c r="D146" s="1262"/>
      <c r="E146" s="1262"/>
      <c r="F146" s="1262"/>
      <c r="G146" s="1262"/>
      <c r="H146" s="1262"/>
      <c r="I146" s="1262"/>
      <c r="J146" s="1262"/>
      <c r="K146" s="1262"/>
      <c r="L146" s="1262"/>
      <c r="M146" s="1262"/>
      <c r="N146" s="1263"/>
    </row>
    <row r="147" spans="1:15" s="37" customFormat="1" ht="14.5" outlineLevel="1">
      <c r="B147" s="41">
        <v>6</v>
      </c>
      <c r="C147" s="1262"/>
      <c r="D147" s="1262"/>
      <c r="E147" s="1262"/>
      <c r="F147" s="1262"/>
      <c r="G147" s="1262"/>
      <c r="H147" s="1262"/>
      <c r="I147" s="1262"/>
      <c r="J147" s="1262"/>
      <c r="K147" s="1262"/>
      <c r="L147" s="1262"/>
      <c r="M147" s="1262"/>
      <c r="N147" s="1263"/>
    </row>
    <row r="148" spans="1:15" s="37" customFormat="1" ht="14.5" outlineLevel="1">
      <c r="B148" s="41">
        <v>7</v>
      </c>
      <c r="C148" s="1262"/>
      <c r="D148" s="1262"/>
      <c r="E148" s="1262"/>
      <c r="F148" s="1262"/>
      <c r="G148" s="1262"/>
      <c r="H148" s="1262"/>
      <c r="I148" s="1262"/>
      <c r="J148" s="1262"/>
      <c r="K148" s="1262"/>
      <c r="L148" s="1262"/>
      <c r="M148" s="1262"/>
      <c r="N148" s="1263"/>
    </row>
    <row r="149" spans="1:15" s="37" customFormat="1" ht="9.75" customHeight="1" outlineLevel="1" thickBot="1">
      <c r="B149" s="46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8"/>
    </row>
    <row r="150" spans="1:15" ht="30" customHeight="1">
      <c r="A150" s="1265" t="s">
        <v>473</v>
      </c>
      <c r="B150" s="1265"/>
      <c r="C150" s="1265"/>
      <c r="D150" s="1265"/>
      <c r="E150" s="1265"/>
      <c r="F150" s="1265"/>
      <c r="G150" s="1265"/>
      <c r="H150" s="1265"/>
      <c r="I150" s="1265"/>
      <c r="J150" s="1265"/>
      <c r="K150" s="1265"/>
      <c r="L150" s="1265"/>
      <c r="M150" s="1265"/>
      <c r="N150" s="1265"/>
    </row>
    <row r="151" spans="1:15" ht="31" customHeight="1" outlineLevel="1">
      <c r="B151" s="1266" t="s">
        <v>34</v>
      </c>
      <c r="C151" s="1266"/>
      <c r="D151" s="1266"/>
      <c r="E151" s="1266"/>
      <c r="F151" s="1266"/>
      <c r="G151" s="1266"/>
      <c r="H151" s="1266"/>
      <c r="I151" s="1266"/>
      <c r="J151" s="1266"/>
      <c r="K151" s="1266"/>
      <c r="L151" s="1266"/>
      <c r="M151" s="1266"/>
      <c r="N151" s="29" t="s">
        <v>44</v>
      </c>
      <c r="O151" s="30"/>
    </row>
    <row r="152" spans="1:15" s="31" customFormat="1" ht="18" customHeight="1" outlineLevel="1">
      <c r="B152" s="1260" t="s">
        <v>36</v>
      </c>
      <c r="C152" s="1260"/>
      <c r="D152" s="32"/>
      <c r="E152" s="1260" t="s">
        <v>37</v>
      </c>
      <c r="F152" s="1260"/>
      <c r="G152" s="33"/>
      <c r="H152" s="1260" t="s">
        <v>38</v>
      </c>
      <c r="I152" s="1260"/>
      <c r="J152" s="33"/>
      <c r="L152" s="31" t="s">
        <v>39</v>
      </c>
      <c r="M152" s="1259"/>
      <c r="N152" s="1259"/>
    </row>
    <row r="153" spans="1:15" s="31" customFormat="1" ht="5.25" customHeight="1" outlineLevel="1" thickBot="1">
      <c r="B153" s="34"/>
      <c r="C153" s="34"/>
      <c r="E153" s="34"/>
      <c r="F153" s="34"/>
      <c r="G153" s="35"/>
      <c r="H153" s="34"/>
      <c r="I153" s="34"/>
      <c r="J153" s="35"/>
      <c r="M153" s="36"/>
      <c r="N153" s="36"/>
    </row>
    <row r="154" spans="1:15" s="37" customFormat="1" ht="18" customHeight="1" outlineLevel="1">
      <c r="B154" s="38" t="s">
        <v>467</v>
      </c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40"/>
    </row>
    <row r="155" spans="1:15" s="37" customFormat="1" ht="18" customHeight="1" outlineLevel="1">
      <c r="B155" s="41">
        <v>1</v>
      </c>
      <c r="C155" s="1262"/>
      <c r="D155" s="1262"/>
      <c r="E155" s="1262"/>
      <c r="F155" s="1262"/>
      <c r="G155" s="1262"/>
      <c r="H155" s="1262"/>
      <c r="I155" s="1262"/>
      <c r="J155" s="1262"/>
      <c r="K155" s="1262"/>
      <c r="L155" s="1262"/>
      <c r="M155" s="1262"/>
      <c r="N155" s="1263"/>
    </row>
    <row r="156" spans="1:15" s="37" customFormat="1" ht="18" customHeight="1" outlineLevel="1">
      <c r="B156" s="41">
        <v>2</v>
      </c>
      <c r="C156" s="1262"/>
      <c r="D156" s="1262"/>
      <c r="E156" s="1262"/>
      <c r="F156" s="1262"/>
      <c r="G156" s="1262"/>
      <c r="H156" s="1262"/>
      <c r="I156" s="1262"/>
      <c r="J156" s="1262"/>
      <c r="K156" s="1262"/>
      <c r="L156" s="1262"/>
      <c r="M156" s="1262"/>
      <c r="N156" s="1263"/>
    </row>
    <row r="157" spans="1:15" s="37" customFormat="1" ht="18" customHeight="1" outlineLevel="1">
      <c r="B157" s="41">
        <v>3</v>
      </c>
      <c r="C157" s="1262"/>
      <c r="D157" s="1262"/>
      <c r="E157" s="1262"/>
      <c r="F157" s="1262"/>
      <c r="G157" s="1262"/>
      <c r="H157" s="1262"/>
      <c r="I157" s="1262"/>
      <c r="J157" s="1262"/>
      <c r="K157" s="1262"/>
      <c r="L157" s="1262"/>
      <c r="M157" s="1262"/>
      <c r="N157" s="1263"/>
    </row>
    <row r="158" spans="1:15" s="37" customFormat="1" ht="18" customHeight="1" outlineLevel="1">
      <c r="B158" s="41">
        <v>4</v>
      </c>
      <c r="C158" s="1262"/>
      <c r="D158" s="1262"/>
      <c r="E158" s="1262"/>
      <c r="F158" s="1262"/>
      <c r="G158" s="1262"/>
      <c r="H158" s="1262"/>
      <c r="I158" s="1262"/>
      <c r="J158" s="1262"/>
      <c r="K158" s="1262"/>
      <c r="L158" s="1262"/>
      <c r="M158" s="1262"/>
      <c r="N158" s="1263"/>
    </row>
    <row r="159" spans="1:15" s="37" customFormat="1" ht="18" customHeight="1" outlineLevel="1">
      <c r="B159" s="41">
        <v>5</v>
      </c>
      <c r="C159" s="1262"/>
      <c r="D159" s="1262"/>
      <c r="E159" s="1262"/>
      <c r="F159" s="1262"/>
      <c r="G159" s="1262"/>
      <c r="H159" s="1262"/>
      <c r="I159" s="1262"/>
      <c r="J159" s="1262"/>
      <c r="K159" s="1262"/>
      <c r="L159" s="1262"/>
      <c r="M159" s="1262"/>
      <c r="N159" s="1263"/>
    </row>
    <row r="160" spans="1:15" s="37" customFormat="1" ht="18" customHeight="1" outlineLevel="1">
      <c r="B160" s="41">
        <v>6</v>
      </c>
      <c r="C160" s="1262"/>
      <c r="D160" s="1262"/>
      <c r="E160" s="1262"/>
      <c r="F160" s="1262"/>
      <c r="G160" s="1262"/>
      <c r="H160" s="1262"/>
      <c r="I160" s="1262"/>
      <c r="J160" s="1262"/>
      <c r="K160" s="1262"/>
      <c r="L160" s="1262"/>
      <c r="M160" s="1262"/>
      <c r="N160" s="1263"/>
    </row>
    <row r="161" spans="2:14" s="37" customFormat="1" ht="18" customHeight="1" outlineLevel="1">
      <c r="B161" s="41">
        <v>7</v>
      </c>
      <c r="C161" s="1262"/>
      <c r="D161" s="1262"/>
      <c r="E161" s="1262"/>
      <c r="F161" s="1262"/>
      <c r="G161" s="1262"/>
      <c r="H161" s="1262"/>
      <c r="I161" s="1262"/>
      <c r="J161" s="1262"/>
      <c r="K161" s="1262"/>
      <c r="L161" s="1262"/>
      <c r="M161" s="1262"/>
      <c r="N161" s="1263"/>
    </row>
    <row r="162" spans="2:14" s="37" customFormat="1" ht="18" customHeight="1" outlineLevel="1">
      <c r="B162" s="42" t="s">
        <v>40</v>
      </c>
      <c r="N162" s="43"/>
    </row>
    <row r="163" spans="2:14" s="37" customFormat="1" ht="18" customHeight="1" outlineLevel="1">
      <c r="B163" s="41">
        <v>1</v>
      </c>
      <c r="C163" s="723"/>
      <c r="D163" s="723"/>
      <c r="E163" s="723"/>
      <c r="F163" s="723"/>
      <c r="G163" s="723"/>
      <c r="H163" s="723"/>
      <c r="I163" s="723"/>
      <c r="J163" s="723"/>
      <c r="K163" s="723"/>
      <c r="L163" s="723"/>
      <c r="M163" s="723"/>
      <c r="N163" s="724"/>
    </row>
    <row r="164" spans="2:14" s="37" customFormat="1" ht="18" customHeight="1" outlineLevel="1">
      <c r="B164" s="41">
        <v>2</v>
      </c>
      <c r="C164" s="725"/>
      <c r="D164" s="725"/>
      <c r="E164" s="725"/>
      <c r="F164" s="725"/>
      <c r="G164" s="725"/>
      <c r="H164" s="725"/>
      <c r="I164" s="725"/>
      <c r="J164" s="725"/>
      <c r="K164" s="725"/>
      <c r="L164" s="725"/>
      <c r="M164" s="725"/>
      <c r="N164" s="726"/>
    </row>
    <row r="165" spans="2:14" s="37" customFormat="1" ht="18" customHeight="1" outlineLevel="1">
      <c r="B165" s="41">
        <v>3</v>
      </c>
      <c r="C165" s="725"/>
      <c r="D165" s="725"/>
      <c r="E165" s="725"/>
      <c r="F165" s="725"/>
      <c r="G165" s="725"/>
      <c r="H165" s="725"/>
      <c r="I165" s="725"/>
      <c r="J165" s="725"/>
      <c r="K165" s="725"/>
      <c r="L165" s="725"/>
      <c r="M165" s="725"/>
      <c r="N165" s="726"/>
    </row>
    <row r="166" spans="2:14" s="37" customFormat="1" ht="18" customHeight="1" outlineLevel="1">
      <c r="B166" s="41">
        <v>4</v>
      </c>
      <c r="C166" s="725"/>
      <c r="D166" s="725"/>
      <c r="E166" s="725"/>
      <c r="F166" s="725"/>
      <c r="G166" s="725"/>
      <c r="H166" s="725"/>
      <c r="I166" s="725"/>
      <c r="J166" s="725"/>
      <c r="K166" s="725"/>
      <c r="L166" s="725"/>
      <c r="M166" s="725"/>
      <c r="N166" s="726"/>
    </row>
    <row r="167" spans="2:14" s="37" customFormat="1" ht="18" customHeight="1" outlineLevel="1">
      <c r="B167" s="41">
        <v>5</v>
      </c>
      <c r="C167" s="725"/>
      <c r="D167" s="725"/>
      <c r="E167" s="725"/>
      <c r="F167" s="725"/>
      <c r="G167" s="725"/>
      <c r="H167" s="725"/>
      <c r="I167" s="725"/>
      <c r="J167" s="725"/>
      <c r="K167" s="725"/>
      <c r="L167" s="725"/>
      <c r="M167" s="725"/>
      <c r="N167" s="726"/>
    </row>
    <row r="168" spans="2:14" s="37" customFormat="1" ht="14.5" outlineLevel="1">
      <c r="B168" s="41">
        <v>6</v>
      </c>
      <c r="C168" s="725"/>
      <c r="D168" s="725"/>
      <c r="E168" s="725"/>
      <c r="F168" s="725"/>
      <c r="G168" s="725"/>
      <c r="H168" s="725"/>
      <c r="I168" s="725"/>
      <c r="J168" s="725"/>
      <c r="K168" s="725"/>
      <c r="L168" s="725"/>
      <c r="M168" s="725"/>
      <c r="N168" s="726"/>
    </row>
    <row r="169" spans="2:14" s="37" customFormat="1" ht="14.5" outlineLevel="1">
      <c r="B169" s="41">
        <v>7</v>
      </c>
      <c r="C169" s="725"/>
      <c r="D169" s="725"/>
      <c r="E169" s="725"/>
      <c r="F169" s="725"/>
      <c r="G169" s="725"/>
      <c r="H169" s="725"/>
      <c r="I169" s="725"/>
      <c r="J169" s="725"/>
      <c r="K169" s="725"/>
      <c r="L169" s="725"/>
      <c r="M169" s="725"/>
      <c r="N169" s="726"/>
    </row>
    <row r="170" spans="2:14" s="37" customFormat="1" outlineLevel="1">
      <c r="B170" s="42" t="s">
        <v>468</v>
      </c>
      <c r="N170" s="43"/>
    </row>
    <row r="171" spans="2:14" s="37" customFormat="1" ht="14.5" outlineLevel="1">
      <c r="B171" s="41">
        <v>1</v>
      </c>
      <c r="C171" s="1262"/>
      <c r="D171" s="1262"/>
      <c r="E171" s="1262"/>
      <c r="F171" s="1262"/>
      <c r="G171" s="1262"/>
      <c r="H171" s="1262"/>
      <c r="I171" s="1262"/>
      <c r="J171" s="1262"/>
      <c r="K171" s="1262"/>
      <c r="L171" s="1262"/>
      <c r="M171" s="1262"/>
      <c r="N171" s="1263"/>
    </row>
    <row r="172" spans="2:14" s="37" customFormat="1" ht="14.5" outlineLevel="1">
      <c r="B172" s="41">
        <v>2</v>
      </c>
      <c r="C172" s="1262"/>
      <c r="D172" s="1262"/>
      <c r="E172" s="1262"/>
      <c r="F172" s="1262"/>
      <c r="G172" s="1262"/>
      <c r="H172" s="1262"/>
      <c r="I172" s="1262"/>
      <c r="J172" s="1262"/>
      <c r="K172" s="1262"/>
      <c r="L172" s="1262"/>
      <c r="M172" s="1262"/>
      <c r="N172" s="1263"/>
    </row>
    <row r="173" spans="2:14" s="37" customFormat="1" ht="14.5" outlineLevel="1">
      <c r="B173" s="41">
        <v>3</v>
      </c>
      <c r="C173" s="1262"/>
      <c r="D173" s="1262"/>
      <c r="E173" s="1262"/>
      <c r="F173" s="1262"/>
      <c r="G173" s="1262"/>
      <c r="H173" s="1262"/>
      <c r="I173" s="1262"/>
      <c r="J173" s="1262"/>
      <c r="K173" s="1262"/>
      <c r="L173" s="1262"/>
      <c r="M173" s="1262"/>
      <c r="N173" s="1263"/>
    </row>
    <row r="174" spans="2:14" s="37" customFormat="1" ht="14.5" outlineLevel="1">
      <c r="B174" s="41">
        <v>4</v>
      </c>
      <c r="C174" s="1262"/>
      <c r="D174" s="1262"/>
      <c r="E174" s="1262"/>
      <c r="F174" s="1262"/>
      <c r="G174" s="1262"/>
      <c r="H174" s="1262"/>
      <c r="I174" s="1262"/>
      <c r="J174" s="1262"/>
      <c r="K174" s="1262"/>
      <c r="L174" s="1262"/>
      <c r="M174" s="1262"/>
      <c r="N174" s="1263"/>
    </row>
    <row r="175" spans="2:14" s="37" customFormat="1" ht="14.5" outlineLevel="1">
      <c r="B175" s="41">
        <v>5</v>
      </c>
      <c r="C175" s="1262"/>
      <c r="D175" s="1262"/>
      <c r="E175" s="1262"/>
      <c r="F175" s="1262"/>
      <c r="G175" s="1262"/>
      <c r="H175" s="1262"/>
      <c r="I175" s="1262"/>
      <c r="J175" s="1262"/>
      <c r="K175" s="1262"/>
      <c r="L175" s="1262"/>
      <c r="M175" s="1262"/>
      <c r="N175" s="1263"/>
    </row>
    <row r="176" spans="2:14" s="37" customFormat="1" ht="14.5" outlineLevel="1">
      <c r="B176" s="41">
        <v>6</v>
      </c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5"/>
    </row>
    <row r="177" spans="1:15" s="37" customFormat="1" ht="14.5" outlineLevel="1">
      <c r="B177" s="41">
        <v>7</v>
      </c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5"/>
    </row>
    <row r="178" spans="1:15" s="37" customFormat="1" outlineLevel="1">
      <c r="B178" s="42" t="s">
        <v>469</v>
      </c>
      <c r="N178" s="43"/>
    </row>
    <row r="179" spans="1:15" s="37" customFormat="1" ht="14.5" outlineLevel="1">
      <c r="B179" s="41">
        <v>1</v>
      </c>
      <c r="C179" s="1262"/>
      <c r="D179" s="1262"/>
      <c r="E179" s="1262"/>
      <c r="F179" s="1262"/>
      <c r="G179" s="1262"/>
      <c r="H179" s="1262"/>
      <c r="I179" s="1262"/>
      <c r="J179" s="1262"/>
      <c r="K179" s="1262"/>
      <c r="L179" s="1262"/>
      <c r="M179" s="1262"/>
      <c r="N179" s="1263"/>
    </row>
    <row r="180" spans="1:15" s="37" customFormat="1" ht="14.5" outlineLevel="1">
      <c r="B180" s="41">
        <v>2</v>
      </c>
      <c r="C180" s="1262"/>
      <c r="D180" s="1262"/>
      <c r="E180" s="1262"/>
      <c r="F180" s="1262"/>
      <c r="G180" s="1262"/>
      <c r="H180" s="1262"/>
      <c r="I180" s="1262"/>
      <c r="J180" s="1262"/>
      <c r="K180" s="1262"/>
      <c r="L180" s="1262"/>
      <c r="M180" s="1262"/>
      <c r="N180" s="1263"/>
    </row>
    <row r="181" spans="1:15" s="37" customFormat="1" ht="14.5" outlineLevel="1">
      <c r="B181" s="41">
        <v>3</v>
      </c>
      <c r="C181" s="1262"/>
      <c r="D181" s="1262"/>
      <c r="E181" s="1262"/>
      <c r="F181" s="1262"/>
      <c r="G181" s="1262"/>
      <c r="H181" s="1262"/>
      <c r="I181" s="1262"/>
      <c r="J181" s="1262"/>
      <c r="K181" s="1262"/>
      <c r="L181" s="1262"/>
      <c r="M181" s="1262"/>
      <c r="N181" s="1263"/>
    </row>
    <row r="182" spans="1:15" s="37" customFormat="1" ht="14.5" outlineLevel="1">
      <c r="B182" s="41">
        <v>4</v>
      </c>
      <c r="C182" s="1262"/>
      <c r="D182" s="1262"/>
      <c r="E182" s="1262"/>
      <c r="F182" s="1262"/>
      <c r="G182" s="1262"/>
      <c r="H182" s="1262"/>
      <c r="I182" s="1262"/>
      <c r="J182" s="1262"/>
      <c r="K182" s="1262"/>
      <c r="L182" s="1262"/>
      <c r="M182" s="1262"/>
      <c r="N182" s="1263"/>
    </row>
    <row r="183" spans="1:15" s="37" customFormat="1" ht="14.5" outlineLevel="1">
      <c r="B183" s="41">
        <v>5</v>
      </c>
      <c r="C183" s="1262"/>
      <c r="D183" s="1262"/>
      <c r="E183" s="1262"/>
      <c r="F183" s="1262"/>
      <c r="G183" s="1262"/>
      <c r="H183" s="1262"/>
      <c r="I183" s="1262"/>
      <c r="J183" s="1262"/>
      <c r="K183" s="1262"/>
      <c r="L183" s="1262"/>
      <c r="M183" s="1262"/>
      <c r="N183" s="1263"/>
    </row>
    <row r="184" spans="1:15" s="37" customFormat="1" ht="14.5" outlineLevel="1">
      <c r="B184" s="41">
        <v>6</v>
      </c>
      <c r="C184" s="1262"/>
      <c r="D184" s="1262"/>
      <c r="E184" s="1262"/>
      <c r="F184" s="1262"/>
      <c r="G184" s="1262"/>
      <c r="H184" s="1262"/>
      <c r="I184" s="1262"/>
      <c r="J184" s="1262"/>
      <c r="K184" s="1262"/>
      <c r="L184" s="1262"/>
      <c r="M184" s="1262"/>
      <c r="N184" s="1263"/>
    </row>
    <row r="185" spans="1:15" s="37" customFormat="1" ht="14.5" outlineLevel="1">
      <c r="B185" s="41">
        <v>7</v>
      </c>
      <c r="C185" s="1262"/>
      <c r="D185" s="1262"/>
      <c r="E185" s="1262"/>
      <c r="F185" s="1262"/>
      <c r="G185" s="1262"/>
      <c r="H185" s="1262"/>
      <c r="I185" s="1262"/>
      <c r="J185" s="1262"/>
      <c r="K185" s="1262"/>
      <c r="L185" s="1262"/>
      <c r="M185" s="1262"/>
      <c r="N185" s="1263"/>
    </row>
    <row r="186" spans="1:15" s="37" customFormat="1" ht="9.75" customHeight="1" outlineLevel="1" thickBot="1">
      <c r="B186" s="46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8"/>
    </row>
    <row r="187" spans="1:15" ht="30" customHeight="1">
      <c r="A187" s="1265" t="s">
        <v>474</v>
      </c>
      <c r="B187" s="1265"/>
      <c r="C187" s="1265"/>
      <c r="D187" s="1265"/>
      <c r="E187" s="1265"/>
      <c r="F187" s="1265"/>
      <c r="G187" s="1265"/>
      <c r="H187" s="1265"/>
      <c r="I187" s="1265"/>
      <c r="J187" s="1265"/>
      <c r="K187" s="1265"/>
      <c r="L187" s="1265"/>
      <c r="M187" s="1265"/>
      <c r="N187" s="1265"/>
    </row>
    <row r="188" spans="1:15" ht="31" customHeight="1" outlineLevel="1">
      <c r="B188" s="1266" t="s">
        <v>34</v>
      </c>
      <c r="C188" s="1266"/>
      <c r="D188" s="1266"/>
      <c r="E188" s="1266"/>
      <c r="F188" s="1266"/>
      <c r="G188" s="1266"/>
      <c r="H188" s="1266"/>
      <c r="I188" s="1266"/>
      <c r="J188" s="1266"/>
      <c r="K188" s="1266"/>
      <c r="L188" s="1266"/>
      <c r="M188" s="1266"/>
      <c r="N188" s="29" t="s">
        <v>45</v>
      </c>
      <c r="O188" s="30"/>
    </row>
    <row r="189" spans="1:15" s="31" customFormat="1" ht="18" customHeight="1" outlineLevel="1">
      <c r="B189" s="1260" t="s">
        <v>36</v>
      </c>
      <c r="C189" s="1260"/>
      <c r="D189" s="32"/>
      <c r="E189" s="1260" t="s">
        <v>37</v>
      </c>
      <c r="F189" s="1260"/>
      <c r="G189" s="33"/>
      <c r="H189" s="1260" t="s">
        <v>38</v>
      </c>
      <c r="I189" s="1260"/>
      <c r="J189" s="33"/>
      <c r="L189" s="31" t="s">
        <v>39</v>
      </c>
      <c r="M189" s="1259"/>
      <c r="N189" s="1259"/>
    </row>
    <row r="190" spans="1:15" s="31" customFormat="1" ht="5.25" customHeight="1" outlineLevel="1" thickBot="1">
      <c r="B190" s="34"/>
      <c r="C190" s="34"/>
      <c r="E190" s="34"/>
      <c r="F190" s="34"/>
      <c r="G190" s="35"/>
      <c r="H190" s="34"/>
      <c r="I190" s="34"/>
      <c r="J190" s="35"/>
      <c r="M190" s="36"/>
      <c r="N190" s="36"/>
    </row>
    <row r="191" spans="1:15" s="37" customFormat="1" ht="18" customHeight="1" outlineLevel="1">
      <c r="B191" s="38" t="s">
        <v>467</v>
      </c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40"/>
    </row>
    <row r="192" spans="1:15" s="37" customFormat="1" ht="18" customHeight="1" outlineLevel="1">
      <c r="B192" s="41">
        <v>1</v>
      </c>
      <c r="C192" s="1262"/>
      <c r="D192" s="1262"/>
      <c r="E192" s="1262"/>
      <c r="F192" s="1262"/>
      <c r="G192" s="1262"/>
      <c r="H192" s="1262"/>
      <c r="I192" s="1262"/>
      <c r="J192" s="1262"/>
      <c r="K192" s="1262"/>
      <c r="L192" s="1262"/>
      <c r="M192" s="1262"/>
      <c r="N192" s="1263"/>
    </row>
    <row r="193" spans="2:14" s="37" customFormat="1" ht="18" customHeight="1" outlineLevel="1">
      <c r="B193" s="41">
        <v>2</v>
      </c>
      <c r="C193" s="1262"/>
      <c r="D193" s="1262"/>
      <c r="E193" s="1262"/>
      <c r="F193" s="1262"/>
      <c r="G193" s="1262"/>
      <c r="H193" s="1262"/>
      <c r="I193" s="1262"/>
      <c r="J193" s="1262"/>
      <c r="K193" s="1262"/>
      <c r="L193" s="1262"/>
      <c r="M193" s="1262"/>
      <c r="N193" s="1263"/>
    </row>
    <row r="194" spans="2:14" s="37" customFormat="1" ht="18" customHeight="1" outlineLevel="1">
      <c r="B194" s="41">
        <v>3</v>
      </c>
      <c r="C194" s="1262"/>
      <c r="D194" s="1262"/>
      <c r="E194" s="1262"/>
      <c r="F194" s="1262"/>
      <c r="G194" s="1262"/>
      <c r="H194" s="1262"/>
      <c r="I194" s="1262"/>
      <c r="J194" s="1262"/>
      <c r="K194" s="1262"/>
      <c r="L194" s="1262"/>
      <c r="M194" s="1262"/>
      <c r="N194" s="1263"/>
    </row>
    <row r="195" spans="2:14" s="37" customFormat="1" ht="18" customHeight="1" outlineLevel="1">
      <c r="B195" s="41">
        <v>4</v>
      </c>
      <c r="C195" s="1262"/>
      <c r="D195" s="1262"/>
      <c r="E195" s="1262"/>
      <c r="F195" s="1262"/>
      <c r="G195" s="1262"/>
      <c r="H195" s="1262"/>
      <c r="I195" s="1262"/>
      <c r="J195" s="1262"/>
      <c r="K195" s="1262"/>
      <c r="L195" s="1262"/>
      <c r="M195" s="1262"/>
      <c r="N195" s="1263"/>
    </row>
    <row r="196" spans="2:14" s="37" customFormat="1" ht="18" customHeight="1" outlineLevel="1">
      <c r="B196" s="41">
        <v>5</v>
      </c>
      <c r="C196" s="1262"/>
      <c r="D196" s="1262"/>
      <c r="E196" s="1262"/>
      <c r="F196" s="1262"/>
      <c r="G196" s="1262"/>
      <c r="H196" s="1262"/>
      <c r="I196" s="1262"/>
      <c r="J196" s="1262"/>
      <c r="K196" s="1262"/>
      <c r="L196" s="1262"/>
      <c r="M196" s="1262"/>
      <c r="N196" s="1263"/>
    </row>
    <row r="197" spans="2:14" s="37" customFormat="1" ht="18" customHeight="1" outlineLevel="1">
      <c r="B197" s="41">
        <v>6</v>
      </c>
      <c r="C197" s="1262"/>
      <c r="D197" s="1262"/>
      <c r="E197" s="1262"/>
      <c r="F197" s="1262"/>
      <c r="G197" s="1262"/>
      <c r="H197" s="1262"/>
      <c r="I197" s="1262"/>
      <c r="J197" s="1262"/>
      <c r="K197" s="1262"/>
      <c r="L197" s="1262"/>
      <c r="M197" s="1262"/>
      <c r="N197" s="1263"/>
    </row>
    <row r="198" spans="2:14" s="37" customFormat="1" ht="18" customHeight="1" outlineLevel="1">
      <c r="B198" s="41">
        <v>7</v>
      </c>
      <c r="C198" s="1262"/>
      <c r="D198" s="1262"/>
      <c r="E198" s="1262"/>
      <c r="F198" s="1262"/>
      <c r="G198" s="1262"/>
      <c r="H198" s="1262"/>
      <c r="I198" s="1262"/>
      <c r="J198" s="1262"/>
      <c r="K198" s="1262"/>
      <c r="L198" s="1262"/>
      <c r="M198" s="1262"/>
      <c r="N198" s="1263"/>
    </row>
    <row r="199" spans="2:14" s="37" customFormat="1" ht="18" customHeight="1" outlineLevel="1">
      <c r="B199" s="42" t="s">
        <v>40</v>
      </c>
      <c r="N199" s="43"/>
    </row>
    <row r="200" spans="2:14" s="37" customFormat="1" ht="18" customHeight="1" outlineLevel="1">
      <c r="B200" s="41">
        <v>1</v>
      </c>
      <c r="C200" s="723"/>
      <c r="D200" s="723"/>
      <c r="E200" s="723"/>
      <c r="F200" s="723"/>
      <c r="G200" s="723"/>
      <c r="H200" s="723"/>
      <c r="I200" s="723"/>
      <c r="J200" s="723"/>
      <c r="K200" s="723"/>
      <c r="L200" s="723"/>
      <c r="M200" s="723"/>
      <c r="N200" s="724"/>
    </row>
    <row r="201" spans="2:14" s="37" customFormat="1" ht="18" customHeight="1" outlineLevel="1">
      <c r="B201" s="41">
        <v>2</v>
      </c>
      <c r="C201" s="725"/>
      <c r="D201" s="725"/>
      <c r="E201" s="725"/>
      <c r="F201" s="725"/>
      <c r="G201" s="725"/>
      <c r="H201" s="725"/>
      <c r="I201" s="725"/>
      <c r="J201" s="725"/>
      <c r="K201" s="725"/>
      <c r="L201" s="725"/>
      <c r="M201" s="725"/>
      <c r="N201" s="726"/>
    </row>
    <row r="202" spans="2:14" s="37" customFormat="1" ht="18" customHeight="1" outlineLevel="1">
      <c r="B202" s="41">
        <v>3</v>
      </c>
      <c r="C202" s="725"/>
      <c r="D202" s="725"/>
      <c r="E202" s="725"/>
      <c r="F202" s="725"/>
      <c r="G202" s="725"/>
      <c r="H202" s="725"/>
      <c r="I202" s="725"/>
      <c r="J202" s="725"/>
      <c r="K202" s="725"/>
      <c r="L202" s="725"/>
      <c r="M202" s="725"/>
      <c r="N202" s="726"/>
    </row>
    <row r="203" spans="2:14" s="37" customFormat="1" ht="18" customHeight="1" outlineLevel="1">
      <c r="B203" s="41">
        <v>4</v>
      </c>
      <c r="C203" s="725"/>
      <c r="D203" s="725"/>
      <c r="E203" s="725"/>
      <c r="F203" s="725"/>
      <c r="G203" s="725"/>
      <c r="H203" s="725"/>
      <c r="I203" s="725"/>
      <c r="J203" s="725"/>
      <c r="K203" s="725"/>
      <c r="L203" s="725"/>
      <c r="M203" s="725"/>
      <c r="N203" s="726"/>
    </row>
    <row r="204" spans="2:14" s="37" customFormat="1" ht="18" customHeight="1" outlineLevel="1">
      <c r="B204" s="41">
        <v>5</v>
      </c>
      <c r="C204" s="725"/>
      <c r="D204" s="725"/>
      <c r="E204" s="725"/>
      <c r="F204" s="725"/>
      <c r="G204" s="725"/>
      <c r="H204" s="725"/>
      <c r="I204" s="725"/>
      <c r="J204" s="725"/>
      <c r="K204" s="725"/>
      <c r="L204" s="725"/>
      <c r="M204" s="725"/>
      <c r="N204" s="726"/>
    </row>
    <row r="205" spans="2:14" s="37" customFormat="1" ht="14.5" outlineLevel="1">
      <c r="B205" s="41">
        <v>6</v>
      </c>
      <c r="C205" s="725"/>
      <c r="D205" s="725"/>
      <c r="E205" s="725"/>
      <c r="F205" s="725"/>
      <c r="G205" s="725"/>
      <c r="H205" s="725"/>
      <c r="I205" s="725"/>
      <c r="J205" s="725"/>
      <c r="K205" s="725"/>
      <c r="L205" s="725"/>
      <c r="M205" s="725"/>
      <c r="N205" s="726"/>
    </row>
    <row r="206" spans="2:14" s="37" customFormat="1" ht="14.5" outlineLevel="1">
      <c r="B206" s="41">
        <v>7</v>
      </c>
      <c r="C206" s="725"/>
      <c r="D206" s="725"/>
      <c r="E206" s="725"/>
      <c r="F206" s="725"/>
      <c r="G206" s="725"/>
      <c r="H206" s="725"/>
      <c r="I206" s="725"/>
      <c r="J206" s="725"/>
      <c r="K206" s="725"/>
      <c r="L206" s="725"/>
      <c r="M206" s="725"/>
      <c r="N206" s="726"/>
    </row>
    <row r="207" spans="2:14" s="37" customFormat="1" outlineLevel="1">
      <c r="B207" s="42" t="s">
        <v>468</v>
      </c>
      <c r="N207" s="43"/>
    </row>
    <row r="208" spans="2:14" s="37" customFormat="1" ht="14.5" outlineLevel="1">
      <c r="B208" s="41">
        <v>1</v>
      </c>
      <c r="C208" s="1262"/>
      <c r="D208" s="1262"/>
      <c r="E208" s="1262"/>
      <c r="F208" s="1262"/>
      <c r="G208" s="1262"/>
      <c r="H208" s="1262"/>
      <c r="I208" s="1262"/>
      <c r="J208" s="1262"/>
      <c r="K208" s="1262"/>
      <c r="L208" s="1262"/>
      <c r="M208" s="1262"/>
      <c r="N208" s="1263"/>
    </row>
    <row r="209" spans="1:14" s="37" customFormat="1" ht="14.5" outlineLevel="1">
      <c r="B209" s="41">
        <v>2</v>
      </c>
      <c r="C209" s="1262"/>
      <c r="D209" s="1262"/>
      <c r="E209" s="1262"/>
      <c r="F209" s="1262"/>
      <c r="G209" s="1262"/>
      <c r="H209" s="1262"/>
      <c r="I209" s="1262"/>
      <c r="J209" s="1262"/>
      <c r="K209" s="1262"/>
      <c r="L209" s="1262"/>
      <c r="M209" s="1262"/>
      <c r="N209" s="1263"/>
    </row>
    <row r="210" spans="1:14" s="37" customFormat="1" ht="14.5" outlineLevel="1">
      <c r="B210" s="41">
        <v>3</v>
      </c>
      <c r="C210" s="1262"/>
      <c r="D210" s="1262"/>
      <c r="E210" s="1262"/>
      <c r="F210" s="1262"/>
      <c r="G210" s="1262"/>
      <c r="H210" s="1262"/>
      <c r="I210" s="1262"/>
      <c r="J210" s="1262"/>
      <c r="K210" s="1262"/>
      <c r="L210" s="1262"/>
      <c r="M210" s="1262"/>
      <c r="N210" s="1263"/>
    </row>
    <row r="211" spans="1:14" s="37" customFormat="1" ht="14.5" outlineLevel="1">
      <c r="B211" s="41">
        <v>4</v>
      </c>
      <c r="C211" s="1262"/>
      <c r="D211" s="1262"/>
      <c r="E211" s="1262"/>
      <c r="F211" s="1262"/>
      <c r="G211" s="1262"/>
      <c r="H211" s="1262"/>
      <c r="I211" s="1262"/>
      <c r="J211" s="1262"/>
      <c r="K211" s="1262"/>
      <c r="L211" s="1262"/>
      <c r="M211" s="1262"/>
      <c r="N211" s="1263"/>
    </row>
    <row r="212" spans="1:14" s="37" customFormat="1" ht="14.5" outlineLevel="1">
      <c r="B212" s="41">
        <v>5</v>
      </c>
      <c r="C212" s="1262"/>
      <c r="D212" s="1262"/>
      <c r="E212" s="1262"/>
      <c r="F212" s="1262"/>
      <c r="G212" s="1262"/>
      <c r="H212" s="1262"/>
      <c r="I212" s="1262"/>
      <c r="J212" s="1262"/>
      <c r="K212" s="1262"/>
      <c r="L212" s="1262"/>
      <c r="M212" s="1262"/>
      <c r="N212" s="1263"/>
    </row>
    <row r="213" spans="1:14" s="37" customFormat="1" ht="14.5" outlineLevel="1">
      <c r="B213" s="41">
        <v>6</v>
      </c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5"/>
    </row>
    <row r="214" spans="1:14" s="37" customFormat="1" ht="14.5" outlineLevel="1">
      <c r="B214" s="41">
        <v>7</v>
      </c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5"/>
    </row>
    <row r="215" spans="1:14" s="37" customFormat="1" outlineLevel="1">
      <c r="B215" s="42" t="s">
        <v>469</v>
      </c>
      <c r="N215" s="43"/>
    </row>
    <row r="216" spans="1:14" s="37" customFormat="1" ht="14.5" outlineLevel="1">
      <c r="B216" s="41">
        <v>1</v>
      </c>
      <c r="C216" s="1262"/>
      <c r="D216" s="1262"/>
      <c r="E216" s="1262"/>
      <c r="F216" s="1262"/>
      <c r="G216" s="1262"/>
      <c r="H216" s="1262"/>
      <c r="I216" s="1262"/>
      <c r="J216" s="1262"/>
      <c r="K216" s="1262"/>
      <c r="L216" s="1262"/>
      <c r="M216" s="1262"/>
      <c r="N216" s="1263"/>
    </row>
    <row r="217" spans="1:14" s="37" customFormat="1" ht="14.5" outlineLevel="1">
      <c r="B217" s="41">
        <v>2</v>
      </c>
      <c r="C217" s="1262"/>
      <c r="D217" s="1262"/>
      <c r="E217" s="1262"/>
      <c r="F217" s="1262"/>
      <c r="G217" s="1262"/>
      <c r="H217" s="1262"/>
      <c r="I217" s="1262"/>
      <c r="J217" s="1262"/>
      <c r="K217" s="1262"/>
      <c r="L217" s="1262"/>
      <c r="M217" s="1262"/>
      <c r="N217" s="1263"/>
    </row>
    <row r="218" spans="1:14" s="37" customFormat="1" ht="14.5" outlineLevel="1">
      <c r="B218" s="41">
        <v>3</v>
      </c>
      <c r="C218" s="1262"/>
      <c r="D218" s="1262"/>
      <c r="E218" s="1262"/>
      <c r="F218" s="1262"/>
      <c r="G218" s="1262"/>
      <c r="H218" s="1262"/>
      <c r="I218" s="1262"/>
      <c r="J218" s="1262"/>
      <c r="K218" s="1262"/>
      <c r="L218" s="1262"/>
      <c r="M218" s="1262"/>
      <c r="N218" s="1263"/>
    </row>
    <row r="219" spans="1:14" s="37" customFormat="1" ht="14.5" outlineLevel="1">
      <c r="B219" s="41">
        <v>4</v>
      </c>
      <c r="C219" s="1262"/>
      <c r="D219" s="1262"/>
      <c r="E219" s="1262"/>
      <c r="F219" s="1262"/>
      <c r="G219" s="1262"/>
      <c r="H219" s="1262"/>
      <c r="I219" s="1262"/>
      <c r="J219" s="1262"/>
      <c r="K219" s="1262"/>
      <c r="L219" s="1262"/>
      <c r="M219" s="1262"/>
      <c r="N219" s="1263"/>
    </row>
    <row r="220" spans="1:14" s="37" customFormat="1" ht="14.5" outlineLevel="1">
      <c r="B220" s="41">
        <v>5</v>
      </c>
      <c r="C220" s="1262"/>
      <c r="D220" s="1262"/>
      <c r="E220" s="1262"/>
      <c r="F220" s="1262"/>
      <c r="G220" s="1262"/>
      <c r="H220" s="1262"/>
      <c r="I220" s="1262"/>
      <c r="J220" s="1262"/>
      <c r="K220" s="1262"/>
      <c r="L220" s="1262"/>
      <c r="M220" s="1262"/>
      <c r="N220" s="1263"/>
    </row>
    <row r="221" spans="1:14" s="37" customFormat="1" ht="14.5" outlineLevel="1">
      <c r="B221" s="41">
        <v>6</v>
      </c>
      <c r="C221" s="1262"/>
      <c r="D221" s="1262"/>
      <c r="E221" s="1262"/>
      <c r="F221" s="1262"/>
      <c r="G221" s="1262"/>
      <c r="H221" s="1262"/>
      <c r="I221" s="1262"/>
      <c r="J221" s="1262"/>
      <c r="K221" s="1262"/>
      <c r="L221" s="1262"/>
      <c r="M221" s="1262"/>
      <c r="N221" s="1263"/>
    </row>
    <row r="222" spans="1:14" s="37" customFormat="1" ht="14.5" outlineLevel="1">
      <c r="B222" s="41">
        <v>7</v>
      </c>
      <c r="C222" s="1262"/>
      <c r="D222" s="1262"/>
      <c r="E222" s="1262"/>
      <c r="F222" s="1262"/>
      <c r="G222" s="1262"/>
      <c r="H222" s="1262"/>
      <c r="I222" s="1262"/>
      <c r="J222" s="1262"/>
      <c r="K222" s="1262"/>
      <c r="L222" s="1262"/>
      <c r="M222" s="1262"/>
      <c r="N222" s="1263"/>
    </row>
    <row r="223" spans="1:14" s="37" customFormat="1" ht="9.75" customHeight="1" outlineLevel="1" thickBot="1">
      <c r="B223" s="46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8"/>
    </row>
    <row r="224" spans="1:14" ht="30" customHeight="1">
      <c r="A224" s="1265" t="s">
        <v>475</v>
      </c>
      <c r="B224" s="1265"/>
      <c r="C224" s="1265"/>
      <c r="D224" s="1265"/>
      <c r="E224" s="1265"/>
      <c r="F224" s="1265"/>
      <c r="G224" s="1265"/>
      <c r="H224" s="1265"/>
      <c r="I224" s="1265"/>
      <c r="J224" s="1265"/>
      <c r="K224" s="1265"/>
      <c r="L224" s="1265"/>
      <c r="M224" s="1265"/>
      <c r="N224" s="1265"/>
    </row>
    <row r="225" spans="2:15" ht="31" customHeight="1" outlineLevel="1">
      <c r="B225" s="1266" t="s">
        <v>34</v>
      </c>
      <c r="C225" s="1266"/>
      <c r="D225" s="1266"/>
      <c r="E225" s="1266"/>
      <c r="F225" s="1266"/>
      <c r="G225" s="1266"/>
      <c r="H225" s="1266"/>
      <c r="I225" s="1266"/>
      <c r="J225" s="1266"/>
      <c r="K225" s="1266"/>
      <c r="L225" s="1266"/>
      <c r="M225" s="1266"/>
      <c r="N225" s="29" t="s">
        <v>46</v>
      </c>
      <c r="O225" s="30"/>
    </row>
    <row r="226" spans="2:15" s="31" customFormat="1" ht="18" customHeight="1" outlineLevel="1">
      <c r="B226" s="1260" t="s">
        <v>36</v>
      </c>
      <c r="C226" s="1260"/>
      <c r="D226" s="32"/>
      <c r="E226" s="1260" t="s">
        <v>37</v>
      </c>
      <c r="F226" s="1260"/>
      <c r="G226" s="33"/>
      <c r="H226" s="1260" t="s">
        <v>38</v>
      </c>
      <c r="I226" s="1260"/>
      <c r="J226" s="33"/>
      <c r="L226" s="31" t="s">
        <v>39</v>
      </c>
      <c r="M226" s="1259"/>
      <c r="N226" s="1259"/>
    </row>
    <row r="227" spans="2:15" s="31" customFormat="1" ht="5.25" customHeight="1" outlineLevel="1" thickBot="1">
      <c r="B227" s="34"/>
      <c r="C227" s="34"/>
      <c r="E227" s="34"/>
      <c r="F227" s="34"/>
      <c r="G227" s="35"/>
      <c r="H227" s="34"/>
      <c r="I227" s="34"/>
      <c r="J227" s="35"/>
      <c r="M227" s="36"/>
      <c r="N227" s="36"/>
    </row>
    <row r="228" spans="2:15" s="37" customFormat="1" ht="18" customHeight="1" outlineLevel="1">
      <c r="B228" s="38" t="s">
        <v>467</v>
      </c>
      <c r="C228" s="39"/>
      <c r="D228" s="39"/>
      <c r="E228" s="39"/>
      <c r="F228" s="39"/>
      <c r="G228" s="39"/>
      <c r="H228" s="39"/>
      <c r="I228" s="39"/>
      <c r="J228" s="39"/>
      <c r="K228" s="39"/>
      <c r="L228" s="39"/>
      <c r="M228" s="39"/>
      <c r="N228" s="40"/>
    </row>
    <row r="229" spans="2:15" s="37" customFormat="1" ht="18" customHeight="1" outlineLevel="1">
      <c r="B229" s="41">
        <v>1</v>
      </c>
      <c r="C229" s="1262"/>
      <c r="D229" s="1262"/>
      <c r="E229" s="1262"/>
      <c r="F229" s="1262"/>
      <c r="G229" s="1262"/>
      <c r="H229" s="1262"/>
      <c r="I229" s="1262"/>
      <c r="J229" s="1262"/>
      <c r="K229" s="1262"/>
      <c r="L229" s="1262"/>
      <c r="M229" s="1262"/>
      <c r="N229" s="1263"/>
    </row>
    <row r="230" spans="2:15" s="37" customFormat="1" ht="18" customHeight="1" outlineLevel="1">
      <c r="B230" s="41">
        <v>2</v>
      </c>
      <c r="C230" s="1262"/>
      <c r="D230" s="1262"/>
      <c r="E230" s="1262"/>
      <c r="F230" s="1262"/>
      <c r="G230" s="1262"/>
      <c r="H230" s="1262"/>
      <c r="I230" s="1262"/>
      <c r="J230" s="1262"/>
      <c r="K230" s="1262"/>
      <c r="L230" s="1262"/>
      <c r="M230" s="1262"/>
      <c r="N230" s="1263"/>
    </row>
    <row r="231" spans="2:15" s="37" customFormat="1" ht="18" customHeight="1" outlineLevel="1">
      <c r="B231" s="41">
        <v>3</v>
      </c>
      <c r="C231" s="1262"/>
      <c r="D231" s="1262"/>
      <c r="E231" s="1262"/>
      <c r="F231" s="1262"/>
      <c r="G231" s="1262"/>
      <c r="H231" s="1262"/>
      <c r="I231" s="1262"/>
      <c r="J231" s="1262"/>
      <c r="K231" s="1262"/>
      <c r="L231" s="1262"/>
      <c r="M231" s="1262"/>
      <c r="N231" s="1263"/>
    </row>
    <row r="232" spans="2:15" s="37" customFormat="1" ht="18" customHeight="1" outlineLevel="1">
      <c r="B232" s="41">
        <v>4</v>
      </c>
      <c r="C232" s="1262"/>
      <c r="D232" s="1262"/>
      <c r="E232" s="1262"/>
      <c r="F232" s="1262"/>
      <c r="G232" s="1262"/>
      <c r="H232" s="1262"/>
      <c r="I232" s="1262"/>
      <c r="J232" s="1262"/>
      <c r="K232" s="1262"/>
      <c r="L232" s="1262"/>
      <c r="M232" s="1262"/>
      <c r="N232" s="1263"/>
    </row>
    <row r="233" spans="2:15" s="37" customFormat="1" ht="18" customHeight="1" outlineLevel="1">
      <c r="B233" s="41">
        <v>5</v>
      </c>
      <c r="C233" s="1262"/>
      <c r="D233" s="1262"/>
      <c r="E233" s="1262"/>
      <c r="F233" s="1262"/>
      <c r="G233" s="1262"/>
      <c r="H233" s="1262"/>
      <c r="I233" s="1262"/>
      <c r="J233" s="1262"/>
      <c r="K233" s="1262"/>
      <c r="L233" s="1262"/>
      <c r="M233" s="1262"/>
      <c r="N233" s="1263"/>
    </row>
    <row r="234" spans="2:15" s="37" customFormat="1" ht="18" customHeight="1" outlineLevel="1">
      <c r="B234" s="41">
        <v>6</v>
      </c>
      <c r="C234" s="1262"/>
      <c r="D234" s="1262"/>
      <c r="E234" s="1262"/>
      <c r="F234" s="1262"/>
      <c r="G234" s="1262"/>
      <c r="H234" s="1262"/>
      <c r="I234" s="1262"/>
      <c r="J234" s="1262"/>
      <c r="K234" s="1262"/>
      <c r="L234" s="1262"/>
      <c r="M234" s="1262"/>
      <c r="N234" s="1263"/>
    </row>
    <row r="235" spans="2:15" s="37" customFormat="1" ht="18" customHeight="1" outlineLevel="1">
      <c r="B235" s="41">
        <v>7</v>
      </c>
      <c r="C235" s="1262"/>
      <c r="D235" s="1262"/>
      <c r="E235" s="1262"/>
      <c r="F235" s="1262"/>
      <c r="G235" s="1262"/>
      <c r="H235" s="1262"/>
      <c r="I235" s="1262"/>
      <c r="J235" s="1262"/>
      <c r="K235" s="1262"/>
      <c r="L235" s="1262"/>
      <c r="M235" s="1262"/>
      <c r="N235" s="1263"/>
    </row>
    <row r="236" spans="2:15" s="37" customFormat="1" ht="18" customHeight="1" outlineLevel="1">
      <c r="B236" s="42" t="s">
        <v>40</v>
      </c>
      <c r="N236" s="43"/>
    </row>
    <row r="237" spans="2:15" s="37" customFormat="1" ht="18" customHeight="1" outlineLevel="1">
      <c r="B237" s="41">
        <v>1</v>
      </c>
      <c r="C237" s="723"/>
      <c r="D237" s="723"/>
      <c r="E237" s="723"/>
      <c r="F237" s="723"/>
      <c r="G237" s="723"/>
      <c r="H237" s="723"/>
      <c r="I237" s="723"/>
      <c r="J237" s="723"/>
      <c r="K237" s="723"/>
      <c r="L237" s="723"/>
      <c r="M237" s="723"/>
      <c r="N237" s="724"/>
    </row>
    <row r="238" spans="2:15" s="37" customFormat="1" ht="18" customHeight="1" outlineLevel="1">
      <c r="B238" s="41">
        <v>2</v>
      </c>
      <c r="C238" s="725"/>
      <c r="D238" s="725"/>
      <c r="E238" s="725"/>
      <c r="F238" s="725"/>
      <c r="G238" s="725"/>
      <c r="H238" s="725"/>
      <c r="I238" s="725"/>
      <c r="J238" s="725"/>
      <c r="K238" s="725"/>
      <c r="L238" s="725"/>
      <c r="M238" s="725"/>
      <c r="N238" s="726"/>
    </row>
    <row r="239" spans="2:15" s="37" customFormat="1" ht="18" customHeight="1" outlineLevel="1">
      <c r="B239" s="41">
        <v>3</v>
      </c>
      <c r="C239" s="725"/>
      <c r="D239" s="725"/>
      <c r="E239" s="725"/>
      <c r="F239" s="725"/>
      <c r="G239" s="725"/>
      <c r="H239" s="725"/>
      <c r="I239" s="725"/>
      <c r="J239" s="725"/>
      <c r="K239" s="725"/>
      <c r="L239" s="725"/>
      <c r="M239" s="725"/>
      <c r="N239" s="726"/>
    </row>
    <row r="240" spans="2:15" s="37" customFormat="1" ht="18" customHeight="1" outlineLevel="1">
      <c r="B240" s="41">
        <v>4</v>
      </c>
      <c r="C240" s="725"/>
      <c r="D240" s="725"/>
      <c r="E240" s="725"/>
      <c r="F240" s="725"/>
      <c r="G240" s="725"/>
      <c r="H240" s="725"/>
      <c r="I240" s="725"/>
      <c r="J240" s="725"/>
      <c r="K240" s="725"/>
      <c r="L240" s="725"/>
      <c r="M240" s="725"/>
      <c r="N240" s="726"/>
    </row>
    <row r="241" spans="2:14" s="37" customFormat="1" ht="18" customHeight="1" outlineLevel="1">
      <c r="B241" s="41">
        <v>5</v>
      </c>
      <c r="C241" s="725"/>
      <c r="D241" s="725"/>
      <c r="E241" s="725"/>
      <c r="F241" s="725"/>
      <c r="G241" s="725"/>
      <c r="H241" s="725"/>
      <c r="I241" s="725"/>
      <c r="J241" s="725"/>
      <c r="K241" s="725"/>
      <c r="L241" s="725"/>
      <c r="M241" s="725"/>
      <c r="N241" s="726"/>
    </row>
    <row r="242" spans="2:14" s="37" customFormat="1" ht="14.5" outlineLevel="1">
      <c r="B242" s="41">
        <v>6</v>
      </c>
      <c r="C242" s="725"/>
      <c r="D242" s="725"/>
      <c r="E242" s="725"/>
      <c r="F242" s="725"/>
      <c r="G242" s="725"/>
      <c r="H242" s="725"/>
      <c r="I242" s="725"/>
      <c r="J242" s="725"/>
      <c r="K242" s="725"/>
      <c r="L242" s="725"/>
      <c r="M242" s="725"/>
      <c r="N242" s="726"/>
    </row>
    <row r="243" spans="2:14" s="37" customFormat="1" ht="14.5" outlineLevel="1">
      <c r="B243" s="41">
        <v>7</v>
      </c>
      <c r="C243" s="725"/>
      <c r="D243" s="725"/>
      <c r="E243" s="725"/>
      <c r="F243" s="725"/>
      <c r="G243" s="725"/>
      <c r="H243" s="725"/>
      <c r="I243" s="725"/>
      <c r="J243" s="725"/>
      <c r="K243" s="725"/>
      <c r="L243" s="725"/>
      <c r="M243" s="725"/>
      <c r="N243" s="726"/>
    </row>
    <row r="244" spans="2:14" s="37" customFormat="1" outlineLevel="1">
      <c r="B244" s="42" t="s">
        <v>468</v>
      </c>
      <c r="N244" s="43"/>
    </row>
    <row r="245" spans="2:14" s="37" customFormat="1" ht="14.5" outlineLevel="1">
      <c r="B245" s="41">
        <v>1</v>
      </c>
      <c r="C245" s="1262"/>
      <c r="D245" s="1262"/>
      <c r="E245" s="1262"/>
      <c r="F245" s="1262"/>
      <c r="G245" s="1262"/>
      <c r="H245" s="1262"/>
      <c r="I245" s="1262"/>
      <c r="J245" s="1262"/>
      <c r="K245" s="1262"/>
      <c r="L245" s="1262"/>
      <c r="M245" s="1262"/>
      <c r="N245" s="1263"/>
    </row>
    <row r="246" spans="2:14" s="37" customFormat="1" ht="14.5" outlineLevel="1">
      <c r="B246" s="41">
        <v>2</v>
      </c>
      <c r="C246" s="1262"/>
      <c r="D246" s="1262"/>
      <c r="E246" s="1262"/>
      <c r="F246" s="1262"/>
      <c r="G246" s="1262"/>
      <c r="H246" s="1262"/>
      <c r="I246" s="1262"/>
      <c r="J246" s="1262"/>
      <c r="K246" s="1262"/>
      <c r="L246" s="1262"/>
      <c r="M246" s="1262"/>
      <c r="N246" s="1263"/>
    </row>
    <row r="247" spans="2:14" s="37" customFormat="1" ht="14.5" outlineLevel="1">
      <c r="B247" s="41">
        <v>3</v>
      </c>
      <c r="C247" s="1262"/>
      <c r="D247" s="1262"/>
      <c r="E247" s="1262"/>
      <c r="F247" s="1262"/>
      <c r="G247" s="1262"/>
      <c r="H247" s="1262"/>
      <c r="I247" s="1262"/>
      <c r="J247" s="1262"/>
      <c r="K247" s="1262"/>
      <c r="L247" s="1262"/>
      <c r="M247" s="1262"/>
      <c r="N247" s="1263"/>
    </row>
    <row r="248" spans="2:14" s="37" customFormat="1" ht="14.5" outlineLevel="1">
      <c r="B248" s="41">
        <v>4</v>
      </c>
      <c r="C248" s="1262"/>
      <c r="D248" s="1262"/>
      <c r="E248" s="1262"/>
      <c r="F248" s="1262"/>
      <c r="G248" s="1262"/>
      <c r="H248" s="1262"/>
      <c r="I248" s="1262"/>
      <c r="J248" s="1262"/>
      <c r="K248" s="1262"/>
      <c r="L248" s="1262"/>
      <c r="M248" s="1262"/>
      <c r="N248" s="1263"/>
    </row>
    <row r="249" spans="2:14" s="37" customFormat="1" ht="14.5" outlineLevel="1">
      <c r="B249" s="41">
        <v>5</v>
      </c>
      <c r="C249" s="1262"/>
      <c r="D249" s="1262"/>
      <c r="E249" s="1262"/>
      <c r="F249" s="1262"/>
      <c r="G249" s="1262"/>
      <c r="H249" s="1262"/>
      <c r="I249" s="1262"/>
      <c r="J249" s="1262"/>
      <c r="K249" s="1262"/>
      <c r="L249" s="1262"/>
      <c r="M249" s="1262"/>
      <c r="N249" s="1263"/>
    </row>
    <row r="250" spans="2:14" s="37" customFormat="1" ht="14.5" outlineLevel="1">
      <c r="B250" s="41">
        <v>6</v>
      </c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5"/>
    </row>
    <row r="251" spans="2:14" s="37" customFormat="1" ht="14.5" outlineLevel="1">
      <c r="B251" s="41">
        <v>7</v>
      </c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5"/>
    </row>
    <row r="252" spans="2:14" s="37" customFormat="1" outlineLevel="1">
      <c r="B252" s="42" t="s">
        <v>469</v>
      </c>
      <c r="N252" s="43"/>
    </row>
    <row r="253" spans="2:14" s="37" customFormat="1" ht="14.5" outlineLevel="1">
      <c r="B253" s="41">
        <v>1</v>
      </c>
      <c r="C253" s="1262"/>
      <c r="D253" s="1262"/>
      <c r="E253" s="1262"/>
      <c r="F253" s="1262"/>
      <c r="G253" s="1262"/>
      <c r="H253" s="1262"/>
      <c r="I253" s="1262"/>
      <c r="J253" s="1262"/>
      <c r="K253" s="1262"/>
      <c r="L253" s="1262"/>
      <c r="M253" s="1262"/>
      <c r="N253" s="1263"/>
    </row>
    <row r="254" spans="2:14" s="37" customFormat="1" ht="14.5" outlineLevel="1">
      <c r="B254" s="41">
        <v>2</v>
      </c>
      <c r="C254" s="1262"/>
      <c r="D254" s="1262"/>
      <c r="E254" s="1262"/>
      <c r="F254" s="1262"/>
      <c r="G254" s="1262"/>
      <c r="H254" s="1262"/>
      <c r="I254" s="1262"/>
      <c r="J254" s="1262"/>
      <c r="K254" s="1262"/>
      <c r="L254" s="1262"/>
      <c r="M254" s="1262"/>
      <c r="N254" s="1263"/>
    </row>
    <row r="255" spans="2:14" s="37" customFormat="1" ht="14.5" outlineLevel="1">
      <c r="B255" s="41">
        <v>3</v>
      </c>
      <c r="C255" s="1262"/>
      <c r="D255" s="1262"/>
      <c r="E255" s="1262"/>
      <c r="F255" s="1262"/>
      <c r="G255" s="1262"/>
      <c r="H255" s="1262"/>
      <c r="I255" s="1262"/>
      <c r="J255" s="1262"/>
      <c r="K255" s="1262"/>
      <c r="L255" s="1262"/>
      <c r="M255" s="1262"/>
      <c r="N255" s="1263"/>
    </row>
    <row r="256" spans="2:14" s="37" customFormat="1" ht="14.5" outlineLevel="1">
      <c r="B256" s="41">
        <v>4</v>
      </c>
      <c r="C256" s="1262"/>
      <c r="D256" s="1262"/>
      <c r="E256" s="1262"/>
      <c r="F256" s="1262"/>
      <c r="G256" s="1262"/>
      <c r="H256" s="1262"/>
      <c r="I256" s="1262"/>
      <c r="J256" s="1262"/>
      <c r="K256" s="1262"/>
      <c r="L256" s="1262"/>
      <c r="M256" s="1262"/>
      <c r="N256" s="1263"/>
    </row>
    <row r="257" spans="2:14" s="37" customFormat="1" ht="14.5" outlineLevel="1">
      <c r="B257" s="41">
        <v>5</v>
      </c>
      <c r="C257" s="1262"/>
      <c r="D257" s="1262"/>
      <c r="E257" s="1262"/>
      <c r="F257" s="1262"/>
      <c r="G257" s="1262"/>
      <c r="H257" s="1262"/>
      <c r="I257" s="1262"/>
      <c r="J257" s="1262"/>
      <c r="K257" s="1262"/>
      <c r="L257" s="1262"/>
      <c r="M257" s="1262"/>
      <c r="N257" s="1263"/>
    </row>
    <row r="258" spans="2:14" s="37" customFormat="1" ht="14.5" outlineLevel="1">
      <c r="B258" s="41">
        <v>6</v>
      </c>
      <c r="C258" s="1262"/>
      <c r="D258" s="1262"/>
      <c r="E258" s="1262"/>
      <c r="F258" s="1262"/>
      <c r="G258" s="1262"/>
      <c r="H258" s="1262"/>
      <c r="I258" s="1262"/>
      <c r="J258" s="1262"/>
      <c r="K258" s="1262"/>
      <c r="L258" s="1262"/>
      <c r="M258" s="1262"/>
      <c r="N258" s="1263"/>
    </row>
    <row r="259" spans="2:14" s="37" customFormat="1" ht="14.5" outlineLevel="1">
      <c r="B259" s="41">
        <v>7</v>
      </c>
      <c r="C259" s="1262"/>
      <c r="D259" s="1262"/>
      <c r="E259" s="1262"/>
      <c r="F259" s="1262"/>
      <c r="G259" s="1262"/>
      <c r="H259" s="1262"/>
      <c r="I259" s="1262"/>
      <c r="J259" s="1262"/>
      <c r="K259" s="1262"/>
      <c r="L259" s="1262"/>
      <c r="M259" s="1262"/>
      <c r="N259" s="1263"/>
    </row>
    <row r="260" spans="2:14" s="37" customFormat="1" ht="9.75" customHeight="1" outlineLevel="1" thickBot="1">
      <c r="B260" s="46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8"/>
    </row>
  </sheetData>
  <sheetProtection algorithmName="SHA-512" hashValue="JPHWD0AX5Ly0sP6BDSlnLUxtwt+Lnpghf+xEwffJ3gcwUnpoPSUCKM4BhE0176N7wDdGPsMUz0H9jQNfNdrJFA==" saltValue="Jagnwmj6keFThQkri0CgSA==" spinCount="100000" sheet="1" objects="1" scenarios="1"/>
  <protectedRanges>
    <protectedRange sqref="A1:XFD1048576" name="Range1"/>
  </protectedRanges>
  <mergeCells count="176">
    <mergeCell ref="C235:N235"/>
    <mergeCell ref="C229:N229"/>
    <mergeCell ref="C230:N230"/>
    <mergeCell ref="C231:N231"/>
    <mergeCell ref="C232:N232"/>
    <mergeCell ref="C233:N233"/>
    <mergeCell ref="C234:N234"/>
    <mergeCell ref="C258:N258"/>
    <mergeCell ref="C259:N259"/>
    <mergeCell ref="C249:N249"/>
    <mergeCell ref="C253:N253"/>
    <mergeCell ref="C254:N254"/>
    <mergeCell ref="C255:N255"/>
    <mergeCell ref="C256:N256"/>
    <mergeCell ref="C257:N257"/>
    <mergeCell ref="C245:N245"/>
    <mergeCell ref="C246:N246"/>
    <mergeCell ref="C247:N247"/>
    <mergeCell ref="C248:N248"/>
    <mergeCell ref="B226:C226"/>
    <mergeCell ref="E226:F226"/>
    <mergeCell ref="H226:I226"/>
    <mergeCell ref="M226:N226"/>
    <mergeCell ref="C212:N212"/>
    <mergeCell ref="C216:N216"/>
    <mergeCell ref="C217:N217"/>
    <mergeCell ref="C218:N218"/>
    <mergeCell ref="C219:N219"/>
    <mergeCell ref="C220:N220"/>
    <mergeCell ref="C208:N208"/>
    <mergeCell ref="C209:N209"/>
    <mergeCell ref="C210:N210"/>
    <mergeCell ref="C211:N211"/>
    <mergeCell ref="C198:N198"/>
    <mergeCell ref="C221:N221"/>
    <mergeCell ref="C222:N222"/>
    <mergeCell ref="A224:N224"/>
    <mergeCell ref="B225:M225"/>
    <mergeCell ref="C193:N193"/>
    <mergeCell ref="C194:N194"/>
    <mergeCell ref="C195:N195"/>
    <mergeCell ref="C196:N196"/>
    <mergeCell ref="C197:N197"/>
    <mergeCell ref="C184:N184"/>
    <mergeCell ref="C185:N185"/>
    <mergeCell ref="A187:N187"/>
    <mergeCell ref="B188:M188"/>
    <mergeCell ref="B189:C189"/>
    <mergeCell ref="E189:F189"/>
    <mergeCell ref="H189:I189"/>
    <mergeCell ref="M189:N189"/>
    <mergeCell ref="C180:N180"/>
    <mergeCell ref="C181:N181"/>
    <mergeCell ref="C182:N182"/>
    <mergeCell ref="C183:N183"/>
    <mergeCell ref="C171:N171"/>
    <mergeCell ref="C172:N172"/>
    <mergeCell ref="C173:N173"/>
    <mergeCell ref="C174:N174"/>
    <mergeCell ref="C192:N192"/>
    <mergeCell ref="C161:N161"/>
    <mergeCell ref="C155:N155"/>
    <mergeCell ref="C156:N156"/>
    <mergeCell ref="C157:N157"/>
    <mergeCell ref="C158:N158"/>
    <mergeCell ref="C159:N159"/>
    <mergeCell ref="C160:N160"/>
    <mergeCell ref="C175:N175"/>
    <mergeCell ref="C179:N179"/>
    <mergeCell ref="B152:C152"/>
    <mergeCell ref="E152:F152"/>
    <mergeCell ref="H152:I152"/>
    <mergeCell ref="M152:N152"/>
    <mergeCell ref="C138:N138"/>
    <mergeCell ref="C142:N142"/>
    <mergeCell ref="C143:N143"/>
    <mergeCell ref="C144:N144"/>
    <mergeCell ref="C145:N145"/>
    <mergeCell ref="C146:N146"/>
    <mergeCell ref="C134:N134"/>
    <mergeCell ref="C135:N135"/>
    <mergeCell ref="C136:N136"/>
    <mergeCell ref="C137:N137"/>
    <mergeCell ref="C124:N124"/>
    <mergeCell ref="C147:N147"/>
    <mergeCell ref="C148:N148"/>
    <mergeCell ref="A150:N150"/>
    <mergeCell ref="B151:M151"/>
    <mergeCell ref="C119:N119"/>
    <mergeCell ref="C120:N120"/>
    <mergeCell ref="C121:N121"/>
    <mergeCell ref="C122:N122"/>
    <mergeCell ref="C123:N123"/>
    <mergeCell ref="C110:N110"/>
    <mergeCell ref="C111:N111"/>
    <mergeCell ref="A113:N113"/>
    <mergeCell ref="B114:M114"/>
    <mergeCell ref="B115:C115"/>
    <mergeCell ref="E115:F115"/>
    <mergeCell ref="H115:I115"/>
    <mergeCell ref="M115:N115"/>
    <mergeCell ref="C106:N106"/>
    <mergeCell ref="C107:N107"/>
    <mergeCell ref="C108:N108"/>
    <mergeCell ref="C109:N109"/>
    <mergeCell ref="C97:N97"/>
    <mergeCell ref="C98:N98"/>
    <mergeCell ref="C99:N99"/>
    <mergeCell ref="C100:N100"/>
    <mergeCell ref="C118:N118"/>
    <mergeCell ref="C87:N87"/>
    <mergeCell ref="C81:N81"/>
    <mergeCell ref="C82:N82"/>
    <mergeCell ref="C83:N83"/>
    <mergeCell ref="C84:N84"/>
    <mergeCell ref="C85:N85"/>
    <mergeCell ref="C86:N86"/>
    <mergeCell ref="C101:N101"/>
    <mergeCell ref="C105:N105"/>
    <mergeCell ref="B78:C78"/>
    <mergeCell ref="E78:F78"/>
    <mergeCell ref="H78:I78"/>
    <mergeCell ref="M78:N78"/>
    <mergeCell ref="C64:N64"/>
    <mergeCell ref="C68:N68"/>
    <mergeCell ref="C69:N69"/>
    <mergeCell ref="C70:N70"/>
    <mergeCell ref="C71:N71"/>
    <mergeCell ref="C72:N72"/>
    <mergeCell ref="C60:N60"/>
    <mergeCell ref="C61:N61"/>
    <mergeCell ref="C62:N62"/>
    <mergeCell ref="C63:N63"/>
    <mergeCell ref="C50:N50"/>
    <mergeCell ref="C73:N73"/>
    <mergeCell ref="C74:N74"/>
    <mergeCell ref="A76:N76"/>
    <mergeCell ref="B77:M77"/>
    <mergeCell ref="C44:N44"/>
    <mergeCell ref="C45:N45"/>
    <mergeCell ref="C46:N46"/>
    <mergeCell ref="C47:N47"/>
    <mergeCell ref="C48:N48"/>
    <mergeCell ref="C49:N49"/>
    <mergeCell ref="C36:N36"/>
    <mergeCell ref="C37:N37"/>
    <mergeCell ref="A39:N39"/>
    <mergeCell ref="B40:M40"/>
    <mergeCell ref="B41:C41"/>
    <mergeCell ref="E41:F41"/>
    <mergeCell ref="H41:I41"/>
    <mergeCell ref="M41:N41"/>
    <mergeCell ref="C27:N27"/>
    <mergeCell ref="C31:N31"/>
    <mergeCell ref="C32:N32"/>
    <mergeCell ref="C33:N33"/>
    <mergeCell ref="C34:N34"/>
    <mergeCell ref="C35:N35"/>
    <mergeCell ref="C23:N23"/>
    <mergeCell ref="C24:N24"/>
    <mergeCell ref="C25:N25"/>
    <mergeCell ref="C26:N26"/>
    <mergeCell ref="C13:N13"/>
    <mergeCell ref="C7:N7"/>
    <mergeCell ref="C8:N8"/>
    <mergeCell ref="C9:N9"/>
    <mergeCell ref="C10:N10"/>
    <mergeCell ref="C11:N11"/>
    <mergeCell ref="C12:N12"/>
    <mergeCell ref="A1:N1"/>
    <mergeCell ref="A2:N2"/>
    <mergeCell ref="B3:M3"/>
    <mergeCell ref="B4:C4"/>
    <mergeCell ref="E4:F4"/>
    <mergeCell ref="H4:I4"/>
    <mergeCell ref="M4:N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">
    <tabColor rgb="FFFF0000"/>
  </sheetPr>
  <dimension ref="A1:AI60"/>
  <sheetViews>
    <sheetView workbookViewId="0">
      <pane xSplit="1" ySplit="9" topLeftCell="O10" activePane="bottomRight" state="frozen"/>
      <selection activeCell="P4" sqref="P4"/>
      <selection pane="topRight" activeCell="P4" sqref="P4"/>
      <selection pane="bottomLeft" activeCell="P4" sqref="P4"/>
      <selection pane="bottomRight" activeCell="AC1" sqref="AC1:AH1048576"/>
    </sheetView>
  </sheetViews>
  <sheetFormatPr defaultColWidth="9" defaultRowHeight="15"/>
  <cols>
    <col min="1" max="1" width="12.6328125" style="1" customWidth="1"/>
    <col min="2" max="2" width="8.08984375" style="1" customWidth="1"/>
    <col min="3" max="3" width="8.36328125" style="1" customWidth="1"/>
    <col min="4" max="9" width="9" style="1"/>
    <col min="10" max="10" width="9.90625" style="1" customWidth="1"/>
    <col min="11" max="12" width="9" style="1"/>
    <col min="13" max="13" width="8.6328125" style="1" customWidth="1"/>
    <col min="14" max="14" width="7.90625" style="1" customWidth="1"/>
    <col min="15" max="15" width="5.36328125" style="1" customWidth="1"/>
    <col min="16" max="16" width="5.08984375" style="1" customWidth="1"/>
    <col min="17" max="20" width="4.6328125" style="1" customWidth="1"/>
    <col min="21" max="21" width="3.08984375" style="1" customWidth="1"/>
    <col min="22" max="22" width="3.90625" style="128" customWidth="1"/>
    <col min="23" max="23" width="7.453125" style="129" customWidth="1"/>
    <col min="24" max="25" width="8" style="128" customWidth="1"/>
    <col min="26" max="26" width="7.08984375" style="128" customWidth="1"/>
    <col min="27" max="27" width="8" style="128" customWidth="1"/>
    <col min="28" max="28" width="9" style="1"/>
    <col min="29" max="29" width="7.36328125" style="18" customWidth="1"/>
    <col min="30" max="30" width="8.36328125" style="18" customWidth="1"/>
    <col min="31" max="31" width="6.90625" style="18" customWidth="1"/>
    <col min="32" max="32" width="6.08984375" style="18" customWidth="1"/>
    <col min="33" max="33" width="5.08984375" style="18" customWidth="1"/>
    <col min="34" max="34" width="9.90625" style="18" customWidth="1"/>
    <col min="35" max="35" width="2.08984375" style="18" customWidth="1"/>
    <col min="36" max="16384" width="9" style="1"/>
  </cols>
  <sheetData>
    <row r="1" spans="1:35" s="17" customFormat="1" ht="42" customHeight="1" thickBot="1">
      <c r="A1" s="146"/>
      <c r="B1" s="146"/>
      <c r="C1" s="146"/>
      <c r="D1" s="314"/>
      <c r="E1" s="314"/>
      <c r="F1" s="314"/>
      <c r="G1" s="314"/>
      <c r="H1" s="314"/>
      <c r="I1" s="314"/>
      <c r="J1" s="314"/>
      <c r="K1" s="314"/>
      <c r="L1" s="314"/>
      <c r="M1" s="1126" t="s">
        <v>110</v>
      </c>
      <c r="N1" s="1126"/>
      <c r="O1" s="1126"/>
      <c r="P1" s="1126"/>
      <c r="Q1" s="1126"/>
      <c r="R1" s="1126"/>
      <c r="S1" s="1126"/>
      <c r="T1" s="1126"/>
      <c r="V1" s="1203" t="s">
        <v>101</v>
      </c>
      <c r="W1" s="1203"/>
      <c r="X1" s="125"/>
      <c r="Y1" s="126" t="s">
        <v>316</v>
      </c>
      <c r="AA1" s="126"/>
      <c r="AC1" s="139" t="s">
        <v>78</v>
      </c>
      <c r="AD1" s="139"/>
      <c r="AE1" s="139"/>
      <c r="AF1" s="139"/>
      <c r="AG1" s="139"/>
      <c r="AH1" s="139"/>
      <c r="AI1" s="140"/>
    </row>
    <row r="2" spans="1:35" ht="37.5" customHeight="1" thickBot="1">
      <c r="D2" s="378" t="s">
        <v>19</v>
      </c>
      <c r="E2" s="379"/>
      <c r="F2" s="379"/>
      <c r="G2" s="379"/>
      <c r="H2" s="379"/>
      <c r="I2" s="379"/>
      <c r="J2" s="379"/>
      <c r="K2" s="379"/>
      <c r="L2" s="379"/>
      <c r="M2" s="379"/>
      <c r="N2" s="379"/>
      <c r="O2" s="379"/>
      <c r="P2" s="379"/>
      <c r="Q2" s="379"/>
      <c r="R2" s="379"/>
      <c r="S2" s="379"/>
      <c r="T2" s="380"/>
      <c r="V2" s="1203"/>
      <c r="W2" s="1203"/>
      <c r="X2" s="442"/>
      <c r="Y2" s="126" t="s">
        <v>476</v>
      </c>
      <c r="AA2" s="126"/>
      <c r="AC2" s="1241" t="s">
        <v>79</v>
      </c>
      <c r="AD2" s="1241"/>
      <c r="AE2" s="141"/>
      <c r="AF2" s="142" t="s">
        <v>104</v>
      </c>
      <c r="AG2" s="142"/>
      <c r="AH2" s="142"/>
      <c r="AI2" s="143"/>
    </row>
    <row r="3" spans="1:35" ht="23">
      <c r="D3" s="381"/>
      <c r="E3" s="404"/>
      <c r="F3" s="382" t="s">
        <v>218</v>
      </c>
      <c r="G3" s="137"/>
      <c r="H3" s="404"/>
      <c r="I3" s="382" t="s">
        <v>219</v>
      </c>
      <c r="J3" s="147"/>
      <c r="K3" s="147"/>
      <c r="L3" s="1127" t="s">
        <v>113</v>
      </c>
      <c r="M3" s="1127"/>
      <c r="N3" s="582"/>
      <c r="O3" s="582"/>
      <c r="P3" s="191"/>
      <c r="Q3" s="191"/>
      <c r="R3" s="191"/>
      <c r="S3" s="191"/>
      <c r="T3" s="383"/>
      <c r="V3" s="1203"/>
      <c r="W3" s="1203"/>
      <c r="X3" s="127"/>
      <c r="Y3" s="126" t="s">
        <v>317</v>
      </c>
      <c r="AA3" s="126"/>
      <c r="AC3" s="95" t="s">
        <v>80</v>
      </c>
      <c r="AD3" s="96" t="s">
        <v>17</v>
      </c>
      <c r="AE3" s="1242" t="s">
        <v>81</v>
      </c>
      <c r="AF3" s="1243"/>
      <c r="AG3" s="1244" t="s">
        <v>99</v>
      </c>
      <c r="AH3" s="1245"/>
      <c r="AI3" s="140"/>
    </row>
    <row r="4" spans="1:35" ht="22.5" customHeight="1">
      <c r="D4" s="381"/>
      <c r="E4" s="1127" t="s">
        <v>111</v>
      </c>
      <c r="F4" s="1127"/>
      <c r="G4" s="138"/>
      <c r="H4" s="1127" t="s">
        <v>112</v>
      </c>
      <c r="I4" s="1127"/>
      <c r="J4" s="153"/>
      <c r="K4" s="148"/>
      <c r="L4" s="1133" t="s">
        <v>102</v>
      </c>
      <c r="M4" s="1133"/>
      <c r="N4" s="583"/>
      <c r="O4" s="583"/>
      <c r="P4" s="192"/>
      <c r="Q4" s="192"/>
      <c r="R4" s="192"/>
      <c r="S4" s="192"/>
      <c r="T4" s="384"/>
      <c r="V4" s="1203"/>
      <c r="W4" s="1203"/>
      <c r="X4" s="443"/>
      <c r="Y4" s="126" t="s">
        <v>318</v>
      </c>
      <c r="Z4" s="128" t="s">
        <v>319</v>
      </c>
      <c r="AA4" s="126"/>
      <c r="AC4" s="97" t="s">
        <v>82</v>
      </c>
      <c r="AD4" s="124">
        <v>29590</v>
      </c>
      <c r="AE4" s="1246" t="s">
        <v>83</v>
      </c>
      <c r="AF4" s="1247"/>
      <c r="AG4" s="1248">
        <v>41919</v>
      </c>
      <c r="AH4" s="1249"/>
      <c r="AI4" s="140"/>
    </row>
    <row r="5" spans="1:35" ht="3.75" customHeight="1" thickBot="1">
      <c r="D5" s="385"/>
      <c r="E5" s="386"/>
      <c r="F5" s="386"/>
      <c r="G5" s="387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9"/>
      <c r="AC5" s="1250" t="s">
        <v>84</v>
      </c>
      <c r="AD5" s="1252" t="s">
        <v>85</v>
      </c>
      <c r="AE5" s="1252"/>
      <c r="AF5" s="1252"/>
      <c r="AG5" s="1252"/>
      <c r="AH5" s="1253"/>
      <c r="AI5" s="144"/>
    </row>
    <row r="6" spans="1:35" ht="15" customHeight="1" thickBot="1">
      <c r="A6" s="1134" t="s">
        <v>0</v>
      </c>
      <c r="B6" s="1137" t="s">
        <v>408</v>
      </c>
      <c r="C6" s="1138" t="s">
        <v>409</v>
      </c>
      <c r="D6" s="1137" t="s">
        <v>1</v>
      </c>
      <c r="E6" s="2" t="s">
        <v>2</v>
      </c>
      <c r="F6" s="2" t="s">
        <v>3</v>
      </c>
      <c r="G6" s="1128" t="s">
        <v>4</v>
      </c>
      <c r="H6" s="1128" t="s">
        <v>5</v>
      </c>
      <c r="I6" s="1128" t="s">
        <v>6</v>
      </c>
      <c r="J6" s="1128" t="s">
        <v>7</v>
      </c>
      <c r="K6" s="1128" t="s">
        <v>8</v>
      </c>
      <c r="L6" s="1128" t="s">
        <v>137</v>
      </c>
      <c r="M6" s="1128" t="s">
        <v>9</v>
      </c>
      <c r="N6" s="1128" t="s">
        <v>10</v>
      </c>
      <c r="O6" s="1129" t="s">
        <v>403</v>
      </c>
      <c r="P6" s="1130"/>
      <c r="Q6" s="1105" t="s">
        <v>11</v>
      </c>
      <c r="R6" s="1105"/>
      <c r="S6" s="1105"/>
      <c r="T6" s="1267"/>
      <c r="V6" s="1204" t="s">
        <v>105</v>
      </c>
      <c r="W6" s="1206" t="s">
        <v>106</v>
      </c>
      <c r="X6" s="1199" t="s">
        <v>100</v>
      </c>
      <c r="Y6" s="1200"/>
      <c r="Z6" s="1201"/>
      <c r="AA6" s="1202"/>
      <c r="AC6" s="1251"/>
      <c r="AD6" s="103" t="s">
        <v>86</v>
      </c>
      <c r="AE6" s="103" t="s">
        <v>87</v>
      </c>
      <c r="AF6" s="103" t="s">
        <v>88</v>
      </c>
      <c r="AG6" s="103" t="s">
        <v>89</v>
      </c>
      <c r="AH6" s="104" t="s">
        <v>90</v>
      </c>
      <c r="AI6" s="144"/>
    </row>
    <row r="7" spans="1:35" ht="33.75" customHeight="1" thickBot="1">
      <c r="A7" s="1135"/>
      <c r="B7" s="1135"/>
      <c r="C7" s="1139"/>
      <c r="D7" s="1141"/>
      <c r="E7" s="1272" t="e">
        <f>SUM(E9:F9)/G4</f>
        <v>#DIV/0!</v>
      </c>
      <c r="F7" s="1272"/>
      <c r="G7" s="1231"/>
      <c r="H7" s="1231"/>
      <c r="I7" s="1231"/>
      <c r="J7" s="1231"/>
      <c r="K7" s="1231"/>
      <c r="L7" s="1231"/>
      <c r="M7" s="1231"/>
      <c r="N7" s="1231"/>
      <c r="O7" s="1131"/>
      <c r="P7" s="1132"/>
      <c r="Q7" s="1231" t="s">
        <v>12</v>
      </c>
      <c r="R7" s="1231"/>
      <c r="S7" s="1231" t="s">
        <v>13</v>
      </c>
      <c r="T7" s="1268"/>
      <c r="V7" s="1205"/>
      <c r="W7" s="1207"/>
      <c r="X7" s="322" t="s">
        <v>214</v>
      </c>
      <c r="Y7" s="588" t="s">
        <v>215</v>
      </c>
      <c r="Z7" s="588" t="s">
        <v>107</v>
      </c>
      <c r="AA7" s="589" t="s">
        <v>108</v>
      </c>
      <c r="AC7" s="117">
        <v>0</v>
      </c>
      <c r="AD7" s="118"/>
      <c r="AE7" s="118"/>
      <c r="AF7" s="118"/>
      <c r="AG7" s="118"/>
      <c r="AH7" s="119"/>
    </row>
    <row r="8" spans="1:35" ht="13.5" customHeight="1">
      <c r="A8" s="1135"/>
      <c r="B8" s="1135"/>
      <c r="C8" s="1139"/>
      <c r="D8" s="1141"/>
      <c r="E8" s="3" t="e">
        <f>E9/G4</f>
        <v>#DIV/0!</v>
      </c>
      <c r="F8" s="3" t="e">
        <f>F9/G4</f>
        <v>#DIV/0!</v>
      </c>
      <c r="G8" s="1231"/>
      <c r="H8" s="1231"/>
      <c r="I8" s="1231"/>
      <c r="J8" s="1231"/>
      <c r="K8" s="1231"/>
      <c r="L8" s="1231"/>
      <c r="M8" s="1231"/>
      <c r="N8" s="1231"/>
      <c r="O8" s="1271" t="s">
        <v>404</v>
      </c>
      <c r="P8" s="1271" t="s">
        <v>405</v>
      </c>
      <c r="Q8" s="1218" t="s">
        <v>14</v>
      </c>
      <c r="R8" s="1218" t="s">
        <v>15</v>
      </c>
      <c r="S8" s="1218" t="s">
        <v>14</v>
      </c>
      <c r="T8" s="1269" t="s">
        <v>15</v>
      </c>
      <c r="V8" s="130">
        <v>0</v>
      </c>
      <c r="W8" s="131"/>
      <c r="X8" s="393"/>
      <c r="Y8" s="394"/>
      <c r="Z8" s="395">
        <v>0</v>
      </c>
      <c r="AA8" s="584">
        <v>0</v>
      </c>
      <c r="AC8" s="98">
        <v>1</v>
      </c>
      <c r="AD8" s="99"/>
      <c r="AE8" s="99"/>
      <c r="AF8" s="99"/>
      <c r="AG8" s="99"/>
      <c r="AH8" s="100"/>
    </row>
    <row r="9" spans="1:35" ht="15.5" thickBot="1">
      <c r="A9" s="1136"/>
      <c r="B9" s="1136"/>
      <c r="C9" s="1140"/>
      <c r="D9" s="1142"/>
      <c r="E9" s="4">
        <f>SUM(E10:E60)</f>
        <v>0</v>
      </c>
      <c r="F9" s="4">
        <f>SUM(F10:F60)</f>
        <v>0</v>
      </c>
      <c r="G9" s="4">
        <f>SUM(G10:G60)</f>
        <v>0</v>
      </c>
      <c r="H9" s="321">
        <f>SUM(H10:H60)</f>
        <v>0</v>
      </c>
      <c r="I9" s="4">
        <f t="shared" ref="I9:J9" si="0">SUM(I10:I60)</f>
        <v>0</v>
      </c>
      <c r="J9" s="4">
        <f t="shared" si="0"/>
        <v>0</v>
      </c>
      <c r="K9" s="4"/>
      <c r="L9" s="4"/>
      <c r="M9" s="4"/>
      <c r="N9" s="4"/>
      <c r="O9" s="1145"/>
      <c r="P9" s="1145"/>
      <c r="Q9" s="1108"/>
      <c r="R9" s="1108"/>
      <c r="S9" s="1108"/>
      <c r="T9" s="1270"/>
      <c r="V9" s="132">
        <f>V8+1</f>
        <v>1</v>
      </c>
      <c r="W9" s="131">
        <v>33</v>
      </c>
      <c r="X9" s="393"/>
      <c r="Y9" s="394"/>
      <c r="Z9" s="395"/>
      <c r="AA9" s="584"/>
      <c r="AC9" s="98">
        <v>2</v>
      </c>
      <c r="AD9" s="99"/>
      <c r="AE9" s="99"/>
      <c r="AF9" s="99"/>
      <c r="AG9" s="99"/>
      <c r="AH9" s="100"/>
    </row>
    <row r="10" spans="1:35">
      <c r="A10" s="93">
        <f>MIN(基本信息!B7:B32)</f>
        <v>45679</v>
      </c>
      <c r="B10" s="315"/>
      <c r="C10" s="316"/>
      <c r="D10" s="14"/>
      <c r="E10" s="11"/>
      <c r="F10" s="5"/>
      <c r="G10" s="346"/>
      <c r="H10" s="154">
        <f>G10/1.8*1000</f>
        <v>0</v>
      </c>
      <c r="I10" s="342"/>
      <c r="J10" s="342"/>
      <c r="K10" s="323"/>
      <c r="L10" s="323"/>
      <c r="M10" s="339"/>
      <c r="N10" s="339"/>
      <c r="O10" s="339"/>
      <c r="P10" s="339"/>
      <c r="Q10" s="5"/>
      <c r="R10" s="5"/>
      <c r="S10" s="5"/>
      <c r="T10" s="149"/>
      <c r="V10" s="132">
        <f t="shared" ref="V10:V49" si="1">V9+1</f>
        <v>2</v>
      </c>
      <c r="W10" s="590">
        <v>32.299999999999997</v>
      </c>
      <c r="X10" s="591"/>
      <c r="Y10" s="592"/>
      <c r="Z10" s="593"/>
      <c r="AA10" s="594"/>
      <c r="AC10" s="98">
        <v>3</v>
      </c>
      <c r="AD10" s="99"/>
      <c r="AE10" s="99"/>
      <c r="AF10" s="99"/>
      <c r="AG10" s="99"/>
      <c r="AH10" s="100"/>
    </row>
    <row r="11" spans="1:35">
      <c r="A11" s="93">
        <f>A10+1</f>
        <v>45680</v>
      </c>
      <c r="B11" s="317"/>
      <c r="C11" s="318"/>
      <c r="D11" s="15"/>
      <c r="E11" s="12"/>
      <c r="F11" s="6"/>
      <c r="G11" s="347"/>
      <c r="H11" s="155">
        <f t="shared" ref="H11:H60" si="2">G11/1.8*1000</f>
        <v>0</v>
      </c>
      <c r="I11" s="343"/>
      <c r="J11" s="343"/>
      <c r="K11" s="324"/>
      <c r="L11" s="325"/>
      <c r="M11" s="340"/>
      <c r="N11" s="340"/>
      <c r="O11" s="579"/>
      <c r="P11" s="579"/>
      <c r="Q11" s="6"/>
      <c r="R11" s="6"/>
      <c r="S11" s="6"/>
      <c r="T11" s="150"/>
      <c r="V11" s="132">
        <f t="shared" si="1"/>
        <v>3</v>
      </c>
      <c r="W11" s="590">
        <v>31.599999999999998</v>
      </c>
      <c r="X11" s="591"/>
      <c r="Y11" s="592"/>
      <c r="Z11" s="593"/>
      <c r="AA11" s="594"/>
      <c r="AC11" s="98">
        <v>4</v>
      </c>
      <c r="AD11" s="99"/>
      <c r="AE11" s="99"/>
      <c r="AF11" s="99"/>
      <c r="AG11" s="99"/>
      <c r="AH11" s="100"/>
    </row>
    <row r="12" spans="1:35">
      <c r="A12" s="93">
        <f t="shared" ref="A12:A60" si="3">A11+1</f>
        <v>45681</v>
      </c>
      <c r="B12" s="317"/>
      <c r="C12" s="318"/>
      <c r="D12" s="15"/>
      <c r="E12" s="12"/>
      <c r="F12" s="6"/>
      <c r="G12" s="347"/>
      <c r="H12" s="155">
        <f t="shared" si="2"/>
        <v>0</v>
      </c>
      <c r="I12" s="343"/>
      <c r="J12" s="343"/>
      <c r="K12" s="324"/>
      <c r="L12" s="325"/>
      <c r="M12" s="340"/>
      <c r="N12" s="340"/>
      <c r="O12" s="579"/>
      <c r="P12" s="579"/>
      <c r="Q12" s="6"/>
      <c r="R12" s="6"/>
      <c r="S12" s="6"/>
      <c r="T12" s="150"/>
      <c r="V12" s="132">
        <f t="shared" si="1"/>
        <v>4</v>
      </c>
      <c r="W12" s="590">
        <v>30.9</v>
      </c>
      <c r="X12" s="591"/>
      <c r="Y12" s="592"/>
      <c r="Z12" s="593"/>
      <c r="AA12" s="594"/>
      <c r="AC12" s="98">
        <v>5</v>
      </c>
      <c r="AD12" s="99"/>
      <c r="AE12" s="99"/>
      <c r="AF12" s="99"/>
      <c r="AG12" s="99"/>
      <c r="AH12" s="100"/>
    </row>
    <row r="13" spans="1:35" ht="16.75" customHeight="1">
      <c r="A13" s="93">
        <f t="shared" si="3"/>
        <v>45682</v>
      </c>
      <c r="B13" s="317"/>
      <c r="C13" s="318"/>
      <c r="D13" s="15"/>
      <c r="E13" s="12"/>
      <c r="F13" s="6"/>
      <c r="G13" s="347"/>
      <c r="H13" s="155">
        <f t="shared" si="2"/>
        <v>0</v>
      </c>
      <c r="I13" s="343"/>
      <c r="J13" s="343"/>
      <c r="K13" s="324"/>
      <c r="L13" s="325"/>
      <c r="M13" s="340"/>
      <c r="N13" s="340"/>
      <c r="O13" s="579"/>
      <c r="P13" s="579"/>
      <c r="Q13" s="6"/>
      <c r="R13" s="6"/>
      <c r="S13" s="6"/>
      <c r="T13" s="150"/>
      <c r="V13" s="132">
        <f t="shared" si="1"/>
        <v>5</v>
      </c>
      <c r="W13" s="590">
        <v>30.299999999999997</v>
      </c>
      <c r="X13" s="591"/>
      <c r="Y13" s="592"/>
      <c r="Z13" s="593"/>
      <c r="AA13" s="594"/>
      <c r="AC13" s="98">
        <v>6</v>
      </c>
      <c r="AD13" s="99"/>
      <c r="AE13" s="99"/>
      <c r="AF13" s="99"/>
      <c r="AG13" s="99"/>
      <c r="AH13" s="100"/>
    </row>
    <row r="14" spans="1:35" ht="15.5" thickBot="1">
      <c r="A14" s="93">
        <f t="shared" si="3"/>
        <v>45683</v>
      </c>
      <c r="B14" s="317"/>
      <c r="C14" s="318"/>
      <c r="D14" s="15"/>
      <c r="E14" s="12"/>
      <c r="F14" s="6"/>
      <c r="G14" s="347"/>
      <c r="H14" s="155">
        <f t="shared" si="2"/>
        <v>0</v>
      </c>
      <c r="I14" s="343"/>
      <c r="J14" s="343"/>
      <c r="K14" s="324"/>
      <c r="L14" s="325"/>
      <c r="M14" s="340"/>
      <c r="N14" s="340"/>
      <c r="O14" s="579"/>
      <c r="P14" s="579"/>
      <c r="Q14" s="6"/>
      <c r="R14" s="6"/>
      <c r="S14" s="6"/>
      <c r="T14" s="150"/>
      <c r="V14" s="132">
        <f t="shared" si="1"/>
        <v>6</v>
      </c>
      <c r="W14" s="590">
        <v>29.599999999999998</v>
      </c>
      <c r="X14" s="591"/>
      <c r="Y14" s="592"/>
      <c r="Z14" s="593"/>
      <c r="AA14" s="594"/>
      <c r="AC14" s="109">
        <v>7</v>
      </c>
      <c r="AD14" s="110"/>
      <c r="AE14" s="110"/>
      <c r="AF14" s="110"/>
      <c r="AG14" s="110"/>
      <c r="AH14" s="120"/>
    </row>
    <row r="15" spans="1:35" ht="15.5" thickBot="1">
      <c r="A15" s="93">
        <f t="shared" si="3"/>
        <v>45684</v>
      </c>
      <c r="B15" s="317"/>
      <c r="C15" s="318"/>
      <c r="D15" s="15"/>
      <c r="E15" s="12"/>
      <c r="F15" s="6"/>
      <c r="G15" s="8"/>
      <c r="H15" s="155">
        <f t="shared" si="2"/>
        <v>0</v>
      </c>
      <c r="I15" s="344"/>
      <c r="J15" s="343"/>
      <c r="K15" s="326"/>
      <c r="L15" s="327"/>
      <c r="M15" s="7"/>
      <c r="N15" s="7"/>
      <c r="O15" s="580"/>
      <c r="P15" s="580"/>
      <c r="Q15" s="9"/>
      <c r="R15" s="9"/>
      <c r="S15" s="9"/>
      <c r="T15" s="151"/>
      <c r="V15" s="132">
        <f t="shared" si="1"/>
        <v>7</v>
      </c>
      <c r="W15" s="590">
        <v>29</v>
      </c>
      <c r="X15" s="591"/>
      <c r="Y15" s="592"/>
      <c r="Z15" s="593"/>
      <c r="AA15" s="594"/>
      <c r="AC15" s="121" t="s">
        <v>91</v>
      </c>
      <c r="AD15" s="122">
        <f>SUM(AD7:AD14)</f>
        <v>0</v>
      </c>
      <c r="AE15" s="122">
        <f t="shared" ref="AE15:AH15" si="4">SUM(AE7:AE14)</f>
        <v>0</v>
      </c>
      <c r="AF15" s="122">
        <f t="shared" si="4"/>
        <v>0</v>
      </c>
      <c r="AG15" s="122">
        <f t="shared" si="4"/>
        <v>0</v>
      </c>
      <c r="AH15" s="123">
        <f t="shared" si="4"/>
        <v>0</v>
      </c>
    </row>
    <row r="16" spans="1:35" ht="17" thickBot="1">
      <c r="A16" s="93">
        <f t="shared" si="3"/>
        <v>45685</v>
      </c>
      <c r="B16" s="317"/>
      <c r="C16" s="318"/>
      <c r="D16" s="15"/>
      <c r="E16" s="12"/>
      <c r="F16" s="6"/>
      <c r="G16" s="8"/>
      <c r="H16" s="155">
        <f t="shared" si="2"/>
        <v>0</v>
      </c>
      <c r="I16" s="344"/>
      <c r="J16" s="343"/>
      <c r="K16" s="326"/>
      <c r="L16" s="327"/>
      <c r="M16" s="7"/>
      <c r="N16" s="7"/>
      <c r="O16" s="580"/>
      <c r="P16" s="580"/>
      <c r="Q16" s="9"/>
      <c r="R16" s="9"/>
      <c r="S16" s="9"/>
      <c r="T16" s="151"/>
      <c r="V16" s="132">
        <f t="shared" si="1"/>
        <v>8</v>
      </c>
      <c r="W16" s="590">
        <v>28.8</v>
      </c>
      <c r="X16" s="591"/>
      <c r="Y16" s="592"/>
      <c r="Z16" s="593"/>
      <c r="AA16" s="594"/>
      <c r="AC16" s="1233" t="s">
        <v>92</v>
      </c>
      <c r="AD16" s="1233"/>
      <c r="AE16" s="1233"/>
      <c r="AF16" s="1233"/>
      <c r="AG16" s="1233"/>
      <c r="AH16" s="1233"/>
    </row>
    <row r="17" spans="1:34" ht="14.25" customHeight="1">
      <c r="A17" s="93">
        <f t="shared" si="3"/>
        <v>45686</v>
      </c>
      <c r="B17" s="317"/>
      <c r="C17" s="318"/>
      <c r="D17" s="15"/>
      <c r="E17" s="12"/>
      <c r="F17" s="6"/>
      <c r="G17" s="8"/>
      <c r="H17" s="155">
        <f t="shared" si="2"/>
        <v>0</v>
      </c>
      <c r="I17" s="344"/>
      <c r="J17" s="343"/>
      <c r="K17" s="326"/>
      <c r="L17" s="327"/>
      <c r="M17" s="7"/>
      <c r="N17" s="7"/>
      <c r="O17" s="580"/>
      <c r="P17" s="580"/>
      <c r="Q17" s="9"/>
      <c r="R17" s="9"/>
      <c r="S17" s="9"/>
      <c r="T17" s="151"/>
      <c r="V17" s="132">
        <f t="shared" si="1"/>
        <v>9</v>
      </c>
      <c r="W17" s="590">
        <v>28.6</v>
      </c>
      <c r="X17" s="591"/>
      <c r="Y17" s="592"/>
      <c r="Z17" s="593"/>
      <c r="AA17" s="594"/>
      <c r="AC17" s="1234" t="s">
        <v>93</v>
      </c>
      <c r="AD17" s="1236" t="s">
        <v>103</v>
      </c>
      <c r="AE17" s="1238" t="s">
        <v>94</v>
      </c>
      <c r="AF17" s="1238" t="s">
        <v>95</v>
      </c>
      <c r="AG17" s="1238" t="s">
        <v>96</v>
      </c>
      <c r="AH17" s="1239" t="s">
        <v>97</v>
      </c>
    </row>
    <row r="18" spans="1:34" ht="15.5" thickBot="1">
      <c r="A18" s="93">
        <f t="shared" si="3"/>
        <v>45687</v>
      </c>
      <c r="B18" s="317"/>
      <c r="C18" s="318"/>
      <c r="D18" s="15"/>
      <c r="E18" s="12"/>
      <c r="F18" s="6"/>
      <c r="G18" s="8"/>
      <c r="H18" s="155">
        <f t="shared" si="2"/>
        <v>0</v>
      </c>
      <c r="I18" s="344"/>
      <c r="J18" s="343"/>
      <c r="K18" s="326"/>
      <c r="L18" s="327"/>
      <c r="M18" s="7"/>
      <c r="N18" s="7"/>
      <c r="O18" s="580"/>
      <c r="P18" s="580"/>
      <c r="Q18" s="9"/>
      <c r="R18" s="9"/>
      <c r="S18" s="9"/>
      <c r="T18" s="151"/>
      <c r="V18" s="132">
        <f t="shared" si="1"/>
        <v>10</v>
      </c>
      <c r="W18" s="590">
        <v>28.400000000000002</v>
      </c>
      <c r="X18" s="591"/>
      <c r="Y18" s="592"/>
      <c r="Z18" s="593"/>
      <c r="AA18" s="594"/>
      <c r="AC18" s="1235"/>
      <c r="AD18" s="1237"/>
      <c r="AE18" s="1237"/>
      <c r="AF18" s="1237"/>
      <c r="AG18" s="1237"/>
      <c r="AH18" s="1240"/>
    </row>
    <row r="19" spans="1:34">
      <c r="A19" s="93">
        <f t="shared" si="3"/>
        <v>45688</v>
      </c>
      <c r="B19" s="317"/>
      <c r="C19" s="318"/>
      <c r="D19" s="15"/>
      <c r="E19" s="12"/>
      <c r="F19" s="6"/>
      <c r="G19" s="8"/>
      <c r="H19" s="155">
        <f t="shared" si="2"/>
        <v>0</v>
      </c>
      <c r="I19" s="344"/>
      <c r="J19" s="343"/>
      <c r="K19" s="326"/>
      <c r="L19" s="327"/>
      <c r="M19" s="7"/>
      <c r="N19" s="7"/>
      <c r="O19" s="580"/>
      <c r="P19" s="580"/>
      <c r="Q19" s="6"/>
      <c r="R19" s="6"/>
      <c r="S19" s="6"/>
      <c r="T19" s="150"/>
      <c r="V19" s="132">
        <f t="shared" si="1"/>
        <v>11</v>
      </c>
      <c r="W19" s="590">
        <v>28.200000000000003</v>
      </c>
      <c r="X19" s="591"/>
      <c r="Y19" s="592"/>
      <c r="Z19" s="593"/>
      <c r="AA19" s="594"/>
      <c r="AC19" s="101">
        <v>0</v>
      </c>
      <c r="AD19" s="102">
        <f>SUM(AD7:AH7)</f>
        <v>0</v>
      </c>
      <c r="AE19" s="102"/>
      <c r="AF19" s="102">
        <f>AD19+AE19</f>
        <v>0</v>
      </c>
      <c r="AG19" s="107">
        <f>AE19/AD$4</f>
        <v>0</v>
      </c>
      <c r="AH19" s="108">
        <f>AD19/AD$4</f>
        <v>0</v>
      </c>
    </row>
    <row r="20" spans="1:34">
      <c r="A20" s="93">
        <f t="shared" si="3"/>
        <v>45689</v>
      </c>
      <c r="B20" s="317"/>
      <c r="C20" s="318"/>
      <c r="D20" s="15"/>
      <c r="E20" s="12"/>
      <c r="F20" s="6"/>
      <c r="G20" s="8"/>
      <c r="H20" s="155">
        <f t="shared" si="2"/>
        <v>0</v>
      </c>
      <c r="I20" s="344"/>
      <c r="J20" s="343"/>
      <c r="K20" s="326"/>
      <c r="L20" s="327"/>
      <c r="M20" s="7"/>
      <c r="N20" s="7"/>
      <c r="O20" s="580"/>
      <c r="P20" s="580"/>
      <c r="Q20" s="6"/>
      <c r="R20" s="6"/>
      <c r="S20" s="6"/>
      <c r="T20" s="150"/>
      <c r="V20" s="132">
        <f t="shared" si="1"/>
        <v>12</v>
      </c>
      <c r="W20" s="590">
        <v>28.000000000000004</v>
      </c>
      <c r="X20" s="591"/>
      <c r="Y20" s="592"/>
      <c r="Z20" s="593"/>
      <c r="AA20" s="594"/>
      <c r="AC20" s="98">
        <v>1</v>
      </c>
      <c r="AD20" s="99">
        <f t="shared" ref="AD20:AD26" si="5">SUM(AD8:AH8)</f>
        <v>0</v>
      </c>
      <c r="AE20" s="99"/>
      <c r="AF20" s="99">
        <f t="shared" ref="AF20:AF27" si="6">AD20+AE20</f>
        <v>0</v>
      </c>
      <c r="AG20" s="105">
        <f t="shared" ref="AG20:AG26" si="7">AE20/AD$4</f>
        <v>0</v>
      </c>
      <c r="AH20" s="106">
        <f t="shared" ref="AH20:AH26" si="8">AD20/AD$4</f>
        <v>0</v>
      </c>
    </row>
    <row r="21" spans="1:34">
      <c r="A21" s="93">
        <f t="shared" si="3"/>
        <v>45690</v>
      </c>
      <c r="B21" s="317"/>
      <c r="C21" s="318"/>
      <c r="D21" s="15"/>
      <c r="E21" s="12"/>
      <c r="F21" s="6"/>
      <c r="G21" s="347"/>
      <c r="H21" s="155">
        <f t="shared" si="2"/>
        <v>0</v>
      </c>
      <c r="I21" s="343"/>
      <c r="J21" s="343"/>
      <c r="K21" s="324"/>
      <c r="L21" s="325"/>
      <c r="M21" s="340"/>
      <c r="N21" s="340"/>
      <c r="O21" s="579"/>
      <c r="P21" s="579"/>
      <c r="Q21" s="6"/>
      <c r="R21" s="6"/>
      <c r="S21" s="6"/>
      <c r="T21" s="150"/>
      <c r="V21" s="132">
        <f t="shared" si="1"/>
        <v>13</v>
      </c>
      <c r="W21" s="590">
        <v>27.800000000000004</v>
      </c>
      <c r="X21" s="591"/>
      <c r="Y21" s="592"/>
      <c r="Z21" s="593"/>
      <c r="AA21" s="594"/>
      <c r="AC21" s="98">
        <v>2</v>
      </c>
      <c r="AD21" s="99">
        <f t="shared" si="5"/>
        <v>0</v>
      </c>
      <c r="AE21" s="99"/>
      <c r="AF21" s="99">
        <f t="shared" si="6"/>
        <v>0</v>
      </c>
      <c r="AG21" s="105">
        <f t="shared" si="7"/>
        <v>0</v>
      </c>
      <c r="AH21" s="106">
        <f t="shared" si="8"/>
        <v>0</v>
      </c>
    </row>
    <row r="22" spans="1:34">
      <c r="A22" s="93">
        <f t="shared" si="3"/>
        <v>45691</v>
      </c>
      <c r="B22" s="317"/>
      <c r="C22" s="318"/>
      <c r="D22" s="15"/>
      <c r="E22" s="12"/>
      <c r="F22" s="6"/>
      <c r="G22" s="347"/>
      <c r="H22" s="155">
        <f t="shared" si="2"/>
        <v>0</v>
      </c>
      <c r="I22" s="343"/>
      <c r="J22" s="343"/>
      <c r="K22" s="324"/>
      <c r="L22" s="325"/>
      <c r="M22" s="340"/>
      <c r="N22" s="340"/>
      <c r="O22" s="579"/>
      <c r="P22" s="579"/>
      <c r="Q22" s="6"/>
      <c r="R22" s="6"/>
      <c r="S22" s="6"/>
      <c r="T22" s="150"/>
      <c r="V22" s="132">
        <f t="shared" si="1"/>
        <v>14</v>
      </c>
      <c r="W22" s="590">
        <v>27.5</v>
      </c>
      <c r="X22" s="591"/>
      <c r="Y22" s="592"/>
      <c r="Z22" s="593"/>
      <c r="AA22" s="594"/>
      <c r="AC22" s="98">
        <v>3</v>
      </c>
      <c r="AD22" s="99">
        <f t="shared" si="5"/>
        <v>0</v>
      </c>
      <c r="AE22" s="99"/>
      <c r="AF22" s="99">
        <f t="shared" si="6"/>
        <v>0</v>
      </c>
      <c r="AG22" s="105">
        <f t="shared" si="7"/>
        <v>0</v>
      </c>
      <c r="AH22" s="106">
        <f t="shared" si="8"/>
        <v>0</v>
      </c>
    </row>
    <row r="23" spans="1:34">
      <c r="A23" s="93">
        <f t="shared" si="3"/>
        <v>45692</v>
      </c>
      <c r="B23" s="317"/>
      <c r="C23" s="318"/>
      <c r="D23" s="15"/>
      <c r="E23" s="12"/>
      <c r="F23" s="6"/>
      <c r="G23" s="347"/>
      <c r="H23" s="155">
        <f t="shared" si="2"/>
        <v>0</v>
      </c>
      <c r="I23" s="343"/>
      <c r="J23" s="343"/>
      <c r="K23" s="324"/>
      <c r="L23" s="325"/>
      <c r="M23" s="340"/>
      <c r="N23" s="340"/>
      <c r="O23" s="579"/>
      <c r="P23" s="579"/>
      <c r="Q23" s="6"/>
      <c r="R23" s="6"/>
      <c r="S23" s="6"/>
      <c r="T23" s="150"/>
      <c r="V23" s="132">
        <f t="shared" si="1"/>
        <v>15</v>
      </c>
      <c r="W23" s="590">
        <v>27</v>
      </c>
      <c r="X23" s="591"/>
      <c r="Y23" s="592"/>
      <c r="Z23" s="593"/>
      <c r="AA23" s="594"/>
      <c r="AC23" s="98">
        <v>4</v>
      </c>
      <c r="AD23" s="99">
        <f t="shared" si="5"/>
        <v>0</v>
      </c>
      <c r="AE23" s="99"/>
      <c r="AF23" s="99">
        <f t="shared" si="6"/>
        <v>0</v>
      </c>
      <c r="AG23" s="105">
        <f t="shared" si="7"/>
        <v>0</v>
      </c>
      <c r="AH23" s="106">
        <f t="shared" si="8"/>
        <v>0</v>
      </c>
    </row>
    <row r="24" spans="1:34">
      <c r="A24" s="93">
        <f t="shared" si="3"/>
        <v>45693</v>
      </c>
      <c r="B24" s="317"/>
      <c r="C24" s="318"/>
      <c r="D24" s="15"/>
      <c r="E24" s="12"/>
      <c r="F24" s="6"/>
      <c r="G24" s="347"/>
      <c r="H24" s="155">
        <f t="shared" si="2"/>
        <v>0</v>
      </c>
      <c r="I24" s="343"/>
      <c r="J24" s="343"/>
      <c r="K24" s="324"/>
      <c r="L24" s="325"/>
      <c r="M24" s="340"/>
      <c r="N24" s="340"/>
      <c r="O24" s="579"/>
      <c r="P24" s="579"/>
      <c r="Q24" s="6"/>
      <c r="R24" s="6"/>
      <c r="S24" s="6"/>
      <c r="T24" s="150"/>
      <c r="V24" s="132">
        <f t="shared" si="1"/>
        <v>16</v>
      </c>
      <c r="W24" s="590">
        <v>26.5</v>
      </c>
      <c r="X24" s="591"/>
      <c r="Y24" s="592"/>
      <c r="Z24" s="593"/>
      <c r="AA24" s="594"/>
      <c r="AC24" s="98">
        <v>5</v>
      </c>
      <c r="AD24" s="99">
        <f t="shared" si="5"/>
        <v>0</v>
      </c>
      <c r="AE24" s="99"/>
      <c r="AF24" s="99">
        <f t="shared" si="6"/>
        <v>0</v>
      </c>
      <c r="AG24" s="105">
        <f t="shared" si="7"/>
        <v>0</v>
      </c>
      <c r="AH24" s="106">
        <f t="shared" si="8"/>
        <v>0</v>
      </c>
    </row>
    <row r="25" spans="1:34">
      <c r="A25" s="93">
        <f t="shared" si="3"/>
        <v>45694</v>
      </c>
      <c r="B25" s="317"/>
      <c r="C25" s="318"/>
      <c r="D25" s="15"/>
      <c r="E25" s="12"/>
      <c r="F25" s="6"/>
      <c r="G25" s="347"/>
      <c r="H25" s="155">
        <f t="shared" si="2"/>
        <v>0</v>
      </c>
      <c r="I25" s="343"/>
      <c r="J25" s="343"/>
      <c r="K25" s="324"/>
      <c r="L25" s="325"/>
      <c r="M25" s="340"/>
      <c r="N25" s="340"/>
      <c r="O25" s="579"/>
      <c r="P25" s="579"/>
      <c r="Q25" s="6"/>
      <c r="R25" s="6"/>
      <c r="S25" s="6"/>
      <c r="T25" s="150"/>
      <c r="V25" s="132">
        <f t="shared" si="1"/>
        <v>17</v>
      </c>
      <c r="W25" s="590">
        <v>26.1</v>
      </c>
      <c r="X25" s="591"/>
      <c r="Y25" s="592"/>
      <c r="Z25" s="593"/>
      <c r="AA25" s="594"/>
      <c r="AC25" s="98">
        <v>6</v>
      </c>
      <c r="AD25" s="99">
        <f t="shared" si="5"/>
        <v>0</v>
      </c>
      <c r="AE25" s="99"/>
      <c r="AF25" s="99">
        <f t="shared" si="6"/>
        <v>0</v>
      </c>
      <c r="AG25" s="105">
        <f t="shared" si="7"/>
        <v>0</v>
      </c>
      <c r="AH25" s="106">
        <f t="shared" si="8"/>
        <v>0</v>
      </c>
    </row>
    <row r="26" spans="1:34" ht="15.5" thickBot="1">
      <c r="A26" s="93">
        <f t="shared" si="3"/>
        <v>45695</v>
      </c>
      <c r="B26" s="317"/>
      <c r="C26" s="318"/>
      <c r="D26" s="15"/>
      <c r="E26" s="12"/>
      <c r="F26" s="6"/>
      <c r="G26" s="347"/>
      <c r="H26" s="155">
        <f t="shared" si="2"/>
        <v>0</v>
      </c>
      <c r="I26" s="343"/>
      <c r="J26" s="343"/>
      <c r="K26" s="324"/>
      <c r="L26" s="325"/>
      <c r="M26" s="340"/>
      <c r="N26" s="340"/>
      <c r="O26" s="579"/>
      <c r="P26" s="579"/>
      <c r="Q26" s="6"/>
      <c r="R26" s="6"/>
      <c r="S26" s="6"/>
      <c r="T26" s="150"/>
      <c r="V26" s="132">
        <f t="shared" si="1"/>
        <v>18</v>
      </c>
      <c r="W26" s="590">
        <v>25.7</v>
      </c>
      <c r="X26" s="591"/>
      <c r="Y26" s="592"/>
      <c r="Z26" s="593"/>
      <c r="AA26" s="594"/>
      <c r="AC26" s="109">
        <v>7</v>
      </c>
      <c r="AD26" s="110">
        <f t="shared" si="5"/>
        <v>0</v>
      </c>
      <c r="AE26" s="110"/>
      <c r="AF26" s="110">
        <f t="shared" si="6"/>
        <v>0</v>
      </c>
      <c r="AG26" s="111">
        <f t="shared" si="7"/>
        <v>0</v>
      </c>
      <c r="AH26" s="112">
        <f t="shared" si="8"/>
        <v>0</v>
      </c>
    </row>
    <row r="27" spans="1:34" ht="15.5" thickBot="1">
      <c r="A27" s="93">
        <f t="shared" si="3"/>
        <v>45696</v>
      </c>
      <c r="B27" s="317"/>
      <c r="C27" s="318"/>
      <c r="D27" s="15"/>
      <c r="E27" s="12"/>
      <c r="F27" s="6"/>
      <c r="G27" s="347"/>
      <c r="H27" s="155">
        <f t="shared" si="2"/>
        <v>0</v>
      </c>
      <c r="I27" s="343"/>
      <c r="J27" s="343"/>
      <c r="K27" s="324"/>
      <c r="L27" s="325"/>
      <c r="M27" s="340"/>
      <c r="N27" s="340"/>
      <c r="O27" s="579"/>
      <c r="P27" s="579"/>
      <c r="Q27" s="6"/>
      <c r="R27" s="6"/>
      <c r="S27" s="6"/>
      <c r="T27" s="150"/>
      <c r="V27" s="132">
        <f t="shared" si="1"/>
        <v>19</v>
      </c>
      <c r="W27" s="590">
        <v>25.3</v>
      </c>
      <c r="X27" s="591"/>
      <c r="Y27" s="592"/>
      <c r="Z27" s="593"/>
      <c r="AA27" s="594"/>
      <c r="AC27" s="113" t="s">
        <v>98</v>
      </c>
      <c r="AD27" s="114">
        <f>SUM(AD19:AD26)</f>
        <v>0</v>
      </c>
      <c r="AE27" s="114">
        <f>SUM(AE19:AE26)</f>
        <v>0</v>
      </c>
      <c r="AF27" s="114">
        <f t="shared" si="6"/>
        <v>0</v>
      </c>
      <c r="AG27" s="115">
        <f>AE27/AD$4</f>
        <v>0</v>
      </c>
      <c r="AH27" s="116">
        <f>AD27/AD$4</f>
        <v>0</v>
      </c>
    </row>
    <row r="28" spans="1:34" ht="16.5">
      <c r="A28" s="93">
        <f t="shared" si="3"/>
        <v>45697</v>
      </c>
      <c r="B28" s="317"/>
      <c r="C28" s="318"/>
      <c r="D28" s="15"/>
      <c r="E28" s="12"/>
      <c r="F28" s="6"/>
      <c r="G28" s="347"/>
      <c r="H28" s="155">
        <f t="shared" si="2"/>
        <v>0</v>
      </c>
      <c r="I28" s="343"/>
      <c r="J28" s="343"/>
      <c r="K28" s="324"/>
      <c r="L28" s="325"/>
      <c r="M28" s="340"/>
      <c r="N28" s="340"/>
      <c r="O28" s="579"/>
      <c r="P28" s="579"/>
      <c r="Q28" s="6"/>
      <c r="R28" s="6"/>
      <c r="S28" s="6"/>
      <c r="T28" s="150"/>
      <c r="V28" s="132">
        <f t="shared" si="1"/>
        <v>20</v>
      </c>
      <c r="W28" s="590">
        <v>24.9</v>
      </c>
      <c r="X28" s="591"/>
      <c r="Y28" s="592"/>
      <c r="Z28" s="593"/>
      <c r="AA28" s="594"/>
      <c r="AC28" s="145"/>
      <c r="AD28" s="145"/>
      <c r="AE28" s="145"/>
      <c r="AF28" s="145"/>
      <c r="AG28" s="145"/>
      <c r="AH28" s="145"/>
    </row>
    <row r="29" spans="1:34">
      <c r="A29" s="93">
        <f t="shared" si="3"/>
        <v>45698</v>
      </c>
      <c r="B29" s="317"/>
      <c r="C29" s="318"/>
      <c r="D29" s="15"/>
      <c r="E29" s="12"/>
      <c r="F29" s="6"/>
      <c r="G29" s="347"/>
      <c r="H29" s="155">
        <f t="shared" si="2"/>
        <v>0</v>
      </c>
      <c r="I29" s="343"/>
      <c r="J29" s="343"/>
      <c r="K29" s="324"/>
      <c r="L29" s="325"/>
      <c r="M29" s="340"/>
      <c r="N29" s="340"/>
      <c r="O29" s="579"/>
      <c r="P29" s="579"/>
      <c r="Q29" s="6"/>
      <c r="R29" s="6"/>
      <c r="S29" s="6"/>
      <c r="T29" s="150"/>
      <c r="V29" s="132">
        <f t="shared" si="1"/>
        <v>21</v>
      </c>
      <c r="W29" s="590">
        <v>24.5</v>
      </c>
      <c r="X29" s="591"/>
      <c r="Y29" s="592"/>
      <c r="Z29" s="593"/>
      <c r="AA29" s="594"/>
    </row>
    <row r="30" spans="1:34">
      <c r="A30" s="93">
        <f t="shared" si="3"/>
        <v>45699</v>
      </c>
      <c r="B30" s="317"/>
      <c r="C30" s="318"/>
      <c r="D30" s="15"/>
      <c r="E30" s="12"/>
      <c r="F30" s="6"/>
      <c r="G30" s="347"/>
      <c r="H30" s="155">
        <f t="shared" si="2"/>
        <v>0</v>
      </c>
      <c r="I30" s="343"/>
      <c r="J30" s="343"/>
      <c r="K30" s="324"/>
      <c r="L30" s="325"/>
      <c r="M30" s="340"/>
      <c r="N30" s="340"/>
      <c r="O30" s="579"/>
      <c r="P30" s="579"/>
      <c r="Q30" s="6"/>
      <c r="R30" s="6"/>
      <c r="S30" s="6"/>
      <c r="T30" s="150"/>
      <c r="V30" s="132">
        <f t="shared" si="1"/>
        <v>22</v>
      </c>
      <c r="W30" s="590">
        <v>24.1</v>
      </c>
      <c r="X30" s="591"/>
      <c r="Y30" s="592"/>
      <c r="Z30" s="593"/>
      <c r="AA30" s="594"/>
    </row>
    <row r="31" spans="1:34">
      <c r="A31" s="93">
        <f t="shared" si="3"/>
        <v>45700</v>
      </c>
      <c r="B31" s="317"/>
      <c r="C31" s="318"/>
      <c r="D31" s="15"/>
      <c r="E31" s="12"/>
      <c r="F31" s="6"/>
      <c r="G31" s="347"/>
      <c r="H31" s="155">
        <f t="shared" si="2"/>
        <v>0</v>
      </c>
      <c r="I31" s="343"/>
      <c r="J31" s="343"/>
      <c r="K31" s="324"/>
      <c r="L31" s="325"/>
      <c r="M31" s="340"/>
      <c r="N31" s="340"/>
      <c r="O31" s="579"/>
      <c r="P31" s="579"/>
      <c r="Q31" s="6"/>
      <c r="R31" s="6"/>
      <c r="S31" s="6"/>
      <c r="T31" s="150"/>
      <c r="V31" s="132">
        <f t="shared" si="1"/>
        <v>23</v>
      </c>
      <c r="W31" s="590">
        <v>23.700000000000003</v>
      </c>
      <c r="X31" s="591"/>
      <c r="Y31" s="592"/>
      <c r="Z31" s="593"/>
      <c r="AA31" s="594"/>
    </row>
    <row r="32" spans="1:34">
      <c r="A32" s="93">
        <f t="shared" si="3"/>
        <v>45701</v>
      </c>
      <c r="B32" s="317"/>
      <c r="C32" s="318"/>
      <c r="D32" s="15"/>
      <c r="E32" s="12"/>
      <c r="F32" s="6"/>
      <c r="G32" s="347"/>
      <c r="H32" s="155">
        <f t="shared" si="2"/>
        <v>0</v>
      </c>
      <c r="I32" s="343"/>
      <c r="J32" s="343"/>
      <c r="K32" s="324"/>
      <c r="L32" s="325"/>
      <c r="M32" s="340"/>
      <c r="N32" s="340"/>
      <c r="O32" s="579"/>
      <c r="P32" s="579"/>
      <c r="Q32" s="6"/>
      <c r="R32" s="6"/>
      <c r="S32" s="6"/>
      <c r="T32" s="150"/>
      <c r="V32" s="132">
        <f t="shared" si="1"/>
        <v>24</v>
      </c>
      <c r="W32" s="590">
        <v>23.200000000000003</v>
      </c>
      <c r="X32" s="591"/>
      <c r="Y32" s="592"/>
      <c r="Z32" s="593"/>
      <c r="AA32" s="594"/>
    </row>
    <row r="33" spans="1:27">
      <c r="A33" s="93">
        <f t="shared" si="3"/>
        <v>45702</v>
      </c>
      <c r="B33" s="317"/>
      <c r="C33" s="318"/>
      <c r="D33" s="15"/>
      <c r="E33" s="12"/>
      <c r="F33" s="6"/>
      <c r="G33" s="347"/>
      <c r="H33" s="155">
        <f t="shared" si="2"/>
        <v>0</v>
      </c>
      <c r="I33" s="343"/>
      <c r="J33" s="343"/>
      <c r="K33" s="324"/>
      <c r="L33" s="325"/>
      <c r="M33" s="340"/>
      <c r="N33" s="340"/>
      <c r="O33" s="579"/>
      <c r="P33" s="579"/>
      <c r="Q33" s="6"/>
      <c r="R33" s="6"/>
      <c r="S33" s="6"/>
      <c r="T33" s="150"/>
      <c r="V33" s="132">
        <f t="shared" si="1"/>
        <v>25</v>
      </c>
      <c r="W33" s="590">
        <v>22.7</v>
      </c>
      <c r="X33" s="591"/>
      <c r="Y33" s="592"/>
      <c r="Z33" s="593"/>
      <c r="AA33" s="594"/>
    </row>
    <row r="34" spans="1:27">
      <c r="A34" s="93">
        <f t="shared" si="3"/>
        <v>45703</v>
      </c>
      <c r="B34" s="317"/>
      <c r="C34" s="318"/>
      <c r="D34" s="15"/>
      <c r="E34" s="12"/>
      <c r="F34" s="6"/>
      <c r="G34" s="347"/>
      <c r="H34" s="155">
        <f t="shared" si="2"/>
        <v>0</v>
      </c>
      <c r="I34" s="343"/>
      <c r="J34" s="343"/>
      <c r="K34" s="324"/>
      <c r="L34" s="325"/>
      <c r="M34" s="340"/>
      <c r="N34" s="340"/>
      <c r="O34" s="579"/>
      <c r="P34" s="579"/>
      <c r="Q34" s="6"/>
      <c r="R34" s="6"/>
      <c r="S34" s="6"/>
      <c r="T34" s="150"/>
      <c r="V34" s="132">
        <f t="shared" si="1"/>
        <v>26</v>
      </c>
      <c r="W34" s="590">
        <v>22.2</v>
      </c>
      <c r="X34" s="591"/>
      <c r="Y34" s="592"/>
      <c r="Z34" s="593"/>
      <c r="AA34" s="594"/>
    </row>
    <row r="35" spans="1:27">
      <c r="A35" s="93">
        <f t="shared" si="3"/>
        <v>45704</v>
      </c>
      <c r="B35" s="317"/>
      <c r="C35" s="318"/>
      <c r="D35" s="15"/>
      <c r="E35" s="12"/>
      <c r="F35" s="6"/>
      <c r="G35" s="347"/>
      <c r="H35" s="155">
        <f t="shared" si="2"/>
        <v>0</v>
      </c>
      <c r="I35" s="343"/>
      <c r="J35" s="343"/>
      <c r="K35" s="324"/>
      <c r="L35" s="325"/>
      <c r="M35" s="340"/>
      <c r="N35" s="340"/>
      <c r="O35" s="579"/>
      <c r="P35" s="579"/>
      <c r="Q35" s="6"/>
      <c r="R35" s="6"/>
      <c r="S35" s="6"/>
      <c r="T35" s="150"/>
      <c r="V35" s="132">
        <f t="shared" si="1"/>
        <v>27</v>
      </c>
      <c r="W35" s="590">
        <v>21.8</v>
      </c>
      <c r="X35" s="591"/>
      <c r="Y35" s="592"/>
      <c r="Z35" s="593"/>
      <c r="AA35" s="594"/>
    </row>
    <row r="36" spans="1:27">
      <c r="A36" s="93">
        <f t="shared" si="3"/>
        <v>45705</v>
      </c>
      <c r="B36" s="317"/>
      <c r="C36" s="318"/>
      <c r="D36" s="15"/>
      <c r="E36" s="12"/>
      <c r="F36" s="6"/>
      <c r="G36" s="347"/>
      <c r="H36" s="155">
        <f t="shared" si="2"/>
        <v>0</v>
      </c>
      <c r="I36" s="343"/>
      <c r="J36" s="343"/>
      <c r="K36" s="324"/>
      <c r="L36" s="325"/>
      <c r="M36" s="340"/>
      <c r="N36" s="340"/>
      <c r="O36" s="579"/>
      <c r="P36" s="579"/>
      <c r="Q36" s="6"/>
      <c r="R36" s="6"/>
      <c r="S36" s="6"/>
      <c r="T36" s="150"/>
      <c r="V36" s="132">
        <f t="shared" si="1"/>
        <v>28</v>
      </c>
      <c r="W36" s="590">
        <v>21.5</v>
      </c>
      <c r="X36" s="591"/>
      <c r="Y36" s="592"/>
      <c r="Z36" s="593"/>
      <c r="AA36" s="594"/>
    </row>
    <row r="37" spans="1:27">
      <c r="A37" s="93">
        <f t="shared" si="3"/>
        <v>45706</v>
      </c>
      <c r="B37" s="317"/>
      <c r="C37" s="318"/>
      <c r="D37" s="15"/>
      <c r="E37" s="12"/>
      <c r="F37" s="6"/>
      <c r="G37" s="347"/>
      <c r="H37" s="155">
        <f t="shared" si="2"/>
        <v>0</v>
      </c>
      <c r="I37" s="343"/>
      <c r="J37" s="343"/>
      <c r="K37" s="324"/>
      <c r="L37" s="325"/>
      <c r="M37" s="340"/>
      <c r="N37" s="340"/>
      <c r="O37" s="579"/>
      <c r="P37" s="579"/>
      <c r="Q37" s="6"/>
      <c r="R37" s="6"/>
      <c r="S37" s="6"/>
      <c r="T37" s="150"/>
      <c r="V37" s="132">
        <f t="shared" si="1"/>
        <v>29</v>
      </c>
      <c r="W37" s="590">
        <v>21.3</v>
      </c>
      <c r="X37" s="591"/>
      <c r="Y37" s="592"/>
      <c r="Z37" s="593"/>
      <c r="AA37" s="594"/>
    </row>
    <row r="38" spans="1:27">
      <c r="A38" s="93">
        <f t="shared" si="3"/>
        <v>45707</v>
      </c>
      <c r="B38" s="317"/>
      <c r="C38" s="318"/>
      <c r="D38" s="15"/>
      <c r="E38" s="12"/>
      <c r="F38" s="6"/>
      <c r="G38" s="347"/>
      <c r="H38" s="155">
        <f t="shared" si="2"/>
        <v>0</v>
      </c>
      <c r="I38" s="343"/>
      <c r="J38" s="343"/>
      <c r="K38" s="324"/>
      <c r="L38" s="325"/>
      <c r="M38" s="340"/>
      <c r="N38" s="340"/>
      <c r="O38" s="579"/>
      <c r="P38" s="579"/>
      <c r="Q38" s="6"/>
      <c r="R38" s="6"/>
      <c r="S38" s="6"/>
      <c r="T38" s="150"/>
      <c r="V38" s="132">
        <f t="shared" si="1"/>
        <v>30</v>
      </c>
      <c r="W38" s="590">
        <v>21</v>
      </c>
      <c r="X38" s="591"/>
      <c r="Y38" s="592"/>
      <c r="Z38" s="593"/>
      <c r="AA38" s="594"/>
    </row>
    <row r="39" spans="1:27">
      <c r="A39" s="93">
        <f t="shared" si="3"/>
        <v>45708</v>
      </c>
      <c r="B39" s="317"/>
      <c r="C39" s="318"/>
      <c r="D39" s="15"/>
      <c r="E39" s="12"/>
      <c r="F39" s="6"/>
      <c r="G39" s="347"/>
      <c r="H39" s="155">
        <f t="shared" si="2"/>
        <v>0</v>
      </c>
      <c r="I39" s="343"/>
      <c r="J39" s="343"/>
      <c r="K39" s="324"/>
      <c r="L39" s="325"/>
      <c r="M39" s="340"/>
      <c r="N39" s="340"/>
      <c r="O39" s="579"/>
      <c r="P39" s="579"/>
      <c r="Q39" s="6"/>
      <c r="R39" s="6"/>
      <c r="S39" s="6"/>
      <c r="T39" s="150"/>
      <c r="V39" s="132">
        <f t="shared" si="1"/>
        <v>31</v>
      </c>
      <c r="W39" s="590">
        <v>20.7</v>
      </c>
      <c r="X39" s="591"/>
      <c r="Y39" s="592"/>
      <c r="Z39" s="593"/>
      <c r="AA39" s="594"/>
    </row>
    <row r="40" spans="1:27">
      <c r="A40" s="93">
        <f t="shared" si="3"/>
        <v>45709</v>
      </c>
      <c r="B40" s="317"/>
      <c r="C40" s="318"/>
      <c r="D40" s="15"/>
      <c r="E40" s="12"/>
      <c r="F40" s="6"/>
      <c r="G40" s="347"/>
      <c r="H40" s="155">
        <f t="shared" si="2"/>
        <v>0</v>
      </c>
      <c r="I40" s="343"/>
      <c r="J40" s="343"/>
      <c r="K40" s="324"/>
      <c r="L40" s="325"/>
      <c r="M40" s="340"/>
      <c r="N40" s="340"/>
      <c r="O40" s="579"/>
      <c r="P40" s="579"/>
      <c r="Q40" s="6"/>
      <c r="R40" s="6"/>
      <c r="S40" s="6"/>
      <c r="T40" s="150"/>
      <c r="V40" s="132">
        <f t="shared" si="1"/>
        <v>32</v>
      </c>
      <c r="W40" s="590">
        <v>20.399999999999999</v>
      </c>
      <c r="X40" s="591"/>
      <c r="Y40" s="592"/>
      <c r="Z40" s="593"/>
      <c r="AA40" s="594"/>
    </row>
    <row r="41" spans="1:27">
      <c r="A41" s="93">
        <f t="shared" si="3"/>
        <v>45710</v>
      </c>
      <c r="B41" s="317"/>
      <c r="C41" s="318"/>
      <c r="D41" s="15"/>
      <c r="E41" s="12"/>
      <c r="F41" s="6"/>
      <c r="G41" s="347"/>
      <c r="H41" s="155">
        <f t="shared" si="2"/>
        <v>0</v>
      </c>
      <c r="I41" s="343"/>
      <c r="J41" s="343"/>
      <c r="K41" s="324"/>
      <c r="L41" s="325"/>
      <c r="M41" s="340"/>
      <c r="N41" s="340"/>
      <c r="O41" s="579"/>
      <c r="P41" s="579"/>
      <c r="Q41" s="6"/>
      <c r="R41" s="6"/>
      <c r="S41" s="6"/>
      <c r="T41" s="150"/>
      <c r="V41" s="132">
        <f t="shared" si="1"/>
        <v>33</v>
      </c>
      <c r="W41" s="590">
        <v>20.099999999999998</v>
      </c>
      <c r="X41" s="591"/>
      <c r="Y41" s="592"/>
      <c r="Z41" s="593"/>
      <c r="AA41" s="594"/>
    </row>
    <row r="42" spans="1:27">
      <c r="A42" s="93">
        <f t="shared" si="3"/>
        <v>45711</v>
      </c>
      <c r="B42" s="317"/>
      <c r="C42" s="318"/>
      <c r="D42" s="15"/>
      <c r="E42" s="12"/>
      <c r="F42" s="6"/>
      <c r="G42" s="347"/>
      <c r="H42" s="155">
        <f t="shared" si="2"/>
        <v>0</v>
      </c>
      <c r="I42" s="343"/>
      <c r="J42" s="343"/>
      <c r="K42" s="324"/>
      <c r="L42" s="325"/>
      <c r="M42" s="340"/>
      <c r="N42" s="340"/>
      <c r="O42" s="579"/>
      <c r="P42" s="579"/>
      <c r="Q42" s="6"/>
      <c r="R42" s="6"/>
      <c r="S42" s="6"/>
      <c r="T42" s="150"/>
      <c r="V42" s="132">
        <f t="shared" si="1"/>
        <v>34</v>
      </c>
      <c r="W42" s="590">
        <v>19.799999999999997</v>
      </c>
      <c r="X42" s="591"/>
      <c r="Y42" s="592"/>
      <c r="Z42" s="593"/>
      <c r="AA42" s="594"/>
    </row>
    <row r="43" spans="1:27">
      <c r="A43" s="93">
        <f t="shared" si="3"/>
        <v>45712</v>
      </c>
      <c r="B43" s="317"/>
      <c r="C43" s="318"/>
      <c r="D43" s="15"/>
      <c r="E43" s="12"/>
      <c r="F43" s="6"/>
      <c r="G43" s="347"/>
      <c r="H43" s="155">
        <f t="shared" si="2"/>
        <v>0</v>
      </c>
      <c r="I43" s="343"/>
      <c r="J43" s="343"/>
      <c r="K43" s="324"/>
      <c r="L43" s="325"/>
      <c r="M43" s="340"/>
      <c r="N43" s="340"/>
      <c r="O43" s="579"/>
      <c r="P43" s="579"/>
      <c r="Q43" s="6"/>
      <c r="R43" s="6"/>
      <c r="S43" s="6"/>
      <c r="T43" s="150"/>
      <c r="V43" s="132">
        <f t="shared" si="1"/>
        <v>35</v>
      </c>
      <c r="W43" s="590">
        <v>19.5</v>
      </c>
      <c r="X43" s="591"/>
      <c r="Y43" s="592"/>
      <c r="Z43" s="593"/>
      <c r="AA43" s="594"/>
    </row>
    <row r="44" spans="1:27">
      <c r="A44" s="93">
        <f t="shared" si="3"/>
        <v>45713</v>
      </c>
      <c r="B44" s="317"/>
      <c r="C44" s="318"/>
      <c r="D44" s="15"/>
      <c r="E44" s="12"/>
      <c r="F44" s="6"/>
      <c r="G44" s="347"/>
      <c r="H44" s="155">
        <f t="shared" si="2"/>
        <v>0</v>
      </c>
      <c r="I44" s="343"/>
      <c r="J44" s="343"/>
      <c r="K44" s="324"/>
      <c r="L44" s="325"/>
      <c r="M44" s="340"/>
      <c r="N44" s="340"/>
      <c r="O44" s="579"/>
      <c r="P44" s="579"/>
      <c r="Q44" s="6"/>
      <c r="R44" s="6"/>
      <c r="S44" s="6"/>
      <c r="T44" s="150"/>
      <c r="V44" s="132">
        <f t="shared" si="1"/>
        <v>36</v>
      </c>
      <c r="W44" s="590">
        <v>19.2</v>
      </c>
      <c r="X44" s="591"/>
      <c r="Y44" s="592"/>
      <c r="Z44" s="593"/>
      <c r="AA44" s="594"/>
    </row>
    <row r="45" spans="1:27">
      <c r="A45" s="93">
        <f t="shared" si="3"/>
        <v>45714</v>
      </c>
      <c r="B45" s="317"/>
      <c r="C45" s="318"/>
      <c r="D45" s="15"/>
      <c r="E45" s="12"/>
      <c r="F45" s="6"/>
      <c r="G45" s="347"/>
      <c r="H45" s="155">
        <f t="shared" si="2"/>
        <v>0</v>
      </c>
      <c r="I45" s="343"/>
      <c r="J45" s="343"/>
      <c r="K45" s="324"/>
      <c r="L45" s="325"/>
      <c r="M45" s="340"/>
      <c r="N45" s="340"/>
      <c r="O45" s="579"/>
      <c r="P45" s="579"/>
      <c r="Q45" s="6"/>
      <c r="R45" s="6"/>
      <c r="S45" s="6"/>
      <c r="T45" s="150"/>
      <c r="V45" s="132">
        <f t="shared" si="1"/>
        <v>37</v>
      </c>
      <c r="W45" s="590">
        <v>19</v>
      </c>
      <c r="X45" s="591"/>
      <c r="Y45" s="592"/>
      <c r="Z45" s="593"/>
      <c r="AA45" s="594"/>
    </row>
    <row r="46" spans="1:27">
      <c r="A46" s="93">
        <f t="shared" si="3"/>
        <v>45715</v>
      </c>
      <c r="B46" s="317"/>
      <c r="C46" s="318"/>
      <c r="D46" s="15"/>
      <c r="E46" s="12"/>
      <c r="F46" s="6"/>
      <c r="G46" s="347"/>
      <c r="H46" s="155">
        <f t="shared" si="2"/>
        <v>0</v>
      </c>
      <c r="I46" s="343"/>
      <c r="J46" s="343"/>
      <c r="K46" s="324"/>
      <c r="L46" s="325"/>
      <c r="M46" s="340"/>
      <c r="N46" s="340"/>
      <c r="O46" s="579"/>
      <c r="P46" s="579"/>
      <c r="Q46" s="6"/>
      <c r="R46" s="6"/>
      <c r="S46" s="6"/>
      <c r="T46" s="150"/>
      <c r="V46" s="132">
        <f t="shared" si="1"/>
        <v>38</v>
      </c>
      <c r="W46" s="590">
        <v>18.8</v>
      </c>
      <c r="X46" s="591"/>
      <c r="Y46" s="592"/>
      <c r="Z46" s="593"/>
      <c r="AA46" s="594"/>
    </row>
    <row r="47" spans="1:27">
      <c r="A47" s="93">
        <f t="shared" si="3"/>
        <v>45716</v>
      </c>
      <c r="B47" s="317"/>
      <c r="C47" s="318"/>
      <c r="D47" s="15"/>
      <c r="E47" s="12"/>
      <c r="F47" s="6"/>
      <c r="G47" s="347"/>
      <c r="H47" s="155">
        <f t="shared" si="2"/>
        <v>0</v>
      </c>
      <c r="I47" s="343"/>
      <c r="J47" s="343"/>
      <c r="K47" s="324"/>
      <c r="L47" s="325"/>
      <c r="M47" s="340"/>
      <c r="N47" s="340"/>
      <c r="O47" s="579"/>
      <c r="P47" s="579"/>
      <c r="Q47" s="6"/>
      <c r="R47" s="6"/>
      <c r="S47" s="6"/>
      <c r="T47" s="150"/>
      <c r="V47" s="132">
        <f t="shared" si="1"/>
        <v>39</v>
      </c>
      <c r="W47" s="590">
        <v>18.600000000000001</v>
      </c>
      <c r="X47" s="591"/>
      <c r="Y47" s="592"/>
      <c r="Z47" s="593"/>
      <c r="AA47" s="594"/>
    </row>
    <row r="48" spans="1:27">
      <c r="A48" s="93">
        <f t="shared" si="3"/>
        <v>45717</v>
      </c>
      <c r="B48" s="317"/>
      <c r="C48" s="318"/>
      <c r="D48" s="15"/>
      <c r="E48" s="12"/>
      <c r="F48" s="6"/>
      <c r="G48" s="347"/>
      <c r="H48" s="155">
        <f t="shared" si="2"/>
        <v>0</v>
      </c>
      <c r="I48" s="343"/>
      <c r="J48" s="343"/>
      <c r="K48" s="324"/>
      <c r="L48" s="325"/>
      <c r="M48" s="340"/>
      <c r="N48" s="340"/>
      <c r="O48" s="579"/>
      <c r="P48" s="579"/>
      <c r="Q48" s="6"/>
      <c r="R48" s="6"/>
      <c r="S48" s="6"/>
      <c r="T48" s="150"/>
      <c r="V48" s="132">
        <f t="shared" si="1"/>
        <v>40</v>
      </c>
      <c r="W48" s="590">
        <v>18.399999999999999</v>
      </c>
      <c r="X48" s="591"/>
      <c r="Y48" s="592"/>
      <c r="Z48" s="593"/>
      <c r="AA48" s="594"/>
    </row>
    <row r="49" spans="1:27">
      <c r="A49" s="93">
        <f t="shared" si="3"/>
        <v>45718</v>
      </c>
      <c r="B49" s="317"/>
      <c r="C49" s="318"/>
      <c r="D49" s="15"/>
      <c r="E49" s="12"/>
      <c r="F49" s="6"/>
      <c r="G49" s="347"/>
      <c r="H49" s="155">
        <f t="shared" si="2"/>
        <v>0</v>
      </c>
      <c r="I49" s="343"/>
      <c r="J49" s="343"/>
      <c r="K49" s="324"/>
      <c r="L49" s="325"/>
      <c r="M49" s="340"/>
      <c r="N49" s="340"/>
      <c r="O49" s="579"/>
      <c r="P49" s="579"/>
      <c r="Q49" s="6"/>
      <c r="R49" s="6"/>
      <c r="S49" s="6"/>
      <c r="T49" s="150"/>
      <c r="V49" s="132">
        <f t="shared" si="1"/>
        <v>41</v>
      </c>
      <c r="W49" s="590">
        <v>18.2</v>
      </c>
      <c r="X49" s="591"/>
      <c r="Y49" s="592"/>
      <c r="Z49" s="593"/>
      <c r="AA49" s="594"/>
    </row>
    <row r="50" spans="1:27" ht="15.5" thickBot="1">
      <c r="A50" s="93">
        <f t="shared" si="3"/>
        <v>45719</v>
      </c>
      <c r="B50" s="317"/>
      <c r="C50" s="318"/>
      <c r="D50" s="15"/>
      <c r="E50" s="12"/>
      <c r="F50" s="6"/>
      <c r="G50" s="347"/>
      <c r="H50" s="155">
        <f t="shared" si="2"/>
        <v>0</v>
      </c>
      <c r="I50" s="343"/>
      <c r="J50" s="343"/>
      <c r="K50" s="324"/>
      <c r="L50" s="325"/>
      <c r="M50" s="340"/>
      <c r="N50" s="340"/>
      <c r="O50" s="579"/>
      <c r="P50" s="579"/>
      <c r="Q50" s="6"/>
      <c r="R50" s="6"/>
      <c r="S50" s="6"/>
      <c r="T50" s="150"/>
      <c r="V50" s="585">
        <f>V49+1</f>
        <v>42</v>
      </c>
      <c r="W50" s="595">
        <v>18</v>
      </c>
      <c r="X50" s="596"/>
      <c r="Y50" s="597"/>
      <c r="Z50" s="598"/>
      <c r="AA50" s="599"/>
    </row>
    <row r="51" spans="1:27">
      <c r="A51" s="93">
        <f t="shared" si="3"/>
        <v>45720</v>
      </c>
      <c r="B51" s="317"/>
      <c r="C51" s="318"/>
      <c r="D51" s="15"/>
      <c r="E51" s="12"/>
      <c r="F51" s="6"/>
      <c r="G51" s="347"/>
      <c r="H51" s="155">
        <f t="shared" si="2"/>
        <v>0</v>
      </c>
      <c r="I51" s="343"/>
      <c r="J51" s="343"/>
      <c r="K51" s="324"/>
      <c r="L51" s="325"/>
      <c r="M51" s="340"/>
      <c r="N51" s="340"/>
      <c r="O51" s="579"/>
      <c r="P51" s="579"/>
      <c r="Q51" s="6"/>
      <c r="R51" s="6"/>
      <c r="S51" s="6"/>
      <c r="T51" s="150"/>
      <c r="V51" s="600"/>
      <c r="W51" s="600"/>
      <c r="X51" s="600"/>
      <c r="Y51" s="600"/>
      <c r="Z51" s="600"/>
      <c r="AA51" s="600"/>
    </row>
    <row r="52" spans="1:27">
      <c r="A52" s="93">
        <f t="shared" si="3"/>
        <v>45721</v>
      </c>
      <c r="B52" s="317"/>
      <c r="C52" s="318"/>
      <c r="D52" s="15"/>
      <c r="E52" s="12"/>
      <c r="F52" s="6"/>
      <c r="G52" s="347"/>
      <c r="H52" s="155">
        <f t="shared" si="2"/>
        <v>0</v>
      </c>
      <c r="I52" s="343"/>
      <c r="J52" s="343"/>
      <c r="K52" s="324"/>
      <c r="L52" s="325"/>
      <c r="M52" s="340"/>
      <c r="N52" s="340"/>
      <c r="O52" s="579"/>
      <c r="P52" s="579"/>
      <c r="Q52" s="6"/>
      <c r="R52" s="6"/>
      <c r="S52" s="6"/>
      <c r="T52" s="150"/>
    </row>
    <row r="53" spans="1:27">
      <c r="A53" s="93">
        <f t="shared" si="3"/>
        <v>45722</v>
      </c>
      <c r="B53" s="317"/>
      <c r="C53" s="318"/>
      <c r="D53" s="15"/>
      <c r="E53" s="12"/>
      <c r="F53" s="6"/>
      <c r="G53" s="347"/>
      <c r="H53" s="155">
        <f t="shared" si="2"/>
        <v>0</v>
      </c>
      <c r="I53" s="343"/>
      <c r="J53" s="343"/>
      <c r="K53" s="324"/>
      <c r="L53" s="325"/>
      <c r="M53" s="340"/>
      <c r="N53" s="340"/>
      <c r="O53" s="579"/>
      <c r="P53" s="579"/>
      <c r="Q53" s="6"/>
      <c r="R53" s="6"/>
      <c r="S53" s="6"/>
      <c r="T53" s="150"/>
    </row>
    <row r="54" spans="1:27">
      <c r="A54" s="93">
        <f t="shared" si="3"/>
        <v>45723</v>
      </c>
      <c r="B54" s="317"/>
      <c r="C54" s="318"/>
      <c r="D54" s="15"/>
      <c r="E54" s="12"/>
      <c r="F54" s="6"/>
      <c r="G54" s="347"/>
      <c r="H54" s="155">
        <f t="shared" si="2"/>
        <v>0</v>
      </c>
      <c r="I54" s="343"/>
      <c r="J54" s="343"/>
      <c r="K54" s="324"/>
      <c r="L54" s="325"/>
      <c r="M54" s="340"/>
      <c r="N54" s="340"/>
      <c r="O54" s="579"/>
      <c r="P54" s="579"/>
      <c r="Q54" s="6"/>
      <c r="R54" s="6"/>
      <c r="S54" s="6"/>
      <c r="T54" s="150"/>
    </row>
    <row r="55" spans="1:27">
      <c r="A55" s="93">
        <f t="shared" si="3"/>
        <v>45724</v>
      </c>
      <c r="B55" s="317"/>
      <c r="C55" s="318"/>
      <c r="D55" s="15"/>
      <c r="E55" s="12"/>
      <c r="F55" s="6"/>
      <c r="G55" s="347"/>
      <c r="H55" s="155">
        <f t="shared" si="2"/>
        <v>0</v>
      </c>
      <c r="I55" s="343"/>
      <c r="J55" s="343"/>
      <c r="K55" s="324"/>
      <c r="L55" s="325"/>
      <c r="M55" s="340"/>
      <c r="N55" s="340"/>
      <c r="O55" s="579"/>
      <c r="P55" s="579"/>
      <c r="Q55" s="6"/>
      <c r="R55" s="6"/>
      <c r="S55" s="6"/>
      <c r="T55" s="150"/>
    </row>
    <row r="56" spans="1:27">
      <c r="A56" s="93">
        <f t="shared" si="3"/>
        <v>45725</v>
      </c>
      <c r="B56" s="317"/>
      <c r="C56" s="318"/>
      <c r="D56" s="15"/>
      <c r="E56" s="12"/>
      <c r="F56" s="6"/>
      <c r="G56" s="347"/>
      <c r="H56" s="155">
        <f t="shared" si="2"/>
        <v>0</v>
      </c>
      <c r="I56" s="343"/>
      <c r="J56" s="343"/>
      <c r="K56" s="324"/>
      <c r="L56" s="325"/>
      <c r="M56" s="340"/>
      <c r="N56" s="340"/>
      <c r="O56" s="579"/>
      <c r="P56" s="579"/>
      <c r="Q56" s="6"/>
      <c r="R56" s="6"/>
      <c r="S56" s="6"/>
      <c r="T56" s="150"/>
    </row>
    <row r="57" spans="1:27">
      <c r="A57" s="93">
        <f t="shared" si="3"/>
        <v>45726</v>
      </c>
      <c r="B57" s="317"/>
      <c r="C57" s="318"/>
      <c r="D57" s="15"/>
      <c r="E57" s="12"/>
      <c r="F57" s="6"/>
      <c r="G57" s="347"/>
      <c r="H57" s="155">
        <f t="shared" si="2"/>
        <v>0</v>
      </c>
      <c r="I57" s="343"/>
      <c r="J57" s="343"/>
      <c r="K57" s="324"/>
      <c r="L57" s="325"/>
      <c r="M57" s="340"/>
      <c r="N57" s="340"/>
      <c r="O57" s="579"/>
      <c r="P57" s="579"/>
      <c r="Q57" s="6"/>
      <c r="R57" s="6"/>
      <c r="S57" s="6"/>
      <c r="T57" s="150"/>
    </row>
    <row r="58" spans="1:27">
      <c r="A58" s="93">
        <f t="shared" si="3"/>
        <v>45727</v>
      </c>
      <c r="B58" s="317"/>
      <c r="C58" s="318"/>
      <c r="D58" s="15"/>
      <c r="E58" s="12"/>
      <c r="F58" s="6"/>
      <c r="G58" s="347"/>
      <c r="H58" s="155">
        <f t="shared" si="2"/>
        <v>0</v>
      </c>
      <c r="I58" s="343"/>
      <c r="J58" s="343"/>
      <c r="K58" s="324"/>
      <c r="L58" s="325"/>
      <c r="M58" s="340"/>
      <c r="N58" s="340"/>
      <c r="O58" s="579"/>
      <c r="P58" s="579"/>
      <c r="Q58" s="6"/>
      <c r="R58" s="6"/>
      <c r="S58" s="6"/>
      <c r="T58" s="150"/>
    </row>
    <row r="59" spans="1:27">
      <c r="A59" s="93">
        <f t="shared" si="3"/>
        <v>45728</v>
      </c>
      <c r="B59" s="317"/>
      <c r="C59" s="318"/>
      <c r="D59" s="15"/>
      <c r="E59" s="12"/>
      <c r="F59" s="6"/>
      <c r="G59" s="347"/>
      <c r="H59" s="155">
        <f t="shared" si="2"/>
        <v>0</v>
      </c>
      <c r="I59" s="343"/>
      <c r="J59" s="343"/>
      <c r="K59" s="324"/>
      <c r="L59" s="325"/>
      <c r="M59" s="340"/>
      <c r="N59" s="340"/>
      <c r="O59" s="579"/>
      <c r="P59" s="579"/>
      <c r="Q59" s="6"/>
      <c r="R59" s="6"/>
      <c r="S59" s="6"/>
      <c r="T59" s="150"/>
    </row>
    <row r="60" spans="1:27" ht="15.5" thickBot="1">
      <c r="A60" s="94">
        <f t="shared" si="3"/>
        <v>45729</v>
      </c>
      <c r="B60" s="319"/>
      <c r="C60" s="320"/>
      <c r="D60" s="16"/>
      <c r="E60" s="13"/>
      <c r="F60" s="10"/>
      <c r="G60" s="348"/>
      <c r="H60" s="156">
        <f t="shared" si="2"/>
        <v>0</v>
      </c>
      <c r="I60" s="345"/>
      <c r="J60" s="345"/>
      <c r="K60" s="328"/>
      <c r="L60" s="329"/>
      <c r="M60" s="341"/>
      <c r="N60" s="341"/>
      <c r="O60" s="581"/>
      <c r="P60" s="581"/>
      <c r="Q60" s="10"/>
      <c r="R60" s="10"/>
      <c r="S60" s="10"/>
      <c r="T60" s="152"/>
    </row>
  </sheetData>
  <sheetProtection algorithmName="SHA-512" hashValue="6tw0fo5aeBAwFjbqG71Pe5ko+LX6OkX7trXEsNGxZuNS2M+WZ8cUvoxpc1mNlqQuXrKBiA6sCns9G+yEBZ5Bwg==" saltValue="KT7iS6EsaONlqOlmORTv+A==" spinCount="100000" sheet="1" objects="1" scenarios="1"/>
  <protectedRanges>
    <protectedRange sqref="I10:T60 AD7:AH14 B10:G60" name="Range1"/>
  </protectedRanges>
  <mergeCells count="46">
    <mergeCell ref="O8:O9"/>
    <mergeCell ref="P8:P9"/>
    <mergeCell ref="D6:D9"/>
    <mergeCell ref="AE3:AF3"/>
    <mergeCell ref="W6:W7"/>
    <mergeCell ref="X6:AA6"/>
    <mergeCell ref="H4:I4"/>
    <mergeCell ref="E7:F7"/>
    <mergeCell ref="L3:M3"/>
    <mergeCell ref="E4:F4"/>
    <mergeCell ref="J6:J8"/>
    <mergeCell ref="AG3:AH3"/>
    <mergeCell ref="AE4:AF4"/>
    <mergeCell ref="AG4:AH4"/>
    <mergeCell ref="AC5:AC6"/>
    <mergeCell ref="AD5:AH5"/>
    <mergeCell ref="AC16:AH16"/>
    <mergeCell ref="AC17:AC18"/>
    <mergeCell ref="AD17:AD18"/>
    <mergeCell ref="AE17:AE18"/>
    <mergeCell ref="AF17:AF18"/>
    <mergeCell ref="AG17:AG18"/>
    <mergeCell ref="AH17:AH18"/>
    <mergeCell ref="AC2:AD2"/>
    <mergeCell ref="K6:K8"/>
    <mergeCell ref="M6:M8"/>
    <mergeCell ref="N6:N8"/>
    <mergeCell ref="Q6:T6"/>
    <mergeCell ref="V1:W4"/>
    <mergeCell ref="V6:V7"/>
    <mergeCell ref="Q7:R7"/>
    <mergeCell ref="S7:T7"/>
    <mergeCell ref="Q8:Q9"/>
    <mergeCell ref="R8:R9"/>
    <mergeCell ref="S8:S9"/>
    <mergeCell ref="L6:L8"/>
    <mergeCell ref="M1:T1"/>
    <mergeCell ref="T8:T9"/>
    <mergeCell ref="O6:P7"/>
    <mergeCell ref="A6:A9"/>
    <mergeCell ref="G6:G8"/>
    <mergeCell ref="H6:H8"/>
    <mergeCell ref="I6:I8"/>
    <mergeCell ref="L4:M4"/>
    <mergeCell ref="B6:B9"/>
    <mergeCell ref="C6:C9"/>
  </mergeCells>
  <phoneticPr fontId="1" type="noConversion"/>
  <conditionalFormatting sqref="D10:D60">
    <cfRule type="expression" dxfId="61" priority="63">
      <formula>AND(D10&lt;&gt;"",MOD(ROUNDUP(D10/7,0),2)=0)</formula>
    </cfRule>
  </conditionalFormatting>
  <conditionalFormatting sqref="E10:E60">
    <cfRule type="expression" dxfId="60" priority="76">
      <formula>AND(D10&lt;&gt;"",MOD(ROUNDUP(D10/7,0),2)=0)</formula>
    </cfRule>
  </conditionalFormatting>
  <conditionalFormatting sqref="F10:F60">
    <cfRule type="expression" dxfId="59" priority="75">
      <formula>AND(D10&lt;&gt;"",MOD(ROUNDUP(D10/7,0),2)=0)</formula>
    </cfRule>
  </conditionalFormatting>
  <conditionalFormatting sqref="G10:G60">
    <cfRule type="expression" dxfId="58" priority="74">
      <formula>AND(D10&lt;&gt;"",MOD(ROUNDUP(D10/7,0),2)=0)</formula>
    </cfRule>
  </conditionalFormatting>
  <conditionalFormatting sqref="H10:H60">
    <cfRule type="expression" dxfId="57" priority="73">
      <formula>AND(D10&lt;&gt;"",MOD(ROUNDUP(D10/7,0),2)=0)</formula>
    </cfRule>
  </conditionalFormatting>
  <conditionalFormatting sqref="I10:I60">
    <cfRule type="expression" dxfId="56" priority="72">
      <formula>AND(D10&lt;&gt;"",MOD(ROUNDUP(D10/7,0),2)=0)</formula>
    </cfRule>
  </conditionalFormatting>
  <conditionalFormatting sqref="J10:J60">
    <cfRule type="expression" dxfId="55" priority="71">
      <formula>AND(D10&lt;&gt;"",MOD(ROUNDUP(D10/7,0),2)=0)</formula>
    </cfRule>
  </conditionalFormatting>
  <conditionalFormatting sqref="K10:K60">
    <cfRule type="expression" dxfId="54" priority="30">
      <formula>AND(D10&lt;&gt;"",MOD(ROUNDUP(D10/7,0),2)=0)</formula>
    </cfRule>
  </conditionalFormatting>
  <conditionalFormatting sqref="L10:L60">
    <cfRule type="expression" dxfId="53" priority="29">
      <formula>AND(D10&lt;&gt;"",MOD(ROUNDUP(D10/7,0),2)=0)</formula>
    </cfRule>
  </conditionalFormatting>
  <conditionalFormatting sqref="M10:M60">
    <cfRule type="expression" dxfId="52" priority="69">
      <formula>AND(D10&lt;&gt;"",MOD(ROUNDUP(D10/7,0),2)=0)</formula>
    </cfRule>
  </conditionalFormatting>
  <conditionalFormatting sqref="N10:N60">
    <cfRule type="expression" dxfId="51" priority="68">
      <formula>AND(D10&lt;&gt;"",MOD(ROUNDUP(D10/7,0),2)=0)</formula>
    </cfRule>
  </conditionalFormatting>
  <conditionalFormatting sqref="O10:O60">
    <cfRule type="expression" dxfId="50" priority="2">
      <formula>AND(D10&lt;&gt;"",MOD(ROUNDUP(D10/7,0),2)=0)</formula>
    </cfRule>
  </conditionalFormatting>
  <conditionalFormatting sqref="P10:P60">
    <cfRule type="expression" dxfId="49" priority="1">
      <formula>AND(D10&lt;&gt;"",MOD(ROUNDUP(D10/7,0),2)=0)</formula>
    </cfRule>
  </conditionalFormatting>
  <conditionalFormatting sqref="Q10:Q60">
    <cfRule type="expression" dxfId="48" priority="67">
      <formula>AND(D10&lt;&gt;"",MOD(ROUNDUP(D10/7,0),2)=0)</formula>
    </cfRule>
  </conditionalFormatting>
  <conditionalFormatting sqref="R10:R60">
    <cfRule type="expression" dxfId="47" priority="66">
      <formula>AND(D10&lt;&gt;"",MOD(ROUNDUP(D10/7,0),2)=0)</formula>
    </cfRule>
  </conditionalFormatting>
  <conditionalFormatting sqref="S10:S60">
    <cfRule type="expression" dxfId="46" priority="65">
      <formula>AND(D10&lt;&gt;"",MOD(ROUNDUP(D10/7,0),2)=0)</formula>
    </cfRule>
  </conditionalFormatting>
  <conditionalFormatting sqref="T10:T60">
    <cfRule type="expression" dxfId="45" priority="64">
      <formula>AND(D10&lt;&gt;"",MOD(ROUNDUP(D10/7,0),2)=0)</formula>
    </cfRule>
  </conditionalFormatting>
  <conditionalFormatting sqref="X8:Y50">
    <cfRule type="expression" dxfId="44" priority="27">
      <formula>AND(X8&gt;=0.5,X8&lt;=0.65,X8&lt;&gt;"")</formula>
    </cfRule>
    <cfRule type="expression" dxfId="43" priority="28">
      <formula>AND(X8&lt;&gt;0,OR(X8&lt;0.5,X8&gt;0.65))</formula>
    </cfRule>
  </conditionalFormatting>
  <conditionalFormatting sqref="Z8:AA50">
    <cfRule type="expression" dxfId="42" priority="3">
      <formula>AND(Z8&lt;&gt;0,Z8&lt;&gt;"",Z8&gt;$B8-2,Z8&lt;$B8+2)</formula>
    </cfRule>
    <cfRule type="expression" dxfId="41" priority="4">
      <formula>OR(AND(Z8&lt;&gt;0,Z8&lt;&gt;"",Z8&lt;=$B8-2,Z8&gt;=$B8-3),AND(Z8&lt;&gt;0,Z8&lt;&gt;"",Z8&lt;=$B8+3,Z8&gt;=$B8+2))</formula>
    </cfRule>
    <cfRule type="expression" dxfId="40" priority="5">
      <formula>AND(Z8&lt;&gt;0,Z8&lt;&gt;"",OR(Z8&lt;$B8-3,Z8&gt;$B8+3))</formula>
    </cfRule>
  </conditionalFormatting>
  <dataValidations count="3">
    <dataValidation type="decimal" operator="lessThanOrEqual" allowBlank="1" showInputMessage="1" showErrorMessage="1" sqref="B10:T60" xr:uid="{00000000-0002-0000-0600-000000000000}">
      <formula1>1000000</formula1>
    </dataValidation>
    <dataValidation type="whole" operator="lessThan" allowBlank="1" showInputMessage="1" showErrorMessage="1" sqref="AD7:AH14" xr:uid="{00000000-0002-0000-0600-000001000000}">
      <formula1>100000</formula1>
    </dataValidation>
    <dataValidation type="decimal" operator="lessThanOrEqual" allowBlank="1" showInputMessage="1" showErrorMessage="1" sqref="X8:AA50" xr:uid="{00000000-0002-0000-0600-000002000000}">
      <formula1>1000</formula1>
    </dataValidation>
  </dataValidation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I3589"/>
  <sheetViews>
    <sheetView zoomScaleNormal="100" workbookViewId="0">
      <pane ySplit="1" topLeftCell="A2273" activePane="bottomLeft" state="frozen"/>
      <selection activeCell="P4" sqref="P4"/>
      <selection pane="bottomLeft" sqref="A1:XFD3600"/>
    </sheetView>
  </sheetViews>
  <sheetFormatPr defaultColWidth="9" defaultRowHeight="14" outlineLevelRow="2"/>
  <cols>
    <col min="1" max="1" width="8.08984375" style="1" customWidth="1"/>
    <col min="2" max="2" width="4.90625" style="1" customWidth="1"/>
    <col min="3" max="3" width="13.90625" style="1" customWidth="1"/>
    <col min="4" max="4" width="12.36328125" style="1" customWidth="1"/>
    <col min="5" max="5" width="17.6328125" style="1" customWidth="1"/>
    <col min="6" max="6" width="2" style="1" customWidth="1"/>
    <col min="7" max="16384" width="9" style="1"/>
  </cols>
  <sheetData>
    <row r="1" spans="1:9" s="19" customFormat="1" ht="39" customHeight="1">
      <c r="A1" s="1176"/>
      <c r="B1" s="1176"/>
      <c r="C1" s="1176"/>
      <c r="D1" s="1176"/>
    </row>
    <row r="2" spans="1:9" s="20" customFormat="1" ht="32.25" customHeight="1">
      <c r="A2" s="1177" t="s">
        <v>148</v>
      </c>
      <c r="B2" s="1177"/>
      <c r="C2" s="1177"/>
      <c r="D2" s="1177"/>
      <c r="I2" s="17"/>
    </row>
    <row r="3" spans="1:9" s="20" customFormat="1" ht="18" customHeight="1" outlineLevel="1">
      <c r="A3" s="1178" t="s">
        <v>138</v>
      </c>
      <c r="B3" s="1179"/>
      <c r="C3" s="1179"/>
      <c r="D3" s="21" t="s">
        <v>406</v>
      </c>
      <c r="I3" s="17"/>
    </row>
    <row r="4" spans="1:9" s="20" customFormat="1" ht="16.75" customHeight="1" outlineLevel="1">
      <c r="A4" s="1173" t="s">
        <v>139</v>
      </c>
      <c r="B4" s="1174"/>
      <c r="C4" s="1174"/>
      <c r="D4" s="193" t="s">
        <v>150</v>
      </c>
      <c r="I4" s="17"/>
    </row>
    <row r="5" spans="1:9" s="17" customFormat="1" ht="16.75" customHeight="1" outlineLevel="1">
      <c r="A5" s="1173" t="s">
        <v>20</v>
      </c>
      <c r="B5" s="1174"/>
      <c r="C5" s="1174"/>
      <c r="D5" s="193">
        <f>MIN(C16:D515)</f>
        <v>0</v>
      </c>
    </row>
    <row r="6" spans="1:9" s="17" customFormat="1" ht="16.75" customHeight="1" outlineLevel="1">
      <c r="A6" s="1173" t="s">
        <v>21</v>
      </c>
      <c r="B6" s="1174"/>
      <c r="C6" s="1174"/>
      <c r="D6" s="193">
        <f>MAX(C16:D515)</f>
        <v>0</v>
      </c>
    </row>
    <row r="7" spans="1:9" s="17" customFormat="1" ht="16.75" customHeight="1" outlineLevel="1">
      <c r="A7" s="1173" t="s">
        <v>22</v>
      </c>
      <c r="B7" s="1174"/>
      <c r="C7" s="1174"/>
      <c r="D7" s="193" t="e">
        <f>AVERAGE(C16:C515)</f>
        <v>#DIV/0!</v>
      </c>
    </row>
    <row r="8" spans="1:9" s="17" customFormat="1" ht="33.75" customHeight="1" outlineLevel="1">
      <c r="A8" s="1175" t="s">
        <v>23</v>
      </c>
      <c r="B8" s="1174"/>
      <c r="C8" s="1174"/>
      <c r="D8" s="193" t="e">
        <f>D7*1.1</f>
        <v>#DIV/0!</v>
      </c>
    </row>
    <row r="9" spans="1:9" s="17" customFormat="1" ht="33.75" customHeight="1" outlineLevel="1">
      <c r="A9" s="1175" t="s">
        <v>24</v>
      </c>
      <c r="B9" s="1174"/>
      <c r="C9" s="1174"/>
      <c r="D9" s="193" t="e">
        <f>D7*0.9</f>
        <v>#DIV/0!</v>
      </c>
    </row>
    <row r="10" spans="1:9" s="17" customFormat="1" ht="31.5" customHeight="1" outlineLevel="1">
      <c r="A10" s="1175" t="s">
        <v>25</v>
      </c>
      <c r="B10" s="1174"/>
      <c r="C10" s="1174"/>
      <c r="D10" s="194" t="e">
        <f>SUM(E16:E515)</f>
        <v>#DIV/0!</v>
      </c>
    </row>
    <row r="11" spans="1:9" s="17" customFormat="1" ht="16.75" customHeight="1" outlineLevel="1">
      <c r="A11" s="1173" t="s">
        <v>26</v>
      </c>
      <c r="B11" s="1174"/>
      <c r="C11" s="1174"/>
      <c r="D11" s="195" t="e">
        <f>D10/COUNTA(C16:C515)</f>
        <v>#DIV/0!</v>
      </c>
    </row>
    <row r="12" spans="1:9" s="17" customFormat="1" ht="16.75" customHeight="1" outlineLevel="1">
      <c r="A12" s="1173" t="s">
        <v>465</v>
      </c>
      <c r="B12" s="1174"/>
      <c r="C12" s="1174"/>
      <c r="D12" s="722"/>
    </row>
    <row r="13" spans="1:9" s="24" customFormat="1" ht="17.25" customHeight="1" outlineLevel="1" thickBot="1">
      <c r="A13" s="1167" t="s">
        <v>407</v>
      </c>
      <c r="B13" s="1168"/>
      <c r="C13" s="1168"/>
      <c r="D13" s="586" t="e">
        <f>STDEV(C16:C515)/D7</f>
        <v>#DIV/0!</v>
      </c>
    </row>
    <row r="14" spans="1:9" s="17" customFormat="1" ht="6.75" customHeight="1" outlineLevel="1" thickBot="1">
      <c r="B14" s="25"/>
      <c r="C14" s="25"/>
      <c r="D14" s="26"/>
    </row>
    <row r="15" spans="1:9" s="17" customFormat="1" ht="16.75" customHeight="1" outlineLevel="1">
      <c r="A15" s="1169" t="s">
        <v>27</v>
      </c>
      <c r="B15" s="1170"/>
      <c r="C15" s="1171" t="s">
        <v>28</v>
      </c>
      <c r="D15" s="1172"/>
    </row>
    <row r="16" spans="1:9" s="17" customFormat="1" ht="16.75" customHeight="1" outlineLevel="1">
      <c r="A16" s="1163">
        <v>1</v>
      </c>
      <c r="B16" s="1164"/>
      <c r="C16" s="1165"/>
      <c r="D16" s="1166"/>
      <c r="E16" s="587" t="e">
        <f>IF(AND(C16&gt;=D$9,C16&lt;=D$8),1,0)</f>
        <v>#DIV/0!</v>
      </c>
    </row>
    <row r="17" spans="1:5" s="17" customFormat="1" ht="16.75" customHeight="1" outlineLevel="1">
      <c r="A17" s="1163">
        <v>2</v>
      </c>
      <c r="B17" s="1164"/>
      <c r="C17" s="1165"/>
      <c r="D17" s="1166"/>
      <c r="E17" s="587" t="e">
        <f t="shared" ref="E17:E80" si="0">IF(AND(C17&gt;=D$9,C17&lt;=D$8),1,0)</f>
        <v>#DIV/0!</v>
      </c>
    </row>
    <row r="18" spans="1:5" s="17" customFormat="1" ht="16.75" customHeight="1" outlineLevel="1">
      <c r="A18" s="1163">
        <v>3</v>
      </c>
      <c r="B18" s="1164"/>
      <c r="C18" s="1165"/>
      <c r="D18" s="1166"/>
      <c r="E18" s="587" t="e">
        <f t="shared" si="0"/>
        <v>#DIV/0!</v>
      </c>
    </row>
    <row r="19" spans="1:5" s="17" customFormat="1" ht="16.75" customHeight="1" outlineLevel="1">
      <c r="A19" s="1163">
        <v>4</v>
      </c>
      <c r="B19" s="1164"/>
      <c r="C19" s="1165"/>
      <c r="D19" s="1166"/>
      <c r="E19" s="587" t="e">
        <f t="shared" si="0"/>
        <v>#DIV/0!</v>
      </c>
    </row>
    <row r="20" spans="1:5" s="17" customFormat="1" ht="16.75" customHeight="1" outlineLevel="1">
      <c r="A20" s="1163">
        <v>5</v>
      </c>
      <c r="B20" s="1164"/>
      <c r="C20" s="1165"/>
      <c r="D20" s="1166"/>
      <c r="E20" s="587" t="e">
        <f t="shared" si="0"/>
        <v>#DIV/0!</v>
      </c>
    </row>
    <row r="21" spans="1:5" s="17" customFormat="1" ht="16.75" customHeight="1" outlineLevel="1">
      <c r="A21" s="1163">
        <v>6</v>
      </c>
      <c r="B21" s="1164"/>
      <c r="C21" s="1165"/>
      <c r="D21" s="1166"/>
      <c r="E21" s="587" t="e">
        <f t="shared" si="0"/>
        <v>#DIV/0!</v>
      </c>
    </row>
    <row r="22" spans="1:5" s="17" customFormat="1" ht="16.75" customHeight="1" outlineLevel="1">
      <c r="A22" s="1163">
        <v>7</v>
      </c>
      <c r="B22" s="1164"/>
      <c r="C22" s="1165"/>
      <c r="D22" s="1166"/>
      <c r="E22" s="587" t="e">
        <f t="shared" si="0"/>
        <v>#DIV/0!</v>
      </c>
    </row>
    <row r="23" spans="1:5" s="17" customFormat="1" ht="16.75" customHeight="1" outlineLevel="1">
      <c r="A23" s="1163">
        <v>8</v>
      </c>
      <c r="B23" s="1164"/>
      <c r="C23" s="1165"/>
      <c r="D23" s="1166"/>
      <c r="E23" s="587" t="e">
        <f t="shared" si="0"/>
        <v>#DIV/0!</v>
      </c>
    </row>
    <row r="24" spans="1:5" s="17" customFormat="1" ht="16.75" customHeight="1" outlineLevel="1">
      <c r="A24" s="1163">
        <v>9</v>
      </c>
      <c r="B24" s="1164"/>
      <c r="C24" s="1165"/>
      <c r="D24" s="1166"/>
      <c r="E24" s="587" t="e">
        <f t="shared" si="0"/>
        <v>#DIV/0!</v>
      </c>
    </row>
    <row r="25" spans="1:5" s="17" customFormat="1" ht="16.75" customHeight="1" outlineLevel="1">
      <c r="A25" s="1163">
        <v>10</v>
      </c>
      <c r="B25" s="1164"/>
      <c r="C25" s="1165"/>
      <c r="D25" s="1166"/>
      <c r="E25" s="587" t="e">
        <f t="shared" si="0"/>
        <v>#DIV/0!</v>
      </c>
    </row>
    <row r="26" spans="1:5" s="17" customFormat="1" ht="16.75" customHeight="1" outlineLevel="1">
      <c r="A26" s="1163">
        <v>11</v>
      </c>
      <c r="B26" s="1164"/>
      <c r="C26" s="1165"/>
      <c r="D26" s="1166"/>
      <c r="E26" s="587" t="e">
        <f t="shared" si="0"/>
        <v>#DIV/0!</v>
      </c>
    </row>
    <row r="27" spans="1:5" s="17" customFormat="1" ht="16.75" customHeight="1" outlineLevel="1">
      <c r="A27" s="1163">
        <v>12</v>
      </c>
      <c r="B27" s="1164"/>
      <c r="C27" s="1165"/>
      <c r="D27" s="1166"/>
      <c r="E27" s="587" t="e">
        <f t="shared" si="0"/>
        <v>#DIV/0!</v>
      </c>
    </row>
    <row r="28" spans="1:5" s="17" customFormat="1" ht="16.75" customHeight="1" outlineLevel="1">
      <c r="A28" s="1163">
        <v>13</v>
      </c>
      <c r="B28" s="1164"/>
      <c r="C28" s="1165"/>
      <c r="D28" s="1166"/>
      <c r="E28" s="587" t="e">
        <f t="shared" si="0"/>
        <v>#DIV/0!</v>
      </c>
    </row>
    <row r="29" spans="1:5" s="17" customFormat="1" ht="16.75" customHeight="1" outlineLevel="1">
      <c r="A29" s="1163">
        <v>14</v>
      </c>
      <c r="B29" s="1164"/>
      <c r="C29" s="1165"/>
      <c r="D29" s="1166"/>
      <c r="E29" s="587" t="e">
        <f t="shared" si="0"/>
        <v>#DIV/0!</v>
      </c>
    </row>
    <row r="30" spans="1:5" s="17" customFormat="1" ht="16.75" customHeight="1" outlineLevel="1">
      <c r="A30" s="1163">
        <v>15</v>
      </c>
      <c r="B30" s="1164"/>
      <c r="C30" s="1165"/>
      <c r="D30" s="1166"/>
      <c r="E30" s="587" t="e">
        <f t="shared" si="0"/>
        <v>#DIV/0!</v>
      </c>
    </row>
    <row r="31" spans="1:5" s="17" customFormat="1" ht="16.75" customHeight="1" outlineLevel="1">
      <c r="A31" s="1163">
        <v>16</v>
      </c>
      <c r="B31" s="1164"/>
      <c r="C31" s="1165"/>
      <c r="D31" s="1166"/>
      <c r="E31" s="587" t="e">
        <f t="shared" si="0"/>
        <v>#DIV/0!</v>
      </c>
    </row>
    <row r="32" spans="1:5" s="17" customFormat="1" ht="16.75" customHeight="1" outlineLevel="1">
      <c r="A32" s="1163">
        <v>17</v>
      </c>
      <c r="B32" s="1164"/>
      <c r="C32" s="1165"/>
      <c r="D32" s="1166"/>
      <c r="E32" s="587" t="e">
        <f t="shared" si="0"/>
        <v>#DIV/0!</v>
      </c>
    </row>
    <row r="33" spans="1:5" s="17" customFormat="1" ht="16.75" customHeight="1" outlineLevel="1">
      <c r="A33" s="1163">
        <v>18</v>
      </c>
      <c r="B33" s="1164"/>
      <c r="C33" s="1165"/>
      <c r="D33" s="1166"/>
      <c r="E33" s="587" t="e">
        <f t="shared" si="0"/>
        <v>#DIV/0!</v>
      </c>
    </row>
    <row r="34" spans="1:5" s="17" customFormat="1" ht="16.75" customHeight="1" outlineLevel="1">
      <c r="A34" s="1163">
        <v>19</v>
      </c>
      <c r="B34" s="1164"/>
      <c r="C34" s="1165"/>
      <c r="D34" s="1166"/>
      <c r="E34" s="587" t="e">
        <f t="shared" si="0"/>
        <v>#DIV/0!</v>
      </c>
    </row>
    <row r="35" spans="1:5" s="17" customFormat="1" ht="16.75" customHeight="1" outlineLevel="1">
      <c r="A35" s="1163">
        <v>20</v>
      </c>
      <c r="B35" s="1164"/>
      <c r="C35" s="1165"/>
      <c r="D35" s="1166"/>
      <c r="E35" s="587" t="e">
        <f t="shared" si="0"/>
        <v>#DIV/0!</v>
      </c>
    </row>
    <row r="36" spans="1:5" s="17" customFormat="1" ht="16.75" customHeight="1" outlineLevel="1">
      <c r="A36" s="1163">
        <v>21</v>
      </c>
      <c r="B36" s="1164"/>
      <c r="C36" s="1165"/>
      <c r="D36" s="1166"/>
      <c r="E36" s="587" t="e">
        <f t="shared" si="0"/>
        <v>#DIV/0!</v>
      </c>
    </row>
    <row r="37" spans="1:5" s="17" customFormat="1" ht="16.75" customHeight="1" outlineLevel="1">
      <c r="A37" s="1163">
        <v>22</v>
      </c>
      <c r="B37" s="1164"/>
      <c r="C37" s="1165"/>
      <c r="D37" s="1166"/>
      <c r="E37" s="587" t="e">
        <f t="shared" si="0"/>
        <v>#DIV/0!</v>
      </c>
    </row>
    <row r="38" spans="1:5" s="17" customFormat="1" ht="16.75" customHeight="1" outlineLevel="1">
      <c r="A38" s="1163">
        <v>23</v>
      </c>
      <c r="B38" s="1164"/>
      <c r="C38" s="1165"/>
      <c r="D38" s="1166"/>
      <c r="E38" s="587" t="e">
        <f t="shared" si="0"/>
        <v>#DIV/0!</v>
      </c>
    </row>
    <row r="39" spans="1:5" s="17" customFormat="1" ht="16.75" customHeight="1" outlineLevel="1">
      <c r="A39" s="1163">
        <v>24</v>
      </c>
      <c r="B39" s="1164"/>
      <c r="C39" s="1165"/>
      <c r="D39" s="1166"/>
      <c r="E39" s="587" t="e">
        <f t="shared" si="0"/>
        <v>#DIV/0!</v>
      </c>
    </row>
    <row r="40" spans="1:5" s="17" customFormat="1" ht="16.75" customHeight="1" outlineLevel="1">
      <c r="A40" s="1163">
        <v>25</v>
      </c>
      <c r="B40" s="1164"/>
      <c r="C40" s="1165"/>
      <c r="D40" s="1166"/>
      <c r="E40" s="587" t="e">
        <f t="shared" si="0"/>
        <v>#DIV/0!</v>
      </c>
    </row>
    <row r="41" spans="1:5" s="17" customFormat="1" ht="16.75" customHeight="1" outlineLevel="1">
      <c r="A41" s="1163">
        <v>26</v>
      </c>
      <c r="B41" s="1164"/>
      <c r="C41" s="1165"/>
      <c r="D41" s="1166"/>
      <c r="E41" s="587" t="e">
        <f t="shared" si="0"/>
        <v>#DIV/0!</v>
      </c>
    </row>
    <row r="42" spans="1:5" s="17" customFormat="1" ht="16.75" customHeight="1" outlineLevel="1">
      <c r="A42" s="1163">
        <v>27</v>
      </c>
      <c r="B42" s="1164"/>
      <c r="C42" s="1165"/>
      <c r="D42" s="1166"/>
      <c r="E42" s="587" t="e">
        <f t="shared" si="0"/>
        <v>#DIV/0!</v>
      </c>
    </row>
    <row r="43" spans="1:5" s="17" customFormat="1" ht="16.75" customHeight="1" outlineLevel="1">
      <c r="A43" s="1163">
        <v>28</v>
      </c>
      <c r="B43" s="1164"/>
      <c r="C43" s="1165"/>
      <c r="D43" s="1166"/>
      <c r="E43" s="587" t="e">
        <f t="shared" si="0"/>
        <v>#DIV/0!</v>
      </c>
    </row>
    <row r="44" spans="1:5" s="17" customFormat="1" ht="16.75" customHeight="1" outlineLevel="1">
      <c r="A44" s="1163">
        <v>29</v>
      </c>
      <c r="B44" s="1164"/>
      <c r="C44" s="1165"/>
      <c r="D44" s="1166"/>
      <c r="E44" s="587" t="e">
        <f t="shared" si="0"/>
        <v>#DIV/0!</v>
      </c>
    </row>
    <row r="45" spans="1:5" s="17" customFormat="1" ht="16.75" customHeight="1" outlineLevel="1">
      <c r="A45" s="1163">
        <v>30</v>
      </c>
      <c r="B45" s="1164"/>
      <c r="C45" s="1165"/>
      <c r="D45" s="1166"/>
      <c r="E45" s="587" t="e">
        <f t="shared" si="0"/>
        <v>#DIV/0!</v>
      </c>
    </row>
    <row r="46" spans="1:5" s="17" customFormat="1" ht="16.75" customHeight="1" outlineLevel="1">
      <c r="A46" s="1163">
        <v>31</v>
      </c>
      <c r="B46" s="1164"/>
      <c r="C46" s="1165"/>
      <c r="D46" s="1166"/>
      <c r="E46" s="587" t="e">
        <f t="shared" si="0"/>
        <v>#DIV/0!</v>
      </c>
    </row>
    <row r="47" spans="1:5" s="17" customFormat="1" ht="16.75" customHeight="1" outlineLevel="1">
      <c r="A47" s="1163">
        <v>32</v>
      </c>
      <c r="B47" s="1164"/>
      <c r="C47" s="1165"/>
      <c r="D47" s="1166"/>
      <c r="E47" s="587" t="e">
        <f t="shared" si="0"/>
        <v>#DIV/0!</v>
      </c>
    </row>
    <row r="48" spans="1:5" s="17" customFormat="1" ht="16.75" customHeight="1" outlineLevel="1">
      <c r="A48" s="1163">
        <v>33</v>
      </c>
      <c r="B48" s="1164"/>
      <c r="C48" s="1165"/>
      <c r="D48" s="1166"/>
      <c r="E48" s="587" t="e">
        <f t="shared" si="0"/>
        <v>#DIV/0!</v>
      </c>
    </row>
    <row r="49" spans="1:5" s="17" customFormat="1" ht="16.75" customHeight="1" outlineLevel="1">
      <c r="A49" s="1163">
        <v>34</v>
      </c>
      <c r="B49" s="1164"/>
      <c r="C49" s="1165"/>
      <c r="D49" s="1166"/>
      <c r="E49" s="587" t="e">
        <f t="shared" si="0"/>
        <v>#DIV/0!</v>
      </c>
    </row>
    <row r="50" spans="1:5" s="17" customFormat="1" ht="16.75" customHeight="1" outlineLevel="1">
      <c r="A50" s="1163">
        <v>35</v>
      </c>
      <c r="B50" s="1164"/>
      <c r="C50" s="1165"/>
      <c r="D50" s="1166"/>
      <c r="E50" s="587" t="e">
        <f t="shared" si="0"/>
        <v>#DIV/0!</v>
      </c>
    </row>
    <row r="51" spans="1:5" s="17" customFormat="1" ht="16.75" customHeight="1" outlineLevel="1">
      <c r="A51" s="1163">
        <v>36</v>
      </c>
      <c r="B51" s="1164"/>
      <c r="C51" s="1165"/>
      <c r="D51" s="1166"/>
      <c r="E51" s="587" t="e">
        <f t="shared" si="0"/>
        <v>#DIV/0!</v>
      </c>
    </row>
    <row r="52" spans="1:5" s="17" customFormat="1" ht="16.75" customHeight="1" outlineLevel="1">
      <c r="A52" s="1163">
        <v>37</v>
      </c>
      <c r="B52" s="1164"/>
      <c r="C52" s="1165"/>
      <c r="D52" s="1166"/>
      <c r="E52" s="587" t="e">
        <f t="shared" si="0"/>
        <v>#DIV/0!</v>
      </c>
    </row>
    <row r="53" spans="1:5" s="17" customFormat="1" ht="16.75" customHeight="1" outlineLevel="1">
      <c r="A53" s="1163">
        <v>38</v>
      </c>
      <c r="B53" s="1164"/>
      <c r="C53" s="1165"/>
      <c r="D53" s="1166"/>
      <c r="E53" s="587" t="e">
        <f t="shared" si="0"/>
        <v>#DIV/0!</v>
      </c>
    </row>
    <row r="54" spans="1:5" s="17" customFormat="1" ht="16.75" customHeight="1" outlineLevel="1">
      <c r="A54" s="1163">
        <v>39</v>
      </c>
      <c r="B54" s="1164"/>
      <c r="C54" s="1165"/>
      <c r="D54" s="1166"/>
      <c r="E54" s="587" t="e">
        <f t="shared" si="0"/>
        <v>#DIV/0!</v>
      </c>
    </row>
    <row r="55" spans="1:5" s="17" customFormat="1" ht="16.75" customHeight="1" outlineLevel="1">
      <c r="A55" s="1163">
        <v>40</v>
      </c>
      <c r="B55" s="1164"/>
      <c r="C55" s="1165"/>
      <c r="D55" s="1166"/>
      <c r="E55" s="587" t="e">
        <f t="shared" si="0"/>
        <v>#DIV/0!</v>
      </c>
    </row>
    <row r="56" spans="1:5" s="17" customFormat="1" ht="16.75" customHeight="1" outlineLevel="1">
      <c r="A56" s="1163">
        <v>41</v>
      </c>
      <c r="B56" s="1164"/>
      <c r="C56" s="1165"/>
      <c r="D56" s="1166"/>
      <c r="E56" s="587" t="e">
        <f t="shared" si="0"/>
        <v>#DIV/0!</v>
      </c>
    </row>
    <row r="57" spans="1:5" s="17" customFormat="1" ht="16.75" customHeight="1" outlineLevel="1">
      <c r="A57" s="1163">
        <v>42</v>
      </c>
      <c r="B57" s="1164"/>
      <c r="C57" s="1165"/>
      <c r="D57" s="1166"/>
      <c r="E57" s="587" t="e">
        <f t="shared" si="0"/>
        <v>#DIV/0!</v>
      </c>
    </row>
    <row r="58" spans="1:5" s="17" customFormat="1" ht="16.75" customHeight="1" outlineLevel="1">
      <c r="A58" s="1163">
        <v>43</v>
      </c>
      <c r="B58" s="1164"/>
      <c r="C58" s="1165"/>
      <c r="D58" s="1166"/>
      <c r="E58" s="587" t="e">
        <f t="shared" si="0"/>
        <v>#DIV/0!</v>
      </c>
    </row>
    <row r="59" spans="1:5" s="17" customFormat="1" ht="16.75" customHeight="1" outlineLevel="1">
      <c r="A59" s="1163">
        <v>44</v>
      </c>
      <c r="B59" s="1164"/>
      <c r="C59" s="1165"/>
      <c r="D59" s="1166"/>
      <c r="E59" s="587" t="e">
        <f t="shared" si="0"/>
        <v>#DIV/0!</v>
      </c>
    </row>
    <row r="60" spans="1:5" s="17" customFormat="1" ht="16.75" customHeight="1" outlineLevel="1">
      <c r="A60" s="1163">
        <v>45</v>
      </c>
      <c r="B60" s="1164"/>
      <c r="C60" s="1165"/>
      <c r="D60" s="1166"/>
      <c r="E60" s="587" t="e">
        <f t="shared" si="0"/>
        <v>#DIV/0!</v>
      </c>
    </row>
    <row r="61" spans="1:5" s="17" customFormat="1" ht="16.75" customHeight="1" outlineLevel="1">
      <c r="A61" s="1163">
        <v>46</v>
      </c>
      <c r="B61" s="1164"/>
      <c r="C61" s="1165"/>
      <c r="D61" s="1166"/>
      <c r="E61" s="587" t="e">
        <f t="shared" si="0"/>
        <v>#DIV/0!</v>
      </c>
    </row>
    <row r="62" spans="1:5" s="17" customFormat="1" ht="16.75" customHeight="1" outlineLevel="1">
      <c r="A62" s="1163">
        <v>47</v>
      </c>
      <c r="B62" s="1164"/>
      <c r="C62" s="1165"/>
      <c r="D62" s="1166"/>
      <c r="E62" s="587" t="e">
        <f t="shared" si="0"/>
        <v>#DIV/0!</v>
      </c>
    </row>
    <row r="63" spans="1:5" s="17" customFormat="1" ht="16.75" customHeight="1" outlineLevel="1">
      <c r="A63" s="1163">
        <v>48</v>
      </c>
      <c r="B63" s="1164"/>
      <c r="C63" s="1165"/>
      <c r="D63" s="1166"/>
      <c r="E63" s="587" t="e">
        <f t="shared" si="0"/>
        <v>#DIV/0!</v>
      </c>
    </row>
    <row r="64" spans="1:5" s="17" customFormat="1" ht="16.75" customHeight="1" outlineLevel="1">
      <c r="A64" s="1163">
        <v>49</v>
      </c>
      <c r="B64" s="1164"/>
      <c r="C64" s="1165"/>
      <c r="D64" s="1166"/>
      <c r="E64" s="587" t="e">
        <f t="shared" si="0"/>
        <v>#DIV/0!</v>
      </c>
    </row>
    <row r="65" spans="1:5" s="17" customFormat="1" ht="16.75" customHeight="1" outlineLevel="1">
      <c r="A65" s="1163">
        <v>50</v>
      </c>
      <c r="B65" s="1164"/>
      <c r="C65" s="1165"/>
      <c r="D65" s="1166"/>
      <c r="E65" s="587" t="e">
        <f t="shared" si="0"/>
        <v>#DIV/0!</v>
      </c>
    </row>
    <row r="66" spans="1:5" s="17" customFormat="1" ht="16.75" customHeight="1" outlineLevel="1">
      <c r="A66" s="1163">
        <v>51</v>
      </c>
      <c r="B66" s="1164"/>
      <c r="C66" s="1165"/>
      <c r="D66" s="1166"/>
      <c r="E66" s="587" t="e">
        <f t="shared" si="0"/>
        <v>#DIV/0!</v>
      </c>
    </row>
    <row r="67" spans="1:5" s="17" customFormat="1" ht="16.75" customHeight="1" outlineLevel="1">
      <c r="A67" s="1163">
        <v>52</v>
      </c>
      <c r="B67" s="1164"/>
      <c r="C67" s="1165"/>
      <c r="D67" s="1166"/>
      <c r="E67" s="587" t="e">
        <f t="shared" si="0"/>
        <v>#DIV/0!</v>
      </c>
    </row>
    <row r="68" spans="1:5" s="17" customFormat="1" ht="16.75" customHeight="1" outlineLevel="1">
      <c r="A68" s="1163">
        <v>53</v>
      </c>
      <c r="B68" s="1164"/>
      <c r="C68" s="1165"/>
      <c r="D68" s="1166"/>
      <c r="E68" s="587" t="e">
        <f t="shared" si="0"/>
        <v>#DIV/0!</v>
      </c>
    </row>
    <row r="69" spans="1:5" s="17" customFormat="1" ht="16.75" customHeight="1" outlineLevel="1">
      <c r="A69" s="1163">
        <v>54</v>
      </c>
      <c r="B69" s="1164"/>
      <c r="C69" s="1165"/>
      <c r="D69" s="1166"/>
      <c r="E69" s="587" t="e">
        <f t="shared" si="0"/>
        <v>#DIV/0!</v>
      </c>
    </row>
    <row r="70" spans="1:5" s="17" customFormat="1" ht="16.75" customHeight="1" outlineLevel="1">
      <c r="A70" s="1163">
        <v>55</v>
      </c>
      <c r="B70" s="1164"/>
      <c r="C70" s="1165"/>
      <c r="D70" s="1166"/>
      <c r="E70" s="587" t="e">
        <f t="shared" si="0"/>
        <v>#DIV/0!</v>
      </c>
    </row>
    <row r="71" spans="1:5" s="17" customFormat="1" ht="16.75" customHeight="1" outlineLevel="1">
      <c r="A71" s="1163">
        <v>56</v>
      </c>
      <c r="B71" s="1164"/>
      <c r="C71" s="1165"/>
      <c r="D71" s="1166"/>
      <c r="E71" s="587" t="e">
        <f t="shared" si="0"/>
        <v>#DIV/0!</v>
      </c>
    </row>
    <row r="72" spans="1:5" s="17" customFormat="1" ht="16.75" customHeight="1" outlineLevel="1">
      <c r="A72" s="1163">
        <v>57</v>
      </c>
      <c r="B72" s="1164"/>
      <c r="C72" s="1165"/>
      <c r="D72" s="1166"/>
      <c r="E72" s="587" t="e">
        <f t="shared" si="0"/>
        <v>#DIV/0!</v>
      </c>
    </row>
    <row r="73" spans="1:5" s="17" customFormat="1" ht="16.75" customHeight="1" outlineLevel="1">
      <c r="A73" s="1163">
        <v>58</v>
      </c>
      <c r="B73" s="1164"/>
      <c r="C73" s="1165"/>
      <c r="D73" s="1166"/>
      <c r="E73" s="587" t="e">
        <f t="shared" si="0"/>
        <v>#DIV/0!</v>
      </c>
    </row>
    <row r="74" spans="1:5" s="17" customFormat="1" ht="16.75" customHeight="1" outlineLevel="1">
      <c r="A74" s="1163">
        <v>59</v>
      </c>
      <c r="B74" s="1164"/>
      <c r="C74" s="1165"/>
      <c r="D74" s="1166"/>
      <c r="E74" s="587" t="e">
        <f t="shared" si="0"/>
        <v>#DIV/0!</v>
      </c>
    </row>
    <row r="75" spans="1:5" s="17" customFormat="1" ht="16.75" customHeight="1" outlineLevel="1">
      <c r="A75" s="1163">
        <v>60</v>
      </c>
      <c r="B75" s="1164"/>
      <c r="C75" s="1165"/>
      <c r="D75" s="1166"/>
      <c r="E75" s="587" t="e">
        <f t="shared" si="0"/>
        <v>#DIV/0!</v>
      </c>
    </row>
    <row r="76" spans="1:5" s="17" customFormat="1" ht="16.75" customHeight="1" outlineLevel="1">
      <c r="A76" s="1163">
        <v>61</v>
      </c>
      <c r="B76" s="1164"/>
      <c r="C76" s="1165"/>
      <c r="D76" s="1166"/>
      <c r="E76" s="587" t="e">
        <f t="shared" si="0"/>
        <v>#DIV/0!</v>
      </c>
    </row>
    <row r="77" spans="1:5" s="17" customFormat="1" ht="16.75" customHeight="1" outlineLevel="1">
      <c r="A77" s="1163">
        <v>62</v>
      </c>
      <c r="B77" s="1164"/>
      <c r="C77" s="1165"/>
      <c r="D77" s="1166"/>
      <c r="E77" s="587" t="e">
        <f t="shared" si="0"/>
        <v>#DIV/0!</v>
      </c>
    </row>
    <row r="78" spans="1:5" s="17" customFormat="1" ht="16.75" customHeight="1" outlineLevel="1">
      <c r="A78" s="1163">
        <v>63</v>
      </c>
      <c r="B78" s="1164"/>
      <c r="C78" s="1165"/>
      <c r="D78" s="1166"/>
      <c r="E78" s="587" t="e">
        <f t="shared" si="0"/>
        <v>#DIV/0!</v>
      </c>
    </row>
    <row r="79" spans="1:5" s="17" customFormat="1" ht="16.75" customHeight="1" outlineLevel="1">
      <c r="A79" s="1163">
        <v>64</v>
      </c>
      <c r="B79" s="1164"/>
      <c r="C79" s="1165"/>
      <c r="D79" s="1166"/>
      <c r="E79" s="587" t="e">
        <f t="shared" si="0"/>
        <v>#DIV/0!</v>
      </c>
    </row>
    <row r="80" spans="1:5" s="17" customFormat="1" ht="16.75" customHeight="1" outlineLevel="1">
      <c r="A80" s="1163">
        <v>65</v>
      </c>
      <c r="B80" s="1164"/>
      <c r="C80" s="1165"/>
      <c r="D80" s="1166"/>
      <c r="E80" s="587" t="e">
        <f t="shared" si="0"/>
        <v>#DIV/0!</v>
      </c>
    </row>
    <row r="81" spans="1:5" s="17" customFormat="1" ht="16.75" customHeight="1" outlineLevel="1">
      <c r="A81" s="1163">
        <v>66</v>
      </c>
      <c r="B81" s="1164"/>
      <c r="C81" s="1165"/>
      <c r="D81" s="1166"/>
      <c r="E81" s="587" t="e">
        <f t="shared" ref="E81:E144" si="1">IF(AND(C81&gt;=D$9,C81&lt;=D$8),1,0)</f>
        <v>#DIV/0!</v>
      </c>
    </row>
    <row r="82" spans="1:5" s="17" customFormat="1" ht="16.75" customHeight="1" outlineLevel="1">
      <c r="A82" s="1163">
        <v>67</v>
      </c>
      <c r="B82" s="1164"/>
      <c r="C82" s="1165"/>
      <c r="D82" s="1166"/>
      <c r="E82" s="587" t="e">
        <f t="shared" si="1"/>
        <v>#DIV/0!</v>
      </c>
    </row>
    <row r="83" spans="1:5" s="17" customFormat="1" ht="16.75" customHeight="1" outlineLevel="1">
      <c r="A83" s="1163">
        <v>68</v>
      </c>
      <c r="B83" s="1164"/>
      <c r="C83" s="1165"/>
      <c r="D83" s="1166"/>
      <c r="E83" s="587" t="e">
        <f t="shared" si="1"/>
        <v>#DIV/0!</v>
      </c>
    </row>
    <row r="84" spans="1:5" s="17" customFormat="1" ht="16.75" customHeight="1" outlineLevel="1">
      <c r="A84" s="1163">
        <v>69</v>
      </c>
      <c r="B84" s="1164"/>
      <c r="C84" s="1165"/>
      <c r="D84" s="1166"/>
      <c r="E84" s="587" t="e">
        <f t="shared" si="1"/>
        <v>#DIV/0!</v>
      </c>
    </row>
    <row r="85" spans="1:5" s="17" customFormat="1" ht="16.75" customHeight="1" outlineLevel="1">
      <c r="A85" s="1163">
        <v>70</v>
      </c>
      <c r="B85" s="1164"/>
      <c r="C85" s="1165"/>
      <c r="D85" s="1166"/>
      <c r="E85" s="587" t="e">
        <f t="shared" si="1"/>
        <v>#DIV/0!</v>
      </c>
    </row>
    <row r="86" spans="1:5" s="17" customFormat="1" ht="16.75" customHeight="1" outlineLevel="1">
      <c r="A86" s="1163">
        <v>71</v>
      </c>
      <c r="B86" s="1164"/>
      <c r="C86" s="1165"/>
      <c r="D86" s="1166"/>
      <c r="E86" s="587" t="e">
        <f t="shared" si="1"/>
        <v>#DIV/0!</v>
      </c>
    </row>
    <row r="87" spans="1:5" s="17" customFormat="1" ht="16.75" customHeight="1" outlineLevel="1">
      <c r="A87" s="1163">
        <v>72</v>
      </c>
      <c r="B87" s="1164"/>
      <c r="C87" s="1165"/>
      <c r="D87" s="1166"/>
      <c r="E87" s="587" t="e">
        <f t="shared" si="1"/>
        <v>#DIV/0!</v>
      </c>
    </row>
    <row r="88" spans="1:5" s="17" customFormat="1" ht="16.75" customHeight="1" outlineLevel="1">
      <c r="A88" s="1163">
        <v>73</v>
      </c>
      <c r="B88" s="1164"/>
      <c r="C88" s="1165"/>
      <c r="D88" s="1166"/>
      <c r="E88" s="587" t="e">
        <f t="shared" si="1"/>
        <v>#DIV/0!</v>
      </c>
    </row>
    <row r="89" spans="1:5" s="17" customFormat="1" ht="16.75" customHeight="1" outlineLevel="1">
      <c r="A89" s="1163">
        <v>74</v>
      </c>
      <c r="B89" s="1164"/>
      <c r="C89" s="1165"/>
      <c r="D89" s="1166"/>
      <c r="E89" s="587" t="e">
        <f t="shared" si="1"/>
        <v>#DIV/0!</v>
      </c>
    </row>
    <row r="90" spans="1:5" s="17" customFormat="1" ht="16.75" customHeight="1" outlineLevel="1">
      <c r="A90" s="1163">
        <v>75</v>
      </c>
      <c r="B90" s="1164"/>
      <c r="C90" s="1165"/>
      <c r="D90" s="1166"/>
      <c r="E90" s="587" t="e">
        <f t="shared" si="1"/>
        <v>#DIV/0!</v>
      </c>
    </row>
    <row r="91" spans="1:5" s="17" customFormat="1" ht="16.75" customHeight="1" outlineLevel="1">
      <c r="A91" s="1163">
        <v>76</v>
      </c>
      <c r="B91" s="1164"/>
      <c r="C91" s="1165"/>
      <c r="D91" s="1166"/>
      <c r="E91" s="587" t="e">
        <f t="shared" si="1"/>
        <v>#DIV/0!</v>
      </c>
    </row>
    <row r="92" spans="1:5" s="17" customFormat="1" ht="16.75" customHeight="1" outlineLevel="1">
      <c r="A92" s="1163">
        <v>77</v>
      </c>
      <c r="B92" s="1164"/>
      <c r="C92" s="1165"/>
      <c r="D92" s="1166"/>
      <c r="E92" s="587" t="e">
        <f t="shared" si="1"/>
        <v>#DIV/0!</v>
      </c>
    </row>
    <row r="93" spans="1:5" s="17" customFormat="1" ht="16.75" customHeight="1" outlineLevel="1">
      <c r="A93" s="1163">
        <v>78</v>
      </c>
      <c r="B93" s="1164"/>
      <c r="C93" s="1165"/>
      <c r="D93" s="1166"/>
      <c r="E93" s="587" t="e">
        <f t="shared" si="1"/>
        <v>#DIV/0!</v>
      </c>
    </row>
    <row r="94" spans="1:5" s="17" customFormat="1" ht="16.75" customHeight="1" outlineLevel="1">
      <c r="A94" s="1163">
        <v>79</v>
      </c>
      <c r="B94" s="1164"/>
      <c r="C94" s="1165"/>
      <c r="D94" s="1166"/>
      <c r="E94" s="587" t="e">
        <f t="shared" si="1"/>
        <v>#DIV/0!</v>
      </c>
    </row>
    <row r="95" spans="1:5" s="17" customFormat="1" ht="16.75" customHeight="1" outlineLevel="1">
      <c r="A95" s="1163">
        <v>80</v>
      </c>
      <c r="B95" s="1164"/>
      <c r="C95" s="1165"/>
      <c r="D95" s="1166"/>
      <c r="E95" s="587" t="e">
        <f t="shared" si="1"/>
        <v>#DIV/0!</v>
      </c>
    </row>
    <row r="96" spans="1:5" s="17" customFormat="1" ht="16.75" customHeight="1" outlineLevel="1">
      <c r="A96" s="1163">
        <v>81</v>
      </c>
      <c r="B96" s="1164"/>
      <c r="C96" s="1165"/>
      <c r="D96" s="1166"/>
      <c r="E96" s="587" t="e">
        <f t="shared" si="1"/>
        <v>#DIV/0!</v>
      </c>
    </row>
    <row r="97" spans="1:5" s="17" customFormat="1" ht="16.75" customHeight="1" outlineLevel="1">
      <c r="A97" s="1163">
        <v>82</v>
      </c>
      <c r="B97" s="1164"/>
      <c r="C97" s="1165"/>
      <c r="D97" s="1166"/>
      <c r="E97" s="587" t="e">
        <f t="shared" si="1"/>
        <v>#DIV/0!</v>
      </c>
    </row>
    <row r="98" spans="1:5" s="17" customFormat="1" ht="16.75" customHeight="1" outlineLevel="1">
      <c r="A98" s="1163">
        <v>83</v>
      </c>
      <c r="B98" s="1164"/>
      <c r="C98" s="1165"/>
      <c r="D98" s="1166"/>
      <c r="E98" s="587" t="e">
        <f t="shared" si="1"/>
        <v>#DIV/0!</v>
      </c>
    </row>
    <row r="99" spans="1:5" s="17" customFormat="1" ht="16.75" customHeight="1" outlineLevel="1">
      <c r="A99" s="1163">
        <v>84</v>
      </c>
      <c r="B99" s="1164"/>
      <c r="C99" s="1165"/>
      <c r="D99" s="1166"/>
      <c r="E99" s="587" t="e">
        <f t="shared" si="1"/>
        <v>#DIV/0!</v>
      </c>
    </row>
    <row r="100" spans="1:5" s="17" customFormat="1" ht="16.75" customHeight="1" outlineLevel="1">
      <c r="A100" s="1163">
        <v>85</v>
      </c>
      <c r="B100" s="1164"/>
      <c r="C100" s="1165"/>
      <c r="D100" s="1166"/>
      <c r="E100" s="587" t="e">
        <f t="shared" si="1"/>
        <v>#DIV/0!</v>
      </c>
    </row>
    <row r="101" spans="1:5" s="17" customFormat="1" ht="16.75" customHeight="1" outlineLevel="1">
      <c r="A101" s="1163">
        <v>86</v>
      </c>
      <c r="B101" s="1164"/>
      <c r="C101" s="1165"/>
      <c r="D101" s="1166"/>
      <c r="E101" s="587" t="e">
        <f t="shared" si="1"/>
        <v>#DIV/0!</v>
      </c>
    </row>
    <row r="102" spans="1:5" s="17" customFormat="1" ht="16.75" customHeight="1" outlineLevel="1">
      <c r="A102" s="1163">
        <v>87</v>
      </c>
      <c r="B102" s="1164"/>
      <c r="C102" s="1165"/>
      <c r="D102" s="1166"/>
      <c r="E102" s="587" t="e">
        <f t="shared" si="1"/>
        <v>#DIV/0!</v>
      </c>
    </row>
    <row r="103" spans="1:5" s="17" customFormat="1" ht="16.75" customHeight="1" outlineLevel="1">
      <c r="A103" s="1163">
        <v>88</v>
      </c>
      <c r="B103" s="1164"/>
      <c r="C103" s="1165"/>
      <c r="D103" s="1166"/>
      <c r="E103" s="587" t="e">
        <f t="shared" si="1"/>
        <v>#DIV/0!</v>
      </c>
    </row>
    <row r="104" spans="1:5" s="17" customFormat="1" ht="16.75" customHeight="1" outlineLevel="1">
      <c r="A104" s="1163">
        <v>89</v>
      </c>
      <c r="B104" s="1164"/>
      <c r="C104" s="1165"/>
      <c r="D104" s="1166"/>
      <c r="E104" s="587" t="e">
        <f t="shared" si="1"/>
        <v>#DIV/0!</v>
      </c>
    </row>
    <row r="105" spans="1:5" s="17" customFormat="1" ht="16.75" customHeight="1" outlineLevel="1">
      <c r="A105" s="1163">
        <v>90</v>
      </c>
      <c r="B105" s="1164"/>
      <c r="C105" s="1165"/>
      <c r="D105" s="1166"/>
      <c r="E105" s="587" t="e">
        <f t="shared" si="1"/>
        <v>#DIV/0!</v>
      </c>
    </row>
    <row r="106" spans="1:5" s="17" customFormat="1" ht="16.75" customHeight="1" outlineLevel="1">
      <c r="A106" s="1163">
        <v>91</v>
      </c>
      <c r="B106" s="1164"/>
      <c r="C106" s="1165"/>
      <c r="D106" s="1166"/>
      <c r="E106" s="587" t="e">
        <f t="shared" si="1"/>
        <v>#DIV/0!</v>
      </c>
    </row>
    <row r="107" spans="1:5" s="17" customFormat="1" ht="16.75" customHeight="1" outlineLevel="1">
      <c r="A107" s="1163">
        <v>92</v>
      </c>
      <c r="B107" s="1164"/>
      <c r="C107" s="1165"/>
      <c r="D107" s="1166"/>
      <c r="E107" s="587" t="e">
        <f t="shared" si="1"/>
        <v>#DIV/0!</v>
      </c>
    </row>
    <row r="108" spans="1:5" s="17" customFormat="1" ht="16.75" customHeight="1" outlineLevel="1">
      <c r="A108" s="1163">
        <v>93</v>
      </c>
      <c r="B108" s="1164"/>
      <c r="C108" s="1165"/>
      <c r="D108" s="1166"/>
      <c r="E108" s="587" t="e">
        <f t="shared" si="1"/>
        <v>#DIV/0!</v>
      </c>
    </row>
    <row r="109" spans="1:5" s="17" customFormat="1" ht="16.75" customHeight="1" outlineLevel="1">
      <c r="A109" s="1163">
        <v>94</v>
      </c>
      <c r="B109" s="1164"/>
      <c r="C109" s="1165"/>
      <c r="D109" s="1166"/>
      <c r="E109" s="587" t="e">
        <f t="shared" si="1"/>
        <v>#DIV/0!</v>
      </c>
    </row>
    <row r="110" spans="1:5" s="17" customFormat="1" ht="16.75" customHeight="1" outlineLevel="1">
      <c r="A110" s="1163">
        <v>95</v>
      </c>
      <c r="B110" s="1164"/>
      <c r="C110" s="1165"/>
      <c r="D110" s="1166"/>
      <c r="E110" s="587" t="e">
        <f t="shared" si="1"/>
        <v>#DIV/0!</v>
      </c>
    </row>
    <row r="111" spans="1:5" s="17" customFormat="1" ht="16.75" customHeight="1" outlineLevel="1">
      <c r="A111" s="1163">
        <v>96</v>
      </c>
      <c r="B111" s="1164"/>
      <c r="C111" s="1165"/>
      <c r="D111" s="1166"/>
      <c r="E111" s="587" t="e">
        <f t="shared" si="1"/>
        <v>#DIV/0!</v>
      </c>
    </row>
    <row r="112" spans="1:5" s="17" customFormat="1" ht="16.75" customHeight="1" outlineLevel="1">
      <c r="A112" s="1163">
        <v>97</v>
      </c>
      <c r="B112" s="1164"/>
      <c r="C112" s="1165"/>
      <c r="D112" s="1166"/>
      <c r="E112" s="587" t="e">
        <f t="shared" si="1"/>
        <v>#DIV/0!</v>
      </c>
    </row>
    <row r="113" spans="1:5" s="17" customFormat="1" ht="16.75" customHeight="1" outlineLevel="1">
      <c r="A113" s="1163">
        <v>98</v>
      </c>
      <c r="B113" s="1164"/>
      <c r="C113" s="1165"/>
      <c r="D113" s="1166"/>
      <c r="E113" s="587" t="e">
        <f t="shared" si="1"/>
        <v>#DIV/0!</v>
      </c>
    </row>
    <row r="114" spans="1:5" s="17" customFormat="1" ht="16.75" customHeight="1" outlineLevel="1">
      <c r="A114" s="1163">
        <v>99</v>
      </c>
      <c r="B114" s="1164"/>
      <c r="C114" s="1165"/>
      <c r="D114" s="1166"/>
      <c r="E114" s="587" t="e">
        <f t="shared" si="1"/>
        <v>#DIV/0!</v>
      </c>
    </row>
    <row r="115" spans="1:5" s="17" customFormat="1" ht="16.75" customHeight="1" outlineLevel="1">
      <c r="A115" s="1163">
        <v>100</v>
      </c>
      <c r="B115" s="1164"/>
      <c r="C115" s="1165"/>
      <c r="D115" s="1166"/>
      <c r="E115" s="587" t="e">
        <f t="shared" si="1"/>
        <v>#DIV/0!</v>
      </c>
    </row>
    <row r="116" spans="1:5" s="17" customFormat="1" ht="16.75" customHeight="1" outlineLevel="1">
      <c r="A116" s="1163">
        <v>101</v>
      </c>
      <c r="B116" s="1164"/>
      <c r="C116" s="1165"/>
      <c r="D116" s="1166"/>
      <c r="E116" s="587" t="e">
        <f t="shared" si="1"/>
        <v>#DIV/0!</v>
      </c>
    </row>
    <row r="117" spans="1:5" s="17" customFormat="1" ht="16.75" customHeight="1" outlineLevel="1">
      <c r="A117" s="1163">
        <v>102</v>
      </c>
      <c r="B117" s="1164"/>
      <c r="C117" s="1165"/>
      <c r="D117" s="1166"/>
      <c r="E117" s="587" t="e">
        <f t="shared" si="1"/>
        <v>#DIV/0!</v>
      </c>
    </row>
    <row r="118" spans="1:5" s="17" customFormat="1" ht="16.75" customHeight="1" outlineLevel="1">
      <c r="A118" s="1163">
        <v>103</v>
      </c>
      <c r="B118" s="1164"/>
      <c r="C118" s="1165"/>
      <c r="D118" s="1166"/>
      <c r="E118" s="587" t="e">
        <f t="shared" si="1"/>
        <v>#DIV/0!</v>
      </c>
    </row>
    <row r="119" spans="1:5" s="17" customFormat="1" ht="16.75" customHeight="1" outlineLevel="1">
      <c r="A119" s="1163">
        <v>104</v>
      </c>
      <c r="B119" s="1164"/>
      <c r="C119" s="1165"/>
      <c r="D119" s="1166"/>
      <c r="E119" s="587" t="e">
        <f t="shared" si="1"/>
        <v>#DIV/0!</v>
      </c>
    </row>
    <row r="120" spans="1:5" s="17" customFormat="1" ht="16.75" customHeight="1" outlineLevel="1">
      <c r="A120" s="1163">
        <v>105</v>
      </c>
      <c r="B120" s="1164"/>
      <c r="C120" s="1165"/>
      <c r="D120" s="1166"/>
      <c r="E120" s="587" t="e">
        <f t="shared" si="1"/>
        <v>#DIV/0!</v>
      </c>
    </row>
    <row r="121" spans="1:5" s="17" customFormat="1" ht="16.75" customHeight="1" outlineLevel="1">
      <c r="A121" s="1163">
        <v>106</v>
      </c>
      <c r="B121" s="1164"/>
      <c r="C121" s="1165"/>
      <c r="D121" s="1166"/>
      <c r="E121" s="587" t="e">
        <f t="shared" si="1"/>
        <v>#DIV/0!</v>
      </c>
    </row>
    <row r="122" spans="1:5" s="17" customFormat="1" ht="16.75" customHeight="1" outlineLevel="1">
      <c r="A122" s="1163">
        <v>107</v>
      </c>
      <c r="B122" s="1164"/>
      <c r="C122" s="1165"/>
      <c r="D122" s="1166"/>
      <c r="E122" s="587" t="e">
        <f t="shared" si="1"/>
        <v>#DIV/0!</v>
      </c>
    </row>
    <row r="123" spans="1:5" s="17" customFormat="1" ht="16.75" customHeight="1" outlineLevel="1">
      <c r="A123" s="1163">
        <v>108</v>
      </c>
      <c r="B123" s="1164"/>
      <c r="C123" s="1165"/>
      <c r="D123" s="1166"/>
      <c r="E123" s="587" t="e">
        <f t="shared" si="1"/>
        <v>#DIV/0!</v>
      </c>
    </row>
    <row r="124" spans="1:5" s="17" customFormat="1" ht="16.75" customHeight="1" outlineLevel="1">
      <c r="A124" s="1163">
        <v>109</v>
      </c>
      <c r="B124" s="1164"/>
      <c r="C124" s="1165"/>
      <c r="D124" s="1166"/>
      <c r="E124" s="587" t="e">
        <f t="shared" si="1"/>
        <v>#DIV/0!</v>
      </c>
    </row>
    <row r="125" spans="1:5" s="17" customFormat="1" ht="16.75" customHeight="1" outlineLevel="1">
      <c r="A125" s="1163">
        <v>110</v>
      </c>
      <c r="B125" s="1164"/>
      <c r="C125" s="1165"/>
      <c r="D125" s="1166"/>
      <c r="E125" s="587" t="e">
        <f t="shared" si="1"/>
        <v>#DIV/0!</v>
      </c>
    </row>
    <row r="126" spans="1:5" s="17" customFormat="1" ht="16.75" customHeight="1" outlineLevel="1">
      <c r="A126" s="1163">
        <v>111</v>
      </c>
      <c r="B126" s="1164"/>
      <c r="C126" s="1165"/>
      <c r="D126" s="1166"/>
      <c r="E126" s="587" t="e">
        <f t="shared" si="1"/>
        <v>#DIV/0!</v>
      </c>
    </row>
    <row r="127" spans="1:5" s="17" customFormat="1" ht="16.75" customHeight="1" outlineLevel="1">
      <c r="A127" s="1163">
        <v>112</v>
      </c>
      <c r="B127" s="1164"/>
      <c r="C127" s="1165"/>
      <c r="D127" s="1166"/>
      <c r="E127" s="587" t="e">
        <f t="shared" si="1"/>
        <v>#DIV/0!</v>
      </c>
    </row>
    <row r="128" spans="1:5" s="17" customFormat="1" ht="16.75" customHeight="1" outlineLevel="1">
      <c r="A128" s="1163">
        <v>113</v>
      </c>
      <c r="B128" s="1164"/>
      <c r="C128" s="1165"/>
      <c r="D128" s="1166"/>
      <c r="E128" s="587" t="e">
        <f t="shared" si="1"/>
        <v>#DIV/0!</v>
      </c>
    </row>
    <row r="129" spans="1:5" s="17" customFormat="1" ht="16.75" customHeight="1" outlineLevel="1">
      <c r="A129" s="1163">
        <v>114</v>
      </c>
      <c r="B129" s="1164"/>
      <c r="C129" s="1165"/>
      <c r="D129" s="1166"/>
      <c r="E129" s="587" t="e">
        <f t="shared" si="1"/>
        <v>#DIV/0!</v>
      </c>
    </row>
    <row r="130" spans="1:5" s="17" customFormat="1" ht="16.75" customHeight="1" outlineLevel="1">
      <c r="A130" s="1163">
        <v>115</v>
      </c>
      <c r="B130" s="1164"/>
      <c r="C130" s="1165"/>
      <c r="D130" s="1166"/>
      <c r="E130" s="587" t="e">
        <f t="shared" si="1"/>
        <v>#DIV/0!</v>
      </c>
    </row>
    <row r="131" spans="1:5" s="17" customFormat="1" ht="16.75" customHeight="1" outlineLevel="1">
      <c r="A131" s="1163">
        <v>116</v>
      </c>
      <c r="B131" s="1164"/>
      <c r="C131" s="1165"/>
      <c r="D131" s="1166"/>
      <c r="E131" s="587" t="e">
        <f t="shared" si="1"/>
        <v>#DIV/0!</v>
      </c>
    </row>
    <row r="132" spans="1:5" s="17" customFormat="1" ht="16.75" customHeight="1" outlineLevel="1">
      <c r="A132" s="1163">
        <v>117</v>
      </c>
      <c r="B132" s="1164"/>
      <c r="C132" s="1165"/>
      <c r="D132" s="1166"/>
      <c r="E132" s="587" t="e">
        <f t="shared" si="1"/>
        <v>#DIV/0!</v>
      </c>
    </row>
    <row r="133" spans="1:5" s="17" customFormat="1" ht="16.75" customHeight="1" outlineLevel="1">
      <c r="A133" s="1163">
        <v>118</v>
      </c>
      <c r="B133" s="1164"/>
      <c r="C133" s="1165"/>
      <c r="D133" s="1166"/>
      <c r="E133" s="587" t="e">
        <f t="shared" si="1"/>
        <v>#DIV/0!</v>
      </c>
    </row>
    <row r="134" spans="1:5" s="17" customFormat="1" ht="16.75" customHeight="1" outlineLevel="1">
      <c r="A134" s="1163">
        <v>119</v>
      </c>
      <c r="B134" s="1164"/>
      <c r="C134" s="1165"/>
      <c r="D134" s="1166"/>
      <c r="E134" s="587" t="e">
        <f t="shared" si="1"/>
        <v>#DIV/0!</v>
      </c>
    </row>
    <row r="135" spans="1:5" s="17" customFormat="1" ht="16.75" customHeight="1" outlineLevel="1">
      <c r="A135" s="1163">
        <v>120</v>
      </c>
      <c r="B135" s="1164"/>
      <c r="C135" s="1165"/>
      <c r="D135" s="1166"/>
      <c r="E135" s="587" t="e">
        <f t="shared" si="1"/>
        <v>#DIV/0!</v>
      </c>
    </row>
    <row r="136" spans="1:5" s="17" customFormat="1" ht="16.75" customHeight="1" outlineLevel="1">
      <c r="A136" s="1163">
        <v>121</v>
      </c>
      <c r="B136" s="1164"/>
      <c r="C136" s="1165"/>
      <c r="D136" s="1166"/>
      <c r="E136" s="587" t="e">
        <f t="shared" si="1"/>
        <v>#DIV/0!</v>
      </c>
    </row>
    <row r="137" spans="1:5" s="17" customFormat="1" ht="16.75" customHeight="1" outlineLevel="1">
      <c r="A137" s="1163">
        <v>122</v>
      </c>
      <c r="B137" s="1164"/>
      <c r="C137" s="1165"/>
      <c r="D137" s="1166"/>
      <c r="E137" s="587" t="e">
        <f t="shared" si="1"/>
        <v>#DIV/0!</v>
      </c>
    </row>
    <row r="138" spans="1:5" s="17" customFormat="1" ht="16.75" customHeight="1" outlineLevel="1">
      <c r="A138" s="1163">
        <v>123</v>
      </c>
      <c r="B138" s="1164"/>
      <c r="C138" s="1165"/>
      <c r="D138" s="1166"/>
      <c r="E138" s="587" t="e">
        <f t="shared" si="1"/>
        <v>#DIV/0!</v>
      </c>
    </row>
    <row r="139" spans="1:5" s="17" customFormat="1" ht="16.75" customHeight="1" outlineLevel="1">
      <c r="A139" s="1163">
        <v>124</v>
      </c>
      <c r="B139" s="1164"/>
      <c r="C139" s="1165"/>
      <c r="D139" s="1166"/>
      <c r="E139" s="587" t="e">
        <f t="shared" si="1"/>
        <v>#DIV/0!</v>
      </c>
    </row>
    <row r="140" spans="1:5" s="17" customFormat="1" ht="16.75" customHeight="1" outlineLevel="1">
      <c r="A140" s="1163">
        <v>125</v>
      </c>
      <c r="B140" s="1164"/>
      <c r="C140" s="1165"/>
      <c r="D140" s="1166"/>
      <c r="E140" s="587" t="e">
        <f t="shared" si="1"/>
        <v>#DIV/0!</v>
      </c>
    </row>
    <row r="141" spans="1:5" s="17" customFormat="1" ht="16.75" customHeight="1" outlineLevel="1">
      <c r="A141" s="1163">
        <v>126</v>
      </c>
      <c r="B141" s="1164"/>
      <c r="C141" s="1165"/>
      <c r="D141" s="1166"/>
      <c r="E141" s="587" t="e">
        <f t="shared" si="1"/>
        <v>#DIV/0!</v>
      </c>
    </row>
    <row r="142" spans="1:5" s="17" customFormat="1" ht="16.75" customHeight="1" outlineLevel="1">
      <c r="A142" s="1163">
        <v>127</v>
      </c>
      <c r="B142" s="1164"/>
      <c r="C142" s="1165"/>
      <c r="D142" s="1166"/>
      <c r="E142" s="587" t="e">
        <f t="shared" si="1"/>
        <v>#DIV/0!</v>
      </c>
    </row>
    <row r="143" spans="1:5" s="17" customFormat="1" ht="16.75" customHeight="1" outlineLevel="1">
      <c r="A143" s="1163">
        <v>128</v>
      </c>
      <c r="B143" s="1164"/>
      <c r="C143" s="1165"/>
      <c r="D143" s="1166"/>
      <c r="E143" s="587" t="e">
        <f t="shared" si="1"/>
        <v>#DIV/0!</v>
      </c>
    </row>
    <row r="144" spans="1:5" s="17" customFormat="1" ht="16.75" customHeight="1" outlineLevel="1">
      <c r="A144" s="1163">
        <v>129</v>
      </c>
      <c r="B144" s="1164"/>
      <c r="C144" s="1165"/>
      <c r="D144" s="1166"/>
      <c r="E144" s="587" t="e">
        <f t="shared" si="1"/>
        <v>#DIV/0!</v>
      </c>
    </row>
    <row r="145" spans="1:5" s="17" customFormat="1" ht="16.75" customHeight="1" outlineLevel="1">
      <c r="A145" s="1163">
        <v>130</v>
      </c>
      <c r="B145" s="1164"/>
      <c r="C145" s="1165"/>
      <c r="D145" s="1166"/>
      <c r="E145" s="587" t="e">
        <f t="shared" ref="E145:E252" si="2">IF(AND(C145&gt;=D$9,C145&lt;=D$8),1,0)</f>
        <v>#DIV/0!</v>
      </c>
    </row>
    <row r="146" spans="1:5" s="17" customFormat="1" ht="16.75" customHeight="1" outlineLevel="1">
      <c r="A146" s="1163">
        <v>131</v>
      </c>
      <c r="B146" s="1164"/>
      <c r="C146" s="1165"/>
      <c r="D146" s="1166"/>
      <c r="E146" s="587" t="e">
        <f t="shared" si="2"/>
        <v>#DIV/0!</v>
      </c>
    </row>
    <row r="147" spans="1:5" s="17" customFormat="1" ht="16.75" customHeight="1" outlineLevel="1">
      <c r="A147" s="1163">
        <v>132</v>
      </c>
      <c r="B147" s="1164"/>
      <c r="C147" s="1165"/>
      <c r="D147" s="1166"/>
      <c r="E147" s="587" t="e">
        <f t="shared" si="2"/>
        <v>#DIV/0!</v>
      </c>
    </row>
    <row r="148" spans="1:5" s="17" customFormat="1" ht="16.75" customHeight="1" outlineLevel="1">
      <c r="A148" s="1163">
        <v>133</v>
      </c>
      <c r="B148" s="1164"/>
      <c r="C148" s="1165"/>
      <c r="D148" s="1166"/>
      <c r="E148" s="587" t="e">
        <f t="shared" si="2"/>
        <v>#DIV/0!</v>
      </c>
    </row>
    <row r="149" spans="1:5" s="17" customFormat="1" ht="16.75" customHeight="1" outlineLevel="1">
      <c r="A149" s="1163">
        <v>134</v>
      </c>
      <c r="B149" s="1164"/>
      <c r="C149" s="1165"/>
      <c r="D149" s="1166"/>
      <c r="E149" s="587" t="e">
        <f t="shared" si="2"/>
        <v>#DIV/0!</v>
      </c>
    </row>
    <row r="150" spans="1:5" s="17" customFormat="1" ht="16.75" customHeight="1" outlineLevel="1">
      <c r="A150" s="1163">
        <v>135</v>
      </c>
      <c r="B150" s="1164"/>
      <c r="C150" s="1165"/>
      <c r="D150" s="1166"/>
      <c r="E150" s="587" t="e">
        <f t="shared" si="2"/>
        <v>#DIV/0!</v>
      </c>
    </row>
    <row r="151" spans="1:5" s="17" customFormat="1" ht="16.75" customHeight="1" outlineLevel="1">
      <c r="A151" s="1163">
        <v>136</v>
      </c>
      <c r="B151" s="1164"/>
      <c r="C151" s="1165"/>
      <c r="D151" s="1166"/>
      <c r="E151" s="587" t="e">
        <f t="shared" si="2"/>
        <v>#DIV/0!</v>
      </c>
    </row>
    <row r="152" spans="1:5" s="17" customFormat="1" ht="16.75" customHeight="1" outlineLevel="1">
      <c r="A152" s="1163">
        <v>137</v>
      </c>
      <c r="B152" s="1164"/>
      <c r="C152" s="1165"/>
      <c r="D152" s="1166"/>
      <c r="E152" s="587" t="e">
        <f t="shared" si="2"/>
        <v>#DIV/0!</v>
      </c>
    </row>
    <row r="153" spans="1:5" s="17" customFormat="1" ht="16.75" customHeight="1" outlineLevel="1">
      <c r="A153" s="1163">
        <v>138</v>
      </c>
      <c r="B153" s="1164"/>
      <c r="C153" s="1165"/>
      <c r="D153" s="1166"/>
      <c r="E153" s="587" t="e">
        <f t="shared" si="2"/>
        <v>#DIV/0!</v>
      </c>
    </row>
    <row r="154" spans="1:5" s="17" customFormat="1" ht="16.75" customHeight="1" outlineLevel="1">
      <c r="A154" s="1163">
        <v>139</v>
      </c>
      <c r="B154" s="1164"/>
      <c r="C154" s="1165"/>
      <c r="D154" s="1166"/>
      <c r="E154" s="587" t="e">
        <f t="shared" si="2"/>
        <v>#DIV/0!</v>
      </c>
    </row>
    <row r="155" spans="1:5" s="17" customFormat="1" ht="16.75" customHeight="1" outlineLevel="1">
      <c r="A155" s="1163">
        <v>140</v>
      </c>
      <c r="B155" s="1164"/>
      <c r="C155" s="1165"/>
      <c r="D155" s="1166"/>
      <c r="E155" s="587" t="e">
        <f t="shared" si="2"/>
        <v>#DIV/0!</v>
      </c>
    </row>
    <row r="156" spans="1:5" s="17" customFormat="1" ht="16.75" customHeight="1" outlineLevel="1">
      <c r="A156" s="1163">
        <v>141</v>
      </c>
      <c r="B156" s="1164"/>
      <c r="C156" s="1165"/>
      <c r="D156" s="1166"/>
      <c r="E156" s="587" t="e">
        <f t="shared" si="2"/>
        <v>#DIV/0!</v>
      </c>
    </row>
    <row r="157" spans="1:5" s="17" customFormat="1" ht="16.75" customHeight="1" outlineLevel="1">
      <c r="A157" s="1163">
        <v>142</v>
      </c>
      <c r="B157" s="1164"/>
      <c r="C157" s="1165"/>
      <c r="D157" s="1166"/>
      <c r="E157" s="587" t="e">
        <f t="shared" si="2"/>
        <v>#DIV/0!</v>
      </c>
    </row>
    <row r="158" spans="1:5" s="17" customFormat="1" ht="16.75" customHeight="1" outlineLevel="1">
      <c r="A158" s="1163">
        <v>143</v>
      </c>
      <c r="B158" s="1164"/>
      <c r="C158" s="1165"/>
      <c r="D158" s="1166"/>
      <c r="E158" s="587" t="e">
        <f t="shared" si="2"/>
        <v>#DIV/0!</v>
      </c>
    </row>
    <row r="159" spans="1:5" s="17" customFormat="1" ht="16.75" customHeight="1" outlineLevel="1">
      <c r="A159" s="1163">
        <v>144</v>
      </c>
      <c r="B159" s="1164"/>
      <c r="C159" s="1165"/>
      <c r="D159" s="1166"/>
      <c r="E159" s="587" t="e">
        <f t="shared" si="2"/>
        <v>#DIV/0!</v>
      </c>
    </row>
    <row r="160" spans="1:5" s="17" customFormat="1" ht="16.75" customHeight="1" outlineLevel="1">
      <c r="A160" s="1163">
        <v>145</v>
      </c>
      <c r="B160" s="1164"/>
      <c r="C160" s="1165"/>
      <c r="D160" s="1166"/>
      <c r="E160" s="587" t="e">
        <f t="shared" si="2"/>
        <v>#DIV/0!</v>
      </c>
    </row>
    <row r="161" spans="1:5" s="17" customFormat="1" ht="16.75" customHeight="1" outlineLevel="1">
      <c r="A161" s="1163">
        <v>146</v>
      </c>
      <c r="B161" s="1164"/>
      <c r="C161" s="1165"/>
      <c r="D161" s="1166"/>
      <c r="E161" s="587" t="e">
        <f t="shared" si="2"/>
        <v>#DIV/0!</v>
      </c>
    </row>
    <row r="162" spans="1:5" s="17" customFormat="1" ht="16.75" customHeight="1" outlineLevel="1">
      <c r="A162" s="1163">
        <v>147</v>
      </c>
      <c r="B162" s="1164"/>
      <c r="C162" s="1165"/>
      <c r="D162" s="1166"/>
      <c r="E162" s="587" t="e">
        <f t="shared" si="2"/>
        <v>#DIV/0!</v>
      </c>
    </row>
    <row r="163" spans="1:5" s="17" customFormat="1" ht="16.75" customHeight="1" outlineLevel="1">
      <c r="A163" s="1163">
        <v>148</v>
      </c>
      <c r="B163" s="1164"/>
      <c r="C163" s="1165"/>
      <c r="D163" s="1166"/>
      <c r="E163" s="587" t="e">
        <f t="shared" si="2"/>
        <v>#DIV/0!</v>
      </c>
    </row>
    <row r="164" spans="1:5" s="17" customFormat="1" ht="16.75" customHeight="1" outlineLevel="1">
      <c r="A164" s="1163">
        <v>149</v>
      </c>
      <c r="B164" s="1164"/>
      <c r="C164" s="1165"/>
      <c r="D164" s="1166"/>
      <c r="E164" s="587" t="e">
        <f t="shared" si="2"/>
        <v>#DIV/0!</v>
      </c>
    </row>
    <row r="165" spans="1:5" s="17" customFormat="1" ht="16.75" customHeight="1" outlineLevel="1">
      <c r="A165" s="1163">
        <v>150</v>
      </c>
      <c r="B165" s="1164"/>
      <c r="C165" s="1165"/>
      <c r="D165" s="1166"/>
      <c r="E165" s="587" t="e">
        <f t="shared" si="2"/>
        <v>#DIV/0!</v>
      </c>
    </row>
    <row r="166" spans="1:5" s="17" customFormat="1" ht="16.75" customHeight="1" outlineLevel="1">
      <c r="A166" s="1163">
        <v>151</v>
      </c>
      <c r="B166" s="1164"/>
      <c r="C166" s="1165"/>
      <c r="D166" s="1166"/>
      <c r="E166" s="587" t="e">
        <f t="shared" si="2"/>
        <v>#DIV/0!</v>
      </c>
    </row>
    <row r="167" spans="1:5" s="17" customFormat="1" ht="16.75" customHeight="1" outlineLevel="1">
      <c r="A167" s="1163">
        <v>152</v>
      </c>
      <c r="B167" s="1164"/>
      <c r="C167" s="1165"/>
      <c r="D167" s="1166"/>
      <c r="E167" s="587" t="e">
        <f t="shared" si="2"/>
        <v>#DIV/0!</v>
      </c>
    </row>
    <row r="168" spans="1:5" s="17" customFormat="1" ht="16.75" customHeight="1" outlineLevel="1">
      <c r="A168" s="1163">
        <v>153</v>
      </c>
      <c r="B168" s="1164"/>
      <c r="C168" s="1165"/>
      <c r="D168" s="1166"/>
      <c r="E168" s="587" t="e">
        <f t="shared" si="2"/>
        <v>#DIV/0!</v>
      </c>
    </row>
    <row r="169" spans="1:5" s="17" customFormat="1" ht="16.75" customHeight="1" outlineLevel="1">
      <c r="A169" s="1163">
        <v>154</v>
      </c>
      <c r="B169" s="1164"/>
      <c r="C169" s="1165"/>
      <c r="D169" s="1166"/>
      <c r="E169" s="587" t="e">
        <f t="shared" si="2"/>
        <v>#DIV/0!</v>
      </c>
    </row>
    <row r="170" spans="1:5" s="17" customFormat="1" ht="16.75" customHeight="1" outlineLevel="1">
      <c r="A170" s="1163">
        <v>155</v>
      </c>
      <c r="B170" s="1164"/>
      <c r="C170" s="1165"/>
      <c r="D170" s="1166"/>
      <c r="E170" s="587" t="e">
        <f t="shared" si="2"/>
        <v>#DIV/0!</v>
      </c>
    </row>
    <row r="171" spans="1:5" s="17" customFormat="1" ht="16.75" customHeight="1" outlineLevel="1">
      <c r="A171" s="1163">
        <v>156</v>
      </c>
      <c r="B171" s="1164"/>
      <c r="C171" s="1165"/>
      <c r="D171" s="1166"/>
      <c r="E171" s="587" t="e">
        <f t="shared" si="2"/>
        <v>#DIV/0!</v>
      </c>
    </row>
    <row r="172" spans="1:5" s="17" customFormat="1" ht="16.75" customHeight="1" outlineLevel="1">
      <c r="A172" s="1163">
        <v>157</v>
      </c>
      <c r="B172" s="1164"/>
      <c r="C172" s="1165"/>
      <c r="D172" s="1166"/>
      <c r="E172" s="587" t="e">
        <f t="shared" si="2"/>
        <v>#DIV/0!</v>
      </c>
    </row>
    <row r="173" spans="1:5" s="17" customFormat="1" ht="16.75" customHeight="1" outlineLevel="1">
      <c r="A173" s="1163">
        <v>158</v>
      </c>
      <c r="B173" s="1164"/>
      <c r="C173" s="1165"/>
      <c r="D173" s="1166"/>
      <c r="E173" s="587" t="e">
        <f t="shared" si="2"/>
        <v>#DIV/0!</v>
      </c>
    </row>
    <row r="174" spans="1:5" s="17" customFormat="1" ht="16.75" customHeight="1" outlineLevel="1">
      <c r="A174" s="1163">
        <v>159</v>
      </c>
      <c r="B174" s="1164"/>
      <c r="C174" s="1165"/>
      <c r="D174" s="1166"/>
      <c r="E174" s="587" t="e">
        <f t="shared" si="2"/>
        <v>#DIV/0!</v>
      </c>
    </row>
    <row r="175" spans="1:5" s="17" customFormat="1" ht="16.75" customHeight="1" outlineLevel="1">
      <c r="A175" s="1163">
        <v>160</v>
      </c>
      <c r="B175" s="1164"/>
      <c r="C175" s="1165"/>
      <c r="D175" s="1166"/>
      <c r="E175" s="587" t="e">
        <f t="shared" si="2"/>
        <v>#DIV/0!</v>
      </c>
    </row>
    <row r="176" spans="1:5" s="17" customFormat="1" ht="16.75" customHeight="1" outlineLevel="1">
      <c r="A176" s="1163">
        <v>161</v>
      </c>
      <c r="B176" s="1164"/>
      <c r="C176" s="1165"/>
      <c r="D176" s="1166"/>
      <c r="E176" s="587" t="e">
        <f t="shared" si="2"/>
        <v>#DIV/0!</v>
      </c>
    </row>
    <row r="177" spans="1:5" s="17" customFormat="1" ht="16.75" customHeight="1" outlineLevel="1">
      <c r="A177" s="1163">
        <v>162</v>
      </c>
      <c r="B177" s="1164"/>
      <c r="C177" s="1165"/>
      <c r="D177" s="1166"/>
      <c r="E177" s="587" t="e">
        <f t="shared" si="2"/>
        <v>#DIV/0!</v>
      </c>
    </row>
    <row r="178" spans="1:5" s="17" customFormat="1" ht="16.75" customHeight="1" outlineLevel="1">
      <c r="A178" s="1163">
        <v>163</v>
      </c>
      <c r="B178" s="1164"/>
      <c r="C178" s="1165"/>
      <c r="D178" s="1166"/>
      <c r="E178" s="587" t="e">
        <f t="shared" si="2"/>
        <v>#DIV/0!</v>
      </c>
    </row>
    <row r="179" spans="1:5" s="17" customFormat="1" ht="16.75" customHeight="1" outlineLevel="1">
      <c r="A179" s="1163">
        <v>164</v>
      </c>
      <c r="B179" s="1164"/>
      <c r="C179" s="1165"/>
      <c r="D179" s="1166"/>
      <c r="E179" s="587" t="e">
        <f t="shared" si="2"/>
        <v>#DIV/0!</v>
      </c>
    </row>
    <row r="180" spans="1:5" s="17" customFormat="1" ht="16.75" customHeight="1" outlineLevel="1">
      <c r="A180" s="1163">
        <v>165</v>
      </c>
      <c r="B180" s="1164"/>
      <c r="C180" s="1165"/>
      <c r="D180" s="1166"/>
      <c r="E180" s="587" t="e">
        <f t="shared" ref="E180:E191" si="3">IF(AND(C180&gt;=D$9,C180&lt;=D$8),1,0)</f>
        <v>#DIV/0!</v>
      </c>
    </row>
    <row r="181" spans="1:5" s="17" customFormat="1" ht="16.75" customHeight="1" outlineLevel="1">
      <c r="A181" s="1163">
        <v>166</v>
      </c>
      <c r="B181" s="1164"/>
      <c r="C181" s="1165"/>
      <c r="D181" s="1166"/>
      <c r="E181" s="587" t="e">
        <f t="shared" si="3"/>
        <v>#DIV/0!</v>
      </c>
    </row>
    <row r="182" spans="1:5" s="17" customFormat="1" ht="16.75" customHeight="1" outlineLevel="1">
      <c r="A182" s="1163">
        <v>167</v>
      </c>
      <c r="B182" s="1164"/>
      <c r="C182" s="1165"/>
      <c r="D182" s="1166"/>
      <c r="E182" s="587" t="e">
        <f t="shared" si="3"/>
        <v>#DIV/0!</v>
      </c>
    </row>
    <row r="183" spans="1:5" s="17" customFormat="1" ht="16.75" customHeight="1" outlineLevel="1">
      <c r="A183" s="1163">
        <v>168</v>
      </c>
      <c r="B183" s="1164"/>
      <c r="C183" s="1165"/>
      <c r="D183" s="1166"/>
      <c r="E183" s="587" t="e">
        <f t="shared" si="3"/>
        <v>#DIV/0!</v>
      </c>
    </row>
    <row r="184" spans="1:5" s="17" customFormat="1" ht="16.75" customHeight="1" outlineLevel="1">
      <c r="A184" s="1163">
        <v>169</v>
      </c>
      <c r="B184" s="1164"/>
      <c r="C184" s="1165"/>
      <c r="D184" s="1166"/>
      <c r="E184" s="587" t="e">
        <f t="shared" si="3"/>
        <v>#DIV/0!</v>
      </c>
    </row>
    <row r="185" spans="1:5" s="17" customFormat="1" ht="16.75" customHeight="1" outlineLevel="1">
      <c r="A185" s="1163">
        <v>170</v>
      </c>
      <c r="B185" s="1164"/>
      <c r="C185" s="1165"/>
      <c r="D185" s="1166"/>
      <c r="E185" s="587" t="e">
        <f t="shared" si="3"/>
        <v>#DIV/0!</v>
      </c>
    </row>
    <row r="186" spans="1:5" s="17" customFormat="1" ht="16.75" customHeight="1" outlineLevel="1">
      <c r="A186" s="1163">
        <v>171</v>
      </c>
      <c r="B186" s="1164"/>
      <c r="C186" s="1165"/>
      <c r="D186" s="1166"/>
      <c r="E186" s="587" t="e">
        <f t="shared" si="3"/>
        <v>#DIV/0!</v>
      </c>
    </row>
    <row r="187" spans="1:5" s="17" customFormat="1" ht="16.75" customHeight="1" outlineLevel="1">
      <c r="A187" s="1163">
        <v>172</v>
      </c>
      <c r="B187" s="1164"/>
      <c r="C187" s="1165"/>
      <c r="D187" s="1166"/>
      <c r="E187" s="587" t="e">
        <f t="shared" si="3"/>
        <v>#DIV/0!</v>
      </c>
    </row>
    <row r="188" spans="1:5" s="17" customFormat="1" ht="16.75" customHeight="1" outlineLevel="1">
      <c r="A188" s="1163">
        <v>173</v>
      </c>
      <c r="B188" s="1164"/>
      <c r="C188" s="1165"/>
      <c r="D188" s="1166"/>
      <c r="E188" s="587" t="e">
        <f t="shared" si="3"/>
        <v>#DIV/0!</v>
      </c>
    </row>
    <row r="189" spans="1:5" s="17" customFormat="1" ht="16.75" customHeight="1" outlineLevel="1">
      <c r="A189" s="1163">
        <v>174</v>
      </c>
      <c r="B189" s="1164"/>
      <c r="C189" s="1165"/>
      <c r="D189" s="1166"/>
      <c r="E189" s="587" t="e">
        <f t="shared" si="3"/>
        <v>#DIV/0!</v>
      </c>
    </row>
    <row r="190" spans="1:5" s="17" customFormat="1" ht="16.75" customHeight="1" outlineLevel="1">
      <c r="A190" s="1163">
        <v>175</v>
      </c>
      <c r="B190" s="1164"/>
      <c r="C190" s="1165"/>
      <c r="D190" s="1166"/>
      <c r="E190" s="587" t="e">
        <f t="shared" si="3"/>
        <v>#DIV/0!</v>
      </c>
    </row>
    <row r="191" spans="1:5" s="17" customFormat="1" ht="16.75" customHeight="1" outlineLevel="1">
      <c r="A191" s="1163">
        <v>176</v>
      </c>
      <c r="B191" s="1164"/>
      <c r="C191" s="1165"/>
      <c r="D191" s="1166"/>
      <c r="E191" s="587" t="e">
        <f t="shared" si="3"/>
        <v>#DIV/0!</v>
      </c>
    </row>
    <row r="192" spans="1:5" s="17" customFormat="1" ht="16.75" customHeight="1" outlineLevel="1">
      <c r="A192" s="1163">
        <v>177</v>
      </c>
      <c r="B192" s="1164"/>
      <c r="C192" s="1165"/>
      <c r="D192" s="1166"/>
      <c r="E192" s="587" t="e">
        <f t="shared" si="2"/>
        <v>#DIV/0!</v>
      </c>
    </row>
    <row r="193" spans="1:5" s="17" customFormat="1" ht="16.75" customHeight="1" outlineLevel="1">
      <c r="A193" s="1163">
        <v>178</v>
      </c>
      <c r="B193" s="1164"/>
      <c r="C193" s="1165"/>
      <c r="D193" s="1166"/>
      <c r="E193" s="587" t="e">
        <f t="shared" si="2"/>
        <v>#DIV/0!</v>
      </c>
    </row>
    <row r="194" spans="1:5" s="17" customFormat="1" ht="16.75" customHeight="1" outlineLevel="1">
      <c r="A194" s="1163">
        <v>179</v>
      </c>
      <c r="B194" s="1164"/>
      <c r="C194" s="1165"/>
      <c r="D194" s="1166"/>
      <c r="E194" s="587" t="e">
        <f t="shared" si="2"/>
        <v>#DIV/0!</v>
      </c>
    </row>
    <row r="195" spans="1:5" s="17" customFormat="1" ht="16.75" customHeight="1" outlineLevel="1">
      <c r="A195" s="1163">
        <v>180</v>
      </c>
      <c r="B195" s="1164"/>
      <c r="C195" s="1165"/>
      <c r="D195" s="1166"/>
      <c r="E195" s="587" t="e">
        <f t="shared" si="2"/>
        <v>#DIV/0!</v>
      </c>
    </row>
    <row r="196" spans="1:5" s="17" customFormat="1" ht="16.75" customHeight="1" outlineLevel="1">
      <c r="A196" s="1163">
        <v>181</v>
      </c>
      <c r="B196" s="1164"/>
      <c r="C196" s="1165"/>
      <c r="D196" s="1166"/>
      <c r="E196" s="587" t="e">
        <f t="shared" si="2"/>
        <v>#DIV/0!</v>
      </c>
    </row>
    <row r="197" spans="1:5" s="17" customFormat="1" ht="16.75" customHeight="1" outlineLevel="1">
      <c r="A197" s="1163">
        <v>182</v>
      </c>
      <c r="B197" s="1164"/>
      <c r="C197" s="1165"/>
      <c r="D197" s="1166"/>
      <c r="E197" s="587" t="e">
        <f t="shared" si="2"/>
        <v>#DIV/0!</v>
      </c>
    </row>
    <row r="198" spans="1:5" s="17" customFormat="1" ht="16.75" customHeight="1" outlineLevel="1">
      <c r="A198" s="1163">
        <v>183</v>
      </c>
      <c r="B198" s="1164"/>
      <c r="C198" s="1165"/>
      <c r="D198" s="1166"/>
      <c r="E198" s="587" t="e">
        <f t="shared" si="2"/>
        <v>#DIV/0!</v>
      </c>
    </row>
    <row r="199" spans="1:5" s="17" customFormat="1" ht="16.75" customHeight="1" outlineLevel="1">
      <c r="A199" s="1163">
        <v>184</v>
      </c>
      <c r="B199" s="1164"/>
      <c r="C199" s="1165"/>
      <c r="D199" s="1166"/>
      <c r="E199" s="587" t="e">
        <f t="shared" si="2"/>
        <v>#DIV/0!</v>
      </c>
    </row>
    <row r="200" spans="1:5" s="17" customFormat="1" ht="16.75" customHeight="1" outlineLevel="1">
      <c r="A200" s="1163">
        <v>185</v>
      </c>
      <c r="B200" s="1164"/>
      <c r="C200" s="1165"/>
      <c r="D200" s="1166"/>
      <c r="E200" s="587" t="e">
        <f t="shared" si="2"/>
        <v>#DIV/0!</v>
      </c>
    </row>
    <row r="201" spans="1:5" s="17" customFormat="1" ht="16.75" customHeight="1" outlineLevel="1">
      <c r="A201" s="1163">
        <v>186</v>
      </c>
      <c r="B201" s="1164"/>
      <c r="C201" s="1165"/>
      <c r="D201" s="1166"/>
      <c r="E201" s="587" t="e">
        <f t="shared" si="2"/>
        <v>#DIV/0!</v>
      </c>
    </row>
    <row r="202" spans="1:5" s="17" customFormat="1" ht="16.75" customHeight="1" outlineLevel="1">
      <c r="A202" s="1163">
        <v>187</v>
      </c>
      <c r="B202" s="1164"/>
      <c r="C202" s="1165"/>
      <c r="D202" s="1166"/>
      <c r="E202" s="587" t="e">
        <f t="shared" si="2"/>
        <v>#DIV/0!</v>
      </c>
    </row>
    <row r="203" spans="1:5" s="17" customFormat="1" ht="16.75" customHeight="1" outlineLevel="1">
      <c r="A203" s="1163">
        <v>188</v>
      </c>
      <c r="B203" s="1164"/>
      <c r="C203" s="1165"/>
      <c r="D203" s="1166"/>
      <c r="E203" s="587" t="e">
        <f t="shared" si="2"/>
        <v>#DIV/0!</v>
      </c>
    </row>
    <row r="204" spans="1:5" s="17" customFormat="1" ht="16.75" customHeight="1" outlineLevel="1">
      <c r="A204" s="1163">
        <v>189</v>
      </c>
      <c r="B204" s="1164"/>
      <c r="C204" s="1165"/>
      <c r="D204" s="1166"/>
      <c r="E204" s="587" t="e">
        <f t="shared" si="2"/>
        <v>#DIV/0!</v>
      </c>
    </row>
    <row r="205" spans="1:5" s="17" customFormat="1" ht="16.75" customHeight="1" outlineLevel="1">
      <c r="A205" s="1163">
        <v>190</v>
      </c>
      <c r="B205" s="1164"/>
      <c r="C205" s="1165"/>
      <c r="D205" s="1166"/>
      <c r="E205" s="587" t="e">
        <f t="shared" si="2"/>
        <v>#DIV/0!</v>
      </c>
    </row>
    <row r="206" spans="1:5" s="17" customFormat="1" ht="16.75" customHeight="1" outlineLevel="1">
      <c r="A206" s="1163">
        <v>191</v>
      </c>
      <c r="B206" s="1164"/>
      <c r="C206" s="1165"/>
      <c r="D206" s="1166"/>
      <c r="E206" s="587" t="e">
        <f t="shared" ref="E206:E223" si="4">IF(AND(C206&gt;=D$9,C206&lt;=D$8),1,0)</f>
        <v>#DIV/0!</v>
      </c>
    </row>
    <row r="207" spans="1:5" s="17" customFormat="1" ht="16.75" customHeight="1" outlineLevel="1">
      <c r="A207" s="1163">
        <v>192</v>
      </c>
      <c r="B207" s="1164"/>
      <c r="C207" s="1165"/>
      <c r="D207" s="1166"/>
      <c r="E207" s="587" t="e">
        <f t="shared" si="4"/>
        <v>#DIV/0!</v>
      </c>
    </row>
    <row r="208" spans="1:5" s="17" customFormat="1" ht="16.75" customHeight="1" outlineLevel="1">
      <c r="A208" s="1163">
        <v>193</v>
      </c>
      <c r="B208" s="1164"/>
      <c r="C208" s="1165"/>
      <c r="D208" s="1166"/>
      <c r="E208" s="587" t="e">
        <f t="shared" si="4"/>
        <v>#DIV/0!</v>
      </c>
    </row>
    <row r="209" spans="1:5" s="17" customFormat="1" ht="16.75" customHeight="1" outlineLevel="1">
      <c r="A209" s="1163">
        <v>194</v>
      </c>
      <c r="B209" s="1164"/>
      <c r="C209" s="1165"/>
      <c r="D209" s="1166"/>
      <c r="E209" s="587" t="e">
        <f t="shared" si="4"/>
        <v>#DIV/0!</v>
      </c>
    </row>
    <row r="210" spans="1:5" s="17" customFormat="1" ht="16.75" customHeight="1" outlineLevel="1">
      <c r="A210" s="1163">
        <v>195</v>
      </c>
      <c r="B210" s="1164"/>
      <c r="C210" s="1165"/>
      <c r="D210" s="1166"/>
      <c r="E210" s="587" t="e">
        <f t="shared" si="4"/>
        <v>#DIV/0!</v>
      </c>
    </row>
    <row r="211" spans="1:5" s="17" customFormat="1" ht="16.75" customHeight="1" outlineLevel="1">
      <c r="A211" s="1163">
        <v>196</v>
      </c>
      <c r="B211" s="1164"/>
      <c r="C211" s="1165"/>
      <c r="D211" s="1166"/>
      <c r="E211" s="587" t="e">
        <f t="shared" si="4"/>
        <v>#DIV/0!</v>
      </c>
    </row>
    <row r="212" spans="1:5" s="17" customFormat="1" ht="16.75" customHeight="1" outlineLevel="1">
      <c r="A212" s="1163">
        <v>197</v>
      </c>
      <c r="B212" s="1164"/>
      <c r="C212" s="1165"/>
      <c r="D212" s="1166"/>
      <c r="E212" s="587" t="e">
        <f t="shared" si="4"/>
        <v>#DIV/0!</v>
      </c>
    </row>
    <row r="213" spans="1:5" s="17" customFormat="1" ht="16.75" customHeight="1" outlineLevel="1">
      <c r="A213" s="1163">
        <v>198</v>
      </c>
      <c r="B213" s="1164"/>
      <c r="C213" s="1165"/>
      <c r="D213" s="1166"/>
      <c r="E213" s="587" t="e">
        <f t="shared" si="4"/>
        <v>#DIV/0!</v>
      </c>
    </row>
    <row r="214" spans="1:5" s="17" customFormat="1" ht="16.75" customHeight="1" outlineLevel="1">
      <c r="A214" s="1163">
        <v>199</v>
      </c>
      <c r="B214" s="1164"/>
      <c r="C214" s="1165"/>
      <c r="D214" s="1166"/>
      <c r="E214" s="587" t="e">
        <f t="shared" si="4"/>
        <v>#DIV/0!</v>
      </c>
    </row>
    <row r="215" spans="1:5" s="17" customFormat="1" ht="16.75" customHeight="1" outlineLevel="1">
      <c r="A215" s="1163">
        <v>200</v>
      </c>
      <c r="B215" s="1164"/>
      <c r="C215" s="1165"/>
      <c r="D215" s="1166"/>
      <c r="E215" s="587" t="e">
        <f t="shared" si="4"/>
        <v>#DIV/0!</v>
      </c>
    </row>
    <row r="216" spans="1:5" s="17" customFormat="1" ht="16.75" customHeight="1" outlineLevel="1">
      <c r="A216" s="1163">
        <v>201</v>
      </c>
      <c r="B216" s="1164"/>
      <c r="C216" s="1165"/>
      <c r="D216" s="1166"/>
      <c r="E216" s="587" t="e">
        <f t="shared" si="4"/>
        <v>#DIV/0!</v>
      </c>
    </row>
    <row r="217" spans="1:5" s="17" customFormat="1" ht="16.75" customHeight="1" outlineLevel="1">
      <c r="A217" s="1163">
        <v>202</v>
      </c>
      <c r="B217" s="1164"/>
      <c r="C217" s="1165"/>
      <c r="D217" s="1166"/>
      <c r="E217" s="587" t="e">
        <f t="shared" si="4"/>
        <v>#DIV/0!</v>
      </c>
    </row>
    <row r="218" spans="1:5" s="17" customFormat="1" ht="16.75" customHeight="1" outlineLevel="1">
      <c r="A218" s="1163">
        <v>203</v>
      </c>
      <c r="B218" s="1164"/>
      <c r="C218" s="1165"/>
      <c r="D218" s="1166"/>
      <c r="E218" s="587" t="e">
        <f t="shared" si="4"/>
        <v>#DIV/0!</v>
      </c>
    </row>
    <row r="219" spans="1:5" s="17" customFormat="1" ht="16.75" customHeight="1" outlineLevel="1">
      <c r="A219" s="1163">
        <v>204</v>
      </c>
      <c r="B219" s="1164"/>
      <c r="C219" s="1165"/>
      <c r="D219" s="1166"/>
      <c r="E219" s="587" t="e">
        <f t="shared" si="4"/>
        <v>#DIV/0!</v>
      </c>
    </row>
    <row r="220" spans="1:5" s="17" customFormat="1" ht="16.75" customHeight="1" outlineLevel="1">
      <c r="A220" s="1163">
        <v>205</v>
      </c>
      <c r="B220" s="1164"/>
      <c r="C220" s="1165"/>
      <c r="D220" s="1166"/>
      <c r="E220" s="587" t="e">
        <f t="shared" si="4"/>
        <v>#DIV/0!</v>
      </c>
    </row>
    <row r="221" spans="1:5" s="17" customFormat="1" ht="16.75" customHeight="1" outlineLevel="1">
      <c r="A221" s="1163">
        <v>206</v>
      </c>
      <c r="B221" s="1164"/>
      <c r="C221" s="1165"/>
      <c r="D221" s="1166"/>
      <c r="E221" s="587" t="e">
        <f t="shared" si="4"/>
        <v>#DIV/0!</v>
      </c>
    </row>
    <row r="222" spans="1:5" s="17" customFormat="1" ht="16.75" customHeight="1" outlineLevel="1">
      <c r="A222" s="1163">
        <v>207</v>
      </c>
      <c r="B222" s="1164"/>
      <c r="C222" s="1165"/>
      <c r="D222" s="1166"/>
      <c r="E222" s="587" t="e">
        <f t="shared" si="4"/>
        <v>#DIV/0!</v>
      </c>
    </row>
    <row r="223" spans="1:5" s="17" customFormat="1" ht="16.75" customHeight="1" outlineLevel="1">
      <c r="A223" s="1163">
        <v>208</v>
      </c>
      <c r="B223" s="1164"/>
      <c r="C223" s="1165"/>
      <c r="D223" s="1166"/>
      <c r="E223" s="587" t="e">
        <f t="shared" si="4"/>
        <v>#DIV/0!</v>
      </c>
    </row>
    <row r="224" spans="1:5" s="17" customFormat="1" ht="16.75" customHeight="1" outlineLevel="1">
      <c r="A224" s="1163">
        <v>209</v>
      </c>
      <c r="B224" s="1164"/>
      <c r="C224" s="1165"/>
      <c r="D224" s="1166"/>
      <c r="E224" s="587" t="e">
        <f t="shared" si="2"/>
        <v>#DIV/0!</v>
      </c>
    </row>
    <row r="225" spans="1:5" s="17" customFormat="1" ht="16.75" customHeight="1" outlineLevel="1">
      <c r="A225" s="1163">
        <v>210</v>
      </c>
      <c r="B225" s="1164"/>
      <c r="C225" s="1165"/>
      <c r="D225" s="1166"/>
      <c r="E225" s="587" t="e">
        <f t="shared" si="2"/>
        <v>#DIV/0!</v>
      </c>
    </row>
    <row r="226" spans="1:5" s="17" customFormat="1" ht="16.75" customHeight="1" outlineLevel="1">
      <c r="A226" s="1163">
        <v>211</v>
      </c>
      <c r="B226" s="1164"/>
      <c r="C226" s="1165"/>
      <c r="D226" s="1166"/>
      <c r="E226" s="587" t="e">
        <f t="shared" si="2"/>
        <v>#DIV/0!</v>
      </c>
    </row>
    <row r="227" spans="1:5" s="17" customFormat="1" ht="16.75" customHeight="1" outlineLevel="1">
      <c r="A227" s="1163">
        <v>212</v>
      </c>
      <c r="B227" s="1164"/>
      <c r="C227" s="1165"/>
      <c r="D227" s="1166"/>
      <c r="E227" s="587" t="e">
        <f t="shared" si="2"/>
        <v>#DIV/0!</v>
      </c>
    </row>
    <row r="228" spans="1:5" s="17" customFormat="1" ht="16.75" customHeight="1" outlineLevel="1">
      <c r="A228" s="1163">
        <v>213</v>
      </c>
      <c r="B228" s="1164"/>
      <c r="C228" s="1165"/>
      <c r="D228" s="1166"/>
      <c r="E228" s="587" t="e">
        <f t="shared" si="2"/>
        <v>#DIV/0!</v>
      </c>
    </row>
    <row r="229" spans="1:5" s="17" customFormat="1" ht="16.75" customHeight="1" outlineLevel="1">
      <c r="A229" s="1163">
        <v>214</v>
      </c>
      <c r="B229" s="1164"/>
      <c r="C229" s="1165"/>
      <c r="D229" s="1166"/>
      <c r="E229" s="587" t="e">
        <f t="shared" si="2"/>
        <v>#DIV/0!</v>
      </c>
    </row>
    <row r="230" spans="1:5" s="17" customFormat="1" ht="16.75" customHeight="1" outlineLevel="1">
      <c r="A230" s="1163">
        <v>215</v>
      </c>
      <c r="B230" s="1164"/>
      <c r="C230" s="1165"/>
      <c r="D230" s="1166"/>
      <c r="E230" s="587" t="e">
        <f t="shared" si="2"/>
        <v>#DIV/0!</v>
      </c>
    </row>
    <row r="231" spans="1:5" s="17" customFormat="1" ht="16.75" customHeight="1" outlineLevel="1">
      <c r="A231" s="1163">
        <v>216</v>
      </c>
      <c r="B231" s="1164"/>
      <c r="C231" s="1165"/>
      <c r="D231" s="1166"/>
      <c r="E231" s="587" t="e">
        <f t="shared" si="2"/>
        <v>#DIV/0!</v>
      </c>
    </row>
    <row r="232" spans="1:5" s="17" customFormat="1" ht="16.75" customHeight="1" outlineLevel="1">
      <c r="A232" s="1163">
        <v>217</v>
      </c>
      <c r="B232" s="1164"/>
      <c r="C232" s="1165"/>
      <c r="D232" s="1166"/>
      <c r="E232" s="587" t="e">
        <f t="shared" si="2"/>
        <v>#DIV/0!</v>
      </c>
    </row>
    <row r="233" spans="1:5" s="17" customFormat="1" ht="16.75" customHeight="1" outlineLevel="1">
      <c r="A233" s="1163">
        <v>218</v>
      </c>
      <c r="B233" s="1164"/>
      <c r="C233" s="1165"/>
      <c r="D233" s="1166"/>
      <c r="E233" s="587" t="e">
        <f t="shared" si="2"/>
        <v>#DIV/0!</v>
      </c>
    </row>
    <row r="234" spans="1:5" s="17" customFormat="1" ht="16.75" customHeight="1" outlineLevel="1">
      <c r="A234" s="1163">
        <v>219</v>
      </c>
      <c r="B234" s="1164"/>
      <c r="C234" s="1165"/>
      <c r="D234" s="1166"/>
      <c r="E234" s="587" t="e">
        <f t="shared" si="2"/>
        <v>#DIV/0!</v>
      </c>
    </row>
    <row r="235" spans="1:5" s="17" customFormat="1" ht="16.75" customHeight="1" outlineLevel="1">
      <c r="A235" s="1163">
        <v>220</v>
      </c>
      <c r="B235" s="1164"/>
      <c r="C235" s="1165"/>
      <c r="D235" s="1166"/>
      <c r="E235" s="587" t="e">
        <f t="shared" si="2"/>
        <v>#DIV/0!</v>
      </c>
    </row>
    <row r="236" spans="1:5" s="17" customFormat="1" ht="16.75" customHeight="1" outlineLevel="1">
      <c r="A236" s="1163">
        <v>221</v>
      </c>
      <c r="B236" s="1164"/>
      <c r="C236" s="1165"/>
      <c r="D236" s="1166"/>
      <c r="E236" s="587" t="e">
        <f t="shared" si="2"/>
        <v>#DIV/0!</v>
      </c>
    </row>
    <row r="237" spans="1:5" s="17" customFormat="1" ht="16.75" customHeight="1" outlineLevel="1">
      <c r="A237" s="1163">
        <v>222</v>
      </c>
      <c r="B237" s="1164"/>
      <c r="C237" s="1165"/>
      <c r="D237" s="1166"/>
      <c r="E237" s="587" t="e">
        <f t="shared" si="2"/>
        <v>#DIV/0!</v>
      </c>
    </row>
    <row r="238" spans="1:5" s="17" customFormat="1" ht="16.75" customHeight="1" outlineLevel="1">
      <c r="A238" s="1163">
        <v>223</v>
      </c>
      <c r="B238" s="1164"/>
      <c r="C238" s="1165"/>
      <c r="D238" s="1166"/>
      <c r="E238" s="587" t="e">
        <f t="shared" si="2"/>
        <v>#DIV/0!</v>
      </c>
    </row>
    <row r="239" spans="1:5" s="17" customFormat="1" ht="16.75" customHeight="1" outlineLevel="1">
      <c r="A239" s="1163">
        <v>224</v>
      </c>
      <c r="B239" s="1164"/>
      <c r="C239" s="1165"/>
      <c r="D239" s="1166"/>
      <c r="E239" s="587" t="e">
        <f t="shared" si="2"/>
        <v>#DIV/0!</v>
      </c>
    </row>
    <row r="240" spans="1:5" s="17" customFormat="1" ht="16.75" customHeight="1" outlineLevel="1">
      <c r="A240" s="1163">
        <v>225</v>
      </c>
      <c r="B240" s="1164"/>
      <c r="C240" s="1165"/>
      <c r="D240" s="1166"/>
      <c r="E240" s="587" t="e">
        <f t="shared" si="2"/>
        <v>#DIV/0!</v>
      </c>
    </row>
    <row r="241" spans="1:5" s="17" customFormat="1" ht="16.75" customHeight="1" outlineLevel="1">
      <c r="A241" s="1163">
        <v>226</v>
      </c>
      <c r="B241" s="1164"/>
      <c r="C241" s="1165"/>
      <c r="D241" s="1166"/>
      <c r="E241" s="587" t="e">
        <f t="shared" si="2"/>
        <v>#DIV/0!</v>
      </c>
    </row>
    <row r="242" spans="1:5" s="17" customFormat="1" ht="16.75" customHeight="1" outlineLevel="1">
      <c r="A242" s="1163">
        <v>227</v>
      </c>
      <c r="B242" s="1164"/>
      <c r="C242" s="1165"/>
      <c r="D242" s="1166"/>
      <c r="E242" s="587" t="e">
        <f t="shared" si="2"/>
        <v>#DIV/0!</v>
      </c>
    </row>
    <row r="243" spans="1:5" s="17" customFormat="1" ht="16.75" customHeight="1" outlineLevel="1">
      <c r="A243" s="1163">
        <v>228</v>
      </c>
      <c r="B243" s="1164"/>
      <c r="C243" s="1165"/>
      <c r="D243" s="1166"/>
      <c r="E243" s="587" t="e">
        <f t="shared" si="2"/>
        <v>#DIV/0!</v>
      </c>
    </row>
    <row r="244" spans="1:5" s="17" customFormat="1" ht="16.75" customHeight="1" outlineLevel="1">
      <c r="A244" s="1163">
        <v>229</v>
      </c>
      <c r="B244" s="1164"/>
      <c r="C244" s="1165"/>
      <c r="D244" s="1166"/>
      <c r="E244" s="587" t="e">
        <f t="shared" si="2"/>
        <v>#DIV/0!</v>
      </c>
    </row>
    <row r="245" spans="1:5" s="17" customFormat="1" ht="16.75" customHeight="1" outlineLevel="1">
      <c r="A245" s="1163">
        <v>230</v>
      </c>
      <c r="B245" s="1164"/>
      <c r="C245" s="1165"/>
      <c r="D245" s="1166"/>
      <c r="E245" s="587" t="e">
        <f t="shared" si="2"/>
        <v>#DIV/0!</v>
      </c>
    </row>
    <row r="246" spans="1:5" s="17" customFormat="1" ht="16.75" customHeight="1" outlineLevel="1">
      <c r="A246" s="1163">
        <v>231</v>
      </c>
      <c r="B246" s="1164"/>
      <c r="C246" s="1165"/>
      <c r="D246" s="1166"/>
      <c r="E246" s="587" t="e">
        <f t="shared" si="2"/>
        <v>#DIV/0!</v>
      </c>
    </row>
    <row r="247" spans="1:5" s="17" customFormat="1" ht="16.75" customHeight="1" outlineLevel="1">
      <c r="A247" s="1163">
        <v>232</v>
      </c>
      <c r="B247" s="1164"/>
      <c r="C247" s="1165"/>
      <c r="D247" s="1166"/>
      <c r="E247" s="587" t="e">
        <f t="shared" si="2"/>
        <v>#DIV/0!</v>
      </c>
    </row>
    <row r="248" spans="1:5" s="17" customFormat="1" ht="16.75" customHeight="1" outlineLevel="1">
      <c r="A248" s="1163">
        <v>233</v>
      </c>
      <c r="B248" s="1164"/>
      <c r="C248" s="1165"/>
      <c r="D248" s="1166"/>
      <c r="E248" s="587" t="e">
        <f t="shared" si="2"/>
        <v>#DIV/0!</v>
      </c>
    </row>
    <row r="249" spans="1:5" s="17" customFormat="1" ht="16.75" customHeight="1" outlineLevel="1">
      <c r="A249" s="1163">
        <v>234</v>
      </c>
      <c r="B249" s="1164"/>
      <c r="C249" s="1165"/>
      <c r="D249" s="1166"/>
      <c r="E249" s="587" t="e">
        <f t="shared" si="2"/>
        <v>#DIV/0!</v>
      </c>
    </row>
    <row r="250" spans="1:5" s="17" customFormat="1" ht="16.75" customHeight="1" outlineLevel="1">
      <c r="A250" s="1163">
        <v>235</v>
      </c>
      <c r="B250" s="1164"/>
      <c r="C250" s="1165"/>
      <c r="D250" s="1166"/>
      <c r="E250" s="587" t="e">
        <f t="shared" si="2"/>
        <v>#DIV/0!</v>
      </c>
    </row>
    <row r="251" spans="1:5" s="17" customFormat="1" ht="16.75" customHeight="1" outlineLevel="1">
      <c r="A251" s="1163">
        <v>236</v>
      </c>
      <c r="B251" s="1164"/>
      <c r="C251" s="1165"/>
      <c r="D251" s="1166"/>
      <c r="E251" s="587" t="e">
        <f t="shared" si="2"/>
        <v>#DIV/0!</v>
      </c>
    </row>
    <row r="252" spans="1:5" s="17" customFormat="1" ht="16.75" customHeight="1" outlineLevel="1">
      <c r="A252" s="1163">
        <v>237</v>
      </c>
      <c r="B252" s="1164"/>
      <c r="C252" s="1165"/>
      <c r="D252" s="1166"/>
      <c r="E252" s="587" t="e">
        <f t="shared" si="2"/>
        <v>#DIV/0!</v>
      </c>
    </row>
    <row r="253" spans="1:5" s="17" customFormat="1" ht="16.75" customHeight="1" outlineLevel="1">
      <c r="A253" s="1163">
        <v>238</v>
      </c>
      <c r="B253" s="1164"/>
      <c r="C253" s="1165"/>
      <c r="D253" s="1166"/>
      <c r="E253" s="587" t="e">
        <f t="shared" ref="E253:E316" si="5">IF(AND(C253&gt;=D$9,C253&lt;=D$8),1,0)</f>
        <v>#DIV/0!</v>
      </c>
    </row>
    <row r="254" spans="1:5" s="17" customFormat="1" ht="16.75" customHeight="1" outlineLevel="1">
      <c r="A254" s="1163">
        <v>239</v>
      </c>
      <c r="B254" s="1164"/>
      <c r="C254" s="1165"/>
      <c r="D254" s="1166"/>
      <c r="E254" s="587" t="e">
        <f t="shared" si="5"/>
        <v>#DIV/0!</v>
      </c>
    </row>
    <row r="255" spans="1:5" s="17" customFormat="1" ht="16.75" customHeight="1" outlineLevel="1">
      <c r="A255" s="1163">
        <v>240</v>
      </c>
      <c r="B255" s="1164"/>
      <c r="C255" s="1165"/>
      <c r="D255" s="1166"/>
      <c r="E255" s="587" t="e">
        <f t="shared" si="5"/>
        <v>#DIV/0!</v>
      </c>
    </row>
    <row r="256" spans="1:5" s="17" customFormat="1" ht="16.75" customHeight="1" outlineLevel="1">
      <c r="A256" s="1163">
        <v>241</v>
      </c>
      <c r="B256" s="1164"/>
      <c r="C256" s="1165"/>
      <c r="D256" s="1166"/>
      <c r="E256" s="587" t="e">
        <f t="shared" si="5"/>
        <v>#DIV/0!</v>
      </c>
    </row>
    <row r="257" spans="1:5" s="17" customFormat="1" ht="16.75" customHeight="1" outlineLevel="1">
      <c r="A257" s="1163">
        <v>242</v>
      </c>
      <c r="B257" s="1164"/>
      <c r="C257" s="1165"/>
      <c r="D257" s="1166"/>
      <c r="E257" s="587" t="e">
        <f t="shared" si="5"/>
        <v>#DIV/0!</v>
      </c>
    </row>
    <row r="258" spans="1:5" s="17" customFormat="1" ht="16.75" customHeight="1" outlineLevel="1">
      <c r="A258" s="1163">
        <v>243</v>
      </c>
      <c r="B258" s="1164"/>
      <c r="C258" s="1165"/>
      <c r="D258" s="1166"/>
      <c r="E258" s="587" t="e">
        <f t="shared" si="5"/>
        <v>#DIV/0!</v>
      </c>
    </row>
    <row r="259" spans="1:5" s="17" customFormat="1" ht="16.75" customHeight="1" outlineLevel="1">
      <c r="A259" s="1163">
        <v>244</v>
      </c>
      <c r="B259" s="1164"/>
      <c r="C259" s="1165"/>
      <c r="D259" s="1166"/>
      <c r="E259" s="587" t="e">
        <f t="shared" si="5"/>
        <v>#DIV/0!</v>
      </c>
    </row>
    <row r="260" spans="1:5" s="17" customFormat="1" ht="16.75" customHeight="1" outlineLevel="1">
      <c r="A260" s="1163">
        <v>245</v>
      </c>
      <c r="B260" s="1164"/>
      <c r="C260" s="1165"/>
      <c r="D260" s="1166"/>
      <c r="E260" s="587" t="e">
        <f t="shared" si="5"/>
        <v>#DIV/0!</v>
      </c>
    </row>
    <row r="261" spans="1:5" s="17" customFormat="1" ht="16.75" customHeight="1" outlineLevel="1">
      <c r="A261" s="1163">
        <v>246</v>
      </c>
      <c r="B261" s="1164"/>
      <c r="C261" s="1165"/>
      <c r="D261" s="1166"/>
      <c r="E261" s="587" t="e">
        <f t="shared" si="5"/>
        <v>#DIV/0!</v>
      </c>
    </row>
    <row r="262" spans="1:5" s="17" customFormat="1" ht="16.75" customHeight="1" outlineLevel="1">
      <c r="A262" s="1163">
        <v>247</v>
      </c>
      <c r="B262" s="1164"/>
      <c r="C262" s="1165"/>
      <c r="D262" s="1166"/>
      <c r="E262" s="587" t="e">
        <f t="shared" si="5"/>
        <v>#DIV/0!</v>
      </c>
    </row>
    <row r="263" spans="1:5" s="17" customFormat="1" ht="16.75" customHeight="1" outlineLevel="1">
      <c r="A263" s="1163">
        <v>248</v>
      </c>
      <c r="B263" s="1164"/>
      <c r="C263" s="1165"/>
      <c r="D263" s="1166"/>
      <c r="E263" s="587" t="e">
        <f t="shared" si="5"/>
        <v>#DIV/0!</v>
      </c>
    </row>
    <row r="264" spans="1:5" s="17" customFormat="1" ht="16.75" customHeight="1" outlineLevel="1">
      <c r="A264" s="1163">
        <v>249</v>
      </c>
      <c r="B264" s="1164"/>
      <c r="C264" s="1165"/>
      <c r="D264" s="1166"/>
      <c r="E264" s="587" t="e">
        <f t="shared" si="5"/>
        <v>#DIV/0!</v>
      </c>
    </row>
    <row r="265" spans="1:5" s="17" customFormat="1" ht="16.75" customHeight="1" outlineLevel="1">
      <c r="A265" s="1163">
        <v>250</v>
      </c>
      <c r="B265" s="1164"/>
      <c r="C265" s="1165"/>
      <c r="D265" s="1166"/>
      <c r="E265" s="587" t="e">
        <f t="shared" si="5"/>
        <v>#DIV/0!</v>
      </c>
    </row>
    <row r="266" spans="1:5" s="17" customFormat="1" ht="16.75" customHeight="1" outlineLevel="1">
      <c r="A266" s="1163">
        <v>251</v>
      </c>
      <c r="B266" s="1164"/>
      <c r="C266" s="1165"/>
      <c r="D266" s="1166"/>
      <c r="E266" s="587" t="e">
        <f t="shared" si="5"/>
        <v>#DIV/0!</v>
      </c>
    </row>
    <row r="267" spans="1:5" s="17" customFormat="1" ht="16.75" customHeight="1" outlineLevel="1">
      <c r="A267" s="1163">
        <v>252</v>
      </c>
      <c r="B267" s="1164"/>
      <c r="C267" s="1165"/>
      <c r="D267" s="1166"/>
      <c r="E267" s="587" t="e">
        <f t="shared" si="5"/>
        <v>#DIV/0!</v>
      </c>
    </row>
    <row r="268" spans="1:5" s="17" customFormat="1" ht="16.75" customHeight="1" outlineLevel="1">
      <c r="A268" s="1163">
        <v>253</v>
      </c>
      <c r="B268" s="1164"/>
      <c r="C268" s="1165"/>
      <c r="D268" s="1166"/>
      <c r="E268" s="587" t="e">
        <f t="shared" si="5"/>
        <v>#DIV/0!</v>
      </c>
    </row>
    <row r="269" spans="1:5" s="17" customFormat="1" ht="16.75" customHeight="1" outlineLevel="1">
      <c r="A269" s="1163">
        <v>254</v>
      </c>
      <c r="B269" s="1164"/>
      <c r="C269" s="1165"/>
      <c r="D269" s="1166"/>
      <c r="E269" s="587" t="e">
        <f t="shared" si="5"/>
        <v>#DIV/0!</v>
      </c>
    </row>
    <row r="270" spans="1:5" s="17" customFormat="1" ht="16.75" customHeight="1" outlineLevel="1">
      <c r="A270" s="1163">
        <v>255</v>
      </c>
      <c r="B270" s="1164"/>
      <c r="C270" s="1165"/>
      <c r="D270" s="1166"/>
      <c r="E270" s="587" t="e">
        <f t="shared" si="5"/>
        <v>#DIV/0!</v>
      </c>
    </row>
    <row r="271" spans="1:5" s="17" customFormat="1" ht="16.75" customHeight="1" outlineLevel="1">
      <c r="A271" s="1163">
        <v>256</v>
      </c>
      <c r="B271" s="1164"/>
      <c r="C271" s="1165"/>
      <c r="D271" s="1166"/>
      <c r="E271" s="587" t="e">
        <f t="shared" si="5"/>
        <v>#DIV/0!</v>
      </c>
    </row>
    <row r="272" spans="1:5" s="17" customFormat="1" ht="16.75" customHeight="1" outlineLevel="1">
      <c r="A272" s="1163">
        <v>257</v>
      </c>
      <c r="B272" s="1164"/>
      <c r="C272" s="1165"/>
      <c r="D272" s="1166"/>
      <c r="E272" s="587" t="e">
        <f t="shared" si="5"/>
        <v>#DIV/0!</v>
      </c>
    </row>
    <row r="273" spans="1:5" s="17" customFormat="1" ht="16.75" customHeight="1" outlineLevel="1">
      <c r="A273" s="1163">
        <v>258</v>
      </c>
      <c r="B273" s="1164"/>
      <c r="C273" s="1165"/>
      <c r="D273" s="1166"/>
      <c r="E273" s="587" t="e">
        <f t="shared" si="5"/>
        <v>#DIV/0!</v>
      </c>
    </row>
    <row r="274" spans="1:5" s="17" customFormat="1" ht="16.75" customHeight="1" outlineLevel="1">
      <c r="A274" s="1163">
        <v>259</v>
      </c>
      <c r="B274" s="1164"/>
      <c r="C274" s="1165"/>
      <c r="D274" s="1166"/>
      <c r="E274" s="587" t="e">
        <f t="shared" si="5"/>
        <v>#DIV/0!</v>
      </c>
    </row>
    <row r="275" spans="1:5" s="17" customFormat="1" ht="16.75" customHeight="1" outlineLevel="1">
      <c r="A275" s="1163">
        <v>260</v>
      </c>
      <c r="B275" s="1164"/>
      <c r="C275" s="1165"/>
      <c r="D275" s="1166"/>
      <c r="E275" s="587" t="e">
        <f t="shared" si="5"/>
        <v>#DIV/0!</v>
      </c>
    </row>
    <row r="276" spans="1:5" s="17" customFormat="1" ht="16.75" customHeight="1" outlineLevel="1">
      <c r="A276" s="1163">
        <v>261</v>
      </c>
      <c r="B276" s="1164"/>
      <c r="C276" s="1165"/>
      <c r="D276" s="1166"/>
      <c r="E276" s="587" t="e">
        <f t="shared" si="5"/>
        <v>#DIV/0!</v>
      </c>
    </row>
    <row r="277" spans="1:5" s="17" customFormat="1" ht="16.75" customHeight="1" outlineLevel="1">
      <c r="A277" s="1163">
        <v>262</v>
      </c>
      <c r="B277" s="1164"/>
      <c r="C277" s="1165"/>
      <c r="D277" s="1166"/>
      <c r="E277" s="587" t="e">
        <f t="shared" si="5"/>
        <v>#DIV/0!</v>
      </c>
    </row>
    <row r="278" spans="1:5" s="17" customFormat="1" ht="16.75" customHeight="1" outlineLevel="1">
      <c r="A278" s="1163">
        <v>263</v>
      </c>
      <c r="B278" s="1164"/>
      <c r="C278" s="1165"/>
      <c r="D278" s="1166"/>
      <c r="E278" s="587" t="e">
        <f t="shared" si="5"/>
        <v>#DIV/0!</v>
      </c>
    </row>
    <row r="279" spans="1:5" s="17" customFormat="1" ht="16.75" customHeight="1" outlineLevel="1">
      <c r="A279" s="1163">
        <v>264</v>
      </c>
      <c r="B279" s="1164"/>
      <c r="C279" s="1165"/>
      <c r="D279" s="1166"/>
      <c r="E279" s="587" t="e">
        <f t="shared" si="5"/>
        <v>#DIV/0!</v>
      </c>
    </row>
    <row r="280" spans="1:5" s="17" customFormat="1" ht="16.75" customHeight="1" outlineLevel="1">
      <c r="A280" s="1163">
        <v>265</v>
      </c>
      <c r="B280" s="1164"/>
      <c r="C280" s="1165"/>
      <c r="D280" s="1166"/>
      <c r="E280" s="587" t="e">
        <f t="shared" si="5"/>
        <v>#DIV/0!</v>
      </c>
    </row>
    <row r="281" spans="1:5" s="17" customFormat="1" ht="16.75" customHeight="1" outlineLevel="1">
      <c r="A281" s="1163">
        <v>266</v>
      </c>
      <c r="B281" s="1164"/>
      <c r="C281" s="1165"/>
      <c r="D281" s="1166"/>
      <c r="E281" s="587" t="e">
        <f t="shared" si="5"/>
        <v>#DIV/0!</v>
      </c>
    </row>
    <row r="282" spans="1:5" s="17" customFormat="1" ht="16.75" customHeight="1" outlineLevel="1">
      <c r="A282" s="1163">
        <v>267</v>
      </c>
      <c r="B282" s="1164"/>
      <c r="C282" s="1165"/>
      <c r="D282" s="1166"/>
      <c r="E282" s="587" t="e">
        <f t="shared" si="5"/>
        <v>#DIV/0!</v>
      </c>
    </row>
    <row r="283" spans="1:5" s="17" customFormat="1" ht="16.75" customHeight="1" outlineLevel="1">
      <c r="A283" s="1163">
        <v>268</v>
      </c>
      <c r="B283" s="1164"/>
      <c r="C283" s="1165"/>
      <c r="D283" s="1166"/>
      <c r="E283" s="587" t="e">
        <f t="shared" si="5"/>
        <v>#DIV/0!</v>
      </c>
    </row>
    <row r="284" spans="1:5" s="17" customFormat="1" ht="16.75" customHeight="1" outlineLevel="1">
      <c r="A284" s="1163">
        <v>269</v>
      </c>
      <c r="B284" s="1164"/>
      <c r="C284" s="1165"/>
      <c r="D284" s="1166"/>
      <c r="E284" s="587" t="e">
        <f t="shared" si="5"/>
        <v>#DIV/0!</v>
      </c>
    </row>
    <row r="285" spans="1:5" s="17" customFormat="1" ht="16.75" customHeight="1" outlineLevel="1">
      <c r="A285" s="1163">
        <v>270</v>
      </c>
      <c r="B285" s="1164"/>
      <c r="C285" s="1165"/>
      <c r="D285" s="1166"/>
      <c r="E285" s="587" t="e">
        <f t="shared" si="5"/>
        <v>#DIV/0!</v>
      </c>
    </row>
    <row r="286" spans="1:5" s="17" customFormat="1" ht="16.75" customHeight="1" outlineLevel="1">
      <c r="A286" s="1163">
        <v>271</v>
      </c>
      <c r="B286" s="1164"/>
      <c r="C286" s="1165"/>
      <c r="D286" s="1166"/>
      <c r="E286" s="587" t="e">
        <f t="shared" si="5"/>
        <v>#DIV/0!</v>
      </c>
    </row>
    <row r="287" spans="1:5" s="17" customFormat="1" ht="16.75" customHeight="1" outlineLevel="1">
      <c r="A287" s="1163">
        <v>272</v>
      </c>
      <c r="B287" s="1164"/>
      <c r="C287" s="1165"/>
      <c r="D287" s="1166"/>
      <c r="E287" s="587" t="e">
        <f t="shared" si="5"/>
        <v>#DIV/0!</v>
      </c>
    </row>
    <row r="288" spans="1:5" s="17" customFormat="1" ht="16.75" customHeight="1" outlineLevel="1">
      <c r="A288" s="1163">
        <v>273</v>
      </c>
      <c r="B288" s="1164"/>
      <c r="C288" s="1165"/>
      <c r="D288" s="1166"/>
      <c r="E288" s="587" t="e">
        <f t="shared" si="5"/>
        <v>#DIV/0!</v>
      </c>
    </row>
    <row r="289" spans="1:5" s="17" customFormat="1" ht="16.75" customHeight="1" outlineLevel="1">
      <c r="A289" s="1163">
        <v>274</v>
      </c>
      <c r="B289" s="1164"/>
      <c r="C289" s="1165"/>
      <c r="D289" s="1166"/>
      <c r="E289" s="587" t="e">
        <f t="shared" si="5"/>
        <v>#DIV/0!</v>
      </c>
    </row>
    <row r="290" spans="1:5" s="17" customFormat="1" ht="16.75" customHeight="1" outlineLevel="1">
      <c r="A290" s="1163">
        <v>275</v>
      </c>
      <c r="B290" s="1164"/>
      <c r="C290" s="1165"/>
      <c r="D290" s="1166"/>
      <c r="E290" s="587" t="e">
        <f t="shared" si="5"/>
        <v>#DIV/0!</v>
      </c>
    </row>
    <row r="291" spans="1:5" s="17" customFormat="1" ht="16.75" customHeight="1" outlineLevel="1">
      <c r="A291" s="1163">
        <v>276</v>
      </c>
      <c r="B291" s="1164"/>
      <c r="C291" s="1165"/>
      <c r="D291" s="1166"/>
      <c r="E291" s="587" t="e">
        <f t="shared" si="5"/>
        <v>#DIV/0!</v>
      </c>
    </row>
    <row r="292" spans="1:5" s="17" customFormat="1" ht="16.75" customHeight="1" outlineLevel="1">
      <c r="A292" s="1163">
        <v>277</v>
      </c>
      <c r="B292" s="1164"/>
      <c r="C292" s="1165"/>
      <c r="D292" s="1166"/>
      <c r="E292" s="587" t="e">
        <f t="shared" si="5"/>
        <v>#DIV/0!</v>
      </c>
    </row>
    <row r="293" spans="1:5" s="17" customFormat="1" ht="16.75" customHeight="1" outlineLevel="1">
      <c r="A293" s="1163">
        <v>278</v>
      </c>
      <c r="B293" s="1164"/>
      <c r="C293" s="1165"/>
      <c r="D293" s="1166"/>
      <c r="E293" s="587" t="e">
        <f t="shared" si="5"/>
        <v>#DIV/0!</v>
      </c>
    </row>
    <row r="294" spans="1:5" s="17" customFormat="1" ht="16.75" customHeight="1" outlineLevel="1">
      <c r="A294" s="1163">
        <v>279</v>
      </c>
      <c r="B294" s="1164"/>
      <c r="C294" s="1165"/>
      <c r="D294" s="1166"/>
      <c r="E294" s="587" t="e">
        <f t="shared" si="5"/>
        <v>#DIV/0!</v>
      </c>
    </row>
    <row r="295" spans="1:5" s="17" customFormat="1" ht="16.75" customHeight="1" outlineLevel="1">
      <c r="A295" s="1163">
        <v>280</v>
      </c>
      <c r="B295" s="1164"/>
      <c r="C295" s="1165"/>
      <c r="D295" s="1166"/>
      <c r="E295" s="587" t="e">
        <f t="shared" si="5"/>
        <v>#DIV/0!</v>
      </c>
    </row>
    <row r="296" spans="1:5" s="17" customFormat="1" ht="16.75" customHeight="1" outlineLevel="1">
      <c r="A296" s="1163">
        <v>281</v>
      </c>
      <c r="B296" s="1164"/>
      <c r="C296" s="1165"/>
      <c r="D296" s="1166"/>
      <c r="E296" s="587" t="e">
        <f t="shared" si="5"/>
        <v>#DIV/0!</v>
      </c>
    </row>
    <row r="297" spans="1:5" s="17" customFormat="1" ht="16.75" customHeight="1" outlineLevel="1">
      <c r="A297" s="1163">
        <v>282</v>
      </c>
      <c r="B297" s="1164"/>
      <c r="C297" s="1165"/>
      <c r="D297" s="1166"/>
      <c r="E297" s="587" t="e">
        <f t="shared" si="5"/>
        <v>#DIV/0!</v>
      </c>
    </row>
    <row r="298" spans="1:5" s="17" customFormat="1" ht="16.75" customHeight="1" outlineLevel="1">
      <c r="A298" s="1163">
        <v>283</v>
      </c>
      <c r="B298" s="1164"/>
      <c r="C298" s="1165"/>
      <c r="D298" s="1166"/>
      <c r="E298" s="587" t="e">
        <f t="shared" si="5"/>
        <v>#DIV/0!</v>
      </c>
    </row>
    <row r="299" spans="1:5" s="17" customFormat="1" ht="16.75" customHeight="1" outlineLevel="1">
      <c r="A299" s="1163">
        <v>284</v>
      </c>
      <c r="B299" s="1164"/>
      <c r="C299" s="1165"/>
      <c r="D299" s="1166"/>
      <c r="E299" s="587" t="e">
        <f t="shared" si="5"/>
        <v>#DIV/0!</v>
      </c>
    </row>
    <row r="300" spans="1:5" s="17" customFormat="1" ht="16.75" customHeight="1" outlineLevel="1">
      <c r="A300" s="1163">
        <v>285</v>
      </c>
      <c r="B300" s="1164"/>
      <c r="C300" s="1165"/>
      <c r="D300" s="1166"/>
      <c r="E300" s="587" t="e">
        <f t="shared" si="5"/>
        <v>#DIV/0!</v>
      </c>
    </row>
    <row r="301" spans="1:5" s="17" customFormat="1" ht="16.75" customHeight="1" outlineLevel="1">
      <c r="A301" s="1163">
        <v>286</v>
      </c>
      <c r="B301" s="1164"/>
      <c r="C301" s="1165"/>
      <c r="D301" s="1166"/>
      <c r="E301" s="587" t="e">
        <f t="shared" si="5"/>
        <v>#DIV/0!</v>
      </c>
    </row>
    <row r="302" spans="1:5" s="17" customFormat="1" ht="16.75" customHeight="1" outlineLevel="1">
      <c r="A302" s="1163">
        <v>287</v>
      </c>
      <c r="B302" s="1164"/>
      <c r="C302" s="1165"/>
      <c r="D302" s="1166"/>
      <c r="E302" s="587" t="e">
        <f t="shared" si="5"/>
        <v>#DIV/0!</v>
      </c>
    </row>
    <row r="303" spans="1:5" s="17" customFormat="1" ht="16.75" customHeight="1" outlineLevel="1">
      <c r="A303" s="1163">
        <v>288</v>
      </c>
      <c r="B303" s="1164"/>
      <c r="C303" s="1165"/>
      <c r="D303" s="1166"/>
      <c r="E303" s="587" t="e">
        <f t="shared" si="5"/>
        <v>#DIV/0!</v>
      </c>
    </row>
    <row r="304" spans="1:5" s="17" customFormat="1" ht="16.75" customHeight="1" outlineLevel="1">
      <c r="A304" s="1163">
        <v>289</v>
      </c>
      <c r="B304" s="1164"/>
      <c r="C304" s="1165"/>
      <c r="D304" s="1166"/>
      <c r="E304" s="587" t="e">
        <f t="shared" si="5"/>
        <v>#DIV/0!</v>
      </c>
    </row>
    <row r="305" spans="1:5" s="17" customFormat="1" ht="16.75" customHeight="1" outlineLevel="1">
      <c r="A305" s="1163">
        <v>290</v>
      </c>
      <c r="B305" s="1164"/>
      <c r="C305" s="1165"/>
      <c r="D305" s="1166"/>
      <c r="E305" s="587" t="e">
        <f t="shared" si="5"/>
        <v>#DIV/0!</v>
      </c>
    </row>
    <row r="306" spans="1:5" s="17" customFormat="1" ht="16.75" customHeight="1" outlineLevel="1">
      <c r="A306" s="1163">
        <v>291</v>
      </c>
      <c r="B306" s="1164"/>
      <c r="C306" s="1165"/>
      <c r="D306" s="1166"/>
      <c r="E306" s="587" t="e">
        <f t="shared" si="5"/>
        <v>#DIV/0!</v>
      </c>
    </row>
    <row r="307" spans="1:5" s="17" customFormat="1" ht="16.75" customHeight="1" outlineLevel="1">
      <c r="A307" s="1163">
        <v>292</v>
      </c>
      <c r="B307" s="1164"/>
      <c r="C307" s="1165"/>
      <c r="D307" s="1166"/>
      <c r="E307" s="587" t="e">
        <f t="shared" si="5"/>
        <v>#DIV/0!</v>
      </c>
    </row>
    <row r="308" spans="1:5" s="17" customFormat="1" ht="16.75" customHeight="1" outlineLevel="1">
      <c r="A308" s="1163">
        <v>293</v>
      </c>
      <c r="B308" s="1164"/>
      <c r="C308" s="1165"/>
      <c r="D308" s="1166"/>
      <c r="E308" s="587" t="e">
        <f t="shared" si="5"/>
        <v>#DIV/0!</v>
      </c>
    </row>
    <row r="309" spans="1:5" s="17" customFormat="1" ht="16.75" customHeight="1" outlineLevel="1">
      <c r="A309" s="1163">
        <v>294</v>
      </c>
      <c r="B309" s="1164"/>
      <c r="C309" s="1165"/>
      <c r="D309" s="1166"/>
      <c r="E309" s="587" t="e">
        <f t="shared" si="5"/>
        <v>#DIV/0!</v>
      </c>
    </row>
    <row r="310" spans="1:5" s="17" customFormat="1" ht="16.75" customHeight="1" outlineLevel="1">
      <c r="A310" s="1163">
        <v>295</v>
      </c>
      <c r="B310" s="1164"/>
      <c r="C310" s="1165"/>
      <c r="D310" s="1166"/>
      <c r="E310" s="587" t="e">
        <f t="shared" si="5"/>
        <v>#DIV/0!</v>
      </c>
    </row>
    <row r="311" spans="1:5" s="17" customFormat="1" ht="16.75" customHeight="1" outlineLevel="1">
      <c r="A311" s="1163">
        <v>296</v>
      </c>
      <c r="B311" s="1164"/>
      <c r="C311" s="1165"/>
      <c r="D311" s="1166"/>
      <c r="E311" s="587" t="e">
        <f t="shared" si="5"/>
        <v>#DIV/0!</v>
      </c>
    </row>
    <row r="312" spans="1:5" s="17" customFormat="1" ht="16.75" customHeight="1" outlineLevel="1">
      <c r="A312" s="1163">
        <v>297</v>
      </c>
      <c r="B312" s="1164"/>
      <c r="C312" s="1165"/>
      <c r="D312" s="1166"/>
      <c r="E312" s="587" t="e">
        <f t="shared" si="5"/>
        <v>#DIV/0!</v>
      </c>
    </row>
    <row r="313" spans="1:5" s="17" customFormat="1" ht="16.75" customHeight="1" outlineLevel="1">
      <c r="A313" s="1163">
        <v>298</v>
      </c>
      <c r="B313" s="1164"/>
      <c r="C313" s="1165"/>
      <c r="D313" s="1166"/>
      <c r="E313" s="587" t="e">
        <f t="shared" si="5"/>
        <v>#DIV/0!</v>
      </c>
    </row>
    <row r="314" spans="1:5" s="17" customFormat="1" ht="16.75" customHeight="1" outlineLevel="1">
      <c r="A314" s="1163">
        <v>299</v>
      </c>
      <c r="B314" s="1164"/>
      <c r="C314" s="1165"/>
      <c r="D314" s="1166"/>
      <c r="E314" s="587" t="e">
        <f t="shared" si="5"/>
        <v>#DIV/0!</v>
      </c>
    </row>
    <row r="315" spans="1:5" s="17" customFormat="1" ht="16.75" customHeight="1" outlineLevel="1">
      <c r="A315" s="1163">
        <v>300</v>
      </c>
      <c r="B315" s="1164"/>
      <c r="C315" s="1165"/>
      <c r="D315" s="1166"/>
      <c r="E315" s="587" t="e">
        <f t="shared" si="5"/>
        <v>#DIV/0!</v>
      </c>
    </row>
    <row r="316" spans="1:5" s="17" customFormat="1" ht="16.75" customHeight="1" outlineLevel="1">
      <c r="A316" s="1163">
        <v>301</v>
      </c>
      <c r="B316" s="1164"/>
      <c r="C316" s="1165"/>
      <c r="D316" s="1166"/>
      <c r="E316" s="587" t="e">
        <f t="shared" si="5"/>
        <v>#DIV/0!</v>
      </c>
    </row>
    <row r="317" spans="1:5" s="17" customFormat="1" ht="16.75" customHeight="1" outlineLevel="1">
      <c r="A317" s="1163">
        <v>302</v>
      </c>
      <c r="B317" s="1164"/>
      <c r="C317" s="1165"/>
      <c r="D317" s="1166"/>
      <c r="E317" s="587" t="e">
        <f t="shared" ref="E317:E500" si="6">IF(AND(C317&gt;=D$9,C317&lt;=D$8),1,0)</f>
        <v>#DIV/0!</v>
      </c>
    </row>
    <row r="318" spans="1:5" s="17" customFormat="1" ht="16.75" customHeight="1" outlineLevel="1">
      <c r="A318" s="1163">
        <v>303</v>
      </c>
      <c r="B318" s="1164"/>
      <c r="C318" s="1165"/>
      <c r="D318" s="1166"/>
      <c r="E318" s="587" t="e">
        <f t="shared" si="6"/>
        <v>#DIV/0!</v>
      </c>
    </row>
    <row r="319" spans="1:5" s="17" customFormat="1" ht="16.75" customHeight="1" outlineLevel="1">
      <c r="A319" s="1163">
        <v>304</v>
      </c>
      <c r="B319" s="1164"/>
      <c r="C319" s="1165"/>
      <c r="D319" s="1166"/>
      <c r="E319" s="587" t="e">
        <f t="shared" si="6"/>
        <v>#DIV/0!</v>
      </c>
    </row>
    <row r="320" spans="1:5" s="17" customFormat="1" ht="16.75" customHeight="1" outlineLevel="1">
      <c r="A320" s="1163">
        <v>305</v>
      </c>
      <c r="B320" s="1164"/>
      <c r="C320" s="1165"/>
      <c r="D320" s="1166"/>
      <c r="E320" s="587" t="e">
        <f t="shared" si="6"/>
        <v>#DIV/0!</v>
      </c>
    </row>
    <row r="321" spans="1:5" s="17" customFormat="1" ht="16.75" customHeight="1" outlineLevel="1">
      <c r="A321" s="1163">
        <v>306</v>
      </c>
      <c r="B321" s="1164"/>
      <c r="C321" s="1165"/>
      <c r="D321" s="1166"/>
      <c r="E321" s="587" t="e">
        <f t="shared" si="6"/>
        <v>#DIV/0!</v>
      </c>
    </row>
    <row r="322" spans="1:5" s="17" customFormat="1" ht="16.75" customHeight="1" outlineLevel="1">
      <c r="A322" s="1163">
        <v>307</v>
      </c>
      <c r="B322" s="1164"/>
      <c r="C322" s="1165"/>
      <c r="D322" s="1166"/>
      <c r="E322" s="587" t="e">
        <f t="shared" si="6"/>
        <v>#DIV/0!</v>
      </c>
    </row>
    <row r="323" spans="1:5" s="17" customFormat="1" ht="16.75" customHeight="1" outlineLevel="1">
      <c r="A323" s="1163">
        <v>308</v>
      </c>
      <c r="B323" s="1164"/>
      <c r="C323" s="1165"/>
      <c r="D323" s="1166"/>
      <c r="E323" s="587" t="e">
        <f t="shared" si="6"/>
        <v>#DIV/0!</v>
      </c>
    </row>
    <row r="324" spans="1:5" s="17" customFormat="1" ht="16.75" customHeight="1" outlineLevel="1">
      <c r="A324" s="1163">
        <v>309</v>
      </c>
      <c r="B324" s="1164"/>
      <c r="C324" s="1165"/>
      <c r="D324" s="1166"/>
      <c r="E324" s="587" t="e">
        <f t="shared" si="6"/>
        <v>#DIV/0!</v>
      </c>
    </row>
    <row r="325" spans="1:5" s="17" customFormat="1" ht="16.75" customHeight="1" outlineLevel="1">
      <c r="A325" s="1163">
        <v>310</v>
      </c>
      <c r="B325" s="1164"/>
      <c r="C325" s="1165"/>
      <c r="D325" s="1166"/>
      <c r="E325" s="587" t="e">
        <f t="shared" si="6"/>
        <v>#DIV/0!</v>
      </c>
    </row>
    <row r="326" spans="1:5" s="17" customFormat="1" ht="16.75" customHeight="1" outlineLevel="1">
      <c r="A326" s="1163">
        <v>311</v>
      </c>
      <c r="B326" s="1164"/>
      <c r="C326" s="1165"/>
      <c r="D326" s="1166"/>
      <c r="E326" s="587" t="e">
        <f t="shared" ref="E326:E345" si="7">IF(AND(C326&gt;=D$9,C326&lt;=D$8),1,0)</f>
        <v>#DIV/0!</v>
      </c>
    </row>
    <row r="327" spans="1:5" s="17" customFormat="1" ht="16.75" customHeight="1" outlineLevel="1">
      <c r="A327" s="1163">
        <v>312</v>
      </c>
      <c r="B327" s="1164"/>
      <c r="C327" s="1165"/>
      <c r="D327" s="1166"/>
      <c r="E327" s="587" t="e">
        <f t="shared" si="7"/>
        <v>#DIV/0!</v>
      </c>
    </row>
    <row r="328" spans="1:5" s="17" customFormat="1" ht="16.75" customHeight="1" outlineLevel="1">
      <c r="A328" s="1163">
        <v>313</v>
      </c>
      <c r="B328" s="1164"/>
      <c r="C328" s="1165"/>
      <c r="D328" s="1166"/>
      <c r="E328" s="587" t="e">
        <f t="shared" si="7"/>
        <v>#DIV/0!</v>
      </c>
    </row>
    <row r="329" spans="1:5" s="17" customFormat="1" ht="16.75" customHeight="1" outlineLevel="1">
      <c r="A329" s="1163">
        <v>314</v>
      </c>
      <c r="B329" s="1164"/>
      <c r="C329" s="1165"/>
      <c r="D329" s="1166"/>
      <c r="E329" s="587" t="e">
        <f t="shared" si="7"/>
        <v>#DIV/0!</v>
      </c>
    </row>
    <row r="330" spans="1:5" s="17" customFormat="1" ht="16.75" customHeight="1" outlineLevel="1">
      <c r="A330" s="1163">
        <v>315</v>
      </c>
      <c r="B330" s="1164"/>
      <c r="C330" s="1165"/>
      <c r="D330" s="1166"/>
      <c r="E330" s="587" t="e">
        <f t="shared" si="7"/>
        <v>#DIV/0!</v>
      </c>
    </row>
    <row r="331" spans="1:5" s="17" customFormat="1" ht="16.75" customHeight="1" outlineLevel="1">
      <c r="A331" s="1163">
        <v>316</v>
      </c>
      <c r="B331" s="1164"/>
      <c r="C331" s="1165"/>
      <c r="D331" s="1166"/>
      <c r="E331" s="587" t="e">
        <f t="shared" si="7"/>
        <v>#DIV/0!</v>
      </c>
    </row>
    <row r="332" spans="1:5" s="17" customFormat="1" ht="16.75" customHeight="1" outlineLevel="1">
      <c r="A332" s="1163">
        <v>317</v>
      </c>
      <c r="B332" s="1164"/>
      <c r="C332" s="1165"/>
      <c r="D332" s="1166"/>
      <c r="E332" s="587" t="e">
        <f t="shared" si="7"/>
        <v>#DIV/0!</v>
      </c>
    </row>
    <row r="333" spans="1:5" s="17" customFormat="1" ht="16.75" customHeight="1" outlineLevel="1">
      <c r="A333" s="1163">
        <v>318</v>
      </c>
      <c r="B333" s="1164"/>
      <c r="C333" s="1165"/>
      <c r="D333" s="1166"/>
      <c r="E333" s="587" t="e">
        <f t="shared" si="7"/>
        <v>#DIV/0!</v>
      </c>
    </row>
    <row r="334" spans="1:5" s="17" customFormat="1" ht="16.75" customHeight="1" outlineLevel="1">
      <c r="A334" s="1163">
        <v>319</v>
      </c>
      <c r="B334" s="1164"/>
      <c r="C334" s="1165"/>
      <c r="D334" s="1166"/>
      <c r="E334" s="587" t="e">
        <f t="shared" si="7"/>
        <v>#DIV/0!</v>
      </c>
    </row>
    <row r="335" spans="1:5" s="17" customFormat="1" ht="16.75" customHeight="1" outlineLevel="1">
      <c r="A335" s="1163">
        <v>320</v>
      </c>
      <c r="B335" s="1164"/>
      <c r="C335" s="1165"/>
      <c r="D335" s="1166"/>
      <c r="E335" s="587" t="e">
        <f t="shared" si="7"/>
        <v>#DIV/0!</v>
      </c>
    </row>
    <row r="336" spans="1:5" s="17" customFormat="1" ht="16.75" customHeight="1" outlineLevel="1">
      <c r="A336" s="1163">
        <v>321</v>
      </c>
      <c r="B336" s="1164"/>
      <c r="C336" s="1165"/>
      <c r="D336" s="1166"/>
      <c r="E336" s="587" t="e">
        <f t="shared" si="7"/>
        <v>#DIV/0!</v>
      </c>
    </row>
    <row r="337" spans="1:5" s="17" customFormat="1" ht="16.75" customHeight="1" outlineLevel="1">
      <c r="A337" s="1163">
        <v>322</v>
      </c>
      <c r="B337" s="1164"/>
      <c r="C337" s="1165"/>
      <c r="D337" s="1166"/>
      <c r="E337" s="587" t="e">
        <f t="shared" si="7"/>
        <v>#DIV/0!</v>
      </c>
    </row>
    <row r="338" spans="1:5" s="17" customFormat="1" ht="16.75" customHeight="1" outlineLevel="1">
      <c r="A338" s="1163">
        <v>323</v>
      </c>
      <c r="B338" s="1164"/>
      <c r="C338" s="1165"/>
      <c r="D338" s="1166"/>
      <c r="E338" s="587" t="e">
        <f t="shared" si="7"/>
        <v>#DIV/0!</v>
      </c>
    </row>
    <row r="339" spans="1:5" s="17" customFormat="1" ht="16.75" customHeight="1" outlineLevel="1">
      <c r="A339" s="1163">
        <v>324</v>
      </c>
      <c r="B339" s="1164"/>
      <c r="C339" s="1165"/>
      <c r="D339" s="1166"/>
      <c r="E339" s="587" t="e">
        <f t="shared" si="7"/>
        <v>#DIV/0!</v>
      </c>
    </row>
    <row r="340" spans="1:5" s="17" customFormat="1" ht="16.75" customHeight="1" outlineLevel="1">
      <c r="A340" s="1163">
        <v>325</v>
      </c>
      <c r="B340" s="1164"/>
      <c r="C340" s="1165"/>
      <c r="D340" s="1166"/>
      <c r="E340" s="587" t="e">
        <f t="shared" si="7"/>
        <v>#DIV/0!</v>
      </c>
    </row>
    <row r="341" spans="1:5" s="17" customFormat="1" ht="16.75" customHeight="1" outlineLevel="1">
      <c r="A341" s="1163">
        <v>326</v>
      </c>
      <c r="B341" s="1164"/>
      <c r="C341" s="1165"/>
      <c r="D341" s="1166"/>
      <c r="E341" s="587" t="e">
        <f t="shared" si="7"/>
        <v>#DIV/0!</v>
      </c>
    </row>
    <row r="342" spans="1:5" s="17" customFormat="1" ht="16.75" customHeight="1" outlineLevel="1">
      <c r="A342" s="1163">
        <v>327</v>
      </c>
      <c r="B342" s="1164"/>
      <c r="C342" s="1165"/>
      <c r="D342" s="1166"/>
      <c r="E342" s="587" t="e">
        <f t="shared" si="7"/>
        <v>#DIV/0!</v>
      </c>
    </row>
    <row r="343" spans="1:5" s="17" customFormat="1" ht="16.75" customHeight="1" outlineLevel="1">
      <c r="A343" s="1163">
        <v>328</v>
      </c>
      <c r="B343" s="1164"/>
      <c r="C343" s="1165"/>
      <c r="D343" s="1166"/>
      <c r="E343" s="587" t="e">
        <f t="shared" si="7"/>
        <v>#DIV/0!</v>
      </c>
    </row>
    <row r="344" spans="1:5" s="17" customFormat="1" ht="16.75" customHeight="1" outlineLevel="1">
      <c r="A344" s="1163">
        <v>329</v>
      </c>
      <c r="B344" s="1164"/>
      <c r="C344" s="1165"/>
      <c r="D344" s="1166"/>
      <c r="E344" s="587" t="e">
        <f t="shared" si="7"/>
        <v>#DIV/0!</v>
      </c>
    </row>
    <row r="345" spans="1:5" s="17" customFormat="1" ht="16.75" customHeight="1" outlineLevel="1">
      <c r="A345" s="1163">
        <v>330</v>
      </c>
      <c r="B345" s="1164"/>
      <c r="C345" s="1165"/>
      <c r="D345" s="1166"/>
      <c r="E345" s="587" t="e">
        <f t="shared" si="7"/>
        <v>#DIV/0!</v>
      </c>
    </row>
    <row r="346" spans="1:5" s="17" customFormat="1" ht="16.75" customHeight="1" outlineLevel="1">
      <c r="A346" s="1163">
        <v>331</v>
      </c>
      <c r="B346" s="1164"/>
      <c r="C346" s="1165"/>
      <c r="D346" s="1166"/>
      <c r="E346" s="587" t="e">
        <f t="shared" si="6"/>
        <v>#DIV/0!</v>
      </c>
    </row>
    <row r="347" spans="1:5" s="17" customFormat="1" ht="16.75" customHeight="1" outlineLevel="1">
      <c r="A347" s="1163">
        <v>332</v>
      </c>
      <c r="B347" s="1164"/>
      <c r="C347" s="1165"/>
      <c r="D347" s="1166"/>
      <c r="E347" s="587" t="e">
        <f t="shared" si="6"/>
        <v>#DIV/0!</v>
      </c>
    </row>
    <row r="348" spans="1:5" s="17" customFormat="1" ht="16.75" customHeight="1" outlineLevel="1">
      <c r="A348" s="1163">
        <v>333</v>
      </c>
      <c r="B348" s="1164"/>
      <c r="C348" s="1165"/>
      <c r="D348" s="1166"/>
      <c r="E348" s="587" t="e">
        <f t="shared" si="6"/>
        <v>#DIV/0!</v>
      </c>
    </row>
    <row r="349" spans="1:5" s="17" customFormat="1" ht="16.75" customHeight="1" outlineLevel="1">
      <c r="A349" s="1163">
        <v>334</v>
      </c>
      <c r="B349" s="1164"/>
      <c r="C349" s="1165"/>
      <c r="D349" s="1166"/>
      <c r="E349" s="587" t="e">
        <f t="shared" si="6"/>
        <v>#DIV/0!</v>
      </c>
    </row>
    <row r="350" spans="1:5" s="17" customFormat="1" ht="16.75" customHeight="1" outlineLevel="1">
      <c r="A350" s="1163">
        <v>335</v>
      </c>
      <c r="B350" s="1164"/>
      <c r="C350" s="1165"/>
      <c r="D350" s="1166"/>
      <c r="E350" s="587" t="e">
        <f t="shared" si="6"/>
        <v>#DIV/0!</v>
      </c>
    </row>
    <row r="351" spans="1:5" s="17" customFormat="1" ht="16.75" customHeight="1" outlineLevel="1">
      <c r="A351" s="1163">
        <v>336</v>
      </c>
      <c r="B351" s="1164"/>
      <c r="C351" s="1165"/>
      <c r="D351" s="1166"/>
      <c r="E351" s="587" t="e">
        <f t="shared" si="6"/>
        <v>#DIV/0!</v>
      </c>
    </row>
    <row r="352" spans="1:5" s="17" customFormat="1" ht="16.75" customHeight="1" outlineLevel="1">
      <c r="A352" s="1163">
        <v>337</v>
      </c>
      <c r="B352" s="1164"/>
      <c r="C352" s="1165"/>
      <c r="D352" s="1166"/>
      <c r="E352" s="587" t="e">
        <f t="shared" si="6"/>
        <v>#DIV/0!</v>
      </c>
    </row>
    <row r="353" spans="1:5" s="17" customFormat="1" ht="16.75" customHeight="1" outlineLevel="1">
      <c r="A353" s="1163">
        <v>338</v>
      </c>
      <c r="B353" s="1164"/>
      <c r="C353" s="1165"/>
      <c r="D353" s="1166"/>
      <c r="E353" s="587" t="e">
        <f t="shared" si="6"/>
        <v>#DIV/0!</v>
      </c>
    </row>
    <row r="354" spans="1:5" s="17" customFormat="1" ht="16.75" customHeight="1" outlineLevel="1">
      <c r="A354" s="1163">
        <v>339</v>
      </c>
      <c r="B354" s="1164"/>
      <c r="C354" s="1165"/>
      <c r="D354" s="1166"/>
      <c r="E354" s="587" t="e">
        <f t="shared" si="6"/>
        <v>#DIV/0!</v>
      </c>
    </row>
    <row r="355" spans="1:5" s="17" customFormat="1" ht="16.75" customHeight="1" outlineLevel="1">
      <c r="A355" s="1163">
        <v>340</v>
      </c>
      <c r="B355" s="1164"/>
      <c r="C355" s="1165"/>
      <c r="D355" s="1166"/>
      <c r="E355" s="587" t="e">
        <f t="shared" si="6"/>
        <v>#DIV/0!</v>
      </c>
    </row>
    <row r="356" spans="1:5" s="17" customFormat="1" ht="16.75" customHeight="1" outlineLevel="1">
      <c r="A356" s="1163">
        <v>341</v>
      </c>
      <c r="B356" s="1164"/>
      <c r="C356" s="1165"/>
      <c r="D356" s="1166"/>
      <c r="E356" s="587" t="e">
        <f t="shared" si="6"/>
        <v>#DIV/0!</v>
      </c>
    </row>
    <row r="357" spans="1:5" s="17" customFormat="1" ht="16.75" customHeight="1" outlineLevel="1">
      <c r="A357" s="1163">
        <v>342</v>
      </c>
      <c r="B357" s="1164"/>
      <c r="C357" s="1165"/>
      <c r="D357" s="1166"/>
      <c r="E357" s="587" t="e">
        <f t="shared" si="6"/>
        <v>#DIV/0!</v>
      </c>
    </row>
    <row r="358" spans="1:5" s="17" customFormat="1" ht="16.75" customHeight="1" outlineLevel="1">
      <c r="A358" s="1163">
        <v>343</v>
      </c>
      <c r="B358" s="1164"/>
      <c r="C358" s="1165"/>
      <c r="D358" s="1166"/>
      <c r="E358" s="587" t="e">
        <f t="shared" si="6"/>
        <v>#DIV/0!</v>
      </c>
    </row>
    <row r="359" spans="1:5" s="17" customFormat="1" ht="16.75" customHeight="1" outlineLevel="1">
      <c r="A359" s="1163">
        <v>344</v>
      </c>
      <c r="B359" s="1164"/>
      <c r="C359" s="1165"/>
      <c r="D359" s="1166"/>
      <c r="E359" s="587" t="e">
        <f t="shared" si="6"/>
        <v>#DIV/0!</v>
      </c>
    </row>
    <row r="360" spans="1:5" s="17" customFormat="1" ht="16.75" customHeight="1" outlineLevel="1">
      <c r="A360" s="1163">
        <v>345</v>
      </c>
      <c r="B360" s="1164"/>
      <c r="C360" s="1165"/>
      <c r="D360" s="1166"/>
      <c r="E360" s="587" t="e">
        <f t="shared" si="6"/>
        <v>#DIV/0!</v>
      </c>
    </row>
    <row r="361" spans="1:5" s="17" customFormat="1" ht="16.75" customHeight="1" outlineLevel="1">
      <c r="A361" s="1163">
        <v>346</v>
      </c>
      <c r="B361" s="1164"/>
      <c r="C361" s="1165"/>
      <c r="D361" s="1166"/>
      <c r="E361" s="587" t="e">
        <f t="shared" si="6"/>
        <v>#DIV/0!</v>
      </c>
    </row>
    <row r="362" spans="1:5" s="17" customFormat="1" ht="16.75" customHeight="1" outlineLevel="1">
      <c r="A362" s="1163">
        <v>347</v>
      </c>
      <c r="B362" s="1164"/>
      <c r="C362" s="1165"/>
      <c r="D362" s="1166"/>
      <c r="E362" s="587" t="e">
        <f t="shared" si="6"/>
        <v>#DIV/0!</v>
      </c>
    </row>
    <row r="363" spans="1:5" s="17" customFormat="1" ht="16.75" customHeight="1" outlineLevel="1">
      <c r="A363" s="1163">
        <v>348</v>
      </c>
      <c r="B363" s="1164"/>
      <c r="C363" s="1165"/>
      <c r="D363" s="1166"/>
      <c r="E363" s="587" t="e">
        <f t="shared" si="6"/>
        <v>#DIV/0!</v>
      </c>
    </row>
    <row r="364" spans="1:5" s="17" customFormat="1" ht="16.75" customHeight="1" outlineLevel="1">
      <c r="A364" s="1163">
        <v>349</v>
      </c>
      <c r="B364" s="1164"/>
      <c r="C364" s="1165"/>
      <c r="D364" s="1166"/>
      <c r="E364" s="587" t="e">
        <f t="shared" si="6"/>
        <v>#DIV/0!</v>
      </c>
    </row>
    <row r="365" spans="1:5" s="17" customFormat="1" ht="16.75" customHeight="1" outlineLevel="1">
      <c r="A365" s="1163">
        <v>350</v>
      </c>
      <c r="B365" s="1164"/>
      <c r="C365" s="1165"/>
      <c r="D365" s="1166"/>
      <c r="E365" s="587" t="e">
        <f t="shared" si="6"/>
        <v>#DIV/0!</v>
      </c>
    </row>
    <row r="366" spans="1:5" s="17" customFormat="1" ht="16.75" customHeight="1" outlineLevel="1">
      <c r="A366" s="1163">
        <v>351</v>
      </c>
      <c r="B366" s="1164"/>
      <c r="C366" s="1165"/>
      <c r="D366" s="1166"/>
      <c r="E366" s="587" t="e">
        <f t="shared" si="6"/>
        <v>#DIV/0!</v>
      </c>
    </row>
    <row r="367" spans="1:5" s="17" customFormat="1" ht="16.75" customHeight="1" outlineLevel="1">
      <c r="A367" s="1163">
        <v>352</v>
      </c>
      <c r="B367" s="1164"/>
      <c r="C367" s="1165"/>
      <c r="D367" s="1166"/>
      <c r="E367" s="587" t="e">
        <f t="shared" si="6"/>
        <v>#DIV/0!</v>
      </c>
    </row>
    <row r="368" spans="1:5" s="17" customFormat="1" ht="16.75" customHeight="1" outlineLevel="1">
      <c r="A368" s="1163">
        <v>353</v>
      </c>
      <c r="B368" s="1164"/>
      <c r="C368" s="1165"/>
      <c r="D368" s="1166"/>
      <c r="E368" s="587" t="e">
        <f t="shared" si="6"/>
        <v>#DIV/0!</v>
      </c>
    </row>
    <row r="369" spans="1:5" s="17" customFormat="1" ht="16.75" customHeight="1" outlineLevel="1">
      <c r="A369" s="1163">
        <v>354</v>
      </c>
      <c r="B369" s="1164"/>
      <c r="C369" s="1165"/>
      <c r="D369" s="1166"/>
      <c r="E369" s="587" t="e">
        <f t="shared" si="6"/>
        <v>#DIV/0!</v>
      </c>
    </row>
    <row r="370" spans="1:5" s="17" customFormat="1" ht="16.75" customHeight="1" outlineLevel="1">
      <c r="A370" s="1163">
        <v>355</v>
      </c>
      <c r="B370" s="1164"/>
      <c r="C370" s="1165"/>
      <c r="D370" s="1166"/>
      <c r="E370" s="587" t="e">
        <f t="shared" si="6"/>
        <v>#DIV/0!</v>
      </c>
    </row>
    <row r="371" spans="1:5" s="17" customFormat="1" ht="16.75" customHeight="1" outlineLevel="1">
      <c r="A371" s="1163">
        <v>356</v>
      </c>
      <c r="B371" s="1164"/>
      <c r="C371" s="1165"/>
      <c r="D371" s="1166"/>
      <c r="E371" s="587" t="e">
        <f t="shared" si="6"/>
        <v>#DIV/0!</v>
      </c>
    </row>
    <row r="372" spans="1:5" s="17" customFormat="1" ht="16.75" customHeight="1" outlineLevel="1">
      <c r="A372" s="1163">
        <v>357</v>
      </c>
      <c r="B372" s="1164"/>
      <c r="C372" s="1165"/>
      <c r="D372" s="1166"/>
      <c r="E372" s="587" t="e">
        <f t="shared" si="6"/>
        <v>#DIV/0!</v>
      </c>
    </row>
    <row r="373" spans="1:5" s="17" customFormat="1" ht="16.75" customHeight="1" outlineLevel="1">
      <c r="A373" s="1163">
        <v>358</v>
      </c>
      <c r="B373" s="1164"/>
      <c r="C373" s="1165"/>
      <c r="D373" s="1166"/>
      <c r="E373" s="587" t="e">
        <f t="shared" si="6"/>
        <v>#DIV/0!</v>
      </c>
    </row>
    <row r="374" spans="1:5" s="17" customFormat="1" ht="16.75" customHeight="1" outlineLevel="1">
      <c r="A374" s="1163">
        <v>359</v>
      </c>
      <c r="B374" s="1164"/>
      <c r="C374" s="1165"/>
      <c r="D374" s="1166"/>
      <c r="E374" s="587" t="e">
        <f t="shared" si="6"/>
        <v>#DIV/0!</v>
      </c>
    </row>
    <row r="375" spans="1:5" s="17" customFormat="1" ht="16.75" customHeight="1" outlineLevel="1">
      <c r="A375" s="1163">
        <v>360</v>
      </c>
      <c r="B375" s="1164"/>
      <c r="C375" s="1165"/>
      <c r="D375" s="1166"/>
      <c r="E375" s="587" t="e">
        <f t="shared" si="6"/>
        <v>#DIV/0!</v>
      </c>
    </row>
    <row r="376" spans="1:5" s="17" customFormat="1" ht="16.75" customHeight="1" outlineLevel="1">
      <c r="A376" s="1163">
        <v>361</v>
      </c>
      <c r="B376" s="1164"/>
      <c r="C376" s="1165"/>
      <c r="D376" s="1166"/>
      <c r="E376" s="587" t="e">
        <f t="shared" si="6"/>
        <v>#DIV/0!</v>
      </c>
    </row>
    <row r="377" spans="1:5" s="17" customFormat="1" ht="16.75" customHeight="1" outlineLevel="1">
      <c r="A377" s="1163">
        <v>362</v>
      </c>
      <c r="B377" s="1164"/>
      <c r="C377" s="1165"/>
      <c r="D377" s="1166"/>
      <c r="E377" s="587" t="e">
        <f t="shared" si="6"/>
        <v>#DIV/0!</v>
      </c>
    </row>
    <row r="378" spans="1:5" s="17" customFormat="1" ht="16.75" customHeight="1" outlineLevel="1">
      <c r="A378" s="1163">
        <v>363</v>
      </c>
      <c r="B378" s="1164"/>
      <c r="C378" s="1165"/>
      <c r="D378" s="1166"/>
      <c r="E378" s="587" t="e">
        <f t="shared" si="6"/>
        <v>#DIV/0!</v>
      </c>
    </row>
    <row r="379" spans="1:5" s="17" customFormat="1" ht="16.75" customHeight="1" outlineLevel="1">
      <c r="A379" s="1163">
        <v>364</v>
      </c>
      <c r="B379" s="1164"/>
      <c r="C379" s="1165"/>
      <c r="D379" s="1166"/>
      <c r="E379" s="587" t="e">
        <f t="shared" si="6"/>
        <v>#DIV/0!</v>
      </c>
    </row>
    <row r="380" spans="1:5" s="17" customFormat="1" ht="16.75" customHeight="1" outlineLevel="1">
      <c r="A380" s="1163">
        <v>365</v>
      </c>
      <c r="B380" s="1164"/>
      <c r="C380" s="1165"/>
      <c r="D380" s="1166"/>
      <c r="E380" s="587" t="e">
        <f t="shared" ref="E380:E395" si="8">IF(AND(C380&gt;=D$9,C380&lt;=D$8),1,0)</f>
        <v>#DIV/0!</v>
      </c>
    </row>
    <row r="381" spans="1:5" s="17" customFormat="1" ht="16.75" customHeight="1" outlineLevel="1">
      <c r="A381" s="1163">
        <v>366</v>
      </c>
      <c r="B381" s="1164"/>
      <c r="C381" s="1165"/>
      <c r="D381" s="1166"/>
      <c r="E381" s="587" t="e">
        <f t="shared" si="8"/>
        <v>#DIV/0!</v>
      </c>
    </row>
    <row r="382" spans="1:5" s="17" customFormat="1" ht="16.75" customHeight="1" outlineLevel="1">
      <c r="A382" s="1163">
        <v>367</v>
      </c>
      <c r="B382" s="1164"/>
      <c r="C382" s="1165"/>
      <c r="D382" s="1166"/>
      <c r="E382" s="587" t="e">
        <f t="shared" si="8"/>
        <v>#DIV/0!</v>
      </c>
    </row>
    <row r="383" spans="1:5" s="17" customFormat="1" ht="16.75" customHeight="1" outlineLevel="1">
      <c r="A383" s="1163">
        <v>368</v>
      </c>
      <c r="B383" s="1164"/>
      <c r="C383" s="1165"/>
      <c r="D383" s="1166"/>
      <c r="E383" s="587" t="e">
        <f t="shared" si="8"/>
        <v>#DIV/0!</v>
      </c>
    </row>
    <row r="384" spans="1:5" s="17" customFormat="1" ht="16.75" customHeight="1" outlineLevel="1">
      <c r="A384" s="1163">
        <v>369</v>
      </c>
      <c r="B384" s="1164"/>
      <c r="C384" s="1165"/>
      <c r="D384" s="1166"/>
      <c r="E384" s="587" t="e">
        <f t="shared" si="8"/>
        <v>#DIV/0!</v>
      </c>
    </row>
    <row r="385" spans="1:5" s="17" customFormat="1" ht="16.75" customHeight="1" outlineLevel="1">
      <c r="A385" s="1163">
        <v>370</v>
      </c>
      <c r="B385" s="1164"/>
      <c r="C385" s="1165"/>
      <c r="D385" s="1166"/>
      <c r="E385" s="587" t="e">
        <f t="shared" si="8"/>
        <v>#DIV/0!</v>
      </c>
    </row>
    <row r="386" spans="1:5" s="17" customFormat="1" ht="16.75" customHeight="1" outlineLevel="1">
      <c r="A386" s="1163">
        <v>371</v>
      </c>
      <c r="B386" s="1164"/>
      <c r="C386" s="1165"/>
      <c r="D386" s="1166"/>
      <c r="E386" s="587" t="e">
        <f t="shared" si="8"/>
        <v>#DIV/0!</v>
      </c>
    </row>
    <row r="387" spans="1:5" s="17" customFormat="1" ht="16.75" customHeight="1" outlineLevel="1">
      <c r="A387" s="1163">
        <v>372</v>
      </c>
      <c r="B387" s="1164"/>
      <c r="C387" s="1165"/>
      <c r="D387" s="1166"/>
      <c r="E387" s="587" t="e">
        <f t="shared" si="8"/>
        <v>#DIV/0!</v>
      </c>
    </row>
    <row r="388" spans="1:5" s="17" customFormat="1" ht="16.75" customHeight="1" outlineLevel="1">
      <c r="A388" s="1163">
        <v>373</v>
      </c>
      <c r="B388" s="1164"/>
      <c r="C388" s="1165"/>
      <c r="D388" s="1166"/>
      <c r="E388" s="587" t="e">
        <f t="shared" si="8"/>
        <v>#DIV/0!</v>
      </c>
    </row>
    <row r="389" spans="1:5" s="17" customFormat="1" ht="16.75" customHeight="1" outlineLevel="1">
      <c r="A389" s="1163">
        <v>374</v>
      </c>
      <c r="B389" s="1164"/>
      <c r="C389" s="1165"/>
      <c r="D389" s="1166"/>
      <c r="E389" s="587" t="e">
        <f t="shared" si="8"/>
        <v>#DIV/0!</v>
      </c>
    </row>
    <row r="390" spans="1:5" s="17" customFormat="1" ht="16.75" customHeight="1" outlineLevel="1">
      <c r="A390" s="1163">
        <v>375</v>
      </c>
      <c r="B390" s="1164"/>
      <c r="C390" s="1165"/>
      <c r="D390" s="1166"/>
      <c r="E390" s="587" t="e">
        <f t="shared" si="8"/>
        <v>#DIV/0!</v>
      </c>
    </row>
    <row r="391" spans="1:5" s="17" customFormat="1" ht="16.75" customHeight="1" outlineLevel="1">
      <c r="A391" s="1163">
        <v>376</v>
      </c>
      <c r="B391" s="1164"/>
      <c r="C391" s="1165"/>
      <c r="D391" s="1166"/>
      <c r="E391" s="587" t="e">
        <f t="shared" si="8"/>
        <v>#DIV/0!</v>
      </c>
    </row>
    <row r="392" spans="1:5" s="17" customFormat="1" ht="16.75" customHeight="1" outlineLevel="1">
      <c r="A392" s="1163">
        <v>377</v>
      </c>
      <c r="B392" s="1164"/>
      <c r="C392" s="1165"/>
      <c r="D392" s="1166"/>
      <c r="E392" s="587" t="e">
        <f t="shared" si="8"/>
        <v>#DIV/0!</v>
      </c>
    </row>
    <row r="393" spans="1:5" s="17" customFormat="1" ht="16.75" customHeight="1" outlineLevel="1">
      <c r="A393" s="1163">
        <v>378</v>
      </c>
      <c r="B393" s="1164"/>
      <c r="C393" s="1165"/>
      <c r="D393" s="1166"/>
      <c r="E393" s="587" t="e">
        <f t="shared" si="8"/>
        <v>#DIV/0!</v>
      </c>
    </row>
    <row r="394" spans="1:5" s="17" customFormat="1" ht="16.75" customHeight="1" outlineLevel="1">
      <c r="A394" s="1163">
        <v>379</v>
      </c>
      <c r="B394" s="1164"/>
      <c r="C394" s="1165"/>
      <c r="D394" s="1166"/>
      <c r="E394" s="587" t="e">
        <f t="shared" si="8"/>
        <v>#DIV/0!</v>
      </c>
    </row>
    <row r="395" spans="1:5" s="17" customFormat="1" ht="16.75" customHeight="1" outlineLevel="1">
      <c r="A395" s="1163">
        <v>380</v>
      </c>
      <c r="B395" s="1164"/>
      <c r="C395" s="1165"/>
      <c r="D395" s="1166"/>
      <c r="E395" s="587" t="e">
        <f t="shared" si="8"/>
        <v>#DIV/0!</v>
      </c>
    </row>
    <row r="396" spans="1:5" s="17" customFormat="1" ht="16.75" customHeight="1" outlineLevel="1">
      <c r="A396" s="1163">
        <v>381</v>
      </c>
      <c r="B396" s="1164"/>
      <c r="C396" s="1165"/>
      <c r="D396" s="1166"/>
      <c r="E396" s="587" t="e">
        <f t="shared" si="6"/>
        <v>#DIV/0!</v>
      </c>
    </row>
    <row r="397" spans="1:5" s="17" customFormat="1" ht="16.75" customHeight="1" outlineLevel="1">
      <c r="A397" s="1163">
        <v>382</v>
      </c>
      <c r="B397" s="1164"/>
      <c r="C397" s="1165"/>
      <c r="D397" s="1166"/>
      <c r="E397" s="587" t="e">
        <f t="shared" si="6"/>
        <v>#DIV/0!</v>
      </c>
    </row>
    <row r="398" spans="1:5" s="17" customFormat="1" ht="16.75" customHeight="1" outlineLevel="1">
      <c r="A398" s="1163">
        <v>383</v>
      </c>
      <c r="B398" s="1164"/>
      <c r="C398" s="1165"/>
      <c r="D398" s="1166"/>
      <c r="E398" s="587" t="e">
        <f t="shared" si="6"/>
        <v>#DIV/0!</v>
      </c>
    </row>
    <row r="399" spans="1:5" s="17" customFormat="1" ht="16.75" customHeight="1" outlineLevel="1">
      <c r="A399" s="1163">
        <v>384</v>
      </c>
      <c r="B399" s="1164"/>
      <c r="C399" s="1165"/>
      <c r="D399" s="1166"/>
      <c r="E399" s="587" t="e">
        <f t="shared" ref="E399:E499" si="9">IF(AND(C399&gt;=D$9,C399&lt;=D$8),1,0)</f>
        <v>#DIV/0!</v>
      </c>
    </row>
    <row r="400" spans="1:5" s="17" customFormat="1" ht="16.75" customHeight="1" outlineLevel="1">
      <c r="A400" s="1163">
        <v>385</v>
      </c>
      <c r="B400" s="1164"/>
      <c r="C400" s="1165"/>
      <c r="D400" s="1166"/>
      <c r="E400" s="587" t="e">
        <f t="shared" si="9"/>
        <v>#DIV/0!</v>
      </c>
    </row>
    <row r="401" spans="1:5" s="17" customFormat="1" ht="16.75" customHeight="1" outlineLevel="1">
      <c r="A401" s="1163">
        <v>386</v>
      </c>
      <c r="B401" s="1164"/>
      <c r="C401" s="1165"/>
      <c r="D401" s="1166"/>
      <c r="E401" s="587" t="e">
        <f t="shared" si="9"/>
        <v>#DIV/0!</v>
      </c>
    </row>
    <row r="402" spans="1:5" s="17" customFormat="1" ht="16.75" customHeight="1" outlineLevel="1">
      <c r="A402" s="1163">
        <v>387</v>
      </c>
      <c r="B402" s="1164"/>
      <c r="C402" s="1165"/>
      <c r="D402" s="1166"/>
      <c r="E402" s="587" t="e">
        <f t="shared" si="9"/>
        <v>#DIV/0!</v>
      </c>
    </row>
    <row r="403" spans="1:5" s="17" customFormat="1" ht="16.75" customHeight="1" outlineLevel="1">
      <c r="A403" s="1163">
        <v>388</v>
      </c>
      <c r="B403" s="1164"/>
      <c r="C403" s="1165"/>
      <c r="D403" s="1166"/>
      <c r="E403" s="587" t="e">
        <f t="shared" si="9"/>
        <v>#DIV/0!</v>
      </c>
    </row>
    <row r="404" spans="1:5" s="17" customFormat="1" ht="16.75" customHeight="1" outlineLevel="1">
      <c r="A404" s="1163">
        <v>389</v>
      </c>
      <c r="B404" s="1164"/>
      <c r="C404" s="1165"/>
      <c r="D404" s="1166"/>
      <c r="E404" s="587" t="e">
        <f t="shared" si="9"/>
        <v>#DIV/0!</v>
      </c>
    </row>
    <row r="405" spans="1:5" s="17" customFormat="1" ht="16.75" customHeight="1" outlineLevel="1">
      <c r="A405" s="1163">
        <v>390</v>
      </c>
      <c r="B405" s="1164"/>
      <c r="C405" s="1165"/>
      <c r="D405" s="1166"/>
      <c r="E405" s="587" t="e">
        <f t="shared" si="9"/>
        <v>#DIV/0!</v>
      </c>
    </row>
    <row r="406" spans="1:5" s="17" customFormat="1" ht="16.75" customHeight="1" outlineLevel="1">
      <c r="A406" s="1163">
        <v>391</v>
      </c>
      <c r="B406" s="1164"/>
      <c r="C406" s="1165"/>
      <c r="D406" s="1166"/>
      <c r="E406" s="587" t="e">
        <f t="shared" si="9"/>
        <v>#DIV/0!</v>
      </c>
    </row>
    <row r="407" spans="1:5" s="17" customFormat="1" ht="16.75" customHeight="1" outlineLevel="1">
      <c r="A407" s="1163">
        <v>392</v>
      </c>
      <c r="B407" s="1164"/>
      <c r="C407" s="1165"/>
      <c r="D407" s="1166"/>
      <c r="E407" s="587" t="e">
        <f t="shared" si="9"/>
        <v>#DIV/0!</v>
      </c>
    </row>
    <row r="408" spans="1:5" s="17" customFormat="1" ht="16.75" customHeight="1" outlineLevel="1">
      <c r="A408" s="1163">
        <v>393</v>
      </c>
      <c r="B408" s="1164"/>
      <c r="C408" s="1165"/>
      <c r="D408" s="1166"/>
      <c r="E408" s="587" t="e">
        <f t="shared" si="9"/>
        <v>#DIV/0!</v>
      </c>
    </row>
    <row r="409" spans="1:5" s="17" customFormat="1" ht="16.75" customHeight="1" outlineLevel="1">
      <c r="A409" s="1163">
        <v>394</v>
      </c>
      <c r="B409" s="1164"/>
      <c r="C409" s="1165"/>
      <c r="D409" s="1166"/>
      <c r="E409" s="587" t="e">
        <f t="shared" si="9"/>
        <v>#DIV/0!</v>
      </c>
    </row>
    <row r="410" spans="1:5" s="17" customFormat="1" ht="16.75" customHeight="1" outlineLevel="1">
      <c r="A410" s="1163">
        <v>395</v>
      </c>
      <c r="B410" s="1164"/>
      <c r="C410" s="1165"/>
      <c r="D410" s="1166"/>
      <c r="E410" s="587" t="e">
        <f t="shared" si="9"/>
        <v>#DIV/0!</v>
      </c>
    </row>
    <row r="411" spans="1:5" s="17" customFormat="1" ht="16.75" customHeight="1" outlineLevel="1">
      <c r="A411" s="1163">
        <v>396</v>
      </c>
      <c r="B411" s="1164"/>
      <c r="C411" s="1165"/>
      <c r="D411" s="1166"/>
      <c r="E411" s="587" t="e">
        <f t="shared" si="9"/>
        <v>#DIV/0!</v>
      </c>
    </row>
    <row r="412" spans="1:5" s="17" customFormat="1" ht="16.75" customHeight="1" outlineLevel="1">
      <c r="A412" s="1163">
        <v>397</v>
      </c>
      <c r="B412" s="1164"/>
      <c r="C412" s="1165"/>
      <c r="D412" s="1166"/>
      <c r="E412" s="587" t="e">
        <f t="shared" si="9"/>
        <v>#DIV/0!</v>
      </c>
    </row>
    <row r="413" spans="1:5" s="17" customFormat="1" ht="16.75" customHeight="1" outlineLevel="1">
      <c r="A413" s="1163">
        <v>398</v>
      </c>
      <c r="B413" s="1164"/>
      <c r="C413" s="1165"/>
      <c r="D413" s="1166"/>
      <c r="E413" s="587" t="e">
        <f t="shared" si="9"/>
        <v>#DIV/0!</v>
      </c>
    </row>
    <row r="414" spans="1:5" s="17" customFormat="1" ht="16.75" customHeight="1" outlineLevel="1">
      <c r="A414" s="1163">
        <v>399</v>
      </c>
      <c r="B414" s="1164"/>
      <c r="C414" s="1165"/>
      <c r="D414" s="1166"/>
      <c r="E414" s="587" t="e">
        <f t="shared" si="9"/>
        <v>#DIV/0!</v>
      </c>
    </row>
    <row r="415" spans="1:5" s="17" customFormat="1" ht="16.75" customHeight="1" outlineLevel="1">
      <c r="A415" s="1163">
        <v>400</v>
      </c>
      <c r="B415" s="1164"/>
      <c r="C415" s="1165"/>
      <c r="D415" s="1166"/>
      <c r="E415" s="587" t="e">
        <f t="shared" si="9"/>
        <v>#DIV/0!</v>
      </c>
    </row>
    <row r="416" spans="1:5" s="17" customFormat="1" ht="16.75" customHeight="1" outlineLevel="1">
      <c r="A416" s="1163">
        <v>401</v>
      </c>
      <c r="B416" s="1164"/>
      <c r="C416" s="1165"/>
      <c r="D416" s="1166"/>
      <c r="E416" s="587" t="e">
        <f t="shared" si="9"/>
        <v>#DIV/0!</v>
      </c>
    </row>
    <row r="417" spans="1:5" s="17" customFormat="1" ht="16.75" customHeight="1" outlineLevel="1">
      <c r="A417" s="1163">
        <v>402</v>
      </c>
      <c r="B417" s="1164"/>
      <c r="C417" s="1165"/>
      <c r="D417" s="1166"/>
      <c r="E417" s="587" t="e">
        <f t="shared" si="9"/>
        <v>#DIV/0!</v>
      </c>
    </row>
    <row r="418" spans="1:5" s="17" customFormat="1" ht="16.75" customHeight="1" outlineLevel="1">
      <c r="A418" s="1163">
        <v>403</v>
      </c>
      <c r="B418" s="1164"/>
      <c r="C418" s="1165"/>
      <c r="D418" s="1166"/>
      <c r="E418" s="587" t="e">
        <f t="shared" si="9"/>
        <v>#DIV/0!</v>
      </c>
    </row>
    <row r="419" spans="1:5" s="17" customFormat="1" ht="16.75" customHeight="1" outlineLevel="1">
      <c r="A419" s="1163">
        <v>404</v>
      </c>
      <c r="B419" s="1164"/>
      <c r="C419" s="1165"/>
      <c r="D419" s="1166"/>
      <c r="E419" s="587" t="e">
        <f t="shared" si="9"/>
        <v>#DIV/0!</v>
      </c>
    </row>
    <row r="420" spans="1:5" s="17" customFormat="1" ht="16.75" customHeight="1" outlineLevel="1">
      <c r="A420" s="1163">
        <v>405</v>
      </c>
      <c r="B420" s="1164"/>
      <c r="C420" s="1165"/>
      <c r="D420" s="1166"/>
      <c r="E420" s="587" t="e">
        <f t="shared" ref="E420:E446" si="10">IF(AND(C420&gt;=D$9,C420&lt;=D$8),1,0)</f>
        <v>#DIV/0!</v>
      </c>
    </row>
    <row r="421" spans="1:5" s="17" customFormat="1" ht="16.75" customHeight="1" outlineLevel="1">
      <c r="A421" s="1163">
        <v>406</v>
      </c>
      <c r="B421" s="1164"/>
      <c r="C421" s="1165"/>
      <c r="D421" s="1166"/>
      <c r="E421" s="587" t="e">
        <f t="shared" si="10"/>
        <v>#DIV/0!</v>
      </c>
    </row>
    <row r="422" spans="1:5" s="17" customFormat="1" ht="16.75" customHeight="1" outlineLevel="1">
      <c r="A422" s="1163">
        <v>407</v>
      </c>
      <c r="B422" s="1164"/>
      <c r="C422" s="1165"/>
      <c r="D422" s="1166"/>
      <c r="E422" s="587" t="e">
        <f t="shared" si="10"/>
        <v>#DIV/0!</v>
      </c>
    </row>
    <row r="423" spans="1:5" s="17" customFormat="1" ht="16.75" customHeight="1" outlineLevel="1">
      <c r="A423" s="1163">
        <v>408</v>
      </c>
      <c r="B423" s="1164"/>
      <c r="C423" s="1165"/>
      <c r="D423" s="1166"/>
      <c r="E423" s="587" t="e">
        <f t="shared" si="10"/>
        <v>#DIV/0!</v>
      </c>
    </row>
    <row r="424" spans="1:5" s="17" customFormat="1" ht="16.75" customHeight="1" outlineLevel="1">
      <c r="A424" s="1163">
        <v>409</v>
      </c>
      <c r="B424" s="1164"/>
      <c r="C424" s="1165"/>
      <c r="D424" s="1166"/>
      <c r="E424" s="587" t="e">
        <f t="shared" si="10"/>
        <v>#DIV/0!</v>
      </c>
    </row>
    <row r="425" spans="1:5" s="17" customFormat="1" ht="16.75" customHeight="1" outlineLevel="1">
      <c r="A425" s="1163">
        <v>410</v>
      </c>
      <c r="B425" s="1164"/>
      <c r="C425" s="1165"/>
      <c r="D425" s="1166"/>
      <c r="E425" s="587" t="e">
        <f t="shared" si="10"/>
        <v>#DIV/0!</v>
      </c>
    </row>
    <row r="426" spans="1:5" s="17" customFormat="1" ht="16.75" customHeight="1" outlineLevel="1">
      <c r="A426" s="1163">
        <v>411</v>
      </c>
      <c r="B426" s="1164"/>
      <c r="C426" s="1165"/>
      <c r="D426" s="1166"/>
      <c r="E426" s="587" t="e">
        <f t="shared" si="10"/>
        <v>#DIV/0!</v>
      </c>
    </row>
    <row r="427" spans="1:5" s="17" customFormat="1" ht="16.75" customHeight="1" outlineLevel="1">
      <c r="A427" s="1163">
        <v>412</v>
      </c>
      <c r="B427" s="1164"/>
      <c r="C427" s="1165"/>
      <c r="D427" s="1166"/>
      <c r="E427" s="587" t="e">
        <f t="shared" si="10"/>
        <v>#DIV/0!</v>
      </c>
    </row>
    <row r="428" spans="1:5" s="17" customFormat="1" ht="16.75" customHeight="1" outlineLevel="1">
      <c r="A428" s="1163">
        <v>413</v>
      </c>
      <c r="B428" s="1164"/>
      <c r="C428" s="1165"/>
      <c r="D428" s="1166"/>
      <c r="E428" s="587" t="e">
        <f t="shared" si="10"/>
        <v>#DIV/0!</v>
      </c>
    </row>
    <row r="429" spans="1:5" s="17" customFormat="1" ht="16.75" customHeight="1" outlineLevel="1">
      <c r="A429" s="1163">
        <v>414</v>
      </c>
      <c r="B429" s="1164"/>
      <c r="C429" s="1165"/>
      <c r="D429" s="1166"/>
      <c r="E429" s="587" t="e">
        <f t="shared" si="10"/>
        <v>#DIV/0!</v>
      </c>
    </row>
    <row r="430" spans="1:5" s="17" customFormat="1" ht="16.75" customHeight="1" outlineLevel="1">
      <c r="A430" s="1163">
        <v>415</v>
      </c>
      <c r="B430" s="1164"/>
      <c r="C430" s="1165"/>
      <c r="D430" s="1166"/>
      <c r="E430" s="587" t="e">
        <f t="shared" si="10"/>
        <v>#DIV/0!</v>
      </c>
    </row>
    <row r="431" spans="1:5" s="17" customFormat="1" ht="16.75" customHeight="1" outlineLevel="1">
      <c r="A431" s="1163">
        <v>416</v>
      </c>
      <c r="B431" s="1164"/>
      <c r="C431" s="1165"/>
      <c r="D431" s="1166"/>
      <c r="E431" s="587" t="e">
        <f t="shared" si="10"/>
        <v>#DIV/0!</v>
      </c>
    </row>
    <row r="432" spans="1:5" s="17" customFormat="1" ht="16.75" customHeight="1" outlineLevel="1">
      <c r="A432" s="1163">
        <v>417</v>
      </c>
      <c r="B432" s="1164"/>
      <c r="C432" s="1165"/>
      <c r="D432" s="1166"/>
      <c r="E432" s="587" t="e">
        <f t="shared" si="10"/>
        <v>#DIV/0!</v>
      </c>
    </row>
    <row r="433" spans="1:5" s="17" customFormat="1" ht="16.75" customHeight="1" outlineLevel="1">
      <c r="A433" s="1163">
        <v>418</v>
      </c>
      <c r="B433" s="1164"/>
      <c r="C433" s="1165"/>
      <c r="D433" s="1166"/>
      <c r="E433" s="587" t="e">
        <f t="shared" si="10"/>
        <v>#DIV/0!</v>
      </c>
    </row>
    <row r="434" spans="1:5" s="17" customFormat="1" ht="16.75" customHeight="1" outlineLevel="1">
      <c r="A434" s="1163">
        <v>419</v>
      </c>
      <c r="B434" s="1164"/>
      <c r="C434" s="1165"/>
      <c r="D434" s="1166"/>
      <c r="E434" s="587" t="e">
        <f t="shared" si="10"/>
        <v>#DIV/0!</v>
      </c>
    </row>
    <row r="435" spans="1:5" s="17" customFormat="1" ht="16.75" customHeight="1" outlineLevel="1">
      <c r="A435" s="1163">
        <v>420</v>
      </c>
      <c r="B435" s="1164"/>
      <c r="C435" s="1165"/>
      <c r="D435" s="1166"/>
      <c r="E435" s="587" t="e">
        <f t="shared" si="10"/>
        <v>#DIV/0!</v>
      </c>
    </row>
    <row r="436" spans="1:5" s="17" customFormat="1" ht="16.75" customHeight="1" outlineLevel="1">
      <c r="A436" s="1163">
        <v>421</v>
      </c>
      <c r="B436" s="1164"/>
      <c r="C436" s="1165"/>
      <c r="D436" s="1166"/>
      <c r="E436" s="587" t="e">
        <f t="shared" si="10"/>
        <v>#DIV/0!</v>
      </c>
    </row>
    <row r="437" spans="1:5" s="17" customFormat="1" ht="16.75" customHeight="1" outlineLevel="1">
      <c r="A437" s="1163">
        <v>422</v>
      </c>
      <c r="B437" s="1164"/>
      <c r="C437" s="1165"/>
      <c r="D437" s="1166"/>
      <c r="E437" s="587" t="e">
        <f t="shared" si="10"/>
        <v>#DIV/0!</v>
      </c>
    </row>
    <row r="438" spans="1:5" s="17" customFormat="1" ht="16.75" customHeight="1" outlineLevel="1">
      <c r="A438" s="1163">
        <v>423</v>
      </c>
      <c r="B438" s="1164"/>
      <c r="C438" s="1165"/>
      <c r="D438" s="1166"/>
      <c r="E438" s="587" t="e">
        <f t="shared" si="10"/>
        <v>#DIV/0!</v>
      </c>
    </row>
    <row r="439" spans="1:5" s="17" customFormat="1" ht="16.75" customHeight="1" outlineLevel="1">
      <c r="A439" s="1163">
        <v>424</v>
      </c>
      <c r="B439" s="1164"/>
      <c r="C439" s="1165"/>
      <c r="D439" s="1166"/>
      <c r="E439" s="587" t="e">
        <f t="shared" si="10"/>
        <v>#DIV/0!</v>
      </c>
    </row>
    <row r="440" spans="1:5" s="17" customFormat="1" ht="16.75" customHeight="1" outlineLevel="1">
      <c r="A440" s="1163">
        <v>425</v>
      </c>
      <c r="B440" s="1164"/>
      <c r="C440" s="1165"/>
      <c r="D440" s="1166"/>
      <c r="E440" s="587" t="e">
        <f t="shared" si="10"/>
        <v>#DIV/0!</v>
      </c>
    </row>
    <row r="441" spans="1:5" s="17" customFormat="1" ht="16.75" customHeight="1" outlineLevel="1">
      <c r="A441" s="1163">
        <v>426</v>
      </c>
      <c r="B441" s="1164"/>
      <c r="C441" s="1165"/>
      <c r="D441" s="1166"/>
      <c r="E441" s="587" t="e">
        <f t="shared" si="10"/>
        <v>#DIV/0!</v>
      </c>
    </row>
    <row r="442" spans="1:5" s="17" customFormat="1" ht="16.75" customHeight="1" outlineLevel="1">
      <c r="A442" s="1163">
        <v>427</v>
      </c>
      <c r="B442" s="1164"/>
      <c r="C442" s="1165"/>
      <c r="D442" s="1166"/>
      <c r="E442" s="587" t="e">
        <f t="shared" si="10"/>
        <v>#DIV/0!</v>
      </c>
    </row>
    <row r="443" spans="1:5" s="17" customFormat="1" ht="16.75" customHeight="1" outlineLevel="1">
      <c r="A443" s="1163">
        <v>428</v>
      </c>
      <c r="B443" s="1164"/>
      <c r="C443" s="1165"/>
      <c r="D443" s="1166"/>
      <c r="E443" s="587" t="e">
        <f t="shared" si="10"/>
        <v>#DIV/0!</v>
      </c>
    </row>
    <row r="444" spans="1:5" s="17" customFormat="1" ht="16.75" customHeight="1" outlineLevel="1">
      <c r="A444" s="1163">
        <v>429</v>
      </c>
      <c r="B444" s="1164"/>
      <c r="C444" s="1165"/>
      <c r="D444" s="1166"/>
      <c r="E444" s="587" t="e">
        <f t="shared" si="10"/>
        <v>#DIV/0!</v>
      </c>
    </row>
    <row r="445" spans="1:5" s="17" customFormat="1" ht="16.75" customHeight="1" outlineLevel="1">
      <c r="A445" s="1163">
        <v>430</v>
      </c>
      <c r="B445" s="1164"/>
      <c r="C445" s="1165"/>
      <c r="D445" s="1166"/>
      <c r="E445" s="587" t="e">
        <f t="shared" si="10"/>
        <v>#DIV/0!</v>
      </c>
    </row>
    <row r="446" spans="1:5" s="17" customFormat="1" ht="16.75" customHeight="1" outlineLevel="1">
      <c r="A446" s="1163">
        <v>431</v>
      </c>
      <c r="B446" s="1164"/>
      <c r="C446" s="1165"/>
      <c r="D446" s="1166"/>
      <c r="E446" s="587" t="e">
        <f t="shared" si="10"/>
        <v>#DIV/0!</v>
      </c>
    </row>
    <row r="447" spans="1:5" s="17" customFormat="1" ht="16.75" customHeight="1" outlineLevel="1">
      <c r="A447" s="1163">
        <v>432</v>
      </c>
      <c r="B447" s="1164"/>
      <c r="C447" s="1165"/>
      <c r="D447" s="1166"/>
      <c r="E447" s="587" t="e">
        <f t="shared" si="9"/>
        <v>#DIV/0!</v>
      </c>
    </row>
    <row r="448" spans="1:5" s="17" customFormat="1" ht="16.75" customHeight="1" outlineLevel="1">
      <c r="A448" s="1163">
        <v>433</v>
      </c>
      <c r="B448" s="1164"/>
      <c r="C448" s="1165"/>
      <c r="D448" s="1166"/>
      <c r="E448" s="587" t="e">
        <f t="shared" si="9"/>
        <v>#DIV/0!</v>
      </c>
    </row>
    <row r="449" spans="1:5" s="17" customFormat="1" ht="16.75" customHeight="1" outlineLevel="1">
      <c r="A449" s="1163">
        <v>434</v>
      </c>
      <c r="B449" s="1164"/>
      <c r="C449" s="1165"/>
      <c r="D449" s="1166"/>
      <c r="E449" s="587" t="e">
        <f t="shared" si="9"/>
        <v>#DIV/0!</v>
      </c>
    </row>
    <row r="450" spans="1:5" s="17" customFormat="1" ht="16.75" customHeight="1" outlineLevel="1">
      <c r="A450" s="1163">
        <v>435</v>
      </c>
      <c r="B450" s="1164"/>
      <c r="C450" s="1165"/>
      <c r="D450" s="1166"/>
      <c r="E450" s="587" t="e">
        <f t="shared" si="9"/>
        <v>#DIV/0!</v>
      </c>
    </row>
    <row r="451" spans="1:5" s="17" customFormat="1" ht="16.75" customHeight="1" outlineLevel="1">
      <c r="A451" s="1163">
        <v>436</v>
      </c>
      <c r="B451" s="1164"/>
      <c r="C451" s="1165"/>
      <c r="D451" s="1166"/>
      <c r="E451" s="587" t="e">
        <f t="shared" si="9"/>
        <v>#DIV/0!</v>
      </c>
    </row>
    <row r="452" spans="1:5" s="17" customFormat="1" ht="16.75" customHeight="1" outlineLevel="1">
      <c r="A452" s="1163">
        <v>437</v>
      </c>
      <c r="B452" s="1164"/>
      <c r="C452" s="1165"/>
      <c r="D452" s="1166"/>
      <c r="E452" s="587" t="e">
        <f t="shared" ref="E452:E484" si="11">IF(AND(C452&gt;=D$9,C452&lt;=D$8),1,0)</f>
        <v>#DIV/0!</v>
      </c>
    </row>
    <row r="453" spans="1:5" s="17" customFormat="1" ht="16.75" customHeight="1" outlineLevel="1">
      <c r="A453" s="1163">
        <v>438</v>
      </c>
      <c r="B453" s="1164"/>
      <c r="C453" s="1165"/>
      <c r="D453" s="1166"/>
      <c r="E453" s="587" t="e">
        <f t="shared" ref="E453:E475" si="12">IF(AND(C453&gt;=D$9,C453&lt;=D$8),1,0)</f>
        <v>#DIV/0!</v>
      </c>
    </row>
    <row r="454" spans="1:5" s="17" customFormat="1" ht="16.75" customHeight="1" outlineLevel="1">
      <c r="A454" s="1163">
        <v>439</v>
      </c>
      <c r="B454" s="1164"/>
      <c r="C454" s="1165"/>
      <c r="D454" s="1166"/>
      <c r="E454" s="587" t="e">
        <f t="shared" si="12"/>
        <v>#DIV/0!</v>
      </c>
    </row>
    <row r="455" spans="1:5" s="17" customFormat="1" ht="16.75" customHeight="1" outlineLevel="1">
      <c r="A455" s="1163">
        <v>440</v>
      </c>
      <c r="B455" s="1164"/>
      <c r="C455" s="1165"/>
      <c r="D455" s="1166"/>
      <c r="E455" s="587" t="e">
        <f t="shared" si="12"/>
        <v>#DIV/0!</v>
      </c>
    </row>
    <row r="456" spans="1:5" s="17" customFormat="1" ht="16.75" customHeight="1" outlineLevel="1">
      <c r="A456" s="1163">
        <v>441</v>
      </c>
      <c r="B456" s="1164"/>
      <c r="C456" s="1165"/>
      <c r="D456" s="1166"/>
      <c r="E456" s="587" t="e">
        <f t="shared" si="12"/>
        <v>#DIV/0!</v>
      </c>
    </row>
    <row r="457" spans="1:5" s="17" customFormat="1" ht="16.75" customHeight="1" outlineLevel="1">
      <c r="A457" s="1163">
        <v>442</v>
      </c>
      <c r="B457" s="1164"/>
      <c r="C457" s="1165"/>
      <c r="D457" s="1166"/>
      <c r="E457" s="587" t="e">
        <f t="shared" si="12"/>
        <v>#DIV/0!</v>
      </c>
    </row>
    <row r="458" spans="1:5" s="17" customFormat="1" ht="16.75" customHeight="1" outlineLevel="1">
      <c r="A458" s="1163">
        <v>443</v>
      </c>
      <c r="B458" s="1164"/>
      <c r="C458" s="1165"/>
      <c r="D458" s="1166"/>
      <c r="E458" s="587" t="e">
        <f t="shared" si="12"/>
        <v>#DIV/0!</v>
      </c>
    </row>
    <row r="459" spans="1:5" s="17" customFormat="1" ht="16.75" customHeight="1" outlineLevel="1">
      <c r="A459" s="1163">
        <v>444</v>
      </c>
      <c r="B459" s="1164"/>
      <c r="C459" s="1165"/>
      <c r="D459" s="1166"/>
      <c r="E459" s="587" t="e">
        <f t="shared" si="12"/>
        <v>#DIV/0!</v>
      </c>
    </row>
    <row r="460" spans="1:5" s="17" customFormat="1" ht="16.75" customHeight="1" outlineLevel="1">
      <c r="A460" s="1163">
        <v>445</v>
      </c>
      <c r="B460" s="1164"/>
      <c r="C460" s="1165"/>
      <c r="D460" s="1166"/>
      <c r="E460" s="587" t="e">
        <f t="shared" si="12"/>
        <v>#DIV/0!</v>
      </c>
    </row>
    <row r="461" spans="1:5" s="17" customFormat="1" ht="16.75" customHeight="1" outlineLevel="1">
      <c r="A461" s="1163">
        <v>446</v>
      </c>
      <c r="B461" s="1164"/>
      <c r="C461" s="1165"/>
      <c r="D461" s="1166"/>
      <c r="E461" s="587" t="e">
        <f t="shared" si="12"/>
        <v>#DIV/0!</v>
      </c>
    </row>
    <row r="462" spans="1:5" s="17" customFormat="1" ht="16.75" customHeight="1" outlineLevel="1">
      <c r="A462" s="1163">
        <v>447</v>
      </c>
      <c r="B462" s="1164"/>
      <c r="C462" s="1165"/>
      <c r="D462" s="1166"/>
      <c r="E462" s="587" t="e">
        <f t="shared" si="12"/>
        <v>#DIV/0!</v>
      </c>
    </row>
    <row r="463" spans="1:5" s="17" customFormat="1" ht="16.75" customHeight="1" outlineLevel="1">
      <c r="A463" s="1163">
        <v>448</v>
      </c>
      <c r="B463" s="1164"/>
      <c r="C463" s="1165"/>
      <c r="D463" s="1166"/>
      <c r="E463" s="587" t="e">
        <f t="shared" si="12"/>
        <v>#DIV/0!</v>
      </c>
    </row>
    <row r="464" spans="1:5" s="17" customFormat="1" ht="16.75" customHeight="1" outlineLevel="1">
      <c r="A464" s="1163">
        <v>449</v>
      </c>
      <c r="B464" s="1164"/>
      <c r="C464" s="1165"/>
      <c r="D464" s="1166"/>
      <c r="E464" s="587" t="e">
        <f t="shared" si="12"/>
        <v>#DIV/0!</v>
      </c>
    </row>
    <row r="465" spans="1:5" s="17" customFormat="1" ht="16.75" customHeight="1" outlineLevel="1">
      <c r="A465" s="1163">
        <v>450</v>
      </c>
      <c r="B465" s="1164"/>
      <c r="C465" s="1165"/>
      <c r="D465" s="1166"/>
      <c r="E465" s="587" t="e">
        <f t="shared" si="12"/>
        <v>#DIV/0!</v>
      </c>
    </row>
    <row r="466" spans="1:5" s="17" customFormat="1" ht="16.75" customHeight="1" outlineLevel="1">
      <c r="A466" s="1163">
        <v>451</v>
      </c>
      <c r="B466" s="1164"/>
      <c r="C466" s="1165"/>
      <c r="D466" s="1166"/>
      <c r="E466" s="587" t="e">
        <f t="shared" si="12"/>
        <v>#DIV/0!</v>
      </c>
    </row>
    <row r="467" spans="1:5" s="17" customFormat="1" ht="16.75" customHeight="1" outlineLevel="1">
      <c r="A467" s="1163">
        <v>452</v>
      </c>
      <c r="B467" s="1164"/>
      <c r="C467" s="1165"/>
      <c r="D467" s="1166"/>
      <c r="E467" s="587" t="e">
        <f t="shared" si="12"/>
        <v>#DIV/0!</v>
      </c>
    </row>
    <row r="468" spans="1:5" s="17" customFormat="1" ht="16.75" customHeight="1" outlineLevel="1">
      <c r="A468" s="1163">
        <v>453</v>
      </c>
      <c r="B468" s="1164"/>
      <c r="C468" s="1165"/>
      <c r="D468" s="1166"/>
      <c r="E468" s="587" t="e">
        <f t="shared" si="12"/>
        <v>#DIV/0!</v>
      </c>
    </row>
    <row r="469" spans="1:5" s="17" customFormat="1" ht="16.75" customHeight="1" outlineLevel="1">
      <c r="A469" s="1163">
        <v>454</v>
      </c>
      <c r="B469" s="1164"/>
      <c r="C469" s="1165"/>
      <c r="D469" s="1166"/>
      <c r="E469" s="587" t="e">
        <f t="shared" si="12"/>
        <v>#DIV/0!</v>
      </c>
    </row>
    <row r="470" spans="1:5" s="17" customFormat="1" ht="16.75" customHeight="1" outlineLevel="1">
      <c r="A470" s="1163">
        <v>455</v>
      </c>
      <c r="B470" s="1164"/>
      <c r="C470" s="1165"/>
      <c r="D470" s="1166"/>
      <c r="E470" s="587" t="e">
        <f t="shared" si="12"/>
        <v>#DIV/0!</v>
      </c>
    </row>
    <row r="471" spans="1:5" s="17" customFormat="1" ht="16.75" customHeight="1" outlineLevel="1">
      <c r="A471" s="1163">
        <v>456</v>
      </c>
      <c r="B471" s="1164"/>
      <c r="C471" s="1165"/>
      <c r="D471" s="1166"/>
      <c r="E471" s="587" t="e">
        <f t="shared" si="12"/>
        <v>#DIV/0!</v>
      </c>
    </row>
    <row r="472" spans="1:5" s="17" customFormat="1" ht="16.75" customHeight="1" outlineLevel="1">
      <c r="A472" s="1163">
        <v>457</v>
      </c>
      <c r="B472" s="1164"/>
      <c r="C472" s="1165"/>
      <c r="D472" s="1166"/>
      <c r="E472" s="587" t="e">
        <f t="shared" si="12"/>
        <v>#DIV/0!</v>
      </c>
    </row>
    <row r="473" spans="1:5" s="17" customFormat="1" ht="16.75" customHeight="1" outlineLevel="1">
      <c r="A473" s="1163">
        <v>458</v>
      </c>
      <c r="B473" s="1164"/>
      <c r="C473" s="1165"/>
      <c r="D473" s="1166"/>
      <c r="E473" s="587" t="e">
        <f t="shared" si="12"/>
        <v>#DIV/0!</v>
      </c>
    </row>
    <row r="474" spans="1:5" s="17" customFormat="1" ht="16.75" customHeight="1" outlineLevel="1">
      <c r="A474" s="1163">
        <v>459</v>
      </c>
      <c r="B474" s="1164"/>
      <c r="C474" s="1165"/>
      <c r="D474" s="1166"/>
      <c r="E474" s="587" t="e">
        <f t="shared" si="12"/>
        <v>#DIV/0!</v>
      </c>
    </row>
    <row r="475" spans="1:5" s="17" customFormat="1" ht="16.75" customHeight="1" outlineLevel="1">
      <c r="A475" s="1163">
        <v>460</v>
      </c>
      <c r="B475" s="1164"/>
      <c r="C475" s="1165"/>
      <c r="D475" s="1166"/>
      <c r="E475" s="587" t="e">
        <f t="shared" si="12"/>
        <v>#DIV/0!</v>
      </c>
    </row>
    <row r="476" spans="1:5" s="17" customFormat="1" ht="16.75" customHeight="1" outlineLevel="1">
      <c r="A476" s="1163">
        <v>461</v>
      </c>
      <c r="B476" s="1164"/>
      <c r="C476" s="1165"/>
      <c r="D476" s="1166"/>
      <c r="E476" s="587" t="e">
        <f t="shared" si="11"/>
        <v>#DIV/0!</v>
      </c>
    </row>
    <row r="477" spans="1:5" s="17" customFormat="1" ht="16.75" customHeight="1" outlineLevel="1">
      <c r="A477" s="1163">
        <v>462</v>
      </c>
      <c r="B477" s="1164"/>
      <c r="C477" s="1165"/>
      <c r="D477" s="1166"/>
      <c r="E477" s="587" t="e">
        <f t="shared" si="11"/>
        <v>#DIV/0!</v>
      </c>
    </row>
    <row r="478" spans="1:5" s="17" customFormat="1" ht="16.75" customHeight="1" outlineLevel="1">
      <c r="A478" s="1163">
        <v>463</v>
      </c>
      <c r="B478" s="1164"/>
      <c r="C478" s="1165"/>
      <c r="D478" s="1166"/>
      <c r="E478" s="587" t="e">
        <f t="shared" si="11"/>
        <v>#DIV/0!</v>
      </c>
    </row>
    <row r="479" spans="1:5" s="17" customFormat="1" ht="16.75" customHeight="1" outlineLevel="1">
      <c r="A479" s="1163">
        <v>464</v>
      </c>
      <c r="B479" s="1164"/>
      <c r="C479" s="1165"/>
      <c r="D479" s="1166"/>
      <c r="E479" s="587" t="e">
        <f t="shared" si="11"/>
        <v>#DIV/0!</v>
      </c>
    </row>
    <row r="480" spans="1:5" s="17" customFormat="1" ht="16.75" customHeight="1" outlineLevel="1">
      <c r="A480" s="1163">
        <v>465</v>
      </c>
      <c r="B480" s="1164"/>
      <c r="C480" s="1165"/>
      <c r="D480" s="1166"/>
      <c r="E480" s="587" t="e">
        <f t="shared" si="11"/>
        <v>#DIV/0!</v>
      </c>
    </row>
    <row r="481" spans="1:5" s="17" customFormat="1" ht="16.75" customHeight="1" outlineLevel="1">
      <c r="A481" s="1163">
        <v>466</v>
      </c>
      <c r="B481" s="1164"/>
      <c r="C481" s="1165"/>
      <c r="D481" s="1166"/>
      <c r="E481" s="587" t="e">
        <f t="shared" si="11"/>
        <v>#DIV/0!</v>
      </c>
    </row>
    <row r="482" spans="1:5" s="17" customFormat="1" ht="16.75" customHeight="1" outlineLevel="1">
      <c r="A482" s="1163">
        <v>467</v>
      </c>
      <c r="B482" s="1164"/>
      <c r="C482" s="1165"/>
      <c r="D482" s="1166"/>
      <c r="E482" s="587" t="e">
        <f t="shared" si="11"/>
        <v>#DIV/0!</v>
      </c>
    </row>
    <row r="483" spans="1:5" s="17" customFormat="1" ht="16.75" customHeight="1" outlineLevel="1">
      <c r="A483" s="1163">
        <v>468</v>
      </c>
      <c r="B483" s="1164"/>
      <c r="C483" s="1165"/>
      <c r="D483" s="1166"/>
      <c r="E483" s="587" t="e">
        <f t="shared" si="11"/>
        <v>#DIV/0!</v>
      </c>
    </row>
    <row r="484" spans="1:5" s="17" customFormat="1" ht="16.75" customHeight="1" outlineLevel="1">
      <c r="A484" s="1163">
        <v>469</v>
      </c>
      <c r="B484" s="1164"/>
      <c r="C484" s="1165"/>
      <c r="D484" s="1166"/>
      <c r="E484" s="587" t="e">
        <f t="shared" si="11"/>
        <v>#DIV/0!</v>
      </c>
    </row>
    <row r="485" spans="1:5" s="17" customFormat="1" ht="16.75" customHeight="1" outlineLevel="1">
      <c r="A485" s="1163">
        <v>470</v>
      </c>
      <c r="B485" s="1164"/>
      <c r="C485" s="1165"/>
      <c r="D485" s="1166"/>
      <c r="E485" s="587" t="e">
        <f t="shared" si="9"/>
        <v>#DIV/0!</v>
      </c>
    </row>
    <row r="486" spans="1:5" s="17" customFormat="1" ht="16.75" customHeight="1" outlineLevel="1">
      <c r="A486" s="1163">
        <v>471</v>
      </c>
      <c r="B486" s="1164"/>
      <c r="C486" s="1165"/>
      <c r="D486" s="1166"/>
      <c r="E486" s="587" t="e">
        <f t="shared" si="9"/>
        <v>#DIV/0!</v>
      </c>
    </row>
    <row r="487" spans="1:5" s="17" customFormat="1" ht="16.75" customHeight="1" outlineLevel="1">
      <c r="A487" s="1163">
        <v>472</v>
      </c>
      <c r="B487" s="1164"/>
      <c r="C487" s="1165"/>
      <c r="D487" s="1166"/>
      <c r="E487" s="587" t="e">
        <f t="shared" si="9"/>
        <v>#DIV/0!</v>
      </c>
    </row>
    <row r="488" spans="1:5" s="17" customFormat="1" ht="16.75" customHeight="1" outlineLevel="1">
      <c r="A488" s="1163">
        <v>473</v>
      </c>
      <c r="B488" s="1164"/>
      <c r="C488" s="1165"/>
      <c r="D488" s="1166"/>
      <c r="E488" s="587" t="e">
        <f t="shared" si="9"/>
        <v>#DIV/0!</v>
      </c>
    </row>
    <row r="489" spans="1:5" s="17" customFormat="1" ht="16.75" customHeight="1" outlineLevel="1">
      <c r="A489" s="1163">
        <v>474</v>
      </c>
      <c r="B489" s="1164"/>
      <c r="C489" s="1165"/>
      <c r="D489" s="1166"/>
      <c r="E489" s="587" t="e">
        <f t="shared" si="9"/>
        <v>#DIV/0!</v>
      </c>
    </row>
    <row r="490" spans="1:5" s="17" customFormat="1" ht="16.75" customHeight="1" outlineLevel="1">
      <c r="A490" s="1163">
        <v>475</v>
      </c>
      <c r="B490" s="1164"/>
      <c r="C490" s="1165"/>
      <c r="D490" s="1166"/>
      <c r="E490" s="587" t="e">
        <f t="shared" si="9"/>
        <v>#DIV/0!</v>
      </c>
    </row>
    <row r="491" spans="1:5" s="17" customFormat="1" ht="16.75" customHeight="1" outlineLevel="1">
      <c r="A491" s="1163">
        <v>476</v>
      </c>
      <c r="B491" s="1164"/>
      <c r="C491" s="1165"/>
      <c r="D491" s="1166"/>
      <c r="E491" s="587" t="e">
        <f t="shared" si="9"/>
        <v>#DIV/0!</v>
      </c>
    </row>
    <row r="492" spans="1:5" s="17" customFormat="1" ht="16.75" customHeight="1" outlineLevel="1">
      <c r="A492" s="1163">
        <v>477</v>
      </c>
      <c r="B492" s="1164"/>
      <c r="C492" s="1165"/>
      <c r="D492" s="1166"/>
      <c r="E492" s="587" t="e">
        <f t="shared" si="9"/>
        <v>#DIV/0!</v>
      </c>
    </row>
    <row r="493" spans="1:5" s="17" customFormat="1" ht="16.75" customHeight="1" outlineLevel="1">
      <c r="A493" s="1163">
        <v>478</v>
      </c>
      <c r="B493" s="1164"/>
      <c r="C493" s="1165"/>
      <c r="D493" s="1166"/>
      <c r="E493" s="587" t="e">
        <f t="shared" si="9"/>
        <v>#DIV/0!</v>
      </c>
    </row>
    <row r="494" spans="1:5" s="17" customFormat="1" ht="16.75" customHeight="1" outlineLevel="1">
      <c r="A494" s="1163">
        <v>479</v>
      </c>
      <c r="B494" s="1164"/>
      <c r="C494" s="1165"/>
      <c r="D494" s="1166"/>
      <c r="E494" s="587" t="e">
        <f t="shared" si="9"/>
        <v>#DIV/0!</v>
      </c>
    </row>
    <row r="495" spans="1:5" s="17" customFormat="1" ht="16.75" customHeight="1" outlineLevel="1">
      <c r="A495" s="1163">
        <v>480</v>
      </c>
      <c r="B495" s="1164"/>
      <c r="C495" s="1165"/>
      <c r="D495" s="1166"/>
      <c r="E495" s="587" t="e">
        <f t="shared" si="9"/>
        <v>#DIV/0!</v>
      </c>
    </row>
    <row r="496" spans="1:5" s="17" customFormat="1" ht="16.75" customHeight="1" outlineLevel="1">
      <c r="A496" s="1163">
        <v>481</v>
      </c>
      <c r="B496" s="1164"/>
      <c r="C496" s="1165"/>
      <c r="D496" s="1166"/>
      <c r="E496" s="587" t="e">
        <f t="shared" si="9"/>
        <v>#DIV/0!</v>
      </c>
    </row>
    <row r="497" spans="1:5" s="17" customFormat="1" ht="16.75" customHeight="1" outlineLevel="1">
      <c r="A497" s="1163">
        <v>482</v>
      </c>
      <c r="B497" s="1164"/>
      <c r="C497" s="1165"/>
      <c r="D497" s="1166"/>
      <c r="E497" s="587" t="e">
        <f t="shared" si="9"/>
        <v>#DIV/0!</v>
      </c>
    </row>
    <row r="498" spans="1:5" s="17" customFormat="1" ht="16.75" customHeight="1" outlineLevel="1">
      <c r="A498" s="1163">
        <v>483</v>
      </c>
      <c r="B498" s="1164"/>
      <c r="C498" s="1165"/>
      <c r="D498" s="1166"/>
      <c r="E498" s="587" t="e">
        <f t="shared" si="9"/>
        <v>#DIV/0!</v>
      </c>
    </row>
    <row r="499" spans="1:5" s="17" customFormat="1" ht="16.75" customHeight="1" outlineLevel="1">
      <c r="A499" s="1163">
        <v>484</v>
      </c>
      <c r="B499" s="1164"/>
      <c r="C499" s="1165"/>
      <c r="D499" s="1166"/>
      <c r="E499" s="587" t="e">
        <f t="shared" si="9"/>
        <v>#DIV/0!</v>
      </c>
    </row>
    <row r="500" spans="1:5" s="17" customFormat="1" ht="16.75" customHeight="1" outlineLevel="1">
      <c r="A500" s="1163">
        <v>485</v>
      </c>
      <c r="B500" s="1164"/>
      <c r="C500" s="1165"/>
      <c r="D500" s="1166"/>
      <c r="E500" s="587" t="e">
        <f t="shared" si="6"/>
        <v>#DIV/0!</v>
      </c>
    </row>
    <row r="501" spans="1:5" s="17" customFormat="1" ht="16.75" customHeight="1" outlineLevel="1">
      <c r="A501" s="1163">
        <v>486</v>
      </c>
      <c r="B501" s="1164"/>
      <c r="C501" s="1165"/>
      <c r="D501" s="1166"/>
      <c r="E501" s="587" t="e">
        <f t="shared" ref="E501:E508" si="13">IF(AND(C501&gt;=D$9,C501&lt;=D$8),1,0)</f>
        <v>#DIV/0!</v>
      </c>
    </row>
    <row r="502" spans="1:5" s="17" customFormat="1" ht="16.75" customHeight="1" outlineLevel="1">
      <c r="A502" s="1163">
        <v>487</v>
      </c>
      <c r="B502" s="1164"/>
      <c r="C502" s="1165"/>
      <c r="D502" s="1166"/>
      <c r="E502" s="587" t="e">
        <f t="shared" si="13"/>
        <v>#DIV/0!</v>
      </c>
    </row>
    <row r="503" spans="1:5" s="17" customFormat="1" ht="16.75" customHeight="1" outlineLevel="1">
      <c r="A503" s="1163">
        <v>488</v>
      </c>
      <c r="B503" s="1164"/>
      <c r="C503" s="1165"/>
      <c r="D503" s="1166"/>
      <c r="E503" s="587" t="e">
        <f t="shared" si="13"/>
        <v>#DIV/0!</v>
      </c>
    </row>
    <row r="504" spans="1:5" s="17" customFormat="1" ht="16.75" customHeight="1" outlineLevel="1">
      <c r="A504" s="1163">
        <v>489</v>
      </c>
      <c r="B504" s="1164"/>
      <c r="C504" s="1165"/>
      <c r="D504" s="1166"/>
      <c r="E504" s="587" t="e">
        <f t="shared" si="13"/>
        <v>#DIV/0!</v>
      </c>
    </row>
    <row r="505" spans="1:5" s="17" customFormat="1" ht="16.75" customHeight="1" outlineLevel="1">
      <c r="A505" s="1163">
        <v>490</v>
      </c>
      <c r="B505" s="1164"/>
      <c r="C505" s="1165"/>
      <c r="D505" s="1166"/>
      <c r="E505" s="587" t="e">
        <f t="shared" si="13"/>
        <v>#DIV/0!</v>
      </c>
    </row>
    <row r="506" spans="1:5" s="17" customFormat="1" ht="16.75" customHeight="1" outlineLevel="1">
      <c r="A506" s="1163">
        <v>491</v>
      </c>
      <c r="B506" s="1164"/>
      <c r="C506" s="1165"/>
      <c r="D506" s="1166"/>
      <c r="E506" s="587" t="e">
        <f t="shared" si="13"/>
        <v>#DIV/0!</v>
      </c>
    </row>
    <row r="507" spans="1:5" s="17" customFormat="1" ht="16.75" customHeight="1" outlineLevel="1">
      <c r="A507" s="1163">
        <v>492</v>
      </c>
      <c r="B507" s="1164"/>
      <c r="C507" s="1165"/>
      <c r="D507" s="1166"/>
      <c r="E507" s="587" t="e">
        <f t="shared" si="13"/>
        <v>#DIV/0!</v>
      </c>
    </row>
    <row r="508" spans="1:5" s="17" customFormat="1" ht="16.75" customHeight="1" outlineLevel="1">
      <c r="A508" s="1163">
        <v>493</v>
      </c>
      <c r="B508" s="1164"/>
      <c r="C508" s="1165"/>
      <c r="D508" s="1166"/>
      <c r="E508" s="587" t="e">
        <f t="shared" si="13"/>
        <v>#DIV/0!</v>
      </c>
    </row>
    <row r="509" spans="1:5" s="17" customFormat="1" ht="16.75" customHeight="1" outlineLevel="1">
      <c r="A509" s="1163">
        <v>494</v>
      </c>
      <c r="B509" s="1164"/>
      <c r="C509" s="1165"/>
      <c r="D509" s="1166"/>
      <c r="E509" s="587" t="e">
        <f t="shared" ref="E509:E515" si="14">IF(AND(C509&gt;=D$9,C509&lt;=D$8),1,0)</f>
        <v>#DIV/0!</v>
      </c>
    </row>
    <row r="510" spans="1:5" s="17" customFormat="1" ht="16.75" customHeight="1" outlineLevel="1">
      <c r="A510" s="1163">
        <v>495</v>
      </c>
      <c r="B510" s="1164"/>
      <c r="C510" s="1165"/>
      <c r="D510" s="1166"/>
      <c r="E510" s="587" t="e">
        <f t="shared" si="14"/>
        <v>#DIV/0!</v>
      </c>
    </row>
    <row r="511" spans="1:5" s="17" customFormat="1" ht="16.75" customHeight="1" outlineLevel="1">
      <c r="A511" s="1163">
        <v>496</v>
      </c>
      <c r="B511" s="1164"/>
      <c r="C511" s="1165"/>
      <c r="D511" s="1166"/>
      <c r="E511" s="587" t="e">
        <f t="shared" si="14"/>
        <v>#DIV/0!</v>
      </c>
    </row>
    <row r="512" spans="1:5" s="17" customFormat="1" ht="16.75" customHeight="1" outlineLevel="1">
      <c r="A512" s="1163">
        <v>497</v>
      </c>
      <c r="B512" s="1164"/>
      <c r="C512" s="1165"/>
      <c r="D512" s="1166"/>
      <c r="E512" s="587" t="e">
        <f t="shared" si="14"/>
        <v>#DIV/0!</v>
      </c>
    </row>
    <row r="513" spans="1:5" s="17" customFormat="1" ht="16.75" customHeight="1" outlineLevel="1">
      <c r="A513" s="1163">
        <v>498</v>
      </c>
      <c r="B513" s="1164"/>
      <c r="C513" s="1165"/>
      <c r="D513" s="1166"/>
      <c r="E513" s="587" t="e">
        <f t="shared" si="14"/>
        <v>#DIV/0!</v>
      </c>
    </row>
    <row r="514" spans="1:5" s="17" customFormat="1" ht="16.75" customHeight="1" outlineLevel="1">
      <c r="A514" s="1163">
        <v>499</v>
      </c>
      <c r="B514" s="1164"/>
      <c r="C514" s="1165"/>
      <c r="D514" s="1166"/>
      <c r="E514" s="587" t="e">
        <f t="shared" si="14"/>
        <v>#DIV/0!</v>
      </c>
    </row>
    <row r="515" spans="1:5" s="17" customFormat="1" ht="16.75" customHeight="1" outlineLevel="1" thickBot="1">
      <c r="A515" s="1182">
        <v>500</v>
      </c>
      <c r="B515" s="1183"/>
      <c r="C515" s="1184"/>
      <c r="D515" s="1185"/>
      <c r="E515" s="587" t="e">
        <f t="shared" si="14"/>
        <v>#DIV/0!</v>
      </c>
    </row>
    <row r="516" spans="1:5" s="20" customFormat="1" ht="32.25" customHeight="1" thickBot="1">
      <c r="A516" s="1177" t="s">
        <v>149</v>
      </c>
      <c r="B516" s="1177"/>
      <c r="C516" s="1177"/>
      <c r="D516" s="1177"/>
    </row>
    <row r="517" spans="1:5" s="17" customFormat="1" ht="16.75" customHeight="1" outlineLevel="1">
      <c r="A517" s="1180" t="s">
        <v>20</v>
      </c>
      <c r="B517" s="1181"/>
      <c r="C517" s="1181"/>
      <c r="D517" s="27">
        <f>MIN(C528:D1027)</f>
        <v>0</v>
      </c>
    </row>
    <row r="518" spans="1:5" s="17" customFormat="1" ht="16.75" customHeight="1" outlineLevel="1">
      <c r="A518" s="1173" t="s">
        <v>21</v>
      </c>
      <c r="B518" s="1174"/>
      <c r="C518" s="1174"/>
      <c r="D518" s="22">
        <f>MAX(C528:D1027)</f>
        <v>0</v>
      </c>
    </row>
    <row r="519" spans="1:5" s="17" customFormat="1" ht="16.75" customHeight="1" outlineLevel="1">
      <c r="A519" s="1173" t="s">
        <v>22</v>
      </c>
      <c r="B519" s="1174"/>
      <c r="C519" s="1174"/>
      <c r="D519" s="22" t="e">
        <f>AVERAGE(C528:D1027)</f>
        <v>#DIV/0!</v>
      </c>
    </row>
    <row r="520" spans="1:5" s="17" customFormat="1" ht="33.75" customHeight="1" outlineLevel="1">
      <c r="A520" s="1175" t="s">
        <v>23</v>
      </c>
      <c r="B520" s="1174"/>
      <c r="C520" s="1174"/>
      <c r="D520" s="22" t="e">
        <f>D519*1.1</f>
        <v>#DIV/0!</v>
      </c>
    </row>
    <row r="521" spans="1:5" s="17" customFormat="1" ht="33.75" customHeight="1" outlineLevel="1">
      <c r="A521" s="1175" t="s">
        <v>24</v>
      </c>
      <c r="B521" s="1174"/>
      <c r="C521" s="1174"/>
      <c r="D521" s="22" t="e">
        <f>D519*0.9</f>
        <v>#DIV/0!</v>
      </c>
    </row>
    <row r="522" spans="1:5" s="17" customFormat="1" ht="31.5" customHeight="1" outlineLevel="1">
      <c r="A522" s="1175" t="s">
        <v>25</v>
      </c>
      <c r="B522" s="1174"/>
      <c r="C522" s="1174"/>
      <c r="D522" s="23" t="e">
        <f>SUM(E528:E1027)</f>
        <v>#DIV/0!</v>
      </c>
    </row>
    <row r="523" spans="1:5" s="17" customFormat="1" ht="16.75" customHeight="1" outlineLevel="1">
      <c r="A523" s="1173" t="s">
        <v>26</v>
      </c>
      <c r="B523" s="1174"/>
      <c r="C523" s="1174"/>
      <c r="D523" s="88" t="e">
        <f>D522/COUNTA(C528:D1027)</f>
        <v>#DIV/0!</v>
      </c>
    </row>
    <row r="524" spans="1:5" s="17" customFormat="1" ht="16.75" customHeight="1" outlineLevel="1">
      <c r="A524" s="1173" t="s">
        <v>465</v>
      </c>
      <c r="B524" s="1174"/>
      <c r="C524" s="1174"/>
      <c r="D524" s="722"/>
    </row>
    <row r="525" spans="1:5" s="17" customFormat="1" ht="17.25" customHeight="1" outlineLevel="1" thickBot="1">
      <c r="A525" s="1167" t="s">
        <v>407</v>
      </c>
      <c r="B525" s="1168"/>
      <c r="C525" s="1168"/>
      <c r="D525" s="586" t="e">
        <f>STDEV(C528:C1027)/D519</f>
        <v>#DIV/0!</v>
      </c>
    </row>
    <row r="526" spans="1:5" s="17" customFormat="1" ht="6.75" customHeight="1" outlineLevel="1" thickBot="1">
      <c r="B526" s="25"/>
      <c r="C526" s="25"/>
      <c r="D526" s="26"/>
    </row>
    <row r="527" spans="1:5" s="17" customFormat="1" ht="16.75" customHeight="1" outlineLevel="2">
      <c r="A527" s="1169" t="s">
        <v>27</v>
      </c>
      <c r="B527" s="1170"/>
      <c r="C527" s="1171" t="s">
        <v>28</v>
      </c>
      <c r="D527" s="1172"/>
    </row>
    <row r="528" spans="1:5" s="17" customFormat="1" ht="16.75" customHeight="1" outlineLevel="2">
      <c r="A528" s="1163">
        <v>1</v>
      </c>
      <c r="B528" s="1164"/>
      <c r="C528" s="1165"/>
      <c r="D528" s="1166"/>
      <c r="E528" s="587" t="e">
        <f>IF(AND(C528&gt;=D$521,C528&lt;=D$520),1,0)</f>
        <v>#DIV/0!</v>
      </c>
    </row>
    <row r="529" spans="1:5" s="17" customFormat="1" ht="16.75" customHeight="1" outlineLevel="2">
      <c r="A529" s="1163">
        <v>2</v>
      </c>
      <c r="B529" s="1164"/>
      <c r="C529" s="1165"/>
      <c r="D529" s="1166"/>
      <c r="E529" s="587" t="e">
        <f t="shared" ref="E529:E592" si="15">IF(AND(C529&gt;=D$521,C529&lt;=D$520),1,0)</f>
        <v>#DIV/0!</v>
      </c>
    </row>
    <row r="530" spans="1:5" s="17" customFormat="1" ht="16.75" customHeight="1" outlineLevel="2">
      <c r="A530" s="1163">
        <v>3</v>
      </c>
      <c r="B530" s="1164"/>
      <c r="C530" s="1165"/>
      <c r="D530" s="1166"/>
      <c r="E530" s="587" t="e">
        <f t="shared" si="15"/>
        <v>#DIV/0!</v>
      </c>
    </row>
    <row r="531" spans="1:5" s="17" customFormat="1" ht="16.75" customHeight="1" outlineLevel="2">
      <c r="A531" s="1163">
        <v>4</v>
      </c>
      <c r="B531" s="1164"/>
      <c r="C531" s="1165"/>
      <c r="D531" s="1166"/>
      <c r="E531" s="587" t="e">
        <f t="shared" si="15"/>
        <v>#DIV/0!</v>
      </c>
    </row>
    <row r="532" spans="1:5" s="17" customFormat="1" ht="16.75" customHeight="1" outlineLevel="2">
      <c r="A532" s="1163">
        <v>5</v>
      </c>
      <c r="B532" s="1164"/>
      <c r="C532" s="1165"/>
      <c r="D532" s="1166"/>
      <c r="E532" s="587" t="e">
        <f t="shared" si="15"/>
        <v>#DIV/0!</v>
      </c>
    </row>
    <row r="533" spans="1:5" s="17" customFormat="1" ht="16.75" customHeight="1" outlineLevel="2">
      <c r="A533" s="1163">
        <v>6</v>
      </c>
      <c r="B533" s="1164"/>
      <c r="C533" s="1165"/>
      <c r="D533" s="1166"/>
      <c r="E533" s="587" t="e">
        <f t="shared" si="15"/>
        <v>#DIV/0!</v>
      </c>
    </row>
    <row r="534" spans="1:5" s="17" customFormat="1" ht="16.75" customHeight="1" outlineLevel="2">
      <c r="A534" s="1163">
        <v>7</v>
      </c>
      <c r="B534" s="1164"/>
      <c r="C534" s="1165"/>
      <c r="D534" s="1166"/>
      <c r="E534" s="587" t="e">
        <f t="shared" si="15"/>
        <v>#DIV/0!</v>
      </c>
    </row>
    <row r="535" spans="1:5" s="17" customFormat="1" ht="16.75" customHeight="1" outlineLevel="2">
      <c r="A535" s="1163">
        <v>8</v>
      </c>
      <c r="B535" s="1164"/>
      <c r="C535" s="1165"/>
      <c r="D535" s="1166"/>
      <c r="E535" s="587" t="e">
        <f t="shared" si="15"/>
        <v>#DIV/0!</v>
      </c>
    </row>
    <row r="536" spans="1:5" s="17" customFormat="1" ht="16.75" customHeight="1" outlineLevel="2">
      <c r="A536" s="1163">
        <v>9</v>
      </c>
      <c r="B536" s="1164"/>
      <c r="C536" s="1165"/>
      <c r="D536" s="1166"/>
      <c r="E536" s="587" t="e">
        <f t="shared" si="15"/>
        <v>#DIV/0!</v>
      </c>
    </row>
    <row r="537" spans="1:5" s="17" customFormat="1" ht="16.75" customHeight="1" outlineLevel="2">
      <c r="A537" s="1163">
        <v>10</v>
      </c>
      <c r="B537" s="1164"/>
      <c r="C537" s="1165"/>
      <c r="D537" s="1166"/>
      <c r="E537" s="587" t="e">
        <f t="shared" si="15"/>
        <v>#DIV/0!</v>
      </c>
    </row>
    <row r="538" spans="1:5" s="17" customFormat="1" ht="16.75" customHeight="1" outlineLevel="2">
      <c r="A538" s="1163">
        <v>11</v>
      </c>
      <c r="B538" s="1164"/>
      <c r="C538" s="1165"/>
      <c r="D538" s="1166"/>
      <c r="E538" s="587" t="e">
        <f t="shared" si="15"/>
        <v>#DIV/0!</v>
      </c>
    </row>
    <row r="539" spans="1:5" s="17" customFormat="1" ht="16.75" customHeight="1" outlineLevel="2">
      <c r="A539" s="1163">
        <v>12</v>
      </c>
      <c r="B539" s="1164"/>
      <c r="C539" s="1165"/>
      <c r="D539" s="1166"/>
      <c r="E539" s="587" t="e">
        <f t="shared" si="15"/>
        <v>#DIV/0!</v>
      </c>
    </row>
    <row r="540" spans="1:5" s="17" customFormat="1" ht="16.75" customHeight="1" outlineLevel="2">
      <c r="A540" s="1163">
        <v>13</v>
      </c>
      <c r="B540" s="1164"/>
      <c r="C540" s="1165"/>
      <c r="D540" s="1166"/>
      <c r="E540" s="587" t="e">
        <f t="shared" si="15"/>
        <v>#DIV/0!</v>
      </c>
    </row>
    <row r="541" spans="1:5" s="17" customFormat="1" ht="16.75" customHeight="1" outlineLevel="2">
      <c r="A541" s="1163">
        <v>14</v>
      </c>
      <c r="B541" s="1164"/>
      <c r="C541" s="1165"/>
      <c r="D541" s="1166"/>
      <c r="E541" s="587" t="e">
        <f t="shared" si="15"/>
        <v>#DIV/0!</v>
      </c>
    </row>
    <row r="542" spans="1:5" s="17" customFormat="1" ht="16.75" customHeight="1" outlineLevel="2">
      <c r="A542" s="1163">
        <v>15</v>
      </c>
      <c r="B542" s="1164"/>
      <c r="C542" s="1165"/>
      <c r="D542" s="1166"/>
      <c r="E542" s="587" t="e">
        <f t="shared" si="15"/>
        <v>#DIV/0!</v>
      </c>
    </row>
    <row r="543" spans="1:5" s="17" customFormat="1" ht="16.75" customHeight="1" outlineLevel="2">
      <c r="A543" s="1163">
        <v>16</v>
      </c>
      <c r="B543" s="1164"/>
      <c r="C543" s="1165"/>
      <c r="D543" s="1166"/>
      <c r="E543" s="587" t="e">
        <f t="shared" si="15"/>
        <v>#DIV/0!</v>
      </c>
    </row>
    <row r="544" spans="1:5" s="17" customFormat="1" ht="16.75" customHeight="1" outlineLevel="2">
      <c r="A544" s="1163">
        <v>17</v>
      </c>
      <c r="B544" s="1164"/>
      <c r="C544" s="1165"/>
      <c r="D544" s="1166"/>
      <c r="E544" s="587" t="e">
        <f t="shared" si="15"/>
        <v>#DIV/0!</v>
      </c>
    </row>
    <row r="545" spans="1:5" s="17" customFormat="1" ht="16.75" customHeight="1" outlineLevel="2">
      <c r="A545" s="1163">
        <v>18</v>
      </c>
      <c r="B545" s="1164"/>
      <c r="C545" s="1165"/>
      <c r="D545" s="1166"/>
      <c r="E545" s="587" t="e">
        <f t="shared" si="15"/>
        <v>#DIV/0!</v>
      </c>
    </row>
    <row r="546" spans="1:5" s="17" customFormat="1" ht="16.75" customHeight="1" outlineLevel="2">
      <c r="A546" s="1163">
        <v>19</v>
      </c>
      <c r="B546" s="1164"/>
      <c r="C546" s="1165"/>
      <c r="D546" s="1166"/>
      <c r="E546" s="587" t="e">
        <f t="shared" si="15"/>
        <v>#DIV/0!</v>
      </c>
    </row>
    <row r="547" spans="1:5" s="17" customFormat="1" ht="16.75" customHeight="1" outlineLevel="2">
      <c r="A547" s="1163">
        <v>20</v>
      </c>
      <c r="B547" s="1164"/>
      <c r="C547" s="1165"/>
      <c r="D547" s="1166"/>
      <c r="E547" s="587" t="e">
        <f t="shared" si="15"/>
        <v>#DIV/0!</v>
      </c>
    </row>
    <row r="548" spans="1:5" s="17" customFormat="1" ht="16.75" customHeight="1" outlineLevel="2">
      <c r="A548" s="1163">
        <v>21</v>
      </c>
      <c r="B548" s="1164"/>
      <c r="C548" s="1165"/>
      <c r="D548" s="1166"/>
      <c r="E548" s="587" t="e">
        <f t="shared" si="15"/>
        <v>#DIV/0!</v>
      </c>
    </row>
    <row r="549" spans="1:5" s="17" customFormat="1" ht="16.75" customHeight="1" outlineLevel="2">
      <c r="A549" s="1163">
        <v>22</v>
      </c>
      <c r="B549" s="1164"/>
      <c r="C549" s="1165"/>
      <c r="D549" s="1166"/>
      <c r="E549" s="587" t="e">
        <f t="shared" si="15"/>
        <v>#DIV/0!</v>
      </c>
    </row>
    <row r="550" spans="1:5" s="17" customFormat="1" ht="16.75" customHeight="1" outlineLevel="2">
      <c r="A550" s="1163">
        <v>23</v>
      </c>
      <c r="B550" s="1164"/>
      <c r="C550" s="1165"/>
      <c r="D550" s="1166"/>
      <c r="E550" s="587" t="e">
        <f t="shared" si="15"/>
        <v>#DIV/0!</v>
      </c>
    </row>
    <row r="551" spans="1:5" s="17" customFormat="1" ht="16.75" customHeight="1" outlineLevel="2">
      <c r="A551" s="1163">
        <v>24</v>
      </c>
      <c r="B551" s="1164"/>
      <c r="C551" s="1165"/>
      <c r="D551" s="1166"/>
      <c r="E551" s="587" t="e">
        <f t="shared" si="15"/>
        <v>#DIV/0!</v>
      </c>
    </row>
    <row r="552" spans="1:5" s="17" customFormat="1" ht="16.75" customHeight="1" outlineLevel="2">
      <c r="A552" s="1163">
        <v>25</v>
      </c>
      <c r="B552" s="1164"/>
      <c r="C552" s="1165"/>
      <c r="D552" s="1166"/>
      <c r="E552" s="587" t="e">
        <f t="shared" si="15"/>
        <v>#DIV/0!</v>
      </c>
    </row>
    <row r="553" spans="1:5" s="17" customFormat="1" ht="16.75" customHeight="1" outlineLevel="2">
      <c r="A553" s="1163">
        <v>26</v>
      </c>
      <c r="B553" s="1164"/>
      <c r="C553" s="1165"/>
      <c r="D553" s="1166"/>
      <c r="E553" s="587" t="e">
        <f t="shared" si="15"/>
        <v>#DIV/0!</v>
      </c>
    </row>
    <row r="554" spans="1:5" s="17" customFormat="1" ht="16.75" customHeight="1" outlineLevel="2">
      <c r="A554" s="1163">
        <v>27</v>
      </c>
      <c r="B554" s="1164"/>
      <c r="C554" s="1165"/>
      <c r="D554" s="1166"/>
      <c r="E554" s="587" t="e">
        <f t="shared" si="15"/>
        <v>#DIV/0!</v>
      </c>
    </row>
    <row r="555" spans="1:5" s="17" customFormat="1" ht="16.75" customHeight="1" outlineLevel="2">
      <c r="A555" s="1163">
        <v>28</v>
      </c>
      <c r="B555" s="1164"/>
      <c r="C555" s="1165"/>
      <c r="D555" s="1166"/>
      <c r="E555" s="587" t="e">
        <f t="shared" si="15"/>
        <v>#DIV/0!</v>
      </c>
    </row>
    <row r="556" spans="1:5" s="17" customFormat="1" ht="16.75" customHeight="1" outlineLevel="2">
      <c r="A556" s="1163">
        <v>29</v>
      </c>
      <c r="B556" s="1164"/>
      <c r="C556" s="1165"/>
      <c r="D556" s="1166"/>
      <c r="E556" s="587" t="e">
        <f t="shared" si="15"/>
        <v>#DIV/0!</v>
      </c>
    </row>
    <row r="557" spans="1:5" s="17" customFormat="1" ht="16.75" customHeight="1" outlineLevel="2">
      <c r="A557" s="1163">
        <v>30</v>
      </c>
      <c r="B557" s="1164"/>
      <c r="C557" s="1165"/>
      <c r="D557" s="1166"/>
      <c r="E557" s="587" t="e">
        <f t="shared" si="15"/>
        <v>#DIV/0!</v>
      </c>
    </row>
    <row r="558" spans="1:5" s="17" customFormat="1" ht="16.75" customHeight="1" outlineLevel="2">
      <c r="A558" s="1163">
        <v>31</v>
      </c>
      <c r="B558" s="1164"/>
      <c r="C558" s="1165"/>
      <c r="D558" s="1166"/>
      <c r="E558" s="587" t="e">
        <f t="shared" si="15"/>
        <v>#DIV/0!</v>
      </c>
    </row>
    <row r="559" spans="1:5" s="17" customFormat="1" ht="16.75" customHeight="1" outlineLevel="2">
      <c r="A559" s="1163">
        <v>32</v>
      </c>
      <c r="B559" s="1164"/>
      <c r="C559" s="1165"/>
      <c r="D559" s="1166"/>
      <c r="E559" s="587" t="e">
        <f t="shared" si="15"/>
        <v>#DIV/0!</v>
      </c>
    </row>
    <row r="560" spans="1:5" s="17" customFormat="1" ht="16.75" customHeight="1" outlineLevel="2">
      <c r="A560" s="1163">
        <v>33</v>
      </c>
      <c r="B560" s="1164"/>
      <c r="C560" s="1165"/>
      <c r="D560" s="1166"/>
      <c r="E560" s="587" t="e">
        <f t="shared" si="15"/>
        <v>#DIV/0!</v>
      </c>
    </row>
    <row r="561" spans="1:5" s="17" customFormat="1" ht="16.75" customHeight="1" outlineLevel="2">
      <c r="A561" s="1163">
        <v>34</v>
      </c>
      <c r="B561" s="1164"/>
      <c r="C561" s="1165"/>
      <c r="D561" s="1166"/>
      <c r="E561" s="587" t="e">
        <f t="shared" si="15"/>
        <v>#DIV/0!</v>
      </c>
    </row>
    <row r="562" spans="1:5" s="17" customFormat="1" ht="16.75" customHeight="1" outlineLevel="2">
      <c r="A562" s="1163">
        <v>35</v>
      </c>
      <c r="B562" s="1164"/>
      <c r="C562" s="1165"/>
      <c r="D562" s="1166"/>
      <c r="E562" s="587" t="e">
        <f t="shared" si="15"/>
        <v>#DIV/0!</v>
      </c>
    </row>
    <row r="563" spans="1:5" s="17" customFormat="1" ht="16.75" customHeight="1" outlineLevel="2">
      <c r="A563" s="1163">
        <v>36</v>
      </c>
      <c r="B563" s="1164"/>
      <c r="C563" s="1165"/>
      <c r="D563" s="1166"/>
      <c r="E563" s="587" t="e">
        <f t="shared" si="15"/>
        <v>#DIV/0!</v>
      </c>
    </row>
    <row r="564" spans="1:5" s="17" customFormat="1" ht="16.75" customHeight="1" outlineLevel="2">
      <c r="A564" s="1163">
        <v>37</v>
      </c>
      <c r="B564" s="1164"/>
      <c r="C564" s="1165"/>
      <c r="D564" s="1166"/>
      <c r="E564" s="587" t="e">
        <f t="shared" si="15"/>
        <v>#DIV/0!</v>
      </c>
    </row>
    <row r="565" spans="1:5" s="17" customFormat="1" ht="16.75" customHeight="1" outlineLevel="2">
      <c r="A565" s="1163">
        <v>38</v>
      </c>
      <c r="B565" s="1164"/>
      <c r="C565" s="1165"/>
      <c r="D565" s="1166"/>
      <c r="E565" s="587" t="e">
        <f t="shared" si="15"/>
        <v>#DIV/0!</v>
      </c>
    </row>
    <row r="566" spans="1:5" s="17" customFormat="1" ht="16.75" customHeight="1" outlineLevel="2">
      <c r="A566" s="1163">
        <v>39</v>
      </c>
      <c r="B566" s="1164"/>
      <c r="C566" s="1165"/>
      <c r="D566" s="1166"/>
      <c r="E566" s="587" t="e">
        <f t="shared" si="15"/>
        <v>#DIV/0!</v>
      </c>
    </row>
    <row r="567" spans="1:5" s="17" customFormat="1" ht="16.75" customHeight="1" outlineLevel="2">
      <c r="A567" s="1163">
        <v>40</v>
      </c>
      <c r="B567" s="1164"/>
      <c r="C567" s="1165"/>
      <c r="D567" s="1166"/>
      <c r="E567" s="587" t="e">
        <f t="shared" si="15"/>
        <v>#DIV/0!</v>
      </c>
    </row>
    <row r="568" spans="1:5" s="17" customFormat="1" ht="16.75" customHeight="1" outlineLevel="2">
      <c r="A568" s="1163">
        <v>41</v>
      </c>
      <c r="B568" s="1164"/>
      <c r="C568" s="1165"/>
      <c r="D568" s="1166"/>
      <c r="E568" s="587" t="e">
        <f t="shared" si="15"/>
        <v>#DIV/0!</v>
      </c>
    </row>
    <row r="569" spans="1:5" s="17" customFormat="1" ht="16.75" customHeight="1" outlineLevel="2">
      <c r="A569" s="1163">
        <v>42</v>
      </c>
      <c r="B569" s="1164"/>
      <c r="C569" s="1165"/>
      <c r="D569" s="1166"/>
      <c r="E569" s="587" t="e">
        <f t="shared" si="15"/>
        <v>#DIV/0!</v>
      </c>
    </row>
    <row r="570" spans="1:5" s="17" customFormat="1" ht="16.75" customHeight="1" outlineLevel="2">
      <c r="A570" s="1163">
        <v>43</v>
      </c>
      <c r="B570" s="1164"/>
      <c r="C570" s="1165"/>
      <c r="D570" s="1166"/>
      <c r="E570" s="587" t="e">
        <f t="shared" si="15"/>
        <v>#DIV/0!</v>
      </c>
    </row>
    <row r="571" spans="1:5" s="17" customFormat="1" ht="16.75" customHeight="1" outlineLevel="2">
      <c r="A571" s="1163">
        <v>44</v>
      </c>
      <c r="B571" s="1164"/>
      <c r="C571" s="1165"/>
      <c r="D571" s="1166"/>
      <c r="E571" s="587" t="e">
        <f t="shared" si="15"/>
        <v>#DIV/0!</v>
      </c>
    </row>
    <row r="572" spans="1:5" s="17" customFormat="1" ht="16.75" customHeight="1" outlineLevel="2">
      <c r="A572" s="1163">
        <v>45</v>
      </c>
      <c r="B572" s="1164"/>
      <c r="C572" s="1165"/>
      <c r="D572" s="1166"/>
      <c r="E572" s="587" t="e">
        <f t="shared" si="15"/>
        <v>#DIV/0!</v>
      </c>
    </row>
    <row r="573" spans="1:5" s="17" customFormat="1" ht="16.75" customHeight="1" outlineLevel="2">
      <c r="A573" s="1163">
        <v>46</v>
      </c>
      <c r="B573" s="1164"/>
      <c r="C573" s="1165"/>
      <c r="D573" s="1166"/>
      <c r="E573" s="587" t="e">
        <f t="shared" si="15"/>
        <v>#DIV/0!</v>
      </c>
    </row>
    <row r="574" spans="1:5" s="17" customFormat="1" ht="16.75" customHeight="1" outlineLevel="2">
      <c r="A574" s="1163">
        <v>47</v>
      </c>
      <c r="B574" s="1164"/>
      <c r="C574" s="1165"/>
      <c r="D574" s="1166"/>
      <c r="E574" s="587" t="e">
        <f t="shared" si="15"/>
        <v>#DIV/0!</v>
      </c>
    </row>
    <row r="575" spans="1:5" s="17" customFormat="1" ht="16.75" customHeight="1" outlineLevel="2">
      <c r="A575" s="1163">
        <v>48</v>
      </c>
      <c r="B575" s="1164"/>
      <c r="C575" s="1165"/>
      <c r="D575" s="1166"/>
      <c r="E575" s="587" t="e">
        <f t="shared" si="15"/>
        <v>#DIV/0!</v>
      </c>
    </row>
    <row r="576" spans="1:5" s="17" customFormat="1" ht="16.75" customHeight="1" outlineLevel="2">
      <c r="A576" s="1163">
        <v>49</v>
      </c>
      <c r="B576" s="1164"/>
      <c r="C576" s="1165"/>
      <c r="D576" s="1166"/>
      <c r="E576" s="587" t="e">
        <f t="shared" si="15"/>
        <v>#DIV/0!</v>
      </c>
    </row>
    <row r="577" spans="1:5" s="17" customFormat="1" ht="16.75" customHeight="1" outlineLevel="2">
      <c r="A577" s="1163">
        <v>50</v>
      </c>
      <c r="B577" s="1164"/>
      <c r="C577" s="1165"/>
      <c r="D577" s="1166"/>
      <c r="E577" s="587" t="e">
        <f t="shared" si="15"/>
        <v>#DIV/0!</v>
      </c>
    </row>
    <row r="578" spans="1:5" s="17" customFormat="1" ht="16.75" customHeight="1" outlineLevel="2">
      <c r="A578" s="1163">
        <v>51</v>
      </c>
      <c r="B578" s="1164"/>
      <c r="C578" s="1165"/>
      <c r="D578" s="1166"/>
      <c r="E578" s="587" t="e">
        <f t="shared" si="15"/>
        <v>#DIV/0!</v>
      </c>
    </row>
    <row r="579" spans="1:5" s="17" customFormat="1" ht="16.75" customHeight="1" outlineLevel="2">
      <c r="A579" s="1163">
        <v>52</v>
      </c>
      <c r="B579" s="1164"/>
      <c r="C579" s="1165"/>
      <c r="D579" s="1166"/>
      <c r="E579" s="587" t="e">
        <f t="shared" si="15"/>
        <v>#DIV/0!</v>
      </c>
    </row>
    <row r="580" spans="1:5" s="17" customFormat="1" ht="16.75" customHeight="1" outlineLevel="2">
      <c r="A580" s="1163">
        <v>53</v>
      </c>
      <c r="B580" s="1164"/>
      <c r="C580" s="1165"/>
      <c r="D580" s="1166"/>
      <c r="E580" s="587" t="e">
        <f t="shared" si="15"/>
        <v>#DIV/0!</v>
      </c>
    </row>
    <row r="581" spans="1:5" s="17" customFormat="1" ht="16.75" customHeight="1" outlineLevel="2">
      <c r="A581" s="1163">
        <v>54</v>
      </c>
      <c r="B581" s="1164"/>
      <c r="C581" s="1165"/>
      <c r="D581" s="1166"/>
      <c r="E581" s="587" t="e">
        <f t="shared" si="15"/>
        <v>#DIV/0!</v>
      </c>
    </row>
    <row r="582" spans="1:5" s="17" customFormat="1" ht="16.75" customHeight="1" outlineLevel="2">
      <c r="A582" s="1163">
        <v>55</v>
      </c>
      <c r="B582" s="1164"/>
      <c r="C582" s="1165"/>
      <c r="D582" s="1166"/>
      <c r="E582" s="587" t="e">
        <f t="shared" si="15"/>
        <v>#DIV/0!</v>
      </c>
    </row>
    <row r="583" spans="1:5" s="17" customFormat="1" ht="16.75" customHeight="1" outlineLevel="2">
      <c r="A583" s="1163">
        <v>56</v>
      </c>
      <c r="B583" s="1164"/>
      <c r="C583" s="1165"/>
      <c r="D583" s="1166"/>
      <c r="E583" s="587" t="e">
        <f t="shared" si="15"/>
        <v>#DIV/0!</v>
      </c>
    </row>
    <row r="584" spans="1:5" s="17" customFormat="1" ht="16.75" customHeight="1" outlineLevel="2">
      <c r="A584" s="1163">
        <v>57</v>
      </c>
      <c r="B584" s="1164"/>
      <c r="C584" s="1165"/>
      <c r="D584" s="1166"/>
      <c r="E584" s="587" t="e">
        <f t="shared" si="15"/>
        <v>#DIV/0!</v>
      </c>
    </row>
    <row r="585" spans="1:5" s="17" customFormat="1" ht="16.75" customHeight="1" outlineLevel="2">
      <c r="A585" s="1163">
        <v>58</v>
      </c>
      <c r="B585" s="1164"/>
      <c r="C585" s="1165"/>
      <c r="D585" s="1166"/>
      <c r="E585" s="587" t="e">
        <f t="shared" si="15"/>
        <v>#DIV/0!</v>
      </c>
    </row>
    <row r="586" spans="1:5" s="17" customFormat="1" ht="16.75" customHeight="1" outlineLevel="2">
      <c r="A586" s="1163">
        <v>59</v>
      </c>
      <c r="B586" s="1164"/>
      <c r="C586" s="1165"/>
      <c r="D586" s="1166"/>
      <c r="E586" s="587" t="e">
        <f t="shared" si="15"/>
        <v>#DIV/0!</v>
      </c>
    </row>
    <row r="587" spans="1:5" s="17" customFormat="1" ht="16.75" customHeight="1" outlineLevel="2">
      <c r="A587" s="1163">
        <v>60</v>
      </c>
      <c r="B587" s="1164"/>
      <c r="C587" s="1165"/>
      <c r="D587" s="1166"/>
      <c r="E587" s="587" t="e">
        <f t="shared" si="15"/>
        <v>#DIV/0!</v>
      </c>
    </row>
    <row r="588" spans="1:5" s="17" customFormat="1" ht="16.75" customHeight="1" outlineLevel="2">
      <c r="A588" s="1163">
        <v>61</v>
      </c>
      <c r="B588" s="1164"/>
      <c r="C588" s="1165"/>
      <c r="D588" s="1166"/>
      <c r="E588" s="587" t="e">
        <f t="shared" si="15"/>
        <v>#DIV/0!</v>
      </c>
    </row>
    <row r="589" spans="1:5" s="17" customFormat="1" ht="16.75" customHeight="1" outlineLevel="2">
      <c r="A589" s="1163">
        <v>62</v>
      </c>
      <c r="B589" s="1164"/>
      <c r="C589" s="1165"/>
      <c r="D589" s="1166"/>
      <c r="E589" s="587" t="e">
        <f t="shared" si="15"/>
        <v>#DIV/0!</v>
      </c>
    </row>
    <row r="590" spans="1:5" s="17" customFormat="1" ht="16.75" customHeight="1" outlineLevel="2">
      <c r="A590" s="1163">
        <v>63</v>
      </c>
      <c r="B590" s="1164"/>
      <c r="C590" s="1165"/>
      <c r="D590" s="1166"/>
      <c r="E590" s="587" t="e">
        <f t="shared" si="15"/>
        <v>#DIV/0!</v>
      </c>
    </row>
    <row r="591" spans="1:5" s="17" customFormat="1" ht="16.75" customHeight="1" outlineLevel="2">
      <c r="A591" s="1163">
        <v>64</v>
      </c>
      <c r="B591" s="1164"/>
      <c r="C591" s="1165"/>
      <c r="D591" s="1166"/>
      <c r="E591" s="587" t="e">
        <f t="shared" si="15"/>
        <v>#DIV/0!</v>
      </c>
    </row>
    <row r="592" spans="1:5" s="17" customFormat="1" ht="16.75" customHeight="1" outlineLevel="2">
      <c r="A592" s="1163">
        <v>65</v>
      </c>
      <c r="B592" s="1164"/>
      <c r="C592" s="1165"/>
      <c r="D592" s="1166"/>
      <c r="E592" s="587" t="e">
        <f t="shared" si="15"/>
        <v>#DIV/0!</v>
      </c>
    </row>
    <row r="593" spans="1:5" s="17" customFormat="1" ht="16.75" customHeight="1" outlineLevel="2">
      <c r="A593" s="1163">
        <v>66</v>
      </c>
      <c r="B593" s="1164"/>
      <c r="C593" s="1165"/>
      <c r="D593" s="1166"/>
      <c r="E593" s="587" t="e">
        <f t="shared" ref="E593:E656" si="16">IF(AND(C593&gt;=D$521,C593&lt;=D$520),1,0)</f>
        <v>#DIV/0!</v>
      </c>
    </row>
    <row r="594" spans="1:5" s="17" customFormat="1" ht="16.75" customHeight="1" outlineLevel="2">
      <c r="A594" s="1163">
        <v>67</v>
      </c>
      <c r="B594" s="1164"/>
      <c r="C594" s="1165"/>
      <c r="D594" s="1166"/>
      <c r="E594" s="587" t="e">
        <f t="shared" si="16"/>
        <v>#DIV/0!</v>
      </c>
    </row>
    <row r="595" spans="1:5" s="17" customFormat="1" ht="16.75" customHeight="1" outlineLevel="2">
      <c r="A595" s="1163">
        <v>68</v>
      </c>
      <c r="B595" s="1164"/>
      <c r="C595" s="1165"/>
      <c r="D595" s="1166"/>
      <c r="E595" s="587" t="e">
        <f t="shared" si="16"/>
        <v>#DIV/0!</v>
      </c>
    </row>
    <row r="596" spans="1:5" s="17" customFormat="1" ht="16.75" customHeight="1" outlineLevel="2">
      <c r="A596" s="1163">
        <v>69</v>
      </c>
      <c r="B596" s="1164"/>
      <c r="C596" s="1165"/>
      <c r="D596" s="1166"/>
      <c r="E596" s="587" t="e">
        <f t="shared" si="16"/>
        <v>#DIV/0!</v>
      </c>
    </row>
    <row r="597" spans="1:5" s="17" customFormat="1" ht="16.75" customHeight="1" outlineLevel="2">
      <c r="A597" s="1163">
        <v>70</v>
      </c>
      <c r="B597" s="1164"/>
      <c r="C597" s="1165"/>
      <c r="D597" s="1166"/>
      <c r="E597" s="587" t="e">
        <f t="shared" si="16"/>
        <v>#DIV/0!</v>
      </c>
    </row>
    <row r="598" spans="1:5" s="17" customFormat="1" ht="16.75" customHeight="1" outlineLevel="2">
      <c r="A598" s="1163">
        <v>71</v>
      </c>
      <c r="B598" s="1164"/>
      <c r="C598" s="1165"/>
      <c r="D598" s="1166"/>
      <c r="E598" s="587" t="e">
        <f t="shared" si="16"/>
        <v>#DIV/0!</v>
      </c>
    </row>
    <row r="599" spans="1:5" s="17" customFormat="1" ht="16.75" customHeight="1" outlineLevel="2">
      <c r="A599" s="1163">
        <v>72</v>
      </c>
      <c r="B599" s="1164"/>
      <c r="C599" s="1165"/>
      <c r="D599" s="1166"/>
      <c r="E599" s="587" t="e">
        <f t="shared" si="16"/>
        <v>#DIV/0!</v>
      </c>
    </row>
    <row r="600" spans="1:5" s="17" customFormat="1" ht="16.75" customHeight="1" outlineLevel="2">
      <c r="A600" s="1163">
        <v>73</v>
      </c>
      <c r="B600" s="1164"/>
      <c r="C600" s="1165"/>
      <c r="D600" s="1166"/>
      <c r="E600" s="587" t="e">
        <f t="shared" si="16"/>
        <v>#DIV/0!</v>
      </c>
    </row>
    <row r="601" spans="1:5" s="17" customFormat="1" ht="16.75" customHeight="1" outlineLevel="2">
      <c r="A601" s="1163">
        <v>74</v>
      </c>
      <c r="B601" s="1164"/>
      <c r="C601" s="1165"/>
      <c r="D601" s="1166"/>
      <c r="E601" s="587" t="e">
        <f t="shared" si="16"/>
        <v>#DIV/0!</v>
      </c>
    </row>
    <row r="602" spans="1:5" s="17" customFormat="1" ht="16.75" customHeight="1" outlineLevel="2">
      <c r="A602" s="1163">
        <v>75</v>
      </c>
      <c r="B602" s="1164"/>
      <c r="C602" s="1165"/>
      <c r="D602" s="1166"/>
      <c r="E602" s="587" t="e">
        <f t="shared" si="16"/>
        <v>#DIV/0!</v>
      </c>
    </row>
    <row r="603" spans="1:5" s="17" customFormat="1" ht="16.75" customHeight="1" outlineLevel="2">
      <c r="A603" s="1163">
        <v>76</v>
      </c>
      <c r="B603" s="1164"/>
      <c r="C603" s="1165"/>
      <c r="D603" s="1166"/>
      <c r="E603" s="587" t="e">
        <f t="shared" si="16"/>
        <v>#DIV/0!</v>
      </c>
    </row>
    <row r="604" spans="1:5" s="17" customFormat="1" ht="16.75" customHeight="1" outlineLevel="2">
      <c r="A604" s="1163">
        <v>77</v>
      </c>
      <c r="B604" s="1164"/>
      <c r="C604" s="1165"/>
      <c r="D604" s="1166"/>
      <c r="E604" s="587" t="e">
        <f t="shared" si="16"/>
        <v>#DIV/0!</v>
      </c>
    </row>
    <row r="605" spans="1:5" s="17" customFormat="1" ht="16.75" customHeight="1" outlineLevel="2">
      <c r="A605" s="1163">
        <v>78</v>
      </c>
      <c r="B605" s="1164"/>
      <c r="C605" s="1165"/>
      <c r="D605" s="1166"/>
      <c r="E605" s="587" t="e">
        <f t="shared" si="16"/>
        <v>#DIV/0!</v>
      </c>
    </row>
    <row r="606" spans="1:5" s="17" customFormat="1" ht="16.75" customHeight="1" outlineLevel="2">
      <c r="A606" s="1163">
        <v>79</v>
      </c>
      <c r="B606" s="1164"/>
      <c r="C606" s="1165"/>
      <c r="D606" s="1166"/>
      <c r="E606" s="587" t="e">
        <f t="shared" si="16"/>
        <v>#DIV/0!</v>
      </c>
    </row>
    <row r="607" spans="1:5" s="17" customFormat="1" ht="16.75" customHeight="1" outlineLevel="2">
      <c r="A607" s="1163">
        <v>80</v>
      </c>
      <c r="B607" s="1164"/>
      <c r="C607" s="1165"/>
      <c r="D607" s="1166"/>
      <c r="E607" s="587" t="e">
        <f t="shared" si="16"/>
        <v>#DIV/0!</v>
      </c>
    </row>
    <row r="608" spans="1:5" s="17" customFormat="1" ht="16.75" customHeight="1" outlineLevel="2">
      <c r="A608" s="1163">
        <v>81</v>
      </c>
      <c r="B608" s="1164"/>
      <c r="C608" s="1165"/>
      <c r="D608" s="1166"/>
      <c r="E608" s="587" t="e">
        <f t="shared" si="16"/>
        <v>#DIV/0!</v>
      </c>
    </row>
    <row r="609" spans="1:5" s="17" customFormat="1" ht="16.75" customHeight="1" outlineLevel="2">
      <c r="A609" s="1163">
        <v>82</v>
      </c>
      <c r="B609" s="1164"/>
      <c r="C609" s="1165"/>
      <c r="D609" s="1166"/>
      <c r="E609" s="587" t="e">
        <f t="shared" si="16"/>
        <v>#DIV/0!</v>
      </c>
    </row>
    <row r="610" spans="1:5" s="17" customFormat="1" ht="16.75" customHeight="1" outlineLevel="2">
      <c r="A610" s="1163">
        <v>83</v>
      </c>
      <c r="B610" s="1164"/>
      <c r="C610" s="1165"/>
      <c r="D610" s="1166"/>
      <c r="E610" s="587" t="e">
        <f t="shared" si="16"/>
        <v>#DIV/0!</v>
      </c>
    </row>
    <row r="611" spans="1:5" s="17" customFormat="1" ht="16.75" customHeight="1" outlineLevel="2">
      <c r="A611" s="1163">
        <v>84</v>
      </c>
      <c r="B611" s="1164"/>
      <c r="C611" s="1165"/>
      <c r="D611" s="1166"/>
      <c r="E611" s="587" t="e">
        <f t="shared" si="16"/>
        <v>#DIV/0!</v>
      </c>
    </row>
    <row r="612" spans="1:5" s="17" customFormat="1" ht="16.75" customHeight="1" outlineLevel="2">
      <c r="A612" s="1163">
        <v>85</v>
      </c>
      <c r="B612" s="1164"/>
      <c r="C612" s="1165"/>
      <c r="D612" s="1166"/>
      <c r="E612" s="587" t="e">
        <f t="shared" si="16"/>
        <v>#DIV/0!</v>
      </c>
    </row>
    <row r="613" spans="1:5" s="17" customFormat="1" ht="16.75" customHeight="1" outlineLevel="2">
      <c r="A613" s="1163">
        <v>86</v>
      </c>
      <c r="B613" s="1164"/>
      <c r="C613" s="1165"/>
      <c r="D613" s="1166"/>
      <c r="E613" s="587" t="e">
        <f t="shared" si="16"/>
        <v>#DIV/0!</v>
      </c>
    </row>
    <row r="614" spans="1:5" s="17" customFormat="1" ht="16.75" customHeight="1" outlineLevel="2">
      <c r="A614" s="1163">
        <v>87</v>
      </c>
      <c r="B614" s="1164"/>
      <c r="C614" s="1165"/>
      <c r="D614" s="1166"/>
      <c r="E614" s="587" t="e">
        <f t="shared" si="16"/>
        <v>#DIV/0!</v>
      </c>
    </row>
    <row r="615" spans="1:5" s="17" customFormat="1" ht="16.75" customHeight="1" outlineLevel="2">
      <c r="A615" s="1163">
        <v>88</v>
      </c>
      <c r="B615" s="1164"/>
      <c r="C615" s="1165"/>
      <c r="D615" s="1166"/>
      <c r="E615" s="587" t="e">
        <f t="shared" si="16"/>
        <v>#DIV/0!</v>
      </c>
    </row>
    <row r="616" spans="1:5" s="17" customFormat="1" ht="16.75" customHeight="1" outlineLevel="2">
      <c r="A616" s="1163">
        <v>89</v>
      </c>
      <c r="B616" s="1164"/>
      <c r="C616" s="1165"/>
      <c r="D616" s="1166"/>
      <c r="E616" s="587" t="e">
        <f t="shared" si="16"/>
        <v>#DIV/0!</v>
      </c>
    </row>
    <row r="617" spans="1:5" s="17" customFormat="1" ht="16.75" customHeight="1" outlineLevel="2">
      <c r="A617" s="1163">
        <v>90</v>
      </c>
      <c r="B617" s="1164"/>
      <c r="C617" s="1165"/>
      <c r="D617" s="1166"/>
      <c r="E617" s="587" t="e">
        <f t="shared" si="16"/>
        <v>#DIV/0!</v>
      </c>
    </row>
    <row r="618" spans="1:5" s="17" customFormat="1" ht="16.75" customHeight="1" outlineLevel="2">
      <c r="A618" s="1163">
        <v>91</v>
      </c>
      <c r="B618" s="1164"/>
      <c r="C618" s="1165"/>
      <c r="D618" s="1166"/>
      <c r="E618" s="587" t="e">
        <f t="shared" si="16"/>
        <v>#DIV/0!</v>
      </c>
    </row>
    <row r="619" spans="1:5" s="17" customFormat="1" ht="16.75" customHeight="1" outlineLevel="2">
      <c r="A619" s="1163">
        <v>92</v>
      </c>
      <c r="B619" s="1164"/>
      <c r="C619" s="1165"/>
      <c r="D619" s="1166"/>
      <c r="E619" s="587" t="e">
        <f t="shared" si="16"/>
        <v>#DIV/0!</v>
      </c>
    </row>
    <row r="620" spans="1:5" s="17" customFormat="1" ht="16.75" customHeight="1" outlineLevel="2">
      <c r="A620" s="1163">
        <v>93</v>
      </c>
      <c r="B620" s="1164"/>
      <c r="C620" s="1165"/>
      <c r="D620" s="1166"/>
      <c r="E620" s="587" t="e">
        <f t="shared" si="16"/>
        <v>#DIV/0!</v>
      </c>
    </row>
    <row r="621" spans="1:5" s="17" customFormat="1" ht="16.75" customHeight="1" outlineLevel="2">
      <c r="A621" s="1163">
        <v>94</v>
      </c>
      <c r="B621" s="1164"/>
      <c r="C621" s="1165"/>
      <c r="D621" s="1166"/>
      <c r="E621" s="587" t="e">
        <f t="shared" si="16"/>
        <v>#DIV/0!</v>
      </c>
    </row>
    <row r="622" spans="1:5" s="17" customFormat="1" ht="16.75" customHeight="1" outlineLevel="2">
      <c r="A622" s="1163">
        <v>95</v>
      </c>
      <c r="B622" s="1164"/>
      <c r="C622" s="1165"/>
      <c r="D622" s="1166"/>
      <c r="E622" s="587" t="e">
        <f t="shared" si="16"/>
        <v>#DIV/0!</v>
      </c>
    </row>
    <row r="623" spans="1:5" s="17" customFormat="1" ht="16.75" customHeight="1" outlineLevel="2">
      <c r="A623" s="1163">
        <v>96</v>
      </c>
      <c r="B623" s="1164"/>
      <c r="C623" s="1165"/>
      <c r="D623" s="1166"/>
      <c r="E623" s="587" t="e">
        <f t="shared" si="16"/>
        <v>#DIV/0!</v>
      </c>
    </row>
    <row r="624" spans="1:5" s="17" customFormat="1" ht="16.75" customHeight="1" outlineLevel="2">
      <c r="A624" s="1163">
        <v>97</v>
      </c>
      <c r="B624" s="1164"/>
      <c r="C624" s="1165"/>
      <c r="D624" s="1166"/>
      <c r="E624" s="587" t="e">
        <f t="shared" si="16"/>
        <v>#DIV/0!</v>
      </c>
    </row>
    <row r="625" spans="1:5" s="17" customFormat="1" ht="16.75" customHeight="1" outlineLevel="2">
      <c r="A625" s="1163">
        <v>98</v>
      </c>
      <c r="B625" s="1164"/>
      <c r="C625" s="1165"/>
      <c r="D625" s="1166"/>
      <c r="E625" s="587" t="e">
        <f t="shared" si="16"/>
        <v>#DIV/0!</v>
      </c>
    </row>
    <row r="626" spans="1:5" s="17" customFormat="1" ht="16.75" customHeight="1" outlineLevel="2">
      <c r="A626" s="1163">
        <v>99</v>
      </c>
      <c r="B626" s="1164"/>
      <c r="C626" s="1165"/>
      <c r="D626" s="1166"/>
      <c r="E626" s="587" t="e">
        <f t="shared" si="16"/>
        <v>#DIV/0!</v>
      </c>
    </row>
    <row r="627" spans="1:5" s="17" customFormat="1" ht="16.75" customHeight="1" outlineLevel="2">
      <c r="A627" s="1163">
        <v>100</v>
      </c>
      <c r="B627" s="1164"/>
      <c r="C627" s="1165"/>
      <c r="D627" s="1166"/>
      <c r="E627" s="587" t="e">
        <f t="shared" si="16"/>
        <v>#DIV/0!</v>
      </c>
    </row>
    <row r="628" spans="1:5" s="17" customFormat="1" ht="16.75" customHeight="1" outlineLevel="2">
      <c r="A628" s="1163">
        <v>101</v>
      </c>
      <c r="B628" s="1164"/>
      <c r="C628" s="1165"/>
      <c r="D628" s="1166"/>
      <c r="E628" s="587" t="e">
        <f t="shared" si="16"/>
        <v>#DIV/0!</v>
      </c>
    </row>
    <row r="629" spans="1:5" s="17" customFormat="1" ht="16.75" customHeight="1" outlineLevel="2">
      <c r="A629" s="1163">
        <v>102</v>
      </c>
      <c r="B629" s="1164"/>
      <c r="C629" s="1165"/>
      <c r="D629" s="1166"/>
      <c r="E629" s="587" t="e">
        <f t="shared" si="16"/>
        <v>#DIV/0!</v>
      </c>
    </row>
    <row r="630" spans="1:5" s="17" customFormat="1" ht="16.75" customHeight="1" outlineLevel="2">
      <c r="A630" s="1163">
        <v>103</v>
      </c>
      <c r="B630" s="1164"/>
      <c r="C630" s="1165"/>
      <c r="D630" s="1166"/>
      <c r="E630" s="587" t="e">
        <f t="shared" si="16"/>
        <v>#DIV/0!</v>
      </c>
    </row>
    <row r="631" spans="1:5" s="17" customFormat="1" ht="16.75" customHeight="1" outlineLevel="2">
      <c r="A631" s="1163">
        <v>104</v>
      </c>
      <c r="B631" s="1164"/>
      <c r="C631" s="1165"/>
      <c r="D631" s="1166"/>
      <c r="E631" s="587" t="e">
        <f t="shared" si="16"/>
        <v>#DIV/0!</v>
      </c>
    </row>
    <row r="632" spans="1:5" s="17" customFormat="1" ht="16.75" customHeight="1" outlineLevel="2">
      <c r="A632" s="1163">
        <v>105</v>
      </c>
      <c r="B632" s="1164"/>
      <c r="C632" s="1165"/>
      <c r="D632" s="1166"/>
      <c r="E632" s="587" t="e">
        <f t="shared" si="16"/>
        <v>#DIV/0!</v>
      </c>
    </row>
    <row r="633" spans="1:5" s="17" customFormat="1" ht="16.75" customHeight="1" outlineLevel="2">
      <c r="A633" s="1163">
        <v>106</v>
      </c>
      <c r="B633" s="1164"/>
      <c r="C633" s="1165"/>
      <c r="D633" s="1166"/>
      <c r="E633" s="587" t="e">
        <f t="shared" si="16"/>
        <v>#DIV/0!</v>
      </c>
    </row>
    <row r="634" spans="1:5" s="17" customFormat="1" ht="16.75" customHeight="1" outlineLevel="2">
      <c r="A634" s="1163">
        <v>107</v>
      </c>
      <c r="B634" s="1164"/>
      <c r="C634" s="1165"/>
      <c r="D634" s="1166"/>
      <c r="E634" s="587" t="e">
        <f t="shared" si="16"/>
        <v>#DIV/0!</v>
      </c>
    </row>
    <row r="635" spans="1:5" s="17" customFormat="1" ht="16.75" customHeight="1" outlineLevel="2">
      <c r="A635" s="1163">
        <v>108</v>
      </c>
      <c r="B635" s="1164"/>
      <c r="C635" s="1165"/>
      <c r="D635" s="1166"/>
      <c r="E635" s="587" t="e">
        <f t="shared" si="16"/>
        <v>#DIV/0!</v>
      </c>
    </row>
    <row r="636" spans="1:5" s="17" customFormat="1" ht="16.75" customHeight="1" outlineLevel="2">
      <c r="A636" s="1163">
        <v>109</v>
      </c>
      <c r="B636" s="1164"/>
      <c r="C636" s="1165"/>
      <c r="D636" s="1166"/>
      <c r="E636" s="587" t="e">
        <f t="shared" si="16"/>
        <v>#DIV/0!</v>
      </c>
    </row>
    <row r="637" spans="1:5" s="17" customFormat="1" ht="16.75" customHeight="1" outlineLevel="2">
      <c r="A637" s="1163">
        <v>110</v>
      </c>
      <c r="B637" s="1164"/>
      <c r="C637" s="1165"/>
      <c r="D637" s="1166"/>
      <c r="E637" s="587" t="e">
        <f t="shared" si="16"/>
        <v>#DIV/0!</v>
      </c>
    </row>
    <row r="638" spans="1:5" s="17" customFormat="1" ht="16.75" customHeight="1" outlineLevel="2">
      <c r="A638" s="1163">
        <v>111</v>
      </c>
      <c r="B638" s="1164"/>
      <c r="C638" s="1165"/>
      <c r="D638" s="1166"/>
      <c r="E638" s="587" t="e">
        <f t="shared" si="16"/>
        <v>#DIV/0!</v>
      </c>
    </row>
    <row r="639" spans="1:5" s="17" customFormat="1" ht="16.75" customHeight="1" outlineLevel="2">
      <c r="A639" s="1163">
        <v>112</v>
      </c>
      <c r="B639" s="1164"/>
      <c r="C639" s="1165"/>
      <c r="D639" s="1166"/>
      <c r="E639" s="587" t="e">
        <f t="shared" si="16"/>
        <v>#DIV/0!</v>
      </c>
    </row>
    <row r="640" spans="1:5" s="17" customFormat="1" ht="16.75" customHeight="1" outlineLevel="2">
      <c r="A640" s="1163">
        <v>113</v>
      </c>
      <c r="B640" s="1164"/>
      <c r="C640" s="1165"/>
      <c r="D640" s="1166"/>
      <c r="E640" s="587" t="e">
        <f t="shared" si="16"/>
        <v>#DIV/0!</v>
      </c>
    </row>
    <row r="641" spans="1:5" s="17" customFormat="1" ht="16.75" customHeight="1" outlineLevel="2">
      <c r="A641" s="1163">
        <v>114</v>
      </c>
      <c r="B641" s="1164"/>
      <c r="C641" s="1165"/>
      <c r="D641" s="1166"/>
      <c r="E641" s="587" t="e">
        <f t="shared" si="16"/>
        <v>#DIV/0!</v>
      </c>
    </row>
    <row r="642" spans="1:5" s="17" customFormat="1" ht="16.75" customHeight="1" outlineLevel="2">
      <c r="A642" s="1163">
        <v>115</v>
      </c>
      <c r="B642" s="1164"/>
      <c r="C642" s="1165"/>
      <c r="D642" s="1166"/>
      <c r="E642" s="587" t="e">
        <f t="shared" si="16"/>
        <v>#DIV/0!</v>
      </c>
    </row>
    <row r="643" spans="1:5" s="17" customFormat="1" ht="16.75" customHeight="1" outlineLevel="2">
      <c r="A643" s="1163">
        <v>116</v>
      </c>
      <c r="B643" s="1164"/>
      <c r="C643" s="1165"/>
      <c r="D643" s="1166"/>
      <c r="E643" s="587" t="e">
        <f t="shared" si="16"/>
        <v>#DIV/0!</v>
      </c>
    </row>
    <row r="644" spans="1:5" s="17" customFormat="1" ht="16.75" customHeight="1" outlineLevel="2">
      <c r="A644" s="1163">
        <v>117</v>
      </c>
      <c r="B644" s="1164"/>
      <c r="C644" s="1165"/>
      <c r="D644" s="1166"/>
      <c r="E644" s="587" t="e">
        <f t="shared" si="16"/>
        <v>#DIV/0!</v>
      </c>
    </row>
    <row r="645" spans="1:5" s="17" customFormat="1" ht="16.75" customHeight="1" outlineLevel="2">
      <c r="A645" s="1163">
        <v>118</v>
      </c>
      <c r="B645" s="1164"/>
      <c r="C645" s="1165"/>
      <c r="D645" s="1166"/>
      <c r="E645" s="587" t="e">
        <f t="shared" si="16"/>
        <v>#DIV/0!</v>
      </c>
    </row>
    <row r="646" spans="1:5" s="17" customFormat="1" ht="16.75" customHeight="1" outlineLevel="2">
      <c r="A646" s="1163">
        <v>119</v>
      </c>
      <c r="B646" s="1164"/>
      <c r="C646" s="1165"/>
      <c r="D646" s="1166"/>
      <c r="E646" s="587" t="e">
        <f t="shared" si="16"/>
        <v>#DIV/0!</v>
      </c>
    </row>
    <row r="647" spans="1:5" s="17" customFormat="1" ht="16.75" customHeight="1" outlineLevel="2">
      <c r="A647" s="1163">
        <v>120</v>
      </c>
      <c r="B647" s="1164"/>
      <c r="C647" s="1165"/>
      <c r="D647" s="1166"/>
      <c r="E647" s="587" t="e">
        <f t="shared" si="16"/>
        <v>#DIV/0!</v>
      </c>
    </row>
    <row r="648" spans="1:5" s="17" customFormat="1" ht="16.75" customHeight="1" outlineLevel="2">
      <c r="A648" s="1163">
        <v>121</v>
      </c>
      <c r="B648" s="1164"/>
      <c r="C648" s="1165"/>
      <c r="D648" s="1166"/>
      <c r="E648" s="587" t="e">
        <f t="shared" si="16"/>
        <v>#DIV/0!</v>
      </c>
    </row>
    <row r="649" spans="1:5" s="17" customFormat="1" ht="16.75" customHeight="1" outlineLevel="2">
      <c r="A649" s="1163">
        <v>122</v>
      </c>
      <c r="B649" s="1164"/>
      <c r="C649" s="1165"/>
      <c r="D649" s="1166"/>
      <c r="E649" s="587" t="e">
        <f t="shared" si="16"/>
        <v>#DIV/0!</v>
      </c>
    </row>
    <row r="650" spans="1:5" s="17" customFormat="1" ht="16.75" customHeight="1" outlineLevel="2">
      <c r="A650" s="1163">
        <v>123</v>
      </c>
      <c r="B650" s="1164"/>
      <c r="C650" s="1165"/>
      <c r="D650" s="1166"/>
      <c r="E650" s="587" t="e">
        <f t="shared" si="16"/>
        <v>#DIV/0!</v>
      </c>
    </row>
    <row r="651" spans="1:5" s="17" customFormat="1" ht="16.75" customHeight="1" outlineLevel="2">
      <c r="A651" s="1163">
        <v>124</v>
      </c>
      <c r="B651" s="1164"/>
      <c r="C651" s="1165"/>
      <c r="D651" s="1166"/>
      <c r="E651" s="587" t="e">
        <f t="shared" si="16"/>
        <v>#DIV/0!</v>
      </c>
    </row>
    <row r="652" spans="1:5" s="17" customFormat="1" ht="16.75" customHeight="1" outlineLevel="2">
      <c r="A652" s="1163">
        <v>125</v>
      </c>
      <c r="B652" s="1164"/>
      <c r="C652" s="1165"/>
      <c r="D652" s="1166"/>
      <c r="E652" s="587" t="e">
        <f t="shared" si="16"/>
        <v>#DIV/0!</v>
      </c>
    </row>
    <row r="653" spans="1:5" s="17" customFormat="1" ht="16.75" customHeight="1" outlineLevel="2">
      <c r="A653" s="1163">
        <v>126</v>
      </c>
      <c r="B653" s="1164"/>
      <c r="C653" s="1165"/>
      <c r="D653" s="1166"/>
      <c r="E653" s="587" t="e">
        <f t="shared" si="16"/>
        <v>#DIV/0!</v>
      </c>
    </row>
    <row r="654" spans="1:5" s="17" customFormat="1" ht="16.75" customHeight="1" outlineLevel="2">
      <c r="A654" s="1163">
        <v>127</v>
      </c>
      <c r="B654" s="1164"/>
      <c r="C654" s="1165"/>
      <c r="D654" s="1166"/>
      <c r="E654" s="587" t="e">
        <f t="shared" si="16"/>
        <v>#DIV/0!</v>
      </c>
    </row>
    <row r="655" spans="1:5" s="17" customFormat="1" ht="16.75" customHeight="1" outlineLevel="2">
      <c r="A655" s="1163">
        <v>128</v>
      </c>
      <c r="B655" s="1164"/>
      <c r="C655" s="1165"/>
      <c r="D655" s="1166"/>
      <c r="E655" s="587" t="e">
        <f t="shared" si="16"/>
        <v>#DIV/0!</v>
      </c>
    </row>
    <row r="656" spans="1:5" s="17" customFormat="1" ht="16.75" customHeight="1" outlineLevel="2">
      <c r="A656" s="1163">
        <v>129</v>
      </c>
      <c r="B656" s="1164"/>
      <c r="C656" s="1165"/>
      <c r="D656" s="1166"/>
      <c r="E656" s="587" t="e">
        <f t="shared" si="16"/>
        <v>#DIV/0!</v>
      </c>
    </row>
    <row r="657" spans="1:5" s="17" customFormat="1" ht="16.75" customHeight="1" outlineLevel="2">
      <c r="A657" s="1163">
        <v>130</v>
      </c>
      <c r="B657" s="1164"/>
      <c r="C657" s="1165"/>
      <c r="D657" s="1166"/>
      <c r="E657" s="587" t="e">
        <f t="shared" ref="E657:E676" si="17">IF(AND(C657&gt;=D$521,C657&lt;=D$520),1,0)</f>
        <v>#DIV/0!</v>
      </c>
    </row>
    <row r="658" spans="1:5" s="17" customFormat="1" ht="16.75" customHeight="1" outlineLevel="2">
      <c r="A658" s="1163">
        <v>131</v>
      </c>
      <c r="B658" s="1164"/>
      <c r="C658" s="1165"/>
      <c r="D658" s="1166"/>
      <c r="E658" s="587" t="e">
        <f t="shared" si="17"/>
        <v>#DIV/0!</v>
      </c>
    </row>
    <row r="659" spans="1:5" s="17" customFormat="1" ht="16.75" customHeight="1" outlineLevel="2">
      <c r="A659" s="1163">
        <v>132</v>
      </c>
      <c r="B659" s="1164"/>
      <c r="C659" s="1165"/>
      <c r="D659" s="1166"/>
      <c r="E659" s="587" t="e">
        <f t="shared" si="17"/>
        <v>#DIV/0!</v>
      </c>
    </row>
    <row r="660" spans="1:5" s="17" customFormat="1" ht="16.75" customHeight="1" outlineLevel="2">
      <c r="A660" s="1163">
        <v>133</v>
      </c>
      <c r="B660" s="1164"/>
      <c r="C660" s="1165"/>
      <c r="D660" s="1166"/>
      <c r="E660" s="587" t="e">
        <f t="shared" si="17"/>
        <v>#DIV/0!</v>
      </c>
    </row>
    <row r="661" spans="1:5" s="17" customFormat="1" ht="16.75" customHeight="1" outlineLevel="2">
      <c r="A661" s="1163">
        <v>134</v>
      </c>
      <c r="B661" s="1164"/>
      <c r="C661" s="1165"/>
      <c r="D661" s="1166"/>
      <c r="E661" s="587" t="e">
        <f t="shared" si="17"/>
        <v>#DIV/0!</v>
      </c>
    </row>
    <row r="662" spans="1:5" s="17" customFormat="1" ht="16.75" customHeight="1" outlineLevel="2">
      <c r="A662" s="1163">
        <v>135</v>
      </c>
      <c r="B662" s="1164"/>
      <c r="C662" s="1165"/>
      <c r="D662" s="1166"/>
      <c r="E662" s="587" t="e">
        <f t="shared" si="17"/>
        <v>#DIV/0!</v>
      </c>
    </row>
    <row r="663" spans="1:5" s="17" customFormat="1" ht="16.75" customHeight="1" outlineLevel="2">
      <c r="A663" s="1163">
        <v>136</v>
      </c>
      <c r="B663" s="1164"/>
      <c r="C663" s="1165"/>
      <c r="D663" s="1166"/>
      <c r="E663" s="587" t="e">
        <f t="shared" si="17"/>
        <v>#DIV/0!</v>
      </c>
    </row>
    <row r="664" spans="1:5" s="17" customFormat="1" ht="16.75" customHeight="1" outlineLevel="2">
      <c r="A664" s="1163">
        <v>137</v>
      </c>
      <c r="B664" s="1164"/>
      <c r="C664" s="1165"/>
      <c r="D664" s="1166"/>
      <c r="E664" s="587" t="e">
        <f t="shared" si="17"/>
        <v>#DIV/0!</v>
      </c>
    </row>
    <row r="665" spans="1:5" s="17" customFormat="1" ht="16.75" customHeight="1" outlineLevel="2">
      <c r="A665" s="1163">
        <v>138</v>
      </c>
      <c r="B665" s="1164"/>
      <c r="C665" s="1165"/>
      <c r="D665" s="1166"/>
      <c r="E665" s="587" t="e">
        <f t="shared" si="17"/>
        <v>#DIV/0!</v>
      </c>
    </row>
    <row r="666" spans="1:5" s="17" customFormat="1" ht="16.75" customHeight="1" outlineLevel="2">
      <c r="A666" s="1163">
        <v>139</v>
      </c>
      <c r="B666" s="1164"/>
      <c r="C666" s="1165"/>
      <c r="D666" s="1166"/>
      <c r="E666" s="587" t="e">
        <f t="shared" si="17"/>
        <v>#DIV/0!</v>
      </c>
    </row>
    <row r="667" spans="1:5" s="17" customFormat="1" ht="16.75" customHeight="1" outlineLevel="2">
      <c r="A667" s="1163">
        <v>140</v>
      </c>
      <c r="B667" s="1164"/>
      <c r="C667" s="1165"/>
      <c r="D667" s="1166"/>
      <c r="E667" s="587" t="e">
        <f t="shared" si="17"/>
        <v>#DIV/0!</v>
      </c>
    </row>
    <row r="668" spans="1:5" s="17" customFormat="1" ht="16.75" customHeight="1" outlineLevel="2">
      <c r="A668" s="1163">
        <v>141</v>
      </c>
      <c r="B668" s="1164"/>
      <c r="C668" s="1165"/>
      <c r="D668" s="1166"/>
      <c r="E668" s="587" t="e">
        <f t="shared" si="17"/>
        <v>#DIV/0!</v>
      </c>
    </row>
    <row r="669" spans="1:5" s="17" customFormat="1" ht="16.75" customHeight="1" outlineLevel="2">
      <c r="A669" s="1163">
        <v>142</v>
      </c>
      <c r="B669" s="1164"/>
      <c r="C669" s="1165"/>
      <c r="D669" s="1166"/>
      <c r="E669" s="587" t="e">
        <f t="shared" si="17"/>
        <v>#DIV/0!</v>
      </c>
    </row>
    <row r="670" spans="1:5" s="17" customFormat="1" ht="16.75" customHeight="1" outlineLevel="2">
      <c r="A670" s="1163">
        <v>143</v>
      </c>
      <c r="B670" s="1164"/>
      <c r="C670" s="1165"/>
      <c r="D670" s="1166"/>
      <c r="E670" s="587" t="e">
        <f t="shared" si="17"/>
        <v>#DIV/0!</v>
      </c>
    </row>
    <row r="671" spans="1:5" s="17" customFormat="1" ht="16.75" customHeight="1" outlineLevel="2">
      <c r="A671" s="1163">
        <v>144</v>
      </c>
      <c r="B671" s="1164"/>
      <c r="C671" s="1165"/>
      <c r="D671" s="1166"/>
      <c r="E671" s="587" t="e">
        <f t="shared" si="17"/>
        <v>#DIV/0!</v>
      </c>
    </row>
    <row r="672" spans="1:5" s="17" customFormat="1" ht="16.75" customHeight="1" outlineLevel="2">
      <c r="A672" s="1163">
        <v>145</v>
      </c>
      <c r="B672" s="1164"/>
      <c r="C672" s="1165"/>
      <c r="D672" s="1166"/>
      <c r="E672" s="587" t="e">
        <f t="shared" si="17"/>
        <v>#DIV/0!</v>
      </c>
    </row>
    <row r="673" spans="1:5" s="17" customFormat="1" ht="16.75" customHeight="1" outlineLevel="2">
      <c r="A673" s="1163">
        <v>146</v>
      </c>
      <c r="B673" s="1164"/>
      <c r="C673" s="1165"/>
      <c r="D673" s="1166"/>
      <c r="E673" s="587" t="e">
        <f t="shared" si="17"/>
        <v>#DIV/0!</v>
      </c>
    </row>
    <row r="674" spans="1:5" s="17" customFormat="1" ht="16.75" customHeight="1" outlineLevel="2">
      <c r="A674" s="1163">
        <v>147</v>
      </c>
      <c r="B674" s="1164"/>
      <c r="C674" s="1165"/>
      <c r="D674" s="1166"/>
      <c r="E674" s="587" t="e">
        <f t="shared" si="17"/>
        <v>#DIV/0!</v>
      </c>
    </row>
    <row r="675" spans="1:5" s="17" customFormat="1" ht="16.75" customHeight="1" outlineLevel="2">
      <c r="A675" s="1163">
        <v>148</v>
      </c>
      <c r="B675" s="1164"/>
      <c r="C675" s="1165"/>
      <c r="D675" s="1166"/>
      <c r="E675" s="587" t="e">
        <f t="shared" si="17"/>
        <v>#DIV/0!</v>
      </c>
    </row>
    <row r="676" spans="1:5" s="17" customFormat="1" ht="16.75" customHeight="1" outlineLevel="2">
      <c r="A676" s="1163">
        <v>149</v>
      </c>
      <c r="B676" s="1164"/>
      <c r="C676" s="1165"/>
      <c r="D676" s="1166"/>
      <c r="E676" s="587" t="e">
        <f t="shared" si="17"/>
        <v>#DIV/0!</v>
      </c>
    </row>
    <row r="677" spans="1:5" s="17" customFormat="1" ht="16.75" customHeight="1" outlineLevel="2">
      <c r="A677" s="1163">
        <v>150</v>
      </c>
      <c r="B677" s="1164"/>
      <c r="C677" s="1165"/>
      <c r="D677" s="1166"/>
      <c r="E677" s="587" t="e">
        <f>IF(AND(C677&gt;=D$521,C677&lt;=D$520),1,0)</f>
        <v>#DIV/0!</v>
      </c>
    </row>
    <row r="678" spans="1:5" s="17" customFormat="1" ht="16.75" customHeight="1" outlineLevel="2">
      <c r="A678" s="1163">
        <v>151</v>
      </c>
      <c r="B678" s="1164"/>
      <c r="C678" s="1165"/>
      <c r="D678" s="1166"/>
      <c r="E678" s="587" t="e">
        <f t="shared" ref="E678:E741" si="18">IF(AND(C678&gt;=D$521,C678&lt;=D$520),1,0)</f>
        <v>#DIV/0!</v>
      </c>
    </row>
    <row r="679" spans="1:5" s="17" customFormat="1" ht="16.75" customHeight="1" outlineLevel="2">
      <c r="A679" s="1163">
        <v>152</v>
      </c>
      <c r="B679" s="1164"/>
      <c r="C679" s="1165"/>
      <c r="D679" s="1166"/>
      <c r="E679" s="587" t="e">
        <f t="shared" si="18"/>
        <v>#DIV/0!</v>
      </c>
    </row>
    <row r="680" spans="1:5" s="17" customFormat="1" ht="16.75" customHeight="1" outlineLevel="2">
      <c r="A680" s="1163">
        <v>153</v>
      </c>
      <c r="B680" s="1164"/>
      <c r="C680" s="1165"/>
      <c r="D680" s="1166"/>
      <c r="E680" s="587" t="e">
        <f t="shared" si="18"/>
        <v>#DIV/0!</v>
      </c>
    </row>
    <row r="681" spans="1:5" s="17" customFormat="1" ht="16.75" customHeight="1" outlineLevel="2">
      <c r="A681" s="1163">
        <v>154</v>
      </c>
      <c r="B681" s="1164"/>
      <c r="C681" s="1165"/>
      <c r="D681" s="1166"/>
      <c r="E681" s="587" t="e">
        <f t="shared" si="18"/>
        <v>#DIV/0!</v>
      </c>
    </row>
    <row r="682" spans="1:5" s="17" customFormat="1" ht="16.75" customHeight="1" outlineLevel="2">
      <c r="A682" s="1163">
        <v>155</v>
      </c>
      <c r="B682" s="1164"/>
      <c r="C682" s="1165"/>
      <c r="D682" s="1166"/>
      <c r="E682" s="587" t="e">
        <f t="shared" si="18"/>
        <v>#DIV/0!</v>
      </c>
    </row>
    <row r="683" spans="1:5" s="17" customFormat="1" ht="16.75" customHeight="1" outlineLevel="2">
      <c r="A683" s="1163">
        <v>156</v>
      </c>
      <c r="B683" s="1164"/>
      <c r="C683" s="1165"/>
      <c r="D683" s="1166"/>
      <c r="E683" s="587" t="e">
        <f t="shared" si="18"/>
        <v>#DIV/0!</v>
      </c>
    </row>
    <row r="684" spans="1:5" s="17" customFormat="1" ht="16.75" customHeight="1" outlineLevel="2">
      <c r="A684" s="1163">
        <v>157</v>
      </c>
      <c r="B684" s="1164"/>
      <c r="C684" s="1165"/>
      <c r="D684" s="1166"/>
      <c r="E684" s="587" t="e">
        <f t="shared" si="18"/>
        <v>#DIV/0!</v>
      </c>
    </row>
    <row r="685" spans="1:5" s="17" customFormat="1" ht="16.75" customHeight="1" outlineLevel="2">
      <c r="A685" s="1163">
        <v>158</v>
      </c>
      <c r="B685" s="1164"/>
      <c r="C685" s="1165"/>
      <c r="D685" s="1166"/>
      <c r="E685" s="587" t="e">
        <f t="shared" si="18"/>
        <v>#DIV/0!</v>
      </c>
    </row>
    <row r="686" spans="1:5" s="17" customFormat="1" ht="16.75" customHeight="1" outlineLevel="2">
      <c r="A686" s="1163">
        <v>159</v>
      </c>
      <c r="B686" s="1164"/>
      <c r="C686" s="1165"/>
      <c r="D686" s="1166"/>
      <c r="E686" s="587" t="e">
        <f t="shared" si="18"/>
        <v>#DIV/0!</v>
      </c>
    </row>
    <row r="687" spans="1:5" s="17" customFormat="1" ht="16.75" customHeight="1" outlineLevel="2">
      <c r="A687" s="1163">
        <v>160</v>
      </c>
      <c r="B687" s="1164"/>
      <c r="C687" s="1165"/>
      <c r="D687" s="1166"/>
      <c r="E687" s="587" t="e">
        <f t="shared" si="18"/>
        <v>#DIV/0!</v>
      </c>
    </row>
    <row r="688" spans="1:5" s="17" customFormat="1" ht="16.75" customHeight="1" outlineLevel="2">
      <c r="A688" s="1163">
        <v>161</v>
      </c>
      <c r="B688" s="1164"/>
      <c r="C688" s="1165"/>
      <c r="D688" s="1166"/>
      <c r="E688" s="587" t="e">
        <f t="shared" si="18"/>
        <v>#DIV/0!</v>
      </c>
    </row>
    <row r="689" spans="1:5" s="17" customFormat="1" ht="16.75" customHeight="1" outlineLevel="2">
      <c r="A689" s="1163">
        <v>162</v>
      </c>
      <c r="B689" s="1164"/>
      <c r="C689" s="1165"/>
      <c r="D689" s="1166"/>
      <c r="E689" s="587" t="e">
        <f t="shared" si="18"/>
        <v>#DIV/0!</v>
      </c>
    </row>
    <row r="690" spans="1:5" s="17" customFormat="1" ht="16.75" customHeight="1" outlineLevel="2">
      <c r="A690" s="1163">
        <v>163</v>
      </c>
      <c r="B690" s="1164"/>
      <c r="C690" s="1165"/>
      <c r="D690" s="1166"/>
      <c r="E690" s="587" t="e">
        <f t="shared" si="18"/>
        <v>#DIV/0!</v>
      </c>
    </row>
    <row r="691" spans="1:5" s="17" customFormat="1" ht="16.75" customHeight="1" outlineLevel="2">
      <c r="A691" s="1163">
        <v>164</v>
      </c>
      <c r="B691" s="1164"/>
      <c r="C691" s="1165"/>
      <c r="D691" s="1166"/>
      <c r="E691" s="587" t="e">
        <f t="shared" si="18"/>
        <v>#DIV/0!</v>
      </c>
    </row>
    <row r="692" spans="1:5" s="17" customFormat="1" ht="16.75" customHeight="1" outlineLevel="2">
      <c r="A692" s="1163">
        <v>165</v>
      </c>
      <c r="B692" s="1164"/>
      <c r="C692" s="1165"/>
      <c r="D692" s="1166"/>
      <c r="E692" s="587" t="e">
        <f t="shared" si="18"/>
        <v>#DIV/0!</v>
      </c>
    </row>
    <row r="693" spans="1:5" s="17" customFormat="1" ht="16.75" customHeight="1" outlineLevel="2">
      <c r="A693" s="1163">
        <v>166</v>
      </c>
      <c r="B693" s="1164"/>
      <c r="C693" s="1165"/>
      <c r="D693" s="1166"/>
      <c r="E693" s="587" t="e">
        <f t="shared" si="18"/>
        <v>#DIV/0!</v>
      </c>
    </row>
    <row r="694" spans="1:5" s="17" customFormat="1" ht="16.75" customHeight="1" outlineLevel="2">
      <c r="A694" s="1163">
        <v>167</v>
      </c>
      <c r="B694" s="1164"/>
      <c r="C694" s="1165"/>
      <c r="D694" s="1166"/>
      <c r="E694" s="587" t="e">
        <f t="shared" si="18"/>
        <v>#DIV/0!</v>
      </c>
    </row>
    <row r="695" spans="1:5" s="17" customFormat="1" ht="16.75" customHeight="1" outlineLevel="2">
      <c r="A695" s="1163">
        <v>168</v>
      </c>
      <c r="B695" s="1164"/>
      <c r="C695" s="1165"/>
      <c r="D695" s="1166"/>
      <c r="E695" s="587" t="e">
        <f t="shared" si="18"/>
        <v>#DIV/0!</v>
      </c>
    </row>
    <row r="696" spans="1:5" s="17" customFormat="1" ht="16.75" customHeight="1" outlineLevel="2">
      <c r="A696" s="1163">
        <v>169</v>
      </c>
      <c r="B696" s="1164"/>
      <c r="C696" s="1165"/>
      <c r="D696" s="1166"/>
      <c r="E696" s="587" t="e">
        <f t="shared" si="18"/>
        <v>#DIV/0!</v>
      </c>
    </row>
    <row r="697" spans="1:5" s="17" customFormat="1" ht="16.75" customHeight="1" outlineLevel="2">
      <c r="A697" s="1163">
        <v>170</v>
      </c>
      <c r="B697" s="1164"/>
      <c r="C697" s="1165"/>
      <c r="D697" s="1166"/>
      <c r="E697" s="587" t="e">
        <f t="shared" si="18"/>
        <v>#DIV/0!</v>
      </c>
    </row>
    <row r="698" spans="1:5" s="17" customFormat="1" ht="16.75" customHeight="1" outlineLevel="2">
      <c r="A698" s="1163">
        <v>171</v>
      </c>
      <c r="B698" s="1164"/>
      <c r="C698" s="1165"/>
      <c r="D698" s="1166"/>
      <c r="E698" s="587" t="e">
        <f t="shared" si="18"/>
        <v>#DIV/0!</v>
      </c>
    </row>
    <row r="699" spans="1:5" s="17" customFormat="1" ht="16.75" customHeight="1" outlineLevel="2">
      <c r="A699" s="1163">
        <v>172</v>
      </c>
      <c r="B699" s="1164"/>
      <c r="C699" s="1165"/>
      <c r="D699" s="1166"/>
      <c r="E699" s="587" t="e">
        <f t="shared" si="18"/>
        <v>#DIV/0!</v>
      </c>
    </row>
    <row r="700" spans="1:5" s="17" customFormat="1" ht="16.75" customHeight="1" outlineLevel="2">
      <c r="A700" s="1163">
        <v>173</v>
      </c>
      <c r="B700" s="1164"/>
      <c r="C700" s="1165"/>
      <c r="D700" s="1166"/>
      <c r="E700" s="587" t="e">
        <f t="shared" si="18"/>
        <v>#DIV/0!</v>
      </c>
    </row>
    <row r="701" spans="1:5" s="17" customFormat="1" ht="16.75" customHeight="1" outlineLevel="2">
      <c r="A701" s="1163">
        <v>174</v>
      </c>
      <c r="B701" s="1164"/>
      <c r="C701" s="1165"/>
      <c r="D701" s="1166"/>
      <c r="E701" s="587" t="e">
        <f t="shared" si="18"/>
        <v>#DIV/0!</v>
      </c>
    </row>
    <row r="702" spans="1:5" s="17" customFormat="1" ht="16.75" customHeight="1" outlineLevel="2">
      <c r="A702" s="1163">
        <v>175</v>
      </c>
      <c r="B702" s="1164"/>
      <c r="C702" s="1165"/>
      <c r="D702" s="1166"/>
      <c r="E702" s="587" t="e">
        <f t="shared" si="18"/>
        <v>#DIV/0!</v>
      </c>
    </row>
    <row r="703" spans="1:5" s="17" customFormat="1" ht="16.75" customHeight="1" outlineLevel="2">
      <c r="A703" s="1163">
        <v>176</v>
      </c>
      <c r="B703" s="1164"/>
      <c r="C703" s="1165"/>
      <c r="D703" s="1166"/>
      <c r="E703" s="587" t="e">
        <f t="shared" si="18"/>
        <v>#DIV/0!</v>
      </c>
    </row>
    <row r="704" spans="1:5" s="17" customFormat="1" ht="16.75" customHeight="1" outlineLevel="2">
      <c r="A704" s="1163">
        <v>177</v>
      </c>
      <c r="B704" s="1164"/>
      <c r="C704" s="1165"/>
      <c r="D704" s="1166"/>
      <c r="E704" s="587" t="e">
        <f t="shared" si="18"/>
        <v>#DIV/0!</v>
      </c>
    </row>
    <row r="705" spans="1:5" s="17" customFormat="1" ht="16.75" customHeight="1" outlineLevel="2">
      <c r="A705" s="1163">
        <v>178</v>
      </c>
      <c r="B705" s="1164"/>
      <c r="C705" s="1165"/>
      <c r="D705" s="1166"/>
      <c r="E705" s="587" t="e">
        <f t="shared" si="18"/>
        <v>#DIV/0!</v>
      </c>
    </row>
    <row r="706" spans="1:5" s="17" customFormat="1" ht="16.75" customHeight="1" outlineLevel="2">
      <c r="A706" s="1163">
        <v>179</v>
      </c>
      <c r="B706" s="1164"/>
      <c r="C706" s="1165"/>
      <c r="D706" s="1166"/>
      <c r="E706" s="587" t="e">
        <f t="shared" si="18"/>
        <v>#DIV/0!</v>
      </c>
    </row>
    <row r="707" spans="1:5" s="17" customFormat="1" ht="16.75" customHeight="1" outlineLevel="2">
      <c r="A707" s="1163">
        <v>180</v>
      </c>
      <c r="B707" s="1164"/>
      <c r="C707" s="1165"/>
      <c r="D707" s="1166"/>
      <c r="E707" s="587" t="e">
        <f t="shared" si="18"/>
        <v>#DIV/0!</v>
      </c>
    </row>
    <row r="708" spans="1:5" s="17" customFormat="1" ht="16.75" customHeight="1" outlineLevel="2">
      <c r="A708" s="1163">
        <v>181</v>
      </c>
      <c r="B708" s="1164"/>
      <c r="C708" s="1165"/>
      <c r="D708" s="1166"/>
      <c r="E708" s="587" t="e">
        <f t="shared" si="18"/>
        <v>#DIV/0!</v>
      </c>
    </row>
    <row r="709" spans="1:5" s="17" customFormat="1" ht="16.75" customHeight="1" outlineLevel="2">
      <c r="A709" s="1163">
        <v>182</v>
      </c>
      <c r="B709" s="1164"/>
      <c r="C709" s="1165"/>
      <c r="D709" s="1166"/>
      <c r="E709" s="587" t="e">
        <f t="shared" si="18"/>
        <v>#DIV/0!</v>
      </c>
    </row>
    <row r="710" spans="1:5" s="17" customFormat="1" ht="16.75" customHeight="1" outlineLevel="2">
      <c r="A710" s="1163">
        <v>183</v>
      </c>
      <c r="B710" s="1164"/>
      <c r="C710" s="1165"/>
      <c r="D710" s="1166"/>
      <c r="E710" s="587" t="e">
        <f t="shared" si="18"/>
        <v>#DIV/0!</v>
      </c>
    </row>
    <row r="711" spans="1:5" s="17" customFormat="1" ht="16.75" customHeight="1" outlineLevel="2">
      <c r="A711" s="1163">
        <v>184</v>
      </c>
      <c r="B711" s="1164"/>
      <c r="C711" s="1165"/>
      <c r="D711" s="1166"/>
      <c r="E711" s="587" t="e">
        <f t="shared" si="18"/>
        <v>#DIV/0!</v>
      </c>
    </row>
    <row r="712" spans="1:5" s="17" customFormat="1" ht="16.75" customHeight="1" outlineLevel="2">
      <c r="A712" s="1163">
        <v>185</v>
      </c>
      <c r="B712" s="1164"/>
      <c r="C712" s="1165"/>
      <c r="D712" s="1166"/>
      <c r="E712" s="587" t="e">
        <f t="shared" si="18"/>
        <v>#DIV/0!</v>
      </c>
    </row>
    <row r="713" spans="1:5" s="17" customFormat="1" ht="16.75" customHeight="1" outlineLevel="2">
      <c r="A713" s="1163">
        <v>186</v>
      </c>
      <c r="B713" s="1164"/>
      <c r="C713" s="1165"/>
      <c r="D713" s="1166"/>
      <c r="E713" s="587" t="e">
        <f t="shared" si="18"/>
        <v>#DIV/0!</v>
      </c>
    </row>
    <row r="714" spans="1:5" s="17" customFormat="1" ht="16.75" customHeight="1" outlineLevel="2">
      <c r="A714" s="1163">
        <v>187</v>
      </c>
      <c r="B714" s="1164"/>
      <c r="C714" s="1165"/>
      <c r="D714" s="1166"/>
      <c r="E714" s="587" t="e">
        <f t="shared" si="18"/>
        <v>#DIV/0!</v>
      </c>
    </row>
    <row r="715" spans="1:5" s="17" customFormat="1" ht="16.75" customHeight="1" outlineLevel="2">
      <c r="A715" s="1163">
        <v>188</v>
      </c>
      <c r="B715" s="1164"/>
      <c r="C715" s="1165"/>
      <c r="D715" s="1166"/>
      <c r="E715" s="587" t="e">
        <f t="shared" si="18"/>
        <v>#DIV/0!</v>
      </c>
    </row>
    <row r="716" spans="1:5" s="17" customFormat="1" ht="16.75" customHeight="1" outlineLevel="2">
      <c r="A716" s="1163">
        <v>189</v>
      </c>
      <c r="B716" s="1164"/>
      <c r="C716" s="1165"/>
      <c r="D716" s="1166"/>
      <c r="E716" s="587" t="e">
        <f t="shared" si="18"/>
        <v>#DIV/0!</v>
      </c>
    </row>
    <row r="717" spans="1:5" s="17" customFormat="1" ht="16.75" customHeight="1" outlineLevel="2">
      <c r="A717" s="1163">
        <v>190</v>
      </c>
      <c r="B717" s="1164"/>
      <c r="C717" s="1165"/>
      <c r="D717" s="1166"/>
      <c r="E717" s="587" t="e">
        <f t="shared" si="18"/>
        <v>#DIV/0!</v>
      </c>
    </row>
    <row r="718" spans="1:5" s="17" customFormat="1" ht="16.75" customHeight="1" outlineLevel="2">
      <c r="A718" s="1163">
        <v>191</v>
      </c>
      <c r="B718" s="1164"/>
      <c r="C718" s="1165"/>
      <c r="D718" s="1166"/>
      <c r="E718" s="587" t="e">
        <f t="shared" si="18"/>
        <v>#DIV/0!</v>
      </c>
    </row>
    <row r="719" spans="1:5" s="17" customFormat="1" ht="16.75" customHeight="1" outlineLevel="2">
      <c r="A719" s="1163">
        <v>192</v>
      </c>
      <c r="B719" s="1164"/>
      <c r="C719" s="1165"/>
      <c r="D719" s="1166"/>
      <c r="E719" s="587" t="e">
        <f t="shared" si="18"/>
        <v>#DIV/0!</v>
      </c>
    </row>
    <row r="720" spans="1:5" s="17" customFormat="1" ht="16.75" customHeight="1" outlineLevel="2">
      <c r="A720" s="1163">
        <v>193</v>
      </c>
      <c r="B720" s="1164"/>
      <c r="C720" s="1165"/>
      <c r="D720" s="1166"/>
      <c r="E720" s="587" t="e">
        <f t="shared" si="18"/>
        <v>#DIV/0!</v>
      </c>
    </row>
    <row r="721" spans="1:5" s="17" customFormat="1" ht="16.75" customHeight="1" outlineLevel="2">
      <c r="A721" s="1163">
        <v>194</v>
      </c>
      <c r="B721" s="1164"/>
      <c r="C721" s="1165"/>
      <c r="D721" s="1166"/>
      <c r="E721" s="587" t="e">
        <f t="shared" si="18"/>
        <v>#DIV/0!</v>
      </c>
    </row>
    <row r="722" spans="1:5" s="17" customFormat="1" ht="16.75" customHeight="1" outlineLevel="2">
      <c r="A722" s="1163">
        <v>195</v>
      </c>
      <c r="B722" s="1164"/>
      <c r="C722" s="1165"/>
      <c r="D722" s="1166"/>
      <c r="E722" s="587" t="e">
        <f t="shared" si="18"/>
        <v>#DIV/0!</v>
      </c>
    </row>
    <row r="723" spans="1:5" s="17" customFormat="1" ht="16.75" customHeight="1" outlineLevel="2">
      <c r="A723" s="1163">
        <v>196</v>
      </c>
      <c r="B723" s="1164"/>
      <c r="C723" s="1165"/>
      <c r="D723" s="1166"/>
      <c r="E723" s="587" t="e">
        <f t="shared" si="18"/>
        <v>#DIV/0!</v>
      </c>
    </row>
    <row r="724" spans="1:5" s="17" customFormat="1" ht="16.75" customHeight="1" outlineLevel="2">
      <c r="A724" s="1163">
        <v>197</v>
      </c>
      <c r="B724" s="1164"/>
      <c r="C724" s="1165"/>
      <c r="D724" s="1166"/>
      <c r="E724" s="587" t="e">
        <f t="shared" si="18"/>
        <v>#DIV/0!</v>
      </c>
    </row>
    <row r="725" spans="1:5" s="17" customFormat="1" ht="16.75" customHeight="1" outlineLevel="2">
      <c r="A725" s="1163">
        <v>198</v>
      </c>
      <c r="B725" s="1164"/>
      <c r="C725" s="1165"/>
      <c r="D725" s="1166"/>
      <c r="E725" s="587" t="e">
        <f t="shared" si="18"/>
        <v>#DIV/0!</v>
      </c>
    </row>
    <row r="726" spans="1:5" s="17" customFormat="1" ht="16.75" customHeight="1" outlineLevel="2">
      <c r="A726" s="1163">
        <v>199</v>
      </c>
      <c r="B726" s="1164"/>
      <c r="C726" s="1165"/>
      <c r="D726" s="1166"/>
      <c r="E726" s="587" t="e">
        <f t="shared" si="18"/>
        <v>#DIV/0!</v>
      </c>
    </row>
    <row r="727" spans="1:5" s="17" customFormat="1" ht="16.75" customHeight="1" outlineLevel="2">
      <c r="A727" s="1163">
        <v>200</v>
      </c>
      <c r="B727" s="1164"/>
      <c r="C727" s="1165"/>
      <c r="D727" s="1166"/>
      <c r="E727" s="587" t="e">
        <f t="shared" si="18"/>
        <v>#DIV/0!</v>
      </c>
    </row>
    <row r="728" spans="1:5" s="17" customFormat="1" ht="16.75" customHeight="1" outlineLevel="2">
      <c r="A728" s="1163">
        <v>201</v>
      </c>
      <c r="B728" s="1164"/>
      <c r="C728" s="1165"/>
      <c r="D728" s="1166"/>
      <c r="E728" s="587" t="e">
        <f t="shared" si="18"/>
        <v>#DIV/0!</v>
      </c>
    </row>
    <row r="729" spans="1:5" s="17" customFormat="1" ht="16.75" customHeight="1" outlineLevel="2">
      <c r="A729" s="1163">
        <v>202</v>
      </c>
      <c r="B729" s="1164"/>
      <c r="C729" s="1165"/>
      <c r="D729" s="1166"/>
      <c r="E729" s="587" t="e">
        <f t="shared" si="18"/>
        <v>#DIV/0!</v>
      </c>
    </row>
    <row r="730" spans="1:5" s="17" customFormat="1" ht="16.75" customHeight="1" outlineLevel="2">
      <c r="A730" s="1163">
        <v>203</v>
      </c>
      <c r="B730" s="1164"/>
      <c r="C730" s="1165"/>
      <c r="D730" s="1166"/>
      <c r="E730" s="587" t="e">
        <f t="shared" si="18"/>
        <v>#DIV/0!</v>
      </c>
    </row>
    <row r="731" spans="1:5" s="17" customFormat="1" ht="16.75" customHeight="1" outlineLevel="2">
      <c r="A731" s="1163">
        <v>204</v>
      </c>
      <c r="B731" s="1164"/>
      <c r="C731" s="1165"/>
      <c r="D731" s="1166"/>
      <c r="E731" s="587" t="e">
        <f t="shared" si="18"/>
        <v>#DIV/0!</v>
      </c>
    </row>
    <row r="732" spans="1:5" s="17" customFormat="1" ht="16.75" customHeight="1" outlineLevel="2">
      <c r="A732" s="1163">
        <v>205</v>
      </c>
      <c r="B732" s="1164"/>
      <c r="C732" s="1165"/>
      <c r="D732" s="1166"/>
      <c r="E732" s="587" t="e">
        <f t="shared" si="18"/>
        <v>#DIV/0!</v>
      </c>
    </row>
    <row r="733" spans="1:5" s="17" customFormat="1" ht="16.75" customHeight="1" outlineLevel="2">
      <c r="A733" s="1163">
        <v>206</v>
      </c>
      <c r="B733" s="1164"/>
      <c r="C733" s="1165"/>
      <c r="D733" s="1166"/>
      <c r="E733" s="587" t="e">
        <f t="shared" si="18"/>
        <v>#DIV/0!</v>
      </c>
    </row>
    <row r="734" spans="1:5" s="17" customFormat="1" ht="16.75" customHeight="1" outlineLevel="2">
      <c r="A734" s="1163">
        <v>207</v>
      </c>
      <c r="B734" s="1164"/>
      <c r="C734" s="1165"/>
      <c r="D734" s="1166"/>
      <c r="E734" s="587" t="e">
        <f t="shared" si="18"/>
        <v>#DIV/0!</v>
      </c>
    </row>
    <row r="735" spans="1:5" s="17" customFormat="1" ht="16.75" customHeight="1" outlineLevel="2">
      <c r="A735" s="1163">
        <v>208</v>
      </c>
      <c r="B735" s="1164"/>
      <c r="C735" s="1165"/>
      <c r="D735" s="1166"/>
      <c r="E735" s="587" t="e">
        <f t="shared" si="18"/>
        <v>#DIV/0!</v>
      </c>
    </row>
    <row r="736" spans="1:5" s="17" customFormat="1" ht="16.75" customHeight="1" outlineLevel="2">
      <c r="A736" s="1163">
        <v>209</v>
      </c>
      <c r="B736" s="1164"/>
      <c r="C736" s="1165"/>
      <c r="D736" s="1166"/>
      <c r="E736" s="587" t="e">
        <f t="shared" si="18"/>
        <v>#DIV/0!</v>
      </c>
    </row>
    <row r="737" spans="1:5" s="17" customFormat="1" ht="16.75" customHeight="1" outlineLevel="2">
      <c r="A737" s="1163">
        <v>210</v>
      </c>
      <c r="B737" s="1164"/>
      <c r="C737" s="1165"/>
      <c r="D737" s="1166"/>
      <c r="E737" s="587" t="e">
        <f t="shared" si="18"/>
        <v>#DIV/0!</v>
      </c>
    </row>
    <row r="738" spans="1:5" s="17" customFormat="1" ht="16.75" customHeight="1" outlineLevel="2">
      <c r="A738" s="1163">
        <v>211</v>
      </c>
      <c r="B738" s="1164"/>
      <c r="C738" s="1165"/>
      <c r="D738" s="1166"/>
      <c r="E738" s="587" t="e">
        <f t="shared" si="18"/>
        <v>#DIV/0!</v>
      </c>
    </row>
    <row r="739" spans="1:5" s="17" customFormat="1" ht="16.75" customHeight="1" outlineLevel="2">
      <c r="A739" s="1163">
        <v>212</v>
      </c>
      <c r="B739" s="1164"/>
      <c r="C739" s="1165"/>
      <c r="D739" s="1166"/>
      <c r="E739" s="587" t="e">
        <f t="shared" si="18"/>
        <v>#DIV/0!</v>
      </c>
    </row>
    <row r="740" spans="1:5" s="17" customFormat="1" ht="16.75" customHeight="1" outlineLevel="2">
      <c r="A740" s="1163">
        <v>213</v>
      </c>
      <c r="B740" s="1164"/>
      <c r="C740" s="1165"/>
      <c r="D740" s="1166"/>
      <c r="E740" s="587" t="e">
        <f t="shared" si="18"/>
        <v>#DIV/0!</v>
      </c>
    </row>
    <row r="741" spans="1:5" s="17" customFormat="1" ht="16.75" customHeight="1" outlineLevel="2">
      <c r="A741" s="1163">
        <v>214</v>
      </c>
      <c r="B741" s="1164"/>
      <c r="C741" s="1165"/>
      <c r="D741" s="1166"/>
      <c r="E741" s="587" t="e">
        <f t="shared" si="18"/>
        <v>#DIV/0!</v>
      </c>
    </row>
    <row r="742" spans="1:5" s="17" customFormat="1" ht="16.75" customHeight="1" outlineLevel="2">
      <c r="A742" s="1163">
        <v>215</v>
      </c>
      <c r="B742" s="1164"/>
      <c r="C742" s="1165"/>
      <c r="D742" s="1166"/>
      <c r="E742" s="587" t="e">
        <f t="shared" ref="E742:E805" si="19">IF(AND(C742&gt;=D$521,C742&lt;=D$520),1,0)</f>
        <v>#DIV/0!</v>
      </c>
    </row>
    <row r="743" spans="1:5" s="17" customFormat="1" ht="16.75" customHeight="1" outlineLevel="2">
      <c r="A743" s="1163">
        <v>216</v>
      </c>
      <c r="B743" s="1164"/>
      <c r="C743" s="1165"/>
      <c r="D743" s="1166"/>
      <c r="E743" s="587" t="e">
        <f t="shared" si="19"/>
        <v>#DIV/0!</v>
      </c>
    </row>
    <row r="744" spans="1:5" s="17" customFormat="1" ht="16.75" customHeight="1" outlineLevel="2">
      <c r="A744" s="1163">
        <v>217</v>
      </c>
      <c r="B744" s="1164"/>
      <c r="C744" s="1165"/>
      <c r="D744" s="1166"/>
      <c r="E744" s="587" t="e">
        <f t="shared" si="19"/>
        <v>#DIV/0!</v>
      </c>
    </row>
    <row r="745" spans="1:5" s="17" customFormat="1" ht="16.75" customHeight="1" outlineLevel="2">
      <c r="A745" s="1163">
        <v>218</v>
      </c>
      <c r="B745" s="1164"/>
      <c r="C745" s="1165"/>
      <c r="D745" s="1166"/>
      <c r="E745" s="587" t="e">
        <f t="shared" si="19"/>
        <v>#DIV/0!</v>
      </c>
    </row>
    <row r="746" spans="1:5" s="17" customFormat="1" ht="16.75" customHeight="1" outlineLevel="2">
      <c r="A746" s="1163">
        <v>219</v>
      </c>
      <c r="B746" s="1164"/>
      <c r="C746" s="1165"/>
      <c r="D746" s="1166"/>
      <c r="E746" s="587" t="e">
        <f t="shared" si="19"/>
        <v>#DIV/0!</v>
      </c>
    </row>
    <row r="747" spans="1:5" s="17" customFormat="1" ht="16.75" customHeight="1" outlineLevel="2">
      <c r="A747" s="1163">
        <v>220</v>
      </c>
      <c r="B747" s="1164"/>
      <c r="C747" s="1165"/>
      <c r="D747" s="1166"/>
      <c r="E747" s="587" t="e">
        <f t="shared" si="19"/>
        <v>#DIV/0!</v>
      </c>
    </row>
    <row r="748" spans="1:5" s="17" customFormat="1" ht="16.75" customHeight="1" outlineLevel="2">
      <c r="A748" s="1163">
        <v>221</v>
      </c>
      <c r="B748" s="1164"/>
      <c r="C748" s="1165"/>
      <c r="D748" s="1166"/>
      <c r="E748" s="587" t="e">
        <f t="shared" si="19"/>
        <v>#DIV/0!</v>
      </c>
    </row>
    <row r="749" spans="1:5" s="17" customFormat="1" ht="16.75" customHeight="1" outlineLevel="2">
      <c r="A749" s="1163">
        <v>222</v>
      </c>
      <c r="B749" s="1164"/>
      <c r="C749" s="1165"/>
      <c r="D749" s="1166"/>
      <c r="E749" s="587" t="e">
        <f t="shared" si="19"/>
        <v>#DIV/0!</v>
      </c>
    </row>
    <row r="750" spans="1:5" s="17" customFormat="1" ht="16.75" customHeight="1" outlineLevel="2">
      <c r="A750" s="1163">
        <v>223</v>
      </c>
      <c r="B750" s="1164"/>
      <c r="C750" s="1165"/>
      <c r="D750" s="1166"/>
      <c r="E750" s="587" t="e">
        <f t="shared" si="19"/>
        <v>#DIV/0!</v>
      </c>
    </row>
    <row r="751" spans="1:5" s="17" customFormat="1" ht="16.75" customHeight="1" outlineLevel="2">
      <c r="A751" s="1163">
        <v>224</v>
      </c>
      <c r="B751" s="1164"/>
      <c r="C751" s="1165"/>
      <c r="D751" s="1166"/>
      <c r="E751" s="587" t="e">
        <f t="shared" si="19"/>
        <v>#DIV/0!</v>
      </c>
    </row>
    <row r="752" spans="1:5" s="17" customFormat="1" ht="16.75" customHeight="1" outlineLevel="2">
      <c r="A752" s="1163">
        <v>225</v>
      </c>
      <c r="B752" s="1164"/>
      <c r="C752" s="1165"/>
      <c r="D752" s="1166"/>
      <c r="E752" s="587" t="e">
        <f t="shared" si="19"/>
        <v>#DIV/0!</v>
      </c>
    </row>
    <row r="753" spans="1:5" s="17" customFormat="1" ht="16.75" customHeight="1" outlineLevel="2">
      <c r="A753" s="1163">
        <v>226</v>
      </c>
      <c r="B753" s="1164"/>
      <c r="C753" s="1165"/>
      <c r="D753" s="1166"/>
      <c r="E753" s="587" t="e">
        <f t="shared" si="19"/>
        <v>#DIV/0!</v>
      </c>
    </row>
    <row r="754" spans="1:5" s="17" customFormat="1" ht="16.75" customHeight="1" outlineLevel="2">
      <c r="A754" s="1163">
        <v>227</v>
      </c>
      <c r="B754" s="1164"/>
      <c r="C754" s="1165"/>
      <c r="D754" s="1166"/>
      <c r="E754" s="587" t="e">
        <f t="shared" si="19"/>
        <v>#DIV/0!</v>
      </c>
    </row>
    <row r="755" spans="1:5" s="17" customFormat="1" ht="16.75" customHeight="1" outlineLevel="2">
      <c r="A755" s="1163">
        <v>228</v>
      </c>
      <c r="B755" s="1164"/>
      <c r="C755" s="1165"/>
      <c r="D755" s="1166"/>
      <c r="E755" s="587" t="e">
        <f t="shared" si="19"/>
        <v>#DIV/0!</v>
      </c>
    </row>
    <row r="756" spans="1:5" s="17" customFormat="1" ht="16.75" customHeight="1" outlineLevel="2">
      <c r="A756" s="1163">
        <v>229</v>
      </c>
      <c r="B756" s="1164"/>
      <c r="C756" s="1165"/>
      <c r="D756" s="1166"/>
      <c r="E756" s="587" t="e">
        <f t="shared" si="19"/>
        <v>#DIV/0!</v>
      </c>
    </row>
    <row r="757" spans="1:5" s="17" customFormat="1" ht="16.75" customHeight="1" outlineLevel="2">
      <c r="A757" s="1163">
        <v>230</v>
      </c>
      <c r="B757" s="1164"/>
      <c r="C757" s="1165"/>
      <c r="D757" s="1166"/>
      <c r="E757" s="587" t="e">
        <f t="shared" si="19"/>
        <v>#DIV/0!</v>
      </c>
    </row>
    <row r="758" spans="1:5" s="17" customFormat="1" ht="16.75" customHeight="1" outlineLevel="2">
      <c r="A758" s="1163">
        <v>231</v>
      </c>
      <c r="B758" s="1164"/>
      <c r="C758" s="1165"/>
      <c r="D758" s="1166"/>
      <c r="E758" s="587" t="e">
        <f t="shared" si="19"/>
        <v>#DIV/0!</v>
      </c>
    </row>
    <row r="759" spans="1:5" s="17" customFormat="1" ht="16.75" customHeight="1" outlineLevel="2">
      <c r="A759" s="1163">
        <v>232</v>
      </c>
      <c r="B759" s="1164"/>
      <c r="C759" s="1165"/>
      <c r="D759" s="1166"/>
      <c r="E759" s="587" t="e">
        <f t="shared" si="19"/>
        <v>#DIV/0!</v>
      </c>
    </row>
    <row r="760" spans="1:5" s="17" customFormat="1" ht="16.75" customHeight="1" outlineLevel="2">
      <c r="A760" s="1163">
        <v>233</v>
      </c>
      <c r="B760" s="1164"/>
      <c r="C760" s="1165"/>
      <c r="D760" s="1166"/>
      <c r="E760" s="587" t="e">
        <f t="shared" si="19"/>
        <v>#DIV/0!</v>
      </c>
    </row>
    <row r="761" spans="1:5" s="17" customFormat="1" ht="16.75" customHeight="1" outlineLevel="2">
      <c r="A761" s="1163">
        <v>234</v>
      </c>
      <c r="B761" s="1164"/>
      <c r="C761" s="1165"/>
      <c r="D761" s="1166"/>
      <c r="E761" s="587" t="e">
        <f t="shared" si="19"/>
        <v>#DIV/0!</v>
      </c>
    </row>
    <row r="762" spans="1:5" s="17" customFormat="1" ht="16.75" customHeight="1" outlineLevel="2">
      <c r="A762" s="1163">
        <v>235</v>
      </c>
      <c r="B762" s="1164"/>
      <c r="C762" s="1165"/>
      <c r="D762" s="1166"/>
      <c r="E762" s="587" t="e">
        <f t="shared" si="19"/>
        <v>#DIV/0!</v>
      </c>
    </row>
    <row r="763" spans="1:5" s="17" customFormat="1" ht="16.75" customHeight="1" outlineLevel="2">
      <c r="A763" s="1163">
        <v>236</v>
      </c>
      <c r="B763" s="1164"/>
      <c r="C763" s="1165"/>
      <c r="D763" s="1166"/>
      <c r="E763" s="587" t="e">
        <f t="shared" si="19"/>
        <v>#DIV/0!</v>
      </c>
    </row>
    <row r="764" spans="1:5" s="17" customFormat="1" ht="16.75" customHeight="1" outlineLevel="2">
      <c r="A764" s="1163">
        <v>237</v>
      </c>
      <c r="B764" s="1164"/>
      <c r="C764" s="1165"/>
      <c r="D764" s="1166"/>
      <c r="E764" s="587" t="e">
        <f t="shared" si="19"/>
        <v>#DIV/0!</v>
      </c>
    </row>
    <row r="765" spans="1:5" s="17" customFormat="1" ht="16.75" customHeight="1" outlineLevel="2">
      <c r="A765" s="1163">
        <v>238</v>
      </c>
      <c r="B765" s="1164"/>
      <c r="C765" s="1165"/>
      <c r="D765" s="1166"/>
      <c r="E765" s="587" t="e">
        <f t="shared" si="19"/>
        <v>#DIV/0!</v>
      </c>
    </row>
    <row r="766" spans="1:5" s="17" customFormat="1" ht="16.75" customHeight="1" outlineLevel="2">
      <c r="A766" s="1163">
        <v>239</v>
      </c>
      <c r="B766" s="1164"/>
      <c r="C766" s="1165"/>
      <c r="D766" s="1166"/>
      <c r="E766" s="587" t="e">
        <f t="shared" si="19"/>
        <v>#DIV/0!</v>
      </c>
    </row>
    <row r="767" spans="1:5" s="17" customFormat="1" ht="16.75" customHeight="1" outlineLevel="2">
      <c r="A767" s="1163">
        <v>240</v>
      </c>
      <c r="B767" s="1164"/>
      <c r="C767" s="1165"/>
      <c r="D767" s="1166"/>
      <c r="E767" s="587" t="e">
        <f t="shared" si="19"/>
        <v>#DIV/0!</v>
      </c>
    </row>
    <row r="768" spans="1:5" s="17" customFormat="1" ht="16.75" customHeight="1" outlineLevel="2">
      <c r="A768" s="1163">
        <v>241</v>
      </c>
      <c r="B768" s="1164"/>
      <c r="C768" s="1165"/>
      <c r="D768" s="1166"/>
      <c r="E768" s="587" t="e">
        <f t="shared" si="19"/>
        <v>#DIV/0!</v>
      </c>
    </row>
    <row r="769" spans="1:5" s="17" customFormat="1" ht="16.75" customHeight="1" outlineLevel="2">
      <c r="A769" s="1163">
        <v>242</v>
      </c>
      <c r="B769" s="1164"/>
      <c r="C769" s="1165"/>
      <c r="D769" s="1166"/>
      <c r="E769" s="587" t="e">
        <f t="shared" si="19"/>
        <v>#DIV/0!</v>
      </c>
    </row>
    <row r="770" spans="1:5" s="17" customFormat="1" ht="16.75" customHeight="1" outlineLevel="2">
      <c r="A770" s="1163">
        <v>243</v>
      </c>
      <c r="B770" s="1164"/>
      <c r="C770" s="1165"/>
      <c r="D770" s="1166"/>
      <c r="E770" s="587" t="e">
        <f t="shared" si="19"/>
        <v>#DIV/0!</v>
      </c>
    </row>
    <row r="771" spans="1:5" s="17" customFormat="1" ht="16.75" customHeight="1" outlineLevel="2">
      <c r="A771" s="1163">
        <v>244</v>
      </c>
      <c r="B771" s="1164"/>
      <c r="C771" s="1165"/>
      <c r="D771" s="1166"/>
      <c r="E771" s="587" t="e">
        <f t="shared" si="19"/>
        <v>#DIV/0!</v>
      </c>
    </row>
    <row r="772" spans="1:5" s="17" customFormat="1" ht="16.75" customHeight="1" outlineLevel="2">
      <c r="A772" s="1163">
        <v>245</v>
      </c>
      <c r="B772" s="1164"/>
      <c r="C772" s="1165"/>
      <c r="D772" s="1166"/>
      <c r="E772" s="587" t="e">
        <f t="shared" si="19"/>
        <v>#DIV/0!</v>
      </c>
    </row>
    <row r="773" spans="1:5" s="17" customFormat="1" ht="16.75" customHeight="1" outlineLevel="2">
      <c r="A773" s="1163">
        <v>246</v>
      </c>
      <c r="B773" s="1164"/>
      <c r="C773" s="1165"/>
      <c r="D773" s="1166"/>
      <c r="E773" s="587" t="e">
        <f t="shared" si="19"/>
        <v>#DIV/0!</v>
      </c>
    </row>
    <row r="774" spans="1:5" s="17" customFormat="1" ht="16.75" customHeight="1" outlineLevel="2">
      <c r="A774" s="1163">
        <v>247</v>
      </c>
      <c r="B774" s="1164"/>
      <c r="C774" s="1165"/>
      <c r="D774" s="1166"/>
      <c r="E774" s="587" t="e">
        <f t="shared" si="19"/>
        <v>#DIV/0!</v>
      </c>
    </row>
    <row r="775" spans="1:5" s="17" customFormat="1" ht="16.75" customHeight="1" outlineLevel="2">
      <c r="A775" s="1163">
        <v>248</v>
      </c>
      <c r="B775" s="1164"/>
      <c r="C775" s="1165"/>
      <c r="D775" s="1166"/>
      <c r="E775" s="587" t="e">
        <f t="shared" si="19"/>
        <v>#DIV/0!</v>
      </c>
    </row>
    <row r="776" spans="1:5" s="17" customFormat="1" ht="16.75" customHeight="1" outlineLevel="2">
      <c r="A776" s="1163">
        <v>249</v>
      </c>
      <c r="B776" s="1164"/>
      <c r="C776" s="1165"/>
      <c r="D776" s="1166"/>
      <c r="E776" s="587" t="e">
        <f t="shared" si="19"/>
        <v>#DIV/0!</v>
      </c>
    </row>
    <row r="777" spans="1:5" s="17" customFormat="1" ht="16.75" customHeight="1" outlineLevel="2">
      <c r="A777" s="1163">
        <v>250</v>
      </c>
      <c r="B777" s="1164"/>
      <c r="C777" s="1165"/>
      <c r="D777" s="1166"/>
      <c r="E777" s="587" t="e">
        <f t="shared" si="19"/>
        <v>#DIV/0!</v>
      </c>
    </row>
    <row r="778" spans="1:5" s="17" customFormat="1" ht="16.75" customHeight="1" outlineLevel="2">
      <c r="A778" s="1163">
        <v>251</v>
      </c>
      <c r="B778" s="1164"/>
      <c r="C778" s="1165"/>
      <c r="D778" s="1166"/>
      <c r="E778" s="587" t="e">
        <f t="shared" si="19"/>
        <v>#DIV/0!</v>
      </c>
    </row>
    <row r="779" spans="1:5" s="17" customFormat="1" ht="16.75" customHeight="1" outlineLevel="2">
      <c r="A779" s="1163">
        <v>252</v>
      </c>
      <c r="B779" s="1164"/>
      <c r="C779" s="1165"/>
      <c r="D779" s="1166"/>
      <c r="E779" s="587" t="e">
        <f t="shared" si="19"/>
        <v>#DIV/0!</v>
      </c>
    </row>
    <row r="780" spans="1:5" s="17" customFormat="1" ht="16.75" customHeight="1" outlineLevel="2">
      <c r="A780" s="1163">
        <v>253</v>
      </c>
      <c r="B780" s="1164"/>
      <c r="C780" s="1165"/>
      <c r="D780" s="1166"/>
      <c r="E780" s="587" t="e">
        <f t="shared" si="19"/>
        <v>#DIV/0!</v>
      </c>
    </row>
    <row r="781" spans="1:5" s="17" customFormat="1" ht="16.75" customHeight="1" outlineLevel="2">
      <c r="A781" s="1163">
        <v>254</v>
      </c>
      <c r="B781" s="1164"/>
      <c r="C781" s="1165"/>
      <c r="D781" s="1166"/>
      <c r="E781" s="587" t="e">
        <f t="shared" si="19"/>
        <v>#DIV/0!</v>
      </c>
    </row>
    <row r="782" spans="1:5" s="17" customFormat="1" ht="16.75" customHeight="1" outlineLevel="2">
      <c r="A782" s="1163">
        <v>255</v>
      </c>
      <c r="B782" s="1164"/>
      <c r="C782" s="1165"/>
      <c r="D782" s="1166"/>
      <c r="E782" s="587" t="e">
        <f t="shared" si="19"/>
        <v>#DIV/0!</v>
      </c>
    </row>
    <row r="783" spans="1:5" s="17" customFormat="1" ht="16.75" customHeight="1" outlineLevel="2">
      <c r="A783" s="1163">
        <v>256</v>
      </c>
      <c r="B783" s="1164"/>
      <c r="C783" s="1165"/>
      <c r="D783" s="1166"/>
      <c r="E783" s="587" t="e">
        <f t="shared" si="19"/>
        <v>#DIV/0!</v>
      </c>
    </row>
    <row r="784" spans="1:5" s="17" customFormat="1" ht="16.75" customHeight="1" outlineLevel="2">
      <c r="A784" s="1163">
        <v>257</v>
      </c>
      <c r="B784" s="1164"/>
      <c r="C784" s="1165"/>
      <c r="D784" s="1166"/>
      <c r="E784" s="587" t="e">
        <f t="shared" si="19"/>
        <v>#DIV/0!</v>
      </c>
    </row>
    <row r="785" spans="1:5" s="17" customFormat="1" ht="16.75" customHeight="1" outlineLevel="2">
      <c r="A785" s="1163">
        <v>258</v>
      </c>
      <c r="B785" s="1164"/>
      <c r="C785" s="1165"/>
      <c r="D785" s="1166"/>
      <c r="E785" s="587" t="e">
        <f t="shared" si="19"/>
        <v>#DIV/0!</v>
      </c>
    </row>
    <row r="786" spans="1:5" s="17" customFormat="1" ht="16.75" customHeight="1" outlineLevel="2">
      <c r="A786" s="1163">
        <v>259</v>
      </c>
      <c r="B786" s="1164"/>
      <c r="C786" s="1165"/>
      <c r="D786" s="1166"/>
      <c r="E786" s="587" t="e">
        <f t="shared" si="19"/>
        <v>#DIV/0!</v>
      </c>
    </row>
    <row r="787" spans="1:5" s="17" customFormat="1" ht="16.75" customHeight="1" outlineLevel="2">
      <c r="A787" s="1163">
        <v>260</v>
      </c>
      <c r="B787" s="1164"/>
      <c r="C787" s="1165"/>
      <c r="D787" s="1166"/>
      <c r="E787" s="587" t="e">
        <f t="shared" si="19"/>
        <v>#DIV/0!</v>
      </c>
    </row>
    <row r="788" spans="1:5" s="17" customFormat="1" ht="16.75" customHeight="1" outlineLevel="2">
      <c r="A788" s="1163">
        <v>261</v>
      </c>
      <c r="B788" s="1164"/>
      <c r="C788" s="1165"/>
      <c r="D788" s="1166"/>
      <c r="E788" s="587" t="e">
        <f t="shared" si="19"/>
        <v>#DIV/0!</v>
      </c>
    </row>
    <row r="789" spans="1:5" s="17" customFormat="1" ht="16.75" customHeight="1" outlineLevel="2">
      <c r="A789" s="1163">
        <v>262</v>
      </c>
      <c r="B789" s="1164"/>
      <c r="C789" s="1165"/>
      <c r="D789" s="1166"/>
      <c r="E789" s="587" t="e">
        <f t="shared" si="19"/>
        <v>#DIV/0!</v>
      </c>
    </row>
    <row r="790" spans="1:5" s="17" customFormat="1" ht="16.75" customHeight="1" outlineLevel="2">
      <c r="A790" s="1163">
        <v>263</v>
      </c>
      <c r="B790" s="1164"/>
      <c r="C790" s="1165"/>
      <c r="D790" s="1166"/>
      <c r="E790" s="587" t="e">
        <f t="shared" si="19"/>
        <v>#DIV/0!</v>
      </c>
    </row>
    <row r="791" spans="1:5" s="17" customFormat="1" ht="16.75" customHeight="1" outlineLevel="2">
      <c r="A791" s="1163">
        <v>264</v>
      </c>
      <c r="B791" s="1164"/>
      <c r="C791" s="1165"/>
      <c r="D791" s="1166"/>
      <c r="E791" s="587" t="e">
        <f t="shared" si="19"/>
        <v>#DIV/0!</v>
      </c>
    </row>
    <row r="792" spans="1:5" s="17" customFormat="1" ht="16.75" customHeight="1" outlineLevel="2">
      <c r="A792" s="1163">
        <v>265</v>
      </c>
      <c r="B792" s="1164"/>
      <c r="C792" s="1165"/>
      <c r="D792" s="1166"/>
      <c r="E792" s="587" t="e">
        <f t="shared" si="19"/>
        <v>#DIV/0!</v>
      </c>
    </row>
    <row r="793" spans="1:5" s="17" customFormat="1" ht="16.75" customHeight="1" outlineLevel="2">
      <c r="A793" s="1163">
        <v>266</v>
      </c>
      <c r="B793" s="1164"/>
      <c r="C793" s="1165"/>
      <c r="D793" s="1166"/>
      <c r="E793" s="587" t="e">
        <f t="shared" si="19"/>
        <v>#DIV/0!</v>
      </c>
    </row>
    <row r="794" spans="1:5" s="17" customFormat="1" ht="16.75" customHeight="1" outlineLevel="2">
      <c r="A794" s="1163">
        <v>267</v>
      </c>
      <c r="B794" s="1164"/>
      <c r="C794" s="1165"/>
      <c r="D794" s="1166"/>
      <c r="E794" s="587" t="e">
        <f t="shared" si="19"/>
        <v>#DIV/0!</v>
      </c>
    </row>
    <row r="795" spans="1:5" s="17" customFormat="1" ht="16.75" customHeight="1" outlineLevel="2">
      <c r="A795" s="1163">
        <v>268</v>
      </c>
      <c r="B795" s="1164"/>
      <c r="C795" s="1165"/>
      <c r="D795" s="1166"/>
      <c r="E795" s="587" t="e">
        <f t="shared" si="19"/>
        <v>#DIV/0!</v>
      </c>
    </row>
    <row r="796" spans="1:5" s="17" customFormat="1" ht="16.75" customHeight="1" outlineLevel="2">
      <c r="A796" s="1163">
        <v>269</v>
      </c>
      <c r="B796" s="1164"/>
      <c r="C796" s="1165"/>
      <c r="D796" s="1166"/>
      <c r="E796" s="587" t="e">
        <f t="shared" si="19"/>
        <v>#DIV/0!</v>
      </c>
    </row>
    <row r="797" spans="1:5" s="17" customFormat="1" ht="16.75" customHeight="1" outlineLevel="2">
      <c r="A797" s="1163">
        <v>270</v>
      </c>
      <c r="B797" s="1164"/>
      <c r="C797" s="1165"/>
      <c r="D797" s="1166"/>
      <c r="E797" s="587" t="e">
        <f t="shared" si="19"/>
        <v>#DIV/0!</v>
      </c>
    </row>
    <row r="798" spans="1:5" s="17" customFormat="1" ht="16.75" customHeight="1" outlineLevel="2">
      <c r="A798" s="1163">
        <v>271</v>
      </c>
      <c r="B798" s="1164"/>
      <c r="C798" s="1165"/>
      <c r="D798" s="1166"/>
      <c r="E798" s="587" t="e">
        <f t="shared" si="19"/>
        <v>#DIV/0!</v>
      </c>
    </row>
    <row r="799" spans="1:5" s="17" customFormat="1" ht="16.75" customHeight="1" outlineLevel="2">
      <c r="A799" s="1163">
        <v>272</v>
      </c>
      <c r="B799" s="1164"/>
      <c r="C799" s="1165"/>
      <c r="D799" s="1166"/>
      <c r="E799" s="587" t="e">
        <f t="shared" si="19"/>
        <v>#DIV/0!</v>
      </c>
    </row>
    <row r="800" spans="1:5" s="17" customFormat="1" ht="16.75" customHeight="1" outlineLevel="2">
      <c r="A800" s="1163">
        <v>273</v>
      </c>
      <c r="B800" s="1164"/>
      <c r="C800" s="1165"/>
      <c r="D800" s="1166"/>
      <c r="E800" s="587" t="e">
        <f t="shared" si="19"/>
        <v>#DIV/0!</v>
      </c>
    </row>
    <row r="801" spans="1:5" s="17" customFormat="1" ht="16.75" customHeight="1" outlineLevel="2">
      <c r="A801" s="1163">
        <v>274</v>
      </c>
      <c r="B801" s="1164"/>
      <c r="C801" s="1165"/>
      <c r="D801" s="1166"/>
      <c r="E801" s="587" t="e">
        <f t="shared" si="19"/>
        <v>#DIV/0!</v>
      </c>
    </row>
    <row r="802" spans="1:5" s="17" customFormat="1" ht="16.75" customHeight="1" outlineLevel="2">
      <c r="A802" s="1163">
        <v>275</v>
      </c>
      <c r="B802" s="1164"/>
      <c r="C802" s="1165"/>
      <c r="D802" s="1166"/>
      <c r="E802" s="587" t="e">
        <f t="shared" si="19"/>
        <v>#DIV/0!</v>
      </c>
    </row>
    <row r="803" spans="1:5" s="17" customFormat="1" ht="16.75" customHeight="1" outlineLevel="2">
      <c r="A803" s="1163">
        <v>276</v>
      </c>
      <c r="B803" s="1164"/>
      <c r="C803" s="1165"/>
      <c r="D803" s="1166"/>
      <c r="E803" s="587" t="e">
        <f t="shared" si="19"/>
        <v>#DIV/0!</v>
      </c>
    </row>
    <row r="804" spans="1:5" s="17" customFormat="1" ht="16.75" customHeight="1" outlineLevel="2">
      <c r="A804" s="1163">
        <v>277</v>
      </c>
      <c r="B804" s="1164"/>
      <c r="C804" s="1165"/>
      <c r="D804" s="1166"/>
      <c r="E804" s="587" t="e">
        <f t="shared" si="19"/>
        <v>#DIV/0!</v>
      </c>
    </row>
    <row r="805" spans="1:5" s="17" customFormat="1" ht="16.75" customHeight="1" outlineLevel="2">
      <c r="A805" s="1163">
        <v>278</v>
      </c>
      <c r="B805" s="1164"/>
      <c r="C805" s="1165"/>
      <c r="D805" s="1166"/>
      <c r="E805" s="587" t="e">
        <f t="shared" si="19"/>
        <v>#DIV/0!</v>
      </c>
    </row>
    <row r="806" spans="1:5" s="17" customFormat="1" ht="16.75" customHeight="1" outlineLevel="2">
      <c r="A806" s="1163">
        <v>279</v>
      </c>
      <c r="B806" s="1164"/>
      <c r="C806" s="1165"/>
      <c r="D806" s="1166"/>
      <c r="E806" s="587" t="e">
        <f t="shared" ref="E806:E822" si="20">IF(AND(C806&gt;=D$521,C806&lt;=D$520),1,0)</f>
        <v>#DIV/0!</v>
      </c>
    </row>
    <row r="807" spans="1:5" s="17" customFormat="1" ht="16.75" customHeight="1" outlineLevel="2">
      <c r="A807" s="1163">
        <v>280</v>
      </c>
      <c r="B807" s="1164"/>
      <c r="C807" s="1165"/>
      <c r="D807" s="1166"/>
      <c r="E807" s="587" t="e">
        <f t="shared" si="20"/>
        <v>#DIV/0!</v>
      </c>
    </row>
    <row r="808" spans="1:5" s="17" customFormat="1" ht="16.75" customHeight="1" outlineLevel="2">
      <c r="A808" s="1163">
        <v>281</v>
      </c>
      <c r="B808" s="1164"/>
      <c r="C808" s="1165"/>
      <c r="D808" s="1166"/>
      <c r="E808" s="587" t="e">
        <f t="shared" si="20"/>
        <v>#DIV/0!</v>
      </c>
    </row>
    <row r="809" spans="1:5" s="17" customFormat="1" ht="16.75" customHeight="1" outlineLevel="2">
      <c r="A809" s="1163">
        <v>282</v>
      </c>
      <c r="B809" s="1164"/>
      <c r="C809" s="1165"/>
      <c r="D809" s="1166"/>
      <c r="E809" s="587" t="e">
        <f t="shared" si="20"/>
        <v>#DIV/0!</v>
      </c>
    </row>
    <row r="810" spans="1:5" s="17" customFormat="1" ht="16.75" customHeight="1" outlineLevel="2">
      <c r="A810" s="1163">
        <v>283</v>
      </c>
      <c r="B810" s="1164"/>
      <c r="C810" s="1165"/>
      <c r="D810" s="1166"/>
      <c r="E810" s="587" t="e">
        <f t="shared" si="20"/>
        <v>#DIV/0!</v>
      </c>
    </row>
    <row r="811" spans="1:5" s="17" customFormat="1" ht="16.75" customHeight="1" outlineLevel="2">
      <c r="A811" s="1163">
        <v>284</v>
      </c>
      <c r="B811" s="1164"/>
      <c r="C811" s="1165"/>
      <c r="D811" s="1166"/>
      <c r="E811" s="587" t="e">
        <f t="shared" si="20"/>
        <v>#DIV/0!</v>
      </c>
    </row>
    <row r="812" spans="1:5" s="17" customFormat="1" ht="16.75" customHeight="1" outlineLevel="2">
      <c r="A812" s="1163">
        <v>285</v>
      </c>
      <c r="B812" s="1164"/>
      <c r="C812" s="1165"/>
      <c r="D812" s="1166"/>
      <c r="E812" s="587" t="e">
        <f t="shared" si="20"/>
        <v>#DIV/0!</v>
      </c>
    </row>
    <row r="813" spans="1:5" s="17" customFormat="1" ht="16.75" customHeight="1" outlineLevel="2">
      <c r="A813" s="1163">
        <v>286</v>
      </c>
      <c r="B813" s="1164"/>
      <c r="C813" s="1165"/>
      <c r="D813" s="1166"/>
      <c r="E813" s="587" t="e">
        <f t="shared" si="20"/>
        <v>#DIV/0!</v>
      </c>
    </row>
    <row r="814" spans="1:5" s="17" customFormat="1" ht="16.75" customHeight="1" outlineLevel="2">
      <c r="A814" s="1163">
        <v>287</v>
      </c>
      <c r="B814" s="1164"/>
      <c r="C814" s="1165"/>
      <c r="D814" s="1166"/>
      <c r="E814" s="587" t="e">
        <f t="shared" si="20"/>
        <v>#DIV/0!</v>
      </c>
    </row>
    <row r="815" spans="1:5" s="17" customFormat="1" ht="16.75" customHeight="1" outlineLevel="2">
      <c r="A815" s="1163">
        <v>288</v>
      </c>
      <c r="B815" s="1164"/>
      <c r="C815" s="1165"/>
      <c r="D815" s="1166"/>
      <c r="E815" s="587" t="e">
        <f t="shared" si="20"/>
        <v>#DIV/0!</v>
      </c>
    </row>
    <row r="816" spans="1:5" s="17" customFormat="1" ht="16.75" customHeight="1" outlineLevel="2">
      <c r="A816" s="1163">
        <v>289</v>
      </c>
      <c r="B816" s="1164"/>
      <c r="C816" s="1165"/>
      <c r="D816" s="1166"/>
      <c r="E816" s="587" t="e">
        <f t="shared" si="20"/>
        <v>#DIV/0!</v>
      </c>
    </row>
    <row r="817" spans="1:5" s="17" customFormat="1" ht="16.75" customHeight="1" outlineLevel="2">
      <c r="A817" s="1163">
        <v>290</v>
      </c>
      <c r="B817" s="1164"/>
      <c r="C817" s="1165"/>
      <c r="D817" s="1166"/>
      <c r="E817" s="587" t="e">
        <f t="shared" si="20"/>
        <v>#DIV/0!</v>
      </c>
    </row>
    <row r="818" spans="1:5" s="17" customFormat="1" ht="16.75" customHeight="1" outlineLevel="2">
      <c r="A818" s="1163">
        <v>291</v>
      </c>
      <c r="B818" s="1164"/>
      <c r="C818" s="1165"/>
      <c r="D818" s="1166"/>
      <c r="E818" s="587" t="e">
        <f t="shared" si="20"/>
        <v>#DIV/0!</v>
      </c>
    </row>
    <row r="819" spans="1:5" s="17" customFormat="1" ht="16.75" customHeight="1" outlineLevel="2">
      <c r="A819" s="1163">
        <v>292</v>
      </c>
      <c r="B819" s="1164"/>
      <c r="C819" s="1165"/>
      <c r="D819" s="1166"/>
      <c r="E819" s="587" t="e">
        <f t="shared" si="20"/>
        <v>#DIV/0!</v>
      </c>
    </row>
    <row r="820" spans="1:5" s="17" customFormat="1" ht="16.75" customHeight="1" outlineLevel="2">
      <c r="A820" s="1163">
        <v>293</v>
      </c>
      <c r="B820" s="1164"/>
      <c r="C820" s="1165"/>
      <c r="D820" s="1166"/>
      <c r="E820" s="587" t="e">
        <f t="shared" si="20"/>
        <v>#DIV/0!</v>
      </c>
    </row>
    <row r="821" spans="1:5" s="17" customFormat="1" ht="16.75" customHeight="1" outlineLevel="2">
      <c r="A821" s="1163">
        <v>294</v>
      </c>
      <c r="B821" s="1164"/>
      <c r="C821" s="1165"/>
      <c r="D821" s="1166"/>
      <c r="E821" s="587" t="e">
        <f t="shared" si="20"/>
        <v>#DIV/0!</v>
      </c>
    </row>
    <row r="822" spans="1:5" s="17" customFormat="1" ht="16.75" customHeight="1" outlineLevel="2">
      <c r="A822" s="1163">
        <v>295</v>
      </c>
      <c r="B822" s="1164"/>
      <c r="C822" s="1165"/>
      <c r="D822" s="1166"/>
      <c r="E822" s="587" t="e">
        <f t="shared" si="20"/>
        <v>#DIV/0!</v>
      </c>
    </row>
    <row r="823" spans="1:5" s="17" customFormat="1" ht="16.75" customHeight="1" outlineLevel="2">
      <c r="A823" s="1163">
        <v>296</v>
      </c>
      <c r="B823" s="1164"/>
      <c r="C823" s="1165"/>
      <c r="D823" s="1166"/>
      <c r="E823" s="587" t="e">
        <f>IF(AND(C823&gt;=D$521,C823&lt;=D$520),1,0)</f>
        <v>#DIV/0!</v>
      </c>
    </row>
    <row r="824" spans="1:5" s="17" customFormat="1" ht="16.75" customHeight="1" outlineLevel="2">
      <c r="A824" s="1163">
        <v>297</v>
      </c>
      <c r="B824" s="1164"/>
      <c r="C824" s="1165"/>
      <c r="D824" s="1166"/>
      <c r="E824" s="587" t="e">
        <f t="shared" ref="E824:E887" si="21">IF(AND(C824&gt;=D$521,C824&lt;=D$520),1,0)</f>
        <v>#DIV/0!</v>
      </c>
    </row>
    <row r="825" spans="1:5" s="17" customFormat="1" ht="16.75" customHeight="1" outlineLevel="2">
      <c r="A825" s="1163">
        <v>298</v>
      </c>
      <c r="B825" s="1164"/>
      <c r="C825" s="1165"/>
      <c r="D825" s="1166"/>
      <c r="E825" s="587" t="e">
        <f t="shared" si="21"/>
        <v>#DIV/0!</v>
      </c>
    </row>
    <row r="826" spans="1:5" s="17" customFormat="1" ht="16.75" customHeight="1" outlineLevel="2">
      <c r="A826" s="1163">
        <v>299</v>
      </c>
      <c r="B826" s="1164"/>
      <c r="C826" s="1165"/>
      <c r="D826" s="1166"/>
      <c r="E826" s="587" t="e">
        <f t="shared" si="21"/>
        <v>#DIV/0!</v>
      </c>
    </row>
    <row r="827" spans="1:5" s="17" customFormat="1" ht="16.75" customHeight="1" outlineLevel="2">
      <c r="A827" s="1163">
        <v>300</v>
      </c>
      <c r="B827" s="1164"/>
      <c r="C827" s="1165"/>
      <c r="D827" s="1166"/>
      <c r="E827" s="587" t="e">
        <f t="shared" si="21"/>
        <v>#DIV/0!</v>
      </c>
    </row>
    <row r="828" spans="1:5" s="17" customFormat="1" ht="16.75" customHeight="1" outlineLevel="2">
      <c r="A828" s="1163">
        <v>301</v>
      </c>
      <c r="B828" s="1164"/>
      <c r="C828" s="1165"/>
      <c r="D828" s="1166"/>
      <c r="E828" s="587" t="e">
        <f t="shared" si="21"/>
        <v>#DIV/0!</v>
      </c>
    </row>
    <row r="829" spans="1:5" s="17" customFormat="1" ht="16.75" customHeight="1" outlineLevel="2">
      <c r="A829" s="1163">
        <v>302</v>
      </c>
      <c r="B829" s="1164"/>
      <c r="C829" s="1165"/>
      <c r="D829" s="1166"/>
      <c r="E829" s="587" t="e">
        <f t="shared" si="21"/>
        <v>#DIV/0!</v>
      </c>
    </row>
    <row r="830" spans="1:5" s="17" customFormat="1" ht="16.75" customHeight="1" outlineLevel="2">
      <c r="A830" s="1163">
        <v>303</v>
      </c>
      <c r="B830" s="1164"/>
      <c r="C830" s="1165"/>
      <c r="D830" s="1166"/>
      <c r="E830" s="587" t="e">
        <f t="shared" si="21"/>
        <v>#DIV/0!</v>
      </c>
    </row>
    <row r="831" spans="1:5" s="17" customFormat="1" ht="16.75" customHeight="1" outlineLevel="2">
      <c r="A831" s="1163">
        <v>304</v>
      </c>
      <c r="B831" s="1164"/>
      <c r="C831" s="1165"/>
      <c r="D831" s="1166"/>
      <c r="E831" s="587" t="e">
        <f t="shared" si="21"/>
        <v>#DIV/0!</v>
      </c>
    </row>
    <row r="832" spans="1:5" s="17" customFormat="1" ht="16.75" customHeight="1" outlineLevel="2">
      <c r="A832" s="1163">
        <v>305</v>
      </c>
      <c r="B832" s="1164"/>
      <c r="C832" s="1165"/>
      <c r="D832" s="1166"/>
      <c r="E832" s="587" t="e">
        <f t="shared" si="21"/>
        <v>#DIV/0!</v>
      </c>
    </row>
    <row r="833" spans="1:5" s="17" customFormat="1" ht="16.75" customHeight="1" outlineLevel="2">
      <c r="A833" s="1163">
        <v>306</v>
      </c>
      <c r="B833" s="1164"/>
      <c r="C833" s="1165"/>
      <c r="D833" s="1166"/>
      <c r="E833" s="587" t="e">
        <f t="shared" si="21"/>
        <v>#DIV/0!</v>
      </c>
    </row>
    <row r="834" spans="1:5" s="17" customFormat="1" ht="16.75" customHeight="1" outlineLevel="2">
      <c r="A834" s="1163">
        <v>307</v>
      </c>
      <c r="B834" s="1164"/>
      <c r="C834" s="1165"/>
      <c r="D834" s="1166"/>
      <c r="E834" s="587" t="e">
        <f t="shared" si="21"/>
        <v>#DIV/0!</v>
      </c>
    </row>
    <row r="835" spans="1:5" s="17" customFormat="1" ht="16.75" customHeight="1" outlineLevel="2">
      <c r="A835" s="1163">
        <v>308</v>
      </c>
      <c r="B835" s="1164"/>
      <c r="C835" s="1165"/>
      <c r="D835" s="1166"/>
      <c r="E835" s="587" t="e">
        <f t="shared" si="21"/>
        <v>#DIV/0!</v>
      </c>
    </row>
    <row r="836" spans="1:5" s="17" customFormat="1" ht="16.75" customHeight="1" outlineLevel="2">
      <c r="A836" s="1163">
        <v>309</v>
      </c>
      <c r="B836" s="1164"/>
      <c r="C836" s="1165"/>
      <c r="D836" s="1166"/>
      <c r="E836" s="587" t="e">
        <f t="shared" si="21"/>
        <v>#DIV/0!</v>
      </c>
    </row>
    <row r="837" spans="1:5" s="17" customFormat="1" ht="16.75" customHeight="1" outlineLevel="2">
      <c r="A837" s="1163">
        <v>310</v>
      </c>
      <c r="B837" s="1164"/>
      <c r="C837" s="1165"/>
      <c r="D837" s="1166"/>
      <c r="E837" s="587" t="e">
        <f t="shared" si="21"/>
        <v>#DIV/0!</v>
      </c>
    </row>
    <row r="838" spans="1:5" s="17" customFormat="1" ht="16.75" customHeight="1" outlineLevel="2">
      <c r="A838" s="1163">
        <v>311</v>
      </c>
      <c r="B838" s="1164"/>
      <c r="C838" s="1165"/>
      <c r="D838" s="1166"/>
      <c r="E838" s="587" t="e">
        <f t="shared" si="21"/>
        <v>#DIV/0!</v>
      </c>
    </row>
    <row r="839" spans="1:5" s="17" customFormat="1" ht="16.75" customHeight="1" outlineLevel="2">
      <c r="A839" s="1163">
        <v>312</v>
      </c>
      <c r="B839" s="1164"/>
      <c r="C839" s="1165"/>
      <c r="D839" s="1166"/>
      <c r="E839" s="587" t="e">
        <f t="shared" si="21"/>
        <v>#DIV/0!</v>
      </c>
    </row>
    <row r="840" spans="1:5" s="17" customFormat="1" ht="16.75" customHeight="1" outlineLevel="2">
      <c r="A840" s="1163">
        <v>313</v>
      </c>
      <c r="B840" s="1164"/>
      <c r="C840" s="1165"/>
      <c r="D840" s="1166"/>
      <c r="E840" s="587" t="e">
        <f t="shared" si="21"/>
        <v>#DIV/0!</v>
      </c>
    </row>
    <row r="841" spans="1:5" s="17" customFormat="1" ht="16.75" customHeight="1" outlineLevel="2">
      <c r="A841" s="1163">
        <v>314</v>
      </c>
      <c r="B841" s="1164"/>
      <c r="C841" s="1165"/>
      <c r="D841" s="1166"/>
      <c r="E841" s="587" t="e">
        <f t="shared" si="21"/>
        <v>#DIV/0!</v>
      </c>
    </row>
    <row r="842" spans="1:5" s="17" customFormat="1" ht="16.75" customHeight="1" outlineLevel="2">
      <c r="A842" s="1163">
        <v>315</v>
      </c>
      <c r="B842" s="1164"/>
      <c r="C842" s="1165"/>
      <c r="D842" s="1166"/>
      <c r="E842" s="587" t="e">
        <f t="shared" si="21"/>
        <v>#DIV/0!</v>
      </c>
    </row>
    <row r="843" spans="1:5" s="17" customFormat="1" ht="16.75" customHeight="1" outlineLevel="2">
      <c r="A843" s="1163">
        <v>316</v>
      </c>
      <c r="B843" s="1164"/>
      <c r="C843" s="1165"/>
      <c r="D843" s="1166"/>
      <c r="E843" s="587" t="e">
        <f t="shared" si="21"/>
        <v>#DIV/0!</v>
      </c>
    </row>
    <row r="844" spans="1:5" s="17" customFormat="1" ht="16.75" customHeight="1" outlineLevel="2">
      <c r="A844" s="1163">
        <v>317</v>
      </c>
      <c r="B844" s="1164"/>
      <c r="C844" s="1165"/>
      <c r="D844" s="1166"/>
      <c r="E844" s="587" t="e">
        <f t="shared" si="21"/>
        <v>#DIV/0!</v>
      </c>
    </row>
    <row r="845" spans="1:5" s="17" customFormat="1" ht="16.75" customHeight="1" outlineLevel="2">
      <c r="A845" s="1163">
        <v>318</v>
      </c>
      <c r="B845" s="1164"/>
      <c r="C845" s="1165"/>
      <c r="D845" s="1166"/>
      <c r="E845" s="587" t="e">
        <f t="shared" si="21"/>
        <v>#DIV/0!</v>
      </c>
    </row>
    <row r="846" spans="1:5" s="17" customFormat="1" ht="16.75" customHeight="1" outlineLevel="2">
      <c r="A846" s="1163">
        <v>319</v>
      </c>
      <c r="B846" s="1164"/>
      <c r="C846" s="1165"/>
      <c r="D846" s="1166"/>
      <c r="E846" s="587" t="e">
        <f t="shared" si="21"/>
        <v>#DIV/0!</v>
      </c>
    </row>
    <row r="847" spans="1:5" s="17" customFormat="1" ht="16.75" customHeight="1" outlineLevel="2">
      <c r="A847" s="1163">
        <v>320</v>
      </c>
      <c r="B847" s="1164"/>
      <c r="C847" s="1165"/>
      <c r="D847" s="1166"/>
      <c r="E847" s="587" t="e">
        <f t="shared" si="21"/>
        <v>#DIV/0!</v>
      </c>
    </row>
    <row r="848" spans="1:5" s="17" customFormat="1" ht="16.75" customHeight="1" outlineLevel="2">
      <c r="A848" s="1163">
        <v>321</v>
      </c>
      <c r="B848" s="1164"/>
      <c r="C848" s="1165"/>
      <c r="D848" s="1166"/>
      <c r="E848" s="587" t="e">
        <f t="shared" si="21"/>
        <v>#DIV/0!</v>
      </c>
    </row>
    <row r="849" spans="1:5" s="17" customFormat="1" ht="16.75" customHeight="1" outlineLevel="2">
      <c r="A849" s="1163">
        <v>322</v>
      </c>
      <c r="B849" s="1164"/>
      <c r="C849" s="1165"/>
      <c r="D849" s="1166"/>
      <c r="E849" s="587" t="e">
        <f t="shared" si="21"/>
        <v>#DIV/0!</v>
      </c>
    </row>
    <row r="850" spans="1:5" s="17" customFormat="1" ht="16.75" customHeight="1" outlineLevel="2">
      <c r="A850" s="1163">
        <v>323</v>
      </c>
      <c r="B850" s="1164"/>
      <c r="C850" s="1165"/>
      <c r="D850" s="1166"/>
      <c r="E850" s="587" t="e">
        <f t="shared" si="21"/>
        <v>#DIV/0!</v>
      </c>
    </row>
    <row r="851" spans="1:5" s="17" customFormat="1" ht="16.75" customHeight="1" outlineLevel="2">
      <c r="A851" s="1163">
        <v>324</v>
      </c>
      <c r="B851" s="1164"/>
      <c r="C851" s="1165"/>
      <c r="D851" s="1166"/>
      <c r="E851" s="587" t="e">
        <f t="shared" si="21"/>
        <v>#DIV/0!</v>
      </c>
    </row>
    <row r="852" spans="1:5" s="17" customFormat="1" ht="16.75" customHeight="1" outlineLevel="2">
      <c r="A852" s="1163">
        <v>325</v>
      </c>
      <c r="B852" s="1164"/>
      <c r="C852" s="1165"/>
      <c r="D852" s="1166"/>
      <c r="E852" s="587" t="e">
        <f t="shared" si="21"/>
        <v>#DIV/0!</v>
      </c>
    </row>
    <row r="853" spans="1:5" s="17" customFormat="1" ht="16.75" customHeight="1" outlineLevel="2">
      <c r="A853" s="1163">
        <v>326</v>
      </c>
      <c r="B853" s="1164"/>
      <c r="C853" s="1165"/>
      <c r="D853" s="1166"/>
      <c r="E853" s="587" t="e">
        <f t="shared" si="21"/>
        <v>#DIV/0!</v>
      </c>
    </row>
    <row r="854" spans="1:5" s="17" customFormat="1" ht="16.75" customHeight="1" outlineLevel="2">
      <c r="A854" s="1163">
        <v>327</v>
      </c>
      <c r="B854" s="1164"/>
      <c r="C854" s="1165"/>
      <c r="D854" s="1166"/>
      <c r="E854" s="587" t="e">
        <f t="shared" si="21"/>
        <v>#DIV/0!</v>
      </c>
    </row>
    <row r="855" spans="1:5" s="17" customFormat="1" ht="16.75" customHeight="1" outlineLevel="2">
      <c r="A855" s="1163">
        <v>328</v>
      </c>
      <c r="B855" s="1164"/>
      <c r="C855" s="1165"/>
      <c r="D855" s="1166"/>
      <c r="E855" s="587" t="e">
        <f t="shared" si="21"/>
        <v>#DIV/0!</v>
      </c>
    </row>
    <row r="856" spans="1:5" s="17" customFormat="1" ht="16.75" customHeight="1" outlineLevel="2">
      <c r="A856" s="1163">
        <v>329</v>
      </c>
      <c r="B856" s="1164"/>
      <c r="C856" s="1165"/>
      <c r="D856" s="1166"/>
      <c r="E856" s="587" t="e">
        <f t="shared" si="21"/>
        <v>#DIV/0!</v>
      </c>
    </row>
    <row r="857" spans="1:5" s="17" customFormat="1" ht="16.75" customHeight="1" outlineLevel="2">
      <c r="A857" s="1163">
        <v>330</v>
      </c>
      <c r="B857" s="1164"/>
      <c r="C857" s="1165"/>
      <c r="D857" s="1166"/>
      <c r="E857" s="587" t="e">
        <f t="shared" si="21"/>
        <v>#DIV/0!</v>
      </c>
    </row>
    <row r="858" spans="1:5" s="17" customFormat="1" ht="16.75" customHeight="1" outlineLevel="2">
      <c r="A858" s="1163">
        <v>331</v>
      </c>
      <c r="B858" s="1164"/>
      <c r="C858" s="1165"/>
      <c r="D858" s="1166"/>
      <c r="E858" s="587" t="e">
        <f t="shared" si="21"/>
        <v>#DIV/0!</v>
      </c>
    </row>
    <row r="859" spans="1:5" s="17" customFormat="1" ht="16.75" customHeight="1" outlineLevel="2">
      <c r="A859" s="1163">
        <v>332</v>
      </c>
      <c r="B859" s="1164"/>
      <c r="C859" s="1165"/>
      <c r="D859" s="1166"/>
      <c r="E859" s="587" t="e">
        <f t="shared" si="21"/>
        <v>#DIV/0!</v>
      </c>
    </row>
    <row r="860" spans="1:5" s="17" customFormat="1" ht="16.75" customHeight="1" outlineLevel="2">
      <c r="A860" s="1163">
        <v>333</v>
      </c>
      <c r="B860" s="1164"/>
      <c r="C860" s="1165"/>
      <c r="D860" s="1166"/>
      <c r="E860" s="587" t="e">
        <f t="shared" si="21"/>
        <v>#DIV/0!</v>
      </c>
    </row>
    <row r="861" spans="1:5" s="17" customFormat="1" ht="16.75" customHeight="1" outlineLevel="2">
      <c r="A861" s="1163">
        <v>334</v>
      </c>
      <c r="B861" s="1164"/>
      <c r="C861" s="1165"/>
      <c r="D861" s="1166"/>
      <c r="E861" s="587" t="e">
        <f t="shared" si="21"/>
        <v>#DIV/0!</v>
      </c>
    </row>
    <row r="862" spans="1:5" s="17" customFormat="1" ht="16.75" customHeight="1" outlineLevel="2">
      <c r="A862" s="1163">
        <v>335</v>
      </c>
      <c r="B862" s="1164"/>
      <c r="C862" s="1165"/>
      <c r="D862" s="1166"/>
      <c r="E862" s="587" t="e">
        <f t="shared" si="21"/>
        <v>#DIV/0!</v>
      </c>
    </row>
    <row r="863" spans="1:5" s="17" customFormat="1" ht="16.75" customHeight="1" outlineLevel="2">
      <c r="A863" s="1163">
        <v>336</v>
      </c>
      <c r="B863" s="1164"/>
      <c r="C863" s="1165"/>
      <c r="D863" s="1166"/>
      <c r="E863" s="587" t="e">
        <f t="shared" si="21"/>
        <v>#DIV/0!</v>
      </c>
    </row>
    <row r="864" spans="1:5" s="17" customFormat="1" ht="16.75" customHeight="1" outlineLevel="2">
      <c r="A864" s="1163">
        <v>337</v>
      </c>
      <c r="B864" s="1164"/>
      <c r="C864" s="1165"/>
      <c r="D864" s="1166"/>
      <c r="E864" s="587" t="e">
        <f t="shared" si="21"/>
        <v>#DIV/0!</v>
      </c>
    </row>
    <row r="865" spans="1:5" s="17" customFormat="1" ht="16.75" customHeight="1" outlineLevel="2">
      <c r="A865" s="1163">
        <v>338</v>
      </c>
      <c r="B865" s="1164"/>
      <c r="C865" s="1165"/>
      <c r="D865" s="1166"/>
      <c r="E865" s="587" t="e">
        <f t="shared" si="21"/>
        <v>#DIV/0!</v>
      </c>
    </row>
    <row r="866" spans="1:5" s="17" customFormat="1" ht="16.75" customHeight="1" outlineLevel="2">
      <c r="A866" s="1163">
        <v>339</v>
      </c>
      <c r="B866" s="1164"/>
      <c r="C866" s="1165"/>
      <c r="D866" s="1166"/>
      <c r="E866" s="587" t="e">
        <f t="shared" si="21"/>
        <v>#DIV/0!</v>
      </c>
    </row>
    <row r="867" spans="1:5" s="17" customFormat="1" ht="16.75" customHeight="1" outlineLevel="2">
      <c r="A867" s="1163">
        <v>340</v>
      </c>
      <c r="B867" s="1164"/>
      <c r="C867" s="1165"/>
      <c r="D867" s="1166"/>
      <c r="E867" s="587" t="e">
        <f t="shared" si="21"/>
        <v>#DIV/0!</v>
      </c>
    </row>
    <row r="868" spans="1:5" s="17" customFormat="1" ht="16.75" customHeight="1" outlineLevel="2">
      <c r="A868" s="1163">
        <v>341</v>
      </c>
      <c r="B868" s="1164"/>
      <c r="C868" s="1165"/>
      <c r="D868" s="1166"/>
      <c r="E868" s="587" t="e">
        <f t="shared" si="21"/>
        <v>#DIV/0!</v>
      </c>
    </row>
    <row r="869" spans="1:5" s="17" customFormat="1" ht="16.75" customHeight="1" outlineLevel="2">
      <c r="A869" s="1163">
        <v>342</v>
      </c>
      <c r="B869" s="1164"/>
      <c r="C869" s="1165"/>
      <c r="D869" s="1166"/>
      <c r="E869" s="587" t="e">
        <f t="shared" si="21"/>
        <v>#DIV/0!</v>
      </c>
    </row>
    <row r="870" spans="1:5" s="17" customFormat="1" ht="16.75" customHeight="1" outlineLevel="2">
      <c r="A870" s="1163">
        <v>343</v>
      </c>
      <c r="B870" s="1164"/>
      <c r="C870" s="1165"/>
      <c r="D870" s="1166"/>
      <c r="E870" s="587" t="e">
        <f t="shared" si="21"/>
        <v>#DIV/0!</v>
      </c>
    </row>
    <row r="871" spans="1:5" s="17" customFormat="1" ht="16.75" customHeight="1" outlineLevel="2">
      <c r="A871" s="1163">
        <v>344</v>
      </c>
      <c r="B871" s="1164"/>
      <c r="C871" s="1165"/>
      <c r="D871" s="1166"/>
      <c r="E871" s="587" t="e">
        <f t="shared" si="21"/>
        <v>#DIV/0!</v>
      </c>
    </row>
    <row r="872" spans="1:5" s="17" customFormat="1" ht="16.75" customHeight="1" outlineLevel="2">
      <c r="A872" s="1163">
        <v>345</v>
      </c>
      <c r="B872" s="1164"/>
      <c r="C872" s="1165"/>
      <c r="D872" s="1166"/>
      <c r="E872" s="587" t="e">
        <f t="shared" si="21"/>
        <v>#DIV/0!</v>
      </c>
    </row>
    <row r="873" spans="1:5" s="17" customFormat="1" ht="16.75" customHeight="1" outlineLevel="2">
      <c r="A873" s="1163">
        <v>346</v>
      </c>
      <c r="B873" s="1164"/>
      <c r="C873" s="1165"/>
      <c r="D873" s="1166"/>
      <c r="E873" s="587" t="e">
        <f t="shared" si="21"/>
        <v>#DIV/0!</v>
      </c>
    </row>
    <row r="874" spans="1:5" s="17" customFormat="1" ht="16.75" customHeight="1" outlineLevel="2">
      <c r="A874" s="1163">
        <v>347</v>
      </c>
      <c r="B874" s="1164"/>
      <c r="C874" s="1165"/>
      <c r="D874" s="1166"/>
      <c r="E874" s="587" t="e">
        <f t="shared" si="21"/>
        <v>#DIV/0!</v>
      </c>
    </row>
    <row r="875" spans="1:5" s="17" customFormat="1" ht="16.75" customHeight="1" outlineLevel="2">
      <c r="A875" s="1163">
        <v>348</v>
      </c>
      <c r="B875" s="1164"/>
      <c r="C875" s="1165"/>
      <c r="D875" s="1166"/>
      <c r="E875" s="587" t="e">
        <f t="shared" si="21"/>
        <v>#DIV/0!</v>
      </c>
    </row>
    <row r="876" spans="1:5" s="17" customFormat="1" ht="16.75" customHeight="1" outlineLevel="2">
      <c r="A876" s="1163">
        <v>349</v>
      </c>
      <c r="B876" s="1164"/>
      <c r="C876" s="1165"/>
      <c r="D876" s="1166"/>
      <c r="E876" s="587" t="e">
        <f t="shared" si="21"/>
        <v>#DIV/0!</v>
      </c>
    </row>
    <row r="877" spans="1:5" s="17" customFormat="1" ht="16.75" customHeight="1" outlineLevel="2">
      <c r="A877" s="1163">
        <v>350</v>
      </c>
      <c r="B877" s="1164"/>
      <c r="C877" s="1165"/>
      <c r="D877" s="1166"/>
      <c r="E877" s="587" t="e">
        <f t="shared" si="21"/>
        <v>#DIV/0!</v>
      </c>
    </row>
    <row r="878" spans="1:5" s="17" customFormat="1" ht="16.75" customHeight="1" outlineLevel="2">
      <c r="A878" s="1163">
        <v>351</v>
      </c>
      <c r="B878" s="1164"/>
      <c r="C878" s="1165"/>
      <c r="D878" s="1166"/>
      <c r="E878" s="587" t="e">
        <f t="shared" si="21"/>
        <v>#DIV/0!</v>
      </c>
    </row>
    <row r="879" spans="1:5" s="17" customFormat="1" ht="16.75" customHeight="1" outlineLevel="2">
      <c r="A879" s="1163">
        <v>352</v>
      </c>
      <c r="B879" s="1164"/>
      <c r="C879" s="1165"/>
      <c r="D879" s="1166"/>
      <c r="E879" s="587" t="e">
        <f t="shared" si="21"/>
        <v>#DIV/0!</v>
      </c>
    </row>
    <row r="880" spans="1:5" s="17" customFormat="1" ht="16.75" customHeight="1" outlineLevel="2">
      <c r="A880" s="1163">
        <v>353</v>
      </c>
      <c r="B880" s="1164"/>
      <c r="C880" s="1165"/>
      <c r="D880" s="1166"/>
      <c r="E880" s="587" t="e">
        <f t="shared" si="21"/>
        <v>#DIV/0!</v>
      </c>
    </row>
    <row r="881" spans="1:5" s="17" customFormat="1" ht="16.75" customHeight="1" outlineLevel="2">
      <c r="A881" s="1163">
        <v>354</v>
      </c>
      <c r="B881" s="1164"/>
      <c r="C881" s="1165"/>
      <c r="D881" s="1166"/>
      <c r="E881" s="587" t="e">
        <f t="shared" si="21"/>
        <v>#DIV/0!</v>
      </c>
    </row>
    <row r="882" spans="1:5" s="17" customFormat="1" ht="16.75" customHeight="1" outlineLevel="2">
      <c r="A882" s="1163">
        <v>355</v>
      </c>
      <c r="B882" s="1164"/>
      <c r="C882" s="1165"/>
      <c r="D882" s="1166"/>
      <c r="E882" s="587" t="e">
        <f t="shared" si="21"/>
        <v>#DIV/0!</v>
      </c>
    </row>
    <row r="883" spans="1:5" s="17" customFormat="1" ht="16.75" customHeight="1" outlineLevel="2">
      <c r="A883" s="1163">
        <v>356</v>
      </c>
      <c r="B883" s="1164"/>
      <c r="C883" s="1165"/>
      <c r="D883" s="1166"/>
      <c r="E883" s="587" t="e">
        <f t="shared" si="21"/>
        <v>#DIV/0!</v>
      </c>
    </row>
    <row r="884" spans="1:5" s="17" customFormat="1" ht="16.75" customHeight="1" outlineLevel="2">
      <c r="A884" s="1163">
        <v>357</v>
      </c>
      <c r="B884" s="1164"/>
      <c r="C884" s="1165"/>
      <c r="D884" s="1166"/>
      <c r="E884" s="587" t="e">
        <f t="shared" si="21"/>
        <v>#DIV/0!</v>
      </c>
    </row>
    <row r="885" spans="1:5" s="17" customFormat="1" ht="16.75" customHeight="1" outlineLevel="2">
      <c r="A885" s="1163">
        <v>358</v>
      </c>
      <c r="B885" s="1164"/>
      <c r="C885" s="1165"/>
      <c r="D885" s="1166"/>
      <c r="E885" s="587" t="e">
        <f t="shared" si="21"/>
        <v>#DIV/0!</v>
      </c>
    </row>
    <row r="886" spans="1:5" s="17" customFormat="1" ht="16.75" customHeight="1" outlineLevel="2">
      <c r="A886" s="1163">
        <v>359</v>
      </c>
      <c r="B886" s="1164"/>
      <c r="C886" s="1165"/>
      <c r="D886" s="1166"/>
      <c r="E886" s="587" t="e">
        <f t="shared" si="21"/>
        <v>#DIV/0!</v>
      </c>
    </row>
    <row r="887" spans="1:5" s="17" customFormat="1" ht="16.75" customHeight="1" outlineLevel="2">
      <c r="A887" s="1163">
        <v>360</v>
      </c>
      <c r="B887" s="1164"/>
      <c r="C887" s="1165"/>
      <c r="D887" s="1166"/>
      <c r="E887" s="587" t="e">
        <f t="shared" si="21"/>
        <v>#DIV/0!</v>
      </c>
    </row>
    <row r="888" spans="1:5" s="17" customFormat="1" ht="16.75" customHeight="1" outlineLevel="2">
      <c r="A888" s="1163">
        <v>361</v>
      </c>
      <c r="B888" s="1164"/>
      <c r="C888" s="1165"/>
      <c r="D888" s="1166"/>
      <c r="E888" s="587" t="e">
        <f t="shared" ref="E888:E951" si="22">IF(AND(C888&gt;=D$521,C888&lt;=D$520),1,0)</f>
        <v>#DIV/0!</v>
      </c>
    </row>
    <row r="889" spans="1:5" s="17" customFormat="1" ht="16.75" customHeight="1" outlineLevel="2">
      <c r="A889" s="1163">
        <v>362</v>
      </c>
      <c r="B889" s="1164"/>
      <c r="C889" s="1165"/>
      <c r="D889" s="1166"/>
      <c r="E889" s="587" t="e">
        <f t="shared" si="22"/>
        <v>#DIV/0!</v>
      </c>
    </row>
    <row r="890" spans="1:5" s="17" customFormat="1" ht="16.75" customHeight="1" outlineLevel="2">
      <c r="A890" s="1163">
        <v>363</v>
      </c>
      <c r="B890" s="1164"/>
      <c r="C890" s="1165"/>
      <c r="D890" s="1166"/>
      <c r="E890" s="587" t="e">
        <f t="shared" si="22"/>
        <v>#DIV/0!</v>
      </c>
    </row>
    <row r="891" spans="1:5" s="17" customFormat="1" ht="16.75" customHeight="1" outlineLevel="2">
      <c r="A891" s="1163">
        <v>364</v>
      </c>
      <c r="B891" s="1164"/>
      <c r="C891" s="1165"/>
      <c r="D891" s="1166"/>
      <c r="E891" s="587" t="e">
        <f t="shared" si="22"/>
        <v>#DIV/0!</v>
      </c>
    </row>
    <row r="892" spans="1:5" s="17" customFormat="1" ht="16.75" customHeight="1" outlineLevel="2">
      <c r="A892" s="1163">
        <v>365</v>
      </c>
      <c r="B892" s="1164"/>
      <c r="C892" s="1165"/>
      <c r="D892" s="1166"/>
      <c r="E892" s="587" t="e">
        <f t="shared" si="22"/>
        <v>#DIV/0!</v>
      </c>
    </row>
    <row r="893" spans="1:5" s="17" customFormat="1" ht="16.75" customHeight="1" outlineLevel="2">
      <c r="A893" s="1163">
        <v>366</v>
      </c>
      <c r="B893" s="1164"/>
      <c r="C893" s="1165"/>
      <c r="D893" s="1166"/>
      <c r="E893" s="587" t="e">
        <f t="shared" si="22"/>
        <v>#DIV/0!</v>
      </c>
    </row>
    <row r="894" spans="1:5" s="17" customFormat="1" ht="16.75" customHeight="1" outlineLevel="2">
      <c r="A894" s="1163">
        <v>367</v>
      </c>
      <c r="B894" s="1164"/>
      <c r="C894" s="1165"/>
      <c r="D894" s="1166"/>
      <c r="E894" s="587" t="e">
        <f t="shared" si="22"/>
        <v>#DIV/0!</v>
      </c>
    </row>
    <row r="895" spans="1:5" s="17" customFormat="1" ht="16.75" customHeight="1" outlineLevel="2">
      <c r="A895" s="1163">
        <v>368</v>
      </c>
      <c r="B895" s="1164"/>
      <c r="C895" s="1165"/>
      <c r="D895" s="1166"/>
      <c r="E895" s="587" t="e">
        <f t="shared" si="22"/>
        <v>#DIV/0!</v>
      </c>
    </row>
    <row r="896" spans="1:5" s="17" customFormat="1" ht="16.75" customHeight="1" outlineLevel="2">
      <c r="A896" s="1163">
        <v>369</v>
      </c>
      <c r="B896" s="1164"/>
      <c r="C896" s="1165"/>
      <c r="D896" s="1166"/>
      <c r="E896" s="587" t="e">
        <f t="shared" si="22"/>
        <v>#DIV/0!</v>
      </c>
    </row>
    <row r="897" spans="1:5" s="17" customFormat="1" ht="16.75" customHeight="1" outlineLevel="2">
      <c r="A897" s="1163">
        <v>370</v>
      </c>
      <c r="B897" s="1164"/>
      <c r="C897" s="1165"/>
      <c r="D897" s="1166"/>
      <c r="E897" s="587" t="e">
        <f t="shared" si="22"/>
        <v>#DIV/0!</v>
      </c>
    </row>
    <row r="898" spans="1:5" s="17" customFormat="1" ht="16.75" customHeight="1" outlineLevel="2">
      <c r="A898" s="1163">
        <v>371</v>
      </c>
      <c r="B898" s="1164"/>
      <c r="C898" s="1165"/>
      <c r="D898" s="1166"/>
      <c r="E898" s="587" t="e">
        <f t="shared" si="22"/>
        <v>#DIV/0!</v>
      </c>
    </row>
    <row r="899" spans="1:5" s="17" customFormat="1" ht="16.75" customHeight="1" outlineLevel="2">
      <c r="A899" s="1163">
        <v>372</v>
      </c>
      <c r="B899" s="1164"/>
      <c r="C899" s="1165"/>
      <c r="D899" s="1166"/>
      <c r="E899" s="587" t="e">
        <f t="shared" si="22"/>
        <v>#DIV/0!</v>
      </c>
    </row>
    <row r="900" spans="1:5" s="17" customFormat="1" ht="16.75" customHeight="1" outlineLevel="2">
      <c r="A900" s="1163">
        <v>373</v>
      </c>
      <c r="B900" s="1164"/>
      <c r="C900" s="1165"/>
      <c r="D900" s="1166"/>
      <c r="E900" s="587" t="e">
        <f t="shared" si="22"/>
        <v>#DIV/0!</v>
      </c>
    </row>
    <row r="901" spans="1:5" s="17" customFormat="1" ht="16.75" customHeight="1" outlineLevel="2">
      <c r="A901" s="1163">
        <v>374</v>
      </c>
      <c r="B901" s="1164"/>
      <c r="C901" s="1165"/>
      <c r="D901" s="1166"/>
      <c r="E901" s="587" t="e">
        <f t="shared" si="22"/>
        <v>#DIV/0!</v>
      </c>
    </row>
    <row r="902" spans="1:5" s="17" customFormat="1" ht="16.75" customHeight="1" outlineLevel="2">
      <c r="A902" s="1163">
        <v>375</v>
      </c>
      <c r="B902" s="1164"/>
      <c r="C902" s="1165"/>
      <c r="D902" s="1166"/>
      <c r="E902" s="587" t="e">
        <f t="shared" si="22"/>
        <v>#DIV/0!</v>
      </c>
    </row>
    <row r="903" spans="1:5" s="17" customFormat="1" ht="16.75" customHeight="1" outlineLevel="2">
      <c r="A903" s="1163">
        <v>376</v>
      </c>
      <c r="B903" s="1164"/>
      <c r="C903" s="1165"/>
      <c r="D903" s="1166"/>
      <c r="E903" s="587" t="e">
        <f t="shared" si="22"/>
        <v>#DIV/0!</v>
      </c>
    </row>
    <row r="904" spans="1:5" s="17" customFormat="1" ht="16.75" customHeight="1" outlineLevel="2">
      <c r="A904" s="1163">
        <v>377</v>
      </c>
      <c r="B904" s="1164"/>
      <c r="C904" s="1165"/>
      <c r="D904" s="1166"/>
      <c r="E904" s="587" t="e">
        <f t="shared" si="22"/>
        <v>#DIV/0!</v>
      </c>
    </row>
    <row r="905" spans="1:5" s="17" customFormat="1" ht="16.75" customHeight="1" outlineLevel="2">
      <c r="A905" s="1163">
        <v>378</v>
      </c>
      <c r="B905" s="1164"/>
      <c r="C905" s="1165"/>
      <c r="D905" s="1166"/>
      <c r="E905" s="587" t="e">
        <f t="shared" si="22"/>
        <v>#DIV/0!</v>
      </c>
    </row>
    <row r="906" spans="1:5" s="17" customFormat="1" ht="16.75" customHeight="1" outlineLevel="2">
      <c r="A906" s="1163">
        <v>379</v>
      </c>
      <c r="B906" s="1164"/>
      <c r="C906" s="1165"/>
      <c r="D906" s="1166"/>
      <c r="E906" s="587" t="e">
        <f t="shared" si="22"/>
        <v>#DIV/0!</v>
      </c>
    </row>
    <row r="907" spans="1:5" s="17" customFormat="1" ht="16.75" customHeight="1" outlineLevel="2">
      <c r="A907" s="1163">
        <v>380</v>
      </c>
      <c r="B907" s="1164"/>
      <c r="C907" s="1165"/>
      <c r="D907" s="1166"/>
      <c r="E907" s="587" t="e">
        <f t="shared" si="22"/>
        <v>#DIV/0!</v>
      </c>
    </row>
    <row r="908" spans="1:5" s="17" customFormat="1" ht="16.75" customHeight="1" outlineLevel="2">
      <c r="A908" s="1163">
        <v>381</v>
      </c>
      <c r="B908" s="1164"/>
      <c r="C908" s="1165"/>
      <c r="D908" s="1166"/>
      <c r="E908" s="587" t="e">
        <f t="shared" si="22"/>
        <v>#DIV/0!</v>
      </c>
    </row>
    <row r="909" spans="1:5" s="17" customFormat="1" ht="16.75" customHeight="1" outlineLevel="2">
      <c r="A909" s="1163">
        <v>382</v>
      </c>
      <c r="B909" s="1164"/>
      <c r="C909" s="1165"/>
      <c r="D909" s="1166"/>
      <c r="E909" s="587" t="e">
        <f t="shared" si="22"/>
        <v>#DIV/0!</v>
      </c>
    </row>
    <row r="910" spans="1:5" s="17" customFormat="1" ht="16.75" customHeight="1" outlineLevel="2">
      <c r="A910" s="1163">
        <v>383</v>
      </c>
      <c r="B910" s="1164"/>
      <c r="C910" s="1165"/>
      <c r="D910" s="1166"/>
      <c r="E910" s="587" t="e">
        <f t="shared" si="22"/>
        <v>#DIV/0!</v>
      </c>
    </row>
    <row r="911" spans="1:5" s="17" customFormat="1" ht="16.75" customHeight="1" outlineLevel="2">
      <c r="A911" s="1163">
        <v>384</v>
      </c>
      <c r="B911" s="1164"/>
      <c r="C911" s="1165"/>
      <c r="D911" s="1166"/>
      <c r="E911" s="587" t="e">
        <f t="shared" si="22"/>
        <v>#DIV/0!</v>
      </c>
    </row>
    <row r="912" spans="1:5" s="17" customFormat="1" ht="16.75" customHeight="1" outlineLevel="2">
      <c r="A912" s="1163">
        <v>385</v>
      </c>
      <c r="B912" s="1164"/>
      <c r="C912" s="1165"/>
      <c r="D912" s="1166"/>
      <c r="E912" s="587" t="e">
        <f t="shared" si="22"/>
        <v>#DIV/0!</v>
      </c>
    </row>
    <row r="913" spans="1:5" s="17" customFormat="1" ht="16.75" customHeight="1" outlineLevel="2">
      <c r="A913" s="1163">
        <v>386</v>
      </c>
      <c r="B913" s="1164"/>
      <c r="C913" s="1165"/>
      <c r="D913" s="1166"/>
      <c r="E913" s="587" t="e">
        <f t="shared" si="22"/>
        <v>#DIV/0!</v>
      </c>
    </row>
    <row r="914" spans="1:5" s="17" customFormat="1" ht="16.75" customHeight="1" outlineLevel="2">
      <c r="A914" s="1163">
        <v>387</v>
      </c>
      <c r="B914" s="1164"/>
      <c r="C914" s="1165"/>
      <c r="D914" s="1166"/>
      <c r="E914" s="587" t="e">
        <f t="shared" si="22"/>
        <v>#DIV/0!</v>
      </c>
    </row>
    <row r="915" spans="1:5" s="17" customFormat="1" ht="16.75" customHeight="1" outlineLevel="2">
      <c r="A915" s="1163">
        <v>388</v>
      </c>
      <c r="B915" s="1164"/>
      <c r="C915" s="1165"/>
      <c r="D915" s="1166"/>
      <c r="E915" s="587" t="e">
        <f t="shared" si="22"/>
        <v>#DIV/0!</v>
      </c>
    </row>
    <row r="916" spans="1:5" s="17" customFormat="1" ht="16.75" customHeight="1" outlineLevel="2">
      <c r="A916" s="1163">
        <v>389</v>
      </c>
      <c r="B916" s="1164"/>
      <c r="C916" s="1165"/>
      <c r="D916" s="1166"/>
      <c r="E916" s="587" t="e">
        <f t="shared" si="22"/>
        <v>#DIV/0!</v>
      </c>
    </row>
    <row r="917" spans="1:5" s="17" customFormat="1" ht="16.75" customHeight="1" outlineLevel="2">
      <c r="A917" s="1163">
        <v>390</v>
      </c>
      <c r="B917" s="1164"/>
      <c r="C917" s="1165"/>
      <c r="D917" s="1166"/>
      <c r="E917" s="587" t="e">
        <f t="shared" si="22"/>
        <v>#DIV/0!</v>
      </c>
    </row>
    <row r="918" spans="1:5" s="17" customFormat="1" ht="16.75" customHeight="1" outlineLevel="2">
      <c r="A918" s="1163">
        <v>391</v>
      </c>
      <c r="B918" s="1164"/>
      <c r="C918" s="1165"/>
      <c r="D918" s="1166"/>
      <c r="E918" s="587" t="e">
        <f t="shared" si="22"/>
        <v>#DIV/0!</v>
      </c>
    </row>
    <row r="919" spans="1:5" s="17" customFormat="1" ht="16.75" customHeight="1" outlineLevel="2">
      <c r="A919" s="1163">
        <v>392</v>
      </c>
      <c r="B919" s="1164"/>
      <c r="C919" s="1165"/>
      <c r="D919" s="1166"/>
      <c r="E919" s="587" t="e">
        <f t="shared" si="22"/>
        <v>#DIV/0!</v>
      </c>
    </row>
    <row r="920" spans="1:5" s="17" customFormat="1" ht="16.75" customHeight="1" outlineLevel="2">
      <c r="A920" s="1163">
        <v>393</v>
      </c>
      <c r="B920" s="1164"/>
      <c r="C920" s="1165"/>
      <c r="D920" s="1166"/>
      <c r="E920" s="587" t="e">
        <f t="shared" si="22"/>
        <v>#DIV/0!</v>
      </c>
    </row>
    <row r="921" spans="1:5" s="17" customFormat="1" ht="16.75" customHeight="1" outlineLevel="2">
      <c r="A921" s="1163">
        <v>394</v>
      </c>
      <c r="B921" s="1164"/>
      <c r="C921" s="1165"/>
      <c r="D921" s="1166"/>
      <c r="E921" s="587" t="e">
        <f t="shared" si="22"/>
        <v>#DIV/0!</v>
      </c>
    </row>
    <row r="922" spans="1:5" s="17" customFormat="1" ht="16.75" customHeight="1" outlineLevel="2">
      <c r="A922" s="1163">
        <v>395</v>
      </c>
      <c r="B922" s="1164"/>
      <c r="C922" s="1165"/>
      <c r="D922" s="1166"/>
      <c r="E922" s="587" t="e">
        <f t="shared" si="22"/>
        <v>#DIV/0!</v>
      </c>
    </row>
    <row r="923" spans="1:5" s="17" customFormat="1" ht="16.75" customHeight="1" outlineLevel="2">
      <c r="A923" s="1163">
        <v>396</v>
      </c>
      <c r="B923" s="1164"/>
      <c r="C923" s="1165"/>
      <c r="D923" s="1166"/>
      <c r="E923" s="587" t="e">
        <f t="shared" si="22"/>
        <v>#DIV/0!</v>
      </c>
    </row>
    <row r="924" spans="1:5" s="17" customFormat="1" ht="16.75" customHeight="1" outlineLevel="2">
      <c r="A924" s="1163">
        <v>397</v>
      </c>
      <c r="B924" s="1164"/>
      <c r="C924" s="1165"/>
      <c r="D924" s="1166"/>
      <c r="E924" s="587" t="e">
        <f t="shared" si="22"/>
        <v>#DIV/0!</v>
      </c>
    </row>
    <row r="925" spans="1:5" s="17" customFormat="1" ht="16.75" customHeight="1" outlineLevel="2">
      <c r="A925" s="1163">
        <v>398</v>
      </c>
      <c r="B925" s="1164"/>
      <c r="C925" s="1165"/>
      <c r="D925" s="1166"/>
      <c r="E925" s="587" t="e">
        <f t="shared" si="22"/>
        <v>#DIV/0!</v>
      </c>
    </row>
    <row r="926" spans="1:5" s="17" customFormat="1" ht="16.75" customHeight="1" outlineLevel="2">
      <c r="A926" s="1163">
        <v>399</v>
      </c>
      <c r="B926" s="1164"/>
      <c r="C926" s="1165"/>
      <c r="D926" s="1166"/>
      <c r="E926" s="587" t="e">
        <f t="shared" si="22"/>
        <v>#DIV/0!</v>
      </c>
    </row>
    <row r="927" spans="1:5" s="17" customFormat="1" ht="16.75" customHeight="1" outlineLevel="2">
      <c r="A927" s="1163">
        <v>400</v>
      </c>
      <c r="B927" s="1164"/>
      <c r="C927" s="1165"/>
      <c r="D927" s="1166"/>
      <c r="E927" s="587" t="e">
        <f t="shared" si="22"/>
        <v>#DIV/0!</v>
      </c>
    </row>
    <row r="928" spans="1:5" s="17" customFormat="1" ht="16.75" customHeight="1" outlineLevel="2">
      <c r="A928" s="1163">
        <v>401</v>
      </c>
      <c r="B928" s="1164"/>
      <c r="C928" s="1165"/>
      <c r="D928" s="1166"/>
      <c r="E928" s="587" t="e">
        <f t="shared" si="22"/>
        <v>#DIV/0!</v>
      </c>
    </row>
    <row r="929" spans="1:5" s="17" customFormat="1" ht="16.75" customHeight="1" outlineLevel="2">
      <c r="A929" s="1163">
        <v>402</v>
      </c>
      <c r="B929" s="1164"/>
      <c r="C929" s="1165"/>
      <c r="D929" s="1166"/>
      <c r="E929" s="587" t="e">
        <f t="shared" si="22"/>
        <v>#DIV/0!</v>
      </c>
    </row>
    <row r="930" spans="1:5" s="17" customFormat="1" ht="16.75" customHeight="1" outlineLevel="2">
      <c r="A930" s="1163">
        <v>403</v>
      </c>
      <c r="B930" s="1164"/>
      <c r="C930" s="1165"/>
      <c r="D930" s="1166"/>
      <c r="E930" s="587" t="e">
        <f t="shared" si="22"/>
        <v>#DIV/0!</v>
      </c>
    </row>
    <row r="931" spans="1:5" s="17" customFormat="1" ht="16.75" customHeight="1" outlineLevel="2">
      <c r="A931" s="1163">
        <v>404</v>
      </c>
      <c r="B931" s="1164"/>
      <c r="C931" s="1165"/>
      <c r="D931" s="1166"/>
      <c r="E931" s="587" t="e">
        <f t="shared" si="22"/>
        <v>#DIV/0!</v>
      </c>
    </row>
    <row r="932" spans="1:5" s="17" customFormat="1" ht="16.75" customHeight="1" outlineLevel="2">
      <c r="A932" s="1163">
        <v>405</v>
      </c>
      <c r="B932" s="1164"/>
      <c r="C932" s="1165"/>
      <c r="D932" s="1166"/>
      <c r="E932" s="587" t="e">
        <f t="shared" si="22"/>
        <v>#DIV/0!</v>
      </c>
    </row>
    <row r="933" spans="1:5" s="17" customFormat="1" ht="16.75" customHeight="1" outlineLevel="2">
      <c r="A933" s="1163">
        <v>406</v>
      </c>
      <c r="B933" s="1164"/>
      <c r="C933" s="1165"/>
      <c r="D933" s="1166"/>
      <c r="E933" s="587" t="e">
        <f t="shared" si="22"/>
        <v>#DIV/0!</v>
      </c>
    </row>
    <row r="934" spans="1:5" s="17" customFormat="1" ht="16.75" customHeight="1" outlineLevel="2">
      <c r="A934" s="1163">
        <v>407</v>
      </c>
      <c r="B934" s="1164"/>
      <c r="C934" s="1165"/>
      <c r="D934" s="1166"/>
      <c r="E934" s="587" t="e">
        <f t="shared" si="22"/>
        <v>#DIV/0!</v>
      </c>
    </row>
    <row r="935" spans="1:5" s="17" customFormat="1" ht="16.75" customHeight="1" outlineLevel="2">
      <c r="A935" s="1163">
        <v>408</v>
      </c>
      <c r="B935" s="1164"/>
      <c r="C935" s="1165"/>
      <c r="D935" s="1166"/>
      <c r="E935" s="587" t="e">
        <f t="shared" si="22"/>
        <v>#DIV/0!</v>
      </c>
    </row>
    <row r="936" spans="1:5" s="17" customFormat="1" ht="16.75" customHeight="1" outlineLevel="2">
      <c r="A936" s="1163">
        <v>409</v>
      </c>
      <c r="B936" s="1164"/>
      <c r="C936" s="1165"/>
      <c r="D936" s="1166"/>
      <c r="E936" s="587" t="e">
        <f t="shared" si="22"/>
        <v>#DIV/0!</v>
      </c>
    </row>
    <row r="937" spans="1:5" s="17" customFormat="1" ht="16.75" customHeight="1" outlineLevel="2">
      <c r="A937" s="1163">
        <v>410</v>
      </c>
      <c r="B937" s="1164"/>
      <c r="C937" s="1165"/>
      <c r="D937" s="1166"/>
      <c r="E937" s="587" t="e">
        <f t="shared" si="22"/>
        <v>#DIV/0!</v>
      </c>
    </row>
    <row r="938" spans="1:5" s="17" customFormat="1" ht="16.75" customHeight="1" outlineLevel="2">
      <c r="A938" s="1163">
        <v>411</v>
      </c>
      <c r="B938" s="1164"/>
      <c r="C938" s="1165"/>
      <c r="D938" s="1166"/>
      <c r="E938" s="587" t="e">
        <f t="shared" si="22"/>
        <v>#DIV/0!</v>
      </c>
    </row>
    <row r="939" spans="1:5" s="17" customFormat="1" ht="16.75" customHeight="1" outlineLevel="2">
      <c r="A939" s="1163">
        <v>412</v>
      </c>
      <c r="B939" s="1164"/>
      <c r="C939" s="1165"/>
      <c r="D939" s="1166"/>
      <c r="E939" s="587" t="e">
        <f t="shared" si="22"/>
        <v>#DIV/0!</v>
      </c>
    </row>
    <row r="940" spans="1:5" s="17" customFormat="1" ht="16.75" customHeight="1" outlineLevel="2">
      <c r="A940" s="1163">
        <v>413</v>
      </c>
      <c r="B940" s="1164"/>
      <c r="C940" s="1165"/>
      <c r="D940" s="1166"/>
      <c r="E940" s="587" t="e">
        <f t="shared" si="22"/>
        <v>#DIV/0!</v>
      </c>
    </row>
    <row r="941" spans="1:5" s="17" customFormat="1" ht="16.75" customHeight="1" outlineLevel="2">
      <c r="A941" s="1163">
        <v>414</v>
      </c>
      <c r="B941" s="1164"/>
      <c r="C941" s="1165"/>
      <c r="D941" s="1166"/>
      <c r="E941" s="587" t="e">
        <f t="shared" si="22"/>
        <v>#DIV/0!</v>
      </c>
    </row>
    <row r="942" spans="1:5" s="17" customFormat="1" ht="16.75" customHeight="1" outlineLevel="2">
      <c r="A942" s="1163">
        <v>415</v>
      </c>
      <c r="B942" s="1164"/>
      <c r="C942" s="1165"/>
      <c r="D942" s="1166"/>
      <c r="E942" s="587" t="e">
        <f t="shared" si="22"/>
        <v>#DIV/0!</v>
      </c>
    </row>
    <row r="943" spans="1:5" s="17" customFormat="1" ht="16.75" customHeight="1" outlineLevel="2">
      <c r="A943" s="1163">
        <v>416</v>
      </c>
      <c r="B943" s="1164"/>
      <c r="C943" s="1165"/>
      <c r="D943" s="1166"/>
      <c r="E943" s="587" t="e">
        <f t="shared" si="22"/>
        <v>#DIV/0!</v>
      </c>
    </row>
    <row r="944" spans="1:5" s="17" customFormat="1" ht="16.75" customHeight="1" outlineLevel="2">
      <c r="A944" s="1163">
        <v>417</v>
      </c>
      <c r="B944" s="1164"/>
      <c r="C944" s="1165"/>
      <c r="D944" s="1166"/>
      <c r="E944" s="587" t="e">
        <f t="shared" si="22"/>
        <v>#DIV/0!</v>
      </c>
    </row>
    <row r="945" spans="1:5" s="17" customFormat="1" ht="16.75" customHeight="1" outlineLevel="2">
      <c r="A945" s="1163">
        <v>418</v>
      </c>
      <c r="B945" s="1164"/>
      <c r="C945" s="1165"/>
      <c r="D945" s="1166"/>
      <c r="E945" s="587" t="e">
        <f t="shared" si="22"/>
        <v>#DIV/0!</v>
      </c>
    </row>
    <row r="946" spans="1:5" s="17" customFormat="1" ht="16.75" customHeight="1" outlineLevel="2">
      <c r="A946" s="1163">
        <v>419</v>
      </c>
      <c r="B946" s="1164"/>
      <c r="C946" s="1165"/>
      <c r="D946" s="1166"/>
      <c r="E946" s="587" t="e">
        <f t="shared" si="22"/>
        <v>#DIV/0!</v>
      </c>
    </row>
    <row r="947" spans="1:5" s="17" customFormat="1" ht="16.75" customHeight="1" outlineLevel="2">
      <c r="A947" s="1163">
        <v>420</v>
      </c>
      <c r="B947" s="1164"/>
      <c r="C947" s="1165"/>
      <c r="D947" s="1166"/>
      <c r="E947" s="587" t="e">
        <f t="shared" si="22"/>
        <v>#DIV/0!</v>
      </c>
    </row>
    <row r="948" spans="1:5" s="17" customFormat="1" ht="16.75" customHeight="1" outlineLevel="2">
      <c r="A948" s="1163">
        <v>421</v>
      </c>
      <c r="B948" s="1164"/>
      <c r="C948" s="1165"/>
      <c r="D948" s="1166"/>
      <c r="E948" s="587" t="e">
        <f t="shared" si="22"/>
        <v>#DIV/0!</v>
      </c>
    </row>
    <row r="949" spans="1:5" s="17" customFormat="1" ht="16.75" customHeight="1" outlineLevel="2">
      <c r="A949" s="1163">
        <v>422</v>
      </c>
      <c r="B949" s="1164"/>
      <c r="C949" s="1165"/>
      <c r="D949" s="1166"/>
      <c r="E949" s="587" t="e">
        <f t="shared" si="22"/>
        <v>#DIV/0!</v>
      </c>
    </row>
    <row r="950" spans="1:5" s="17" customFormat="1" ht="16.75" customHeight="1" outlineLevel="2">
      <c r="A950" s="1163">
        <v>423</v>
      </c>
      <c r="B950" s="1164"/>
      <c r="C950" s="1165"/>
      <c r="D950" s="1166"/>
      <c r="E950" s="587" t="e">
        <f t="shared" si="22"/>
        <v>#DIV/0!</v>
      </c>
    </row>
    <row r="951" spans="1:5" s="17" customFormat="1" ht="16.75" customHeight="1" outlineLevel="2">
      <c r="A951" s="1163">
        <v>424</v>
      </c>
      <c r="B951" s="1164"/>
      <c r="C951" s="1165"/>
      <c r="D951" s="1166"/>
      <c r="E951" s="587" t="e">
        <f t="shared" si="22"/>
        <v>#DIV/0!</v>
      </c>
    </row>
    <row r="952" spans="1:5" s="17" customFormat="1" ht="16.75" customHeight="1" outlineLevel="2">
      <c r="A952" s="1163">
        <v>425</v>
      </c>
      <c r="B952" s="1164"/>
      <c r="C952" s="1165"/>
      <c r="D952" s="1166"/>
      <c r="E952" s="587" t="e">
        <f t="shared" ref="E952:E971" si="23">IF(AND(C952&gt;=D$521,C952&lt;=D$520),1,0)</f>
        <v>#DIV/0!</v>
      </c>
    </row>
    <row r="953" spans="1:5" s="17" customFormat="1" ht="16.75" customHeight="1" outlineLevel="2">
      <c r="A953" s="1163">
        <v>426</v>
      </c>
      <c r="B953" s="1164"/>
      <c r="C953" s="1165"/>
      <c r="D953" s="1166"/>
      <c r="E953" s="587" t="e">
        <f t="shared" si="23"/>
        <v>#DIV/0!</v>
      </c>
    </row>
    <row r="954" spans="1:5" s="17" customFormat="1" ht="16.75" customHeight="1" outlineLevel="2">
      <c r="A954" s="1163">
        <v>427</v>
      </c>
      <c r="B954" s="1164"/>
      <c r="C954" s="1165"/>
      <c r="D954" s="1166"/>
      <c r="E954" s="587" t="e">
        <f t="shared" si="23"/>
        <v>#DIV/0!</v>
      </c>
    </row>
    <row r="955" spans="1:5" s="17" customFormat="1" ht="16.75" customHeight="1" outlineLevel="2">
      <c r="A955" s="1163">
        <v>428</v>
      </c>
      <c r="B955" s="1164"/>
      <c r="C955" s="1165"/>
      <c r="D955" s="1166"/>
      <c r="E955" s="587" t="e">
        <f t="shared" si="23"/>
        <v>#DIV/0!</v>
      </c>
    </row>
    <row r="956" spans="1:5" s="17" customFormat="1" ht="16.75" customHeight="1" outlineLevel="2">
      <c r="A956" s="1163">
        <v>429</v>
      </c>
      <c r="B956" s="1164"/>
      <c r="C956" s="1165"/>
      <c r="D956" s="1166"/>
      <c r="E956" s="587" t="e">
        <f t="shared" si="23"/>
        <v>#DIV/0!</v>
      </c>
    </row>
    <row r="957" spans="1:5" s="17" customFormat="1" ht="16.75" customHeight="1" outlineLevel="2">
      <c r="A957" s="1163">
        <v>430</v>
      </c>
      <c r="B957" s="1164"/>
      <c r="C957" s="1165"/>
      <c r="D957" s="1166"/>
      <c r="E957" s="587" t="e">
        <f t="shared" si="23"/>
        <v>#DIV/0!</v>
      </c>
    </row>
    <row r="958" spans="1:5" s="17" customFormat="1" ht="16.75" customHeight="1" outlineLevel="2">
      <c r="A958" s="1163">
        <v>431</v>
      </c>
      <c r="B958" s="1164"/>
      <c r="C958" s="1165"/>
      <c r="D958" s="1166"/>
      <c r="E958" s="587" t="e">
        <f t="shared" si="23"/>
        <v>#DIV/0!</v>
      </c>
    </row>
    <row r="959" spans="1:5" s="17" customFormat="1" ht="16.75" customHeight="1" outlineLevel="2">
      <c r="A959" s="1163">
        <v>432</v>
      </c>
      <c r="B959" s="1164"/>
      <c r="C959" s="1165"/>
      <c r="D959" s="1166"/>
      <c r="E959" s="587" t="e">
        <f t="shared" si="23"/>
        <v>#DIV/0!</v>
      </c>
    </row>
    <row r="960" spans="1:5" s="17" customFormat="1" ht="16.75" customHeight="1" outlineLevel="2">
      <c r="A960" s="1163">
        <v>433</v>
      </c>
      <c r="B960" s="1164"/>
      <c r="C960" s="1165"/>
      <c r="D960" s="1166"/>
      <c r="E960" s="587" t="e">
        <f t="shared" si="23"/>
        <v>#DIV/0!</v>
      </c>
    </row>
    <row r="961" spans="1:5" s="17" customFormat="1" ht="16.75" customHeight="1" outlineLevel="2">
      <c r="A961" s="1163">
        <v>434</v>
      </c>
      <c r="B961" s="1164"/>
      <c r="C961" s="1165"/>
      <c r="D961" s="1166"/>
      <c r="E961" s="587" t="e">
        <f t="shared" si="23"/>
        <v>#DIV/0!</v>
      </c>
    </row>
    <row r="962" spans="1:5" s="17" customFormat="1" ht="16.75" customHeight="1" outlineLevel="2">
      <c r="A962" s="1163">
        <v>435</v>
      </c>
      <c r="B962" s="1164"/>
      <c r="C962" s="1165"/>
      <c r="D962" s="1166"/>
      <c r="E962" s="587" t="e">
        <f t="shared" si="23"/>
        <v>#DIV/0!</v>
      </c>
    </row>
    <row r="963" spans="1:5" s="17" customFormat="1" ht="16.75" customHeight="1" outlineLevel="2">
      <c r="A963" s="1163">
        <v>436</v>
      </c>
      <c r="B963" s="1164"/>
      <c r="C963" s="1165"/>
      <c r="D963" s="1166"/>
      <c r="E963" s="587" t="e">
        <f t="shared" si="23"/>
        <v>#DIV/0!</v>
      </c>
    </row>
    <row r="964" spans="1:5" s="17" customFormat="1" ht="16.75" customHeight="1" outlineLevel="2">
      <c r="A964" s="1163">
        <v>437</v>
      </c>
      <c r="B964" s="1164"/>
      <c r="C964" s="1165"/>
      <c r="D964" s="1166"/>
      <c r="E964" s="587" t="e">
        <f t="shared" si="23"/>
        <v>#DIV/0!</v>
      </c>
    </row>
    <row r="965" spans="1:5" s="17" customFormat="1" ht="16.75" customHeight="1" outlineLevel="2">
      <c r="A965" s="1163">
        <v>438</v>
      </c>
      <c r="B965" s="1164"/>
      <c r="C965" s="1165"/>
      <c r="D965" s="1166"/>
      <c r="E965" s="587" t="e">
        <f t="shared" si="23"/>
        <v>#DIV/0!</v>
      </c>
    </row>
    <row r="966" spans="1:5" s="17" customFormat="1" ht="16.75" customHeight="1" outlineLevel="2">
      <c r="A966" s="1163">
        <v>439</v>
      </c>
      <c r="B966" s="1164"/>
      <c r="C966" s="1165"/>
      <c r="D966" s="1166"/>
      <c r="E966" s="587" t="e">
        <f t="shared" si="23"/>
        <v>#DIV/0!</v>
      </c>
    </row>
    <row r="967" spans="1:5" s="17" customFormat="1" ht="16.75" customHeight="1" outlineLevel="2">
      <c r="A967" s="1163">
        <v>440</v>
      </c>
      <c r="B967" s="1164"/>
      <c r="C967" s="1165"/>
      <c r="D967" s="1166"/>
      <c r="E967" s="587" t="e">
        <f t="shared" si="23"/>
        <v>#DIV/0!</v>
      </c>
    </row>
    <row r="968" spans="1:5" s="17" customFormat="1" ht="16.75" customHeight="1" outlineLevel="2">
      <c r="A968" s="1163">
        <v>441</v>
      </c>
      <c r="B968" s="1164"/>
      <c r="C968" s="1165"/>
      <c r="D968" s="1166"/>
      <c r="E968" s="587" t="e">
        <f t="shared" si="23"/>
        <v>#DIV/0!</v>
      </c>
    </row>
    <row r="969" spans="1:5" s="17" customFormat="1" ht="16.75" customHeight="1" outlineLevel="2">
      <c r="A969" s="1163">
        <v>442</v>
      </c>
      <c r="B969" s="1164"/>
      <c r="C969" s="1165"/>
      <c r="D969" s="1166"/>
      <c r="E969" s="587" t="e">
        <f t="shared" si="23"/>
        <v>#DIV/0!</v>
      </c>
    </row>
    <row r="970" spans="1:5" s="17" customFormat="1" ht="16.75" customHeight="1" outlineLevel="2">
      <c r="A970" s="1163">
        <v>443</v>
      </c>
      <c r="B970" s="1164"/>
      <c r="C970" s="1165"/>
      <c r="D970" s="1166"/>
      <c r="E970" s="587" t="e">
        <f t="shared" si="23"/>
        <v>#DIV/0!</v>
      </c>
    </row>
    <row r="971" spans="1:5" s="17" customFormat="1" ht="16.75" customHeight="1" outlineLevel="2">
      <c r="A971" s="1163">
        <v>444</v>
      </c>
      <c r="B971" s="1164"/>
      <c r="C971" s="1165"/>
      <c r="D971" s="1166"/>
      <c r="E971" s="587" t="e">
        <f t="shared" si="23"/>
        <v>#DIV/0!</v>
      </c>
    </row>
    <row r="972" spans="1:5" s="17" customFormat="1" ht="16.75" customHeight="1" outlineLevel="2">
      <c r="A972" s="1163">
        <v>445</v>
      </c>
      <c r="B972" s="1164"/>
      <c r="C972" s="1165"/>
      <c r="D972" s="1166"/>
      <c r="E972" s="587" t="e">
        <f>IF(AND(C972&gt;=D$521,C972&lt;=D$520),1,0)</f>
        <v>#DIV/0!</v>
      </c>
    </row>
    <row r="973" spans="1:5" s="17" customFormat="1" ht="16.75" customHeight="1" outlineLevel="2">
      <c r="A973" s="1163">
        <v>446</v>
      </c>
      <c r="B973" s="1164"/>
      <c r="C973" s="1165"/>
      <c r="D973" s="1166"/>
      <c r="E973" s="587" t="e">
        <f t="shared" ref="E973:E1027" si="24">IF(AND(C973&gt;=D$521,C973&lt;=D$520),1,0)</f>
        <v>#DIV/0!</v>
      </c>
    </row>
    <row r="974" spans="1:5" s="17" customFormat="1" ht="16.75" customHeight="1" outlineLevel="2">
      <c r="A974" s="1163">
        <v>447</v>
      </c>
      <c r="B974" s="1164"/>
      <c r="C974" s="1165"/>
      <c r="D974" s="1166"/>
      <c r="E974" s="587" t="e">
        <f t="shared" si="24"/>
        <v>#DIV/0!</v>
      </c>
    </row>
    <row r="975" spans="1:5" s="17" customFormat="1" ht="16.75" customHeight="1" outlineLevel="2">
      <c r="A975" s="1163">
        <v>448</v>
      </c>
      <c r="B975" s="1164"/>
      <c r="C975" s="1165"/>
      <c r="D975" s="1166"/>
      <c r="E975" s="587" t="e">
        <f t="shared" si="24"/>
        <v>#DIV/0!</v>
      </c>
    </row>
    <row r="976" spans="1:5" s="17" customFormat="1" ht="16.75" customHeight="1" outlineLevel="2">
      <c r="A976" s="1163">
        <v>449</v>
      </c>
      <c r="B976" s="1164"/>
      <c r="C976" s="1165"/>
      <c r="D976" s="1166"/>
      <c r="E976" s="587" t="e">
        <f t="shared" si="24"/>
        <v>#DIV/0!</v>
      </c>
    </row>
    <row r="977" spans="1:5" s="17" customFormat="1" ht="16.75" customHeight="1" outlineLevel="2">
      <c r="A977" s="1163">
        <v>450</v>
      </c>
      <c r="B977" s="1164"/>
      <c r="C977" s="1165"/>
      <c r="D977" s="1166"/>
      <c r="E977" s="587" t="e">
        <f t="shared" si="24"/>
        <v>#DIV/0!</v>
      </c>
    </row>
    <row r="978" spans="1:5" s="17" customFormat="1" ht="16.75" customHeight="1" outlineLevel="2">
      <c r="A978" s="1163">
        <v>451</v>
      </c>
      <c r="B978" s="1164"/>
      <c r="C978" s="1165"/>
      <c r="D978" s="1166"/>
      <c r="E978" s="587" t="e">
        <f t="shared" si="24"/>
        <v>#DIV/0!</v>
      </c>
    </row>
    <row r="979" spans="1:5" s="17" customFormat="1" ht="16.75" customHeight="1" outlineLevel="2">
      <c r="A979" s="1163">
        <v>452</v>
      </c>
      <c r="B979" s="1164"/>
      <c r="C979" s="1165"/>
      <c r="D979" s="1166"/>
      <c r="E979" s="587" t="e">
        <f t="shared" si="24"/>
        <v>#DIV/0!</v>
      </c>
    </row>
    <row r="980" spans="1:5" s="17" customFormat="1" ht="16.75" customHeight="1" outlineLevel="2">
      <c r="A980" s="1163">
        <v>453</v>
      </c>
      <c r="B980" s="1164"/>
      <c r="C980" s="1165"/>
      <c r="D980" s="1166"/>
      <c r="E980" s="587" t="e">
        <f t="shared" si="24"/>
        <v>#DIV/0!</v>
      </c>
    </row>
    <row r="981" spans="1:5" s="17" customFormat="1" ht="16.75" customHeight="1" outlineLevel="2">
      <c r="A981" s="1163">
        <v>454</v>
      </c>
      <c r="B981" s="1164"/>
      <c r="C981" s="1165"/>
      <c r="D981" s="1166"/>
      <c r="E981" s="587" t="e">
        <f t="shared" si="24"/>
        <v>#DIV/0!</v>
      </c>
    </row>
    <row r="982" spans="1:5" s="17" customFormat="1" ht="16.75" customHeight="1" outlineLevel="2">
      <c r="A982" s="1163">
        <v>455</v>
      </c>
      <c r="B982" s="1164"/>
      <c r="C982" s="1165"/>
      <c r="D982" s="1166"/>
      <c r="E982" s="587" t="e">
        <f t="shared" si="24"/>
        <v>#DIV/0!</v>
      </c>
    </row>
    <row r="983" spans="1:5" s="17" customFormat="1" ht="16.75" customHeight="1" outlineLevel="2">
      <c r="A983" s="1163">
        <v>456</v>
      </c>
      <c r="B983" s="1164"/>
      <c r="C983" s="1165"/>
      <c r="D983" s="1166"/>
      <c r="E983" s="587" t="e">
        <f t="shared" si="24"/>
        <v>#DIV/0!</v>
      </c>
    </row>
    <row r="984" spans="1:5" s="17" customFormat="1" ht="16.75" customHeight="1" outlineLevel="2">
      <c r="A984" s="1163">
        <v>457</v>
      </c>
      <c r="B984" s="1164"/>
      <c r="C984" s="1165"/>
      <c r="D984" s="1166"/>
      <c r="E984" s="587" t="e">
        <f t="shared" si="24"/>
        <v>#DIV/0!</v>
      </c>
    </row>
    <row r="985" spans="1:5" s="17" customFormat="1" ht="16.75" customHeight="1" outlineLevel="2">
      <c r="A985" s="1163">
        <v>458</v>
      </c>
      <c r="B985" s="1164"/>
      <c r="C985" s="1165"/>
      <c r="D985" s="1166"/>
      <c r="E985" s="587" t="e">
        <f t="shared" si="24"/>
        <v>#DIV/0!</v>
      </c>
    </row>
    <row r="986" spans="1:5" s="17" customFormat="1" ht="16.75" customHeight="1" outlineLevel="2">
      <c r="A986" s="1163">
        <v>459</v>
      </c>
      <c r="B986" s="1164"/>
      <c r="C986" s="1165"/>
      <c r="D986" s="1166"/>
      <c r="E986" s="587" t="e">
        <f t="shared" si="24"/>
        <v>#DIV/0!</v>
      </c>
    </row>
    <row r="987" spans="1:5" s="17" customFormat="1" ht="16.75" customHeight="1" outlineLevel="2">
      <c r="A987" s="1163">
        <v>460</v>
      </c>
      <c r="B987" s="1164"/>
      <c r="C987" s="1165"/>
      <c r="D987" s="1166"/>
      <c r="E987" s="587" t="e">
        <f t="shared" si="24"/>
        <v>#DIV/0!</v>
      </c>
    </row>
    <row r="988" spans="1:5" s="17" customFormat="1" ht="16.75" customHeight="1" outlineLevel="2">
      <c r="A988" s="1163">
        <v>461</v>
      </c>
      <c r="B988" s="1164"/>
      <c r="C988" s="1165"/>
      <c r="D988" s="1166"/>
      <c r="E988" s="587" t="e">
        <f t="shared" si="24"/>
        <v>#DIV/0!</v>
      </c>
    </row>
    <row r="989" spans="1:5" s="17" customFormat="1" ht="16.75" customHeight="1" outlineLevel="2">
      <c r="A989" s="1163">
        <v>462</v>
      </c>
      <c r="B989" s="1164"/>
      <c r="C989" s="1165"/>
      <c r="D989" s="1166"/>
      <c r="E989" s="587" t="e">
        <f t="shared" si="24"/>
        <v>#DIV/0!</v>
      </c>
    </row>
    <row r="990" spans="1:5" s="17" customFormat="1" ht="16.75" customHeight="1" outlineLevel="2">
      <c r="A990" s="1163">
        <v>463</v>
      </c>
      <c r="B990" s="1164"/>
      <c r="C990" s="1165"/>
      <c r="D990" s="1166"/>
      <c r="E990" s="587" t="e">
        <f t="shared" si="24"/>
        <v>#DIV/0!</v>
      </c>
    </row>
    <row r="991" spans="1:5" s="17" customFormat="1" ht="16.75" customHeight="1" outlineLevel="2">
      <c r="A991" s="1163">
        <v>464</v>
      </c>
      <c r="B991" s="1164"/>
      <c r="C991" s="1165"/>
      <c r="D991" s="1166"/>
      <c r="E991" s="587" t="e">
        <f t="shared" si="24"/>
        <v>#DIV/0!</v>
      </c>
    </row>
    <row r="992" spans="1:5" s="17" customFormat="1" ht="16.75" customHeight="1" outlineLevel="2">
      <c r="A992" s="1163">
        <v>465</v>
      </c>
      <c r="B992" s="1164"/>
      <c r="C992" s="1165"/>
      <c r="D992" s="1166"/>
      <c r="E992" s="587" t="e">
        <f t="shared" si="24"/>
        <v>#DIV/0!</v>
      </c>
    </row>
    <row r="993" spans="1:5" s="17" customFormat="1" ht="16.75" customHeight="1" outlineLevel="2">
      <c r="A993" s="1163">
        <v>466</v>
      </c>
      <c r="B993" s="1164"/>
      <c r="C993" s="1165"/>
      <c r="D993" s="1166"/>
      <c r="E993" s="587" t="e">
        <f t="shared" si="24"/>
        <v>#DIV/0!</v>
      </c>
    </row>
    <row r="994" spans="1:5" s="17" customFormat="1" ht="16.75" customHeight="1" outlineLevel="2">
      <c r="A994" s="1163">
        <v>467</v>
      </c>
      <c r="B994" s="1164"/>
      <c r="C994" s="1165"/>
      <c r="D994" s="1166"/>
      <c r="E994" s="587" t="e">
        <f t="shared" si="24"/>
        <v>#DIV/0!</v>
      </c>
    </row>
    <row r="995" spans="1:5" s="17" customFormat="1" ht="16.75" customHeight="1" outlineLevel="2">
      <c r="A995" s="1163">
        <v>468</v>
      </c>
      <c r="B995" s="1164"/>
      <c r="C995" s="1165"/>
      <c r="D995" s="1166"/>
      <c r="E995" s="587" t="e">
        <f t="shared" si="24"/>
        <v>#DIV/0!</v>
      </c>
    </row>
    <row r="996" spans="1:5" s="17" customFormat="1" ht="16.75" customHeight="1" outlineLevel="2">
      <c r="A996" s="1163">
        <v>469</v>
      </c>
      <c r="B996" s="1164"/>
      <c r="C996" s="1165"/>
      <c r="D996" s="1166"/>
      <c r="E996" s="587" t="e">
        <f t="shared" si="24"/>
        <v>#DIV/0!</v>
      </c>
    </row>
    <row r="997" spans="1:5" s="17" customFormat="1" ht="16.75" customHeight="1" outlineLevel="2">
      <c r="A997" s="1163">
        <v>470</v>
      </c>
      <c r="B997" s="1164"/>
      <c r="C997" s="1165"/>
      <c r="D997" s="1166"/>
      <c r="E997" s="587" t="e">
        <f t="shared" si="24"/>
        <v>#DIV/0!</v>
      </c>
    </row>
    <row r="998" spans="1:5" s="17" customFormat="1" ht="16.75" customHeight="1" outlineLevel="2">
      <c r="A998" s="1163">
        <v>471</v>
      </c>
      <c r="B998" s="1164"/>
      <c r="C998" s="1165"/>
      <c r="D998" s="1166"/>
      <c r="E998" s="587" t="e">
        <f t="shared" si="24"/>
        <v>#DIV/0!</v>
      </c>
    </row>
    <row r="999" spans="1:5" s="17" customFormat="1" ht="16.75" customHeight="1" outlineLevel="2">
      <c r="A999" s="1163">
        <v>472</v>
      </c>
      <c r="B999" s="1164"/>
      <c r="C999" s="1165"/>
      <c r="D999" s="1166"/>
      <c r="E999" s="587" t="e">
        <f t="shared" si="24"/>
        <v>#DIV/0!</v>
      </c>
    </row>
    <row r="1000" spans="1:5" s="17" customFormat="1" ht="16.75" customHeight="1" outlineLevel="2">
      <c r="A1000" s="1163">
        <v>473</v>
      </c>
      <c r="B1000" s="1164"/>
      <c r="C1000" s="1165"/>
      <c r="D1000" s="1166"/>
      <c r="E1000" s="587" t="e">
        <f t="shared" si="24"/>
        <v>#DIV/0!</v>
      </c>
    </row>
    <row r="1001" spans="1:5" s="17" customFormat="1" ht="16.75" customHeight="1" outlineLevel="2">
      <c r="A1001" s="1163">
        <v>474</v>
      </c>
      <c r="B1001" s="1164"/>
      <c r="C1001" s="1165"/>
      <c r="D1001" s="1166"/>
      <c r="E1001" s="587" t="e">
        <f t="shared" si="24"/>
        <v>#DIV/0!</v>
      </c>
    </row>
    <row r="1002" spans="1:5" s="17" customFormat="1" ht="16.75" customHeight="1" outlineLevel="2">
      <c r="A1002" s="1163">
        <v>475</v>
      </c>
      <c r="B1002" s="1164"/>
      <c r="C1002" s="1165"/>
      <c r="D1002" s="1166"/>
      <c r="E1002" s="587" t="e">
        <f t="shared" si="24"/>
        <v>#DIV/0!</v>
      </c>
    </row>
    <row r="1003" spans="1:5" s="17" customFormat="1" ht="16.75" customHeight="1" outlineLevel="2">
      <c r="A1003" s="1163">
        <v>476</v>
      </c>
      <c r="B1003" s="1164"/>
      <c r="C1003" s="1165"/>
      <c r="D1003" s="1166"/>
      <c r="E1003" s="587" t="e">
        <f t="shared" si="24"/>
        <v>#DIV/0!</v>
      </c>
    </row>
    <row r="1004" spans="1:5" s="17" customFormat="1" ht="16.75" customHeight="1" outlineLevel="2">
      <c r="A1004" s="1163">
        <v>477</v>
      </c>
      <c r="B1004" s="1164"/>
      <c r="C1004" s="1165"/>
      <c r="D1004" s="1166"/>
      <c r="E1004" s="587" t="e">
        <f t="shared" si="24"/>
        <v>#DIV/0!</v>
      </c>
    </row>
    <row r="1005" spans="1:5" s="17" customFormat="1" ht="16.75" customHeight="1" outlineLevel="2">
      <c r="A1005" s="1163">
        <v>478</v>
      </c>
      <c r="B1005" s="1164"/>
      <c r="C1005" s="1165"/>
      <c r="D1005" s="1166"/>
      <c r="E1005" s="587" t="e">
        <f t="shared" si="24"/>
        <v>#DIV/0!</v>
      </c>
    </row>
    <row r="1006" spans="1:5" s="17" customFormat="1" ht="16.75" customHeight="1" outlineLevel="2">
      <c r="A1006" s="1163">
        <v>479</v>
      </c>
      <c r="B1006" s="1164"/>
      <c r="C1006" s="1165"/>
      <c r="D1006" s="1166"/>
      <c r="E1006" s="587" t="e">
        <f t="shared" si="24"/>
        <v>#DIV/0!</v>
      </c>
    </row>
    <row r="1007" spans="1:5" s="17" customFormat="1" ht="16.75" customHeight="1" outlineLevel="2">
      <c r="A1007" s="1163">
        <v>480</v>
      </c>
      <c r="B1007" s="1164"/>
      <c r="C1007" s="1165"/>
      <c r="D1007" s="1166"/>
      <c r="E1007" s="587" t="e">
        <f t="shared" si="24"/>
        <v>#DIV/0!</v>
      </c>
    </row>
    <row r="1008" spans="1:5" s="17" customFormat="1" ht="16.75" customHeight="1" outlineLevel="2">
      <c r="A1008" s="1163">
        <v>481</v>
      </c>
      <c r="B1008" s="1164"/>
      <c r="C1008" s="1165"/>
      <c r="D1008" s="1166"/>
      <c r="E1008" s="587" t="e">
        <f t="shared" si="24"/>
        <v>#DIV/0!</v>
      </c>
    </row>
    <row r="1009" spans="1:5" s="17" customFormat="1" ht="16.75" customHeight="1" outlineLevel="2">
      <c r="A1009" s="1163">
        <v>482</v>
      </c>
      <c r="B1009" s="1164"/>
      <c r="C1009" s="1165"/>
      <c r="D1009" s="1166"/>
      <c r="E1009" s="587" t="e">
        <f t="shared" si="24"/>
        <v>#DIV/0!</v>
      </c>
    </row>
    <row r="1010" spans="1:5" s="17" customFormat="1" ht="16.75" customHeight="1" outlineLevel="2">
      <c r="A1010" s="1163">
        <v>483</v>
      </c>
      <c r="B1010" s="1164"/>
      <c r="C1010" s="1165"/>
      <c r="D1010" s="1166"/>
      <c r="E1010" s="587" t="e">
        <f t="shared" si="24"/>
        <v>#DIV/0!</v>
      </c>
    </row>
    <row r="1011" spans="1:5" s="17" customFormat="1" ht="16.75" customHeight="1" outlineLevel="2">
      <c r="A1011" s="1163">
        <v>484</v>
      </c>
      <c r="B1011" s="1164"/>
      <c r="C1011" s="1165"/>
      <c r="D1011" s="1166"/>
      <c r="E1011" s="587" t="e">
        <f t="shared" si="24"/>
        <v>#DIV/0!</v>
      </c>
    </row>
    <row r="1012" spans="1:5" s="17" customFormat="1" ht="16.75" customHeight="1" outlineLevel="2">
      <c r="A1012" s="1163">
        <v>485</v>
      </c>
      <c r="B1012" s="1164"/>
      <c r="C1012" s="1165"/>
      <c r="D1012" s="1166"/>
      <c r="E1012" s="587" t="e">
        <f t="shared" si="24"/>
        <v>#DIV/0!</v>
      </c>
    </row>
    <row r="1013" spans="1:5" s="17" customFormat="1" ht="16.75" customHeight="1" outlineLevel="2">
      <c r="A1013" s="1163">
        <v>486</v>
      </c>
      <c r="B1013" s="1164"/>
      <c r="C1013" s="1165"/>
      <c r="D1013" s="1166"/>
      <c r="E1013" s="587" t="e">
        <f t="shared" si="24"/>
        <v>#DIV/0!</v>
      </c>
    </row>
    <row r="1014" spans="1:5" s="17" customFormat="1" ht="16.75" customHeight="1" outlineLevel="2">
      <c r="A1014" s="1163">
        <v>487</v>
      </c>
      <c r="B1014" s="1164"/>
      <c r="C1014" s="1165"/>
      <c r="D1014" s="1166"/>
      <c r="E1014" s="587" t="e">
        <f t="shared" si="24"/>
        <v>#DIV/0!</v>
      </c>
    </row>
    <row r="1015" spans="1:5" s="17" customFormat="1" ht="16.75" customHeight="1" outlineLevel="2">
      <c r="A1015" s="1163">
        <v>488</v>
      </c>
      <c r="B1015" s="1164"/>
      <c r="C1015" s="1165"/>
      <c r="D1015" s="1166"/>
      <c r="E1015" s="587" t="e">
        <f t="shared" si="24"/>
        <v>#DIV/0!</v>
      </c>
    </row>
    <row r="1016" spans="1:5" s="17" customFormat="1" ht="16.75" customHeight="1" outlineLevel="2">
      <c r="A1016" s="1163">
        <v>489</v>
      </c>
      <c r="B1016" s="1164"/>
      <c r="C1016" s="1165"/>
      <c r="D1016" s="1166"/>
      <c r="E1016" s="587" t="e">
        <f t="shared" si="24"/>
        <v>#DIV/0!</v>
      </c>
    </row>
    <row r="1017" spans="1:5" s="17" customFormat="1" ht="16.75" customHeight="1" outlineLevel="2">
      <c r="A1017" s="1163">
        <v>490</v>
      </c>
      <c r="B1017" s="1164"/>
      <c r="C1017" s="1165"/>
      <c r="D1017" s="1166"/>
      <c r="E1017" s="587" t="e">
        <f t="shared" si="24"/>
        <v>#DIV/0!</v>
      </c>
    </row>
    <row r="1018" spans="1:5" s="17" customFormat="1" ht="16.75" customHeight="1" outlineLevel="2">
      <c r="A1018" s="1163">
        <v>491</v>
      </c>
      <c r="B1018" s="1164"/>
      <c r="C1018" s="1165"/>
      <c r="D1018" s="1166"/>
      <c r="E1018" s="587" t="e">
        <f t="shared" si="24"/>
        <v>#DIV/0!</v>
      </c>
    </row>
    <row r="1019" spans="1:5" s="17" customFormat="1" ht="16.75" customHeight="1" outlineLevel="2">
      <c r="A1019" s="1163">
        <v>492</v>
      </c>
      <c r="B1019" s="1164"/>
      <c r="C1019" s="1165"/>
      <c r="D1019" s="1166"/>
      <c r="E1019" s="587" t="e">
        <f t="shared" si="24"/>
        <v>#DIV/0!</v>
      </c>
    </row>
    <row r="1020" spans="1:5" s="17" customFormat="1" ht="16.75" customHeight="1" outlineLevel="2">
      <c r="A1020" s="1163">
        <v>493</v>
      </c>
      <c r="B1020" s="1164"/>
      <c r="C1020" s="1165"/>
      <c r="D1020" s="1166"/>
      <c r="E1020" s="587" t="e">
        <f t="shared" si="24"/>
        <v>#DIV/0!</v>
      </c>
    </row>
    <row r="1021" spans="1:5" s="17" customFormat="1" ht="16.75" customHeight="1" outlineLevel="2">
      <c r="A1021" s="1163">
        <v>494</v>
      </c>
      <c r="B1021" s="1164"/>
      <c r="C1021" s="1165"/>
      <c r="D1021" s="1166"/>
      <c r="E1021" s="587" t="e">
        <f t="shared" si="24"/>
        <v>#DIV/0!</v>
      </c>
    </row>
    <row r="1022" spans="1:5" s="17" customFormat="1" ht="16.75" customHeight="1" outlineLevel="2">
      <c r="A1022" s="1163">
        <v>495</v>
      </c>
      <c r="B1022" s="1164"/>
      <c r="C1022" s="1165"/>
      <c r="D1022" s="1166"/>
      <c r="E1022" s="587" t="e">
        <f t="shared" si="24"/>
        <v>#DIV/0!</v>
      </c>
    </row>
    <row r="1023" spans="1:5" s="17" customFormat="1" ht="16.75" customHeight="1" outlineLevel="2">
      <c r="A1023" s="1163">
        <v>496</v>
      </c>
      <c r="B1023" s="1164"/>
      <c r="C1023" s="1165"/>
      <c r="D1023" s="1166"/>
      <c r="E1023" s="587" t="e">
        <f t="shared" si="24"/>
        <v>#DIV/0!</v>
      </c>
    </row>
    <row r="1024" spans="1:5" s="17" customFormat="1" ht="16.75" customHeight="1" outlineLevel="2">
      <c r="A1024" s="1163">
        <v>497</v>
      </c>
      <c r="B1024" s="1164"/>
      <c r="C1024" s="1165"/>
      <c r="D1024" s="1166"/>
      <c r="E1024" s="587" t="e">
        <f t="shared" si="24"/>
        <v>#DIV/0!</v>
      </c>
    </row>
    <row r="1025" spans="1:5" s="17" customFormat="1" ht="16.75" customHeight="1" outlineLevel="2">
      <c r="A1025" s="1163">
        <v>498</v>
      </c>
      <c r="B1025" s="1164"/>
      <c r="C1025" s="1165"/>
      <c r="D1025" s="1166"/>
      <c r="E1025" s="587" t="e">
        <f t="shared" si="24"/>
        <v>#DIV/0!</v>
      </c>
    </row>
    <row r="1026" spans="1:5" s="17" customFormat="1" ht="16.75" customHeight="1" outlineLevel="2">
      <c r="A1026" s="1163">
        <v>499</v>
      </c>
      <c r="B1026" s="1164"/>
      <c r="C1026" s="1165"/>
      <c r="D1026" s="1166"/>
      <c r="E1026" s="587" t="e">
        <f t="shared" si="24"/>
        <v>#DIV/0!</v>
      </c>
    </row>
    <row r="1027" spans="1:5" s="17" customFormat="1" ht="16.75" customHeight="1" outlineLevel="2" thickBot="1">
      <c r="A1027" s="1182">
        <v>500</v>
      </c>
      <c r="B1027" s="1183"/>
      <c r="C1027" s="1184"/>
      <c r="D1027" s="1185"/>
      <c r="E1027" s="587" t="e">
        <f t="shared" si="24"/>
        <v>#DIV/0!</v>
      </c>
    </row>
    <row r="1028" spans="1:5" s="20" customFormat="1" ht="32.25" customHeight="1" thickBot="1">
      <c r="A1028" s="1177" t="s">
        <v>109</v>
      </c>
      <c r="B1028" s="1177"/>
      <c r="C1028" s="1177"/>
      <c r="D1028" s="1177"/>
    </row>
    <row r="1029" spans="1:5" s="17" customFormat="1" ht="16.75" customHeight="1" outlineLevel="1">
      <c r="A1029" s="1180" t="s">
        <v>20</v>
      </c>
      <c r="B1029" s="1181"/>
      <c r="C1029" s="1181"/>
      <c r="D1029" s="27">
        <f>MIN(C1040:D1539)</f>
        <v>0</v>
      </c>
    </row>
    <row r="1030" spans="1:5" s="17" customFormat="1" ht="16.75" customHeight="1" outlineLevel="1">
      <c r="A1030" s="1173" t="s">
        <v>21</v>
      </c>
      <c r="B1030" s="1174"/>
      <c r="C1030" s="1174"/>
      <c r="D1030" s="22">
        <f>MAX(C1040:D1539)</f>
        <v>0</v>
      </c>
    </row>
    <row r="1031" spans="1:5" s="17" customFormat="1" ht="16.75" customHeight="1" outlineLevel="1">
      <c r="A1031" s="1173" t="s">
        <v>22</v>
      </c>
      <c r="B1031" s="1174"/>
      <c r="C1031" s="1174"/>
      <c r="D1031" s="22" t="e">
        <f>AVERAGE(C1040:D1539)</f>
        <v>#DIV/0!</v>
      </c>
    </row>
    <row r="1032" spans="1:5" s="17" customFormat="1" ht="33.75" customHeight="1" outlineLevel="1">
      <c r="A1032" s="1175" t="s">
        <v>23</v>
      </c>
      <c r="B1032" s="1174"/>
      <c r="C1032" s="1174"/>
      <c r="D1032" s="22" t="e">
        <f>D1031*1.1</f>
        <v>#DIV/0!</v>
      </c>
    </row>
    <row r="1033" spans="1:5" s="17" customFormat="1" ht="33.75" customHeight="1" outlineLevel="1">
      <c r="A1033" s="1175" t="s">
        <v>24</v>
      </c>
      <c r="B1033" s="1174"/>
      <c r="C1033" s="1174"/>
      <c r="D1033" s="22" t="e">
        <f>D1031*0.9</f>
        <v>#DIV/0!</v>
      </c>
    </row>
    <row r="1034" spans="1:5" s="17" customFormat="1" ht="31.5" customHeight="1" outlineLevel="1">
      <c r="A1034" s="1175" t="s">
        <v>25</v>
      </c>
      <c r="B1034" s="1174"/>
      <c r="C1034" s="1174"/>
      <c r="D1034" s="23" t="e">
        <f>SUM(E1040:E1539)</f>
        <v>#DIV/0!</v>
      </c>
    </row>
    <row r="1035" spans="1:5" s="17" customFormat="1" ht="16.75" customHeight="1" outlineLevel="1">
      <c r="A1035" s="1173" t="s">
        <v>26</v>
      </c>
      <c r="B1035" s="1174"/>
      <c r="C1035" s="1174"/>
      <c r="D1035" s="88" t="e">
        <f>D1034/COUNTA(C1040:D1539)</f>
        <v>#DIV/0!</v>
      </c>
    </row>
    <row r="1036" spans="1:5" s="17" customFormat="1" ht="16.75" customHeight="1" outlineLevel="1">
      <c r="A1036" s="1173" t="s">
        <v>466</v>
      </c>
      <c r="B1036" s="1174"/>
      <c r="C1036" s="1174"/>
      <c r="D1036" s="722"/>
    </row>
    <row r="1037" spans="1:5" s="17" customFormat="1" ht="17.25" customHeight="1" outlineLevel="1" thickBot="1">
      <c r="A1037" s="1167" t="s">
        <v>407</v>
      </c>
      <c r="B1037" s="1168"/>
      <c r="C1037" s="1168"/>
      <c r="D1037" s="586" t="e">
        <f>STDEV(C1040:C1539)/D1031</f>
        <v>#DIV/0!</v>
      </c>
    </row>
    <row r="1038" spans="1:5" s="17" customFormat="1" ht="6.75" customHeight="1" outlineLevel="1" thickBot="1">
      <c r="B1038" s="25"/>
      <c r="C1038" s="25"/>
      <c r="D1038" s="26"/>
    </row>
    <row r="1039" spans="1:5" s="17" customFormat="1" ht="16.75" customHeight="1" outlineLevel="2">
      <c r="A1039" s="1169" t="s">
        <v>27</v>
      </c>
      <c r="B1039" s="1170"/>
      <c r="C1039" s="1171" t="s">
        <v>28</v>
      </c>
      <c r="D1039" s="1172"/>
    </row>
    <row r="1040" spans="1:5" s="17" customFormat="1" ht="16.75" customHeight="1" outlineLevel="2">
      <c r="A1040" s="1163">
        <v>1</v>
      </c>
      <c r="B1040" s="1164"/>
      <c r="C1040" s="1165"/>
      <c r="D1040" s="1166"/>
      <c r="E1040" s="587" t="e">
        <f>IF(AND(C1040&gt;=D$1033,C1040&lt;=D$1032),1,0)</f>
        <v>#DIV/0!</v>
      </c>
    </row>
    <row r="1041" spans="1:5" s="17" customFormat="1" ht="16.75" customHeight="1" outlineLevel="2">
      <c r="A1041" s="1163">
        <v>2</v>
      </c>
      <c r="B1041" s="1164"/>
      <c r="C1041" s="1165"/>
      <c r="D1041" s="1166"/>
      <c r="E1041" s="587" t="e">
        <f t="shared" ref="E1041:E1234" si="25">IF(AND(C1041&gt;=D$1033,C1041&lt;=D$1032),1,0)</f>
        <v>#DIV/0!</v>
      </c>
    </row>
    <row r="1042" spans="1:5" s="17" customFormat="1" ht="16.75" customHeight="1" outlineLevel="2">
      <c r="A1042" s="1163">
        <v>3</v>
      </c>
      <c r="B1042" s="1164"/>
      <c r="C1042" s="1165"/>
      <c r="D1042" s="1166"/>
      <c r="E1042" s="587" t="e">
        <f t="shared" si="25"/>
        <v>#DIV/0!</v>
      </c>
    </row>
    <row r="1043" spans="1:5" s="17" customFormat="1" ht="16.75" customHeight="1" outlineLevel="2">
      <c r="A1043" s="1163">
        <v>4</v>
      </c>
      <c r="B1043" s="1164"/>
      <c r="C1043" s="1165"/>
      <c r="D1043" s="1166"/>
      <c r="E1043" s="587" t="e">
        <f t="shared" si="25"/>
        <v>#DIV/0!</v>
      </c>
    </row>
    <row r="1044" spans="1:5" s="17" customFormat="1" ht="16.75" customHeight="1" outlineLevel="2">
      <c r="A1044" s="1163">
        <v>5</v>
      </c>
      <c r="B1044" s="1164"/>
      <c r="C1044" s="1165"/>
      <c r="D1044" s="1166"/>
      <c r="E1044" s="587" t="e">
        <f t="shared" si="25"/>
        <v>#DIV/0!</v>
      </c>
    </row>
    <row r="1045" spans="1:5" s="17" customFormat="1" ht="16.75" customHeight="1" outlineLevel="2">
      <c r="A1045" s="1163">
        <v>6</v>
      </c>
      <c r="B1045" s="1164"/>
      <c r="C1045" s="1165"/>
      <c r="D1045" s="1166"/>
      <c r="E1045" s="587" t="e">
        <f t="shared" si="25"/>
        <v>#DIV/0!</v>
      </c>
    </row>
    <row r="1046" spans="1:5" s="17" customFormat="1" ht="16.75" customHeight="1" outlineLevel="2">
      <c r="A1046" s="1163">
        <v>7</v>
      </c>
      <c r="B1046" s="1164"/>
      <c r="C1046" s="1165"/>
      <c r="D1046" s="1166"/>
      <c r="E1046" s="587" t="e">
        <f t="shared" si="25"/>
        <v>#DIV/0!</v>
      </c>
    </row>
    <row r="1047" spans="1:5" s="17" customFormat="1" ht="16.75" customHeight="1" outlineLevel="2">
      <c r="A1047" s="1163">
        <v>8</v>
      </c>
      <c r="B1047" s="1164"/>
      <c r="C1047" s="1165"/>
      <c r="D1047" s="1166"/>
      <c r="E1047" s="587" t="e">
        <f t="shared" si="25"/>
        <v>#DIV/0!</v>
      </c>
    </row>
    <row r="1048" spans="1:5" s="17" customFormat="1" ht="16.75" customHeight="1" outlineLevel="2">
      <c r="A1048" s="1163">
        <v>9</v>
      </c>
      <c r="B1048" s="1164"/>
      <c r="C1048" s="1165"/>
      <c r="D1048" s="1166"/>
      <c r="E1048" s="587" t="e">
        <f t="shared" si="25"/>
        <v>#DIV/0!</v>
      </c>
    </row>
    <row r="1049" spans="1:5" s="17" customFormat="1" ht="16.75" customHeight="1" outlineLevel="2">
      <c r="A1049" s="1163">
        <v>10</v>
      </c>
      <c r="B1049" s="1164"/>
      <c r="C1049" s="1165"/>
      <c r="D1049" s="1166"/>
      <c r="E1049" s="587" t="e">
        <f t="shared" si="25"/>
        <v>#DIV/0!</v>
      </c>
    </row>
    <row r="1050" spans="1:5" s="17" customFormat="1" ht="16.75" customHeight="1" outlineLevel="2">
      <c r="A1050" s="1163">
        <v>11</v>
      </c>
      <c r="B1050" s="1164"/>
      <c r="C1050" s="1165"/>
      <c r="D1050" s="1166"/>
      <c r="E1050" s="587" t="e">
        <f t="shared" si="25"/>
        <v>#DIV/0!</v>
      </c>
    </row>
    <row r="1051" spans="1:5" s="17" customFormat="1" ht="16.75" customHeight="1" outlineLevel="2">
      <c r="A1051" s="1163">
        <v>12</v>
      </c>
      <c r="B1051" s="1164"/>
      <c r="C1051" s="1165"/>
      <c r="D1051" s="1166"/>
      <c r="E1051" s="587" t="e">
        <f t="shared" si="25"/>
        <v>#DIV/0!</v>
      </c>
    </row>
    <row r="1052" spans="1:5" s="17" customFormat="1" ht="16.75" customHeight="1" outlineLevel="2">
      <c r="A1052" s="1163">
        <v>13</v>
      </c>
      <c r="B1052" s="1164"/>
      <c r="C1052" s="1165"/>
      <c r="D1052" s="1166"/>
      <c r="E1052" s="587" t="e">
        <f t="shared" si="25"/>
        <v>#DIV/0!</v>
      </c>
    </row>
    <row r="1053" spans="1:5" s="17" customFormat="1" ht="16.75" customHeight="1" outlineLevel="2">
      <c r="A1053" s="1163">
        <v>14</v>
      </c>
      <c r="B1053" s="1164"/>
      <c r="C1053" s="1165"/>
      <c r="D1053" s="1166"/>
      <c r="E1053" s="587" t="e">
        <f t="shared" si="25"/>
        <v>#DIV/0!</v>
      </c>
    </row>
    <row r="1054" spans="1:5" s="17" customFormat="1" ht="16.75" customHeight="1" outlineLevel="2">
      <c r="A1054" s="1163">
        <v>15</v>
      </c>
      <c r="B1054" s="1164"/>
      <c r="C1054" s="1165"/>
      <c r="D1054" s="1166"/>
      <c r="E1054" s="587" t="e">
        <f t="shared" si="25"/>
        <v>#DIV/0!</v>
      </c>
    </row>
    <row r="1055" spans="1:5" s="17" customFormat="1" ht="16.75" customHeight="1" outlineLevel="2">
      <c r="A1055" s="1163">
        <v>16</v>
      </c>
      <c r="B1055" s="1164"/>
      <c r="C1055" s="1165"/>
      <c r="D1055" s="1166"/>
      <c r="E1055" s="587" t="e">
        <f t="shared" si="25"/>
        <v>#DIV/0!</v>
      </c>
    </row>
    <row r="1056" spans="1:5" s="17" customFormat="1" ht="16.75" customHeight="1" outlineLevel="2">
      <c r="A1056" s="1163">
        <v>17</v>
      </c>
      <c r="B1056" s="1164"/>
      <c r="C1056" s="1165"/>
      <c r="D1056" s="1166"/>
      <c r="E1056" s="587" t="e">
        <f>IF(AND(C1056&gt;=D$1033,C1056&lt;=D$1032),1,0)</f>
        <v>#DIV/0!</v>
      </c>
    </row>
    <row r="1057" spans="1:5" s="17" customFormat="1" ht="16.75" customHeight="1" outlineLevel="2">
      <c r="A1057" s="1163">
        <v>18</v>
      </c>
      <c r="B1057" s="1164"/>
      <c r="C1057" s="1165"/>
      <c r="D1057" s="1166"/>
      <c r="E1057" s="587" t="e">
        <f t="shared" ref="E1057:E1074" si="26">IF(AND(C1057&gt;=D$1033,C1057&lt;=D$1032),1,0)</f>
        <v>#DIV/0!</v>
      </c>
    </row>
    <row r="1058" spans="1:5" s="17" customFormat="1" ht="16.75" customHeight="1" outlineLevel="2">
      <c r="A1058" s="1163">
        <v>19</v>
      </c>
      <c r="B1058" s="1164"/>
      <c r="C1058" s="1165"/>
      <c r="D1058" s="1166"/>
      <c r="E1058" s="587" t="e">
        <f t="shared" si="26"/>
        <v>#DIV/0!</v>
      </c>
    </row>
    <row r="1059" spans="1:5" s="17" customFormat="1" ht="16.75" customHeight="1" outlineLevel="2">
      <c r="A1059" s="1163">
        <v>20</v>
      </c>
      <c r="B1059" s="1164"/>
      <c r="C1059" s="1165"/>
      <c r="D1059" s="1166"/>
      <c r="E1059" s="587" t="e">
        <f t="shared" si="26"/>
        <v>#DIV/0!</v>
      </c>
    </row>
    <row r="1060" spans="1:5" s="17" customFormat="1" ht="16.75" customHeight="1" outlineLevel="2">
      <c r="A1060" s="1163">
        <v>21</v>
      </c>
      <c r="B1060" s="1164"/>
      <c r="C1060" s="1165"/>
      <c r="D1060" s="1166"/>
      <c r="E1060" s="587" t="e">
        <f t="shared" si="26"/>
        <v>#DIV/0!</v>
      </c>
    </row>
    <row r="1061" spans="1:5" s="17" customFormat="1" ht="16.75" customHeight="1" outlineLevel="2">
      <c r="A1061" s="1163">
        <v>22</v>
      </c>
      <c r="B1061" s="1164"/>
      <c r="C1061" s="1165"/>
      <c r="D1061" s="1166"/>
      <c r="E1061" s="587" t="e">
        <f t="shared" si="26"/>
        <v>#DIV/0!</v>
      </c>
    </row>
    <row r="1062" spans="1:5" s="17" customFormat="1" ht="16.75" customHeight="1" outlineLevel="2">
      <c r="A1062" s="1163">
        <v>23</v>
      </c>
      <c r="B1062" s="1164"/>
      <c r="C1062" s="1165"/>
      <c r="D1062" s="1166"/>
      <c r="E1062" s="587" t="e">
        <f t="shared" si="26"/>
        <v>#DIV/0!</v>
      </c>
    </row>
    <row r="1063" spans="1:5" s="17" customFormat="1" ht="16.75" customHeight="1" outlineLevel="2">
      <c r="A1063" s="1163">
        <v>24</v>
      </c>
      <c r="B1063" s="1164"/>
      <c r="C1063" s="1165"/>
      <c r="D1063" s="1166"/>
      <c r="E1063" s="587" t="e">
        <f t="shared" si="26"/>
        <v>#DIV/0!</v>
      </c>
    </row>
    <row r="1064" spans="1:5" s="17" customFormat="1" ht="16.75" customHeight="1" outlineLevel="2">
      <c r="A1064" s="1163">
        <v>25</v>
      </c>
      <c r="B1064" s="1164"/>
      <c r="C1064" s="1165"/>
      <c r="D1064" s="1166"/>
      <c r="E1064" s="587" t="e">
        <f t="shared" si="26"/>
        <v>#DIV/0!</v>
      </c>
    </row>
    <row r="1065" spans="1:5" s="17" customFormat="1" ht="16.75" customHeight="1" outlineLevel="2">
      <c r="A1065" s="1163">
        <v>26</v>
      </c>
      <c r="B1065" s="1164"/>
      <c r="C1065" s="1165"/>
      <c r="D1065" s="1166"/>
      <c r="E1065" s="587" t="e">
        <f t="shared" si="26"/>
        <v>#DIV/0!</v>
      </c>
    </row>
    <row r="1066" spans="1:5" s="17" customFormat="1" ht="16.75" customHeight="1" outlineLevel="2">
      <c r="A1066" s="1163">
        <v>27</v>
      </c>
      <c r="B1066" s="1164"/>
      <c r="C1066" s="1165"/>
      <c r="D1066" s="1166"/>
      <c r="E1066" s="587" t="e">
        <f t="shared" si="26"/>
        <v>#DIV/0!</v>
      </c>
    </row>
    <row r="1067" spans="1:5" s="17" customFormat="1" ht="16.75" customHeight="1" outlineLevel="2">
      <c r="A1067" s="1163">
        <v>28</v>
      </c>
      <c r="B1067" s="1164"/>
      <c r="C1067" s="1165"/>
      <c r="D1067" s="1166"/>
      <c r="E1067" s="587" t="e">
        <f t="shared" si="26"/>
        <v>#DIV/0!</v>
      </c>
    </row>
    <row r="1068" spans="1:5" s="17" customFormat="1" ht="16.75" customHeight="1" outlineLevel="2">
      <c r="A1068" s="1163">
        <v>29</v>
      </c>
      <c r="B1068" s="1164"/>
      <c r="C1068" s="1165"/>
      <c r="D1068" s="1166"/>
      <c r="E1068" s="587" t="e">
        <f t="shared" si="26"/>
        <v>#DIV/0!</v>
      </c>
    </row>
    <row r="1069" spans="1:5" s="17" customFormat="1" ht="16.75" customHeight="1" outlineLevel="2">
      <c r="A1069" s="1163">
        <v>30</v>
      </c>
      <c r="B1069" s="1164"/>
      <c r="C1069" s="1165"/>
      <c r="D1069" s="1166"/>
      <c r="E1069" s="587" t="e">
        <f t="shared" si="26"/>
        <v>#DIV/0!</v>
      </c>
    </row>
    <row r="1070" spans="1:5" s="17" customFormat="1" ht="16.75" customHeight="1" outlineLevel="2">
      <c r="A1070" s="1163">
        <v>31</v>
      </c>
      <c r="B1070" s="1164"/>
      <c r="C1070" s="1165"/>
      <c r="D1070" s="1166"/>
      <c r="E1070" s="587" t="e">
        <f t="shared" si="26"/>
        <v>#DIV/0!</v>
      </c>
    </row>
    <row r="1071" spans="1:5" s="17" customFormat="1" ht="16.75" customHeight="1" outlineLevel="2">
      <c r="A1071" s="1163">
        <v>32</v>
      </c>
      <c r="B1071" s="1164"/>
      <c r="C1071" s="1165"/>
      <c r="D1071" s="1166"/>
      <c r="E1071" s="587" t="e">
        <f t="shared" si="26"/>
        <v>#DIV/0!</v>
      </c>
    </row>
    <row r="1072" spans="1:5" s="17" customFormat="1" ht="16.75" customHeight="1" outlineLevel="2">
      <c r="A1072" s="1163">
        <v>33</v>
      </c>
      <c r="B1072" s="1164"/>
      <c r="C1072" s="1165"/>
      <c r="D1072" s="1166"/>
      <c r="E1072" s="587" t="e">
        <f t="shared" si="26"/>
        <v>#DIV/0!</v>
      </c>
    </row>
    <row r="1073" spans="1:5" s="17" customFormat="1" ht="16.75" customHeight="1" outlineLevel="2">
      <c r="A1073" s="1163">
        <v>34</v>
      </c>
      <c r="B1073" s="1164"/>
      <c r="C1073" s="1165"/>
      <c r="D1073" s="1166"/>
      <c r="E1073" s="587" t="e">
        <f t="shared" si="26"/>
        <v>#DIV/0!</v>
      </c>
    </row>
    <row r="1074" spans="1:5" s="17" customFormat="1" ht="16.75" customHeight="1" outlineLevel="2">
      <c r="A1074" s="1163">
        <v>35</v>
      </c>
      <c r="B1074" s="1164"/>
      <c r="C1074" s="1165"/>
      <c r="D1074" s="1166"/>
      <c r="E1074" s="587" t="e">
        <f t="shared" si="26"/>
        <v>#DIV/0!</v>
      </c>
    </row>
    <row r="1075" spans="1:5" s="17" customFormat="1" ht="16.75" customHeight="1" outlineLevel="2">
      <c r="A1075" s="1163">
        <v>36</v>
      </c>
      <c r="B1075" s="1164"/>
      <c r="C1075" s="1165"/>
      <c r="D1075" s="1166"/>
      <c r="E1075" s="587" t="e">
        <f>IF(AND(C1075&gt;=D$1033,C1075&lt;=D$1032),1,0)</f>
        <v>#DIV/0!</v>
      </c>
    </row>
    <row r="1076" spans="1:5" s="17" customFormat="1" ht="16.75" customHeight="1" outlineLevel="2">
      <c r="A1076" s="1163">
        <v>37</v>
      </c>
      <c r="B1076" s="1164"/>
      <c r="C1076" s="1165"/>
      <c r="D1076" s="1166"/>
      <c r="E1076" s="587" t="e">
        <f t="shared" ref="E1076:E1093" si="27">IF(AND(C1076&gt;=D$1033,C1076&lt;=D$1032),1,0)</f>
        <v>#DIV/0!</v>
      </c>
    </row>
    <row r="1077" spans="1:5" s="17" customFormat="1" ht="16.75" customHeight="1" outlineLevel="2">
      <c r="A1077" s="1163">
        <v>38</v>
      </c>
      <c r="B1077" s="1164"/>
      <c r="C1077" s="1165"/>
      <c r="D1077" s="1166"/>
      <c r="E1077" s="587" t="e">
        <f t="shared" si="27"/>
        <v>#DIV/0!</v>
      </c>
    </row>
    <row r="1078" spans="1:5" s="17" customFormat="1" ht="16.75" customHeight="1" outlineLevel="2">
      <c r="A1078" s="1163">
        <v>39</v>
      </c>
      <c r="B1078" s="1164"/>
      <c r="C1078" s="1165"/>
      <c r="D1078" s="1166"/>
      <c r="E1078" s="587" t="e">
        <f t="shared" si="27"/>
        <v>#DIV/0!</v>
      </c>
    </row>
    <row r="1079" spans="1:5" s="17" customFormat="1" ht="16.75" customHeight="1" outlineLevel="2">
      <c r="A1079" s="1163">
        <v>40</v>
      </c>
      <c r="B1079" s="1164"/>
      <c r="C1079" s="1165"/>
      <c r="D1079" s="1166"/>
      <c r="E1079" s="587" t="e">
        <f t="shared" si="27"/>
        <v>#DIV/0!</v>
      </c>
    </row>
    <row r="1080" spans="1:5" s="17" customFormat="1" ht="16.75" customHeight="1" outlineLevel="2">
      <c r="A1080" s="1163">
        <v>41</v>
      </c>
      <c r="B1080" s="1164"/>
      <c r="C1080" s="1165"/>
      <c r="D1080" s="1166"/>
      <c r="E1080" s="587" t="e">
        <f t="shared" si="27"/>
        <v>#DIV/0!</v>
      </c>
    </row>
    <row r="1081" spans="1:5" s="17" customFormat="1" ht="16.75" customHeight="1" outlineLevel="2">
      <c r="A1081" s="1163">
        <v>42</v>
      </c>
      <c r="B1081" s="1164"/>
      <c r="C1081" s="1165"/>
      <c r="D1081" s="1166"/>
      <c r="E1081" s="587" t="e">
        <f t="shared" si="27"/>
        <v>#DIV/0!</v>
      </c>
    </row>
    <row r="1082" spans="1:5" s="17" customFormat="1" ht="16.75" customHeight="1" outlineLevel="2">
      <c r="A1082" s="1163">
        <v>43</v>
      </c>
      <c r="B1082" s="1164"/>
      <c r="C1082" s="1165"/>
      <c r="D1082" s="1166"/>
      <c r="E1082" s="587" t="e">
        <f t="shared" si="27"/>
        <v>#DIV/0!</v>
      </c>
    </row>
    <row r="1083" spans="1:5" s="17" customFormat="1" ht="16.75" customHeight="1" outlineLevel="2">
      <c r="A1083" s="1163">
        <v>44</v>
      </c>
      <c r="B1083" s="1164"/>
      <c r="C1083" s="1165"/>
      <c r="D1083" s="1166"/>
      <c r="E1083" s="587" t="e">
        <f t="shared" si="27"/>
        <v>#DIV/0!</v>
      </c>
    </row>
    <row r="1084" spans="1:5" s="17" customFormat="1" ht="16.75" customHeight="1" outlineLevel="2">
      <c r="A1084" s="1163">
        <v>45</v>
      </c>
      <c r="B1084" s="1164"/>
      <c r="C1084" s="1165"/>
      <c r="D1084" s="1166"/>
      <c r="E1084" s="587" t="e">
        <f t="shared" si="27"/>
        <v>#DIV/0!</v>
      </c>
    </row>
    <row r="1085" spans="1:5" s="17" customFormat="1" ht="16.75" customHeight="1" outlineLevel="2">
      <c r="A1085" s="1163">
        <v>46</v>
      </c>
      <c r="B1085" s="1164"/>
      <c r="C1085" s="1165"/>
      <c r="D1085" s="1166"/>
      <c r="E1085" s="587" t="e">
        <f t="shared" si="27"/>
        <v>#DIV/0!</v>
      </c>
    </row>
    <row r="1086" spans="1:5" s="17" customFormat="1" ht="16.75" customHeight="1" outlineLevel="2">
      <c r="A1086" s="1163">
        <v>47</v>
      </c>
      <c r="B1086" s="1164"/>
      <c r="C1086" s="1165"/>
      <c r="D1086" s="1166"/>
      <c r="E1086" s="587" t="e">
        <f t="shared" si="27"/>
        <v>#DIV/0!</v>
      </c>
    </row>
    <row r="1087" spans="1:5" s="17" customFormat="1" ht="16.75" customHeight="1" outlineLevel="2">
      <c r="A1087" s="1163">
        <v>48</v>
      </c>
      <c r="B1087" s="1164"/>
      <c r="C1087" s="1165"/>
      <c r="D1087" s="1166"/>
      <c r="E1087" s="587" t="e">
        <f t="shared" si="27"/>
        <v>#DIV/0!</v>
      </c>
    </row>
    <row r="1088" spans="1:5" s="17" customFormat="1" ht="16.75" customHeight="1" outlineLevel="2">
      <c r="A1088" s="1163">
        <v>49</v>
      </c>
      <c r="B1088" s="1164"/>
      <c r="C1088" s="1165"/>
      <c r="D1088" s="1166"/>
      <c r="E1088" s="587" t="e">
        <f t="shared" si="27"/>
        <v>#DIV/0!</v>
      </c>
    </row>
    <row r="1089" spans="1:5" s="17" customFormat="1" ht="16.75" customHeight="1" outlineLevel="2">
      <c r="A1089" s="1163">
        <v>50</v>
      </c>
      <c r="B1089" s="1164"/>
      <c r="C1089" s="1165"/>
      <c r="D1089" s="1166"/>
      <c r="E1089" s="587" t="e">
        <f t="shared" si="27"/>
        <v>#DIV/0!</v>
      </c>
    </row>
    <row r="1090" spans="1:5" s="17" customFormat="1" ht="16.75" customHeight="1" outlineLevel="2">
      <c r="A1090" s="1163">
        <v>51</v>
      </c>
      <c r="B1090" s="1164"/>
      <c r="C1090" s="1165"/>
      <c r="D1090" s="1166"/>
      <c r="E1090" s="587" t="e">
        <f t="shared" si="27"/>
        <v>#DIV/0!</v>
      </c>
    </row>
    <row r="1091" spans="1:5" s="17" customFormat="1" ht="16.75" customHeight="1" outlineLevel="2">
      <c r="A1091" s="1163">
        <v>52</v>
      </c>
      <c r="B1091" s="1164"/>
      <c r="C1091" s="1165"/>
      <c r="D1091" s="1166"/>
      <c r="E1091" s="587" t="e">
        <f t="shared" si="27"/>
        <v>#DIV/0!</v>
      </c>
    </row>
    <row r="1092" spans="1:5" s="17" customFormat="1" ht="16.75" customHeight="1" outlineLevel="2">
      <c r="A1092" s="1163">
        <v>53</v>
      </c>
      <c r="B1092" s="1164"/>
      <c r="C1092" s="1165"/>
      <c r="D1092" s="1166"/>
      <c r="E1092" s="587" t="e">
        <f t="shared" si="27"/>
        <v>#DIV/0!</v>
      </c>
    </row>
    <row r="1093" spans="1:5" s="17" customFormat="1" ht="16.75" customHeight="1" outlineLevel="2">
      <c r="A1093" s="1163">
        <v>54</v>
      </c>
      <c r="B1093" s="1164"/>
      <c r="C1093" s="1165"/>
      <c r="D1093" s="1166"/>
      <c r="E1093" s="587" t="e">
        <f t="shared" si="27"/>
        <v>#DIV/0!</v>
      </c>
    </row>
    <row r="1094" spans="1:5" s="17" customFormat="1" ht="16.75" customHeight="1" outlineLevel="2">
      <c r="A1094" s="1163">
        <v>55</v>
      </c>
      <c r="B1094" s="1164"/>
      <c r="C1094" s="1165"/>
      <c r="D1094" s="1166"/>
      <c r="E1094" s="587" t="e">
        <f>IF(AND(C1094&gt;=D$1033,C1094&lt;=D$1032),1,0)</f>
        <v>#DIV/0!</v>
      </c>
    </row>
    <row r="1095" spans="1:5" s="17" customFormat="1" ht="16.75" customHeight="1" outlineLevel="2">
      <c r="A1095" s="1163">
        <v>56</v>
      </c>
      <c r="B1095" s="1164"/>
      <c r="C1095" s="1165"/>
      <c r="D1095" s="1166"/>
      <c r="E1095" s="587" t="e">
        <f t="shared" ref="E1095:E1112" si="28">IF(AND(C1095&gt;=D$1033,C1095&lt;=D$1032),1,0)</f>
        <v>#DIV/0!</v>
      </c>
    </row>
    <row r="1096" spans="1:5" s="17" customFormat="1" ht="16.75" customHeight="1" outlineLevel="2">
      <c r="A1096" s="1163">
        <v>57</v>
      </c>
      <c r="B1096" s="1164"/>
      <c r="C1096" s="1165"/>
      <c r="D1096" s="1166"/>
      <c r="E1096" s="587" t="e">
        <f t="shared" si="28"/>
        <v>#DIV/0!</v>
      </c>
    </row>
    <row r="1097" spans="1:5" s="17" customFormat="1" ht="16.75" customHeight="1" outlineLevel="2">
      <c r="A1097" s="1163">
        <v>58</v>
      </c>
      <c r="B1097" s="1164"/>
      <c r="C1097" s="1165"/>
      <c r="D1097" s="1166"/>
      <c r="E1097" s="587" t="e">
        <f t="shared" si="28"/>
        <v>#DIV/0!</v>
      </c>
    </row>
    <row r="1098" spans="1:5" s="17" customFormat="1" ht="16.75" customHeight="1" outlineLevel="2">
      <c r="A1098" s="1163">
        <v>59</v>
      </c>
      <c r="B1098" s="1164"/>
      <c r="C1098" s="1165"/>
      <c r="D1098" s="1166"/>
      <c r="E1098" s="587" t="e">
        <f t="shared" si="28"/>
        <v>#DIV/0!</v>
      </c>
    </row>
    <row r="1099" spans="1:5" s="17" customFormat="1" ht="16.75" customHeight="1" outlineLevel="2">
      <c r="A1099" s="1163">
        <v>60</v>
      </c>
      <c r="B1099" s="1164"/>
      <c r="C1099" s="1165"/>
      <c r="D1099" s="1166"/>
      <c r="E1099" s="587" t="e">
        <f t="shared" si="28"/>
        <v>#DIV/0!</v>
      </c>
    </row>
    <row r="1100" spans="1:5" s="17" customFormat="1" ht="16.75" customHeight="1" outlineLevel="2">
      <c r="A1100" s="1163">
        <v>61</v>
      </c>
      <c r="B1100" s="1164"/>
      <c r="C1100" s="1165"/>
      <c r="D1100" s="1166"/>
      <c r="E1100" s="587" t="e">
        <f t="shared" si="28"/>
        <v>#DIV/0!</v>
      </c>
    </row>
    <row r="1101" spans="1:5" s="17" customFormat="1" ht="16.75" customHeight="1" outlineLevel="2">
      <c r="A1101" s="1163">
        <v>62</v>
      </c>
      <c r="B1101" s="1164"/>
      <c r="C1101" s="1165"/>
      <c r="D1101" s="1166"/>
      <c r="E1101" s="587" t="e">
        <f t="shared" si="28"/>
        <v>#DIV/0!</v>
      </c>
    </row>
    <row r="1102" spans="1:5" s="17" customFormat="1" ht="16.75" customHeight="1" outlineLevel="2">
      <c r="A1102" s="1163">
        <v>63</v>
      </c>
      <c r="B1102" s="1164"/>
      <c r="C1102" s="1165"/>
      <c r="D1102" s="1166"/>
      <c r="E1102" s="587" t="e">
        <f t="shared" si="28"/>
        <v>#DIV/0!</v>
      </c>
    </row>
    <row r="1103" spans="1:5" s="17" customFormat="1" ht="16.75" customHeight="1" outlineLevel="2">
      <c r="A1103" s="1163">
        <v>64</v>
      </c>
      <c r="B1103" s="1164"/>
      <c r="C1103" s="1165"/>
      <c r="D1103" s="1166"/>
      <c r="E1103" s="587" t="e">
        <f t="shared" si="28"/>
        <v>#DIV/0!</v>
      </c>
    </row>
    <row r="1104" spans="1:5" s="17" customFormat="1" ht="16.75" customHeight="1" outlineLevel="2">
      <c r="A1104" s="1163">
        <v>65</v>
      </c>
      <c r="B1104" s="1164"/>
      <c r="C1104" s="1165"/>
      <c r="D1104" s="1166"/>
      <c r="E1104" s="587" t="e">
        <f t="shared" si="28"/>
        <v>#DIV/0!</v>
      </c>
    </row>
    <row r="1105" spans="1:5" s="17" customFormat="1" ht="16.75" customHeight="1" outlineLevel="2">
      <c r="A1105" s="1163">
        <v>66</v>
      </c>
      <c r="B1105" s="1164"/>
      <c r="C1105" s="1165"/>
      <c r="D1105" s="1166"/>
      <c r="E1105" s="587" t="e">
        <f t="shared" si="28"/>
        <v>#DIV/0!</v>
      </c>
    </row>
    <row r="1106" spans="1:5" s="17" customFormat="1" ht="16.75" customHeight="1" outlineLevel="2">
      <c r="A1106" s="1163">
        <v>67</v>
      </c>
      <c r="B1106" s="1164"/>
      <c r="C1106" s="1165"/>
      <c r="D1106" s="1166"/>
      <c r="E1106" s="587" t="e">
        <f t="shared" si="28"/>
        <v>#DIV/0!</v>
      </c>
    </row>
    <row r="1107" spans="1:5" s="17" customFormat="1" ht="16.75" customHeight="1" outlineLevel="2">
      <c r="A1107" s="1163">
        <v>68</v>
      </c>
      <c r="B1107" s="1164"/>
      <c r="C1107" s="1165"/>
      <c r="D1107" s="1166"/>
      <c r="E1107" s="587" t="e">
        <f t="shared" si="28"/>
        <v>#DIV/0!</v>
      </c>
    </row>
    <row r="1108" spans="1:5" s="17" customFormat="1" ht="16.75" customHeight="1" outlineLevel="2">
      <c r="A1108" s="1163">
        <v>69</v>
      </c>
      <c r="B1108" s="1164"/>
      <c r="C1108" s="1165"/>
      <c r="D1108" s="1166"/>
      <c r="E1108" s="587" t="e">
        <f t="shared" si="28"/>
        <v>#DIV/0!</v>
      </c>
    </row>
    <row r="1109" spans="1:5" s="17" customFormat="1" ht="16.75" customHeight="1" outlineLevel="2">
      <c r="A1109" s="1163">
        <v>70</v>
      </c>
      <c r="B1109" s="1164"/>
      <c r="C1109" s="1165"/>
      <c r="D1109" s="1166"/>
      <c r="E1109" s="587" t="e">
        <f t="shared" si="28"/>
        <v>#DIV/0!</v>
      </c>
    </row>
    <row r="1110" spans="1:5" s="17" customFormat="1" ht="16.75" customHeight="1" outlineLevel="2">
      <c r="A1110" s="1163">
        <v>71</v>
      </c>
      <c r="B1110" s="1164"/>
      <c r="C1110" s="1165"/>
      <c r="D1110" s="1166"/>
      <c r="E1110" s="587" t="e">
        <f t="shared" si="28"/>
        <v>#DIV/0!</v>
      </c>
    </row>
    <row r="1111" spans="1:5" s="17" customFormat="1" ht="16.75" customHeight="1" outlineLevel="2">
      <c r="A1111" s="1163">
        <v>72</v>
      </c>
      <c r="B1111" s="1164"/>
      <c r="C1111" s="1165"/>
      <c r="D1111" s="1166"/>
      <c r="E1111" s="587" t="e">
        <f t="shared" si="28"/>
        <v>#DIV/0!</v>
      </c>
    </row>
    <row r="1112" spans="1:5" s="17" customFormat="1" ht="16.75" customHeight="1" outlineLevel="2">
      <c r="A1112" s="1163">
        <v>73</v>
      </c>
      <c r="B1112" s="1164"/>
      <c r="C1112" s="1165"/>
      <c r="D1112" s="1166"/>
      <c r="E1112" s="587" t="e">
        <f t="shared" si="28"/>
        <v>#DIV/0!</v>
      </c>
    </row>
    <row r="1113" spans="1:5" s="17" customFormat="1" ht="16.75" customHeight="1" outlineLevel="2">
      <c r="A1113" s="1163">
        <v>74</v>
      </c>
      <c r="B1113" s="1164"/>
      <c r="C1113" s="1165"/>
      <c r="D1113" s="1166"/>
      <c r="E1113" s="587" t="e">
        <f>IF(AND(C1113&gt;=D$1033,C1113&lt;=D$1032),1,0)</f>
        <v>#DIV/0!</v>
      </c>
    </row>
    <row r="1114" spans="1:5" s="17" customFormat="1" ht="16.75" customHeight="1" outlineLevel="2">
      <c r="A1114" s="1163">
        <v>75</v>
      </c>
      <c r="B1114" s="1164"/>
      <c r="C1114" s="1165"/>
      <c r="D1114" s="1166"/>
      <c r="E1114" s="587" t="e">
        <f t="shared" ref="E1114:E1131" si="29">IF(AND(C1114&gt;=D$1033,C1114&lt;=D$1032),1,0)</f>
        <v>#DIV/0!</v>
      </c>
    </row>
    <row r="1115" spans="1:5" s="17" customFormat="1" ht="16.75" customHeight="1" outlineLevel="2">
      <c r="A1115" s="1163">
        <v>76</v>
      </c>
      <c r="B1115" s="1164"/>
      <c r="C1115" s="1165"/>
      <c r="D1115" s="1166"/>
      <c r="E1115" s="587" t="e">
        <f t="shared" si="29"/>
        <v>#DIV/0!</v>
      </c>
    </row>
    <row r="1116" spans="1:5" s="17" customFormat="1" ht="16.75" customHeight="1" outlineLevel="2">
      <c r="A1116" s="1163">
        <v>77</v>
      </c>
      <c r="B1116" s="1164"/>
      <c r="C1116" s="1165"/>
      <c r="D1116" s="1166"/>
      <c r="E1116" s="587" t="e">
        <f t="shared" si="29"/>
        <v>#DIV/0!</v>
      </c>
    </row>
    <row r="1117" spans="1:5" s="17" customFormat="1" ht="16.75" customHeight="1" outlineLevel="2">
      <c r="A1117" s="1163">
        <v>78</v>
      </c>
      <c r="B1117" s="1164"/>
      <c r="C1117" s="1165"/>
      <c r="D1117" s="1166"/>
      <c r="E1117" s="587" t="e">
        <f t="shared" si="29"/>
        <v>#DIV/0!</v>
      </c>
    </row>
    <row r="1118" spans="1:5" s="17" customFormat="1" ht="16.75" customHeight="1" outlineLevel="2">
      <c r="A1118" s="1163">
        <v>79</v>
      </c>
      <c r="B1118" s="1164"/>
      <c r="C1118" s="1165"/>
      <c r="D1118" s="1166"/>
      <c r="E1118" s="587" t="e">
        <f t="shared" si="29"/>
        <v>#DIV/0!</v>
      </c>
    </row>
    <row r="1119" spans="1:5" s="17" customFormat="1" ht="16.75" customHeight="1" outlineLevel="2">
      <c r="A1119" s="1163">
        <v>80</v>
      </c>
      <c r="B1119" s="1164"/>
      <c r="C1119" s="1165"/>
      <c r="D1119" s="1166"/>
      <c r="E1119" s="587" t="e">
        <f t="shared" si="29"/>
        <v>#DIV/0!</v>
      </c>
    </row>
    <row r="1120" spans="1:5" s="17" customFormat="1" ht="16.75" customHeight="1" outlineLevel="2">
      <c r="A1120" s="1163">
        <v>81</v>
      </c>
      <c r="B1120" s="1164"/>
      <c r="C1120" s="1165"/>
      <c r="D1120" s="1166"/>
      <c r="E1120" s="587" t="e">
        <f t="shared" si="29"/>
        <v>#DIV/0!</v>
      </c>
    </row>
    <row r="1121" spans="1:5" s="17" customFormat="1" ht="16.75" customHeight="1" outlineLevel="2">
      <c r="A1121" s="1163">
        <v>82</v>
      </c>
      <c r="B1121" s="1164"/>
      <c r="C1121" s="1165"/>
      <c r="D1121" s="1166"/>
      <c r="E1121" s="587" t="e">
        <f t="shared" si="29"/>
        <v>#DIV/0!</v>
      </c>
    </row>
    <row r="1122" spans="1:5" s="17" customFormat="1" ht="16.75" customHeight="1" outlineLevel="2">
      <c r="A1122" s="1163">
        <v>83</v>
      </c>
      <c r="B1122" s="1164"/>
      <c r="C1122" s="1165"/>
      <c r="D1122" s="1166"/>
      <c r="E1122" s="587" t="e">
        <f t="shared" si="29"/>
        <v>#DIV/0!</v>
      </c>
    </row>
    <row r="1123" spans="1:5" s="17" customFormat="1" ht="16.75" customHeight="1" outlineLevel="2">
      <c r="A1123" s="1163">
        <v>84</v>
      </c>
      <c r="B1123" s="1164"/>
      <c r="C1123" s="1165"/>
      <c r="D1123" s="1166"/>
      <c r="E1123" s="587" t="e">
        <f t="shared" si="29"/>
        <v>#DIV/0!</v>
      </c>
    </row>
    <row r="1124" spans="1:5" s="17" customFormat="1" ht="16.75" customHeight="1" outlineLevel="2">
      <c r="A1124" s="1163">
        <v>85</v>
      </c>
      <c r="B1124" s="1164"/>
      <c r="C1124" s="1165"/>
      <c r="D1124" s="1166"/>
      <c r="E1124" s="587" t="e">
        <f t="shared" si="29"/>
        <v>#DIV/0!</v>
      </c>
    </row>
    <row r="1125" spans="1:5" s="17" customFormat="1" ht="16.75" customHeight="1" outlineLevel="2">
      <c r="A1125" s="1163">
        <v>86</v>
      </c>
      <c r="B1125" s="1164"/>
      <c r="C1125" s="1165"/>
      <c r="D1125" s="1166"/>
      <c r="E1125" s="587" t="e">
        <f t="shared" si="29"/>
        <v>#DIV/0!</v>
      </c>
    </row>
    <row r="1126" spans="1:5" s="17" customFormat="1" ht="16.75" customHeight="1" outlineLevel="2">
      <c r="A1126" s="1163">
        <v>87</v>
      </c>
      <c r="B1126" s="1164"/>
      <c r="C1126" s="1165"/>
      <c r="D1126" s="1166"/>
      <c r="E1126" s="587" t="e">
        <f t="shared" si="29"/>
        <v>#DIV/0!</v>
      </c>
    </row>
    <row r="1127" spans="1:5" s="17" customFormat="1" ht="16.75" customHeight="1" outlineLevel="2">
      <c r="A1127" s="1163">
        <v>88</v>
      </c>
      <c r="B1127" s="1164"/>
      <c r="C1127" s="1165"/>
      <c r="D1127" s="1166"/>
      <c r="E1127" s="587" t="e">
        <f t="shared" si="29"/>
        <v>#DIV/0!</v>
      </c>
    </row>
    <row r="1128" spans="1:5" s="17" customFormat="1" ht="16.75" customHeight="1" outlineLevel="2">
      <c r="A1128" s="1163">
        <v>89</v>
      </c>
      <c r="B1128" s="1164"/>
      <c r="C1128" s="1165"/>
      <c r="D1128" s="1166"/>
      <c r="E1128" s="587" t="e">
        <f t="shared" si="29"/>
        <v>#DIV/0!</v>
      </c>
    </row>
    <row r="1129" spans="1:5" s="17" customFormat="1" ht="16.75" customHeight="1" outlineLevel="2">
      <c r="A1129" s="1163">
        <v>90</v>
      </c>
      <c r="B1129" s="1164"/>
      <c r="C1129" s="1165"/>
      <c r="D1129" s="1166"/>
      <c r="E1129" s="587" t="e">
        <f t="shared" si="29"/>
        <v>#DIV/0!</v>
      </c>
    </row>
    <row r="1130" spans="1:5" s="17" customFormat="1" ht="16.75" customHeight="1" outlineLevel="2">
      <c r="A1130" s="1163">
        <v>91</v>
      </c>
      <c r="B1130" s="1164"/>
      <c r="C1130" s="1165"/>
      <c r="D1130" s="1166"/>
      <c r="E1130" s="587" t="e">
        <f t="shared" si="29"/>
        <v>#DIV/0!</v>
      </c>
    </row>
    <row r="1131" spans="1:5" s="17" customFormat="1" ht="16.75" customHeight="1" outlineLevel="2">
      <c r="A1131" s="1163">
        <v>92</v>
      </c>
      <c r="B1131" s="1164"/>
      <c r="C1131" s="1165"/>
      <c r="D1131" s="1166"/>
      <c r="E1131" s="587" t="e">
        <f t="shared" si="29"/>
        <v>#DIV/0!</v>
      </c>
    </row>
    <row r="1132" spans="1:5" s="17" customFormat="1" ht="16.75" customHeight="1" outlineLevel="2">
      <c r="A1132" s="1163">
        <v>93</v>
      </c>
      <c r="B1132" s="1164"/>
      <c r="C1132" s="1165"/>
      <c r="D1132" s="1166"/>
      <c r="E1132" s="587" t="e">
        <f>IF(AND(C1132&gt;=D$1033,C1132&lt;=D$1032),1,0)</f>
        <v>#DIV/0!</v>
      </c>
    </row>
    <row r="1133" spans="1:5" s="17" customFormat="1" ht="16.75" customHeight="1" outlineLevel="2">
      <c r="A1133" s="1163">
        <v>94</v>
      </c>
      <c r="B1133" s="1164"/>
      <c r="C1133" s="1165"/>
      <c r="D1133" s="1166"/>
      <c r="E1133" s="587" t="e">
        <f t="shared" ref="E1133:E1150" si="30">IF(AND(C1133&gt;=D$1033,C1133&lt;=D$1032),1,0)</f>
        <v>#DIV/0!</v>
      </c>
    </row>
    <row r="1134" spans="1:5" s="17" customFormat="1" ht="16.75" customHeight="1" outlineLevel="2">
      <c r="A1134" s="1163">
        <v>95</v>
      </c>
      <c r="B1134" s="1164"/>
      <c r="C1134" s="1165"/>
      <c r="D1134" s="1166"/>
      <c r="E1134" s="587" t="e">
        <f t="shared" si="30"/>
        <v>#DIV/0!</v>
      </c>
    </row>
    <row r="1135" spans="1:5" s="17" customFormat="1" ht="16.75" customHeight="1" outlineLevel="2">
      <c r="A1135" s="1163">
        <v>96</v>
      </c>
      <c r="B1135" s="1164"/>
      <c r="C1135" s="1165"/>
      <c r="D1135" s="1166"/>
      <c r="E1135" s="587" t="e">
        <f t="shared" si="30"/>
        <v>#DIV/0!</v>
      </c>
    </row>
    <row r="1136" spans="1:5" s="17" customFormat="1" ht="16.75" customHeight="1" outlineLevel="2">
      <c r="A1136" s="1163">
        <v>97</v>
      </c>
      <c r="B1136" s="1164"/>
      <c r="C1136" s="1165"/>
      <c r="D1136" s="1166"/>
      <c r="E1136" s="587" t="e">
        <f t="shared" si="30"/>
        <v>#DIV/0!</v>
      </c>
    </row>
    <row r="1137" spans="1:5" s="17" customFormat="1" ht="16.75" customHeight="1" outlineLevel="2">
      <c r="A1137" s="1163">
        <v>98</v>
      </c>
      <c r="B1137" s="1164"/>
      <c r="C1137" s="1165"/>
      <c r="D1137" s="1166"/>
      <c r="E1137" s="587" t="e">
        <f t="shared" si="30"/>
        <v>#DIV/0!</v>
      </c>
    </row>
    <row r="1138" spans="1:5" s="17" customFormat="1" ht="16.75" customHeight="1" outlineLevel="2">
      <c r="A1138" s="1163">
        <v>99</v>
      </c>
      <c r="B1138" s="1164"/>
      <c r="C1138" s="1165"/>
      <c r="D1138" s="1166"/>
      <c r="E1138" s="587" t="e">
        <f t="shared" si="30"/>
        <v>#DIV/0!</v>
      </c>
    </row>
    <row r="1139" spans="1:5" s="17" customFormat="1" ht="16.75" customHeight="1" outlineLevel="2">
      <c r="A1139" s="1163">
        <v>100</v>
      </c>
      <c r="B1139" s="1164"/>
      <c r="C1139" s="1165"/>
      <c r="D1139" s="1166"/>
      <c r="E1139" s="587" t="e">
        <f t="shared" si="30"/>
        <v>#DIV/0!</v>
      </c>
    </row>
    <row r="1140" spans="1:5" s="17" customFormat="1" ht="16.75" customHeight="1" outlineLevel="2">
      <c r="A1140" s="1163">
        <v>101</v>
      </c>
      <c r="B1140" s="1164"/>
      <c r="C1140" s="1165"/>
      <c r="D1140" s="1166"/>
      <c r="E1140" s="587" t="e">
        <f t="shared" si="30"/>
        <v>#DIV/0!</v>
      </c>
    </row>
    <row r="1141" spans="1:5" s="17" customFormat="1" ht="16.75" customHeight="1" outlineLevel="2">
      <c r="A1141" s="1163">
        <v>102</v>
      </c>
      <c r="B1141" s="1164"/>
      <c r="C1141" s="1165"/>
      <c r="D1141" s="1166"/>
      <c r="E1141" s="587" t="e">
        <f t="shared" si="30"/>
        <v>#DIV/0!</v>
      </c>
    </row>
    <row r="1142" spans="1:5" s="17" customFormat="1" ht="16.75" customHeight="1" outlineLevel="2">
      <c r="A1142" s="1163">
        <v>103</v>
      </c>
      <c r="B1142" s="1164"/>
      <c r="C1142" s="1165"/>
      <c r="D1142" s="1166"/>
      <c r="E1142" s="587" t="e">
        <f t="shared" si="30"/>
        <v>#DIV/0!</v>
      </c>
    </row>
    <row r="1143" spans="1:5" s="17" customFormat="1" ht="16.75" customHeight="1" outlineLevel="2">
      <c r="A1143" s="1163">
        <v>104</v>
      </c>
      <c r="B1143" s="1164"/>
      <c r="C1143" s="1165"/>
      <c r="D1143" s="1166"/>
      <c r="E1143" s="587" t="e">
        <f t="shared" si="30"/>
        <v>#DIV/0!</v>
      </c>
    </row>
    <row r="1144" spans="1:5" s="17" customFormat="1" ht="16.75" customHeight="1" outlineLevel="2">
      <c r="A1144" s="1163">
        <v>105</v>
      </c>
      <c r="B1144" s="1164"/>
      <c r="C1144" s="1165"/>
      <c r="D1144" s="1166"/>
      <c r="E1144" s="587" t="e">
        <f t="shared" si="30"/>
        <v>#DIV/0!</v>
      </c>
    </row>
    <row r="1145" spans="1:5" s="17" customFormat="1" ht="16.75" customHeight="1" outlineLevel="2">
      <c r="A1145" s="1163">
        <v>106</v>
      </c>
      <c r="B1145" s="1164"/>
      <c r="C1145" s="1165"/>
      <c r="D1145" s="1166"/>
      <c r="E1145" s="587" t="e">
        <f t="shared" si="30"/>
        <v>#DIV/0!</v>
      </c>
    </row>
    <row r="1146" spans="1:5" s="17" customFormat="1" ht="16.75" customHeight="1" outlineLevel="2">
      <c r="A1146" s="1163">
        <v>107</v>
      </c>
      <c r="B1146" s="1164"/>
      <c r="C1146" s="1165"/>
      <c r="D1146" s="1166"/>
      <c r="E1146" s="587" t="e">
        <f t="shared" si="30"/>
        <v>#DIV/0!</v>
      </c>
    </row>
    <row r="1147" spans="1:5" s="17" customFormat="1" ht="16.75" customHeight="1" outlineLevel="2">
      <c r="A1147" s="1163">
        <v>108</v>
      </c>
      <c r="B1147" s="1164"/>
      <c r="C1147" s="1165"/>
      <c r="D1147" s="1166"/>
      <c r="E1147" s="587" t="e">
        <f t="shared" si="30"/>
        <v>#DIV/0!</v>
      </c>
    </row>
    <row r="1148" spans="1:5" s="17" customFormat="1" ht="16.75" customHeight="1" outlineLevel="2">
      <c r="A1148" s="1163">
        <v>109</v>
      </c>
      <c r="B1148" s="1164"/>
      <c r="C1148" s="1165"/>
      <c r="D1148" s="1166"/>
      <c r="E1148" s="587" t="e">
        <f t="shared" si="30"/>
        <v>#DIV/0!</v>
      </c>
    </row>
    <row r="1149" spans="1:5" s="17" customFormat="1" ht="16.75" customHeight="1" outlineLevel="2">
      <c r="A1149" s="1163">
        <v>110</v>
      </c>
      <c r="B1149" s="1164"/>
      <c r="C1149" s="1165"/>
      <c r="D1149" s="1166"/>
      <c r="E1149" s="587" t="e">
        <f t="shared" si="30"/>
        <v>#DIV/0!</v>
      </c>
    </row>
    <row r="1150" spans="1:5" s="17" customFormat="1" ht="16.75" customHeight="1" outlineLevel="2">
      <c r="A1150" s="1163">
        <v>111</v>
      </c>
      <c r="B1150" s="1164"/>
      <c r="C1150" s="1165"/>
      <c r="D1150" s="1166"/>
      <c r="E1150" s="587" t="e">
        <f t="shared" si="30"/>
        <v>#DIV/0!</v>
      </c>
    </row>
    <row r="1151" spans="1:5" s="17" customFormat="1" ht="16.75" customHeight="1" outlineLevel="2">
      <c r="A1151" s="1163">
        <v>112</v>
      </c>
      <c r="B1151" s="1164"/>
      <c r="C1151" s="1165"/>
      <c r="D1151" s="1166"/>
      <c r="E1151" s="587" t="e">
        <f>IF(AND(C1151&gt;=D$1033,C1151&lt;=D$1032),1,0)</f>
        <v>#DIV/0!</v>
      </c>
    </row>
    <row r="1152" spans="1:5" s="17" customFormat="1" ht="16.75" customHeight="1" outlineLevel="2">
      <c r="A1152" s="1163">
        <v>113</v>
      </c>
      <c r="B1152" s="1164"/>
      <c r="C1152" s="1165"/>
      <c r="D1152" s="1166"/>
      <c r="E1152" s="587" t="e">
        <f t="shared" ref="E1152:E1169" si="31">IF(AND(C1152&gt;=D$1033,C1152&lt;=D$1032),1,0)</f>
        <v>#DIV/0!</v>
      </c>
    </row>
    <row r="1153" spans="1:5" s="17" customFormat="1" ht="16.75" customHeight="1" outlineLevel="2">
      <c r="A1153" s="1163">
        <v>114</v>
      </c>
      <c r="B1153" s="1164"/>
      <c r="C1153" s="1165"/>
      <c r="D1153" s="1166"/>
      <c r="E1153" s="587" t="e">
        <f t="shared" si="31"/>
        <v>#DIV/0!</v>
      </c>
    </row>
    <row r="1154" spans="1:5" s="17" customFormat="1" ht="16.75" customHeight="1" outlineLevel="2">
      <c r="A1154" s="1163">
        <v>115</v>
      </c>
      <c r="B1154" s="1164"/>
      <c r="C1154" s="1165"/>
      <c r="D1154" s="1166"/>
      <c r="E1154" s="587" t="e">
        <f t="shared" si="31"/>
        <v>#DIV/0!</v>
      </c>
    </row>
    <row r="1155" spans="1:5" s="17" customFormat="1" ht="16.75" customHeight="1" outlineLevel="2">
      <c r="A1155" s="1163">
        <v>116</v>
      </c>
      <c r="B1155" s="1164"/>
      <c r="C1155" s="1165"/>
      <c r="D1155" s="1166"/>
      <c r="E1155" s="587" t="e">
        <f t="shared" si="31"/>
        <v>#DIV/0!</v>
      </c>
    </row>
    <row r="1156" spans="1:5" s="17" customFormat="1" ht="16.75" customHeight="1" outlineLevel="2">
      <c r="A1156" s="1163">
        <v>117</v>
      </c>
      <c r="B1156" s="1164"/>
      <c r="C1156" s="1165"/>
      <c r="D1156" s="1166"/>
      <c r="E1156" s="587" t="e">
        <f t="shared" si="31"/>
        <v>#DIV/0!</v>
      </c>
    </row>
    <row r="1157" spans="1:5" s="17" customFormat="1" ht="16.75" customHeight="1" outlineLevel="2">
      <c r="A1157" s="1163">
        <v>118</v>
      </c>
      <c r="B1157" s="1164"/>
      <c r="C1157" s="1165"/>
      <c r="D1157" s="1166"/>
      <c r="E1157" s="587" t="e">
        <f t="shared" si="31"/>
        <v>#DIV/0!</v>
      </c>
    </row>
    <row r="1158" spans="1:5" s="17" customFormat="1" ht="16.75" customHeight="1" outlineLevel="2">
      <c r="A1158" s="1163">
        <v>119</v>
      </c>
      <c r="B1158" s="1164"/>
      <c r="C1158" s="1165"/>
      <c r="D1158" s="1166"/>
      <c r="E1158" s="587" t="e">
        <f t="shared" si="31"/>
        <v>#DIV/0!</v>
      </c>
    </row>
    <row r="1159" spans="1:5" s="17" customFormat="1" ht="16.75" customHeight="1" outlineLevel="2">
      <c r="A1159" s="1163">
        <v>120</v>
      </c>
      <c r="B1159" s="1164"/>
      <c r="C1159" s="1165"/>
      <c r="D1159" s="1166"/>
      <c r="E1159" s="587" t="e">
        <f t="shared" si="31"/>
        <v>#DIV/0!</v>
      </c>
    </row>
    <row r="1160" spans="1:5" s="17" customFormat="1" ht="16.75" customHeight="1" outlineLevel="2">
      <c r="A1160" s="1163">
        <v>121</v>
      </c>
      <c r="B1160" s="1164"/>
      <c r="C1160" s="1165"/>
      <c r="D1160" s="1166"/>
      <c r="E1160" s="587" t="e">
        <f t="shared" si="31"/>
        <v>#DIV/0!</v>
      </c>
    </row>
    <row r="1161" spans="1:5" s="17" customFormat="1" ht="16.75" customHeight="1" outlineLevel="2">
      <c r="A1161" s="1163">
        <v>122</v>
      </c>
      <c r="B1161" s="1164"/>
      <c r="C1161" s="1165"/>
      <c r="D1161" s="1166"/>
      <c r="E1161" s="587" t="e">
        <f t="shared" si="31"/>
        <v>#DIV/0!</v>
      </c>
    </row>
    <row r="1162" spans="1:5" s="17" customFormat="1" ht="16.75" customHeight="1" outlineLevel="2">
      <c r="A1162" s="1163">
        <v>123</v>
      </c>
      <c r="B1162" s="1164"/>
      <c r="C1162" s="1165"/>
      <c r="D1162" s="1166"/>
      <c r="E1162" s="587" t="e">
        <f t="shared" si="31"/>
        <v>#DIV/0!</v>
      </c>
    </row>
    <row r="1163" spans="1:5" s="17" customFormat="1" ht="16.75" customHeight="1" outlineLevel="2">
      <c r="A1163" s="1163">
        <v>124</v>
      </c>
      <c r="B1163" s="1164"/>
      <c r="C1163" s="1165"/>
      <c r="D1163" s="1166"/>
      <c r="E1163" s="587" t="e">
        <f t="shared" si="31"/>
        <v>#DIV/0!</v>
      </c>
    </row>
    <row r="1164" spans="1:5" s="17" customFormat="1" ht="16.75" customHeight="1" outlineLevel="2">
      <c r="A1164" s="1163">
        <v>125</v>
      </c>
      <c r="B1164" s="1164"/>
      <c r="C1164" s="1165"/>
      <c r="D1164" s="1166"/>
      <c r="E1164" s="587" t="e">
        <f t="shared" si="31"/>
        <v>#DIV/0!</v>
      </c>
    </row>
    <row r="1165" spans="1:5" s="17" customFormat="1" ht="16.75" customHeight="1" outlineLevel="2">
      <c r="A1165" s="1163">
        <v>126</v>
      </c>
      <c r="B1165" s="1164"/>
      <c r="C1165" s="1165"/>
      <c r="D1165" s="1166"/>
      <c r="E1165" s="587" t="e">
        <f t="shared" si="31"/>
        <v>#DIV/0!</v>
      </c>
    </row>
    <row r="1166" spans="1:5" s="17" customFormat="1" ht="16.75" customHeight="1" outlineLevel="2">
      <c r="A1166" s="1163">
        <v>127</v>
      </c>
      <c r="B1166" s="1164"/>
      <c r="C1166" s="1165"/>
      <c r="D1166" s="1166"/>
      <c r="E1166" s="587" t="e">
        <f t="shared" si="31"/>
        <v>#DIV/0!</v>
      </c>
    </row>
    <row r="1167" spans="1:5" s="17" customFormat="1" ht="16.75" customHeight="1" outlineLevel="2">
      <c r="A1167" s="1163">
        <v>128</v>
      </c>
      <c r="B1167" s="1164"/>
      <c r="C1167" s="1165"/>
      <c r="D1167" s="1166"/>
      <c r="E1167" s="587" t="e">
        <f t="shared" si="31"/>
        <v>#DIV/0!</v>
      </c>
    </row>
    <row r="1168" spans="1:5" s="17" customFormat="1" ht="16.75" customHeight="1" outlineLevel="2">
      <c r="A1168" s="1163">
        <v>129</v>
      </c>
      <c r="B1168" s="1164"/>
      <c r="C1168" s="1165"/>
      <c r="D1168" s="1166"/>
      <c r="E1168" s="587" t="e">
        <f t="shared" si="31"/>
        <v>#DIV/0!</v>
      </c>
    </row>
    <row r="1169" spans="1:5" s="17" customFormat="1" ht="16.75" customHeight="1" outlineLevel="2">
      <c r="A1169" s="1163">
        <v>130</v>
      </c>
      <c r="B1169" s="1164"/>
      <c r="C1169" s="1165"/>
      <c r="D1169" s="1166"/>
      <c r="E1169" s="587" t="e">
        <f t="shared" si="31"/>
        <v>#DIV/0!</v>
      </c>
    </row>
    <row r="1170" spans="1:5" s="17" customFormat="1" ht="16.75" customHeight="1" outlineLevel="2">
      <c r="A1170" s="1163">
        <v>131</v>
      </c>
      <c r="B1170" s="1164"/>
      <c r="C1170" s="1165"/>
      <c r="D1170" s="1166"/>
      <c r="E1170" s="587" t="e">
        <f>IF(AND(C1170&gt;=D$1033,C1170&lt;=D$1032),1,0)</f>
        <v>#DIV/0!</v>
      </c>
    </row>
    <row r="1171" spans="1:5" s="17" customFormat="1" ht="16.75" customHeight="1" outlineLevel="2">
      <c r="A1171" s="1163">
        <v>132</v>
      </c>
      <c r="B1171" s="1164"/>
      <c r="C1171" s="1165"/>
      <c r="D1171" s="1166"/>
      <c r="E1171" s="587" t="e">
        <f t="shared" ref="E1171:E1185" si="32">IF(AND(C1171&gt;=D$1033,C1171&lt;=D$1032),1,0)</f>
        <v>#DIV/0!</v>
      </c>
    </row>
    <row r="1172" spans="1:5" s="17" customFormat="1" ht="16.75" customHeight="1" outlineLevel="2">
      <c r="A1172" s="1163">
        <v>133</v>
      </c>
      <c r="B1172" s="1164"/>
      <c r="C1172" s="1165"/>
      <c r="D1172" s="1166"/>
      <c r="E1172" s="587" t="e">
        <f t="shared" si="32"/>
        <v>#DIV/0!</v>
      </c>
    </row>
    <row r="1173" spans="1:5" s="17" customFormat="1" ht="16.75" customHeight="1" outlineLevel="2">
      <c r="A1173" s="1163">
        <v>134</v>
      </c>
      <c r="B1173" s="1164"/>
      <c r="C1173" s="1165"/>
      <c r="D1173" s="1166"/>
      <c r="E1173" s="587" t="e">
        <f t="shared" si="32"/>
        <v>#DIV/0!</v>
      </c>
    </row>
    <row r="1174" spans="1:5" s="17" customFormat="1" ht="16.75" customHeight="1" outlineLevel="2">
      <c r="A1174" s="1163">
        <v>135</v>
      </c>
      <c r="B1174" s="1164"/>
      <c r="C1174" s="1165"/>
      <c r="D1174" s="1166"/>
      <c r="E1174" s="587" t="e">
        <f t="shared" si="32"/>
        <v>#DIV/0!</v>
      </c>
    </row>
    <row r="1175" spans="1:5" s="17" customFormat="1" ht="16.75" customHeight="1" outlineLevel="2">
      <c r="A1175" s="1163">
        <v>136</v>
      </c>
      <c r="B1175" s="1164"/>
      <c r="C1175" s="1165"/>
      <c r="D1175" s="1166"/>
      <c r="E1175" s="587" t="e">
        <f t="shared" si="32"/>
        <v>#DIV/0!</v>
      </c>
    </row>
    <row r="1176" spans="1:5" s="17" customFormat="1" ht="16.75" customHeight="1" outlineLevel="2">
      <c r="A1176" s="1163">
        <v>137</v>
      </c>
      <c r="B1176" s="1164"/>
      <c r="C1176" s="1165"/>
      <c r="D1176" s="1166"/>
      <c r="E1176" s="587" t="e">
        <f t="shared" si="32"/>
        <v>#DIV/0!</v>
      </c>
    </row>
    <row r="1177" spans="1:5" s="17" customFormat="1" ht="16.75" customHeight="1" outlineLevel="2">
      <c r="A1177" s="1163">
        <v>138</v>
      </c>
      <c r="B1177" s="1164"/>
      <c r="C1177" s="1165"/>
      <c r="D1177" s="1166"/>
      <c r="E1177" s="587" t="e">
        <f t="shared" si="32"/>
        <v>#DIV/0!</v>
      </c>
    </row>
    <row r="1178" spans="1:5" s="17" customFormat="1" ht="16.75" customHeight="1" outlineLevel="2">
      <c r="A1178" s="1163">
        <v>139</v>
      </c>
      <c r="B1178" s="1164"/>
      <c r="C1178" s="1165"/>
      <c r="D1178" s="1166"/>
      <c r="E1178" s="587" t="e">
        <f t="shared" si="32"/>
        <v>#DIV/0!</v>
      </c>
    </row>
    <row r="1179" spans="1:5" s="17" customFormat="1" ht="16.75" customHeight="1" outlineLevel="2">
      <c r="A1179" s="1163">
        <v>140</v>
      </c>
      <c r="B1179" s="1164"/>
      <c r="C1179" s="1165"/>
      <c r="D1179" s="1166"/>
      <c r="E1179" s="587" t="e">
        <f t="shared" si="32"/>
        <v>#DIV/0!</v>
      </c>
    </row>
    <row r="1180" spans="1:5" s="17" customFormat="1" ht="16.75" customHeight="1" outlineLevel="2">
      <c r="A1180" s="1163">
        <v>141</v>
      </c>
      <c r="B1180" s="1164"/>
      <c r="C1180" s="1165"/>
      <c r="D1180" s="1166"/>
      <c r="E1180" s="587" t="e">
        <f t="shared" si="32"/>
        <v>#DIV/0!</v>
      </c>
    </row>
    <row r="1181" spans="1:5" s="17" customFormat="1" ht="16.75" customHeight="1" outlineLevel="2">
      <c r="A1181" s="1163">
        <v>142</v>
      </c>
      <c r="B1181" s="1164"/>
      <c r="C1181" s="1165"/>
      <c r="D1181" s="1166"/>
      <c r="E1181" s="587" t="e">
        <f t="shared" si="32"/>
        <v>#DIV/0!</v>
      </c>
    </row>
    <row r="1182" spans="1:5" s="17" customFormat="1" ht="16.75" customHeight="1" outlineLevel="2">
      <c r="A1182" s="1163">
        <v>143</v>
      </c>
      <c r="B1182" s="1164"/>
      <c r="C1182" s="1165"/>
      <c r="D1182" s="1166"/>
      <c r="E1182" s="587" t="e">
        <f t="shared" si="32"/>
        <v>#DIV/0!</v>
      </c>
    </row>
    <row r="1183" spans="1:5" s="17" customFormat="1" ht="16.75" customHeight="1" outlineLevel="2">
      <c r="A1183" s="1163">
        <v>144</v>
      </c>
      <c r="B1183" s="1164"/>
      <c r="C1183" s="1165"/>
      <c r="D1183" s="1166"/>
      <c r="E1183" s="587" t="e">
        <f t="shared" si="32"/>
        <v>#DIV/0!</v>
      </c>
    </row>
    <row r="1184" spans="1:5" s="17" customFormat="1" ht="16.75" customHeight="1" outlineLevel="2">
      <c r="A1184" s="1163">
        <v>145</v>
      </c>
      <c r="B1184" s="1164"/>
      <c r="C1184" s="1165"/>
      <c r="D1184" s="1166"/>
      <c r="E1184" s="587" t="e">
        <f t="shared" si="32"/>
        <v>#DIV/0!</v>
      </c>
    </row>
    <row r="1185" spans="1:5" s="17" customFormat="1" ht="16.75" customHeight="1" outlineLevel="2">
      <c r="A1185" s="1163">
        <v>146</v>
      </c>
      <c r="B1185" s="1164"/>
      <c r="C1185" s="1165"/>
      <c r="D1185" s="1166"/>
      <c r="E1185" s="587" t="e">
        <f t="shared" si="32"/>
        <v>#DIV/0!</v>
      </c>
    </row>
    <row r="1186" spans="1:5" s="17" customFormat="1" ht="16.75" customHeight="1" outlineLevel="2">
      <c r="A1186" s="1163">
        <v>147</v>
      </c>
      <c r="B1186" s="1164"/>
      <c r="C1186" s="1165"/>
      <c r="D1186" s="1166"/>
      <c r="E1186" s="587" t="e">
        <f t="shared" si="25"/>
        <v>#DIV/0!</v>
      </c>
    </row>
    <row r="1187" spans="1:5" s="17" customFormat="1" ht="16.75" customHeight="1" outlineLevel="2">
      <c r="A1187" s="1163">
        <v>148</v>
      </c>
      <c r="B1187" s="1164"/>
      <c r="C1187" s="1165"/>
      <c r="D1187" s="1166"/>
      <c r="E1187" s="587" t="e">
        <f t="shared" si="25"/>
        <v>#DIV/0!</v>
      </c>
    </row>
    <row r="1188" spans="1:5" s="17" customFormat="1" ht="16.75" customHeight="1" outlineLevel="2">
      <c r="A1188" s="1163">
        <v>149</v>
      </c>
      <c r="B1188" s="1164"/>
      <c r="C1188" s="1165"/>
      <c r="D1188" s="1166"/>
      <c r="E1188" s="587" t="e">
        <f t="shared" si="25"/>
        <v>#DIV/0!</v>
      </c>
    </row>
    <row r="1189" spans="1:5" s="17" customFormat="1" ht="16.75" customHeight="1" outlineLevel="2">
      <c r="A1189" s="1163">
        <v>150</v>
      </c>
      <c r="B1189" s="1164"/>
      <c r="C1189" s="1165"/>
      <c r="D1189" s="1166"/>
      <c r="E1189" s="587" t="e">
        <f t="shared" si="25"/>
        <v>#DIV/0!</v>
      </c>
    </row>
    <row r="1190" spans="1:5" s="17" customFormat="1" ht="16.75" customHeight="1" outlineLevel="2">
      <c r="A1190" s="1163">
        <v>151</v>
      </c>
      <c r="B1190" s="1164"/>
      <c r="C1190" s="1165"/>
      <c r="D1190" s="1166"/>
      <c r="E1190" s="587" t="e">
        <f t="shared" si="25"/>
        <v>#DIV/0!</v>
      </c>
    </row>
    <row r="1191" spans="1:5" s="17" customFormat="1" ht="16.75" customHeight="1" outlineLevel="2">
      <c r="A1191" s="1163">
        <v>152</v>
      </c>
      <c r="B1191" s="1164"/>
      <c r="C1191" s="1165"/>
      <c r="D1191" s="1166"/>
      <c r="E1191" s="587" t="e">
        <f t="shared" si="25"/>
        <v>#DIV/0!</v>
      </c>
    </row>
    <row r="1192" spans="1:5" s="17" customFormat="1" ht="16.75" customHeight="1" outlineLevel="2">
      <c r="A1192" s="1163">
        <v>153</v>
      </c>
      <c r="B1192" s="1164"/>
      <c r="C1192" s="1165"/>
      <c r="D1192" s="1166"/>
      <c r="E1192" s="587" t="e">
        <f t="shared" si="25"/>
        <v>#DIV/0!</v>
      </c>
    </row>
    <row r="1193" spans="1:5" s="17" customFormat="1" ht="16.75" customHeight="1" outlineLevel="2">
      <c r="A1193" s="1163">
        <v>154</v>
      </c>
      <c r="B1193" s="1164"/>
      <c r="C1193" s="1165"/>
      <c r="D1193" s="1166"/>
      <c r="E1193" s="587" t="e">
        <f t="shared" si="25"/>
        <v>#DIV/0!</v>
      </c>
    </row>
    <row r="1194" spans="1:5" s="17" customFormat="1" ht="16.75" customHeight="1" outlineLevel="2">
      <c r="A1194" s="1163">
        <v>155</v>
      </c>
      <c r="B1194" s="1164"/>
      <c r="C1194" s="1165"/>
      <c r="D1194" s="1166"/>
      <c r="E1194" s="587" t="e">
        <f t="shared" si="25"/>
        <v>#DIV/0!</v>
      </c>
    </row>
    <row r="1195" spans="1:5" s="17" customFormat="1" ht="16.75" customHeight="1" outlineLevel="2">
      <c r="A1195" s="1163">
        <v>156</v>
      </c>
      <c r="B1195" s="1164"/>
      <c r="C1195" s="1165"/>
      <c r="D1195" s="1166"/>
      <c r="E1195" s="587" t="e">
        <f t="shared" si="25"/>
        <v>#DIV/0!</v>
      </c>
    </row>
    <row r="1196" spans="1:5" s="17" customFormat="1" ht="16.75" customHeight="1" outlineLevel="2">
      <c r="A1196" s="1163">
        <v>157</v>
      </c>
      <c r="B1196" s="1164"/>
      <c r="C1196" s="1165"/>
      <c r="D1196" s="1166"/>
      <c r="E1196" s="587" t="e">
        <f t="shared" si="25"/>
        <v>#DIV/0!</v>
      </c>
    </row>
    <row r="1197" spans="1:5" s="17" customFormat="1" ht="16.75" customHeight="1" outlineLevel="2">
      <c r="A1197" s="1163">
        <v>158</v>
      </c>
      <c r="B1197" s="1164"/>
      <c r="C1197" s="1165"/>
      <c r="D1197" s="1166"/>
      <c r="E1197" s="587" t="e">
        <f t="shared" si="25"/>
        <v>#DIV/0!</v>
      </c>
    </row>
    <row r="1198" spans="1:5" s="17" customFormat="1" ht="16.75" customHeight="1" outlineLevel="2">
      <c r="A1198" s="1163">
        <v>159</v>
      </c>
      <c r="B1198" s="1164"/>
      <c r="C1198" s="1165"/>
      <c r="D1198" s="1166"/>
      <c r="E1198" s="587" t="e">
        <f t="shared" si="25"/>
        <v>#DIV/0!</v>
      </c>
    </row>
    <row r="1199" spans="1:5" s="17" customFormat="1" ht="16.75" customHeight="1" outlineLevel="2">
      <c r="A1199" s="1163">
        <v>160</v>
      </c>
      <c r="B1199" s="1164"/>
      <c r="C1199" s="1165"/>
      <c r="D1199" s="1166"/>
      <c r="E1199" s="587" t="e">
        <f t="shared" si="25"/>
        <v>#DIV/0!</v>
      </c>
    </row>
    <row r="1200" spans="1:5" s="17" customFormat="1" ht="16.75" customHeight="1" outlineLevel="2">
      <c r="A1200" s="1163">
        <v>161</v>
      </c>
      <c r="B1200" s="1164"/>
      <c r="C1200" s="1165"/>
      <c r="D1200" s="1166"/>
      <c r="E1200" s="587" t="e">
        <f t="shared" si="25"/>
        <v>#DIV/0!</v>
      </c>
    </row>
    <row r="1201" spans="1:5" s="17" customFormat="1" ht="16.75" customHeight="1" outlineLevel="2">
      <c r="A1201" s="1163">
        <v>162</v>
      </c>
      <c r="B1201" s="1164"/>
      <c r="C1201" s="1165"/>
      <c r="D1201" s="1166"/>
      <c r="E1201" s="587" t="e">
        <f t="shared" si="25"/>
        <v>#DIV/0!</v>
      </c>
    </row>
    <row r="1202" spans="1:5" s="17" customFormat="1" ht="16.75" customHeight="1" outlineLevel="2">
      <c r="A1202" s="1163">
        <v>163</v>
      </c>
      <c r="B1202" s="1164"/>
      <c r="C1202" s="1165"/>
      <c r="D1202" s="1166"/>
      <c r="E1202" s="587" t="e">
        <f t="shared" si="25"/>
        <v>#DIV/0!</v>
      </c>
    </row>
    <row r="1203" spans="1:5" s="17" customFormat="1" ht="16.75" customHeight="1" outlineLevel="2">
      <c r="A1203" s="1163">
        <v>164</v>
      </c>
      <c r="B1203" s="1164"/>
      <c r="C1203" s="1165"/>
      <c r="D1203" s="1166"/>
      <c r="E1203" s="587" t="e">
        <f t="shared" si="25"/>
        <v>#DIV/0!</v>
      </c>
    </row>
    <row r="1204" spans="1:5" s="17" customFormat="1" ht="16.75" customHeight="1" outlineLevel="2">
      <c r="A1204" s="1163">
        <v>165</v>
      </c>
      <c r="B1204" s="1164"/>
      <c r="C1204" s="1165"/>
      <c r="D1204" s="1166"/>
      <c r="E1204" s="587" t="e">
        <f t="shared" si="25"/>
        <v>#DIV/0!</v>
      </c>
    </row>
    <row r="1205" spans="1:5" s="17" customFormat="1" ht="16.75" customHeight="1" outlineLevel="2">
      <c r="A1205" s="1163">
        <v>166</v>
      </c>
      <c r="B1205" s="1164"/>
      <c r="C1205" s="1165"/>
      <c r="D1205" s="1166"/>
      <c r="E1205" s="587" t="e">
        <f t="shared" si="25"/>
        <v>#DIV/0!</v>
      </c>
    </row>
    <row r="1206" spans="1:5" s="17" customFormat="1" ht="16.75" customHeight="1" outlineLevel="2">
      <c r="A1206" s="1163">
        <v>167</v>
      </c>
      <c r="B1206" s="1164"/>
      <c r="C1206" s="1165"/>
      <c r="D1206" s="1166"/>
      <c r="E1206" s="587" t="e">
        <f t="shared" si="25"/>
        <v>#DIV/0!</v>
      </c>
    </row>
    <row r="1207" spans="1:5" s="17" customFormat="1" ht="16.75" customHeight="1" outlineLevel="2">
      <c r="A1207" s="1163">
        <v>168</v>
      </c>
      <c r="B1207" s="1164"/>
      <c r="C1207" s="1165"/>
      <c r="D1207" s="1166"/>
      <c r="E1207" s="587" t="e">
        <f t="shared" si="25"/>
        <v>#DIV/0!</v>
      </c>
    </row>
    <row r="1208" spans="1:5" s="17" customFormat="1" ht="16.75" customHeight="1" outlineLevel="2">
      <c r="A1208" s="1163">
        <v>169</v>
      </c>
      <c r="B1208" s="1164"/>
      <c r="C1208" s="1165"/>
      <c r="D1208" s="1166"/>
      <c r="E1208" s="587" t="e">
        <f t="shared" si="25"/>
        <v>#DIV/0!</v>
      </c>
    </row>
    <row r="1209" spans="1:5" s="17" customFormat="1" ht="16.75" customHeight="1" outlineLevel="2">
      <c r="A1209" s="1163">
        <v>170</v>
      </c>
      <c r="B1209" s="1164"/>
      <c r="C1209" s="1165"/>
      <c r="D1209" s="1166"/>
      <c r="E1209" s="587" t="e">
        <f t="shared" si="25"/>
        <v>#DIV/0!</v>
      </c>
    </row>
    <row r="1210" spans="1:5" s="17" customFormat="1" ht="16.75" customHeight="1" outlineLevel="2">
      <c r="A1210" s="1163">
        <v>171</v>
      </c>
      <c r="B1210" s="1164"/>
      <c r="C1210" s="1165"/>
      <c r="D1210" s="1166"/>
      <c r="E1210" s="587" t="e">
        <f t="shared" si="25"/>
        <v>#DIV/0!</v>
      </c>
    </row>
    <row r="1211" spans="1:5" s="17" customFormat="1" ht="16.75" customHeight="1" outlineLevel="2">
      <c r="A1211" s="1163">
        <v>172</v>
      </c>
      <c r="B1211" s="1164"/>
      <c r="C1211" s="1165"/>
      <c r="D1211" s="1166"/>
      <c r="E1211" s="587" t="e">
        <f t="shared" si="25"/>
        <v>#DIV/0!</v>
      </c>
    </row>
    <row r="1212" spans="1:5" s="17" customFormat="1" ht="16.75" customHeight="1" outlineLevel="2">
      <c r="A1212" s="1163">
        <v>173</v>
      </c>
      <c r="B1212" s="1164"/>
      <c r="C1212" s="1165"/>
      <c r="D1212" s="1166"/>
      <c r="E1212" s="587" t="e">
        <f t="shared" si="25"/>
        <v>#DIV/0!</v>
      </c>
    </row>
    <row r="1213" spans="1:5" s="17" customFormat="1" ht="16.75" customHeight="1" outlineLevel="2">
      <c r="A1213" s="1163">
        <v>174</v>
      </c>
      <c r="B1213" s="1164"/>
      <c r="C1213" s="1165"/>
      <c r="D1213" s="1166"/>
      <c r="E1213" s="587" t="e">
        <f t="shared" si="25"/>
        <v>#DIV/0!</v>
      </c>
    </row>
    <row r="1214" spans="1:5" s="17" customFormat="1" ht="16.75" customHeight="1" outlineLevel="2">
      <c r="A1214" s="1163">
        <v>175</v>
      </c>
      <c r="B1214" s="1164"/>
      <c r="C1214" s="1165"/>
      <c r="D1214" s="1166"/>
      <c r="E1214" s="587" t="e">
        <f t="shared" si="25"/>
        <v>#DIV/0!</v>
      </c>
    </row>
    <row r="1215" spans="1:5" s="17" customFormat="1" ht="16.75" customHeight="1" outlineLevel="2">
      <c r="A1215" s="1163">
        <v>176</v>
      </c>
      <c r="B1215" s="1164"/>
      <c r="C1215" s="1165"/>
      <c r="D1215" s="1166"/>
      <c r="E1215" s="587" t="e">
        <f t="shared" si="25"/>
        <v>#DIV/0!</v>
      </c>
    </row>
    <row r="1216" spans="1:5" s="17" customFormat="1" ht="16.75" customHeight="1" outlineLevel="2">
      <c r="A1216" s="1163">
        <v>177</v>
      </c>
      <c r="B1216" s="1164"/>
      <c r="C1216" s="1165"/>
      <c r="D1216" s="1166"/>
      <c r="E1216" s="587" t="e">
        <f t="shared" si="25"/>
        <v>#DIV/0!</v>
      </c>
    </row>
    <row r="1217" spans="1:5" s="17" customFormat="1" ht="16.75" customHeight="1" outlineLevel="2">
      <c r="A1217" s="1163">
        <v>178</v>
      </c>
      <c r="B1217" s="1164"/>
      <c r="C1217" s="1165"/>
      <c r="D1217" s="1166"/>
      <c r="E1217" s="587" t="e">
        <f t="shared" si="25"/>
        <v>#DIV/0!</v>
      </c>
    </row>
    <row r="1218" spans="1:5" s="17" customFormat="1" ht="16.75" customHeight="1" outlineLevel="2">
      <c r="A1218" s="1163">
        <v>179</v>
      </c>
      <c r="B1218" s="1164"/>
      <c r="C1218" s="1165"/>
      <c r="D1218" s="1166"/>
      <c r="E1218" s="587" t="e">
        <f t="shared" si="25"/>
        <v>#DIV/0!</v>
      </c>
    </row>
    <row r="1219" spans="1:5" s="17" customFormat="1" ht="16.75" customHeight="1" outlineLevel="2">
      <c r="A1219" s="1163">
        <v>180</v>
      </c>
      <c r="B1219" s="1164"/>
      <c r="C1219" s="1165"/>
      <c r="D1219" s="1166"/>
      <c r="E1219" s="587" t="e">
        <f t="shared" si="25"/>
        <v>#DIV/0!</v>
      </c>
    </row>
    <row r="1220" spans="1:5" s="17" customFormat="1" ht="16.75" customHeight="1" outlineLevel="2">
      <c r="A1220" s="1163">
        <v>181</v>
      </c>
      <c r="B1220" s="1164"/>
      <c r="C1220" s="1165"/>
      <c r="D1220" s="1166"/>
      <c r="E1220" s="587" t="e">
        <f t="shared" si="25"/>
        <v>#DIV/0!</v>
      </c>
    </row>
    <row r="1221" spans="1:5" s="17" customFormat="1" ht="16.75" customHeight="1" outlineLevel="2">
      <c r="A1221" s="1163">
        <v>182</v>
      </c>
      <c r="B1221" s="1164"/>
      <c r="C1221" s="1165"/>
      <c r="D1221" s="1166"/>
      <c r="E1221" s="587" t="e">
        <f t="shared" si="25"/>
        <v>#DIV/0!</v>
      </c>
    </row>
    <row r="1222" spans="1:5" s="17" customFormat="1" ht="16.75" customHeight="1" outlineLevel="2">
      <c r="A1222" s="1163">
        <v>183</v>
      </c>
      <c r="B1222" s="1164"/>
      <c r="C1222" s="1165"/>
      <c r="D1222" s="1166"/>
      <c r="E1222" s="587" t="e">
        <f t="shared" si="25"/>
        <v>#DIV/0!</v>
      </c>
    </row>
    <row r="1223" spans="1:5" s="17" customFormat="1" ht="16.75" customHeight="1" outlineLevel="2">
      <c r="A1223" s="1163">
        <v>184</v>
      </c>
      <c r="B1223" s="1164"/>
      <c r="C1223" s="1165"/>
      <c r="D1223" s="1166"/>
      <c r="E1223" s="587" t="e">
        <f t="shared" si="25"/>
        <v>#DIV/0!</v>
      </c>
    </row>
    <row r="1224" spans="1:5" s="17" customFormat="1" ht="16.75" customHeight="1" outlineLevel="2">
      <c r="A1224" s="1163">
        <v>185</v>
      </c>
      <c r="B1224" s="1164"/>
      <c r="C1224" s="1165"/>
      <c r="D1224" s="1166"/>
      <c r="E1224" s="587" t="e">
        <f t="shared" si="25"/>
        <v>#DIV/0!</v>
      </c>
    </row>
    <row r="1225" spans="1:5" s="17" customFormat="1" ht="16.75" customHeight="1" outlineLevel="2">
      <c r="A1225" s="1163">
        <v>186</v>
      </c>
      <c r="B1225" s="1164"/>
      <c r="C1225" s="1165"/>
      <c r="D1225" s="1166"/>
      <c r="E1225" s="587" t="e">
        <f t="shared" si="25"/>
        <v>#DIV/0!</v>
      </c>
    </row>
    <row r="1226" spans="1:5" s="17" customFormat="1" ht="16.75" customHeight="1" outlineLevel="2">
      <c r="A1226" s="1163">
        <v>187</v>
      </c>
      <c r="B1226" s="1164"/>
      <c r="C1226" s="1165"/>
      <c r="D1226" s="1166"/>
      <c r="E1226" s="587" t="e">
        <f t="shared" si="25"/>
        <v>#DIV/0!</v>
      </c>
    </row>
    <row r="1227" spans="1:5" s="17" customFormat="1" ht="16.75" customHeight="1" outlineLevel="2">
      <c r="A1227" s="1163">
        <v>188</v>
      </c>
      <c r="B1227" s="1164"/>
      <c r="C1227" s="1165"/>
      <c r="D1227" s="1166"/>
      <c r="E1227" s="587" t="e">
        <f t="shared" si="25"/>
        <v>#DIV/0!</v>
      </c>
    </row>
    <row r="1228" spans="1:5" s="17" customFormat="1" ht="16.75" customHeight="1" outlineLevel="2">
      <c r="A1228" s="1163">
        <v>189</v>
      </c>
      <c r="B1228" s="1164"/>
      <c r="C1228" s="1165"/>
      <c r="D1228" s="1166"/>
      <c r="E1228" s="587" t="e">
        <f t="shared" si="25"/>
        <v>#DIV/0!</v>
      </c>
    </row>
    <row r="1229" spans="1:5" s="17" customFormat="1" ht="16.75" customHeight="1" outlineLevel="2">
      <c r="A1229" s="1163">
        <v>190</v>
      </c>
      <c r="B1229" s="1164"/>
      <c r="C1229" s="1165"/>
      <c r="D1229" s="1166"/>
      <c r="E1229" s="587" t="e">
        <f t="shared" si="25"/>
        <v>#DIV/0!</v>
      </c>
    </row>
    <row r="1230" spans="1:5" s="17" customFormat="1" ht="16.75" customHeight="1" outlineLevel="2">
      <c r="A1230" s="1163">
        <v>191</v>
      </c>
      <c r="B1230" s="1164"/>
      <c r="C1230" s="1165"/>
      <c r="D1230" s="1166"/>
      <c r="E1230" s="587" t="e">
        <f t="shared" si="25"/>
        <v>#DIV/0!</v>
      </c>
    </row>
    <row r="1231" spans="1:5" s="17" customFormat="1" ht="16.75" customHeight="1" outlineLevel="2">
      <c r="A1231" s="1163">
        <v>192</v>
      </c>
      <c r="B1231" s="1164"/>
      <c r="C1231" s="1165"/>
      <c r="D1231" s="1166"/>
      <c r="E1231" s="587" t="e">
        <f t="shared" si="25"/>
        <v>#DIV/0!</v>
      </c>
    </row>
    <row r="1232" spans="1:5" s="17" customFormat="1" ht="16.75" customHeight="1" outlineLevel="2">
      <c r="A1232" s="1163">
        <v>193</v>
      </c>
      <c r="B1232" s="1164"/>
      <c r="C1232" s="1165"/>
      <c r="D1232" s="1166"/>
      <c r="E1232" s="587" t="e">
        <f t="shared" si="25"/>
        <v>#DIV/0!</v>
      </c>
    </row>
    <row r="1233" spans="1:5" s="17" customFormat="1" ht="16.75" customHeight="1" outlineLevel="2">
      <c r="A1233" s="1163">
        <v>194</v>
      </c>
      <c r="B1233" s="1164"/>
      <c r="C1233" s="1165"/>
      <c r="D1233" s="1166"/>
      <c r="E1233" s="587" t="e">
        <f t="shared" si="25"/>
        <v>#DIV/0!</v>
      </c>
    </row>
    <row r="1234" spans="1:5" s="17" customFormat="1" ht="16.75" customHeight="1" outlineLevel="2">
      <c r="A1234" s="1163">
        <v>195</v>
      </c>
      <c r="B1234" s="1164"/>
      <c r="C1234" s="1165"/>
      <c r="D1234" s="1166"/>
      <c r="E1234" s="587" t="e">
        <f t="shared" si="25"/>
        <v>#DIV/0!</v>
      </c>
    </row>
    <row r="1235" spans="1:5" s="17" customFormat="1" ht="16.75" customHeight="1" outlineLevel="2">
      <c r="A1235" s="1163">
        <v>196</v>
      </c>
      <c r="B1235" s="1164"/>
      <c r="C1235" s="1165"/>
      <c r="D1235" s="1166"/>
      <c r="E1235" s="587" t="e">
        <f t="shared" ref="E1235:E1479" si="33">IF(AND(C1235&gt;=D$1033,C1235&lt;=D$1032),1,0)</f>
        <v>#DIV/0!</v>
      </c>
    </row>
    <row r="1236" spans="1:5" s="17" customFormat="1" ht="16.75" customHeight="1" outlineLevel="2">
      <c r="A1236" s="1163">
        <v>197</v>
      </c>
      <c r="B1236" s="1164"/>
      <c r="C1236" s="1165"/>
      <c r="D1236" s="1166"/>
      <c r="E1236" s="587" t="e">
        <f t="shared" si="33"/>
        <v>#DIV/0!</v>
      </c>
    </row>
    <row r="1237" spans="1:5" s="17" customFormat="1" ht="16.75" customHeight="1" outlineLevel="2">
      <c r="A1237" s="1163">
        <v>198</v>
      </c>
      <c r="B1237" s="1164"/>
      <c r="C1237" s="1165"/>
      <c r="D1237" s="1166"/>
      <c r="E1237" s="587" t="e">
        <f t="shared" si="33"/>
        <v>#DIV/0!</v>
      </c>
    </row>
    <row r="1238" spans="1:5" s="17" customFormat="1" ht="16.75" customHeight="1" outlineLevel="2">
      <c r="A1238" s="1163">
        <v>199</v>
      </c>
      <c r="B1238" s="1164"/>
      <c r="C1238" s="1165"/>
      <c r="D1238" s="1166"/>
      <c r="E1238" s="587" t="e">
        <f t="shared" si="33"/>
        <v>#DIV/0!</v>
      </c>
    </row>
    <row r="1239" spans="1:5" s="17" customFormat="1" ht="16.75" customHeight="1" outlineLevel="2">
      <c r="A1239" s="1163">
        <v>200</v>
      </c>
      <c r="B1239" s="1164"/>
      <c r="C1239" s="1165"/>
      <c r="D1239" s="1166"/>
      <c r="E1239" s="587" t="e">
        <f t="shared" si="33"/>
        <v>#DIV/0!</v>
      </c>
    </row>
    <row r="1240" spans="1:5" s="17" customFormat="1" ht="16.75" customHeight="1" outlineLevel="2">
      <c r="A1240" s="1163">
        <v>201</v>
      </c>
      <c r="B1240" s="1164"/>
      <c r="C1240" s="1165"/>
      <c r="D1240" s="1166"/>
      <c r="E1240" s="587" t="e">
        <f t="shared" si="33"/>
        <v>#DIV/0!</v>
      </c>
    </row>
    <row r="1241" spans="1:5" s="17" customFormat="1" ht="16.75" customHeight="1" outlineLevel="2">
      <c r="A1241" s="1163">
        <v>202</v>
      </c>
      <c r="B1241" s="1164"/>
      <c r="C1241" s="1165"/>
      <c r="D1241" s="1166"/>
      <c r="E1241" s="587" t="e">
        <f t="shared" si="33"/>
        <v>#DIV/0!</v>
      </c>
    </row>
    <row r="1242" spans="1:5" s="17" customFormat="1" ht="16.75" customHeight="1" outlineLevel="2">
      <c r="A1242" s="1163">
        <v>203</v>
      </c>
      <c r="B1242" s="1164"/>
      <c r="C1242" s="1165"/>
      <c r="D1242" s="1166"/>
      <c r="E1242" s="587" t="e">
        <f t="shared" si="33"/>
        <v>#DIV/0!</v>
      </c>
    </row>
    <row r="1243" spans="1:5" s="17" customFormat="1" ht="16.75" customHeight="1" outlineLevel="2">
      <c r="A1243" s="1163">
        <v>204</v>
      </c>
      <c r="B1243" s="1164"/>
      <c r="C1243" s="1165"/>
      <c r="D1243" s="1166"/>
      <c r="E1243" s="587" t="e">
        <f t="shared" si="33"/>
        <v>#DIV/0!</v>
      </c>
    </row>
    <row r="1244" spans="1:5" s="17" customFormat="1" ht="16.75" customHeight="1" outlineLevel="2">
      <c r="A1244" s="1163">
        <v>205</v>
      </c>
      <c r="B1244" s="1164"/>
      <c r="C1244" s="1165"/>
      <c r="D1244" s="1166"/>
      <c r="E1244" s="587" t="e">
        <f t="shared" si="33"/>
        <v>#DIV/0!</v>
      </c>
    </row>
    <row r="1245" spans="1:5" s="17" customFormat="1" ht="16.75" customHeight="1" outlineLevel="2">
      <c r="A1245" s="1163">
        <v>206</v>
      </c>
      <c r="B1245" s="1164"/>
      <c r="C1245" s="1165"/>
      <c r="D1245" s="1166"/>
      <c r="E1245" s="587" t="e">
        <f t="shared" si="33"/>
        <v>#DIV/0!</v>
      </c>
    </row>
    <row r="1246" spans="1:5" s="17" customFormat="1" ht="16.75" customHeight="1" outlineLevel="2">
      <c r="A1246" s="1163">
        <v>207</v>
      </c>
      <c r="B1246" s="1164"/>
      <c r="C1246" s="1165"/>
      <c r="D1246" s="1166"/>
      <c r="E1246" s="587" t="e">
        <f t="shared" si="33"/>
        <v>#DIV/0!</v>
      </c>
    </row>
    <row r="1247" spans="1:5" s="17" customFormat="1" ht="16.75" customHeight="1" outlineLevel="2">
      <c r="A1247" s="1163">
        <v>208</v>
      </c>
      <c r="B1247" s="1164"/>
      <c r="C1247" s="1165"/>
      <c r="D1247" s="1166"/>
      <c r="E1247" s="587" t="e">
        <f t="shared" si="33"/>
        <v>#DIV/0!</v>
      </c>
    </row>
    <row r="1248" spans="1:5" s="17" customFormat="1" ht="16.75" customHeight="1" outlineLevel="2">
      <c r="A1248" s="1163">
        <v>209</v>
      </c>
      <c r="B1248" s="1164"/>
      <c r="C1248" s="1165"/>
      <c r="D1248" s="1166"/>
      <c r="E1248" s="587" t="e">
        <f t="shared" si="33"/>
        <v>#DIV/0!</v>
      </c>
    </row>
    <row r="1249" spans="1:5" s="17" customFormat="1" ht="16.75" customHeight="1" outlineLevel="2">
      <c r="A1249" s="1163">
        <v>210</v>
      </c>
      <c r="B1249" s="1164"/>
      <c r="C1249" s="1165"/>
      <c r="D1249" s="1166"/>
      <c r="E1249" s="587" t="e">
        <f t="shared" si="33"/>
        <v>#DIV/0!</v>
      </c>
    </row>
    <row r="1250" spans="1:5" s="17" customFormat="1" ht="16.75" customHeight="1" outlineLevel="2">
      <c r="A1250" s="1163">
        <v>211</v>
      </c>
      <c r="B1250" s="1164"/>
      <c r="C1250" s="1165"/>
      <c r="D1250" s="1166"/>
      <c r="E1250" s="587" t="e">
        <f t="shared" si="33"/>
        <v>#DIV/0!</v>
      </c>
    </row>
    <row r="1251" spans="1:5" s="17" customFormat="1" ht="16.75" customHeight="1" outlineLevel="2">
      <c r="A1251" s="1163">
        <v>212</v>
      </c>
      <c r="B1251" s="1164"/>
      <c r="C1251" s="1165"/>
      <c r="D1251" s="1166"/>
      <c r="E1251" s="587" t="e">
        <f t="shared" si="33"/>
        <v>#DIV/0!</v>
      </c>
    </row>
    <row r="1252" spans="1:5" s="17" customFormat="1" ht="16.75" customHeight="1" outlineLevel="2">
      <c r="A1252" s="1163">
        <v>213</v>
      </c>
      <c r="B1252" s="1164"/>
      <c r="C1252" s="1165"/>
      <c r="D1252" s="1166"/>
      <c r="E1252" s="587" t="e">
        <f t="shared" si="33"/>
        <v>#DIV/0!</v>
      </c>
    </row>
    <row r="1253" spans="1:5" s="17" customFormat="1" ht="16.75" customHeight="1" outlineLevel="2">
      <c r="A1253" s="1163">
        <v>214</v>
      </c>
      <c r="B1253" s="1164"/>
      <c r="C1253" s="1165"/>
      <c r="D1253" s="1166"/>
      <c r="E1253" s="587" t="e">
        <f t="shared" si="33"/>
        <v>#DIV/0!</v>
      </c>
    </row>
    <row r="1254" spans="1:5" s="17" customFormat="1" ht="16.75" customHeight="1" outlineLevel="2">
      <c r="A1254" s="1163">
        <v>215</v>
      </c>
      <c r="B1254" s="1164"/>
      <c r="C1254" s="1165"/>
      <c r="D1254" s="1166"/>
      <c r="E1254" s="587" t="e">
        <f t="shared" si="33"/>
        <v>#DIV/0!</v>
      </c>
    </row>
    <row r="1255" spans="1:5" s="17" customFormat="1" ht="16.75" customHeight="1" outlineLevel="2">
      <c r="A1255" s="1163">
        <v>216</v>
      </c>
      <c r="B1255" s="1164"/>
      <c r="C1255" s="1165"/>
      <c r="D1255" s="1166"/>
      <c r="E1255" s="587" t="e">
        <f t="shared" si="33"/>
        <v>#DIV/0!</v>
      </c>
    </row>
    <row r="1256" spans="1:5" s="17" customFormat="1" ht="16.75" customHeight="1" outlineLevel="2">
      <c r="A1256" s="1163">
        <v>217</v>
      </c>
      <c r="B1256" s="1164"/>
      <c r="C1256" s="1165"/>
      <c r="D1256" s="1166"/>
      <c r="E1256" s="587" t="e">
        <f t="shared" si="33"/>
        <v>#DIV/0!</v>
      </c>
    </row>
    <row r="1257" spans="1:5" s="17" customFormat="1" ht="16.75" customHeight="1" outlineLevel="2">
      <c r="A1257" s="1163">
        <v>218</v>
      </c>
      <c r="B1257" s="1164"/>
      <c r="C1257" s="1165"/>
      <c r="D1257" s="1166"/>
      <c r="E1257" s="587" t="e">
        <f t="shared" si="33"/>
        <v>#DIV/0!</v>
      </c>
    </row>
    <row r="1258" spans="1:5" s="17" customFormat="1" ht="16.75" customHeight="1" outlineLevel="2">
      <c r="A1258" s="1163">
        <v>219</v>
      </c>
      <c r="B1258" s="1164"/>
      <c r="C1258" s="1165"/>
      <c r="D1258" s="1166"/>
      <c r="E1258" s="587" t="e">
        <f t="shared" si="33"/>
        <v>#DIV/0!</v>
      </c>
    </row>
    <row r="1259" spans="1:5" s="17" customFormat="1" ht="16.75" customHeight="1" outlineLevel="2">
      <c r="A1259" s="1163">
        <v>220</v>
      </c>
      <c r="B1259" s="1164"/>
      <c r="C1259" s="1165"/>
      <c r="D1259" s="1166"/>
      <c r="E1259" s="587" t="e">
        <f t="shared" si="33"/>
        <v>#DIV/0!</v>
      </c>
    </row>
    <row r="1260" spans="1:5" s="17" customFormat="1" ht="16.75" customHeight="1" outlineLevel="2">
      <c r="A1260" s="1163">
        <v>221</v>
      </c>
      <c r="B1260" s="1164"/>
      <c r="C1260" s="1165"/>
      <c r="D1260" s="1166"/>
      <c r="E1260" s="587" t="e">
        <f t="shared" si="33"/>
        <v>#DIV/0!</v>
      </c>
    </row>
    <row r="1261" spans="1:5" s="17" customFormat="1" ht="16.75" customHeight="1" outlineLevel="2">
      <c r="A1261" s="1163">
        <v>222</v>
      </c>
      <c r="B1261" s="1164"/>
      <c r="C1261" s="1165"/>
      <c r="D1261" s="1166"/>
      <c r="E1261" s="587" t="e">
        <f t="shared" si="33"/>
        <v>#DIV/0!</v>
      </c>
    </row>
    <row r="1262" spans="1:5" s="17" customFormat="1" ht="16.75" customHeight="1" outlineLevel="2">
      <c r="A1262" s="1163">
        <v>223</v>
      </c>
      <c r="B1262" s="1164"/>
      <c r="C1262" s="1165"/>
      <c r="D1262" s="1166"/>
      <c r="E1262" s="587" t="e">
        <f t="shared" si="33"/>
        <v>#DIV/0!</v>
      </c>
    </row>
    <row r="1263" spans="1:5" s="17" customFormat="1" ht="16.75" customHeight="1" outlineLevel="2">
      <c r="A1263" s="1163">
        <v>224</v>
      </c>
      <c r="B1263" s="1164"/>
      <c r="C1263" s="1165"/>
      <c r="D1263" s="1166"/>
      <c r="E1263" s="587" t="e">
        <f t="shared" si="33"/>
        <v>#DIV/0!</v>
      </c>
    </row>
    <row r="1264" spans="1:5" s="17" customFormat="1" ht="16.75" customHeight="1" outlineLevel="2">
      <c r="A1264" s="1163">
        <v>225</v>
      </c>
      <c r="B1264" s="1164"/>
      <c r="C1264" s="1165"/>
      <c r="D1264" s="1166"/>
      <c r="E1264" s="587" t="e">
        <f t="shared" si="33"/>
        <v>#DIV/0!</v>
      </c>
    </row>
    <row r="1265" spans="1:5" s="17" customFormat="1" ht="16.75" customHeight="1" outlineLevel="2">
      <c r="A1265" s="1163">
        <v>226</v>
      </c>
      <c r="B1265" s="1164"/>
      <c r="C1265" s="1165"/>
      <c r="D1265" s="1166"/>
      <c r="E1265" s="587" t="e">
        <f t="shared" si="33"/>
        <v>#DIV/0!</v>
      </c>
    </row>
    <row r="1266" spans="1:5" s="17" customFormat="1" ht="16.75" customHeight="1" outlineLevel="2">
      <c r="A1266" s="1163">
        <v>227</v>
      </c>
      <c r="B1266" s="1164"/>
      <c r="C1266" s="1165"/>
      <c r="D1266" s="1166"/>
      <c r="E1266" s="587" t="e">
        <f t="shared" si="33"/>
        <v>#DIV/0!</v>
      </c>
    </row>
    <row r="1267" spans="1:5" s="17" customFormat="1" ht="16.75" customHeight="1" outlineLevel="2">
      <c r="A1267" s="1163">
        <v>228</v>
      </c>
      <c r="B1267" s="1164"/>
      <c r="C1267" s="1165"/>
      <c r="D1267" s="1166"/>
      <c r="E1267" s="587" t="e">
        <f t="shared" si="33"/>
        <v>#DIV/0!</v>
      </c>
    </row>
    <row r="1268" spans="1:5" s="17" customFormat="1" ht="16.75" customHeight="1" outlineLevel="2">
      <c r="A1268" s="1163">
        <v>229</v>
      </c>
      <c r="B1268" s="1164"/>
      <c r="C1268" s="1165"/>
      <c r="D1268" s="1166"/>
      <c r="E1268" s="587" t="e">
        <f t="shared" ref="E1268:E1293" si="34">IF(AND(C1268&gt;=D$1033,C1268&lt;=D$1032),1,0)</f>
        <v>#DIV/0!</v>
      </c>
    </row>
    <row r="1269" spans="1:5" s="17" customFormat="1" ht="16.75" customHeight="1" outlineLevel="2">
      <c r="A1269" s="1163">
        <v>230</v>
      </c>
      <c r="B1269" s="1164"/>
      <c r="C1269" s="1165"/>
      <c r="D1269" s="1166"/>
      <c r="E1269" s="587" t="e">
        <f t="shared" si="34"/>
        <v>#DIV/0!</v>
      </c>
    </row>
    <row r="1270" spans="1:5" s="17" customFormat="1" ht="16.75" customHeight="1" outlineLevel="2">
      <c r="A1270" s="1163">
        <v>231</v>
      </c>
      <c r="B1270" s="1164"/>
      <c r="C1270" s="1165"/>
      <c r="D1270" s="1166"/>
      <c r="E1270" s="587" t="e">
        <f t="shared" si="34"/>
        <v>#DIV/0!</v>
      </c>
    </row>
    <row r="1271" spans="1:5" s="17" customFormat="1" ht="16.75" customHeight="1" outlineLevel="2">
      <c r="A1271" s="1163">
        <v>232</v>
      </c>
      <c r="B1271" s="1164"/>
      <c r="C1271" s="1165"/>
      <c r="D1271" s="1166"/>
      <c r="E1271" s="587" t="e">
        <f t="shared" si="34"/>
        <v>#DIV/0!</v>
      </c>
    </row>
    <row r="1272" spans="1:5" s="17" customFormat="1" ht="16.75" customHeight="1" outlineLevel="2">
      <c r="A1272" s="1163">
        <v>233</v>
      </c>
      <c r="B1272" s="1164"/>
      <c r="C1272" s="1165"/>
      <c r="D1272" s="1166"/>
      <c r="E1272" s="587" t="e">
        <f t="shared" si="34"/>
        <v>#DIV/0!</v>
      </c>
    </row>
    <row r="1273" spans="1:5" s="17" customFormat="1" ht="16.75" customHeight="1" outlineLevel="2">
      <c r="A1273" s="1163">
        <v>234</v>
      </c>
      <c r="B1273" s="1164"/>
      <c r="C1273" s="1165"/>
      <c r="D1273" s="1166"/>
      <c r="E1273" s="587" t="e">
        <f t="shared" si="34"/>
        <v>#DIV/0!</v>
      </c>
    </row>
    <row r="1274" spans="1:5" s="17" customFormat="1" ht="16.75" customHeight="1" outlineLevel="2">
      <c r="A1274" s="1163">
        <v>235</v>
      </c>
      <c r="B1274" s="1164"/>
      <c r="C1274" s="1165"/>
      <c r="D1274" s="1166"/>
      <c r="E1274" s="587" t="e">
        <f t="shared" si="34"/>
        <v>#DIV/0!</v>
      </c>
    </row>
    <row r="1275" spans="1:5" s="17" customFormat="1" ht="16.75" customHeight="1" outlineLevel="2">
      <c r="A1275" s="1163">
        <v>236</v>
      </c>
      <c r="B1275" s="1164"/>
      <c r="C1275" s="1165"/>
      <c r="D1275" s="1166"/>
      <c r="E1275" s="587" t="e">
        <f t="shared" si="34"/>
        <v>#DIV/0!</v>
      </c>
    </row>
    <row r="1276" spans="1:5" s="17" customFormat="1" ht="16.75" customHeight="1" outlineLevel="2">
      <c r="A1276" s="1163">
        <v>237</v>
      </c>
      <c r="B1276" s="1164"/>
      <c r="C1276" s="1165"/>
      <c r="D1276" s="1166"/>
      <c r="E1276" s="587" t="e">
        <f t="shared" si="34"/>
        <v>#DIV/0!</v>
      </c>
    </row>
    <row r="1277" spans="1:5" s="17" customFormat="1" ht="16.75" customHeight="1" outlineLevel="2">
      <c r="A1277" s="1163">
        <v>238</v>
      </c>
      <c r="B1277" s="1164"/>
      <c r="C1277" s="1165"/>
      <c r="D1277" s="1166"/>
      <c r="E1277" s="587" t="e">
        <f t="shared" si="34"/>
        <v>#DIV/0!</v>
      </c>
    </row>
    <row r="1278" spans="1:5" s="17" customFormat="1" ht="16.75" customHeight="1" outlineLevel="2">
      <c r="A1278" s="1163">
        <v>239</v>
      </c>
      <c r="B1278" s="1164"/>
      <c r="C1278" s="1165"/>
      <c r="D1278" s="1166"/>
      <c r="E1278" s="587" t="e">
        <f t="shared" si="34"/>
        <v>#DIV/0!</v>
      </c>
    </row>
    <row r="1279" spans="1:5" s="17" customFormat="1" ht="16.75" customHeight="1" outlineLevel="2">
      <c r="A1279" s="1163">
        <v>240</v>
      </c>
      <c r="B1279" s="1164"/>
      <c r="C1279" s="1165"/>
      <c r="D1279" s="1166"/>
      <c r="E1279" s="587" t="e">
        <f t="shared" si="34"/>
        <v>#DIV/0!</v>
      </c>
    </row>
    <row r="1280" spans="1:5" s="17" customFormat="1" ht="16.75" customHeight="1" outlineLevel="2">
      <c r="A1280" s="1163">
        <v>241</v>
      </c>
      <c r="B1280" s="1164"/>
      <c r="C1280" s="1165"/>
      <c r="D1280" s="1166"/>
      <c r="E1280" s="587" t="e">
        <f t="shared" si="34"/>
        <v>#DIV/0!</v>
      </c>
    </row>
    <row r="1281" spans="1:5" s="17" customFormat="1" ht="16.75" customHeight="1" outlineLevel="2">
      <c r="A1281" s="1163">
        <v>242</v>
      </c>
      <c r="B1281" s="1164"/>
      <c r="C1281" s="1165"/>
      <c r="D1281" s="1166"/>
      <c r="E1281" s="587" t="e">
        <f t="shared" si="34"/>
        <v>#DIV/0!</v>
      </c>
    </row>
    <row r="1282" spans="1:5" s="17" customFormat="1" ht="16.75" customHeight="1" outlineLevel="2">
      <c r="A1282" s="1163">
        <v>243</v>
      </c>
      <c r="B1282" s="1164"/>
      <c r="C1282" s="1165"/>
      <c r="D1282" s="1166"/>
      <c r="E1282" s="587" t="e">
        <f t="shared" si="34"/>
        <v>#DIV/0!</v>
      </c>
    </row>
    <row r="1283" spans="1:5" s="17" customFormat="1" ht="16.75" customHeight="1" outlineLevel="2">
      <c r="A1283" s="1163">
        <v>244</v>
      </c>
      <c r="B1283" s="1164"/>
      <c r="C1283" s="1165"/>
      <c r="D1283" s="1166"/>
      <c r="E1283" s="587" t="e">
        <f t="shared" si="34"/>
        <v>#DIV/0!</v>
      </c>
    </row>
    <row r="1284" spans="1:5" s="17" customFormat="1" ht="16.75" customHeight="1" outlineLevel="2">
      <c r="A1284" s="1163">
        <v>245</v>
      </c>
      <c r="B1284" s="1164"/>
      <c r="C1284" s="1165"/>
      <c r="D1284" s="1166"/>
      <c r="E1284" s="587" t="e">
        <f t="shared" si="34"/>
        <v>#DIV/0!</v>
      </c>
    </row>
    <row r="1285" spans="1:5" s="17" customFormat="1" ht="16.75" customHeight="1" outlineLevel="2">
      <c r="A1285" s="1163">
        <v>246</v>
      </c>
      <c r="B1285" s="1164"/>
      <c r="C1285" s="1165"/>
      <c r="D1285" s="1166"/>
      <c r="E1285" s="587" t="e">
        <f t="shared" si="34"/>
        <v>#DIV/0!</v>
      </c>
    </row>
    <row r="1286" spans="1:5" s="17" customFormat="1" ht="16.75" customHeight="1" outlineLevel="2">
      <c r="A1286" s="1163">
        <v>247</v>
      </c>
      <c r="B1286" s="1164"/>
      <c r="C1286" s="1165"/>
      <c r="D1286" s="1166"/>
      <c r="E1286" s="587" t="e">
        <f t="shared" si="34"/>
        <v>#DIV/0!</v>
      </c>
    </row>
    <row r="1287" spans="1:5" s="17" customFormat="1" ht="16.75" customHeight="1" outlineLevel="2">
      <c r="A1287" s="1163">
        <v>248</v>
      </c>
      <c r="B1287" s="1164"/>
      <c r="C1287" s="1165"/>
      <c r="D1287" s="1166"/>
      <c r="E1287" s="587" t="e">
        <f t="shared" si="34"/>
        <v>#DIV/0!</v>
      </c>
    </row>
    <row r="1288" spans="1:5" s="17" customFormat="1" ht="16.75" customHeight="1" outlineLevel="2">
      <c r="A1288" s="1163">
        <v>249</v>
      </c>
      <c r="B1288" s="1164"/>
      <c r="C1288" s="1165"/>
      <c r="D1288" s="1166"/>
      <c r="E1288" s="587" t="e">
        <f t="shared" si="34"/>
        <v>#DIV/0!</v>
      </c>
    </row>
    <row r="1289" spans="1:5" s="17" customFormat="1" ht="16.75" customHeight="1" outlineLevel="2">
      <c r="A1289" s="1163">
        <v>250</v>
      </c>
      <c r="B1289" s="1164"/>
      <c r="C1289" s="1165"/>
      <c r="D1289" s="1166"/>
      <c r="E1289" s="587" t="e">
        <f t="shared" si="34"/>
        <v>#DIV/0!</v>
      </c>
    </row>
    <row r="1290" spans="1:5" s="17" customFormat="1" ht="16.75" customHeight="1" outlineLevel="2">
      <c r="A1290" s="1163">
        <v>251</v>
      </c>
      <c r="B1290" s="1164"/>
      <c r="C1290" s="1165"/>
      <c r="D1290" s="1166"/>
      <c r="E1290" s="587" t="e">
        <f t="shared" si="34"/>
        <v>#DIV/0!</v>
      </c>
    </row>
    <row r="1291" spans="1:5" s="17" customFormat="1" ht="16.75" customHeight="1" outlineLevel="2">
      <c r="A1291" s="1163">
        <v>252</v>
      </c>
      <c r="B1291" s="1164"/>
      <c r="C1291" s="1165"/>
      <c r="D1291" s="1166"/>
      <c r="E1291" s="587" t="e">
        <f t="shared" si="34"/>
        <v>#DIV/0!</v>
      </c>
    </row>
    <row r="1292" spans="1:5" s="17" customFormat="1" ht="16.75" customHeight="1" outlineLevel="2">
      <c r="A1292" s="1163">
        <v>253</v>
      </c>
      <c r="B1292" s="1164"/>
      <c r="C1292" s="1165"/>
      <c r="D1292" s="1166"/>
      <c r="E1292" s="587" t="e">
        <f t="shared" si="34"/>
        <v>#DIV/0!</v>
      </c>
    </row>
    <row r="1293" spans="1:5" s="17" customFormat="1" ht="16.75" customHeight="1" outlineLevel="2">
      <c r="A1293" s="1163">
        <v>254</v>
      </c>
      <c r="B1293" s="1164"/>
      <c r="C1293" s="1165"/>
      <c r="D1293" s="1166"/>
      <c r="E1293" s="587" t="e">
        <f t="shared" si="34"/>
        <v>#DIV/0!</v>
      </c>
    </row>
    <row r="1294" spans="1:5" s="17" customFormat="1" ht="16.75" customHeight="1" outlineLevel="2">
      <c r="A1294" s="1163">
        <v>255</v>
      </c>
      <c r="B1294" s="1164"/>
      <c r="C1294" s="1165"/>
      <c r="D1294" s="1166"/>
      <c r="E1294" s="587" t="e">
        <f t="shared" si="33"/>
        <v>#DIV/0!</v>
      </c>
    </row>
    <row r="1295" spans="1:5" s="17" customFormat="1" ht="16.75" customHeight="1" outlineLevel="2">
      <c r="A1295" s="1163">
        <v>256</v>
      </c>
      <c r="B1295" s="1164"/>
      <c r="C1295" s="1165"/>
      <c r="D1295" s="1166"/>
      <c r="E1295" s="587" t="e">
        <f t="shared" si="33"/>
        <v>#DIV/0!</v>
      </c>
    </row>
    <row r="1296" spans="1:5" s="17" customFormat="1" ht="16.75" customHeight="1" outlineLevel="2">
      <c r="A1296" s="1163">
        <v>257</v>
      </c>
      <c r="B1296" s="1164"/>
      <c r="C1296" s="1165"/>
      <c r="D1296" s="1166"/>
      <c r="E1296" s="587" t="e">
        <f t="shared" si="33"/>
        <v>#DIV/0!</v>
      </c>
    </row>
    <row r="1297" spans="1:5" s="17" customFormat="1" ht="16.75" customHeight="1" outlineLevel="2">
      <c r="A1297" s="1163">
        <v>258</v>
      </c>
      <c r="B1297" s="1164"/>
      <c r="C1297" s="1165"/>
      <c r="D1297" s="1166"/>
      <c r="E1297" s="587" t="e">
        <f t="shared" si="33"/>
        <v>#DIV/0!</v>
      </c>
    </row>
    <row r="1298" spans="1:5" s="17" customFormat="1" ht="16.75" customHeight="1" outlineLevel="2">
      <c r="A1298" s="1163">
        <v>259</v>
      </c>
      <c r="B1298" s="1164"/>
      <c r="C1298" s="1165"/>
      <c r="D1298" s="1166"/>
      <c r="E1298" s="587" t="e">
        <f t="shared" si="33"/>
        <v>#DIV/0!</v>
      </c>
    </row>
    <row r="1299" spans="1:5" s="17" customFormat="1" ht="16.75" customHeight="1" outlineLevel="2">
      <c r="A1299" s="1163">
        <v>260</v>
      </c>
      <c r="B1299" s="1164"/>
      <c r="C1299" s="1165"/>
      <c r="D1299" s="1166"/>
      <c r="E1299" s="587" t="e">
        <f t="shared" si="33"/>
        <v>#DIV/0!</v>
      </c>
    </row>
    <row r="1300" spans="1:5" s="17" customFormat="1" ht="16.75" customHeight="1" outlineLevel="2">
      <c r="A1300" s="1163">
        <v>261</v>
      </c>
      <c r="B1300" s="1164"/>
      <c r="C1300" s="1165"/>
      <c r="D1300" s="1166"/>
      <c r="E1300" s="587" t="e">
        <f t="shared" si="33"/>
        <v>#DIV/0!</v>
      </c>
    </row>
    <row r="1301" spans="1:5" s="17" customFormat="1" ht="16.75" customHeight="1" outlineLevel="2">
      <c r="A1301" s="1163">
        <v>262</v>
      </c>
      <c r="B1301" s="1164"/>
      <c r="C1301" s="1165"/>
      <c r="D1301" s="1166"/>
      <c r="E1301" s="587" t="e">
        <f t="shared" si="33"/>
        <v>#DIV/0!</v>
      </c>
    </row>
    <row r="1302" spans="1:5" s="17" customFormat="1" ht="16.75" customHeight="1" outlineLevel="2">
      <c r="A1302" s="1163">
        <v>263</v>
      </c>
      <c r="B1302" s="1164"/>
      <c r="C1302" s="1165"/>
      <c r="D1302" s="1166"/>
      <c r="E1302" s="587" t="e">
        <f t="shared" si="33"/>
        <v>#DIV/0!</v>
      </c>
    </row>
    <row r="1303" spans="1:5" s="17" customFormat="1" ht="16.75" customHeight="1" outlineLevel="2">
      <c r="A1303" s="1163">
        <v>264</v>
      </c>
      <c r="B1303" s="1164"/>
      <c r="C1303" s="1165"/>
      <c r="D1303" s="1166"/>
      <c r="E1303" s="587" t="e">
        <f t="shared" si="33"/>
        <v>#DIV/0!</v>
      </c>
    </row>
    <row r="1304" spans="1:5" s="17" customFormat="1" ht="16.75" customHeight="1" outlineLevel="2">
      <c r="A1304" s="1163">
        <v>265</v>
      </c>
      <c r="B1304" s="1164"/>
      <c r="C1304" s="1165"/>
      <c r="D1304" s="1166"/>
      <c r="E1304" s="587" t="e">
        <f t="shared" si="33"/>
        <v>#DIV/0!</v>
      </c>
    </row>
    <row r="1305" spans="1:5" s="17" customFormat="1" ht="16.75" customHeight="1" outlineLevel="2">
      <c r="A1305" s="1163">
        <v>266</v>
      </c>
      <c r="B1305" s="1164"/>
      <c r="C1305" s="1165"/>
      <c r="D1305" s="1166"/>
      <c r="E1305" s="587" t="e">
        <f t="shared" si="33"/>
        <v>#DIV/0!</v>
      </c>
    </row>
    <row r="1306" spans="1:5" s="17" customFormat="1" ht="16.75" customHeight="1" outlineLevel="2">
      <c r="A1306" s="1163">
        <v>267</v>
      </c>
      <c r="B1306" s="1164"/>
      <c r="C1306" s="1165"/>
      <c r="D1306" s="1166"/>
      <c r="E1306" s="587" t="e">
        <f t="shared" si="33"/>
        <v>#DIV/0!</v>
      </c>
    </row>
    <row r="1307" spans="1:5" s="17" customFormat="1" ht="16.75" customHeight="1" outlineLevel="2">
      <c r="A1307" s="1163">
        <v>268</v>
      </c>
      <c r="B1307" s="1164"/>
      <c r="C1307" s="1165"/>
      <c r="D1307" s="1166"/>
      <c r="E1307" s="587" t="e">
        <f t="shared" si="33"/>
        <v>#DIV/0!</v>
      </c>
    </row>
    <row r="1308" spans="1:5" s="17" customFormat="1" ht="16.75" customHeight="1" outlineLevel="2">
      <c r="A1308" s="1163">
        <v>269</v>
      </c>
      <c r="B1308" s="1164"/>
      <c r="C1308" s="1165"/>
      <c r="D1308" s="1166"/>
      <c r="E1308" s="587" t="e">
        <f t="shared" si="33"/>
        <v>#DIV/0!</v>
      </c>
    </row>
    <row r="1309" spans="1:5" s="17" customFormat="1" ht="16.75" customHeight="1" outlineLevel="2">
      <c r="A1309" s="1163">
        <v>270</v>
      </c>
      <c r="B1309" s="1164"/>
      <c r="C1309" s="1165"/>
      <c r="D1309" s="1166"/>
      <c r="E1309" s="587" t="e">
        <f t="shared" si="33"/>
        <v>#DIV/0!</v>
      </c>
    </row>
    <row r="1310" spans="1:5" s="17" customFormat="1" ht="16.75" customHeight="1" outlineLevel="2">
      <c r="A1310" s="1163">
        <v>271</v>
      </c>
      <c r="B1310" s="1164"/>
      <c r="C1310" s="1165"/>
      <c r="D1310" s="1166"/>
      <c r="E1310" s="587" t="e">
        <f t="shared" si="33"/>
        <v>#DIV/0!</v>
      </c>
    </row>
    <row r="1311" spans="1:5" s="17" customFormat="1" ht="16.75" customHeight="1" outlineLevel="2">
      <c r="A1311" s="1163">
        <v>272</v>
      </c>
      <c r="B1311" s="1164"/>
      <c r="C1311" s="1165"/>
      <c r="D1311" s="1166"/>
      <c r="E1311" s="587" t="e">
        <f t="shared" ref="E1311:E1333" si="35">IF(AND(C1311&gt;=D$1033,C1311&lt;=D$1032),1,0)</f>
        <v>#DIV/0!</v>
      </c>
    </row>
    <row r="1312" spans="1:5" s="17" customFormat="1" ht="16.75" customHeight="1" outlineLevel="2">
      <c r="A1312" s="1163">
        <v>273</v>
      </c>
      <c r="B1312" s="1164"/>
      <c r="C1312" s="1165"/>
      <c r="D1312" s="1166"/>
      <c r="E1312" s="587" t="e">
        <f t="shared" si="35"/>
        <v>#DIV/0!</v>
      </c>
    </row>
    <row r="1313" spans="1:5" s="17" customFormat="1" ht="16.75" customHeight="1" outlineLevel="2">
      <c r="A1313" s="1163">
        <v>274</v>
      </c>
      <c r="B1313" s="1164"/>
      <c r="C1313" s="1165"/>
      <c r="D1313" s="1166"/>
      <c r="E1313" s="587" t="e">
        <f t="shared" si="35"/>
        <v>#DIV/0!</v>
      </c>
    </row>
    <row r="1314" spans="1:5" s="17" customFormat="1" ht="16.75" customHeight="1" outlineLevel="2">
      <c r="A1314" s="1163">
        <v>275</v>
      </c>
      <c r="B1314" s="1164"/>
      <c r="C1314" s="1165"/>
      <c r="D1314" s="1166"/>
      <c r="E1314" s="587" t="e">
        <f t="shared" si="35"/>
        <v>#DIV/0!</v>
      </c>
    </row>
    <row r="1315" spans="1:5" s="17" customFormat="1" ht="16.75" customHeight="1" outlineLevel="2">
      <c r="A1315" s="1163">
        <v>276</v>
      </c>
      <c r="B1315" s="1164"/>
      <c r="C1315" s="1165"/>
      <c r="D1315" s="1166"/>
      <c r="E1315" s="587" t="e">
        <f t="shared" si="35"/>
        <v>#DIV/0!</v>
      </c>
    </row>
    <row r="1316" spans="1:5" s="17" customFormat="1" ht="16.75" customHeight="1" outlineLevel="2">
      <c r="A1316" s="1163">
        <v>277</v>
      </c>
      <c r="B1316" s="1164"/>
      <c r="C1316" s="1165"/>
      <c r="D1316" s="1166"/>
      <c r="E1316" s="587" t="e">
        <f t="shared" si="35"/>
        <v>#DIV/0!</v>
      </c>
    </row>
    <row r="1317" spans="1:5" s="17" customFormat="1" ht="16.75" customHeight="1" outlineLevel="2">
      <c r="A1317" s="1163">
        <v>278</v>
      </c>
      <c r="B1317" s="1164"/>
      <c r="C1317" s="1165"/>
      <c r="D1317" s="1166"/>
      <c r="E1317" s="587" t="e">
        <f t="shared" si="35"/>
        <v>#DIV/0!</v>
      </c>
    </row>
    <row r="1318" spans="1:5" s="17" customFormat="1" ht="16.75" customHeight="1" outlineLevel="2">
      <c r="A1318" s="1163">
        <v>279</v>
      </c>
      <c r="B1318" s="1164"/>
      <c r="C1318" s="1165"/>
      <c r="D1318" s="1166"/>
      <c r="E1318" s="587" t="e">
        <f t="shared" si="35"/>
        <v>#DIV/0!</v>
      </c>
    </row>
    <row r="1319" spans="1:5" s="17" customFormat="1" ht="16.75" customHeight="1" outlineLevel="2">
      <c r="A1319" s="1163">
        <v>280</v>
      </c>
      <c r="B1319" s="1164"/>
      <c r="C1319" s="1165"/>
      <c r="D1319" s="1166"/>
      <c r="E1319" s="587" t="e">
        <f t="shared" si="35"/>
        <v>#DIV/0!</v>
      </c>
    </row>
    <row r="1320" spans="1:5" s="17" customFormat="1" ht="16.75" customHeight="1" outlineLevel="2">
      <c r="A1320" s="1163">
        <v>281</v>
      </c>
      <c r="B1320" s="1164"/>
      <c r="C1320" s="1165"/>
      <c r="D1320" s="1166"/>
      <c r="E1320" s="587" t="e">
        <f t="shared" si="35"/>
        <v>#DIV/0!</v>
      </c>
    </row>
    <row r="1321" spans="1:5" s="17" customFormat="1" ht="16.75" customHeight="1" outlineLevel="2">
      <c r="A1321" s="1163">
        <v>282</v>
      </c>
      <c r="B1321" s="1164"/>
      <c r="C1321" s="1165"/>
      <c r="D1321" s="1166"/>
      <c r="E1321" s="587" t="e">
        <f t="shared" si="35"/>
        <v>#DIV/0!</v>
      </c>
    </row>
    <row r="1322" spans="1:5" s="17" customFormat="1" ht="16.75" customHeight="1" outlineLevel="2">
      <c r="A1322" s="1163">
        <v>283</v>
      </c>
      <c r="B1322" s="1164"/>
      <c r="C1322" s="1165"/>
      <c r="D1322" s="1166"/>
      <c r="E1322" s="587" t="e">
        <f t="shared" si="35"/>
        <v>#DIV/0!</v>
      </c>
    </row>
    <row r="1323" spans="1:5" s="17" customFormat="1" ht="16.75" customHeight="1" outlineLevel="2">
      <c r="A1323" s="1163">
        <v>284</v>
      </c>
      <c r="B1323" s="1164"/>
      <c r="C1323" s="1165"/>
      <c r="D1323" s="1166"/>
      <c r="E1323" s="587" t="e">
        <f t="shared" si="35"/>
        <v>#DIV/0!</v>
      </c>
    </row>
    <row r="1324" spans="1:5" s="17" customFormat="1" ht="16.75" customHeight="1" outlineLevel="2">
      <c r="A1324" s="1163">
        <v>285</v>
      </c>
      <c r="B1324" s="1164"/>
      <c r="C1324" s="1165"/>
      <c r="D1324" s="1166"/>
      <c r="E1324" s="587" t="e">
        <f t="shared" si="35"/>
        <v>#DIV/0!</v>
      </c>
    </row>
    <row r="1325" spans="1:5" s="17" customFormat="1" ht="16.75" customHeight="1" outlineLevel="2">
      <c r="A1325" s="1163">
        <v>286</v>
      </c>
      <c r="B1325" s="1164"/>
      <c r="C1325" s="1165"/>
      <c r="D1325" s="1166"/>
      <c r="E1325" s="587" t="e">
        <f t="shared" si="35"/>
        <v>#DIV/0!</v>
      </c>
    </row>
    <row r="1326" spans="1:5" s="17" customFormat="1" ht="16.75" customHeight="1" outlineLevel="2">
      <c r="A1326" s="1163">
        <v>287</v>
      </c>
      <c r="B1326" s="1164"/>
      <c r="C1326" s="1165"/>
      <c r="D1326" s="1166"/>
      <c r="E1326" s="587" t="e">
        <f t="shared" si="35"/>
        <v>#DIV/0!</v>
      </c>
    </row>
    <row r="1327" spans="1:5" s="17" customFormat="1" ht="16.75" customHeight="1" outlineLevel="2">
      <c r="A1327" s="1163">
        <v>288</v>
      </c>
      <c r="B1327" s="1164"/>
      <c r="C1327" s="1165"/>
      <c r="D1327" s="1166"/>
      <c r="E1327" s="587" t="e">
        <f t="shared" si="35"/>
        <v>#DIV/0!</v>
      </c>
    </row>
    <row r="1328" spans="1:5" s="17" customFormat="1" ht="16.75" customHeight="1" outlineLevel="2">
      <c r="A1328" s="1163">
        <v>289</v>
      </c>
      <c r="B1328" s="1164"/>
      <c r="C1328" s="1165"/>
      <c r="D1328" s="1166"/>
      <c r="E1328" s="587" t="e">
        <f t="shared" si="35"/>
        <v>#DIV/0!</v>
      </c>
    </row>
    <row r="1329" spans="1:5" s="17" customFormat="1" ht="16.75" customHeight="1" outlineLevel="2">
      <c r="A1329" s="1163">
        <v>290</v>
      </c>
      <c r="B1329" s="1164"/>
      <c r="C1329" s="1165"/>
      <c r="D1329" s="1166"/>
      <c r="E1329" s="587" t="e">
        <f t="shared" si="35"/>
        <v>#DIV/0!</v>
      </c>
    </row>
    <row r="1330" spans="1:5" s="17" customFormat="1" ht="16.75" customHeight="1" outlineLevel="2">
      <c r="A1330" s="1163">
        <v>291</v>
      </c>
      <c r="B1330" s="1164"/>
      <c r="C1330" s="1165"/>
      <c r="D1330" s="1166"/>
      <c r="E1330" s="587" t="e">
        <f t="shared" si="35"/>
        <v>#DIV/0!</v>
      </c>
    </row>
    <row r="1331" spans="1:5" s="17" customFormat="1" ht="16.75" customHeight="1" outlineLevel="2">
      <c r="A1331" s="1163">
        <v>292</v>
      </c>
      <c r="B1331" s="1164"/>
      <c r="C1331" s="1165"/>
      <c r="D1331" s="1166"/>
      <c r="E1331" s="587" t="e">
        <f t="shared" si="35"/>
        <v>#DIV/0!</v>
      </c>
    </row>
    <row r="1332" spans="1:5" s="17" customFormat="1" ht="16.75" customHeight="1" outlineLevel="2">
      <c r="A1332" s="1163">
        <v>293</v>
      </c>
      <c r="B1332" s="1164"/>
      <c r="C1332" s="1165"/>
      <c r="D1332" s="1166"/>
      <c r="E1332" s="587" t="e">
        <f t="shared" si="35"/>
        <v>#DIV/0!</v>
      </c>
    </row>
    <row r="1333" spans="1:5" s="17" customFormat="1" ht="16.75" customHeight="1" outlineLevel="2">
      <c r="A1333" s="1163">
        <v>294</v>
      </c>
      <c r="B1333" s="1164"/>
      <c r="C1333" s="1165"/>
      <c r="D1333" s="1166"/>
      <c r="E1333" s="587" t="e">
        <f t="shared" si="35"/>
        <v>#DIV/0!</v>
      </c>
    </row>
    <row r="1334" spans="1:5" s="17" customFormat="1" ht="16.75" customHeight="1" outlineLevel="2">
      <c r="A1334" s="1163">
        <v>295</v>
      </c>
      <c r="B1334" s="1164"/>
      <c r="C1334" s="1165"/>
      <c r="D1334" s="1166"/>
      <c r="E1334" s="587" t="e">
        <f t="shared" ref="E1334:E1356" si="36">IF(AND(C1334&gt;=D$1033,C1334&lt;=D$1032),1,0)</f>
        <v>#DIV/0!</v>
      </c>
    </row>
    <row r="1335" spans="1:5" s="17" customFormat="1" ht="16.75" customHeight="1" outlineLevel="2">
      <c r="A1335" s="1163">
        <v>296</v>
      </c>
      <c r="B1335" s="1164"/>
      <c r="C1335" s="1165"/>
      <c r="D1335" s="1166"/>
      <c r="E1335" s="587" t="e">
        <f t="shared" si="36"/>
        <v>#DIV/0!</v>
      </c>
    </row>
    <row r="1336" spans="1:5" s="17" customFormat="1" ht="16.75" customHeight="1" outlineLevel="2">
      <c r="A1336" s="1163">
        <v>297</v>
      </c>
      <c r="B1336" s="1164"/>
      <c r="C1336" s="1165"/>
      <c r="D1336" s="1166"/>
      <c r="E1336" s="587" t="e">
        <f t="shared" si="36"/>
        <v>#DIV/0!</v>
      </c>
    </row>
    <row r="1337" spans="1:5" s="17" customFormat="1" ht="16.75" customHeight="1" outlineLevel="2">
      <c r="A1337" s="1163">
        <v>298</v>
      </c>
      <c r="B1337" s="1164"/>
      <c r="C1337" s="1165"/>
      <c r="D1337" s="1166"/>
      <c r="E1337" s="587" t="e">
        <f t="shared" si="36"/>
        <v>#DIV/0!</v>
      </c>
    </row>
    <row r="1338" spans="1:5" s="17" customFormat="1" ht="16.75" customHeight="1" outlineLevel="2">
      <c r="A1338" s="1163">
        <v>299</v>
      </c>
      <c r="B1338" s="1164"/>
      <c r="C1338" s="1165"/>
      <c r="D1338" s="1166"/>
      <c r="E1338" s="587" t="e">
        <f t="shared" si="36"/>
        <v>#DIV/0!</v>
      </c>
    </row>
    <row r="1339" spans="1:5" s="17" customFormat="1" ht="16.75" customHeight="1" outlineLevel="2">
      <c r="A1339" s="1163">
        <v>300</v>
      </c>
      <c r="B1339" s="1164"/>
      <c r="C1339" s="1165"/>
      <c r="D1339" s="1166"/>
      <c r="E1339" s="587" t="e">
        <f t="shared" si="36"/>
        <v>#DIV/0!</v>
      </c>
    </row>
    <row r="1340" spans="1:5" s="17" customFormat="1" ht="16.75" customHeight="1" outlineLevel="2">
      <c r="A1340" s="1163">
        <v>301</v>
      </c>
      <c r="B1340" s="1164"/>
      <c r="C1340" s="1165"/>
      <c r="D1340" s="1166"/>
      <c r="E1340" s="587" t="e">
        <f t="shared" si="36"/>
        <v>#DIV/0!</v>
      </c>
    </row>
    <row r="1341" spans="1:5" s="17" customFormat="1" ht="16.75" customHeight="1" outlineLevel="2">
      <c r="A1341" s="1163">
        <v>302</v>
      </c>
      <c r="B1341" s="1164"/>
      <c r="C1341" s="1165"/>
      <c r="D1341" s="1166"/>
      <c r="E1341" s="587" t="e">
        <f t="shared" si="36"/>
        <v>#DIV/0!</v>
      </c>
    </row>
    <row r="1342" spans="1:5" s="17" customFormat="1" ht="16.75" customHeight="1" outlineLevel="2">
      <c r="A1342" s="1163">
        <v>303</v>
      </c>
      <c r="B1342" s="1164"/>
      <c r="C1342" s="1165"/>
      <c r="D1342" s="1166"/>
      <c r="E1342" s="587" t="e">
        <f t="shared" si="36"/>
        <v>#DIV/0!</v>
      </c>
    </row>
    <row r="1343" spans="1:5" s="17" customFormat="1" ht="16.75" customHeight="1" outlineLevel="2">
      <c r="A1343" s="1163">
        <v>304</v>
      </c>
      <c r="B1343" s="1164"/>
      <c r="C1343" s="1165"/>
      <c r="D1343" s="1166"/>
      <c r="E1343" s="587" t="e">
        <f t="shared" si="36"/>
        <v>#DIV/0!</v>
      </c>
    </row>
    <row r="1344" spans="1:5" s="17" customFormat="1" ht="16.75" customHeight="1" outlineLevel="2">
      <c r="A1344" s="1163">
        <v>305</v>
      </c>
      <c r="B1344" s="1164"/>
      <c r="C1344" s="1165"/>
      <c r="D1344" s="1166"/>
      <c r="E1344" s="587" t="e">
        <f t="shared" si="36"/>
        <v>#DIV/0!</v>
      </c>
    </row>
    <row r="1345" spans="1:5" s="17" customFormat="1" ht="16.75" customHeight="1" outlineLevel="2">
      <c r="A1345" s="1163">
        <v>306</v>
      </c>
      <c r="B1345" s="1164"/>
      <c r="C1345" s="1165"/>
      <c r="D1345" s="1166"/>
      <c r="E1345" s="587" t="e">
        <f t="shared" si="36"/>
        <v>#DIV/0!</v>
      </c>
    </row>
    <row r="1346" spans="1:5" s="17" customFormat="1" ht="16.75" customHeight="1" outlineLevel="2">
      <c r="A1346" s="1163">
        <v>307</v>
      </c>
      <c r="B1346" s="1164"/>
      <c r="C1346" s="1165"/>
      <c r="D1346" s="1166"/>
      <c r="E1346" s="587" t="e">
        <f t="shared" si="36"/>
        <v>#DIV/0!</v>
      </c>
    </row>
    <row r="1347" spans="1:5" s="17" customFormat="1" ht="16.75" customHeight="1" outlineLevel="2">
      <c r="A1347" s="1163">
        <v>308</v>
      </c>
      <c r="B1347" s="1164"/>
      <c r="C1347" s="1165"/>
      <c r="D1347" s="1166"/>
      <c r="E1347" s="587" t="e">
        <f t="shared" si="36"/>
        <v>#DIV/0!</v>
      </c>
    </row>
    <row r="1348" spans="1:5" s="17" customFormat="1" ht="16.75" customHeight="1" outlineLevel="2">
      <c r="A1348" s="1163">
        <v>309</v>
      </c>
      <c r="B1348" s="1164"/>
      <c r="C1348" s="1165"/>
      <c r="D1348" s="1166"/>
      <c r="E1348" s="587" t="e">
        <f t="shared" si="36"/>
        <v>#DIV/0!</v>
      </c>
    </row>
    <row r="1349" spans="1:5" s="17" customFormat="1" ht="16.75" customHeight="1" outlineLevel="2">
      <c r="A1349" s="1163">
        <v>310</v>
      </c>
      <c r="B1349" s="1164"/>
      <c r="C1349" s="1165"/>
      <c r="D1349" s="1166"/>
      <c r="E1349" s="587" t="e">
        <f t="shared" si="36"/>
        <v>#DIV/0!</v>
      </c>
    </row>
    <row r="1350" spans="1:5" s="17" customFormat="1" ht="16.75" customHeight="1" outlineLevel="2">
      <c r="A1350" s="1163">
        <v>311</v>
      </c>
      <c r="B1350" s="1164"/>
      <c r="C1350" s="1165"/>
      <c r="D1350" s="1166"/>
      <c r="E1350" s="587" t="e">
        <f t="shared" si="36"/>
        <v>#DIV/0!</v>
      </c>
    </row>
    <row r="1351" spans="1:5" s="17" customFormat="1" ht="16.75" customHeight="1" outlineLevel="2">
      <c r="A1351" s="1163">
        <v>312</v>
      </c>
      <c r="B1351" s="1164"/>
      <c r="C1351" s="1165"/>
      <c r="D1351" s="1166"/>
      <c r="E1351" s="587" t="e">
        <f t="shared" si="36"/>
        <v>#DIV/0!</v>
      </c>
    </row>
    <row r="1352" spans="1:5" s="17" customFormat="1" ht="16.75" customHeight="1" outlineLevel="2">
      <c r="A1352" s="1163">
        <v>313</v>
      </c>
      <c r="B1352" s="1164"/>
      <c r="C1352" s="1165"/>
      <c r="D1352" s="1166"/>
      <c r="E1352" s="587" t="e">
        <f t="shared" si="36"/>
        <v>#DIV/0!</v>
      </c>
    </row>
    <row r="1353" spans="1:5" s="17" customFormat="1" ht="16.75" customHeight="1" outlineLevel="2">
      <c r="A1353" s="1163">
        <v>314</v>
      </c>
      <c r="B1353" s="1164"/>
      <c r="C1353" s="1165"/>
      <c r="D1353" s="1166"/>
      <c r="E1353" s="587" t="e">
        <f t="shared" si="36"/>
        <v>#DIV/0!</v>
      </c>
    </row>
    <row r="1354" spans="1:5" s="17" customFormat="1" ht="16.75" customHeight="1" outlineLevel="2">
      <c r="A1354" s="1163">
        <v>315</v>
      </c>
      <c r="B1354" s="1164"/>
      <c r="C1354" s="1165"/>
      <c r="D1354" s="1166"/>
      <c r="E1354" s="587" t="e">
        <f t="shared" si="36"/>
        <v>#DIV/0!</v>
      </c>
    </row>
    <row r="1355" spans="1:5" s="17" customFormat="1" ht="16.75" customHeight="1" outlineLevel="2">
      <c r="A1355" s="1163">
        <v>316</v>
      </c>
      <c r="B1355" s="1164"/>
      <c r="C1355" s="1165"/>
      <c r="D1355" s="1166"/>
      <c r="E1355" s="587" t="e">
        <f t="shared" si="36"/>
        <v>#DIV/0!</v>
      </c>
    </row>
    <row r="1356" spans="1:5" s="17" customFormat="1" ht="16.75" customHeight="1" outlineLevel="2">
      <c r="A1356" s="1163">
        <v>317</v>
      </c>
      <c r="B1356" s="1164"/>
      <c r="C1356" s="1165"/>
      <c r="D1356" s="1166"/>
      <c r="E1356" s="587" t="e">
        <f t="shared" si="36"/>
        <v>#DIV/0!</v>
      </c>
    </row>
    <row r="1357" spans="1:5" s="17" customFormat="1" ht="16.75" customHeight="1" outlineLevel="2">
      <c r="A1357" s="1163">
        <v>318</v>
      </c>
      <c r="B1357" s="1164"/>
      <c r="C1357" s="1165"/>
      <c r="D1357" s="1166"/>
      <c r="E1357" s="587" t="e">
        <f t="shared" ref="E1357:E1379" si="37">IF(AND(C1357&gt;=D$1033,C1357&lt;=D$1032),1,0)</f>
        <v>#DIV/0!</v>
      </c>
    </row>
    <row r="1358" spans="1:5" s="17" customFormat="1" ht="16.75" customHeight="1" outlineLevel="2">
      <c r="A1358" s="1163">
        <v>319</v>
      </c>
      <c r="B1358" s="1164"/>
      <c r="C1358" s="1165"/>
      <c r="D1358" s="1166"/>
      <c r="E1358" s="587" t="e">
        <f t="shared" si="37"/>
        <v>#DIV/0!</v>
      </c>
    </row>
    <row r="1359" spans="1:5" s="17" customFormat="1" ht="16.75" customHeight="1" outlineLevel="2">
      <c r="A1359" s="1163">
        <v>320</v>
      </c>
      <c r="B1359" s="1164"/>
      <c r="C1359" s="1165"/>
      <c r="D1359" s="1166"/>
      <c r="E1359" s="587" t="e">
        <f t="shared" si="37"/>
        <v>#DIV/0!</v>
      </c>
    </row>
    <row r="1360" spans="1:5" s="17" customFormat="1" ht="16.75" customHeight="1" outlineLevel="2">
      <c r="A1360" s="1163">
        <v>321</v>
      </c>
      <c r="B1360" s="1164"/>
      <c r="C1360" s="1165"/>
      <c r="D1360" s="1166"/>
      <c r="E1360" s="587" t="e">
        <f t="shared" si="37"/>
        <v>#DIV/0!</v>
      </c>
    </row>
    <row r="1361" spans="1:5" s="17" customFormat="1" ht="16.75" customHeight="1" outlineLevel="2">
      <c r="A1361" s="1163">
        <v>322</v>
      </c>
      <c r="B1361" s="1164"/>
      <c r="C1361" s="1165"/>
      <c r="D1361" s="1166"/>
      <c r="E1361" s="587" t="e">
        <f t="shared" si="37"/>
        <v>#DIV/0!</v>
      </c>
    </row>
    <row r="1362" spans="1:5" s="17" customFormat="1" ht="16.75" customHeight="1" outlineLevel="2">
      <c r="A1362" s="1163">
        <v>323</v>
      </c>
      <c r="B1362" s="1164"/>
      <c r="C1362" s="1165"/>
      <c r="D1362" s="1166"/>
      <c r="E1362" s="587" t="e">
        <f t="shared" si="37"/>
        <v>#DIV/0!</v>
      </c>
    </row>
    <row r="1363" spans="1:5" s="17" customFormat="1" ht="16.75" customHeight="1" outlineLevel="2">
      <c r="A1363" s="1163">
        <v>324</v>
      </c>
      <c r="B1363" s="1164"/>
      <c r="C1363" s="1165"/>
      <c r="D1363" s="1166"/>
      <c r="E1363" s="587" t="e">
        <f t="shared" si="37"/>
        <v>#DIV/0!</v>
      </c>
    </row>
    <row r="1364" spans="1:5" s="17" customFormat="1" ht="16.75" customHeight="1" outlineLevel="2">
      <c r="A1364" s="1163">
        <v>325</v>
      </c>
      <c r="B1364" s="1164"/>
      <c r="C1364" s="1165"/>
      <c r="D1364" s="1166"/>
      <c r="E1364" s="587" t="e">
        <f t="shared" si="37"/>
        <v>#DIV/0!</v>
      </c>
    </row>
    <row r="1365" spans="1:5" s="17" customFormat="1" ht="16.75" customHeight="1" outlineLevel="2">
      <c r="A1365" s="1163">
        <v>326</v>
      </c>
      <c r="B1365" s="1164"/>
      <c r="C1365" s="1165"/>
      <c r="D1365" s="1166"/>
      <c r="E1365" s="587" t="e">
        <f t="shared" si="37"/>
        <v>#DIV/0!</v>
      </c>
    </row>
    <row r="1366" spans="1:5" s="17" customFormat="1" ht="16.75" customHeight="1" outlineLevel="2">
      <c r="A1366" s="1163">
        <v>327</v>
      </c>
      <c r="B1366" s="1164"/>
      <c r="C1366" s="1165"/>
      <c r="D1366" s="1166"/>
      <c r="E1366" s="587" t="e">
        <f t="shared" si="37"/>
        <v>#DIV/0!</v>
      </c>
    </row>
    <row r="1367" spans="1:5" s="17" customFormat="1" ht="16.75" customHeight="1" outlineLevel="2">
      <c r="A1367" s="1163">
        <v>328</v>
      </c>
      <c r="B1367" s="1164"/>
      <c r="C1367" s="1165"/>
      <c r="D1367" s="1166"/>
      <c r="E1367" s="587" t="e">
        <f t="shared" si="37"/>
        <v>#DIV/0!</v>
      </c>
    </row>
    <row r="1368" spans="1:5" s="17" customFormat="1" ht="16.75" customHeight="1" outlineLevel="2">
      <c r="A1368" s="1163">
        <v>329</v>
      </c>
      <c r="B1368" s="1164"/>
      <c r="C1368" s="1165"/>
      <c r="D1368" s="1166"/>
      <c r="E1368" s="587" t="e">
        <f t="shared" si="37"/>
        <v>#DIV/0!</v>
      </c>
    </row>
    <row r="1369" spans="1:5" s="17" customFormat="1" ht="16.75" customHeight="1" outlineLevel="2">
      <c r="A1369" s="1163">
        <v>330</v>
      </c>
      <c r="B1369" s="1164"/>
      <c r="C1369" s="1165"/>
      <c r="D1369" s="1166"/>
      <c r="E1369" s="587" t="e">
        <f t="shared" si="37"/>
        <v>#DIV/0!</v>
      </c>
    </row>
    <row r="1370" spans="1:5" s="17" customFormat="1" ht="16.75" customHeight="1" outlineLevel="2">
      <c r="A1370" s="1163">
        <v>331</v>
      </c>
      <c r="B1370" s="1164"/>
      <c r="C1370" s="1165"/>
      <c r="D1370" s="1166"/>
      <c r="E1370" s="587" t="e">
        <f t="shared" si="37"/>
        <v>#DIV/0!</v>
      </c>
    </row>
    <row r="1371" spans="1:5" s="17" customFormat="1" ht="16.75" customHeight="1" outlineLevel="2">
      <c r="A1371" s="1163">
        <v>332</v>
      </c>
      <c r="B1371" s="1164"/>
      <c r="C1371" s="1165"/>
      <c r="D1371" s="1166"/>
      <c r="E1371" s="587" t="e">
        <f t="shared" si="37"/>
        <v>#DIV/0!</v>
      </c>
    </row>
    <row r="1372" spans="1:5" s="17" customFormat="1" ht="16.75" customHeight="1" outlineLevel="2">
      <c r="A1372" s="1163">
        <v>333</v>
      </c>
      <c r="B1372" s="1164"/>
      <c r="C1372" s="1165"/>
      <c r="D1372" s="1166"/>
      <c r="E1372" s="587" t="e">
        <f t="shared" si="37"/>
        <v>#DIV/0!</v>
      </c>
    </row>
    <row r="1373" spans="1:5" s="17" customFormat="1" ht="16.75" customHeight="1" outlineLevel="2">
      <c r="A1373" s="1163">
        <v>334</v>
      </c>
      <c r="B1373" s="1164"/>
      <c r="C1373" s="1165"/>
      <c r="D1373" s="1166"/>
      <c r="E1373" s="587" t="e">
        <f t="shared" si="37"/>
        <v>#DIV/0!</v>
      </c>
    </row>
    <row r="1374" spans="1:5" s="17" customFormat="1" ht="16.75" customHeight="1" outlineLevel="2">
      <c r="A1374" s="1163">
        <v>335</v>
      </c>
      <c r="B1374" s="1164"/>
      <c r="C1374" s="1165"/>
      <c r="D1374" s="1166"/>
      <c r="E1374" s="587" t="e">
        <f t="shared" si="37"/>
        <v>#DIV/0!</v>
      </c>
    </row>
    <row r="1375" spans="1:5" s="17" customFormat="1" ht="16.75" customHeight="1" outlineLevel="2">
      <c r="A1375" s="1163">
        <v>336</v>
      </c>
      <c r="B1375" s="1164"/>
      <c r="C1375" s="1165"/>
      <c r="D1375" s="1166"/>
      <c r="E1375" s="587" t="e">
        <f t="shared" si="37"/>
        <v>#DIV/0!</v>
      </c>
    </row>
    <row r="1376" spans="1:5" s="17" customFormat="1" ht="16.75" customHeight="1" outlineLevel="2">
      <c r="A1376" s="1163">
        <v>337</v>
      </c>
      <c r="B1376" s="1164"/>
      <c r="C1376" s="1165"/>
      <c r="D1376" s="1166"/>
      <c r="E1376" s="587" t="e">
        <f t="shared" si="37"/>
        <v>#DIV/0!</v>
      </c>
    </row>
    <row r="1377" spans="1:5" s="17" customFormat="1" ht="16.75" customHeight="1" outlineLevel="2">
      <c r="A1377" s="1163">
        <v>338</v>
      </c>
      <c r="B1377" s="1164"/>
      <c r="C1377" s="1165"/>
      <c r="D1377" s="1166"/>
      <c r="E1377" s="587" t="e">
        <f t="shared" si="37"/>
        <v>#DIV/0!</v>
      </c>
    </row>
    <row r="1378" spans="1:5" s="17" customFormat="1" ht="16.75" customHeight="1" outlineLevel="2">
      <c r="A1378" s="1163">
        <v>339</v>
      </c>
      <c r="B1378" s="1164"/>
      <c r="C1378" s="1165"/>
      <c r="D1378" s="1166"/>
      <c r="E1378" s="587" t="e">
        <f t="shared" si="37"/>
        <v>#DIV/0!</v>
      </c>
    </row>
    <row r="1379" spans="1:5" s="17" customFormat="1" ht="16.75" customHeight="1" outlineLevel="2">
      <c r="A1379" s="1163">
        <v>340</v>
      </c>
      <c r="B1379" s="1164"/>
      <c r="C1379" s="1165"/>
      <c r="D1379" s="1166"/>
      <c r="E1379" s="587" t="e">
        <f t="shared" si="37"/>
        <v>#DIV/0!</v>
      </c>
    </row>
    <row r="1380" spans="1:5" s="17" customFormat="1" ht="16.75" customHeight="1" outlineLevel="2">
      <c r="A1380" s="1163">
        <v>341</v>
      </c>
      <c r="B1380" s="1164"/>
      <c r="C1380" s="1165"/>
      <c r="D1380" s="1166"/>
      <c r="E1380" s="587" t="e">
        <f t="shared" si="33"/>
        <v>#DIV/0!</v>
      </c>
    </row>
    <row r="1381" spans="1:5" s="17" customFormat="1" ht="16.75" customHeight="1" outlineLevel="2">
      <c r="A1381" s="1163">
        <v>342</v>
      </c>
      <c r="B1381" s="1164"/>
      <c r="C1381" s="1165"/>
      <c r="D1381" s="1166"/>
      <c r="E1381" s="587" t="e">
        <f t="shared" si="33"/>
        <v>#DIV/0!</v>
      </c>
    </row>
    <row r="1382" spans="1:5" s="17" customFormat="1" ht="16.75" customHeight="1" outlineLevel="2">
      <c r="A1382" s="1163">
        <v>343</v>
      </c>
      <c r="B1382" s="1164"/>
      <c r="C1382" s="1165"/>
      <c r="D1382" s="1166"/>
      <c r="E1382" s="587" t="e">
        <f t="shared" si="33"/>
        <v>#DIV/0!</v>
      </c>
    </row>
    <row r="1383" spans="1:5" s="17" customFormat="1" ht="16.75" customHeight="1" outlineLevel="2">
      <c r="A1383" s="1163">
        <v>344</v>
      </c>
      <c r="B1383" s="1164"/>
      <c r="C1383" s="1165"/>
      <c r="D1383" s="1166"/>
      <c r="E1383" s="587" t="e">
        <f t="shared" si="33"/>
        <v>#DIV/0!</v>
      </c>
    </row>
    <row r="1384" spans="1:5" s="17" customFormat="1" ht="16.75" customHeight="1" outlineLevel="2">
      <c r="A1384" s="1163">
        <v>345</v>
      </c>
      <c r="B1384" s="1164"/>
      <c r="C1384" s="1165"/>
      <c r="D1384" s="1166"/>
      <c r="E1384" s="587" t="e">
        <f t="shared" si="33"/>
        <v>#DIV/0!</v>
      </c>
    </row>
    <row r="1385" spans="1:5" s="17" customFormat="1" ht="16.75" customHeight="1" outlineLevel="2">
      <c r="A1385" s="1163">
        <v>346</v>
      </c>
      <c r="B1385" s="1164"/>
      <c r="C1385" s="1165"/>
      <c r="D1385" s="1166"/>
      <c r="E1385" s="587" t="e">
        <f t="shared" si="33"/>
        <v>#DIV/0!</v>
      </c>
    </row>
    <row r="1386" spans="1:5" s="17" customFormat="1" ht="16.75" customHeight="1" outlineLevel="2">
      <c r="A1386" s="1163">
        <v>347</v>
      </c>
      <c r="B1386" s="1164"/>
      <c r="C1386" s="1165"/>
      <c r="D1386" s="1166"/>
      <c r="E1386" s="587" t="e">
        <f t="shared" si="33"/>
        <v>#DIV/0!</v>
      </c>
    </row>
    <row r="1387" spans="1:5" s="17" customFormat="1" ht="16.75" customHeight="1" outlineLevel="2">
      <c r="A1387" s="1163">
        <v>348</v>
      </c>
      <c r="B1387" s="1164"/>
      <c r="C1387" s="1165"/>
      <c r="D1387" s="1166"/>
      <c r="E1387" s="587" t="e">
        <f t="shared" si="33"/>
        <v>#DIV/0!</v>
      </c>
    </row>
    <row r="1388" spans="1:5" s="17" customFormat="1" ht="16.75" customHeight="1" outlineLevel="2">
      <c r="A1388" s="1163">
        <v>349</v>
      </c>
      <c r="B1388" s="1164"/>
      <c r="C1388" s="1165"/>
      <c r="D1388" s="1166"/>
      <c r="E1388" s="587" t="e">
        <f t="shared" si="33"/>
        <v>#DIV/0!</v>
      </c>
    </row>
    <row r="1389" spans="1:5" s="17" customFormat="1" ht="16.75" customHeight="1" outlineLevel="2">
      <c r="A1389" s="1163">
        <v>350</v>
      </c>
      <c r="B1389" s="1164"/>
      <c r="C1389" s="1165"/>
      <c r="D1389" s="1166"/>
      <c r="E1389" s="587" t="e">
        <f t="shared" si="33"/>
        <v>#DIV/0!</v>
      </c>
    </row>
    <row r="1390" spans="1:5" s="17" customFormat="1" ht="16.75" customHeight="1" outlineLevel="2">
      <c r="A1390" s="1163">
        <v>351</v>
      </c>
      <c r="B1390" s="1164"/>
      <c r="C1390" s="1165"/>
      <c r="D1390" s="1166"/>
      <c r="E1390" s="587" t="e">
        <f t="shared" si="33"/>
        <v>#DIV/0!</v>
      </c>
    </row>
    <row r="1391" spans="1:5" s="17" customFormat="1" ht="16.75" customHeight="1" outlineLevel="2">
      <c r="A1391" s="1163">
        <v>352</v>
      </c>
      <c r="B1391" s="1164"/>
      <c r="C1391" s="1165"/>
      <c r="D1391" s="1166"/>
      <c r="E1391" s="587" t="e">
        <f t="shared" si="33"/>
        <v>#DIV/0!</v>
      </c>
    </row>
    <row r="1392" spans="1:5" s="17" customFormat="1" ht="16.75" customHeight="1" outlineLevel="2">
      <c r="A1392" s="1163">
        <v>353</v>
      </c>
      <c r="B1392" s="1164"/>
      <c r="C1392" s="1165"/>
      <c r="D1392" s="1166"/>
      <c r="E1392" s="587" t="e">
        <f t="shared" si="33"/>
        <v>#DIV/0!</v>
      </c>
    </row>
    <row r="1393" spans="1:5" s="17" customFormat="1" ht="16.75" customHeight="1" outlineLevel="2">
      <c r="A1393" s="1163">
        <v>354</v>
      </c>
      <c r="B1393" s="1164"/>
      <c r="C1393" s="1165"/>
      <c r="D1393" s="1166"/>
      <c r="E1393" s="587" t="e">
        <f t="shared" ref="E1393:E1409" si="38">IF(AND(C1393&gt;=D$1033,C1393&lt;=D$1032),1,0)</f>
        <v>#DIV/0!</v>
      </c>
    </row>
    <row r="1394" spans="1:5" s="17" customFormat="1" ht="16.75" customHeight="1" outlineLevel="2">
      <c r="A1394" s="1163">
        <v>355</v>
      </c>
      <c r="B1394" s="1164"/>
      <c r="C1394" s="1165"/>
      <c r="D1394" s="1166"/>
      <c r="E1394" s="587" t="e">
        <f t="shared" si="38"/>
        <v>#DIV/0!</v>
      </c>
    </row>
    <row r="1395" spans="1:5" s="17" customFormat="1" ht="16.75" customHeight="1" outlineLevel="2">
      <c r="A1395" s="1163">
        <v>356</v>
      </c>
      <c r="B1395" s="1164"/>
      <c r="C1395" s="1165"/>
      <c r="D1395" s="1166"/>
      <c r="E1395" s="587" t="e">
        <f t="shared" si="38"/>
        <v>#DIV/0!</v>
      </c>
    </row>
    <row r="1396" spans="1:5" s="17" customFormat="1" ht="16.75" customHeight="1" outlineLevel="2">
      <c r="A1396" s="1163">
        <v>357</v>
      </c>
      <c r="B1396" s="1164"/>
      <c r="C1396" s="1165"/>
      <c r="D1396" s="1166"/>
      <c r="E1396" s="587" t="e">
        <f t="shared" si="38"/>
        <v>#DIV/0!</v>
      </c>
    </row>
    <row r="1397" spans="1:5" s="17" customFormat="1" ht="16.75" customHeight="1" outlineLevel="2">
      <c r="A1397" s="1163">
        <v>358</v>
      </c>
      <c r="B1397" s="1164"/>
      <c r="C1397" s="1165"/>
      <c r="D1397" s="1166"/>
      <c r="E1397" s="587" t="e">
        <f t="shared" si="38"/>
        <v>#DIV/0!</v>
      </c>
    </row>
    <row r="1398" spans="1:5" s="17" customFormat="1" ht="16.75" customHeight="1" outlineLevel="2">
      <c r="A1398" s="1163">
        <v>359</v>
      </c>
      <c r="B1398" s="1164"/>
      <c r="C1398" s="1165"/>
      <c r="D1398" s="1166"/>
      <c r="E1398" s="587" t="e">
        <f t="shared" si="38"/>
        <v>#DIV/0!</v>
      </c>
    </row>
    <row r="1399" spans="1:5" s="17" customFormat="1" ht="16.75" customHeight="1" outlineLevel="2">
      <c r="A1399" s="1163">
        <v>360</v>
      </c>
      <c r="B1399" s="1164"/>
      <c r="C1399" s="1165"/>
      <c r="D1399" s="1166"/>
      <c r="E1399" s="587" t="e">
        <f t="shared" si="38"/>
        <v>#DIV/0!</v>
      </c>
    </row>
    <row r="1400" spans="1:5" s="17" customFormat="1" ht="16.75" customHeight="1" outlineLevel="2">
      <c r="A1400" s="1163">
        <v>361</v>
      </c>
      <c r="B1400" s="1164"/>
      <c r="C1400" s="1165"/>
      <c r="D1400" s="1166"/>
      <c r="E1400" s="587" t="e">
        <f t="shared" si="38"/>
        <v>#DIV/0!</v>
      </c>
    </row>
    <row r="1401" spans="1:5" s="17" customFormat="1" ht="16.75" customHeight="1" outlineLevel="2">
      <c r="A1401" s="1163">
        <v>362</v>
      </c>
      <c r="B1401" s="1164"/>
      <c r="C1401" s="1165"/>
      <c r="D1401" s="1166"/>
      <c r="E1401" s="587" t="e">
        <f t="shared" si="38"/>
        <v>#DIV/0!</v>
      </c>
    </row>
    <row r="1402" spans="1:5" s="17" customFormat="1" ht="16.75" customHeight="1" outlineLevel="2">
      <c r="A1402" s="1163">
        <v>363</v>
      </c>
      <c r="B1402" s="1164"/>
      <c r="C1402" s="1165"/>
      <c r="D1402" s="1166"/>
      <c r="E1402" s="587" t="e">
        <f t="shared" si="38"/>
        <v>#DIV/0!</v>
      </c>
    </row>
    <row r="1403" spans="1:5" s="17" customFormat="1" ht="16.75" customHeight="1" outlineLevel="2">
      <c r="A1403" s="1163">
        <v>364</v>
      </c>
      <c r="B1403" s="1164"/>
      <c r="C1403" s="1165"/>
      <c r="D1403" s="1166"/>
      <c r="E1403" s="587" t="e">
        <f t="shared" si="38"/>
        <v>#DIV/0!</v>
      </c>
    </row>
    <row r="1404" spans="1:5" s="17" customFormat="1" ht="16.75" customHeight="1" outlineLevel="2">
      <c r="A1404" s="1163">
        <v>365</v>
      </c>
      <c r="B1404" s="1164"/>
      <c r="C1404" s="1165"/>
      <c r="D1404" s="1166"/>
      <c r="E1404" s="587" t="e">
        <f t="shared" si="38"/>
        <v>#DIV/0!</v>
      </c>
    </row>
    <row r="1405" spans="1:5" s="17" customFormat="1" ht="16.75" customHeight="1" outlineLevel="2">
      <c r="A1405" s="1163">
        <v>366</v>
      </c>
      <c r="B1405" s="1164"/>
      <c r="C1405" s="1165"/>
      <c r="D1405" s="1166"/>
      <c r="E1405" s="587" t="e">
        <f t="shared" si="38"/>
        <v>#DIV/0!</v>
      </c>
    </row>
    <row r="1406" spans="1:5" s="17" customFormat="1" ht="16.75" customHeight="1" outlineLevel="2">
      <c r="A1406" s="1163">
        <v>367</v>
      </c>
      <c r="B1406" s="1164"/>
      <c r="C1406" s="1165"/>
      <c r="D1406" s="1166"/>
      <c r="E1406" s="587" t="e">
        <f t="shared" si="38"/>
        <v>#DIV/0!</v>
      </c>
    </row>
    <row r="1407" spans="1:5" s="17" customFormat="1" ht="16.75" customHeight="1" outlineLevel="2">
      <c r="A1407" s="1163">
        <v>368</v>
      </c>
      <c r="B1407" s="1164"/>
      <c r="C1407" s="1165"/>
      <c r="D1407" s="1166"/>
      <c r="E1407" s="587" t="e">
        <f t="shared" si="38"/>
        <v>#DIV/0!</v>
      </c>
    </row>
    <row r="1408" spans="1:5" s="17" customFormat="1" ht="16.75" customHeight="1" outlineLevel="2">
      <c r="A1408" s="1163">
        <v>369</v>
      </c>
      <c r="B1408" s="1164"/>
      <c r="C1408" s="1165"/>
      <c r="D1408" s="1166"/>
      <c r="E1408" s="587" t="e">
        <f t="shared" si="38"/>
        <v>#DIV/0!</v>
      </c>
    </row>
    <row r="1409" spans="1:5" s="17" customFormat="1" ht="16.75" customHeight="1" outlineLevel="2">
      <c r="A1409" s="1163">
        <v>370</v>
      </c>
      <c r="B1409" s="1164"/>
      <c r="C1409" s="1165"/>
      <c r="D1409" s="1166"/>
      <c r="E1409" s="587" t="e">
        <f t="shared" si="38"/>
        <v>#DIV/0!</v>
      </c>
    </row>
    <row r="1410" spans="1:5" s="17" customFormat="1" ht="16.75" customHeight="1" outlineLevel="2">
      <c r="A1410" s="1163">
        <v>371</v>
      </c>
      <c r="B1410" s="1164"/>
      <c r="C1410" s="1165"/>
      <c r="D1410" s="1166"/>
      <c r="E1410" s="587" t="e">
        <f t="shared" si="33"/>
        <v>#DIV/0!</v>
      </c>
    </row>
    <row r="1411" spans="1:5" s="17" customFormat="1" ht="16.75" customHeight="1" outlineLevel="2">
      <c r="A1411" s="1163">
        <v>372</v>
      </c>
      <c r="B1411" s="1164"/>
      <c r="C1411" s="1165"/>
      <c r="D1411" s="1166"/>
      <c r="E1411" s="587" t="e">
        <f t="shared" si="33"/>
        <v>#DIV/0!</v>
      </c>
    </row>
    <row r="1412" spans="1:5" s="17" customFormat="1" ht="16.75" customHeight="1" outlineLevel="2">
      <c r="A1412" s="1163">
        <v>373</v>
      </c>
      <c r="B1412" s="1164"/>
      <c r="C1412" s="1165"/>
      <c r="D1412" s="1166"/>
      <c r="E1412" s="587" t="e">
        <f t="shared" si="33"/>
        <v>#DIV/0!</v>
      </c>
    </row>
    <row r="1413" spans="1:5" s="17" customFormat="1" ht="16.75" customHeight="1" outlineLevel="2">
      <c r="A1413" s="1163">
        <v>374</v>
      </c>
      <c r="B1413" s="1164"/>
      <c r="C1413" s="1165"/>
      <c r="D1413" s="1166"/>
      <c r="E1413" s="587" t="e">
        <f t="shared" si="33"/>
        <v>#DIV/0!</v>
      </c>
    </row>
    <row r="1414" spans="1:5" s="17" customFormat="1" ht="16.75" customHeight="1" outlineLevel="2">
      <c r="A1414" s="1163">
        <v>375</v>
      </c>
      <c r="B1414" s="1164"/>
      <c r="C1414" s="1165"/>
      <c r="D1414" s="1166"/>
      <c r="E1414" s="587" t="e">
        <f t="shared" si="33"/>
        <v>#DIV/0!</v>
      </c>
    </row>
    <row r="1415" spans="1:5" s="17" customFormat="1" ht="16.75" customHeight="1" outlineLevel="2">
      <c r="A1415" s="1163">
        <v>376</v>
      </c>
      <c r="B1415" s="1164"/>
      <c r="C1415" s="1165"/>
      <c r="D1415" s="1166"/>
      <c r="E1415" s="587" t="e">
        <f t="shared" si="33"/>
        <v>#DIV/0!</v>
      </c>
    </row>
    <row r="1416" spans="1:5" s="17" customFormat="1" ht="16.75" customHeight="1" outlineLevel="2">
      <c r="A1416" s="1163">
        <v>377</v>
      </c>
      <c r="B1416" s="1164"/>
      <c r="C1416" s="1165"/>
      <c r="D1416" s="1166"/>
      <c r="E1416" s="587" t="e">
        <f t="shared" ref="E1416:E1422" si="39">IF(AND(C1416&gt;=D$1033,C1416&lt;=D$1032),1,0)</f>
        <v>#DIV/0!</v>
      </c>
    </row>
    <row r="1417" spans="1:5" s="17" customFormat="1" ht="16.75" customHeight="1" outlineLevel="2">
      <c r="A1417" s="1163">
        <v>378</v>
      </c>
      <c r="B1417" s="1164"/>
      <c r="C1417" s="1165"/>
      <c r="D1417" s="1166"/>
      <c r="E1417" s="587" t="e">
        <f t="shared" si="39"/>
        <v>#DIV/0!</v>
      </c>
    </row>
    <row r="1418" spans="1:5" s="17" customFormat="1" ht="16.75" customHeight="1" outlineLevel="2">
      <c r="A1418" s="1163">
        <v>379</v>
      </c>
      <c r="B1418" s="1164"/>
      <c r="C1418" s="1165"/>
      <c r="D1418" s="1166"/>
      <c r="E1418" s="587" t="e">
        <f t="shared" si="39"/>
        <v>#DIV/0!</v>
      </c>
    </row>
    <row r="1419" spans="1:5" s="17" customFormat="1" ht="16.75" customHeight="1" outlineLevel="2">
      <c r="A1419" s="1163">
        <v>380</v>
      </c>
      <c r="B1419" s="1164"/>
      <c r="C1419" s="1165"/>
      <c r="D1419" s="1166"/>
      <c r="E1419" s="587" t="e">
        <f t="shared" si="39"/>
        <v>#DIV/0!</v>
      </c>
    </row>
    <row r="1420" spans="1:5" s="17" customFormat="1" ht="16.75" customHeight="1" outlineLevel="2">
      <c r="A1420" s="1163">
        <v>381</v>
      </c>
      <c r="B1420" s="1164"/>
      <c r="C1420" s="1165"/>
      <c r="D1420" s="1166"/>
      <c r="E1420" s="587" t="e">
        <f t="shared" si="39"/>
        <v>#DIV/0!</v>
      </c>
    </row>
    <row r="1421" spans="1:5" s="17" customFormat="1" ht="16.75" customHeight="1" outlineLevel="2">
      <c r="A1421" s="1163">
        <v>382</v>
      </c>
      <c r="B1421" s="1164"/>
      <c r="C1421" s="1165"/>
      <c r="D1421" s="1166"/>
      <c r="E1421" s="587" t="e">
        <f t="shared" si="39"/>
        <v>#DIV/0!</v>
      </c>
    </row>
    <row r="1422" spans="1:5" s="17" customFormat="1" ht="16.75" customHeight="1" outlineLevel="2">
      <c r="A1422" s="1163">
        <v>383</v>
      </c>
      <c r="B1422" s="1164"/>
      <c r="C1422" s="1165"/>
      <c r="D1422" s="1166"/>
      <c r="E1422" s="587" t="e">
        <f t="shared" si="39"/>
        <v>#DIV/0!</v>
      </c>
    </row>
    <row r="1423" spans="1:5" s="17" customFormat="1" ht="16.75" customHeight="1" outlineLevel="2">
      <c r="A1423" s="1163">
        <v>384</v>
      </c>
      <c r="B1423" s="1164"/>
      <c r="C1423" s="1165"/>
      <c r="D1423" s="1166"/>
      <c r="E1423" s="587" t="e">
        <f t="shared" si="33"/>
        <v>#DIV/0!</v>
      </c>
    </row>
    <row r="1424" spans="1:5" s="17" customFormat="1" ht="16.75" customHeight="1" outlineLevel="2">
      <c r="A1424" s="1163">
        <v>385</v>
      </c>
      <c r="B1424" s="1164"/>
      <c r="C1424" s="1165"/>
      <c r="D1424" s="1166"/>
      <c r="E1424" s="587" t="e">
        <f t="shared" si="33"/>
        <v>#DIV/0!</v>
      </c>
    </row>
    <row r="1425" spans="1:5" s="17" customFormat="1" ht="16.75" customHeight="1" outlineLevel="2">
      <c r="A1425" s="1163">
        <v>386</v>
      </c>
      <c r="B1425" s="1164"/>
      <c r="C1425" s="1165"/>
      <c r="D1425" s="1166"/>
      <c r="E1425" s="587" t="e">
        <f t="shared" si="33"/>
        <v>#DIV/0!</v>
      </c>
    </row>
    <row r="1426" spans="1:5" s="17" customFormat="1" ht="16.75" customHeight="1" outlineLevel="2">
      <c r="A1426" s="1163">
        <v>387</v>
      </c>
      <c r="B1426" s="1164"/>
      <c r="C1426" s="1165"/>
      <c r="D1426" s="1166"/>
      <c r="E1426" s="587" t="e">
        <f t="shared" si="33"/>
        <v>#DIV/0!</v>
      </c>
    </row>
    <row r="1427" spans="1:5" s="17" customFormat="1" ht="16.75" customHeight="1" outlineLevel="2">
      <c r="A1427" s="1163">
        <v>388</v>
      </c>
      <c r="B1427" s="1164"/>
      <c r="C1427" s="1165"/>
      <c r="D1427" s="1166"/>
      <c r="E1427" s="587" t="e">
        <f t="shared" si="33"/>
        <v>#DIV/0!</v>
      </c>
    </row>
    <row r="1428" spans="1:5" s="17" customFormat="1" ht="16.75" customHeight="1" outlineLevel="2">
      <c r="A1428" s="1163">
        <v>389</v>
      </c>
      <c r="B1428" s="1164"/>
      <c r="C1428" s="1165"/>
      <c r="D1428" s="1166"/>
      <c r="E1428" s="587" t="e">
        <f t="shared" si="33"/>
        <v>#DIV/0!</v>
      </c>
    </row>
    <row r="1429" spans="1:5" s="17" customFormat="1" ht="16.75" customHeight="1" outlineLevel="2">
      <c r="A1429" s="1163">
        <v>390</v>
      </c>
      <c r="B1429" s="1164"/>
      <c r="C1429" s="1165"/>
      <c r="D1429" s="1166"/>
      <c r="E1429" s="587" t="e">
        <f t="shared" si="33"/>
        <v>#DIV/0!</v>
      </c>
    </row>
    <row r="1430" spans="1:5" s="17" customFormat="1" ht="16.75" customHeight="1" outlineLevel="2">
      <c r="A1430" s="1163">
        <v>391</v>
      </c>
      <c r="B1430" s="1164"/>
      <c r="C1430" s="1165"/>
      <c r="D1430" s="1166"/>
      <c r="E1430" s="587" t="e">
        <f t="shared" si="33"/>
        <v>#DIV/0!</v>
      </c>
    </row>
    <row r="1431" spans="1:5" s="17" customFormat="1" ht="16.75" customHeight="1" outlineLevel="2">
      <c r="A1431" s="1163">
        <v>392</v>
      </c>
      <c r="B1431" s="1164"/>
      <c r="C1431" s="1165"/>
      <c r="D1431" s="1166"/>
      <c r="E1431" s="587" t="e">
        <f t="shared" si="33"/>
        <v>#DIV/0!</v>
      </c>
    </row>
    <row r="1432" spans="1:5" s="17" customFormat="1" ht="16.75" customHeight="1" outlineLevel="2">
      <c r="A1432" s="1163">
        <v>393</v>
      </c>
      <c r="B1432" s="1164"/>
      <c r="C1432" s="1165"/>
      <c r="D1432" s="1166"/>
      <c r="E1432" s="587" t="e">
        <f t="shared" si="33"/>
        <v>#DIV/0!</v>
      </c>
    </row>
    <row r="1433" spans="1:5" s="17" customFormat="1" ht="16.75" customHeight="1" outlineLevel="2">
      <c r="A1433" s="1163">
        <v>394</v>
      </c>
      <c r="B1433" s="1164"/>
      <c r="C1433" s="1165"/>
      <c r="D1433" s="1166"/>
      <c r="E1433" s="587" t="e">
        <f t="shared" si="33"/>
        <v>#DIV/0!</v>
      </c>
    </row>
    <row r="1434" spans="1:5" s="17" customFormat="1" ht="16.75" customHeight="1" outlineLevel="2">
      <c r="A1434" s="1163">
        <v>395</v>
      </c>
      <c r="B1434" s="1164"/>
      <c r="C1434" s="1165"/>
      <c r="D1434" s="1166"/>
      <c r="E1434" s="587" t="e">
        <f t="shared" si="33"/>
        <v>#DIV/0!</v>
      </c>
    </row>
    <row r="1435" spans="1:5" s="17" customFormat="1" ht="16.75" customHeight="1" outlineLevel="2">
      <c r="A1435" s="1163">
        <v>396</v>
      </c>
      <c r="B1435" s="1164"/>
      <c r="C1435" s="1165"/>
      <c r="D1435" s="1166"/>
      <c r="E1435" s="587" t="e">
        <f t="shared" si="33"/>
        <v>#DIV/0!</v>
      </c>
    </row>
    <row r="1436" spans="1:5" s="17" customFormat="1" ht="16.75" customHeight="1" outlineLevel="2">
      <c r="A1436" s="1163">
        <v>397</v>
      </c>
      <c r="B1436" s="1164"/>
      <c r="C1436" s="1165"/>
      <c r="D1436" s="1166"/>
      <c r="E1436" s="587" t="e">
        <f t="shared" si="33"/>
        <v>#DIV/0!</v>
      </c>
    </row>
    <row r="1437" spans="1:5" s="17" customFormat="1" ht="16.75" customHeight="1" outlineLevel="2">
      <c r="A1437" s="1163">
        <v>398</v>
      </c>
      <c r="B1437" s="1164"/>
      <c r="C1437" s="1165"/>
      <c r="D1437" s="1166"/>
      <c r="E1437" s="587" t="e">
        <f t="shared" si="33"/>
        <v>#DIV/0!</v>
      </c>
    </row>
    <row r="1438" spans="1:5" s="17" customFormat="1" ht="16.75" customHeight="1" outlineLevel="2">
      <c r="A1438" s="1163">
        <v>399</v>
      </c>
      <c r="B1438" s="1164"/>
      <c r="C1438" s="1165"/>
      <c r="D1438" s="1166"/>
      <c r="E1438" s="587" t="e">
        <f t="shared" si="33"/>
        <v>#DIV/0!</v>
      </c>
    </row>
    <row r="1439" spans="1:5" s="17" customFormat="1" ht="16.75" customHeight="1" outlineLevel="2">
      <c r="A1439" s="1163">
        <v>400</v>
      </c>
      <c r="B1439" s="1164"/>
      <c r="C1439" s="1165"/>
      <c r="D1439" s="1166"/>
      <c r="E1439" s="587" t="e">
        <f t="shared" si="33"/>
        <v>#DIV/0!</v>
      </c>
    </row>
    <row r="1440" spans="1:5" s="17" customFormat="1" ht="16.75" customHeight="1" outlineLevel="2">
      <c r="A1440" s="1163">
        <v>401</v>
      </c>
      <c r="B1440" s="1164"/>
      <c r="C1440" s="1165"/>
      <c r="D1440" s="1166"/>
      <c r="E1440" s="587" t="e">
        <f t="shared" si="33"/>
        <v>#DIV/0!</v>
      </c>
    </row>
    <row r="1441" spans="1:5" s="17" customFormat="1" ht="16.75" customHeight="1" outlineLevel="2">
      <c r="A1441" s="1163">
        <v>402</v>
      </c>
      <c r="B1441" s="1164"/>
      <c r="C1441" s="1165"/>
      <c r="D1441" s="1166"/>
      <c r="E1441" s="587" t="e">
        <f t="shared" si="33"/>
        <v>#DIV/0!</v>
      </c>
    </row>
    <row r="1442" spans="1:5" s="17" customFormat="1" ht="16.75" customHeight="1" outlineLevel="2">
      <c r="A1442" s="1163">
        <v>403</v>
      </c>
      <c r="B1442" s="1164"/>
      <c r="C1442" s="1165"/>
      <c r="D1442" s="1166"/>
      <c r="E1442" s="587" t="e">
        <f t="shared" si="33"/>
        <v>#DIV/0!</v>
      </c>
    </row>
    <row r="1443" spans="1:5" s="17" customFormat="1" ht="16.75" customHeight="1" outlineLevel="2">
      <c r="A1443" s="1163">
        <v>404</v>
      </c>
      <c r="B1443" s="1164"/>
      <c r="C1443" s="1165"/>
      <c r="D1443" s="1166"/>
      <c r="E1443" s="587" t="e">
        <f t="shared" si="33"/>
        <v>#DIV/0!</v>
      </c>
    </row>
    <row r="1444" spans="1:5" s="17" customFormat="1" ht="16.75" customHeight="1" outlineLevel="2">
      <c r="A1444" s="1163">
        <v>405</v>
      </c>
      <c r="B1444" s="1164"/>
      <c r="C1444" s="1165"/>
      <c r="D1444" s="1166"/>
      <c r="E1444" s="587" t="e">
        <f t="shared" si="33"/>
        <v>#DIV/0!</v>
      </c>
    </row>
    <row r="1445" spans="1:5" s="17" customFormat="1" ht="16.75" customHeight="1" outlineLevel="2">
      <c r="A1445" s="1163">
        <v>406</v>
      </c>
      <c r="B1445" s="1164"/>
      <c r="C1445" s="1165"/>
      <c r="D1445" s="1166"/>
      <c r="E1445" s="587" t="e">
        <f t="shared" si="33"/>
        <v>#DIV/0!</v>
      </c>
    </row>
    <row r="1446" spans="1:5" s="17" customFormat="1" ht="16.75" customHeight="1" outlineLevel="2">
      <c r="A1446" s="1163">
        <v>407</v>
      </c>
      <c r="B1446" s="1164"/>
      <c r="C1446" s="1165"/>
      <c r="D1446" s="1166"/>
      <c r="E1446" s="587" t="e">
        <f t="shared" si="33"/>
        <v>#DIV/0!</v>
      </c>
    </row>
    <row r="1447" spans="1:5" s="17" customFormat="1" ht="16.75" customHeight="1" outlineLevel="2">
      <c r="A1447" s="1163">
        <v>408</v>
      </c>
      <c r="B1447" s="1164"/>
      <c r="C1447" s="1165"/>
      <c r="D1447" s="1166"/>
      <c r="E1447" s="587" t="e">
        <f t="shared" si="33"/>
        <v>#DIV/0!</v>
      </c>
    </row>
    <row r="1448" spans="1:5" s="17" customFormat="1" ht="16.75" customHeight="1" outlineLevel="2">
      <c r="A1448" s="1163">
        <v>409</v>
      </c>
      <c r="B1448" s="1164"/>
      <c r="C1448" s="1165"/>
      <c r="D1448" s="1166"/>
      <c r="E1448" s="587" t="e">
        <f t="shared" si="33"/>
        <v>#DIV/0!</v>
      </c>
    </row>
    <row r="1449" spans="1:5" s="17" customFormat="1" ht="16.75" customHeight="1" outlineLevel="2">
      <c r="A1449" s="1163">
        <v>410</v>
      </c>
      <c r="B1449" s="1164"/>
      <c r="C1449" s="1165"/>
      <c r="D1449" s="1166"/>
      <c r="E1449" s="587" t="e">
        <f t="shared" si="33"/>
        <v>#DIV/0!</v>
      </c>
    </row>
    <row r="1450" spans="1:5" s="17" customFormat="1" ht="16.75" customHeight="1" outlineLevel="2">
      <c r="A1450" s="1163">
        <v>411</v>
      </c>
      <c r="B1450" s="1164"/>
      <c r="C1450" s="1165"/>
      <c r="D1450" s="1166"/>
      <c r="E1450" s="587" t="e">
        <f t="shared" si="33"/>
        <v>#DIV/0!</v>
      </c>
    </row>
    <row r="1451" spans="1:5" s="17" customFormat="1" ht="16.75" customHeight="1" outlineLevel="2">
      <c r="A1451" s="1163">
        <v>412</v>
      </c>
      <c r="B1451" s="1164"/>
      <c r="C1451" s="1165"/>
      <c r="D1451" s="1166"/>
      <c r="E1451" s="587" t="e">
        <f t="shared" si="33"/>
        <v>#DIV/0!</v>
      </c>
    </row>
    <row r="1452" spans="1:5" s="17" customFormat="1" ht="16.75" customHeight="1" outlineLevel="2">
      <c r="A1452" s="1163">
        <v>413</v>
      </c>
      <c r="B1452" s="1164"/>
      <c r="C1452" s="1165"/>
      <c r="D1452" s="1166"/>
      <c r="E1452" s="587" t="e">
        <f t="shared" si="33"/>
        <v>#DIV/0!</v>
      </c>
    </row>
    <row r="1453" spans="1:5" s="17" customFormat="1" ht="16.75" customHeight="1" outlineLevel="2">
      <c r="A1453" s="1163">
        <v>414</v>
      </c>
      <c r="B1453" s="1164"/>
      <c r="C1453" s="1165"/>
      <c r="D1453" s="1166"/>
      <c r="E1453" s="587" t="e">
        <f t="shared" si="33"/>
        <v>#DIV/0!</v>
      </c>
    </row>
    <row r="1454" spans="1:5" s="17" customFormat="1" ht="16.75" customHeight="1" outlineLevel="2">
      <c r="A1454" s="1163">
        <v>415</v>
      </c>
      <c r="B1454" s="1164"/>
      <c r="C1454" s="1165"/>
      <c r="D1454" s="1166"/>
      <c r="E1454" s="587" t="e">
        <f t="shared" si="33"/>
        <v>#DIV/0!</v>
      </c>
    </row>
    <row r="1455" spans="1:5" s="17" customFormat="1" ht="16.75" customHeight="1" outlineLevel="2">
      <c r="A1455" s="1163">
        <v>416</v>
      </c>
      <c r="B1455" s="1164"/>
      <c r="C1455" s="1165"/>
      <c r="D1455" s="1166"/>
      <c r="E1455" s="587" t="e">
        <f t="shared" si="33"/>
        <v>#DIV/0!</v>
      </c>
    </row>
    <row r="1456" spans="1:5" s="17" customFormat="1" ht="16.75" customHeight="1" outlineLevel="2">
      <c r="A1456" s="1163">
        <v>417</v>
      </c>
      <c r="B1456" s="1164"/>
      <c r="C1456" s="1165"/>
      <c r="D1456" s="1166"/>
      <c r="E1456" s="587" t="e">
        <f t="shared" si="33"/>
        <v>#DIV/0!</v>
      </c>
    </row>
    <row r="1457" spans="1:5" s="17" customFormat="1" ht="16.75" customHeight="1" outlineLevel="2">
      <c r="A1457" s="1163">
        <v>418</v>
      </c>
      <c r="B1457" s="1164"/>
      <c r="C1457" s="1165"/>
      <c r="D1457" s="1166"/>
      <c r="E1457" s="587" t="e">
        <f t="shared" si="33"/>
        <v>#DIV/0!</v>
      </c>
    </row>
    <row r="1458" spans="1:5" s="17" customFormat="1" ht="16.75" customHeight="1" outlineLevel="2">
      <c r="A1458" s="1163">
        <v>419</v>
      </c>
      <c r="B1458" s="1164"/>
      <c r="C1458" s="1165"/>
      <c r="D1458" s="1166"/>
      <c r="E1458" s="587" t="e">
        <f t="shared" si="33"/>
        <v>#DIV/0!</v>
      </c>
    </row>
    <row r="1459" spans="1:5" s="17" customFormat="1" ht="16.75" customHeight="1" outlineLevel="2">
      <c r="A1459" s="1163">
        <v>420</v>
      </c>
      <c r="B1459" s="1164"/>
      <c r="C1459" s="1165"/>
      <c r="D1459" s="1166"/>
      <c r="E1459" s="587" t="e">
        <f t="shared" si="33"/>
        <v>#DIV/0!</v>
      </c>
    </row>
    <row r="1460" spans="1:5" s="17" customFormat="1" ht="16.75" customHeight="1" outlineLevel="2">
      <c r="A1460" s="1163">
        <v>421</v>
      </c>
      <c r="B1460" s="1164"/>
      <c r="C1460" s="1165"/>
      <c r="D1460" s="1166"/>
      <c r="E1460" s="587" t="e">
        <f t="shared" si="33"/>
        <v>#DIV/0!</v>
      </c>
    </row>
    <row r="1461" spans="1:5" s="17" customFormat="1" ht="16.75" customHeight="1" outlineLevel="2">
      <c r="A1461" s="1163">
        <v>422</v>
      </c>
      <c r="B1461" s="1164"/>
      <c r="C1461" s="1165"/>
      <c r="D1461" s="1166"/>
      <c r="E1461" s="587" t="e">
        <f t="shared" si="33"/>
        <v>#DIV/0!</v>
      </c>
    </row>
    <row r="1462" spans="1:5" s="17" customFormat="1" ht="16.75" customHeight="1" outlineLevel="2">
      <c r="A1462" s="1163">
        <v>423</v>
      </c>
      <c r="B1462" s="1164"/>
      <c r="C1462" s="1165"/>
      <c r="D1462" s="1166"/>
      <c r="E1462" s="587" t="e">
        <f t="shared" si="33"/>
        <v>#DIV/0!</v>
      </c>
    </row>
    <row r="1463" spans="1:5" s="17" customFormat="1" ht="16.75" customHeight="1" outlineLevel="2">
      <c r="A1463" s="1163">
        <v>424</v>
      </c>
      <c r="B1463" s="1164"/>
      <c r="C1463" s="1165"/>
      <c r="D1463" s="1166"/>
      <c r="E1463" s="587" t="e">
        <f t="shared" si="33"/>
        <v>#DIV/0!</v>
      </c>
    </row>
    <row r="1464" spans="1:5" s="17" customFormat="1" ht="16.75" customHeight="1" outlineLevel="2">
      <c r="A1464" s="1163">
        <v>425</v>
      </c>
      <c r="B1464" s="1164"/>
      <c r="C1464" s="1165"/>
      <c r="D1464" s="1166"/>
      <c r="E1464" s="587" t="e">
        <f t="shared" si="33"/>
        <v>#DIV/0!</v>
      </c>
    </row>
    <row r="1465" spans="1:5" s="17" customFormat="1" ht="16.75" customHeight="1" outlineLevel="2">
      <c r="A1465" s="1163">
        <v>426</v>
      </c>
      <c r="B1465" s="1164"/>
      <c r="C1465" s="1165"/>
      <c r="D1465" s="1166"/>
      <c r="E1465" s="587" t="e">
        <f t="shared" si="33"/>
        <v>#DIV/0!</v>
      </c>
    </row>
    <row r="1466" spans="1:5" s="17" customFormat="1" ht="16.75" customHeight="1" outlineLevel="2">
      <c r="A1466" s="1163">
        <v>427</v>
      </c>
      <c r="B1466" s="1164"/>
      <c r="C1466" s="1165"/>
      <c r="D1466" s="1166"/>
      <c r="E1466" s="587" t="e">
        <f t="shared" si="33"/>
        <v>#DIV/0!</v>
      </c>
    </row>
    <row r="1467" spans="1:5" s="17" customFormat="1" ht="16.75" customHeight="1" outlineLevel="2">
      <c r="A1467" s="1163">
        <v>428</v>
      </c>
      <c r="B1467" s="1164"/>
      <c r="C1467" s="1165"/>
      <c r="D1467" s="1166"/>
      <c r="E1467" s="587" t="e">
        <f t="shared" si="33"/>
        <v>#DIV/0!</v>
      </c>
    </row>
    <row r="1468" spans="1:5" s="17" customFormat="1" ht="16.75" customHeight="1" outlineLevel="2">
      <c r="A1468" s="1163">
        <v>429</v>
      </c>
      <c r="B1468" s="1164"/>
      <c r="C1468" s="1165"/>
      <c r="D1468" s="1166"/>
      <c r="E1468" s="587" t="e">
        <f t="shared" si="33"/>
        <v>#DIV/0!</v>
      </c>
    </row>
    <row r="1469" spans="1:5" s="17" customFormat="1" ht="16.75" customHeight="1" outlineLevel="2">
      <c r="A1469" s="1163">
        <v>430</v>
      </c>
      <c r="B1469" s="1164"/>
      <c r="C1469" s="1165"/>
      <c r="D1469" s="1166"/>
      <c r="E1469" s="587" t="e">
        <f t="shared" si="33"/>
        <v>#DIV/0!</v>
      </c>
    </row>
    <row r="1470" spans="1:5" s="17" customFormat="1" ht="16.75" customHeight="1" outlineLevel="2">
      <c r="A1470" s="1163">
        <v>431</v>
      </c>
      <c r="B1470" s="1164"/>
      <c r="C1470" s="1165"/>
      <c r="D1470" s="1166"/>
      <c r="E1470" s="587" t="e">
        <f t="shared" si="33"/>
        <v>#DIV/0!</v>
      </c>
    </row>
    <row r="1471" spans="1:5" s="17" customFormat="1" ht="16.75" customHeight="1" outlineLevel="2">
      <c r="A1471" s="1163">
        <v>432</v>
      </c>
      <c r="B1471" s="1164"/>
      <c r="C1471" s="1165"/>
      <c r="D1471" s="1166"/>
      <c r="E1471" s="587" t="e">
        <f t="shared" si="33"/>
        <v>#DIV/0!</v>
      </c>
    </row>
    <row r="1472" spans="1:5" s="17" customFormat="1" ht="16.75" customHeight="1" outlineLevel="2">
      <c r="A1472" s="1163">
        <v>433</v>
      </c>
      <c r="B1472" s="1164"/>
      <c r="C1472" s="1165"/>
      <c r="D1472" s="1166"/>
      <c r="E1472" s="587" t="e">
        <f t="shared" si="33"/>
        <v>#DIV/0!</v>
      </c>
    </row>
    <row r="1473" spans="1:5" s="17" customFormat="1" ht="16.75" customHeight="1" outlineLevel="2">
      <c r="A1473" s="1163">
        <v>434</v>
      </c>
      <c r="B1473" s="1164"/>
      <c r="C1473" s="1165"/>
      <c r="D1473" s="1166"/>
      <c r="E1473" s="587" t="e">
        <f t="shared" si="33"/>
        <v>#DIV/0!</v>
      </c>
    </row>
    <row r="1474" spans="1:5" s="17" customFormat="1" ht="16.75" customHeight="1" outlineLevel="2">
      <c r="A1474" s="1163">
        <v>435</v>
      </c>
      <c r="B1474" s="1164"/>
      <c r="C1474" s="1165"/>
      <c r="D1474" s="1166"/>
      <c r="E1474" s="587" t="e">
        <f t="shared" si="33"/>
        <v>#DIV/0!</v>
      </c>
    </row>
    <row r="1475" spans="1:5" s="17" customFormat="1" ht="16.75" customHeight="1" outlineLevel="2">
      <c r="A1475" s="1163">
        <v>436</v>
      </c>
      <c r="B1475" s="1164"/>
      <c r="C1475" s="1165"/>
      <c r="D1475" s="1166"/>
      <c r="E1475" s="587" t="e">
        <f t="shared" si="33"/>
        <v>#DIV/0!</v>
      </c>
    </row>
    <row r="1476" spans="1:5" s="17" customFormat="1" ht="16.75" customHeight="1" outlineLevel="2">
      <c r="A1476" s="1163">
        <v>437</v>
      </c>
      <c r="B1476" s="1164"/>
      <c r="C1476" s="1165"/>
      <c r="D1476" s="1166"/>
      <c r="E1476" s="587" t="e">
        <f t="shared" si="33"/>
        <v>#DIV/0!</v>
      </c>
    </row>
    <row r="1477" spans="1:5" s="17" customFormat="1" ht="16.75" customHeight="1" outlineLevel="2">
      <c r="A1477" s="1163">
        <v>438</v>
      </c>
      <c r="B1477" s="1164"/>
      <c r="C1477" s="1165"/>
      <c r="D1477" s="1166"/>
      <c r="E1477" s="587" t="e">
        <f t="shared" si="33"/>
        <v>#DIV/0!</v>
      </c>
    </row>
    <row r="1478" spans="1:5" s="17" customFormat="1" ht="16.75" customHeight="1" outlineLevel="2">
      <c r="A1478" s="1163">
        <v>439</v>
      </c>
      <c r="B1478" s="1164"/>
      <c r="C1478" s="1165"/>
      <c r="D1478" s="1166"/>
      <c r="E1478" s="587" t="e">
        <f t="shared" si="33"/>
        <v>#DIV/0!</v>
      </c>
    </row>
    <row r="1479" spans="1:5" s="17" customFormat="1" ht="16.75" customHeight="1" outlineLevel="2">
      <c r="A1479" s="1163">
        <v>440</v>
      </c>
      <c r="B1479" s="1164"/>
      <c r="C1479" s="1165"/>
      <c r="D1479" s="1166"/>
      <c r="E1479" s="587" t="e">
        <f t="shared" si="33"/>
        <v>#DIV/0!</v>
      </c>
    </row>
    <row r="1480" spans="1:5" s="17" customFormat="1" ht="16.75" customHeight="1" outlineLevel="2">
      <c r="A1480" s="1163">
        <v>441</v>
      </c>
      <c r="B1480" s="1164"/>
      <c r="C1480" s="1165"/>
      <c r="D1480" s="1166"/>
      <c r="E1480" s="587" t="e">
        <f t="shared" ref="E1480:E1531" si="40">IF(AND(C1480&gt;=D$1033,C1480&lt;=D$1032),1,0)</f>
        <v>#DIV/0!</v>
      </c>
    </row>
    <row r="1481" spans="1:5" s="17" customFormat="1" ht="16.75" customHeight="1" outlineLevel="2">
      <c r="A1481" s="1163">
        <v>442</v>
      </c>
      <c r="B1481" s="1164"/>
      <c r="C1481" s="1165"/>
      <c r="D1481" s="1166"/>
      <c r="E1481" s="587" t="e">
        <f t="shared" si="40"/>
        <v>#DIV/0!</v>
      </c>
    </row>
    <row r="1482" spans="1:5" s="17" customFormat="1" ht="16.75" customHeight="1" outlineLevel="2">
      <c r="A1482" s="1163">
        <v>443</v>
      </c>
      <c r="B1482" s="1164"/>
      <c r="C1482" s="1165"/>
      <c r="D1482" s="1166"/>
      <c r="E1482" s="587" t="e">
        <f t="shared" si="40"/>
        <v>#DIV/0!</v>
      </c>
    </row>
    <row r="1483" spans="1:5" s="17" customFormat="1" ht="16.75" customHeight="1" outlineLevel="2">
      <c r="A1483" s="1163">
        <v>444</v>
      </c>
      <c r="B1483" s="1164"/>
      <c r="C1483" s="1165"/>
      <c r="D1483" s="1166"/>
      <c r="E1483" s="587" t="e">
        <f t="shared" si="40"/>
        <v>#DIV/0!</v>
      </c>
    </row>
    <row r="1484" spans="1:5" s="17" customFormat="1" ht="16.75" customHeight="1" outlineLevel="2">
      <c r="A1484" s="1163">
        <v>445</v>
      </c>
      <c r="B1484" s="1164"/>
      <c r="C1484" s="1165"/>
      <c r="D1484" s="1166"/>
      <c r="E1484" s="587" t="e">
        <f t="shared" si="40"/>
        <v>#DIV/0!</v>
      </c>
    </row>
    <row r="1485" spans="1:5" s="17" customFormat="1" ht="16.75" customHeight="1" outlineLevel="2">
      <c r="A1485" s="1163">
        <v>446</v>
      </c>
      <c r="B1485" s="1164"/>
      <c r="C1485" s="1165"/>
      <c r="D1485" s="1166"/>
      <c r="E1485" s="587" t="e">
        <f t="shared" si="40"/>
        <v>#DIV/0!</v>
      </c>
    </row>
    <row r="1486" spans="1:5" s="17" customFormat="1" ht="16.75" customHeight="1" outlineLevel="2">
      <c r="A1486" s="1163">
        <v>447</v>
      </c>
      <c r="B1486" s="1164"/>
      <c r="C1486" s="1165"/>
      <c r="D1486" s="1166"/>
      <c r="E1486" s="587" t="e">
        <f t="shared" si="40"/>
        <v>#DIV/0!</v>
      </c>
    </row>
    <row r="1487" spans="1:5" s="17" customFormat="1" ht="16.75" customHeight="1" outlineLevel="2">
      <c r="A1487" s="1163">
        <v>448</v>
      </c>
      <c r="B1487" s="1164"/>
      <c r="C1487" s="1165"/>
      <c r="D1487" s="1166"/>
      <c r="E1487" s="587" t="e">
        <f t="shared" si="40"/>
        <v>#DIV/0!</v>
      </c>
    </row>
    <row r="1488" spans="1:5" s="17" customFormat="1" ht="16.75" customHeight="1" outlineLevel="2">
      <c r="A1488" s="1163">
        <v>449</v>
      </c>
      <c r="B1488" s="1164"/>
      <c r="C1488" s="1165"/>
      <c r="D1488" s="1166"/>
      <c r="E1488" s="587" t="e">
        <f t="shared" si="40"/>
        <v>#DIV/0!</v>
      </c>
    </row>
    <row r="1489" spans="1:5" s="17" customFormat="1" ht="16.75" customHeight="1" outlineLevel="2">
      <c r="A1489" s="1163">
        <v>450</v>
      </c>
      <c r="B1489" s="1164"/>
      <c r="C1489" s="1165"/>
      <c r="D1489" s="1166"/>
      <c r="E1489" s="587" t="e">
        <f t="shared" si="40"/>
        <v>#DIV/0!</v>
      </c>
    </row>
    <row r="1490" spans="1:5" s="17" customFormat="1" ht="16.75" customHeight="1" outlineLevel="2">
      <c r="A1490" s="1163">
        <v>451</v>
      </c>
      <c r="B1490" s="1164"/>
      <c r="C1490" s="1165"/>
      <c r="D1490" s="1166"/>
      <c r="E1490" s="587" t="e">
        <f t="shared" si="40"/>
        <v>#DIV/0!</v>
      </c>
    </row>
    <row r="1491" spans="1:5" s="17" customFormat="1" ht="16.75" customHeight="1" outlineLevel="2">
      <c r="A1491" s="1163">
        <v>452</v>
      </c>
      <c r="B1491" s="1164"/>
      <c r="C1491" s="1165"/>
      <c r="D1491" s="1166"/>
      <c r="E1491" s="587" t="e">
        <f t="shared" si="40"/>
        <v>#DIV/0!</v>
      </c>
    </row>
    <row r="1492" spans="1:5" s="17" customFormat="1" ht="16.75" customHeight="1" outlineLevel="2">
      <c r="A1492" s="1163">
        <v>453</v>
      </c>
      <c r="B1492" s="1164"/>
      <c r="C1492" s="1165"/>
      <c r="D1492" s="1166"/>
      <c r="E1492" s="587" t="e">
        <f t="shared" si="40"/>
        <v>#DIV/0!</v>
      </c>
    </row>
    <row r="1493" spans="1:5" s="17" customFormat="1" ht="16.75" customHeight="1" outlineLevel="2">
      <c r="A1493" s="1163">
        <v>454</v>
      </c>
      <c r="B1493" s="1164"/>
      <c r="C1493" s="1165"/>
      <c r="D1493" s="1166"/>
      <c r="E1493" s="587" t="e">
        <f t="shared" si="40"/>
        <v>#DIV/0!</v>
      </c>
    </row>
    <row r="1494" spans="1:5" s="17" customFormat="1" ht="16.75" customHeight="1" outlineLevel="2">
      <c r="A1494" s="1163">
        <v>455</v>
      </c>
      <c r="B1494" s="1164"/>
      <c r="C1494" s="1165"/>
      <c r="D1494" s="1166"/>
      <c r="E1494" s="587" t="e">
        <f t="shared" si="40"/>
        <v>#DIV/0!</v>
      </c>
    </row>
    <row r="1495" spans="1:5" s="17" customFormat="1" ht="16.75" customHeight="1" outlineLevel="2">
      <c r="A1495" s="1163">
        <v>456</v>
      </c>
      <c r="B1495" s="1164"/>
      <c r="C1495" s="1165"/>
      <c r="D1495" s="1166"/>
      <c r="E1495" s="587" t="e">
        <f t="shared" ref="E1495:E1525" si="41">IF(AND(C1495&gt;=D$1033,C1495&lt;=D$1032),1,0)</f>
        <v>#DIV/0!</v>
      </c>
    </row>
    <row r="1496" spans="1:5" s="17" customFormat="1" ht="16.75" customHeight="1" outlineLevel="2">
      <c r="A1496" s="1163">
        <v>457</v>
      </c>
      <c r="B1496" s="1164"/>
      <c r="C1496" s="1165"/>
      <c r="D1496" s="1166"/>
      <c r="E1496" s="587" t="e">
        <f t="shared" si="41"/>
        <v>#DIV/0!</v>
      </c>
    </row>
    <row r="1497" spans="1:5" s="17" customFormat="1" ht="16.75" customHeight="1" outlineLevel="2">
      <c r="A1497" s="1163">
        <v>458</v>
      </c>
      <c r="B1497" s="1164"/>
      <c r="C1497" s="1165"/>
      <c r="D1497" s="1166"/>
      <c r="E1497" s="587" t="e">
        <f t="shared" si="41"/>
        <v>#DIV/0!</v>
      </c>
    </row>
    <row r="1498" spans="1:5" s="17" customFormat="1" ht="16.75" customHeight="1" outlineLevel="2">
      <c r="A1498" s="1163">
        <v>459</v>
      </c>
      <c r="B1498" s="1164"/>
      <c r="C1498" s="1165"/>
      <c r="D1498" s="1166"/>
      <c r="E1498" s="587" t="e">
        <f t="shared" si="41"/>
        <v>#DIV/0!</v>
      </c>
    </row>
    <row r="1499" spans="1:5" s="17" customFormat="1" ht="16.75" customHeight="1" outlineLevel="2">
      <c r="A1499" s="1163">
        <v>460</v>
      </c>
      <c r="B1499" s="1164"/>
      <c r="C1499" s="1165"/>
      <c r="D1499" s="1166"/>
      <c r="E1499" s="587" t="e">
        <f t="shared" si="41"/>
        <v>#DIV/0!</v>
      </c>
    </row>
    <row r="1500" spans="1:5" s="17" customFormat="1" ht="16.75" customHeight="1" outlineLevel="2">
      <c r="A1500" s="1163">
        <v>461</v>
      </c>
      <c r="B1500" s="1164"/>
      <c r="C1500" s="1165"/>
      <c r="D1500" s="1166"/>
      <c r="E1500" s="587" t="e">
        <f t="shared" si="41"/>
        <v>#DIV/0!</v>
      </c>
    </row>
    <row r="1501" spans="1:5" s="17" customFormat="1" ht="16.75" customHeight="1" outlineLevel="2">
      <c r="A1501" s="1163">
        <v>462</v>
      </c>
      <c r="B1501" s="1164"/>
      <c r="C1501" s="1165"/>
      <c r="D1501" s="1166"/>
      <c r="E1501" s="587" t="e">
        <f t="shared" si="41"/>
        <v>#DIV/0!</v>
      </c>
    </row>
    <row r="1502" spans="1:5" s="17" customFormat="1" ht="16.75" customHeight="1" outlineLevel="2">
      <c r="A1502" s="1163">
        <v>463</v>
      </c>
      <c r="B1502" s="1164"/>
      <c r="C1502" s="1165"/>
      <c r="D1502" s="1166"/>
      <c r="E1502" s="587" t="e">
        <f t="shared" si="41"/>
        <v>#DIV/0!</v>
      </c>
    </row>
    <row r="1503" spans="1:5" s="17" customFormat="1" ht="16.75" customHeight="1" outlineLevel="2">
      <c r="A1503" s="1163">
        <v>464</v>
      </c>
      <c r="B1503" s="1164"/>
      <c r="C1503" s="1165"/>
      <c r="D1503" s="1166"/>
      <c r="E1503" s="587" t="e">
        <f t="shared" si="41"/>
        <v>#DIV/0!</v>
      </c>
    </row>
    <row r="1504" spans="1:5" s="17" customFormat="1" ht="16.75" customHeight="1" outlineLevel="2">
      <c r="A1504" s="1163">
        <v>465</v>
      </c>
      <c r="B1504" s="1164"/>
      <c r="C1504" s="1165"/>
      <c r="D1504" s="1166"/>
      <c r="E1504" s="587" t="e">
        <f t="shared" si="41"/>
        <v>#DIV/0!</v>
      </c>
    </row>
    <row r="1505" spans="1:5" s="17" customFormat="1" ht="16.75" customHeight="1" outlineLevel="2">
      <c r="A1505" s="1163">
        <v>466</v>
      </c>
      <c r="B1505" s="1164"/>
      <c r="C1505" s="1165"/>
      <c r="D1505" s="1166"/>
      <c r="E1505" s="587" t="e">
        <f t="shared" si="41"/>
        <v>#DIV/0!</v>
      </c>
    </row>
    <row r="1506" spans="1:5" s="17" customFormat="1" ht="16.75" customHeight="1" outlineLevel="2">
      <c r="A1506" s="1163">
        <v>467</v>
      </c>
      <c r="B1506" s="1164"/>
      <c r="C1506" s="1165"/>
      <c r="D1506" s="1166"/>
      <c r="E1506" s="587" t="e">
        <f t="shared" si="41"/>
        <v>#DIV/0!</v>
      </c>
    </row>
    <row r="1507" spans="1:5" s="17" customFormat="1" ht="16.75" customHeight="1" outlineLevel="2">
      <c r="A1507" s="1163">
        <v>468</v>
      </c>
      <c r="B1507" s="1164"/>
      <c r="C1507" s="1165"/>
      <c r="D1507" s="1166"/>
      <c r="E1507" s="587" t="e">
        <f t="shared" si="41"/>
        <v>#DIV/0!</v>
      </c>
    </row>
    <row r="1508" spans="1:5" s="17" customFormat="1" ht="16.75" customHeight="1" outlineLevel="2">
      <c r="A1508" s="1163">
        <v>469</v>
      </c>
      <c r="B1508" s="1164"/>
      <c r="C1508" s="1165"/>
      <c r="D1508" s="1166"/>
      <c r="E1508" s="587" t="e">
        <f t="shared" si="41"/>
        <v>#DIV/0!</v>
      </c>
    </row>
    <row r="1509" spans="1:5" s="17" customFormat="1" ht="16.75" customHeight="1" outlineLevel="2">
      <c r="A1509" s="1163">
        <v>470</v>
      </c>
      <c r="B1509" s="1164"/>
      <c r="C1509" s="1165"/>
      <c r="D1509" s="1166"/>
      <c r="E1509" s="587" t="e">
        <f t="shared" si="41"/>
        <v>#DIV/0!</v>
      </c>
    </row>
    <row r="1510" spans="1:5" s="17" customFormat="1" ht="16.75" customHeight="1" outlineLevel="2">
      <c r="A1510" s="1163">
        <v>471</v>
      </c>
      <c r="B1510" s="1164"/>
      <c r="C1510" s="1165"/>
      <c r="D1510" s="1166"/>
      <c r="E1510" s="587" t="e">
        <f t="shared" si="41"/>
        <v>#DIV/0!</v>
      </c>
    </row>
    <row r="1511" spans="1:5" s="17" customFormat="1" ht="16.75" customHeight="1" outlineLevel="2">
      <c r="A1511" s="1163">
        <v>472</v>
      </c>
      <c r="B1511" s="1164"/>
      <c r="C1511" s="1165"/>
      <c r="D1511" s="1166"/>
      <c r="E1511" s="587" t="e">
        <f t="shared" si="41"/>
        <v>#DIV/0!</v>
      </c>
    </row>
    <row r="1512" spans="1:5" s="17" customFormat="1" ht="16.75" customHeight="1" outlineLevel="2">
      <c r="A1512" s="1163">
        <v>473</v>
      </c>
      <c r="B1512" s="1164"/>
      <c r="C1512" s="1165"/>
      <c r="D1512" s="1166"/>
      <c r="E1512" s="587" t="e">
        <f t="shared" ref="E1512" si="42">IF(AND(C1512&gt;=D$1033,C1512&lt;=D$1032),1,0)</f>
        <v>#DIV/0!</v>
      </c>
    </row>
    <row r="1513" spans="1:5" s="17" customFormat="1" ht="16.75" customHeight="1" outlineLevel="2">
      <c r="A1513" s="1163">
        <v>474</v>
      </c>
      <c r="B1513" s="1164"/>
      <c r="C1513" s="1165"/>
      <c r="D1513" s="1166"/>
      <c r="E1513" s="587" t="e">
        <f t="shared" si="41"/>
        <v>#DIV/0!</v>
      </c>
    </row>
    <row r="1514" spans="1:5" s="17" customFormat="1" ht="16.75" customHeight="1" outlineLevel="2">
      <c r="A1514" s="1163">
        <v>475</v>
      </c>
      <c r="B1514" s="1164"/>
      <c r="C1514" s="1165"/>
      <c r="D1514" s="1166"/>
      <c r="E1514" s="587" t="e">
        <f t="shared" si="41"/>
        <v>#DIV/0!</v>
      </c>
    </row>
    <row r="1515" spans="1:5" s="17" customFormat="1" ht="16.75" customHeight="1" outlineLevel="2">
      <c r="A1515" s="1163">
        <v>476</v>
      </c>
      <c r="B1515" s="1164"/>
      <c r="C1515" s="1165"/>
      <c r="D1515" s="1166"/>
      <c r="E1515" s="587" t="e">
        <f t="shared" si="41"/>
        <v>#DIV/0!</v>
      </c>
    </row>
    <row r="1516" spans="1:5" s="17" customFormat="1" ht="16.75" customHeight="1" outlineLevel="2">
      <c r="A1516" s="1163">
        <v>477</v>
      </c>
      <c r="B1516" s="1164"/>
      <c r="C1516" s="1165"/>
      <c r="D1516" s="1166"/>
      <c r="E1516" s="587" t="e">
        <f t="shared" si="41"/>
        <v>#DIV/0!</v>
      </c>
    </row>
    <row r="1517" spans="1:5" s="17" customFormat="1" ht="16.75" customHeight="1" outlineLevel="2">
      <c r="A1517" s="1163">
        <v>478</v>
      </c>
      <c r="B1517" s="1164"/>
      <c r="C1517" s="1165"/>
      <c r="D1517" s="1166"/>
      <c r="E1517" s="587" t="e">
        <f t="shared" si="41"/>
        <v>#DIV/0!</v>
      </c>
    </row>
    <row r="1518" spans="1:5" s="17" customFormat="1" ht="16.75" customHeight="1" outlineLevel="2">
      <c r="A1518" s="1163">
        <v>479</v>
      </c>
      <c r="B1518" s="1164"/>
      <c r="C1518" s="1165"/>
      <c r="D1518" s="1166"/>
      <c r="E1518" s="587" t="e">
        <f t="shared" si="41"/>
        <v>#DIV/0!</v>
      </c>
    </row>
    <row r="1519" spans="1:5" s="17" customFormat="1" ht="16.75" customHeight="1" outlineLevel="2">
      <c r="A1519" s="1163">
        <v>480</v>
      </c>
      <c r="B1519" s="1164"/>
      <c r="C1519" s="1165"/>
      <c r="D1519" s="1166"/>
      <c r="E1519" s="587" t="e">
        <f t="shared" si="41"/>
        <v>#DIV/0!</v>
      </c>
    </row>
    <row r="1520" spans="1:5" s="17" customFormat="1" ht="16.75" customHeight="1" outlineLevel="2">
      <c r="A1520" s="1163">
        <v>481</v>
      </c>
      <c r="B1520" s="1164"/>
      <c r="C1520" s="1165"/>
      <c r="D1520" s="1166"/>
      <c r="E1520" s="587" t="e">
        <f t="shared" si="41"/>
        <v>#DIV/0!</v>
      </c>
    </row>
    <row r="1521" spans="1:5" s="17" customFormat="1" ht="16.75" customHeight="1" outlineLevel="2">
      <c r="A1521" s="1163">
        <v>482</v>
      </c>
      <c r="B1521" s="1164"/>
      <c r="C1521" s="1165"/>
      <c r="D1521" s="1166"/>
      <c r="E1521" s="587" t="e">
        <f t="shared" si="41"/>
        <v>#DIV/0!</v>
      </c>
    </row>
    <row r="1522" spans="1:5" s="17" customFormat="1" ht="16.75" customHeight="1" outlineLevel="2">
      <c r="A1522" s="1163">
        <v>483</v>
      </c>
      <c r="B1522" s="1164"/>
      <c r="C1522" s="1165"/>
      <c r="D1522" s="1166"/>
      <c r="E1522" s="587" t="e">
        <f t="shared" si="41"/>
        <v>#DIV/0!</v>
      </c>
    </row>
    <row r="1523" spans="1:5" s="17" customFormat="1" ht="16.75" customHeight="1" outlineLevel="2">
      <c r="A1523" s="1163">
        <v>484</v>
      </c>
      <c r="B1523" s="1164"/>
      <c r="C1523" s="1165"/>
      <c r="D1523" s="1166"/>
      <c r="E1523" s="587" t="e">
        <f t="shared" si="41"/>
        <v>#DIV/0!</v>
      </c>
    </row>
    <row r="1524" spans="1:5" s="17" customFormat="1" ht="16.75" customHeight="1" outlineLevel="2">
      <c r="A1524" s="1163">
        <v>485</v>
      </c>
      <c r="B1524" s="1164"/>
      <c r="C1524" s="1165"/>
      <c r="D1524" s="1166"/>
      <c r="E1524" s="587" t="e">
        <f t="shared" si="41"/>
        <v>#DIV/0!</v>
      </c>
    </row>
    <row r="1525" spans="1:5" s="17" customFormat="1" ht="16.75" customHeight="1" outlineLevel="2">
      <c r="A1525" s="1163">
        <v>486</v>
      </c>
      <c r="B1525" s="1164"/>
      <c r="C1525" s="1165"/>
      <c r="D1525" s="1166"/>
      <c r="E1525" s="587" t="e">
        <f t="shared" si="41"/>
        <v>#DIV/0!</v>
      </c>
    </row>
    <row r="1526" spans="1:5" s="17" customFormat="1" ht="16.75" customHeight="1" outlineLevel="2">
      <c r="A1526" s="1163">
        <v>487</v>
      </c>
      <c r="B1526" s="1164"/>
      <c r="C1526" s="1165"/>
      <c r="D1526" s="1166"/>
      <c r="E1526" s="587" t="e">
        <f t="shared" si="40"/>
        <v>#DIV/0!</v>
      </c>
    </row>
    <row r="1527" spans="1:5" s="17" customFormat="1" ht="16.75" customHeight="1" outlineLevel="2">
      <c r="A1527" s="1163">
        <v>488</v>
      </c>
      <c r="B1527" s="1164"/>
      <c r="C1527" s="1165"/>
      <c r="D1527" s="1166"/>
      <c r="E1527" s="587" t="e">
        <f t="shared" si="40"/>
        <v>#DIV/0!</v>
      </c>
    </row>
    <row r="1528" spans="1:5" s="17" customFormat="1" ht="16.75" customHeight="1" outlineLevel="2">
      <c r="A1528" s="1163">
        <v>489</v>
      </c>
      <c r="B1528" s="1164"/>
      <c r="C1528" s="1165"/>
      <c r="D1528" s="1166"/>
      <c r="E1528" s="587" t="e">
        <f t="shared" si="40"/>
        <v>#DIV/0!</v>
      </c>
    </row>
    <row r="1529" spans="1:5" s="17" customFormat="1" ht="16.75" customHeight="1" outlineLevel="2">
      <c r="A1529" s="1163">
        <v>490</v>
      </c>
      <c r="B1529" s="1164"/>
      <c r="C1529" s="1165"/>
      <c r="D1529" s="1166"/>
      <c r="E1529" s="587" t="e">
        <f t="shared" si="40"/>
        <v>#DIV/0!</v>
      </c>
    </row>
    <row r="1530" spans="1:5" s="17" customFormat="1" ht="16.75" customHeight="1" outlineLevel="2">
      <c r="A1530" s="1163">
        <v>491</v>
      </c>
      <c r="B1530" s="1164"/>
      <c r="C1530" s="1165"/>
      <c r="D1530" s="1166"/>
      <c r="E1530" s="587" t="e">
        <f t="shared" si="40"/>
        <v>#DIV/0!</v>
      </c>
    </row>
    <row r="1531" spans="1:5" s="17" customFormat="1" ht="16.75" customHeight="1" outlineLevel="2">
      <c r="A1531" s="1163">
        <v>492</v>
      </c>
      <c r="B1531" s="1164"/>
      <c r="C1531" s="1165"/>
      <c r="D1531" s="1166"/>
      <c r="E1531" s="587" t="e">
        <f t="shared" si="40"/>
        <v>#DIV/0!</v>
      </c>
    </row>
    <row r="1532" spans="1:5" s="17" customFormat="1" ht="16.75" customHeight="1" outlineLevel="2">
      <c r="A1532" s="1163">
        <v>493</v>
      </c>
      <c r="B1532" s="1164"/>
      <c r="C1532" s="1165"/>
      <c r="D1532" s="1166"/>
      <c r="E1532" s="587" t="e">
        <f t="shared" ref="E1532:E1539" si="43">IF(AND(C1532&gt;=D$1033,C1532&lt;=D$1032),1,0)</f>
        <v>#DIV/0!</v>
      </c>
    </row>
    <row r="1533" spans="1:5" s="17" customFormat="1" ht="16.75" customHeight="1" outlineLevel="2">
      <c r="A1533" s="1163">
        <v>494</v>
      </c>
      <c r="B1533" s="1164"/>
      <c r="C1533" s="1165"/>
      <c r="D1533" s="1166"/>
      <c r="E1533" s="587" t="e">
        <f t="shared" si="43"/>
        <v>#DIV/0!</v>
      </c>
    </row>
    <row r="1534" spans="1:5" s="17" customFormat="1" ht="16.75" customHeight="1" outlineLevel="2">
      <c r="A1534" s="1163">
        <v>495</v>
      </c>
      <c r="B1534" s="1164"/>
      <c r="C1534" s="1165"/>
      <c r="D1534" s="1166"/>
      <c r="E1534" s="587" t="e">
        <f t="shared" si="43"/>
        <v>#DIV/0!</v>
      </c>
    </row>
    <row r="1535" spans="1:5" s="17" customFormat="1" ht="16.75" customHeight="1" outlineLevel="2">
      <c r="A1535" s="1163">
        <v>496</v>
      </c>
      <c r="B1535" s="1164"/>
      <c r="C1535" s="1165"/>
      <c r="D1535" s="1166"/>
      <c r="E1535" s="587" t="e">
        <f t="shared" si="43"/>
        <v>#DIV/0!</v>
      </c>
    </row>
    <row r="1536" spans="1:5" s="17" customFormat="1" ht="16.75" customHeight="1" outlineLevel="2">
      <c r="A1536" s="1163">
        <v>497</v>
      </c>
      <c r="B1536" s="1164"/>
      <c r="C1536" s="1165"/>
      <c r="D1536" s="1166"/>
      <c r="E1536" s="587" t="e">
        <f t="shared" si="43"/>
        <v>#DIV/0!</v>
      </c>
    </row>
    <row r="1537" spans="1:5" s="17" customFormat="1" ht="16.75" customHeight="1" outlineLevel="2">
      <c r="A1537" s="1163">
        <v>498</v>
      </c>
      <c r="B1537" s="1164"/>
      <c r="C1537" s="1165"/>
      <c r="D1537" s="1166"/>
      <c r="E1537" s="587" t="e">
        <f t="shared" si="43"/>
        <v>#DIV/0!</v>
      </c>
    </row>
    <row r="1538" spans="1:5" s="17" customFormat="1" ht="16.75" customHeight="1" outlineLevel="2">
      <c r="A1538" s="1163">
        <v>499</v>
      </c>
      <c r="B1538" s="1164"/>
      <c r="C1538" s="1165"/>
      <c r="D1538" s="1166"/>
      <c r="E1538" s="587" t="e">
        <f t="shared" si="43"/>
        <v>#DIV/0!</v>
      </c>
    </row>
    <row r="1539" spans="1:5" s="17" customFormat="1" ht="16.75" customHeight="1" outlineLevel="2" thickBot="1">
      <c r="A1539" s="1182">
        <v>500</v>
      </c>
      <c r="B1539" s="1183"/>
      <c r="C1539" s="1184"/>
      <c r="D1539" s="1185"/>
      <c r="E1539" s="587" t="e">
        <f t="shared" si="43"/>
        <v>#DIV/0!</v>
      </c>
    </row>
    <row r="1540" spans="1:5" s="20" customFormat="1" ht="32.25" customHeight="1" thickBot="1">
      <c r="A1540" s="1177" t="s">
        <v>29</v>
      </c>
      <c r="B1540" s="1177"/>
      <c r="C1540" s="1177"/>
      <c r="D1540" s="1177"/>
    </row>
    <row r="1541" spans="1:5" s="17" customFormat="1" ht="16.75" customHeight="1" outlineLevel="1">
      <c r="A1541" s="1180" t="s">
        <v>20</v>
      </c>
      <c r="B1541" s="1181"/>
      <c r="C1541" s="1181"/>
      <c r="D1541" s="27">
        <f>MIN(C1552:D2051)</f>
        <v>0</v>
      </c>
    </row>
    <row r="1542" spans="1:5" s="17" customFormat="1" ht="16.75" customHeight="1" outlineLevel="1">
      <c r="A1542" s="1173" t="s">
        <v>21</v>
      </c>
      <c r="B1542" s="1174"/>
      <c r="C1542" s="1174"/>
      <c r="D1542" s="22">
        <f>MAX(C1552:D2051)</f>
        <v>0</v>
      </c>
    </row>
    <row r="1543" spans="1:5" s="17" customFormat="1" ht="16.75" customHeight="1" outlineLevel="1">
      <c r="A1543" s="1173" t="s">
        <v>22</v>
      </c>
      <c r="B1543" s="1174"/>
      <c r="C1543" s="1174"/>
      <c r="D1543" s="22" t="e">
        <f>AVERAGE(C1552:D2051)</f>
        <v>#DIV/0!</v>
      </c>
    </row>
    <row r="1544" spans="1:5" s="17" customFormat="1" ht="33.75" customHeight="1" outlineLevel="1">
      <c r="A1544" s="1175" t="s">
        <v>23</v>
      </c>
      <c r="B1544" s="1174"/>
      <c r="C1544" s="1174"/>
      <c r="D1544" s="22" t="e">
        <f>D1543*1.1</f>
        <v>#DIV/0!</v>
      </c>
    </row>
    <row r="1545" spans="1:5" s="17" customFormat="1" ht="33.75" customHeight="1" outlineLevel="1">
      <c r="A1545" s="1175" t="s">
        <v>24</v>
      </c>
      <c r="B1545" s="1174"/>
      <c r="C1545" s="1174"/>
      <c r="D1545" s="22" t="e">
        <f>D1543*0.9</f>
        <v>#DIV/0!</v>
      </c>
    </row>
    <row r="1546" spans="1:5" s="17" customFormat="1" ht="31.5" customHeight="1" outlineLevel="1">
      <c r="A1546" s="1175" t="s">
        <v>25</v>
      </c>
      <c r="B1546" s="1174"/>
      <c r="C1546" s="1174"/>
      <c r="D1546" s="23" t="e">
        <f>SUM(E1552:E2051)</f>
        <v>#DIV/0!</v>
      </c>
    </row>
    <row r="1547" spans="1:5" s="17" customFormat="1" ht="16.75" customHeight="1" outlineLevel="1">
      <c r="A1547" s="1173" t="s">
        <v>26</v>
      </c>
      <c r="B1547" s="1174"/>
      <c r="C1547" s="1174"/>
      <c r="D1547" s="23" t="e">
        <f>D1546/COUNTA(C1552:D2051)</f>
        <v>#DIV/0!</v>
      </c>
    </row>
    <row r="1548" spans="1:5" s="17" customFormat="1" ht="16.75" customHeight="1" outlineLevel="1">
      <c r="A1548" s="1173" t="s">
        <v>466</v>
      </c>
      <c r="B1548" s="1174"/>
      <c r="C1548" s="1174"/>
      <c r="D1548" s="722"/>
    </row>
    <row r="1549" spans="1:5" s="17" customFormat="1" ht="17.25" customHeight="1" outlineLevel="1" thickBot="1">
      <c r="A1549" s="1167" t="s">
        <v>407</v>
      </c>
      <c r="B1549" s="1168"/>
      <c r="C1549" s="1168"/>
      <c r="D1549" s="586" t="e">
        <f>STDEV(C1552:C2051)/D1543</f>
        <v>#DIV/0!</v>
      </c>
    </row>
    <row r="1550" spans="1:5" s="17" customFormat="1" ht="6.75" customHeight="1" outlineLevel="1" thickBot="1">
      <c r="B1550" s="25"/>
      <c r="C1550" s="25"/>
      <c r="D1550" s="26"/>
    </row>
    <row r="1551" spans="1:5" s="17" customFormat="1" ht="17.25" customHeight="1" outlineLevel="2">
      <c r="A1551" s="1169" t="s">
        <v>27</v>
      </c>
      <c r="B1551" s="1170"/>
      <c r="C1551" s="1171" t="s">
        <v>28</v>
      </c>
      <c r="D1551" s="1172"/>
    </row>
    <row r="1552" spans="1:5" s="17" customFormat="1" ht="16.75" customHeight="1" outlineLevel="2">
      <c r="A1552" s="1163">
        <v>1</v>
      </c>
      <c r="B1552" s="1164"/>
      <c r="C1552" s="1165"/>
      <c r="D1552" s="1166"/>
      <c r="E1552" s="587" t="e">
        <f>IF(AND(C1552&gt;=D$1545,C1552&lt;=D$1544),1,0)</f>
        <v>#DIV/0!</v>
      </c>
    </row>
    <row r="1553" spans="1:5" s="17" customFormat="1" ht="16.75" customHeight="1" outlineLevel="2">
      <c r="A1553" s="1163">
        <v>2</v>
      </c>
      <c r="B1553" s="1164"/>
      <c r="C1553" s="1165"/>
      <c r="D1553" s="1166"/>
      <c r="E1553" s="587" t="e">
        <f t="shared" ref="E1553:E1616" si="44">IF(AND(C1553&gt;=D$1545,C1553&lt;=D$1544),1,0)</f>
        <v>#DIV/0!</v>
      </c>
    </row>
    <row r="1554" spans="1:5" s="17" customFormat="1" ht="16.75" customHeight="1" outlineLevel="2">
      <c r="A1554" s="1163">
        <v>3</v>
      </c>
      <c r="B1554" s="1164"/>
      <c r="C1554" s="1165"/>
      <c r="D1554" s="1166"/>
      <c r="E1554" s="587" t="e">
        <f t="shared" si="44"/>
        <v>#DIV/0!</v>
      </c>
    </row>
    <row r="1555" spans="1:5" s="17" customFormat="1" ht="16.75" customHeight="1" outlineLevel="2">
      <c r="A1555" s="1163">
        <v>4</v>
      </c>
      <c r="B1555" s="1164"/>
      <c r="C1555" s="1165"/>
      <c r="D1555" s="1166"/>
      <c r="E1555" s="587" t="e">
        <f t="shared" si="44"/>
        <v>#DIV/0!</v>
      </c>
    </row>
    <row r="1556" spans="1:5" s="17" customFormat="1" ht="16.75" customHeight="1" outlineLevel="2">
      <c r="A1556" s="1163">
        <v>5</v>
      </c>
      <c r="B1556" s="1164"/>
      <c r="C1556" s="1165"/>
      <c r="D1556" s="1166"/>
      <c r="E1556" s="587" t="e">
        <f t="shared" si="44"/>
        <v>#DIV/0!</v>
      </c>
    </row>
    <row r="1557" spans="1:5" s="17" customFormat="1" ht="16.75" customHeight="1" outlineLevel="2">
      <c r="A1557" s="1163">
        <v>6</v>
      </c>
      <c r="B1557" s="1164"/>
      <c r="C1557" s="1165"/>
      <c r="D1557" s="1166"/>
      <c r="E1557" s="587" t="e">
        <f t="shared" si="44"/>
        <v>#DIV/0!</v>
      </c>
    </row>
    <row r="1558" spans="1:5" s="17" customFormat="1" ht="16.75" customHeight="1" outlineLevel="2">
      <c r="A1558" s="1163">
        <v>7</v>
      </c>
      <c r="B1558" s="1164"/>
      <c r="C1558" s="1165"/>
      <c r="D1558" s="1166"/>
      <c r="E1558" s="587" t="e">
        <f t="shared" si="44"/>
        <v>#DIV/0!</v>
      </c>
    </row>
    <row r="1559" spans="1:5" s="17" customFormat="1" ht="16.75" customHeight="1" outlineLevel="2">
      <c r="A1559" s="1163">
        <v>8</v>
      </c>
      <c r="B1559" s="1164"/>
      <c r="C1559" s="1165"/>
      <c r="D1559" s="1166"/>
      <c r="E1559" s="587" t="e">
        <f t="shared" si="44"/>
        <v>#DIV/0!</v>
      </c>
    </row>
    <row r="1560" spans="1:5" s="17" customFormat="1" ht="16.75" customHeight="1" outlineLevel="2">
      <c r="A1560" s="1163">
        <v>9</v>
      </c>
      <c r="B1560" s="1164"/>
      <c r="C1560" s="1165"/>
      <c r="D1560" s="1166"/>
      <c r="E1560" s="587" t="e">
        <f t="shared" si="44"/>
        <v>#DIV/0!</v>
      </c>
    </row>
    <row r="1561" spans="1:5" s="17" customFormat="1" ht="16.75" customHeight="1" outlineLevel="2">
      <c r="A1561" s="1163">
        <v>10</v>
      </c>
      <c r="B1561" s="1164"/>
      <c r="C1561" s="1165"/>
      <c r="D1561" s="1166"/>
      <c r="E1561" s="587" t="e">
        <f t="shared" si="44"/>
        <v>#DIV/0!</v>
      </c>
    </row>
    <row r="1562" spans="1:5" s="17" customFormat="1" ht="16.75" customHeight="1" outlineLevel="2">
      <c r="A1562" s="1163">
        <v>11</v>
      </c>
      <c r="B1562" s="1164"/>
      <c r="C1562" s="1165"/>
      <c r="D1562" s="1166"/>
      <c r="E1562" s="587" t="e">
        <f t="shared" si="44"/>
        <v>#DIV/0!</v>
      </c>
    </row>
    <row r="1563" spans="1:5" s="17" customFormat="1" ht="16.75" customHeight="1" outlineLevel="2">
      <c r="A1563" s="1163">
        <v>12</v>
      </c>
      <c r="B1563" s="1164"/>
      <c r="C1563" s="1165"/>
      <c r="D1563" s="1166"/>
      <c r="E1563" s="587" t="e">
        <f t="shared" si="44"/>
        <v>#DIV/0!</v>
      </c>
    </row>
    <row r="1564" spans="1:5" s="17" customFormat="1" ht="16.75" customHeight="1" outlineLevel="2">
      <c r="A1564" s="1163">
        <v>13</v>
      </c>
      <c r="B1564" s="1164"/>
      <c r="C1564" s="1165"/>
      <c r="D1564" s="1166"/>
      <c r="E1564" s="587" t="e">
        <f t="shared" si="44"/>
        <v>#DIV/0!</v>
      </c>
    </row>
    <row r="1565" spans="1:5" s="17" customFormat="1" ht="16.75" customHeight="1" outlineLevel="2">
      <c r="A1565" s="1163">
        <v>14</v>
      </c>
      <c r="B1565" s="1164"/>
      <c r="C1565" s="1165"/>
      <c r="D1565" s="1166"/>
      <c r="E1565" s="587" t="e">
        <f t="shared" si="44"/>
        <v>#DIV/0!</v>
      </c>
    </row>
    <row r="1566" spans="1:5" s="17" customFormat="1" ht="16.75" customHeight="1" outlineLevel="2">
      <c r="A1566" s="1163">
        <v>15</v>
      </c>
      <c r="B1566" s="1164"/>
      <c r="C1566" s="1165"/>
      <c r="D1566" s="1166"/>
      <c r="E1566" s="587" t="e">
        <f t="shared" si="44"/>
        <v>#DIV/0!</v>
      </c>
    </row>
    <row r="1567" spans="1:5" s="17" customFormat="1" ht="16.75" customHeight="1" outlineLevel="2">
      <c r="A1567" s="1163">
        <v>16</v>
      </c>
      <c r="B1567" s="1164"/>
      <c r="C1567" s="1165"/>
      <c r="D1567" s="1166"/>
      <c r="E1567" s="587" t="e">
        <f t="shared" si="44"/>
        <v>#DIV/0!</v>
      </c>
    </row>
    <row r="1568" spans="1:5" s="17" customFormat="1" ht="16.75" customHeight="1" outlineLevel="2">
      <c r="A1568" s="1163">
        <v>17</v>
      </c>
      <c r="B1568" s="1164"/>
      <c r="C1568" s="1165"/>
      <c r="D1568" s="1166"/>
      <c r="E1568" s="587" t="e">
        <f t="shared" si="44"/>
        <v>#DIV/0!</v>
      </c>
    </row>
    <row r="1569" spans="1:5" s="17" customFormat="1" ht="16.75" customHeight="1" outlineLevel="2">
      <c r="A1569" s="1163">
        <v>18</v>
      </c>
      <c r="B1569" s="1164"/>
      <c r="C1569" s="1165"/>
      <c r="D1569" s="1166"/>
      <c r="E1569" s="587" t="e">
        <f t="shared" si="44"/>
        <v>#DIV/0!</v>
      </c>
    </row>
    <row r="1570" spans="1:5" s="17" customFormat="1" ht="16.75" customHeight="1" outlineLevel="2">
      <c r="A1570" s="1163">
        <v>19</v>
      </c>
      <c r="B1570" s="1164"/>
      <c r="C1570" s="1165"/>
      <c r="D1570" s="1166"/>
      <c r="E1570" s="587" t="e">
        <f t="shared" si="44"/>
        <v>#DIV/0!</v>
      </c>
    </row>
    <row r="1571" spans="1:5" s="17" customFormat="1" ht="16.75" customHeight="1" outlineLevel="2">
      <c r="A1571" s="1163">
        <v>20</v>
      </c>
      <c r="B1571" s="1164"/>
      <c r="C1571" s="1165"/>
      <c r="D1571" s="1166"/>
      <c r="E1571" s="587" t="e">
        <f t="shared" si="44"/>
        <v>#DIV/0!</v>
      </c>
    </row>
    <row r="1572" spans="1:5" s="17" customFormat="1" ht="16.75" customHeight="1" outlineLevel="2">
      <c r="A1572" s="1163">
        <v>21</v>
      </c>
      <c r="B1572" s="1164"/>
      <c r="C1572" s="1165"/>
      <c r="D1572" s="1166"/>
      <c r="E1572" s="587" t="e">
        <f t="shared" si="44"/>
        <v>#DIV/0!</v>
      </c>
    </row>
    <row r="1573" spans="1:5" s="17" customFormat="1" ht="16.75" customHeight="1" outlineLevel="2">
      <c r="A1573" s="1163">
        <v>22</v>
      </c>
      <c r="B1573" s="1164"/>
      <c r="C1573" s="1165"/>
      <c r="D1573" s="1166"/>
      <c r="E1573" s="587" t="e">
        <f t="shared" si="44"/>
        <v>#DIV/0!</v>
      </c>
    </row>
    <row r="1574" spans="1:5" s="17" customFormat="1" ht="16.75" customHeight="1" outlineLevel="2">
      <c r="A1574" s="1163">
        <v>23</v>
      </c>
      <c r="B1574" s="1164"/>
      <c r="C1574" s="1165"/>
      <c r="D1574" s="1166"/>
      <c r="E1574" s="587" t="e">
        <f t="shared" si="44"/>
        <v>#DIV/0!</v>
      </c>
    </row>
    <row r="1575" spans="1:5" s="17" customFormat="1" ht="16.75" customHeight="1" outlineLevel="2">
      <c r="A1575" s="1163">
        <v>24</v>
      </c>
      <c r="B1575" s="1164"/>
      <c r="C1575" s="1165"/>
      <c r="D1575" s="1166"/>
      <c r="E1575" s="587" t="e">
        <f t="shared" si="44"/>
        <v>#DIV/0!</v>
      </c>
    </row>
    <row r="1576" spans="1:5" s="17" customFormat="1" ht="16.75" customHeight="1" outlineLevel="2">
      <c r="A1576" s="1163">
        <v>25</v>
      </c>
      <c r="B1576" s="1164"/>
      <c r="C1576" s="1165"/>
      <c r="D1576" s="1166"/>
      <c r="E1576" s="587" t="e">
        <f t="shared" si="44"/>
        <v>#DIV/0!</v>
      </c>
    </row>
    <row r="1577" spans="1:5" s="17" customFormat="1" ht="16.75" customHeight="1" outlineLevel="2">
      <c r="A1577" s="1163">
        <v>26</v>
      </c>
      <c r="B1577" s="1164"/>
      <c r="C1577" s="1165"/>
      <c r="D1577" s="1166"/>
      <c r="E1577" s="587" t="e">
        <f t="shared" si="44"/>
        <v>#DIV/0!</v>
      </c>
    </row>
    <row r="1578" spans="1:5" s="17" customFormat="1" ht="16.75" customHeight="1" outlineLevel="2">
      <c r="A1578" s="1163">
        <v>27</v>
      </c>
      <c r="B1578" s="1164"/>
      <c r="C1578" s="1165"/>
      <c r="D1578" s="1166"/>
      <c r="E1578" s="587" t="e">
        <f t="shared" si="44"/>
        <v>#DIV/0!</v>
      </c>
    </row>
    <row r="1579" spans="1:5" s="17" customFormat="1" ht="16.75" customHeight="1" outlineLevel="2">
      <c r="A1579" s="1163">
        <v>28</v>
      </c>
      <c r="B1579" s="1164"/>
      <c r="C1579" s="1165"/>
      <c r="D1579" s="1166"/>
      <c r="E1579" s="587" t="e">
        <f t="shared" si="44"/>
        <v>#DIV/0!</v>
      </c>
    </row>
    <row r="1580" spans="1:5" s="17" customFormat="1" ht="16.75" customHeight="1" outlineLevel="2">
      <c r="A1580" s="1163">
        <v>29</v>
      </c>
      <c r="B1580" s="1164"/>
      <c r="C1580" s="1165"/>
      <c r="D1580" s="1166"/>
      <c r="E1580" s="587" t="e">
        <f t="shared" si="44"/>
        <v>#DIV/0!</v>
      </c>
    </row>
    <row r="1581" spans="1:5" s="17" customFormat="1" ht="16.75" customHeight="1" outlineLevel="2">
      <c r="A1581" s="1163">
        <v>30</v>
      </c>
      <c r="B1581" s="1164"/>
      <c r="C1581" s="1165"/>
      <c r="D1581" s="1166"/>
      <c r="E1581" s="587" t="e">
        <f t="shared" si="44"/>
        <v>#DIV/0!</v>
      </c>
    </row>
    <row r="1582" spans="1:5" s="17" customFormat="1" ht="16.75" customHeight="1" outlineLevel="2">
      <c r="A1582" s="1163">
        <v>31</v>
      </c>
      <c r="B1582" s="1164"/>
      <c r="C1582" s="1165"/>
      <c r="D1582" s="1166"/>
      <c r="E1582" s="587" t="e">
        <f t="shared" si="44"/>
        <v>#DIV/0!</v>
      </c>
    </row>
    <row r="1583" spans="1:5" s="17" customFormat="1" ht="16.75" customHeight="1" outlineLevel="2">
      <c r="A1583" s="1163">
        <v>32</v>
      </c>
      <c r="B1583" s="1164"/>
      <c r="C1583" s="1165"/>
      <c r="D1583" s="1166"/>
      <c r="E1583" s="587" t="e">
        <f t="shared" si="44"/>
        <v>#DIV/0!</v>
      </c>
    </row>
    <row r="1584" spans="1:5" s="17" customFormat="1" ht="16.75" customHeight="1" outlineLevel="2">
      <c r="A1584" s="1163">
        <v>33</v>
      </c>
      <c r="B1584" s="1164"/>
      <c r="C1584" s="1165"/>
      <c r="D1584" s="1166"/>
      <c r="E1584" s="587" t="e">
        <f t="shared" si="44"/>
        <v>#DIV/0!</v>
      </c>
    </row>
    <row r="1585" spans="1:5" s="17" customFormat="1" ht="16.75" customHeight="1" outlineLevel="2">
      <c r="A1585" s="1163">
        <v>34</v>
      </c>
      <c r="B1585" s="1164"/>
      <c r="C1585" s="1165"/>
      <c r="D1585" s="1166"/>
      <c r="E1585" s="587" t="e">
        <f t="shared" si="44"/>
        <v>#DIV/0!</v>
      </c>
    </row>
    <row r="1586" spans="1:5" s="17" customFormat="1" ht="16.75" customHeight="1" outlineLevel="2">
      <c r="A1586" s="1163">
        <v>35</v>
      </c>
      <c r="B1586" s="1164"/>
      <c r="C1586" s="1165"/>
      <c r="D1586" s="1166"/>
      <c r="E1586" s="587" t="e">
        <f t="shared" si="44"/>
        <v>#DIV/0!</v>
      </c>
    </row>
    <row r="1587" spans="1:5" s="17" customFormat="1" ht="16.75" customHeight="1" outlineLevel="2">
      <c r="A1587" s="1163">
        <v>36</v>
      </c>
      <c r="B1587" s="1164"/>
      <c r="C1587" s="1165"/>
      <c r="D1587" s="1166"/>
      <c r="E1587" s="587" t="e">
        <f t="shared" si="44"/>
        <v>#DIV/0!</v>
      </c>
    </row>
    <row r="1588" spans="1:5" s="17" customFormat="1" ht="16.75" customHeight="1" outlineLevel="2">
      <c r="A1588" s="1163">
        <v>37</v>
      </c>
      <c r="B1588" s="1164"/>
      <c r="C1588" s="1165"/>
      <c r="D1588" s="1166"/>
      <c r="E1588" s="587" t="e">
        <f t="shared" si="44"/>
        <v>#DIV/0!</v>
      </c>
    </row>
    <row r="1589" spans="1:5" s="17" customFormat="1" ht="16.75" customHeight="1" outlineLevel="2">
      <c r="A1589" s="1163">
        <v>38</v>
      </c>
      <c r="B1589" s="1164"/>
      <c r="C1589" s="1165"/>
      <c r="D1589" s="1166"/>
      <c r="E1589" s="587" t="e">
        <f t="shared" si="44"/>
        <v>#DIV/0!</v>
      </c>
    </row>
    <row r="1590" spans="1:5" s="17" customFormat="1" ht="16.75" customHeight="1" outlineLevel="2">
      <c r="A1590" s="1163">
        <v>39</v>
      </c>
      <c r="B1590" s="1164"/>
      <c r="C1590" s="1165"/>
      <c r="D1590" s="1166"/>
      <c r="E1590" s="587" t="e">
        <f t="shared" si="44"/>
        <v>#DIV/0!</v>
      </c>
    </row>
    <row r="1591" spans="1:5" s="17" customFormat="1" ht="16.75" customHeight="1" outlineLevel="2">
      <c r="A1591" s="1163">
        <v>40</v>
      </c>
      <c r="B1591" s="1164"/>
      <c r="C1591" s="1165"/>
      <c r="D1591" s="1166"/>
      <c r="E1591" s="587" t="e">
        <f t="shared" si="44"/>
        <v>#DIV/0!</v>
      </c>
    </row>
    <row r="1592" spans="1:5" s="17" customFormat="1" ht="16.75" customHeight="1" outlineLevel="2">
      <c r="A1592" s="1163">
        <v>41</v>
      </c>
      <c r="B1592" s="1164"/>
      <c r="C1592" s="1165"/>
      <c r="D1592" s="1166"/>
      <c r="E1592" s="587" t="e">
        <f t="shared" si="44"/>
        <v>#DIV/0!</v>
      </c>
    </row>
    <row r="1593" spans="1:5" s="17" customFormat="1" ht="16.75" customHeight="1" outlineLevel="2">
      <c r="A1593" s="1163">
        <v>42</v>
      </c>
      <c r="B1593" s="1164"/>
      <c r="C1593" s="1165"/>
      <c r="D1593" s="1166"/>
      <c r="E1593" s="587" t="e">
        <f t="shared" si="44"/>
        <v>#DIV/0!</v>
      </c>
    </row>
    <row r="1594" spans="1:5" s="17" customFormat="1" ht="16.75" customHeight="1" outlineLevel="2">
      <c r="A1594" s="1163">
        <v>43</v>
      </c>
      <c r="B1594" s="1164"/>
      <c r="C1594" s="1165"/>
      <c r="D1594" s="1166"/>
      <c r="E1594" s="587" t="e">
        <f t="shared" si="44"/>
        <v>#DIV/0!</v>
      </c>
    </row>
    <row r="1595" spans="1:5" s="17" customFormat="1" ht="16.75" customHeight="1" outlineLevel="2">
      <c r="A1595" s="1163">
        <v>44</v>
      </c>
      <c r="B1595" s="1164"/>
      <c r="C1595" s="1165"/>
      <c r="D1595" s="1166"/>
      <c r="E1595" s="587" t="e">
        <f t="shared" si="44"/>
        <v>#DIV/0!</v>
      </c>
    </row>
    <row r="1596" spans="1:5" s="17" customFormat="1" ht="16.75" customHeight="1" outlineLevel="2">
      <c r="A1596" s="1163">
        <v>45</v>
      </c>
      <c r="B1596" s="1164"/>
      <c r="C1596" s="1165"/>
      <c r="D1596" s="1166"/>
      <c r="E1596" s="587" t="e">
        <f t="shared" si="44"/>
        <v>#DIV/0!</v>
      </c>
    </row>
    <row r="1597" spans="1:5" s="17" customFormat="1" ht="16.75" customHeight="1" outlineLevel="2">
      <c r="A1597" s="1163">
        <v>46</v>
      </c>
      <c r="B1597" s="1164"/>
      <c r="C1597" s="1165"/>
      <c r="D1597" s="1166"/>
      <c r="E1597" s="587" t="e">
        <f t="shared" si="44"/>
        <v>#DIV/0!</v>
      </c>
    </row>
    <row r="1598" spans="1:5" s="17" customFormat="1" ht="16.75" customHeight="1" outlineLevel="2">
      <c r="A1598" s="1163">
        <v>47</v>
      </c>
      <c r="B1598" s="1164"/>
      <c r="C1598" s="1165"/>
      <c r="D1598" s="1166"/>
      <c r="E1598" s="587" t="e">
        <f t="shared" si="44"/>
        <v>#DIV/0!</v>
      </c>
    </row>
    <row r="1599" spans="1:5" s="17" customFormat="1" ht="16.75" customHeight="1" outlineLevel="2">
      <c r="A1599" s="1163">
        <v>48</v>
      </c>
      <c r="B1599" s="1164"/>
      <c r="C1599" s="1165"/>
      <c r="D1599" s="1166"/>
      <c r="E1599" s="587" t="e">
        <f t="shared" si="44"/>
        <v>#DIV/0!</v>
      </c>
    </row>
    <row r="1600" spans="1:5" s="17" customFormat="1" ht="16.75" customHeight="1" outlineLevel="2">
      <c r="A1600" s="1163">
        <v>49</v>
      </c>
      <c r="B1600" s="1164"/>
      <c r="C1600" s="1165"/>
      <c r="D1600" s="1166"/>
      <c r="E1600" s="587" t="e">
        <f t="shared" si="44"/>
        <v>#DIV/0!</v>
      </c>
    </row>
    <row r="1601" spans="1:5" s="17" customFormat="1" ht="16.75" customHeight="1" outlineLevel="2">
      <c r="A1601" s="1163">
        <v>50</v>
      </c>
      <c r="B1601" s="1164"/>
      <c r="C1601" s="1165"/>
      <c r="D1601" s="1166"/>
      <c r="E1601" s="587" t="e">
        <f t="shared" si="44"/>
        <v>#DIV/0!</v>
      </c>
    </row>
    <row r="1602" spans="1:5" s="17" customFormat="1" ht="16.75" customHeight="1" outlineLevel="2">
      <c r="A1602" s="1163">
        <v>51</v>
      </c>
      <c r="B1602" s="1164"/>
      <c r="C1602" s="1165"/>
      <c r="D1602" s="1166"/>
      <c r="E1602" s="587" t="e">
        <f t="shared" si="44"/>
        <v>#DIV/0!</v>
      </c>
    </row>
    <row r="1603" spans="1:5" s="17" customFormat="1" ht="16.75" customHeight="1" outlineLevel="2">
      <c r="A1603" s="1163">
        <v>52</v>
      </c>
      <c r="B1603" s="1164"/>
      <c r="C1603" s="1165"/>
      <c r="D1603" s="1166"/>
      <c r="E1603" s="587" t="e">
        <f t="shared" si="44"/>
        <v>#DIV/0!</v>
      </c>
    </row>
    <row r="1604" spans="1:5" s="17" customFormat="1" ht="16.75" customHeight="1" outlineLevel="2">
      <c r="A1604" s="1163">
        <v>53</v>
      </c>
      <c r="B1604" s="1164"/>
      <c r="C1604" s="1165"/>
      <c r="D1604" s="1166"/>
      <c r="E1604" s="587" t="e">
        <f t="shared" si="44"/>
        <v>#DIV/0!</v>
      </c>
    </row>
    <row r="1605" spans="1:5" s="17" customFormat="1" ht="16.75" customHeight="1" outlineLevel="2">
      <c r="A1605" s="1163">
        <v>54</v>
      </c>
      <c r="B1605" s="1164"/>
      <c r="C1605" s="1165"/>
      <c r="D1605" s="1166"/>
      <c r="E1605" s="587" t="e">
        <f t="shared" si="44"/>
        <v>#DIV/0!</v>
      </c>
    </row>
    <row r="1606" spans="1:5" s="17" customFormat="1" ht="16.75" customHeight="1" outlineLevel="2">
      <c r="A1606" s="1163">
        <v>55</v>
      </c>
      <c r="B1606" s="1164"/>
      <c r="C1606" s="1165"/>
      <c r="D1606" s="1166"/>
      <c r="E1606" s="587" t="e">
        <f t="shared" si="44"/>
        <v>#DIV/0!</v>
      </c>
    </row>
    <row r="1607" spans="1:5" s="17" customFormat="1" ht="16.75" customHeight="1" outlineLevel="2">
      <c r="A1607" s="1163">
        <v>56</v>
      </c>
      <c r="B1607" s="1164"/>
      <c r="C1607" s="1165"/>
      <c r="D1607" s="1166"/>
      <c r="E1607" s="587" t="e">
        <f t="shared" si="44"/>
        <v>#DIV/0!</v>
      </c>
    </row>
    <row r="1608" spans="1:5" s="17" customFormat="1" ht="16.75" customHeight="1" outlineLevel="2">
      <c r="A1608" s="1163">
        <v>57</v>
      </c>
      <c r="B1608" s="1164"/>
      <c r="C1608" s="1165"/>
      <c r="D1608" s="1166"/>
      <c r="E1608" s="587" t="e">
        <f t="shared" si="44"/>
        <v>#DIV/0!</v>
      </c>
    </row>
    <row r="1609" spans="1:5" s="17" customFormat="1" ht="16.75" customHeight="1" outlineLevel="2">
      <c r="A1609" s="1163">
        <v>58</v>
      </c>
      <c r="B1609" s="1164"/>
      <c r="C1609" s="1165"/>
      <c r="D1609" s="1166"/>
      <c r="E1609" s="587" t="e">
        <f t="shared" si="44"/>
        <v>#DIV/0!</v>
      </c>
    </row>
    <row r="1610" spans="1:5" s="17" customFormat="1" ht="16.75" customHeight="1" outlineLevel="2">
      <c r="A1610" s="1163">
        <v>59</v>
      </c>
      <c r="B1610" s="1164"/>
      <c r="C1610" s="1165"/>
      <c r="D1610" s="1166"/>
      <c r="E1610" s="587" t="e">
        <f t="shared" si="44"/>
        <v>#DIV/0!</v>
      </c>
    </row>
    <row r="1611" spans="1:5" s="17" customFormat="1" ht="16.75" customHeight="1" outlineLevel="2">
      <c r="A1611" s="1163">
        <v>60</v>
      </c>
      <c r="B1611" s="1164"/>
      <c r="C1611" s="1165"/>
      <c r="D1611" s="1166"/>
      <c r="E1611" s="587" t="e">
        <f t="shared" si="44"/>
        <v>#DIV/0!</v>
      </c>
    </row>
    <row r="1612" spans="1:5" s="17" customFormat="1" ht="16.75" customHeight="1" outlineLevel="2">
      <c r="A1612" s="1163">
        <v>61</v>
      </c>
      <c r="B1612" s="1164"/>
      <c r="C1612" s="1165"/>
      <c r="D1612" s="1166"/>
      <c r="E1612" s="587" t="e">
        <f t="shared" si="44"/>
        <v>#DIV/0!</v>
      </c>
    </row>
    <row r="1613" spans="1:5" s="17" customFormat="1" ht="16.75" customHeight="1" outlineLevel="2">
      <c r="A1613" s="1163">
        <v>62</v>
      </c>
      <c r="B1613" s="1164"/>
      <c r="C1613" s="1165"/>
      <c r="D1613" s="1166"/>
      <c r="E1613" s="587" t="e">
        <f t="shared" si="44"/>
        <v>#DIV/0!</v>
      </c>
    </row>
    <row r="1614" spans="1:5" s="17" customFormat="1" ht="16.75" customHeight="1" outlineLevel="2">
      <c r="A1614" s="1163">
        <v>63</v>
      </c>
      <c r="B1614" s="1164"/>
      <c r="C1614" s="1165"/>
      <c r="D1614" s="1166"/>
      <c r="E1614" s="587" t="e">
        <f t="shared" si="44"/>
        <v>#DIV/0!</v>
      </c>
    </row>
    <row r="1615" spans="1:5" s="17" customFormat="1" ht="16.75" customHeight="1" outlineLevel="2">
      <c r="A1615" s="1163">
        <v>64</v>
      </c>
      <c r="B1615" s="1164"/>
      <c r="C1615" s="1165"/>
      <c r="D1615" s="1166"/>
      <c r="E1615" s="587" t="e">
        <f t="shared" si="44"/>
        <v>#DIV/0!</v>
      </c>
    </row>
    <row r="1616" spans="1:5" s="17" customFormat="1" ht="16.75" customHeight="1" outlineLevel="2">
      <c r="A1616" s="1163">
        <v>65</v>
      </c>
      <c r="B1616" s="1164"/>
      <c r="C1616" s="1165"/>
      <c r="D1616" s="1166"/>
      <c r="E1616" s="587" t="e">
        <f t="shared" si="44"/>
        <v>#DIV/0!</v>
      </c>
    </row>
    <row r="1617" spans="1:5" s="17" customFormat="1" ht="16.75" customHeight="1" outlineLevel="2">
      <c r="A1617" s="1163">
        <v>66</v>
      </c>
      <c r="B1617" s="1164"/>
      <c r="C1617" s="1165"/>
      <c r="D1617" s="1166"/>
      <c r="E1617" s="587" t="e">
        <f t="shared" ref="E1617:E1680" si="45">IF(AND(C1617&gt;=D$1545,C1617&lt;=D$1544),1,0)</f>
        <v>#DIV/0!</v>
      </c>
    </row>
    <row r="1618" spans="1:5" s="17" customFormat="1" ht="16.75" customHeight="1" outlineLevel="2">
      <c r="A1618" s="1163">
        <v>67</v>
      </c>
      <c r="B1618" s="1164"/>
      <c r="C1618" s="1165"/>
      <c r="D1618" s="1166"/>
      <c r="E1618" s="587" t="e">
        <f t="shared" si="45"/>
        <v>#DIV/0!</v>
      </c>
    </row>
    <row r="1619" spans="1:5" s="17" customFormat="1" ht="16.75" customHeight="1" outlineLevel="2">
      <c r="A1619" s="1163">
        <v>68</v>
      </c>
      <c r="B1619" s="1164"/>
      <c r="C1619" s="1165"/>
      <c r="D1619" s="1166"/>
      <c r="E1619" s="587" t="e">
        <f t="shared" si="45"/>
        <v>#DIV/0!</v>
      </c>
    </row>
    <row r="1620" spans="1:5" s="17" customFormat="1" ht="16.75" customHeight="1" outlineLevel="2">
      <c r="A1620" s="1163">
        <v>69</v>
      </c>
      <c r="B1620" s="1164"/>
      <c r="C1620" s="1165"/>
      <c r="D1620" s="1166"/>
      <c r="E1620" s="587" t="e">
        <f t="shared" si="45"/>
        <v>#DIV/0!</v>
      </c>
    </row>
    <row r="1621" spans="1:5" s="17" customFormat="1" ht="16.75" customHeight="1" outlineLevel="2">
      <c r="A1621" s="1163">
        <v>70</v>
      </c>
      <c r="B1621" s="1164"/>
      <c r="C1621" s="1165"/>
      <c r="D1621" s="1166"/>
      <c r="E1621" s="587" t="e">
        <f t="shared" si="45"/>
        <v>#DIV/0!</v>
      </c>
    </row>
    <row r="1622" spans="1:5" s="17" customFormat="1" ht="16.75" customHeight="1" outlineLevel="2">
      <c r="A1622" s="1163">
        <v>71</v>
      </c>
      <c r="B1622" s="1164"/>
      <c r="C1622" s="1165"/>
      <c r="D1622" s="1166"/>
      <c r="E1622" s="587" t="e">
        <f t="shared" si="45"/>
        <v>#DIV/0!</v>
      </c>
    </row>
    <row r="1623" spans="1:5" s="17" customFormat="1" ht="16.75" customHeight="1" outlineLevel="2">
      <c r="A1623" s="1163">
        <v>72</v>
      </c>
      <c r="B1623" s="1164"/>
      <c r="C1623" s="1165"/>
      <c r="D1623" s="1166"/>
      <c r="E1623" s="587" t="e">
        <f t="shared" si="45"/>
        <v>#DIV/0!</v>
      </c>
    </row>
    <row r="1624" spans="1:5" s="17" customFormat="1" ht="16.75" customHeight="1" outlineLevel="2">
      <c r="A1624" s="1163">
        <v>73</v>
      </c>
      <c r="B1624" s="1164"/>
      <c r="C1624" s="1165"/>
      <c r="D1624" s="1166"/>
      <c r="E1624" s="587" t="e">
        <f t="shared" si="45"/>
        <v>#DIV/0!</v>
      </c>
    </row>
    <row r="1625" spans="1:5" s="17" customFormat="1" ht="16.75" customHeight="1" outlineLevel="2">
      <c r="A1625" s="1163">
        <v>74</v>
      </c>
      <c r="B1625" s="1164"/>
      <c r="C1625" s="1165"/>
      <c r="D1625" s="1166"/>
      <c r="E1625" s="587" t="e">
        <f t="shared" si="45"/>
        <v>#DIV/0!</v>
      </c>
    </row>
    <row r="1626" spans="1:5" s="17" customFormat="1" ht="16.75" customHeight="1" outlineLevel="2">
      <c r="A1626" s="1163">
        <v>75</v>
      </c>
      <c r="B1626" s="1164"/>
      <c r="C1626" s="1165"/>
      <c r="D1626" s="1166"/>
      <c r="E1626" s="587" t="e">
        <f t="shared" si="45"/>
        <v>#DIV/0!</v>
      </c>
    </row>
    <row r="1627" spans="1:5" s="17" customFormat="1" ht="16.75" customHeight="1" outlineLevel="2">
      <c r="A1627" s="1163">
        <v>76</v>
      </c>
      <c r="B1627" s="1164"/>
      <c r="C1627" s="1165"/>
      <c r="D1627" s="1166"/>
      <c r="E1627" s="587" t="e">
        <f t="shared" si="45"/>
        <v>#DIV/0!</v>
      </c>
    </row>
    <row r="1628" spans="1:5" s="17" customFormat="1" ht="16.75" customHeight="1" outlineLevel="2">
      <c r="A1628" s="1163">
        <v>77</v>
      </c>
      <c r="B1628" s="1164"/>
      <c r="C1628" s="1165"/>
      <c r="D1628" s="1166"/>
      <c r="E1628" s="587" t="e">
        <f t="shared" si="45"/>
        <v>#DIV/0!</v>
      </c>
    </row>
    <row r="1629" spans="1:5" s="17" customFormat="1" ht="16.75" customHeight="1" outlineLevel="2">
      <c r="A1629" s="1163">
        <v>78</v>
      </c>
      <c r="B1629" s="1164"/>
      <c r="C1629" s="1165"/>
      <c r="D1629" s="1166"/>
      <c r="E1629" s="587" t="e">
        <f t="shared" si="45"/>
        <v>#DIV/0!</v>
      </c>
    </row>
    <row r="1630" spans="1:5" s="17" customFormat="1" ht="16.75" customHeight="1" outlineLevel="2">
      <c r="A1630" s="1163">
        <v>79</v>
      </c>
      <c r="B1630" s="1164"/>
      <c r="C1630" s="1165"/>
      <c r="D1630" s="1166"/>
      <c r="E1630" s="587" t="e">
        <f t="shared" si="45"/>
        <v>#DIV/0!</v>
      </c>
    </row>
    <row r="1631" spans="1:5" s="17" customFormat="1" ht="16.75" customHeight="1" outlineLevel="2">
      <c r="A1631" s="1163">
        <v>80</v>
      </c>
      <c r="B1631" s="1164"/>
      <c r="C1631" s="1165"/>
      <c r="D1631" s="1166"/>
      <c r="E1631" s="587" t="e">
        <f t="shared" si="45"/>
        <v>#DIV/0!</v>
      </c>
    </row>
    <row r="1632" spans="1:5" s="17" customFormat="1" ht="16.75" customHeight="1" outlineLevel="2">
      <c r="A1632" s="1163">
        <v>81</v>
      </c>
      <c r="B1632" s="1164"/>
      <c r="C1632" s="1165"/>
      <c r="D1632" s="1166"/>
      <c r="E1632" s="587" t="e">
        <f t="shared" si="45"/>
        <v>#DIV/0!</v>
      </c>
    </row>
    <row r="1633" spans="1:5" s="17" customFormat="1" ht="16.75" customHeight="1" outlineLevel="2">
      <c r="A1633" s="1163">
        <v>82</v>
      </c>
      <c r="B1633" s="1164"/>
      <c r="C1633" s="1165"/>
      <c r="D1633" s="1166"/>
      <c r="E1633" s="587" t="e">
        <f t="shared" si="45"/>
        <v>#DIV/0!</v>
      </c>
    </row>
    <row r="1634" spans="1:5" s="17" customFormat="1" ht="16.75" customHeight="1" outlineLevel="2">
      <c r="A1634" s="1163">
        <v>83</v>
      </c>
      <c r="B1634" s="1164"/>
      <c r="C1634" s="1165"/>
      <c r="D1634" s="1166"/>
      <c r="E1634" s="587" t="e">
        <f t="shared" si="45"/>
        <v>#DIV/0!</v>
      </c>
    </row>
    <row r="1635" spans="1:5" s="17" customFormat="1" ht="16.75" customHeight="1" outlineLevel="2">
      <c r="A1635" s="1163">
        <v>84</v>
      </c>
      <c r="B1635" s="1164"/>
      <c r="C1635" s="1165"/>
      <c r="D1635" s="1166"/>
      <c r="E1635" s="587" t="e">
        <f t="shared" si="45"/>
        <v>#DIV/0!</v>
      </c>
    </row>
    <row r="1636" spans="1:5" s="17" customFormat="1" ht="16.75" customHeight="1" outlineLevel="2">
      <c r="A1636" s="1163">
        <v>85</v>
      </c>
      <c r="B1636" s="1164"/>
      <c r="C1636" s="1165"/>
      <c r="D1636" s="1166"/>
      <c r="E1636" s="587" t="e">
        <f t="shared" si="45"/>
        <v>#DIV/0!</v>
      </c>
    </row>
    <row r="1637" spans="1:5" s="17" customFormat="1" ht="16.75" customHeight="1" outlineLevel="2">
      <c r="A1637" s="1163">
        <v>86</v>
      </c>
      <c r="B1637" s="1164"/>
      <c r="C1637" s="1165"/>
      <c r="D1637" s="1166"/>
      <c r="E1637" s="587" t="e">
        <f t="shared" si="45"/>
        <v>#DIV/0!</v>
      </c>
    </row>
    <row r="1638" spans="1:5" s="17" customFormat="1" ht="16.75" customHeight="1" outlineLevel="2">
      <c r="A1638" s="1163">
        <v>87</v>
      </c>
      <c r="B1638" s="1164"/>
      <c r="C1638" s="1165"/>
      <c r="D1638" s="1166"/>
      <c r="E1638" s="587" t="e">
        <f t="shared" si="45"/>
        <v>#DIV/0!</v>
      </c>
    </row>
    <row r="1639" spans="1:5" s="17" customFormat="1" ht="16.75" customHeight="1" outlineLevel="2">
      <c r="A1639" s="1163">
        <v>88</v>
      </c>
      <c r="B1639" s="1164"/>
      <c r="C1639" s="1165"/>
      <c r="D1639" s="1166"/>
      <c r="E1639" s="587" t="e">
        <f t="shared" si="45"/>
        <v>#DIV/0!</v>
      </c>
    </row>
    <row r="1640" spans="1:5" s="17" customFormat="1" ht="16.75" customHeight="1" outlineLevel="2">
      <c r="A1640" s="1163">
        <v>89</v>
      </c>
      <c r="B1640" s="1164"/>
      <c r="C1640" s="1165"/>
      <c r="D1640" s="1166"/>
      <c r="E1640" s="587" t="e">
        <f t="shared" si="45"/>
        <v>#DIV/0!</v>
      </c>
    </row>
    <row r="1641" spans="1:5" s="17" customFormat="1" ht="16.75" customHeight="1" outlineLevel="2">
      <c r="A1641" s="1163">
        <v>90</v>
      </c>
      <c r="B1641" s="1164"/>
      <c r="C1641" s="1165"/>
      <c r="D1641" s="1166"/>
      <c r="E1641" s="587" t="e">
        <f t="shared" si="45"/>
        <v>#DIV/0!</v>
      </c>
    </row>
    <row r="1642" spans="1:5" s="17" customFormat="1" ht="16.75" customHeight="1" outlineLevel="2">
      <c r="A1642" s="1163">
        <v>91</v>
      </c>
      <c r="B1642" s="1164"/>
      <c r="C1642" s="1165"/>
      <c r="D1642" s="1166"/>
      <c r="E1642" s="587" t="e">
        <f t="shared" si="45"/>
        <v>#DIV/0!</v>
      </c>
    </row>
    <row r="1643" spans="1:5" s="17" customFormat="1" ht="16.75" customHeight="1" outlineLevel="2">
      <c r="A1643" s="1163">
        <v>92</v>
      </c>
      <c r="B1643" s="1164"/>
      <c r="C1643" s="1165"/>
      <c r="D1643" s="1166"/>
      <c r="E1643" s="587" t="e">
        <f t="shared" si="45"/>
        <v>#DIV/0!</v>
      </c>
    </row>
    <row r="1644" spans="1:5" s="17" customFormat="1" ht="16.75" customHeight="1" outlineLevel="2">
      <c r="A1644" s="1163">
        <v>93</v>
      </c>
      <c r="B1644" s="1164"/>
      <c r="C1644" s="1165"/>
      <c r="D1644" s="1166"/>
      <c r="E1644" s="587" t="e">
        <f t="shared" si="45"/>
        <v>#DIV/0!</v>
      </c>
    </row>
    <row r="1645" spans="1:5" s="17" customFormat="1" ht="16.75" customHeight="1" outlineLevel="2">
      <c r="A1645" s="1163">
        <v>94</v>
      </c>
      <c r="B1645" s="1164"/>
      <c r="C1645" s="1165"/>
      <c r="D1645" s="1166"/>
      <c r="E1645" s="587" t="e">
        <f t="shared" si="45"/>
        <v>#DIV/0!</v>
      </c>
    </row>
    <row r="1646" spans="1:5" s="17" customFormat="1" ht="16.75" customHeight="1" outlineLevel="2">
      <c r="A1646" s="1163">
        <v>95</v>
      </c>
      <c r="B1646" s="1164"/>
      <c r="C1646" s="1165"/>
      <c r="D1646" s="1166"/>
      <c r="E1646" s="587" t="e">
        <f t="shared" si="45"/>
        <v>#DIV/0!</v>
      </c>
    </row>
    <row r="1647" spans="1:5" s="17" customFormat="1" ht="16.75" customHeight="1" outlineLevel="2">
      <c r="A1647" s="1163">
        <v>96</v>
      </c>
      <c r="B1647" s="1164"/>
      <c r="C1647" s="1165"/>
      <c r="D1647" s="1166"/>
      <c r="E1647" s="587" t="e">
        <f t="shared" si="45"/>
        <v>#DIV/0!</v>
      </c>
    </row>
    <row r="1648" spans="1:5" s="17" customFormat="1" ht="16.75" customHeight="1" outlineLevel="2">
      <c r="A1648" s="1163">
        <v>97</v>
      </c>
      <c r="B1648" s="1164"/>
      <c r="C1648" s="1165"/>
      <c r="D1648" s="1166"/>
      <c r="E1648" s="587" t="e">
        <f t="shared" si="45"/>
        <v>#DIV/0!</v>
      </c>
    </row>
    <row r="1649" spans="1:5" s="17" customFormat="1" ht="16.75" customHeight="1" outlineLevel="2">
      <c r="A1649" s="1163">
        <v>98</v>
      </c>
      <c r="B1649" s="1164"/>
      <c r="C1649" s="1165"/>
      <c r="D1649" s="1166"/>
      <c r="E1649" s="587" t="e">
        <f t="shared" si="45"/>
        <v>#DIV/0!</v>
      </c>
    </row>
    <row r="1650" spans="1:5" s="17" customFormat="1" ht="16.75" customHeight="1" outlineLevel="2">
      <c r="A1650" s="1163">
        <v>99</v>
      </c>
      <c r="B1650" s="1164"/>
      <c r="C1650" s="1165"/>
      <c r="D1650" s="1166"/>
      <c r="E1650" s="587" t="e">
        <f t="shared" si="45"/>
        <v>#DIV/0!</v>
      </c>
    </row>
    <row r="1651" spans="1:5" s="17" customFormat="1" ht="16.75" customHeight="1" outlineLevel="2">
      <c r="A1651" s="1163">
        <v>100</v>
      </c>
      <c r="B1651" s="1164"/>
      <c r="C1651" s="1165"/>
      <c r="D1651" s="1166"/>
      <c r="E1651" s="587" t="e">
        <f t="shared" si="45"/>
        <v>#DIV/0!</v>
      </c>
    </row>
    <row r="1652" spans="1:5" s="17" customFormat="1" ht="16.75" customHeight="1" outlineLevel="2">
      <c r="A1652" s="1163">
        <v>101</v>
      </c>
      <c r="B1652" s="1164"/>
      <c r="C1652" s="1165"/>
      <c r="D1652" s="1166"/>
      <c r="E1652" s="587" t="e">
        <f t="shared" si="45"/>
        <v>#DIV/0!</v>
      </c>
    </row>
    <row r="1653" spans="1:5" s="17" customFormat="1" ht="16.75" customHeight="1" outlineLevel="2">
      <c r="A1653" s="1163">
        <v>102</v>
      </c>
      <c r="B1653" s="1164"/>
      <c r="C1653" s="1165"/>
      <c r="D1653" s="1166"/>
      <c r="E1653" s="587" t="e">
        <f t="shared" si="45"/>
        <v>#DIV/0!</v>
      </c>
    </row>
    <row r="1654" spans="1:5" s="17" customFormat="1" ht="16.75" customHeight="1" outlineLevel="2">
      <c r="A1654" s="1163">
        <v>103</v>
      </c>
      <c r="B1654" s="1164"/>
      <c r="C1654" s="1165"/>
      <c r="D1654" s="1166"/>
      <c r="E1654" s="587" t="e">
        <f t="shared" si="45"/>
        <v>#DIV/0!</v>
      </c>
    </row>
    <row r="1655" spans="1:5" s="17" customFormat="1" ht="16.75" customHeight="1" outlineLevel="2">
      <c r="A1655" s="1163">
        <v>104</v>
      </c>
      <c r="B1655" s="1164"/>
      <c r="C1655" s="1165"/>
      <c r="D1655" s="1166"/>
      <c r="E1655" s="587" t="e">
        <f t="shared" si="45"/>
        <v>#DIV/0!</v>
      </c>
    </row>
    <row r="1656" spans="1:5" s="17" customFormat="1" ht="16.75" customHeight="1" outlineLevel="2">
      <c r="A1656" s="1163">
        <v>105</v>
      </c>
      <c r="B1656" s="1164"/>
      <c r="C1656" s="1165"/>
      <c r="D1656" s="1166"/>
      <c r="E1656" s="587" t="e">
        <f t="shared" si="45"/>
        <v>#DIV/0!</v>
      </c>
    </row>
    <row r="1657" spans="1:5" s="17" customFormat="1" ht="16.75" customHeight="1" outlineLevel="2">
      <c r="A1657" s="1163">
        <v>106</v>
      </c>
      <c r="B1657" s="1164"/>
      <c r="C1657" s="1165"/>
      <c r="D1657" s="1166"/>
      <c r="E1657" s="587" t="e">
        <f t="shared" si="45"/>
        <v>#DIV/0!</v>
      </c>
    </row>
    <row r="1658" spans="1:5" s="17" customFormat="1" ht="16.75" customHeight="1" outlineLevel="2">
      <c r="A1658" s="1163">
        <v>107</v>
      </c>
      <c r="B1658" s="1164"/>
      <c r="C1658" s="1165"/>
      <c r="D1658" s="1166"/>
      <c r="E1658" s="587" t="e">
        <f t="shared" si="45"/>
        <v>#DIV/0!</v>
      </c>
    </row>
    <row r="1659" spans="1:5" s="17" customFormat="1" ht="16.75" customHeight="1" outlineLevel="2">
      <c r="A1659" s="1163">
        <v>108</v>
      </c>
      <c r="B1659" s="1164"/>
      <c r="C1659" s="1165"/>
      <c r="D1659" s="1166"/>
      <c r="E1659" s="587" t="e">
        <f t="shared" si="45"/>
        <v>#DIV/0!</v>
      </c>
    </row>
    <row r="1660" spans="1:5" s="17" customFormat="1" ht="16.75" customHeight="1" outlineLevel="2">
      <c r="A1660" s="1163">
        <v>109</v>
      </c>
      <c r="B1660" s="1164"/>
      <c r="C1660" s="1165"/>
      <c r="D1660" s="1166"/>
      <c r="E1660" s="587" t="e">
        <f t="shared" si="45"/>
        <v>#DIV/0!</v>
      </c>
    </row>
    <row r="1661" spans="1:5" s="17" customFormat="1" ht="16.75" customHeight="1" outlineLevel="2">
      <c r="A1661" s="1163">
        <v>110</v>
      </c>
      <c r="B1661" s="1164"/>
      <c r="C1661" s="1165"/>
      <c r="D1661" s="1166"/>
      <c r="E1661" s="587" t="e">
        <f t="shared" si="45"/>
        <v>#DIV/0!</v>
      </c>
    </row>
    <row r="1662" spans="1:5" s="17" customFormat="1" ht="16.75" customHeight="1" outlineLevel="2">
      <c r="A1662" s="1163">
        <v>111</v>
      </c>
      <c r="B1662" s="1164"/>
      <c r="C1662" s="1165"/>
      <c r="D1662" s="1166"/>
      <c r="E1662" s="587" t="e">
        <f t="shared" si="45"/>
        <v>#DIV/0!</v>
      </c>
    </row>
    <row r="1663" spans="1:5" s="17" customFormat="1" ht="16.75" customHeight="1" outlineLevel="2">
      <c r="A1663" s="1163">
        <v>112</v>
      </c>
      <c r="B1663" s="1164"/>
      <c r="C1663" s="1165"/>
      <c r="D1663" s="1166"/>
      <c r="E1663" s="587" t="e">
        <f t="shared" si="45"/>
        <v>#DIV/0!</v>
      </c>
    </row>
    <row r="1664" spans="1:5" s="17" customFormat="1" ht="16.75" customHeight="1" outlineLevel="2">
      <c r="A1664" s="1163">
        <v>113</v>
      </c>
      <c r="B1664" s="1164"/>
      <c r="C1664" s="1165"/>
      <c r="D1664" s="1166"/>
      <c r="E1664" s="587" t="e">
        <f t="shared" si="45"/>
        <v>#DIV/0!</v>
      </c>
    </row>
    <row r="1665" spans="1:5" s="17" customFormat="1" ht="16.75" customHeight="1" outlineLevel="2">
      <c r="A1665" s="1163">
        <v>114</v>
      </c>
      <c r="B1665" s="1164"/>
      <c r="C1665" s="1165"/>
      <c r="D1665" s="1166"/>
      <c r="E1665" s="587" t="e">
        <f t="shared" si="45"/>
        <v>#DIV/0!</v>
      </c>
    </row>
    <row r="1666" spans="1:5" s="17" customFormat="1" ht="16.75" customHeight="1" outlineLevel="2">
      <c r="A1666" s="1163">
        <v>115</v>
      </c>
      <c r="B1666" s="1164"/>
      <c r="C1666" s="1165"/>
      <c r="D1666" s="1166"/>
      <c r="E1666" s="587" t="e">
        <f t="shared" si="45"/>
        <v>#DIV/0!</v>
      </c>
    </row>
    <row r="1667" spans="1:5" s="17" customFormat="1" ht="16.75" customHeight="1" outlineLevel="2">
      <c r="A1667" s="1163">
        <v>116</v>
      </c>
      <c r="B1667" s="1164"/>
      <c r="C1667" s="1165"/>
      <c r="D1667" s="1166"/>
      <c r="E1667" s="587" t="e">
        <f t="shared" si="45"/>
        <v>#DIV/0!</v>
      </c>
    </row>
    <row r="1668" spans="1:5" s="17" customFormat="1" ht="16.75" customHeight="1" outlineLevel="2">
      <c r="A1668" s="1163">
        <v>117</v>
      </c>
      <c r="B1668" s="1164"/>
      <c r="C1668" s="1165"/>
      <c r="D1668" s="1166"/>
      <c r="E1668" s="587" t="e">
        <f t="shared" si="45"/>
        <v>#DIV/0!</v>
      </c>
    </row>
    <row r="1669" spans="1:5" s="17" customFormat="1" ht="16.75" customHeight="1" outlineLevel="2">
      <c r="A1669" s="1163">
        <v>118</v>
      </c>
      <c r="B1669" s="1164"/>
      <c r="C1669" s="1165"/>
      <c r="D1669" s="1166"/>
      <c r="E1669" s="587" t="e">
        <f t="shared" si="45"/>
        <v>#DIV/0!</v>
      </c>
    </row>
    <row r="1670" spans="1:5" s="17" customFormat="1" ht="16.75" customHeight="1" outlineLevel="2">
      <c r="A1670" s="1163">
        <v>119</v>
      </c>
      <c r="B1670" s="1164"/>
      <c r="C1670" s="1165"/>
      <c r="D1670" s="1166"/>
      <c r="E1670" s="587" t="e">
        <f t="shared" si="45"/>
        <v>#DIV/0!</v>
      </c>
    </row>
    <row r="1671" spans="1:5" s="17" customFormat="1" ht="16.75" customHeight="1" outlineLevel="2">
      <c r="A1671" s="1163">
        <v>120</v>
      </c>
      <c r="B1671" s="1164"/>
      <c r="C1671" s="1165"/>
      <c r="D1671" s="1166"/>
      <c r="E1671" s="587" t="e">
        <f t="shared" si="45"/>
        <v>#DIV/0!</v>
      </c>
    </row>
    <row r="1672" spans="1:5" s="17" customFormat="1" ht="16.75" customHeight="1" outlineLevel="2">
      <c r="A1672" s="1163">
        <v>121</v>
      </c>
      <c r="B1672" s="1164"/>
      <c r="C1672" s="1165"/>
      <c r="D1672" s="1166"/>
      <c r="E1672" s="587" t="e">
        <f t="shared" si="45"/>
        <v>#DIV/0!</v>
      </c>
    </row>
    <row r="1673" spans="1:5" s="17" customFormat="1" ht="16.75" customHeight="1" outlineLevel="2">
      <c r="A1673" s="1163">
        <v>122</v>
      </c>
      <c r="B1673" s="1164"/>
      <c r="C1673" s="1165"/>
      <c r="D1673" s="1166"/>
      <c r="E1673" s="587" t="e">
        <f t="shared" si="45"/>
        <v>#DIV/0!</v>
      </c>
    </row>
    <row r="1674" spans="1:5" s="17" customFormat="1" ht="16.75" customHeight="1" outlineLevel="2">
      <c r="A1674" s="1163">
        <v>123</v>
      </c>
      <c r="B1674" s="1164"/>
      <c r="C1674" s="1165"/>
      <c r="D1674" s="1166"/>
      <c r="E1674" s="587" t="e">
        <f t="shared" si="45"/>
        <v>#DIV/0!</v>
      </c>
    </row>
    <row r="1675" spans="1:5" s="17" customFormat="1" ht="16.75" customHeight="1" outlineLevel="2">
      <c r="A1675" s="1163">
        <v>124</v>
      </c>
      <c r="B1675" s="1164"/>
      <c r="C1675" s="1165"/>
      <c r="D1675" s="1166"/>
      <c r="E1675" s="587" t="e">
        <f t="shared" si="45"/>
        <v>#DIV/0!</v>
      </c>
    </row>
    <row r="1676" spans="1:5" s="17" customFormat="1" ht="16.75" customHeight="1" outlineLevel="2">
      <c r="A1676" s="1163">
        <v>125</v>
      </c>
      <c r="B1676" s="1164"/>
      <c r="C1676" s="1165"/>
      <c r="D1676" s="1166"/>
      <c r="E1676" s="587" t="e">
        <f t="shared" si="45"/>
        <v>#DIV/0!</v>
      </c>
    </row>
    <row r="1677" spans="1:5" s="17" customFormat="1" ht="16.75" customHeight="1" outlineLevel="2">
      <c r="A1677" s="1163">
        <v>126</v>
      </c>
      <c r="B1677" s="1164"/>
      <c r="C1677" s="1165"/>
      <c r="D1677" s="1166"/>
      <c r="E1677" s="587" t="e">
        <f t="shared" si="45"/>
        <v>#DIV/0!</v>
      </c>
    </row>
    <row r="1678" spans="1:5" s="17" customFormat="1" ht="16.75" customHeight="1" outlineLevel="2">
      <c r="A1678" s="1163">
        <v>127</v>
      </c>
      <c r="B1678" s="1164"/>
      <c r="C1678" s="1165"/>
      <c r="D1678" s="1166"/>
      <c r="E1678" s="587" t="e">
        <f t="shared" si="45"/>
        <v>#DIV/0!</v>
      </c>
    </row>
    <row r="1679" spans="1:5" s="17" customFormat="1" ht="16.75" customHeight="1" outlineLevel="2">
      <c r="A1679" s="1163">
        <v>128</v>
      </c>
      <c r="B1679" s="1164"/>
      <c r="C1679" s="1165"/>
      <c r="D1679" s="1166"/>
      <c r="E1679" s="587" t="e">
        <f t="shared" si="45"/>
        <v>#DIV/0!</v>
      </c>
    </row>
    <row r="1680" spans="1:5" s="17" customFormat="1" ht="16.75" customHeight="1" outlineLevel="2">
      <c r="A1680" s="1163">
        <v>129</v>
      </c>
      <c r="B1680" s="1164"/>
      <c r="C1680" s="1165"/>
      <c r="D1680" s="1166"/>
      <c r="E1680" s="587" t="e">
        <f t="shared" si="45"/>
        <v>#DIV/0!</v>
      </c>
    </row>
    <row r="1681" spans="1:5" s="17" customFormat="1" ht="16.75" customHeight="1" outlineLevel="2">
      <c r="A1681" s="1163">
        <v>130</v>
      </c>
      <c r="B1681" s="1164"/>
      <c r="C1681" s="1165"/>
      <c r="D1681" s="1166"/>
      <c r="E1681" s="587" t="e">
        <f t="shared" ref="E1681:E2051" si="46">IF(AND(C1681&gt;=D$1545,C1681&lt;=D$1544),1,0)</f>
        <v>#DIV/0!</v>
      </c>
    </row>
    <row r="1682" spans="1:5" s="17" customFormat="1" ht="16.75" customHeight="1" outlineLevel="2">
      <c r="A1682" s="1163">
        <v>131</v>
      </c>
      <c r="B1682" s="1164"/>
      <c r="C1682" s="1165"/>
      <c r="D1682" s="1166"/>
      <c r="E1682" s="587" t="e">
        <f t="shared" si="46"/>
        <v>#DIV/0!</v>
      </c>
    </row>
    <row r="1683" spans="1:5" s="17" customFormat="1" ht="16.75" customHeight="1" outlineLevel="2">
      <c r="A1683" s="1163">
        <v>132</v>
      </c>
      <c r="B1683" s="1164"/>
      <c r="C1683" s="1165"/>
      <c r="D1683" s="1166"/>
      <c r="E1683" s="587" t="e">
        <f t="shared" si="46"/>
        <v>#DIV/0!</v>
      </c>
    </row>
    <row r="1684" spans="1:5" s="17" customFormat="1" ht="16.75" customHeight="1" outlineLevel="2">
      <c r="A1684" s="1163">
        <v>133</v>
      </c>
      <c r="B1684" s="1164"/>
      <c r="C1684" s="1165"/>
      <c r="D1684" s="1166"/>
      <c r="E1684" s="587" t="e">
        <f t="shared" si="46"/>
        <v>#DIV/0!</v>
      </c>
    </row>
    <row r="1685" spans="1:5" s="17" customFormat="1" ht="16.75" customHeight="1" outlineLevel="2">
      <c r="A1685" s="1163">
        <v>134</v>
      </c>
      <c r="B1685" s="1164"/>
      <c r="C1685" s="1165"/>
      <c r="D1685" s="1166"/>
      <c r="E1685" s="587" t="e">
        <f t="shared" si="46"/>
        <v>#DIV/0!</v>
      </c>
    </row>
    <row r="1686" spans="1:5" s="17" customFormat="1" ht="16.75" customHeight="1" outlineLevel="2">
      <c r="A1686" s="1163">
        <v>135</v>
      </c>
      <c r="B1686" s="1164"/>
      <c r="C1686" s="1165"/>
      <c r="D1686" s="1166"/>
      <c r="E1686" s="587" t="e">
        <f t="shared" si="46"/>
        <v>#DIV/0!</v>
      </c>
    </row>
    <row r="1687" spans="1:5" s="17" customFormat="1" ht="16.75" customHeight="1" outlineLevel="2">
      <c r="A1687" s="1163">
        <v>136</v>
      </c>
      <c r="B1687" s="1164"/>
      <c r="C1687" s="1165"/>
      <c r="D1687" s="1166"/>
      <c r="E1687" s="587" t="e">
        <f t="shared" si="46"/>
        <v>#DIV/0!</v>
      </c>
    </row>
    <row r="1688" spans="1:5" s="17" customFormat="1" ht="16.75" customHeight="1" outlineLevel="2">
      <c r="A1688" s="1163">
        <v>137</v>
      </c>
      <c r="B1688" s="1164"/>
      <c r="C1688" s="1165"/>
      <c r="D1688" s="1166"/>
      <c r="E1688" s="587" t="e">
        <f t="shared" si="46"/>
        <v>#DIV/0!</v>
      </c>
    </row>
    <row r="1689" spans="1:5" s="17" customFormat="1" ht="16.75" customHeight="1" outlineLevel="2">
      <c r="A1689" s="1163">
        <v>138</v>
      </c>
      <c r="B1689" s="1164"/>
      <c r="C1689" s="1165"/>
      <c r="D1689" s="1166"/>
      <c r="E1689" s="587" t="e">
        <f t="shared" si="46"/>
        <v>#DIV/0!</v>
      </c>
    </row>
    <row r="1690" spans="1:5" s="17" customFormat="1" ht="16.75" customHeight="1" outlineLevel="2">
      <c r="A1690" s="1163">
        <v>139</v>
      </c>
      <c r="B1690" s="1164"/>
      <c r="C1690" s="1165"/>
      <c r="D1690" s="1166"/>
      <c r="E1690" s="587" t="e">
        <f t="shared" si="46"/>
        <v>#DIV/0!</v>
      </c>
    </row>
    <row r="1691" spans="1:5" s="17" customFormat="1" ht="16.75" customHeight="1" outlineLevel="2">
      <c r="A1691" s="1163">
        <v>140</v>
      </c>
      <c r="B1691" s="1164"/>
      <c r="C1691" s="1165"/>
      <c r="D1691" s="1166"/>
      <c r="E1691" s="587" t="e">
        <f t="shared" si="46"/>
        <v>#DIV/0!</v>
      </c>
    </row>
    <row r="1692" spans="1:5" s="17" customFormat="1" ht="16.75" customHeight="1" outlineLevel="2">
      <c r="A1692" s="1163">
        <v>141</v>
      </c>
      <c r="B1692" s="1164"/>
      <c r="C1692" s="1165"/>
      <c r="D1692" s="1166"/>
      <c r="E1692" s="587" t="e">
        <f t="shared" si="46"/>
        <v>#DIV/0!</v>
      </c>
    </row>
    <row r="1693" spans="1:5" s="17" customFormat="1" ht="16.75" customHeight="1" outlineLevel="2">
      <c r="A1693" s="1163">
        <v>142</v>
      </c>
      <c r="B1693" s="1164"/>
      <c r="C1693" s="1165"/>
      <c r="D1693" s="1166"/>
      <c r="E1693" s="587" t="e">
        <f t="shared" si="46"/>
        <v>#DIV/0!</v>
      </c>
    </row>
    <row r="1694" spans="1:5" s="17" customFormat="1" ht="16.75" customHeight="1" outlineLevel="2">
      <c r="A1694" s="1163">
        <v>143</v>
      </c>
      <c r="B1694" s="1164"/>
      <c r="C1694" s="1165"/>
      <c r="D1694" s="1166"/>
      <c r="E1694" s="587" t="e">
        <f t="shared" si="46"/>
        <v>#DIV/0!</v>
      </c>
    </row>
    <row r="1695" spans="1:5" s="17" customFormat="1" ht="16.75" customHeight="1" outlineLevel="2">
      <c r="A1695" s="1163">
        <v>144</v>
      </c>
      <c r="B1695" s="1164"/>
      <c r="C1695" s="1165"/>
      <c r="D1695" s="1166"/>
      <c r="E1695" s="587" t="e">
        <f>IF(AND(C1695&gt;=D$1545,C1695&lt;=D$1544),1,0)</f>
        <v>#DIV/0!</v>
      </c>
    </row>
    <row r="1696" spans="1:5" s="17" customFormat="1" ht="16.75" customHeight="1" outlineLevel="2">
      <c r="A1696" s="1163">
        <v>145</v>
      </c>
      <c r="B1696" s="1164"/>
      <c r="C1696" s="1165"/>
      <c r="D1696" s="1166"/>
      <c r="E1696" s="587" t="e">
        <f t="shared" ref="E1696:E1879" si="47">IF(AND(C1696&gt;=D$1545,C1696&lt;=D$1544),1,0)</f>
        <v>#DIV/0!</v>
      </c>
    </row>
    <row r="1697" spans="1:5" s="17" customFormat="1" ht="16.75" customHeight="1" outlineLevel="2">
      <c r="A1697" s="1163">
        <v>146</v>
      </c>
      <c r="B1697" s="1164"/>
      <c r="C1697" s="1165"/>
      <c r="D1697" s="1166"/>
      <c r="E1697" s="587" t="e">
        <f t="shared" si="47"/>
        <v>#DIV/0!</v>
      </c>
    </row>
    <row r="1698" spans="1:5" s="17" customFormat="1" ht="16.75" customHeight="1" outlineLevel="2">
      <c r="A1698" s="1163">
        <v>147</v>
      </c>
      <c r="B1698" s="1164"/>
      <c r="C1698" s="1165"/>
      <c r="D1698" s="1166"/>
      <c r="E1698" s="587" t="e">
        <f t="shared" si="47"/>
        <v>#DIV/0!</v>
      </c>
    </row>
    <row r="1699" spans="1:5" s="17" customFormat="1" ht="16.75" customHeight="1" outlineLevel="2">
      <c r="A1699" s="1163">
        <v>148</v>
      </c>
      <c r="B1699" s="1164"/>
      <c r="C1699" s="1165"/>
      <c r="D1699" s="1166"/>
      <c r="E1699" s="587" t="e">
        <f t="shared" si="47"/>
        <v>#DIV/0!</v>
      </c>
    </row>
    <row r="1700" spans="1:5" s="17" customFormat="1" ht="16.75" customHeight="1" outlineLevel="2">
      <c r="A1700" s="1163">
        <v>149</v>
      </c>
      <c r="B1700" s="1164"/>
      <c r="C1700" s="1165"/>
      <c r="D1700" s="1166"/>
      <c r="E1700" s="587" t="e">
        <f t="shared" si="47"/>
        <v>#DIV/0!</v>
      </c>
    </row>
    <row r="1701" spans="1:5" s="17" customFormat="1" ht="16.75" customHeight="1" outlineLevel="2">
      <c r="A1701" s="1163">
        <v>150</v>
      </c>
      <c r="B1701" s="1164"/>
      <c r="C1701" s="1165"/>
      <c r="D1701" s="1166"/>
      <c r="E1701" s="587" t="e">
        <f t="shared" si="47"/>
        <v>#DIV/0!</v>
      </c>
    </row>
    <row r="1702" spans="1:5" s="17" customFormat="1" ht="16.75" customHeight="1" outlineLevel="2">
      <c r="A1702" s="1163">
        <v>151</v>
      </c>
      <c r="B1702" s="1164"/>
      <c r="C1702" s="1165"/>
      <c r="D1702" s="1166"/>
      <c r="E1702" s="587" t="e">
        <f t="shared" si="47"/>
        <v>#DIV/0!</v>
      </c>
    </row>
    <row r="1703" spans="1:5" s="17" customFormat="1" ht="16.75" customHeight="1" outlineLevel="2">
      <c r="A1703" s="1163">
        <v>152</v>
      </c>
      <c r="B1703" s="1164"/>
      <c r="C1703" s="1165"/>
      <c r="D1703" s="1166"/>
      <c r="E1703" s="587" t="e">
        <f t="shared" si="47"/>
        <v>#DIV/0!</v>
      </c>
    </row>
    <row r="1704" spans="1:5" s="17" customFormat="1" ht="16.75" customHeight="1" outlineLevel="2">
      <c r="A1704" s="1163">
        <v>153</v>
      </c>
      <c r="B1704" s="1164"/>
      <c r="C1704" s="1165"/>
      <c r="D1704" s="1166"/>
      <c r="E1704" s="587" t="e">
        <f t="shared" si="47"/>
        <v>#DIV/0!</v>
      </c>
    </row>
    <row r="1705" spans="1:5" s="17" customFormat="1" ht="16.75" customHeight="1" outlineLevel="2">
      <c r="A1705" s="1163">
        <v>154</v>
      </c>
      <c r="B1705" s="1164"/>
      <c r="C1705" s="1165"/>
      <c r="D1705" s="1166"/>
      <c r="E1705" s="587" t="e">
        <f t="shared" si="47"/>
        <v>#DIV/0!</v>
      </c>
    </row>
    <row r="1706" spans="1:5" s="17" customFormat="1" ht="16.75" customHeight="1" outlineLevel="2">
      <c r="A1706" s="1163">
        <v>155</v>
      </c>
      <c r="B1706" s="1164"/>
      <c r="C1706" s="1165"/>
      <c r="D1706" s="1166"/>
      <c r="E1706" s="587" t="e">
        <f t="shared" si="47"/>
        <v>#DIV/0!</v>
      </c>
    </row>
    <row r="1707" spans="1:5" s="17" customFormat="1" ht="16.75" customHeight="1" outlineLevel="2">
      <c r="A1707" s="1163">
        <v>156</v>
      </c>
      <c r="B1707" s="1164"/>
      <c r="C1707" s="1165"/>
      <c r="D1707" s="1166"/>
      <c r="E1707" s="587" t="e">
        <f t="shared" si="47"/>
        <v>#DIV/0!</v>
      </c>
    </row>
    <row r="1708" spans="1:5" s="17" customFormat="1" ht="16.75" customHeight="1" outlineLevel="2">
      <c r="A1708" s="1163">
        <v>157</v>
      </c>
      <c r="B1708" s="1164"/>
      <c r="C1708" s="1165"/>
      <c r="D1708" s="1166"/>
      <c r="E1708" s="587" t="e">
        <f t="shared" si="47"/>
        <v>#DIV/0!</v>
      </c>
    </row>
    <row r="1709" spans="1:5" s="17" customFormat="1" ht="16.75" customHeight="1" outlineLevel="2">
      <c r="A1709" s="1163">
        <v>158</v>
      </c>
      <c r="B1709" s="1164"/>
      <c r="C1709" s="1165"/>
      <c r="D1709" s="1166"/>
      <c r="E1709" s="587" t="e">
        <f t="shared" si="47"/>
        <v>#DIV/0!</v>
      </c>
    </row>
    <row r="1710" spans="1:5" s="17" customFormat="1" ht="16.75" customHeight="1" outlineLevel="2">
      <c r="A1710" s="1163">
        <v>159</v>
      </c>
      <c r="B1710" s="1164"/>
      <c r="C1710" s="1165"/>
      <c r="D1710" s="1166"/>
      <c r="E1710" s="587" t="e">
        <f t="shared" si="47"/>
        <v>#DIV/0!</v>
      </c>
    </row>
    <row r="1711" spans="1:5" s="17" customFormat="1" ht="16.75" customHeight="1" outlineLevel="2">
      <c r="A1711" s="1163">
        <v>160</v>
      </c>
      <c r="B1711" s="1164"/>
      <c r="C1711" s="1165"/>
      <c r="D1711" s="1166"/>
      <c r="E1711" s="587" t="e">
        <f t="shared" si="47"/>
        <v>#DIV/0!</v>
      </c>
    </row>
    <row r="1712" spans="1:5" s="17" customFormat="1" ht="16.75" customHeight="1" outlineLevel="2">
      <c r="A1712" s="1163">
        <v>161</v>
      </c>
      <c r="B1712" s="1164"/>
      <c r="C1712" s="1165"/>
      <c r="D1712" s="1166"/>
      <c r="E1712" s="587" t="e">
        <f t="shared" si="47"/>
        <v>#DIV/0!</v>
      </c>
    </row>
    <row r="1713" spans="1:5" s="17" customFormat="1" ht="16.75" customHeight="1" outlineLevel="2">
      <c r="A1713" s="1163">
        <v>162</v>
      </c>
      <c r="B1713" s="1164"/>
      <c r="C1713" s="1165"/>
      <c r="D1713" s="1166"/>
      <c r="E1713" s="587" t="e">
        <f t="shared" si="47"/>
        <v>#DIV/0!</v>
      </c>
    </row>
    <row r="1714" spans="1:5" s="17" customFormat="1" ht="16.75" customHeight="1" outlineLevel="2">
      <c r="A1714" s="1163">
        <v>163</v>
      </c>
      <c r="B1714" s="1164"/>
      <c r="C1714" s="1165"/>
      <c r="D1714" s="1166"/>
      <c r="E1714" s="587" t="e">
        <f t="shared" si="47"/>
        <v>#DIV/0!</v>
      </c>
    </row>
    <row r="1715" spans="1:5" s="17" customFormat="1" ht="16.75" customHeight="1" outlineLevel="2">
      <c r="A1715" s="1163">
        <v>164</v>
      </c>
      <c r="B1715" s="1164"/>
      <c r="C1715" s="1165"/>
      <c r="D1715" s="1166"/>
      <c r="E1715" s="587" t="e">
        <f t="shared" si="47"/>
        <v>#DIV/0!</v>
      </c>
    </row>
    <row r="1716" spans="1:5" s="17" customFormat="1" ht="16.75" customHeight="1" outlineLevel="2">
      <c r="A1716" s="1163">
        <v>165</v>
      </c>
      <c r="B1716" s="1164"/>
      <c r="C1716" s="1165"/>
      <c r="D1716" s="1166"/>
      <c r="E1716" s="587" t="e">
        <f t="shared" si="47"/>
        <v>#DIV/0!</v>
      </c>
    </row>
    <row r="1717" spans="1:5" s="17" customFormat="1" ht="16.75" customHeight="1" outlineLevel="2">
      <c r="A1717" s="1163">
        <v>166</v>
      </c>
      <c r="B1717" s="1164"/>
      <c r="C1717" s="1165"/>
      <c r="D1717" s="1166"/>
      <c r="E1717" s="587" t="e">
        <f t="shared" si="47"/>
        <v>#DIV/0!</v>
      </c>
    </row>
    <row r="1718" spans="1:5" s="17" customFormat="1" ht="16.75" customHeight="1" outlineLevel="2">
      <c r="A1718" s="1163">
        <v>167</v>
      </c>
      <c r="B1718" s="1164"/>
      <c r="C1718" s="1165"/>
      <c r="D1718" s="1166"/>
      <c r="E1718" s="587" t="e">
        <f t="shared" si="47"/>
        <v>#DIV/0!</v>
      </c>
    </row>
    <row r="1719" spans="1:5" s="17" customFormat="1" ht="16.75" customHeight="1" outlineLevel="2">
      <c r="A1719" s="1163">
        <v>168</v>
      </c>
      <c r="B1719" s="1164"/>
      <c r="C1719" s="1165"/>
      <c r="D1719" s="1166"/>
      <c r="E1719" s="587" t="e">
        <f t="shared" si="47"/>
        <v>#DIV/0!</v>
      </c>
    </row>
    <row r="1720" spans="1:5" s="17" customFormat="1" ht="16.75" customHeight="1" outlineLevel="2">
      <c r="A1720" s="1163">
        <v>169</v>
      </c>
      <c r="B1720" s="1164"/>
      <c r="C1720" s="1165"/>
      <c r="D1720" s="1166"/>
      <c r="E1720" s="587" t="e">
        <f t="shared" si="47"/>
        <v>#DIV/0!</v>
      </c>
    </row>
    <row r="1721" spans="1:5" s="17" customFormat="1" ht="16.75" customHeight="1" outlineLevel="2">
      <c r="A1721" s="1163">
        <v>170</v>
      </c>
      <c r="B1721" s="1164"/>
      <c r="C1721" s="1165"/>
      <c r="D1721" s="1166"/>
      <c r="E1721" s="587" t="e">
        <f>IF(AND(C1721&gt;=D$1545,C1721&lt;=D$1544),1,0)</f>
        <v>#DIV/0!</v>
      </c>
    </row>
    <row r="1722" spans="1:5" s="17" customFormat="1" ht="16.75" customHeight="1" outlineLevel="2">
      <c r="A1722" s="1163">
        <v>171</v>
      </c>
      <c r="B1722" s="1164"/>
      <c r="C1722" s="1165"/>
      <c r="D1722" s="1166"/>
      <c r="E1722" s="587" t="e">
        <f t="shared" ref="E1722:E1833" si="48">IF(AND(C1722&gt;=D$1545,C1722&lt;=D$1544),1,0)</f>
        <v>#DIV/0!</v>
      </c>
    </row>
    <row r="1723" spans="1:5" s="17" customFormat="1" ht="16.75" customHeight="1" outlineLevel="2">
      <c r="A1723" s="1163">
        <v>172</v>
      </c>
      <c r="B1723" s="1164"/>
      <c r="C1723" s="1165"/>
      <c r="D1723" s="1166"/>
      <c r="E1723" s="587" t="e">
        <f t="shared" si="48"/>
        <v>#DIV/0!</v>
      </c>
    </row>
    <row r="1724" spans="1:5" s="17" customFormat="1" ht="16.75" customHeight="1" outlineLevel="2">
      <c r="A1724" s="1163">
        <v>173</v>
      </c>
      <c r="B1724" s="1164"/>
      <c r="C1724" s="1165"/>
      <c r="D1724" s="1166"/>
      <c r="E1724" s="587" t="e">
        <f t="shared" si="48"/>
        <v>#DIV/0!</v>
      </c>
    </row>
    <row r="1725" spans="1:5" s="17" customFormat="1" ht="16.75" customHeight="1" outlineLevel="2">
      <c r="A1725" s="1163">
        <v>174</v>
      </c>
      <c r="B1725" s="1164"/>
      <c r="C1725" s="1165"/>
      <c r="D1725" s="1166"/>
      <c r="E1725" s="587" t="e">
        <f t="shared" si="48"/>
        <v>#DIV/0!</v>
      </c>
    </row>
    <row r="1726" spans="1:5" s="17" customFormat="1" ht="16.75" customHeight="1" outlineLevel="2">
      <c r="A1726" s="1163">
        <v>175</v>
      </c>
      <c r="B1726" s="1164"/>
      <c r="C1726" s="1165"/>
      <c r="D1726" s="1166"/>
      <c r="E1726" s="587" t="e">
        <f t="shared" si="48"/>
        <v>#DIV/0!</v>
      </c>
    </row>
    <row r="1727" spans="1:5" s="17" customFormat="1" ht="16.75" customHeight="1" outlineLevel="2">
      <c r="A1727" s="1163">
        <v>176</v>
      </c>
      <c r="B1727" s="1164"/>
      <c r="C1727" s="1165"/>
      <c r="D1727" s="1166"/>
      <c r="E1727" s="587" t="e">
        <f t="shared" si="48"/>
        <v>#DIV/0!</v>
      </c>
    </row>
    <row r="1728" spans="1:5" s="17" customFormat="1" ht="16.75" customHeight="1" outlineLevel="2">
      <c r="A1728" s="1163">
        <v>177</v>
      </c>
      <c r="B1728" s="1164"/>
      <c r="C1728" s="1165"/>
      <c r="D1728" s="1166"/>
      <c r="E1728" s="587" t="e">
        <f t="shared" si="48"/>
        <v>#DIV/0!</v>
      </c>
    </row>
    <row r="1729" spans="1:5" s="17" customFormat="1" ht="16.75" customHeight="1" outlineLevel="2">
      <c r="A1729" s="1163">
        <v>178</v>
      </c>
      <c r="B1729" s="1164"/>
      <c r="C1729" s="1165"/>
      <c r="D1729" s="1166"/>
      <c r="E1729" s="587" t="e">
        <f t="shared" si="48"/>
        <v>#DIV/0!</v>
      </c>
    </row>
    <row r="1730" spans="1:5" s="17" customFormat="1" ht="16.75" customHeight="1" outlineLevel="2">
      <c r="A1730" s="1163">
        <v>179</v>
      </c>
      <c r="B1730" s="1164"/>
      <c r="C1730" s="1165"/>
      <c r="D1730" s="1166"/>
      <c r="E1730" s="587" t="e">
        <f t="shared" si="48"/>
        <v>#DIV/0!</v>
      </c>
    </row>
    <row r="1731" spans="1:5" s="17" customFormat="1" ht="16.75" customHeight="1" outlineLevel="2">
      <c r="A1731" s="1163">
        <v>180</v>
      </c>
      <c r="B1731" s="1164"/>
      <c r="C1731" s="1165"/>
      <c r="D1731" s="1166"/>
      <c r="E1731" s="587" t="e">
        <f t="shared" si="48"/>
        <v>#DIV/0!</v>
      </c>
    </row>
    <row r="1732" spans="1:5" s="17" customFormat="1" ht="16.75" customHeight="1" outlineLevel="2">
      <c r="A1732" s="1163">
        <v>181</v>
      </c>
      <c r="B1732" s="1164"/>
      <c r="C1732" s="1165"/>
      <c r="D1732" s="1166"/>
      <c r="E1732" s="587" t="e">
        <f t="shared" si="48"/>
        <v>#DIV/0!</v>
      </c>
    </row>
    <row r="1733" spans="1:5" s="17" customFormat="1" ht="16.75" customHeight="1" outlineLevel="2">
      <c r="A1733" s="1163">
        <v>182</v>
      </c>
      <c r="B1733" s="1164"/>
      <c r="C1733" s="1165"/>
      <c r="D1733" s="1166"/>
      <c r="E1733" s="587" t="e">
        <f t="shared" si="48"/>
        <v>#DIV/0!</v>
      </c>
    </row>
    <row r="1734" spans="1:5" s="17" customFormat="1" ht="16.75" customHeight="1" outlineLevel="2">
      <c r="A1734" s="1163">
        <v>183</v>
      </c>
      <c r="B1734" s="1164"/>
      <c r="C1734" s="1165"/>
      <c r="D1734" s="1166"/>
      <c r="E1734" s="587" t="e">
        <f t="shared" si="48"/>
        <v>#DIV/0!</v>
      </c>
    </row>
    <row r="1735" spans="1:5" s="17" customFormat="1" ht="16.75" customHeight="1" outlineLevel="2">
      <c r="A1735" s="1163">
        <v>184</v>
      </c>
      <c r="B1735" s="1164"/>
      <c r="C1735" s="1165"/>
      <c r="D1735" s="1166"/>
      <c r="E1735" s="587" t="e">
        <f t="shared" si="48"/>
        <v>#DIV/0!</v>
      </c>
    </row>
    <row r="1736" spans="1:5" s="17" customFormat="1" ht="16.75" customHeight="1" outlineLevel="2">
      <c r="A1736" s="1163">
        <v>185</v>
      </c>
      <c r="B1736" s="1164"/>
      <c r="C1736" s="1165"/>
      <c r="D1736" s="1166"/>
      <c r="E1736" s="587" t="e">
        <f t="shared" si="48"/>
        <v>#DIV/0!</v>
      </c>
    </row>
    <row r="1737" spans="1:5" s="17" customFormat="1" ht="16.75" customHeight="1" outlineLevel="2">
      <c r="A1737" s="1163">
        <v>186</v>
      </c>
      <c r="B1737" s="1164"/>
      <c r="C1737" s="1165"/>
      <c r="D1737" s="1166"/>
      <c r="E1737" s="587" t="e">
        <f t="shared" si="48"/>
        <v>#DIV/0!</v>
      </c>
    </row>
    <row r="1738" spans="1:5" s="17" customFormat="1" ht="16.75" customHeight="1" outlineLevel="2">
      <c r="A1738" s="1163">
        <v>187</v>
      </c>
      <c r="B1738" s="1164"/>
      <c r="C1738" s="1165"/>
      <c r="D1738" s="1166"/>
      <c r="E1738" s="587" t="e">
        <f t="shared" si="48"/>
        <v>#DIV/0!</v>
      </c>
    </row>
    <row r="1739" spans="1:5" s="17" customFormat="1" ht="16.75" customHeight="1" outlineLevel="2">
      <c r="A1739" s="1163">
        <v>188</v>
      </c>
      <c r="B1739" s="1164"/>
      <c r="C1739" s="1165"/>
      <c r="D1739" s="1166"/>
      <c r="E1739" s="587" t="e">
        <f t="shared" si="48"/>
        <v>#DIV/0!</v>
      </c>
    </row>
    <row r="1740" spans="1:5" s="17" customFormat="1" ht="16.75" customHeight="1" outlineLevel="2">
      <c r="A1740" s="1163">
        <v>189</v>
      </c>
      <c r="B1740" s="1164"/>
      <c r="C1740" s="1165"/>
      <c r="D1740" s="1166"/>
      <c r="E1740" s="587" t="e">
        <f t="shared" si="48"/>
        <v>#DIV/0!</v>
      </c>
    </row>
    <row r="1741" spans="1:5" s="17" customFormat="1" ht="16.75" customHeight="1" outlineLevel="2">
      <c r="A1741" s="1163">
        <v>190</v>
      </c>
      <c r="B1741" s="1164"/>
      <c r="C1741" s="1165"/>
      <c r="D1741" s="1166"/>
      <c r="E1741" s="587" t="e">
        <f>IF(AND(C1741&gt;=D$1545,C1741&lt;=D$1544),1,0)</f>
        <v>#DIV/0!</v>
      </c>
    </row>
    <row r="1742" spans="1:5" s="17" customFormat="1" ht="16.75" customHeight="1" outlineLevel="2">
      <c r="A1742" s="1163">
        <v>191</v>
      </c>
      <c r="B1742" s="1164"/>
      <c r="C1742" s="1165"/>
      <c r="D1742" s="1166"/>
      <c r="E1742" s="587" t="e">
        <f t="shared" ref="E1742:E1827" si="49">IF(AND(C1742&gt;=D$1545,C1742&lt;=D$1544),1,0)</f>
        <v>#DIV/0!</v>
      </c>
    </row>
    <row r="1743" spans="1:5" s="17" customFormat="1" ht="16.75" customHeight="1" outlineLevel="2">
      <c r="A1743" s="1163">
        <v>192</v>
      </c>
      <c r="B1743" s="1164"/>
      <c r="C1743" s="1165"/>
      <c r="D1743" s="1166"/>
      <c r="E1743" s="587" t="e">
        <f t="shared" si="49"/>
        <v>#DIV/0!</v>
      </c>
    </row>
    <row r="1744" spans="1:5" s="17" customFormat="1" ht="16.75" customHeight="1" outlineLevel="2">
      <c r="A1744" s="1163">
        <v>193</v>
      </c>
      <c r="B1744" s="1164"/>
      <c r="C1744" s="1165"/>
      <c r="D1744" s="1166"/>
      <c r="E1744" s="587" t="e">
        <f t="shared" si="49"/>
        <v>#DIV/0!</v>
      </c>
    </row>
    <row r="1745" spans="1:5" s="17" customFormat="1" ht="16.75" customHeight="1" outlineLevel="2">
      <c r="A1745" s="1163">
        <v>194</v>
      </c>
      <c r="B1745" s="1164"/>
      <c r="C1745" s="1165"/>
      <c r="D1745" s="1166"/>
      <c r="E1745" s="587" t="e">
        <f t="shared" si="49"/>
        <v>#DIV/0!</v>
      </c>
    </row>
    <row r="1746" spans="1:5" s="17" customFormat="1" ht="16.75" customHeight="1" outlineLevel="2">
      <c r="A1746" s="1163">
        <v>195</v>
      </c>
      <c r="B1746" s="1164"/>
      <c r="C1746" s="1165"/>
      <c r="D1746" s="1166"/>
      <c r="E1746" s="587" t="e">
        <f t="shared" si="49"/>
        <v>#DIV/0!</v>
      </c>
    </row>
    <row r="1747" spans="1:5" s="17" customFormat="1" ht="16.75" customHeight="1" outlineLevel="2">
      <c r="A1747" s="1163">
        <v>196</v>
      </c>
      <c r="B1747" s="1164"/>
      <c r="C1747" s="1165"/>
      <c r="D1747" s="1166"/>
      <c r="E1747" s="587" t="e">
        <f t="shared" si="49"/>
        <v>#DIV/0!</v>
      </c>
    </row>
    <row r="1748" spans="1:5" s="17" customFormat="1" ht="16.75" customHeight="1" outlineLevel="2">
      <c r="A1748" s="1163">
        <v>197</v>
      </c>
      <c r="B1748" s="1164"/>
      <c r="C1748" s="1165"/>
      <c r="D1748" s="1166"/>
      <c r="E1748" s="587" t="e">
        <f t="shared" si="49"/>
        <v>#DIV/0!</v>
      </c>
    </row>
    <row r="1749" spans="1:5" s="17" customFormat="1" ht="16.75" customHeight="1" outlineLevel="2">
      <c r="A1749" s="1163">
        <v>198</v>
      </c>
      <c r="B1749" s="1164"/>
      <c r="C1749" s="1165"/>
      <c r="D1749" s="1166"/>
      <c r="E1749" s="587" t="e">
        <f t="shared" si="49"/>
        <v>#DIV/0!</v>
      </c>
    </row>
    <row r="1750" spans="1:5" s="17" customFormat="1" ht="16.75" customHeight="1" outlineLevel="2">
      <c r="A1750" s="1163">
        <v>199</v>
      </c>
      <c r="B1750" s="1164"/>
      <c r="C1750" s="1165"/>
      <c r="D1750" s="1166"/>
      <c r="E1750" s="587" t="e">
        <f t="shared" si="49"/>
        <v>#DIV/0!</v>
      </c>
    </row>
    <row r="1751" spans="1:5" s="17" customFormat="1" ht="16.75" customHeight="1" outlineLevel="2">
      <c r="A1751" s="1163">
        <v>200</v>
      </c>
      <c r="B1751" s="1164"/>
      <c r="C1751" s="1165"/>
      <c r="D1751" s="1166"/>
      <c r="E1751" s="587" t="e">
        <f t="shared" si="49"/>
        <v>#DIV/0!</v>
      </c>
    </row>
    <row r="1752" spans="1:5" s="17" customFormat="1" ht="16.75" customHeight="1" outlineLevel="2">
      <c r="A1752" s="1163">
        <v>201</v>
      </c>
      <c r="B1752" s="1164"/>
      <c r="C1752" s="1165"/>
      <c r="D1752" s="1166"/>
      <c r="E1752" s="587" t="e">
        <f t="shared" si="49"/>
        <v>#DIV/0!</v>
      </c>
    </row>
    <row r="1753" spans="1:5" s="17" customFormat="1" ht="16.75" customHeight="1" outlineLevel="2">
      <c r="A1753" s="1163">
        <v>202</v>
      </c>
      <c r="B1753" s="1164"/>
      <c r="C1753" s="1165"/>
      <c r="D1753" s="1166"/>
      <c r="E1753" s="587" t="e">
        <f t="shared" si="49"/>
        <v>#DIV/0!</v>
      </c>
    </row>
    <row r="1754" spans="1:5" s="17" customFormat="1" ht="16.75" customHeight="1" outlineLevel="2">
      <c r="A1754" s="1163">
        <v>203</v>
      </c>
      <c r="B1754" s="1164"/>
      <c r="C1754" s="1165"/>
      <c r="D1754" s="1166"/>
      <c r="E1754" s="587" t="e">
        <f t="shared" si="49"/>
        <v>#DIV/0!</v>
      </c>
    </row>
    <row r="1755" spans="1:5" s="17" customFormat="1" ht="16.75" customHeight="1" outlineLevel="2">
      <c r="A1755" s="1163">
        <v>204</v>
      </c>
      <c r="B1755" s="1164"/>
      <c r="C1755" s="1165"/>
      <c r="D1755" s="1166"/>
      <c r="E1755" s="587" t="e">
        <f t="shared" si="49"/>
        <v>#DIV/0!</v>
      </c>
    </row>
    <row r="1756" spans="1:5" s="17" customFormat="1" ht="16.75" customHeight="1" outlineLevel="2">
      <c r="A1756" s="1163">
        <v>205</v>
      </c>
      <c r="B1756" s="1164"/>
      <c r="C1756" s="1165"/>
      <c r="D1756" s="1166"/>
      <c r="E1756" s="587" t="e">
        <f t="shared" si="49"/>
        <v>#DIV/0!</v>
      </c>
    </row>
    <row r="1757" spans="1:5" s="17" customFormat="1" ht="16.75" customHeight="1" outlineLevel="2">
      <c r="A1757" s="1163">
        <v>206</v>
      </c>
      <c r="B1757" s="1164"/>
      <c r="C1757" s="1165"/>
      <c r="D1757" s="1166"/>
      <c r="E1757" s="587" t="e">
        <f t="shared" si="49"/>
        <v>#DIV/0!</v>
      </c>
    </row>
    <row r="1758" spans="1:5" s="17" customFormat="1" ht="16.75" customHeight="1" outlineLevel="2">
      <c r="A1758" s="1163">
        <v>207</v>
      </c>
      <c r="B1758" s="1164"/>
      <c r="C1758" s="1165"/>
      <c r="D1758" s="1166"/>
      <c r="E1758" s="587" t="e">
        <f t="shared" si="49"/>
        <v>#DIV/0!</v>
      </c>
    </row>
    <row r="1759" spans="1:5" s="17" customFormat="1" ht="16.75" customHeight="1" outlineLevel="2">
      <c r="A1759" s="1163">
        <v>208</v>
      </c>
      <c r="B1759" s="1164"/>
      <c r="C1759" s="1165"/>
      <c r="D1759" s="1166"/>
      <c r="E1759" s="587" t="e">
        <f t="shared" si="49"/>
        <v>#DIV/0!</v>
      </c>
    </row>
    <row r="1760" spans="1:5" s="17" customFormat="1" ht="16.75" customHeight="1" outlineLevel="2">
      <c r="A1760" s="1163">
        <v>209</v>
      </c>
      <c r="B1760" s="1164"/>
      <c r="C1760" s="1165"/>
      <c r="D1760" s="1166"/>
      <c r="E1760" s="587" t="e">
        <f t="shared" si="49"/>
        <v>#DIV/0!</v>
      </c>
    </row>
    <row r="1761" spans="1:5" s="17" customFormat="1" ht="16.75" customHeight="1" outlineLevel="2">
      <c r="A1761" s="1163">
        <v>210</v>
      </c>
      <c r="B1761" s="1164"/>
      <c r="C1761" s="1165"/>
      <c r="D1761" s="1166"/>
      <c r="E1761" s="587" t="e">
        <f t="shared" si="49"/>
        <v>#DIV/0!</v>
      </c>
    </row>
    <row r="1762" spans="1:5" s="17" customFormat="1" ht="16.75" customHeight="1" outlineLevel="2">
      <c r="A1762" s="1163">
        <v>211</v>
      </c>
      <c r="B1762" s="1164"/>
      <c r="C1762" s="1165"/>
      <c r="D1762" s="1166"/>
      <c r="E1762" s="587" t="e">
        <f t="shared" si="49"/>
        <v>#DIV/0!</v>
      </c>
    </row>
    <row r="1763" spans="1:5" s="17" customFormat="1" ht="16.75" customHeight="1" outlineLevel="2">
      <c r="A1763" s="1163">
        <v>212</v>
      </c>
      <c r="B1763" s="1164"/>
      <c r="C1763" s="1165"/>
      <c r="D1763" s="1166"/>
      <c r="E1763" s="587" t="e">
        <f t="shared" si="49"/>
        <v>#DIV/0!</v>
      </c>
    </row>
    <row r="1764" spans="1:5" s="17" customFormat="1" ht="16.75" customHeight="1" outlineLevel="2">
      <c r="A1764" s="1163">
        <v>213</v>
      </c>
      <c r="B1764" s="1164"/>
      <c r="C1764" s="1165"/>
      <c r="D1764" s="1166"/>
      <c r="E1764" s="587" t="e">
        <f t="shared" si="49"/>
        <v>#DIV/0!</v>
      </c>
    </row>
    <row r="1765" spans="1:5" s="17" customFormat="1" ht="16.75" customHeight="1" outlineLevel="2">
      <c r="A1765" s="1163">
        <v>214</v>
      </c>
      <c r="B1765" s="1164"/>
      <c r="C1765" s="1165"/>
      <c r="D1765" s="1166"/>
      <c r="E1765" s="587" t="e">
        <f t="shared" si="49"/>
        <v>#DIV/0!</v>
      </c>
    </row>
    <row r="1766" spans="1:5" s="17" customFormat="1" ht="16.75" customHeight="1" outlineLevel="2">
      <c r="A1766" s="1163">
        <v>215</v>
      </c>
      <c r="B1766" s="1164"/>
      <c r="C1766" s="1165"/>
      <c r="D1766" s="1166"/>
      <c r="E1766" s="587" t="e">
        <f t="shared" si="49"/>
        <v>#DIV/0!</v>
      </c>
    </row>
    <row r="1767" spans="1:5" s="17" customFormat="1" ht="16.75" customHeight="1" outlineLevel="2">
      <c r="A1767" s="1163">
        <v>216</v>
      </c>
      <c r="B1767" s="1164"/>
      <c r="C1767" s="1165"/>
      <c r="D1767" s="1166"/>
      <c r="E1767" s="587" t="e">
        <f>IF(AND(C1767&gt;=D$1545,C1767&lt;=D$1544),1,0)</f>
        <v>#DIV/0!</v>
      </c>
    </row>
    <row r="1768" spans="1:5" s="17" customFormat="1" ht="16.75" customHeight="1" outlineLevel="2">
      <c r="A1768" s="1163">
        <v>217</v>
      </c>
      <c r="B1768" s="1164"/>
      <c r="C1768" s="1165"/>
      <c r="D1768" s="1166"/>
      <c r="E1768" s="587" t="e">
        <f t="shared" ref="E1768:E1777" si="50">IF(AND(C1768&gt;=D$1545,C1768&lt;=D$1544),1,0)</f>
        <v>#DIV/0!</v>
      </c>
    </row>
    <row r="1769" spans="1:5" s="17" customFormat="1" ht="16.75" customHeight="1" outlineLevel="2">
      <c r="A1769" s="1163">
        <v>218</v>
      </c>
      <c r="B1769" s="1164"/>
      <c r="C1769" s="1165"/>
      <c r="D1769" s="1166"/>
      <c r="E1769" s="587" t="e">
        <f t="shared" si="50"/>
        <v>#DIV/0!</v>
      </c>
    </row>
    <row r="1770" spans="1:5" s="17" customFormat="1" ht="16.75" customHeight="1" outlineLevel="2">
      <c r="A1770" s="1163">
        <v>219</v>
      </c>
      <c r="B1770" s="1164"/>
      <c r="C1770" s="1165"/>
      <c r="D1770" s="1166"/>
      <c r="E1770" s="587" t="e">
        <f t="shared" si="50"/>
        <v>#DIV/0!</v>
      </c>
    </row>
    <row r="1771" spans="1:5" s="17" customFormat="1" ht="16.75" customHeight="1" outlineLevel="2">
      <c r="A1771" s="1163">
        <v>220</v>
      </c>
      <c r="B1771" s="1164"/>
      <c r="C1771" s="1165"/>
      <c r="D1771" s="1166"/>
      <c r="E1771" s="587" t="e">
        <f t="shared" si="50"/>
        <v>#DIV/0!</v>
      </c>
    </row>
    <row r="1772" spans="1:5" s="17" customFormat="1" ht="16.75" customHeight="1" outlineLevel="2">
      <c r="A1772" s="1163">
        <v>221</v>
      </c>
      <c r="B1772" s="1164"/>
      <c r="C1772" s="1165"/>
      <c r="D1772" s="1166"/>
      <c r="E1772" s="587" t="e">
        <f t="shared" si="50"/>
        <v>#DIV/0!</v>
      </c>
    </row>
    <row r="1773" spans="1:5" s="17" customFormat="1" ht="16.75" customHeight="1" outlineLevel="2">
      <c r="A1773" s="1163">
        <v>222</v>
      </c>
      <c r="B1773" s="1164"/>
      <c r="C1773" s="1165"/>
      <c r="D1773" s="1166"/>
      <c r="E1773" s="587" t="e">
        <f t="shared" si="50"/>
        <v>#DIV/0!</v>
      </c>
    </row>
    <row r="1774" spans="1:5" s="17" customFormat="1" ht="16.75" customHeight="1" outlineLevel="2">
      <c r="A1774" s="1163">
        <v>223</v>
      </c>
      <c r="B1774" s="1164"/>
      <c r="C1774" s="1165"/>
      <c r="D1774" s="1166"/>
      <c r="E1774" s="587" t="e">
        <f t="shared" si="50"/>
        <v>#DIV/0!</v>
      </c>
    </row>
    <row r="1775" spans="1:5" s="17" customFormat="1" ht="16.75" customHeight="1" outlineLevel="2">
      <c r="A1775" s="1163">
        <v>224</v>
      </c>
      <c r="B1775" s="1164"/>
      <c r="C1775" s="1165"/>
      <c r="D1775" s="1166"/>
      <c r="E1775" s="587" t="e">
        <f t="shared" si="50"/>
        <v>#DIV/0!</v>
      </c>
    </row>
    <row r="1776" spans="1:5" s="17" customFormat="1" ht="16.75" customHeight="1" outlineLevel="2">
      <c r="A1776" s="1163">
        <v>225</v>
      </c>
      <c r="B1776" s="1164"/>
      <c r="C1776" s="1165"/>
      <c r="D1776" s="1166"/>
      <c r="E1776" s="587" t="e">
        <f t="shared" si="50"/>
        <v>#DIV/0!</v>
      </c>
    </row>
    <row r="1777" spans="1:5" s="17" customFormat="1" ht="16.75" customHeight="1" outlineLevel="2">
      <c r="A1777" s="1163">
        <v>226</v>
      </c>
      <c r="B1777" s="1164"/>
      <c r="C1777" s="1165"/>
      <c r="D1777" s="1166"/>
      <c r="E1777" s="587" t="e">
        <f t="shared" si="50"/>
        <v>#DIV/0!</v>
      </c>
    </row>
    <row r="1778" spans="1:5" s="17" customFormat="1" ht="16.75" customHeight="1" outlineLevel="2">
      <c r="A1778" s="1163">
        <v>227</v>
      </c>
      <c r="B1778" s="1164"/>
      <c r="C1778" s="1165"/>
      <c r="D1778" s="1166"/>
      <c r="E1778" s="587" t="e">
        <f t="shared" si="49"/>
        <v>#DIV/0!</v>
      </c>
    </row>
    <row r="1779" spans="1:5" s="17" customFormat="1" ht="16.75" customHeight="1" outlineLevel="2">
      <c r="A1779" s="1163">
        <v>228</v>
      </c>
      <c r="B1779" s="1164"/>
      <c r="C1779" s="1165"/>
      <c r="D1779" s="1166"/>
      <c r="E1779" s="587" t="e">
        <f t="shared" si="49"/>
        <v>#DIV/0!</v>
      </c>
    </row>
    <row r="1780" spans="1:5" s="17" customFormat="1" ht="16.75" customHeight="1" outlineLevel="2">
      <c r="A1780" s="1163">
        <v>229</v>
      </c>
      <c r="B1780" s="1164"/>
      <c r="C1780" s="1165"/>
      <c r="D1780" s="1166"/>
      <c r="E1780" s="587" t="e">
        <f t="shared" si="49"/>
        <v>#DIV/0!</v>
      </c>
    </row>
    <row r="1781" spans="1:5" s="17" customFormat="1" ht="16.75" customHeight="1" outlineLevel="2">
      <c r="A1781" s="1163">
        <v>230</v>
      </c>
      <c r="B1781" s="1164"/>
      <c r="C1781" s="1165"/>
      <c r="D1781" s="1166"/>
      <c r="E1781" s="587" t="e">
        <f t="shared" si="49"/>
        <v>#DIV/0!</v>
      </c>
    </row>
    <row r="1782" spans="1:5" s="17" customFormat="1" ht="16.75" customHeight="1" outlineLevel="2">
      <c r="A1782" s="1163">
        <v>231</v>
      </c>
      <c r="B1782" s="1164"/>
      <c r="C1782" s="1165"/>
      <c r="D1782" s="1166"/>
      <c r="E1782" s="587" t="e">
        <f t="shared" si="49"/>
        <v>#DIV/0!</v>
      </c>
    </row>
    <row r="1783" spans="1:5" s="17" customFormat="1" ht="16.75" customHeight="1" outlineLevel="2">
      <c r="A1783" s="1163">
        <v>232</v>
      </c>
      <c r="B1783" s="1164"/>
      <c r="C1783" s="1165"/>
      <c r="D1783" s="1166"/>
      <c r="E1783" s="587" t="e">
        <f t="shared" si="49"/>
        <v>#DIV/0!</v>
      </c>
    </row>
    <row r="1784" spans="1:5" s="17" customFormat="1" ht="16.75" customHeight="1" outlineLevel="2">
      <c r="A1784" s="1163">
        <v>233</v>
      </c>
      <c r="B1784" s="1164"/>
      <c r="C1784" s="1165"/>
      <c r="D1784" s="1166"/>
      <c r="E1784" s="587" t="e">
        <f t="shared" si="49"/>
        <v>#DIV/0!</v>
      </c>
    </row>
    <row r="1785" spans="1:5" s="17" customFormat="1" ht="16.75" customHeight="1" outlineLevel="2">
      <c r="A1785" s="1163">
        <v>234</v>
      </c>
      <c r="B1785" s="1164"/>
      <c r="C1785" s="1165"/>
      <c r="D1785" s="1166"/>
      <c r="E1785" s="587" t="e">
        <f t="shared" si="49"/>
        <v>#DIV/0!</v>
      </c>
    </row>
    <row r="1786" spans="1:5" s="17" customFormat="1" ht="16.75" customHeight="1" outlineLevel="2">
      <c r="A1786" s="1163">
        <v>235</v>
      </c>
      <c r="B1786" s="1164"/>
      <c r="C1786" s="1165"/>
      <c r="D1786" s="1166"/>
      <c r="E1786" s="587" t="e">
        <f t="shared" si="49"/>
        <v>#DIV/0!</v>
      </c>
    </row>
    <row r="1787" spans="1:5" s="17" customFormat="1" ht="16.75" customHeight="1" outlineLevel="2">
      <c r="A1787" s="1163">
        <v>236</v>
      </c>
      <c r="B1787" s="1164"/>
      <c r="C1787" s="1165"/>
      <c r="D1787" s="1166"/>
      <c r="E1787" s="587" t="e">
        <f t="shared" si="49"/>
        <v>#DIV/0!</v>
      </c>
    </row>
    <row r="1788" spans="1:5" s="17" customFormat="1" ht="16.75" customHeight="1" outlineLevel="2">
      <c r="A1788" s="1163">
        <v>237</v>
      </c>
      <c r="B1788" s="1164"/>
      <c r="C1788" s="1165"/>
      <c r="D1788" s="1166"/>
      <c r="E1788" s="587" t="e">
        <f t="shared" si="49"/>
        <v>#DIV/0!</v>
      </c>
    </row>
    <row r="1789" spans="1:5" s="17" customFormat="1" ht="16.75" customHeight="1" outlineLevel="2">
      <c r="A1789" s="1163">
        <v>238</v>
      </c>
      <c r="B1789" s="1164"/>
      <c r="C1789" s="1165"/>
      <c r="D1789" s="1166"/>
      <c r="E1789" s="587" t="e">
        <f t="shared" si="49"/>
        <v>#DIV/0!</v>
      </c>
    </row>
    <row r="1790" spans="1:5" s="17" customFormat="1" ht="16.75" customHeight="1" outlineLevel="2">
      <c r="A1790" s="1163">
        <v>239</v>
      </c>
      <c r="B1790" s="1164"/>
      <c r="C1790" s="1165"/>
      <c r="D1790" s="1166"/>
      <c r="E1790" s="587" t="e">
        <f t="shared" si="49"/>
        <v>#DIV/0!</v>
      </c>
    </row>
    <row r="1791" spans="1:5" s="17" customFormat="1" ht="16.75" customHeight="1" outlineLevel="2">
      <c r="A1791" s="1163">
        <v>240</v>
      </c>
      <c r="B1791" s="1164"/>
      <c r="C1791" s="1165"/>
      <c r="D1791" s="1166"/>
      <c r="E1791" s="587" t="e">
        <f t="shared" si="49"/>
        <v>#DIV/0!</v>
      </c>
    </row>
    <row r="1792" spans="1:5" s="17" customFormat="1" ht="16.75" customHeight="1" outlineLevel="2">
      <c r="A1792" s="1163">
        <v>241</v>
      </c>
      <c r="B1792" s="1164"/>
      <c r="C1792" s="1165"/>
      <c r="D1792" s="1166"/>
      <c r="E1792" s="587" t="e">
        <f t="shared" si="49"/>
        <v>#DIV/0!</v>
      </c>
    </row>
    <row r="1793" spans="1:5" s="17" customFormat="1" ht="16.75" customHeight="1" outlineLevel="2">
      <c r="A1793" s="1163">
        <v>242</v>
      </c>
      <c r="B1793" s="1164"/>
      <c r="C1793" s="1165"/>
      <c r="D1793" s="1166"/>
      <c r="E1793" s="587" t="e">
        <f t="shared" si="49"/>
        <v>#DIV/0!</v>
      </c>
    </row>
    <row r="1794" spans="1:5" s="17" customFormat="1" ht="16.75" customHeight="1" outlineLevel="2">
      <c r="A1794" s="1163">
        <v>243</v>
      </c>
      <c r="B1794" s="1164"/>
      <c r="C1794" s="1165"/>
      <c r="D1794" s="1166"/>
      <c r="E1794" s="587" t="e">
        <f>IF(AND(C1794&gt;=D$1545,C1794&lt;=D$1544),1,0)</f>
        <v>#DIV/0!</v>
      </c>
    </row>
    <row r="1795" spans="1:5" s="17" customFormat="1" ht="16.75" customHeight="1" outlineLevel="2">
      <c r="A1795" s="1163">
        <v>244</v>
      </c>
      <c r="B1795" s="1164"/>
      <c r="C1795" s="1165"/>
      <c r="D1795" s="1166"/>
      <c r="E1795" s="587" t="e">
        <f t="shared" ref="E1795:E1803" si="51">IF(AND(C1795&gt;=D$1545,C1795&lt;=D$1544),1,0)</f>
        <v>#DIV/0!</v>
      </c>
    </row>
    <row r="1796" spans="1:5" s="17" customFormat="1" ht="16.75" customHeight="1" outlineLevel="2">
      <c r="A1796" s="1163">
        <v>245</v>
      </c>
      <c r="B1796" s="1164"/>
      <c r="C1796" s="1165"/>
      <c r="D1796" s="1166"/>
      <c r="E1796" s="587" t="e">
        <f t="shared" si="51"/>
        <v>#DIV/0!</v>
      </c>
    </row>
    <row r="1797" spans="1:5" s="17" customFormat="1" ht="16.75" customHeight="1" outlineLevel="2">
      <c r="A1797" s="1163">
        <v>246</v>
      </c>
      <c r="B1797" s="1164"/>
      <c r="C1797" s="1165"/>
      <c r="D1797" s="1166"/>
      <c r="E1797" s="587" t="e">
        <f t="shared" si="51"/>
        <v>#DIV/0!</v>
      </c>
    </row>
    <row r="1798" spans="1:5" s="17" customFormat="1" ht="16.75" customHeight="1" outlineLevel="2">
      <c r="A1798" s="1163">
        <v>247</v>
      </c>
      <c r="B1798" s="1164"/>
      <c r="C1798" s="1165"/>
      <c r="D1798" s="1166"/>
      <c r="E1798" s="587" t="e">
        <f t="shared" si="51"/>
        <v>#DIV/0!</v>
      </c>
    </row>
    <row r="1799" spans="1:5" s="17" customFormat="1" ht="16.75" customHeight="1" outlineLevel="2">
      <c r="A1799" s="1163">
        <v>248</v>
      </c>
      <c r="B1799" s="1164"/>
      <c r="C1799" s="1165"/>
      <c r="D1799" s="1166"/>
      <c r="E1799" s="587" t="e">
        <f t="shared" si="51"/>
        <v>#DIV/0!</v>
      </c>
    </row>
    <row r="1800" spans="1:5" s="17" customFormat="1" ht="16.75" customHeight="1" outlineLevel="2">
      <c r="A1800" s="1163">
        <v>249</v>
      </c>
      <c r="B1800" s="1164"/>
      <c r="C1800" s="1165"/>
      <c r="D1800" s="1166"/>
      <c r="E1800" s="587" t="e">
        <f t="shared" si="51"/>
        <v>#DIV/0!</v>
      </c>
    </row>
    <row r="1801" spans="1:5" s="17" customFormat="1" ht="16.75" customHeight="1" outlineLevel="2">
      <c r="A1801" s="1163">
        <v>250</v>
      </c>
      <c r="B1801" s="1164"/>
      <c r="C1801" s="1165"/>
      <c r="D1801" s="1166"/>
      <c r="E1801" s="587" t="e">
        <f t="shared" si="51"/>
        <v>#DIV/0!</v>
      </c>
    </row>
    <row r="1802" spans="1:5" s="17" customFormat="1" ht="16.75" customHeight="1" outlineLevel="2">
      <c r="A1802" s="1163">
        <v>251</v>
      </c>
      <c r="B1802" s="1164"/>
      <c r="C1802" s="1165"/>
      <c r="D1802" s="1166"/>
      <c r="E1802" s="587" t="e">
        <f t="shared" si="51"/>
        <v>#DIV/0!</v>
      </c>
    </row>
    <row r="1803" spans="1:5" s="17" customFormat="1" ht="16.75" customHeight="1" outlineLevel="2">
      <c r="A1803" s="1163">
        <v>252</v>
      </c>
      <c r="B1803" s="1164"/>
      <c r="C1803" s="1165"/>
      <c r="D1803" s="1166"/>
      <c r="E1803" s="587" t="e">
        <f t="shared" si="51"/>
        <v>#DIV/0!</v>
      </c>
    </row>
    <row r="1804" spans="1:5" s="17" customFormat="1" ht="16.75" customHeight="1" outlineLevel="2">
      <c r="A1804" s="1163">
        <v>253</v>
      </c>
      <c r="B1804" s="1164"/>
      <c r="C1804" s="1165"/>
      <c r="D1804" s="1166"/>
      <c r="E1804" s="587" t="e">
        <f t="shared" si="49"/>
        <v>#DIV/0!</v>
      </c>
    </row>
    <row r="1805" spans="1:5" s="17" customFormat="1" ht="16.75" customHeight="1" outlineLevel="2">
      <c r="A1805" s="1163">
        <v>254</v>
      </c>
      <c r="B1805" s="1164"/>
      <c r="C1805" s="1165"/>
      <c r="D1805" s="1166"/>
      <c r="E1805" s="587" t="e">
        <f t="shared" si="49"/>
        <v>#DIV/0!</v>
      </c>
    </row>
    <row r="1806" spans="1:5" s="17" customFormat="1" ht="16.75" customHeight="1" outlineLevel="2">
      <c r="A1806" s="1163">
        <v>255</v>
      </c>
      <c r="B1806" s="1164"/>
      <c r="C1806" s="1165"/>
      <c r="D1806" s="1166"/>
      <c r="E1806" s="587" t="e">
        <f t="shared" si="49"/>
        <v>#DIV/0!</v>
      </c>
    </row>
    <row r="1807" spans="1:5" s="17" customFormat="1" ht="16.75" customHeight="1" outlineLevel="2">
      <c r="A1807" s="1163">
        <v>256</v>
      </c>
      <c r="B1807" s="1164"/>
      <c r="C1807" s="1165"/>
      <c r="D1807" s="1166"/>
      <c r="E1807" s="587" t="e">
        <f t="shared" si="49"/>
        <v>#DIV/0!</v>
      </c>
    </row>
    <row r="1808" spans="1:5" s="17" customFormat="1" ht="16.75" customHeight="1" outlineLevel="2">
      <c r="A1808" s="1163">
        <v>257</v>
      </c>
      <c r="B1808" s="1164"/>
      <c r="C1808" s="1165"/>
      <c r="D1808" s="1166"/>
      <c r="E1808" s="587" t="e">
        <f t="shared" si="49"/>
        <v>#DIV/0!</v>
      </c>
    </row>
    <row r="1809" spans="1:5" s="17" customFormat="1" ht="16.75" customHeight="1" outlineLevel="2">
      <c r="A1809" s="1163">
        <v>258</v>
      </c>
      <c r="B1809" s="1164"/>
      <c r="C1809" s="1165"/>
      <c r="D1809" s="1166"/>
      <c r="E1809" s="587" t="e">
        <f t="shared" si="49"/>
        <v>#DIV/0!</v>
      </c>
    </row>
    <row r="1810" spans="1:5" s="17" customFormat="1" ht="16.75" customHeight="1" outlineLevel="2">
      <c r="A1810" s="1163">
        <v>259</v>
      </c>
      <c r="B1810" s="1164"/>
      <c r="C1810" s="1165"/>
      <c r="D1810" s="1166"/>
      <c r="E1810" s="587" t="e">
        <f t="shared" si="49"/>
        <v>#DIV/0!</v>
      </c>
    </row>
    <row r="1811" spans="1:5" s="17" customFormat="1" ht="16.75" customHeight="1" outlineLevel="2">
      <c r="A1811" s="1163">
        <v>260</v>
      </c>
      <c r="B1811" s="1164"/>
      <c r="C1811" s="1165"/>
      <c r="D1811" s="1166"/>
      <c r="E1811" s="587" t="e">
        <f t="shared" si="49"/>
        <v>#DIV/0!</v>
      </c>
    </row>
    <row r="1812" spans="1:5" s="17" customFormat="1" ht="16.75" customHeight="1" outlineLevel="2">
      <c r="A1812" s="1163">
        <v>261</v>
      </c>
      <c r="B1812" s="1164"/>
      <c r="C1812" s="1165"/>
      <c r="D1812" s="1166"/>
      <c r="E1812" s="587" t="e">
        <f t="shared" si="49"/>
        <v>#DIV/0!</v>
      </c>
    </row>
    <row r="1813" spans="1:5" s="17" customFormat="1" ht="16.75" customHeight="1" outlineLevel="2">
      <c r="A1813" s="1163">
        <v>262</v>
      </c>
      <c r="B1813" s="1164"/>
      <c r="C1813" s="1165"/>
      <c r="D1813" s="1166"/>
      <c r="E1813" s="587" t="e">
        <f t="shared" si="49"/>
        <v>#DIV/0!</v>
      </c>
    </row>
    <row r="1814" spans="1:5" s="17" customFormat="1" ht="16.75" customHeight="1" outlineLevel="2">
      <c r="A1814" s="1163">
        <v>263</v>
      </c>
      <c r="B1814" s="1164"/>
      <c r="C1814" s="1165"/>
      <c r="D1814" s="1166"/>
      <c r="E1814" s="587" t="e">
        <f t="shared" si="49"/>
        <v>#DIV/0!</v>
      </c>
    </row>
    <row r="1815" spans="1:5" s="17" customFormat="1" ht="16.75" customHeight="1" outlineLevel="2">
      <c r="A1815" s="1163">
        <v>264</v>
      </c>
      <c r="B1815" s="1164"/>
      <c r="C1815" s="1165"/>
      <c r="D1815" s="1166"/>
      <c r="E1815" s="587" t="e">
        <f>IF(AND(C1815&gt;=D$1545,C1815&lt;=D$1544),1,0)</f>
        <v>#DIV/0!</v>
      </c>
    </row>
    <row r="1816" spans="1:5" s="17" customFormat="1" ht="16.75" customHeight="1" outlineLevel="2">
      <c r="A1816" s="1163">
        <v>265</v>
      </c>
      <c r="B1816" s="1164"/>
      <c r="C1816" s="1165"/>
      <c r="D1816" s="1166"/>
      <c r="E1816" s="587" t="e">
        <f t="shared" ref="E1816:E1818" si="52">IF(AND(C1816&gt;=D$1545,C1816&lt;=D$1544),1,0)</f>
        <v>#DIV/0!</v>
      </c>
    </row>
    <row r="1817" spans="1:5" s="17" customFormat="1" ht="16.75" customHeight="1" outlineLevel="2">
      <c r="A1817" s="1163">
        <v>266</v>
      </c>
      <c r="B1817" s="1164"/>
      <c r="C1817" s="1165"/>
      <c r="D1817" s="1166"/>
      <c r="E1817" s="587" t="e">
        <f t="shared" si="52"/>
        <v>#DIV/0!</v>
      </c>
    </row>
    <row r="1818" spans="1:5" s="17" customFormat="1" ht="16.75" customHeight="1" outlineLevel="2">
      <c r="A1818" s="1163">
        <v>267</v>
      </c>
      <c r="B1818" s="1164"/>
      <c r="C1818" s="1165"/>
      <c r="D1818" s="1166"/>
      <c r="E1818" s="587" t="e">
        <f t="shared" si="52"/>
        <v>#DIV/0!</v>
      </c>
    </row>
    <row r="1819" spans="1:5" s="17" customFormat="1" ht="16.75" customHeight="1" outlineLevel="2">
      <c r="A1819" s="1163">
        <v>268</v>
      </c>
      <c r="B1819" s="1164"/>
      <c r="C1819" s="1165"/>
      <c r="D1819" s="1166"/>
      <c r="E1819" s="587" t="e">
        <f t="shared" si="49"/>
        <v>#DIV/0!</v>
      </c>
    </row>
    <row r="1820" spans="1:5" s="17" customFormat="1" ht="16.75" customHeight="1" outlineLevel="2">
      <c r="A1820" s="1163">
        <v>269</v>
      </c>
      <c r="B1820" s="1164"/>
      <c r="C1820" s="1165"/>
      <c r="D1820" s="1166"/>
      <c r="E1820" s="587" t="e">
        <f t="shared" si="49"/>
        <v>#DIV/0!</v>
      </c>
    </row>
    <row r="1821" spans="1:5" s="17" customFormat="1" ht="16.75" customHeight="1" outlineLevel="2">
      <c r="A1821" s="1163">
        <v>270</v>
      </c>
      <c r="B1821" s="1164"/>
      <c r="C1821" s="1165"/>
      <c r="D1821" s="1166"/>
      <c r="E1821" s="587" t="e">
        <f t="shared" si="49"/>
        <v>#DIV/0!</v>
      </c>
    </row>
    <row r="1822" spans="1:5" s="17" customFormat="1" ht="16.75" customHeight="1" outlineLevel="2">
      <c r="A1822" s="1163">
        <v>271</v>
      </c>
      <c r="B1822" s="1164"/>
      <c r="C1822" s="1165"/>
      <c r="D1822" s="1166"/>
      <c r="E1822" s="587" t="e">
        <f t="shared" si="49"/>
        <v>#DIV/0!</v>
      </c>
    </row>
    <row r="1823" spans="1:5" s="17" customFormat="1" ht="16.75" customHeight="1" outlineLevel="2">
      <c r="A1823" s="1163">
        <v>272</v>
      </c>
      <c r="B1823" s="1164"/>
      <c r="C1823" s="1165"/>
      <c r="D1823" s="1166"/>
      <c r="E1823" s="587" t="e">
        <f t="shared" si="49"/>
        <v>#DIV/0!</v>
      </c>
    </row>
    <row r="1824" spans="1:5" s="17" customFormat="1" ht="16.75" customHeight="1" outlineLevel="2">
      <c r="A1824" s="1163">
        <v>273</v>
      </c>
      <c r="B1824" s="1164"/>
      <c r="C1824" s="1165"/>
      <c r="D1824" s="1166"/>
      <c r="E1824" s="587" t="e">
        <f t="shared" si="49"/>
        <v>#DIV/0!</v>
      </c>
    </row>
    <row r="1825" spans="1:5" s="17" customFormat="1" ht="16.75" customHeight="1" outlineLevel="2">
      <c r="A1825" s="1163">
        <v>274</v>
      </c>
      <c r="B1825" s="1164"/>
      <c r="C1825" s="1165"/>
      <c r="D1825" s="1166"/>
      <c r="E1825" s="587" t="e">
        <f t="shared" si="49"/>
        <v>#DIV/0!</v>
      </c>
    </row>
    <row r="1826" spans="1:5" s="17" customFormat="1" ht="16.75" customHeight="1" outlineLevel="2">
      <c r="A1826" s="1163">
        <v>275</v>
      </c>
      <c r="B1826" s="1164"/>
      <c r="C1826" s="1165"/>
      <c r="D1826" s="1166"/>
      <c r="E1826" s="587" t="e">
        <f t="shared" si="49"/>
        <v>#DIV/0!</v>
      </c>
    </row>
    <row r="1827" spans="1:5" s="17" customFormat="1" ht="16.75" customHeight="1" outlineLevel="2">
      <c r="A1827" s="1163">
        <v>276</v>
      </c>
      <c r="B1827" s="1164"/>
      <c r="C1827" s="1165"/>
      <c r="D1827" s="1166"/>
      <c r="E1827" s="587" t="e">
        <f t="shared" si="49"/>
        <v>#DIV/0!</v>
      </c>
    </row>
    <row r="1828" spans="1:5" s="17" customFormat="1" ht="16.75" customHeight="1" outlineLevel="2">
      <c r="A1828" s="1163">
        <v>277</v>
      </c>
      <c r="B1828" s="1164"/>
      <c r="C1828" s="1165"/>
      <c r="D1828" s="1166"/>
      <c r="E1828" s="587" t="e">
        <f t="shared" si="48"/>
        <v>#DIV/0!</v>
      </c>
    </row>
    <row r="1829" spans="1:5" s="17" customFormat="1" ht="16.75" customHeight="1" outlineLevel="2">
      <c r="A1829" s="1163">
        <v>278</v>
      </c>
      <c r="B1829" s="1164"/>
      <c r="C1829" s="1165"/>
      <c r="D1829" s="1166"/>
      <c r="E1829" s="587" t="e">
        <f t="shared" si="48"/>
        <v>#DIV/0!</v>
      </c>
    </row>
    <row r="1830" spans="1:5" s="17" customFormat="1" ht="16.75" customHeight="1" outlineLevel="2">
      <c r="A1830" s="1163">
        <v>279</v>
      </c>
      <c r="B1830" s="1164"/>
      <c r="C1830" s="1165"/>
      <c r="D1830" s="1166"/>
      <c r="E1830" s="587" t="e">
        <f t="shared" si="48"/>
        <v>#DIV/0!</v>
      </c>
    </row>
    <row r="1831" spans="1:5" s="17" customFormat="1" ht="16.75" customHeight="1" outlineLevel="2">
      <c r="A1831" s="1163">
        <v>280</v>
      </c>
      <c r="B1831" s="1164"/>
      <c r="C1831" s="1165"/>
      <c r="D1831" s="1166"/>
      <c r="E1831" s="587" t="e">
        <f t="shared" si="48"/>
        <v>#DIV/0!</v>
      </c>
    </row>
    <row r="1832" spans="1:5" s="17" customFormat="1" ht="16.75" customHeight="1" outlineLevel="2">
      <c r="A1832" s="1163">
        <v>281</v>
      </c>
      <c r="B1832" s="1164"/>
      <c r="C1832" s="1165"/>
      <c r="D1832" s="1166"/>
      <c r="E1832" s="587" t="e">
        <f t="shared" si="48"/>
        <v>#DIV/0!</v>
      </c>
    </row>
    <row r="1833" spans="1:5" s="17" customFormat="1" ht="16.75" customHeight="1" outlineLevel="2">
      <c r="A1833" s="1163">
        <v>282</v>
      </c>
      <c r="B1833" s="1164"/>
      <c r="C1833" s="1165"/>
      <c r="D1833" s="1166"/>
      <c r="E1833" s="587" t="e">
        <f t="shared" si="48"/>
        <v>#DIV/0!</v>
      </c>
    </row>
    <row r="1834" spans="1:5" s="17" customFormat="1" ht="16.75" customHeight="1" outlineLevel="2">
      <c r="A1834" s="1163">
        <v>283</v>
      </c>
      <c r="B1834" s="1164"/>
      <c r="C1834" s="1165"/>
      <c r="D1834" s="1166"/>
      <c r="E1834" s="587" t="e">
        <f t="shared" si="47"/>
        <v>#DIV/0!</v>
      </c>
    </row>
    <row r="1835" spans="1:5" s="17" customFormat="1" ht="16.75" customHeight="1" outlineLevel="2">
      <c r="A1835" s="1163">
        <v>284</v>
      </c>
      <c r="B1835" s="1164"/>
      <c r="C1835" s="1165"/>
      <c r="D1835" s="1166"/>
      <c r="E1835" s="587" t="e">
        <f t="shared" si="47"/>
        <v>#DIV/0!</v>
      </c>
    </row>
    <row r="1836" spans="1:5" s="17" customFormat="1" ht="16.75" customHeight="1" outlineLevel="2">
      <c r="A1836" s="1163">
        <v>285</v>
      </c>
      <c r="B1836" s="1164"/>
      <c r="C1836" s="1165"/>
      <c r="D1836" s="1166"/>
      <c r="E1836" s="587" t="e">
        <f t="shared" si="47"/>
        <v>#DIV/0!</v>
      </c>
    </row>
    <row r="1837" spans="1:5" s="17" customFormat="1" ht="16.75" customHeight="1" outlineLevel="2">
      <c r="A1837" s="1163">
        <v>286</v>
      </c>
      <c r="B1837" s="1164"/>
      <c r="C1837" s="1165"/>
      <c r="D1837" s="1166"/>
      <c r="E1837" s="587" t="e">
        <f t="shared" si="47"/>
        <v>#DIV/0!</v>
      </c>
    </row>
    <row r="1838" spans="1:5" s="17" customFormat="1" ht="16.75" customHeight="1" outlineLevel="2">
      <c r="A1838" s="1163">
        <v>287</v>
      </c>
      <c r="B1838" s="1164"/>
      <c r="C1838" s="1165"/>
      <c r="D1838" s="1166"/>
      <c r="E1838" s="587" t="e">
        <f t="shared" si="47"/>
        <v>#DIV/0!</v>
      </c>
    </row>
    <row r="1839" spans="1:5" s="17" customFormat="1" ht="16.75" customHeight="1" outlineLevel="2">
      <c r="A1839" s="1163">
        <v>288</v>
      </c>
      <c r="B1839" s="1164"/>
      <c r="C1839" s="1165"/>
      <c r="D1839" s="1166"/>
      <c r="E1839" s="587" t="e">
        <f t="shared" si="47"/>
        <v>#DIV/0!</v>
      </c>
    </row>
    <row r="1840" spans="1:5" s="17" customFormat="1" ht="16.75" customHeight="1" outlineLevel="2">
      <c r="A1840" s="1163">
        <v>289</v>
      </c>
      <c r="B1840" s="1164"/>
      <c r="C1840" s="1165"/>
      <c r="D1840" s="1166"/>
      <c r="E1840" s="587" t="e">
        <f t="shared" si="47"/>
        <v>#DIV/0!</v>
      </c>
    </row>
    <row r="1841" spans="1:5" s="17" customFormat="1" ht="16.75" customHeight="1" outlineLevel="2">
      <c r="A1841" s="1163">
        <v>290</v>
      </c>
      <c r="B1841" s="1164"/>
      <c r="C1841" s="1165"/>
      <c r="D1841" s="1166"/>
      <c r="E1841" s="587" t="e">
        <f t="shared" si="47"/>
        <v>#DIV/0!</v>
      </c>
    </row>
    <row r="1842" spans="1:5" s="17" customFormat="1" ht="16.75" customHeight="1" outlineLevel="2">
      <c r="A1842" s="1163">
        <v>291</v>
      </c>
      <c r="B1842" s="1164"/>
      <c r="C1842" s="1165"/>
      <c r="D1842" s="1166"/>
      <c r="E1842" s="587" t="e">
        <f t="shared" si="47"/>
        <v>#DIV/0!</v>
      </c>
    </row>
    <row r="1843" spans="1:5" s="17" customFormat="1" ht="16.75" customHeight="1" outlineLevel="2">
      <c r="A1843" s="1163">
        <v>292</v>
      </c>
      <c r="B1843" s="1164"/>
      <c r="C1843" s="1165"/>
      <c r="D1843" s="1166"/>
      <c r="E1843" s="587" t="e">
        <f t="shared" si="47"/>
        <v>#DIV/0!</v>
      </c>
    </row>
    <row r="1844" spans="1:5" s="17" customFormat="1" ht="16.75" customHeight="1" outlineLevel="2">
      <c r="A1844" s="1163">
        <v>293</v>
      </c>
      <c r="B1844" s="1164"/>
      <c r="C1844" s="1165"/>
      <c r="D1844" s="1166"/>
      <c r="E1844" s="587" t="e">
        <f t="shared" si="47"/>
        <v>#DIV/0!</v>
      </c>
    </row>
    <row r="1845" spans="1:5" s="17" customFormat="1" ht="16.75" customHeight="1" outlineLevel="2">
      <c r="A1845" s="1163">
        <v>294</v>
      </c>
      <c r="B1845" s="1164"/>
      <c r="C1845" s="1165"/>
      <c r="D1845" s="1166"/>
      <c r="E1845" s="587" t="e">
        <f t="shared" si="47"/>
        <v>#DIV/0!</v>
      </c>
    </row>
    <row r="1846" spans="1:5" s="17" customFormat="1" ht="16.75" customHeight="1" outlineLevel="2">
      <c r="A1846" s="1163">
        <v>295</v>
      </c>
      <c r="B1846" s="1164"/>
      <c r="C1846" s="1165"/>
      <c r="D1846" s="1166"/>
      <c r="E1846" s="587" t="e">
        <f t="shared" si="47"/>
        <v>#DIV/0!</v>
      </c>
    </row>
    <row r="1847" spans="1:5" s="17" customFormat="1" ht="16.75" customHeight="1" outlineLevel="2">
      <c r="A1847" s="1163">
        <v>296</v>
      </c>
      <c r="B1847" s="1164"/>
      <c r="C1847" s="1165"/>
      <c r="D1847" s="1166"/>
      <c r="E1847" s="587" t="e">
        <f t="shared" si="47"/>
        <v>#DIV/0!</v>
      </c>
    </row>
    <row r="1848" spans="1:5" s="17" customFormat="1" ht="16.75" customHeight="1" outlineLevel="2">
      <c r="A1848" s="1163">
        <v>297</v>
      </c>
      <c r="B1848" s="1164"/>
      <c r="C1848" s="1165"/>
      <c r="D1848" s="1166"/>
      <c r="E1848" s="587" t="e">
        <f t="shared" si="47"/>
        <v>#DIV/0!</v>
      </c>
    </row>
    <row r="1849" spans="1:5" s="17" customFormat="1" ht="16.75" customHeight="1" outlineLevel="2">
      <c r="A1849" s="1163">
        <v>298</v>
      </c>
      <c r="B1849" s="1164"/>
      <c r="C1849" s="1165"/>
      <c r="D1849" s="1166"/>
      <c r="E1849" s="587" t="e">
        <f t="shared" si="47"/>
        <v>#DIV/0!</v>
      </c>
    </row>
    <row r="1850" spans="1:5" s="17" customFormat="1" ht="16.75" customHeight="1" outlineLevel="2">
      <c r="A1850" s="1163">
        <v>299</v>
      </c>
      <c r="B1850" s="1164"/>
      <c r="C1850" s="1165"/>
      <c r="D1850" s="1166"/>
      <c r="E1850" s="587" t="e">
        <f t="shared" si="47"/>
        <v>#DIV/0!</v>
      </c>
    </row>
    <row r="1851" spans="1:5" s="17" customFormat="1" ht="16.75" customHeight="1" outlineLevel="2">
      <c r="A1851" s="1163">
        <v>300</v>
      </c>
      <c r="B1851" s="1164"/>
      <c r="C1851" s="1165"/>
      <c r="D1851" s="1166"/>
      <c r="E1851" s="587" t="e">
        <f t="shared" si="47"/>
        <v>#DIV/0!</v>
      </c>
    </row>
    <row r="1852" spans="1:5" s="17" customFormat="1" ht="16.75" customHeight="1" outlineLevel="2">
      <c r="A1852" s="1163">
        <v>301</v>
      </c>
      <c r="B1852" s="1164"/>
      <c r="C1852" s="1165"/>
      <c r="D1852" s="1166"/>
      <c r="E1852" s="587" t="e">
        <f t="shared" si="47"/>
        <v>#DIV/0!</v>
      </c>
    </row>
    <row r="1853" spans="1:5" s="17" customFormat="1" ht="16.75" customHeight="1" outlineLevel="2">
      <c r="A1853" s="1163">
        <v>302</v>
      </c>
      <c r="B1853" s="1164"/>
      <c r="C1853" s="1165"/>
      <c r="D1853" s="1166"/>
      <c r="E1853" s="587" t="e">
        <f t="shared" si="47"/>
        <v>#DIV/0!</v>
      </c>
    </row>
    <row r="1854" spans="1:5" s="17" customFormat="1" ht="16.75" customHeight="1" outlineLevel="2">
      <c r="A1854" s="1163">
        <v>303</v>
      </c>
      <c r="B1854" s="1164"/>
      <c r="C1854" s="1165"/>
      <c r="D1854" s="1166"/>
      <c r="E1854" s="587" t="e">
        <f t="shared" si="47"/>
        <v>#DIV/0!</v>
      </c>
    </row>
    <row r="1855" spans="1:5" s="17" customFormat="1" ht="16.75" customHeight="1" outlineLevel="2">
      <c r="A1855" s="1163">
        <v>304</v>
      </c>
      <c r="B1855" s="1164"/>
      <c r="C1855" s="1165"/>
      <c r="D1855" s="1166"/>
      <c r="E1855" s="587" t="e">
        <f t="shared" si="47"/>
        <v>#DIV/0!</v>
      </c>
    </row>
    <row r="1856" spans="1:5" s="17" customFormat="1" ht="16.75" customHeight="1" outlineLevel="2">
      <c r="A1856" s="1163">
        <v>305</v>
      </c>
      <c r="B1856" s="1164"/>
      <c r="C1856" s="1165"/>
      <c r="D1856" s="1166"/>
      <c r="E1856" s="587" t="e">
        <f t="shared" si="47"/>
        <v>#DIV/0!</v>
      </c>
    </row>
    <row r="1857" spans="1:5" s="17" customFormat="1" ht="16.75" customHeight="1" outlineLevel="2">
      <c r="A1857" s="1163">
        <v>306</v>
      </c>
      <c r="B1857" s="1164"/>
      <c r="C1857" s="1165"/>
      <c r="D1857" s="1166"/>
      <c r="E1857" s="587" t="e">
        <f t="shared" si="47"/>
        <v>#DIV/0!</v>
      </c>
    </row>
    <row r="1858" spans="1:5" s="17" customFormat="1" ht="16.75" customHeight="1" outlineLevel="2">
      <c r="A1858" s="1163">
        <v>307</v>
      </c>
      <c r="B1858" s="1164"/>
      <c r="C1858" s="1165"/>
      <c r="D1858" s="1166"/>
      <c r="E1858" s="587" t="e">
        <f t="shared" si="47"/>
        <v>#DIV/0!</v>
      </c>
    </row>
    <row r="1859" spans="1:5" s="17" customFormat="1" ht="16.75" customHeight="1" outlineLevel="2">
      <c r="A1859" s="1163">
        <v>308</v>
      </c>
      <c r="B1859" s="1164"/>
      <c r="C1859" s="1165"/>
      <c r="D1859" s="1166"/>
      <c r="E1859" s="587" t="e">
        <f t="shared" si="47"/>
        <v>#DIV/0!</v>
      </c>
    </row>
    <row r="1860" spans="1:5" s="17" customFormat="1" ht="16.75" customHeight="1" outlineLevel="2">
      <c r="A1860" s="1163">
        <v>309</v>
      </c>
      <c r="B1860" s="1164"/>
      <c r="C1860" s="1165"/>
      <c r="D1860" s="1166"/>
      <c r="E1860" s="587" t="e">
        <f t="shared" si="47"/>
        <v>#DIV/0!</v>
      </c>
    </row>
    <row r="1861" spans="1:5" s="17" customFormat="1" ht="16.75" customHeight="1" outlineLevel="2">
      <c r="A1861" s="1163">
        <v>310</v>
      </c>
      <c r="B1861" s="1164"/>
      <c r="C1861" s="1165"/>
      <c r="D1861" s="1166"/>
      <c r="E1861" s="587" t="e">
        <f t="shared" si="47"/>
        <v>#DIV/0!</v>
      </c>
    </row>
    <row r="1862" spans="1:5" s="17" customFormat="1" ht="16.75" customHeight="1" outlineLevel="2">
      <c r="A1862" s="1163">
        <v>311</v>
      </c>
      <c r="B1862" s="1164"/>
      <c r="C1862" s="1165"/>
      <c r="D1862" s="1166"/>
      <c r="E1862" s="587" t="e">
        <f t="shared" si="47"/>
        <v>#DIV/0!</v>
      </c>
    </row>
    <row r="1863" spans="1:5" s="17" customFormat="1" ht="16.75" customHeight="1" outlineLevel="2">
      <c r="A1863" s="1163">
        <v>312</v>
      </c>
      <c r="B1863" s="1164"/>
      <c r="C1863" s="1165"/>
      <c r="D1863" s="1166"/>
      <c r="E1863" s="587" t="e">
        <f t="shared" si="47"/>
        <v>#DIV/0!</v>
      </c>
    </row>
    <row r="1864" spans="1:5" s="17" customFormat="1" ht="16.75" customHeight="1" outlineLevel="2">
      <c r="A1864" s="1163">
        <v>313</v>
      </c>
      <c r="B1864" s="1164"/>
      <c r="C1864" s="1165"/>
      <c r="D1864" s="1166"/>
      <c r="E1864" s="587" t="e">
        <f t="shared" si="47"/>
        <v>#DIV/0!</v>
      </c>
    </row>
    <row r="1865" spans="1:5" s="17" customFormat="1" ht="16.75" customHeight="1" outlineLevel="2">
      <c r="A1865" s="1163">
        <v>314</v>
      </c>
      <c r="B1865" s="1164"/>
      <c r="C1865" s="1165"/>
      <c r="D1865" s="1166"/>
      <c r="E1865" s="587" t="e">
        <f t="shared" si="47"/>
        <v>#DIV/0!</v>
      </c>
    </row>
    <row r="1866" spans="1:5" s="17" customFormat="1" ht="16.75" customHeight="1" outlineLevel="2">
      <c r="A1866" s="1163">
        <v>315</v>
      </c>
      <c r="B1866" s="1164"/>
      <c r="C1866" s="1165"/>
      <c r="D1866" s="1166"/>
      <c r="E1866" s="587" t="e">
        <f t="shared" si="47"/>
        <v>#DIV/0!</v>
      </c>
    </row>
    <row r="1867" spans="1:5" s="17" customFormat="1" ht="16.75" customHeight="1" outlineLevel="2">
      <c r="A1867" s="1163">
        <v>316</v>
      </c>
      <c r="B1867" s="1164"/>
      <c r="C1867" s="1165"/>
      <c r="D1867" s="1166"/>
      <c r="E1867" s="587" t="e">
        <f t="shared" si="47"/>
        <v>#DIV/0!</v>
      </c>
    </row>
    <row r="1868" spans="1:5" s="17" customFormat="1" ht="16.75" customHeight="1" outlineLevel="2">
      <c r="A1868" s="1163">
        <v>317</v>
      </c>
      <c r="B1868" s="1164"/>
      <c r="C1868" s="1165"/>
      <c r="D1868" s="1166"/>
      <c r="E1868" s="587" t="e">
        <f t="shared" si="47"/>
        <v>#DIV/0!</v>
      </c>
    </row>
    <row r="1869" spans="1:5" s="17" customFormat="1" ht="16.75" customHeight="1" outlineLevel="2">
      <c r="A1869" s="1163">
        <v>318</v>
      </c>
      <c r="B1869" s="1164"/>
      <c r="C1869" s="1165"/>
      <c r="D1869" s="1166"/>
      <c r="E1869" s="587" t="e">
        <f t="shared" si="47"/>
        <v>#DIV/0!</v>
      </c>
    </row>
    <row r="1870" spans="1:5" s="17" customFormat="1" ht="16.75" customHeight="1" outlineLevel="2">
      <c r="A1870" s="1163">
        <v>319</v>
      </c>
      <c r="B1870" s="1164"/>
      <c r="C1870" s="1165"/>
      <c r="D1870" s="1166"/>
      <c r="E1870" s="587" t="e">
        <f t="shared" si="47"/>
        <v>#DIV/0!</v>
      </c>
    </row>
    <row r="1871" spans="1:5" s="17" customFormat="1" ht="16.75" customHeight="1" outlineLevel="2">
      <c r="A1871" s="1163">
        <v>320</v>
      </c>
      <c r="B1871" s="1164"/>
      <c r="C1871" s="1165"/>
      <c r="D1871" s="1166"/>
      <c r="E1871" s="587" t="e">
        <f t="shared" si="47"/>
        <v>#DIV/0!</v>
      </c>
    </row>
    <row r="1872" spans="1:5" s="17" customFormat="1" ht="16.75" customHeight="1" outlineLevel="2">
      <c r="A1872" s="1163">
        <v>321</v>
      </c>
      <c r="B1872" s="1164"/>
      <c r="C1872" s="1165"/>
      <c r="D1872" s="1166"/>
      <c r="E1872" s="587" t="e">
        <f t="shared" si="47"/>
        <v>#DIV/0!</v>
      </c>
    </row>
    <row r="1873" spans="1:5" s="17" customFormat="1" ht="16.75" customHeight="1" outlineLevel="2">
      <c r="A1873" s="1163">
        <v>322</v>
      </c>
      <c r="B1873" s="1164"/>
      <c r="C1873" s="1165"/>
      <c r="D1873" s="1166"/>
      <c r="E1873" s="587" t="e">
        <f t="shared" si="47"/>
        <v>#DIV/0!</v>
      </c>
    </row>
    <row r="1874" spans="1:5" s="17" customFormat="1" ht="16.75" customHeight="1" outlineLevel="2">
      <c r="A1874" s="1163">
        <v>323</v>
      </c>
      <c r="B1874" s="1164"/>
      <c r="C1874" s="1165"/>
      <c r="D1874" s="1166"/>
      <c r="E1874" s="587" t="e">
        <f t="shared" si="47"/>
        <v>#DIV/0!</v>
      </c>
    </row>
    <row r="1875" spans="1:5" s="17" customFormat="1" ht="16.75" customHeight="1" outlineLevel="2">
      <c r="A1875" s="1163">
        <v>324</v>
      </c>
      <c r="B1875" s="1164"/>
      <c r="C1875" s="1165"/>
      <c r="D1875" s="1166"/>
      <c r="E1875" s="587" t="e">
        <f t="shared" si="47"/>
        <v>#DIV/0!</v>
      </c>
    </row>
    <row r="1876" spans="1:5" s="17" customFormat="1" ht="16.75" customHeight="1" outlineLevel="2">
      <c r="A1876" s="1163">
        <v>325</v>
      </c>
      <c r="B1876" s="1164"/>
      <c r="C1876" s="1165"/>
      <c r="D1876" s="1166"/>
      <c r="E1876" s="587" t="e">
        <f t="shared" si="47"/>
        <v>#DIV/0!</v>
      </c>
    </row>
    <row r="1877" spans="1:5" s="17" customFormat="1" ht="16.75" customHeight="1" outlineLevel="2">
      <c r="A1877" s="1163">
        <v>326</v>
      </c>
      <c r="B1877" s="1164"/>
      <c r="C1877" s="1165"/>
      <c r="D1877" s="1166"/>
      <c r="E1877" s="587" t="e">
        <f t="shared" si="47"/>
        <v>#DIV/0!</v>
      </c>
    </row>
    <row r="1878" spans="1:5" s="17" customFormat="1" ht="16.75" customHeight="1" outlineLevel="2">
      <c r="A1878" s="1163">
        <v>327</v>
      </c>
      <c r="B1878" s="1164"/>
      <c r="C1878" s="1165"/>
      <c r="D1878" s="1166"/>
      <c r="E1878" s="587" t="e">
        <f t="shared" si="47"/>
        <v>#DIV/0!</v>
      </c>
    </row>
    <row r="1879" spans="1:5" s="17" customFormat="1" ht="16.75" customHeight="1" outlineLevel="2">
      <c r="A1879" s="1163">
        <v>328</v>
      </c>
      <c r="B1879" s="1164"/>
      <c r="C1879" s="1165"/>
      <c r="D1879" s="1166"/>
      <c r="E1879" s="587" t="e">
        <f t="shared" si="47"/>
        <v>#DIV/0!</v>
      </c>
    </row>
    <row r="1880" spans="1:5" s="17" customFormat="1" ht="16.75" customHeight="1" outlineLevel="2">
      <c r="A1880" s="1163">
        <v>329</v>
      </c>
      <c r="B1880" s="1164"/>
      <c r="C1880" s="1165"/>
      <c r="D1880" s="1166"/>
      <c r="E1880" s="587" t="e">
        <f t="shared" ref="E1880:E2021" si="53">IF(AND(C1880&gt;=D$1545,C1880&lt;=D$1544),1,0)</f>
        <v>#DIV/0!</v>
      </c>
    </row>
    <row r="1881" spans="1:5" s="17" customFormat="1" ht="16.75" customHeight="1" outlineLevel="2">
      <c r="A1881" s="1163">
        <v>330</v>
      </c>
      <c r="B1881" s="1164"/>
      <c r="C1881" s="1165"/>
      <c r="D1881" s="1166"/>
      <c r="E1881" s="587" t="e">
        <f t="shared" si="53"/>
        <v>#DIV/0!</v>
      </c>
    </row>
    <row r="1882" spans="1:5" s="17" customFormat="1" ht="16.75" customHeight="1" outlineLevel="2">
      <c r="A1882" s="1163">
        <v>331</v>
      </c>
      <c r="B1882" s="1164"/>
      <c r="C1882" s="1165"/>
      <c r="D1882" s="1166"/>
      <c r="E1882" s="587" t="e">
        <f t="shared" si="53"/>
        <v>#DIV/0!</v>
      </c>
    </row>
    <row r="1883" spans="1:5" s="17" customFormat="1" ht="16.75" customHeight="1" outlineLevel="2">
      <c r="A1883" s="1163">
        <v>332</v>
      </c>
      <c r="B1883" s="1164"/>
      <c r="C1883" s="1165"/>
      <c r="D1883" s="1166"/>
      <c r="E1883" s="587" t="e">
        <f t="shared" si="53"/>
        <v>#DIV/0!</v>
      </c>
    </row>
    <row r="1884" spans="1:5" s="17" customFormat="1" ht="16.75" customHeight="1" outlineLevel="2">
      <c r="A1884" s="1163">
        <v>333</v>
      </c>
      <c r="B1884" s="1164"/>
      <c r="C1884" s="1165"/>
      <c r="D1884" s="1166"/>
      <c r="E1884" s="587" t="e">
        <f t="shared" si="53"/>
        <v>#DIV/0!</v>
      </c>
    </row>
    <row r="1885" spans="1:5" s="17" customFormat="1" ht="16.75" customHeight="1" outlineLevel="2">
      <c r="A1885" s="1163">
        <v>334</v>
      </c>
      <c r="B1885" s="1164"/>
      <c r="C1885" s="1165"/>
      <c r="D1885" s="1166"/>
      <c r="E1885" s="587" t="e">
        <f t="shared" si="53"/>
        <v>#DIV/0!</v>
      </c>
    </row>
    <row r="1886" spans="1:5" s="17" customFormat="1" ht="16.75" customHeight="1" outlineLevel="2">
      <c r="A1886" s="1163">
        <v>335</v>
      </c>
      <c r="B1886" s="1164"/>
      <c r="C1886" s="1165"/>
      <c r="D1886" s="1166"/>
      <c r="E1886" s="587" t="e">
        <f t="shared" si="53"/>
        <v>#DIV/0!</v>
      </c>
    </row>
    <row r="1887" spans="1:5" s="17" customFormat="1" ht="16.75" customHeight="1" outlineLevel="2">
      <c r="A1887" s="1163">
        <v>336</v>
      </c>
      <c r="B1887" s="1164"/>
      <c r="C1887" s="1165"/>
      <c r="D1887" s="1166"/>
      <c r="E1887" s="587" t="e">
        <f t="shared" si="53"/>
        <v>#DIV/0!</v>
      </c>
    </row>
    <row r="1888" spans="1:5" s="17" customFormat="1" ht="16.75" customHeight="1" outlineLevel="2">
      <c r="A1888" s="1163">
        <v>337</v>
      </c>
      <c r="B1888" s="1164"/>
      <c r="C1888" s="1165"/>
      <c r="D1888" s="1166"/>
      <c r="E1888" s="587" t="e">
        <f t="shared" si="53"/>
        <v>#DIV/0!</v>
      </c>
    </row>
    <row r="1889" spans="1:5" s="17" customFormat="1" ht="16.75" customHeight="1" outlineLevel="2">
      <c r="A1889" s="1163">
        <v>338</v>
      </c>
      <c r="B1889" s="1164"/>
      <c r="C1889" s="1165"/>
      <c r="D1889" s="1166"/>
      <c r="E1889" s="587" t="e">
        <f t="shared" si="53"/>
        <v>#DIV/0!</v>
      </c>
    </row>
    <row r="1890" spans="1:5" s="17" customFormat="1" ht="16.75" customHeight="1" outlineLevel="2">
      <c r="A1890" s="1163">
        <v>339</v>
      </c>
      <c r="B1890" s="1164"/>
      <c r="C1890" s="1165"/>
      <c r="D1890" s="1166"/>
      <c r="E1890" s="587" t="e">
        <f t="shared" si="53"/>
        <v>#DIV/0!</v>
      </c>
    </row>
    <row r="1891" spans="1:5" s="17" customFormat="1" ht="16.75" customHeight="1" outlineLevel="2">
      <c r="A1891" s="1163">
        <v>340</v>
      </c>
      <c r="B1891" s="1164"/>
      <c r="C1891" s="1165"/>
      <c r="D1891" s="1166"/>
      <c r="E1891" s="587" t="e">
        <f t="shared" si="53"/>
        <v>#DIV/0!</v>
      </c>
    </row>
    <row r="1892" spans="1:5" s="17" customFormat="1" ht="16.75" customHeight="1" outlineLevel="2">
      <c r="A1892" s="1163">
        <v>341</v>
      </c>
      <c r="B1892" s="1164"/>
      <c r="C1892" s="1165"/>
      <c r="D1892" s="1166"/>
      <c r="E1892" s="587" t="e">
        <f t="shared" si="53"/>
        <v>#DIV/0!</v>
      </c>
    </row>
    <row r="1893" spans="1:5" s="17" customFormat="1" ht="16.75" customHeight="1" outlineLevel="2">
      <c r="A1893" s="1163">
        <v>342</v>
      </c>
      <c r="B1893" s="1164"/>
      <c r="C1893" s="1165"/>
      <c r="D1893" s="1166"/>
      <c r="E1893" s="587" t="e">
        <f t="shared" si="53"/>
        <v>#DIV/0!</v>
      </c>
    </row>
    <row r="1894" spans="1:5" s="17" customFormat="1" ht="16.75" customHeight="1" outlineLevel="2">
      <c r="A1894" s="1163">
        <v>343</v>
      </c>
      <c r="B1894" s="1164"/>
      <c r="C1894" s="1165"/>
      <c r="D1894" s="1166"/>
      <c r="E1894" s="587" t="e">
        <f t="shared" si="53"/>
        <v>#DIV/0!</v>
      </c>
    </row>
    <row r="1895" spans="1:5" s="17" customFormat="1" ht="16.75" customHeight="1" outlineLevel="2">
      <c r="A1895" s="1163">
        <v>344</v>
      </c>
      <c r="B1895" s="1164"/>
      <c r="C1895" s="1165"/>
      <c r="D1895" s="1166"/>
      <c r="E1895" s="587" t="e">
        <f t="shared" si="53"/>
        <v>#DIV/0!</v>
      </c>
    </row>
    <row r="1896" spans="1:5" s="17" customFormat="1" ht="16.75" customHeight="1" outlineLevel="2">
      <c r="A1896" s="1163">
        <v>345</v>
      </c>
      <c r="B1896" s="1164"/>
      <c r="C1896" s="1165"/>
      <c r="D1896" s="1166"/>
      <c r="E1896" s="587" t="e">
        <f t="shared" si="53"/>
        <v>#DIV/0!</v>
      </c>
    </row>
    <row r="1897" spans="1:5" s="17" customFormat="1" ht="16.75" customHeight="1" outlineLevel="2">
      <c r="A1897" s="1163">
        <v>346</v>
      </c>
      <c r="B1897" s="1164"/>
      <c r="C1897" s="1165"/>
      <c r="D1897" s="1166"/>
      <c r="E1897" s="587" t="e">
        <f t="shared" si="53"/>
        <v>#DIV/0!</v>
      </c>
    </row>
    <row r="1898" spans="1:5" s="17" customFormat="1" ht="16.75" customHeight="1" outlineLevel="2">
      <c r="A1898" s="1163">
        <v>347</v>
      </c>
      <c r="B1898" s="1164"/>
      <c r="C1898" s="1165"/>
      <c r="D1898" s="1166"/>
      <c r="E1898" s="587" t="e">
        <f t="shared" si="53"/>
        <v>#DIV/0!</v>
      </c>
    </row>
    <row r="1899" spans="1:5" s="17" customFormat="1" ht="16.75" customHeight="1" outlineLevel="2">
      <c r="A1899" s="1163">
        <v>348</v>
      </c>
      <c r="B1899" s="1164"/>
      <c r="C1899" s="1165"/>
      <c r="D1899" s="1166"/>
      <c r="E1899" s="587" t="e">
        <f t="shared" si="53"/>
        <v>#DIV/0!</v>
      </c>
    </row>
    <row r="1900" spans="1:5" s="17" customFormat="1" ht="16.75" customHeight="1" outlineLevel="2">
      <c r="A1900" s="1163">
        <v>349</v>
      </c>
      <c r="B1900" s="1164"/>
      <c r="C1900" s="1165"/>
      <c r="D1900" s="1166"/>
      <c r="E1900" s="587" t="e">
        <f t="shared" si="53"/>
        <v>#DIV/0!</v>
      </c>
    </row>
    <row r="1901" spans="1:5" s="17" customFormat="1" ht="16.75" customHeight="1" outlineLevel="2">
      <c r="A1901" s="1163">
        <v>350</v>
      </c>
      <c r="B1901" s="1164"/>
      <c r="C1901" s="1165"/>
      <c r="D1901" s="1166"/>
      <c r="E1901" s="587" t="e">
        <f t="shared" si="53"/>
        <v>#DIV/0!</v>
      </c>
    </row>
    <row r="1902" spans="1:5" s="17" customFormat="1" ht="16.75" customHeight="1" outlineLevel="2">
      <c r="A1902" s="1163">
        <v>351</v>
      </c>
      <c r="B1902" s="1164"/>
      <c r="C1902" s="1165"/>
      <c r="D1902" s="1166"/>
      <c r="E1902" s="587" t="e">
        <f t="shared" si="53"/>
        <v>#DIV/0!</v>
      </c>
    </row>
    <row r="1903" spans="1:5" s="17" customFormat="1" ht="16.75" customHeight="1" outlineLevel="2">
      <c r="A1903" s="1163">
        <v>352</v>
      </c>
      <c r="B1903" s="1164"/>
      <c r="C1903" s="1165"/>
      <c r="D1903" s="1166"/>
      <c r="E1903" s="587" t="e">
        <f t="shared" si="53"/>
        <v>#DIV/0!</v>
      </c>
    </row>
    <row r="1904" spans="1:5" s="17" customFormat="1" ht="16.75" customHeight="1" outlineLevel="2">
      <c r="A1904" s="1163">
        <v>353</v>
      </c>
      <c r="B1904" s="1164"/>
      <c r="C1904" s="1165"/>
      <c r="D1904" s="1166"/>
      <c r="E1904" s="587" t="e">
        <f t="shared" si="53"/>
        <v>#DIV/0!</v>
      </c>
    </row>
    <row r="1905" spans="1:5" s="17" customFormat="1" ht="16.75" customHeight="1" outlineLevel="2">
      <c r="A1905" s="1163">
        <v>354</v>
      </c>
      <c r="B1905" s="1164"/>
      <c r="C1905" s="1165"/>
      <c r="D1905" s="1166"/>
      <c r="E1905" s="587" t="e">
        <f t="shared" si="53"/>
        <v>#DIV/0!</v>
      </c>
    </row>
    <row r="1906" spans="1:5" s="17" customFormat="1" ht="16.75" customHeight="1" outlineLevel="2">
      <c r="A1906" s="1163">
        <v>355</v>
      </c>
      <c r="B1906" s="1164"/>
      <c r="C1906" s="1165"/>
      <c r="D1906" s="1166"/>
      <c r="E1906" s="587" t="e">
        <f t="shared" si="53"/>
        <v>#DIV/0!</v>
      </c>
    </row>
    <row r="1907" spans="1:5" s="17" customFormat="1" ht="16.75" customHeight="1" outlineLevel="2">
      <c r="A1907" s="1163">
        <v>356</v>
      </c>
      <c r="B1907" s="1164"/>
      <c r="C1907" s="1165"/>
      <c r="D1907" s="1166"/>
      <c r="E1907" s="587" t="e">
        <f t="shared" si="53"/>
        <v>#DIV/0!</v>
      </c>
    </row>
    <row r="1908" spans="1:5" s="17" customFormat="1" ht="16.75" customHeight="1" outlineLevel="2">
      <c r="A1908" s="1163">
        <v>357</v>
      </c>
      <c r="B1908" s="1164"/>
      <c r="C1908" s="1165"/>
      <c r="D1908" s="1166"/>
      <c r="E1908" s="587" t="e">
        <f t="shared" si="53"/>
        <v>#DIV/0!</v>
      </c>
    </row>
    <row r="1909" spans="1:5" s="17" customFormat="1" ht="16.75" customHeight="1" outlineLevel="2">
      <c r="A1909" s="1163">
        <v>358</v>
      </c>
      <c r="B1909" s="1164"/>
      <c r="C1909" s="1165"/>
      <c r="D1909" s="1166"/>
      <c r="E1909" s="587" t="e">
        <f t="shared" si="53"/>
        <v>#DIV/0!</v>
      </c>
    </row>
    <row r="1910" spans="1:5" s="17" customFormat="1" ht="16.75" customHeight="1" outlineLevel="2">
      <c r="A1910" s="1163">
        <v>359</v>
      </c>
      <c r="B1910" s="1164"/>
      <c r="C1910" s="1165"/>
      <c r="D1910" s="1166"/>
      <c r="E1910" s="587" t="e">
        <f t="shared" si="53"/>
        <v>#DIV/0!</v>
      </c>
    </row>
    <row r="1911" spans="1:5" s="17" customFormat="1" ht="16.75" customHeight="1" outlineLevel="2">
      <c r="A1911" s="1163">
        <v>360</v>
      </c>
      <c r="B1911" s="1164"/>
      <c r="C1911" s="1165"/>
      <c r="D1911" s="1166"/>
      <c r="E1911" s="587" t="e">
        <f t="shared" si="53"/>
        <v>#DIV/0!</v>
      </c>
    </row>
    <row r="1912" spans="1:5" s="17" customFormat="1" ht="16.75" customHeight="1" outlineLevel="2">
      <c r="A1912" s="1163">
        <v>361</v>
      </c>
      <c r="B1912" s="1164"/>
      <c r="C1912" s="1165"/>
      <c r="D1912" s="1166"/>
      <c r="E1912" s="587" t="e">
        <f t="shared" si="53"/>
        <v>#DIV/0!</v>
      </c>
    </row>
    <row r="1913" spans="1:5" s="17" customFormat="1" ht="16.75" customHeight="1" outlineLevel="2">
      <c r="A1913" s="1163">
        <v>362</v>
      </c>
      <c r="B1913" s="1164"/>
      <c r="C1913" s="1165"/>
      <c r="D1913" s="1166"/>
      <c r="E1913" s="587" t="e">
        <f t="shared" si="53"/>
        <v>#DIV/0!</v>
      </c>
    </row>
    <row r="1914" spans="1:5" s="17" customFormat="1" ht="16.75" customHeight="1" outlineLevel="2">
      <c r="A1914" s="1163">
        <v>363</v>
      </c>
      <c r="B1914" s="1164"/>
      <c r="C1914" s="1165"/>
      <c r="D1914" s="1166"/>
      <c r="E1914" s="587" t="e">
        <f t="shared" si="53"/>
        <v>#DIV/0!</v>
      </c>
    </row>
    <row r="1915" spans="1:5" s="17" customFormat="1" ht="16.75" customHeight="1" outlineLevel="2">
      <c r="A1915" s="1163">
        <v>364</v>
      </c>
      <c r="B1915" s="1164"/>
      <c r="C1915" s="1165"/>
      <c r="D1915" s="1166"/>
      <c r="E1915" s="587" t="e">
        <f t="shared" si="53"/>
        <v>#DIV/0!</v>
      </c>
    </row>
    <row r="1916" spans="1:5" s="17" customFormat="1" ht="16.75" customHeight="1" outlineLevel="2">
      <c r="A1916" s="1163">
        <v>365</v>
      </c>
      <c r="B1916" s="1164"/>
      <c r="C1916" s="1165"/>
      <c r="D1916" s="1166"/>
      <c r="E1916" s="587" t="e">
        <f t="shared" si="53"/>
        <v>#DIV/0!</v>
      </c>
    </row>
    <row r="1917" spans="1:5" s="17" customFormat="1" ht="16.75" customHeight="1" outlineLevel="2">
      <c r="A1917" s="1163">
        <v>366</v>
      </c>
      <c r="B1917" s="1164"/>
      <c r="C1917" s="1165"/>
      <c r="D1917" s="1166"/>
      <c r="E1917" s="587" t="e">
        <f t="shared" si="53"/>
        <v>#DIV/0!</v>
      </c>
    </row>
    <row r="1918" spans="1:5" s="17" customFormat="1" ht="16.75" customHeight="1" outlineLevel="2">
      <c r="A1918" s="1163">
        <v>367</v>
      </c>
      <c r="B1918" s="1164"/>
      <c r="C1918" s="1165"/>
      <c r="D1918" s="1166"/>
      <c r="E1918" s="587" t="e">
        <f t="shared" si="53"/>
        <v>#DIV/0!</v>
      </c>
    </row>
    <row r="1919" spans="1:5" s="17" customFormat="1" ht="16.75" customHeight="1" outlineLevel="2">
      <c r="A1919" s="1163">
        <v>368</v>
      </c>
      <c r="B1919" s="1164"/>
      <c r="C1919" s="1165"/>
      <c r="D1919" s="1166"/>
      <c r="E1919" s="587" t="e">
        <f t="shared" si="53"/>
        <v>#DIV/0!</v>
      </c>
    </row>
    <row r="1920" spans="1:5" s="17" customFormat="1" ht="16.75" customHeight="1" outlineLevel="2">
      <c r="A1920" s="1163">
        <v>369</v>
      </c>
      <c r="B1920" s="1164"/>
      <c r="C1920" s="1165"/>
      <c r="D1920" s="1166"/>
      <c r="E1920" s="587" t="e">
        <f t="shared" si="53"/>
        <v>#DIV/0!</v>
      </c>
    </row>
    <row r="1921" spans="1:5" s="17" customFormat="1" ht="16.75" customHeight="1" outlineLevel="2">
      <c r="A1921" s="1163">
        <v>370</v>
      </c>
      <c r="B1921" s="1164"/>
      <c r="C1921" s="1165"/>
      <c r="D1921" s="1166"/>
      <c r="E1921" s="587" t="e">
        <f t="shared" si="53"/>
        <v>#DIV/0!</v>
      </c>
    </row>
    <row r="1922" spans="1:5" s="17" customFormat="1" ht="16.75" customHeight="1" outlineLevel="2">
      <c r="A1922" s="1163">
        <v>371</v>
      </c>
      <c r="B1922" s="1164"/>
      <c r="C1922" s="1165"/>
      <c r="D1922" s="1166"/>
      <c r="E1922" s="587" t="e">
        <f t="shared" si="53"/>
        <v>#DIV/0!</v>
      </c>
    </row>
    <row r="1923" spans="1:5" s="17" customFormat="1" ht="16.75" customHeight="1" outlineLevel="2">
      <c r="A1923" s="1163">
        <v>372</v>
      </c>
      <c r="B1923" s="1164"/>
      <c r="C1923" s="1165"/>
      <c r="D1923" s="1166"/>
      <c r="E1923" s="587" t="e">
        <f t="shared" si="53"/>
        <v>#DIV/0!</v>
      </c>
    </row>
    <row r="1924" spans="1:5" s="17" customFormat="1" ht="16.75" customHeight="1" outlineLevel="2">
      <c r="A1924" s="1163">
        <v>373</v>
      </c>
      <c r="B1924" s="1164"/>
      <c r="C1924" s="1165"/>
      <c r="D1924" s="1166"/>
      <c r="E1924" s="587" t="e">
        <f t="shared" si="53"/>
        <v>#DIV/0!</v>
      </c>
    </row>
    <row r="1925" spans="1:5" s="17" customFormat="1" ht="16.75" customHeight="1" outlineLevel="2">
      <c r="A1925" s="1163">
        <v>374</v>
      </c>
      <c r="B1925" s="1164"/>
      <c r="C1925" s="1165"/>
      <c r="D1925" s="1166"/>
      <c r="E1925" s="587" t="e">
        <f t="shared" si="53"/>
        <v>#DIV/0!</v>
      </c>
    </row>
    <row r="1926" spans="1:5" s="17" customFormat="1" ht="16.75" customHeight="1" outlineLevel="2">
      <c r="A1926" s="1163">
        <v>375</v>
      </c>
      <c r="B1926" s="1164"/>
      <c r="C1926" s="1165"/>
      <c r="D1926" s="1166"/>
      <c r="E1926" s="587" t="e">
        <f t="shared" si="53"/>
        <v>#DIV/0!</v>
      </c>
    </row>
    <row r="1927" spans="1:5" s="17" customFormat="1" ht="16.75" customHeight="1" outlineLevel="2">
      <c r="A1927" s="1163">
        <v>376</v>
      </c>
      <c r="B1927" s="1164"/>
      <c r="C1927" s="1165"/>
      <c r="D1927" s="1166"/>
      <c r="E1927" s="587" t="e">
        <f t="shared" si="53"/>
        <v>#DIV/0!</v>
      </c>
    </row>
    <row r="1928" spans="1:5" s="17" customFormat="1" ht="16.75" customHeight="1" outlineLevel="2">
      <c r="A1928" s="1163">
        <v>377</v>
      </c>
      <c r="B1928" s="1164"/>
      <c r="C1928" s="1165"/>
      <c r="D1928" s="1166"/>
      <c r="E1928" s="587" t="e">
        <f t="shared" si="53"/>
        <v>#DIV/0!</v>
      </c>
    </row>
    <row r="1929" spans="1:5" s="17" customFormat="1" ht="16.75" customHeight="1" outlineLevel="2">
      <c r="A1929" s="1163">
        <v>378</v>
      </c>
      <c r="B1929" s="1164"/>
      <c r="C1929" s="1165"/>
      <c r="D1929" s="1166"/>
      <c r="E1929" s="587" t="e">
        <f t="shared" si="53"/>
        <v>#DIV/0!</v>
      </c>
    </row>
    <row r="1930" spans="1:5" s="17" customFormat="1" ht="16.75" customHeight="1" outlineLevel="2">
      <c r="A1930" s="1163">
        <v>379</v>
      </c>
      <c r="B1930" s="1164"/>
      <c r="C1930" s="1165"/>
      <c r="D1930" s="1166"/>
      <c r="E1930" s="587" t="e">
        <f t="shared" si="53"/>
        <v>#DIV/0!</v>
      </c>
    </row>
    <row r="1931" spans="1:5" s="17" customFormat="1" ht="16.75" customHeight="1" outlineLevel="2">
      <c r="A1931" s="1163">
        <v>380</v>
      </c>
      <c r="B1931" s="1164"/>
      <c r="C1931" s="1165"/>
      <c r="D1931" s="1166"/>
      <c r="E1931" s="587" t="e">
        <f t="shared" si="53"/>
        <v>#DIV/0!</v>
      </c>
    </row>
    <row r="1932" spans="1:5" s="17" customFormat="1" ht="16.75" customHeight="1" outlineLevel="2">
      <c r="A1932" s="1163">
        <v>381</v>
      </c>
      <c r="B1932" s="1164"/>
      <c r="C1932" s="1165"/>
      <c r="D1932" s="1166"/>
      <c r="E1932" s="587" t="e">
        <f t="shared" si="53"/>
        <v>#DIV/0!</v>
      </c>
    </row>
    <row r="1933" spans="1:5" s="17" customFormat="1" ht="16.75" customHeight="1" outlineLevel="2">
      <c r="A1933" s="1163">
        <v>382</v>
      </c>
      <c r="B1933" s="1164"/>
      <c r="C1933" s="1165"/>
      <c r="D1933" s="1166"/>
      <c r="E1933" s="587" t="e">
        <f t="shared" si="53"/>
        <v>#DIV/0!</v>
      </c>
    </row>
    <row r="1934" spans="1:5" s="17" customFormat="1" ht="16.75" customHeight="1" outlineLevel="2">
      <c r="A1934" s="1163">
        <v>383</v>
      </c>
      <c r="B1934" s="1164"/>
      <c r="C1934" s="1165"/>
      <c r="D1934" s="1166"/>
      <c r="E1934" s="587" t="e">
        <f t="shared" si="53"/>
        <v>#DIV/0!</v>
      </c>
    </row>
    <row r="1935" spans="1:5" s="17" customFormat="1" ht="16.75" customHeight="1" outlineLevel="2">
      <c r="A1935" s="1163">
        <v>384</v>
      </c>
      <c r="B1935" s="1164"/>
      <c r="C1935" s="1165"/>
      <c r="D1935" s="1166"/>
      <c r="E1935" s="587" t="e">
        <f t="shared" si="53"/>
        <v>#DIV/0!</v>
      </c>
    </row>
    <row r="1936" spans="1:5" s="17" customFormat="1" ht="16.75" customHeight="1" outlineLevel="2">
      <c r="A1936" s="1163">
        <v>385</v>
      </c>
      <c r="B1936" s="1164"/>
      <c r="C1936" s="1165"/>
      <c r="D1936" s="1166"/>
      <c r="E1936" s="587" t="e">
        <f t="shared" si="53"/>
        <v>#DIV/0!</v>
      </c>
    </row>
    <row r="1937" spans="1:5" s="17" customFormat="1" ht="16.75" customHeight="1" outlineLevel="2">
      <c r="A1937" s="1163">
        <v>386</v>
      </c>
      <c r="B1937" s="1164"/>
      <c r="C1937" s="1165"/>
      <c r="D1937" s="1166"/>
      <c r="E1937" s="587" t="e">
        <f t="shared" si="53"/>
        <v>#DIV/0!</v>
      </c>
    </row>
    <row r="1938" spans="1:5" s="17" customFormat="1" ht="16.75" customHeight="1" outlineLevel="2">
      <c r="A1938" s="1163">
        <v>387</v>
      </c>
      <c r="B1938" s="1164"/>
      <c r="C1938" s="1165"/>
      <c r="D1938" s="1166"/>
      <c r="E1938" s="587" t="e">
        <f t="shared" si="53"/>
        <v>#DIV/0!</v>
      </c>
    </row>
    <row r="1939" spans="1:5" s="17" customFormat="1" ht="16.75" customHeight="1" outlineLevel="2">
      <c r="A1939" s="1163">
        <v>388</v>
      </c>
      <c r="B1939" s="1164"/>
      <c r="C1939" s="1165"/>
      <c r="D1939" s="1166"/>
      <c r="E1939" s="587" t="e">
        <f t="shared" ref="E1939:E2016" si="54">IF(AND(C1939&gt;=D$1545,C1939&lt;=D$1544),1,0)</f>
        <v>#DIV/0!</v>
      </c>
    </row>
    <row r="1940" spans="1:5" s="17" customFormat="1" ht="16.75" customHeight="1" outlineLevel="2">
      <c r="A1940" s="1163">
        <v>389</v>
      </c>
      <c r="B1940" s="1164"/>
      <c r="C1940" s="1165"/>
      <c r="D1940" s="1166"/>
      <c r="E1940" s="587" t="e">
        <f t="shared" si="54"/>
        <v>#DIV/0!</v>
      </c>
    </row>
    <row r="1941" spans="1:5" s="17" customFormat="1" ht="16.75" customHeight="1" outlineLevel="2">
      <c r="A1941" s="1163">
        <v>390</v>
      </c>
      <c r="B1941" s="1164"/>
      <c r="C1941" s="1165"/>
      <c r="D1941" s="1166"/>
      <c r="E1941" s="587" t="e">
        <f t="shared" si="54"/>
        <v>#DIV/0!</v>
      </c>
    </row>
    <row r="1942" spans="1:5" s="17" customFormat="1" ht="16.75" customHeight="1" outlineLevel="2">
      <c r="A1942" s="1163">
        <v>391</v>
      </c>
      <c r="B1942" s="1164"/>
      <c r="C1942" s="1165"/>
      <c r="D1942" s="1166"/>
      <c r="E1942" s="587" t="e">
        <f t="shared" si="54"/>
        <v>#DIV/0!</v>
      </c>
    </row>
    <row r="1943" spans="1:5" s="17" customFormat="1" ht="16.75" customHeight="1" outlineLevel="2">
      <c r="A1943" s="1163">
        <v>392</v>
      </c>
      <c r="B1943" s="1164"/>
      <c r="C1943" s="1165"/>
      <c r="D1943" s="1166"/>
      <c r="E1943" s="587" t="e">
        <f t="shared" si="54"/>
        <v>#DIV/0!</v>
      </c>
    </row>
    <row r="1944" spans="1:5" s="17" customFormat="1" ht="16.75" customHeight="1" outlineLevel="2">
      <c r="A1944" s="1163">
        <v>393</v>
      </c>
      <c r="B1944" s="1164"/>
      <c r="C1944" s="1165"/>
      <c r="D1944" s="1166"/>
      <c r="E1944" s="587" t="e">
        <f t="shared" si="54"/>
        <v>#DIV/0!</v>
      </c>
    </row>
    <row r="1945" spans="1:5" s="17" customFormat="1" ht="16.75" customHeight="1" outlineLevel="2">
      <c r="A1945" s="1163">
        <v>394</v>
      </c>
      <c r="B1945" s="1164"/>
      <c r="C1945" s="1165"/>
      <c r="D1945" s="1166"/>
      <c r="E1945" s="587" t="e">
        <f t="shared" si="54"/>
        <v>#DIV/0!</v>
      </c>
    </row>
    <row r="1946" spans="1:5" s="17" customFormat="1" ht="16.75" customHeight="1" outlineLevel="2">
      <c r="A1946" s="1163">
        <v>395</v>
      </c>
      <c r="B1946" s="1164"/>
      <c r="C1946" s="1165"/>
      <c r="D1946" s="1166"/>
      <c r="E1946" s="587" t="e">
        <f t="shared" si="54"/>
        <v>#DIV/0!</v>
      </c>
    </row>
    <row r="1947" spans="1:5" s="17" customFormat="1" ht="16.75" customHeight="1" outlineLevel="2">
      <c r="A1947" s="1163">
        <v>396</v>
      </c>
      <c r="B1947" s="1164"/>
      <c r="C1947" s="1165"/>
      <c r="D1947" s="1166"/>
      <c r="E1947" s="587" t="e">
        <f t="shared" si="54"/>
        <v>#DIV/0!</v>
      </c>
    </row>
    <row r="1948" spans="1:5" s="17" customFormat="1" ht="16.75" customHeight="1" outlineLevel="2">
      <c r="A1948" s="1163">
        <v>397</v>
      </c>
      <c r="B1948" s="1164"/>
      <c r="C1948" s="1165"/>
      <c r="D1948" s="1166"/>
      <c r="E1948" s="587" t="e">
        <f t="shared" si="54"/>
        <v>#DIV/0!</v>
      </c>
    </row>
    <row r="1949" spans="1:5" s="17" customFormat="1" ht="16.75" customHeight="1" outlineLevel="2">
      <c r="A1949" s="1163">
        <v>398</v>
      </c>
      <c r="B1949" s="1164"/>
      <c r="C1949" s="1165"/>
      <c r="D1949" s="1166"/>
      <c r="E1949" s="587" t="e">
        <f t="shared" si="54"/>
        <v>#DIV/0!</v>
      </c>
    </row>
    <row r="1950" spans="1:5" s="17" customFormat="1" ht="16.75" customHeight="1" outlineLevel="2">
      <c r="A1950" s="1163">
        <v>399</v>
      </c>
      <c r="B1950" s="1164"/>
      <c r="C1950" s="1165"/>
      <c r="D1950" s="1166"/>
      <c r="E1950" s="587" t="e">
        <f t="shared" si="54"/>
        <v>#DIV/0!</v>
      </c>
    </row>
    <row r="1951" spans="1:5" s="17" customFormat="1" ht="16.75" customHeight="1" outlineLevel="2">
      <c r="A1951" s="1163">
        <v>400</v>
      </c>
      <c r="B1951" s="1164"/>
      <c r="C1951" s="1165"/>
      <c r="D1951" s="1166"/>
      <c r="E1951" s="587" t="e">
        <f t="shared" si="54"/>
        <v>#DIV/0!</v>
      </c>
    </row>
    <row r="1952" spans="1:5" s="17" customFormat="1" ht="16.75" customHeight="1" outlineLevel="2">
      <c r="A1952" s="1163">
        <v>401</v>
      </c>
      <c r="B1952" s="1164"/>
      <c r="C1952" s="1165"/>
      <c r="D1952" s="1166"/>
      <c r="E1952" s="587" t="e">
        <f t="shared" si="54"/>
        <v>#DIV/0!</v>
      </c>
    </row>
    <row r="1953" spans="1:5" s="17" customFormat="1" ht="16.75" customHeight="1" outlineLevel="2">
      <c r="A1953" s="1163">
        <v>402</v>
      </c>
      <c r="B1953" s="1164"/>
      <c r="C1953" s="1165"/>
      <c r="D1953" s="1166"/>
      <c r="E1953" s="587" t="e">
        <f t="shared" si="54"/>
        <v>#DIV/0!</v>
      </c>
    </row>
    <row r="1954" spans="1:5" s="17" customFormat="1" ht="16.75" customHeight="1" outlineLevel="2">
      <c r="A1954" s="1163">
        <v>403</v>
      </c>
      <c r="B1954" s="1164"/>
      <c r="C1954" s="1165"/>
      <c r="D1954" s="1166"/>
      <c r="E1954" s="587" t="e">
        <f t="shared" si="54"/>
        <v>#DIV/0!</v>
      </c>
    </row>
    <row r="1955" spans="1:5" s="17" customFormat="1" ht="16.75" customHeight="1" outlineLevel="2">
      <c r="A1955" s="1163">
        <v>404</v>
      </c>
      <c r="B1955" s="1164"/>
      <c r="C1955" s="1165"/>
      <c r="D1955" s="1166"/>
      <c r="E1955" s="587" t="e">
        <f t="shared" si="54"/>
        <v>#DIV/0!</v>
      </c>
    </row>
    <row r="1956" spans="1:5" s="17" customFormat="1" ht="16.75" customHeight="1" outlineLevel="2">
      <c r="A1956" s="1163">
        <v>405</v>
      </c>
      <c r="B1956" s="1164"/>
      <c r="C1956" s="1165"/>
      <c r="D1956" s="1166"/>
      <c r="E1956" s="587" t="e">
        <f t="shared" si="54"/>
        <v>#DIV/0!</v>
      </c>
    </row>
    <row r="1957" spans="1:5" s="17" customFormat="1" ht="16.75" customHeight="1" outlineLevel="2">
      <c r="A1957" s="1163">
        <v>406</v>
      </c>
      <c r="B1957" s="1164"/>
      <c r="C1957" s="1165"/>
      <c r="D1957" s="1166"/>
      <c r="E1957" s="587" t="e">
        <f t="shared" si="54"/>
        <v>#DIV/0!</v>
      </c>
    </row>
    <row r="1958" spans="1:5" s="17" customFormat="1" ht="16.75" customHeight="1" outlineLevel="2">
      <c r="A1958" s="1163">
        <v>407</v>
      </c>
      <c r="B1958" s="1164"/>
      <c r="C1958" s="1165"/>
      <c r="D1958" s="1166"/>
      <c r="E1958" s="587" t="e">
        <f t="shared" si="54"/>
        <v>#DIV/0!</v>
      </c>
    </row>
    <row r="1959" spans="1:5" s="17" customFormat="1" ht="16.75" customHeight="1" outlineLevel="2">
      <c r="A1959" s="1163">
        <v>408</v>
      </c>
      <c r="B1959" s="1164"/>
      <c r="C1959" s="1165"/>
      <c r="D1959" s="1166"/>
      <c r="E1959" s="587" t="e">
        <f t="shared" si="54"/>
        <v>#DIV/0!</v>
      </c>
    </row>
    <row r="1960" spans="1:5" s="17" customFormat="1" ht="16.75" customHeight="1" outlineLevel="2">
      <c r="A1960" s="1163">
        <v>409</v>
      </c>
      <c r="B1960" s="1164"/>
      <c r="C1960" s="1165"/>
      <c r="D1960" s="1166"/>
      <c r="E1960" s="587" t="e">
        <f t="shared" si="54"/>
        <v>#DIV/0!</v>
      </c>
    </row>
    <row r="1961" spans="1:5" s="17" customFormat="1" ht="16.75" customHeight="1" outlineLevel="2">
      <c r="A1961" s="1163">
        <v>410</v>
      </c>
      <c r="B1961" s="1164"/>
      <c r="C1961" s="1165"/>
      <c r="D1961" s="1166"/>
      <c r="E1961" s="587" t="e">
        <f t="shared" si="54"/>
        <v>#DIV/0!</v>
      </c>
    </row>
    <row r="1962" spans="1:5" s="17" customFormat="1" ht="16.75" customHeight="1" outlineLevel="2">
      <c r="A1962" s="1163">
        <v>411</v>
      </c>
      <c r="B1962" s="1164"/>
      <c r="C1962" s="1165"/>
      <c r="D1962" s="1166"/>
      <c r="E1962" s="587" t="e">
        <f t="shared" si="54"/>
        <v>#DIV/0!</v>
      </c>
    </row>
    <row r="1963" spans="1:5" s="17" customFormat="1" ht="16.75" customHeight="1" outlineLevel="2">
      <c r="A1963" s="1163">
        <v>412</v>
      </c>
      <c r="B1963" s="1164"/>
      <c r="C1963" s="1165"/>
      <c r="D1963" s="1166"/>
      <c r="E1963" s="587" t="e">
        <f t="shared" ref="E1963:E1985" si="55">IF(AND(C1963&gt;=D$1545,C1963&lt;=D$1544),1,0)</f>
        <v>#DIV/0!</v>
      </c>
    </row>
    <row r="1964" spans="1:5" s="17" customFormat="1" ht="16.75" customHeight="1" outlineLevel="2">
      <c r="A1964" s="1163">
        <v>413</v>
      </c>
      <c r="B1964" s="1164"/>
      <c r="C1964" s="1165"/>
      <c r="D1964" s="1166"/>
      <c r="E1964" s="587" t="e">
        <f t="shared" si="55"/>
        <v>#DIV/0!</v>
      </c>
    </row>
    <row r="1965" spans="1:5" s="17" customFormat="1" ht="16.75" customHeight="1" outlineLevel="2">
      <c r="A1965" s="1163">
        <v>414</v>
      </c>
      <c r="B1965" s="1164"/>
      <c r="C1965" s="1165"/>
      <c r="D1965" s="1166"/>
      <c r="E1965" s="587" t="e">
        <f t="shared" si="55"/>
        <v>#DIV/0!</v>
      </c>
    </row>
    <row r="1966" spans="1:5" s="17" customFormat="1" ht="16.75" customHeight="1" outlineLevel="2">
      <c r="A1966" s="1163">
        <v>415</v>
      </c>
      <c r="B1966" s="1164"/>
      <c r="C1966" s="1165"/>
      <c r="D1966" s="1166"/>
      <c r="E1966" s="587" t="e">
        <f t="shared" si="55"/>
        <v>#DIV/0!</v>
      </c>
    </row>
    <row r="1967" spans="1:5" s="17" customFormat="1" ht="16.75" customHeight="1" outlineLevel="2">
      <c r="A1967" s="1163">
        <v>416</v>
      </c>
      <c r="B1967" s="1164"/>
      <c r="C1967" s="1165"/>
      <c r="D1967" s="1166"/>
      <c r="E1967" s="587" t="e">
        <f t="shared" si="55"/>
        <v>#DIV/0!</v>
      </c>
    </row>
    <row r="1968" spans="1:5" s="17" customFormat="1" ht="16.75" customHeight="1" outlineLevel="2">
      <c r="A1968" s="1163">
        <v>417</v>
      </c>
      <c r="B1968" s="1164"/>
      <c r="C1968" s="1165"/>
      <c r="D1968" s="1166"/>
      <c r="E1968" s="587" t="e">
        <f t="shared" si="55"/>
        <v>#DIV/0!</v>
      </c>
    </row>
    <row r="1969" spans="1:5" s="17" customFormat="1" ht="16.75" customHeight="1" outlineLevel="2">
      <c r="A1969" s="1163">
        <v>418</v>
      </c>
      <c r="B1969" s="1164"/>
      <c r="C1969" s="1165"/>
      <c r="D1969" s="1166"/>
      <c r="E1969" s="587" t="e">
        <f t="shared" si="55"/>
        <v>#DIV/0!</v>
      </c>
    </row>
    <row r="1970" spans="1:5" s="17" customFormat="1" ht="16.75" customHeight="1" outlineLevel="2">
      <c r="A1970" s="1163">
        <v>419</v>
      </c>
      <c r="B1970" s="1164"/>
      <c r="C1970" s="1165"/>
      <c r="D1970" s="1166"/>
      <c r="E1970" s="587" t="e">
        <f t="shared" si="55"/>
        <v>#DIV/0!</v>
      </c>
    </row>
    <row r="1971" spans="1:5" s="17" customFormat="1" ht="16.75" customHeight="1" outlineLevel="2">
      <c r="A1971" s="1163">
        <v>420</v>
      </c>
      <c r="B1971" s="1164"/>
      <c r="C1971" s="1165"/>
      <c r="D1971" s="1166"/>
      <c r="E1971" s="587" t="e">
        <f t="shared" si="55"/>
        <v>#DIV/0!</v>
      </c>
    </row>
    <row r="1972" spans="1:5" s="17" customFormat="1" ht="16.75" customHeight="1" outlineLevel="2">
      <c r="A1972" s="1163">
        <v>421</v>
      </c>
      <c r="B1972" s="1164"/>
      <c r="C1972" s="1165"/>
      <c r="D1972" s="1166"/>
      <c r="E1972" s="587" t="e">
        <f t="shared" si="55"/>
        <v>#DIV/0!</v>
      </c>
    </row>
    <row r="1973" spans="1:5" s="17" customFormat="1" ht="16.75" customHeight="1" outlineLevel="2">
      <c r="A1973" s="1163">
        <v>422</v>
      </c>
      <c r="B1973" s="1164"/>
      <c r="C1973" s="1165"/>
      <c r="D1973" s="1166"/>
      <c r="E1973" s="587" t="e">
        <f t="shared" si="55"/>
        <v>#DIV/0!</v>
      </c>
    </row>
    <row r="1974" spans="1:5" s="17" customFormat="1" ht="16.75" customHeight="1" outlineLevel="2">
      <c r="A1974" s="1163">
        <v>423</v>
      </c>
      <c r="B1974" s="1164"/>
      <c r="C1974" s="1165"/>
      <c r="D1974" s="1166"/>
      <c r="E1974" s="587" t="e">
        <f t="shared" si="55"/>
        <v>#DIV/0!</v>
      </c>
    </row>
    <row r="1975" spans="1:5" s="17" customFormat="1" ht="16.75" customHeight="1" outlineLevel="2">
      <c r="A1975" s="1163">
        <v>424</v>
      </c>
      <c r="B1975" s="1164"/>
      <c r="C1975" s="1165"/>
      <c r="D1975" s="1166"/>
      <c r="E1975" s="587" t="e">
        <f t="shared" si="55"/>
        <v>#DIV/0!</v>
      </c>
    </row>
    <row r="1976" spans="1:5" s="17" customFormat="1" ht="16.75" customHeight="1" outlineLevel="2">
      <c r="A1976" s="1163">
        <v>425</v>
      </c>
      <c r="B1976" s="1164"/>
      <c r="C1976" s="1165"/>
      <c r="D1976" s="1166"/>
      <c r="E1976" s="587" t="e">
        <f t="shared" si="55"/>
        <v>#DIV/0!</v>
      </c>
    </row>
    <row r="1977" spans="1:5" s="17" customFormat="1" ht="16.75" customHeight="1" outlineLevel="2">
      <c r="A1977" s="1163">
        <v>426</v>
      </c>
      <c r="B1977" s="1164"/>
      <c r="C1977" s="1165"/>
      <c r="D1977" s="1166"/>
      <c r="E1977" s="587" t="e">
        <f t="shared" si="55"/>
        <v>#DIV/0!</v>
      </c>
    </row>
    <row r="1978" spans="1:5" s="17" customFormat="1" ht="16.75" customHeight="1" outlineLevel="2">
      <c r="A1978" s="1163">
        <v>427</v>
      </c>
      <c r="B1978" s="1164"/>
      <c r="C1978" s="1165"/>
      <c r="D1978" s="1166"/>
      <c r="E1978" s="587" t="e">
        <f t="shared" si="55"/>
        <v>#DIV/0!</v>
      </c>
    </row>
    <row r="1979" spans="1:5" s="17" customFormat="1" ht="16.75" customHeight="1" outlineLevel="2">
      <c r="A1979" s="1163">
        <v>428</v>
      </c>
      <c r="B1979" s="1164"/>
      <c r="C1979" s="1165"/>
      <c r="D1979" s="1166"/>
      <c r="E1979" s="587" t="e">
        <f t="shared" si="55"/>
        <v>#DIV/0!</v>
      </c>
    </row>
    <row r="1980" spans="1:5" s="17" customFormat="1" ht="16.75" customHeight="1" outlineLevel="2">
      <c r="A1980" s="1163">
        <v>429</v>
      </c>
      <c r="B1980" s="1164"/>
      <c r="C1980" s="1165"/>
      <c r="D1980" s="1166"/>
      <c r="E1980" s="587" t="e">
        <f t="shared" si="55"/>
        <v>#DIV/0!</v>
      </c>
    </row>
    <row r="1981" spans="1:5" s="17" customFormat="1" ht="16.75" customHeight="1" outlineLevel="2">
      <c r="A1981" s="1163">
        <v>430</v>
      </c>
      <c r="B1981" s="1164"/>
      <c r="C1981" s="1165"/>
      <c r="D1981" s="1166"/>
      <c r="E1981" s="587" t="e">
        <f t="shared" si="55"/>
        <v>#DIV/0!</v>
      </c>
    </row>
    <row r="1982" spans="1:5" s="17" customFormat="1" ht="16.75" customHeight="1" outlineLevel="2">
      <c r="A1982" s="1163">
        <v>431</v>
      </c>
      <c r="B1982" s="1164"/>
      <c r="C1982" s="1165"/>
      <c r="D1982" s="1166"/>
      <c r="E1982" s="587" t="e">
        <f t="shared" si="55"/>
        <v>#DIV/0!</v>
      </c>
    </row>
    <row r="1983" spans="1:5" s="17" customFormat="1" ht="16.75" customHeight="1" outlineLevel="2">
      <c r="A1983" s="1163">
        <v>432</v>
      </c>
      <c r="B1983" s="1164"/>
      <c r="C1983" s="1165"/>
      <c r="D1983" s="1166"/>
      <c r="E1983" s="587" t="e">
        <f t="shared" si="55"/>
        <v>#DIV/0!</v>
      </c>
    </row>
    <row r="1984" spans="1:5" s="17" customFormat="1" ht="16.75" customHeight="1" outlineLevel="2">
      <c r="A1984" s="1163">
        <v>433</v>
      </c>
      <c r="B1984" s="1164"/>
      <c r="C1984" s="1165"/>
      <c r="D1984" s="1166"/>
      <c r="E1984" s="587" t="e">
        <f t="shared" si="55"/>
        <v>#DIV/0!</v>
      </c>
    </row>
    <row r="1985" spans="1:5" s="17" customFormat="1" ht="16.75" customHeight="1" outlineLevel="2">
      <c r="A1985" s="1163">
        <v>434</v>
      </c>
      <c r="B1985" s="1164"/>
      <c r="C1985" s="1165"/>
      <c r="D1985" s="1166"/>
      <c r="E1985" s="587" t="e">
        <f t="shared" si="55"/>
        <v>#DIV/0!</v>
      </c>
    </row>
    <row r="1986" spans="1:5" s="17" customFormat="1" ht="16.75" customHeight="1" outlineLevel="2">
      <c r="A1986" s="1163">
        <v>435</v>
      </c>
      <c r="B1986" s="1164"/>
      <c r="C1986" s="1165"/>
      <c r="D1986" s="1166"/>
      <c r="E1986" s="587" t="e">
        <f t="shared" ref="E1986:E2008" si="56">IF(AND(C1986&gt;=D$1545,C1986&lt;=D$1544),1,0)</f>
        <v>#DIV/0!</v>
      </c>
    </row>
    <row r="1987" spans="1:5" s="17" customFormat="1" ht="16.75" customHeight="1" outlineLevel="2">
      <c r="A1987" s="1163">
        <v>436</v>
      </c>
      <c r="B1987" s="1164"/>
      <c r="C1987" s="1165"/>
      <c r="D1987" s="1166"/>
      <c r="E1987" s="587" t="e">
        <f t="shared" si="56"/>
        <v>#DIV/0!</v>
      </c>
    </row>
    <row r="1988" spans="1:5" s="17" customFormat="1" ht="16.75" customHeight="1" outlineLevel="2">
      <c r="A1988" s="1163">
        <v>437</v>
      </c>
      <c r="B1988" s="1164"/>
      <c r="C1988" s="1165"/>
      <c r="D1988" s="1166"/>
      <c r="E1988" s="587" t="e">
        <f t="shared" si="56"/>
        <v>#DIV/0!</v>
      </c>
    </row>
    <row r="1989" spans="1:5" s="17" customFormat="1" ht="16.75" customHeight="1" outlineLevel="2">
      <c r="A1989" s="1163">
        <v>438</v>
      </c>
      <c r="B1989" s="1164"/>
      <c r="C1989" s="1165"/>
      <c r="D1989" s="1166"/>
      <c r="E1989" s="587" t="e">
        <f t="shared" si="56"/>
        <v>#DIV/0!</v>
      </c>
    </row>
    <row r="1990" spans="1:5" s="17" customFormat="1" ht="16.75" customHeight="1" outlineLevel="2">
      <c r="A1990" s="1163">
        <v>439</v>
      </c>
      <c r="B1990" s="1164"/>
      <c r="C1990" s="1165"/>
      <c r="D1990" s="1166"/>
      <c r="E1990" s="587" t="e">
        <f t="shared" si="56"/>
        <v>#DIV/0!</v>
      </c>
    </row>
    <row r="1991" spans="1:5" s="17" customFormat="1" ht="16.75" customHeight="1" outlineLevel="2">
      <c r="A1991" s="1163">
        <v>440</v>
      </c>
      <c r="B1991" s="1164"/>
      <c r="C1991" s="1165"/>
      <c r="D1991" s="1166"/>
      <c r="E1991" s="587" t="e">
        <f t="shared" si="56"/>
        <v>#DIV/0!</v>
      </c>
    </row>
    <row r="1992" spans="1:5" s="17" customFormat="1" ht="16.75" customHeight="1" outlineLevel="2">
      <c r="A1992" s="1163">
        <v>441</v>
      </c>
      <c r="B1992" s="1164"/>
      <c r="C1992" s="1165"/>
      <c r="D1992" s="1166"/>
      <c r="E1992" s="587" t="e">
        <f t="shared" si="56"/>
        <v>#DIV/0!</v>
      </c>
    </row>
    <row r="1993" spans="1:5" s="17" customFormat="1" ht="16.75" customHeight="1" outlineLevel="2">
      <c r="A1993" s="1163">
        <v>442</v>
      </c>
      <c r="B1993" s="1164"/>
      <c r="C1993" s="1165"/>
      <c r="D1993" s="1166"/>
      <c r="E1993" s="587" t="e">
        <f t="shared" si="56"/>
        <v>#DIV/0!</v>
      </c>
    </row>
    <row r="1994" spans="1:5" s="17" customFormat="1" ht="16.75" customHeight="1" outlineLevel="2">
      <c r="A1994" s="1163">
        <v>443</v>
      </c>
      <c r="B1994" s="1164"/>
      <c r="C1994" s="1165"/>
      <c r="D1994" s="1166"/>
      <c r="E1994" s="587" t="e">
        <f t="shared" si="56"/>
        <v>#DIV/0!</v>
      </c>
    </row>
    <row r="1995" spans="1:5" s="17" customFormat="1" ht="16.75" customHeight="1" outlineLevel="2">
      <c r="A1995" s="1163">
        <v>444</v>
      </c>
      <c r="B1995" s="1164"/>
      <c r="C1995" s="1165"/>
      <c r="D1995" s="1166"/>
      <c r="E1995" s="587" t="e">
        <f t="shared" si="56"/>
        <v>#DIV/0!</v>
      </c>
    </row>
    <row r="1996" spans="1:5" s="17" customFormat="1" ht="16.75" customHeight="1" outlineLevel="2">
      <c r="A1996" s="1163">
        <v>445</v>
      </c>
      <c r="B1996" s="1164"/>
      <c r="C1996" s="1165"/>
      <c r="D1996" s="1166"/>
      <c r="E1996" s="587" t="e">
        <f t="shared" si="56"/>
        <v>#DIV/0!</v>
      </c>
    </row>
    <row r="1997" spans="1:5" s="17" customFormat="1" ht="16.75" customHeight="1" outlineLevel="2">
      <c r="A1997" s="1163">
        <v>446</v>
      </c>
      <c r="B1997" s="1164"/>
      <c r="C1997" s="1165"/>
      <c r="D1997" s="1166"/>
      <c r="E1997" s="587" t="e">
        <f t="shared" si="56"/>
        <v>#DIV/0!</v>
      </c>
    </row>
    <row r="1998" spans="1:5" s="17" customFormat="1" ht="16.75" customHeight="1" outlineLevel="2">
      <c r="A1998" s="1163">
        <v>447</v>
      </c>
      <c r="B1998" s="1164"/>
      <c r="C1998" s="1165"/>
      <c r="D1998" s="1166"/>
      <c r="E1998" s="587" t="e">
        <f t="shared" si="56"/>
        <v>#DIV/0!</v>
      </c>
    </row>
    <row r="1999" spans="1:5" s="17" customFormat="1" ht="16.75" customHeight="1" outlineLevel="2">
      <c r="A1999" s="1163">
        <v>448</v>
      </c>
      <c r="B1999" s="1164"/>
      <c r="C1999" s="1165"/>
      <c r="D1999" s="1166"/>
      <c r="E1999" s="587" t="e">
        <f t="shared" si="56"/>
        <v>#DIV/0!</v>
      </c>
    </row>
    <row r="2000" spans="1:5" s="17" customFormat="1" ht="16.75" customHeight="1" outlineLevel="2">
      <c r="A2000" s="1163">
        <v>449</v>
      </c>
      <c r="B2000" s="1164"/>
      <c r="C2000" s="1165"/>
      <c r="D2000" s="1166"/>
      <c r="E2000" s="587" t="e">
        <f t="shared" si="56"/>
        <v>#DIV/0!</v>
      </c>
    </row>
    <row r="2001" spans="1:5" s="17" customFormat="1" ht="16.75" customHeight="1" outlineLevel="2">
      <c r="A2001" s="1163">
        <v>450</v>
      </c>
      <c r="B2001" s="1164"/>
      <c r="C2001" s="1165"/>
      <c r="D2001" s="1166"/>
      <c r="E2001" s="587" t="e">
        <f t="shared" si="56"/>
        <v>#DIV/0!</v>
      </c>
    </row>
    <row r="2002" spans="1:5" s="17" customFormat="1" ht="16.75" customHeight="1" outlineLevel="2">
      <c r="A2002" s="1163">
        <v>451</v>
      </c>
      <c r="B2002" s="1164"/>
      <c r="C2002" s="1165"/>
      <c r="D2002" s="1166"/>
      <c r="E2002" s="587" t="e">
        <f t="shared" si="56"/>
        <v>#DIV/0!</v>
      </c>
    </row>
    <row r="2003" spans="1:5" s="17" customFormat="1" ht="16.75" customHeight="1" outlineLevel="2">
      <c r="A2003" s="1163">
        <v>452</v>
      </c>
      <c r="B2003" s="1164"/>
      <c r="C2003" s="1165"/>
      <c r="D2003" s="1166"/>
      <c r="E2003" s="587" t="e">
        <f t="shared" si="56"/>
        <v>#DIV/0!</v>
      </c>
    </row>
    <row r="2004" spans="1:5" s="17" customFormat="1" ht="16.75" customHeight="1" outlineLevel="2">
      <c r="A2004" s="1163">
        <v>453</v>
      </c>
      <c r="B2004" s="1164"/>
      <c r="C2004" s="1165"/>
      <c r="D2004" s="1166"/>
      <c r="E2004" s="587" t="e">
        <f t="shared" si="56"/>
        <v>#DIV/0!</v>
      </c>
    </row>
    <row r="2005" spans="1:5" s="17" customFormat="1" ht="16.75" customHeight="1" outlineLevel="2">
      <c r="A2005" s="1163">
        <v>454</v>
      </c>
      <c r="B2005" s="1164"/>
      <c r="C2005" s="1165"/>
      <c r="D2005" s="1166"/>
      <c r="E2005" s="587" t="e">
        <f t="shared" si="56"/>
        <v>#DIV/0!</v>
      </c>
    </row>
    <row r="2006" spans="1:5" s="17" customFormat="1" ht="16.75" customHeight="1" outlineLevel="2">
      <c r="A2006" s="1163">
        <v>455</v>
      </c>
      <c r="B2006" s="1164"/>
      <c r="C2006" s="1165"/>
      <c r="D2006" s="1166"/>
      <c r="E2006" s="587" t="e">
        <f t="shared" si="56"/>
        <v>#DIV/0!</v>
      </c>
    </row>
    <row r="2007" spans="1:5" s="17" customFormat="1" ht="16.75" customHeight="1" outlineLevel="2">
      <c r="A2007" s="1163">
        <v>456</v>
      </c>
      <c r="B2007" s="1164"/>
      <c r="C2007" s="1165"/>
      <c r="D2007" s="1166"/>
      <c r="E2007" s="587" t="e">
        <f t="shared" si="56"/>
        <v>#DIV/0!</v>
      </c>
    </row>
    <row r="2008" spans="1:5" s="17" customFormat="1" ht="16.75" customHeight="1" outlineLevel="2">
      <c r="A2008" s="1163">
        <v>457</v>
      </c>
      <c r="B2008" s="1164"/>
      <c r="C2008" s="1165"/>
      <c r="D2008" s="1166"/>
      <c r="E2008" s="587" t="e">
        <f t="shared" si="56"/>
        <v>#DIV/0!</v>
      </c>
    </row>
    <row r="2009" spans="1:5" s="17" customFormat="1" ht="16.75" customHeight="1" outlineLevel="2">
      <c r="A2009" s="1163">
        <v>458</v>
      </c>
      <c r="B2009" s="1164"/>
      <c r="C2009" s="1165"/>
      <c r="D2009" s="1166"/>
      <c r="E2009" s="587" t="e">
        <f t="shared" si="54"/>
        <v>#DIV/0!</v>
      </c>
    </row>
    <row r="2010" spans="1:5" s="17" customFormat="1" ht="16.75" customHeight="1" outlineLevel="2">
      <c r="A2010" s="1163">
        <v>459</v>
      </c>
      <c r="B2010" s="1164"/>
      <c r="C2010" s="1165"/>
      <c r="D2010" s="1166"/>
      <c r="E2010" s="587" t="e">
        <f t="shared" si="54"/>
        <v>#DIV/0!</v>
      </c>
    </row>
    <row r="2011" spans="1:5" s="17" customFormat="1" ht="16.75" customHeight="1" outlineLevel="2">
      <c r="A2011" s="1163">
        <v>460</v>
      </c>
      <c r="B2011" s="1164"/>
      <c r="C2011" s="1165"/>
      <c r="D2011" s="1166"/>
      <c r="E2011" s="587" t="e">
        <f t="shared" si="54"/>
        <v>#DIV/0!</v>
      </c>
    </row>
    <row r="2012" spans="1:5" s="17" customFormat="1" ht="16.75" customHeight="1" outlineLevel="2">
      <c r="A2012" s="1163">
        <v>461</v>
      </c>
      <c r="B2012" s="1164"/>
      <c r="C2012" s="1165"/>
      <c r="D2012" s="1166"/>
      <c r="E2012" s="587" t="e">
        <f t="shared" si="54"/>
        <v>#DIV/0!</v>
      </c>
    </row>
    <row r="2013" spans="1:5" s="17" customFormat="1" ht="16.75" customHeight="1" outlineLevel="2">
      <c r="A2013" s="1163">
        <v>462</v>
      </c>
      <c r="B2013" s="1164"/>
      <c r="C2013" s="1165"/>
      <c r="D2013" s="1166"/>
      <c r="E2013" s="587" t="e">
        <f t="shared" si="54"/>
        <v>#DIV/0!</v>
      </c>
    </row>
    <row r="2014" spans="1:5" s="17" customFormat="1" ht="16.75" customHeight="1" outlineLevel="2">
      <c r="A2014" s="1163">
        <v>463</v>
      </c>
      <c r="B2014" s="1164"/>
      <c r="C2014" s="1165"/>
      <c r="D2014" s="1166"/>
      <c r="E2014" s="587" t="e">
        <f t="shared" si="54"/>
        <v>#DIV/0!</v>
      </c>
    </row>
    <row r="2015" spans="1:5" s="17" customFormat="1" ht="16.75" customHeight="1" outlineLevel="2">
      <c r="A2015" s="1163">
        <v>464</v>
      </c>
      <c r="B2015" s="1164"/>
      <c r="C2015" s="1165"/>
      <c r="D2015" s="1166"/>
      <c r="E2015" s="587" t="e">
        <f t="shared" si="54"/>
        <v>#DIV/0!</v>
      </c>
    </row>
    <row r="2016" spans="1:5" s="17" customFormat="1" ht="16.75" customHeight="1" outlineLevel="2">
      <c r="A2016" s="1163">
        <v>465</v>
      </c>
      <c r="B2016" s="1164"/>
      <c r="C2016" s="1165"/>
      <c r="D2016" s="1166"/>
      <c r="E2016" s="587" t="e">
        <f t="shared" si="54"/>
        <v>#DIV/0!</v>
      </c>
    </row>
    <row r="2017" spans="1:5" s="17" customFormat="1" ht="16.75" customHeight="1" outlineLevel="2">
      <c r="A2017" s="1163">
        <v>466</v>
      </c>
      <c r="B2017" s="1164"/>
      <c r="C2017" s="1165"/>
      <c r="D2017" s="1166"/>
      <c r="E2017" s="587" t="e">
        <f t="shared" si="53"/>
        <v>#DIV/0!</v>
      </c>
    </row>
    <row r="2018" spans="1:5" s="17" customFormat="1" ht="16.75" customHeight="1" outlineLevel="2">
      <c r="A2018" s="1163">
        <v>467</v>
      </c>
      <c r="B2018" s="1164"/>
      <c r="C2018" s="1165"/>
      <c r="D2018" s="1166"/>
      <c r="E2018" s="587" t="e">
        <f t="shared" si="53"/>
        <v>#DIV/0!</v>
      </c>
    </row>
    <row r="2019" spans="1:5" s="17" customFormat="1" ht="16.75" customHeight="1" outlineLevel="2">
      <c r="A2019" s="1163">
        <v>468</v>
      </c>
      <c r="B2019" s="1164"/>
      <c r="C2019" s="1165"/>
      <c r="D2019" s="1166"/>
      <c r="E2019" s="587" t="e">
        <f t="shared" si="53"/>
        <v>#DIV/0!</v>
      </c>
    </row>
    <row r="2020" spans="1:5" s="17" customFormat="1" ht="16.75" customHeight="1" outlineLevel="2">
      <c r="A2020" s="1163">
        <v>469</v>
      </c>
      <c r="B2020" s="1164"/>
      <c r="C2020" s="1165"/>
      <c r="D2020" s="1166"/>
      <c r="E2020" s="587" t="e">
        <f t="shared" si="53"/>
        <v>#DIV/0!</v>
      </c>
    </row>
    <row r="2021" spans="1:5" s="17" customFormat="1" ht="16.75" customHeight="1" outlineLevel="2">
      <c r="A2021" s="1163">
        <v>470</v>
      </c>
      <c r="B2021" s="1164"/>
      <c r="C2021" s="1165"/>
      <c r="D2021" s="1166"/>
      <c r="E2021" s="587" t="e">
        <f t="shared" si="53"/>
        <v>#DIV/0!</v>
      </c>
    </row>
    <row r="2022" spans="1:5" s="17" customFormat="1" ht="16.75" customHeight="1" outlineLevel="2">
      <c r="A2022" s="1163">
        <v>471</v>
      </c>
      <c r="B2022" s="1164"/>
      <c r="C2022" s="1165"/>
      <c r="D2022" s="1166"/>
      <c r="E2022" s="587" t="e">
        <f t="shared" ref="E2022:E2035" si="57">IF(AND(C2022&gt;=D$1545,C2022&lt;=D$1544),1,0)</f>
        <v>#DIV/0!</v>
      </c>
    </row>
    <row r="2023" spans="1:5" s="17" customFormat="1" ht="16.75" customHeight="1" outlineLevel="2">
      <c r="A2023" s="1163">
        <v>472</v>
      </c>
      <c r="B2023" s="1164"/>
      <c r="C2023" s="1165"/>
      <c r="D2023" s="1166"/>
      <c r="E2023" s="587" t="e">
        <f t="shared" si="57"/>
        <v>#DIV/0!</v>
      </c>
    </row>
    <row r="2024" spans="1:5" s="17" customFormat="1" ht="16.75" customHeight="1" outlineLevel="2">
      <c r="A2024" s="1163">
        <v>473</v>
      </c>
      <c r="B2024" s="1164"/>
      <c r="C2024" s="1165"/>
      <c r="D2024" s="1166"/>
      <c r="E2024" s="587" t="e">
        <f t="shared" si="57"/>
        <v>#DIV/0!</v>
      </c>
    </row>
    <row r="2025" spans="1:5" s="17" customFormat="1" ht="16.75" customHeight="1" outlineLevel="2">
      <c r="A2025" s="1163">
        <v>474</v>
      </c>
      <c r="B2025" s="1164"/>
      <c r="C2025" s="1165"/>
      <c r="D2025" s="1166"/>
      <c r="E2025" s="587" t="e">
        <f t="shared" si="57"/>
        <v>#DIV/0!</v>
      </c>
    </row>
    <row r="2026" spans="1:5" s="17" customFormat="1" ht="16.75" customHeight="1" outlineLevel="2">
      <c r="A2026" s="1163">
        <v>475</v>
      </c>
      <c r="B2026" s="1164"/>
      <c r="C2026" s="1165"/>
      <c r="D2026" s="1166"/>
      <c r="E2026" s="587" t="e">
        <f t="shared" si="57"/>
        <v>#DIV/0!</v>
      </c>
    </row>
    <row r="2027" spans="1:5" s="17" customFormat="1" ht="16.75" customHeight="1" outlineLevel="2">
      <c r="A2027" s="1163">
        <v>476</v>
      </c>
      <c r="B2027" s="1164"/>
      <c r="C2027" s="1165"/>
      <c r="D2027" s="1166"/>
      <c r="E2027" s="587" t="e">
        <f t="shared" si="57"/>
        <v>#DIV/0!</v>
      </c>
    </row>
    <row r="2028" spans="1:5" s="17" customFormat="1" ht="16.75" customHeight="1" outlineLevel="2">
      <c r="A2028" s="1163">
        <v>477</v>
      </c>
      <c r="B2028" s="1164"/>
      <c r="C2028" s="1165"/>
      <c r="D2028" s="1166"/>
      <c r="E2028" s="587" t="e">
        <f t="shared" si="57"/>
        <v>#DIV/0!</v>
      </c>
    </row>
    <row r="2029" spans="1:5" s="17" customFormat="1" ht="16.75" customHeight="1" outlineLevel="2">
      <c r="A2029" s="1163">
        <v>478</v>
      </c>
      <c r="B2029" s="1164"/>
      <c r="C2029" s="1165"/>
      <c r="D2029" s="1166"/>
      <c r="E2029" s="587" t="e">
        <f t="shared" si="57"/>
        <v>#DIV/0!</v>
      </c>
    </row>
    <row r="2030" spans="1:5" s="17" customFormat="1" ht="16.75" customHeight="1" outlineLevel="2">
      <c r="A2030" s="1163">
        <v>479</v>
      </c>
      <c r="B2030" s="1164"/>
      <c r="C2030" s="1165"/>
      <c r="D2030" s="1166"/>
      <c r="E2030" s="587" t="e">
        <f t="shared" si="57"/>
        <v>#DIV/0!</v>
      </c>
    </row>
    <row r="2031" spans="1:5" s="17" customFormat="1" ht="16.75" customHeight="1" outlineLevel="2">
      <c r="A2031" s="1163">
        <v>480</v>
      </c>
      <c r="B2031" s="1164"/>
      <c r="C2031" s="1165"/>
      <c r="D2031" s="1166"/>
      <c r="E2031" s="587" t="e">
        <f t="shared" si="57"/>
        <v>#DIV/0!</v>
      </c>
    </row>
    <row r="2032" spans="1:5" s="17" customFormat="1" ht="16.75" customHeight="1" outlineLevel="2">
      <c r="A2032" s="1163">
        <v>481</v>
      </c>
      <c r="B2032" s="1164"/>
      <c r="C2032" s="1165"/>
      <c r="D2032" s="1166"/>
      <c r="E2032" s="587" t="e">
        <f t="shared" si="57"/>
        <v>#DIV/0!</v>
      </c>
    </row>
    <row r="2033" spans="1:5" s="17" customFormat="1" ht="16.75" customHeight="1" outlineLevel="2">
      <c r="A2033" s="1163">
        <v>482</v>
      </c>
      <c r="B2033" s="1164"/>
      <c r="C2033" s="1165"/>
      <c r="D2033" s="1166"/>
      <c r="E2033" s="587" t="e">
        <f t="shared" si="57"/>
        <v>#DIV/0!</v>
      </c>
    </row>
    <row r="2034" spans="1:5" s="17" customFormat="1" ht="16.75" customHeight="1" outlineLevel="2">
      <c r="A2034" s="1163">
        <v>483</v>
      </c>
      <c r="B2034" s="1164"/>
      <c r="C2034" s="1165"/>
      <c r="D2034" s="1166"/>
      <c r="E2034" s="587" t="e">
        <f t="shared" si="57"/>
        <v>#DIV/0!</v>
      </c>
    </row>
    <row r="2035" spans="1:5" s="17" customFormat="1" ht="16.75" customHeight="1" outlineLevel="2">
      <c r="A2035" s="1163">
        <v>484</v>
      </c>
      <c r="B2035" s="1164"/>
      <c r="C2035" s="1165"/>
      <c r="D2035" s="1166"/>
      <c r="E2035" s="587" t="e">
        <f t="shared" si="57"/>
        <v>#DIV/0!</v>
      </c>
    </row>
    <row r="2036" spans="1:5" s="17" customFormat="1" ht="16.75" customHeight="1" outlineLevel="2">
      <c r="A2036" s="1163">
        <v>485</v>
      </c>
      <c r="B2036" s="1164"/>
      <c r="C2036" s="1165"/>
      <c r="D2036" s="1166"/>
      <c r="E2036" s="587" t="e">
        <f t="shared" si="46"/>
        <v>#DIV/0!</v>
      </c>
    </row>
    <row r="2037" spans="1:5" s="17" customFormat="1" ht="16.75" customHeight="1" outlineLevel="2">
      <c r="A2037" s="1163">
        <v>486</v>
      </c>
      <c r="B2037" s="1164"/>
      <c r="C2037" s="1165"/>
      <c r="D2037" s="1166"/>
      <c r="E2037" s="587" t="e">
        <f t="shared" si="46"/>
        <v>#DIV/0!</v>
      </c>
    </row>
    <row r="2038" spans="1:5" s="17" customFormat="1" ht="16.75" customHeight="1" outlineLevel="2">
      <c r="A2038" s="1163">
        <v>487</v>
      </c>
      <c r="B2038" s="1164"/>
      <c r="C2038" s="1165"/>
      <c r="D2038" s="1166"/>
      <c r="E2038" s="587" t="e">
        <f t="shared" si="46"/>
        <v>#DIV/0!</v>
      </c>
    </row>
    <row r="2039" spans="1:5" s="17" customFormat="1" ht="16.75" customHeight="1" outlineLevel="2">
      <c r="A2039" s="1163">
        <v>488</v>
      </c>
      <c r="B2039" s="1164"/>
      <c r="C2039" s="1165"/>
      <c r="D2039" s="1166"/>
      <c r="E2039" s="587" t="e">
        <f t="shared" si="46"/>
        <v>#DIV/0!</v>
      </c>
    </row>
    <row r="2040" spans="1:5" s="17" customFormat="1" ht="16.75" customHeight="1" outlineLevel="2">
      <c r="A2040" s="1163">
        <v>489</v>
      </c>
      <c r="B2040" s="1164"/>
      <c r="C2040" s="1165"/>
      <c r="D2040" s="1166"/>
      <c r="E2040" s="587" t="e">
        <f t="shared" si="46"/>
        <v>#DIV/0!</v>
      </c>
    </row>
    <row r="2041" spans="1:5" s="17" customFormat="1" ht="16.75" customHeight="1" outlineLevel="2">
      <c r="A2041" s="1163">
        <v>490</v>
      </c>
      <c r="B2041" s="1164"/>
      <c r="C2041" s="1165"/>
      <c r="D2041" s="1166"/>
      <c r="E2041" s="587" t="e">
        <f t="shared" si="46"/>
        <v>#DIV/0!</v>
      </c>
    </row>
    <row r="2042" spans="1:5" s="17" customFormat="1" ht="16.75" customHeight="1" outlineLevel="2">
      <c r="A2042" s="1163">
        <v>491</v>
      </c>
      <c r="B2042" s="1164"/>
      <c r="C2042" s="1165"/>
      <c r="D2042" s="1166"/>
      <c r="E2042" s="587" t="e">
        <f t="shared" si="46"/>
        <v>#DIV/0!</v>
      </c>
    </row>
    <row r="2043" spans="1:5" s="17" customFormat="1" ht="16.75" customHeight="1" outlineLevel="2">
      <c r="A2043" s="1163">
        <v>492</v>
      </c>
      <c r="B2043" s="1164"/>
      <c r="C2043" s="1165"/>
      <c r="D2043" s="1166"/>
      <c r="E2043" s="587" t="e">
        <f t="shared" si="46"/>
        <v>#DIV/0!</v>
      </c>
    </row>
    <row r="2044" spans="1:5" s="17" customFormat="1" ht="16.75" customHeight="1" outlineLevel="2">
      <c r="A2044" s="1163">
        <v>493</v>
      </c>
      <c r="B2044" s="1164"/>
      <c r="C2044" s="1165"/>
      <c r="D2044" s="1166"/>
      <c r="E2044" s="587" t="e">
        <f t="shared" si="46"/>
        <v>#DIV/0!</v>
      </c>
    </row>
    <row r="2045" spans="1:5" s="17" customFormat="1" ht="16.75" customHeight="1" outlineLevel="2">
      <c r="A2045" s="1163">
        <v>494</v>
      </c>
      <c r="B2045" s="1164"/>
      <c r="C2045" s="1165"/>
      <c r="D2045" s="1166"/>
      <c r="E2045" s="587" t="e">
        <f t="shared" si="46"/>
        <v>#DIV/0!</v>
      </c>
    </row>
    <row r="2046" spans="1:5" s="17" customFormat="1" ht="16.75" customHeight="1" outlineLevel="2">
      <c r="A2046" s="1163">
        <v>495</v>
      </c>
      <c r="B2046" s="1164"/>
      <c r="C2046" s="1165"/>
      <c r="D2046" s="1166"/>
      <c r="E2046" s="587" t="e">
        <f t="shared" si="46"/>
        <v>#DIV/0!</v>
      </c>
    </row>
    <row r="2047" spans="1:5" s="17" customFormat="1" ht="16.75" customHeight="1" outlineLevel="2">
      <c r="A2047" s="1163">
        <v>496</v>
      </c>
      <c r="B2047" s="1164"/>
      <c r="C2047" s="1165"/>
      <c r="D2047" s="1166"/>
      <c r="E2047" s="587" t="e">
        <f t="shared" ref="E2047:E2049" si="58">IF(AND(C2047&gt;=D$1545,C2047&lt;=D$1544),1,0)</f>
        <v>#DIV/0!</v>
      </c>
    </row>
    <row r="2048" spans="1:5" s="17" customFormat="1" ht="16.75" customHeight="1" outlineLevel="2">
      <c r="A2048" s="1163">
        <v>497</v>
      </c>
      <c r="B2048" s="1164"/>
      <c r="C2048" s="1165"/>
      <c r="D2048" s="1166"/>
      <c r="E2048" s="587" t="e">
        <f t="shared" si="58"/>
        <v>#DIV/0!</v>
      </c>
    </row>
    <row r="2049" spans="1:5" s="17" customFormat="1" ht="16.75" customHeight="1" outlineLevel="2">
      <c r="A2049" s="1163">
        <v>498</v>
      </c>
      <c r="B2049" s="1164"/>
      <c r="C2049" s="1165"/>
      <c r="D2049" s="1166"/>
      <c r="E2049" s="587" t="e">
        <f t="shared" si="58"/>
        <v>#DIV/0!</v>
      </c>
    </row>
    <row r="2050" spans="1:5" s="17" customFormat="1" ht="16.75" customHeight="1" outlineLevel="2">
      <c r="A2050" s="1163">
        <v>499</v>
      </c>
      <c r="B2050" s="1164"/>
      <c r="C2050" s="1165"/>
      <c r="D2050" s="1166"/>
      <c r="E2050" s="587" t="e">
        <f t="shared" si="46"/>
        <v>#DIV/0!</v>
      </c>
    </row>
    <row r="2051" spans="1:5" s="17" customFormat="1" ht="16.75" customHeight="1" outlineLevel="2" thickBot="1">
      <c r="A2051" s="1182">
        <v>500</v>
      </c>
      <c r="B2051" s="1183"/>
      <c r="C2051" s="1184"/>
      <c r="D2051" s="1185"/>
      <c r="E2051" s="587" t="e">
        <f t="shared" si="46"/>
        <v>#DIV/0!</v>
      </c>
    </row>
    <row r="2052" spans="1:5" s="20" customFormat="1" ht="32.25" customHeight="1" thickBot="1">
      <c r="A2052" s="1177" t="s">
        <v>30</v>
      </c>
      <c r="B2052" s="1177"/>
      <c r="C2052" s="1177"/>
      <c r="D2052" s="1177"/>
    </row>
    <row r="2053" spans="1:5" s="17" customFormat="1" ht="16.75" customHeight="1" outlineLevel="1">
      <c r="A2053" s="1180" t="s">
        <v>20</v>
      </c>
      <c r="B2053" s="1181"/>
      <c r="C2053" s="1181"/>
      <c r="D2053" s="27">
        <f>MIN(C2064:D2563)</f>
        <v>0</v>
      </c>
    </row>
    <row r="2054" spans="1:5" s="17" customFormat="1" ht="16.75" customHeight="1" outlineLevel="1">
      <c r="A2054" s="1173" t="s">
        <v>21</v>
      </c>
      <c r="B2054" s="1174"/>
      <c r="C2054" s="1174"/>
      <c r="D2054" s="22">
        <f>MAX(C2064:D2563)</f>
        <v>0</v>
      </c>
    </row>
    <row r="2055" spans="1:5" s="17" customFormat="1" ht="16.75" customHeight="1" outlineLevel="1">
      <c r="A2055" s="1173" t="s">
        <v>22</v>
      </c>
      <c r="B2055" s="1174"/>
      <c r="C2055" s="1174"/>
      <c r="D2055" s="22" t="e">
        <f>AVERAGE(C2064:D2563)</f>
        <v>#DIV/0!</v>
      </c>
    </row>
    <row r="2056" spans="1:5" s="17" customFormat="1" ht="33.75" customHeight="1" outlineLevel="1">
      <c r="A2056" s="1175" t="s">
        <v>23</v>
      </c>
      <c r="B2056" s="1174"/>
      <c r="C2056" s="1174"/>
      <c r="D2056" s="22" t="e">
        <f>D2055*1.1</f>
        <v>#DIV/0!</v>
      </c>
    </row>
    <row r="2057" spans="1:5" s="17" customFormat="1" ht="33.75" customHeight="1" outlineLevel="1">
      <c r="A2057" s="1175" t="s">
        <v>24</v>
      </c>
      <c r="B2057" s="1174"/>
      <c r="C2057" s="1174"/>
      <c r="D2057" s="22" t="e">
        <f>D2055*0.9</f>
        <v>#DIV/0!</v>
      </c>
    </row>
    <row r="2058" spans="1:5" s="17" customFormat="1" ht="31.5" customHeight="1" outlineLevel="1">
      <c r="A2058" s="1175" t="s">
        <v>25</v>
      </c>
      <c r="B2058" s="1174"/>
      <c r="C2058" s="1174"/>
      <c r="D2058" s="23" t="e">
        <f>SUM(E2064:E2563)</f>
        <v>#DIV/0!</v>
      </c>
    </row>
    <row r="2059" spans="1:5" s="17" customFormat="1" ht="16.75" customHeight="1" outlineLevel="1">
      <c r="A2059" s="1173" t="s">
        <v>26</v>
      </c>
      <c r="B2059" s="1174"/>
      <c r="C2059" s="1174"/>
      <c r="D2059" s="88" t="e">
        <f>D2058/COUNTA(C2064:D2563)</f>
        <v>#DIV/0!</v>
      </c>
    </row>
    <row r="2060" spans="1:5" s="17" customFormat="1" ht="16.75" customHeight="1" outlineLevel="1">
      <c r="A2060" s="1173" t="s">
        <v>466</v>
      </c>
      <c r="B2060" s="1174"/>
      <c r="C2060" s="1174"/>
      <c r="D2060" s="722"/>
    </row>
    <row r="2061" spans="1:5" s="17" customFormat="1" ht="17.25" customHeight="1" outlineLevel="1" thickBot="1">
      <c r="A2061" s="1167" t="s">
        <v>407</v>
      </c>
      <c r="B2061" s="1168"/>
      <c r="C2061" s="1168"/>
      <c r="D2061" s="586" t="e">
        <f>STDEV(C2064:C2563)/D2055</f>
        <v>#DIV/0!</v>
      </c>
    </row>
    <row r="2062" spans="1:5" s="17" customFormat="1" ht="6.75" customHeight="1" outlineLevel="1" thickBot="1">
      <c r="B2062" s="25"/>
      <c r="C2062" s="25"/>
      <c r="D2062" s="26"/>
    </row>
    <row r="2063" spans="1:5" s="17" customFormat="1" ht="16.75" customHeight="1" outlineLevel="2">
      <c r="A2063" s="1169" t="s">
        <v>27</v>
      </c>
      <c r="B2063" s="1170"/>
      <c r="C2063" s="1171" t="s">
        <v>28</v>
      </c>
      <c r="D2063" s="1172"/>
    </row>
    <row r="2064" spans="1:5" s="17" customFormat="1" ht="16.75" customHeight="1" outlineLevel="2">
      <c r="A2064" s="1163">
        <v>1</v>
      </c>
      <c r="B2064" s="1164"/>
      <c r="C2064" s="1165"/>
      <c r="D2064" s="1166"/>
      <c r="E2064" s="587" t="e">
        <f>IF(AND(C2064&gt;=D$2057,C2064&lt;=D$2056),1,0)</f>
        <v>#DIV/0!</v>
      </c>
    </row>
    <row r="2065" spans="1:5" s="17" customFormat="1" ht="16.75" customHeight="1" outlineLevel="2">
      <c r="A2065" s="1163">
        <v>2</v>
      </c>
      <c r="B2065" s="1164"/>
      <c r="C2065" s="1165"/>
      <c r="D2065" s="1166"/>
      <c r="E2065" s="587" t="e">
        <f t="shared" ref="E2065:E2128" si="59">IF(AND(C2065&gt;=D$2057,C2065&lt;=D$2056),1,0)</f>
        <v>#DIV/0!</v>
      </c>
    </row>
    <row r="2066" spans="1:5" s="17" customFormat="1" ht="16.75" customHeight="1" outlineLevel="2">
      <c r="A2066" s="1163">
        <v>3</v>
      </c>
      <c r="B2066" s="1164"/>
      <c r="C2066" s="1165"/>
      <c r="D2066" s="1166"/>
      <c r="E2066" s="587" t="e">
        <f t="shared" si="59"/>
        <v>#DIV/0!</v>
      </c>
    </row>
    <row r="2067" spans="1:5" s="17" customFormat="1" ht="16.75" customHeight="1" outlineLevel="2">
      <c r="A2067" s="1163">
        <v>4</v>
      </c>
      <c r="B2067" s="1164"/>
      <c r="C2067" s="1165"/>
      <c r="D2067" s="1166"/>
      <c r="E2067" s="587" t="e">
        <f t="shared" si="59"/>
        <v>#DIV/0!</v>
      </c>
    </row>
    <row r="2068" spans="1:5" s="17" customFormat="1" ht="16.75" customHeight="1" outlineLevel="2">
      <c r="A2068" s="1163">
        <v>5</v>
      </c>
      <c r="B2068" s="1164"/>
      <c r="C2068" s="1165"/>
      <c r="D2068" s="1166"/>
      <c r="E2068" s="587" t="e">
        <f t="shared" si="59"/>
        <v>#DIV/0!</v>
      </c>
    </row>
    <row r="2069" spans="1:5" s="17" customFormat="1" ht="16.75" customHeight="1" outlineLevel="2">
      <c r="A2069" s="1163">
        <v>6</v>
      </c>
      <c r="B2069" s="1164"/>
      <c r="C2069" s="1165"/>
      <c r="D2069" s="1166"/>
      <c r="E2069" s="587" t="e">
        <f t="shared" si="59"/>
        <v>#DIV/0!</v>
      </c>
    </row>
    <row r="2070" spans="1:5" s="17" customFormat="1" ht="16.75" customHeight="1" outlineLevel="2">
      <c r="A2070" s="1163">
        <v>7</v>
      </c>
      <c r="B2070" s="1164"/>
      <c r="C2070" s="1165"/>
      <c r="D2070" s="1166"/>
      <c r="E2070" s="587" t="e">
        <f t="shared" si="59"/>
        <v>#DIV/0!</v>
      </c>
    </row>
    <row r="2071" spans="1:5" s="17" customFormat="1" ht="16.75" customHeight="1" outlineLevel="2">
      <c r="A2071" s="1163">
        <v>8</v>
      </c>
      <c r="B2071" s="1164"/>
      <c r="C2071" s="1165"/>
      <c r="D2071" s="1166"/>
      <c r="E2071" s="587" t="e">
        <f t="shared" si="59"/>
        <v>#DIV/0!</v>
      </c>
    </row>
    <row r="2072" spans="1:5" s="17" customFormat="1" ht="16.75" customHeight="1" outlineLevel="2">
      <c r="A2072" s="1163">
        <v>9</v>
      </c>
      <c r="B2072" s="1164"/>
      <c r="C2072" s="1165"/>
      <c r="D2072" s="1166"/>
      <c r="E2072" s="587" t="e">
        <f t="shared" si="59"/>
        <v>#DIV/0!</v>
      </c>
    </row>
    <row r="2073" spans="1:5" s="17" customFormat="1" ht="16.75" customHeight="1" outlineLevel="2">
      <c r="A2073" s="1163">
        <v>10</v>
      </c>
      <c r="B2073" s="1164"/>
      <c r="C2073" s="1165"/>
      <c r="D2073" s="1166"/>
      <c r="E2073" s="587" t="e">
        <f t="shared" si="59"/>
        <v>#DIV/0!</v>
      </c>
    </row>
    <row r="2074" spans="1:5" s="17" customFormat="1" ht="16.75" customHeight="1" outlineLevel="2">
      <c r="A2074" s="1163">
        <v>11</v>
      </c>
      <c r="B2074" s="1164"/>
      <c r="C2074" s="1165"/>
      <c r="D2074" s="1166"/>
      <c r="E2074" s="587" t="e">
        <f t="shared" si="59"/>
        <v>#DIV/0!</v>
      </c>
    </row>
    <row r="2075" spans="1:5" s="17" customFormat="1" ht="16.75" customHeight="1" outlineLevel="2">
      <c r="A2075" s="1163">
        <v>12</v>
      </c>
      <c r="B2075" s="1164"/>
      <c r="C2075" s="1165"/>
      <c r="D2075" s="1166"/>
      <c r="E2075" s="587" t="e">
        <f t="shared" si="59"/>
        <v>#DIV/0!</v>
      </c>
    </row>
    <row r="2076" spans="1:5" s="17" customFormat="1" ht="16.75" customHeight="1" outlineLevel="2">
      <c r="A2076" s="1163">
        <v>13</v>
      </c>
      <c r="B2076" s="1164"/>
      <c r="C2076" s="1165"/>
      <c r="D2076" s="1166"/>
      <c r="E2076" s="587" t="e">
        <f t="shared" si="59"/>
        <v>#DIV/0!</v>
      </c>
    </row>
    <row r="2077" spans="1:5" s="17" customFormat="1" ht="16.75" customHeight="1" outlineLevel="2">
      <c r="A2077" s="1163">
        <v>14</v>
      </c>
      <c r="B2077" s="1164"/>
      <c r="C2077" s="1165"/>
      <c r="D2077" s="1166"/>
      <c r="E2077" s="587" t="e">
        <f t="shared" si="59"/>
        <v>#DIV/0!</v>
      </c>
    </row>
    <row r="2078" spans="1:5" s="17" customFormat="1" ht="16.75" customHeight="1" outlineLevel="2">
      <c r="A2078" s="1163">
        <v>15</v>
      </c>
      <c r="B2078" s="1164"/>
      <c r="C2078" s="1165"/>
      <c r="D2078" s="1166"/>
      <c r="E2078" s="587" t="e">
        <f t="shared" si="59"/>
        <v>#DIV/0!</v>
      </c>
    </row>
    <row r="2079" spans="1:5" s="17" customFormat="1" ht="16.75" customHeight="1" outlineLevel="2">
      <c r="A2079" s="1163">
        <v>16</v>
      </c>
      <c r="B2079" s="1164"/>
      <c r="C2079" s="1165"/>
      <c r="D2079" s="1166"/>
      <c r="E2079" s="587" t="e">
        <f t="shared" si="59"/>
        <v>#DIV/0!</v>
      </c>
    </row>
    <row r="2080" spans="1:5" s="17" customFormat="1" ht="16.75" customHeight="1" outlineLevel="2">
      <c r="A2080" s="1163">
        <v>17</v>
      </c>
      <c r="B2080" s="1164"/>
      <c r="C2080" s="1165"/>
      <c r="D2080" s="1166"/>
      <c r="E2080" s="587" t="e">
        <f t="shared" si="59"/>
        <v>#DIV/0!</v>
      </c>
    </row>
    <row r="2081" spans="1:5" s="17" customFormat="1" ht="16.75" customHeight="1" outlineLevel="2">
      <c r="A2081" s="1163">
        <v>18</v>
      </c>
      <c r="B2081" s="1164"/>
      <c r="C2081" s="1165"/>
      <c r="D2081" s="1166"/>
      <c r="E2081" s="587" t="e">
        <f t="shared" si="59"/>
        <v>#DIV/0!</v>
      </c>
    </row>
    <row r="2082" spans="1:5" s="17" customFormat="1" ht="16.75" customHeight="1" outlineLevel="2">
      <c r="A2082" s="1163">
        <v>19</v>
      </c>
      <c r="B2082" s="1164"/>
      <c r="C2082" s="1165"/>
      <c r="D2082" s="1166"/>
      <c r="E2082" s="587" t="e">
        <f t="shared" si="59"/>
        <v>#DIV/0!</v>
      </c>
    </row>
    <row r="2083" spans="1:5" s="17" customFormat="1" ht="16.75" customHeight="1" outlineLevel="2">
      <c r="A2083" s="1163">
        <v>20</v>
      </c>
      <c r="B2083" s="1164"/>
      <c r="C2083" s="1165"/>
      <c r="D2083" s="1166"/>
      <c r="E2083" s="587" t="e">
        <f t="shared" si="59"/>
        <v>#DIV/0!</v>
      </c>
    </row>
    <row r="2084" spans="1:5" s="17" customFormat="1" ht="16.75" customHeight="1" outlineLevel="2">
      <c r="A2084" s="1163">
        <v>21</v>
      </c>
      <c r="B2084" s="1164"/>
      <c r="C2084" s="1165"/>
      <c r="D2084" s="1166"/>
      <c r="E2084" s="587" t="e">
        <f t="shared" si="59"/>
        <v>#DIV/0!</v>
      </c>
    </row>
    <row r="2085" spans="1:5" s="17" customFormat="1" ht="16.75" customHeight="1" outlineLevel="2">
      <c r="A2085" s="1163">
        <v>22</v>
      </c>
      <c r="B2085" s="1164"/>
      <c r="C2085" s="1165"/>
      <c r="D2085" s="1166"/>
      <c r="E2085" s="587" t="e">
        <f t="shared" si="59"/>
        <v>#DIV/0!</v>
      </c>
    </row>
    <row r="2086" spans="1:5" s="17" customFormat="1" ht="16.75" customHeight="1" outlineLevel="2">
      <c r="A2086" s="1163">
        <v>23</v>
      </c>
      <c r="B2086" s="1164"/>
      <c r="C2086" s="1165"/>
      <c r="D2086" s="1166"/>
      <c r="E2086" s="587" t="e">
        <f t="shared" si="59"/>
        <v>#DIV/0!</v>
      </c>
    </row>
    <row r="2087" spans="1:5" s="17" customFormat="1" ht="16.75" customHeight="1" outlineLevel="2">
      <c r="A2087" s="1163">
        <v>24</v>
      </c>
      <c r="B2087" s="1164"/>
      <c r="C2087" s="1165"/>
      <c r="D2087" s="1166"/>
      <c r="E2087" s="587" t="e">
        <f t="shared" si="59"/>
        <v>#DIV/0!</v>
      </c>
    </row>
    <row r="2088" spans="1:5" s="17" customFormat="1" ht="16.75" customHeight="1" outlineLevel="2">
      <c r="A2088" s="1163">
        <v>25</v>
      </c>
      <c r="B2088" s="1164"/>
      <c r="C2088" s="1165"/>
      <c r="D2088" s="1166"/>
      <c r="E2088" s="587" t="e">
        <f t="shared" si="59"/>
        <v>#DIV/0!</v>
      </c>
    </row>
    <row r="2089" spans="1:5" s="17" customFormat="1" ht="16.75" customHeight="1" outlineLevel="2">
      <c r="A2089" s="1163">
        <v>26</v>
      </c>
      <c r="B2089" s="1164"/>
      <c r="C2089" s="1165"/>
      <c r="D2089" s="1166"/>
      <c r="E2089" s="587" t="e">
        <f t="shared" si="59"/>
        <v>#DIV/0!</v>
      </c>
    </row>
    <row r="2090" spans="1:5" s="17" customFormat="1" ht="16.75" customHeight="1" outlineLevel="2">
      <c r="A2090" s="1163">
        <v>27</v>
      </c>
      <c r="B2090" s="1164"/>
      <c r="C2090" s="1165"/>
      <c r="D2090" s="1166"/>
      <c r="E2090" s="587" t="e">
        <f t="shared" si="59"/>
        <v>#DIV/0!</v>
      </c>
    </row>
    <row r="2091" spans="1:5" s="17" customFormat="1" ht="16.75" customHeight="1" outlineLevel="2">
      <c r="A2091" s="1163">
        <v>28</v>
      </c>
      <c r="B2091" s="1164"/>
      <c r="C2091" s="1165"/>
      <c r="D2091" s="1166"/>
      <c r="E2091" s="587" t="e">
        <f t="shared" si="59"/>
        <v>#DIV/0!</v>
      </c>
    </row>
    <row r="2092" spans="1:5" s="17" customFormat="1" ht="16.75" customHeight="1" outlineLevel="2">
      <c r="A2092" s="1163">
        <v>29</v>
      </c>
      <c r="B2092" s="1164"/>
      <c r="C2092" s="1165"/>
      <c r="D2092" s="1166"/>
      <c r="E2092" s="587" t="e">
        <f t="shared" si="59"/>
        <v>#DIV/0!</v>
      </c>
    </row>
    <row r="2093" spans="1:5" s="17" customFormat="1" ht="16.75" customHeight="1" outlineLevel="2">
      <c r="A2093" s="1163">
        <v>30</v>
      </c>
      <c r="B2093" s="1164"/>
      <c r="C2093" s="1165"/>
      <c r="D2093" s="1166"/>
      <c r="E2093" s="587" t="e">
        <f t="shared" si="59"/>
        <v>#DIV/0!</v>
      </c>
    </row>
    <row r="2094" spans="1:5" s="17" customFormat="1" ht="16.75" customHeight="1" outlineLevel="2">
      <c r="A2094" s="1163">
        <v>31</v>
      </c>
      <c r="B2094" s="1164"/>
      <c r="C2094" s="1165"/>
      <c r="D2094" s="1166"/>
      <c r="E2094" s="587" t="e">
        <f t="shared" si="59"/>
        <v>#DIV/0!</v>
      </c>
    </row>
    <row r="2095" spans="1:5" s="17" customFormat="1" ht="16.75" customHeight="1" outlineLevel="2">
      <c r="A2095" s="1163">
        <v>32</v>
      </c>
      <c r="B2095" s="1164"/>
      <c r="C2095" s="1165"/>
      <c r="D2095" s="1166"/>
      <c r="E2095" s="587" t="e">
        <f t="shared" si="59"/>
        <v>#DIV/0!</v>
      </c>
    </row>
    <row r="2096" spans="1:5" s="17" customFormat="1" ht="16.75" customHeight="1" outlineLevel="2">
      <c r="A2096" s="1163">
        <v>33</v>
      </c>
      <c r="B2096" s="1164"/>
      <c r="C2096" s="1165"/>
      <c r="D2096" s="1166"/>
      <c r="E2096" s="587" t="e">
        <f t="shared" si="59"/>
        <v>#DIV/0!</v>
      </c>
    </row>
    <row r="2097" spans="1:5" s="17" customFormat="1" ht="16.75" customHeight="1" outlineLevel="2">
      <c r="A2097" s="1163">
        <v>34</v>
      </c>
      <c r="B2097" s="1164"/>
      <c r="C2097" s="1165"/>
      <c r="D2097" s="1166"/>
      <c r="E2097" s="587" t="e">
        <f t="shared" si="59"/>
        <v>#DIV/0!</v>
      </c>
    </row>
    <row r="2098" spans="1:5" s="17" customFormat="1" ht="16.75" customHeight="1" outlineLevel="2">
      <c r="A2098" s="1163">
        <v>35</v>
      </c>
      <c r="B2098" s="1164"/>
      <c r="C2098" s="1165"/>
      <c r="D2098" s="1166"/>
      <c r="E2098" s="587" t="e">
        <f t="shared" si="59"/>
        <v>#DIV/0!</v>
      </c>
    </row>
    <row r="2099" spans="1:5" s="17" customFormat="1" ht="16.75" customHeight="1" outlineLevel="2">
      <c r="A2099" s="1163">
        <v>36</v>
      </c>
      <c r="B2099" s="1164"/>
      <c r="C2099" s="1165"/>
      <c r="D2099" s="1166"/>
      <c r="E2099" s="587" t="e">
        <f t="shared" si="59"/>
        <v>#DIV/0!</v>
      </c>
    </row>
    <row r="2100" spans="1:5" s="17" customFormat="1" ht="16.75" customHeight="1" outlineLevel="2">
      <c r="A2100" s="1163">
        <v>37</v>
      </c>
      <c r="B2100" s="1164"/>
      <c r="C2100" s="1165"/>
      <c r="D2100" s="1166"/>
      <c r="E2100" s="587" t="e">
        <f t="shared" si="59"/>
        <v>#DIV/0!</v>
      </c>
    </row>
    <row r="2101" spans="1:5" s="17" customFormat="1" ht="16.75" customHeight="1" outlineLevel="2">
      <c r="A2101" s="1163">
        <v>38</v>
      </c>
      <c r="B2101" s="1164"/>
      <c r="C2101" s="1165"/>
      <c r="D2101" s="1166"/>
      <c r="E2101" s="587" t="e">
        <f t="shared" si="59"/>
        <v>#DIV/0!</v>
      </c>
    </row>
    <row r="2102" spans="1:5" s="17" customFormat="1" ht="16.75" customHeight="1" outlineLevel="2">
      <c r="A2102" s="1163">
        <v>39</v>
      </c>
      <c r="B2102" s="1164"/>
      <c r="C2102" s="1165"/>
      <c r="D2102" s="1166"/>
      <c r="E2102" s="587" t="e">
        <f t="shared" si="59"/>
        <v>#DIV/0!</v>
      </c>
    </row>
    <row r="2103" spans="1:5" s="17" customFormat="1" ht="16.75" customHeight="1" outlineLevel="2">
      <c r="A2103" s="1163">
        <v>40</v>
      </c>
      <c r="B2103" s="1164"/>
      <c r="C2103" s="1165"/>
      <c r="D2103" s="1166"/>
      <c r="E2103" s="587" t="e">
        <f t="shared" si="59"/>
        <v>#DIV/0!</v>
      </c>
    </row>
    <row r="2104" spans="1:5" s="17" customFormat="1" ht="16.75" customHeight="1" outlineLevel="2">
      <c r="A2104" s="1163">
        <v>41</v>
      </c>
      <c r="B2104" s="1164"/>
      <c r="C2104" s="1165"/>
      <c r="D2104" s="1166"/>
      <c r="E2104" s="587" t="e">
        <f t="shared" si="59"/>
        <v>#DIV/0!</v>
      </c>
    </row>
    <row r="2105" spans="1:5" s="17" customFormat="1" ht="16.75" customHeight="1" outlineLevel="2">
      <c r="A2105" s="1163">
        <v>42</v>
      </c>
      <c r="B2105" s="1164"/>
      <c r="C2105" s="1165"/>
      <c r="D2105" s="1166"/>
      <c r="E2105" s="587" t="e">
        <f t="shared" si="59"/>
        <v>#DIV/0!</v>
      </c>
    </row>
    <row r="2106" spans="1:5" s="17" customFormat="1" ht="16.75" customHeight="1" outlineLevel="2">
      <c r="A2106" s="1163">
        <v>43</v>
      </c>
      <c r="B2106" s="1164"/>
      <c r="C2106" s="1165"/>
      <c r="D2106" s="1166"/>
      <c r="E2106" s="587" t="e">
        <f t="shared" si="59"/>
        <v>#DIV/0!</v>
      </c>
    </row>
    <row r="2107" spans="1:5" s="17" customFormat="1" ht="16.75" customHeight="1" outlineLevel="2">
      <c r="A2107" s="1163">
        <v>44</v>
      </c>
      <c r="B2107" s="1164"/>
      <c r="C2107" s="1165"/>
      <c r="D2107" s="1166"/>
      <c r="E2107" s="587" t="e">
        <f t="shared" si="59"/>
        <v>#DIV/0!</v>
      </c>
    </row>
    <row r="2108" spans="1:5" s="17" customFormat="1" ht="16.75" customHeight="1" outlineLevel="2">
      <c r="A2108" s="1163">
        <v>45</v>
      </c>
      <c r="B2108" s="1164"/>
      <c r="C2108" s="1165"/>
      <c r="D2108" s="1166"/>
      <c r="E2108" s="587" t="e">
        <f t="shared" si="59"/>
        <v>#DIV/0!</v>
      </c>
    </row>
    <row r="2109" spans="1:5" s="17" customFormat="1" ht="16.75" customHeight="1" outlineLevel="2">
      <c r="A2109" s="1163">
        <v>46</v>
      </c>
      <c r="B2109" s="1164"/>
      <c r="C2109" s="1165"/>
      <c r="D2109" s="1166"/>
      <c r="E2109" s="587" t="e">
        <f t="shared" si="59"/>
        <v>#DIV/0!</v>
      </c>
    </row>
    <row r="2110" spans="1:5" s="17" customFormat="1" ht="16.75" customHeight="1" outlineLevel="2">
      <c r="A2110" s="1163">
        <v>47</v>
      </c>
      <c r="B2110" s="1164"/>
      <c r="C2110" s="1165"/>
      <c r="D2110" s="1166"/>
      <c r="E2110" s="587" t="e">
        <f t="shared" si="59"/>
        <v>#DIV/0!</v>
      </c>
    </row>
    <row r="2111" spans="1:5" s="17" customFormat="1" ht="16.75" customHeight="1" outlineLevel="2">
      <c r="A2111" s="1163">
        <v>48</v>
      </c>
      <c r="B2111" s="1164"/>
      <c r="C2111" s="1165"/>
      <c r="D2111" s="1166"/>
      <c r="E2111" s="587" t="e">
        <f t="shared" si="59"/>
        <v>#DIV/0!</v>
      </c>
    </row>
    <row r="2112" spans="1:5" s="17" customFormat="1" ht="16.75" customHeight="1" outlineLevel="2">
      <c r="A2112" s="1163">
        <v>49</v>
      </c>
      <c r="B2112" s="1164"/>
      <c r="C2112" s="1165"/>
      <c r="D2112" s="1166"/>
      <c r="E2112" s="587" t="e">
        <f t="shared" si="59"/>
        <v>#DIV/0!</v>
      </c>
    </row>
    <row r="2113" spans="1:5" s="17" customFormat="1" ht="16.75" customHeight="1" outlineLevel="2">
      <c r="A2113" s="1163">
        <v>50</v>
      </c>
      <c r="B2113" s="1164"/>
      <c r="C2113" s="1165"/>
      <c r="D2113" s="1166"/>
      <c r="E2113" s="587" t="e">
        <f t="shared" si="59"/>
        <v>#DIV/0!</v>
      </c>
    </row>
    <row r="2114" spans="1:5" s="17" customFormat="1" ht="16.75" customHeight="1" outlineLevel="2">
      <c r="A2114" s="1163">
        <v>51</v>
      </c>
      <c r="B2114" s="1164"/>
      <c r="C2114" s="1165"/>
      <c r="D2114" s="1166"/>
      <c r="E2114" s="587" t="e">
        <f t="shared" si="59"/>
        <v>#DIV/0!</v>
      </c>
    </row>
    <row r="2115" spans="1:5" s="17" customFormat="1" ht="16.75" customHeight="1" outlineLevel="2">
      <c r="A2115" s="1163">
        <v>52</v>
      </c>
      <c r="B2115" s="1164"/>
      <c r="C2115" s="1165"/>
      <c r="D2115" s="1166"/>
      <c r="E2115" s="587" t="e">
        <f t="shared" si="59"/>
        <v>#DIV/0!</v>
      </c>
    </row>
    <row r="2116" spans="1:5" s="17" customFormat="1" ht="16.75" customHeight="1" outlineLevel="2">
      <c r="A2116" s="1163">
        <v>53</v>
      </c>
      <c r="B2116" s="1164"/>
      <c r="C2116" s="1165"/>
      <c r="D2116" s="1166"/>
      <c r="E2116" s="587" t="e">
        <f t="shared" si="59"/>
        <v>#DIV/0!</v>
      </c>
    </row>
    <row r="2117" spans="1:5" s="17" customFormat="1" ht="16.75" customHeight="1" outlineLevel="2">
      <c r="A2117" s="1163">
        <v>54</v>
      </c>
      <c r="B2117" s="1164"/>
      <c r="C2117" s="1165"/>
      <c r="D2117" s="1166"/>
      <c r="E2117" s="587" t="e">
        <f t="shared" si="59"/>
        <v>#DIV/0!</v>
      </c>
    </row>
    <row r="2118" spans="1:5" s="17" customFormat="1" ht="16.75" customHeight="1" outlineLevel="2">
      <c r="A2118" s="1163">
        <v>55</v>
      </c>
      <c r="B2118" s="1164"/>
      <c r="C2118" s="1165"/>
      <c r="D2118" s="1166"/>
      <c r="E2118" s="587" t="e">
        <f t="shared" si="59"/>
        <v>#DIV/0!</v>
      </c>
    </row>
    <row r="2119" spans="1:5" s="17" customFormat="1" ht="16.75" customHeight="1" outlineLevel="2">
      <c r="A2119" s="1163">
        <v>56</v>
      </c>
      <c r="B2119" s="1164"/>
      <c r="C2119" s="1165"/>
      <c r="D2119" s="1166"/>
      <c r="E2119" s="587" t="e">
        <f t="shared" si="59"/>
        <v>#DIV/0!</v>
      </c>
    </row>
    <row r="2120" spans="1:5" s="17" customFormat="1" ht="16.75" customHeight="1" outlineLevel="2">
      <c r="A2120" s="1163">
        <v>57</v>
      </c>
      <c r="B2120" s="1164"/>
      <c r="C2120" s="1165"/>
      <c r="D2120" s="1166"/>
      <c r="E2120" s="587" t="e">
        <f t="shared" si="59"/>
        <v>#DIV/0!</v>
      </c>
    </row>
    <row r="2121" spans="1:5" s="17" customFormat="1" ht="16.75" customHeight="1" outlineLevel="2">
      <c r="A2121" s="1163">
        <v>58</v>
      </c>
      <c r="B2121" s="1164"/>
      <c r="C2121" s="1165"/>
      <c r="D2121" s="1166"/>
      <c r="E2121" s="587" t="e">
        <f t="shared" si="59"/>
        <v>#DIV/0!</v>
      </c>
    </row>
    <row r="2122" spans="1:5" s="17" customFormat="1" ht="16.75" customHeight="1" outlineLevel="2">
      <c r="A2122" s="1163">
        <v>59</v>
      </c>
      <c r="B2122" s="1164"/>
      <c r="C2122" s="1165"/>
      <c r="D2122" s="1166"/>
      <c r="E2122" s="587" t="e">
        <f t="shared" si="59"/>
        <v>#DIV/0!</v>
      </c>
    </row>
    <row r="2123" spans="1:5" s="17" customFormat="1" ht="16.75" customHeight="1" outlineLevel="2">
      <c r="A2123" s="1163">
        <v>60</v>
      </c>
      <c r="B2123" s="1164"/>
      <c r="C2123" s="1165"/>
      <c r="D2123" s="1166"/>
      <c r="E2123" s="587" t="e">
        <f t="shared" si="59"/>
        <v>#DIV/0!</v>
      </c>
    </row>
    <row r="2124" spans="1:5" s="17" customFormat="1" ht="16.75" customHeight="1" outlineLevel="2">
      <c r="A2124" s="1163">
        <v>61</v>
      </c>
      <c r="B2124" s="1164"/>
      <c r="C2124" s="1165"/>
      <c r="D2124" s="1166"/>
      <c r="E2124" s="587" t="e">
        <f t="shared" si="59"/>
        <v>#DIV/0!</v>
      </c>
    </row>
    <row r="2125" spans="1:5" s="17" customFormat="1" ht="16.75" customHeight="1" outlineLevel="2">
      <c r="A2125" s="1163">
        <v>62</v>
      </c>
      <c r="B2125" s="1164"/>
      <c r="C2125" s="1165"/>
      <c r="D2125" s="1166"/>
      <c r="E2125" s="587" t="e">
        <f t="shared" si="59"/>
        <v>#DIV/0!</v>
      </c>
    </row>
    <row r="2126" spans="1:5" s="17" customFormat="1" ht="16.75" customHeight="1" outlineLevel="2">
      <c r="A2126" s="1163">
        <v>63</v>
      </c>
      <c r="B2126" s="1164"/>
      <c r="C2126" s="1165"/>
      <c r="D2126" s="1166"/>
      <c r="E2126" s="587" t="e">
        <f t="shared" si="59"/>
        <v>#DIV/0!</v>
      </c>
    </row>
    <row r="2127" spans="1:5" s="17" customFormat="1" ht="16.75" customHeight="1" outlineLevel="2">
      <c r="A2127" s="1163">
        <v>64</v>
      </c>
      <c r="B2127" s="1164"/>
      <c r="C2127" s="1165"/>
      <c r="D2127" s="1166"/>
      <c r="E2127" s="587" t="e">
        <f t="shared" si="59"/>
        <v>#DIV/0!</v>
      </c>
    </row>
    <row r="2128" spans="1:5" s="17" customFormat="1" ht="16.75" customHeight="1" outlineLevel="2">
      <c r="A2128" s="1163">
        <v>65</v>
      </c>
      <c r="B2128" s="1164"/>
      <c r="C2128" s="1165"/>
      <c r="D2128" s="1166"/>
      <c r="E2128" s="587" t="e">
        <f t="shared" si="59"/>
        <v>#DIV/0!</v>
      </c>
    </row>
    <row r="2129" spans="1:5" s="17" customFormat="1" ht="16.75" customHeight="1" outlineLevel="2">
      <c r="A2129" s="1163">
        <v>66</v>
      </c>
      <c r="B2129" s="1164"/>
      <c r="C2129" s="1165"/>
      <c r="D2129" s="1166"/>
      <c r="E2129" s="587" t="e">
        <f t="shared" ref="E2129:E2192" si="60">IF(AND(C2129&gt;=D$2057,C2129&lt;=D$2056),1,0)</f>
        <v>#DIV/0!</v>
      </c>
    </row>
    <row r="2130" spans="1:5" s="17" customFormat="1" ht="16.75" customHeight="1" outlineLevel="2">
      <c r="A2130" s="1163">
        <v>67</v>
      </c>
      <c r="B2130" s="1164"/>
      <c r="C2130" s="1165"/>
      <c r="D2130" s="1166"/>
      <c r="E2130" s="587" t="e">
        <f t="shared" si="60"/>
        <v>#DIV/0!</v>
      </c>
    </row>
    <row r="2131" spans="1:5" s="17" customFormat="1" ht="16.75" customHeight="1" outlineLevel="2">
      <c r="A2131" s="1163">
        <v>68</v>
      </c>
      <c r="B2131" s="1164"/>
      <c r="C2131" s="1165"/>
      <c r="D2131" s="1166"/>
      <c r="E2131" s="587" t="e">
        <f t="shared" si="60"/>
        <v>#DIV/0!</v>
      </c>
    </row>
    <row r="2132" spans="1:5" s="17" customFormat="1" ht="16.75" customHeight="1" outlineLevel="2">
      <c r="A2132" s="1163">
        <v>69</v>
      </c>
      <c r="B2132" s="1164"/>
      <c r="C2132" s="1165"/>
      <c r="D2132" s="1166"/>
      <c r="E2132" s="587" t="e">
        <f t="shared" si="60"/>
        <v>#DIV/0!</v>
      </c>
    </row>
    <row r="2133" spans="1:5" s="17" customFormat="1" ht="16.75" customHeight="1" outlineLevel="2">
      <c r="A2133" s="1163">
        <v>70</v>
      </c>
      <c r="B2133" s="1164"/>
      <c r="C2133" s="1165"/>
      <c r="D2133" s="1166"/>
      <c r="E2133" s="587" t="e">
        <f t="shared" si="60"/>
        <v>#DIV/0!</v>
      </c>
    </row>
    <row r="2134" spans="1:5" s="17" customFormat="1" ht="16.75" customHeight="1" outlineLevel="2">
      <c r="A2134" s="1163">
        <v>71</v>
      </c>
      <c r="B2134" s="1164"/>
      <c r="C2134" s="1165"/>
      <c r="D2134" s="1166"/>
      <c r="E2134" s="587" t="e">
        <f t="shared" si="60"/>
        <v>#DIV/0!</v>
      </c>
    </row>
    <row r="2135" spans="1:5" s="17" customFormat="1" ht="16.75" customHeight="1" outlineLevel="2">
      <c r="A2135" s="1163">
        <v>72</v>
      </c>
      <c r="B2135" s="1164"/>
      <c r="C2135" s="1165"/>
      <c r="D2135" s="1166"/>
      <c r="E2135" s="587" t="e">
        <f t="shared" si="60"/>
        <v>#DIV/0!</v>
      </c>
    </row>
    <row r="2136" spans="1:5" s="17" customFormat="1" ht="16.75" customHeight="1" outlineLevel="2">
      <c r="A2136" s="1163">
        <v>73</v>
      </c>
      <c r="B2136" s="1164"/>
      <c r="C2136" s="1165"/>
      <c r="D2136" s="1166"/>
      <c r="E2136" s="587" t="e">
        <f t="shared" si="60"/>
        <v>#DIV/0!</v>
      </c>
    </row>
    <row r="2137" spans="1:5" s="17" customFormat="1" ht="16.75" customHeight="1" outlineLevel="2">
      <c r="A2137" s="1163">
        <v>74</v>
      </c>
      <c r="B2137" s="1164"/>
      <c r="C2137" s="1165"/>
      <c r="D2137" s="1166"/>
      <c r="E2137" s="587" t="e">
        <f t="shared" si="60"/>
        <v>#DIV/0!</v>
      </c>
    </row>
    <row r="2138" spans="1:5" s="17" customFormat="1" ht="16.75" customHeight="1" outlineLevel="2">
      <c r="A2138" s="1163">
        <v>75</v>
      </c>
      <c r="B2138" s="1164"/>
      <c r="C2138" s="1165"/>
      <c r="D2138" s="1166"/>
      <c r="E2138" s="587" t="e">
        <f t="shared" si="60"/>
        <v>#DIV/0!</v>
      </c>
    </row>
    <row r="2139" spans="1:5" s="17" customFormat="1" ht="16.75" customHeight="1" outlineLevel="2">
      <c r="A2139" s="1163">
        <v>76</v>
      </c>
      <c r="B2139" s="1164"/>
      <c r="C2139" s="1165"/>
      <c r="D2139" s="1166"/>
      <c r="E2139" s="587" t="e">
        <f t="shared" si="60"/>
        <v>#DIV/0!</v>
      </c>
    </row>
    <row r="2140" spans="1:5" s="17" customFormat="1" ht="16.75" customHeight="1" outlineLevel="2">
      <c r="A2140" s="1163">
        <v>77</v>
      </c>
      <c r="B2140" s="1164"/>
      <c r="C2140" s="1165"/>
      <c r="D2140" s="1166"/>
      <c r="E2140" s="587" t="e">
        <f t="shared" si="60"/>
        <v>#DIV/0!</v>
      </c>
    </row>
    <row r="2141" spans="1:5" s="17" customFormat="1" ht="16.75" customHeight="1" outlineLevel="2">
      <c r="A2141" s="1163">
        <v>78</v>
      </c>
      <c r="B2141" s="1164"/>
      <c r="C2141" s="1165"/>
      <c r="D2141" s="1166"/>
      <c r="E2141" s="587" t="e">
        <f t="shared" si="60"/>
        <v>#DIV/0!</v>
      </c>
    </row>
    <row r="2142" spans="1:5" s="17" customFormat="1" ht="16.75" customHeight="1" outlineLevel="2">
      <c r="A2142" s="1163">
        <v>79</v>
      </c>
      <c r="B2142" s="1164"/>
      <c r="C2142" s="1165"/>
      <c r="D2142" s="1166"/>
      <c r="E2142" s="587" t="e">
        <f t="shared" si="60"/>
        <v>#DIV/0!</v>
      </c>
    </row>
    <row r="2143" spans="1:5" s="17" customFormat="1" ht="16.75" customHeight="1" outlineLevel="2">
      <c r="A2143" s="1163">
        <v>80</v>
      </c>
      <c r="B2143" s="1164"/>
      <c r="C2143" s="1165"/>
      <c r="D2143" s="1166"/>
      <c r="E2143" s="587" t="e">
        <f t="shared" si="60"/>
        <v>#DIV/0!</v>
      </c>
    </row>
    <row r="2144" spans="1:5" s="17" customFormat="1" ht="16.75" customHeight="1" outlineLevel="2">
      <c r="A2144" s="1163">
        <v>81</v>
      </c>
      <c r="B2144" s="1164"/>
      <c r="C2144" s="1165"/>
      <c r="D2144" s="1166"/>
      <c r="E2144" s="587" t="e">
        <f t="shared" si="60"/>
        <v>#DIV/0!</v>
      </c>
    </row>
    <row r="2145" spans="1:5" s="17" customFormat="1" ht="16.75" customHeight="1" outlineLevel="2">
      <c r="A2145" s="1163">
        <v>82</v>
      </c>
      <c r="B2145" s="1164"/>
      <c r="C2145" s="1165"/>
      <c r="D2145" s="1166"/>
      <c r="E2145" s="587" t="e">
        <f t="shared" si="60"/>
        <v>#DIV/0!</v>
      </c>
    </row>
    <row r="2146" spans="1:5" s="17" customFormat="1" ht="16.75" customHeight="1" outlineLevel="2">
      <c r="A2146" s="1163">
        <v>83</v>
      </c>
      <c r="B2146" s="1164"/>
      <c r="C2146" s="1165"/>
      <c r="D2146" s="1166"/>
      <c r="E2146" s="587" t="e">
        <f t="shared" si="60"/>
        <v>#DIV/0!</v>
      </c>
    </row>
    <row r="2147" spans="1:5" s="17" customFormat="1" ht="16.75" customHeight="1" outlineLevel="2">
      <c r="A2147" s="1163">
        <v>84</v>
      </c>
      <c r="B2147" s="1164"/>
      <c r="C2147" s="1165"/>
      <c r="D2147" s="1166"/>
      <c r="E2147" s="587" t="e">
        <f t="shared" si="60"/>
        <v>#DIV/0!</v>
      </c>
    </row>
    <row r="2148" spans="1:5" s="17" customFormat="1" ht="16.75" customHeight="1" outlineLevel="2">
      <c r="A2148" s="1163">
        <v>85</v>
      </c>
      <c r="B2148" s="1164"/>
      <c r="C2148" s="1165"/>
      <c r="D2148" s="1166"/>
      <c r="E2148" s="587" t="e">
        <f t="shared" si="60"/>
        <v>#DIV/0!</v>
      </c>
    </row>
    <row r="2149" spans="1:5" s="17" customFormat="1" ht="16.75" customHeight="1" outlineLevel="2">
      <c r="A2149" s="1163">
        <v>86</v>
      </c>
      <c r="B2149" s="1164"/>
      <c r="C2149" s="1165"/>
      <c r="D2149" s="1166"/>
      <c r="E2149" s="587" t="e">
        <f t="shared" si="60"/>
        <v>#DIV/0!</v>
      </c>
    </row>
    <row r="2150" spans="1:5" s="17" customFormat="1" ht="16.75" customHeight="1" outlineLevel="2">
      <c r="A2150" s="1163">
        <v>87</v>
      </c>
      <c r="B2150" s="1164"/>
      <c r="C2150" s="1165"/>
      <c r="D2150" s="1166"/>
      <c r="E2150" s="587" t="e">
        <f t="shared" si="60"/>
        <v>#DIV/0!</v>
      </c>
    </row>
    <row r="2151" spans="1:5" s="17" customFormat="1" ht="16.75" customHeight="1" outlineLevel="2">
      <c r="A2151" s="1163">
        <v>88</v>
      </c>
      <c r="B2151" s="1164"/>
      <c r="C2151" s="1165"/>
      <c r="D2151" s="1166"/>
      <c r="E2151" s="587" t="e">
        <f t="shared" si="60"/>
        <v>#DIV/0!</v>
      </c>
    </row>
    <row r="2152" spans="1:5" s="17" customFormat="1" ht="16.75" customHeight="1" outlineLevel="2">
      <c r="A2152" s="1163">
        <v>89</v>
      </c>
      <c r="B2152" s="1164"/>
      <c r="C2152" s="1165"/>
      <c r="D2152" s="1166"/>
      <c r="E2152" s="587" t="e">
        <f t="shared" si="60"/>
        <v>#DIV/0!</v>
      </c>
    </row>
    <row r="2153" spans="1:5" s="17" customFormat="1" ht="16.75" customHeight="1" outlineLevel="2">
      <c r="A2153" s="1163">
        <v>90</v>
      </c>
      <c r="B2153" s="1164"/>
      <c r="C2153" s="1165"/>
      <c r="D2153" s="1166"/>
      <c r="E2153" s="587" t="e">
        <f t="shared" si="60"/>
        <v>#DIV/0!</v>
      </c>
    </row>
    <row r="2154" spans="1:5" s="17" customFormat="1" ht="16.75" customHeight="1" outlineLevel="2">
      <c r="A2154" s="1163">
        <v>91</v>
      </c>
      <c r="B2154" s="1164"/>
      <c r="C2154" s="1165"/>
      <c r="D2154" s="1166"/>
      <c r="E2154" s="587" t="e">
        <f t="shared" si="60"/>
        <v>#DIV/0!</v>
      </c>
    </row>
    <row r="2155" spans="1:5" s="17" customFormat="1" ht="16.75" customHeight="1" outlineLevel="2">
      <c r="A2155" s="1163">
        <v>92</v>
      </c>
      <c r="B2155" s="1164"/>
      <c r="C2155" s="1165"/>
      <c r="D2155" s="1166"/>
      <c r="E2155" s="587" t="e">
        <f t="shared" si="60"/>
        <v>#DIV/0!</v>
      </c>
    </row>
    <row r="2156" spans="1:5" s="17" customFormat="1" ht="16.75" customHeight="1" outlineLevel="2">
      <c r="A2156" s="1163">
        <v>93</v>
      </c>
      <c r="B2156" s="1164"/>
      <c r="C2156" s="1165"/>
      <c r="D2156" s="1166"/>
      <c r="E2156" s="587" t="e">
        <f t="shared" si="60"/>
        <v>#DIV/0!</v>
      </c>
    </row>
    <row r="2157" spans="1:5" s="17" customFormat="1" ht="16.75" customHeight="1" outlineLevel="2">
      <c r="A2157" s="1163">
        <v>94</v>
      </c>
      <c r="B2157" s="1164"/>
      <c r="C2157" s="1165"/>
      <c r="D2157" s="1166"/>
      <c r="E2157" s="587" t="e">
        <f t="shared" si="60"/>
        <v>#DIV/0!</v>
      </c>
    </row>
    <row r="2158" spans="1:5" s="17" customFormat="1" ht="16.75" customHeight="1" outlineLevel="2">
      <c r="A2158" s="1163">
        <v>95</v>
      </c>
      <c r="B2158" s="1164"/>
      <c r="C2158" s="1165"/>
      <c r="D2158" s="1166"/>
      <c r="E2158" s="587" t="e">
        <f t="shared" si="60"/>
        <v>#DIV/0!</v>
      </c>
    </row>
    <row r="2159" spans="1:5" s="17" customFormat="1" ht="16.75" customHeight="1" outlineLevel="2">
      <c r="A2159" s="1163">
        <v>96</v>
      </c>
      <c r="B2159" s="1164"/>
      <c r="C2159" s="1165"/>
      <c r="D2159" s="1166"/>
      <c r="E2159" s="587" t="e">
        <f t="shared" si="60"/>
        <v>#DIV/0!</v>
      </c>
    </row>
    <row r="2160" spans="1:5" s="17" customFormat="1" ht="16.75" customHeight="1" outlineLevel="2">
      <c r="A2160" s="1163">
        <v>97</v>
      </c>
      <c r="B2160" s="1164"/>
      <c r="C2160" s="1165"/>
      <c r="D2160" s="1166"/>
      <c r="E2160" s="587" t="e">
        <f t="shared" si="60"/>
        <v>#DIV/0!</v>
      </c>
    </row>
    <row r="2161" spans="1:5" s="17" customFormat="1" ht="16.75" customHeight="1" outlineLevel="2">
      <c r="A2161" s="1163">
        <v>98</v>
      </c>
      <c r="B2161" s="1164"/>
      <c r="C2161" s="1165"/>
      <c r="D2161" s="1166"/>
      <c r="E2161" s="587" t="e">
        <f t="shared" si="60"/>
        <v>#DIV/0!</v>
      </c>
    </row>
    <row r="2162" spans="1:5" s="17" customFormat="1" ht="16.75" customHeight="1" outlineLevel="2">
      <c r="A2162" s="1163">
        <v>99</v>
      </c>
      <c r="B2162" s="1164"/>
      <c r="C2162" s="1165"/>
      <c r="D2162" s="1166"/>
      <c r="E2162" s="587" t="e">
        <f t="shared" si="60"/>
        <v>#DIV/0!</v>
      </c>
    </row>
    <row r="2163" spans="1:5" s="17" customFormat="1" ht="16.75" customHeight="1" outlineLevel="2">
      <c r="A2163" s="1163">
        <v>100</v>
      </c>
      <c r="B2163" s="1164"/>
      <c r="C2163" s="1165"/>
      <c r="D2163" s="1166"/>
      <c r="E2163" s="587" t="e">
        <f t="shared" si="60"/>
        <v>#DIV/0!</v>
      </c>
    </row>
    <row r="2164" spans="1:5" s="17" customFormat="1" ht="16.75" customHeight="1" outlineLevel="2">
      <c r="A2164" s="1163">
        <v>101</v>
      </c>
      <c r="B2164" s="1164"/>
      <c r="C2164" s="1165"/>
      <c r="D2164" s="1166"/>
      <c r="E2164" s="587" t="e">
        <f t="shared" si="60"/>
        <v>#DIV/0!</v>
      </c>
    </row>
    <row r="2165" spans="1:5" s="17" customFormat="1" ht="16.75" customHeight="1" outlineLevel="2">
      <c r="A2165" s="1163">
        <v>102</v>
      </c>
      <c r="B2165" s="1164"/>
      <c r="C2165" s="1165"/>
      <c r="D2165" s="1166"/>
      <c r="E2165" s="587" t="e">
        <f t="shared" si="60"/>
        <v>#DIV/0!</v>
      </c>
    </row>
    <row r="2166" spans="1:5" s="17" customFormat="1" ht="16.75" customHeight="1" outlineLevel="2">
      <c r="A2166" s="1163">
        <v>103</v>
      </c>
      <c r="B2166" s="1164"/>
      <c r="C2166" s="1165"/>
      <c r="D2166" s="1166"/>
      <c r="E2166" s="587" t="e">
        <f t="shared" si="60"/>
        <v>#DIV/0!</v>
      </c>
    </row>
    <row r="2167" spans="1:5" s="17" customFormat="1" ht="16.75" customHeight="1" outlineLevel="2">
      <c r="A2167" s="1163">
        <v>104</v>
      </c>
      <c r="B2167" s="1164"/>
      <c r="C2167" s="1165"/>
      <c r="D2167" s="1166"/>
      <c r="E2167" s="587" t="e">
        <f t="shared" si="60"/>
        <v>#DIV/0!</v>
      </c>
    </row>
    <row r="2168" spans="1:5" s="17" customFormat="1" ht="16.75" customHeight="1" outlineLevel="2">
      <c r="A2168" s="1163">
        <v>105</v>
      </c>
      <c r="B2168" s="1164"/>
      <c r="C2168" s="1165"/>
      <c r="D2168" s="1166"/>
      <c r="E2168" s="587" t="e">
        <f t="shared" si="60"/>
        <v>#DIV/0!</v>
      </c>
    </row>
    <row r="2169" spans="1:5" s="17" customFormat="1" ht="16.75" customHeight="1" outlineLevel="2">
      <c r="A2169" s="1163">
        <v>106</v>
      </c>
      <c r="B2169" s="1164"/>
      <c r="C2169" s="1165"/>
      <c r="D2169" s="1166"/>
      <c r="E2169" s="587" t="e">
        <f t="shared" si="60"/>
        <v>#DIV/0!</v>
      </c>
    </row>
    <row r="2170" spans="1:5" s="17" customFormat="1" ht="16.75" customHeight="1" outlineLevel="2">
      <c r="A2170" s="1163">
        <v>107</v>
      </c>
      <c r="B2170" s="1164"/>
      <c r="C2170" s="1165"/>
      <c r="D2170" s="1166"/>
      <c r="E2170" s="587" t="e">
        <f t="shared" si="60"/>
        <v>#DIV/0!</v>
      </c>
    </row>
    <row r="2171" spans="1:5" s="17" customFormat="1" ht="16.75" customHeight="1" outlineLevel="2">
      <c r="A2171" s="1163">
        <v>108</v>
      </c>
      <c r="B2171" s="1164"/>
      <c r="C2171" s="1165"/>
      <c r="D2171" s="1166"/>
      <c r="E2171" s="587" t="e">
        <f t="shared" si="60"/>
        <v>#DIV/0!</v>
      </c>
    </row>
    <row r="2172" spans="1:5" s="17" customFormat="1" ht="16.75" customHeight="1" outlineLevel="2">
      <c r="A2172" s="1163">
        <v>109</v>
      </c>
      <c r="B2172" s="1164"/>
      <c r="C2172" s="1165"/>
      <c r="D2172" s="1166"/>
      <c r="E2172" s="587" t="e">
        <f t="shared" si="60"/>
        <v>#DIV/0!</v>
      </c>
    </row>
    <row r="2173" spans="1:5" s="17" customFormat="1" ht="16.75" customHeight="1" outlineLevel="2">
      <c r="A2173" s="1163">
        <v>110</v>
      </c>
      <c r="B2173" s="1164"/>
      <c r="C2173" s="1165"/>
      <c r="D2173" s="1166"/>
      <c r="E2173" s="587" t="e">
        <f t="shared" si="60"/>
        <v>#DIV/0!</v>
      </c>
    </row>
    <row r="2174" spans="1:5" s="17" customFormat="1" ht="16.75" customHeight="1" outlineLevel="2">
      <c r="A2174" s="1163">
        <v>111</v>
      </c>
      <c r="B2174" s="1164"/>
      <c r="C2174" s="1165"/>
      <c r="D2174" s="1166"/>
      <c r="E2174" s="587" t="e">
        <f t="shared" si="60"/>
        <v>#DIV/0!</v>
      </c>
    </row>
    <row r="2175" spans="1:5" s="17" customFormat="1" ht="16.75" customHeight="1" outlineLevel="2">
      <c r="A2175" s="1163">
        <v>112</v>
      </c>
      <c r="B2175" s="1164"/>
      <c r="C2175" s="1165"/>
      <c r="D2175" s="1166"/>
      <c r="E2175" s="587" t="e">
        <f t="shared" si="60"/>
        <v>#DIV/0!</v>
      </c>
    </row>
    <row r="2176" spans="1:5" s="17" customFormat="1" ht="16.75" customHeight="1" outlineLevel="2">
      <c r="A2176" s="1163">
        <v>113</v>
      </c>
      <c r="B2176" s="1164"/>
      <c r="C2176" s="1165"/>
      <c r="D2176" s="1166"/>
      <c r="E2176" s="587" t="e">
        <f t="shared" si="60"/>
        <v>#DIV/0!</v>
      </c>
    </row>
    <row r="2177" spans="1:5" s="17" customFormat="1" ht="16.75" customHeight="1" outlineLevel="2">
      <c r="A2177" s="1163">
        <v>114</v>
      </c>
      <c r="B2177" s="1164"/>
      <c r="C2177" s="1165"/>
      <c r="D2177" s="1166"/>
      <c r="E2177" s="587" t="e">
        <f t="shared" si="60"/>
        <v>#DIV/0!</v>
      </c>
    </row>
    <row r="2178" spans="1:5" s="17" customFormat="1" ht="16.75" customHeight="1" outlineLevel="2">
      <c r="A2178" s="1163">
        <v>115</v>
      </c>
      <c r="B2178" s="1164"/>
      <c r="C2178" s="1165"/>
      <c r="D2178" s="1166"/>
      <c r="E2178" s="587" t="e">
        <f t="shared" si="60"/>
        <v>#DIV/0!</v>
      </c>
    </row>
    <row r="2179" spans="1:5" s="17" customFormat="1" ht="16.75" customHeight="1" outlineLevel="2">
      <c r="A2179" s="1163">
        <v>116</v>
      </c>
      <c r="B2179" s="1164"/>
      <c r="C2179" s="1165"/>
      <c r="D2179" s="1166"/>
      <c r="E2179" s="587" t="e">
        <f t="shared" si="60"/>
        <v>#DIV/0!</v>
      </c>
    </row>
    <row r="2180" spans="1:5" s="17" customFormat="1" ht="16.75" customHeight="1" outlineLevel="2">
      <c r="A2180" s="1163">
        <v>117</v>
      </c>
      <c r="B2180" s="1164"/>
      <c r="C2180" s="1165"/>
      <c r="D2180" s="1166"/>
      <c r="E2180" s="587" t="e">
        <f t="shared" si="60"/>
        <v>#DIV/0!</v>
      </c>
    </row>
    <row r="2181" spans="1:5" s="17" customFormat="1" ht="16.75" customHeight="1" outlineLevel="2">
      <c r="A2181" s="1163">
        <v>118</v>
      </c>
      <c r="B2181" s="1164"/>
      <c r="C2181" s="1165"/>
      <c r="D2181" s="1166"/>
      <c r="E2181" s="587" t="e">
        <f t="shared" si="60"/>
        <v>#DIV/0!</v>
      </c>
    </row>
    <row r="2182" spans="1:5" s="17" customFormat="1" ht="16.75" customHeight="1" outlineLevel="2">
      <c r="A2182" s="1163">
        <v>119</v>
      </c>
      <c r="B2182" s="1164"/>
      <c r="C2182" s="1165"/>
      <c r="D2182" s="1166"/>
      <c r="E2182" s="587" t="e">
        <f t="shared" si="60"/>
        <v>#DIV/0!</v>
      </c>
    </row>
    <row r="2183" spans="1:5" s="17" customFormat="1" ht="16.75" customHeight="1" outlineLevel="2">
      <c r="A2183" s="1163">
        <v>120</v>
      </c>
      <c r="B2183" s="1164"/>
      <c r="C2183" s="1165"/>
      <c r="D2183" s="1166"/>
      <c r="E2183" s="587" t="e">
        <f t="shared" si="60"/>
        <v>#DIV/0!</v>
      </c>
    </row>
    <row r="2184" spans="1:5" s="17" customFormat="1" ht="16.75" customHeight="1" outlineLevel="2">
      <c r="A2184" s="1163">
        <v>121</v>
      </c>
      <c r="B2184" s="1164"/>
      <c r="C2184" s="1165"/>
      <c r="D2184" s="1166"/>
      <c r="E2184" s="587" t="e">
        <f t="shared" si="60"/>
        <v>#DIV/0!</v>
      </c>
    </row>
    <row r="2185" spans="1:5" s="17" customFormat="1" ht="16.75" customHeight="1" outlineLevel="2">
      <c r="A2185" s="1163">
        <v>122</v>
      </c>
      <c r="B2185" s="1164"/>
      <c r="C2185" s="1165"/>
      <c r="D2185" s="1166"/>
      <c r="E2185" s="587" t="e">
        <f t="shared" si="60"/>
        <v>#DIV/0!</v>
      </c>
    </row>
    <row r="2186" spans="1:5" s="17" customFormat="1" ht="16.75" customHeight="1" outlineLevel="2">
      <c r="A2186" s="1163">
        <v>123</v>
      </c>
      <c r="B2186" s="1164"/>
      <c r="C2186" s="1165"/>
      <c r="D2186" s="1166"/>
      <c r="E2186" s="587" t="e">
        <f t="shared" si="60"/>
        <v>#DIV/0!</v>
      </c>
    </row>
    <row r="2187" spans="1:5" s="17" customFormat="1" ht="16.75" customHeight="1" outlineLevel="2">
      <c r="A2187" s="1163">
        <v>124</v>
      </c>
      <c r="B2187" s="1164"/>
      <c r="C2187" s="1165"/>
      <c r="D2187" s="1166"/>
      <c r="E2187" s="587" t="e">
        <f t="shared" si="60"/>
        <v>#DIV/0!</v>
      </c>
    </row>
    <row r="2188" spans="1:5" s="17" customFormat="1" ht="16.75" customHeight="1" outlineLevel="2">
      <c r="A2188" s="1163">
        <v>125</v>
      </c>
      <c r="B2188" s="1164"/>
      <c r="C2188" s="1165"/>
      <c r="D2188" s="1166"/>
      <c r="E2188" s="587" t="e">
        <f t="shared" si="60"/>
        <v>#DIV/0!</v>
      </c>
    </row>
    <row r="2189" spans="1:5" s="17" customFormat="1" ht="16.75" customHeight="1" outlineLevel="2">
      <c r="A2189" s="1163">
        <v>126</v>
      </c>
      <c r="B2189" s="1164"/>
      <c r="C2189" s="1165"/>
      <c r="D2189" s="1166"/>
      <c r="E2189" s="587" t="e">
        <f t="shared" si="60"/>
        <v>#DIV/0!</v>
      </c>
    </row>
    <row r="2190" spans="1:5" s="17" customFormat="1" ht="16.75" customHeight="1" outlineLevel="2">
      <c r="A2190" s="1163">
        <v>127</v>
      </c>
      <c r="B2190" s="1164"/>
      <c r="C2190" s="1165"/>
      <c r="D2190" s="1166"/>
      <c r="E2190" s="587" t="e">
        <f t="shared" si="60"/>
        <v>#DIV/0!</v>
      </c>
    </row>
    <row r="2191" spans="1:5" s="17" customFormat="1" ht="16.75" customHeight="1" outlineLevel="2">
      <c r="A2191" s="1163">
        <v>128</v>
      </c>
      <c r="B2191" s="1164"/>
      <c r="C2191" s="1165"/>
      <c r="D2191" s="1166"/>
      <c r="E2191" s="587" t="e">
        <f t="shared" si="60"/>
        <v>#DIV/0!</v>
      </c>
    </row>
    <row r="2192" spans="1:5" s="17" customFormat="1" ht="16.75" customHeight="1" outlineLevel="2">
      <c r="A2192" s="1163">
        <v>129</v>
      </c>
      <c r="B2192" s="1164"/>
      <c r="C2192" s="1165"/>
      <c r="D2192" s="1166"/>
      <c r="E2192" s="587" t="e">
        <f t="shared" si="60"/>
        <v>#DIV/0!</v>
      </c>
    </row>
    <row r="2193" spans="1:5" s="17" customFormat="1" ht="16.75" customHeight="1" outlineLevel="2">
      <c r="A2193" s="1163">
        <v>130</v>
      </c>
      <c r="B2193" s="1164"/>
      <c r="C2193" s="1165"/>
      <c r="D2193" s="1166"/>
      <c r="E2193" s="587" t="e">
        <f t="shared" ref="E2193:E2212" si="61">IF(AND(C2193&gt;=D$2057,C2193&lt;=D$2056),1,0)</f>
        <v>#DIV/0!</v>
      </c>
    </row>
    <row r="2194" spans="1:5" s="17" customFormat="1" ht="16.75" customHeight="1" outlineLevel="2">
      <c r="A2194" s="1163">
        <v>131</v>
      </c>
      <c r="B2194" s="1164"/>
      <c r="C2194" s="1165"/>
      <c r="D2194" s="1166"/>
      <c r="E2194" s="587" t="e">
        <f t="shared" si="61"/>
        <v>#DIV/0!</v>
      </c>
    </row>
    <row r="2195" spans="1:5" s="17" customFormat="1" ht="16.75" customHeight="1" outlineLevel="2">
      <c r="A2195" s="1163">
        <v>132</v>
      </c>
      <c r="B2195" s="1164"/>
      <c r="C2195" s="1165"/>
      <c r="D2195" s="1166"/>
      <c r="E2195" s="587" t="e">
        <f t="shared" si="61"/>
        <v>#DIV/0!</v>
      </c>
    </row>
    <row r="2196" spans="1:5" s="17" customFormat="1" ht="16.75" customHeight="1" outlineLevel="2">
      <c r="A2196" s="1163">
        <v>133</v>
      </c>
      <c r="B2196" s="1164"/>
      <c r="C2196" s="1165"/>
      <c r="D2196" s="1166"/>
      <c r="E2196" s="587" t="e">
        <f t="shared" si="61"/>
        <v>#DIV/0!</v>
      </c>
    </row>
    <row r="2197" spans="1:5" s="17" customFormat="1" ht="16.75" customHeight="1" outlineLevel="2">
      <c r="A2197" s="1163">
        <v>134</v>
      </c>
      <c r="B2197" s="1164"/>
      <c r="C2197" s="1165"/>
      <c r="D2197" s="1166"/>
      <c r="E2197" s="587" t="e">
        <f t="shared" si="61"/>
        <v>#DIV/0!</v>
      </c>
    </row>
    <row r="2198" spans="1:5" s="17" customFormat="1" ht="16.75" customHeight="1" outlineLevel="2">
      <c r="A2198" s="1163">
        <v>135</v>
      </c>
      <c r="B2198" s="1164"/>
      <c r="C2198" s="1165"/>
      <c r="D2198" s="1166"/>
      <c r="E2198" s="587" t="e">
        <f t="shared" si="61"/>
        <v>#DIV/0!</v>
      </c>
    </row>
    <row r="2199" spans="1:5" s="17" customFormat="1" ht="16.75" customHeight="1" outlineLevel="2">
      <c r="A2199" s="1163">
        <v>136</v>
      </c>
      <c r="B2199" s="1164"/>
      <c r="C2199" s="1165"/>
      <c r="D2199" s="1166"/>
      <c r="E2199" s="587" t="e">
        <f t="shared" si="61"/>
        <v>#DIV/0!</v>
      </c>
    </row>
    <row r="2200" spans="1:5" s="17" customFormat="1" ht="16.75" customHeight="1" outlineLevel="2">
      <c r="A2200" s="1163">
        <v>137</v>
      </c>
      <c r="B2200" s="1164"/>
      <c r="C2200" s="1165"/>
      <c r="D2200" s="1166"/>
      <c r="E2200" s="587" t="e">
        <f t="shared" si="61"/>
        <v>#DIV/0!</v>
      </c>
    </row>
    <row r="2201" spans="1:5" s="17" customFormat="1" ht="16.75" customHeight="1" outlineLevel="2">
      <c r="A2201" s="1163">
        <v>138</v>
      </c>
      <c r="B2201" s="1164"/>
      <c r="C2201" s="1165"/>
      <c r="D2201" s="1166"/>
      <c r="E2201" s="587" t="e">
        <f t="shared" si="61"/>
        <v>#DIV/0!</v>
      </c>
    </row>
    <row r="2202" spans="1:5" s="17" customFormat="1" ht="16.75" customHeight="1" outlineLevel="2">
      <c r="A2202" s="1163">
        <v>139</v>
      </c>
      <c r="B2202" s="1164"/>
      <c r="C2202" s="1165"/>
      <c r="D2202" s="1166"/>
      <c r="E2202" s="587" t="e">
        <f t="shared" si="61"/>
        <v>#DIV/0!</v>
      </c>
    </row>
    <row r="2203" spans="1:5" s="17" customFormat="1" ht="16.75" customHeight="1" outlineLevel="2">
      <c r="A2203" s="1163">
        <v>140</v>
      </c>
      <c r="B2203" s="1164"/>
      <c r="C2203" s="1165"/>
      <c r="D2203" s="1166"/>
      <c r="E2203" s="587" t="e">
        <f t="shared" si="61"/>
        <v>#DIV/0!</v>
      </c>
    </row>
    <row r="2204" spans="1:5" s="17" customFormat="1" ht="16.75" customHeight="1" outlineLevel="2">
      <c r="A2204" s="1163">
        <v>141</v>
      </c>
      <c r="B2204" s="1164"/>
      <c r="C2204" s="1165"/>
      <c r="D2204" s="1166"/>
      <c r="E2204" s="587" t="e">
        <f t="shared" si="61"/>
        <v>#DIV/0!</v>
      </c>
    </row>
    <row r="2205" spans="1:5" s="17" customFormat="1" ht="16.75" customHeight="1" outlineLevel="2">
      <c r="A2205" s="1163">
        <v>142</v>
      </c>
      <c r="B2205" s="1164"/>
      <c r="C2205" s="1165"/>
      <c r="D2205" s="1166"/>
      <c r="E2205" s="587" t="e">
        <f t="shared" si="61"/>
        <v>#DIV/0!</v>
      </c>
    </row>
    <row r="2206" spans="1:5" s="17" customFormat="1" ht="16.75" customHeight="1" outlineLevel="2">
      <c r="A2206" s="1163">
        <v>143</v>
      </c>
      <c r="B2206" s="1164"/>
      <c r="C2206" s="1165"/>
      <c r="D2206" s="1166"/>
      <c r="E2206" s="587" t="e">
        <f t="shared" si="61"/>
        <v>#DIV/0!</v>
      </c>
    </row>
    <row r="2207" spans="1:5" s="17" customFormat="1" ht="16.75" customHeight="1" outlineLevel="2">
      <c r="A2207" s="1163">
        <v>144</v>
      </c>
      <c r="B2207" s="1164"/>
      <c r="C2207" s="1165"/>
      <c r="D2207" s="1166"/>
      <c r="E2207" s="587" t="e">
        <f t="shared" si="61"/>
        <v>#DIV/0!</v>
      </c>
    </row>
    <row r="2208" spans="1:5" s="17" customFormat="1" ht="16.75" customHeight="1" outlineLevel="2">
      <c r="A2208" s="1163">
        <v>145</v>
      </c>
      <c r="B2208" s="1164"/>
      <c r="C2208" s="1165"/>
      <c r="D2208" s="1166"/>
      <c r="E2208" s="587" t="e">
        <f t="shared" si="61"/>
        <v>#DIV/0!</v>
      </c>
    </row>
    <row r="2209" spans="1:5" s="17" customFormat="1" ht="16.75" customHeight="1" outlineLevel="2">
      <c r="A2209" s="1163">
        <v>146</v>
      </c>
      <c r="B2209" s="1164"/>
      <c r="C2209" s="1165"/>
      <c r="D2209" s="1166"/>
      <c r="E2209" s="587" t="e">
        <f t="shared" si="61"/>
        <v>#DIV/0!</v>
      </c>
    </row>
    <row r="2210" spans="1:5" s="17" customFormat="1" ht="16.75" customHeight="1" outlineLevel="2">
      <c r="A2210" s="1163">
        <v>147</v>
      </c>
      <c r="B2210" s="1164"/>
      <c r="C2210" s="1165"/>
      <c r="D2210" s="1166"/>
      <c r="E2210" s="587" t="e">
        <f t="shared" si="61"/>
        <v>#DIV/0!</v>
      </c>
    </row>
    <row r="2211" spans="1:5" s="17" customFormat="1" ht="16.75" customHeight="1" outlineLevel="2">
      <c r="A2211" s="1163">
        <v>148</v>
      </c>
      <c r="B2211" s="1164"/>
      <c r="C2211" s="1165"/>
      <c r="D2211" s="1166"/>
      <c r="E2211" s="587" t="e">
        <f t="shared" si="61"/>
        <v>#DIV/0!</v>
      </c>
    </row>
    <row r="2212" spans="1:5" s="17" customFormat="1" ht="16.75" customHeight="1" outlineLevel="2">
      <c r="A2212" s="1163">
        <v>149</v>
      </c>
      <c r="B2212" s="1164"/>
      <c r="C2212" s="1165"/>
      <c r="D2212" s="1166"/>
      <c r="E2212" s="587" t="e">
        <f t="shared" si="61"/>
        <v>#DIV/0!</v>
      </c>
    </row>
    <row r="2213" spans="1:5" s="17" customFormat="1" ht="16.75" customHeight="1" outlineLevel="2">
      <c r="A2213" s="1163">
        <v>150</v>
      </c>
      <c r="B2213" s="1164"/>
      <c r="C2213" s="1165"/>
      <c r="D2213" s="1166"/>
      <c r="E2213" s="587" t="e">
        <f>IF(AND(C2213&gt;=D$2057,C2213&lt;=D$2056),1,0)</f>
        <v>#DIV/0!</v>
      </c>
    </row>
    <row r="2214" spans="1:5" s="17" customFormat="1" ht="16.75" customHeight="1" outlineLevel="2">
      <c r="A2214" s="1163">
        <v>151</v>
      </c>
      <c r="B2214" s="1164"/>
      <c r="C2214" s="1165"/>
      <c r="D2214" s="1166"/>
      <c r="E2214" s="587" t="e">
        <f t="shared" ref="E2214:E2277" si="62">IF(AND(C2214&gt;=D$2057,C2214&lt;=D$2056),1,0)</f>
        <v>#DIV/0!</v>
      </c>
    </row>
    <row r="2215" spans="1:5" s="17" customFormat="1" ht="16.75" customHeight="1" outlineLevel="2">
      <c r="A2215" s="1163">
        <v>152</v>
      </c>
      <c r="B2215" s="1164"/>
      <c r="C2215" s="1165"/>
      <c r="D2215" s="1166"/>
      <c r="E2215" s="587" t="e">
        <f t="shared" si="62"/>
        <v>#DIV/0!</v>
      </c>
    </row>
    <row r="2216" spans="1:5" s="17" customFormat="1" ht="16.75" customHeight="1" outlineLevel="2">
      <c r="A2216" s="1163">
        <v>153</v>
      </c>
      <c r="B2216" s="1164"/>
      <c r="C2216" s="1165"/>
      <c r="D2216" s="1166"/>
      <c r="E2216" s="587" t="e">
        <f t="shared" si="62"/>
        <v>#DIV/0!</v>
      </c>
    </row>
    <row r="2217" spans="1:5" s="17" customFormat="1" ht="16.75" customHeight="1" outlineLevel="2">
      <c r="A2217" s="1163">
        <v>154</v>
      </c>
      <c r="B2217" s="1164"/>
      <c r="C2217" s="1165"/>
      <c r="D2217" s="1166"/>
      <c r="E2217" s="587" t="e">
        <f t="shared" si="62"/>
        <v>#DIV/0!</v>
      </c>
    </row>
    <row r="2218" spans="1:5" s="17" customFormat="1" ht="16.75" customHeight="1" outlineLevel="2">
      <c r="A2218" s="1163">
        <v>155</v>
      </c>
      <c r="B2218" s="1164"/>
      <c r="C2218" s="1165"/>
      <c r="D2218" s="1166"/>
      <c r="E2218" s="587" t="e">
        <f t="shared" si="62"/>
        <v>#DIV/0!</v>
      </c>
    </row>
    <row r="2219" spans="1:5" s="17" customFormat="1" ht="16.75" customHeight="1" outlineLevel="2">
      <c r="A2219" s="1163">
        <v>156</v>
      </c>
      <c r="B2219" s="1164"/>
      <c r="C2219" s="1165"/>
      <c r="D2219" s="1166"/>
      <c r="E2219" s="587" t="e">
        <f t="shared" si="62"/>
        <v>#DIV/0!</v>
      </c>
    </row>
    <row r="2220" spans="1:5" s="17" customFormat="1" ht="16.75" customHeight="1" outlineLevel="2">
      <c r="A2220" s="1163">
        <v>157</v>
      </c>
      <c r="B2220" s="1164"/>
      <c r="C2220" s="1165"/>
      <c r="D2220" s="1166"/>
      <c r="E2220" s="587" t="e">
        <f t="shared" si="62"/>
        <v>#DIV/0!</v>
      </c>
    </row>
    <row r="2221" spans="1:5" s="17" customFormat="1" ht="16.75" customHeight="1" outlineLevel="2">
      <c r="A2221" s="1163">
        <v>158</v>
      </c>
      <c r="B2221" s="1164"/>
      <c r="C2221" s="1165"/>
      <c r="D2221" s="1166"/>
      <c r="E2221" s="587" t="e">
        <f t="shared" si="62"/>
        <v>#DIV/0!</v>
      </c>
    </row>
    <row r="2222" spans="1:5" s="17" customFormat="1" ht="16.75" customHeight="1" outlineLevel="2">
      <c r="A2222" s="1163">
        <v>159</v>
      </c>
      <c r="B2222" s="1164"/>
      <c r="C2222" s="1165"/>
      <c r="D2222" s="1166"/>
      <c r="E2222" s="587" t="e">
        <f t="shared" si="62"/>
        <v>#DIV/0!</v>
      </c>
    </row>
    <row r="2223" spans="1:5" s="17" customFormat="1" ht="16.75" customHeight="1" outlineLevel="2">
      <c r="A2223" s="1163">
        <v>160</v>
      </c>
      <c r="B2223" s="1164"/>
      <c r="C2223" s="1165"/>
      <c r="D2223" s="1166"/>
      <c r="E2223" s="587" t="e">
        <f t="shared" si="62"/>
        <v>#DIV/0!</v>
      </c>
    </row>
    <row r="2224" spans="1:5" s="17" customFormat="1" ht="16.75" customHeight="1" outlineLevel="2">
      <c r="A2224" s="1163">
        <v>161</v>
      </c>
      <c r="B2224" s="1164"/>
      <c r="C2224" s="1165"/>
      <c r="D2224" s="1166"/>
      <c r="E2224" s="587" t="e">
        <f t="shared" si="62"/>
        <v>#DIV/0!</v>
      </c>
    </row>
    <row r="2225" spans="1:5" s="17" customFormat="1" ht="16.75" customHeight="1" outlineLevel="2">
      <c r="A2225" s="1163">
        <v>162</v>
      </c>
      <c r="B2225" s="1164"/>
      <c r="C2225" s="1165"/>
      <c r="D2225" s="1166"/>
      <c r="E2225" s="587" t="e">
        <f t="shared" si="62"/>
        <v>#DIV/0!</v>
      </c>
    </row>
    <row r="2226" spans="1:5" s="17" customFormat="1" ht="16.75" customHeight="1" outlineLevel="2">
      <c r="A2226" s="1163">
        <v>163</v>
      </c>
      <c r="B2226" s="1164"/>
      <c r="C2226" s="1165"/>
      <c r="D2226" s="1166"/>
      <c r="E2226" s="587" t="e">
        <f t="shared" si="62"/>
        <v>#DIV/0!</v>
      </c>
    </row>
    <row r="2227" spans="1:5" s="17" customFormat="1" ht="16.75" customHeight="1" outlineLevel="2">
      <c r="A2227" s="1163">
        <v>164</v>
      </c>
      <c r="B2227" s="1164"/>
      <c r="C2227" s="1165"/>
      <c r="D2227" s="1166"/>
      <c r="E2227" s="587" t="e">
        <f t="shared" si="62"/>
        <v>#DIV/0!</v>
      </c>
    </row>
    <row r="2228" spans="1:5" s="17" customFormat="1" ht="16.75" customHeight="1" outlineLevel="2">
      <c r="A2228" s="1163">
        <v>165</v>
      </c>
      <c r="B2228" s="1164"/>
      <c r="C2228" s="1165"/>
      <c r="D2228" s="1166"/>
      <c r="E2228" s="587" t="e">
        <f t="shared" si="62"/>
        <v>#DIV/0!</v>
      </c>
    </row>
    <row r="2229" spans="1:5" s="17" customFormat="1" ht="16.75" customHeight="1" outlineLevel="2">
      <c r="A2229" s="1163">
        <v>166</v>
      </c>
      <c r="B2229" s="1164"/>
      <c r="C2229" s="1165"/>
      <c r="D2229" s="1166"/>
      <c r="E2229" s="587" t="e">
        <f t="shared" si="62"/>
        <v>#DIV/0!</v>
      </c>
    </row>
    <row r="2230" spans="1:5" s="17" customFormat="1" ht="16.75" customHeight="1" outlineLevel="2">
      <c r="A2230" s="1163">
        <v>167</v>
      </c>
      <c r="B2230" s="1164"/>
      <c r="C2230" s="1165"/>
      <c r="D2230" s="1166"/>
      <c r="E2230" s="587" t="e">
        <f t="shared" si="62"/>
        <v>#DIV/0!</v>
      </c>
    </row>
    <row r="2231" spans="1:5" s="17" customFormat="1" ht="16.75" customHeight="1" outlineLevel="2">
      <c r="A2231" s="1163">
        <v>168</v>
      </c>
      <c r="B2231" s="1164"/>
      <c r="C2231" s="1165"/>
      <c r="D2231" s="1166"/>
      <c r="E2231" s="587" t="e">
        <f t="shared" si="62"/>
        <v>#DIV/0!</v>
      </c>
    </row>
    <row r="2232" spans="1:5" s="17" customFormat="1" ht="16.75" customHeight="1" outlineLevel="2">
      <c r="A2232" s="1163">
        <v>169</v>
      </c>
      <c r="B2232" s="1164"/>
      <c r="C2232" s="1165"/>
      <c r="D2232" s="1166"/>
      <c r="E2232" s="587" t="e">
        <f t="shared" si="62"/>
        <v>#DIV/0!</v>
      </c>
    </row>
    <row r="2233" spans="1:5" s="17" customFormat="1" ht="16.75" customHeight="1" outlineLevel="2">
      <c r="A2233" s="1163">
        <v>170</v>
      </c>
      <c r="B2233" s="1164"/>
      <c r="C2233" s="1165"/>
      <c r="D2233" s="1166"/>
      <c r="E2233" s="587" t="e">
        <f t="shared" si="62"/>
        <v>#DIV/0!</v>
      </c>
    </row>
    <row r="2234" spans="1:5" s="17" customFormat="1" ht="16.75" customHeight="1" outlineLevel="2">
      <c r="A2234" s="1163">
        <v>171</v>
      </c>
      <c r="B2234" s="1164"/>
      <c r="C2234" s="1165"/>
      <c r="D2234" s="1166"/>
      <c r="E2234" s="587" t="e">
        <f t="shared" si="62"/>
        <v>#DIV/0!</v>
      </c>
    </row>
    <row r="2235" spans="1:5" s="17" customFormat="1" ht="16.75" customHeight="1" outlineLevel="2">
      <c r="A2235" s="1163">
        <v>172</v>
      </c>
      <c r="B2235" s="1164"/>
      <c r="C2235" s="1165"/>
      <c r="D2235" s="1166"/>
      <c r="E2235" s="587" t="e">
        <f t="shared" si="62"/>
        <v>#DIV/0!</v>
      </c>
    </row>
    <row r="2236" spans="1:5" s="17" customFormat="1" ht="16.75" customHeight="1" outlineLevel="2">
      <c r="A2236" s="1163">
        <v>173</v>
      </c>
      <c r="B2236" s="1164"/>
      <c r="C2236" s="1165"/>
      <c r="D2236" s="1166"/>
      <c r="E2236" s="587" t="e">
        <f t="shared" si="62"/>
        <v>#DIV/0!</v>
      </c>
    </row>
    <row r="2237" spans="1:5" s="17" customFormat="1" ht="16.75" customHeight="1" outlineLevel="2">
      <c r="A2237" s="1163">
        <v>174</v>
      </c>
      <c r="B2237" s="1164"/>
      <c r="C2237" s="1165"/>
      <c r="D2237" s="1166"/>
      <c r="E2237" s="587" t="e">
        <f t="shared" si="62"/>
        <v>#DIV/0!</v>
      </c>
    </row>
    <row r="2238" spans="1:5" s="17" customFormat="1" ht="16.75" customHeight="1" outlineLevel="2">
      <c r="A2238" s="1163">
        <v>175</v>
      </c>
      <c r="B2238" s="1164"/>
      <c r="C2238" s="1165"/>
      <c r="D2238" s="1166"/>
      <c r="E2238" s="587" t="e">
        <f t="shared" si="62"/>
        <v>#DIV/0!</v>
      </c>
    </row>
    <row r="2239" spans="1:5" s="17" customFormat="1" ht="16.75" customHeight="1" outlineLevel="2">
      <c r="A2239" s="1163">
        <v>176</v>
      </c>
      <c r="B2239" s="1164"/>
      <c r="C2239" s="1165"/>
      <c r="D2239" s="1166"/>
      <c r="E2239" s="587" t="e">
        <f t="shared" si="62"/>
        <v>#DIV/0!</v>
      </c>
    </row>
    <row r="2240" spans="1:5" s="17" customFormat="1" ht="16.75" customHeight="1" outlineLevel="2">
      <c r="A2240" s="1163">
        <v>177</v>
      </c>
      <c r="B2240" s="1164"/>
      <c r="C2240" s="1165"/>
      <c r="D2240" s="1166"/>
      <c r="E2240" s="587" t="e">
        <f t="shared" si="62"/>
        <v>#DIV/0!</v>
      </c>
    </row>
    <row r="2241" spans="1:5" s="17" customFormat="1" ht="16.75" customHeight="1" outlineLevel="2">
      <c r="A2241" s="1163">
        <v>178</v>
      </c>
      <c r="B2241" s="1164"/>
      <c r="C2241" s="1165"/>
      <c r="D2241" s="1166"/>
      <c r="E2241" s="587" t="e">
        <f t="shared" si="62"/>
        <v>#DIV/0!</v>
      </c>
    </row>
    <row r="2242" spans="1:5" s="17" customFormat="1" ht="16.75" customHeight="1" outlineLevel="2">
      <c r="A2242" s="1163">
        <v>179</v>
      </c>
      <c r="B2242" s="1164"/>
      <c r="C2242" s="1165"/>
      <c r="D2242" s="1166"/>
      <c r="E2242" s="587" t="e">
        <f t="shared" si="62"/>
        <v>#DIV/0!</v>
      </c>
    </row>
    <row r="2243" spans="1:5" s="17" customFormat="1" ht="16.75" customHeight="1" outlineLevel="2">
      <c r="A2243" s="1163">
        <v>180</v>
      </c>
      <c r="B2243" s="1164"/>
      <c r="C2243" s="1165"/>
      <c r="D2243" s="1166"/>
      <c r="E2243" s="587" t="e">
        <f t="shared" si="62"/>
        <v>#DIV/0!</v>
      </c>
    </row>
    <row r="2244" spans="1:5" s="17" customFormat="1" ht="16.75" customHeight="1" outlineLevel="2">
      <c r="A2244" s="1163">
        <v>181</v>
      </c>
      <c r="B2244" s="1164"/>
      <c r="C2244" s="1165"/>
      <c r="D2244" s="1166"/>
      <c r="E2244" s="587" t="e">
        <f t="shared" si="62"/>
        <v>#DIV/0!</v>
      </c>
    </row>
    <row r="2245" spans="1:5" s="17" customFormat="1" ht="16.75" customHeight="1" outlineLevel="2">
      <c r="A2245" s="1163">
        <v>182</v>
      </c>
      <c r="B2245" s="1164"/>
      <c r="C2245" s="1165"/>
      <c r="D2245" s="1166"/>
      <c r="E2245" s="587" t="e">
        <f t="shared" si="62"/>
        <v>#DIV/0!</v>
      </c>
    </row>
    <row r="2246" spans="1:5" s="17" customFormat="1" ht="16.75" customHeight="1" outlineLevel="2">
      <c r="A2246" s="1163">
        <v>183</v>
      </c>
      <c r="B2246" s="1164"/>
      <c r="C2246" s="1165"/>
      <c r="D2246" s="1166"/>
      <c r="E2246" s="587" t="e">
        <f t="shared" si="62"/>
        <v>#DIV/0!</v>
      </c>
    </row>
    <row r="2247" spans="1:5" s="17" customFormat="1" ht="16.75" customHeight="1" outlineLevel="2">
      <c r="A2247" s="1163">
        <v>184</v>
      </c>
      <c r="B2247" s="1164"/>
      <c r="C2247" s="1165"/>
      <c r="D2247" s="1166"/>
      <c r="E2247" s="587" t="e">
        <f t="shared" si="62"/>
        <v>#DIV/0!</v>
      </c>
    </row>
    <row r="2248" spans="1:5" s="17" customFormat="1" ht="16.75" customHeight="1" outlineLevel="2">
      <c r="A2248" s="1163">
        <v>185</v>
      </c>
      <c r="B2248" s="1164"/>
      <c r="C2248" s="1165"/>
      <c r="D2248" s="1166"/>
      <c r="E2248" s="587" t="e">
        <f t="shared" si="62"/>
        <v>#DIV/0!</v>
      </c>
    </row>
    <row r="2249" spans="1:5" s="17" customFormat="1" ht="16.75" customHeight="1" outlineLevel="2">
      <c r="A2249" s="1163">
        <v>186</v>
      </c>
      <c r="B2249" s="1164"/>
      <c r="C2249" s="1165"/>
      <c r="D2249" s="1166"/>
      <c r="E2249" s="587" t="e">
        <f t="shared" si="62"/>
        <v>#DIV/0!</v>
      </c>
    </row>
    <row r="2250" spans="1:5" s="17" customFormat="1" ht="16.75" customHeight="1" outlineLevel="2">
      <c r="A2250" s="1163">
        <v>187</v>
      </c>
      <c r="B2250" s="1164"/>
      <c r="C2250" s="1165"/>
      <c r="D2250" s="1166"/>
      <c r="E2250" s="587" t="e">
        <f t="shared" si="62"/>
        <v>#DIV/0!</v>
      </c>
    </row>
    <row r="2251" spans="1:5" s="17" customFormat="1" ht="16.75" customHeight="1" outlineLevel="2">
      <c r="A2251" s="1163">
        <v>188</v>
      </c>
      <c r="B2251" s="1164"/>
      <c r="C2251" s="1165"/>
      <c r="D2251" s="1166"/>
      <c r="E2251" s="587" t="e">
        <f t="shared" si="62"/>
        <v>#DIV/0!</v>
      </c>
    </row>
    <row r="2252" spans="1:5" s="17" customFormat="1" ht="16.75" customHeight="1" outlineLevel="2">
      <c r="A2252" s="1163">
        <v>189</v>
      </c>
      <c r="B2252" s="1164"/>
      <c r="C2252" s="1165"/>
      <c r="D2252" s="1166"/>
      <c r="E2252" s="587" t="e">
        <f t="shared" si="62"/>
        <v>#DIV/0!</v>
      </c>
    </row>
    <row r="2253" spans="1:5" s="17" customFormat="1" ht="16.75" customHeight="1" outlineLevel="2">
      <c r="A2253" s="1163">
        <v>190</v>
      </c>
      <c r="B2253" s="1164"/>
      <c r="C2253" s="1165"/>
      <c r="D2253" s="1166"/>
      <c r="E2253" s="587" t="e">
        <f t="shared" si="62"/>
        <v>#DIV/0!</v>
      </c>
    </row>
    <row r="2254" spans="1:5" s="17" customFormat="1" ht="16.75" customHeight="1" outlineLevel="2">
      <c r="A2254" s="1163">
        <v>191</v>
      </c>
      <c r="B2254" s="1164"/>
      <c r="C2254" s="1165"/>
      <c r="D2254" s="1166"/>
      <c r="E2254" s="587" t="e">
        <f t="shared" si="62"/>
        <v>#DIV/0!</v>
      </c>
    </row>
    <row r="2255" spans="1:5" s="17" customFormat="1" ht="16.75" customHeight="1" outlineLevel="2">
      <c r="A2255" s="1163">
        <v>192</v>
      </c>
      <c r="B2255" s="1164"/>
      <c r="C2255" s="1165"/>
      <c r="D2255" s="1166"/>
      <c r="E2255" s="587" t="e">
        <f t="shared" si="62"/>
        <v>#DIV/0!</v>
      </c>
    </row>
    <row r="2256" spans="1:5" s="17" customFormat="1" ht="16.75" customHeight="1" outlineLevel="2">
      <c r="A2256" s="1163">
        <v>193</v>
      </c>
      <c r="B2256" s="1164"/>
      <c r="C2256" s="1165"/>
      <c r="D2256" s="1166"/>
      <c r="E2256" s="587" t="e">
        <f t="shared" si="62"/>
        <v>#DIV/0!</v>
      </c>
    </row>
    <row r="2257" spans="1:5" s="17" customFormat="1" ht="16.75" customHeight="1" outlineLevel="2">
      <c r="A2257" s="1163">
        <v>194</v>
      </c>
      <c r="B2257" s="1164"/>
      <c r="C2257" s="1165"/>
      <c r="D2257" s="1166"/>
      <c r="E2257" s="587" t="e">
        <f t="shared" si="62"/>
        <v>#DIV/0!</v>
      </c>
    </row>
    <row r="2258" spans="1:5" s="17" customFormat="1" ht="16.75" customHeight="1" outlineLevel="2">
      <c r="A2258" s="1163">
        <v>195</v>
      </c>
      <c r="B2258" s="1164"/>
      <c r="C2258" s="1165"/>
      <c r="D2258" s="1166"/>
      <c r="E2258" s="587" t="e">
        <f t="shared" si="62"/>
        <v>#DIV/0!</v>
      </c>
    </row>
    <row r="2259" spans="1:5" s="17" customFormat="1" ht="16.75" customHeight="1" outlineLevel="2">
      <c r="A2259" s="1163">
        <v>196</v>
      </c>
      <c r="B2259" s="1164"/>
      <c r="C2259" s="1165"/>
      <c r="D2259" s="1166"/>
      <c r="E2259" s="587" t="e">
        <f t="shared" si="62"/>
        <v>#DIV/0!</v>
      </c>
    </row>
    <row r="2260" spans="1:5" s="17" customFormat="1" ht="16.75" customHeight="1" outlineLevel="2">
      <c r="A2260" s="1163">
        <v>197</v>
      </c>
      <c r="B2260" s="1164"/>
      <c r="C2260" s="1165"/>
      <c r="D2260" s="1166"/>
      <c r="E2260" s="587" t="e">
        <f t="shared" si="62"/>
        <v>#DIV/0!</v>
      </c>
    </row>
    <row r="2261" spans="1:5" s="17" customFormat="1" ht="16.75" customHeight="1" outlineLevel="2">
      <c r="A2261" s="1163">
        <v>198</v>
      </c>
      <c r="B2261" s="1164"/>
      <c r="C2261" s="1165"/>
      <c r="D2261" s="1166"/>
      <c r="E2261" s="587" t="e">
        <f t="shared" si="62"/>
        <v>#DIV/0!</v>
      </c>
    </row>
    <row r="2262" spans="1:5" s="17" customFormat="1" ht="16.75" customHeight="1" outlineLevel="2">
      <c r="A2262" s="1163">
        <v>199</v>
      </c>
      <c r="B2262" s="1164"/>
      <c r="C2262" s="1165"/>
      <c r="D2262" s="1166"/>
      <c r="E2262" s="587" t="e">
        <f t="shared" si="62"/>
        <v>#DIV/0!</v>
      </c>
    </row>
    <row r="2263" spans="1:5" s="17" customFormat="1" ht="16.75" customHeight="1" outlineLevel="2">
      <c r="A2263" s="1163">
        <v>200</v>
      </c>
      <c r="B2263" s="1164"/>
      <c r="C2263" s="1165"/>
      <c r="D2263" s="1166"/>
      <c r="E2263" s="587" t="e">
        <f t="shared" si="62"/>
        <v>#DIV/0!</v>
      </c>
    </row>
    <row r="2264" spans="1:5" s="17" customFormat="1" ht="16.75" customHeight="1" outlineLevel="2">
      <c r="A2264" s="1163">
        <v>201</v>
      </c>
      <c r="B2264" s="1164"/>
      <c r="C2264" s="1165"/>
      <c r="D2264" s="1166"/>
      <c r="E2264" s="587" t="e">
        <f t="shared" si="62"/>
        <v>#DIV/0!</v>
      </c>
    </row>
    <row r="2265" spans="1:5" s="17" customFormat="1" ht="16.75" customHeight="1" outlineLevel="2">
      <c r="A2265" s="1163">
        <v>202</v>
      </c>
      <c r="B2265" s="1164"/>
      <c r="C2265" s="1165"/>
      <c r="D2265" s="1166"/>
      <c r="E2265" s="587" t="e">
        <f t="shared" si="62"/>
        <v>#DIV/0!</v>
      </c>
    </row>
    <row r="2266" spans="1:5" s="17" customFormat="1" ht="16.75" customHeight="1" outlineLevel="2">
      <c r="A2266" s="1163">
        <v>203</v>
      </c>
      <c r="B2266" s="1164"/>
      <c r="C2266" s="1165"/>
      <c r="D2266" s="1166"/>
      <c r="E2266" s="587" t="e">
        <f t="shared" si="62"/>
        <v>#DIV/0!</v>
      </c>
    </row>
    <row r="2267" spans="1:5" s="17" customFormat="1" ht="16.75" customHeight="1" outlineLevel="2">
      <c r="A2267" s="1163">
        <v>204</v>
      </c>
      <c r="B2267" s="1164"/>
      <c r="C2267" s="1165"/>
      <c r="D2267" s="1166"/>
      <c r="E2267" s="587" t="e">
        <f t="shared" si="62"/>
        <v>#DIV/0!</v>
      </c>
    </row>
    <row r="2268" spans="1:5" s="17" customFormat="1" ht="16.75" customHeight="1" outlineLevel="2">
      <c r="A2268" s="1163">
        <v>205</v>
      </c>
      <c r="B2268" s="1164"/>
      <c r="C2268" s="1165"/>
      <c r="D2268" s="1166"/>
      <c r="E2268" s="587" t="e">
        <f t="shared" si="62"/>
        <v>#DIV/0!</v>
      </c>
    </row>
    <row r="2269" spans="1:5" s="17" customFormat="1" ht="16.75" customHeight="1" outlineLevel="2">
      <c r="A2269" s="1163">
        <v>206</v>
      </c>
      <c r="B2269" s="1164"/>
      <c r="C2269" s="1165"/>
      <c r="D2269" s="1166"/>
      <c r="E2269" s="587" t="e">
        <f t="shared" si="62"/>
        <v>#DIV/0!</v>
      </c>
    </row>
    <row r="2270" spans="1:5" s="17" customFormat="1" ht="16.75" customHeight="1" outlineLevel="2">
      <c r="A2270" s="1163">
        <v>207</v>
      </c>
      <c r="B2270" s="1164"/>
      <c r="C2270" s="1165"/>
      <c r="D2270" s="1166"/>
      <c r="E2270" s="587" t="e">
        <f t="shared" si="62"/>
        <v>#DIV/0!</v>
      </c>
    </row>
    <row r="2271" spans="1:5" s="17" customFormat="1" ht="16.75" customHeight="1" outlineLevel="2">
      <c r="A2271" s="1163">
        <v>208</v>
      </c>
      <c r="B2271" s="1164"/>
      <c r="C2271" s="1165"/>
      <c r="D2271" s="1166"/>
      <c r="E2271" s="587" t="e">
        <f t="shared" si="62"/>
        <v>#DIV/0!</v>
      </c>
    </row>
    <row r="2272" spans="1:5" s="17" customFormat="1" ht="16.75" customHeight="1" outlineLevel="2">
      <c r="A2272" s="1163">
        <v>209</v>
      </c>
      <c r="B2272" s="1164"/>
      <c r="C2272" s="1165"/>
      <c r="D2272" s="1166"/>
      <c r="E2272" s="587" t="e">
        <f t="shared" si="62"/>
        <v>#DIV/0!</v>
      </c>
    </row>
    <row r="2273" spans="1:5" s="17" customFormat="1" ht="16.75" customHeight="1" outlineLevel="2">
      <c r="A2273" s="1163">
        <v>210</v>
      </c>
      <c r="B2273" s="1164"/>
      <c r="C2273" s="1165"/>
      <c r="D2273" s="1166"/>
      <c r="E2273" s="587" t="e">
        <f t="shared" si="62"/>
        <v>#DIV/0!</v>
      </c>
    </row>
    <row r="2274" spans="1:5" s="17" customFormat="1" ht="16.75" customHeight="1" outlineLevel="2">
      <c r="A2274" s="1163">
        <v>211</v>
      </c>
      <c r="B2274" s="1164"/>
      <c r="C2274" s="1165"/>
      <c r="D2274" s="1166"/>
      <c r="E2274" s="587" t="e">
        <f t="shared" si="62"/>
        <v>#DIV/0!</v>
      </c>
    </row>
    <row r="2275" spans="1:5" s="17" customFormat="1" ht="16.75" customHeight="1" outlineLevel="2">
      <c r="A2275" s="1163">
        <v>212</v>
      </c>
      <c r="B2275" s="1164"/>
      <c r="C2275" s="1165"/>
      <c r="D2275" s="1166"/>
      <c r="E2275" s="587" t="e">
        <f t="shared" si="62"/>
        <v>#DIV/0!</v>
      </c>
    </row>
    <row r="2276" spans="1:5" s="17" customFormat="1" ht="16.75" customHeight="1" outlineLevel="2">
      <c r="A2276" s="1163">
        <v>213</v>
      </c>
      <c r="B2276" s="1164"/>
      <c r="C2276" s="1165"/>
      <c r="D2276" s="1166"/>
      <c r="E2276" s="587" t="e">
        <f t="shared" si="62"/>
        <v>#DIV/0!</v>
      </c>
    </row>
    <row r="2277" spans="1:5" s="17" customFormat="1" ht="16.75" customHeight="1" outlineLevel="2">
      <c r="A2277" s="1163">
        <v>214</v>
      </c>
      <c r="B2277" s="1164"/>
      <c r="C2277" s="1165"/>
      <c r="D2277" s="1166"/>
      <c r="E2277" s="587" t="e">
        <f t="shared" si="62"/>
        <v>#DIV/0!</v>
      </c>
    </row>
    <row r="2278" spans="1:5" s="17" customFormat="1" ht="16.75" customHeight="1" outlineLevel="2">
      <c r="A2278" s="1163">
        <v>215</v>
      </c>
      <c r="B2278" s="1164"/>
      <c r="C2278" s="1165"/>
      <c r="D2278" s="1166"/>
      <c r="E2278" s="587" t="e">
        <f t="shared" ref="E2278:E2341" si="63">IF(AND(C2278&gt;=D$2057,C2278&lt;=D$2056),1,0)</f>
        <v>#DIV/0!</v>
      </c>
    </row>
    <row r="2279" spans="1:5" s="17" customFormat="1" ht="16.75" customHeight="1" outlineLevel="2">
      <c r="A2279" s="1163">
        <v>216</v>
      </c>
      <c r="B2279" s="1164"/>
      <c r="C2279" s="1165"/>
      <c r="D2279" s="1166"/>
      <c r="E2279" s="587" t="e">
        <f t="shared" si="63"/>
        <v>#DIV/0!</v>
      </c>
    </row>
    <row r="2280" spans="1:5" s="17" customFormat="1" ht="16.75" customHeight="1" outlineLevel="2">
      <c r="A2280" s="1163">
        <v>217</v>
      </c>
      <c r="B2280" s="1164"/>
      <c r="C2280" s="1165"/>
      <c r="D2280" s="1166"/>
      <c r="E2280" s="587" t="e">
        <f t="shared" si="63"/>
        <v>#DIV/0!</v>
      </c>
    </row>
    <row r="2281" spans="1:5" s="17" customFormat="1" ht="16.75" customHeight="1" outlineLevel="2">
      <c r="A2281" s="1163">
        <v>218</v>
      </c>
      <c r="B2281" s="1164"/>
      <c r="C2281" s="1165"/>
      <c r="D2281" s="1166"/>
      <c r="E2281" s="587" t="e">
        <f t="shared" si="63"/>
        <v>#DIV/0!</v>
      </c>
    </row>
    <row r="2282" spans="1:5" s="17" customFormat="1" ht="16.75" customHeight="1" outlineLevel="2">
      <c r="A2282" s="1163">
        <v>219</v>
      </c>
      <c r="B2282" s="1164"/>
      <c r="C2282" s="1165"/>
      <c r="D2282" s="1166"/>
      <c r="E2282" s="587" t="e">
        <f t="shared" si="63"/>
        <v>#DIV/0!</v>
      </c>
    </row>
    <row r="2283" spans="1:5" s="17" customFormat="1" ht="16.75" customHeight="1" outlineLevel="2">
      <c r="A2283" s="1163">
        <v>220</v>
      </c>
      <c r="B2283" s="1164"/>
      <c r="C2283" s="1165"/>
      <c r="D2283" s="1166"/>
      <c r="E2283" s="587" t="e">
        <f t="shared" si="63"/>
        <v>#DIV/0!</v>
      </c>
    </row>
    <row r="2284" spans="1:5" s="17" customFormat="1" ht="16.75" customHeight="1" outlineLevel="2">
      <c r="A2284" s="1163">
        <v>221</v>
      </c>
      <c r="B2284" s="1164"/>
      <c r="C2284" s="1165"/>
      <c r="D2284" s="1166"/>
      <c r="E2284" s="587" t="e">
        <f t="shared" si="63"/>
        <v>#DIV/0!</v>
      </c>
    </row>
    <row r="2285" spans="1:5" s="17" customFormat="1" ht="16.75" customHeight="1" outlineLevel="2">
      <c r="A2285" s="1163">
        <v>222</v>
      </c>
      <c r="B2285" s="1164"/>
      <c r="C2285" s="1165"/>
      <c r="D2285" s="1166"/>
      <c r="E2285" s="587" t="e">
        <f t="shared" si="63"/>
        <v>#DIV/0!</v>
      </c>
    </row>
    <row r="2286" spans="1:5" s="17" customFormat="1" ht="16.75" customHeight="1" outlineLevel="2">
      <c r="A2286" s="1163">
        <v>223</v>
      </c>
      <c r="B2286" s="1164"/>
      <c r="C2286" s="1165"/>
      <c r="D2286" s="1166"/>
      <c r="E2286" s="587" t="e">
        <f t="shared" si="63"/>
        <v>#DIV/0!</v>
      </c>
    </row>
    <row r="2287" spans="1:5" s="17" customFormat="1" ht="16.75" customHeight="1" outlineLevel="2">
      <c r="A2287" s="1163">
        <v>224</v>
      </c>
      <c r="B2287" s="1164"/>
      <c r="C2287" s="1165"/>
      <c r="D2287" s="1166"/>
      <c r="E2287" s="587" t="e">
        <f t="shared" si="63"/>
        <v>#DIV/0!</v>
      </c>
    </row>
    <row r="2288" spans="1:5" s="17" customFormat="1" ht="16.75" customHeight="1" outlineLevel="2">
      <c r="A2288" s="1163">
        <v>225</v>
      </c>
      <c r="B2288" s="1164"/>
      <c r="C2288" s="1165"/>
      <c r="D2288" s="1166"/>
      <c r="E2288" s="587" t="e">
        <f t="shared" si="63"/>
        <v>#DIV/0!</v>
      </c>
    </row>
    <row r="2289" spans="1:5" s="17" customFormat="1" ht="16.75" customHeight="1" outlineLevel="2">
      <c r="A2289" s="1163">
        <v>226</v>
      </c>
      <c r="B2289" s="1164"/>
      <c r="C2289" s="1165"/>
      <c r="D2289" s="1166"/>
      <c r="E2289" s="587" t="e">
        <f t="shared" si="63"/>
        <v>#DIV/0!</v>
      </c>
    </row>
    <row r="2290" spans="1:5" s="17" customFormat="1" ht="16.75" customHeight="1" outlineLevel="2">
      <c r="A2290" s="1163">
        <v>227</v>
      </c>
      <c r="B2290" s="1164"/>
      <c r="C2290" s="1165"/>
      <c r="D2290" s="1166"/>
      <c r="E2290" s="587" t="e">
        <f t="shared" si="63"/>
        <v>#DIV/0!</v>
      </c>
    </row>
    <row r="2291" spans="1:5" s="17" customFormat="1" ht="16.75" customHeight="1" outlineLevel="2">
      <c r="A2291" s="1163">
        <v>228</v>
      </c>
      <c r="B2291" s="1164"/>
      <c r="C2291" s="1165"/>
      <c r="D2291" s="1166"/>
      <c r="E2291" s="587" t="e">
        <f t="shared" si="63"/>
        <v>#DIV/0!</v>
      </c>
    </row>
    <row r="2292" spans="1:5" s="17" customFormat="1" ht="16.75" customHeight="1" outlineLevel="2">
      <c r="A2292" s="1163">
        <v>229</v>
      </c>
      <c r="B2292" s="1164"/>
      <c r="C2292" s="1165"/>
      <c r="D2292" s="1166"/>
      <c r="E2292" s="587" t="e">
        <f t="shared" si="63"/>
        <v>#DIV/0!</v>
      </c>
    </row>
    <row r="2293" spans="1:5" s="17" customFormat="1" ht="16.75" customHeight="1" outlineLevel="2">
      <c r="A2293" s="1163">
        <v>230</v>
      </c>
      <c r="B2293" s="1164"/>
      <c r="C2293" s="1165"/>
      <c r="D2293" s="1166"/>
      <c r="E2293" s="587" t="e">
        <f t="shared" si="63"/>
        <v>#DIV/0!</v>
      </c>
    </row>
    <row r="2294" spans="1:5" s="17" customFormat="1" ht="16.75" customHeight="1" outlineLevel="2">
      <c r="A2294" s="1163">
        <v>231</v>
      </c>
      <c r="B2294" s="1164"/>
      <c r="C2294" s="1165"/>
      <c r="D2294" s="1166"/>
      <c r="E2294" s="587" t="e">
        <f t="shared" si="63"/>
        <v>#DIV/0!</v>
      </c>
    </row>
    <row r="2295" spans="1:5" s="17" customFormat="1" ht="16.75" customHeight="1" outlineLevel="2">
      <c r="A2295" s="1163">
        <v>232</v>
      </c>
      <c r="B2295" s="1164"/>
      <c r="C2295" s="1165"/>
      <c r="D2295" s="1166"/>
      <c r="E2295" s="587" t="e">
        <f t="shared" si="63"/>
        <v>#DIV/0!</v>
      </c>
    </row>
    <row r="2296" spans="1:5" s="17" customFormat="1" ht="16.75" customHeight="1" outlineLevel="2">
      <c r="A2296" s="1163">
        <v>233</v>
      </c>
      <c r="B2296" s="1164"/>
      <c r="C2296" s="1165"/>
      <c r="D2296" s="1166"/>
      <c r="E2296" s="587" t="e">
        <f t="shared" si="63"/>
        <v>#DIV/0!</v>
      </c>
    </row>
    <row r="2297" spans="1:5" s="17" customFormat="1" ht="16.75" customHeight="1" outlineLevel="2">
      <c r="A2297" s="1163">
        <v>234</v>
      </c>
      <c r="B2297" s="1164"/>
      <c r="C2297" s="1165"/>
      <c r="D2297" s="1166"/>
      <c r="E2297" s="587" t="e">
        <f t="shared" si="63"/>
        <v>#DIV/0!</v>
      </c>
    </row>
    <row r="2298" spans="1:5" s="17" customFormat="1" ht="16.75" customHeight="1" outlineLevel="2">
      <c r="A2298" s="1163">
        <v>235</v>
      </c>
      <c r="B2298" s="1164"/>
      <c r="C2298" s="1165"/>
      <c r="D2298" s="1166"/>
      <c r="E2298" s="587" t="e">
        <f t="shared" si="63"/>
        <v>#DIV/0!</v>
      </c>
    </row>
    <row r="2299" spans="1:5" s="17" customFormat="1" ht="16.75" customHeight="1" outlineLevel="2">
      <c r="A2299" s="1163">
        <v>236</v>
      </c>
      <c r="B2299" s="1164"/>
      <c r="C2299" s="1165"/>
      <c r="D2299" s="1166"/>
      <c r="E2299" s="587" t="e">
        <f t="shared" si="63"/>
        <v>#DIV/0!</v>
      </c>
    </row>
    <row r="2300" spans="1:5" s="17" customFormat="1" ht="16.75" customHeight="1" outlineLevel="2">
      <c r="A2300" s="1163">
        <v>237</v>
      </c>
      <c r="B2300" s="1164"/>
      <c r="C2300" s="1165"/>
      <c r="D2300" s="1166"/>
      <c r="E2300" s="587" t="e">
        <f t="shared" si="63"/>
        <v>#DIV/0!</v>
      </c>
    </row>
    <row r="2301" spans="1:5" s="17" customFormat="1" ht="16.75" customHeight="1" outlineLevel="2">
      <c r="A2301" s="1163">
        <v>238</v>
      </c>
      <c r="B2301" s="1164"/>
      <c r="C2301" s="1165"/>
      <c r="D2301" s="1166"/>
      <c r="E2301" s="587" t="e">
        <f t="shared" si="63"/>
        <v>#DIV/0!</v>
      </c>
    </row>
    <row r="2302" spans="1:5" s="17" customFormat="1" ht="16.75" customHeight="1" outlineLevel="2">
      <c r="A2302" s="1163">
        <v>239</v>
      </c>
      <c r="B2302" s="1164"/>
      <c r="C2302" s="1165"/>
      <c r="D2302" s="1166"/>
      <c r="E2302" s="587" t="e">
        <f t="shared" si="63"/>
        <v>#DIV/0!</v>
      </c>
    </row>
    <row r="2303" spans="1:5" s="17" customFormat="1" ht="16.75" customHeight="1" outlineLevel="2">
      <c r="A2303" s="1163">
        <v>240</v>
      </c>
      <c r="B2303" s="1164"/>
      <c r="C2303" s="1165"/>
      <c r="D2303" s="1166"/>
      <c r="E2303" s="587" t="e">
        <f t="shared" si="63"/>
        <v>#DIV/0!</v>
      </c>
    </row>
    <row r="2304" spans="1:5" s="17" customFormat="1" ht="16.75" customHeight="1" outlineLevel="2">
      <c r="A2304" s="1163">
        <v>241</v>
      </c>
      <c r="B2304" s="1164"/>
      <c r="C2304" s="1165"/>
      <c r="D2304" s="1166"/>
      <c r="E2304" s="587" t="e">
        <f t="shared" si="63"/>
        <v>#DIV/0!</v>
      </c>
    </row>
    <row r="2305" spans="1:5" s="17" customFormat="1" ht="16.75" customHeight="1" outlineLevel="2">
      <c r="A2305" s="1163">
        <v>242</v>
      </c>
      <c r="B2305" s="1164"/>
      <c r="C2305" s="1165"/>
      <c r="D2305" s="1166"/>
      <c r="E2305" s="587" t="e">
        <f t="shared" si="63"/>
        <v>#DIV/0!</v>
      </c>
    </row>
    <row r="2306" spans="1:5" s="17" customFormat="1" ht="16.75" customHeight="1" outlineLevel="2">
      <c r="A2306" s="1163">
        <v>243</v>
      </c>
      <c r="B2306" s="1164"/>
      <c r="C2306" s="1165"/>
      <c r="D2306" s="1166"/>
      <c r="E2306" s="587" t="e">
        <f t="shared" si="63"/>
        <v>#DIV/0!</v>
      </c>
    </row>
    <row r="2307" spans="1:5" s="17" customFormat="1" ht="16.75" customHeight="1" outlineLevel="2">
      <c r="A2307" s="1163">
        <v>244</v>
      </c>
      <c r="B2307" s="1164"/>
      <c r="C2307" s="1165"/>
      <c r="D2307" s="1166"/>
      <c r="E2307" s="587" t="e">
        <f t="shared" si="63"/>
        <v>#DIV/0!</v>
      </c>
    </row>
    <row r="2308" spans="1:5" s="17" customFormat="1" ht="16.75" customHeight="1" outlineLevel="2">
      <c r="A2308" s="1163">
        <v>245</v>
      </c>
      <c r="B2308" s="1164"/>
      <c r="C2308" s="1165"/>
      <c r="D2308" s="1166"/>
      <c r="E2308" s="587" t="e">
        <f t="shared" si="63"/>
        <v>#DIV/0!</v>
      </c>
    </row>
    <row r="2309" spans="1:5" s="17" customFormat="1" ht="16.75" customHeight="1" outlineLevel="2">
      <c r="A2309" s="1163">
        <v>246</v>
      </c>
      <c r="B2309" s="1164"/>
      <c r="C2309" s="1165"/>
      <c r="D2309" s="1166"/>
      <c r="E2309" s="587" t="e">
        <f t="shared" si="63"/>
        <v>#DIV/0!</v>
      </c>
    </row>
    <row r="2310" spans="1:5" s="17" customFormat="1" ht="16.75" customHeight="1" outlineLevel="2">
      <c r="A2310" s="1163">
        <v>247</v>
      </c>
      <c r="B2310" s="1164"/>
      <c r="C2310" s="1165"/>
      <c r="D2310" s="1166"/>
      <c r="E2310" s="587" t="e">
        <f t="shared" si="63"/>
        <v>#DIV/0!</v>
      </c>
    </row>
    <row r="2311" spans="1:5" s="17" customFormat="1" ht="16.75" customHeight="1" outlineLevel="2">
      <c r="A2311" s="1163">
        <v>248</v>
      </c>
      <c r="B2311" s="1164"/>
      <c r="C2311" s="1165"/>
      <c r="D2311" s="1166"/>
      <c r="E2311" s="587" t="e">
        <f t="shared" si="63"/>
        <v>#DIV/0!</v>
      </c>
    </row>
    <row r="2312" spans="1:5" s="17" customFormat="1" ht="16.75" customHeight="1" outlineLevel="2">
      <c r="A2312" s="1163">
        <v>249</v>
      </c>
      <c r="B2312" s="1164"/>
      <c r="C2312" s="1165"/>
      <c r="D2312" s="1166"/>
      <c r="E2312" s="587" t="e">
        <f t="shared" si="63"/>
        <v>#DIV/0!</v>
      </c>
    </row>
    <row r="2313" spans="1:5" s="17" customFormat="1" ht="16.75" customHeight="1" outlineLevel="2">
      <c r="A2313" s="1163">
        <v>250</v>
      </c>
      <c r="B2313" s="1164"/>
      <c r="C2313" s="1165"/>
      <c r="D2313" s="1166"/>
      <c r="E2313" s="587" t="e">
        <f t="shared" si="63"/>
        <v>#DIV/0!</v>
      </c>
    </row>
    <row r="2314" spans="1:5" s="17" customFormat="1" ht="16.75" customHeight="1" outlineLevel="2">
      <c r="A2314" s="1163">
        <v>251</v>
      </c>
      <c r="B2314" s="1164"/>
      <c r="C2314" s="1165"/>
      <c r="D2314" s="1166"/>
      <c r="E2314" s="587" t="e">
        <f t="shared" si="63"/>
        <v>#DIV/0!</v>
      </c>
    </row>
    <row r="2315" spans="1:5" s="17" customFormat="1" ht="16.75" customHeight="1" outlineLevel="2">
      <c r="A2315" s="1163">
        <v>252</v>
      </c>
      <c r="B2315" s="1164"/>
      <c r="C2315" s="1165"/>
      <c r="D2315" s="1166"/>
      <c r="E2315" s="587" t="e">
        <f t="shared" si="63"/>
        <v>#DIV/0!</v>
      </c>
    </row>
    <row r="2316" spans="1:5" s="17" customFormat="1" ht="16.75" customHeight="1" outlineLevel="2">
      <c r="A2316" s="1163">
        <v>253</v>
      </c>
      <c r="B2316" s="1164"/>
      <c r="C2316" s="1165"/>
      <c r="D2316" s="1166"/>
      <c r="E2316" s="587" t="e">
        <f t="shared" si="63"/>
        <v>#DIV/0!</v>
      </c>
    </row>
    <row r="2317" spans="1:5" s="17" customFormat="1" ht="16.75" customHeight="1" outlineLevel="2">
      <c r="A2317" s="1163">
        <v>254</v>
      </c>
      <c r="B2317" s="1164"/>
      <c r="C2317" s="1165"/>
      <c r="D2317" s="1166"/>
      <c r="E2317" s="587" t="e">
        <f t="shared" si="63"/>
        <v>#DIV/0!</v>
      </c>
    </row>
    <row r="2318" spans="1:5" s="17" customFormat="1" ht="16.75" customHeight="1" outlineLevel="2">
      <c r="A2318" s="1163">
        <v>255</v>
      </c>
      <c r="B2318" s="1164"/>
      <c r="C2318" s="1165"/>
      <c r="D2318" s="1166"/>
      <c r="E2318" s="587" t="e">
        <f t="shared" si="63"/>
        <v>#DIV/0!</v>
      </c>
    </row>
    <row r="2319" spans="1:5" s="17" customFormat="1" ht="16.75" customHeight="1" outlineLevel="2">
      <c r="A2319" s="1163">
        <v>256</v>
      </c>
      <c r="B2319" s="1164"/>
      <c r="C2319" s="1165"/>
      <c r="D2319" s="1166"/>
      <c r="E2319" s="587" t="e">
        <f t="shared" si="63"/>
        <v>#DIV/0!</v>
      </c>
    </row>
    <row r="2320" spans="1:5" s="17" customFormat="1" ht="16.75" customHeight="1" outlineLevel="2">
      <c r="A2320" s="1163">
        <v>257</v>
      </c>
      <c r="B2320" s="1164"/>
      <c r="C2320" s="1165"/>
      <c r="D2320" s="1166"/>
      <c r="E2320" s="587" t="e">
        <f t="shared" si="63"/>
        <v>#DIV/0!</v>
      </c>
    </row>
    <row r="2321" spans="1:5" s="17" customFormat="1" ht="16.75" customHeight="1" outlineLevel="2">
      <c r="A2321" s="1163">
        <v>258</v>
      </c>
      <c r="B2321" s="1164"/>
      <c r="C2321" s="1165"/>
      <c r="D2321" s="1166"/>
      <c r="E2321" s="587" t="e">
        <f t="shared" si="63"/>
        <v>#DIV/0!</v>
      </c>
    </row>
    <row r="2322" spans="1:5" s="17" customFormat="1" ht="16.75" customHeight="1" outlineLevel="2">
      <c r="A2322" s="1163">
        <v>259</v>
      </c>
      <c r="B2322" s="1164"/>
      <c r="C2322" s="1165"/>
      <c r="D2322" s="1166"/>
      <c r="E2322" s="587" t="e">
        <f t="shared" si="63"/>
        <v>#DIV/0!</v>
      </c>
    </row>
    <row r="2323" spans="1:5" s="17" customFormat="1" ht="16.75" customHeight="1" outlineLevel="2">
      <c r="A2323" s="1163">
        <v>260</v>
      </c>
      <c r="B2323" s="1164"/>
      <c r="C2323" s="1165"/>
      <c r="D2323" s="1166"/>
      <c r="E2323" s="587" t="e">
        <f t="shared" si="63"/>
        <v>#DIV/0!</v>
      </c>
    </row>
    <row r="2324" spans="1:5" s="17" customFormat="1" ht="16.75" customHeight="1" outlineLevel="2">
      <c r="A2324" s="1163">
        <v>261</v>
      </c>
      <c r="B2324" s="1164"/>
      <c r="C2324" s="1165"/>
      <c r="D2324" s="1166"/>
      <c r="E2324" s="587" t="e">
        <f t="shared" si="63"/>
        <v>#DIV/0!</v>
      </c>
    </row>
    <row r="2325" spans="1:5" s="17" customFormat="1" ht="16.75" customHeight="1" outlineLevel="2">
      <c r="A2325" s="1163">
        <v>262</v>
      </c>
      <c r="B2325" s="1164"/>
      <c r="C2325" s="1165"/>
      <c r="D2325" s="1166"/>
      <c r="E2325" s="587" t="e">
        <f t="shared" si="63"/>
        <v>#DIV/0!</v>
      </c>
    </row>
    <row r="2326" spans="1:5" s="17" customFormat="1" ht="16.75" customHeight="1" outlineLevel="2">
      <c r="A2326" s="1163">
        <v>263</v>
      </c>
      <c r="B2326" s="1164"/>
      <c r="C2326" s="1165"/>
      <c r="D2326" s="1166"/>
      <c r="E2326" s="587" t="e">
        <f t="shared" si="63"/>
        <v>#DIV/0!</v>
      </c>
    </row>
    <row r="2327" spans="1:5" s="17" customFormat="1" ht="16.75" customHeight="1" outlineLevel="2">
      <c r="A2327" s="1163">
        <v>264</v>
      </c>
      <c r="B2327" s="1164"/>
      <c r="C2327" s="1165"/>
      <c r="D2327" s="1166"/>
      <c r="E2327" s="587" t="e">
        <f t="shared" si="63"/>
        <v>#DIV/0!</v>
      </c>
    </row>
    <row r="2328" spans="1:5" s="17" customFormat="1" ht="16.75" customHeight="1" outlineLevel="2">
      <c r="A2328" s="1163">
        <v>265</v>
      </c>
      <c r="B2328" s="1164"/>
      <c r="C2328" s="1165"/>
      <c r="D2328" s="1166"/>
      <c r="E2328" s="587" t="e">
        <f t="shared" si="63"/>
        <v>#DIV/0!</v>
      </c>
    </row>
    <row r="2329" spans="1:5" s="17" customFormat="1" ht="16.75" customHeight="1" outlineLevel="2">
      <c r="A2329" s="1163">
        <v>266</v>
      </c>
      <c r="B2329" s="1164"/>
      <c r="C2329" s="1165"/>
      <c r="D2329" s="1166"/>
      <c r="E2329" s="587" t="e">
        <f t="shared" si="63"/>
        <v>#DIV/0!</v>
      </c>
    </row>
    <row r="2330" spans="1:5" s="17" customFormat="1" ht="16.75" customHeight="1" outlineLevel="2">
      <c r="A2330" s="1163">
        <v>267</v>
      </c>
      <c r="B2330" s="1164"/>
      <c r="C2330" s="1165"/>
      <c r="D2330" s="1166"/>
      <c r="E2330" s="587" t="e">
        <f t="shared" si="63"/>
        <v>#DIV/0!</v>
      </c>
    </row>
    <row r="2331" spans="1:5" s="17" customFormat="1" ht="16.75" customHeight="1" outlineLevel="2">
      <c r="A2331" s="1163">
        <v>268</v>
      </c>
      <c r="B2331" s="1164"/>
      <c r="C2331" s="1165"/>
      <c r="D2331" s="1166"/>
      <c r="E2331" s="587" t="e">
        <f t="shared" si="63"/>
        <v>#DIV/0!</v>
      </c>
    </row>
    <row r="2332" spans="1:5" s="17" customFormat="1" ht="16.75" customHeight="1" outlineLevel="2">
      <c r="A2332" s="1163">
        <v>269</v>
      </c>
      <c r="B2332" s="1164"/>
      <c r="C2332" s="1165"/>
      <c r="D2332" s="1166"/>
      <c r="E2332" s="587" t="e">
        <f t="shared" si="63"/>
        <v>#DIV/0!</v>
      </c>
    </row>
    <row r="2333" spans="1:5" s="17" customFormat="1" ht="16.75" customHeight="1" outlineLevel="2">
      <c r="A2333" s="1163">
        <v>270</v>
      </c>
      <c r="B2333" s="1164"/>
      <c r="C2333" s="1165"/>
      <c r="D2333" s="1166"/>
      <c r="E2333" s="587" t="e">
        <f t="shared" si="63"/>
        <v>#DIV/0!</v>
      </c>
    </row>
    <row r="2334" spans="1:5" s="17" customFormat="1" ht="16.75" customHeight="1" outlineLevel="2">
      <c r="A2334" s="1163">
        <v>271</v>
      </c>
      <c r="B2334" s="1164"/>
      <c r="C2334" s="1165"/>
      <c r="D2334" s="1166"/>
      <c r="E2334" s="587" t="e">
        <f t="shared" si="63"/>
        <v>#DIV/0!</v>
      </c>
    </row>
    <row r="2335" spans="1:5" s="17" customFormat="1" ht="16.75" customHeight="1" outlineLevel="2">
      <c r="A2335" s="1163">
        <v>272</v>
      </c>
      <c r="B2335" s="1164"/>
      <c r="C2335" s="1165"/>
      <c r="D2335" s="1166"/>
      <c r="E2335" s="587" t="e">
        <f t="shared" si="63"/>
        <v>#DIV/0!</v>
      </c>
    </row>
    <row r="2336" spans="1:5" s="17" customFormat="1" ht="16.75" customHeight="1" outlineLevel="2">
      <c r="A2336" s="1163">
        <v>273</v>
      </c>
      <c r="B2336" s="1164"/>
      <c r="C2336" s="1165"/>
      <c r="D2336" s="1166"/>
      <c r="E2336" s="587" t="e">
        <f t="shared" si="63"/>
        <v>#DIV/0!</v>
      </c>
    </row>
    <row r="2337" spans="1:5" s="17" customFormat="1" ht="16.75" customHeight="1" outlineLevel="2">
      <c r="A2337" s="1163">
        <v>274</v>
      </c>
      <c r="B2337" s="1164"/>
      <c r="C2337" s="1165"/>
      <c r="D2337" s="1166"/>
      <c r="E2337" s="587" t="e">
        <f t="shared" si="63"/>
        <v>#DIV/0!</v>
      </c>
    </row>
    <row r="2338" spans="1:5" s="17" customFormat="1" ht="16.75" customHeight="1" outlineLevel="2">
      <c r="A2338" s="1163">
        <v>275</v>
      </c>
      <c r="B2338" s="1164"/>
      <c r="C2338" s="1165"/>
      <c r="D2338" s="1166"/>
      <c r="E2338" s="587" t="e">
        <f t="shared" si="63"/>
        <v>#DIV/0!</v>
      </c>
    </row>
    <row r="2339" spans="1:5" s="17" customFormat="1" ht="16.75" customHeight="1" outlineLevel="2">
      <c r="A2339" s="1163">
        <v>276</v>
      </c>
      <c r="B2339" s="1164"/>
      <c r="C2339" s="1165"/>
      <c r="D2339" s="1166"/>
      <c r="E2339" s="587" t="e">
        <f t="shared" si="63"/>
        <v>#DIV/0!</v>
      </c>
    </row>
    <row r="2340" spans="1:5" s="17" customFormat="1" ht="16.75" customHeight="1" outlineLevel="2">
      <c r="A2340" s="1163">
        <v>277</v>
      </c>
      <c r="B2340" s="1164"/>
      <c r="C2340" s="1165"/>
      <c r="D2340" s="1166"/>
      <c r="E2340" s="587" t="e">
        <f t="shared" si="63"/>
        <v>#DIV/0!</v>
      </c>
    </row>
    <row r="2341" spans="1:5" s="17" customFormat="1" ht="16.75" customHeight="1" outlineLevel="2">
      <c r="A2341" s="1163">
        <v>278</v>
      </c>
      <c r="B2341" s="1164"/>
      <c r="C2341" s="1165"/>
      <c r="D2341" s="1166"/>
      <c r="E2341" s="587" t="e">
        <f t="shared" si="63"/>
        <v>#DIV/0!</v>
      </c>
    </row>
    <row r="2342" spans="1:5" s="17" customFormat="1" ht="16.75" customHeight="1" outlineLevel="2">
      <c r="A2342" s="1163">
        <v>279</v>
      </c>
      <c r="B2342" s="1164"/>
      <c r="C2342" s="1165"/>
      <c r="D2342" s="1166"/>
      <c r="E2342" s="587" t="e">
        <f t="shared" ref="E2342:E2361" si="64">IF(AND(C2342&gt;=D$2057,C2342&lt;=D$2056),1,0)</f>
        <v>#DIV/0!</v>
      </c>
    </row>
    <row r="2343" spans="1:5" s="17" customFormat="1" ht="16.75" customHeight="1" outlineLevel="2">
      <c r="A2343" s="1163">
        <v>280</v>
      </c>
      <c r="B2343" s="1164"/>
      <c r="C2343" s="1165"/>
      <c r="D2343" s="1166"/>
      <c r="E2343" s="587" t="e">
        <f t="shared" si="64"/>
        <v>#DIV/0!</v>
      </c>
    </row>
    <row r="2344" spans="1:5" s="17" customFormat="1" ht="16.75" customHeight="1" outlineLevel="2">
      <c r="A2344" s="1163">
        <v>281</v>
      </c>
      <c r="B2344" s="1164"/>
      <c r="C2344" s="1165"/>
      <c r="D2344" s="1166"/>
      <c r="E2344" s="587" t="e">
        <f t="shared" si="64"/>
        <v>#DIV/0!</v>
      </c>
    </row>
    <row r="2345" spans="1:5" s="17" customFormat="1" ht="16.75" customHeight="1" outlineLevel="2">
      <c r="A2345" s="1163">
        <v>282</v>
      </c>
      <c r="B2345" s="1164"/>
      <c r="C2345" s="1165"/>
      <c r="D2345" s="1166"/>
      <c r="E2345" s="587" t="e">
        <f t="shared" si="64"/>
        <v>#DIV/0!</v>
      </c>
    </row>
    <row r="2346" spans="1:5" s="17" customFormat="1" ht="16.75" customHeight="1" outlineLevel="2">
      <c r="A2346" s="1163">
        <v>283</v>
      </c>
      <c r="B2346" s="1164"/>
      <c r="C2346" s="1165"/>
      <c r="D2346" s="1166"/>
      <c r="E2346" s="587" t="e">
        <f t="shared" si="64"/>
        <v>#DIV/0!</v>
      </c>
    </row>
    <row r="2347" spans="1:5" s="17" customFormat="1" ht="16.75" customHeight="1" outlineLevel="2">
      <c r="A2347" s="1163">
        <v>284</v>
      </c>
      <c r="B2347" s="1164"/>
      <c r="C2347" s="1165"/>
      <c r="D2347" s="1166"/>
      <c r="E2347" s="587" t="e">
        <f t="shared" si="64"/>
        <v>#DIV/0!</v>
      </c>
    </row>
    <row r="2348" spans="1:5" s="17" customFormat="1" ht="16.75" customHeight="1" outlineLevel="2">
      <c r="A2348" s="1163">
        <v>285</v>
      </c>
      <c r="B2348" s="1164"/>
      <c r="C2348" s="1165"/>
      <c r="D2348" s="1166"/>
      <c r="E2348" s="587" t="e">
        <f t="shared" si="64"/>
        <v>#DIV/0!</v>
      </c>
    </row>
    <row r="2349" spans="1:5" s="17" customFormat="1" ht="16.75" customHeight="1" outlineLevel="2">
      <c r="A2349" s="1163">
        <v>286</v>
      </c>
      <c r="B2349" s="1164"/>
      <c r="C2349" s="1165"/>
      <c r="D2349" s="1166"/>
      <c r="E2349" s="587" t="e">
        <f t="shared" si="64"/>
        <v>#DIV/0!</v>
      </c>
    </row>
    <row r="2350" spans="1:5" s="17" customFormat="1" ht="16.75" customHeight="1" outlineLevel="2">
      <c r="A2350" s="1163">
        <v>287</v>
      </c>
      <c r="B2350" s="1164"/>
      <c r="C2350" s="1165"/>
      <c r="D2350" s="1166"/>
      <c r="E2350" s="587" t="e">
        <f t="shared" si="64"/>
        <v>#DIV/0!</v>
      </c>
    </row>
    <row r="2351" spans="1:5" s="17" customFormat="1" ht="16.75" customHeight="1" outlineLevel="2">
      <c r="A2351" s="1163">
        <v>288</v>
      </c>
      <c r="B2351" s="1164"/>
      <c r="C2351" s="1165"/>
      <c r="D2351" s="1166"/>
      <c r="E2351" s="587" t="e">
        <f t="shared" si="64"/>
        <v>#DIV/0!</v>
      </c>
    </row>
    <row r="2352" spans="1:5" s="17" customFormat="1" ht="16.75" customHeight="1" outlineLevel="2">
      <c r="A2352" s="1163">
        <v>289</v>
      </c>
      <c r="B2352" s="1164"/>
      <c r="C2352" s="1165"/>
      <c r="D2352" s="1166"/>
      <c r="E2352" s="587" t="e">
        <f t="shared" si="64"/>
        <v>#DIV/0!</v>
      </c>
    </row>
    <row r="2353" spans="1:5" s="17" customFormat="1" ht="16.75" customHeight="1" outlineLevel="2">
      <c r="A2353" s="1163">
        <v>290</v>
      </c>
      <c r="B2353" s="1164"/>
      <c r="C2353" s="1165"/>
      <c r="D2353" s="1166"/>
      <c r="E2353" s="587" t="e">
        <f t="shared" si="64"/>
        <v>#DIV/0!</v>
      </c>
    </row>
    <row r="2354" spans="1:5" s="17" customFormat="1" ht="16.75" customHeight="1" outlineLevel="2">
      <c r="A2354" s="1163">
        <v>291</v>
      </c>
      <c r="B2354" s="1164"/>
      <c r="C2354" s="1165"/>
      <c r="D2354" s="1166"/>
      <c r="E2354" s="587" t="e">
        <f t="shared" si="64"/>
        <v>#DIV/0!</v>
      </c>
    </row>
    <row r="2355" spans="1:5" s="17" customFormat="1" ht="16.75" customHeight="1" outlineLevel="2">
      <c r="A2355" s="1163">
        <v>292</v>
      </c>
      <c r="B2355" s="1164"/>
      <c r="C2355" s="1165"/>
      <c r="D2355" s="1166"/>
      <c r="E2355" s="587" t="e">
        <f t="shared" si="64"/>
        <v>#DIV/0!</v>
      </c>
    </row>
    <row r="2356" spans="1:5" s="17" customFormat="1" ht="16.75" customHeight="1" outlineLevel="2">
      <c r="A2356" s="1163">
        <v>293</v>
      </c>
      <c r="B2356" s="1164"/>
      <c r="C2356" s="1165"/>
      <c r="D2356" s="1166"/>
      <c r="E2356" s="587" t="e">
        <f t="shared" si="64"/>
        <v>#DIV/0!</v>
      </c>
    </row>
    <row r="2357" spans="1:5" s="17" customFormat="1" ht="16.75" customHeight="1" outlineLevel="2">
      <c r="A2357" s="1163">
        <v>294</v>
      </c>
      <c r="B2357" s="1164"/>
      <c r="C2357" s="1165"/>
      <c r="D2357" s="1166"/>
      <c r="E2357" s="587" t="e">
        <f t="shared" si="64"/>
        <v>#DIV/0!</v>
      </c>
    </row>
    <row r="2358" spans="1:5" s="17" customFormat="1" ht="16.75" customHeight="1" outlineLevel="2">
      <c r="A2358" s="1163">
        <v>295</v>
      </c>
      <c r="B2358" s="1164"/>
      <c r="C2358" s="1165"/>
      <c r="D2358" s="1166"/>
      <c r="E2358" s="587" t="e">
        <f t="shared" si="64"/>
        <v>#DIV/0!</v>
      </c>
    </row>
    <row r="2359" spans="1:5" s="17" customFormat="1" ht="16.75" customHeight="1" outlineLevel="2">
      <c r="A2359" s="1163">
        <v>296</v>
      </c>
      <c r="B2359" s="1164"/>
      <c r="C2359" s="1165"/>
      <c r="D2359" s="1166"/>
      <c r="E2359" s="587" t="e">
        <f t="shared" si="64"/>
        <v>#DIV/0!</v>
      </c>
    </row>
    <row r="2360" spans="1:5" s="17" customFormat="1" ht="16.75" customHeight="1" outlineLevel="2">
      <c r="A2360" s="1163">
        <v>297</v>
      </c>
      <c r="B2360" s="1164"/>
      <c r="C2360" s="1165"/>
      <c r="D2360" s="1166"/>
      <c r="E2360" s="587" t="e">
        <f t="shared" si="64"/>
        <v>#DIV/0!</v>
      </c>
    </row>
    <row r="2361" spans="1:5" s="17" customFormat="1" ht="16.75" customHeight="1" outlineLevel="2">
      <c r="A2361" s="1163">
        <v>298</v>
      </c>
      <c r="B2361" s="1164"/>
      <c r="C2361" s="1165"/>
      <c r="D2361" s="1166"/>
      <c r="E2361" s="587" t="e">
        <f t="shared" si="64"/>
        <v>#DIV/0!</v>
      </c>
    </row>
    <row r="2362" spans="1:5" s="17" customFormat="1" ht="16.75" customHeight="1" outlineLevel="2">
      <c r="A2362" s="1163">
        <v>299</v>
      </c>
      <c r="B2362" s="1164"/>
      <c r="C2362" s="1165"/>
      <c r="D2362" s="1166"/>
      <c r="E2362" s="587" t="e">
        <f>IF(AND(C2362&gt;=D$2057,C2362&lt;=D$2056),1,0)</f>
        <v>#DIV/0!</v>
      </c>
    </row>
    <row r="2363" spans="1:5" s="17" customFormat="1" ht="16.75" customHeight="1" outlineLevel="2">
      <c r="A2363" s="1163">
        <v>300</v>
      </c>
      <c r="B2363" s="1164"/>
      <c r="C2363" s="1165"/>
      <c r="D2363" s="1166"/>
      <c r="E2363" s="587" t="e">
        <f t="shared" ref="E2363:E2426" si="65">IF(AND(C2363&gt;=D$2057,C2363&lt;=D$2056),1,0)</f>
        <v>#DIV/0!</v>
      </c>
    </row>
    <row r="2364" spans="1:5" s="17" customFormat="1" ht="16.75" customHeight="1" outlineLevel="2">
      <c r="A2364" s="1163">
        <v>301</v>
      </c>
      <c r="B2364" s="1164"/>
      <c r="C2364" s="1165"/>
      <c r="D2364" s="1166"/>
      <c r="E2364" s="587" t="e">
        <f t="shared" si="65"/>
        <v>#DIV/0!</v>
      </c>
    </row>
    <row r="2365" spans="1:5" s="17" customFormat="1" ht="16.75" customHeight="1" outlineLevel="2">
      <c r="A2365" s="1163">
        <v>302</v>
      </c>
      <c r="B2365" s="1164"/>
      <c r="C2365" s="1165"/>
      <c r="D2365" s="1166"/>
      <c r="E2365" s="587" t="e">
        <f t="shared" si="65"/>
        <v>#DIV/0!</v>
      </c>
    </row>
    <row r="2366" spans="1:5" s="17" customFormat="1" ht="16.75" customHeight="1" outlineLevel="2">
      <c r="A2366" s="1163">
        <v>303</v>
      </c>
      <c r="B2366" s="1164"/>
      <c r="C2366" s="1165"/>
      <c r="D2366" s="1166"/>
      <c r="E2366" s="587" t="e">
        <f t="shared" si="65"/>
        <v>#DIV/0!</v>
      </c>
    </row>
    <row r="2367" spans="1:5" s="17" customFormat="1" ht="16.75" customHeight="1" outlineLevel="2">
      <c r="A2367" s="1163">
        <v>304</v>
      </c>
      <c r="B2367" s="1164"/>
      <c r="C2367" s="1165"/>
      <c r="D2367" s="1166"/>
      <c r="E2367" s="587" t="e">
        <f t="shared" si="65"/>
        <v>#DIV/0!</v>
      </c>
    </row>
    <row r="2368" spans="1:5" s="17" customFormat="1" ht="16.75" customHeight="1" outlineLevel="2">
      <c r="A2368" s="1163">
        <v>305</v>
      </c>
      <c r="B2368" s="1164"/>
      <c r="C2368" s="1165"/>
      <c r="D2368" s="1166"/>
      <c r="E2368" s="587" t="e">
        <f t="shared" si="65"/>
        <v>#DIV/0!</v>
      </c>
    </row>
    <row r="2369" spans="1:5" s="17" customFormat="1" ht="16.75" customHeight="1" outlineLevel="2">
      <c r="A2369" s="1163">
        <v>306</v>
      </c>
      <c r="B2369" s="1164"/>
      <c r="C2369" s="1165"/>
      <c r="D2369" s="1166"/>
      <c r="E2369" s="587" t="e">
        <f t="shared" si="65"/>
        <v>#DIV/0!</v>
      </c>
    </row>
    <row r="2370" spans="1:5" s="17" customFormat="1" ht="16.75" customHeight="1" outlineLevel="2">
      <c r="A2370" s="1163">
        <v>307</v>
      </c>
      <c r="B2370" s="1164"/>
      <c r="C2370" s="1165"/>
      <c r="D2370" s="1166"/>
      <c r="E2370" s="587" t="e">
        <f t="shared" si="65"/>
        <v>#DIV/0!</v>
      </c>
    </row>
    <row r="2371" spans="1:5" s="17" customFormat="1" ht="16.75" customHeight="1" outlineLevel="2">
      <c r="A2371" s="1163">
        <v>308</v>
      </c>
      <c r="B2371" s="1164"/>
      <c r="C2371" s="1165"/>
      <c r="D2371" s="1166"/>
      <c r="E2371" s="587" t="e">
        <f t="shared" si="65"/>
        <v>#DIV/0!</v>
      </c>
    </row>
    <row r="2372" spans="1:5" s="17" customFormat="1" ht="16.75" customHeight="1" outlineLevel="2">
      <c r="A2372" s="1163">
        <v>309</v>
      </c>
      <c r="B2372" s="1164"/>
      <c r="C2372" s="1165"/>
      <c r="D2372" s="1166"/>
      <c r="E2372" s="587" t="e">
        <f t="shared" si="65"/>
        <v>#DIV/0!</v>
      </c>
    </row>
    <row r="2373" spans="1:5" s="17" customFormat="1" ht="16.75" customHeight="1" outlineLevel="2">
      <c r="A2373" s="1163">
        <v>310</v>
      </c>
      <c r="B2373" s="1164"/>
      <c r="C2373" s="1165"/>
      <c r="D2373" s="1166"/>
      <c r="E2373" s="587" t="e">
        <f t="shared" si="65"/>
        <v>#DIV/0!</v>
      </c>
    </row>
    <row r="2374" spans="1:5" s="17" customFormat="1" ht="16.75" customHeight="1" outlineLevel="2">
      <c r="A2374" s="1163">
        <v>311</v>
      </c>
      <c r="B2374" s="1164"/>
      <c r="C2374" s="1165"/>
      <c r="D2374" s="1166"/>
      <c r="E2374" s="587" t="e">
        <f t="shared" si="65"/>
        <v>#DIV/0!</v>
      </c>
    </row>
    <row r="2375" spans="1:5" s="17" customFormat="1" ht="16.75" customHeight="1" outlineLevel="2">
      <c r="A2375" s="1163">
        <v>312</v>
      </c>
      <c r="B2375" s="1164"/>
      <c r="C2375" s="1165"/>
      <c r="D2375" s="1166"/>
      <c r="E2375" s="587" t="e">
        <f t="shared" si="65"/>
        <v>#DIV/0!</v>
      </c>
    </row>
    <row r="2376" spans="1:5" s="17" customFormat="1" ht="16.75" customHeight="1" outlineLevel="2">
      <c r="A2376" s="1163">
        <v>313</v>
      </c>
      <c r="B2376" s="1164"/>
      <c r="C2376" s="1165"/>
      <c r="D2376" s="1166"/>
      <c r="E2376" s="587" t="e">
        <f t="shared" si="65"/>
        <v>#DIV/0!</v>
      </c>
    </row>
    <row r="2377" spans="1:5" s="17" customFormat="1" ht="16.75" customHeight="1" outlineLevel="2">
      <c r="A2377" s="1163">
        <v>314</v>
      </c>
      <c r="B2377" s="1164"/>
      <c r="C2377" s="1165"/>
      <c r="D2377" s="1166"/>
      <c r="E2377" s="587" t="e">
        <f t="shared" si="65"/>
        <v>#DIV/0!</v>
      </c>
    </row>
    <row r="2378" spans="1:5" s="17" customFormat="1" ht="16.75" customHeight="1" outlineLevel="2">
      <c r="A2378" s="1163">
        <v>315</v>
      </c>
      <c r="B2378" s="1164"/>
      <c r="C2378" s="1165"/>
      <c r="D2378" s="1166"/>
      <c r="E2378" s="587" t="e">
        <f t="shared" si="65"/>
        <v>#DIV/0!</v>
      </c>
    </row>
    <row r="2379" spans="1:5" s="17" customFormat="1" ht="16.75" customHeight="1" outlineLevel="2">
      <c r="A2379" s="1163">
        <v>316</v>
      </c>
      <c r="B2379" s="1164"/>
      <c r="C2379" s="1165"/>
      <c r="D2379" s="1166"/>
      <c r="E2379" s="587" t="e">
        <f t="shared" si="65"/>
        <v>#DIV/0!</v>
      </c>
    </row>
    <row r="2380" spans="1:5" s="17" customFormat="1" ht="16.75" customHeight="1" outlineLevel="2">
      <c r="A2380" s="1163">
        <v>317</v>
      </c>
      <c r="B2380" s="1164"/>
      <c r="C2380" s="1165"/>
      <c r="D2380" s="1166"/>
      <c r="E2380" s="587" t="e">
        <f t="shared" si="65"/>
        <v>#DIV/0!</v>
      </c>
    </row>
    <row r="2381" spans="1:5" s="17" customFormat="1" ht="16.75" customHeight="1" outlineLevel="2">
      <c r="A2381" s="1163">
        <v>318</v>
      </c>
      <c r="B2381" s="1164"/>
      <c r="C2381" s="1165"/>
      <c r="D2381" s="1166"/>
      <c r="E2381" s="587" t="e">
        <f t="shared" si="65"/>
        <v>#DIV/0!</v>
      </c>
    </row>
    <row r="2382" spans="1:5" s="17" customFormat="1" ht="16.75" customHeight="1" outlineLevel="2">
      <c r="A2382" s="1163">
        <v>319</v>
      </c>
      <c r="B2382" s="1164"/>
      <c r="C2382" s="1165"/>
      <c r="D2382" s="1166"/>
      <c r="E2382" s="587" t="e">
        <f t="shared" si="65"/>
        <v>#DIV/0!</v>
      </c>
    </row>
    <row r="2383" spans="1:5" s="17" customFormat="1" ht="16.75" customHeight="1" outlineLevel="2">
      <c r="A2383" s="1163">
        <v>320</v>
      </c>
      <c r="B2383" s="1164"/>
      <c r="C2383" s="1165"/>
      <c r="D2383" s="1166"/>
      <c r="E2383" s="587" t="e">
        <f t="shared" si="65"/>
        <v>#DIV/0!</v>
      </c>
    </row>
    <row r="2384" spans="1:5" s="17" customFormat="1" ht="16.75" customHeight="1" outlineLevel="2">
      <c r="A2384" s="1163">
        <v>321</v>
      </c>
      <c r="B2384" s="1164"/>
      <c r="C2384" s="1165"/>
      <c r="D2384" s="1166"/>
      <c r="E2384" s="587" t="e">
        <f t="shared" si="65"/>
        <v>#DIV/0!</v>
      </c>
    </row>
    <row r="2385" spans="1:5" s="17" customFormat="1" ht="16.75" customHeight="1" outlineLevel="2">
      <c r="A2385" s="1163">
        <v>322</v>
      </c>
      <c r="B2385" s="1164"/>
      <c r="C2385" s="1165"/>
      <c r="D2385" s="1166"/>
      <c r="E2385" s="587" t="e">
        <f t="shared" si="65"/>
        <v>#DIV/0!</v>
      </c>
    </row>
    <row r="2386" spans="1:5" s="17" customFormat="1" ht="16.75" customHeight="1" outlineLevel="2">
      <c r="A2386" s="1163">
        <v>323</v>
      </c>
      <c r="B2386" s="1164"/>
      <c r="C2386" s="1165"/>
      <c r="D2386" s="1166"/>
      <c r="E2386" s="587" t="e">
        <f t="shared" si="65"/>
        <v>#DIV/0!</v>
      </c>
    </row>
    <row r="2387" spans="1:5" s="17" customFormat="1" ht="16.75" customHeight="1" outlineLevel="2">
      <c r="A2387" s="1163">
        <v>324</v>
      </c>
      <c r="B2387" s="1164"/>
      <c r="C2387" s="1165"/>
      <c r="D2387" s="1166"/>
      <c r="E2387" s="587" t="e">
        <f t="shared" si="65"/>
        <v>#DIV/0!</v>
      </c>
    </row>
    <row r="2388" spans="1:5" s="17" customFormat="1" ht="16.75" customHeight="1" outlineLevel="2">
      <c r="A2388" s="1163">
        <v>325</v>
      </c>
      <c r="B2388" s="1164"/>
      <c r="C2388" s="1165"/>
      <c r="D2388" s="1166"/>
      <c r="E2388" s="587" t="e">
        <f t="shared" si="65"/>
        <v>#DIV/0!</v>
      </c>
    </row>
    <row r="2389" spans="1:5" s="17" customFormat="1" ht="16.75" customHeight="1" outlineLevel="2">
      <c r="A2389" s="1163">
        <v>326</v>
      </c>
      <c r="B2389" s="1164"/>
      <c r="C2389" s="1165"/>
      <c r="D2389" s="1166"/>
      <c r="E2389" s="587" t="e">
        <f t="shared" si="65"/>
        <v>#DIV/0!</v>
      </c>
    </row>
    <row r="2390" spans="1:5" s="17" customFormat="1" ht="16.75" customHeight="1" outlineLevel="2">
      <c r="A2390" s="1163">
        <v>327</v>
      </c>
      <c r="B2390" s="1164"/>
      <c r="C2390" s="1165"/>
      <c r="D2390" s="1166"/>
      <c r="E2390" s="587" t="e">
        <f t="shared" si="65"/>
        <v>#DIV/0!</v>
      </c>
    </row>
    <row r="2391" spans="1:5" s="17" customFormat="1" ht="16.75" customHeight="1" outlineLevel="2">
      <c r="A2391" s="1163">
        <v>328</v>
      </c>
      <c r="B2391" s="1164"/>
      <c r="C2391" s="1165"/>
      <c r="D2391" s="1166"/>
      <c r="E2391" s="587" t="e">
        <f t="shared" si="65"/>
        <v>#DIV/0!</v>
      </c>
    </row>
    <row r="2392" spans="1:5" s="17" customFormat="1" ht="16.75" customHeight="1" outlineLevel="2">
      <c r="A2392" s="1163">
        <v>329</v>
      </c>
      <c r="B2392" s="1164"/>
      <c r="C2392" s="1165"/>
      <c r="D2392" s="1166"/>
      <c r="E2392" s="587" t="e">
        <f t="shared" si="65"/>
        <v>#DIV/0!</v>
      </c>
    </row>
    <row r="2393" spans="1:5" s="17" customFormat="1" ht="16.75" customHeight="1" outlineLevel="2">
      <c r="A2393" s="1163">
        <v>330</v>
      </c>
      <c r="B2393" s="1164"/>
      <c r="C2393" s="1165"/>
      <c r="D2393" s="1166"/>
      <c r="E2393" s="587" t="e">
        <f t="shared" si="65"/>
        <v>#DIV/0!</v>
      </c>
    </row>
    <row r="2394" spans="1:5" s="17" customFormat="1" ht="16.75" customHeight="1" outlineLevel="2">
      <c r="A2394" s="1163">
        <v>331</v>
      </c>
      <c r="B2394" s="1164"/>
      <c r="C2394" s="1165"/>
      <c r="D2394" s="1166"/>
      <c r="E2394" s="587" t="e">
        <f t="shared" si="65"/>
        <v>#DIV/0!</v>
      </c>
    </row>
    <row r="2395" spans="1:5" s="17" customFormat="1" ht="16.75" customHeight="1" outlineLevel="2">
      <c r="A2395" s="1163">
        <v>332</v>
      </c>
      <c r="B2395" s="1164"/>
      <c r="C2395" s="1165"/>
      <c r="D2395" s="1166"/>
      <c r="E2395" s="587" t="e">
        <f t="shared" si="65"/>
        <v>#DIV/0!</v>
      </c>
    </row>
    <row r="2396" spans="1:5" s="17" customFormat="1" ht="16.75" customHeight="1" outlineLevel="2">
      <c r="A2396" s="1163">
        <v>333</v>
      </c>
      <c r="B2396" s="1164"/>
      <c r="C2396" s="1165"/>
      <c r="D2396" s="1166"/>
      <c r="E2396" s="587" t="e">
        <f t="shared" si="65"/>
        <v>#DIV/0!</v>
      </c>
    </row>
    <row r="2397" spans="1:5" s="17" customFormat="1" ht="16.75" customHeight="1" outlineLevel="2">
      <c r="A2397" s="1163">
        <v>334</v>
      </c>
      <c r="B2397" s="1164"/>
      <c r="C2397" s="1165"/>
      <c r="D2397" s="1166"/>
      <c r="E2397" s="587" t="e">
        <f t="shared" si="65"/>
        <v>#DIV/0!</v>
      </c>
    </row>
    <row r="2398" spans="1:5" s="17" customFormat="1" ht="16.75" customHeight="1" outlineLevel="2">
      <c r="A2398" s="1163">
        <v>335</v>
      </c>
      <c r="B2398" s="1164"/>
      <c r="C2398" s="1165"/>
      <c r="D2398" s="1166"/>
      <c r="E2398" s="587" t="e">
        <f t="shared" si="65"/>
        <v>#DIV/0!</v>
      </c>
    </row>
    <row r="2399" spans="1:5" s="17" customFormat="1" ht="16.75" customHeight="1" outlineLevel="2">
      <c r="A2399" s="1163">
        <v>336</v>
      </c>
      <c r="B2399" s="1164"/>
      <c r="C2399" s="1165"/>
      <c r="D2399" s="1166"/>
      <c r="E2399" s="587" t="e">
        <f t="shared" si="65"/>
        <v>#DIV/0!</v>
      </c>
    </row>
    <row r="2400" spans="1:5" s="17" customFormat="1" ht="16.75" customHeight="1" outlineLevel="2">
      <c r="A2400" s="1163">
        <v>337</v>
      </c>
      <c r="B2400" s="1164"/>
      <c r="C2400" s="1165"/>
      <c r="D2400" s="1166"/>
      <c r="E2400" s="587" t="e">
        <f t="shared" si="65"/>
        <v>#DIV/0!</v>
      </c>
    </row>
    <row r="2401" spans="1:5" s="17" customFormat="1" ht="16.75" customHeight="1" outlineLevel="2">
      <c r="A2401" s="1163">
        <v>338</v>
      </c>
      <c r="B2401" s="1164"/>
      <c r="C2401" s="1165"/>
      <c r="D2401" s="1166"/>
      <c r="E2401" s="587" t="e">
        <f t="shared" si="65"/>
        <v>#DIV/0!</v>
      </c>
    </row>
    <row r="2402" spans="1:5" s="17" customFormat="1" ht="16.75" customHeight="1" outlineLevel="2">
      <c r="A2402" s="1163">
        <v>339</v>
      </c>
      <c r="B2402" s="1164"/>
      <c r="C2402" s="1165"/>
      <c r="D2402" s="1166"/>
      <c r="E2402" s="587" t="e">
        <f t="shared" si="65"/>
        <v>#DIV/0!</v>
      </c>
    </row>
    <row r="2403" spans="1:5" s="17" customFormat="1" ht="16.75" customHeight="1" outlineLevel="2">
      <c r="A2403" s="1163">
        <v>340</v>
      </c>
      <c r="B2403" s="1164"/>
      <c r="C2403" s="1165"/>
      <c r="D2403" s="1166"/>
      <c r="E2403" s="587" t="e">
        <f t="shared" si="65"/>
        <v>#DIV/0!</v>
      </c>
    </row>
    <row r="2404" spans="1:5" s="17" customFormat="1" ht="16.75" customHeight="1" outlineLevel="2">
      <c r="A2404" s="1163">
        <v>341</v>
      </c>
      <c r="B2404" s="1164"/>
      <c r="C2404" s="1165"/>
      <c r="D2404" s="1166"/>
      <c r="E2404" s="587" t="e">
        <f t="shared" si="65"/>
        <v>#DIV/0!</v>
      </c>
    </row>
    <row r="2405" spans="1:5" s="17" customFormat="1" ht="16.75" customHeight="1" outlineLevel="2">
      <c r="A2405" s="1163">
        <v>342</v>
      </c>
      <c r="B2405" s="1164"/>
      <c r="C2405" s="1165"/>
      <c r="D2405" s="1166"/>
      <c r="E2405" s="587" t="e">
        <f t="shared" si="65"/>
        <v>#DIV/0!</v>
      </c>
    </row>
    <row r="2406" spans="1:5" s="17" customFormat="1" ht="16.75" customHeight="1" outlineLevel="2">
      <c r="A2406" s="1163">
        <v>343</v>
      </c>
      <c r="B2406" s="1164"/>
      <c r="C2406" s="1165"/>
      <c r="D2406" s="1166"/>
      <c r="E2406" s="587" t="e">
        <f t="shared" si="65"/>
        <v>#DIV/0!</v>
      </c>
    </row>
    <row r="2407" spans="1:5" s="17" customFormat="1" ht="16.75" customHeight="1" outlineLevel="2">
      <c r="A2407" s="1163">
        <v>344</v>
      </c>
      <c r="B2407" s="1164"/>
      <c r="C2407" s="1165"/>
      <c r="D2407" s="1166"/>
      <c r="E2407" s="587" t="e">
        <f t="shared" si="65"/>
        <v>#DIV/0!</v>
      </c>
    </row>
    <row r="2408" spans="1:5" s="17" customFormat="1" ht="16.75" customHeight="1" outlineLevel="2">
      <c r="A2408" s="1163">
        <v>345</v>
      </c>
      <c r="B2408" s="1164"/>
      <c r="C2408" s="1165"/>
      <c r="D2408" s="1166"/>
      <c r="E2408" s="587" t="e">
        <f t="shared" si="65"/>
        <v>#DIV/0!</v>
      </c>
    </row>
    <row r="2409" spans="1:5" s="17" customFormat="1" ht="16.75" customHeight="1" outlineLevel="2">
      <c r="A2409" s="1163">
        <v>346</v>
      </c>
      <c r="B2409" s="1164"/>
      <c r="C2409" s="1165"/>
      <c r="D2409" s="1166"/>
      <c r="E2409" s="587" t="e">
        <f t="shared" si="65"/>
        <v>#DIV/0!</v>
      </c>
    </row>
    <row r="2410" spans="1:5" s="17" customFormat="1" ht="16.75" customHeight="1" outlineLevel="2">
      <c r="A2410" s="1163">
        <v>347</v>
      </c>
      <c r="B2410" s="1164"/>
      <c r="C2410" s="1165"/>
      <c r="D2410" s="1166"/>
      <c r="E2410" s="587" t="e">
        <f t="shared" si="65"/>
        <v>#DIV/0!</v>
      </c>
    </row>
    <row r="2411" spans="1:5" s="17" customFormat="1" ht="16.75" customHeight="1" outlineLevel="2">
      <c r="A2411" s="1163">
        <v>348</v>
      </c>
      <c r="B2411" s="1164"/>
      <c r="C2411" s="1165"/>
      <c r="D2411" s="1166"/>
      <c r="E2411" s="587" t="e">
        <f t="shared" si="65"/>
        <v>#DIV/0!</v>
      </c>
    </row>
    <row r="2412" spans="1:5" s="17" customFormat="1" ht="16.75" customHeight="1" outlineLevel="2">
      <c r="A2412" s="1163">
        <v>349</v>
      </c>
      <c r="B2412" s="1164"/>
      <c r="C2412" s="1165"/>
      <c r="D2412" s="1166"/>
      <c r="E2412" s="587" t="e">
        <f t="shared" si="65"/>
        <v>#DIV/0!</v>
      </c>
    </row>
    <row r="2413" spans="1:5" s="17" customFormat="1" ht="16.75" customHeight="1" outlineLevel="2">
      <c r="A2413" s="1163">
        <v>350</v>
      </c>
      <c r="B2413" s="1164"/>
      <c r="C2413" s="1165"/>
      <c r="D2413" s="1166"/>
      <c r="E2413" s="587" t="e">
        <f t="shared" si="65"/>
        <v>#DIV/0!</v>
      </c>
    </row>
    <row r="2414" spans="1:5" s="17" customFormat="1" ht="16.75" customHeight="1" outlineLevel="2">
      <c r="A2414" s="1163">
        <v>351</v>
      </c>
      <c r="B2414" s="1164"/>
      <c r="C2414" s="1165"/>
      <c r="D2414" s="1166"/>
      <c r="E2414" s="587" t="e">
        <f t="shared" si="65"/>
        <v>#DIV/0!</v>
      </c>
    </row>
    <row r="2415" spans="1:5" s="17" customFormat="1" ht="16.75" customHeight="1" outlineLevel="2">
      <c r="A2415" s="1163">
        <v>352</v>
      </c>
      <c r="B2415" s="1164"/>
      <c r="C2415" s="1165"/>
      <c r="D2415" s="1166"/>
      <c r="E2415" s="587" t="e">
        <f t="shared" si="65"/>
        <v>#DIV/0!</v>
      </c>
    </row>
    <row r="2416" spans="1:5" s="17" customFormat="1" ht="16.75" customHeight="1" outlineLevel="2">
      <c r="A2416" s="1163">
        <v>353</v>
      </c>
      <c r="B2416" s="1164"/>
      <c r="C2416" s="1165"/>
      <c r="D2416" s="1166"/>
      <c r="E2416" s="587" t="e">
        <f t="shared" si="65"/>
        <v>#DIV/0!</v>
      </c>
    </row>
    <row r="2417" spans="1:5" s="17" customFormat="1" ht="16.75" customHeight="1" outlineLevel="2">
      <c r="A2417" s="1163">
        <v>354</v>
      </c>
      <c r="B2417" s="1164"/>
      <c r="C2417" s="1165"/>
      <c r="D2417" s="1166"/>
      <c r="E2417" s="587" t="e">
        <f t="shared" si="65"/>
        <v>#DIV/0!</v>
      </c>
    </row>
    <row r="2418" spans="1:5" s="17" customFormat="1" ht="16.75" customHeight="1" outlineLevel="2">
      <c r="A2418" s="1163">
        <v>355</v>
      </c>
      <c r="B2418" s="1164"/>
      <c r="C2418" s="1165"/>
      <c r="D2418" s="1166"/>
      <c r="E2418" s="587" t="e">
        <f t="shared" si="65"/>
        <v>#DIV/0!</v>
      </c>
    </row>
    <row r="2419" spans="1:5" s="17" customFormat="1" ht="16.75" customHeight="1" outlineLevel="2">
      <c r="A2419" s="1163">
        <v>356</v>
      </c>
      <c r="B2419" s="1164"/>
      <c r="C2419" s="1165"/>
      <c r="D2419" s="1166"/>
      <c r="E2419" s="587" t="e">
        <f t="shared" si="65"/>
        <v>#DIV/0!</v>
      </c>
    </row>
    <row r="2420" spans="1:5" s="17" customFormat="1" ht="16.75" customHeight="1" outlineLevel="2">
      <c r="A2420" s="1163">
        <v>357</v>
      </c>
      <c r="B2420" s="1164"/>
      <c r="C2420" s="1165"/>
      <c r="D2420" s="1166"/>
      <c r="E2420" s="587" t="e">
        <f t="shared" si="65"/>
        <v>#DIV/0!</v>
      </c>
    </row>
    <row r="2421" spans="1:5" s="17" customFormat="1" ht="16.75" customHeight="1" outlineLevel="2">
      <c r="A2421" s="1163">
        <v>358</v>
      </c>
      <c r="B2421" s="1164"/>
      <c r="C2421" s="1165"/>
      <c r="D2421" s="1166"/>
      <c r="E2421" s="587" t="e">
        <f t="shared" si="65"/>
        <v>#DIV/0!</v>
      </c>
    </row>
    <row r="2422" spans="1:5" s="17" customFormat="1" ht="16.75" customHeight="1" outlineLevel="2">
      <c r="A2422" s="1163">
        <v>359</v>
      </c>
      <c r="B2422" s="1164"/>
      <c r="C2422" s="1165"/>
      <c r="D2422" s="1166"/>
      <c r="E2422" s="587" t="e">
        <f t="shared" si="65"/>
        <v>#DIV/0!</v>
      </c>
    </row>
    <row r="2423" spans="1:5" s="17" customFormat="1" ht="16.75" customHeight="1" outlineLevel="2">
      <c r="A2423" s="1163">
        <v>360</v>
      </c>
      <c r="B2423" s="1164"/>
      <c r="C2423" s="1165"/>
      <c r="D2423" s="1166"/>
      <c r="E2423" s="587" t="e">
        <f t="shared" si="65"/>
        <v>#DIV/0!</v>
      </c>
    </row>
    <row r="2424" spans="1:5" s="17" customFormat="1" ht="16.75" customHeight="1" outlineLevel="2">
      <c r="A2424" s="1163">
        <v>361</v>
      </c>
      <c r="B2424" s="1164"/>
      <c r="C2424" s="1165"/>
      <c r="D2424" s="1166"/>
      <c r="E2424" s="587" t="e">
        <f t="shared" si="65"/>
        <v>#DIV/0!</v>
      </c>
    </row>
    <row r="2425" spans="1:5" s="17" customFormat="1" ht="16.75" customHeight="1" outlineLevel="2">
      <c r="A2425" s="1163">
        <v>362</v>
      </c>
      <c r="B2425" s="1164"/>
      <c r="C2425" s="1165"/>
      <c r="D2425" s="1166"/>
      <c r="E2425" s="587" t="e">
        <f t="shared" si="65"/>
        <v>#DIV/0!</v>
      </c>
    </row>
    <row r="2426" spans="1:5" s="17" customFormat="1" ht="16.75" customHeight="1" outlineLevel="2">
      <c r="A2426" s="1163">
        <v>363</v>
      </c>
      <c r="B2426" s="1164"/>
      <c r="C2426" s="1165"/>
      <c r="D2426" s="1166"/>
      <c r="E2426" s="587" t="e">
        <f t="shared" si="65"/>
        <v>#DIV/0!</v>
      </c>
    </row>
    <row r="2427" spans="1:5" s="17" customFormat="1" ht="16.75" customHeight="1" outlineLevel="2">
      <c r="A2427" s="1163">
        <v>364</v>
      </c>
      <c r="B2427" s="1164"/>
      <c r="C2427" s="1165"/>
      <c r="D2427" s="1166"/>
      <c r="E2427" s="587" t="e">
        <f t="shared" ref="E2427:E2490" si="66">IF(AND(C2427&gt;=D$2057,C2427&lt;=D$2056),1,0)</f>
        <v>#DIV/0!</v>
      </c>
    </row>
    <row r="2428" spans="1:5" s="17" customFormat="1" ht="16.75" customHeight="1" outlineLevel="2">
      <c r="A2428" s="1163">
        <v>365</v>
      </c>
      <c r="B2428" s="1164"/>
      <c r="C2428" s="1165"/>
      <c r="D2428" s="1166"/>
      <c r="E2428" s="587" t="e">
        <f t="shared" si="66"/>
        <v>#DIV/0!</v>
      </c>
    </row>
    <row r="2429" spans="1:5" s="17" customFormat="1" ht="16.75" customHeight="1" outlineLevel="2">
      <c r="A2429" s="1163">
        <v>366</v>
      </c>
      <c r="B2429" s="1164"/>
      <c r="C2429" s="1165"/>
      <c r="D2429" s="1166"/>
      <c r="E2429" s="587" t="e">
        <f t="shared" si="66"/>
        <v>#DIV/0!</v>
      </c>
    </row>
    <row r="2430" spans="1:5" s="17" customFormat="1" ht="16.75" customHeight="1" outlineLevel="2">
      <c r="A2430" s="1163">
        <v>367</v>
      </c>
      <c r="B2430" s="1164"/>
      <c r="C2430" s="1165"/>
      <c r="D2430" s="1166"/>
      <c r="E2430" s="587" t="e">
        <f t="shared" si="66"/>
        <v>#DIV/0!</v>
      </c>
    </row>
    <row r="2431" spans="1:5" s="17" customFormat="1" ht="16.75" customHeight="1" outlineLevel="2">
      <c r="A2431" s="1163">
        <v>368</v>
      </c>
      <c r="B2431" s="1164"/>
      <c r="C2431" s="1165"/>
      <c r="D2431" s="1166"/>
      <c r="E2431" s="587" t="e">
        <f t="shared" si="66"/>
        <v>#DIV/0!</v>
      </c>
    </row>
    <row r="2432" spans="1:5" s="17" customFormat="1" ht="16.75" customHeight="1" outlineLevel="2">
      <c r="A2432" s="1163">
        <v>369</v>
      </c>
      <c r="B2432" s="1164"/>
      <c r="C2432" s="1165"/>
      <c r="D2432" s="1166"/>
      <c r="E2432" s="587" t="e">
        <f t="shared" si="66"/>
        <v>#DIV/0!</v>
      </c>
    </row>
    <row r="2433" spans="1:5" s="17" customFormat="1" ht="16.75" customHeight="1" outlineLevel="2">
      <c r="A2433" s="1163">
        <v>370</v>
      </c>
      <c r="B2433" s="1164"/>
      <c r="C2433" s="1165"/>
      <c r="D2433" s="1166"/>
      <c r="E2433" s="587" t="e">
        <f t="shared" si="66"/>
        <v>#DIV/0!</v>
      </c>
    </row>
    <row r="2434" spans="1:5" s="17" customFormat="1" ht="16.75" customHeight="1" outlineLevel="2">
      <c r="A2434" s="1163">
        <v>371</v>
      </c>
      <c r="B2434" s="1164"/>
      <c r="C2434" s="1165"/>
      <c r="D2434" s="1166"/>
      <c r="E2434" s="587" t="e">
        <f t="shared" si="66"/>
        <v>#DIV/0!</v>
      </c>
    </row>
    <row r="2435" spans="1:5" s="17" customFormat="1" ht="16.75" customHeight="1" outlineLevel="2">
      <c r="A2435" s="1163">
        <v>372</v>
      </c>
      <c r="B2435" s="1164"/>
      <c r="C2435" s="1165"/>
      <c r="D2435" s="1166"/>
      <c r="E2435" s="587" t="e">
        <f t="shared" si="66"/>
        <v>#DIV/0!</v>
      </c>
    </row>
    <row r="2436" spans="1:5" s="17" customFormat="1" ht="16.75" customHeight="1" outlineLevel="2">
      <c r="A2436" s="1163">
        <v>373</v>
      </c>
      <c r="B2436" s="1164"/>
      <c r="C2436" s="1165"/>
      <c r="D2436" s="1166"/>
      <c r="E2436" s="587" t="e">
        <f t="shared" si="66"/>
        <v>#DIV/0!</v>
      </c>
    </row>
    <row r="2437" spans="1:5" s="17" customFormat="1" ht="16.75" customHeight="1" outlineLevel="2">
      <c r="A2437" s="1163">
        <v>374</v>
      </c>
      <c r="B2437" s="1164"/>
      <c r="C2437" s="1165"/>
      <c r="D2437" s="1166"/>
      <c r="E2437" s="587" t="e">
        <f t="shared" si="66"/>
        <v>#DIV/0!</v>
      </c>
    </row>
    <row r="2438" spans="1:5" s="17" customFormat="1" ht="16.75" customHeight="1" outlineLevel="2">
      <c r="A2438" s="1163">
        <v>375</v>
      </c>
      <c r="B2438" s="1164"/>
      <c r="C2438" s="1165"/>
      <c r="D2438" s="1166"/>
      <c r="E2438" s="587" t="e">
        <f t="shared" si="66"/>
        <v>#DIV/0!</v>
      </c>
    </row>
    <row r="2439" spans="1:5" s="17" customFormat="1" ht="16.75" customHeight="1" outlineLevel="2">
      <c r="A2439" s="1163">
        <v>376</v>
      </c>
      <c r="B2439" s="1164"/>
      <c r="C2439" s="1165"/>
      <c r="D2439" s="1166"/>
      <c r="E2439" s="587" t="e">
        <f t="shared" si="66"/>
        <v>#DIV/0!</v>
      </c>
    </row>
    <row r="2440" spans="1:5" s="17" customFormat="1" ht="16.75" customHeight="1" outlineLevel="2">
      <c r="A2440" s="1163">
        <v>377</v>
      </c>
      <c r="B2440" s="1164"/>
      <c r="C2440" s="1165"/>
      <c r="D2440" s="1166"/>
      <c r="E2440" s="587" t="e">
        <f t="shared" si="66"/>
        <v>#DIV/0!</v>
      </c>
    </row>
    <row r="2441" spans="1:5" s="17" customFormat="1" ht="16.75" customHeight="1" outlineLevel="2">
      <c r="A2441" s="1163">
        <v>378</v>
      </c>
      <c r="B2441" s="1164"/>
      <c r="C2441" s="1165"/>
      <c r="D2441" s="1166"/>
      <c r="E2441" s="587" t="e">
        <f t="shared" si="66"/>
        <v>#DIV/0!</v>
      </c>
    </row>
    <row r="2442" spans="1:5" s="17" customFormat="1" ht="16.75" customHeight="1" outlineLevel="2">
      <c r="A2442" s="1163">
        <v>379</v>
      </c>
      <c r="B2442" s="1164"/>
      <c r="C2442" s="1165"/>
      <c r="D2442" s="1166"/>
      <c r="E2442" s="587" t="e">
        <f t="shared" si="66"/>
        <v>#DIV/0!</v>
      </c>
    </row>
    <row r="2443" spans="1:5" s="17" customFormat="1" ht="16.75" customHeight="1" outlineLevel="2">
      <c r="A2443" s="1163">
        <v>380</v>
      </c>
      <c r="B2443" s="1164"/>
      <c r="C2443" s="1165"/>
      <c r="D2443" s="1166"/>
      <c r="E2443" s="587" t="e">
        <f t="shared" si="66"/>
        <v>#DIV/0!</v>
      </c>
    </row>
    <row r="2444" spans="1:5" s="17" customFormat="1" ht="16.75" customHeight="1" outlineLevel="2">
      <c r="A2444" s="1163">
        <v>381</v>
      </c>
      <c r="B2444" s="1164"/>
      <c r="C2444" s="1165"/>
      <c r="D2444" s="1166"/>
      <c r="E2444" s="587" t="e">
        <f t="shared" si="66"/>
        <v>#DIV/0!</v>
      </c>
    </row>
    <row r="2445" spans="1:5" s="17" customFormat="1" ht="16.75" customHeight="1" outlineLevel="2">
      <c r="A2445" s="1163">
        <v>382</v>
      </c>
      <c r="B2445" s="1164"/>
      <c r="C2445" s="1165"/>
      <c r="D2445" s="1166"/>
      <c r="E2445" s="587" t="e">
        <f t="shared" si="66"/>
        <v>#DIV/0!</v>
      </c>
    </row>
    <row r="2446" spans="1:5" s="17" customFormat="1" ht="16.75" customHeight="1" outlineLevel="2">
      <c r="A2446" s="1163">
        <v>383</v>
      </c>
      <c r="B2446" s="1164"/>
      <c r="C2446" s="1165"/>
      <c r="D2446" s="1166"/>
      <c r="E2446" s="587" t="e">
        <f t="shared" si="66"/>
        <v>#DIV/0!</v>
      </c>
    </row>
    <row r="2447" spans="1:5" s="17" customFormat="1" ht="16.75" customHeight="1" outlineLevel="2">
      <c r="A2447" s="1163">
        <v>384</v>
      </c>
      <c r="B2447" s="1164"/>
      <c r="C2447" s="1165"/>
      <c r="D2447" s="1166"/>
      <c r="E2447" s="587" t="e">
        <f t="shared" si="66"/>
        <v>#DIV/0!</v>
      </c>
    </row>
    <row r="2448" spans="1:5" s="17" customFormat="1" ht="16.75" customHeight="1" outlineLevel="2">
      <c r="A2448" s="1163">
        <v>385</v>
      </c>
      <c r="B2448" s="1164"/>
      <c r="C2448" s="1165"/>
      <c r="D2448" s="1166"/>
      <c r="E2448" s="587" t="e">
        <f t="shared" si="66"/>
        <v>#DIV/0!</v>
      </c>
    </row>
    <row r="2449" spans="1:5" s="17" customFormat="1" ht="16.75" customHeight="1" outlineLevel="2">
      <c r="A2449" s="1163">
        <v>386</v>
      </c>
      <c r="B2449" s="1164"/>
      <c r="C2449" s="1165"/>
      <c r="D2449" s="1166"/>
      <c r="E2449" s="587" t="e">
        <f t="shared" si="66"/>
        <v>#DIV/0!</v>
      </c>
    </row>
    <row r="2450" spans="1:5" s="17" customFormat="1" ht="16.75" customHeight="1" outlineLevel="2">
      <c r="A2450" s="1163">
        <v>387</v>
      </c>
      <c r="B2450" s="1164"/>
      <c r="C2450" s="1165"/>
      <c r="D2450" s="1166"/>
      <c r="E2450" s="587" t="e">
        <f t="shared" si="66"/>
        <v>#DIV/0!</v>
      </c>
    </row>
    <row r="2451" spans="1:5" s="17" customFormat="1" ht="16.75" customHeight="1" outlineLevel="2">
      <c r="A2451" s="1163">
        <v>388</v>
      </c>
      <c r="B2451" s="1164"/>
      <c r="C2451" s="1165"/>
      <c r="D2451" s="1166"/>
      <c r="E2451" s="587" t="e">
        <f t="shared" si="66"/>
        <v>#DIV/0!</v>
      </c>
    </row>
    <row r="2452" spans="1:5" s="17" customFormat="1" ht="16.75" customHeight="1" outlineLevel="2">
      <c r="A2452" s="1163">
        <v>389</v>
      </c>
      <c r="B2452" s="1164"/>
      <c r="C2452" s="1165"/>
      <c r="D2452" s="1166"/>
      <c r="E2452" s="587" t="e">
        <f t="shared" si="66"/>
        <v>#DIV/0!</v>
      </c>
    </row>
    <row r="2453" spans="1:5" s="17" customFormat="1" ht="16.75" customHeight="1" outlineLevel="2">
      <c r="A2453" s="1163">
        <v>390</v>
      </c>
      <c r="B2453" s="1164"/>
      <c r="C2453" s="1165"/>
      <c r="D2453" s="1166"/>
      <c r="E2453" s="587" t="e">
        <f t="shared" si="66"/>
        <v>#DIV/0!</v>
      </c>
    </row>
    <row r="2454" spans="1:5" s="17" customFormat="1" ht="16.75" customHeight="1" outlineLevel="2">
      <c r="A2454" s="1163">
        <v>391</v>
      </c>
      <c r="B2454" s="1164"/>
      <c r="C2454" s="1165"/>
      <c r="D2454" s="1166"/>
      <c r="E2454" s="587" t="e">
        <f t="shared" si="66"/>
        <v>#DIV/0!</v>
      </c>
    </row>
    <row r="2455" spans="1:5" s="17" customFormat="1" ht="16.75" customHeight="1" outlineLevel="2">
      <c r="A2455" s="1163">
        <v>392</v>
      </c>
      <c r="B2455" s="1164"/>
      <c r="C2455" s="1165"/>
      <c r="D2455" s="1166"/>
      <c r="E2455" s="587" t="e">
        <f t="shared" si="66"/>
        <v>#DIV/0!</v>
      </c>
    </row>
    <row r="2456" spans="1:5" s="17" customFormat="1" ht="16.75" customHeight="1" outlineLevel="2">
      <c r="A2456" s="1163">
        <v>393</v>
      </c>
      <c r="B2456" s="1164"/>
      <c r="C2456" s="1165"/>
      <c r="D2456" s="1166"/>
      <c r="E2456" s="587" t="e">
        <f t="shared" si="66"/>
        <v>#DIV/0!</v>
      </c>
    </row>
    <row r="2457" spans="1:5" s="17" customFormat="1" ht="16.75" customHeight="1" outlineLevel="2">
      <c r="A2457" s="1163">
        <v>394</v>
      </c>
      <c r="B2457" s="1164"/>
      <c r="C2457" s="1165"/>
      <c r="D2457" s="1166"/>
      <c r="E2457" s="587" t="e">
        <f t="shared" si="66"/>
        <v>#DIV/0!</v>
      </c>
    </row>
    <row r="2458" spans="1:5" s="17" customFormat="1" ht="16.75" customHeight="1" outlineLevel="2">
      <c r="A2458" s="1163">
        <v>395</v>
      </c>
      <c r="B2458" s="1164"/>
      <c r="C2458" s="1165"/>
      <c r="D2458" s="1166"/>
      <c r="E2458" s="587" t="e">
        <f t="shared" si="66"/>
        <v>#DIV/0!</v>
      </c>
    </row>
    <row r="2459" spans="1:5" s="17" customFormat="1" ht="16.75" customHeight="1" outlineLevel="2">
      <c r="A2459" s="1163">
        <v>396</v>
      </c>
      <c r="B2459" s="1164"/>
      <c r="C2459" s="1165"/>
      <c r="D2459" s="1166"/>
      <c r="E2459" s="587" t="e">
        <f t="shared" si="66"/>
        <v>#DIV/0!</v>
      </c>
    </row>
    <row r="2460" spans="1:5" s="17" customFormat="1" ht="16.75" customHeight="1" outlineLevel="2">
      <c r="A2460" s="1163">
        <v>397</v>
      </c>
      <c r="B2460" s="1164"/>
      <c r="C2460" s="1165"/>
      <c r="D2460" s="1166"/>
      <c r="E2460" s="587" t="e">
        <f t="shared" si="66"/>
        <v>#DIV/0!</v>
      </c>
    </row>
    <row r="2461" spans="1:5" s="17" customFormat="1" ht="16.75" customHeight="1" outlineLevel="2">
      <c r="A2461" s="1163">
        <v>398</v>
      </c>
      <c r="B2461" s="1164"/>
      <c r="C2461" s="1165"/>
      <c r="D2461" s="1166"/>
      <c r="E2461" s="587" t="e">
        <f t="shared" si="66"/>
        <v>#DIV/0!</v>
      </c>
    </row>
    <row r="2462" spans="1:5" s="17" customFormat="1" ht="16.75" customHeight="1" outlineLevel="2">
      <c r="A2462" s="1163">
        <v>399</v>
      </c>
      <c r="B2462" s="1164"/>
      <c r="C2462" s="1165"/>
      <c r="D2462" s="1166"/>
      <c r="E2462" s="587" t="e">
        <f t="shared" si="66"/>
        <v>#DIV/0!</v>
      </c>
    </row>
    <row r="2463" spans="1:5" s="17" customFormat="1" ht="16.75" customHeight="1" outlineLevel="2">
      <c r="A2463" s="1163">
        <v>400</v>
      </c>
      <c r="B2463" s="1164"/>
      <c r="C2463" s="1165"/>
      <c r="D2463" s="1166"/>
      <c r="E2463" s="587" t="e">
        <f t="shared" si="66"/>
        <v>#DIV/0!</v>
      </c>
    </row>
    <row r="2464" spans="1:5" s="17" customFormat="1" ht="16.75" customHeight="1" outlineLevel="2">
      <c r="A2464" s="1163">
        <v>401</v>
      </c>
      <c r="B2464" s="1164"/>
      <c r="C2464" s="1165"/>
      <c r="D2464" s="1166"/>
      <c r="E2464" s="587" t="e">
        <f t="shared" si="66"/>
        <v>#DIV/0!</v>
      </c>
    </row>
    <row r="2465" spans="1:5" s="17" customFormat="1" ht="16.75" customHeight="1" outlineLevel="2">
      <c r="A2465" s="1163">
        <v>402</v>
      </c>
      <c r="B2465" s="1164"/>
      <c r="C2465" s="1165"/>
      <c r="D2465" s="1166"/>
      <c r="E2465" s="587" t="e">
        <f t="shared" si="66"/>
        <v>#DIV/0!</v>
      </c>
    </row>
    <row r="2466" spans="1:5" s="17" customFormat="1" ht="16.75" customHeight="1" outlineLevel="2">
      <c r="A2466" s="1163">
        <v>403</v>
      </c>
      <c r="B2466" s="1164"/>
      <c r="C2466" s="1165"/>
      <c r="D2466" s="1166"/>
      <c r="E2466" s="587" t="e">
        <f t="shared" si="66"/>
        <v>#DIV/0!</v>
      </c>
    </row>
    <row r="2467" spans="1:5" s="17" customFormat="1" ht="16.75" customHeight="1" outlineLevel="2">
      <c r="A2467" s="1163">
        <v>404</v>
      </c>
      <c r="B2467" s="1164"/>
      <c r="C2467" s="1165"/>
      <c r="D2467" s="1166"/>
      <c r="E2467" s="587" t="e">
        <f t="shared" si="66"/>
        <v>#DIV/0!</v>
      </c>
    </row>
    <row r="2468" spans="1:5" s="17" customFormat="1" ht="16.75" customHeight="1" outlineLevel="2">
      <c r="A2468" s="1163">
        <v>405</v>
      </c>
      <c r="B2468" s="1164"/>
      <c r="C2468" s="1165"/>
      <c r="D2468" s="1166"/>
      <c r="E2468" s="587" t="e">
        <f t="shared" si="66"/>
        <v>#DIV/0!</v>
      </c>
    </row>
    <row r="2469" spans="1:5" s="17" customFormat="1" ht="16.75" customHeight="1" outlineLevel="2">
      <c r="A2469" s="1163">
        <v>406</v>
      </c>
      <c r="B2469" s="1164"/>
      <c r="C2469" s="1165"/>
      <c r="D2469" s="1166"/>
      <c r="E2469" s="587" t="e">
        <f t="shared" si="66"/>
        <v>#DIV/0!</v>
      </c>
    </row>
    <row r="2470" spans="1:5" s="17" customFormat="1" ht="16.75" customHeight="1" outlineLevel="2">
      <c r="A2470" s="1163">
        <v>407</v>
      </c>
      <c r="B2470" s="1164"/>
      <c r="C2470" s="1165"/>
      <c r="D2470" s="1166"/>
      <c r="E2470" s="587" t="e">
        <f t="shared" si="66"/>
        <v>#DIV/0!</v>
      </c>
    </row>
    <row r="2471" spans="1:5" s="17" customFormat="1" ht="16.75" customHeight="1" outlineLevel="2">
      <c r="A2471" s="1163">
        <v>408</v>
      </c>
      <c r="B2471" s="1164"/>
      <c r="C2471" s="1165"/>
      <c r="D2471" s="1166"/>
      <c r="E2471" s="587" t="e">
        <f t="shared" si="66"/>
        <v>#DIV/0!</v>
      </c>
    </row>
    <row r="2472" spans="1:5" s="17" customFormat="1" ht="16.75" customHeight="1" outlineLevel="2">
      <c r="A2472" s="1163">
        <v>409</v>
      </c>
      <c r="B2472" s="1164"/>
      <c r="C2472" s="1165"/>
      <c r="D2472" s="1166"/>
      <c r="E2472" s="587" t="e">
        <f t="shared" si="66"/>
        <v>#DIV/0!</v>
      </c>
    </row>
    <row r="2473" spans="1:5" s="17" customFormat="1" ht="16.75" customHeight="1" outlineLevel="2">
      <c r="A2473" s="1163">
        <v>410</v>
      </c>
      <c r="B2473" s="1164"/>
      <c r="C2473" s="1165"/>
      <c r="D2473" s="1166"/>
      <c r="E2473" s="587" t="e">
        <f t="shared" si="66"/>
        <v>#DIV/0!</v>
      </c>
    </row>
    <row r="2474" spans="1:5" s="17" customFormat="1" ht="16.75" customHeight="1" outlineLevel="2">
      <c r="A2474" s="1163">
        <v>411</v>
      </c>
      <c r="B2474" s="1164"/>
      <c r="C2474" s="1165"/>
      <c r="D2474" s="1166"/>
      <c r="E2474" s="587" t="e">
        <f t="shared" si="66"/>
        <v>#DIV/0!</v>
      </c>
    </row>
    <row r="2475" spans="1:5" s="17" customFormat="1" ht="16.75" customHeight="1" outlineLevel="2">
      <c r="A2475" s="1163">
        <v>412</v>
      </c>
      <c r="B2475" s="1164"/>
      <c r="C2475" s="1165"/>
      <c r="D2475" s="1166"/>
      <c r="E2475" s="587" t="e">
        <f t="shared" si="66"/>
        <v>#DIV/0!</v>
      </c>
    </row>
    <row r="2476" spans="1:5" s="17" customFormat="1" ht="16.75" customHeight="1" outlineLevel="2">
      <c r="A2476" s="1163">
        <v>413</v>
      </c>
      <c r="B2476" s="1164"/>
      <c r="C2476" s="1165"/>
      <c r="D2476" s="1166"/>
      <c r="E2476" s="587" t="e">
        <f t="shared" si="66"/>
        <v>#DIV/0!</v>
      </c>
    </row>
    <row r="2477" spans="1:5" s="17" customFormat="1" ht="16.75" customHeight="1" outlineLevel="2">
      <c r="A2477" s="1163">
        <v>414</v>
      </c>
      <c r="B2477" s="1164"/>
      <c r="C2477" s="1165"/>
      <c r="D2477" s="1166"/>
      <c r="E2477" s="587" t="e">
        <f t="shared" si="66"/>
        <v>#DIV/0!</v>
      </c>
    </row>
    <row r="2478" spans="1:5" s="17" customFormat="1" ht="16.75" customHeight="1" outlineLevel="2">
      <c r="A2478" s="1163">
        <v>415</v>
      </c>
      <c r="B2478" s="1164"/>
      <c r="C2478" s="1165"/>
      <c r="D2478" s="1166"/>
      <c r="E2478" s="587" t="e">
        <f t="shared" si="66"/>
        <v>#DIV/0!</v>
      </c>
    </row>
    <row r="2479" spans="1:5" s="17" customFormat="1" ht="16.75" customHeight="1" outlineLevel="2">
      <c r="A2479" s="1163">
        <v>416</v>
      </c>
      <c r="B2479" s="1164"/>
      <c r="C2479" s="1165"/>
      <c r="D2479" s="1166"/>
      <c r="E2479" s="587" t="e">
        <f t="shared" si="66"/>
        <v>#DIV/0!</v>
      </c>
    </row>
    <row r="2480" spans="1:5" s="17" customFormat="1" ht="16.75" customHeight="1" outlineLevel="2">
      <c r="A2480" s="1163">
        <v>417</v>
      </c>
      <c r="B2480" s="1164"/>
      <c r="C2480" s="1165"/>
      <c r="D2480" s="1166"/>
      <c r="E2480" s="587" t="e">
        <f t="shared" si="66"/>
        <v>#DIV/0!</v>
      </c>
    </row>
    <row r="2481" spans="1:5" s="17" customFormat="1" ht="16.75" customHeight="1" outlineLevel="2">
      <c r="A2481" s="1163">
        <v>418</v>
      </c>
      <c r="B2481" s="1164"/>
      <c r="C2481" s="1165"/>
      <c r="D2481" s="1166"/>
      <c r="E2481" s="587" t="e">
        <f t="shared" si="66"/>
        <v>#DIV/0!</v>
      </c>
    </row>
    <row r="2482" spans="1:5" s="17" customFormat="1" ht="16.75" customHeight="1" outlineLevel="2">
      <c r="A2482" s="1163">
        <v>419</v>
      </c>
      <c r="B2482" s="1164"/>
      <c r="C2482" s="1165"/>
      <c r="D2482" s="1166"/>
      <c r="E2482" s="587" t="e">
        <f t="shared" si="66"/>
        <v>#DIV/0!</v>
      </c>
    </row>
    <row r="2483" spans="1:5" s="17" customFormat="1" ht="16.75" customHeight="1" outlineLevel="2">
      <c r="A2483" s="1163">
        <v>420</v>
      </c>
      <c r="B2483" s="1164"/>
      <c r="C2483" s="1165"/>
      <c r="D2483" s="1166"/>
      <c r="E2483" s="587" t="e">
        <f t="shared" si="66"/>
        <v>#DIV/0!</v>
      </c>
    </row>
    <row r="2484" spans="1:5" s="17" customFormat="1" ht="16.75" customHeight="1" outlineLevel="2">
      <c r="A2484" s="1163">
        <v>421</v>
      </c>
      <c r="B2484" s="1164"/>
      <c r="C2484" s="1165"/>
      <c r="D2484" s="1166"/>
      <c r="E2484" s="587" t="e">
        <f t="shared" si="66"/>
        <v>#DIV/0!</v>
      </c>
    </row>
    <row r="2485" spans="1:5" s="17" customFormat="1" ht="16.75" customHeight="1" outlineLevel="2">
      <c r="A2485" s="1163">
        <v>422</v>
      </c>
      <c r="B2485" s="1164"/>
      <c r="C2485" s="1165"/>
      <c r="D2485" s="1166"/>
      <c r="E2485" s="587" t="e">
        <f t="shared" si="66"/>
        <v>#DIV/0!</v>
      </c>
    </row>
    <row r="2486" spans="1:5" s="17" customFormat="1" ht="16.75" customHeight="1" outlineLevel="2">
      <c r="A2486" s="1163">
        <v>423</v>
      </c>
      <c r="B2486" s="1164"/>
      <c r="C2486" s="1165"/>
      <c r="D2486" s="1166"/>
      <c r="E2486" s="587" t="e">
        <f t="shared" si="66"/>
        <v>#DIV/0!</v>
      </c>
    </row>
    <row r="2487" spans="1:5" s="17" customFormat="1" ht="16.75" customHeight="1" outlineLevel="2">
      <c r="A2487" s="1163">
        <v>424</v>
      </c>
      <c r="B2487" s="1164"/>
      <c r="C2487" s="1165"/>
      <c r="D2487" s="1166"/>
      <c r="E2487" s="587" t="e">
        <f t="shared" si="66"/>
        <v>#DIV/0!</v>
      </c>
    </row>
    <row r="2488" spans="1:5" s="17" customFormat="1" ht="16.75" customHeight="1" outlineLevel="2">
      <c r="A2488" s="1163">
        <v>425</v>
      </c>
      <c r="B2488" s="1164"/>
      <c r="C2488" s="1165"/>
      <c r="D2488" s="1166"/>
      <c r="E2488" s="587" t="e">
        <f t="shared" si="66"/>
        <v>#DIV/0!</v>
      </c>
    </row>
    <row r="2489" spans="1:5" s="17" customFormat="1" ht="16.75" customHeight="1" outlineLevel="2">
      <c r="A2489" s="1163">
        <v>426</v>
      </c>
      <c r="B2489" s="1164"/>
      <c r="C2489" s="1165"/>
      <c r="D2489" s="1166"/>
      <c r="E2489" s="587" t="e">
        <f t="shared" si="66"/>
        <v>#DIV/0!</v>
      </c>
    </row>
    <row r="2490" spans="1:5" s="17" customFormat="1" ht="16.75" customHeight="1" outlineLevel="2">
      <c r="A2490" s="1163">
        <v>427</v>
      </c>
      <c r="B2490" s="1164"/>
      <c r="C2490" s="1165"/>
      <c r="D2490" s="1166"/>
      <c r="E2490" s="587" t="e">
        <f t="shared" si="66"/>
        <v>#DIV/0!</v>
      </c>
    </row>
    <row r="2491" spans="1:5" s="17" customFormat="1" ht="16.75" customHeight="1" outlineLevel="2">
      <c r="A2491" s="1163">
        <v>428</v>
      </c>
      <c r="B2491" s="1164"/>
      <c r="C2491" s="1165"/>
      <c r="D2491" s="1166"/>
      <c r="E2491" s="587" t="e">
        <f t="shared" ref="E2491:E2505" si="67">IF(AND(C2491&gt;=D$2057,C2491&lt;=D$2056),1,0)</f>
        <v>#DIV/0!</v>
      </c>
    </row>
    <row r="2492" spans="1:5" s="17" customFormat="1" ht="16.75" customHeight="1" outlineLevel="2">
      <c r="A2492" s="1163">
        <v>429</v>
      </c>
      <c r="B2492" s="1164"/>
      <c r="C2492" s="1165"/>
      <c r="D2492" s="1166"/>
      <c r="E2492" s="587" t="e">
        <f t="shared" si="67"/>
        <v>#DIV/0!</v>
      </c>
    </row>
    <row r="2493" spans="1:5" s="17" customFormat="1" ht="16.75" customHeight="1" outlineLevel="2">
      <c r="A2493" s="1163">
        <v>430</v>
      </c>
      <c r="B2493" s="1164"/>
      <c r="C2493" s="1165"/>
      <c r="D2493" s="1166"/>
      <c r="E2493" s="587" t="e">
        <f t="shared" si="67"/>
        <v>#DIV/0!</v>
      </c>
    </row>
    <row r="2494" spans="1:5" s="17" customFormat="1" ht="16.75" customHeight="1" outlineLevel="2">
      <c r="A2494" s="1163">
        <v>431</v>
      </c>
      <c r="B2494" s="1164"/>
      <c r="C2494" s="1165"/>
      <c r="D2494" s="1166"/>
      <c r="E2494" s="587" t="e">
        <f t="shared" si="67"/>
        <v>#DIV/0!</v>
      </c>
    </row>
    <row r="2495" spans="1:5" s="17" customFormat="1" ht="16.75" customHeight="1" outlineLevel="2">
      <c r="A2495" s="1163">
        <v>432</v>
      </c>
      <c r="B2495" s="1164"/>
      <c r="C2495" s="1165"/>
      <c r="D2495" s="1166"/>
      <c r="E2495" s="587" t="e">
        <f t="shared" si="67"/>
        <v>#DIV/0!</v>
      </c>
    </row>
    <row r="2496" spans="1:5" s="17" customFormat="1" ht="16.75" customHeight="1" outlineLevel="2">
      <c r="A2496" s="1163">
        <v>433</v>
      </c>
      <c r="B2496" s="1164"/>
      <c r="C2496" s="1165"/>
      <c r="D2496" s="1166"/>
      <c r="E2496" s="587" t="e">
        <f t="shared" si="67"/>
        <v>#DIV/0!</v>
      </c>
    </row>
    <row r="2497" spans="1:5" s="17" customFormat="1" ht="16.75" customHeight="1" outlineLevel="2">
      <c r="A2497" s="1163">
        <v>434</v>
      </c>
      <c r="B2497" s="1164"/>
      <c r="C2497" s="1165"/>
      <c r="D2497" s="1166"/>
      <c r="E2497" s="587" t="e">
        <f t="shared" si="67"/>
        <v>#DIV/0!</v>
      </c>
    </row>
    <row r="2498" spans="1:5" s="17" customFormat="1" ht="16.75" customHeight="1" outlineLevel="2">
      <c r="A2498" s="1163">
        <v>435</v>
      </c>
      <c r="B2498" s="1164"/>
      <c r="C2498" s="1165"/>
      <c r="D2498" s="1166"/>
      <c r="E2498" s="587" t="e">
        <f t="shared" si="67"/>
        <v>#DIV/0!</v>
      </c>
    </row>
    <row r="2499" spans="1:5" s="17" customFormat="1" ht="16.75" customHeight="1" outlineLevel="2">
      <c r="A2499" s="1163">
        <v>436</v>
      </c>
      <c r="B2499" s="1164"/>
      <c r="C2499" s="1165"/>
      <c r="D2499" s="1166"/>
      <c r="E2499" s="587" t="e">
        <f t="shared" si="67"/>
        <v>#DIV/0!</v>
      </c>
    </row>
    <row r="2500" spans="1:5" s="17" customFormat="1" ht="16.75" customHeight="1" outlineLevel="2">
      <c r="A2500" s="1163">
        <v>437</v>
      </c>
      <c r="B2500" s="1164"/>
      <c r="C2500" s="1165"/>
      <c r="D2500" s="1166"/>
      <c r="E2500" s="587" t="e">
        <f t="shared" si="67"/>
        <v>#DIV/0!</v>
      </c>
    </row>
    <row r="2501" spans="1:5" s="17" customFormat="1" ht="16.75" customHeight="1" outlineLevel="2">
      <c r="A2501" s="1163">
        <v>438</v>
      </c>
      <c r="B2501" s="1164"/>
      <c r="C2501" s="1165"/>
      <c r="D2501" s="1166"/>
      <c r="E2501" s="587" t="e">
        <f t="shared" si="67"/>
        <v>#DIV/0!</v>
      </c>
    </row>
    <row r="2502" spans="1:5" s="17" customFormat="1" ht="16.75" customHeight="1" outlineLevel="2">
      <c r="A2502" s="1163">
        <v>439</v>
      </c>
      <c r="B2502" s="1164"/>
      <c r="C2502" s="1165"/>
      <c r="D2502" s="1166"/>
      <c r="E2502" s="587" t="e">
        <f t="shared" si="67"/>
        <v>#DIV/0!</v>
      </c>
    </row>
    <row r="2503" spans="1:5" s="17" customFormat="1" ht="16.75" customHeight="1" outlineLevel="2">
      <c r="A2503" s="1163">
        <v>440</v>
      </c>
      <c r="B2503" s="1164"/>
      <c r="C2503" s="1165"/>
      <c r="D2503" s="1166"/>
      <c r="E2503" s="587" t="e">
        <f t="shared" si="67"/>
        <v>#DIV/0!</v>
      </c>
    </row>
    <row r="2504" spans="1:5" s="17" customFormat="1" ht="16.75" customHeight="1" outlineLevel="2">
      <c r="A2504" s="1163">
        <v>441</v>
      </c>
      <c r="B2504" s="1164"/>
      <c r="C2504" s="1165"/>
      <c r="D2504" s="1166"/>
      <c r="E2504" s="587" t="e">
        <f t="shared" si="67"/>
        <v>#DIV/0!</v>
      </c>
    </row>
    <row r="2505" spans="1:5" s="17" customFormat="1" ht="16.75" customHeight="1" outlineLevel="2">
      <c r="A2505" s="1163">
        <v>442</v>
      </c>
      <c r="B2505" s="1164"/>
      <c r="C2505" s="1165"/>
      <c r="D2505" s="1166"/>
      <c r="E2505" s="587" t="e">
        <f t="shared" si="67"/>
        <v>#DIV/0!</v>
      </c>
    </row>
    <row r="2506" spans="1:5" s="17" customFormat="1" ht="16.75" customHeight="1" outlineLevel="2">
      <c r="A2506" s="1163">
        <v>443</v>
      </c>
      <c r="B2506" s="1164"/>
      <c r="C2506" s="1165"/>
      <c r="D2506" s="1166"/>
      <c r="E2506" s="587" t="e">
        <f>IF(AND(C2506&gt;=D$2057,C2506&lt;=D$2056),1,0)</f>
        <v>#DIV/0!</v>
      </c>
    </row>
    <row r="2507" spans="1:5" s="17" customFormat="1" ht="16.75" customHeight="1" outlineLevel="2">
      <c r="A2507" s="1163">
        <v>444</v>
      </c>
      <c r="B2507" s="1164"/>
      <c r="C2507" s="1165"/>
      <c r="D2507" s="1166"/>
      <c r="E2507" s="587" t="e">
        <f t="shared" ref="E2507:E2563" si="68">IF(AND(C2507&gt;=D$2057,C2507&lt;=D$2056),1,0)</f>
        <v>#DIV/0!</v>
      </c>
    </row>
    <row r="2508" spans="1:5" s="17" customFormat="1" ht="16.75" customHeight="1" outlineLevel="2">
      <c r="A2508" s="1163">
        <v>445</v>
      </c>
      <c r="B2508" s="1164"/>
      <c r="C2508" s="1165"/>
      <c r="D2508" s="1166"/>
      <c r="E2508" s="587" t="e">
        <f t="shared" si="68"/>
        <v>#DIV/0!</v>
      </c>
    </row>
    <row r="2509" spans="1:5" s="17" customFormat="1" ht="16.75" customHeight="1" outlineLevel="2">
      <c r="A2509" s="1163">
        <v>446</v>
      </c>
      <c r="B2509" s="1164"/>
      <c r="C2509" s="1165"/>
      <c r="D2509" s="1166"/>
      <c r="E2509" s="587" t="e">
        <f t="shared" si="68"/>
        <v>#DIV/0!</v>
      </c>
    </row>
    <row r="2510" spans="1:5" s="17" customFormat="1" ht="16.75" customHeight="1" outlineLevel="2">
      <c r="A2510" s="1163">
        <v>447</v>
      </c>
      <c r="B2510" s="1164"/>
      <c r="C2510" s="1165"/>
      <c r="D2510" s="1166"/>
      <c r="E2510" s="587" t="e">
        <f t="shared" si="68"/>
        <v>#DIV/0!</v>
      </c>
    </row>
    <row r="2511" spans="1:5" s="17" customFormat="1" ht="16.75" customHeight="1" outlineLevel="2">
      <c r="A2511" s="1163">
        <v>448</v>
      </c>
      <c r="B2511" s="1164"/>
      <c r="C2511" s="1165"/>
      <c r="D2511" s="1166"/>
      <c r="E2511" s="587" t="e">
        <f t="shared" si="68"/>
        <v>#DIV/0!</v>
      </c>
    </row>
    <row r="2512" spans="1:5" s="17" customFormat="1" ht="16.75" customHeight="1" outlineLevel="2">
      <c r="A2512" s="1163">
        <v>449</v>
      </c>
      <c r="B2512" s="1164"/>
      <c r="C2512" s="1165"/>
      <c r="D2512" s="1166"/>
      <c r="E2512" s="587" t="e">
        <f t="shared" si="68"/>
        <v>#DIV/0!</v>
      </c>
    </row>
    <row r="2513" spans="1:5" s="17" customFormat="1" ht="16.75" customHeight="1" outlineLevel="2">
      <c r="A2513" s="1163">
        <v>450</v>
      </c>
      <c r="B2513" s="1164"/>
      <c r="C2513" s="1165"/>
      <c r="D2513" s="1166"/>
      <c r="E2513" s="587" t="e">
        <f t="shared" si="68"/>
        <v>#DIV/0!</v>
      </c>
    </row>
    <row r="2514" spans="1:5" s="17" customFormat="1" ht="16.75" customHeight="1" outlineLevel="2">
      <c r="A2514" s="1163">
        <v>451</v>
      </c>
      <c r="B2514" s="1164"/>
      <c r="C2514" s="1165"/>
      <c r="D2514" s="1166"/>
      <c r="E2514" s="587" t="e">
        <f t="shared" si="68"/>
        <v>#DIV/0!</v>
      </c>
    </row>
    <row r="2515" spans="1:5" s="17" customFormat="1" ht="16.75" customHeight="1" outlineLevel="2">
      <c r="A2515" s="1163">
        <v>452</v>
      </c>
      <c r="B2515" s="1164"/>
      <c r="C2515" s="1165"/>
      <c r="D2515" s="1166"/>
      <c r="E2515" s="587" t="e">
        <f t="shared" si="68"/>
        <v>#DIV/0!</v>
      </c>
    </row>
    <row r="2516" spans="1:5" s="17" customFormat="1" ht="16.75" customHeight="1" outlineLevel="2">
      <c r="A2516" s="1163">
        <v>453</v>
      </c>
      <c r="B2516" s="1164"/>
      <c r="C2516" s="1165"/>
      <c r="D2516" s="1166"/>
      <c r="E2516" s="587" t="e">
        <f t="shared" si="68"/>
        <v>#DIV/0!</v>
      </c>
    </row>
    <row r="2517" spans="1:5" s="17" customFormat="1" ht="16.75" customHeight="1" outlineLevel="2">
      <c r="A2517" s="1163">
        <v>454</v>
      </c>
      <c r="B2517" s="1164"/>
      <c r="C2517" s="1165"/>
      <c r="D2517" s="1166"/>
      <c r="E2517" s="587" t="e">
        <f t="shared" si="68"/>
        <v>#DIV/0!</v>
      </c>
    </row>
    <row r="2518" spans="1:5" s="17" customFormat="1" ht="16.75" customHeight="1" outlineLevel="2">
      <c r="A2518" s="1163">
        <v>455</v>
      </c>
      <c r="B2518" s="1164"/>
      <c r="C2518" s="1165"/>
      <c r="D2518" s="1166"/>
      <c r="E2518" s="587" t="e">
        <f t="shared" si="68"/>
        <v>#DIV/0!</v>
      </c>
    </row>
    <row r="2519" spans="1:5" s="17" customFormat="1" ht="16.75" customHeight="1" outlineLevel="2">
      <c r="A2519" s="1163">
        <v>456</v>
      </c>
      <c r="B2519" s="1164"/>
      <c r="C2519" s="1165"/>
      <c r="D2519" s="1166"/>
      <c r="E2519" s="587" t="e">
        <f t="shared" si="68"/>
        <v>#DIV/0!</v>
      </c>
    </row>
    <row r="2520" spans="1:5" s="17" customFormat="1" ht="16.75" customHeight="1" outlineLevel="2">
      <c r="A2520" s="1163">
        <v>457</v>
      </c>
      <c r="B2520" s="1164"/>
      <c r="C2520" s="1165"/>
      <c r="D2520" s="1166"/>
      <c r="E2520" s="587" t="e">
        <f t="shared" si="68"/>
        <v>#DIV/0!</v>
      </c>
    </row>
    <row r="2521" spans="1:5" s="17" customFormat="1" ht="16.75" customHeight="1" outlineLevel="2">
      <c r="A2521" s="1163">
        <v>458</v>
      </c>
      <c r="B2521" s="1164"/>
      <c r="C2521" s="1165"/>
      <c r="D2521" s="1166"/>
      <c r="E2521" s="587" t="e">
        <f t="shared" si="68"/>
        <v>#DIV/0!</v>
      </c>
    </row>
    <row r="2522" spans="1:5" s="17" customFormat="1" ht="16.75" customHeight="1" outlineLevel="2">
      <c r="A2522" s="1163">
        <v>459</v>
      </c>
      <c r="B2522" s="1164"/>
      <c r="C2522" s="1165"/>
      <c r="D2522" s="1166"/>
      <c r="E2522" s="587" t="e">
        <f t="shared" si="68"/>
        <v>#DIV/0!</v>
      </c>
    </row>
    <row r="2523" spans="1:5" s="17" customFormat="1" ht="16.75" customHeight="1" outlineLevel="2">
      <c r="A2523" s="1163">
        <v>460</v>
      </c>
      <c r="B2523" s="1164"/>
      <c r="C2523" s="1165"/>
      <c r="D2523" s="1166"/>
      <c r="E2523" s="587" t="e">
        <f t="shared" si="68"/>
        <v>#DIV/0!</v>
      </c>
    </row>
    <row r="2524" spans="1:5" s="17" customFormat="1" ht="16.75" customHeight="1" outlineLevel="2">
      <c r="A2524" s="1163">
        <v>461</v>
      </c>
      <c r="B2524" s="1164"/>
      <c r="C2524" s="1165"/>
      <c r="D2524" s="1166"/>
      <c r="E2524" s="587" t="e">
        <f t="shared" si="68"/>
        <v>#DIV/0!</v>
      </c>
    </row>
    <row r="2525" spans="1:5" s="17" customFormat="1" ht="16.75" customHeight="1" outlineLevel="2">
      <c r="A2525" s="1163">
        <v>462</v>
      </c>
      <c r="B2525" s="1164"/>
      <c r="C2525" s="1165"/>
      <c r="D2525" s="1166"/>
      <c r="E2525" s="587" t="e">
        <f t="shared" si="68"/>
        <v>#DIV/0!</v>
      </c>
    </row>
    <row r="2526" spans="1:5" s="17" customFormat="1" ht="16.75" customHeight="1" outlineLevel="2">
      <c r="A2526" s="1163">
        <v>463</v>
      </c>
      <c r="B2526" s="1164"/>
      <c r="C2526" s="1165"/>
      <c r="D2526" s="1166"/>
      <c r="E2526" s="587" t="e">
        <f t="shared" si="68"/>
        <v>#DIV/0!</v>
      </c>
    </row>
    <row r="2527" spans="1:5" s="17" customFormat="1" ht="16.75" customHeight="1" outlineLevel="2">
      <c r="A2527" s="1163">
        <v>464</v>
      </c>
      <c r="B2527" s="1164"/>
      <c r="C2527" s="1165"/>
      <c r="D2527" s="1166"/>
      <c r="E2527" s="587" t="e">
        <f t="shared" si="68"/>
        <v>#DIV/0!</v>
      </c>
    </row>
    <row r="2528" spans="1:5" s="17" customFormat="1" ht="16.75" customHeight="1" outlineLevel="2">
      <c r="A2528" s="1163">
        <v>465</v>
      </c>
      <c r="B2528" s="1164"/>
      <c r="C2528" s="1165"/>
      <c r="D2528" s="1166"/>
      <c r="E2528" s="587" t="e">
        <f t="shared" si="68"/>
        <v>#DIV/0!</v>
      </c>
    </row>
    <row r="2529" spans="1:5" s="17" customFormat="1" ht="16.75" customHeight="1" outlineLevel="2">
      <c r="A2529" s="1163">
        <v>466</v>
      </c>
      <c r="B2529" s="1164"/>
      <c r="C2529" s="1165"/>
      <c r="D2529" s="1166"/>
      <c r="E2529" s="587" t="e">
        <f t="shared" si="68"/>
        <v>#DIV/0!</v>
      </c>
    </row>
    <row r="2530" spans="1:5" s="17" customFormat="1" ht="16.75" customHeight="1" outlineLevel="2">
      <c r="A2530" s="1163">
        <v>467</v>
      </c>
      <c r="B2530" s="1164"/>
      <c r="C2530" s="1165"/>
      <c r="D2530" s="1166"/>
      <c r="E2530" s="587" t="e">
        <f t="shared" si="68"/>
        <v>#DIV/0!</v>
      </c>
    </row>
    <row r="2531" spans="1:5" s="17" customFormat="1" ht="16.75" customHeight="1" outlineLevel="2">
      <c r="A2531" s="1163">
        <v>468</v>
      </c>
      <c r="B2531" s="1164"/>
      <c r="C2531" s="1165"/>
      <c r="D2531" s="1166"/>
      <c r="E2531" s="587" t="e">
        <f t="shared" si="68"/>
        <v>#DIV/0!</v>
      </c>
    </row>
    <row r="2532" spans="1:5" s="17" customFormat="1" ht="16.75" customHeight="1" outlineLevel="2">
      <c r="A2532" s="1163">
        <v>469</v>
      </c>
      <c r="B2532" s="1164"/>
      <c r="C2532" s="1165"/>
      <c r="D2532" s="1166"/>
      <c r="E2532" s="587" t="e">
        <f t="shared" si="68"/>
        <v>#DIV/0!</v>
      </c>
    </row>
    <row r="2533" spans="1:5" s="17" customFormat="1" ht="16.75" customHeight="1" outlineLevel="2">
      <c r="A2533" s="1163">
        <v>470</v>
      </c>
      <c r="B2533" s="1164"/>
      <c r="C2533" s="1165"/>
      <c r="D2533" s="1166"/>
      <c r="E2533" s="587" t="e">
        <f t="shared" si="68"/>
        <v>#DIV/0!</v>
      </c>
    </row>
    <row r="2534" spans="1:5" s="17" customFormat="1" ht="16.75" customHeight="1" outlineLevel="2">
      <c r="A2534" s="1163">
        <v>471</v>
      </c>
      <c r="B2534" s="1164"/>
      <c r="C2534" s="1165"/>
      <c r="D2534" s="1166"/>
      <c r="E2534" s="587" t="e">
        <f t="shared" si="68"/>
        <v>#DIV/0!</v>
      </c>
    </row>
    <row r="2535" spans="1:5" s="17" customFormat="1" ht="16.75" customHeight="1" outlineLevel="2">
      <c r="A2535" s="1163">
        <v>472</v>
      </c>
      <c r="B2535" s="1164"/>
      <c r="C2535" s="1165"/>
      <c r="D2535" s="1166"/>
      <c r="E2535" s="587" t="e">
        <f t="shared" si="68"/>
        <v>#DIV/0!</v>
      </c>
    </row>
    <row r="2536" spans="1:5" s="17" customFormat="1" ht="16.75" customHeight="1" outlineLevel="2">
      <c r="A2536" s="1163">
        <v>473</v>
      </c>
      <c r="B2536" s="1164"/>
      <c r="C2536" s="1165"/>
      <c r="D2536" s="1166"/>
      <c r="E2536" s="587" t="e">
        <f t="shared" si="68"/>
        <v>#DIV/0!</v>
      </c>
    </row>
    <row r="2537" spans="1:5" s="17" customFormat="1" ht="16.75" customHeight="1" outlineLevel="2">
      <c r="A2537" s="1163">
        <v>474</v>
      </c>
      <c r="B2537" s="1164"/>
      <c r="C2537" s="1165"/>
      <c r="D2537" s="1166"/>
      <c r="E2537" s="587" t="e">
        <f t="shared" si="68"/>
        <v>#DIV/0!</v>
      </c>
    </row>
    <row r="2538" spans="1:5" s="17" customFormat="1" ht="16.75" customHeight="1" outlineLevel="2">
      <c r="A2538" s="1163">
        <v>475</v>
      </c>
      <c r="B2538" s="1164"/>
      <c r="C2538" s="1165"/>
      <c r="D2538" s="1166"/>
      <c r="E2538" s="587" t="e">
        <f t="shared" si="68"/>
        <v>#DIV/0!</v>
      </c>
    </row>
    <row r="2539" spans="1:5" s="17" customFormat="1" ht="16.75" customHeight="1" outlineLevel="2">
      <c r="A2539" s="1163">
        <v>476</v>
      </c>
      <c r="B2539" s="1164"/>
      <c r="C2539" s="1165"/>
      <c r="D2539" s="1166"/>
      <c r="E2539" s="587" t="e">
        <f t="shared" si="68"/>
        <v>#DIV/0!</v>
      </c>
    </row>
    <row r="2540" spans="1:5" s="17" customFormat="1" ht="16.75" customHeight="1" outlineLevel="2">
      <c r="A2540" s="1163">
        <v>477</v>
      </c>
      <c r="B2540" s="1164"/>
      <c r="C2540" s="1165"/>
      <c r="D2540" s="1166"/>
      <c r="E2540" s="587" t="e">
        <f t="shared" si="68"/>
        <v>#DIV/0!</v>
      </c>
    </row>
    <row r="2541" spans="1:5" s="17" customFormat="1" ht="16.75" customHeight="1" outlineLevel="2">
      <c r="A2541" s="1163">
        <v>478</v>
      </c>
      <c r="B2541" s="1164"/>
      <c r="C2541" s="1165"/>
      <c r="D2541" s="1166"/>
      <c r="E2541" s="587" t="e">
        <f t="shared" si="68"/>
        <v>#DIV/0!</v>
      </c>
    </row>
    <row r="2542" spans="1:5" s="17" customFormat="1" ht="16.75" customHeight="1" outlineLevel="2">
      <c r="A2542" s="1163">
        <v>479</v>
      </c>
      <c r="B2542" s="1164"/>
      <c r="C2542" s="1165"/>
      <c r="D2542" s="1166"/>
      <c r="E2542" s="587" t="e">
        <f t="shared" si="68"/>
        <v>#DIV/0!</v>
      </c>
    </row>
    <row r="2543" spans="1:5" s="17" customFormat="1" ht="16.75" customHeight="1" outlineLevel="2">
      <c r="A2543" s="1163">
        <v>480</v>
      </c>
      <c r="B2543" s="1164"/>
      <c r="C2543" s="1165"/>
      <c r="D2543" s="1166"/>
      <c r="E2543" s="587" t="e">
        <f t="shared" si="68"/>
        <v>#DIV/0!</v>
      </c>
    </row>
    <row r="2544" spans="1:5" s="17" customFormat="1" ht="16.75" customHeight="1" outlineLevel="2">
      <c r="A2544" s="1163">
        <v>481</v>
      </c>
      <c r="B2544" s="1164"/>
      <c r="C2544" s="1165"/>
      <c r="D2544" s="1166"/>
      <c r="E2544" s="587" t="e">
        <f t="shared" si="68"/>
        <v>#DIV/0!</v>
      </c>
    </row>
    <row r="2545" spans="1:5" s="17" customFormat="1" ht="16.75" customHeight="1" outlineLevel="2">
      <c r="A2545" s="1163">
        <v>482</v>
      </c>
      <c r="B2545" s="1164"/>
      <c r="C2545" s="1165"/>
      <c r="D2545" s="1166"/>
      <c r="E2545" s="587" t="e">
        <f t="shared" si="68"/>
        <v>#DIV/0!</v>
      </c>
    </row>
    <row r="2546" spans="1:5" s="17" customFormat="1" ht="16.75" customHeight="1" outlineLevel="2">
      <c r="A2546" s="1163">
        <v>483</v>
      </c>
      <c r="B2546" s="1164"/>
      <c r="C2546" s="1165"/>
      <c r="D2546" s="1166"/>
      <c r="E2546" s="587" t="e">
        <f t="shared" si="68"/>
        <v>#DIV/0!</v>
      </c>
    </row>
    <row r="2547" spans="1:5" s="17" customFormat="1" ht="16.75" customHeight="1" outlineLevel="2">
      <c r="A2547" s="1163">
        <v>484</v>
      </c>
      <c r="B2547" s="1164"/>
      <c r="C2547" s="1165"/>
      <c r="D2547" s="1166"/>
      <c r="E2547" s="587" t="e">
        <f t="shared" si="68"/>
        <v>#DIV/0!</v>
      </c>
    </row>
    <row r="2548" spans="1:5" s="17" customFormat="1" ht="16.75" customHeight="1" outlineLevel="2">
      <c r="A2548" s="1163">
        <v>485</v>
      </c>
      <c r="B2548" s="1164"/>
      <c r="C2548" s="1165"/>
      <c r="D2548" s="1166"/>
      <c r="E2548" s="587" t="e">
        <f t="shared" si="68"/>
        <v>#DIV/0!</v>
      </c>
    </row>
    <row r="2549" spans="1:5" s="17" customFormat="1" ht="16.75" customHeight="1" outlineLevel="2">
      <c r="A2549" s="1163">
        <v>486</v>
      </c>
      <c r="B2549" s="1164"/>
      <c r="C2549" s="1165"/>
      <c r="D2549" s="1166"/>
      <c r="E2549" s="587" t="e">
        <f t="shared" si="68"/>
        <v>#DIV/0!</v>
      </c>
    </row>
    <row r="2550" spans="1:5" s="17" customFormat="1" ht="16.75" customHeight="1" outlineLevel="2">
      <c r="A2550" s="1163">
        <v>487</v>
      </c>
      <c r="B2550" s="1164"/>
      <c r="C2550" s="1165"/>
      <c r="D2550" s="1166"/>
      <c r="E2550" s="587" t="e">
        <f t="shared" si="68"/>
        <v>#DIV/0!</v>
      </c>
    </row>
    <row r="2551" spans="1:5" s="17" customFormat="1" ht="16.75" customHeight="1" outlineLevel="2">
      <c r="A2551" s="1163">
        <v>488</v>
      </c>
      <c r="B2551" s="1164"/>
      <c r="C2551" s="1165"/>
      <c r="D2551" s="1166"/>
      <c r="E2551" s="587" t="e">
        <f t="shared" si="68"/>
        <v>#DIV/0!</v>
      </c>
    </row>
    <row r="2552" spans="1:5" s="17" customFormat="1" ht="16.75" customHeight="1" outlineLevel="2">
      <c r="A2552" s="1163">
        <v>489</v>
      </c>
      <c r="B2552" s="1164"/>
      <c r="C2552" s="1165"/>
      <c r="D2552" s="1166"/>
      <c r="E2552" s="587" t="e">
        <f t="shared" si="68"/>
        <v>#DIV/0!</v>
      </c>
    </row>
    <row r="2553" spans="1:5" s="17" customFormat="1" ht="16.75" customHeight="1" outlineLevel="2">
      <c r="A2553" s="1163">
        <v>490</v>
      </c>
      <c r="B2553" s="1164"/>
      <c r="C2553" s="1165"/>
      <c r="D2553" s="1166"/>
      <c r="E2553" s="587" t="e">
        <f t="shared" si="68"/>
        <v>#DIV/0!</v>
      </c>
    </row>
    <row r="2554" spans="1:5" s="17" customFormat="1" ht="16.75" customHeight="1" outlineLevel="2">
      <c r="A2554" s="1163">
        <v>491</v>
      </c>
      <c r="B2554" s="1164"/>
      <c r="C2554" s="1165"/>
      <c r="D2554" s="1166"/>
      <c r="E2554" s="587" t="e">
        <f t="shared" si="68"/>
        <v>#DIV/0!</v>
      </c>
    </row>
    <row r="2555" spans="1:5" s="17" customFormat="1" ht="16.75" customHeight="1" outlineLevel="2">
      <c r="A2555" s="1163">
        <v>492</v>
      </c>
      <c r="B2555" s="1164"/>
      <c r="C2555" s="1165"/>
      <c r="D2555" s="1166"/>
      <c r="E2555" s="587" t="e">
        <f t="shared" si="68"/>
        <v>#DIV/0!</v>
      </c>
    </row>
    <row r="2556" spans="1:5" s="17" customFormat="1" ht="16.75" customHeight="1" outlineLevel="2">
      <c r="A2556" s="1163">
        <v>493</v>
      </c>
      <c r="B2556" s="1164"/>
      <c r="C2556" s="1165"/>
      <c r="D2556" s="1166"/>
      <c r="E2556" s="587" t="e">
        <f t="shared" si="68"/>
        <v>#DIV/0!</v>
      </c>
    </row>
    <row r="2557" spans="1:5" s="17" customFormat="1" ht="16.75" customHeight="1" outlineLevel="2">
      <c r="A2557" s="1163">
        <v>494</v>
      </c>
      <c r="B2557" s="1164"/>
      <c r="C2557" s="1165"/>
      <c r="D2557" s="1166"/>
      <c r="E2557" s="587" t="e">
        <f t="shared" si="68"/>
        <v>#DIV/0!</v>
      </c>
    </row>
    <row r="2558" spans="1:5" s="17" customFormat="1" ht="16.75" customHeight="1" outlineLevel="2">
      <c r="A2558" s="1163">
        <v>495</v>
      </c>
      <c r="B2558" s="1164"/>
      <c r="C2558" s="1165"/>
      <c r="D2558" s="1166"/>
      <c r="E2558" s="587" t="e">
        <f t="shared" si="68"/>
        <v>#DIV/0!</v>
      </c>
    </row>
    <row r="2559" spans="1:5" s="17" customFormat="1" ht="16.75" customHeight="1" outlineLevel="2">
      <c r="A2559" s="1163">
        <v>496</v>
      </c>
      <c r="B2559" s="1164"/>
      <c r="C2559" s="1165"/>
      <c r="D2559" s="1166"/>
      <c r="E2559" s="587" t="e">
        <f t="shared" si="68"/>
        <v>#DIV/0!</v>
      </c>
    </row>
    <row r="2560" spans="1:5" s="17" customFormat="1" ht="16.75" customHeight="1" outlineLevel="2">
      <c r="A2560" s="1163">
        <v>497</v>
      </c>
      <c r="B2560" s="1164"/>
      <c r="C2560" s="1165"/>
      <c r="D2560" s="1166"/>
      <c r="E2560" s="587" t="e">
        <f t="shared" si="68"/>
        <v>#DIV/0!</v>
      </c>
    </row>
    <row r="2561" spans="1:5" s="17" customFormat="1" ht="16.75" customHeight="1" outlineLevel="2">
      <c r="A2561" s="1163">
        <v>498</v>
      </c>
      <c r="B2561" s="1164"/>
      <c r="C2561" s="1165"/>
      <c r="D2561" s="1166"/>
      <c r="E2561" s="587" t="e">
        <f t="shared" si="68"/>
        <v>#DIV/0!</v>
      </c>
    </row>
    <row r="2562" spans="1:5" s="17" customFormat="1" ht="16.75" customHeight="1" outlineLevel="2">
      <c r="A2562" s="1163">
        <v>499</v>
      </c>
      <c r="B2562" s="1164"/>
      <c r="C2562" s="1165"/>
      <c r="D2562" s="1166"/>
      <c r="E2562" s="587" t="e">
        <f t="shared" si="68"/>
        <v>#DIV/0!</v>
      </c>
    </row>
    <row r="2563" spans="1:5" s="17" customFormat="1" ht="16.75" customHeight="1" outlineLevel="2" thickBot="1">
      <c r="A2563" s="1182">
        <v>500</v>
      </c>
      <c r="B2563" s="1183"/>
      <c r="C2563" s="1184"/>
      <c r="D2563" s="1185"/>
      <c r="E2563" s="587" t="e">
        <f t="shared" si="68"/>
        <v>#DIV/0!</v>
      </c>
    </row>
    <row r="2564" spans="1:5" s="20" customFormat="1" ht="32.25" customHeight="1" thickBot="1">
      <c r="A2564" s="1177" t="s">
        <v>31</v>
      </c>
      <c r="B2564" s="1177"/>
      <c r="C2564" s="1177"/>
      <c r="D2564" s="1177"/>
    </row>
    <row r="2565" spans="1:5" s="17" customFormat="1" ht="16.75" customHeight="1" outlineLevel="1">
      <c r="A2565" s="1180" t="s">
        <v>20</v>
      </c>
      <c r="B2565" s="1181"/>
      <c r="C2565" s="1181"/>
      <c r="D2565" s="27">
        <f>MIN(C2576:D3075)</f>
        <v>0</v>
      </c>
    </row>
    <row r="2566" spans="1:5" s="17" customFormat="1" ht="16.75" customHeight="1" outlineLevel="1">
      <c r="A2566" s="1173" t="s">
        <v>21</v>
      </c>
      <c r="B2566" s="1174"/>
      <c r="C2566" s="1174"/>
      <c r="D2566" s="22">
        <f>MAX(C2576:D3075)</f>
        <v>0</v>
      </c>
    </row>
    <row r="2567" spans="1:5" s="17" customFormat="1" ht="16.75" customHeight="1" outlineLevel="1">
      <c r="A2567" s="1173" t="s">
        <v>22</v>
      </c>
      <c r="B2567" s="1174"/>
      <c r="C2567" s="1174"/>
      <c r="D2567" s="22" t="e">
        <f>AVERAGE(C2576:D3075)</f>
        <v>#DIV/0!</v>
      </c>
    </row>
    <row r="2568" spans="1:5" s="17" customFormat="1" ht="33.75" customHeight="1" outlineLevel="1">
      <c r="A2568" s="1175" t="s">
        <v>23</v>
      </c>
      <c r="B2568" s="1174"/>
      <c r="C2568" s="1174"/>
      <c r="D2568" s="22" t="e">
        <f>D2567*1.1</f>
        <v>#DIV/0!</v>
      </c>
    </row>
    <row r="2569" spans="1:5" s="17" customFormat="1" ht="33.75" customHeight="1" outlineLevel="1">
      <c r="A2569" s="1175" t="s">
        <v>24</v>
      </c>
      <c r="B2569" s="1174"/>
      <c r="C2569" s="1174"/>
      <c r="D2569" s="22" t="e">
        <f>D2567*0.9</f>
        <v>#DIV/0!</v>
      </c>
    </row>
    <row r="2570" spans="1:5" s="17" customFormat="1" ht="31.5" customHeight="1" outlineLevel="1">
      <c r="A2570" s="1175" t="s">
        <v>25</v>
      </c>
      <c r="B2570" s="1174"/>
      <c r="C2570" s="1174"/>
      <c r="D2570" s="23" t="e">
        <f>SUM(E2576:E3075)</f>
        <v>#DIV/0!</v>
      </c>
    </row>
    <row r="2571" spans="1:5" s="17" customFormat="1" ht="16.75" customHeight="1" outlineLevel="1">
      <c r="A2571" s="1173" t="s">
        <v>26</v>
      </c>
      <c r="B2571" s="1174"/>
      <c r="C2571" s="1174"/>
      <c r="D2571" s="88" t="e">
        <f>D2570/COUNTA(C2576:D3075)</f>
        <v>#DIV/0!</v>
      </c>
    </row>
    <row r="2572" spans="1:5" s="17" customFormat="1" ht="16.75" customHeight="1" outlineLevel="1">
      <c r="A2572" s="1173" t="s">
        <v>466</v>
      </c>
      <c r="B2572" s="1174"/>
      <c r="C2572" s="1174"/>
      <c r="D2572" s="722"/>
    </row>
    <row r="2573" spans="1:5" s="17" customFormat="1" ht="17.25" customHeight="1" outlineLevel="1" thickBot="1">
      <c r="A2573" s="1167" t="s">
        <v>407</v>
      </c>
      <c r="B2573" s="1168"/>
      <c r="C2573" s="1168"/>
      <c r="D2573" s="586" t="e">
        <f>STDEV(C2576:C3075)/D2567</f>
        <v>#DIV/0!</v>
      </c>
    </row>
    <row r="2574" spans="1:5" s="17" customFormat="1" ht="6.75" customHeight="1" outlineLevel="1" thickBot="1">
      <c r="B2574" s="25"/>
      <c r="C2574" s="25"/>
      <c r="D2574" s="26"/>
    </row>
    <row r="2575" spans="1:5" s="17" customFormat="1" ht="16.75" customHeight="1" outlineLevel="2">
      <c r="A2575" s="1169" t="s">
        <v>27</v>
      </c>
      <c r="B2575" s="1170"/>
      <c r="C2575" s="1171" t="s">
        <v>28</v>
      </c>
      <c r="D2575" s="1172"/>
    </row>
    <row r="2576" spans="1:5" s="17" customFormat="1" ht="16.75" customHeight="1" outlineLevel="2">
      <c r="A2576" s="1163">
        <v>1</v>
      </c>
      <c r="B2576" s="1164"/>
      <c r="C2576" s="1165"/>
      <c r="D2576" s="1166"/>
      <c r="E2576" s="587" t="e">
        <f>IF(AND(C2576&gt;=D$2569,C2576&lt;=D$2568),1,0)</f>
        <v>#DIV/0!</v>
      </c>
    </row>
    <row r="2577" spans="1:5" s="17" customFormat="1" ht="16.75" customHeight="1" outlineLevel="2">
      <c r="A2577" s="1163">
        <v>2</v>
      </c>
      <c r="B2577" s="1164"/>
      <c r="C2577" s="1165"/>
      <c r="D2577" s="1166"/>
      <c r="E2577" s="587" t="e">
        <f t="shared" ref="E2577:E2640" si="69">IF(AND(C2577&gt;=D$2569,C2577&lt;=D$2568),1,0)</f>
        <v>#DIV/0!</v>
      </c>
    </row>
    <row r="2578" spans="1:5" s="17" customFormat="1" ht="16.75" customHeight="1" outlineLevel="2">
      <c r="A2578" s="1163">
        <v>3</v>
      </c>
      <c r="B2578" s="1164"/>
      <c r="C2578" s="1165"/>
      <c r="D2578" s="1166"/>
      <c r="E2578" s="587" t="e">
        <f t="shared" si="69"/>
        <v>#DIV/0!</v>
      </c>
    </row>
    <row r="2579" spans="1:5" s="17" customFormat="1" ht="16.75" customHeight="1" outlineLevel="2">
      <c r="A2579" s="1163">
        <v>4</v>
      </c>
      <c r="B2579" s="1164"/>
      <c r="C2579" s="1165"/>
      <c r="D2579" s="1166"/>
      <c r="E2579" s="587" t="e">
        <f t="shared" si="69"/>
        <v>#DIV/0!</v>
      </c>
    </row>
    <row r="2580" spans="1:5" s="17" customFormat="1" ht="16.75" customHeight="1" outlineLevel="2">
      <c r="A2580" s="1163">
        <v>5</v>
      </c>
      <c r="B2580" s="1164"/>
      <c r="C2580" s="1165"/>
      <c r="D2580" s="1166"/>
      <c r="E2580" s="587" t="e">
        <f t="shared" si="69"/>
        <v>#DIV/0!</v>
      </c>
    </row>
    <row r="2581" spans="1:5" s="17" customFormat="1" ht="16.75" customHeight="1" outlineLevel="2">
      <c r="A2581" s="1163">
        <v>6</v>
      </c>
      <c r="B2581" s="1164"/>
      <c r="C2581" s="1165"/>
      <c r="D2581" s="1166"/>
      <c r="E2581" s="587" t="e">
        <f t="shared" si="69"/>
        <v>#DIV/0!</v>
      </c>
    </row>
    <row r="2582" spans="1:5" s="17" customFormat="1" ht="16.75" customHeight="1" outlineLevel="2">
      <c r="A2582" s="1163">
        <v>7</v>
      </c>
      <c r="B2582" s="1164"/>
      <c r="C2582" s="1165"/>
      <c r="D2582" s="1166"/>
      <c r="E2582" s="587" t="e">
        <f t="shared" si="69"/>
        <v>#DIV/0!</v>
      </c>
    </row>
    <row r="2583" spans="1:5" s="17" customFormat="1" ht="16.75" customHeight="1" outlineLevel="2">
      <c r="A2583" s="1163">
        <v>8</v>
      </c>
      <c r="B2583" s="1164"/>
      <c r="C2583" s="1165"/>
      <c r="D2583" s="1166"/>
      <c r="E2583" s="587" t="e">
        <f t="shared" si="69"/>
        <v>#DIV/0!</v>
      </c>
    </row>
    <row r="2584" spans="1:5" s="17" customFormat="1" ht="16.75" customHeight="1" outlineLevel="2">
      <c r="A2584" s="1163">
        <v>9</v>
      </c>
      <c r="B2584" s="1164"/>
      <c r="C2584" s="1165"/>
      <c r="D2584" s="1166"/>
      <c r="E2584" s="587" t="e">
        <f t="shared" si="69"/>
        <v>#DIV/0!</v>
      </c>
    </row>
    <row r="2585" spans="1:5" s="17" customFormat="1" ht="16.75" customHeight="1" outlineLevel="2">
      <c r="A2585" s="1163">
        <v>10</v>
      </c>
      <c r="B2585" s="1164"/>
      <c r="C2585" s="1165"/>
      <c r="D2585" s="1166"/>
      <c r="E2585" s="587" t="e">
        <f t="shared" si="69"/>
        <v>#DIV/0!</v>
      </c>
    </row>
    <row r="2586" spans="1:5" s="17" customFormat="1" ht="16.75" customHeight="1" outlineLevel="2">
      <c r="A2586" s="1163">
        <v>11</v>
      </c>
      <c r="B2586" s="1164"/>
      <c r="C2586" s="1165"/>
      <c r="D2586" s="1166"/>
      <c r="E2586" s="587" t="e">
        <f t="shared" si="69"/>
        <v>#DIV/0!</v>
      </c>
    </row>
    <row r="2587" spans="1:5" s="17" customFormat="1" ht="16.75" customHeight="1" outlineLevel="2">
      <c r="A2587" s="1163">
        <v>12</v>
      </c>
      <c r="B2587" s="1164"/>
      <c r="C2587" s="1165"/>
      <c r="D2587" s="1166"/>
      <c r="E2587" s="587" t="e">
        <f t="shared" si="69"/>
        <v>#DIV/0!</v>
      </c>
    </row>
    <row r="2588" spans="1:5" s="17" customFormat="1" ht="16.75" customHeight="1" outlineLevel="2">
      <c r="A2588" s="1163">
        <v>13</v>
      </c>
      <c r="B2588" s="1164"/>
      <c r="C2588" s="1165"/>
      <c r="D2588" s="1166"/>
      <c r="E2588" s="587" t="e">
        <f t="shared" si="69"/>
        <v>#DIV/0!</v>
      </c>
    </row>
    <row r="2589" spans="1:5" s="17" customFormat="1" ht="16.75" customHeight="1" outlineLevel="2">
      <c r="A2589" s="1163">
        <v>14</v>
      </c>
      <c r="B2589" s="1164"/>
      <c r="C2589" s="1165"/>
      <c r="D2589" s="1166"/>
      <c r="E2589" s="587" t="e">
        <f t="shared" si="69"/>
        <v>#DIV/0!</v>
      </c>
    </row>
    <row r="2590" spans="1:5" s="17" customFormat="1" ht="16.75" customHeight="1" outlineLevel="2">
      <c r="A2590" s="1163">
        <v>15</v>
      </c>
      <c r="B2590" s="1164"/>
      <c r="C2590" s="1165"/>
      <c r="D2590" s="1166"/>
      <c r="E2590" s="587" t="e">
        <f t="shared" si="69"/>
        <v>#DIV/0!</v>
      </c>
    </row>
    <row r="2591" spans="1:5" s="17" customFormat="1" ht="16.75" customHeight="1" outlineLevel="2">
      <c r="A2591" s="1163">
        <v>16</v>
      </c>
      <c r="B2591" s="1164"/>
      <c r="C2591" s="1165"/>
      <c r="D2591" s="1166"/>
      <c r="E2591" s="587" t="e">
        <f t="shared" si="69"/>
        <v>#DIV/0!</v>
      </c>
    </row>
    <row r="2592" spans="1:5" s="17" customFormat="1" ht="16.75" customHeight="1" outlineLevel="2">
      <c r="A2592" s="1163">
        <v>17</v>
      </c>
      <c r="B2592" s="1164"/>
      <c r="C2592" s="1165"/>
      <c r="D2592" s="1166"/>
      <c r="E2592" s="587" t="e">
        <f t="shared" si="69"/>
        <v>#DIV/0!</v>
      </c>
    </row>
    <row r="2593" spans="1:5" s="17" customFormat="1" ht="16.75" customHeight="1" outlineLevel="2">
      <c r="A2593" s="1163">
        <v>18</v>
      </c>
      <c r="B2593" s="1164"/>
      <c r="C2593" s="1165"/>
      <c r="D2593" s="1166"/>
      <c r="E2593" s="587" t="e">
        <f t="shared" si="69"/>
        <v>#DIV/0!</v>
      </c>
    </row>
    <row r="2594" spans="1:5" s="17" customFormat="1" ht="16.75" customHeight="1" outlineLevel="2">
      <c r="A2594" s="1163">
        <v>19</v>
      </c>
      <c r="B2594" s="1164"/>
      <c r="C2594" s="1165"/>
      <c r="D2594" s="1166"/>
      <c r="E2594" s="587" t="e">
        <f t="shared" si="69"/>
        <v>#DIV/0!</v>
      </c>
    </row>
    <row r="2595" spans="1:5" s="17" customFormat="1" ht="16.75" customHeight="1" outlineLevel="2">
      <c r="A2595" s="1163">
        <v>20</v>
      </c>
      <c r="B2595" s="1164"/>
      <c r="C2595" s="1165"/>
      <c r="D2595" s="1166"/>
      <c r="E2595" s="587" t="e">
        <f t="shared" si="69"/>
        <v>#DIV/0!</v>
      </c>
    </row>
    <row r="2596" spans="1:5" s="17" customFormat="1" ht="16.75" customHeight="1" outlineLevel="2">
      <c r="A2596" s="1163">
        <v>21</v>
      </c>
      <c r="B2596" s="1164"/>
      <c r="C2596" s="1165"/>
      <c r="D2596" s="1166"/>
      <c r="E2596" s="587" t="e">
        <f t="shared" si="69"/>
        <v>#DIV/0!</v>
      </c>
    </row>
    <row r="2597" spans="1:5" s="17" customFormat="1" ht="16.75" customHeight="1" outlineLevel="2">
      <c r="A2597" s="1163">
        <v>22</v>
      </c>
      <c r="B2597" s="1164"/>
      <c r="C2597" s="1165"/>
      <c r="D2597" s="1166"/>
      <c r="E2597" s="587" t="e">
        <f t="shared" si="69"/>
        <v>#DIV/0!</v>
      </c>
    </row>
    <row r="2598" spans="1:5" s="17" customFormat="1" ht="16.75" customHeight="1" outlineLevel="2">
      <c r="A2598" s="1163">
        <v>23</v>
      </c>
      <c r="B2598" s="1164"/>
      <c r="C2598" s="1165"/>
      <c r="D2598" s="1166"/>
      <c r="E2598" s="587" t="e">
        <f t="shared" si="69"/>
        <v>#DIV/0!</v>
      </c>
    </row>
    <row r="2599" spans="1:5" s="17" customFormat="1" ht="16.75" customHeight="1" outlineLevel="2">
      <c r="A2599" s="1163">
        <v>24</v>
      </c>
      <c r="B2599" s="1164"/>
      <c r="C2599" s="1165"/>
      <c r="D2599" s="1166"/>
      <c r="E2599" s="587" t="e">
        <f t="shared" si="69"/>
        <v>#DIV/0!</v>
      </c>
    </row>
    <row r="2600" spans="1:5" s="17" customFormat="1" ht="16.75" customHeight="1" outlineLevel="2">
      <c r="A2600" s="1163">
        <v>25</v>
      </c>
      <c r="B2600" s="1164"/>
      <c r="C2600" s="1165"/>
      <c r="D2600" s="1166"/>
      <c r="E2600" s="587" t="e">
        <f t="shared" si="69"/>
        <v>#DIV/0!</v>
      </c>
    </row>
    <row r="2601" spans="1:5" s="17" customFormat="1" ht="16.75" customHeight="1" outlineLevel="2">
      <c r="A2601" s="1163">
        <v>26</v>
      </c>
      <c r="B2601" s="1164"/>
      <c r="C2601" s="1165"/>
      <c r="D2601" s="1166"/>
      <c r="E2601" s="587" t="e">
        <f t="shared" si="69"/>
        <v>#DIV/0!</v>
      </c>
    </row>
    <row r="2602" spans="1:5" s="17" customFormat="1" ht="16.75" customHeight="1" outlineLevel="2">
      <c r="A2602" s="1163">
        <v>27</v>
      </c>
      <c r="B2602" s="1164"/>
      <c r="C2602" s="1165"/>
      <c r="D2602" s="1166"/>
      <c r="E2602" s="587" t="e">
        <f t="shared" si="69"/>
        <v>#DIV/0!</v>
      </c>
    </row>
    <row r="2603" spans="1:5" s="17" customFormat="1" ht="16.75" customHeight="1" outlineLevel="2">
      <c r="A2603" s="1163">
        <v>28</v>
      </c>
      <c r="B2603" s="1164"/>
      <c r="C2603" s="1165"/>
      <c r="D2603" s="1166"/>
      <c r="E2603" s="587" t="e">
        <f t="shared" si="69"/>
        <v>#DIV/0!</v>
      </c>
    </row>
    <row r="2604" spans="1:5" s="17" customFormat="1" ht="16.75" customHeight="1" outlineLevel="2">
      <c r="A2604" s="1163">
        <v>29</v>
      </c>
      <c r="B2604" s="1164"/>
      <c r="C2604" s="1165"/>
      <c r="D2604" s="1166"/>
      <c r="E2604" s="587" t="e">
        <f t="shared" si="69"/>
        <v>#DIV/0!</v>
      </c>
    </row>
    <row r="2605" spans="1:5" s="17" customFormat="1" ht="16.75" customHeight="1" outlineLevel="2">
      <c r="A2605" s="1163">
        <v>30</v>
      </c>
      <c r="B2605" s="1164"/>
      <c r="C2605" s="1165"/>
      <c r="D2605" s="1166"/>
      <c r="E2605" s="587" t="e">
        <f t="shared" si="69"/>
        <v>#DIV/0!</v>
      </c>
    </row>
    <row r="2606" spans="1:5" s="17" customFormat="1" ht="16.75" customHeight="1" outlineLevel="2">
      <c r="A2606" s="1163">
        <v>31</v>
      </c>
      <c r="B2606" s="1164"/>
      <c r="C2606" s="1165"/>
      <c r="D2606" s="1166"/>
      <c r="E2606" s="587" t="e">
        <f t="shared" si="69"/>
        <v>#DIV/0!</v>
      </c>
    </row>
    <row r="2607" spans="1:5" s="17" customFormat="1" ht="16.75" customHeight="1" outlineLevel="2">
      <c r="A2607" s="1163">
        <v>32</v>
      </c>
      <c r="B2607" s="1164"/>
      <c r="C2607" s="1165"/>
      <c r="D2607" s="1166"/>
      <c r="E2607" s="587" t="e">
        <f t="shared" si="69"/>
        <v>#DIV/0!</v>
      </c>
    </row>
    <row r="2608" spans="1:5" s="17" customFormat="1" ht="16.75" customHeight="1" outlineLevel="2">
      <c r="A2608" s="1163">
        <v>33</v>
      </c>
      <c r="B2608" s="1164"/>
      <c r="C2608" s="1165"/>
      <c r="D2608" s="1166"/>
      <c r="E2608" s="587" t="e">
        <f t="shared" si="69"/>
        <v>#DIV/0!</v>
      </c>
    </row>
    <row r="2609" spans="1:5" s="17" customFormat="1" ht="16.75" customHeight="1" outlineLevel="2">
      <c r="A2609" s="1163">
        <v>34</v>
      </c>
      <c r="B2609" s="1164"/>
      <c r="C2609" s="1165"/>
      <c r="D2609" s="1166"/>
      <c r="E2609" s="587" t="e">
        <f t="shared" si="69"/>
        <v>#DIV/0!</v>
      </c>
    </row>
    <row r="2610" spans="1:5" s="17" customFormat="1" ht="16.75" customHeight="1" outlineLevel="2">
      <c r="A2610" s="1163">
        <v>35</v>
      </c>
      <c r="B2610" s="1164"/>
      <c r="C2610" s="1165"/>
      <c r="D2610" s="1166"/>
      <c r="E2610" s="587" t="e">
        <f t="shared" si="69"/>
        <v>#DIV/0!</v>
      </c>
    </row>
    <row r="2611" spans="1:5" s="17" customFormat="1" ht="16.75" customHeight="1" outlineLevel="2">
      <c r="A2611" s="1163">
        <v>36</v>
      </c>
      <c r="B2611" s="1164"/>
      <c r="C2611" s="1165"/>
      <c r="D2611" s="1166"/>
      <c r="E2611" s="587" t="e">
        <f t="shared" si="69"/>
        <v>#DIV/0!</v>
      </c>
    </row>
    <row r="2612" spans="1:5" s="17" customFormat="1" ht="16.75" customHeight="1" outlineLevel="2">
      <c r="A2612" s="1163">
        <v>37</v>
      </c>
      <c r="B2612" s="1164"/>
      <c r="C2612" s="1165"/>
      <c r="D2612" s="1166"/>
      <c r="E2612" s="587" t="e">
        <f t="shared" si="69"/>
        <v>#DIV/0!</v>
      </c>
    </row>
    <row r="2613" spans="1:5" s="17" customFormat="1" ht="16.75" customHeight="1" outlineLevel="2">
      <c r="A2613" s="1163">
        <v>38</v>
      </c>
      <c r="B2613" s="1164"/>
      <c r="C2613" s="1165"/>
      <c r="D2613" s="1166"/>
      <c r="E2613" s="587" t="e">
        <f t="shared" si="69"/>
        <v>#DIV/0!</v>
      </c>
    </row>
    <row r="2614" spans="1:5" s="17" customFormat="1" ht="16.75" customHeight="1" outlineLevel="2">
      <c r="A2614" s="1163">
        <v>39</v>
      </c>
      <c r="B2614" s="1164"/>
      <c r="C2614" s="1165"/>
      <c r="D2614" s="1166"/>
      <c r="E2614" s="587" t="e">
        <f t="shared" si="69"/>
        <v>#DIV/0!</v>
      </c>
    </row>
    <row r="2615" spans="1:5" s="17" customFormat="1" ht="16.75" customHeight="1" outlineLevel="2">
      <c r="A2615" s="1163">
        <v>40</v>
      </c>
      <c r="B2615" s="1164"/>
      <c r="C2615" s="1165"/>
      <c r="D2615" s="1166"/>
      <c r="E2615" s="587" t="e">
        <f t="shared" si="69"/>
        <v>#DIV/0!</v>
      </c>
    </row>
    <row r="2616" spans="1:5" s="17" customFormat="1" ht="16.75" customHeight="1" outlineLevel="2">
      <c r="A2616" s="1163">
        <v>41</v>
      </c>
      <c r="B2616" s="1164"/>
      <c r="C2616" s="1165"/>
      <c r="D2616" s="1166"/>
      <c r="E2616" s="587" t="e">
        <f t="shared" si="69"/>
        <v>#DIV/0!</v>
      </c>
    </row>
    <row r="2617" spans="1:5" s="17" customFormat="1" ht="16.75" customHeight="1" outlineLevel="2">
      <c r="A2617" s="1163">
        <v>42</v>
      </c>
      <c r="B2617" s="1164"/>
      <c r="C2617" s="1165"/>
      <c r="D2617" s="1166"/>
      <c r="E2617" s="587" t="e">
        <f t="shared" si="69"/>
        <v>#DIV/0!</v>
      </c>
    </row>
    <row r="2618" spans="1:5" s="17" customFormat="1" ht="16.75" customHeight="1" outlineLevel="2">
      <c r="A2618" s="1163">
        <v>43</v>
      </c>
      <c r="B2618" s="1164"/>
      <c r="C2618" s="1165"/>
      <c r="D2618" s="1166"/>
      <c r="E2618" s="587" t="e">
        <f t="shared" si="69"/>
        <v>#DIV/0!</v>
      </c>
    </row>
    <row r="2619" spans="1:5" s="17" customFormat="1" ht="16.75" customHeight="1" outlineLevel="2">
      <c r="A2619" s="1163">
        <v>44</v>
      </c>
      <c r="B2619" s="1164"/>
      <c r="C2619" s="1165"/>
      <c r="D2619" s="1166"/>
      <c r="E2619" s="587" t="e">
        <f t="shared" si="69"/>
        <v>#DIV/0!</v>
      </c>
    </row>
    <row r="2620" spans="1:5" s="17" customFormat="1" ht="16.75" customHeight="1" outlineLevel="2">
      <c r="A2620" s="1163">
        <v>45</v>
      </c>
      <c r="B2620" s="1164"/>
      <c r="C2620" s="1165"/>
      <c r="D2620" s="1166"/>
      <c r="E2620" s="587" t="e">
        <f t="shared" si="69"/>
        <v>#DIV/0!</v>
      </c>
    </row>
    <row r="2621" spans="1:5" s="17" customFormat="1" ht="16.75" customHeight="1" outlineLevel="2">
      <c r="A2621" s="1163">
        <v>46</v>
      </c>
      <c r="B2621" s="1164"/>
      <c r="C2621" s="1165"/>
      <c r="D2621" s="1166"/>
      <c r="E2621" s="587" t="e">
        <f t="shared" si="69"/>
        <v>#DIV/0!</v>
      </c>
    </row>
    <row r="2622" spans="1:5" s="17" customFormat="1" ht="16.75" customHeight="1" outlineLevel="2">
      <c r="A2622" s="1163">
        <v>47</v>
      </c>
      <c r="B2622" s="1164"/>
      <c r="C2622" s="1165"/>
      <c r="D2622" s="1166"/>
      <c r="E2622" s="587" t="e">
        <f t="shared" si="69"/>
        <v>#DIV/0!</v>
      </c>
    </row>
    <row r="2623" spans="1:5" s="17" customFormat="1" ht="16.75" customHeight="1" outlineLevel="2">
      <c r="A2623" s="1163">
        <v>48</v>
      </c>
      <c r="B2623" s="1164"/>
      <c r="C2623" s="1165"/>
      <c r="D2623" s="1166"/>
      <c r="E2623" s="587" t="e">
        <f t="shared" si="69"/>
        <v>#DIV/0!</v>
      </c>
    </row>
    <row r="2624" spans="1:5" s="17" customFormat="1" ht="16.75" customHeight="1" outlineLevel="2">
      <c r="A2624" s="1163">
        <v>49</v>
      </c>
      <c r="B2624" s="1164"/>
      <c r="C2624" s="1165"/>
      <c r="D2624" s="1166"/>
      <c r="E2624" s="587" t="e">
        <f t="shared" si="69"/>
        <v>#DIV/0!</v>
      </c>
    </row>
    <row r="2625" spans="1:5" s="17" customFormat="1" ht="16.75" customHeight="1" outlineLevel="2">
      <c r="A2625" s="1163">
        <v>50</v>
      </c>
      <c r="B2625" s="1164"/>
      <c r="C2625" s="1165"/>
      <c r="D2625" s="1166"/>
      <c r="E2625" s="587" t="e">
        <f t="shared" si="69"/>
        <v>#DIV/0!</v>
      </c>
    </row>
    <row r="2626" spans="1:5" s="17" customFormat="1" ht="16.75" customHeight="1" outlineLevel="2">
      <c r="A2626" s="1163">
        <v>51</v>
      </c>
      <c r="B2626" s="1164"/>
      <c r="C2626" s="1165"/>
      <c r="D2626" s="1166"/>
      <c r="E2626" s="587" t="e">
        <f t="shared" si="69"/>
        <v>#DIV/0!</v>
      </c>
    </row>
    <row r="2627" spans="1:5" s="17" customFormat="1" ht="16.75" customHeight="1" outlineLevel="2">
      <c r="A2627" s="1163">
        <v>52</v>
      </c>
      <c r="B2627" s="1164"/>
      <c r="C2627" s="1165"/>
      <c r="D2627" s="1166"/>
      <c r="E2627" s="587" t="e">
        <f t="shared" si="69"/>
        <v>#DIV/0!</v>
      </c>
    </row>
    <row r="2628" spans="1:5" s="17" customFormat="1" ht="16.75" customHeight="1" outlineLevel="2">
      <c r="A2628" s="1163">
        <v>53</v>
      </c>
      <c r="B2628" s="1164"/>
      <c r="C2628" s="1165"/>
      <c r="D2628" s="1166"/>
      <c r="E2628" s="587" t="e">
        <f t="shared" si="69"/>
        <v>#DIV/0!</v>
      </c>
    </row>
    <row r="2629" spans="1:5" s="17" customFormat="1" ht="16.75" customHeight="1" outlineLevel="2">
      <c r="A2629" s="1163">
        <v>54</v>
      </c>
      <c r="B2629" s="1164"/>
      <c r="C2629" s="1165"/>
      <c r="D2629" s="1166"/>
      <c r="E2629" s="587" t="e">
        <f t="shared" si="69"/>
        <v>#DIV/0!</v>
      </c>
    </row>
    <row r="2630" spans="1:5" s="17" customFormat="1" ht="16.75" customHeight="1" outlineLevel="2">
      <c r="A2630" s="1163">
        <v>55</v>
      </c>
      <c r="B2630" s="1164"/>
      <c r="C2630" s="1165"/>
      <c r="D2630" s="1166"/>
      <c r="E2630" s="587" t="e">
        <f t="shared" si="69"/>
        <v>#DIV/0!</v>
      </c>
    </row>
    <row r="2631" spans="1:5" s="17" customFormat="1" ht="16.75" customHeight="1" outlineLevel="2">
      <c r="A2631" s="1163">
        <v>56</v>
      </c>
      <c r="B2631" s="1164"/>
      <c r="C2631" s="1165"/>
      <c r="D2631" s="1166"/>
      <c r="E2631" s="587" t="e">
        <f t="shared" si="69"/>
        <v>#DIV/0!</v>
      </c>
    </row>
    <row r="2632" spans="1:5" s="17" customFormat="1" ht="16.75" customHeight="1" outlineLevel="2">
      <c r="A2632" s="1163">
        <v>57</v>
      </c>
      <c r="B2632" s="1164"/>
      <c r="C2632" s="1165"/>
      <c r="D2632" s="1166"/>
      <c r="E2632" s="587" t="e">
        <f t="shared" si="69"/>
        <v>#DIV/0!</v>
      </c>
    </row>
    <row r="2633" spans="1:5" s="17" customFormat="1" ht="16.75" customHeight="1" outlineLevel="2">
      <c r="A2633" s="1163">
        <v>58</v>
      </c>
      <c r="B2633" s="1164"/>
      <c r="C2633" s="1165"/>
      <c r="D2633" s="1166"/>
      <c r="E2633" s="587" t="e">
        <f t="shared" si="69"/>
        <v>#DIV/0!</v>
      </c>
    </row>
    <row r="2634" spans="1:5" s="17" customFormat="1" ht="16.75" customHeight="1" outlineLevel="2">
      <c r="A2634" s="1163">
        <v>59</v>
      </c>
      <c r="B2634" s="1164"/>
      <c r="C2634" s="1165"/>
      <c r="D2634" s="1166"/>
      <c r="E2634" s="587" t="e">
        <f t="shared" si="69"/>
        <v>#DIV/0!</v>
      </c>
    </row>
    <row r="2635" spans="1:5" s="17" customFormat="1" ht="16.75" customHeight="1" outlineLevel="2">
      <c r="A2635" s="1163">
        <v>60</v>
      </c>
      <c r="B2635" s="1164"/>
      <c r="C2635" s="1165"/>
      <c r="D2635" s="1166"/>
      <c r="E2635" s="587" t="e">
        <f t="shared" si="69"/>
        <v>#DIV/0!</v>
      </c>
    </row>
    <row r="2636" spans="1:5" s="17" customFormat="1" ht="16.75" customHeight="1" outlineLevel="2">
      <c r="A2636" s="1163">
        <v>61</v>
      </c>
      <c r="B2636" s="1164"/>
      <c r="C2636" s="1165"/>
      <c r="D2636" s="1166"/>
      <c r="E2636" s="587" t="e">
        <f t="shared" si="69"/>
        <v>#DIV/0!</v>
      </c>
    </row>
    <row r="2637" spans="1:5" s="17" customFormat="1" ht="16.75" customHeight="1" outlineLevel="2">
      <c r="A2637" s="1163">
        <v>62</v>
      </c>
      <c r="B2637" s="1164"/>
      <c r="C2637" s="1165"/>
      <c r="D2637" s="1166"/>
      <c r="E2637" s="587" t="e">
        <f t="shared" si="69"/>
        <v>#DIV/0!</v>
      </c>
    </row>
    <row r="2638" spans="1:5" s="17" customFormat="1" ht="16.75" customHeight="1" outlineLevel="2">
      <c r="A2638" s="1163">
        <v>63</v>
      </c>
      <c r="B2638" s="1164"/>
      <c r="C2638" s="1165"/>
      <c r="D2638" s="1166"/>
      <c r="E2638" s="587" t="e">
        <f t="shared" si="69"/>
        <v>#DIV/0!</v>
      </c>
    </row>
    <row r="2639" spans="1:5" s="17" customFormat="1" ht="16.75" customHeight="1" outlineLevel="2">
      <c r="A2639" s="1163">
        <v>64</v>
      </c>
      <c r="B2639" s="1164"/>
      <c r="C2639" s="1165"/>
      <c r="D2639" s="1166"/>
      <c r="E2639" s="587" t="e">
        <f t="shared" si="69"/>
        <v>#DIV/0!</v>
      </c>
    </row>
    <row r="2640" spans="1:5" s="17" customFormat="1" ht="16.75" customHeight="1" outlineLevel="2">
      <c r="A2640" s="1163">
        <v>65</v>
      </c>
      <c r="B2640" s="1164"/>
      <c r="C2640" s="1165"/>
      <c r="D2640" s="1166"/>
      <c r="E2640" s="587" t="e">
        <f t="shared" si="69"/>
        <v>#DIV/0!</v>
      </c>
    </row>
    <row r="2641" spans="1:5" s="17" customFormat="1" ht="16.75" customHeight="1" outlineLevel="2">
      <c r="A2641" s="1163">
        <v>66</v>
      </c>
      <c r="B2641" s="1164"/>
      <c r="C2641" s="1165"/>
      <c r="D2641" s="1166"/>
      <c r="E2641" s="587" t="e">
        <f t="shared" ref="E2641:E2704" si="70">IF(AND(C2641&gt;=D$2569,C2641&lt;=D$2568),1,0)</f>
        <v>#DIV/0!</v>
      </c>
    </row>
    <row r="2642" spans="1:5" s="17" customFormat="1" ht="16.75" customHeight="1" outlineLevel="2">
      <c r="A2642" s="1163">
        <v>67</v>
      </c>
      <c r="B2642" s="1164"/>
      <c r="C2642" s="1165"/>
      <c r="D2642" s="1166"/>
      <c r="E2642" s="587" t="e">
        <f t="shared" si="70"/>
        <v>#DIV/0!</v>
      </c>
    </row>
    <row r="2643" spans="1:5" s="17" customFormat="1" ht="16.75" customHeight="1" outlineLevel="2">
      <c r="A2643" s="1163">
        <v>68</v>
      </c>
      <c r="B2643" s="1164"/>
      <c r="C2643" s="1165"/>
      <c r="D2643" s="1166"/>
      <c r="E2643" s="587" t="e">
        <f t="shared" si="70"/>
        <v>#DIV/0!</v>
      </c>
    </row>
    <row r="2644" spans="1:5" s="17" customFormat="1" ht="16.75" customHeight="1" outlineLevel="2">
      <c r="A2644" s="1163">
        <v>69</v>
      </c>
      <c r="B2644" s="1164"/>
      <c r="C2644" s="1165"/>
      <c r="D2644" s="1166"/>
      <c r="E2644" s="587" t="e">
        <f t="shared" si="70"/>
        <v>#DIV/0!</v>
      </c>
    </row>
    <row r="2645" spans="1:5" s="17" customFormat="1" ht="16.75" customHeight="1" outlineLevel="2">
      <c r="A2645" s="1163">
        <v>70</v>
      </c>
      <c r="B2645" s="1164"/>
      <c r="C2645" s="1165"/>
      <c r="D2645" s="1166"/>
      <c r="E2645" s="587" t="e">
        <f t="shared" si="70"/>
        <v>#DIV/0!</v>
      </c>
    </row>
    <row r="2646" spans="1:5" s="17" customFormat="1" ht="16.75" customHeight="1" outlineLevel="2">
      <c r="A2646" s="1163">
        <v>71</v>
      </c>
      <c r="B2646" s="1164"/>
      <c r="C2646" s="1165"/>
      <c r="D2646" s="1166"/>
      <c r="E2646" s="587" t="e">
        <f t="shared" si="70"/>
        <v>#DIV/0!</v>
      </c>
    </row>
    <row r="2647" spans="1:5" s="17" customFormat="1" ht="16.75" customHeight="1" outlineLevel="2">
      <c r="A2647" s="1163">
        <v>72</v>
      </c>
      <c r="B2647" s="1164"/>
      <c r="C2647" s="1165"/>
      <c r="D2647" s="1166"/>
      <c r="E2647" s="587" t="e">
        <f t="shared" si="70"/>
        <v>#DIV/0!</v>
      </c>
    </row>
    <row r="2648" spans="1:5" s="17" customFormat="1" ht="16.75" customHeight="1" outlineLevel="2">
      <c r="A2648" s="1163">
        <v>73</v>
      </c>
      <c r="B2648" s="1164"/>
      <c r="C2648" s="1165"/>
      <c r="D2648" s="1166"/>
      <c r="E2648" s="587" t="e">
        <f t="shared" si="70"/>
        <v>#DIV/0!</v>
      </c>
    </row>
    <row r="2649" spans="1:5" s="17" customFormat="1" ht="16.75" customHeight="1" outlineLevel="2">
      <c r="A2649" s="1163">
        <v>74</v>
      </c>
      <c r="B2649" s="1164"/>
      <c r="C2649" s="1165"/>
      <c r="D2649" s="1166"/>
      <c r="E2649" s="587" t="e">
        <f t="shared" si="70"/>
        <v>#DIV/0!</v>
      </c>
    </row>
    <row r="2650" spans="1:5" s="17" customFormat="1" ht="16.75" customHeight="1" outlineLevel="2">
      <c r="A2650" s="1163">
        <v>75</v>
      </c>
      <c r="B2650" s="1164"/>
      <c r="C2650" s="1165"/>
      <c r="D2650" s="1166"/>
      <c r="E2650" s="587" t="e">
        <f t="shared" si="70"/>
        <v>#DIV/0!</v>
      </c>
    </row>
    <row r="2651" spans="1:5" s="17" customFormat="1" ht="16.75" customHeight="1" outlineLevel="2">
      <c r="A2651" s="1163">
        <v>76</v>
      </c>
      <c r="B2651" s="1164"/>
      <c r="C2651" s="1165"/>
      <c r="D2651" s="1166"/>
      <c r="E2651" s="587" t="e">
        <f t="shared" si="70"/>
        <v>#DIV/0!</v>
      </c>
    </row>
    <row r="2652" spans="1:5" s="17" customFormat="1" ht="16.75" customHeight="1" outlineLevel="2">
      <c r="A2652" s="1163">
        <v>77</v>
      </c>
      <c r="B2652" s="1164"/>
      <c r="C2652" s="1165"/>
      <c r="D2652" s="1166"/>
      <c r="E2652" s="587" t="e">
        <f t="shared" si="70"/>
        <v>#DIV/0!</v>
      </c>
    </row>
    <row r="2653" spans="1:5" s="17" customFormat="1" ht="16.75" customHeight="1" outlineLevel="2">
      <c r="A2653" s="1163">
        <v>78</v>
      </c>
      <c r="B2653" s="1164"/>
      <c r="C2653" s="1165"/>
      <c r="D2653" s="1166"/>
      <c r="E2653" s="587" t="e">
        <f t="shared" si="70"/>
        <v>#DIV/0!</v>
      </c>
    </row>
    <row r="2654" spans="1:5" s="17" customFormat="1" ht="16.75" customHeight="1" outlineLevel="2">
      <c r="A2654" s="1163">
        <v>79</v>
      </c>
      <c r="B2654" s="1164"/>
      <c r="C2654" s="1165"/>
      <c r="D2654" s="1166"/>
      <c r="E2654" s="587" t="e">
        <f t="shared" si="70"/>
        <v>#DIV/0!</v>
      </c>
    </row>
    <row r="2655" spans="1:5" s="17" customFormat="1" ht="16.75" customHeight="1" outlineLevel="2">
      <c r="A2655" s="1163">
        <v>80</v>
      </c>
      <c r="B2655" s="1164"/>
      <c r="C2655" s="1165"/>
      <c r="D2655" s="1166"/>
      <c r="E2655" s="587" t="e">
        <f t="shared" si="70"/>
        <v>#DIV/0!</v>
      </c>
    </row>
    <row r="2656" spans="1:5" s="17" customFormat="1" ht="16.75" customHeight="1" outlineLevel="2">
      <c r="A2656" s="1163">
        <v>81</v>
      </c>
      <c r="B2656" s="1164"/>
      <c r="C2656" s="1165"/>
      <c r="D2656" s="1166"/>
      <c r="E2656" s="587" t="e">
        <f t="shared" si="70"/>
        <v>#DIV/0!</v>
      </c>
    </row>
    <row r="2657" spans="1:5" s="17" customFormat="1" ht="16.75" customHeight="1" outlineLevel="2">
      <c r="A2657" s="1163">
        <v>82</v>
      </c>
      <c r="B2657" s="1164"/>
      <c r="C2657" s="1165"/>
      <c r="D2657" s="1166"/>
      <c r="E2657" s="587" t="e">
        <f t="shared" si="70"/>
        <v>#DIV/0!</v>
      </c>
    </row>
    <row r="2658" spans="1:5" s="17" customFormat="1" ht="16.75" customHeight="1" outlineLevel="2">
      <c r="A2658" s="1163">
        <v>83</v>
      </c>
      <c r="B2658" s="1164"/>
      <c r="C2658" s="1165"/>
      <c r="D2658" s="1166"/>
      <c r="E2658" s="587" t="e">
        <f t="shared" si="70"/>
        <v>#DIV/0!</v>
      </c>
    </row>
    <row r="2659" spans="1:5" s="17" customFormat="1" ht="16.75" customHeight="1" outlineLevel="2">
      <c r="A2659" s="1163">
        <v>84</v>
      </c>
      <c r="B2659" s="1164"/>
      <c r="C2659" s="1165"/>
      <c r="D2659" s="1166"/>
      <c r="E2659" s="587" t="e">
        <f t="shared" si="70"/>
        <v>#DIV/0!</v>
      </c>
    </row>
    <row r="2660" spans="1:5" s="17" customFormat="1" ht="16.75" customHeight="1" outlineLevel="2">
      <c r="A2660" s="1163">
        <v>85</v>
      </c>
      <c r="B2660" s="1164"/>
      <c r="C2660" s="1165"/>
      <c r="D2660" s="1166"/>
      <c r="E2660" s="587" t="e">
        <f t="shared" si="70"/>
        <v>#DIV/0!</v>
      </c>
    </row>
    <row r="2661" spans="1:5" s="17" customFormat="1" ht="16.75" customHeight="1" outlineLevel="2">
      <c r="A2661" s="1163">
        <v>86</v>
      </c>
      <c r="B2661" s="1164"/>
      <c r="C2661" s="1165"/>
      <c r="D2661" s="1166"/>
      <c r="E2661" s="587" t="e">
        <f t="shared" si="70"/>
        <v>#DIV/0!</v>
      </c>
    </row>
    <row r="2662" spans="1:5" s="17" customFormat="1" ht="16.75" customHeight="1" outlineLevel="2">
      <c r="A2662" s="1163">
        <v>87</v>
      </c>
      <c r="B2662" s="1164"/>
      <c r="C2662" s="1165"/>
      <c r="D2662" s="1166"/>
      <c r="E2662" s="587" t="e">
        <f t="shared" si="70"/>
        <v>#DIV/0!</v>
      </c>
    </row>
    <row r="2663" spans="1:5" s="17" customFormat="1" ht="16.75" customHeight="1" outlineLevel="2">
      <c r="A2663" s="1163">
        <v>88</v>
      </c>
      <c r="B2663" s="1164"/>
      <c r="C2663" s="1165"/>
      <c r="D2663" s="1166"/>
      <c r="E2663" s="587" t="e">
        <f t="shared" si="70"/>
        <v>#DIV/0!</v>
      </c>
    </row>
    <row r="2664" spans="1:5" s="17" customFormat="1" ht="16.75" customHeight="1" outlineLevel="2">
      <c r="A2664" s="1163">
        <v>89</v>
      </c>
      <c r="B2664" s="1164"/>
      <c r="C2664" s="1165"/>
      <c r="D2664" s="1166"/>
      <c r="E2664" s="587" t="e">
        <f t="shared" si="70"/>
        <v>#DIV/0!</v>
      </c>
    </row>
    <row r="2665" spans="1:5" s="17" customFormat="1" ht="16.75" customHeight="1" outlineLevel="2">
      <c r="A2665" s="1163">
        <v>90</v>
      </c>
      <c r="B2665" s="1164"/>
      <c r="C2665" s="1165"/>
      <c r="D2665" s="1166"/>
      <c r="E2665" s="587" t="e">
        <f t="shared" si="70"/>
        <v>#DIV/0!</v>
      </c>
    </row>
    <row r="2666" spans="1:5" s="17" customFormat="1" ht="16.75" customHeight="1" outlineLevel="2">
      <c r="A2666" s="1163">
        <v>91</v>
      </c>
      <c r="B2666" s="1164"/>
      <c r="C2666" s="1165"/>
      <c r="D2666" s="1166"/>
      <c r="E2666" s="587" t="e">
        <f t="shared" si="70"/>
        <v>#DIV/0!</v>
      </c>
    </row>
    <row r="2667" spans="1:5" s="17" customFormat="1" ht="16.75" customHeight="1" outlineLevel="2">
      <c r="A2667" s="1163">
        <v>92</v>
      </c>
      <c r="B2667" s="1164"/>
      <c r="C2667" s="1165"/>
      <c r="D2667" s="1166"/>
      <c r="E2667" s="587" t="e">
        <f t="shared" si="70"/>
        <v>#DIV/0!</v>
      </c>
    </row>
    <row r="2668" spans="1:5" s="17" customFormat="1" ht="16.75" customHeight="1" outlineLevel="2">
      <c r="A2668" s="1163">
        <v>93</v>
      </c>
      <c r="B2668" s="1164"/>
      <c r="C2668" s="1165"/>
      <c r="D2668" s="1166"/>
      <c r="E2668" s="587" t="e">
        <f t="shared" si="70"/>
        <v>#DIV/0!</v>
      </c>
    </row>
    <row r="2669" spans="1:5" s="17" customFormat="1" ht="16.75" customHeight="1" outlineLevel="2">
      <c r="A2669" s="1163">
        <v>94</v>
      </c>
      <c r="B2669" s="1164"/>
      <c r="C2669" s="1165"/>
      <c r="D2669" s="1166"/>
      <c r="E2669" s="587" t="e">
        <f t="shared" si="70"/>
        <v>#DIV/0!</v>
      </c>
    </row>
    <row r="2670" spans="1:5" s="17" customFormat="1" ht="16.75" customHeight="1" outlineLevel="2">
      <c r="A2670" s="1163">
        <v>95</v>
      </c>
      <c r="B2670" s="1164"/>
      <c r="C2670" s="1165"/>
      <c r="D2670" s="1166"/>
      <c r="E2670" s="587" t="e">
        <f t="shared" si="70"/>
        <v>#DIV/0!</v>
      </c>
    </row>
    <row r="2671" spans="1:5" s="17" customFormat="1" ht="16.75" customHeight="1" outlineLevel="2">
      <c r="A2671" s="1163">
        <v>96</v>
      </c>
      <c r="B2671" s="1164"/>
      <c r="C2671" s="1165"/>
      <c r="D2671" s="1166"/>
      <c r="E2671" s="587" t="e">
        <f t="shared" si="70"/>
        <v>#DIV/0!</v>
      </c>
    </row>
    <row r="2672" spans="1:5" s="17" customFormat="1" ht="16.75" customHeight="1" outlineLevel="2">
      <c r="A2672" s="1163">
        <v>97</v>
      </c>
      <c r="B2672" s="1164"/>
      <c r="C2672" s="1165"/>
      <c r="D2672" s="1166"/>
      <c r="E2672" s="587" t="e">
        <f t="shared" si="70"/>
        <v>#DIV/0!</v>
      </c>
    </row>
    <row r="2673" spans="1:5" s="17" customFormat="1" ht="16.75" customHeight="1" outlineLevel="2">
      <c r="A2673" s="1163">
        <v>98</v>
      </c>
      <c r="B2673" s="1164"/>
      <c r="C2673" s="1165"/>
      <c r="D2673" s="1166"/>
      <c r="E2673" s="587" t="e">
        <f t="shared" si="70"/>
        <v>#DIV/0!</v>
      </c>
    </row>
    <row r="2674" spans="1:5" s="17" customFormat="1" ht="16.75" customHeight="1" outlineLevel="2">
      <c r="A2674" s="1163">
        <v>99</v>
      </c>
      <c r="B2674" s="1164"/>
      <c r="C2674" s="1165"/>
      <c r="D2674" s="1166"/>
      <c r="E2674" s="587" t="e">
        <f t="shared" si="70"/>
        <v>#DIV/0!</v>
      </c>
    </row>
    <row r="2675" spans="1:5" s="17" customFormat="1" ht="16.75" customHeight="1" outlineLevel="2">
      <c r="A2675" s="1163">
        <v>100</v>
      </c>
      <c r="B2675" s="1164"/>
      <c r="C2675" s="1165"/>
      <c r="D2675" s="1166"/>
      <c r="E2675" s="587" t="e">
        <f t="shared" si="70"/>
        <v>#DIV/0!</v>
      </c>
    </row>
    <row r="2676" spans="1:5" s="17" customFormat="1" ht="16.75" customHeight="1" outlineLevel="2">
      <c r="A2676" s="1163">
        <v>101</v>
      </c>
      <c r="B2676" s="1164"/>
      <c r="C2676" s="1165"/>
      <c r="D2676" s="1166"/>
      <c r="E2676" s="587" t="e">
        <f t="shared" si="70"/>
        <v>#DIV/0!</v>
      </c>
    </row>
    <row r="2677" spans="1:5" s="17" customFormat="1" ht="16.75" customHeight="1" outlineLevel="2">
      <c r="A2677" s="1163">
        <v>102</v>
      </c>
      <c r="B2677" s="1164"/>
      <c r="C2677" s="1165"/>
      <c r="D2677" s="1166"/>
      <c r="E2677" s="587" t="e">
        <f t="shared" si="70"/>
        <v>#DIV/0!</v>
      </c>
    </row>
    <row r="2678" spans="1:5" s="17" customFormat="1" ht="16.75" customHeight="1" outlineLevel="2">
      <c r="A2678" s="1163">
        <v>103</v>
      </c>
      <c r="B2678" s="1164"/>
      <c r="C2678" s="1165"/>
      <c r="D2678" s="1166"/>
      <c r="E2678" s="587" t="e">
        <f t="shared" si="70"/>
        <v>#DIV/0!</v>
      </c>
    </row>
    <row r="2679" spans="1:5" s="17" customFormat="1" ht="16.75" customHeight="1" outlineLevel="2">
      <c r="A2679" s="1163">
        <v>104</v>
      </c>
      <c r="B2679" s="1164"/>
      <c r="C2679" s="1165"/>
      <c r="D2679" s="1166"/>
      <c r="E2679" s="587" t="e">
        <f t="shared" si="70"/>
        <v>#DIV/0!</v>
      </c>
    </row>
    <row r="2680" spans="1:5" s="17" customFormat="1" ht="16.75" customHeight="1" outlineLevel="2">
      <c r="A2680" s="1163">
        <v>105</v>
      </c>
      <c r="B2680" s="1164"/>
      <c r="C2680" s="1165"/>
      <c r="D2680" s="1166"/>
      <c r="E2680" s="587" t="e">
        <f t="shared" si="70"/>
        <v>#DIV/0!</v>
      </c>
    </row>
    <row r="2681" spans="1:5" s="17" customFormat="1" ht="16.75" customHeight="1" outlineLevel="2">
      <c r="A2681" s="1163">
        <v>106</v>
      </c>
      <c r="B2681" s="1164"/>
      <c r="C2681" s="1165"/>
      <c r="D2681" s="1166"/>
      <c r="E2681" s="587" t="e">
        <f t="shared" si="70"/>
        <v>#DIV/0!</v>
      </c>
    </row>
    <row r="2682" spans="1:5" s="17" customFormat="1" ht="16.75" customHeight="1" outlineLevel="2">
      <c r="A2682" s="1163">
        <v>107</v>
      </c>
      <c r="B2682" s="1164"/>
      <c r="C2682" s="1165"/>
      <c r="D2682" s="1166"/>
      <c r="E2682" s="587" t="e">
        <f t="shared" si="70"/>
        <v>#DIV/0!</v>
      </c>
    </row>
    <row r="2683" spans="1:5" s="17" customFormat="1" ht="16.75" customHeight="1" outlineLevel="2">
      <c r="A2683" s="1163">
        <v>108</v>
      </c>
      <c r="B2683" s="1164"/>
      <c r="C2683" s="1165"/>
      <c r="D2683" s="1166"/>
      <c r="E2683" s="587" t="e">
        <f t="shared" si="70"/>
        <v>#DIV/0!</v>
      </c>
    </row>
    <row r="2684" spans="1:5" s="17" customFormat="1" ht="16.75" customHeight="1" outlineLevel="2">
      <c r="A2684" s="1163">
        <v>109</v>
      </c>
      <c r="B2684" s="1164"/>
      <c r="C2684" s="1165"/>
      <c r="D2684" s="1166"/>
      <c r="E2684" s="587" t="e">
        <f t="shared" si="70"/>
        <v>#DIV/0!</v>
      </c>
    </row>
    <row r="2685" spans="1:5" s="17" customFormat="1" ht="16.75" customHeight="1" outlineLevel="2">
      <c r="A2685" s="1163">
        <v>110</v>
      </c>
      <c r="B2685" s="1164"/>
      <c r="C2685" s="1165"/>
      <c r="D2685" s="1166"/>
      <c r="E2685" s="587" t="e">
        <f t="shared" si="70"/>
        <v>#DIV/0!</v>
      </c>
    </row>
    <row r="2686" spans="1:5" s="17" customFormat="1" ht="16.75" customHeight="1" outlineLevel="2">
      <c r="A2686" s="1163">
        <v>111</v>
      </c>
      <c r="B2686" s="1164"/>
      <c r="C2686" s="1165"/>
      <c r="D2686" s="1166"/>
      <c r="E2686" s="587" t="e">
        <f t="shared" si="70"/>
        <v>#DIV/0!</v>
      </c>
    </row>
    <row r="2687" spans="1:5" s="17" customFormat="1" ht="16.75" customHeight="1" outlineLevel="2">
      <c r="A2687" s="1163">
        <v>112</v>
      </c>
      <c r="B2687" s="1164"/>
      <c r="C2687" s="1165"/>
      <c r="D2687" s="1166"/>
      <c r="E2687" s="587" t="e">
        <f t="shared" si="70"/>
        <v>#DIV/0!</v>
      </c>
    </row>
    <row r="2688" spans="1:5" s="17" customFormat="1" ht="16.75" customHeight="1" outlineLevel="2">
      <c r="A2688" s="1163">
        <v>113</v>
      </c>
      <c r="B2688" s="1164"/>
      <c r="C2688" s="1165"/>
      <c r="D2688" s="1166"/>
      <c r="E2688" s="587" t="e">
        <f t="shared" si="70"/>
        <v>#DIV/0!</v>
      </c>
    </row>
    <row r="2689" spans="1:5" s="17" customFormat="1" ht="16.75" customHeight="1" outlineLevel="2">
      <c r="A2689" s="1163">
        <v>114</v>
      </c>
      <c r="B2689" s="1164"/>
      <c r="C2689" s="1165"/>
      <c r="D2689" s="1166"/>
      <c r="E2689" s="587" t="e">
        <f t="shared" si="70"/>
        <v>#DIV/0!</v>
      </c>
    </row>
    <row r="2690" spans="1:5" s="17" customFormat="1" ht="16.75" customHeight="1" outlineLevel="2">
      <c r="A2690" s="1163">
        <v>115</v>
      </c>
      <c r="B2690" s="1164"/>
      <c r="C2690" s="1165"/>
      <c r="D2690" s="1166"/>
      <c r="E2690" s="587" t="e">
        <f t="shared" si="70"/>
        <v>#DIV/0!</v>
      </c>
    </row>
    <row r="2691" spans="1:5" s="17" customFormat="1" ht="16.75" customHeight="1" outlineLevel="2">
      <c r="A2691" s="1163">
        <v>116</v>
      </c>
      <c r="B2691" s="1164"/>
      <c r="C2691" s="1165"/>
      <c r="D2691" s="1166"/>
      <c r="E2691" s="587" t="e">
        <f t="shared" si="70"/>
        <v>#DIV/0!</v>
      </c>
    </row>
    <row r="2692" spans="1:5" s="17" customFormat="1" ht="16.75" customHeight="1" outlineLevel="2">
      <c r="A2692" s="1163">
        <v>117</v>
      </c>
      <c r="B2692" s="1164"/>
      <c r="C2692" s="1165"/>
      <c r="D2692" s="1166"/>
      <c r="E2692" s="587" t="e">
        <f t="shared" si="70"/>
        <v>#DIV/0!</v>
      </c>
    </row>
    <row r="2693" spans="1:5" s="17" customFormat="1" ht="16.75" customHeight="1" outlineLevel="2">
      <c r="A2693" s="1163">
        <v>118</v>
      </c>
      <c r="B2693" s="1164"/>
      <c r="C2693" s="1165"/>
      <c r="D2693" s="1166"/>
      <c r="E2693" s="587" t="e">
        <f t="shared" si="70"/>
        <v>#DIV/0!</v>
      </c>
    </row>
    <row r="2694" spans="1:5" s="17" customFormat="1" ht="16.75" customHeight="1" outlineLevel="2">
      <c r="A2694" s="1163">
        <v>119</v>
      </c>
      <c r="B2694" s="1164"/>
      <c r="C2694" s="1165"/>
      <c r="D2694" s="1166"/>
      <c r="E2694" s="587" t="e">
        <f t="shared" si="70"/>
        <v>#DIV/0!</v>
      </c>
    </row>
    <row r="2695" spans="1:5" s="17" customFormat="1" ht="16.75" customHeight="1" outlineLevel="2">
      <c r="A2695" s="1163">
        <v>120</v>
      </c>
      <c r="B2695" s="1164"/>
      <c r="C2695" s="1165"/>
      <c r="D2695" s="1166"/>
      <c r="E2695" s="587" t="e">
        <f t="shared" si="70"/>
        <v>#DIV/0!</v>
      </c>
    </row>
    <row r="2696" spans="1:5" s="17" customFormat="1" ht="16.75" customHeight="1" outlineLevel="2">
      <c r="A2696" s="1163">
        <v>121</v>
      </c>
      <c r="B2696" s="1164"/>
      <c r="C2696" s="1165"/>
      <c r="D2696" s="1166"/>
      <c r="E2696" s="587" t="e">
        <f t="shared" si="70"/>
        <v>#DIV/0!</v>
      </c>
    </row>
    <row r="2697" spans="1:5" s="17" customFormat="1" ht="16.75" customHeight="1" outlineLevel="2">
      <c r="A2697" s="1163">
        <v>122</v>
      </c>
      <c r="B2697" s="1164"/>
      <c r="C2697" s="1165"/>
      <c r="D2697" s="1166"/>
      <c r="E2697" s="587" t="e">
        <f t="shared" si="70"/>
        <v>#DIV/0!</v>
      </c>
    </row>
    <row r="2698" spans="1:5" s="17" customFormat="1" ht="16.75" customHeight="1" outlineLevel="2">
      <c r="A2698" s="1163">
        <v>123</v>
      </c>
      <c r="B2698" s="1164"/>
      <c r="C2698" s="1165"/>
      <c r="D2698" s="1166"/>
      <c r="E2698" s="587" t="e">
        <f t="shared" si="70"/>
        <v>#DIV/0!</v>
      </c>
    </row>
    <row r="2699" spans="1:5" s="17" customFormat="1" ht="16.75" customHeight="1" outlineLevel="2">
      <c r="A2699" s="1163">
        <v>124</v>
      </c>
      <c r="B2699" s="1164"/>
      <c r="C2699" s="1165"/>
      <c r="D2699" s="1166"/>
      <c r="E2699" s="587" t="e">
        <f t="shared" si="70"/>
        <v>#DIV/0!</v>
      </c>
    </row>
    <row r="2700" spans="1:5" s="17" customFormat="1" ht="16.75" customHeight="1" outlineLevel="2">
      <c r="A2700" s="1163">
        <v>125</v>
      </c>
      <c r="B2700" s="1164"/>
      <c r="C2700" s="1165"/>
      <c r="D2700" s="1166"/>
      <c r="E2700" s="587" t="e">
        <f t="shared" si="70"/>
        <v>#DIV/0!</v>
      </c>
    </row>
    <row r="2701" spans="1:5" s="17" customFormat="1" ht="16.75" customHeight="1" outlineLevel="2">
      <c r="A2701" s="1163">
        <v>126</v>
      </c>
      <c r="B2701" s="1164"/>
      <c r="C2701" s="1165"/>
      <c r="D2701" s="1166"/>
      <c r="E2701" s="587" t="e">
        <f t="shared" si="70"/>
        <v>#DIV/0!</v>
      </c>
    </row>
    <row r="2702" spans="1:5" s="17" customFormat="1" ht="16.75" customHeight="1" outlineLevel="2">
      <c r="A2702" s="1163">
        <v>127</v>
      </c>
      <c r="B2702" s="1164"/>
      <c r="C2702" s="1165"/>
      <c r="D2702" s="1166"/>
      <c r="E2702" s="587" t="e">
        <f t="shared" si="70"/>
        <v>#DIV/0!</v>
      </c>
    </row>
    <row r="2703" spans="1:5" s="17" customFormat="1" ht="16.75" customHeight="1" outlineLevel="2">
      <c r="A2703" s="1163">
        <v>128</v>
      </c>
      <c r="B2703" s="1164"/>
      <c r="C2703" s="1165"/>
      <c r="D2703" s="1166"/>
      <c r="E2703" s="587" t="e">
        <f t="shared" si="70"/>
        <v>#DIV/0!</v>
      </c>
    </row>
    <row r="2704" spans="1:5" s="17" customFormat="1" ht="16.75" customHeight="1" outlineLevel="2">
      <c r="A2704" s="1163">
        <v>129</v>
      </c>
      <c r="B2704" s="1164"/>
      <c r="C2704" s="1165"/>
      <c r="D2704" s="1166"/>
      <c r="E2704" s="587" t="e">
        <f t="shared" si="70"/>
        <v>#DIV/0!</v>
      </c>
    </row>
    <row r="2705" spans="1:5" s="17" customFormat="1" ht="16.75" customHeight="1" outlineLevel="2">
      <c r="A2705" s="1163">
        <v>130</v>
      </c>
      <c r="B2705" s="1164"/>
      <c r="C2705" s="1165"/>
      <c r="D2705" s="1166"/>
      <c r="E2705" s="587" t="e">
        <f t="shared" ref="E2705:E2709" si="71">IF(AND(C2705&gt;=D$2569,C2705&lt;=D$2568),1,0)</f>
        <v>#DIV/0!</v>
      </c>
    </row>
    <row r="2706" spans="1:5" s="17" customFormat="1" ht="16.75" customHeight="1" outlineLevel="2">
      <c r="A2706" s="1163">
        <v>131</v>
      </c>
      <c r="B2706" s="1164"/>
      <c r="C2706" s="1165"/>
      <c r="D2706" s="1166"/>
      <c r="E2706" s="587" t="e">
        <f t="shared" si="71"/>
        <v>#DIV/0!</v>
      </c>
    </row>
    <row r="2707" spans="1:5" s="17" customFormat="1" ht="16.75" customHeight="1" outlineLevel="2">
      <c r="A2707" s="1163">
        <v>132</v>
      </c>
      <c r="B2707" s="1164"/>
      <c r="C2707" s="1165"/>
      <c r="D2707" s="1166"/>
      <c r="E2707" s="587" t="e">
        <f t="shared" si="71"/>
        <v>#DIV/0!</v>
      </c>
    </row>
    <row r="2708" spans="1:5" s="17" customFormat="1" ht="16.75" customHeight="1" outlineLevel="2">
      <c r="A2708" s="1163">
        <v>133</v>
      </c>
      <c r="B2708" s="1164"/>
      <c r="C2708" s="1165"/>
      <c r="D2708" s="1166"/>
      <c r="E2708" s="587" t="e">
        <f t="shared" si="71"/>
        <v>#DIV/0!</v>
      </c>
    </row>
    <row r="2709" spans="1:5" s="17" customFormat="1" ht="16.75" customHeight="1" outlineLevel="2">
      <c r="A2709" s="1163">
        <v>134</v>
      </c>
      <c r="B2709" s="1164"/>
      <c r="C2709" s="1165"/>
      <c r="D2709" s="1166"/>
      <c r="E2709" s="587" t="e">
        <f t="shared" si="71"/>
        <v>#DIV/0!</v>
      </c>
    </row>
    <row r="2710" spans="1:5" s="17" customFormat="1" ht="16.75" customHeight="1" outlineLevel="2">
      <c r="A2710" s="1163">
        <v>135</v>
      </c>
      <c r="B2710" s="1164"/>
      <c r="C2710" s="1165"/>
      <c r="D2710" s="1166"/>
      <c r="E2710" s="587" t="e">
        <f t="shared" ref="E2710:E2729" si="72">IF(AND(C2710&gt;=D$2569,C2710&lt;=D$2568),1,0)</f>
        <v>#DIV/0!</v>
      </c>
    </row>
    <row r="2711" spans="1:5" s="17" customFormat="1" ht="16.75" customHeight="1" outlineLevel="2">
      <c r="A2711" s="1163">
        <v>136</v>
      </c>
      <c r="B2711" s="1164"/>
      <c r="C2711" s="1165"/>
      <c r="D2711" s="1166"/>
      <c r="E2711" s="587" t="e">
        <f t="shared" si="72"/>
        <v>#DIV/0!</v>
      </c>
    </row>
    <row r="2712" spans="1:5" s="17" customFormat="1" ht="16.75" customHeight="1" outlineLevel="2">
      <c r="A2712" s="1163">
        <v>137</v>
      </c>
      <c r="B2712" s="1164"/>
      <c r="C2712" s="1165"/>
      <c r="D2712" s="1166"/>
      <c r="E2712" s="587" t="e">
        <f t="shared" si="72"/>
        <v>#DIV/0!</v>
      </c>
    </row>
    <row r="2713" spans="1:5" s="17" customFormat="1" ht="16.75" customHeight="1" outlineLevel="2">
      <c r="A2713" s="1163">
        <v>138</v>
      </c>
      <c r="B2713" s="1164"/>
      <c r="C2713" s="1165"/>
      <c r="D2713" s="1166"/>
      <c r="E2713" s="587" t="e">
        <f t="shared" si="72"/>
        <v>#DIV/0!</v>
      </c>
    </row>
    <row r="2714" spans="1:5" s="17" customFormat="1" ht="16.75" customHeight="1" outlineLevel="2">
      <c r="A2714" s="1163">
        <v>139</v>
      </c>
      <c r="B2714" s="1164"/>
      <c r="C2714" s="1165"/>
      <c r="D2714" s="1166"/>
      <c r="E2714" s="587" t="e">
        <f t="shared" si="72"/>
        <v>#DIV/0!</v>
      </c>
    </row>
    <row r="2715" spans="1:5" s="17" customFormat="1" ht="16.75" customHeight="1" outlineLevel="2">
      <c r="A2715" s="1163">
        <v>140</v>
      </c>
      <c r="B2715" s="1164"/>
      <c r="C2715" s="1165"/>
      <c r="D2715" s="1166"/>
      <c r="E2715" s="587" t="e">
        <f t="shared" si="72"/>
        <v>#DIV/0!</v>
      </c>
    </row>
    <row r="2716" spans="1:5" s="17" customFormat="1" ht="16.75" customHeight="1" outlineLevel="2">
      <c r="A2716" s="1163">
        <v>141</v>
      </c>
      <c r="B2716" s="1164"/>
      <c r="C2716" s="1165"/>
      <c r="D2716" s="1166"/>
      <c r="E2716" s="587" t="e">
        <f t="shared" si="72"/>
        <v>#DIV/0!</v>
      </c>
    </row>
    <row r="2717" spans="1:5" s="17" customFormat="1" ht="16.75" customHeight="1" outlineLevel="2">
      <c r="A2717" s="1163">
        <v>142</v>
      </c>
      <c r="B2717" s="1164"/>
      <c r="C2717" s="1165"/>
      <c r="D2717" s="1166"/>
      <c r="E2717" s="587" t="e">
        <f t="shared" si="72"/>
        <v>#DIV/0!</v>
      </c>
    </row>
    <row r="2718" spans="1:5" s="17" customFormat="1" ht="16.75" customHeight="1" outlineLevel="2">
      <c r="A2718" s="1163">
        <v>143</v>
      </c>
      <c r="B2718" s="1164"/>
      <c r="C2718" s="1165"/>
      <c r="D2718" s="1166"/>
      <c r="E2718" s="587" t="e">
        <f t="shared" si="72"/>
        <v>#DIV/0!</v>
      </c>
    </row>
    <row r="2719" spans="1:5" s="17" customFormat="1" ht="16.75" customHeight="1" outlineLevel="2">
      <c r="A2719" s="1163">
        <v>144</v>
      </c>
      <c r="B2719" s="1164"/>
      <c r="C2719" s="1165"/>
      <c r="D2719" s="1166"/>
      <c r="E2719" s="587" t="e">
        <f t="shared" si="72"/>
        <v>#DIV/0!</v>
      </c>
    </row>
    <row r="2720" spans="1:5" s="17" customFormat="1" ht="16.75" customHeight="1" outlineLevel="2">
      <c r="A2720" s="1163">
        <v>145</v>
      </c>
      <c r="B2720" s="1164"/>
      <c r="C2720" s="1165"/>
      <c r="D2720" s="1166"/>
      <c r="E2720" s="587" t="e">
        <f t="shared" si="72"/>
        <v>#DIV/0!</v>
      </c>
    </row>
    <row r="2721" spans="1:5" s="17" customFormat="1" ht="16.75" customHeight="1" outlineLevel="2">
      <c r="A2721" s="1163">
        <v>146</v>
      </c>
      <c r="B2721" s="1164"/>
      <c r="C2721" s="1165"/>
      <c r="D2721" s="1166"/>
      <c r="E2721" s="587" t="e">
        <f t="shared" si="72"/>
        <v>#DIV/0!</v>
      </c>
    </row>
    <row r="2722" spans="1:5" s="17" customFormat="1" ht="16.75" customHeight="1" outlineLevel="2">
      <c r="A2722" s="1163">
        <v>147</v>
      </c>
      <c r="B2722" s="1164"/>
      <c r="C2722" s="1165"/>
      <c r="D2722" s="1166"/>
      <c r="E2722" s="587" t="e">
        <f t="shared" si="72"/>
        <v>#DIV/0!</v>
      </c>
    </row>
    <row r="2723" spans="1:5" s="17" customFormat="1" ht="16.75" customHeight="1" outlineLevel="2">
      <c r="A2723" s="1163">
        <v>148</v>
      </c>
      <c r="B2723" s="1164"/>
      <c r="C2723" s="1165"/>
      <c r="D2723" s="1166"/>
      <c r="E2723" s="587" t="e">
        <f t="shared" si="72"/>
        <v>#DIV/0!</v>
      </c>
    </row>
    <row r="2724" spans="1:5" s="17" customFormat="1" ht="16.75" customHeight="1" outlineLevel="2">
      <c r="A2724" s="1163">
        <v>149</v>
      </c>
      <c r="B2724" s="1164"/>
      <c r="C2724" s="1165"/>
      <c r="D2724" s="1166"/>
      <c r="E2724" s="587" t="e">
        <f t="shared" si="72"/>
        <v>#DIV/0!</v>
      </c>
    </row>
    <row r="2725" spans="1:5" s="17" customFormat="1" ht="16.75" customHeight="1" outlineLevel="2">
      <c r="A2725" s="1163">
        <v>150</v>
      </c>
      <c r="B2725" s="1164"/>
      <c r="C2725" s="1165"/>
      <c r="D2725" s="1166"/>
      <c r="E2725" s="587" t="e">
        <f t="shared" si="72"/>
        <v>#DIV/0!</v>
      </c>
    </row>
    <row r="2726" spans="1:5" s="17" customFormat="1" ht="16.75" customHeight="1" outlineLevel="2">
      <c r="A2726" s="1163">
        <v>151</v>
      </c>
      <c r="B2726" s="1164"/>
      <c r="C2726" s="1165"/>
      <c r="D2726" s="1166"/>
      <c r="E2726" s="587" t="e">
        <f t="shared" si="72"/>
        <v>#DIV/0!</v>
      </c>
    </row>
    <row r="2727" spans="1:5" s="17" customFormat="1" ht="16.75" customHeight="1" outlineLevel="2">
      <c r="A2727" s="1163">
        <v>152</v>
      </c>
      <c r="B2727" s="1164"/>
      <c r="C2727" s="1165"/>
      <c r="D2727" s="1166"/>
      <c r="E2727" s="587" t="e">
        <f t="shared" si="72"/>
        <v>#DIV/0!</v>
      </c>
    </row>
    <row r="2728" spans="1:5" s="17" customFormat="1" ht="16.75" customHeight="1" outlineLevel="2">
      <c r="A2728" s="1163">
        <v>153</v>
      </c>
      <c r="B2728" s="1164"/>
      <c r="C2728" s="1165"/>
      <c r="D2728" s="1166"/>
      <c r="E2728" s="587" t="e">
        <f t="shared" si="72"/>
        <v>#DIV/0!</v>
      </c>
    </row>
    <row r="2729" spans="1:5" s="17" customFormat="1" ht="16.75" customHeight="1" outlineLevel="2">
      <c r="A2729" s="1163">
        <v>154</v>
      </c>
      <c r="B2729" s="1164"/>
      <c r="C2729" s="1165"/>
      <c r="D2729" s="1166"/>
      <c r="E2729" s="587" t="e">
        <f t="shared" si="72"/>
        <v>#DIV/0!</v>
      </c>
    </row>
    <row r="2730" spans="1:5" s="17" customFormat="1" ht="16.75" customHeight="1" outlineLevel="2">
      <c r="A2730" s="1163">
        <v>155</v>
      </c>
      <c r="B2730" s="1164"/>
      <c r="C2730" s="1165"/>
      <c r="D2730" s="1166"/>
      <c r="E2730" s="587" t="e">
        <f>IF(AND(C2730&gt;=D$2569,C2730&lt;=D$2568),1,0)</f>
        <v>#DIV/0!</v>
      </c>
    </row>
    <row r="2731" spans="1:5" s="17" customFormat="1" ht="16.75" customHeight="1" outlineLevel="2">
      <c r="A2731" s="1163">
        <v>156</v>
      </c>
      <c r="B2731" s="1164"/>
      <c r="C2731" s="1165"/>
      <c r="D2731" s="1166"/>
      <c r="E2731" s="587" t="e">
        <f t="shared" ref="E2731:E2794" si="73">IF(AND(C2731&gt;=D$2569,C2731&lt;=D$2568),1,0)</f>
        <v>#DIV/0!</v>
      </c>
    </row>
    <row r="2732" spans="1:5" s="17" customFormat="1" ht="16.75" customHeight="1" outlineLevel="2">
      <c r="A2732" s="1163">
        <v>157</v>
      </c>
      <c r="B2732" s="1164"/>
      <c r="C2732" s="1165"/>
      <c r="D2732" s="1166"/>
      <c r="E2732" s="587" t="e">
        <f t="shared" si="73"/>
        <v>#DIV/0!</v>
      </c>
    </row>
    <row r="2733" spans="1:5" s="17" customFormat="1" ht="16.75" customHeight="1" outlineLevel="2">
      <c r="A2733" s="1163">
        <v>158</v>
      </c>
      <c r="B2733" s="1164"/>
      <c r="C2733" s="1165"/>
      <c r="D2733" s="1166"/>
      <c r="E2733" s="587" t="e">
        <f t="shared" si="73"/>
        <v>#DIV/0!</v>
      </c>
    </row>
    <row r="2734" spans="1:5" s="17" customFormat="1" ht="16.75" customHeight="1" outlineLevel="2">
      <c r="A2734" s="1163">
        <v>159</v>
      </c>
      <c r="B2734" s="1164"/>
      <c r="C2734" s="1165"/>
      <c r="D2734" s="1166"/>
      <c r="E2734" s="587" t="e">
        <f t="shared" si="73"/>
        <v>#DIV/0!</v>
      </c>
    </row>
    <row r="2735" spans="1:5" s="17" customFormat="1" ht="16.75" customHeight="1" outlineLevel="2">
      <c r="A2735" s="1163">
        <v>160</v>
      </c>
      <c r="B2735" s="1164"/>
      <c r="C2735" s="1165"/>
      <c r="D2735" s="1166"/>
      <c r="E2735" s="587" t="e">
        <f t="shared" si="73"/>
        <v>#DIV/0!</v>
      </c>
    </row>
    <row r="2736" spans="1:5" s="17" customFormat="1" ht="16.75" customHeight="1" outlineLevel="2">
      <c r="A2736" s="1163">
        <v>161</v>
      </c>
      <c r="B2736" s="1164"/>
      <c r="C2736" s="1165"/>
      <c r="D2736" s="1166"/>
      <c r="E2736" s="587" t="e">
        <f t="shared" si="73"/>
        <v>#DIV/0!</v>
      </c>
    </row>
    <row r="2737" spans="1:5" s="17" customFormat="1" ht="16.75" customHeight="1" outlineLevel="2">
      <c r="A2737" s="1163">
        <v>162</v>
      </c>
      <c r="B2737" s="1164"/>
      <c r="C2737" s="1165"/>
      <c r="D2737" s="1166"/>
      <c r="E2737" s="587" t="e">
        <f t="shared" si="73"/>
        <v>#DIV/0!</v>
      </c>
    </row>
    <row r="2738" spans="1:5" s="17" customFormat="1" ht="16.75" customHeight="1" outlineLevel="2">
      <c r="A2738" s="1163">
        <v>163</v>
      </c>
      <c r="B2738" s="1164"/>
      <c r="C2738" s="1165"/>
      <c r="D2738" s="1166"/>
      <c r="E2738" s="587" t="e">
        <f t="shared" si="73"/>
        <v>#DIV/0!</v>
      </c>
    </row>
    <row r="2739" spans="1:5" s="17" customFormat="1" ht="16.75" customHeight="1" outlineLevel="2">
      <c r="A2739" s="1163">
        <v>164</v>
      </c>
      <c r="B2739" s="1164"/>
      <c r="C2739" s="1165"/>
      <c r="D2739" s="1166"/>
      <c r="E2739" s="587" t="e">
        <f t="shared" si="73"/>
        <v>#DIV/0!</v>
      </c>
    </row>
    <row r="2740" spans="1:5" s="17" customFormat="1" ht="16.75" customHeight="1" outlineLevel="2">
      <c r="A2740" s="1163">
        <v>165</v>
      </c>
      <c r="B2740" s="1164"/>
      <c r="C2740" s="1165"/>
      <c r="D2740" s="1166"/>
      <c r="E2740" s="587" t="e">
        <f t="shared" si="73"/>
        <v>#DIV/0!</v>
      </c>
    </row>
    <row r="2741" spans="1:5" s="17" customFormat="1" ht="16.75" customHeight="1" outlineLevel="2">
      <c r="A2741" s="1163">
        <v>166</v>
      </c>
      <c r="B2741" s="1164"/>
      <c r="C2741" s="1165"/>
      <c r="D2741" s="1166"/>
      <c r="E2741" s="587" t="e">
        <f t="shared" si="73"/>
        <v>#DIV/0!</v>
      </c>
    </row>
    <row r="2742" spans="1:5" s="17" customFormat="1" ht="16.75" customHeight="1" outlineLevel="2">
      <c r="A2742" s="1163">
        <v>167</v>
      </c>
      <c r="B2742" s="1164"/>
      <c r="C2742" s="1165"/>
      <c r="D2742" s="1166"/>
      <c r="E2742" s="587" t="e">
        <f t="shared" si="73"/>
        <v>#DIV/0!</v>
      </c>
    </row>
    <row r="2743" spans="1:5" s="17" customFormat="1" ht="16.75" customHeight="1" outlineLevel="2">
      <c r="A2743" s="1163">
        <v>168</v>
      </c>
      <c r="B2743" s="1164"/>
      <c r="C2743" s="1165"/>
      <c r="D2743" s="1166"/>
      <c r="E2743" s="587" t="e">
        <f t="shared" si="73"/>
        <v>#DIV/0!</v>
      </c>
    </row>
    <row r="2744" spans="1:5" s="17" customFormat="1" ht="16.75" customHeight="1" outlineLevel="2">
      <c r="A2744" s="1163">
        <v>169</v>
      </c>
      <c r="B2744" s="1164"/>
      <c r="C2744" s="1165"/>
      <c r="D2744" s="1166"/>
      <c r="E2744" s="587" t="e">
        <f t="shared" si="73"/>
        <v>#DIV/0!</v>
      </c>
    </row>
    <row r="2745" spans="1:5" s="17" customFormat="1" ht="16.75" customHeight="1" outlineLevel="2">
      <c r="A2745" s="1163">
        <v>170</v>
      </c>
      <c r="B2745" s="1164"/>
      <c r="C2745" s="1165"/>
      <c r="D2745" s="1166"/>
      <c r="E2745" s="587" t="e">
        <f t="shared" si="73"/>
        <v>#DIV/0!</v>
      </c>
    </row>
    <row r="2746" spans="1:5" s="17" customFormat="1" ht="16.75" customHeight="1" outlineLevel="2">
      <c r="A2746" s="1163">
        <v>171</v>
      </c>
      <c r="B2746" s="1164"/>
      <c r="C2746" s="1165"/>
      <c r="D2746" s="1166"/>
      <c r="E2746" s="587" t="e">
        <f t="shared" si="73"/>
        <v>#DIV/0!</v>
      </c>
    </row>
    <row r="2747" spans="1:5" s="17" customFormat="1" ht="16.75" customHeight="1" outlineLevel="2">
      <c r="A2747" s="1163">
        <v>172</v>
      </c>
      <c r="B2747" s="1164"/>
      <c r="C2747" s="1165"/>
      <c r="D2747" s="1166"/>
      <c r="E2747" s="587" t="e">
        <f t="shared" si="73"/>
        <v>#DIV/0!</v>
      </c>
    </row>
    <row r="2748" spans="1:5" s="17" customFormat="1" ht="16.75" customHeight="1" outlineLevel="2">
      <c r="A2748" s="1163">
        <v>173</v>
      </c>
      <c r="B2748" s="1164"/>
      <c r="C2748" s="1165"/>
      <c r="D2748" s="1166"/>
      <c r="E2748" s="587" t="e">
        <f t="shared" si="73"/>
        <v>#DIV/0!</v>
      </c>
    </row>
    <row r="2749" spans="1:5" s="17" customFormat="1" ht="16.75" customHeight="1" outlineLevel="2">
      <c r="A2749" s="1163">
        <v>174</v>
      </c>
      <c r="B2749" s="1164"/>
      <c r="C2749" s="1165"/>
      <c r="D2749" s="1166"/>
      <c r="E2749" s="587" t="e">
        <f t="shared" si="73"/>
        <v>#DIV/0!</v>
      </c>
    </row>
    <row r="2750" spans="1:5" s="17" customFormat="1" ht="16.75" customHeight="1" outlineLevel="2">
      <c r="A2750" s="1163">
        <v>175</v>
      </c>
      <c r="B2750" s="1164"/>
      <c r="C2750" s="1165"/>
      <c r="D2750" s="1166"/>
      <c r="E2750" s="587" t="e">
        <f t="shared" si="73"/>
        <v>#DIV/0!</v>
      </c>
    </row>
    <row r="2751" spans="1:5" s="17" customFormat="1" ht="16.75" customHeight="1" outlineLevel="2">
      <c r="A2751" s="1163">
        <v>176</v>
      </c>
      <c r="B2751" s="1164"/>
      <c r="C2751" s="1165"/>
      <c r="D2751" s="1166"/>
      <c r="E2751" s="587" t="e">
        <f t="shared" si="73"/>
        <v>#DIV/0!</v>
      </c>
    </row>
    <row r="2752" spans="1:5" s="17" customFormat="1" ht="16.75" customHeight="1" outlineLevel="2">
      <c r="A2752" s="1163">
        <v>177</v>
      </c>
      <c r="B2752" s="1164"/>
      <c r="C2752" s="1165"/>
      <c r="D2752" s="1166"/>
      <c r="E2752" s="587" t="e">
        <f t="shared" si="73"/>
        <v>#DIV/0!</v>
      </c>
    </row>
    <row r="2753" spans="1:5" s="17" customFormat="1" ht="16.75" customHeight="1" outlineLevel="2">
      <c r="A2753" s="1163">
        <v>178</v>
      </c>
      <c r="B2753" s="1164"/>
      <c r="C2753" s="1165"/>
      <c r="D2753" s="1166"/>
      <c r="E2753" s="587" t="e">
        <f t="shared" si="73"/>
        <v>#DIV/0!</v>
      </c>
    </row>
    <row r="2754" spans="1:5" s="17" customFormat="1" ht="16.75" customHeight="1" outlineLevel="2">
      <c r="A2754" s="1163">
        <v>179</v>
      </c>
      <c r="B2754" s="1164"/>
      <c r="C2754" s="1165"/>
      <c r="D2754" s="1166"/>
      <c r="E2754" s="587" t="e">
        <f t="shared" si="73"/>
        <v>#DIV/0!</v>
      </c>
    </row>
    <row r="2755" spans="1:5" s="17" customFormat="1" ht="16.75" customHeight="1" outlineLevel="2">
      <c r="A2755" s="1163">
        <v>180</v>
      </c>
      <c r="B2755" s="1164"/>
      <c r="C2755" s="1165"/>
      <c r="D2755" s="1166"/>
      <c r="E2755" s="587" t="e">
        <f t="shared" si="73"/>
        <v>#DIV/0!</v>
      </c>
    </row>
    <row r="2756" spans="1:5" s="17" customFormat="1" ht="16.75" customHeight="1" outlineLevel="2">
      <c r="A2756" s="1163">
        <v>181</v>
      </c>
      <c r="B2756" s="1164"/>
      <c r="C2756" s="1165"/>
      <c r="D2756" s="1166"/>
      <c r="E2756" s="587" t="e">
        <f t="shared" si="73"/>
        <v>#DIV/0!</v>
      </c>
    </row>
    <row r="2757" spans="1:5" s="17" customFormat="1" ht="16.75" customHeight="1" outlineLevel="2">
      <c r="A2757" s="1163">
        <v>182</v>
      </c>
      <c r="B2757" s="1164"/>
      <c r="C2757" s="1165"/>
      <c r="D2757" s="1166"/>
      <c r="E2757" s="587" t="e">
        <f t="shared" si="73"/>
        <v>#DIV/0!</v>
      </c>
    </row>
    <row r="2758" spans="1:5" s="17" customFormat="1" ht="16.75" customHeight="1" outlineLevel="2">
      <c r="A2758" s="1163">
        <v>183</v>
      </c>
      <c r="B2758" s="1164"/>
      <c r="C2758" s="1165"/>
      <c r="D2758" s="1166"/>
      <c r="E2758" s="587" t="e">
        <f t="shared" si="73"/>
        <v>#DIV/0!</v>
      </c>
    </row>
    <row r="2759" spans="1:5" s="17" customFormat="1" ht="16.75" customHeight="1" outlineLevel="2">
      <c r="A2759" s="1163">
        <v>184</v>
      </c>
      <c r="B2759" s="1164"/>
      <c r="C2759" s="1165"/>
      <c r="D2759" s="1166"/>
      <c r="E2759" s="587" t="e">
        <f t="shared" si="73"/>
        <v>#DIV/0!</v>
      </c>
    </row>
    <row r="2760" spans="1:5" s="17" customFormat="1" ht="16.75" customHeight="1" outlineLevel="2">
      <c r="A2760" s="1163">
        <v>185</v>
      </c>
      <c r="B2760" s="1164"/>
      <c r="C2760" s="1165"/>
      <c r="D2760" s="1166"/>
      <c r="E2760" s="587" t="e">
        <f t="shared" si="73"/>
        <v>#DIV/0!</v>
      </c>
    </row>
    <row r="2761" spans="1:5" s="17" customFormat="1" ht="16.75" customHeight="1" outlineLevel="2">
      <c r="A2761" s="1163">
        <v>186</v>
      </c>
      <c r="B2761" s="1164"/>
      <c r="C2761" s="1165"/>
      <c r="D2761" s="1166"/>
      <c r="E2761" s="587" t="e">
        <f t="shared" si="73"/>
        <v>#DIV/0!</v>
      </c>
    </row>
    <row r="2762" spans="1:5" s="17" customFormat="1" ht="16.75" customHeight="1" outlineLevel="2">
      <c r="A2762" s="1163">
        <v>187</v>
      </c>
      <c r="B2762" s="1164"/>
      <c r="C2762" s="1165"/>
      <c r="D2762" s="1166"/>
      <c r="E2762" s="587" t="e">
        <f t="shared" si="73"/>
        <v>#DIV/0!</v>
      </c>
    </row>
    <row r="2763" spans="1:5" s="17" customFormat="1" ht="16.75" customHeight="1" outlineLevel="2">
      <c r="A2763" s="1163">
        <v>188</v>
      </c>
      <c r="B2763" s="1164"/>
      <c r="C2763" s="1165"/>
      <c r="D2763" s="1166"/>
      <c r="E2763" s="587" t="e">
        <f t="shared" si="73"/>
        <v>#DIV/0!</v>
      </c>
    </row>
    <row r="2764" spans="1:5" s="17" customFormat="1" ht="16.75" customHeight="1" outlineLevel="2">
      <c r="A2764" s="1163">
        <v>189</v>
      </c>
      <c r="B2764" s="1164"/>
      <c r="C2764" s="1165"/>
      <c r="D2764" s="1166"/>
      <c r="E2764" s="587" t="e">
        <f t="shared" si="73"/>
        <v>#DIV/0!</v>
      </c>
    </row>
    <row r="2765" spans="1:5" s="17" customFormat="1" ht="16.75" customHeight="1" outlineLevel="2">
      <c r="A2765" s="1163">
        <v>190</v>
      </c>
      <c r="B2765" s="1164"/>
      <c r="C2765" s="1165"/>
      <c r="D2765" s="1166"/>
      <c r="E2765" s="587" t="e">
        <f t="shared" si="73"/>
        <v>#DIV/0!</v>
      </c>
    </row>
    <row r="2766" spans="1:5" s="17" customFormat="1" ht="16.75" customHeight="1" outlineLevel="2">
      <c r="A2766" s="1163">
        <v>191</v>
      </c>
      <c r="B2766" s="1164"/>
      <c r="C2766" s="1165"/>
      <c r="D2766" s="1166"/>
      <c r="E2766" s="587" t="e">
        <f t="shared" si="73"/>
        <v>#DIV/0!</v>
      </c>
    </row>
    <row r="2767" spans="1:5" s="17" customFormat="1" ht="16.75" customHeight="1" outlineLevel="2">
      <c r="A2767" s="1163">
        <v>192</v>
      </c>
      <c r="B2767" s="1164"/>
      <c r="C2767" s="1165"/>
      <c r="D2767" s="1166"/>
      <c r="E2767" s="587" t="e">
        <f t="shared" si="73"/>
        <v>#DIV/0!</v>
      </c>
    </row>
    <row r="2768" spans="1:5" s="17" customFormat="1" ht="16.75" customHeight="1" outlineLevel="2">
      <c r="A2768" s="1163">
        <v>193</v>
      </c>
      <c r="B2768" s="1164"/>
      <c r="C2768" s="1165"/>
      <c r="D2768" s="1166"/>
      <c r="E2768" s="587" t="e">
        <f t="shared" si="73"/>
        <v>#DIV/0!</v>
      </c>
    </row>
    <row r="2769" spans="1:5" s="17" customFormat="1" ht="16.75" customHeight="1" outlineLevel="2">
      <c r="A2769" s="1163">
        <v>194</v>
      </c>
      <c r="B2769" s="1164"/>
      <c r="C2769" s="1165"/>
      <c r="D2769" s="1166"/>
      <c r="E2769" s="587" t="e">
        <f t="shared" si="73"/>
        <v>#DIV/0!</v>
      </c>
    </row>
    <row r="2770" spans="1:5" s="17" customFormat="1" ht="16.75" customHeight="1" outlineLevel="2">
      <c r="A2770" s="1163">
        <v>195</v>
      </c>
      <c r="B2770" s="1164"/>
      <c r="C2770" s="1165"/>
      <c r="D2770" s="1166"/>
      <c r="E2770" s="587" t="e">
        <f t="shared" si="73"/>
        <v>#DIV/0!</v>
      </c>
    </row>
    <row r="2771" spans="1:5" s="17" customFormat="1" ht="16.75" customHeight="1" outlineLevel="2">
      <c r="A2771" s="1163">
        <v>196</v>
      </c>
      <c r="B2771" s="1164"/>
      <c r="C2771" s="1165"/>
      <c r="D2771" s="1166"/>
      <c r="E2771" s="587" t="e">
        <f t="shared" si="73"/>
        <v>#DIV/0!</v>
      </c>
    </row>
    <row r="2772" spans="1:5" s="17" customFormat="1" ht="16.75" customHeight="1" outlineLevel="2">
      <c r="A2772" s="1163">
        <v>197</v>
      </c>
      <c r="B2772" s="1164"/>
      <c r="C2772" s="1165"/>
      <c r="D2772" s="1166"/>
      <c r="E2772" s="587" t="e">
        <f t="shared" si="73"/>
        <v>#DIV/0!</v>
      </c>
    </row>
    <row r="2773" spans="1:5" s="17" customFormat="1" ht="16.75" customHeight="1" outlineLevel="2">
      <c r="A2773" s="1163">
        <v>198</v>
      </c>
      <c r="B2773" s="1164"/>
      <c r="C2773" s="1165"/>
      <c r="D2773" s="1166"/>
      <c r="E2773" s="587" t="e">
        <f t="shared" si="73"/>
        <v>#DIV/0!</v>
      </c>
    </row>
    <row r="2774" spans="1:5" s="17" customFormat="1" ht="16.75" customHeight="1" outlineLevel="2">
      <c r="A2774" s="1163">
        <v>199</v>
      </c>
      <c r="B2774" s="1164"/>
      <c r="C2774" s="1165"/>
      <c r="D2774" s="1166"/>
      <c r="E2774" s="587" t="e">
        <f t="shared" si="73"/>
        <v>#DIV/0!</v>
      </c>
    </row>
    <row r="2775" spans="1:5" s="17" customFormat="1" ht="16.75" customHeight="1" outlineLevel="2">
      <c r="A2775" s="1163">
        <v>200</v>
      </c>
      <c r="B2775" s="1164"/>
      <c r="C2775" s="1165"/>
      <c r="D2775" s="1166"/>
      <c r="E2775" s="587" t="e">
        <f t="shared" si="73"/>
        <v>#DIV/0!</v>
      </c>
    </row>
    <row r="2776" spans="1:5" s="17" customFormat="1" ht="16.75" customHeight="1" outlineLevel="2">
      <c r="A2776" s="1163">
        <v>201</v>
      </c>
      <c r="B2776" s="1164"/>
      <c r="C2776" s="1165"/>
      <c r="D2776" s="1166"/>
      <c r="E2776" s="587" t="e">
        <f t="shared" si="73"/>
        <v>#DIV/0!</v>
      </c>
    </row>
    <row r="2777" spans="1:5" s="17" customFormat="1" ht="16.75" customHeight="1" outlineLevel="2">
      <c r="A2777" s="1163">
        <v>202</v>
      </c>
      <c r="B2777" s="1164"/>
      <c r="C2777" s="1165"/>
      <c r="D2777" s="1166"/>
      <c r="E2777" s="587" t="e">
        <f t="shared" si="73"/>
        <v>#DIV/0!</v>
      </c>
    </row>
    <row r="2778" spans="1:5" s="17" customFormat="1" ht="16.75" customHeight="1" outlineLevel="2">
      <c r="A2778" s="1163">
        <v>203</v>
      </c>
      <c r="B2778" s="1164"/>
      <c r="C2778" s="1165"/>
      <c r="D2778" s="1166"/>
      <c r="E2778" s="587" t="e">
        <f t="shared" si="73"/>
        <v>#DIV/0!</v>
      </c>
    </row>
    <row r="2779" spans="1:5" s="17" customFormat="1" ht="16.75" customHeight="1" outlineLevel="2">
      <c r="A2779" s="1163">
        <v>204</v>
      </c>
      <c r="B2779" s="1164"/>
      <c r="C2779" s="1165"/>
      <c r="D2779" s="1166"/>
      <c r="E2779" s="587" t="e">
        <f t="shared" si="73"/>
        <v>#DIV/0!</v>
      </c>
    </row>
    <row r="2780" spans="1:5" s="17" customFormat="1" ht="16.75" customHeight="1" outlineLevel="2">
      <c r="A2780" s="1163">
        <v>205</v>
      </c>
      <c r="B2780" s="1164"/>
      <c r="C2780" s="1165"/>
      <c r="D2780" s="1166"/>
      <c r="E2780" s="587" t="e">
        <f t="shared" si="73"/>
        <v>#DIV/0!</v>
      </c>
    </row>
    <row r="2781" spans="1:5" s="17" customFormat="1" ht="16.75" customHeight="1" outlineLevel="2">
      <c r="A2781" s="1163">
        <v>206</v>
      </c>
      <c r="B2781" s="1164"/>
      <c r="C2781" s="1165"/>
      <c r="D2781" s="1166"/>
      <c r="E2781" s="587" t="e">
        <f t="shared" si="73"/>
        <v>#DIV/0!</v>
      </c>
    </row>
    <row r="2782" spans="1:5" s="17" customFormat="1" ht="16.75" customHeight="1" outlineLevel="2">
      <c r="A2782" s="1163">
        <v>207</v>
      </c>
      <c r="B2782" s="1164"/>
      <c r="C2782" s="1165"/>
      <c r="D2782" s="1166"/>
      <c r="E2782" s="587" t="e">
        <f t="shared" si="73"/>
        <v>#DIV/0!</v>
      </c>
    </row>
    <row r="2783" spans="1:5" s="17" customFormat="1" ht="16.75" customHeight="1" outlineLevel="2">
      <c r="A2783" s="1163">
        <v>208</v>
      </c>
      <c r="B2783" s="1164"/>
      <c r="C2783" s="1165"/>
      <c r="D2783" s="1166"/>
      <c r="E2783" s="587" t="e">
        <f t="shared" si="73"/>
        <v>#DIV/0!</v>
      </c>
    </row>
    <row r="2784" spans="1:5" s="17" customFormat="1" ht="16.75" customHeight="1" outlineLevel="2">
      <c r="A2784" s="1163">
        <v>209</v>
      </c>
      <c r="B2784" s="1164"/>
      <c r="C2784" s="1165"/>
      <c r="D2784" s="1166"/>
      <c r="E2784" s="587" t="e">
        <f t="shared" si="73"/>
        <v>#DIV/0!</v>
      </c>
    </row>
    <row r="2785" spans="1:5" s="17" customFormat="1" ht="16.75" customHeight="1" outlineLevel="2">
      <c r="A2785" s="1163">
        <v>210</v>
      </c>
      <c r="B2785" s="1164"/>
      <c r="C2785" s="1165"/>
      <c r="D2785" s="1166"/>
      <c r="E2785" s="587" t="e">
        <f t="shared" si="73"/>
        <v>#DIV/0!</v>
      </c>
    </row>
    <row r="2786" spans="1:5" s="17" customFormat="1" ht="16.75" customHeight="1" outlineLevel="2">
      <c r="A2786" s="1163">
        <v>211</v>
      </c>
      <c r="B2786" s="1164"/>
      <c r="C2786" s="1165"/>
      <c r="D2786" s="1166"/>
      <c r="E2786" s="587" t="e">
        <f t="shared" si="73"/>
        <v>#DIV/0!</v>
      </c>
    </row>
    <row r="2787" spans="1:5" s="17" customFormat="1" ht="16.75" customHeight="1" outlineLevel="2">
      <c r="A2787" s="1163">
        <v>212</v>
      </c>
      <c r="B2787" s="1164"/>
      <c r="C2787" s="1165"/>
      <c r="D2787" s="1166"/>
      <c r="E2787" s="587" t="e">
        <f t="shared" si="73"/>
        <v>#DIV/0!</v>
      </c>
    </row>
    <row r="2788" spans="1:5" s="17" customFormat="1" ht="16.75" customHeight="1" outlineLevel="2">
      <c r="A2788" s="1163">
        <v>213</v>
      </c>
      <c r="B2788" s="1164"/>
      <c r="C2788" s="1165"/>
      <c r="D2788" s="1166"/>
      <c r="E2788" s="587" t="e">
        <f t="shared" si="73"/>
        <v>#DIV/0!</v>
      </c>
    </row>
    <row r="2789" spans="1:5" s="17" customFormat="1" ht="16.75" customHeight="1" outlineLevel="2">
      <c r="A2789" s="1163">
        <v>214</v>
      </c>
      <c r="B2789" s="1164"/>
      <c r="C2789" s="1165"/>
      <c r="D2789" s="1166"/>
      <c r="E2789" s="587" t="e">
        <f t="shared" si="73"/>
        <v>#DIV/0!</v>
      </c>
    </row>
    <row r="2790" spans="1:5" s="17" customFormat="1" ht="16.75" customHeight="1" outlineLevel="2">
      <c r="A2790" s="1163">
        <v>215</v>
      </c>
      <c r="B2790" s="1164"/>
      <c r="C2790" s="1165"/>
      <c r="D2790" s="1166"/>
      <c r="E2790" s="587" t="e">
        <f t="shared" si="73"/>
        <v>#DIV/0!</v>
      </c>
    </row>
    <row r="2791" spans="1:5" s="17" customFormat="1" ht="16.75" customHeight="1" outlineLevel="2">
      <c r="A2791" s="1163">
        <v>216</v>
      </c>
      <c r="B2791" s="1164"/>
      <c r="C2791" s="1165"/>
      <c r="D2791" s="1166"/>
      <c r="E2791" s="587" t="e">
        <f t="shared" si="73"/>
        <v>#DIV/0!</v>
      </c>
    </row>
    <row r="2792" spans="1:5" s="17" customFormat="1" ht="16.75" customHeight="1" outlineLevel="2">
      <c r="A2792" s="1163">
        <v>217</v>
      </c>
      <c r="B2792" s="1164"/>
      <c r="C2792" s="1165"/>
      <c r="D2792" s="1166"/>
      <c r="E2792" s="587" t="e">
        <f t="shared" si="73"/>
        <v>#DIV/0!</v>
      </c>
    </row>
    <row r="2793" spans="1:5" s="17" customFormat="1" ht="16.75" customHeight="1" outlineLevel="2">
      <c r="A2793" s="1163">
        <v>218</v>
      </c>
      <c r="B2793" s="1164"/>
      <c r="C2793" s="1165"/>
      <c r="D2793" s="1166"/>
      <c r="E2793" s="587" t="e">
        <f t="shared" si="73"/>
        <v>#DIV/0!</v>
      </c>
    </row>
    <row r="2794" spans="1:5" s="17" customFormat="1" ht="16.75" customHeight="1" outlineLevel="2">
      <c r="A2794" s="1163">
        <v>219</v>
      </c>
      <c r="B2794" s="1164"/>
      <c r="C2794" s="1165"/>
      <c r="D2794" s="1166"/>
      <c r="E2794" s="587" t="e">
        <f t="shared" si="73"/>
        <v>#DIV/0!</v>
      </c>
    </row>
    <row r="2795" spans="1:5" s="17" customFormat="1" ht="16.75" customHeight="1" outlineLevel="2">
      <c r="A2795" s="1163">
        <v>220</v>
      </c>
      <c r="B2795" s="1164"/>
      <c r="C2795" s="1165"/>
      <c r="D2795" s="1166"/>
      <c r="E2795" s="587" t="e">
        <f t="shared" ref="E2795:E2858" si="74">IF(AND(C2795&gt;=D$2569,C2795&lt;=D$2568),1,0)</f>
        <v>#DIV/0!</v>
      </c>
    </row>
    <row r="2796" spans="1:5" s="17" customFormat="1" ht="16.75" customHeight="1" outlineLevel="2">
      <c r="A2796" s="1163">
        <v>221</v>
      </c>
      <c r="B2796" s="1164"/>
      <c r="C2796" s="1165"/>
      <c r="D2796" s="1166"/>
      <c r="E2796" s="587" t="e">
        <f t="shared" si="74"/>
        <v>#DIV/0!</v>
      </c>
    </row>
    <row r="2797" spans="1:5" s="17" customFormat="1" ht="16.75" customHeight="1" outlineLevel="2">
      <c r="A2797" s="1163">
        <v>222</v>
      </c>
      <c r="B2797" s="1164"/>
      <c r="C2797" s="1165"/>
      <c r="D2797" s="1166"/>
      <c r="E2797" s="587" t="e">
        <f t="shared" si="74"/>
        <v>#DIV/0!</v>
      </c>
    </row>
    <row r="2798" spans="1:5" s="17" customFormat="1" ht="16.75" customHeight="1" outlineLevel="2">
      <c r="A2798" s="1163">
        <v>223</v>
      </c>
      <c r="B2798" s="1164"/>
      <c r="C2798" s="1165"/>
      <c r="D2798" s="1166"/>
      <c r="E2798" s="587" t="e">
        <f t="shared" si="74"/>
        <v>#DIV/0!</v>
      </c>
    </row>
    <row r="2799" spans="1:5" s="17" customFormat="1" ht="16.75" customHeight="1" outlineLevel="2">
      <c r="A2799" s="1163">
        <v>224</v>
      </c>
      <c r="B2799" s="1164"/>
      <c r="C2799" s="1165"/>
      <c r="D2799" s="1166"/>
      <c r="E2799" s="587" t="e">
        <f t="shared" si="74"/>
        <v>#DIV/0!</v>
      </c>
    </row>
    <row r="2800" spans="1:5" s="17" customFormat="1" ht="16.75" customHeight="1" outlineLevel="2">
      <c r="A2800" s="1163">
        <v>225</v>
      </c>
      <c r="B2800" s="1164"/>
      <c r="C2800" s="1165"/>
      <c r="D2800" s="1166"/>
      <c r="E2800" s="587" t="e">
        <f t="shared" si="74"/>
        <v>#DIV/0!</v>
      </c>
    </row>
    <row r="2801" spans="1:5" s="17" customFormat="1" ht="16.75" customHeight="1" outlineLevel="2">
      <c r="A2801" s="1163">
        <v>226</v>
      </c>
      <c r="B2801" s="1164"/>
      <c r="C2801" s="1165"/>
      <c r="D2801" s="1166"/>
      <c r="E2801" s="587" t="e">
        <f t="shared" si="74"/>
        <v>#DIV/0!</v>
      </c>
    </row>
    <row r="2802" spans="1:5" s="17" customFormat="1" ht="16.75" customHeight="1" outlineLevel="2">
      <c r="A2802" s="1163">
        <v>227</v>
      </c>
      <c r="B2802" s="1164"/>
      <c r="C2802" s="1165"/>
      <c r="D2802" s="1166"/>
      <c r="E2802" s="587" t="e">
        <f t="shared" si="74"/>
        <v>#DIV/0!</v>
      </c>
    </row>
    <row r="2803" spans="1:5" s="17" customFormat="1" ht="16.75" customHeight="1" outlineLevel="2">
      <c r="A2803" s="1163">
        <v>228</v>
      </c>
      <c r="B2803" s="1164"/>
      <c r="C2803" s="1165"/>
      <c r="D2803" s="1166"/>
      <c r="E2803" s="587" t="e">
        <f t="shared" si="74"/>
        <v>#DIV/0!</v>
      </c>
    </row>
    <row r="2804" spans="1:5" s="17" customFormat="1" ht="16.75" customHeight="1" outlineLevel="2">
      <c r="A2804" s="1163">
        <v>229</v>
      </c>
      <c r="B2804" s="1164"/>
      <c r="C2804" s="1165"/>
      <c r="D2804" s="1166"/>
      <c r="E2804" s="587" t="e">
        <f t="shared" si="74"/>
        <v>#DIV/0!</v>
      </c>
    </row>
    <row r="2805" spans="1:5" s="17" customFormat="1" ht="16.75" customHeight="1" outlineLevel="2">
      <c r="A2805" s="1163">
        <v>230</v>
      </c>
      <c r="B2805" s="1164"/>
      <c r="C2805" s="1165"/>
      <c r="D2805" s="1166"/>
      <c r="E2805" s="587" t="e">
        <f t="shared" si="74"/>
        <v>#DIV/0!</v>
      </c>
    </row>
    <row r="2806" spans="1:5" s="17" customFormat="1" ht="16.75" customHeight="1" outlineLevel="2">
      <c r="A2806" s="1163">
        <v>231</v>
      </c>
      <c r="B2806" s="1164"/>
      <c r="C2806" s="1165"/>
      <c r="D2806" s="1166"/>
      <c r="E2806" s="587" t="e">
        <f t="shared" si="74"/>
        <v>#DIV/0!</v>
      </c>
    </row>
    <row r="2807" spans="1:5" s="17" customFormat="1" ht="16.75" customHeight="1" outlineLevel="2">
      <c r="A2807" s="1163">
        <v>232</v>
      </c>
      <c r="B2807" s="1164"/>
      <c r="C2807" s="1165"/>
      <c r="D2807" s="1166"/>
      <c r="E2807" s="587" t="e">
        <f t="shared" si="74"/>
        <v>#DIV/0!</v>
      </c>
    </row>
    <row r="2808" spans="1:5" s="17" customFormat="1" ht="16.75" customHeight="1" outlineLevel="2">
      <c r="A2808" s="1163">
        <v>233</v>
      </c>
      <c r="B2808" s="1164"/>
      <c r="C2808" s="1165"/>
      <c r="D2808" s="1166"/>
      <c r="E2808" s="587" t="e">
        <f t="shared" si="74"/>
        <v>#DIV/0!</v>
      </c>
    </row>
    <row r="2809" spans="1:5" s="17" customFormat="1" ht="16.75" customHeight="1" outlineLevel="2">
      <c r="A2809" s="1163">
        <v>234</v>
      </c>
      <c r="B2809" s="1164"/>
      <c r="C2809" s="1165"/>
      <c r="D2809" s="1166"/>
      <c r="E2809" s="587" t="e">
        <f t="shared" si="74"/>
        <v>#DIV/0!</v>
      </c>
    </row>
    <row r="2810" spans="1:5" s="17" customFormat="1" ht="16.75" customHeight="1" outlineLevel="2">
      <c r="A2810" s="1163">
        <v>235</v>
      </c>
      <c r="B2810" s="1164"/>
      <c r="C2810" s="1165"/>
      <c r="D2810" s="1166"/>
      <c r="E2810" s="587" t="e">
        <f t="shared" si="74"/>
        <v>#DIV/0!</v>
      </c>
    </row>
    <row r="2811" spans="1:5" s="17" customFormat="1" ht="16.75" customHeight="1" outlineLevel="2">
      <c r="A2811" s="1163">
        <v>236</v>
      </c>
      <c r="B2811" s="1164"/>
      <c r="C2811" s="1165"/>
      <c r="D2811" s="1166"/>
      <c r="E2811" s="587" t="e">
        <f t="shared" si="74"/>
        <v>#DIV/0!</v>
      </c>
    </row>
    <row r="2812" spans="1:5" s="17" customFormat="1" ht="16.75" customHeight="1" outlineLevel="2">
      <c r="A2812" s="1163">
        <v>237</v>
      </c>
      <c r="B2812" s="1164"/>
      <c r="C2812" s="1165"/>
      <c r="D2812" s="1166"/>
      <c r="E2812" s="587" t="e">
        <f t="shared" si="74"/>
        <v>#DIV/0!</v>
      </c>
    </row>
    <row r="2813" spans="1:5" s="17" customFormat="1" ht="16.75" customHeight="1" outlineLevel="2">
      <c r="A2813" s="1163">
        <v>238</v>
      </c>
      <c r="B2813" s="1164"/>
      <c r="C2813" s="1165"/>
      <c r="D2813" s="1166"/>
      <c r="E2813" s="587" t="e">
        <f t="shared" si="74"/>
        <v>#DIV/0!</v>
      </c>
    </row>
    <row r="2814" spans="1:5" s="17" customFormat="1" ht="16.75" customHeight="1" outlineLevel="2">
      <c r="A2814" s="1163">
        <v>239</v>
      </c>
      <c r="B2814" s="1164"/>
      <c r="C2814" s="1165"/>
      <c r="D2814" s="1166"/>
      <c r="E2814" s="587" t="e">
        <f t="shared" si="74"/>
        <v>#DIV/0!</v>
      </c>
    </row>
    <row r="2815" spans="1:5" s="17" customFormat="1" ht="16.75" customHeight="1" outlineLevel="2">
      <c r="A2815" s="1163">
        <v>240</v>
      </c>
      <c r="B2815" s="1164"/>
      <c r="C2815" s="1165"/>
      <c r="D2815" s="1166"/>
      <c r="E2815" s="587" t="e">
        <f t="shared" si="74"/>
        <v>#DIV/0!</v>
      </c>
    </row>
    <row r="2816" spans="1:5" s="17" customFormat="1" ht="16.75" customHeight="1" outlineLevel="2">
      <c r="A2816" s="1163">
        <v>241</v>
      </c>
      <c r="B2816" s="1164"/>
      <c r="C2816" s="1165"/>
      <c r="D2816" s="1166"/>
      <c r="E2816" s="587" t="e">
        <f t="shared" si="74"/>
        <v>#DIV/0!</v>
      </c>
    </row>
    <row r="2817" spans="1:5" s="17" customFormat="1" ht="16.75" customHeight="1" outlineLevel="2">
      <c r="A2817" s="1163">
        <v>242</v>
      </c>
      <c r="B2817" s="1164"/>
      <c r="C2817" s="1165"/>
      <c r="D2817" s="1166"/>
      <c r="E2817" s="587" t="e">
        <f t="shared" si="74"/>
        <v>#DIV/0!</v>
      </c>
    </row>
    <row r="2818" spans="1:5" s="17" customFormat="1" ht="16.75" customHeight="1" outlineLevel="2">
      <c r="A2818" s="1163">
        <v>243</v>
      </c>
      <c r="B2818" s="1164"/>
      <c r="C2818" s="1165"/>
      <c r="D2818" s="1166"/>
      <c r="E2818" s="587" t="e">
        <f t="shared" si="74"/>
        <v>#DIV/0!</v>
      </c>
    </row>
    <row r="2819" spans="1:5" s="17" customFormat="1" ht="16.75" customHeight="1" outlineLevel="2">
      <c r="A2819" s="1163">
        <v>244</v>
      </c>
      <c r="B2819" s="1164"/>
      <c r="C2819" s="1165"/>
      <c r="D2819" s="1166"/>
      <c r="E2819" s="587" t="e">
        <f t="shared" si="74"/>
        <v>#DIV/0!</v>
      </c>
    </row>
    <row r="2820" spans="1:5" s="17" customFormat="1" ht="16.75" customHeight="1" outlineLevel="2">
      <c r="A2820" s="1163">
        <v>245</v>
      </c>
      <c r="B2820" s="1164"/>
      <c r="C2820" s="1165"/>
      <c r="D2820" s="1166"/>
      <c r="E2820" s="587" t="e">
        <f t="shared" si="74"/>
        <v>#DIV/0!</v>
      </c>
    </row>
    <row r="2821" spans="1:5" s="17" customFormat="1" ht="16.75" customHeight="1" outlineLevel="2">
      <c r="A2821" s="1163">
        <v>246</v>
      </c>
      <c r="B2821" s="1164"/>
      <c r="C2821" s="1165"/>
      <c r="D2821" s="1166"/>
      <c r="E2821" s="587" t="e">
        <f t="shared" si="74"/>
        <v>#DIV/0!</v>
      </c>
    </row>
    <row r="2822" spans="1:5" s="17" customFormat="1" ht="16.75" customHeight="1" outlineLevel="2">
      <c r="A2822" s="1163">
        <v>247</v>
      </c>
      <c r="B2822" s="1164"/>
      <c r="C2822" s="1165"/>
      <c r="D2822" s="1166"/>
      <c r="E2822" s="587" t="e">
        <f t="shared" si="74"/>
        <v>#DIV/0!</v>
      </c>
    </row>
    <row r="2823" spans="1:5" s="17" customFormat="1" ht="16.75" customHeight="1" outlineLevel="2">
      <c r="A2823" s="1163">
        <v>248</v>
      </c>
      <c r="B2823" s="1164"/>
      <c r="C2823" s="1165"/>
      <c r="D2823" s="1166"/>
      <c r="E2823" s="587" t="e">
        <f t="shared" si="74"/>
        <v>#DIV/0!</v>
      </c>
    </row>
    <row r="2824" spans="1:5" s="17" customFormat="1" ht="16.75" customHeight="1" outlineLevel="2">
      <c r="A2824" s="1163">
        <v>249</v>
      </c>
      <c r="B2824" s="1164"/>
      <c r="C2824" s="1165"/>
      <c r="D2824" s="1166"/>
      <c r="E2824" s="587" t="e">
        <f t="shared" si="74"/>
        <v>#DIV/0!</v>
      </c>
    </row>
    <row r="2825" spans="1:5" s="17" customFormat="1" ht="16.75" customHeight="1" outlineLevel="2">
      <c r="A2825" s="1163">
        <v>250</v>
      </c>
      <c r="B2825" s="1164"/>
      <c r="C2825" s="1165"/>
      <c r="D2825" s="1166"/>
      <c r="E2825" s="587" t="e">
        <f t="shared" si="74"/>
        <v>#DIV/0!</v>
      </c>
    </row>
    <row r="2826" spans="1:5" s="17" customFormat="1" ht="16.75" customHeight="1" outlineLevel="2">
      <c r="A2826" s="1163">
        <v>251</v>
      </c>
      <c r="B2826" s="1164"/>
      <c r="C2826" s="1165"/>
      <c r="D2826" s="1166"/>
      <c r="E2826" s="587" t="e">
        <f t="shared" si="74"/>
        <v>#DIV/0!</v>
      </c>
    </row>
    <row r="2827" spans="1:5" s="17" customFormat="1" ht="16.75" customHeight="1" outlineLevel="2">
      <c r="A2827" s="1163">
        <v>252</v>
      </c>
      <c r="B2827" s="1164"/>
      <c r="C2827" s="1165"/>
      <c r="D2827" s="1166"/>
      <c r="E2827" s="587" t="e">
        <f t="shared" si="74"/>
        <v>#DIV/0!</v>
      </c>
    </row>
    <row r="2828" spans="1:5" s="17" customFormat="1" ht="16.75" customHeight="1" outlineLevel="2">
      <c r="A2828" s="1163">
        <v>253</v>
      </c>
      <c r="B2828" s="1164"/>
      <c r="C2828" s="1165"/>
      <c r="D2828" s="1166"/>
      <c r="E2828" s="587" t="e">
        <f t="shared" si="74"/>
        <v>#DIV/0!</v>
      </c>
    </row>
    <row r="2829" spans="1:5" s="17" customFormat="1" ht="16.75" customHeight="1" outlineLevel="2">
      <c r="A2829" s="1163">
        <v>254</v>
      </c>
      <c r="B2829" s="1164"/>
      <c r="C2829" s="1165"/>
      <c r="D2829" s="1166"/>
      <c r="E2829" s="587" t="e">
        <f t="shared" si="74"/>
        <v>#DIV/0!</v>
      </c>
    </row>
    <row r="2830" spans="1:5" s="17" customFormat="1" ht="16.75" customHeight="1" outlineLevel="2">
      <c r="A2830" s="1163">
        <v>255</v>
      </c>
      <c r="B2830" s="1164"/>
      <c r="C2830" s="1165"/>
      <c r="D2830" s="1166"/>
      <c r="E2830" s="587" t="e">
        <f t="shared" si="74"/>
        <v>#DIV/0!</v>
      </c>
    </row>
    <row r="2831" spans="1:5" s="17" customFormat="1" ht="16.75" customHeight="1" outlineLevel="2">
      <c r="A2831" s="1163">
        <v>256</v>
      </c>
      <c r="B2831" s="1164"/>
      <c r="C2831" s="1165"/>
      <c r="D2831" s="1166"/>
      <c r="E2831" s="587" t="e">
        <f t="shared" si="74"/>
        <v>#DIV/0!</v>
      </c>
    </row>
    <row r="2832" spans="1:5" s="17" customFormat="1" ht="16.75" customHeight="1" outlineLevel="2">
      <c r="A2832" s="1163">
        <v>257</v>
      </c>
      <c r="B2832" s="1164"/>
      <c r="C2832" s="1165"/>
      <c r="D2832" s="1166"/>
      <c r="E2832" s="587" t="e">
        <f t="shared" si="74"/>
        <v>#DIV/0!</v>
      </c>
    </row>
    <row r="2833" spans="1:5" s="17" customFormat="1" ht="16.75" customHeight="1" outlineLevel="2">
      <c r="A2833" s="1163">
        <v>258</v>
      </c>
      <c r="B2833" s="1164"/>
      <c r="C2833" s="1165"/>
      <c r="D2833" s="1166"/>
      <c r="E2833" s="587" t="e">
        <f t="shared" si="74"/>
        <v>#DIV/0!</v>
      </c>
    </row>
    <row r="2834" spans="1:5" s="17" customFormat="1" ht="16.75" customHeight="1" outlineLevel="2">
      <c r="A2834" s="1163">
        <v>259</v>
      </c>
      <c r="B2834" s="1164"/>
      <c r="C2834" s="1165"/>
      <c r="D2834" s="1166"/>
      <c r="E2834" s="587" t="e">
        <f t="shared" si="74"/>
        <v>#DIV/0!</v>
      </c>
    </row>
    <row r="2835" spans="1:5" s="17" customFormat="1" ht="16.75" customHeight="1" outlineLevel="2">
      <c r="A2835" s="1163">
        <v>260</v>
      </c>
      <c r="B2835" s="1164"/>
      <c r="C2835" s="1165"/>
      <c r="D2835" s="1166"/>
      <c r="E2835" s="587" t="e">
        <f t="shared" si="74"/>
        <v>#DIV/0!</v>
      </c>
    </row>
    <row r="2836" spans="1:5" s="17" customFormat="1" ht="16.75" customHeight="1" outlineLevel="2">
      <c r="A2836" s="1163">
        <v>261</v>
      </c>
      <c r="B2836" s="1164"/>
      <c r="C2836" s="1165"/>
      <c r="D2836" s="1166"/>
      <c r="E2836" s="587" t="e">
        <f t="shared" si="74"/>
        <v>#DIV/0!</v>
      </c>
    </row>
    <row r="2837" spans="1:5" s="17" customFormat="1" ht="16.75" customHeight="1" outlineLevel="2">
      <c r="A2837" s="1163">
        <v>262</v>
      </c>
      <c r="B2837" s="1164"/>
      <c r="C2837" s="1165"/>
      <c r="D2837" s="1166"/>
      <c r="E2837" s="587" t="e">
        <f t="shared" si="74"/>
        <v>#DIV/0!</v>
      </c>
    </row>
    <row r="2838" spans="1:5" s="17" customFormat="1" ht="16.75" customHeight="1" outlineLevel="2">
      <c r="A2838" s="1163">
        <v>263</v>
      </c>
      <c r="B2838" s="1164"/>
      <c r="C2838" s="1165"/>
      <c r="D2838" s="1166"/>
      <c r="E2838" s="587" t="e">
        <f t="shared" si="74"/>
        <v>#DIV/0!</v>
      </c>
    </row>
    <row r="2839" spans="1:5" s="17" customFormat="1" ht="16.75" customHeight="1" outlineLevel="2">
      <c r="A2839" s="1163">
        <v>264</v>
      </c>
      <c r="B2839" s="1164"/>
      <c r="C2839" s="1165"/>
      <c r="D2839" s="1166"/>
      <c r="E2839" s="587" t="e">
        <f t="shared" si="74"/>
        <v>#DIV/0!</v>
      </c>
    </row>
    <row r="2840" spans="1:5" s="17" customFormat="1" ht="16.75" customHeight="1" outlineLevel="2">
      <c r="A2840" s="1163">
        <v>265</v>
      </c>
      <c r="B2840" s="1164"/>
      <c r="C2840" s="1165"/>
      <c r="D2840" s="1166"/>
      <c r="E2840" s="587" t="e">
        <f t="shared" si="74"/>
        <v>#DIV/0!</v>
      </c>
    </row>
    <row r="2841" spans="1:5" s="17" customFormat="1" ht="16.75" customHeight="1" outlineLevel="2">
      <c r="A2841" s="1163">
        <v>266</v>
      </c>
      <c r="B2841" s="1164"/>
      <c r="C2841" s="1165"/>
      <c r="D2841" s="1166"/>
      <c r="E2841" s="587" t="e">
        <f t="shared" si="74"/>
        <v>#DIV/0!</v>
      </c>
    </row>
    <row r="2842" spans="1:5" s="17" customFormat="1" ht="16.75" customHeight="1" outlineLevel="2">
      <c r="A2842" s="1163">
        <v>267</v>
      </c>
      <c r="B2842" s="1164"/>
      <c r="C2842" s="1165"/>
      <c r="D2842" s="1166"/>
      <c r="E2842" s="587" t="e">
        <f t="shared" si="74"/>
        <v>#DIV/0!</v>
      </c>
    </row>
    <row r="2843" spans="1:5" s="17" customFormat="1" ht="16.75" customHeight="1" outlineLevel="2">
      <c r="A2843" s="1163">
        <v>268</v>
      </c>
      <c r="B2843" s="1164"/>
      <c r="C2843" s="1165"/>
      <c r="D2843" s="1166"/>
      <c r="E2843" s="587" t="e">
        <f t="shared" si="74"/>
        <v>#DIV/0!</v>
      </c>
    </row>
    <row r="2844" spans="1:5" s="17" customFormat="1" ht="16.75" customHeight="1" outlineLevel="2">
      <c r="A2844" s="1163">
        <v>269</v>
      </c>
      <c r="B2844" s="1164"/>
      <c r="C2844" s="1165"/>
      <c r="D2844" s="1166"/>
      <c r="E2844" s="587" t="e">
        <f t="shared" si="74"/>
        <v>#DIV/0!</v>
      </c>
    </row>
    <row r="2845" spans="1:5" s="17" customFormat="1" ht="16.75" customHeight="1" outlineLevel="2">
      <c r="A2845" s="1163">
        <v>270</v>
      </c>
      <c r="B2845" s="1164"/>
      <c r="C2845" s="1165"/>
      <c r="D2845" s="1166"/>
      <c r="E2845" s="587" t="e">
        <f t="shared" si="74"/>
        <v>#DIV/0!</v>
      </c>
    </row>
    <row r="2846" spans="1:5" s="17" customFormat="1" ht="16.75" customHeight="1" outlineLevel="2">
      <c r="A2846" s="1163">
        <v>271</v>
      </c>
      <c r="B2846" s="1164"/>
      <c r="C2846" s="1165"/>
      <c r="D2846" s="1166"/>
      <c r="E2846" s="587" t="e">
        <f t="shared" si="74"/>
        <v>#DIV/0!</v>
      </c>
    </row>
    <row r="2847" spans="1:5" s="17" customFormat="1" ht="16.75" customHeight="1" outlineLevel="2">
      <c r="A2847" s="1163">
        <v>272</v>
      </c>
      <c r="B2847" s="1164"/>
      <c r="C2847" s="1165"/>
      <c r="D2847" s="1166"/>
      <c r="E2847" s="587" t="e">
        <f t="shared" si="74"/>
        <v>#DIV/0!</v>
      </c>
    </row>
    <row r="2848" spans="1:5" s="17" customFormat="1" ht="16.75" customHeight="1" outlineLevel="2">
      <c r="A2848" s="1163">
        <v>273</v>
      </c>
      <c r="B2848" s="1164"/>
      <c r="C2848" s="1165"/>
      <c r="D2848" s="1166"/>
      <c r="E2848" s="587" t="e">
        <f t="shared" si="74"/>
        <v>#DIV/0!</v>
      </c>
    </row>
    <row r="2849" spans="1:5" s="17" customFormat="1" ht="16.75" customHeight="1" outlineLevel="2">
      <c r="A2849" s="1163">
        <v>274</v>
      </c>
      <c r="B2849" s="1164"/>
      <c r="C2849" s="1165"/>
      <c r="D2849" s="1166"/>
      <c r="E2849" s="587" t="e">
        <f t="shared" si="74"/>
        <v>#DIV/0!</v>
      </c>
    </row>
    <row r="2850" spans="1:5" s="17" customFormat="1" ht="16.75" customHeight="1" outlineLevel="2">
      <c r="A2850" s="1163">
        <v>275</v>
      </c>
      <c r="B2850" s="1164"/>
      <c r="C2850" s="1165"/>
      <c r="D2850" s="1166"/>
      <c r="E2850" s="587" t="e">
        <f t="shared" si="74"/>
        <v>#DIV/0!</v>
      </c>
    </row>
    <row r="2851" spans="1:5" s="17" customFormat="1" ht="16.75" customHeight="1" outlineLevel="2">
      <c r="A2851" s="1163">
        <v>276</v>
      </c>
      <c r="B2851" s="1164"/>
      <c r="C2851" s="1165"/>
      <c r="D2851" s="1166"/>
      <c r="E2851" s="587" t="e">
        <f t="shared" si="74"/>
        <v>#DIV/0!</v>
      </c>
    </row>
    <row r="2852" spans="1:5" s="17" customFormat="1" ht="16.75" customHeight="1" outlineLevel="2">
      <c r="A2852" s="1163">
        <v>277</v>
      </c>
      <c r="B2852" s="1164"/>
      <c r="C2852" s="1165"/>
      <c r="D2852" s="1166"/>
      <c r="E2852" s="587" t="e">
        <f t="shared" si="74"/>
        <v>#DIV/0!</v>
      </c>
    </row>
    <row r="2853" spans="1:5" s="17" customFormat="1" ht="16.75" customHeight="1" outlineLevel="2">
      <c r="A2853" s="1163">
        <v>278</v>
      </c>
      <c r="B2853" s="1164"/>
      <c r="C2853" s="1165"/>
      <c r="D2853" s="1166"/>
      <c r="E2853" s="587" t="e">
        <f t="shared" si="74"/>
        <v>#DIV/0!</v>
      </c>
    </row>
    <row r="2854" spans="1:5" s="17" customFormat="1" ht="16.75" customHeight="1" outlineLevel="2">
      <c r="A2854" s="1163">
        <v>279</v>
      </c>
      <c r="B2854" s="1164"/>
      <c r="C2854" s="1165"/>
      <c r="D2854" s="1166"/>
      <c r="E2854" s="587" t="e">
        <f t="shared" si="74"/>
        <v>#DIV/0!</v>
      </c>
    </row>
    <row r="2855" spans="1:5" s="17" customFormat="1" ht="16.75" customHeight="1" outlineLevel="2">
      <c r="A2855" s="1163">
        <v>280</v>
      </c>
      <c r="B2855" s="1164"/>
      <c r="C2855" s="1165"/>
      <c r="D2855" s="1166"/>
      <c r="E2855" s="587" t="e">
        <f t="shared" si="74"/>
        <v>#DIV/0!</v>
      </c>
    </row>
    <row r="2856" spans="1:5" s="17" customFormat="1" ht="16.75" customHeight="1" outlineLevel="2">
      <c r="A2856" s="1163">
        <v>281</v>
      </c>
      <c r="B2856" s="1164"/>
      <c r="C2856" s="1165"/>
      <c r="D2856" s="1166"/>
      <c r="E2856" s="587" t="e">
        <f t="shared" si="74"/>
        <v>#DIV/0!</v>
      </c>
    </row>
    <row r="2857" spans="1:5" s="17" customFormat="1" ht="16.75" customHeight="1" outlineLevel="2">
      <c r="A2857" s="1163">
        <v>282</v>
      </c>
      <c r="B2857" s="1164"/>
      <c r="C2857" s="1165"/>
      <c r="D2857" s="1166"/>
      <c r="E2857" s="587" t="e">
        <f t="shared" si="74"/>
        <v>#DIV/0!</v>
      </c>
    </row>
    <row r="2858" spans="1:5" s="17" customFormat="1" ht="16.75" customHeight="1" outlineLevel="2">
      <c r="A2858" s="1163">
        <v>283</v>
      </c>
      <c r="B2858" s="1164"/>
      <c r="C2858" s="1165"/>
      <c r="D2858" s="1166"/>
      <c r="E2858" s="587" t="e">
        <f t="shared" si="74"/>
        <v>#DIV/0!</v>
      </c>
    </row>
    <row r="2859" spans="1:5" s="17" customFormat="1" ht="16.75" customHeight="1" outlineLevel="2">
      <c r="A2859" s="1163">
        <v>284</v>
      </c>
      <c r="B2859" s="1164"/>
      <c r="C2859" s="1165"/>
      <c r="D2859" s="1166"/>
      <c r="E2859" s="587" t="e">
        <f t="shared" ref="E2859:E2883" si="75">IF(AND(C2859&gt;=D$2569,C2859&lt;=D$2568),1,0)</f>
        <v>#DIV/0!</v>
      </c>
    </row>
    <row r="2860" spans="1:5" s="17" customFormat="1" ht="16.75" customHeight="1" outlineLevel="2">
      <c r="A2860" s="1163">
        <v>285</v>
      </c>
      <c r="B2860" s="1164"/>
      <c r="C2860" s="1165"/>
      <c r="D2860" s="1166"/>
      <c r="E2860" s="587" t="e">
        <f t="shared" si="75"/>
        <v>#DIV/0!</v>
      </c>
    </row>
    <row r="2861" spans="1:5" s="17" customFormat="1" ht="16.75" customHeight="1" outlineLevel="2">
      <c r="A2861" s="1163">
        <v>286</v>
      </c>
      <c r="B2861" s="1164"/>
      <c r="C2861" s="1165"/>
      <c r="D2861" s="1166"/>
      <c r="E2861" s="587" t="e">
        <f t="shared" si="75"/>
        <v>#DIV/0!</v>
      </c>
    </row>
    <row r="2862" spans="1:5" s="17" customFormat="1" ht="16.75" customHeight="1" outlineLevel="2">
      <c r="A2862" s="1163">
        <v>287</v>
      </c>
      <c r="B2862" s="1164"/>
      <c r="C2862" s="1165"/>
      <c r="D2862" s="1166"/>
      <c r="E2862" s="587" t="e">
        <f t="shared" si="75"/>
        <v>#DIV/0!</v>
      </c>
    </row>
    <row r="2863" spans="1:5" s="17" customFormat="1" ht="16.75" customHeight="1" outlineLevel="2">
      <c r="A2863" s="1163">
        <v>288</v>
      </c>
      <c r="B2863" s="1164"/>
      <c r="C2863" s="1165"/>
      <c r="D2863" s="1166"/>
      <c r="E2863" s="587" t="e">
        <f t="shared" si="75"/>
        <v>#DIV/0!</v>
      </c>
    </row>
    <row r="2864" spans="1:5" s="17" customFormat="1" ht="16.75" customHeight="1" outlineLevel="2">
      <c r="A2864" s="1163">
        <v>289</v>
      </c>
      <c r="B2864" s="1164"/>
      <c r="C2864" s="1165"/>
      <c r="D2864" s="1166"/>
      <c r="E2864" s="587" t="e">
        <f t="shared" si="75"/>
        <v>#DIV/0!</v>
      </c>
    </row>
    <row r="2865" spans="1:5" s="17" customFormat="1" ht="16.75" customHeight="1" outlineLevel="2">
      <c r="A2865" s="1163">
        <v>290</v>
      </c>
      <c r="B2865" s="1164"/>
      <c r="C2865" s="1165"/>
      <c r="D2865" s="1166"/>
      <c r="E2865" s="587" t="e">
        <f t="shared" si="75"/>
        <v>#DIV/0!</v>
      </c>
    </row>
    <row r="2866" spans="1:5" s="17" customFormat="1" ht="16.75" customHeight="1" outlineLevel="2">
      <c r="A2866" s="1163">
        <v>291</v>
      </c>
      <c r="B2866" s="1164"/>
      <c r="C2866" s="1165"/>
      <c r="D2866" s="1166"/>
      <c r="E2866" s="587" t="e">
        <f t="shared" si="75"/>
        <v>#DIV/0!</v>
      </c>
    </row>
    <row r="2867" spans="1:5" s="17" customFormat="1" ht="16.75" customHeight="1" outlineLevel="2">
      <c r="A2867" s="1163">
        <v>292</v>
      </c>
      <c r="B2867" s="1164"/>
      <c r="C2867" s="1165"/>
      <c r="D2867" s="1166"/>
      <c r="E2867" s="587" t="e">
        <f t="shared" si="75"/>
        <v>#DIV/0!</v>
      </c>
    </row>
    <row r="2868" spans="1:5" s="17" customFormat="1" ht="16.75" customHeight="1" outlineLevel="2">
      <c r="A2868" s="1163">
        <v>293</v>
      </c>
      <c r="B2868" s="1164"/>
      <c r="C2868" s="1165"/>
      <c r="D2868" s="1166"/>
      <c r="E2868" s="587" t="e">
        <f t="shared" si="75"/>
        <v>#DIV/0!</v>
      </c>
    </row>
    <row r="2869" spans="1:5" s="17" customFormat="1" ht="16.75" customHeight="1" outlineLevel="2">
      <c r="A2869" s="1163">
        <v>294</v>
      </c>
      <c r="B2869" s="1164"/>
      <c r="C2869" s="1165"/>
      <c r="D2869" s="1166"/>
      <c r="E2869" s="587" t="e">
        <f t="shared" si="75"/>
        <v>#DIV/0!</v>
      </c>
    </row>
    <row r="2870" spans="1:5" s="17" customFormat="1" ht="16.75" customHeight="1" outlineLevel="2">
      <c r="A2870" s="1163">
        <v>295</v>
      </c>
      <c r="B2870" s="1164"/>
      <c r="C2870" s="1165"/>
      <c r="D2870" s="1166"/>
      <c r="E2870" s="587" t="e">
        <f t="shared" si="75"/>
        <v>#DIV/0!</v>
      </c>
    </row>
    <row r="2871" spans="1:5" s="17" customFormat="1" ht="16.75" customHeight="1" outlineLevel="2">
      <c r="A2871" s="1163">
        <v>296</v>
      </c>
      <c r="B2871" s="1164"/>
      <c r="C2871" s="1165"/>
      <c r="D2871" s="1166"/>
      <c r="E2871" s="587" t="e">
        <f t="shared" si="75"/>
        <v>#DIV/0!</v>
      </c>
    </row>
    <row r="2872" spans="1:5" s="17" customFormat="1" ht="16.75" customHeight="1" outlineLevel="2">
      <c r="A2872" s="1163">
        <v>297</v>
      </c>
      <c r="B2872" s="1164"/>
      <c r="C2872" s="1165"/>
      <c r="D2872" s="1166"/>
      <c r="E2872" s="587" t="e">
        <f t="shared" si="75"/>
        <v>#DIV/0!</v>
      </c>
    </row>
    <row r="2873" spans="1:5" s="17" customFormat="1" ht="16.75" customHeight="1" outlineLevel="2">
      <c r="A2873" s="1163">
        <v>298</v>
      </c>
      <c r="B2873" s="1164"/>
      <c r="C2873" s="1165"/>
      <c r="D2873" s="1166"/>
      <c r="E2873" s="587" t="e">
        <f t="shared" si="75"/>
        <v>#DIV/0!</v>
      </c>
    </row>
    <row r="2874" spans="1:5" s="17" customFormat="1" ht="16.75" customHeight="1" outlineLevel="2">
      <c r="A2874" s="1163">
        <v>299</v>
      </c>
      <c r="B2874" s="1164"/>
      <c r="C2874" s="1165"/>
      <c r="D2874" s="1166"/>
      <c r="E2874" s="587" t="e">
        <f t="shared" si="75"/>
        <v>#DIV/0!</v>
      </c>
    </row>
    <row r="2875" spans="1:5" s="17" customFormat="1" ht="16.75" customHeight="1" outlineLevel="2">
      <c r="A2875" s="1163">
        <v>300</v>
      </c>
      <c r="B2875" s="1164"/>
      <c r="C2875" s="1165"/>
      <c r="D2875" s="1166"/>
      <c r="E2875" s="587" t="e">
        <f t="shared" si="75"/>
        <v>#DIV/0!</v>
      </c>
    </row>
    <row r="2876" spans="1:5" s="17" customFormat="1" ht="16.75" customHeight="1" outlineLevel="2">
      <c r="A2876" s="1163">
        <v>301</v>
      </c>
      <c r="B2876" s="1164"/>
      <c r="C2876" s="1165"/>
      <c r="D2876" s="1166"/>
      <c r="E2876" s="587" t="e">
        <f t="shared" si="75"/>
        <v>#DIV/0!</v>
      </c>
    </row>
    <row r="2877" spans="1:5" s="17" customFormat="1" ht="16.75" customHeight="1" outlineLevel="2">
      <c r="A2877" s="1163">
        <v>302</v>
      </c>
      <c r="B2877" s="1164"/>
      <c r="C2877" s="1165"/>
      <c r="D2877" s="1166"/>
      <c r="E2877" s="587" t="e">
        <f t="shared" si="75"/>
        <v>#DIV/0!</v>
      </c>
    </row>
    <row r="2878" spans="1:5" s="17" customFormat="1" ht="16.75" customHeight="1" outlineLevel="2">
      <c r="A2878" s="1163">
        <v>303</v>
      </c>
      <c r="B2878" s="1164"/>
      <c r="C2878" s="1165"/>
      <c r="D2878" s="1166"/>
      <c r="E2878" s="587" t="e">
        <f t="shared" si="75"/>
        <v>#DIV/0!</v>
      </c>
    </row>
    <row r="2879" spans="1:5" s="17" customFormat="1" ht="16.75" customHeight="1" outlineLevel="2">
      <c r="A2879" s="1163">
        <v>304</v>
      </c>
      <c r="B2879" s="1164"/>
      <c r="C2879" s="1165"/>
      <c r="D2879" s="1166"/>
      <c r="E2879" s="587" t="e">
        <f t="shared" si="75"/>
        <v>#DIV/0!</v>
      </c>
    </row>
    <row r="2880" spans="1:5" s="17" customFormat="1" ht="16.75" customHeight="1" outlineLevel="2">
      <c r="A2880" s="1163">
        <v>305</v>
      </c>
      <c r="B2880" s="1164"/>
      <c r="C2880" s="1165"/>
      <c r="D2880" s="1166"/>
      <c r="E2880" s="587" t="e">
        <f t="shared" si="75"/>
        <v>#DIV/0!</v>
      </c>
    </row>
    <row r="2881" spans="1:5" s="17" customFormat="1" ht="16.75" customHeight="1" outlineLevel="2">
      <c r="A2881" s="1163">
        <v>306</v>
      </c>
      <c r="B2881" s="1164"/>
      <c r="C2881" s="1165"/>
      <c r="D2881" s="1166"/>
      <c r="E2881" s="587" t="e">
        <f t="shared" si="75"/>
        <v>#DIV/0!</v>
      </c>
    </row>
    <row r="2882" spans="1:5" s="17" customFormat="1" ht="16.75" customHeight="1" outlineLevel="2">
      <c r="A2882" s="1163">
        <v>307</v>
      </c>
      <c r="B2882" s="1164"/>
      <c r="C2882" s="1165"/>
      <c r="D2882" s="1166"/>
      <c r="E2882" s="587" t="e">
        <f t="shared" si="75"/>
        <v>#DIV/0!</v>
      </c>
    </row>
    <row r="2883" spans="1:5" s="17" customFormat="1" ht="16.75" customHeight="1" outlineLevel="2">
      <c r="A2883" s="1163">
        <v>308</v>
      </c>
      <c r="B2883" s="1164"/>
      <c r="C2883" s="1165"/>
      <c r="D2883" s="1166"/>
      <c r="E2883" s="587" t="e">
        <f t="shared" si="75"/>
        <v>#DIV/0!</v>
      </c>
    </row>
    <row r="2884" spans="1:5" s="17" customFormat="1" ht="16.75" customHeight="1" outlineLevel="2">
      <c r="A2884" s="1163">
        <v>309</v>
      </c>
      <c r="B2884" s="1164"/>
      <c r="C2884" s="1165"/>
      <c r="D2884" s="1166"/>
      <c r="E2884" s="587" t="e">
        <f>IF(AND(C2884&gt;=D$2569,C2884&lt;=D$2568),1,0)</f>
        <v>#DIV/0!</v>
      </c>
    </row>
    <row r="2885" spans="1:5" s="17" customFormat="1" ht="16.75" customHeight="1" outlineLevel="2">
      <c r="A2885" s="1163">
        <v>310</v>
      </c>
      <c r="B2885" s="1164"/>
      <c r="C2885" s="1165"/>
      <c r="D2885" s="1166"/>
      <c r="E2885" s="587" t="e">
        <f t="shared" ref="E2885:E2948" si="76">IF(AND(C2885&gt;=D$2569,C2885&lt;=D$2568),1,0)</f>
        <v>#DIV/0!</v>
      </c>
    </row>
    <row r="2886" spans="1:5" s="17" customFormat="1" ht="16.75" customHeight="1" outlineLevel="2">
      <c r="A2886" s="1163">
        <v>311</v>
      </c>
      <c r="B2886" s="1164"/>
      <c r="C2886" s="1165"/>
      <c r="D2886" s="1166"/>
      <c r="E2886" s="587" t="e">
        <f t="shared" si="76"/>
        <v>#DIV/0!</v>
      </c>
    </row>
    <row r="2887" spans="1:5" s="17" customFormat="1" ht="16.75" customHeight="1" outlineLevel="2">
      <c r="A2887" s="1163">
        <v>312</v>
      </c>
      <c r="B2887" s="1164"/>
      <c r="C2887" s="1165"/>
      <c r="D2887" s="1166"/>
      <c r="E2887" s="587" t="e">
        <f t="shared" si="76"/>
        <v>#DIV/0!</v>
      </c>
    </row>
    <row r="2888" spans="1:5" s="17" customFormat="1" ht="16.75" customHeight="1" outlineLevel="2">
      <c r="A2888" s="1163">
        <v>313</v>
      </c>
      <c r="B2888" s="1164"/>
      <c r="C2888" s="1165"/>
      <c r="D2888" s="1166"/>
      <c r="E2888" s="587" t="e">
        <f t="shared" si="76"/>
        <v>#DIV/0!</v>
      </c>
    </row>
    <row r="2889" spans="1:5" s="17" customFormat="1" ht="16.75" customHeight="1" outlineLevel="2">
      <c r="A2889" s="1163">
        <v>314</v>
      </c>
      <c r="B2889" s="1164"/>
      <c r="C2889" s="1165"/>
      <c r="D2889" s="1166"/>
      <c r="E2889" s="587" t="e">
        <f t="shared" si="76"/>
        <v>#DIV/0!</v>
      </c>
    </row>
    <row r="2890" spans="1:5" s="17" customFormat="1" ht="16.75" customHeight="1" outlineLevel="2">
      <c r="A2890" s="1163">
        <v>315</v>
      </c>
      <c r="B2890" s="1164"/>
      <c r="C2890" s="1165"/>
      <c r="D2890" s="1166"/>
      <c r="E2890" s="587" t="e">
        <f t="shared" si="76"/>
        <v>#DIV/0!</v>
      </c>
    </row>
    <row r="2891" spans="1:5" s="17" customFormat="1" ht="16.75" customHeight="1" outlineLevel="2">
      <c r="A2891" s="1163">
        <v>316</v>
      </c>
      <c r="B2891" s="1164"/>
      <c r="C2891" s="1165"/>
      <c r="D2891" s="1166"/>
      <c r="E2891" s="587" t="e">
        <f t="shared" si="76"/>
        <v>#DIV/0!</v>
      </c>
    </row>
    <row r="2892" spans="1:5" s="17" customFormat="1" ht="16.75" customHeight="1" outlineLevel="2">
      <c r="A2892" s="1163">
        <v>317</v>
      </c>
      <c r="B2892" s="1164"/>
      <c r="C2892" s="1165"/>
      <c r="D2892" s="1166"/>
      <c r="E2892" s="587" t="e">
        <f t="shared" si="76"/>
        <v>#DIV/0!</v>
      </c>
    </row>
    <row r="2893" spans="1:5" s="17" customFormat="1" ht="16.75" customHeight="1" outlineLevel="2">
      <c r="A2893" s="1163">
        <v>318</v>
      </c>
      <c r="B2893" s="1164"/>
      <c r="C2893" s="1165"/>
      <c r="D2893" s="1166"/>
      <c r="E2893" s="587" t="e">
        <f t="shared" si="76"/>
        <v>#DIV/0!</v>
      </c>
    </row>
    <row r="2894" spans="1:5" s="17" customFormat="1" ht="16.75" customHeight="1" outlineLevel="2">
      <c r="A2894" s="1163">
        <v>319</v>
      </c>
      <c r="B2894" s="1164"/>
      <c r="C2894" s="1165"/>
      <c r="D2894" s="1166"/>
      <c r="E2894" s="587" t="e">
        <f t="shared" si="76"/>
        <v>#DIV/0!</v>
      </c>
    </row>
    <row r="2895" spans="1:5" s="17" customFormat="1" ht="16.75" customHeight="1" outlineLevel="2">
      <c r="A2895" s="1163">
        <v>320</v>
      </c>
      <c r="B2895" s="1164"/>
      <c r="C2895" s="1165"/>
      <c r="D2895" s="1166"/>
      <c r="E2895" s="587" t="e">
        <f t="shared" si="76"/>
        <v>#DIV/0!</v>
      </c>
    </row>
    <row r="2896" spans="1:5" s="17" customFormat="1" ht="16.75" customHeight="1" outlineLevel="2">
      <c r="A2896" s="1163">
        <v>321</v>
      </c>
      <c r="B2896" s="1164"/>
      <c r="C2896" s="1165"/>
      <c r="D2896" s="1166"/>
      <c r="E2896" s="587" t="e">
        <f t="shared" si="76"/>
        <v>#DIV/0!</v>
      </c>
    </row>
    <row r="2897" spans="1:5" s="17" customFormat="1" ht="16.75" customHeight="1" outlineLevel="2">
      <c r="A2897" s="1163">
        <v>322</v>
      </c>
      <c r="B2897" s="1164"/>
      <c r="C2897" s="1165"/>
      <c r="D2897" s="1166"/>
      <c r="E2897" s="587" t="e">
        <f t="shared" si="76"/>
        <v>#DIV/0!</v>
      </c>
    </row>
    <row r="2898" spans="1:5" s="17" customFormat="1" ht="16.75" customHeight="1" outlineLevel="2">
      <c r="A2898" s="1163">
        <v>323</v>
      </c>
      <c r="B2898" s="1164"/>
      <c r="C2898" s="1165"/>
      <c r="D2898" s="1166"/>
      <c r="E2898" s="587" t="e">
        <f t="shared" si="76"/>
        <v>#DIV/0!</v>
      </c>
    </row>
    <row r="2899" spans="1:5" s="17" customFormat="1" ht="16.75" customHeight="1" outlineLevel="2">
      <c r="A2899" s="1163">
        <v>324</v>
      </c>
      <c r="B2899" s="1164"/>
      <c r="C2899" s="1165"/>
      <c r="D2899" s="1166"/>
      <c r="E2899" s="587" t="e">
        <f t="shared" si="76"/>
        <v>#DIV/0!</v>
      </c>
    </row>
    <row r="2900" spans="1:5" s="17" customFormat="1" ht="16.75" customHeight="1" outlineLevel="2">
      <c r="A2900" s="1163">
        <v>325</v>
      </c>
      <c r="B2900" s="1164"/>
      <c r="C2900" s="1165"/>
      <c r="D2900" s="1166"/>
      <c r="E2900" s="587" t="e">
        <f t="shared" si="76"/>
        <v>#DIV/0!</v>
      </c>
    </row>
    <row r="2901" spans="1:5" s="17" customFormat="1" ht="16.75" customHeight="1" outlineLevel="2">
      <c r="A2901" s="1163">
        <v>326</v>
      </c>
      <c r="B2901" s="1164"/>
      <c r="C2901" s="1165"/>
      <c r="D2901" s="1166"/>
      <c r="E2901" s="587" t="e">
        <f t="shared" si="76"/>
        <v>#DIV/0!</v>
      </c>
    </row>
    <row r="2902" spans="1:5" s="17" customFormat="1" ht="16.75" customHeight="1" outlineLevel="2">
      <c r="A2902" s="1163">
        <v>327</v>
      </c>
      <c r="B2902" s="1164"/>
      <c r="C2902" s="1165"/>
      <c r="D2902" s="1166"/>
      <c r="E2902" s="587" t="e">
        <f t="shared" si="76"/>
        <v>#DIV/0!</v>
      </c>
    </row>
    <row r="2903" spans="1:5" s="17" customFormat="1" ht="16.75" customHeight="1" outlineLevel="2">
      <c r="A2903" s="1163">
        <v>328</v>
      </c>
      <c r="B2903" s="1164"/>
      <c r="C2903" s="1165"/>
      <c r="D2903" s="1166"/>
      <c r="E2903" s="587" t="e">
        <f t="shared" si="76"/>
        <v>#DIV/0!</v>
      </c>
    </row>
    <row r="2904" spans="1:5" s="17" customFormat="1" ht="16.75" customHeight="1" outlineLevel="2">
      <c r="A2904" s="1163">
        <v>329</v>
      </c>
      <c r="B2904" s="1164"/>
      <c r="C2904" s="1165"/>
      <c r="D2904" s="1166"/>
      <c r="E2904" s="587" t="e">
        <f t="shared" si="76"/>
        <v>#DIV/0!</v>
      </c>
    </row>
    <row r="2905" spans="1:5" s="17" customFormat="1" ht="16.75" customHeight="1" outlineLevel="2">
      <c r="A2905" s="1163">
        <v>330</v>
      </c>
      <c r="B2905" s="1164"/>
      <c r="C2905" s="1165"/>
      <c r="D2905" s="1166"/>
      <c r="E2905" s="587" t="e">
        <f t="shared" si="76"/>
        <v>#DIV/0!</v>
      </c>
    </row>
    <row r="2906" spans="1:5" s="17" customFormat="1" ht="16.75" customHeight="1" outlineLevel="2">
      <c r="A2906" s="1163">
        <v>331</v>
      </c>
      <c r="B2906" s="1164"/>
      <c r="C2906" s="1165"/>
      <c r="D2906" s="1166"/>
      <c r="E2906" s="587" t="e">
        <f t="shared" si="76"/>
        <v>#DIV/0!</v>
      </c>
    </row>
    <row r="2907" spans="1:5" s="17" customFormat="1" ht="16.75" customHeight="1" outlineLevel="2">
      <c r="A2907" s="1163">
        <v>332</v>
      </c>
      <c r="B2907" s="1164"/>
      <c r="C2907" s="1165"/>
      <c r="D2907" s="1166"/>
      <c r="E2907" s="587" t="e">
        <f t="shared" si="76"/>
        <v>#DIV/0!</v>
      </c>
    </row>
    <row r="2908" spans="1:5" s="17" customFormat="1" ht="16.75" customHeight="1" outlineLevel="2">
      <c r="A2908" s="1163">
        <v>333</v>
      </c>
      <c r="B2908" s="1164"/>
      <c r="C2908" s="1165"/>
      <c r="D2908" s="1166"/>
      <c r="E2908" s="587" t="e">
        <f t="shared" si="76"/>
        <v>#DIV/0!</v>
      </c>
    </row>
    <row r="2909" spans="1:5" s="17" customFormat="1" ht="16.75" customHeight="1" outlineLevel="2">
      <c r="A2909" s="1163">
        <v>334</v>
      </c>
      <c r="B2909" s="1164"/>
      <c r="C2909" s="1165"/>
      <c r="D2909" s="1166"/>
      <c r="E2909" s="587" t="e">
        <f t="shared" si="76"/>
        <v>#DIV/0!</v>
      </c>
    </row>
    <row r="2910" spans="1:5" s="17" customFormat="1" ht="16.75" customHeight="1" outlineLevel="2">
      <c r="A2910" s="1163">
        <v>335</v>
      </c>
      <c r="B2910" s="1164"/>
      <c r="C2910" s="1165"/>
      <c r="D2910" s="1166"/>
      <c r="E2910" s="587" t="e">
        <f t="shared" si="76"/>
        <v>#DIV/0!</v>
      </c>
    </row>
    <row r="2911" spans="1:5" s="17" customFormat="1" ht="16.75" customHeight="1" outlineLevel="2">
      <c r="A2911" s="1163">
        <v>336</v>
      </c>
      <c r="B2911" s="1164"/>
      <c r="C2911" s="1165"/>
      <c r="D2911" s="1166"/>
      <c r="E2911" s="587" t="e">
        <f t="shared" si="76"/>
        <v>#DIV/0!</v>
      </c>
    </row>
    <row r="2912" spans="1:5" s="17" customFormat="1" ht="16.75" customHeight="1" outlineLevel="2">
      <c r="A2912" s="1163">
        <v>337</v>
      </c>
      <c r="B2912" s="1164"/>
      <c r="C2912" s="1165"/>
      <c r="D2912" s="1166"/>
      <c r="E2912" s="587" t="e">
        <f t="shared" si="76"/>
        <v>#DIV/0!</v>
      </c>
    </row>
    <row r="2913" spans="1:5" s="17" customFormat="1" ht="16.75" customHeight="1" outlineLevel="2">
      <c r="A2913" s="1163">
        <v>338</v>
      </c>
      <c r="B2913" s="1164"/>
      <c r="C2913" s="1165"/>
      <c r="D2913" s="1166"/>
      <c r="E2913" s="587" t="e">
        <f t="shared" si="76"/>
        <v>#DIV/0!</v>
      </c>
    </row>
    <row r="2914" spans="1:5" s="17" customFormat="1" ht="16.75" customHeight="1" outlineLevel="2">
      <c r="A2914" s="1163">
        <v>339</v>
      </c>
      <c r="B2914" s="1164"/>
      <c r="C2914" s="1165"/>
      <c r="D2914" s="1166"/>
      <c r="E2914" s="587" t="e">
        <f t="shared" si="76"/>
        <v>#DIV/0!</v>
      </c>
    </row>
    <row r="2915" spans="1:5" s="17" customFormat="1" ht="16.75" customHeight="1" outlineLevel="2">
      <c r="A2915" s="1163">
        <v>340</v>
      </c>
      <c r="B2915" s="1164"/>
      <c r="C2915" s="1165"/>
      <c r="D2915" s="1166"/>
      <c r="E2915" s="587" t="e">
        <f t="shared" si="76"/>
        <v>#DIV/0!</v>
      </c>
    </row>
    <row r="2916" spans="1:5" s="17" customFormat="1" ht="16.75" customHeight="1" outlineLevel="2">
      <c r="A2916" s="1163">
        <v>341</v>
      </c>
      <c r="B2916" s="1164"/>
      <c r="C2916" s="1165"/>
      <c r="D2916" s="1166"/>
      <c r="E2916" s="587" t="e">
        <f t="shared" si="76"/>
        <v>#DIV/0!</v>
      </c>
    </row>
    <row r="2917" spans="1:5" s="17" customFormat="1" ht="16.75" customHeight="1" outlineLevel="2">
      <c r="A2917" s="1163">
        <v>342</v>
      </c>
      <c r="B2917" s="1164"/>
      <c r="C2917" s="1165"/>
      <c r="D2917" s="1166"/>
      <c r="E2917" s="587" t="e">
        <f t="shared" si="76"/>
        <v>#DIV/0!</v>
      </c>
    </row>
    <row r="2918" spans="1:5" s="17" customFormat="1" ht="16.75" customHeight="1" outlineLevel="2">
      <c r="A2918" s="1163">
        <v>343</v>
      </c>
      <c r="B2918" s="1164"/>
      <c r="C2918" s="1165"/>
      <c r="D2918" s="1166"/>
      <c r="E2918" s="587" t="e">
        <f t="shared" si="76"/>
        <v>#DIV/0!</v>
      </c>
    </row>
    <row r="2919" spans="1:5" s="17" customFormat="1" ht="16.75" customHeight="1" outlineLevel="2">
      <c r="A2919" s="1163">
        <v>344</v>
      </c>
      <c r="B2919" s="1164"/>
      <c r="C2919" s="1165"/>
      <c r="D2919" s="1166"/>
      <c r="E2919" s="587" t="e">
        <f t="shared" si="76"/>
        <v>#DIV/0!</v>
      </c>
    </row>
    <row r="2920" spans="1:5" s="17" customFormat="1" ht="16.75" customHeight="1" outlineLevel="2">
      <c r="A2920" s="1163">
        <v>345</v>
      </c>
      <c r="B2920" s="1164"/>
      <c r="C2920" s="1165"/>
      <c r="D2920" s="1166"/>
      <c r="E2920" s="587" t="e">
        <f t="shared" si="76"/>
        <v>#DIV/0!</v>
      </c>
    </row>
    <row r="2921" spans="1:5" s="17" customFormat="1" ht="16.75" customHeight="1" outlineLevel="2">
      <c r="A2921" s="1163">
        <v>346</v>
      </c>
      <c r="B2921" s="1164"/>
      <c r="C2921" s="1165"/>
      <c r="D2921" s="1166"/>
      <c r="E2921" s="587" t="e">
        <f t="shared" si="76"/>
        <v>#DIV/0!</v>
      </c>
    </row>
    <row r="2922" spans="1:5" s="17" customFormat="1" ht="16.75" customHeight="1" outlineLevel="2">
      <c r="A2922" s="1163">
        <v>347</v>
      </c>
      <c r="B2922" s="1164"/>
      <c r="C2922" s="1165"/>
      <c r="D2922" s="1166"/>
      <c r="E2922" s="587" t="e">
        <f t="shared" si="76"/>
        <v>#DIV/0!</v>
      </c>
    </row>
    <row r="2923" spans="1:5" s="17" customFormat="1" ht="16.75" customHeight="1" outlineLevel="2">
      <c r="A2923" s="1163">
        <v>348</v>
      </c>
      <c r="B2923" s="1164"/>
      <c r="C2923" s="1165"/>
      <c r="D2923" s="1166"/>
      <c r="E2923" s="587" t="e">
        <f t="shared" si="76"/>
        <v>#DIV/0!</v>
      </c>
    </row>
    <row r="2924" spans="1:5" s="17" customFormat="1" ht="16.75" customHeight="1" outlineLevel="2">
      <c r="A2924" s="1163">
        <v>349</v>
      </c>
      <c r="B2924" s="1164"/>
      <c r="C2924" s="1165"/>
      <c r="D2924" s="1166"/>
      <c r="E2924" s="587" t="e">
        <f t="shared" si="76"/>
        <v>#DIV/0!</v>
      </c>
    </row>
    <row r="2925" spans="1:5" s="17" customFormat="1" ht="16.75" customHeight="1" outlineLevel="2">
      <c r="A2925" s="1163">
        <v>350</v>
      </c>
      <c r="B2925" s="1164"/>
      <c r="C2925" s="1165"/>
      <c r="D2925" s="1166"/>
      <c r="E2925" s="587" t="e">
        <f t="shared" si="76"/>
        <v>#DIV/0!</v>
      </c>
    </row>
    <row r="2926" spans="1:5" s="17" customFormat="1" ht="16.75" customHeight="1" outlineLevel="2">
      <c r="A2926" s="1163">
        <v>351</v>
      </c>
      <c r="B2926" s="1164"/>
      <c r="C2926" s="1165"/>
      <c r="D2926" s="1166"/>
      <c r="E2926" s="587" t="e">
        <f t="shared" si="76"/>
        <v>#DIV/0!</v>
      </c>
    </row>
    <row r="2927" spans="1:5" s="17" customFormat="1" ht="16.75" customHeight="1" outlineLevel="2">
      <c r="A2927" s="1163">
        <v>352</v>
      </c>
      <c r="B2927" s="1164"/>
      <c r="C2927" s="1165"/>
      <c r="D2927" s="1166"/>
      <c r="E2927" s="587" t="e">
        <f t="shared" si="76"/>
        <v>#DIV/0!</v>
      </c>
    </row>
    <row r="2928" spans="1:5" s="17" customFormat="1" ht="16.75" customHeight="1" outlineLevel="2">
      <c r="A2928" s="1163">
        <v>353</v>
      </c>
      <c r="B2928" s="1164"/>
      <c r="C2928" s="1165"/>
      <c r="D2928" s="1166"/>
      <c r="E2928" s="587" t="e">
        <f t="shared" si="76"/>
        <v>#DIV/0!</v>
      </c>
    </row>
    <row r="2929" spans="1:5" s="17" customFormat="1" ht="16.75" customHeight="1" outlineLevel="2">
      <c r="A2929" s="1163">
        <v>354</v>
      </c>
      <c r="B2929" s="1164"/>
      <c r="C2929" s="1165"/>
      <c r="D2929" s="1166"/>
      <c r="E2929" s="587" t="e">
        <f t="shared" si="76"/>
        <v>#DIV/0!</v>
      </c>
    </row>
    <row r="2930" spans="1:5" s="17" customFormat="1" ht="16.75" customHeight="1" outlineLevel="2">
      <c r="A2930" s="1163">
        <v>355</v>
      </c>
      <c r="B2930" s="1164"/>
      <c r="C2930" s="1165"/>
      <c r="D2930" s="1166"/>
      <c r="E2930" s="587" t="e">
        <f t="shared" si="76"/>
        <v>#DIV/0!</v>
      </c>
    </row>
    <row r="2931" spans="1:5" s="17" customFormat="1" ht="16.75" customHeight="1" outlineLevel="2">
      <c r="A2931" s="1163">
        <v>356</v>
      </c>
      <c r="B2931" s="1164"/>
      <c r="C2931" s="1165"/>
      <c r="D2931" s="1166"/>
      <c r="E2931" s="587" t="e">
        <f t="shared" si="76"/>
        <v>#DIV/0!</v>
      </c>
    </row>
    <row r="2932" spans="1:5" s="17" customFormat="1" ht="16.75" customHeight="1" outlineLevel="2">
      <c r="A2932" s="1163">
        <v>357</v>
      </c>
      <c r="B2932" s="1164"/>
      <c r="C2932" s="1165"/>
      <c r="D2932" s="1166"/>
      <c r="E2932" s="587" t="e">
        <f t="shared" si="76"/>
        <v>#DIV/0!</v>
      </c>
    </row>
    <row r="2933" spans="1:5" s="17" customFormat="1" ht="16.75" customHeight="1" outlineLevel="2">
      <c r="A2933" s="1163">
        <v>358</v>
      </c>
      <c r="B2933" s="1164"/>
      <c r="C2933" s="1165"/>
      <c r="D2933" s="1166"/>
      <c r="E2933" s="587" t="e">
        <f t="shared" si="76"/>
        <v>#DIV/0!</v>
      </c>
    </row>
    <row r="2934" spans="1:5" s="17" customFormat="1" ht="16.75" customHeight="1" outlineLevel="2">
      <c r="A2934" s="1163">
        <v>359</v>
      </c>
      <c r="B2934" s="1164"/>
      <c r="C2934" s="1165"/>
      <c r="D2934" s="1166"/>
      <c r="E2934" s="587" t="e">
        <f t="shared" si="76"/>
        <v>#DIV/0!</v>
      </c>
    </row>
    <row r="2935" spans="1:5" s="17" customFormat="1" ht="16.75" customHeight="1" outlineLevel="2">
      <c r="A2935" s="1163">
        <v>360</v>
      </c>
      <c r="B2935" s="1164"/>
      <c r="C2935" s="1165"/>
      <c r="D2935" s="1166"/>
      <c r="E2935" s="587" t="e">
        <f t="shared" si="76"/>
        <v>#DIV/0!</v>
      </c>
    </row>
    <row r="2936" spans="1:5" s="17" customFormat="1" ht="16.75" customHeight="1" outlineLevel="2">
      <c r="A2936" s="1163">
        <v>361</v>
      </c>
      <c r="B2936" s="1164"/>
      <c r="C2936" s="1165"/>
      <c r="D2936" s="1166"/>
      <c r="E2936" s="587" t="e">
        <f t="shared" si="76"/>
        <v>#DIV/0!</v>
      </c>
    </row>
    <row r="2937" spans="1:5" s="17" customFormat="1" ht="16.75" customHeight="1" outlineLevel="2">
      <c r="A2937" s="1163">
        <v>362</v>
      </c>
      <c r="B2937" s="1164"/>
      <c r="C2937" s="1165"/>
      <c r="D2937" s="1166"/>
      <c r="E2937" s="587" t="e">
        <f t="shared" si="76"/>
        <v>#DIV/0!</v>
      </c>
    </row>
    <row r="2938" spans="1:5" s="17" customFormat="1" ht="16.75" customHeight="1" outlineLevel="2">
      <c r="A2938" s="1163">
        <v>363</v>
      </c>
      <c r="B2938" s="1164"/>
      <c r="C2938" s="1165"/>
      <c r="D2938" s="1166"/>
      <c r="E2938" s="587" t="e">
        <f t="shared" si="76"/>
        <v>#DIV/0!</v>
      </c>
    </row>
    <row r="2939" spans="1:5" s="17" customFormat="1" ht="16.75" customHeight="1" outlineLevel="2">
      <c r="A2939" s="1163">
        <v>364</v>
      </c>
      <c r="B2939" s="1164"/>
      <c r="C2939" s="1165"/>
      <c r="D2939" s="1166"/>
      <c r="E2939" s="587" t="e">
        <f t="shared" si="76"/>
        <v>#DIV/0!</v>
      </c>
    </row>
    <row r="2940" spans="1:5" s="17" customFormat="1" ht="16.75" customHeight="1" outlineLevel="2">
      <c r="A2940" s="1163">
        <v>365</v>
      </c>
      <c r="B2940" s="1164"/>
      <c r="C2940" s="1165"/>
      <c r="D2940" s="1166"/>
      <c r="E2940" s="587" t="e">
        <f t="shared" si="76"/>
        <v>#DIV/0!</v>
      </c>
    </row>
    <row r="2941" spans="1:5" s="17" customFormat="1" ht="16.75" customHeight="1" outlineLevel="2">
      <c r="A2941" s="1163">
        <v>366</v>
      </c>
      <c r="B2941" s="1164"/>
      <c r="C2941" s="1165"/>
      <c r="D2941" s="1166"/>
      <c r="E2941" s="587" t="e">
        <f t="shared" si="76"/>
        <v>#DIV/0!</v>
      </c>
    </row>
    <row r="2942" spans="1:5" s="17" customFormat="1" ht="16.75" customHeight="1" outlineLevel="2">
      <c r="A2942" s="1163">
        <v>367</v>
      </c>
      <c r="B2942" s="1164"/>
      <c r="C2942" s="1165"/>
      <c r="D2942" s="1166"/>
      <c r="E2942" s="587" t="e">
        <f t="shared" si="76"/>
        <v>#DIV/0!</v>
      </c>
    </row>
    <row r="2943" spans="1:5" s="17" customFormat="1" ht="16.75" customHeight="1" outlineLevel="2">
      <c r="A2943" s="1163">
        <v>368</v>
      </c>
      <c r="B2943" s="1164"/>
      <c r="C2943" s="1165"/>
      <c r="D2943" s="1166"/>
      <c r="E2943" s="587" t="e">
        <f t="shared" si="76"/>
        <v>#DIV/0!</v>
      </c>
    </row>
    <row r="2944" spans="1:5" s="17" customFormat="1" ht="16.75" customHeight="1" outlineLevel="2">
      <c r="A2944" s="1163">
        <v>369</v>
      </c>
      <c r="B2944" s="1164"/>
      <c r="C2944" s="1165"/>
      <c r="D2944" s="1166"/>
      <c r="E2944" s="587" t="e">
        <f t="shared" si="76"/>
        <v>#DIV/0!</v>
      </c>
    </row>
    <row r="2945" spans="1:5" s="17" customFormat="1" ht="16.75" customHeight="1" outlineLevel="2">
      <c r="A2945" s="1163">
        <v>370</v>
      </c>
      <c r="B2945" s="1164"/>
      <c r="C2945" s="1165"/>
      <c r="D2945" s="1166"/>
      <c r="E2945" s="587" t="e">
        <f t="shared" si="76"/>
        <v>#DIV/0!</v>
      </c>
    </row>
    <row r="2946" spans="1:5" s="17" customFormat="1" ht="16.75" customHeight="1" outlineLevel="2">
      <c r="A2946" s="1163">
        <v>371</v>
      </c>
      <c r="B2946" s="1164"/>
      <c r="C2946" s="1165"/>
      <c r="D2946" s="1166"/>
      <c r="E2946" s="587" t="e">
        <f t="shared" si="76"/>
        <v>#DIV/0!</v>
      </c>
    </row>
    <row r="2947" spans="1:5" s="17" customFormat="1" ht="16.75" customHeight="1" outlineLevel="2">
      <c r="A2947" s="1163">
        <v>372</v>
      </c>
      <c r="B2947" s="1164"/>
      <c r="C2947" s="1165"/>
      <c r="D2947" s="1166"/>
      <c r="E2947" s="587" t="e">
        <f t="shared" si="76"/>
        <v>#DIV/0!</v>
      </c>
    </row>
    <row r="2948" spans="1:5" s="17" customFormat="1" ht="16.75" customHeight="1" outlineLevel="2">
      <c r="A2948" s="1163">
        <v>373</v>
      </c>
      <c r="B2948" s="1164"/>
      <c r="C2948" s="1165"/>
      <c r="D2948" s="1166"/>
      <c r="E2948" s="587" t="e">
        <f t="shared" si="76"/>
        <v>#DIV/0!</v>
      </c>
    </row>
    <row r="2949" spans="1:5" s="17" customFormat="1" ht="16.75" customHeight="1" outlineLevel="2">
      <c r="A2949" s="1163">
        <v>374</v>
      </c>
      <c r="B2949" s="1164"/>
      <c r="C2949" s="1165"/>
      <c r="D2949" s="1166"/>
      <c r="E2949" s="587" t="e">
        <f t="shared" ref="E2949:E3012" si="77">IF(AND(C2949&gt;=D$2569,C2949&lt;=D$2568),1,0)</f>
        <v>#DIV/0!</v>
      </c>
    </row>
    <row r="2950" spans="1:5" s="17" customFormat="1" ht="16.75" customHeight="1" outlineLevel="2">
      <c r="A2950" s="1163">
        <v>375</v>
      </c>
      <c r="B2950" s="1164"/>
      <c r="C2950" s="1165"/>
      <c r="D2950" s="1166"/>
      <c r="E2950" s="587" t="e">
        <f t="shared" si="77"/>
        <v>#DIV/0!</v>
      </c>
    </row>
    <row r="2951" spans="1:5" s="17" customFormat="1" ht="16.75" customHeight="1" outlineLevel="2">
      <c r="A2951" s="1163">
        <v>376</v>
      </c>
      <c r="B2951" s="1164"/>
      <c r="C2951" s="1165"/>
      <c r="D2951" s="1166"/>
      <c r="E2951" s="587" t="e">
        <f t="shared" si="77"/>
        <v>#DIV/0!</v>
      </c>
    </row>
    <row r="2952" spans="1:5" s="17" customFormat="1" ht="16.75" customHeight="1" outlineLevel="2">
      <c r="A2952" s="1163">
        <v>377</v>
      </c>
      <c r="B2952" s="1164"/>
      <c r="C2952" s="1165"/>
      <c r="D2952" s="1166"/>
      <c r="E2952" s="587" t="e">
        <f t="shared" si="77"/>
        <v>#DIV/0!</v>
      </c>
    </row>
    <row r="2953" spans="1:5" s="17" customFormat="1" ht="16.75" customHeight="1" outlineLevel="2">
      <c r="A2953" s="1163">
        <v>378</v>
      </c>
      <c r="B2953" s="1164"/>
      <c r="C2953" s="1165"/>
      <c r="D2953" s="1166"/>
      <c r="E2953" s="587" t="e">
        <f t="shared" si="77"/>
        <v>#DIV/0!</v>
      </c>
    </row>
    <row r="2954" spans="1:5" s="17" customFormat="1" ht="16.75" customHeight="1" outlineLevel="2">
      <c r="A2954" s="1163">
        <v>379</v>
      </c>
      <c r="B2954" s="1164"/>
      <c r="C2954" s="1165"/>
      <c r="D2954" s="1166"/>
      <c r="E2954" s="587" t="e">
        <f t="shared" si="77"/>
        <v>#DIV/0!</v>
      </c>
    </row>
    <row r="2955" spans="1:5" s="17" customFormat="1" ht="16.75" customHeight="1" outlineLevel="2">
      <c r="A2955" s="1163">
        <v>380</v>
      </c>
      <c r="B2955" s="1164"/>
      <c r="C2955" s="1165"/>
      <c r="D2955" s="1166"/>
      <c r="E2955" s="587" t="e">
        <f t="shared" si="77"/>
        <v>#DIV/0!</v>
      </c>
    </row>
    <row r="2956" spans="1:5" s="17" customFormat="1" ht="16.75" customHeight="1" outlineLevel="2">
      <c r="A2956" s="1163">
        <v>381</v>
      </c>
      <c r="B2956" s="1164"/>
      <c r="C2956" s="1165"/>
      <c r="D2956" s="1166"/>
      <c r="E2956" s="587" t="e">
        <f t="shared" si="77"/>
        <v>#DIV/0!</v>
      </c>
    </row>
    <row r="2957" spans="1:5" s="17" customFormat="1" ht="16.75" customHeight="1" outlineLevel="2">
      <c r="A2957" s="1163">
        <v>382</v>
      </c>
      <c r="B2957" s="1164"/>
      <c r="C2957" s="1165"/>
      <c r="D2957" s="1166"/>
      <c r="E2957" s="587" t="e">
        <f t="shared" si="77"/>
        <v>#DIV/0!</v>
      </c>
    </row>
    <row r="2958" spans="1:5" s="17" customFormat="1" ht="16.75" customHeight="1" outlineLevel="2">
      <c r="A2958" s="1163">
        <v>383</v>
      </c>
      <c r="B2958" s="1164"/>
      <c r="C2958" s="1165"/>
      <c r="D2958" s="1166"/>
      <c r="E2958" s="587" t="e">
        <f t="shared" si="77"/>
        <v>#DIV/0!</v>
      </c>
    </row>
    <row r="2959" spans="1:5" s="17" customFormat="1" ht="16.75" customHeight="1" outlineLevel="2">
      <c r="A2959" s="1163">
        <v>384</v>
      </c>
      <c r="B2959" s="1164"/>
      <c r="C2959" s="1165"/>
      <c r="D2959" s="1166"/>
      <c r="E2959" s="587" t="e">
        <f t="shared" si="77"/>
        <v>#DIV/0!</v>
      </c>
    </row>
    <row r="2960" spans="1:5" s="17" customFormat="1" ht="16.75" customHeight="1" outlineLevel="2">
      <c r="A2960" s="1163">
        <v>385</v>
      </c>
      <c r="B2960" s="1164"/>
      <c r="C2960" s="1165"/>
      <c r="D2960" s="1166"/>
      <c r="E2960" s="587" t="e">
        <f t="shared" si="77"/>
        <v>#DIV/0!</v>
      </c>
    </row>
    <row r="2961" spans="1:5" s="17" customFormat="1" ht="16.75" customHeight="1" outlineLevel="2">
      <c r="A2961" s="1163">
        <v>386</v>
      </c>
      <c r="B2961" s="1164"/>
      <c r="C2961" s="1165"/>
      <c r="D2961" s="1166"/>
      <c r="E2961" s="587" t="e">
        <f t="shared" si="77"/>
        <v>#DIV/0!</v>
      </c>
    </row>
    <row r="2962" spans="1:5" s="17" customFormat="1" ht="16.75" customHeight="1" outlineLevel="2">
      <c r="A2962" s="1163">
        <v>387</v>
      </c>
      <c r="B2962" s="1164"/>
      <c r="C2962" s="1165"/>
      <c r="D2962" s="1166"/>
      <c r="E2962" s="587" t="e">
        <f t="shared" si="77"/>
        <v>#DIV/0!</v>
      </c>
    </row>
    <row r="2963" spans="1:5" s="17" customFormat="1" ht="16.75" customHeight="1" outlineLevel="2">
      <c r="A2963" s="1163">
        <v>388</v>
      </c>
      <c r="B2963" s="1164"/>
      <c r="C2963" s="1165"/>
      <c r="D2963" s="1166"/>
      <c r="E2963" s="587" t="e">
        <f t="shared" si="77"/>
        <v>#DIV/0!</v>
      </c>
    </row>
    <row r="2964" spans="1:5" s="17" customFormat="1" ht="16.75" customHeight="1" outlineLevel="2">
      <c r="A2964" s="1163">
        <v>389</v>
      </c>
      <c r="B2964" s="1164"/>
      <c r="C2964" s="1165"/>
      <c r="D2964" s="1166"/>
      <c r="E2964" s="587" t="e">
        <f t="shared" si="77"/>
        <v>#DIV/0!</v>
      </c>
    </row>
    <row r="2965" spans="1:5" s="17" customFormat="1" ht="16.75" customHeight="1" outlineLevel="2">
      <c r="A2965" s="1163">
        <v>390</v>
      </c>
      <c r="B2965" s="1164"/>
      <c r="C2965" s="1165"/>
      <c r="D2965" s="1166"/>
      <c r="E2965" s="587" t="e">
        <f t="shared" si="77"/>
        <v>#DIV/0!</v>
      </c>
    </row>
    <row r="2966" spans="1:5" s="17" customFormat="1" ht="16.75" customHeight="1" outlineLevel="2">
      <c r="A2966" s="1163">
        <v>391</v>
      </c>
      <c r="B2966" s="1164"/>
      <c r="C2966" s="1165"/>
      <c r="D2966" s="1166"/>
      <c r="E2966" s="587" t="e">
        <f t="shared" si="77"/>
        <v>#DIV/0!</v>
      </c>
    </row>
    <row r="2967" spans="1:5" s="17" customFormat="1" ht="16.75" customHeight="1" outlineLevel="2">
      <c r="A2967" s="1163">
        <v>392</v>
      </c>
      <c r="B2967" s="1164"/>
      <c r="C2967" s="1165"/>
      <c r="D2967" s="1166"/>
      <c r="E2967" s="587" t="e">
        <f t="shared" si="77"/>
        <v>#DIV/0!</v>
      </c>
    </row>
    <row r="2968" spans="1:5" s="17" customFormat="1" ht="16.75" customHeight="1" outlineLevel="2">
      <c r="A2968" s="1163">
        <v>393</v>
      </c>
      <c r="B2968" s="1164"/>
      <c r="C2968" s="1165"/>
      <c r="D2968" s="1166"/>
      <c r="E2968" s="587" t="e">
        <f t="shared" si="77"/>
        <v>#DIV/0!</v>
      </c>
    </row>
    <row r="2969" spans="1:5" s="17" customFormat="1" ht="16.75" customHeight="1" outlineLevel="2">
      <c r="A2969" s="1163">
        <v>394</v>
      </c>
      <c r="B2969" s="1164"/>
      <c r="C2969" s="1165"/>
      <c r="D2969" s="1166"/>
      <c r="E2969" s="587" t="e">
        <f t="shared" si="77"/>
        <v>#DIV/0!</v>
      </c>
    </row>
    <row r="2970" spans="1:5" s="17" customFormat="1" ht="16.75" customHeight="1" outlineLevel="2">
      <c r="A2970" s="1163">
        <v>395</v>
      </c>
      <c r="B2970" s="1164"/>
      <c r="C2970" s="1165"/>
      <c r="D2970" s="1166"/>
      <c r="E2970" s="587" t="e">
        <f t="shared" si="77"/>
        <v>#DIV/0!</v>
      </c>
    </row>
    <row r="2971" spans="1:5" s="17" customFormat="1" ht="16.75" customHeight="1" outlineLevel="2">
      <c r="A2971" s="1163">
        <v>396</v>
      </c>
      <c r="B2971" s="1164"/>
      <c r="C2971" s="1165"/>
      <c r="D2971" s="1166"/>
      <c r="E2971" s="587" t="e">
        <f t="shared" si="77"/>
        <v>#DIV/0!</v>
      </c>
    </row>
    <row r="2972" spans="1:5" s="17" customFormat="1" ht="16.75" customHeight="1" outlineLevel="2">
      <c r="A2972" s="1163">
        <v>397</v>
      </c>
      <c r="B2972" s="1164"/>
      <c r="C2972" s="1165"/>
      <c r="D2972" s="1166"/>
      <c r="E2972" s="587" t="e">
        <f t="shared" si="77"/>
        <v>#DIV/0!</v>
      </c>
    </row>
    <row r="2973" spans="1:5" s="17" customFormat="1" ht="16.75" customHeight="1" outlineLevel="2">
      <c r="A2973" s="1163">
        <v>398</v>
      </c>
      <c r="B2973" s="1164"/>
      <c r="C2973" s="1165"/>
      <c r="D2973" s="1166"/>
      <c r="E2973" s="587" t="e">
        <f t="shared" si="77"/>
        <v>#DIV/0!</v>
      </c>
    </row>
    <row r="2974" spans="1:5" s="17" customFormat="1" ht="16.75" customHeight="1" outlineLevel="2">
      <c r="A2974" s="1163">
        <v>399</v>
      </c>
      <c r="B2974" s="1164"/>
      <c r="C2974" s="1165"/>
      <c r="D2974" s="1166"/>
      <c r="E2974" s="587" t="e">
        <f t="shared" si="77"/>
        <v>#DIV/0!</v>
      </c>
    </row>
    <row r="2975" spans="1:5" s="17" customFormat="1" ht="16.75" customHeight="1" outlineLevel="2">
      <c r="A2975" s="1163">
        <v>400</v>
      </c>
      <c r="B2975" s="1164"/>
      <c r="C2975" s="1165"/>
      <c r="D2975" s="1166"/>
      <c r="E2975" s="587" t="e">
        <f t="shared" si="77"/>
        <v>#DIV/0!</v>
      </c>
    </row>
    <row r="2976" spans="1:5" s="17" customFormat="1" ht="16.75" customHeight="1" outlineLevel="2">
      <c r="A2976" s="1163">
        <v>401</v>
      </c>
      <c r="B2976" s="1164"/>
      <c r="C2976" s="1165"/>
      <c r="D2976" s="1166"/>
      <c r="E2976" s="587" t="e">
        <f t="shared" si="77"/>
        <v>#DIV/0!</v>
      </c>
    </row>
    <row r="2977" spans="1:5" s="17" customFormat="1" ht="16.75" customHeight="1" outlineLevel="2">
      <c r="A2977" s="1163">
        <v>402</v>
      </c>
      <c r="B2977" s="1164"/>
      <c r="C2977" s="1165"/>
      <c r="D2977" s="1166"/>
      <c r="E2977" s="587" t="e">
        <f t="shared" si="77"/>
        <v>#DIV/0!</v>
      </c>
    </row>
    <row r="2978" spans="1:5" s="17" customFormat="1" ht="16.75" customHeight="1" outlineLevel="2">
      <c r="A2978" s="1163">
        <v>403</v>
      </c>
      <c r="B2978" s="1164"/>
      <c r="C2978" s="1165"/>
      <c r="D2978" s="1166"/>
      <c r="E2978" s="587" t="e">
        <f t="shared" si="77"/>
        <v>#DIV/0!</v>
      </c>
    </row>
    <row r="2979" spans="1:5" s="17" customFormat="1" ht="16.75" customHeight="1" outlineLevel="2">
      <c r="A2979" s="1163">
        <v>404</v>
      </c>
      <c r="B2979" s="1164"/>
      <c r="C2979" s="1165"/>
      <c r="D2979" s="1166"/>
      <c r="E2979" s="587" t="e">
        <f t="shared" si="77"/>
        <v>#DIV/0!</v>
      </c>
    </row>
    <row r="2980" spans="1:5" s="17" customFormat="1" ht="16.75" customHeight="1" outlineLevel="2">
      <c r="A2980" s="1163">
        <v>405</v>
      </c>
      <c r="B2980" s="1164"/>
      <c r="C2980" s="1165"/>
      <c r="D2980" s="1166"/>
      <c r="E2980" s="587" t="e">
        <f t="shared" si="77"/>
        <v>#DIV/0!</v>
      </c>
    </row>
    <row r="2981" spans="1:5" s="17" customFormat="1" ht="16.75" customHeight="1" outlineLevel="2">
      <c r="A2981" s="1163">
        <v>406</v>
      </c>
      <c r="B2981" s="1164"/>
      <c r="C2981" s="1165"/>
      <c r="D2981" s="1166"/>
      <c r="E2981" s="587" t="e">
        <f t="shared" si="77"/>
        <v>#DIV/0!</v>
      </c>
    </row>
    <row r="2982" spans="1:5" s="17" customFormat="1" ht="16.75" customHeight="1" outlineLevel="2">
      <c r="A2982" s="1163">
        <v>407</v>
      </c>
      <c r="B2982" s="1164"/>
      <c r="C2982" s="1165"/>
      <c r="D2982" s="1166"/>
      <c r="E2982" s="587" t="e">
        <f t="shared" si="77"/>
        <v>#DIV/0!</v>
      </c>
    </row>
    <row r="2983" spans="1:5" s="17" customFormat="1" ht="16.75" customHeight="1" outlineLevel="2">
      <c r="A2983" s="1163">
        <v>408</v>
      </c>
      <c r="B2983" s="1164"/>
      <c r="C2983" s="1165"/>
      <c r="D2983" s="1166"/>
      <c r="E2983" s="587" t="e">
        <f t="shared" si="77"/>
        <v>#DIV/0!</v>
      </c>
    </row>
    <row r="2984" spans="1:5" s="17" customFormat="1" ht="16.75" customHeight="1" outlineLevel="2">
      <c r="A2984" s="1163">
        <v>409</v>
      </c>
      <c r="B2984" s="1164"/>
      <c r="C2984" s="1165"/>
      <c r="D2984" s="1166"/>
      <c r="E2984" s="587" t="e">
        <f t="shared" si="77"/>
        <v>#DIV/0!</v>
      </c>
    </row>
    <row r="2985" spans="1:5" s="17" customFormat="1" ht="16.75" customHeight="1" outlineLevel="2">
      <c r="A2985" s="1163">
        <v>410</v>
      </c>
      <c r="B2985" s="1164"/>
      <c r="C2985" s="1165"/>
      <c r="D2985" s="1166"/>
      <c r="E2985" s="587" t="e">
        <f t="shared" si="77"/>
        <v>#DIV/0!</v>
      </c>
    </row>
    <row r="2986" spans="1:5" s="17" customFormat="1" ht="16.75" customHeight="1" outlineLevel="2">
      <c r="A2986" s="1163">
        <v>411</v>
      </c>
      <c r="B2986" s="1164"/>
      <c r="C2986" s="1165"/>
      <c r="D2986" s="1166"/>
      <c r="E2986" s="587" t="e">
        <f t="shared" si="77"/>
        <v>#DIV/0!</v>
      </c>
    </row>
    <row r="2987" spans="1:5" s="17" customFormat="1" ht="16.75" customHeight="1" outlineLevel="2">
      <c r="A2987" s="1163">
        <v>412</v>
      </c>
      <c r="B2987" s="1164"/>
      <c r="C2987" s="1165"/>
      <c r="D2987" s="1166"/>
      <c r="E2987" s="587" t="e">
        <f t="shared" si="77"/>
        <v>#DIV/0!</v>
      </c>
    </row>
    <row r="2988" spans="1:5" s="17" customFormat="1" ht="16.75" customHeight="1" outlineLevel="2">
      <c r="A2988" s="1163">
        <v>413</v>
      </c>
      <c r="B2988" s="1164"/>
      <c r="C2988" s="1165"/>
      <c r="D2988" s="1166"/>
      <c r="E2988" s="587" t="e">
        <f t="shared" si="77"/>
        <v>#DIV/0!</v>
      </c>
    </row>
    <row r="2989" spans="1:5" s="17" customFormat="1" ht="16.75" customHeight="1" outlineLevel="2">
      <c r="A2989" s="1163">
        <v>414</v>
      </c>
      <c r="B2989" s="1164"/>
      <c r="C2989" s="1165"/>
      <c r="D2989" s="1166"/>
      <c r="E2989" s="587" t="e">
        <f t="shared" si="77"/>
        <v>#DIV/0!</v>
      </c>
    </row>
    <row r="2990" spans="1:5" s="17" customFormat="1" ht="16.75" customHeight="1" outlineLevel="2">
      <c r="A2990" s="1163">
        <v>415</v>
      </c>
      <c r="B2990" s="1164"/>
      <c r="C2990" s="1165"/>
      <c r="D2990" s="1166"/>
      <c r="E2990" s="587" t="e">
        <f t="shared" si="77"/>
        <v>#DIV/0!</v>
      </c>
    </row>
    <row r="2991" spans="1:5" s="17" customFormat="1" ht="16.75" customHeight="1" outlineLevel="2">
      <c r="A2991" s="1163">
        <v>416</v>
      </c>
      <c r="B2991" s="1164"/>
      <c r="C2991" s="1165"/>
      <c r="D2991" s="1166"/>
      <c r="E2991" s="587" t="e">
        <f t="shared" si="77"/>
        <v>#DIV/0!</v>
      </c>
    </row>
    <row r="2992" spans="1:5" s="17" customFormat="1" ht="16.75" customHeight="1" outlineLevel="2">
      <c r="A2992" s="1163">
        <v>417</v>
      </c>
      <c r="B2992" s="1164"/>
      <c r="C2992" s="1165"/>
      <c r="D2992" s="1166"/>
      <c r="E2992" s="587" t="e">
        <f t="shared" si="77"/>
        <v>#DIV/0!</v>
      </c>
    </row>
    <row r="2993" spans="1:5" s="17" customFormat="1" ht="16.75" customHeight="1" outlineLevel="2">
      <c r="A2993" s="1163">
        <v>418</v>
      </c>
      <c r="B2993" s="1164"/>
      <c r="C2993" s="1165"/>
      <c r="D2993" s="1166"/>
      <c r="E2993" s="587" t="e">
        <f t="shared" si="77"/>
        <v>#DIV/0!</v>
      </c>
    </row>
    <row r="2994" spans="1:5" s="17" customFormat="1" ht="16.75" customHeight="1" outlineLevel="2">
      <c r="A2994" s="1163">
        <v>419</v>
      </c>
      <c r="B2994" s="1164"/>
      <c r="C2994" s="1165"/>
      <c r="D2994" s="1166"/>
      <c r="E2994" s="587" t="e">
        <f t="shared" si="77"/>
        <v>#DIV/0!</v>
      </c>
    </row>
    <row r="2995" spans="1:5" s="17" customFormat="1" ht="16.75" customHeight="1" outlineLevel="2">
      <c r="A2995" s="1163">
        <v>420</v>
      </c>
      <c r="B2995" s="1164"/>
      <c r="C2995" s="1165"/>
      <c r="D2995" s="1166"/>
      <c r="E2995" s="587" t="e">
        <f t="shared" si="77"/>
        <v>#DIV/0!</v>
      </c>
    </row>
    <row r="2996" spans="1:5" s="17" customFormat="1" ht="16.75" customHeight="1" outlineLevel="2">
      <c r="A2996" s="1163">
        <v>421</v>
      </c>
      <c r="B2996" s="1164"/>
      <c r="C2996" s="1165"/>
      <c r="D2996" s="1166"/>
      <c r="E2996" s="587" t="e">
        <f t="shared" si="77"/>
        <v>#DIV/0!</v>
      </c>
    </row>
    <row r="2997" spans="1:5" s="17" customFormat="1" ht="16.75" customHeight="1" outlineLevel="2">
      <c r="A2997" s="1163">
        <v>422</v>
      </c>
      <c r="B2997" s="1164"/>
      <c r="C2997" s="1165"/>
      <c r="D2997" s="1166"/>
      <c r="E2997" s="587" t="e">
        <f t="shared" si="77"/>
        <v>#DIV/0!</v>
      </c>
    </row>
    <row r="2998" spans="1:5" s="17" customFormat="1" ht="16.75" customHeight="1" outlineLevel="2">
      <c r="A2998" s="1163">
        <v>423</v>
      </c>
      <c r="B2998" s="1164"/>
      <c r="C2998" s="1165"/>
      <c r="D2998" s="1166"/>
      <c r="E2998" s="587" t="e">
        <f t="shared" si="77"/>
        <v>#DIV/0!</v>
      </c>
    </row>
    <row r="2999" spans="1:5" s="17" customFormat="1" ht="16.75" customHeight="1" outlineLevel="2">
      <c r="A2999" s="1163">
        <v>424</v>
      </c>
      <c r="B2999" s="1164"/>
      <c r="C2999" s="1165"/>
      <c r="D2999" s="1166"/>
      <c r="E2999" s="587" t="e">
        <f t="shared" si="77"/>
        <v>#DIV/0!</v>
      </c>
    </row>
    <row r="3000" spans="1:5" s="17" customFormat="1" ht="16.75" customHeight="1" outlineLevel="2">
      <c r="A3000" s="1163">
        <v>425</v>
      </c>
      <c r="B3000" s="1164"/>
      <c r="C3000" s="1165"/>
      <c r="D3000" s="1166"/>
      <c r="E3000" s="587" t="e">
        <f t="shared" si="77"/>
        <v>#DIV/0!</v>
      </c>
    </row>
    <row r="3001" spans="1:5" s="17" customFormat="1" ht="16.75" customHeight="1" outlineLevel="2">
      <c r="A3001" s="1163">
        <v>426</v>
      </c>
      <c r="B3001" s="1164"/>
      <c r="C3001" s="1165"/>
      <c r="D3001" s="1166"/>
      <c r="E3001" s="587" t="e">
        <f t="shared" si="77"/>
        <v>#DIV/0!</v>
      </c>
    </row>
    <row r="3002" spans="1:5" s="17" customFormat="1" ht="16.75" customHeight="1" outlineLevel="2">
      <c r="A3002" s="1163">
        <v>427</v>
      </c>
      <c r="B3002" s="1164"/>
      <c r="C3002" s="1165"/>
      <c r="D3002" s="1166"/>
      <c r="E3002" s="587" t="e">
        <f t="shared" si="77"/>
        <v>#DIV/0!</v>
      </c>
    </row>
    <row r="3003" spans="1:5" s="17" customFormat="1" ht="16.75" customHeight="1" outlineLevel="2">
      <c r="A3003" s="1163">
        <v>428</v>
      </c>
      <c r="B3003" s="1164"/>
      <c r="C3003" s="1165"/>
      <c r="D3003" s="1166"/>
      <c r="E3003" s="587" t="e">
        <f t="shared" si="77"/>
        <v>#DIV/0!</v>
      </c>
    </row>
    <row r="3004" spans="1:5" s="17" customFormat="1" ht="16.75" customHeight="1" outlineLevel="2">
      <c r="A3004" s="1163">
        <v>429</v>
      </c>
      <c r="B3004" s="1164"/>
      <c r="C3004" s="1165"/>
      <c r="D3004" s="1166"/>
      <c r="E3004" s="587" t="e">
        <f t="shared" si="77"/>
        <v>#DIV/0!</v>
      </c>
    </row>
    <row r="3005" spans="1:5" s="17" customFormat="1" ht="16.75" customHeight="1" outlineLevel="2">
      <c r="A3005" s="1163">
        <v>430</v>
      </c>
      <c r="B3005" s="1164"/>
      <c r="C3005" s="1165"/>
      <c r="D3005" s="1166"/>
      <c r="E3005" s="587" t="e">
        <f t="shared" si="77"/>
        <v>#DIV/0!</v>
      </c>
    </row>
    <row r="3006" spans="1:5" s="17" customFormat="1" ht="16.75" customHeight="1" outlineLevel="2">
      <c r="A3006" s="1163">
        <v>431</v>
      </c>
      <c r="B3006" s="1164"/>
      <c r="C3006" s="1165"/>
      <c r="D3006" s="1166"/>
      <c r="E3006" s="587" t="e">
        <f t="shared" si="77"/>
        <v>#DIV/0!</v>
      </c>
    </row>
    <row r="3007" spans="1:5" s="17" customFormat="1" ht="16.75" customHeight="1" outlineLevel="2">
      <c r="A3007" s="1163">
        <v>432</v>
      </c>
      <c r="B3007" s="1164"/>
      <c r="C3007" s="1165"/>
      <c r="D3007" s="1166"/>
      <c r="E3007" s="587" t="e">
        <f t="shared" si="77"/>
        <v>#DIV/0!</v>
      </c>
    </row>
    <row r="3008" spans="1:5" s="17" customFormat="1" ht="16.75" customHeight="1" outlineLevel="2">
      <c r="A3008" s="1163">
        <v>433</v>
      </c>
      <c r="B3008" s="1164"/>
      <c r="C3008" s="1165"/>
      <c r="D3008" s="1166"/>
      <c r="E3008" s="587" t="e">
        <f t="shared" si="77"/>
        <v>#DIV/0!</v>
      </c>
    </row>
    <row r="3009" spans="1:5" s="17" customFormat="1" ht="16.75" customHeight="1" outlineLevel="2">
      <c r="A3009" s="1163">
        <v>434</v>
      </c>
      <c r="B3009" s="1164"/>
      <c r="C3009" s="1165"/>
      <c r="D3009" s="1166"/>
      <c r="E3009" s="587" t="e">
        <f t="shared" si="77"/>
        <v>#DIV/0!</v>
      </c>
    </row>
    <row r="3010" spans="1:5" s="17" customFormat="1" ht="16.75" customHeight="1" outlineLevel="2">
      <c r="A3010" s="1163">
        <v>435</v>
      </c>
      <c r="B3010" s="1164"/>
      <c r="C3010" s="1165"/>
      <c r="D3010" s="1166"/>
      <c r="E3010" s="587" t="e">
        <f t="shared" si="77"/>
        <v>#DIV/0!</v>
      </c>
    </row>
    <row r="3011" spans="1:5" s="17" customFormat="1" ht="16.75" customHeight="1" outlineLevel="2">
      <c r="A3011" s="1163">
        <v>436</v>
      </c>
      <c r="B3011" s="1164"/>
      <c r="C3011" s="1165"/>
      <c r="D3011" s="1166"/>
      <c r="E3011" s="587" t="e">
        <f t="shared" si="77"/>
        <v>#DIV/0!</v>
      </c>
    </row>
    <row r="3012" spans="1:5" s="17" customFormat="1" ht="16.75" customHeight="1" outlineLevel="2">
      <c r="A3012" s="1163">
        <v>437</v>
      </c>
      <c r="B3012" s="1164"/>
      <c r="C3012" s="1165"/>
      <c r="D3012" s="1166"/>
      <c r="E3012" s="587" t="e">
        <f t="shared" si="77"/>
        <v>#DIV/0!</v>
      </c>
    </row>
    <row r="3013" spans="1:5" s="17" customFormat="1" ht="16.75" customHeight="1" outlineLevel="2">
      <c r="A3013" s="1163">
        <v>438</v>
      </c>
      <c r="B3013" s="1164"/>
      <c r="C3013" s="1165"/>
      <c r="D3013" s="1166"/>
      <c r="E3013" s="587" t="e">
        <f t="shared" ref="E3013:E3037" si="78">IF(AND(C3013&gt;=D$2569,C3013&lt;=D$2568),1,0)</f>
        <v>#DIV/0!</v>
      </c>
    </row>
    <row r="3014" spans="1:5" s="17" customFormat="1" ht="16.75" customHeight="1" outlineLevel="2">
      <c r="A3014" s="1163">
        <v>439</v>
      </c>
      <c r="B3014" s="1164"/>
      <c r="C3014" s="1165"/>
      <c r="D3014" s="1166"/>
      <c r="E3014" s="587" t="e">
        <f t="shared" si="78"/>
        <v>#DIV/0!</v>
      </c>
    </row>
    <row r="3015" spans="1:5" s="17" customFormat="1" ht="16.75" customHeight="1" outlineLevel="2">
      <c r="A3015" s="1163">
        <v>440</v>
      </c>
      <c r="B3015" s="1164"/>
      <c r="C3015" s="1165"/>
      <c r="D3015" s="1166"/>
      <c r="E3015" s="587" t="e">
        <f t="shared" si="78"/>
        <v>#DIV/0!</v>
      </c>
    </row>
    <row r="3016" spans="1:5" s="17" customFormat="1" ht="16.75" customHeight="1" outlineLevel="2">
      <c r="A3016" s="1163">
        <v>441</v>
      </c>
      <c r="B3016" s="1164"/>
      <c r="C3016" s="1165"/>
      <c r="D3016" s="1166"/>
      <c r="E3016" s="587" t="e">
        <f t="shared" si="78"/>
        <v>#DIV/0!</v>
      </c>
    </row>
    <row r="3017" spans="1:5" s="17" customFormat="1" ht="16.75" customHeight="1" outlineLevel="2">
      <c r="A3017" s="1163">
        <v>442</v>
      </c>
      <c r="B3017" s="1164"/>
      <c r="C3017" s="1165"/>
      <c r="D3017" s="1166"/>
      <c r="E3017" s="587" t="e">
        <f t="shared" si="78"/>
        <v>#DIV/0!</v>
      </c>
    </row>
    <row r="3018" spans="1:5" s="17" customFormat="1" ht="16.75" customHeight="1" outlineLevel="2">
      <c r="A3018" s="1163">
        <v>443</v>
      </c>
      <c r="B3018" s="1164"/>
      <c r="C3018" s="1165"/>
      <c r="D3018" s="1166"/>
      <c r="E3018" s="587" t="e">
        <f t="shared" si="78"/>
        <v>#DIV/0!</v>
      </c>
    </row>
    <row r="3019" spans="1:5" s="17" customFormat="1" ht="16.75" customHeight="1" outlineLevel="2">
      <c r="A3019" s="1163">
        <v>444</v>
      </c>
      <c r="B3019" s="1164"/>
      <c r="C3019" s="1165"/>
      <c r="D3019" s="1166"/>
      <c r="E3019" s="587" t="e">
        <f t="shared" si="78"/>
        <v>#DIV/0!</v>
      </c>
    </row>
    <row r="3020" spans="1:5" s="17" customFormat="1" ht="16.75" customHeight="1" outlineLevel="2">
      <c r="A3020" s="1163">
        <v>445</v>
      </c>
      <c r="B3020" s="1164"/>
      <c r="C3020" s="1165"/>
      <c r="D3020" s="1166"/>
      <c r="E3020" s="587" t="e">
        <f t="shared" si="78"/>
        <v>#DIV/0!</v>
      </c>
    </row>
    <row r="3021" spans="1:5" s="17" customFormat="1" ht="16.75" customHeight="1" outlineLevel="2">
      <c r="A3021" s="1163">
        <v>446</v>
      </c>
      <c r="B3021" s="1164"/>
      <c r="C3021" s="1165"/>
      <c r="D3021" s="1166"/>
      <c r="E3021" s="587" t="e">
        <f t="shared" si="78"/>
        <v>#DIV/0!</v>
      </c>
    </row>
    <row r="3022" spans="1:5" s="17" customFormat="1" ht="16.75" customHeight="1" outlineLevel="2">
      <c r="A3022" s="1163">
        <v>447</v>
      </c>
      <c r="B3022" s="1164"/>
      <c r="C3022" s="1165"/>
      <c r="D3022" s="1166"/>
      <c r="E3022" s="587" t="e">
        <f t="shared" si="78"/>
        <v>#DIV/0!</v>
      </c>
    </row>
    <row r="3023" spans="1:5" s="17" customFormat="1" ht="16.75" customHeight="1" outlineLevel="2">
      <c r="A3023" s="1163">
        <v>448</v>
      </c>
      <c r="B3023" s="1164"/>
      <c r="C3023" s="1165"/>
      <c r="D3023" s="1166"/>
      <c r="E3023" s="587" t="e">
        <f t="shared" si="78"/>
        <v>#DIV/0!</v>
      </c>
    </row>
    <row r="3024" spans="1:5" s="17" customFormat="1" ht="16.75" customHeight="1" outlineLevel="2">
      <c r="A3024" s="1163">
        <v>449</v>
      </c>
      <c r="B3024" s="1164"/>
      <c r="C3024" s="1165"/>
      <c r="D3024" s="1166"/>
      <c r="E3024" s="587" t="e">
        <f t="shared" si="78"/>
        <v>#DIV/0!</v>
      </c>
    </row>
    <row r="3025" spans="1:5" s="17" customFormat="1" ht="16.75" customHeight="1" outlineLevel="2">
      <c r="A3025" s="1163">
        <v>450</v>
      </c>
      <c r="B3025" s="1164"/>
      <c r="C3025" s="1165"/>
      <c r="D3025" s="1166"/>
      <c r="E3025" s="587" t="e">
        <f t="shared" si="78"/>
        <v>#DIV/0!</v>
      </c>
    </row>
    <row r="3026" spans="1:5" s="17" customFormat="1" ht="16.75" customHeight="1" outlineLevel="2">
      <c r="A3026" s="1163">
        <v>451</v>
      </c>
      <c r="B3026" s="1164"/>
      <c r="C3026" s="1165"/>
      <c r="D3026" s="1166"/>
      <c r="E3026" s="587" t="e">
        <f t="shared" si="78"/>
        <v>#DIV/0!</v>
      </c>
    </row>
    <row r="3027" spans="1:5" s="17" customFormat="1" ht="16.75" customHeight="1" outlineLevel="2">
      <c r="A3027" s="1163">
        <v>452</v>
      </c>
      <c r="B3027" s="1164"/>
      <c r="C3027" s="1165"/>
      <c r="D3027" s="1166"/>
      <c r="E3027" s="587" t="e">
        <f t="shared" si="78"/>
        <v>#DIV/0!</v>
      </c>
    </row>
    <row r="3028" spans="1:5" s="17" customFormat="1" ht="16.75" customHeight="1" outlineLevel="2">
      <c r="A3028" s="1163">
        <v>453</v>
      </c>
      <c r="B3028" s="1164"/>
      <c r="C3028" s="1165"/>
      <c r="D3028" s="1166"/>
      <c r="E3028" s="587" t="e">
        <f t="shared" si="78"/>
        <v>#DIV/0!</v>
      </c>
    </row>
    <row r="3029" spans="1:5" s="17" customFormat="1" ht="16.75" customHeight="1" outlineLevel="2">
      <c r="A3029" s="1163">
        <v>454</v>
      </c>
      <c r="B3029" s="1164"/>
      <c r="C3029" s="1165"/>
      <c r="D3029" s="1166"/>
      <c r="E3029" s="587" t="e">
        <f t="shared" si="78"/>
        <v>#DIV/0!</v>
      </c>
    </row>
    <row r="3030" spans="1:5" s="17" customFormat="1" ht="16.75" customHeight="1" outlineLevel="2">
      <c r="A3030" s="1163">
        <v>455</v>
      </c>
      <c r="B3030" s="1164"/>
      <c r="C3030" s="1165"/>
      <c r="D3030" s="1166"/>
      <c r="E3030" s="587" t="e">
        <f t="shared" si="78"/>
        <v>#DIV/0!</v>
      </c>
    </row>
    <row r="3031" spans="1:5" s="17" customFormat="1" ht="16.75" customHeight="1" outlineLevel="2">
      <c r="A3031" s="1163">
        <v>456</v>
      </c>
      <c r="B3031" s="1164"/>
      <c r="C3031" s="1165"/>
      <c r="D3031" s="1166"/>
      <c r="E3031" s="587" t="e">
        <f t="shared" si="78"/>
        <v>#DIV/0!</v>
      </c>
    </row>
    <row r="3032" spans="1:5" s="17" customFormat="1" ht="16.75" customHeight="1" outlineLevel="2">
      <c r="A3032" s="1163">
        <v>457</v>
      </c>
      <c r="B3032" s="1164"/>
      <c r="C3032" s="1165"/>
      <c r="D3032" s="1166"/>
      <c r="E3032" s="587" t="e">
        <f t="shared" si="78"/>
        <v>#DIV/0!</v>
      </c>
    </row>
    <row r="3033" spans="1:5" s="17" customFormat="1" ht="16.75" customHeight="1" outlineLevel="2">
      <c r="A3033" s="1163">
        <v>458</v>
      </c>
      <c r="B3033" s="1164"/>
      <c r="C3033" s="1165"/>
      <c r="D3033" s="1166"/>
      <c r="E3033" s="587" t="e">
        <f t="shared" si="78"/>
        <v>#DIV/0!</v>
      </c>
    </row>
    <row r="3034" spans="1:5" s="17" customFormat="1" ht="16.75" customHeight="1" outlineLevel="2">
      <c r="A3034" s="1163">
        <v>459</v>
      </c>
      <c r="B3034" s="1164"/>
      <c r="C3034" s="1165"/>
      <c r="D3034" s="1166"/>
      <c r="E3034" s="587" t="e">
        <f t="shared" si="78"/>
        <v>#DIV/0!</v>
      </c>
    </row>
    <row r="3035" spans="1:5" s="17" customFormat="1" ht="16.75" customHeight="1" outlineLevel="2">
      <c r="A3035" s="1163">
        <v>460</v>
      </c>
      <c r="B3035" s="1164"/>
      <c r="C3035" s="1165"/>
      <c r="D3035" s="1166"/>
      <c r="E3035" s="587" t="e">
        <f t="shared" si="78"/>
        <v>#DIV/0!</v>
      </c>
    </row>
    <row r="3036" spans="1:5" s="17" customFormat="1" ht="16.75" customHeight="1" outlineLevel="2">
      <c r="A3036" s="1163">
        <v>461</v>
      </c>
      <c r="B3036" s="1164"/>
      <c r="C3036" s="1165"/>
      <c r="D3036" s="1166"/>
      <c r="E3036" s="587" t="e">
        <f t="shared" si="78"/>
        <v>#DIV/0!</v>
      </c>
    </row>
    <row r="3037" spans="1:5" s="17" customFormat="1" ht="16.75" customHeight="1" outlineLevel="2">
      <c r="A3037" s="1163">
        <v>462</v>
      </c>
      <c r="B3037" s="1164"/>
      <c r="C3037" s="1165"/>
      <c r="D3037" s="1166"/>
      <c r="E3037" s="587" t="e">
        <f t="shared" si="78"/>
        <v>#DIV/0!</v>
      </c>
    </row>
    <row r="3038" spans="1:5" s="17" customFormat="1" ht="16.75" customHeight="1" outlineLevel="2">
      <c r="A3038" s="1163">
        <v>463</v>
      </c>
      <c r="B3038" s="1164"/>
      <c r="C3038" s="1165"/>
      <c r="D3038" s="1166"/>
      <c r="E3038" s="587" t="e">
        <f>IF(AND(C3038&gt;=D$2569,C3038&lt;=D$2568),1,0)</f>
        <v>#DIV/0!</v>
      </c>
    </row>
    <row r="3039" spans="1:5" s="17" customFormat="1" ht="16.75" customHeight="1" outlineLevel="2">
      <c r="A3039" s="1163">
        <v>464</v>
      </c>
      <c r="B3039" s="1164"/>
      <c r="C3039" s="1165"/>
      <c r="D3039" s="1166"/>
      <c r="E3039" s="587" t="e">
        <f t="shared" ref="E3039:E3075" si="79">IF(AND(C3039&gt;=D$2569,C3039&lt;=D$2568),1,0)</f>
        <v>#DIV/0!</v>
      </c>
    </row>
    <row r="3040" spans="1:5" s="17" customFormat="1" ht="16.75" customHeight="1" outlineLevel="2">
      <c r="A3040" s="1163">
        <v>465</v>
      </c>
      <c r="B3040" s="1164"/>
      <c r="C3040" s="1165"/>
      <c r="D3040" s="1166"/>
      <c r="E3040" s="587" t="e">
        <f t="shared" si="79"/>
        <v>#DIV/0!</v>
      </c>
    </row>
    <row r="3041" spans="1:5" s="17" customFormat="1" ht="16.75" customHeight="1" outlineLevel="2">
      <c r="A3041" s="1163">
        <v>466</v>
      </c>
      <c r="B3041" s="1164"/>
      <c r="C3041" s="1165"/>
      <c r="D3041" s="1166"/>
      <c r="E3041" s="587" t="e">
        <f t="shared" si="79"/>
        <v>#DIV/0!</v>
      </c>
    </row>
    <row r="3042" spans="1:5" s="17" customFormat="1" ht="16.75" customHeight="1" outlineLevel="2">
      <c r="A3042" s="1163">
        <v>467</v>
      </c>
      <c r="B3042" s="1164"/>
      <c r="C3042" s="1165"/>
      <c r="D3042" s="1166"/>
      <c r="E3042" s="587" t="e">
        <f t="shared" si="79"/>
        <v>#DIV/0!</v>
      </c>
    </row>
    <row r="3043" spans="1:5" s="17" customFormat="1" ht="16.75" customHeight="1" outlineLevel="2">
      <c r="A3043" s="1163">
        <v>468</v>
      </c>
      <c r="B3043" s="1164"/>
      <c r="C3043" s="1165"/>
      <c r="D3043" s="1166"/>
      <c r="E3043" s="587" t="e">
        <f t="shared" si="79"/>
        <v>#DIV/0!</v>
      </c>
    </row>
    <row r="3044" spans="1:5" s="17" customFormat="1" ht="16.75" customHeight="1" outlineLevel="2">
      <c r="A3044" s="1163">
        <v>469</v>
      </c>
      <c r="B3044" s="1164"/>
      <c r="C3044" s="1165"/>
      <c r="D3044" s="1166"/>
      <c r="E3044" s="587" t="e">
        <f t="shared" si="79"/>
        <v>#DIV/0!</v>
      </c>
    </row>
    <row r="3045" spans="1:5" s="17" customFormat="1" ht="16.75" customHeight="1" outlineLevel="2">
      <c r="A3045" s="1163">
        <v>470</v>
      </c>
      <c r="B3045" s="1164"/>
      <c r="C3045" s="1165"/>
      <c r="D3045" s="1166"/>
      <c r="E3045" s="587" t="e">
        <f t="shared" si="79"/>
        <v>#DIV/0!</v>
      </c>
    </row>
    <row r="3046" spans="1:5" s="17" customFormat="1" ht="16.75" customHeight="1" outlineLevel="2">
      <c r="A3046" s="1163">
        <v>471</v>
      </c>
      <c r="B3046" s="1164"/>
      <c r="C3046" s="1165"/>
      <c r="D3046" s="1166"/>
      <c r="E3046" s="587" t="e">
        <f t="shared" si="79"/>
        <v>#DIV/0!</v>
      </c>
    </row>
    <row r="3047" spans="1:5" s="17" customFormat="1" ht="16.75" customHeight="1" outlineLevel="2">
      <c r="A3047" s="1163">
        <v>472</v>
      </c>
      <c r="B3047" s="1164"/>
      <c r="C3047" s="1165"/>
      <c r="D3047" s="1166"/>
      <c r="E3047" s="587" t="e">
        <f t="shared" si="79"/>
        <v>#DIV/0!</v>
      </c>
    </row>
    <row r="3048" spans="1:5" s="17" customFormat="1" ht="16.75" customHeight="1" outlineLevel="2">
      <c r="A3048" s="1163">
        <v>473</v>
      </c>
      <c r="B3048" s="1164"/>
      <c r="C3048" s="1165"/>
      <c r="D3048" s="1166"/>
      <c r="E3048" s="587" t="e">
        <f t="shared" si="79"/>
        <v>#DIV/0!</v>
      </c>
    </row>
    <row r="3049" spans="1:5" s="17" customFormat="1" ht="16.75" customHeight="1" outlineLevel="2">
      <c r="A3049" s="1163">
        <v>474</v>
      </c>
      <c r="B3049" s="1164"/>
      <c r="C3049" s="1165"/>
      <c r="D3049" s="1166"/>
      <c r="E3049" s="587" t="e">
        <f t="shared" si="79"/>
        <v>#DIV/0!</v>
      </c>
    </row>
    <row r="3050" spans="1:5" s="17" customFormat="1" ht="16.75" customHeight="1" outlineLevel="2">
      <c r="A3050" s="1163">
        <v>475</v>
      </c>
      <c r="B3050" s="1164"/>
      <c r="C3050" s="1165"/>
      <c r="D3050" s="1166"/>
      <c r="E3050" s="587" t="e">
        <f t="shared" si="79"/>
        <v>#DIV/0!</v>
      </c>
    </row>
    <row r="3051" spans="1:5" s="17" customFormat="1" ht="16.75" customHeight="1" outlineLevel="2">
      <c r="A3051" s="1163">
        <v>476</v>
      </c>
      <c r="B3051" s="1164"/>
      <c r="C3051" s="1165"/>
      <c r="D3051" s="1166"/>
      <c r="E3051" s="587" t="e">
        <f t="shared" si="79"/>
        <v>#DIV/0!</v>
      </c>
    </row>
    <row r="3052" spans="1:5" s="17" customFormat="1" ht="16.75" customHeight="1" outlineLevel="2">
      <c r="A3052" s="1163">
        <v>477</v>
      </c>
      <c r="B3052" s="1164"/>
      <c r="C3052" s="1165"/>
      <c r="D3052" s="1166"/>
      <c r="E3052" s="587" t="e">
        <f t="shared" si="79"/>
        <v>#DIV/0!</v>
      </c>
    </row>
    <row r="3053" spans="1:5" s="17" customFormat="1" ht="16.75" customHeight="1" outlineLevel="2">
      <c r="A3053" s="1163">
        <v>478</v>
      </c>
      <c r="B3053" s="1164"/>
      <c r="C3053" s="1165"/>
      <c r="D3053" s="1166"/>
      <c r="E3053" s="587" t="e">
        <f t="shared" si="79"/>
        <v>#DIV/0!</v>
      </c>
    </row>
    <row r="3054" spans="1:5" s="17" customFormat="1" ht="16.75" customHeight="1" outlineLevel="2">
      <c r="A3054" s="1163">
        <v>479</v>
      </c>
      <c r="B3054" s="1164"/>
      <c r="C3054" s="1165"/>
      <c r="D3054" s="1166"/>
      <c r="E3054" s="587" t="e">
        <f t="shared" si="79"/>
        <v>#DIV/0!</v>
      </c>
    </row>
    <row r="3055" spans="1:5" s="17" customFormat="1" ht="16.75" customHeight="1" outlineLevel="2">
      <c r="A3055" s="1163">
        <v>480</v>
      </c>
      <c r="B3055" s="1164"/>
      <c r="C3055" s="1165"/>
      <c r="D3055" s="1166"/>
      <c r="E3055" s="587" t="e">
        <f t="shared" si="79"/>
        <v>#DIV/0!</v>
      </c>
    </row>
    <row r="3056" spans="1:5" s="17" customFormat="1" ht="16.75" customHeight="1" outlineLevel="2">
      <c r="A3056" s="1163">
        <v>481</v>
      </c>
      <c r="B3056" s="1164"/>
      <c r="C3056" s="1165"/>
      <c r="D3056" s="1166"/>
      <c r="E3056" s="587" t="e">
        <f t="shared" si="79"/>
        <v>#DIV/0!</v>
      </c>
    </row>
    <row r="3057" spans="1:5" s="17" customFormat="1" ht="16.75" customHeight="1" outlineLevel="2">
      <c r="A3057" s="1163">
        <v>482</v>
      </c>
      <c r="B3057" s="1164"/>
      <c r="C3057" s="1165"/>
      <c r="D3057" s="1166"/>
      <c r="E3057" s="587" t="e">
        <f t="shared" si="79"/>
        <v>#DIV/0!</v>
      </c>
    </row>
    <row r="3058" spans="1:5" s="17" customFormat="1" ht="16.75" customHeight="1" outlineLevel="2">
      <c r="A3058" s="1163">
        <v>483</v>
      </c>
      <c r="B3058" s="1164"/>
      <c r="C3058" s="1165"/>
      <c r="D3058" s="1166"/>
      <c r="E3058" s="587" t="e">
        <f t="shared" si="79"/>
        <v>#DIV/0!</v>
      </c>
    </row>
    <row r="3059" spans="1:5" s="17" customFormat="1" ht="16.75" customHeight="1" outlineLevel="2">
      <c r="A3059" s="1163">
        <v>484</v>
      </c>
      <c r="B3059" s="1164"/>
      <c r="C3059" s="1165"/>
      <c r="D3059" s="1166"/>
      <c r="E3059" s="587" t="e">
        <f t="shared" si="79"/>
        <v>#DIV/0!</v>
      </c>
    </row>
    <row r="3060" spans="1:5" s="17" customFormat="1" ht="16.75" customHeight="1" outlineLevel="2">
      <c r="A3060" s="1163">
        <v>485</v>
      </c>
      <c r="B3060" s="1164"/>
      <c r="C3060" s="1165"/>
      <c r="D3060" s="1166"/>
      <c r="E3060" s="587" t="e">
        <f t="shared" si="79"/>
        <v>#DIV/0!</v>
      </c>
    </row>
    <row r="3061" spans="1:5" s="17" customFormat="1" ht="16.75" customHeight="1" outlineLevel="2">
      <c r="A3061" s="1163">
        <v>486</v>
      </c>
      <c r="B3061" s="1164"/>
      <c r="C3061" s="1165"/>
      <c r="D3061" s="1166"/>
      <c r="E3061" s="587" t="e">
        <f t="shared" si="79"/>
        <v>#DIV/0!</v>
      </c>
    </row>
    <row r="3062" spans="1:5" s="17" customFormat="1" ht="16.75" customHeight="1" outlineLevel="2">
      <c r="A3062" s="1163">
        <v>487</v>
      </c>
      <c r="B3062" s="1164"/>
      <c r="C3062" s="1165"/>
      <c r="D3062" s="1166"/>
      <c r="E3062" s="587" t="e">
        <f t="shared" si="79"/>
        <v>#DIV/0!</v>
      </c>
    </row>
    <row r="3063" spans="1:5" s="17" customFormat="1" ht="16.75" customHeight="1" outlineLevel="2">
      <c r="A3063" s="1163">
        <v>488</v>
      </c>
      <c r="B3063" s="1164"/>
      <c r="C3063" s="1165"/>
      <c r="D3063" s="1166"/>
      <c r="E3063" s="587" t="e">
        <f t="shared" si="79"/>
        <v>#DIV/0!</v>
      </c>
    </row>
    <row r="3064" spans="1:5" s="17" customFormat="1" ht="16.75" customHeight="1" outlineLevel="2">
      <c r="A3064" s="1163">
        <v>489</v>
      </c>
      <c r="B3064" s="1164"/>
      <c r="C3064" s="1165"/>
      <c r="D3064" s="1166"/>
      <c r="E3064" s="587" t="e">
        <f t="shared" si="79"/>
        <v>#DIV/0!</v>
      </c>
    </row>
    <row r="3065" spans="1:5" s="17" customFormat="1" ht="16.75" customHeight="1" outlineLevel="2">
      <c r="A3065" s="1163">
        <v>490</v>
      </c>
      <c r="B3065" s="1164"/>
      <c r="C3065" s="1165"/>
      <c r="D3065" s="1166"/>
      <c r="E3065" s="587" t="e">
        <f t="shared" si="79"/>
        <v>#DIV/0!</v>
      </c>
    </row>
    <row r="3066" spans="1:5" s="17" customFormat="1" ht="16.75" customHeight="1" outlineLevel="2">
      <c r="A3066" s="1163">
        <v>491</v>
      </c>
      <c r="B3066" s="1164"/>
      <c r="C3066" s="1165"/>
      <c r="D3066" s="1166"/>
      <c r="E3066" s="587" t="e">
        <f t="shared" si="79"/>
        <v>#DIV/0!</v>
      </c>
    </row>
    <row r="3067" spans="1:5" s="17" customFormat="1" ht="16.75" customHeight="1" outlineLevel="2">
      <c r="A3067" s="1163">
        <v>492</v>
      </c>
      <c r="B3067" s="1164"/>
      <c r="C3067" s="1165"/>
      <c r="D3067" s="1166"/>
      <c r="E3067" s="587" t="e">
        <f t="shared" si="79"/>
        <v>#DIV/0!</v>
      </c>
    </row>
    <row r="3068" spans="1:5" s="17" customFormat="1" ht="16.75" customHeight="1" outlineLevel="2">
      <c r="A3068" s="1163">
        <v>493</v>
      </c>
      <c r="B3068" s="1164"/>
      <c r="C3068" s="1165"/>
      <c r="D3068" s="1166"/>
      <c r="E3068" s="587" t="e">
        <f t="shared" si="79"/>
        <v>#DIV/0!</v>
      </c>
    </row>
    <row r="3069" spans="1:5" s="17" customFormat="1" ht="16.75" customHeight="1" outlineLevel="2">
      <c r="A3069" s="1163">
        <v>494</v>
      </c>
      <c r="B3069" s="1164"/>
      <c r="C3069" s="1165"/>
      <c r="D3069" s="1166"/>
      <c r="E3069" s="587" t="e">
        <f t="shared" si="79"/>
        <v>#DIV/0!</v>
      </c>
    </row>
    <row r="3070" spans="1:5" s="17" customFormat="1" ht="16.75" customHeight="1" outlineLevel="2">
      <c r="A3070" s="1163">
        <v>495</v>
      </c>
      <c r="B3070" s="1164"/>
      <c r="C3070" s="1165"/>
      <c r="D3070" s="1166"/>
      <c r="E3070" s="587" t="e">
        <f t="shared" si="79"/>
        <v>#DIV/0!</v>
      </c>
    </row>
    <row r="3071" spans="1:5" s="17" customFormat="1" ht="16.75" customHeight="1" outlineLevel="2">
      <c r="A3071" s="1163">
        <v>496</v>
      </c>
      <c r="B3071" s="1164"/>
      <c r="C3071" s="1165"/>
      <c r="D3071" s="1166"/>
      <c r="E3071" s="587" t="e">
        <f t="shared" si="79"/>
        <v>#DIV/0!</v>
      </c>
    </row>
    <row r="3072" spans="1:5" s="17" customFormat="1" ht="16.75" customHeight="1" outlineLevel="2">
      <c r="A3072" s="1163">
        <v>497</v>
      </c>
      <c r="B3072" s="1164"/>
      <c r="C3072" s="1165"/>
      <c r="D3072" s="1166"/>
      <c r="E3072" s="587" t="e">
        <f t="shared" si="79"/>
        <v>#DIV/0!</v>
      </c>
    </row>
    <row r="3073" spans="1:5" s="17" customFormat="1" ht="16.75" customHeight="1" outlineLevel="2">
      <c r="A3073" s="1163">
        <v>498</v>
      </c>
      <c r="B3073" s="1164"/>
      <c r="C3073" s="1165"/>
      <c r="D3073" s="1166"/>
      <c r="E3073" s="587" t="e">
        <f t="shared" si="79"/>
        <v>#DIV/0!</v>
      </c>
    </row>
    <row r="3074" spans="1:5" s="17" customFormat="1" ht="16.75" customHeight="1" outlineLevel="2">
      <c r="A3074" s="1163">
        <v>499</v>
      </c>
      <c r="B3074" s="1164"/>
      <c r="C3074" s="1165"/>
      <c r="D3074" s="1166"/>
      <c r="E3074" s="587" t="e">
        <f t="shared" si="79"/>
        <v>#DIV/0!</v>
      </c>
    </row>
    <row r="3075" spans="1:5" s="17" customFormat="1" ht="16.75" customHeight="1" outlineLevel="2" thickBot="1">
      <c r="A3075" s="1182">
        <v>500</v>
      </c>
      <c r="B3075" s="1183"/>
      <c r="C3075" s="1184"/>
      <c r="D3075" s="1185"/>
      <c r="E3075" s="587" t="e">
        <f t="shared" si="79"/>
        <v>#DIV/0!</v>
      </c>
    </row>
    <row r="3076" spans="1:5" s="20" customFormat="1" ht="32.25" customHeight="1" thickBot="1">
      <c r="A3076" s="1177" t="s">
        <v>32</v>
      </c>
      <c r="B3076" s="1177"/>
      <c r="C3076" s="1177"/>
      <c r="D3076" s="1177"/>
    </row>
    <row r="3077" spans="1:5" s="17" customFormat="1" ht="16.75" customHeight="1" outlineLevel="1">
      <c r="A3077" s="1180" t="s">
        <v>20</v>
      </c>
      <c r="B3077" s="1181"/>
      <c r="C3077" s="1181"/>
      <c r="D3077" s="27">
        <f>MIN(C3088:D3587)</f>
        <v>0</v>
      </c>
    </row>
    <row r="3078" spans="1:5" s="17" customFormat="1" ht="16.75" customHeight="1" outlineLevel="1">
      <c r="A3078" s="1173" t="s">
        <v>21</v>
      </c>
      <c r="B3078" s="1174"/>
      <c r="C3078" s="1174"/>
      <c r="D3078" s="22">
        <f>MAX(C3088:D3587)</f>
        <v>0</v>
      </c>
    </row>
    <row r="3079" spans="1:5" s="17" customFormat="1" ht="16.75" customHeight="1" outlineLevel="1">
      <c r="A3079" s="1173" t="s">
        <v>22</v>
      </c>
      <c r="B3079" s="1174"/>
      <c r="C3079" s="1174"/>
      <c r="D3079" s="22" t="e">
        <f>AVERAGE(C3088:D3587)</f>
        <v>#DIV/0!</v>
      </c>
    </row>
    <row r="3080" spans="1:5" s="17" customFormat="1" ht="33.75" customHeight="1" outlineLevel="1">
      <c r="A3080" s="1175" t="s">
        <v>23</v>
      </c>
      <c r="B3080" s="1174"/>
      <c r="C3080" s="1174"/>
      <c r="D3080" s="22" t="e">
        <f>D3079*1.1</f>
        <v>#DIV/0!</v>
      </c>
    </row>
    <row r="3081" spans="1:5" s="17" customFormat="1" ht="33.75" customHeight="1" outlineLevel="1">
      <c r="A3081" s="1175" t="s">
        <v>24</v>
      </c>
      <c r="B3081" s="1174"/>
      <c r="C3081" s="1174"/>
      <c r="D3081" s="22" t="e">
        <f>D3079*0.9</f>
        <v>#DIV/0!</v>
      </c>
    </row>
    <row r="3082" spans="1:5" s="17" customFormat="1" ht="31.5" customHeight="1" outlineLevel="1">
      <c r="A3082" s="1175" t="s">
        <v>25</v>
      </c>
      <c r="B3082" s="1174"/>
      <c r="C3082" s="1174"/>
      <c r="D3082" s="23" t="e">
        <f>SUM(E3088:E3587)</f>
        <v>#DIV/0!</v>
      </c>
    </row>
    <row r="3083" spans="1:5" s="17" customFormat="1" ht="16.75" customHeight="1" outlineLevel="1">
      <c r="A3083" s="1173" t="s">
        <v>26</v>
      </c>
      <c r="B3083" s="1174"/>
      <c r="C3083" s="1174"/>
      <c r="D3083" s="88" t="e">
        <f>D3082/COUNTA(C3088:D3587)</f>
        <v>#DIV/0!</v>
      </c>
    </row>
    <row r="3084" spans="1:5" s="17" customFormat="1" ht="16.75" customHeight="1" outlineLevel="1">
      <c r="A3084" s="1173" t="s">
        <v>466</v>
      </c>
      <c r="B3084" s="1174"/>
      <c r="C3084" s="1174"/>
      <c r="D3084" s="722"/>
    </row>
    <row r="3085" spans="1:5" s="17" customFormat="1" ht="17.25" customHeight="1" outlineLevel="1" thickBot="1">
      <c r="A3085" s="1167" t="s">
        <v>407</v>
      </c>
      <c r="B3085" s="1168"/>
      <c r="C3085" s="1168"/>
      <c r="D3085" s="586" t="e">
        <f>STDEV(C3088:C3587)/D3079</f>
        <v>#DIV/0!</v>
      </c>
    </row>
    <row r="3086" spans="1:5" s="17" customFormat="1" ht="6.75" customHeight="1" outlineLevel="1" thickBot="1">
      <c r="B3086" s="25"/>
      <c r="C3086" s="25"/>
      <c r="D3086" s="26"/>
    </row>
    <row r="3087" spans="1:5" s="17" customFormat="1" ht="16.75" customHeight="1" outlineLevel="2">
      <c r="A3087" s="1169" t="s">
        <v>27</v>
      </c>
      <c r="B3087" s="1170"/>
      <c r="C3087" s="1171" t="s">
        <v>28</v>
      </c>
      <c r="D3087" s="1172"/>
    </row>
    <row r="3088" spans="1:5" s="17" customFormat="1" ht="16.75" customHeight="1" outlineLevel="2">
      <c r="A3088" s="1163">
        <v>1</v>
      </c>
      <c r="B3088" s="1164"/>
      <c r="C3088" s="1165"/>
      <c r="D3088" s="1166"/>
      <c r="E3088" s="587" t="e">
        <f>IF(AND(C3088&gt;=D$3081,C3088&lt;=D$3080),1,0)</f>
        <v>#DIV/0!</v>
      </c>
    </row>
    <row r="3089" spans="1:5" s="17" customFormat="1" ht="16.75" customHeight="1" outlineLevel="2">
      <c r="A3089" s="1163">
        <v>2</v>
      </c>
      <c r="B3089" s="1164"/>
      <c r="C3089" s="1165"/>
      <c r="D3089" s="1166"/>
      <c r="E3089" s="587" t="e">
        <f t="shared" ref="E3089:E3152" si="80">IF(AND(C3089&gt;=D$3081,C3089&lt;=D$3080),1,0)</f>
        <v>#DIV/0!</v>
      </c>
    </row>
    <row r="3090" spans="1:5" s="17" customFormat="1" ht="16.75" customHeight="1" outlineLevel="2">
      <c r="A3090" s="1163">
        <v>3</v>
      </c>
      <c r="B3090" s="1164"/>
      <c r="C3090" s="1165"/>
      <c r="D3090" s="1166"/>
      <c r="E3090" s="587" t="e">
        <f t="shared" si="80"/>
        <v>#DIV/0!</v>
      </c>
    </row>
    <row r="3091" spans="1:5" s="17" customFormat="1" ht="16.75" customHeight="1" outlineLevel="2">
      <c r="A3091" s="1163">
        <v>4</v>
      </c>
      <c r="B3091" s="1164"/>
      <c r="C3091" s="1165"/>
      <c r="D3091" s="1166"/>
      <c r="E3091" s="587" t="e">
        <f t="shared" si="80"/>
        <v>#DIV/0!</v>
      </c>
    </row>
    <row r="3092" spans="1:5" s="17" customFormat="1" ht="16.75" customHeight="1" outlineLevel="2">
      <c r="A3092" s="1163">
        <v>5</v>
      </c>
      <c r="B3092" s="1164"/>
      <c r="C3092" s="1165"/>
      <c r="D3092" s="1166"/>
      <c r="E3092" s="587" t="e">
        <f t="shared" si="80"/>
        <v>#DIV/0!</v>
      </c>
    </row>
    <row r="3093" spans="1:5" s="17" customFormat="1" ht="16.75" customHeight="1" outlineLevel="2">
      <c r="A3093" s="1163">
        <v>6</v>
      </c>
      <c r="B3093" s="1164"/>
      <c r="C3093" s="1165"/>
      <c r="D3093" s="1166"/>
      <c r="E3093" s="587" t="e">
        <f t="shared" si="80"/>
        <v>#DIV/0!</v>
      </c>
    </row>
    <row r="3094" spans="1:5" s="17" customFormat="1" ht="16.75" customHeight="1" outlineLevel="2">
      <c r="A3094" s="1163">
        <v>7</v>
      </c>
      <c r="B3094" s="1164"/>
      <c r="C3094" s="1165"/>
      <c r="D3094" s="1166"/>
      <c r="E3094" s="587" t="e">
        <f t="shared" si="80"/>
        <v>#DIV/0!</v>
      </c>
    </row>
    <row r="3095" spans="1:5" s="17" customFormat="1" ht="16.75" customHeight="1" outlineLevel="2">
      <c r="A3095" s="1163">
        <v>8</v>
      </c>
      <c r="B3095" s="1164"/>
      <c r="C3095" s="1165"/>
      <c r="D3095" s="1166"/>
      <c r="E3095" s="587" t="e">
        <f t="shared" si="80"/>
        <v>#DIV/0!</v>
      </c>
    </row>
    <row r="3096" spans="1:5" s="17" customFormat="1" ht="16.75" customHeight="1" outlineLevel="2">
      <c r="A3096" s="1163">
        <v>9</v>
      </c>
      <c r="B3096" s="1164"/>
      <c r="C3096" s="1165"/>
      <c r="D3096" s="1166"/>
      <c r="E3096" s="587" t="e">
        <f t="shared" si="80"/>
        <v>#DIV/0!</v>
      </c>
    </row>
    <row r="3097" spans="1:5" s="17" customFormat="1" ht="16.75" customHeight="1" outlineLevel="2">
      <c r="A3097" s="1163">
        <v>10</v>
      </c>
      <c r="B3097" s="1164"/>
      <c r="C3097" s="1165"/>
      <c r="D3097" s="1166"/>
      <c r="E3097" s="587" t="e">
        <f t="shared" si="80"/>
        <v>#DIV/0!</v>
      </c>
    </row>
    <row r="3098" spans="1:5" s="17" customFormat="1" ht="16.75" customHeight="1" outlineLevel="2">
      <c r="A3098" s="1163">
        <v>11</v>
      </c>
      <c r="B3098" s="1164"/>
      <c r="C3098" s="1165"/>
      <c r="D3098" s="1166"/>
      <c r="E3098" s="587" t="e">
        <f t="shared" si="80"/>
        <v>#DIV/0!</v>
      </c>
    </row>
    <row r="3099" spans="1:5" s="17" customFormat="1" ht="16.75" customHeight="1" outlineLevel="2">
      <c r="A3099" s="1163">
        <v>12</v>
      </c>
      <c r="B3099" s="1164"/>
      <c r="C3099" s="1165"/>
      <c r="D3099" s="1166"/>
      <c r="E3099" s="587" t="e">
        <f t="shared" si="80"/>
        <v>#DIV/0!</v>
      </c>
    </row>
    <row r="3100" spans="1:5" s="17" customFormat="1" ht="16.75" customHeight="1" outlineLevel="2">
      <c r="A3100" s="1163">
        <v>13</v>
      </c>
      <c r="B3100" s="1164"/>
      <c r="C3100" s="1165"/>
      <c r="D3100" s="1166"/>
      <c r="E3100" s="587" t="e">
        <f t="shared" si="80"/>
        <v>#DIV/0!</v>
      </c>
    </row>
    <row r="3101" spans="1:5" s="17" customFormat="1" ht="16.75" customHeight="1" outlineLevel="2">
      <c r="A3101" s="1163">
        <v>14</v>
      </c>
      <c r="B3101" s="1164"/>
      <c r="C3101" s="1165"/>
      <c r="D3101" s="1166"/>
      <c r="E3101" s="587" t="e">
        <f t="shared" si="80"/>
        <v>#DIV/0!</v>
      </c>
    </row>
    <row r="3102" spans="1:5" s="17" customFormat="1" ht="16.75" customHeight="1" outlineLevel="2">
      <c r="A3102" s="1163">
        <v>15</v>
      </c>
      <c r="B3102" s="1164"/>
      <c r="C3102" s="1165"/>
      <c r="D3102" s="1166"/>
      <c r="E3102" s="587" t="e">
        <f t="shared" si="80"/>
        <v>#DIV/0!</v>
      </c>
    </row>
    <row r="3103" spans="1:5" s="17" customFormat="1" ht="16.75" customHeight="1" outlineLevel="2">
      <c r="A3103" s="1163">
        <v>16</v>
      </c>
      <c r="B3103" s="1164"/>
      <c r="C3103" s="1165"/>
      <c r="D3103" s="1166"/>
      <c r="E3103" s="587" t="e">
        <f t="shared" si="80"/>
        <v>#DIV/0!</v>
      </c>
    </row>
    <row r="3104" spans="1:5" s="17" customFormat="1" ht="16.75" customHeight="1" outlineLevel="2">
      <c r="A3104" s="1163">
        <v>17</v>
      </c>
      <c r="B3104" s="1164"/>
      <c r="C3104" s="1165"/>
      <c r="D3104" s="1166"/>
      <c r="E3104" s="587" t="e">
        <f t="shared" si="80"/>
        <v>#DIV/0!</v>
      </c>
    </row>
    <row r="3105" spans="1:5" s="17" customFormat="1" ht="16.75" customHeight="1" outlineLevel="2">
      <c r="A3105" s="1163">
        <v>18</v>
      </c>
      <c r="B3105" s="1164"/>
      <c r="C3105" s="1165"/>
      <c r="D3105" s="1166"/>
      <c r="E3105" s="587" t="e">
        <f t="shared" si="80"/>
        <v>#DIV/0!</v>
      </c>
    </row>
    <row r="3106" spans="1:5" s="17" customFormat="1" ht="16.75" customHeight="1" outlineLevel="2">
      <c r="A3106" s="1163">
        <v>19</v>
      </c>
      <c r="B3106" s="1164"/>
      <c r="C3106" s="1165"/>
      <c r="D3106" s="1166"/>
      <c r="E3106" s="587" t="e">
        <f t="shared" si="80"/>
        <v>#DIV/0!</v>
      </c>
    </row>
    <row r="3107" spans="1:5" s="17" customFormat="1" ht="16.75" customHeight="1" outlineLevel="2">
      <c r="A3107" s="1163">
        <v>20</v>
      </c>
      <c r="B3107" s="1164"/>
      <c r="C3107" s="1165"/>
      <c r="D3107" s="1166"/>
      <c r="E3107" s="587" t="e">
        <f t="shared" si="80"/>
        <v>#DIV/0!</v>
      </c>
    </row>
    <row r="3108" spans="1:5" s="17" customFormat="1" ht="16.75" customHeight="1" outlineLevel="2">
      <c r="A3108" s="1163">
        <v>21</v>
      </c>
      <c r="B3108" s="1164"/>
      <c r="C3108" s="1165"/>
      <c r="D3108" s="1166"/>
      <c r="E3108" s="587" t="e">
        <f t="shared" si="80"/>
        <v>#DIV/0!</v>
      </c>
    </row>
    <row r="3109" spans="1:5" s="17" customFormat="1" ht="16.75" customHeight="1" outlineLevel="2">
      <c r="A3109" s="1163">
        <v>22</v>
      </c>
      <c r="B3109" s="1164"/>
      <c r="C3109" s="1165"/>
      <c r="D3109" s="1166"/>
      <c r="E3109" s="587" t="e">
        <f t="shared" si="80"/>
        <v>#DIV/0!</v>
      </c>
    </row>
    <row r="3110" spans="1:5" s="17" customFormat="1" ht="16.75" customHeight="1" outlineLevel="2">
      <c r="A3110" s="1163">
        <v>23</v>
      </c>
      <c r="B3110" s="1164"/>
      <c r="C3110" s="1165"/>
      <c r="D3110" s="1166"/>
      <c r="E3110" s="587" t="e">
        <f t="shared" si="80"/>
        <v>#DIV/0!</v>
      </c>
    </row>
    <row r="3111" spans="1:5" s="17" customFormat="1" ht="16.75" customHeight="1" outlineLevel="2">
      <c r="A3111" s="1163">
        <v>24</v>
      </c>
      <c r="B3111" s="1164"/>
      <c r="C3111" s="1165"/>
      <c r="D3111" s="1166"/>
      <c r="E3111" s="587" t="e">
        <f t="shared" si="80"/>
        <v>#DIV/0!</v>
      </c>
    </row>
    <row r="3112" spans="1:5" s="17" customFormat="1" ht="16.75" customHeight="1" outlineLevel="2">
      <c r="A3112" s="1163">
        <v>25</v>
      </c>
      <c r="B3112" s="1164"/>
      <c r="C3112" s="1165"/>
      <c r="D3112" s="1166"/>
      <c r="E3112" s="587" t="e">
        <f t="shared" si="80"/>
        <v>#DIV/0!</v>
      </c>
    </row>
    <row r="3113" spans="1:5" s="17" customFormat="1" ht="16.75" customHeight="1" outlineLevel="2">
      <c r="A3113" s="1163">
        <v>26</v>
      </c>
      <c r="B3113" s="1164"/>
      <c r="C3113" s="1165"/>
      <c r="D3113" s="1166"/>
      <c r="E3113" s="587" t="e">
        <f t="shared" si="80"/>
        <v>#DIV/0!</v>
      </c>
    </row>
    <row r="3114" spans="1:5" s="17" customFormat="1" ht="16.75" customHeight="1" outlineLevel="2">
      <c r="A3114" s="1163">
        <v>27</v>
      </c>
      <c r="B3114" s="1164"/>
      <c r="C3114" s="1165"/>
      <c r="D3114" s="1166"/>
      <c r="E3114" s="587" t="e">
        <f t="shared" si="80"/>
        <v>#DIV/0!</v>
      </c>
    </row>
    <row r="3115" spans="1:5" s="17" customFormat="1" ht="16.75" customHeight="1" outlineLevel="2">
      <c r="A3115" s="1163">
        <v>28</v>
      </c>
      <c r="B3115" s="1164"/>
      <c r="C3115" s="1165"/>
      <c r="D3115" s="1166"/>
      <c r="E3115" s="587" t="e">
        <f t="shared" si="80"/>
        <v>#DIV/0!</v>
      </c>
    </row>
    <row r="3116" spans="1:5" s="17" customFormat="1" ht="16.75" customHeight="1" outlineLevel="2">
      <c r="A3116" s="1163">
        <v>29</v>
      </c>
      <c r="B3116" s="1164"/>
      <c r="C3116" s="1165"/>
      <c r="D3116" s="1166"/>
      <c r="E3116" s="587" t="e">
        <f t="shared" si="80"/>
        <v>#DIV/0!</v>
      </c>
    </row>
    <row r="3117" spans="1:5" s="17" customFormat="1" ht="16.75" customHeight="1" outlineLevel="2">
      <c r="A3117" s="1163">
        <v>30</v>
      </c>
      <c r="B3117" s="1164"/>
      <c r="C3117" s="1165"/>
      <c r="D3117" s="1166"/>
      <c r="E3117" s="587" t="e">
        <f t="shared" si="80"/>
        <v>#DIV/0!</v>
      </c>
    </row>
    <row r="3118" spans="1:5" s="17" customFormat="1" ht="16.75" customHeight="1" outlineLevel="2">
      <c r="A3118" s="1163">
        <v>31</v>
      </c>
      <c r="B3118" s="1164"/>
      <c r="C3118" s="1165"/>
      <c r="D3118" s="1166"/>
      <c r="E3118" s="587" t="e">
        <f t="shared" si="80"/>
        <v>#DIV/0!</v>
      </c>
    </row>
    <row r="3119" spans="1:5" s="17" customFormat="1" ht="16.75" customHeight="1" outlineLevel="2">
      <c r="A3119" s="1163">
        <v>32</v>
      </c>
      <c r="B3119" s="1164"/>
      <c r="C3119" s="1165"/>
      <c r="D3119" s="1166"/>
      <c r="E3119" s="587" t="e">
        <f t="shared" si="80"/>
        <v>#DIV/0!</v>
      </c>
    </row>
    <row r="3120" spans="1:5" s="17" customFormat="1" ht="16.75" customHeight="1" outlineLevel="2">
      <c r="A3120" s="1163">
        <v>33</v>
      </c>
      <c r="B3120" s="1164"/>
      <c r="C3120" s="1165"/>
      <c r="D3120" s="1166"/>
      <c r="E3120" s="587" t="e">
        <f t="shared" si="80"/>
        <v>#DIV/0!</v>
      </c>
    </row>
    <row r="3121" spans="1:5" s="17" customFormat="1" ht="16.75" customHeight="1" outlineLevel="2">
      <c r="A3121" s="1163">
        <v>34</v>
      </c>
      <c r="B3121" s="1164"/>
      <c r="C3121" s="1165"/>
      <c r="D3121" s="1166"/>
      <c r="E3121" s="587" t="e">
        <f t="shared" si="80"/>
        <v>#DIV/0!</v>
      </c>
    </row>
    <row r="3122" spans="1:5" s="17" customFormat="1" ht="16.75" customHeight="1" outlineLevel="2">
      <c r="A3122" s="1163">
        <v>35</v>
      </c>
      <c r="B3122" s="1164"/>
      <c r="C3122" s="1165"/>
      <c r="D3122" s="1166"/>
      <c r="E3122" s="587" t="e">
        <f t="shared" si="80"/>
        <v>#DIV/0!</v>
      </c>
    </row>
    <row r="3123" spans="1:5" s="17" customFormat="1" ht="16.75" customHeight="1" outlineLevel="2">
      <c r="A3123" s="1163">
        <v>36</v>
      </c>
      <c r="B3123" s="1164"/>
      <c r="C3123" s="1165"/>
      <c r="D3123" s="1166"/>
      <c r="E3123" s="587" t="e">
        <f t="shared" si="80"/>
        <v>#DIV/0!</v>
      </c>
    </row>
    <row r="3124" spans="1:5" s="17" customFormat="1" ht="16.75" customHeight="1" outlineLevel="2">
      <c r="A3124" s="1163">
        <v>37</v>
      </c>
      <c r="B3124" s="1164"/>
      <c r="C3124" s="1165"/>
      <c r="D3124" s="1166"/>
      <c r="E3124" s="587" t="e">
        <f t="shared" si="80"/>
        <v>#DIV/0!</v>
      </c>
    </row>
    <row r="3125" spans="1:5" s="17" customFormat="1" ht="16.75" customHeight="1" outlineLevel="2">
      <c r="A3125" s="1163">
        <v>38</v>
      </c>
      <c r="B3125" s="1164"/>
      <c r="C3125" s="1165"/>
      <c r="D3125" s="1166"/>
      <c r="E3125" s="587" t="e">
        <f t="shared" si="80"/>
        <v>#DIV/0!</v>
      </c>
    </row>
    <row r="3126" spans="1:5" s="17" customFormat="1" ht="16.75" customHeight="1" outlineLevel="2">
      <c r="A3126" s="1163">
        <v>39</v>
      </c>
      <c r="B3126" s="1164"/>
      <c r="C3126" s="1165"/>
      <c r="D3126" s="1166"/>
      <c r="E3126" s="587" t="e">
        <f t="shared" si="80"/>
        <v>#DIV/0!</v>
      </c>
    </row>
    <row r="3127" spans="1:5" s="17" customFormat="1" ht="16.75" customHeight="1" outlineLevel="2">
      <c r="A3127" s="1163">
        <v>40</v>
      </c>
      <c r="B3127" s="1164"/>
      <c r="C3127" s="1165"/>
      <c r="D3127" s="1166"/>
      <c r="E3127" s="587" t="e">
        <f t="shared" si="80"/>
        <v>#DIV/0!</v>
      </c>
    </row>
    <row r="3128" spans="1:5" s="17" customFormat="1" ht="16.75" customHeight="1" outlineLevel="2">
      <c r="A3128" s="1163">
        <v>41</v>
      </c>
      <c r="B3128" s="1164"/>
      <c r="C3128" s="1165"/>
      <c r="D3128" s="1166"/>
      <c r="E3128" s="587" t="e">
        <f t="shared" si="80"/>
        <v>#DIV/0!</v>
      </c>
    </row>
    <row r="3129" spans="1:5" s="17" customFormat="1" ht="16.75" customHeight="1" outlineLevel="2">
      <c r="A3129" s="1163">
        <v>42</v>
      </c>
      <c r="B3129" s="1164"/>
      <c r="C3129" s="1165"/>
      <c r="D3129" s="1166"/>
      <c r="E3129" s="587" t="e">
        <f t="shared" si="80"/>
        <v>#DIV/0!</v>
      </c>
    </row>
    <row r="3130" spans="1:5" s="17" customFormat="1" ht="16.75" customHeight="1" outlineLevel="2">
      <c r="A3130" s="1163">
        <v>43</v>
      </c>
      <c r="B3130" s="1164"/>
      <c r="C3130" s="1165"/>
      <c r="D3130" s="1166"/>
      <c r="E3130" s="587" t="e">
        <f t="shared" si="80"/>
        <v>#DIV/0!</v>
      </c>
    </row>
    <row r="3131" spans="1:5" s="17" customFormat="1" ht="16.75" customHeight="1" outlineLevel="2">
      <c r="A3131" s="1163">
        <v>44</v>
      </c>
      <c r="B3131" s="1164"/>
      <c r="C3131" s="1165"/>
      <c r="D3131" s="1166"/>
      <c r="E3131" s="587" t="e">
        <f t="shared" si="80"/>
        <v>#DIV/0!</v>
      </c>
    </row>
    <row r="3132" spans="1:5" s="17" customFormat="1" ht="16.75" customHeight="1" outlineLevel="2">
      <c r="A3132" s="1163">
        <v>45</v>
      </c>
      <c r="B3132" s="1164"/>
      <c r="C3132" s="1165"/>
      <c r="D3132" s="1166"/>
      <c r="E3132" s="587" t="e">
        <f t="shared" si="80"/>
        <v>#DIV/0!</v>
      </c>
    </row>
    <row r="3133" spans="1:5" s="17" customFormat="1" ht="16.75" customHeight="1" outlineLevel="2">
      <c r="A3133" s="1163">
        <v>46</v>
      </c>
      <c r="B3133" s="1164"/>
      <c r="C3133" s="1165"/>
      <c r="D3133" s="1166"/>
      <c r="E3133" s="587" t="e">
        <f t="shared" si="80"/>
        <v>#DIV/0!</v>
      </c>
    </row>
    <row r="3134" spans="1:5" s="17" customFormat="1" ht="16.75" customHeight="1" outlineLevel="2">
      <c r="A3134" s="1163">
        <v>47</v>
      </c>
      <c r="B3134" s="1164"/>
      <c r="C3134" s="1165"/>
      <c r="D3134" s="1166"/>
      <c r="E3134" s="587" t="e">
        <f t="shared" si="80"/>
        <v>#DIV/0!</v>
      </c>
    </row>
    <row r="3135" spans="1:5" s="17" customFormat="1" ht="16.75" customHeight="1" outlineLevel="2">
      <c r="A3135" s="1163">
        <v>48</v>
      </c>
      <c r="B3135" s="1164"/>
      <c r="C3135" s="1165"/>
      <c r="D3135" s="1166"/>
      <c r="E3135" s="587" t="e">
        <f t="shared" si="80"/>
        <v>#DIV/0!</v>
      </c>
    </row>
    <row r="3136" spans="1:5" s="17" customFormat="1" ht="16.75" customHeight="1" outlineLevel="2">
      <c r="A3136" s="1163">
        <v>49</v>
      </c>
      <c r="B3136" s="1164"/>
      <c r="C3136" s="1165"/>
      <c r="D3136" s="1166"/>
      <c r="E3136" s="587" t="e">
        <f t="shared" si="80"/>
        <v>#DIV/0!</v>
      </c>
    </row>
    <row r="3137" spans="1:5" s="17" customFormat="1" ht="16.75" customHeight="1" outlineLevel="2">
      <c r="A3137" s="1163">
        <v>50</v>
      </c>
      <c r="B3137" s="1164"/>
      <c r="C3137" s="1165"/>
      <c r="D3137" s="1166"/>
      <c r="E3137" s="587" t="e">
        <f t="shared" si="80"/>
        <v>#DIV/0!</v>
      </c>
    </row>
    <row r="3138" spans="1:5" s="17" customFormat="1" ht="16.75" customHeight="1" outlineLevel="2">
      <c r="A3138" s="1163">
        <v>51</v>
      </c>
      <c r="B3138" s="1164"/>
      <c r="C3138" s="1165"/>
      <c r="D3138" s="1166"/>
      <c r="E3138" s="587" t="e">
        <f t="shared" si="80"/>
        <v>#DIV/0!</v>
      </c>
    </row>
    <row r="3139" spans="1:5" s="17" customFormat="1" ht="16.75" customHeight="1" outlineLevel="2">
      <c r="A3139" s="1163">
        <v>52</v>
      </c>
      <c r="B3139" s="1164"/>
      <c r="C3139" s="1165"/>
      <c r="D3139" s="1166"/>
      <c r="E3139" s="587" t="e">
        <f t="shared" si="80"/>
        <v>#DIV/0!</v>
      </c>
    </row>
    <row r="3140" spans="1:5" s="17" customFormat="1" ht="16.75" customHeight="1" outlineLevel="2">
      <c r="A3140" s="1163">
        <v>53</v>
      </c>
      <c r="B3140" s="1164"/>
      <c r="C3140" s="1165"/>
      <c r="D3140" s="1166"/>
      <c r="E3140" s="587" t="e">
        <f t="shared" si="80"/>
        <v>#DIV/0!</v>
      </c>
    </row>
    <row r="3141" spans="1:5" s="17" customFormat="1" ht="16.75" customHeight="1" outlineLevel="2">
      <c r="A3141" s="1163">
        <v>54</v>
      </c>
      <c r="B3141" s="1164"/>
      <c r="C3141" s="1165"/>
      <c r="D3141" s="1166"/>
      <c r="E3141" s="587" t="e">
        <f t="shared" si="80"/>
        <v>#DIV/0!</v>
      </c>
    </row>
    <row r="3142" spans="1:5" s="17" customFormat="1" ht="16.75" customHeight="1" outlineLevel="2">
      <c r="A3142" s="1163">
        <v>55</v>
      </c>
      <c r="B3142" s="1164"/>
      <c r="C3142" s="1165"/>
      <c r="D3142" s="1166"/>
      <c r="E3142" s="587" t="e">
        <f t="shared" si="80"/>
        <v>#DIV/0!</v>
      </c>
    </row>
    <row r="3143" spans="1:5" s="17" customFormat="1" ht="16.75" customHeight="1" outlineLevel="2">
      <c r="A3143" s="1163">
        <v>56</v>
      </c>
      <c r="B3143" s="1164"/>
      <c r="C3143" s="1165"/>
      <c r="D3143" s="1166"/>
      <c r="E3143" s="587" t="e">
        <f t="shared" si="80"/>
        <v>#DIV/0!</v>
      </c>
    </row>
    <row r="3144" spans="1:5" s="17" customFormat="1" ht="16.75" customHeight="1" outlineLevel="2">
      <c r="A3144" s="1163">
        <v>57</v>
      </c>
      <c r="B3144" s="1164"/>
      <c r="C3144" s="1165"/>
      <c r="D3144" s="1166"/>
      <c r="E3144" s="587" t="e">
        <f t="shared" si="80"/>
        <v>#DIV/0!</v>
      </c>
    </row>
    <row r="3145" spans="1:5" s="17" customFormat="1" ht="16.75" customHeight="1" outlineLevel="2">
      <c r="A3145" s="1163">
        <v>58</v>
      </c>
      <c r="B3145" s="1164"/>
      <c r="C3145" s="1165"/>
      <c r="D3145" s="1166"/>
      <c r="E3145" s="587" t="e">
        <f t="shared" si="80"/>
        <v>#DIV/0!</v>
      </c>
    </row>
    <row r="3146" spans="1:5" s="17" customFormat="1" ht="16.75" customHeight="1" outlineLevel="2">
      <c r="A3146" s="1163">
        <v>59</v>
      </c>
      <c r="B3146" s="1164"/>
      <c r="C3146" s="1165"/>
      <c r="D3146" s="1166"/>
      <c r="E3146" s="587" t="e">
        <f t="shared" si="80"/>
        <v>#DIV/0!</v>
      </c>
    </row>
    <row r="3147" spans="1:5" s="17" customFormat="1" ht="16.75" customHeight="1" outlineLevel="2">
      <c r="A3147" s="1163">
        <v>60</v>
      </c>
      <c r="B3147" s="1164"/>
      <c r="C3147" s="1165"/>
      <c r="D3147" s="1166"/>
      <c r="E3147" s="587" t="e">
        <f t="shared" si="80"/>
        <v>#DIV/0!</v>
      </c>
    </row>
    <row r="3148" spans="1:5" s="17" customFormat="1" ht="16.75" customHeight="1" outlineLevel="2">
      <c r="A3148" s="1163">
        <v>61</v>
      </c>
      <c r="B3148" s="1164"/>
      <c r="C3148" s="1165"/>
      <c r="D3148" s="1166"/>
      <c r="E3148" s="587" t="e">
        <f t="shared" si="80"/>
        <v>#DIV/0!</v>
      </c>
    </row>
    <row r="3149" spans="1:5" s="17" customFormat="1" ht="16.75" customHeight="1" outlineLevel="2">
      <c r="A3149" s="1163">
        <v>62</v>
      </c>
      <c r="B3149" s="1164"/>
      <c r="C3149" s="1165"/>
      <c r="D3149" s="1166"/>
      <c r="E3149" s="587" t="e">
        <f t="shared" si="80"/>
        <v>#DIV/0!</v>
      </c>
    </row>
    <row r="3150" spans="1:5" s="17" customFormat="1" ht="16.75" customHeight="1" outlineLevel="2">
      <c r="A3150" s="1163">
        <v>63</v>
      </c>
      <c r="B3150" s="1164"/>
      <c r="C3150" s="1165"/>
      <c r="D3150" s="1166"/>
      <c r="E3150" s="587" t="e">
        <f t="shared" si="80"/>
        <v>#DIV/0!</v>
      </c>
    </row>
    <row r="3151" spans="1:5" s="17" customFormat="1" ht="16.75" customHeight="1" outlineLevel="2">
      <c r="A3151" s="1163">
        <v>64</v>
      </c>
      <c r="B3151" s="1164"/>
      <c r="C3151" s="1165"/>
      <c r="D3151" s="1166"/>
      <c r="E3151" s="587" t="e">
        <f t="shared" si="80"/>
        <v>#DIV/0!</v>
      </c>
    </row>
    <row r="3152" spans="1:5" s="17" customFormat="1" ht="16.75" customHeight="1" outlineLevel="2">
      <c r="A3152" s="1163">
        <v>65</v>
      </c>
      <c r="B3152" s="1164"/>
      <c r="C3152" s="1165"/>
      <c r="D3152" s="1166"/>
      <c r="E3152" s="587" t="e">
        <f t="shared" si="80"/>
        <v>#DIV/0!</v>
      </c>
    </row>
    <row r="3153" spans="1:5" s="17" customFormat="1" ht="16.75" customHeight="1" outlineLevel="2">
      <c r="A3153" s="1163">
        <v>66</v>
      </c>
      <c r="B3153" s="1164"/>
      <c r="C3153" s="1165"/>
      <c r="D3153" s="1166"/>
      <c r="E3153" s="587" t="e">
        <f t="shared" ref="E3153:E3216" si="81">IF(AND(C3153&gt;=D$3081,C3153&lt;=D$3080),1,0)</f>
        <v>#DIV/0!</v>
      </c>
    </row>
    <row r="3154" spans="1:5" s="17" customFormat="1" ht="16.75" customHeight="1" outlineLevel="2">
      <c r="A3154" s="1163">
        <v>67</v>
      </c>
      <c r="B3154" s="1164"/>
      <c r="C3154" s="1165"/>
      <c r="D3154" s="1166"/>
      <c r="E3154" s="587" t="e">
        <f t="shared" si="81"/>
        <v>#DIV/0!</v>
      </c>
    </row>
    <row r="3155" spans="1:5" s="17" customFormat="1" ht="16.75" customHeight="1" outlineLevel="2">
      <c r="A3155" s="1163">
        <v>68</v>
      </c>
      <c r="B3155" s="1164"/>
      <c r="C3155" s="1165"/>
      <c r="D3155" s="1166"/>
      <c r="E3155" s="587" t="e">
        <f t="shared" si="81"/>
        <v>#DIV/0!</v>
      </c>
    </row>
    <row r="3156" spans="1:5" s="17" customFormat="1" ht="16.75" customHeight="1" outlineLevel="2">
      <c r="A3156" s="1163">
        <v>69</v>
      </c>
      <c r="B3156" s="1164"/>
      <c r="C3156" s="1165"/>
      <c r="D3156" s="1166"/>
      <c r="E3156" s="587" t="e">
        <f t="shared" si="81"/>
        <v>#DIV/0!</v>
      </c>
    </row>
    <row r="3157" spans="1:5" s="17" customFormat="1" ht="16.75" customHeight="1" outlineLevel="2">
      <c r="A3157" s="1163">
        <v>70</v>
      </c>
      <c r="B3157" s="1164"/>
      <c r="C3157" s="1165"/>
      <c r="D3157" s="1166"/>
      <c r="E3157" s="587" t="e">
        <f t="shared" si="81"/>
        <v>#DIV/0!</v>
      </c>
    </row>
    <row r="3158" spans="1:5" s="17" customFormat="1" ht="16.75" customHeight="1" outlineLevel="2">
      <c r="A3158" s="1163">
        <v>71</v>
      </c>
      <c r="B3158" s="1164"/>
      <c r="C3158" s="1165"/>
      <c r="D3158" s="1166"/>
      <c r="E3158" s="587" t="e">
        <f t="shared" si="81"/>
        <v>#DIV/0!</v>
      </c>
    </row>
    <row r="3159" spans="1:5" s="17" customFormat="1" ht="16.75" customHeight="1" outlineLevel="2">
      <c r="A3159" s="1163">
        <v>72</v>
      </c>
      <c r="B3159" s="1164"/>
      <c r="C3159" s="1165"/>
      <c r="D3159" s="1166"/>
      <c r="E3159" s="587" t="e">
        <f t="shared" si="81"/>
        <v>#DIV/0!</v>
      </c>
    </row>
    <row r="3160" spans="1:5" s="17" customFormat="1" ht="16.75" customHeight="1" outlineLevel="2">
      <c r="A3160" s="1163">
        <v>73</v>
      </c>
      <c r="B3160" s="1164"/>
      <c r="C3160" s="1165"/>
      <c r="D3160" s="1166"/>
      <c r="E3160" s="587" t="e">
        <f t="shared" si="81"/>
        <v>#DIV/0!</v>
      </c>
    </row>
    <row r="3161" spans="1:5" s="17" customFormat="1" ht="16.75" customHeight="1" outlineLevel="2">
      <c r="A3161" s="1163">
        <v>74</v>
      </c>
      <c r="B3161" s="1164"/>
      <c r="C3161" s="1165"/>
      <c r="D3161" s="1166"/>
      <c r="E3161" s="587" t="e">
        <f t="shared" si="81"/>
        <v>#DIV/0!</v>
      </c>
    </row>
    <row r="3162" spans="1:5" s="17" customFormat="1" ht="16.75" customHeight="1" outlineLevel="2">
      <c r="A3162" s="1163">
        <v>75</v>
      </c>
      <c r="B3162" s="1164"/>
      <c r="C3162" s="1165"/>
      <c r="D3162" s="1166"/>
      <c r="E3162" s="587" t="e">
        <f t="shared" si="81"/>
        <v>#DIV/0!</v>
      </c>
    </row>
    <row r="3163" spans="1:5" s="17" customFormat="1" ht="16.75" customHeight="1" outlineLevel="2">
      <c r="A3163" s="1163">
        <v>76</v>
      </c>
      <c r="B3163" s="1164"/>
      <c r="C3163" s="1165"/>
      <c r="D3163" s="1166"/>
      <c r="E3163" s="587" t="e">
        <f t="shared" si="81"/>
        <v>#DIV/0!</v>
      </c>
    </row>
    <row r="3164" spans="1:5" s="17" customFormat="1" ht="16.75" customHeight="1" outlineLevel="2">
      <c r="A3164" s="1163">
        <v>77</v>
      </c>
      <c r="B3164" s="1164"/>
      <c r="C3164" s="1165"/>
      <c r="D3164" s="1166"/>
      <c r="E3164" s="587" t="e">
        <f t="shared" si="81"/>
        <v>#DIV/0!</v>
      </c>
    </row>
    <row r="3165" spans="1:5" s="17" customFormat="1" ht="16.75" customHeight="1" outlineLevel="2">
      <c r="A3165" s="1163">
        <v>78</v>
      </c>
      <c r="B3165" s="1164"/>
      <c r="C3165" s="1165"/>
      <c r="D3165" s="1166"/>
      <c r="E3165" s="587" t="e">
        <f t="shared" si="81"/>
        <v>#DIV/0!</v>
      </c>
    </row>
    <row r="3166" spans="1:5" s="17" customFormat="1" ht="16.75" customHeight="1" outlineLevel="2">
      <c r="A3166" s="1163">
        <v>79</v>
      </c>
      <c r="B3166" s="1164"/>
      <c r="C3166" s="1165"/>
      <c r="D3166" s="1166"/>
      <c r="E3166" s="587" t="e">
        <f t="shared" si="81"/>
        <v>#DIV/0!</v>
      </c>
    </row>
    <row r="3167" spans="1:5" s="17" customFormat="1" ht="16.75" customHeight="1" outlineLevel="2">
      <c r="A3167" s="1163">
        <v>80</v>
      </c>
      <c r="B3167" s="1164"/>
      <c r="C3167" s="1165"/>
      <c r="D3167" s="1166"/>
      <c r="E3167" s="587" t="e">
        <f t="shared" si="81"/>
        <v>#DIV/0!</v>
      </c>
    </row>
    <row r="3168" spans="1:5" s="17" customFormat="1" ht="16.75" customHeight="1" outlineLevel="2">
      <c r="A3168" s="1163">
        <v>81</v>
      </c>
      <c r="B3168" s="1164"/>
      <c r="C3168" s="1165"/>
      <c r="D3168" s="1166"/>
      <c r="E3168" s="587" t="e">
        <f t="shared" si="81"/>
        <v>#DIV/0!</v>
      </c>
    </row>
    <row r="3169" spans="1:5" s="17" customFormat="1" ht="16.75" customHeight="1" outlineLevel="2">
      <c r="A3169" s="1163">
        <v>82</v>
      </c>
      <c r="B3169" s="1164"/>
      <c r="C3169" s="1165"/>
      <c r="D3169" s="1166"/>
      <c r="E3169" s="587" t="e">
        <f t="shared" si="81"/>
        <v>#DIV/0!</v>
      </c>
    </row>
    <row r="3170" spans="1:5" s="17" customFormat="1" ht="16.75" customHeight="1" outlineLevel="2">
      <c r="A3170" s="1163">
        <v>83</v>
      </c>
      <c r="B3170" s="1164"/>
      <c r="C3170" s="1165"/>
      <c r="D3170" s="1166"/>
      <c r="E3170" s="587" t="e">
        <f t="shared" si="81"/>
        <v>#DIV/0!</v>
      </c>
    </row>
    <row r="3171" spans="1:5" s="17" customFormat="1" ht="16.75" customHeight="1" outlineLevel="2">
      <c r="A3171" s="1163">
        <v>84</v>
      </c>
      <c r="B3171" s="1164"/>
      <c r="C3171" s="1165"/>
      <c r="D3171" s="1166"/>
      <c r="E3171" s="587" t="e">
        <f t="shared" si="81"/>
        <v>#DIV/0!</v>
      </c>
    </row>
    <row r="3172" spans="1:5" s="17" customFormat="1" ht="16.75" customHeight="1" outlineLevel="2">
      <c r="A3172" s="1163">
        <v>85</v>
      </c>
      <c r="B3172" s="1164"/>
      <c r="C3172" s="1165"/>
      <c r="D3172" s="1166"/>
      <c r="E3172" s="587" t="e">
        <f t="shared" si="81"/>
        <v>#DIV/0!</v>
      </c>
    </row>
    <row r="3173" spans="1:5" s="17" customFormat="1" ht="16.75" customHeight="1" outlineLevel="2">
      <c r="A3173" s="1163">
        <v>86</v>
      </c>
      <c r="B3173" s="1164"/>
      <c r="C3173" s="1165"/>
      <c r="D3173" s="1166"/>
      <c r="E3173" s="587" t="e">
        <f t="shared" si="81"/>
        <v>#DIV/0!</v>
      </c>
    </row>
    <row r="3174" spans="1:5" s="17" customFormat="1" ht="16.75" customHeight="1" outlineLevel="2">
      <c r="A3174" s="1163">
        <v>87</v>
      </c>
      <c r="B3174" s="1164"/>
      <c r="C3174" s="1165"/>
      <c r="D3174" s="1166"/>
      <c r="E3174" s="587" t="e">
        <f t="shared" si="81"/>
        <v>#DIV/0!</v>
      </c>
    </row>
    <row r="3175" spans="1:5" s="17" customFormat="1" ht="16.75" customHeight="1" outlineLevel="2">
      <c r="A3175" s="1163">
        <v>88</v>
      </c>
      <c r="B3175" s="1164"/>
      <c r="C3175" s="1165"/>
      <c r="D3175" s="1166"/>
      <c r="E3175" s="587" t="e">
        <f t="shared" si="81"/>
        <v>#DIV/0!</v>
      </c>
    </row>
    <row r="3176" spans="1:5" s="17" customFormat="1" ht="16.75" customHeight="1" outlineLevel="2">
      <c r="A3176" s="1163">
        <v>89</v>
      </c>
      <c r="B3176" s="1164"/>
      <c r="C3176" s="1165"/>
      <c r="D3176" s="1166"/>
      <c r="E3176" s="587" t="e">
        <f t="shared" si="81"/>
        <v>#DIV/0!</v>
      </c>
    </row>
    <row r="3177" spans="1:5" s="17" customFormat="1" ht="16.75" customHeight="1" outlineLevel="2">
      <c r="A3177" s="1163">
        <v>90</v>
      </c>
      <c r="B3177" s="1164"/>
      <c r="C3177" s="1165"/>
      <c r="D3177" s="1166"/>
      <c r="E3177" s="587" t="e">
        <f t="shared" si="81"/>
        <v>#DIV/0!</v>
      </c>
    </row>
    <row r="3178" spans="1:5" s="17" customFormat="1" ht="16.75" customHeight="1" outlineLevel="2">
      <c r="A3178" s="1163">
        <v>91</v>
      </c>
      <c r="B3178" s="1164"/>
      <c r="C3178" s="1165"/>
      <c r="D3178" s="1166"/>
      <c r="E3178" s="587" t="e">
        <f t="shared" si="81"/>
        <v>#DIV/0!</v>
      </c>
    </row>
    <row r="3179" spans="1:5" s="17" customFormat="1" ht="16.75" customHeight="1" outlineLevel="2">
      <c r="A3179" s="1163">
        <v>92</v>
      </c>
      <c r="B3179" s="1164"/>
      <c r="C3179" s="1165"/>
      <c r="D3179" s="1166"/>
      <c r="E3179" s="587" t="e">
        <f t="shared" si="81"/>
        <v>#DIV/0!</v>
      </c>
    </row>
    <row r="3180" spans="1:5" s="17" customFormat="1" ht="16.75" customHeight="1" outlineLevel="2">
      <c r="A3180" s="1163">
        <v>93</v>
      </c>
      <c r="B3180" s="1164"/>
      <c r="C3180" s="1165"/>
      <c r="D3180" s="1166"/>
      <c r="E3180" s="587" t="e">
        <f t="shared" si="81"/>
        <v>#DIV/0!</v>
      </c>
    </row>
    <row r="3181" spans="1:5" s="17" customFormat="1" ht="16.75" customHeight="1" outlineLevel="2">
      <c r="A3181" s="1163">
        <v>94</v>
      </c>
      <c r="B3181" s="1164"/>
      <c r="C3181" s="1165"/>
      <c r="D3181" s="1166"/>
      <c r="E3181" s="587" t="e">
        <f t="shared" si="81"/>
        <v>#DIV/0!</v>
      </c>
    </row>
    <row r="3182" spans="1:5" s="17" customFormat="1" ht="16.75" customHeight="1" outlineLevel="2">
      <c r="A3182" s="1163">
        <v>95</v>
      </c>
      <c r="B3182" s="1164"/>
      <c r="C3182" s="1165"/>
      <c r="D3182" s="1166"/>
      <c r="E3182" s="587" t="e">
        <f t="shared" si="81"/>
        <v>#DIV/0!</v>
      </c>
    </row>
    <row r="3183" spans="1:5" s="17" customFormat="1" ht="16.75" customHeight="1" outlineLevel="2">
      <c r="A3183" s="1163">
        <v>96</v>
      </c>
      <c r="B3183" s="1164"/>
      <c r="C3183" s="1165"/>
      <c r="D3183" s="1166"/>
      <c r="E3183" s="587" t="e">
        <f t="shared" si="81"/>
        <v>#DIV/0!</v>
      </c>
    </row>
    <row r="3184" spans="1:5" s="17" customFormat="1" ht="16.75" customHeight="1" outlineLevel="2">
      <c r="A3184" s="1163">
        <v>97</v>
      </c>
      <c r="B3184" s="1164"/>
      <c r="C3184" s="1165"/>
      <c r="D3184" s="1166"/>
      <c r="E3184" s="587" t="e">
        <f t="shared" si="81"/>
        <v>#DIV/0!</v>
      </c>
    </row>
    <row r="3185" spans="1:5" s="17" customFormat="1" ht="16.75" customHeight="1" outlineLevel="2">
      <c r="A3185" s="1163">
        <v>98</v>
      </c>
      <c r="B3185" s="1164"/>
      <c r="C3185" s="1165"/>
      <c r="D3185" s="1166"/>
      <c r="E3185" s="587" t="e">
        <f t="shared" si="81"/>
        <v>#DIV/0!</v>
      </c>
    </row>
    <row r="3186" spans="1:5" s="17" customFormat="1" ht="16.75" customHeight="1" outlineLevel="2">
      <c r="A3186" s="1163">
        <v>99</v>
      </c>
      <c r="B3186" s="1164"/>
      <c r="C3186" s="1165"/>
      <c r="D3186" s="1166"/>
      <c r="E3186" s="587" t="e">
        <f t="shared" si="81"/>
        <v>#DIV/0!</v>
      </c>
    </row>
    <row r="3187" spans="1:5" s="17" customFormat="1" ht="16.75" customHeight="1" outlineLevel="2">
      <c r="A3187" s="1163">
        <v>100</v>
      </c>
      <c r="B3187" s="1164"/>
      <c r="C3187" s="1165"/>
      <c r="D3187" s="1166"/>
      <c r="E3187" s="587" t="e">
        <f t="shared" si="81"/>
        <v>#DIV/0!</v>
      </c>
    </row>
    <row r="3188" spans="1:5" s="17" customFormat="1" ht="16.75" customHeight="1" outlineLevel="2">
      <c r="A3188" s="1163">
        <v>101</v>
      </c>
      <c r="B3188" s="1164"/>
      <c r="C3188" s="1165"/>
      <c r="D3188" s="1166"/>
      <c r="E3188" s="587" t="e">
        <f t="shared" si="81"/>
        <v>#DIV/0!</v>
      </c>
    </row>
    <row r="3189" spans="1:5" s="17" customFormat="1" ht="16.75" customHeight="1" outlineLevel="2">
      <c r="A3189" s="1163">
        <v>102</v>
      </c>
      <c r="B3189" s="1164"/>
      <c r="C3189" s="1165"/>
      <c r="D3189" s="1166"/>
      <c r="E3189" s="587" t="e">
        <f t="shared" si="81"/>
        <v>#DIV/0!</v>
      </c>
    </row>
    <row r="3190" spans="1:5" s="17" customFormat="1" ht="16.75" customHeight="1" outlineLevel="2">
      <c r="A3190" s="1163">
        <v>103</v>
      </c>
      <c r="B3190" s="1164"/>
      <c r="C3190" s="1165"/>
      <c r="D3190" s="1166"/>
      <c r="E3190" s="587" t="e">
        <f t="shared" si="81"/>
        <v>#DIV/0!</v>
      </c>
    </row>
    <row r="3191" spans="1:5" s="17" customFormat="1" ht="16.75" customHeight="1" outlineLevel="2">
      <c r="A3191" s="1163">
        <v>104</v>
      </c>
      <c r="B3191" s="1164"/>
      <c r="C3191" s="1165"/>
      <c r="D3191" s="1166"/>
      <c r="E3191" s="587" t="e">
        <f t="shared" si="81"/>
        <v>#DIV/0!</v>
      </c>
    </row>
    <row r="3192" spans="1:5" s="17" customFormat="1" ht="16.75" customHeight="1" outlineLevel="2">
      <c r="A3192" s="1163">
        <v>105</v>
      </c>
      <c r="B3192" s="1164"/>
      <c r="C3192" s="1165"/>
      <c r="D3192" s="1166"/>
      <c r="E3192" s="587" t="e">
        <f t="shared" si="81"/>
        <v>#DIV/0!</v>
      </c>
    </row>
    <row r="3193" spans="1:5" s="17" customFormat="1" ht="16.75" customHeight="1" outlineLevel="2">
      <c r="A3193" s="1163">
        <v>106</v>
      </c>
      <c r="B3193" s="1164"/>
      <c r="C3193" s="1165"/>
      <c r="D3193" s="1166"/>
      <c r="E3193" s="587" t="e">
        <f t="shared" si="81"/>
        <v>#DIV/0!</v>
      </c>
    </row>
    <row r="3194" spans="1:5" s="17" customFormat="1" ht="16.75" customHeight="1" outlineLevel="2">
      <c r="A3194" s="1163">
        <v>107</v>
      </c>
      <c r="B3194" s="1164"/>
      <c r="C3194" s="1165"/>
      <c r="D3194" s="1166"/>
      <c r="E3194" s="587" t="e">
        <f t="shared" si="81"/>
        <v>#DIV/0!</v>
      </c>
    </row>
    <row r="3195" spans="1:5" s="17" customFormat="1" ht="16.75" customHeight="1" outlineLevel="2">
      <c r="A3195" s="1163">
        <v>108</v>
      </c>
      <c r="B3195" s="1164"/>
      <c r="C3195" s="1165"/>
      <c r="D3195" s="1166"/>
      <c r="E3195" s="587" t="e">
        <f t="shared" si="81"/>
        <v>#DIV/0!</v>
      </c>
    </row>
    <row r="3196" spans="1:5" s="17" customFormat="1" ht="16.75" customHeight="1" outlineLevel="2">
      <c r="A3196" s="1163">
        <v>109</v>
      </c>
      <c r="B3196" s="1164"/>
      <c r="C3196" s="1165"/>
      <c r="D3196" s="1166"/>
      <c r="E3196" s="587" t="e">
        <f t="shared" si="81"/>
        <v>#DIV/0!</v>
      </c>
    </row>
    <row r="3197" spans="1:5" s="17" customFormat="1" ht="16.75" customHeight="1" outlineLevel="2">
      <c r="A3197" s="1163">
        <v>110</v>
      </c>
      <c r="B3197" s="1164"/>
      <c r="C3197" s="1165"/>
      <c r="D3197" s="1166"/>
      <c r="E3197" s="587" t="e">
        <f t="shared" si="81"/>
        <v>#DIV/0!</v>
      </c>
    </row>
    <row r="3198" spans="1:5" s="17" customFormat="1" ht="16.75" customHeight="1" outlineLevel="2">
      <c r="A3198" s="1163">
        <v>111</v>
      </c>
      <c r="B3198" s="1164"/>
      <c r="C3198" s="1165"/>
      <c r="D3198" s="1166"/>
      <c r="E3198" s="587" t="e">
        <f t="shared" si="81"/>
        <v>#DIV/0!</v>
      </c>
    </row>
    <row r="3199" spans="1:5" s="17" customFormat="1" ht="16.75" customHeight="1" outlineLevel="2">
      <c r="A3199" s="1163">
        <v>112</v>
      </c>
      <c r="B3199" s="1164"/>
      <c r="C3199" s="1165"/>
      <c r="D3199" s="1166"/>
      <c r="E3199" s="587" t="e">
        <f t="shared" si="81"/>
        <v>#DIV/0!</v>
      </c>
    </row>
    <row r="3200" spans="1:5" s="17" customFormat="1" ht="16.75" customHeight="1" outlineLevel="2">
      <c r="A3200" s="1163">
        <v>113</v>
      </c>
      <c r="B3200" s="1164"/>
      <c r="C3200" s="1165"/>
      <c r="D3200" s="1166"/>
      <c r="E3200" s="587" t="e">
        <f t="shared" si="81"/>
        <v>#DIV/0!</v>
      </c>
    </row>
    <row r="3201" spans="1:5" s="17" customFormat="1" ht="16.75" customHeight="1" outlineLevel="2">
      <c r="A3201" s="1163">
        <v>114</v>
      </c>
      <c r="B3201" s="1164"/>
      <c r="C3201" s="1165"/>
      <c r="D3201" s="1166"/>
      <c r="E3201" s="587" t="e">
        <f t="shared" si="81"/>
        <v>#DIV/0!</v>
      </c>
    </row>
    <row r="3202" spans="1:5" s="17" customFormat="1" ht="16.75" customHeight="1" outlineLevel="2">
      <c r="A3202" s="1163">
        <v>115</v>
      </c>
      <c r="B3202" s="1164"/>
      <c r="C3202" s="1165"/>
      <c r="D3202" s="1166"/>
      <c r="E3202" s="587" t="e">
        <f t="shared" si="81"/>
        <v>#DIV/0!</v>
      </c>
    </row>
    <row r="3203" spans="1:5" s="17" customFormat="1" ht="16.75" customHeight="1" outlineLevel="2">
      <c r="A3203" s="1163">
        <v>116</v>
      </c>
      <c r="B3203" s="1164"/>
      <c r="C3203" s="1165"/>
      <c r="D3203" s="1166"/>
      <c r="E3203" s="587" t="e">
        <f t="shared" si="81"/>
        <v>#DIV/0!</v>
      </c>
    </row>
    <row r="3204" spans="1:5" s="17" customFormat="1" ht="16.75" customHeight="1" outlineLevel="2">
      <c r="A3204" s="1163">
        <v>117</v>
      </c>
      <c r="B3204" s="1164"/>
      <c r="C3204" s="1165"/>
      <c r="D3204" s="1166"/>
      <c r="E3204" s="587" t="e">
        <f t="shared" si="81"/>
        <v>#DIV/0!</v>
      </c>
    </row>
    <row r="3205" spans="1:5" s="17" customFormat="1" ht="16.75" customHeight="1" outlineLevel="2">
      <c r="A3205" s="1163">
        <v>118</v>
      </c>
      <c r="B3205" s="1164"/>
      <c r="C3205" s="1165"/>
      <c r="D3205" s="1166"/>
      <c r="E3205" s="587" t="e">
        <f t="shared" si="81"/>
        <v>#DIV/0!</v>
      </c>
    </row>
    <row r="3206" spans="1:5" s="17" customFormat="1" ht="16.75" customHeight="1" outlineLevel="2">
      <c r="A3206" s="1163">
        <v>119</v>
      </c>
      <c r="B3206" s="1164"/>
      <c r="C3206" s="1165"/>
      <c r="D3206" s="1166"/>
      <c r="E3206" s="587" t="e">
        <f t="shared" si="81"/>
        <v>#DIV/0!</v>
      </c>
    </row>
    <row r="3207" spans="1:5" s="17" customFormat="1" ht="16.75" customHeight="1" outlineLevel="2">
      <c r="A3207" s="1163">
        <v>120</v>
      </c>
      <c r="B3207" s="1164"/>
      <c r="C3207" s="1165"/>
      <c r="D3207" s="1166"/>
      <c r="E3207" s="587" t="e">
        <f t="shared" si="81"/>
        <v>#DIV/0!</v>
      </c>
    </row>
    <row r="3208" spans="1:5" s="17" customFormat="1" ht="16.75" customHeight="1" outlineLevel="2">
      <c r="A3208" s="1163">
        <v>121</v>
      </c>
      <c r="B3208" s="1164"/>
      <c r="C3208" s="1165"/>
      <c r="D3208" s="1166"/>
      <c r="E3208" s="587" t="e">
        <f t="shared" si="81"/>
        <v>#DIV/0!</v>
      </c>
    </row>
    <row r="3209" spans="1:5" s="17" customFormat="1" ht="16.75" customHeight="1" outlineLevel="2">
      <c r="A3209" s="1163">
        <v>122</v>
      </c>
      <c r="B3209" s="1164"/>
      <c r="C3209" s="1165"/>
      <c r="D3209" s="1166"/>
      <c r="E3209" s="587" t="e">
        <f t="shared" si="81"/>
        <v>#DIV/0!</v>
      </c>
    </row>
    <row r="3210" spans="1:5" s="17" customFormat="1" ht="16.75" customHeight="1" outlineLevel="2">
      <c r="A3210" s="1163">
        <v>123</v>
      </c>
      <c r="B3210" s="1164"/>
      <c r="C3210" s="1165"/>
      <c r="D3210" s="1166"/>
      <c r="E3210" s="587" t="e">
        <f t="shared" si="81"/>
        <v>#DIV/0!</v>
      </c>
    </row>
    <row r="3211" spans="1:5" s="17" customFormat="1" ht="16.75" customHeight="1" outlineLevel="2">
      <c r="A3211" s="1163">
        <v>124</v>
      </c>
      <c r="B3211" s="1164"/>
      <c r="C3211" s="1165"/>
      <c r="D3211" s="1166"/>
      <c r="E3211" s="587" t="e">
        <f t="shared" si="81"/>
        <v>#DIV/0!</v>
      </c>
    </row>
    <row r="3212" spans="1:5" s="17" customFormat="1" ht="16.75" customHeight="1" outlineLevel="2">
      <c r="A3212" s="1163">
        <v>125</v>
      </c>
      <c r="B3212" s="1164"/>
      <c r="C3212" s="1165"/>
      <c r="D3212" s="1166"/>
      <c r="E3212" s="587" t="e">
        <f t="shared" si="81"/>
        <v>#DIV/0!</v>
      </c>
    </row>
    <row r="3213" spans="1:5" s="17" customFormat="1" ht="16.75" customHeight="1" outlineLevel="2">
      <c r="A3213" s="1163">
        <v>126</v>
      </c>
      <c r="B3213" s="1164"/>
      <c r="C3213" s="1165"/>
      <c r="D3213" s="1166"/>
      <c r="E3213" s="587" t="e">
        <f t="shared" si="81"/>
        <v>#DIV/0!</v>
      </c>
    </row>
    <row r="3214" spans="1:5" s="17" customFormat="1" ht="16.75" customHeight="1" outlineLevel="2">
      <c r="A3214" s="1163">
        <v>127</v>
      </c>
      <c r="B3214" s="1164"/>
      <c r="C3214" s="1165"/>
      <c r="D3214" s="1166"/>
      <c r="E3214" s="587" t="e">
        <f t="shared" si="81"/>
        <v>#DIV/0!</v>
      </c>
    </row>
    <row r="3215" spans="1:5" s="17" customFormat="1" ht="16.75" customHeight="1" outlineLevel="2">
      <c r="A3215" s="1163">
        <v>128</v>
      </c>
      <c r="B3215" s="1164"/>
      <c r="C3215" s="1165"/>
      <c r="D3215" s="1166"/>
      <c r="E3215" s="587" t="e">
        <f t="shared" si="81"/>
        <v>#DIV/0!</v>
      </c>
    </row>
    <row r="3216" spans="1:5" s="17" customFormat="1" ht="16.75" customHeight="1" outlineLevel="2">
      <c r="A3216" s="1163">
        <v>129</v>
      </c>
      <c r="B3216" s="1164"/>
      <c r="C3216" s="1165"/>
      <c r="D3216" s="1166"/>
      <c r="E3216" s="587" t="e">
        <f t="shared" si="81"/>
        <v>#DIV/0!</v>
      </c>
    </row>
    <row r="3217" spans="1:5" s="17" customFormat="1" ht="16.75" customHeight="1" outlineLevel="2">
      <c r="A3217" s="1163">
        <v>130</v>
      </c>
      <c r="B3217" s="1164"/>
      <c r="C3217" s="1165"/>
      <c r="D3217" s="1166"/>
      <c r="E3217" s="587" t="e">
        <f t="shared" ref="E3217:E3280" si="82">IF(AND(C3217&gt;=D$3081,C3217&lt;=D$3080),1,0)</f>
        <v>#DIV/0!</v>
      </c>
    </row>
    <row r="3218" spans="1:5" s="17" customFormat="1" ht="16.75" customHeight="1" outlineLevel="2">
      <c r="A3218" s="1163">
        <v>131</v>
      </c>
      <c r="B3218" s="1164"/>
      <c r="C3218" s="1165"/>
      <c r="D3218" s="1166"/>
      <c r="E3218" s="587" t="e">
        <f t="shared" si="82"/>
        <v>#DIV/0!</v>
      </c>
    </row>
    <row r="3219" spans="1:5" s="17" customFormat="1" ht="16.75" customHeight="1" outlineLevel="2">
      <c r="A3219" s="1163">
        <v>132</v>
      </c>
      <c r="B3219" s="1164"/>
      <c r="C3219" s="1165"/>
      <c r="D3219" s="1166"/>
      <c r="E3219" s="587" t="e">
        <f t="shared" si="82"/>
        <v>#DIV/0!</v>
      </c>
    </row>
    <row r="3220" spans="1:5" s="17" customFormat="1" ht="16.75" customHeight="1" outlineLevel="2">
      <c r="A3220" s="1163">
        <v>133</v>
      </c>
      <c r="B3220" s="1164"/>
      <c r="C3220" s="1165"/>
      <c r="D3220" s="1166"/>
      <c r="E3220" s="587" t="e">
        <f t="shared" si="82"/>
        <v>#DIV/0!</v>
      </c>
    </row>
    <row r="3221" spans="1:5" s="17" customFormat="1" ht="16.75" customHeight="1" outlineLevel="2">
      <c r="A3221" s="1163">
        <v>134</v>
      </c>
      <c r="B3221" s="1164"/>
      <c r="C3221" s="1165"/>
      <c r="D3221" s="1166"/>
      <c r="E3221" s="587" t="e">
        <f t="shared" si="82"/>
        <v>#DIV/0!</v>
      </c>
    </row>
    <row r="3222" spans="1:5" s="17" customFormat="1" ht="16.75" customHeight="1" outlineLevel="2">
      <c r="A3222" s="1163">
        <v>135</v>
      </c>
      <c r="B3222" s="1164"/>
      <c r="C3222" s="1165"/>
      <c r="D3222" s="1166"/>
      <c r="E3222" s="587" t="e">
        <f t="shared" si="82"/>
        <v>#DIV/0!</v>
      </c>
    </row>
    <row r="3223" spans="1:5" s="17" customFormat="1" ht="16.75" customHeight="1" outlineLevel="2">
      <c r="A3223" s="1163">
        <v>136</v>
      </c>
      <c r="B3223" s="1164"/>
      <c r="C3223" s="1165"/>
      <c r="D3223" s="1166"/>
      <c r="E3223" s="587" t="e">
        <f t="shared" si="82"/>
        <v>#DIV/0!</v>
      </c>
    </row>
    <row r="3224" spans="1:5" s="17" customFormat="1" ht="16.75" customHeight="1" outlineLevel="2">
      <c r="A3224" s="1163">
        <v>137</v>
      </c>
      <c r="B3224" s="1164"/>
      <c r="C3224" s="1165"/>
      <c r="D3224" s="1166"/>
      <c r="E3224" s="587" t="e">
        <f t="shared" si="82"/>
        <v>#DIV/0!</v>
      </c>
    </row>
    <row r="3225" spans="1:5" s="17" customFormat="1" ht="16.75" customHeight="1" outlineLevel="2">
      <c r="A3225" s="1163">
        <v>138</v>
      </c>
      <c r="B3225" s="1164"/>
      <c r="C3225" s="1165"/>
      <c r="D3225" s="1166"/>
      <c r="E3225" s="587" t="e">
        <f t="shared" si="82"/>
        <v>#DIV/0!</v>
      </c>
    </row>
    <row r="3226" spans="1:5" s="17" customFormat="1" ht="16.75" customHeight="1" outlineLevel="2">
      <c r="A3226" s="1163">
        <v>139</v>
      </c>
      <c r="B3226" s="1164"/>
      <c r="C3226" s="1165"/>
      <c r="D3226" s="1166"/>
      <c r="E3226" s="587" t="e">
        <f t="shared" si="82"/>
        <v>#DIV/0!</v>
      </c>
    </row>
    <row r="3227" spans="1:5" s="17" customFormat="1" ht="16.75" customHeight="1" outlineLevel="2">
      <c r="A3227" s="1163">
        <v>140</v>
      </c>
      <c r="B3227" s="1164"/>
      <c r="C3227" s="1165"/>
      <c r="D3227" s="1166"/>
      <c r="E3227" s="587" t="e">
        <f t="shared" si="82"/>
        <v>#DIV/0!</v>
      </c>
    </row>
    <row r="3228" spans="1:5" s="17" customFormat="1" ht="16.75" customHeight="1" outlineLevel="2">
      <c r="A3228" s="1163">
        <v>141</v>
      </c>
      <c r="B3228" s="1164"/>
      <c r="C3228" s="1165"/>
      <c r="D3228" s="1166"/>
      <c r="E3228" s="587" t="e">
        <f t="shared" si="82"/>
        <v>#DIV/0!</v>
      </c>
    </row>
    <row r="3229" spans="1:5" s="17" customFormat="1" ht="16.75" customHeight="1" outlineLevel="2">
      <c r="A3229" s="1163">
        <v>142</v>
      </c>
      <c r="B3229" s="1164"/>
      <c r="C3229" s="1165"/>
      <c r="D3229" s="1166"/>
      <c r="E3229" s="587" t="e">
        <f t="shared" si="82"/>
        <v>#DIV/0!</v>
      </c>
    </row>
    <row r="3230" spans="1:5" s="17" customFormat="1" ht="16.75" customHeight="1" outlineLevel="2">
      <c r="A3230" s="1163">
        <v>143</v>
      </c>
      <c r="B3230" s="1164"/>
      <c r="C3230" s="1165"/>
      <c r="D3230" s="1166"/>
      <c r="E3230" s="587" t="e">
        <f t="shared" si="82"/>
        <v>#DIV/0!</v>
      </c>
    </row>
    <row r="3231" spans="1:5" s="17" customFormat="1" ht="16.75" customHeight="1" outlineLevel="2">
      <c r="A3231" s="1163">
        <v>144</v>
      </c>
      <c r="B3231" s="1164"/>
      <c r="C3231" s="1165"/>
      <c r="D3231" s="1166"/>
      <c r="E3231" s="587" t="e">
        <f t="shared" ref="E3231:E3235" si="83">IF(AND(C3231&gt;=D$3081,C3231&lt;=D$3080),1,0)</f>
        <v>#DIV/0!</v>
      </c>
    </row>
    <row r="3232" spans="1:5" s="17" customFormat="1" ht="16.75" customHeight="1" outlineLevel="2">
      <c r="A3232" s="1163">
        <v>145</v>
      </c>
      <c r="B3232" s="1164"/>
      <c r="C3232" s="1165"/>
      <c r="D3232" s="1166"/>
      <c r="E3232" s="587" t="e">
        <f t="shared" si="83"/>
        <v>#DIV/0!</v>
      </c>
    </row>
    <row r="3233" spans="1:5" s="17" customFormat="1" ht="16.75" customHeight="1" outlineLevel="2">
      <c r="A3233" s="1163">
        <v>146</v>
      </c>
      <c r="B3233" s="1164"/>
      <c r="C3233" s="1165"/>
      <c r="D3233" s="1166"/>
      <c r="E3233" s="587" t="e">
        <f t="shared" si="83"/>
        <v>#DIV/0!</v>
      </c>
    </row>
    <row r="3234" spans="1:5" s="17" customFormat="1" ht="16.75" customHeight="1" outlineLevel="2">
      <c r="A3234" s="1163">
        <v>147</v>
      </c>
      <c r="B3234" s="1164"/>
      <c r="C3234" s="1165"/>
      <c r="D3234" s="1166"/>
      <c r="E3234" s="587" t="e">
        <f t="shared" si="83"/>
        <v>#DIV/0!</v>
      </c>
    </row>
    <row r="3235" spans="1:5" s="17" customFormat="1" ht="16.75" customHeight="1" outlineLevel="2">
      <c r="A3235" s="1163">
        <v>148</v>
      </c>
      <c r="B3235" s="1164"/>
      <c r="C3235" s="1165"/>
      <c r="D3235" s="1166"/>
      <c r="E3235" s="587" t="e">
        <f t="shared" si="83"/>
        <v>#DIV/0!</v>
      </c>
    </row>
    <row r="3236" spans="1:5" s="17" customFormat="1" ht="16.75" customHeight="1" outlineLevel="2">
      <c r="A3236" s="1163">
        <v>149</v>
      </c>
      <c r="B3236" s="1164"/>
      <c r="C3236" s="1165"/>
      <c r="D3236" s="1166"/>
      <c r="E3236" s="587" t="e">
        <f t="shared" si="82"/>
        <v>#DIV/0!</v>
      </c>
    </row>
    <row r="3237" spans="1:5" s="17" customFormat="1" ht="16.75" customHeight="1" outlineLevel="2">
      <c r="A3237" s="1163">
        <v>150</v>
      </c>
      <c r="B3237" s="1164"/>
      <c r="C3237" s="1165"/>
      <c r="D3237" s="1166"/>
      <c r="E3237" s="587" t="e">
        <f t="shared" si="82"/>
        <v>#DIV/0!</v>
      </c>
    </row>
    <row r="3238" spans="1:5" s="17" customFormat="1" ht="16.75" customHeight="1" outlineLevel="2">
      <c r="A3238" s="1163">
        <v>151</v>
      </c>
      <c r="B3238" s="1164"/>
      <c r="C3238" s="1165"/>
      <c r="D3238" s="1166"/>
      <c r="E3238" s="587" t="e">
        <f t="shared" si="82"/>
        <v>#DIV/0!</v>
      </c>
    </row>
    <row r="3239" spans="1:5" s="17" customFormat="1" ht="16.75" customHeight="1" outlineLevel="2">
      <c r="A3239" s="1163">
        <v>152</v>
      </c>
      <c r="B3239" s="1164"/>
      <c r="C3239" s="1165"/>
      <c r="D3239" s="1166"/>
      <c r="E3239" s="587" t="e">
        <f t="shared" si="82"/>
        <v>#DIV/0!</v>
      </c>
    </row>
    <row r="3240" spans="1:5" s="17" customFormat="1" ht="16.75" customHeight="1" outlineLevel="2">
      <c r="A3240" s="1163">
        <v>153</v>
      </c>
      <c r="B3240" s="1164"/>
      <c r="C3240" s="1165"/>
      <c r="D3240" s="1166"/>
      <c r="E3240" s="587" t="e">
        <f t="shared" si="82"/>
        <v>#DIV/0!</v>
      </c>
    </row>
    <row r="3241" spans="1:5" s="17" customFormat="1" ht="16.75" customHeight="1" outlineLevel="2">
      <c r="A3241" s="1163">
        <v>154</v>
      </c>
      <c r="B3241" s="1164"/>
      <c r="C3241" s="1165"/>
      <c r="D3241" s="1166"/>
      <c r="E3241" s="587" t="e">
        <f t="shared" si="82"/>
        <v>#DIV/0!</v>
      </c>
    </row>
    <row r="3242" spans="1:5" s="17" customFormat="1" ht="16.75" customHeight="1" outlineLevel="2">
      <c r="A3242" s="1163">
        <v>155</v>
      </c>
      <c r="B3242" s="1164"/>
      <c r="C3242" s="1165"/>
      <c r="D3242" s="1166"/>
      <c r="E3242" s="587" t="e">
        <f t="shared" si="82"/>
        <v>#DIV/0!</v>
      </c>
    </row>
    <row r="3243" spans="1:5" s="17" customFormat="1" ht="16.75" customHeight="1" outlineLevel="2">
      <c r="A3243" s="1163">
        <v>156</v>
      </c>
      <c r="B3243" s="1164"/>
      <c r="C3243" s="1165"/>
      <c r="D3243" s="1166"/>
      <c r="E3243" s="587" t="e">
        <f t="shared" si="82"/>
        <v>#DIV/0!</v>
      </c>
    </row>
    <row r="3244" spans="1:5" s="17" customFormat="1" ht="16.75" customHeight="1" outlineLevel="2">
      <c r="A3244" s="1163">
        <v>157</v>
      </c>
      <c r="B3244" s="1164"/>
      <c r="C3244" s="1165"/>
      <c r="D3244" s="1166"/>
      <c r="E3244" s="587" t="e">
        <f t="shared" si="82"/>
        <v>#DIV/0!</v>
      </c>
    </row>
    <row r="3245" spans="1:5" s="17" customFormat="1" ht="16.75" customHeight="1" outlineLevel="2">
      <c r="A3245" s="1163">
        <v>158</v>
      </c>
      <c r="B3245" s="1164"/>
      <c r="C3245" s="1165"/>
      <c r="D3245" s="1166"/>
      <c r="E3245" s="587" t="e">
        <f t="shared" si="82"/>
        <v>#DIV/0!</v>
      </c>
    </row>
    <row r="3246" spans="1:5" s="17" customFormat="1" ht="16.75" customHeight="1" outlineLevel="2">
      <c r="A3246" s="1163">
        <v>159</v>
      </c>
      <c r="B3246" s="1164"/>
      <c r="C3246" s="1165"/>
      <c r="D3246" s="1166"/>
      <c r="E3246" s="587" t="e">
        <f t="shared" si="82"/>
        <v>#DIV/0!</v>
      </c>
    </row>
    <row r="3247" spans="1:5" s="17" customFormat="1" ht="16.75" customHeight="1" outlineLevel="2">
      <c r="A3247" s="1163">
        <v>160</v>
      </c>
      <c r="B3247" s="1164"/>
      <c r="C3247" s="1165"/>
      <c r="D3247" s="1166"/>
      <c r="E3247" s="587" t="e">
        <f t="shared" si="82"/>
        <v>#DIV/0!</v>
      </c>
    </row>
    <row r="3248" spans="1:5" s="17" customFormat="1" ht="16.75" customHeight="1" outlineLevel="2">
      <c r="A3248" s="1163">
        <v>161</v>
      </c>
      <c r="B3248" s="1164"/>
      <c r="C3248" s="1165"/>
      <c r="D3248" s="1166"/>
      <c r="E3248" s="587" t="e">
        <f t="shared" si="82"/>
        <v>#DIV/0!</v>
      </c>
    </row>
    <row r="3249" spans="1:5" s="17" customFormat="1" ht="16.75" customHeight="1" outlineLevel="2">
      <c r="A3249" s="1163">
        <v>162</v>
      </c>
      <c r="B3249" s="1164"/>
      <c r="C3249" s="1165"/>
      <c r="D3249" s="1166"/>
      <c r="E3249" s="587" t="e">
        <f t="shared" si="82"/>
        <v>#DIV/0!</v>
      </c>
    </row>
    <row r="3250" spans="1:5" s="17" customFormat="1" ht="16.75" customHeight="1" outlineLevel="2">
      <c r="A3250" s="1163">
        <v>163</v>
      </c>
      <c r="B3250" s="1164"/>
      <c r="C3250" s="1165"/>
      <c r="D3250" s="1166"/>
      <c r="E3250" s="587" t="e">
        <f t="shared" si="82"/>
        <v>#DIV/0!</v>
      </c>
    </row>
    <row r="3251" spans="1:5" s="17" customFormat="1" ht="16.75" customHeight="1" outlineLevel="2">
      <c r="A3251" s="1163">
        <v>164</v>
      </c>
      <c r="B3251" s="1164"/>
      <c r="C3251" s="1165"/>
      <c r="D3251" s="1166"/>
      <c r="E3251" s="587" t="e">
        <f t="shared" si="82"/>
        <v>#DIV/0!</v>
      </c>
    </row>
    <row r="3252" spans="1:5" s="17" customFormat="1" ht="16.75" customHeight="1" outlineLevel="2">
      <c r="A3252" s="1163">
        <v>165</v>
      </c>
      <c r="B3252" s="1164"/>
      <c r="C3252" s="1165"/>
      <c r="D3252" s="1166"/>
      <c r="E3252" s="587" t="e">
        <f t="shared" si="82"/>
        <v>#DIV/0!</v>
      </c>
    </row>
    <row r="3253" spans="1:5" s="17" customFormat="1" ht="16.75" customHeight="1" outlineLevel="2">
      <c r="A3253" s="1163">
        <v>166</v>
      </c>
      <c r="B3253" s="1164"/>
      <c r="C3253" s="1165"/>
      <c r="D3253" s="1166"/>
      <c r="E3253" s="587" t="e">
        <f t="shared" si="82"/>
        <v>#DIV/0!</v>
      </c>
    </row>
    <row r="3254" spans="1:5" s="17" customFormat="1" ht="16.75" customHeight="1" outlineLevel="2">
      <c r="A3254" s="1163">
        <v>167</v>
      </c>
      <c r="B3254" s="1164"/>
      <c r="C3254" s="1165"/>
      <c r="D3254" s="1166"/>
      <c r="E3254" s="587" t="e">
        <f t="shared" si="82"/>
        <v>#DIV/0!</v>
      </c>
    </row>
    <row r="3255" spans="1:5" s="17" customFormat="1" ht="16.75" customHeight="1" outlineLevel="2">
      <c r="A3255" s="1163">
        <v>168</v>
      </c>
      <c r="B3255" s="1164"/>
      <c r="C3255" s="1165"/>
      <c r="D3255" s="1166"/>
      <c r="E3255" s="587" t="e">
        <f t="shared" si="82"/>
        <v>#DIV/0!</v>
      </c>
    </row>
    <row r="3256" spans="1:5" s="17" customFormat="1" ht="16.75" customHeight="1" outlineLevel="2">
      <c r="A3256" s="1163">
        <v>169</v>
      </c>
      <c r="B3256" s="1164"/>
      <c r="C3256" s="1165"/>
      <c r="D3256" s="1166"/>
      <c r="E3256" s="587" t="e">
        <f t="shared" si="82"/>
        <v>#DIV/0!</v>
      </c>
    </row>
    <row r="3257" spans="1:5" s="17" customFormat="1" ht="16.75" customHeight="1" outlineLevel="2">
      <c r="A3257" s="1163">
        <v>170</v>
      </c>
      <c r="B3257" s="1164"/>
      <c r="C3257" s="1165"/>
      <c r="D3257" s="1166"/>
      <c r="E3257" s="587" t="e">
        <f t="shared" si="82"/>
        <v>#DIV/0!</v>
      </c>
    </row>
    <row r="3258" spans="1:5" s="17" customFormat="1" ht="16.75" customHeight="1" outlineLevel="2">
      <c r="A3258" s="1163">
        <v>171</v>
      </c>
      <c r="B3258" s="1164"/>
      <c r="C3258" s="1165"/>
      <c r="D3258" s="1166"/>
      <c r="E3258" s="587" t="e">
        <f t="shared" si="82"/>
        <v>#DIV/0!</v>
      </c>
    </row>
    <row r="3259" spans="1:5" s="17" customFormat="1" ht="16.75" customHeight="1" outlineLevel="2">
      <c r="A3259" s="1163">
        <v>172</v>
      </c>
      <c r="B3259" s="1164"/>
      <c r="C3259" s="1165"/>
      <c r="D3259" s="1166"/>
      <c r="E3259" s="587" t="e">
        <f t="shared" si="82"/>
        <v>#DIV/0!</v>
      </c>
    </row>
    <row r="3260" spans="1:5" s="17" customFormat="1" ht="16.75" customHeight="1" outlineLevel="2">
      <c r="A3260" s="1163">
        <v>173</v>
      </c>
      <c r="B3260" s="1164"/>
      <c r="C3260" s="1165"/>
      <c r="D3260" s="1166"/>
      <c r="E3260" s="587" t="e">
        <f t="shared" si="82"/>
        <v>#DIV/0!</v>
      </c>
    </row>
    <row r="3261" spans="1:5" s="17" customFormat="1" ht="16.75" customHeight="1" outlineLevel="2">
      <c r="A3261" s="1163">
        <v>174</v>
      </c>
      <c r="B3261" s="1164"/>
      <c r="C3261" s="1165"/>
      <c r="D3261" s="1166"/>
      <c r="E3261" s="587" t="e">
        <f t="shared" si="82"/>
        <v>#DIV/0!</v>
      </c>
    </row>
    <row r="3262" spans="1:5" s="17" customFormat="1" ht="16.75" customHeight="1" outlineLevel="2">
      <c r="A3262" s="1163">
        <v>175</v>
      </c>
      <c r="B3262" s="1164"/>
      <c r="C3262" s="1165"/>
      <c r="D3262" s="1166"/>
      <c r="E3262" s="587" t="e">
        <f t="shared" si="82"/>
        <v>#DIV/0!</v>
      </c>
    </row>
    <row r="3263" spans="1:5" s="17" customFormat="1" ht="16.75" customHeight="1" outlineLevel="2">
      <c r="A3263" s="1163">
        <v>176</v>
      </c>
      <c r="B3263" s="1164"/>
      <c r="C3263" s="1165"/>
      <c r="D3263" s="1166"/>
      <c r="E3263" s="587" t="e">
        <f t="shared" si="82"/>
        <v>#DIV/0!</v>
      </c>
    </row>
    <row r="3264" spans="1:5" s="17" customFormat="1" ht="16.75" customHeight="1" outlineLevel="2">
      <c r="A3264" s="1163">
        <v>177</v>
      </c>
      <c r="B3264" s="1164"/>
      <c r="C3264" s="1165"/>
      <c r="D3264" s="1166"/>
      <c r="E3264" s="587" t="e">
        <f t="shared" si="82"/>
        <v>#DIV/0!</v>
      </c>
    </row>
    <row r="3265" spans="1:5" s="17" customFormat="1" ht="16.75" customHeight="1" outlineLevel="2">
      <c r="A3265" s="1163">
        <v>178</v>
      </c>
      <c r="B3265" s="1164"/>
      <c r="C3265" s="1165"/>
      <c r="D3265" s="1166"/>
      <c r="E3265" s="587" t="e">
        <f t="shared" si="82"/>
        <v>#DIV/0!</v>
      </c>
    </row>
    <row r="3266" spans="1:5" s="17" customFormat="1" ht="16.75" customHeight="1" outlineLevel="2">
      <c r="A3266" s="1163">
        <v>179</v>
      </c>
      <c r="B3266" s="1164"/>
      <c r="C3266" s="1165"/>
      <c r="D3266" s="1166"/>
      <c r="E3266" s="587" t="e">
        <f t="shared" si="82"/>
        <v>#DIV/0!</v>
      </c>
    </row>
    <row r="3267" spans="1:5" s="17" customFormat="1" ht="16.75" customHeight="1" outlineLevel="2">
      <c r="A3267" s="1163">
        <v>180</v>
      </c>
      <c r="B3267" s="1164"/>
      <c r="C3267" s="1165"/>
      <c r="D3267" s="1166"/>
      <c r="E3267" s="587" t="e">
        <f t="shared" si="82"/>
        <v>#DIV/0!</v>
      </c>
    </row>
    <row r="3268" spans="1:5" s="17" customFormat="1" ht="16.75" customHeight="1" outlineLevel="2">
      <c r="A3268" s="1163">
        <v>181</v>
      </c>
      <c r="B3268" s="1164"/>
      <c r="C3268" s="1165"/>
      <c r="D3268" s="1166"/>
      <c r="E3268" s="587" t="e">
        <f t="shared" si="82"/>
        <v>#DIV/0!</v>
      </c>
    </row>
    <row r="3269" spans="1:5" s="17" customFormat="1" ht="16.75" customHeight="1" outlineLevel="2">
      <c r="A3269" s="1163">
        <v>182</v>
      </c>
      <c r="B3269" s="1164"/>
      <c r="C3269" s="1165"/>
      <c r="D3269" s="1166"/>
      <c r="E3269" s="587" t="e">
        <f t="shared" si="82"/>
        <v>#DIV/0!</v>
      </c>
    </row>
    <row r="3270" spans="1:5" s="17" customFormat="1" ht="16.75" customHeight="1" outlineLevel="2">
      <c r="A3270" s="1163">
        <v>183</v>
      </c>
      <c r="B3270" s="1164"/>
      <c r="C3270" s="1165"/>
      <c r="D3270" s="1166"/>
      <c r="E3270" s="587" t="e">
        <f t="shared" si="82"/>
        <v>#DIV/0!</v>
      </c>
    </row>
    <row r="3271" spans="1:5" s="17" customFormat="1" ht="16.75" customHeight="1" outlineLevel="2">
      <c r="A3271" s="1163">
        <v>184</v>
      </c>
      <c r="B3271" s="1164"/>
      <c r="C3271" s="1165"/>
      <c r="D3271" s="1166"/>
      <c r="E3271" s="587" t="e">
        <f t="shared" si="82"/>
        <v>#DIV/0!</v>
      </c>
    </row>
    <row r="3272" spans="1:5" s="17" customFormat="1" ht="16.75" customHeight="1" outlineLevel="2">
      <c r="A3272" s="1163">
        <v>185</v>
      </c>
      <c r="B3272" s="1164"/>
      <c r="C3272" s="1165"/>
      <c r="D3272" s="1166"/>
      <c r="E3272" s="587" t="e">
        <f t="shared" si="82"/>
        <v>#DIV/0!</v>
      </c>
    </row>
    <row r="3273" spans="1:5" s="17" customFormat="1" ht="16.75" customHeight="1" outlineLevel="2">
      <c r="A3273" s="1163">
        <v>186</v>
      </c>
      <c r="B3273" s="1164"/>
      <c r="C3273" s="1165"/>
      <c r="D3273" s="1166"/>
      <c r="E3273" s="587" t="e">
        <f t="shared" si="82"/>
        <v>#DIV/0!</v>
      </c>
    </row>
    <row r="3274" spans="1:5" s="17" customFormat="1" ht="16.75" customHeight="1" outlineLevel="2">
      <c r="A3274" s="1163">
        <v>187</v>
      </c>
      <c r="B3274" s="1164"/>
      <c r="C3274" s="1165"/>
      <c r="D3274" s="1166"/>
      <c r="E3274" s="587" t="e">
        <f t="shared" si="82"/>
        <v>#DIV/0!</v>
      </c>
    </row>
    <row r="3275" spans="1:5" s="17" customFormat="1" ht="16.75" customHeight="1" outlineLevel="2">
      <c r="A3275" s="1163">
        <v>188</v>
      </c>
      <c r="B3275" s="1164"/>
      <c r="C3275" s="1165"/>
      <c r="D3275" s="1166"/>
      <c r="E3275" s="587" t="e">
        <f t="shared" si="82"/>
        <v>#DIV/0!</v>
      </c>
    </row>
    <row r="3276" spans="1:5" s="17" customFormat="1" ht="16.75" customHeight="1" outlineLevel="2">
      <c r="A3276" s="1163">
        <v>189</v>
      </c>
      <c r="B3276" s="1164"/>
      <c r="C3276" s="1165"/>
      <c r="D3276" s="1166"/>
      <c r="E3276" s="587" t="e">
        <f t="shared" si="82"/>
        <v>#DIV/0!</v>
      </c>
    </row>
    <row r="3277" spans="1:5" s="17" customFormat="1" ht="16.75" customHeight="1" outlineLevel="2">
      <c r="A3277" s="1163">
        <v>190</v>
      </c>
      <c r="B3277" s="1164"/>
      <c r="C3277" s="1165"/>
      <c r="D3277" s="1166"/>
      <c r="E3277" s="587" t="e">
        <f t="shared" si="82"/>
        <v>#DIV/0!</v>
      </c>
    </row>
    <row r="3278" spans="1:5" s="17" customFormat="1" ht="16.75" customHeight="1" outlineLevel="2">
      <c r="A3278" s="1163">
        <v>191</v>
      </c>
      <c r="B3278" s="1164"/>
      <c r="C3278" s="1165"/>
      <c r="D3278" s="1166"/>
      <c r="E3278" s="587" t="e">
        <f t="shared" si="82"/>
        <v>#DIV/0!</v>
      </c>
    </row>
    <row r="3279" spans="1:5" s="17" customFormat="1" ht="16.75" customHeight="1" outlineLevel="2">
      <c r="A3279" s="1163">
        <v>192</v>
      </c>
      <c r="B3279" s="1164"/>
      <c r="C3279" s="1165"/>
      <c r="D3279" s="1166"/>
      <c r="E3279" s="587" t="e">
        <f t="shared" si="82"/>
        <v>#DIV/0!</v>
      </c>
    </row>
    <row r="3280" spans="1:5" s="17" customFormat="1" ht="16.75" customHeight="1" outlineLevel="2">
      <c r="A3280" s="1163">
        <v>193</v>
      </c>
      <c r="B3280" s="1164"/>
      <c r="C3280" s="1165"/>
      <c r="D3280" s="1166"/>
      <c r="E3280" s="587" t="e">
        <f t="shared" si="82"/>
        <v>#DIV/0!</v>
      </c>
    </row>
    <row r="3281" spans="1:5" s="17" customFormat="1" ht="16.75" customHeight="1" outlineLevel="2">
      <c r="A3281" s="1163">
        <v>194</v>
      </c>
      <c r="B3281" s="1164"/>
      <c r="C3281" s="1165"/>
      <c r="D3281" s="1166"/>
      <c r="E3281" s="587" t="e">
        <f t="shared" ref="E3281:E3344" si="84">IF(AND(C3281&gt;=D$3081,C3281&lt;=D$3080),1,0)</f>
        <v>#DIV/0!</v>
      </c>
    </row>
    <row r="3282" spans="1:5" s="17" customFormat="1" ht="16.75" customHeight="1" outlineLevel="2">
      <c r="A3282" s="1163">
        <v>195</v>
      </c>
      <c r="B3282" s="1164"/>
      <c r="C3282" s="1165"/>
      <c r="D3282" s="1166"/>
      <c r="E3282" s="587" t="e">
        <f t="shared" si="84"/>
        <v>#DIV/0!</v>
      </c>
    </row>
    <row r="3283" spans="1:5" s="17" customFormat="1" ht="16.75" customHeight="1" outlineLevel="2">
      <c r="A3283" s="1163">
        <v>196</v>
      </c>
      <c r="B3283" s="1164"/>
      <c r="C3283" s="1165"/>
      <c r="D3283" s="1166"/>
      <c r="E3283" s="587" t="e">
        <f t="shared" si="84"/>
        <v>#DIV/0!</v>
      </c>
    </row>
    <row r="3284" spans="1:5" s="17" customFormat="1" ht="16.75" customHeight="1" outlineLevel="2">
      <c r="A3284" s="1163">
        <v>197</v>
      </c>
      <c r="B3284" s="1164"/>
      <c r="C3284" s="1165"/>
      <c r="D3284" s="1166"/>
      <c r="E3284" s="587" t="e">
        <f t="shared" si="84"/>
        <v>#DIV/0!</v>
      </c>
    </row>
    <row r="3285" spans="1:5" s="17" customFormat="1" ht="16.75" customHeight="1" outlineLevel="2">
      <c r="A3285" s="1163">
        <v>198</v>
      </c>
      <c r="B3285" s="1164"/>
      <c r="C3285" s="1165"/>
      <c r="D3285" s="1166"/>
      <c r="E3285" s="587" t="e">
        <f t="shared" si="84"/>
        <v>#DIV/0!</v>
      </c>
    </row>
    <row r="3286" spans="1:5" s="17" customFormat="1" ht="16.75" customHeight="1" outlineLevel="2">
      <c r="A3286" s="1163">
        <v>199</v>
      </c>
      <c r="B3286" s="1164"/>
      <c r="C3286" s="1165"/>
      <c r="D3286" s="1166"/>
      <c r="E3286" s="587" t="e">
        <f t="shared" si="84"/>
        <v>#DIV/0!</v>
      </c>
    </row>
    <row r="3287" spans="1:5" s="17" customFormat="1" ht="16.75" customHeight="1" outlineLevel="2">
      <c r="A3287" s="1163">
        <v>200</v>
      </c>
      <c r="B3287" s="1164"/>
      <c r="C3287" s="1165"/>
      <c r="D3287" s="1166"/>
      <c r="E3287" s="587" t="e">
        <f t="shared" si="84"/>
        <v>#DIV/0!</v>
      </c>
    </row>
    <row r="3288" spans="1:5" s="17" customFormat="1" ht="16.75" customHeight="1" outlineLevel="2">
      <c r="A3288" s="1163">
        <v>201</v>
      </c>
      <c r="B3288" s="1164"/>
      <c r="C3288" s="1165"/>
      <c r="D3288" s="1166"/>
      <c r="E3288" s="587" t="e">
        <f t="shared" si="84"/>
        <v>#DIV/0!</v>
      </c>
    </row>
    <row r="3289" spans="1:5" s="17" customFormat="1" ht="16.75" customHeight="1" outlineLevel="2">
      <c r="A3289" s="1163">
        <v>202</v>
      </c>
      <c r="B3289" s="1164"/>
      <c r="C3289" s="1165"/>
      <c r="D3289" s="1166"/>
      <c r="E3289" s="587" t="e">
        <f t="shared" si="84"/>
        <v>#DIV/0!</v>
      </c>
    </row>
    <row r="3290" spans="1:5" s="17" customFormat="1" ht="16.75" customHeight="1" outlineLevel="2">
      <c r="A3290" s="1163">
        <v>203</v>
      </c>
      <c r="B3290" s="1164"/>
      <c r="C3290" s="1165"/>
      <c r="D3290" s="1166"/>
      <c r="E3290" s="587" t="e">
        <f t="shared" si="84"/>
        <v>#DIV/0!</v>
      </c>
    </row>
    <row r="3291" spans="1:5" s="17" customFormat="1" ht="16.75" customHeight="1" outlineLevel="2">
      <c r="A3291" s="1163">
        <v>204</v>
      </c>
      <c r="B3291" s="1164"/>
      <c r="C3291" s="1165"/>
      <c r="D3291" s="1166"/>
      <c r="E3291" s="587" t="e">
        <f t="shared" si="84"/>
        <v>#DIV/0!</v>
      </c>
    </row>
    <row r="3292" spans="1:5" s="17" customFormat="1" ht="16.75" customHeight="1" outlineLevel="2">
      <c r="A3292" s="1163">
        <v>205</v>
      </c>
      <c r="B3292" s="1164"/>
      <c r="C3292" s="1165"/>
      <c r="D3292" s="1166"/>
      <c r="E3292" s="587" t="e">
        <f t="shared" si="84"/>
        <v>#DIV/0!</v>
      </c>
    </row>
    <row r="3293" spans="1:5" s="17" customFormat="1" ht="16.75" customHeight="1" outlineLevel="2">
      <c r="A3293" s="1163">
        <v>206</v>
      </c>
      <c r="B3293" s="1164"/>
      <c r="C3293" s="1165"/>
      <c r="D3293" s="1166"/>
      <c r="E3293" s="587" t="e">
        <f t="shared" si="84"/>
        <v>#DIV/0!</v>
      </c>
    </row>
    <row r="3294" spans="1:5" s="17" customFormat="1" ht="16.75" customHeight="1" outlineLevel="2">
      <c r="A3294" s="1163">
        <v>207</v>
      </c>
      <c r="B3294" s="1164"/>
      <c r="C3294" s="1165"/>
      <c r="D3294" s="1166"/>
      <c r="E3294" s="587" t="e">
        <f t="shared" si="84"/>
        <v>#DIV/0!</v>
      </c>
    </row>
    <row r="3295" spans="1:5" s="17" customFormat="1" ht="16.75" customHeight="1" outlineLevel="2">
      <c r="A3295" s="1163">
        <v>208</v>
      </c>
      <c r="B3295" s="1164"/>
      <c r="C3295" s="1165"/>
      <c r="D3295" s="1166"/>
      <c r="E3295" s="587" t="e">
        <f t="shared" si="84"/>
        <v>#DIV/0!</v>
      </c>
    </row>
    <row r="3296" spans="1:5" s="17" customFormat="1" ht="16.75" customHeight="1" outlineLevel="2">
      <c r="A3296" s="1163">
        <v>209</v>
      </c>
      <c r="B3296" s="1164"/>
      <c r="C3296" s="1165"/>
      <c r="D3296" s="1166"/>
      <c r="E3296" s="587" t="e">
        <f t="shared" si="84"/>
        <v>#DIV/0!</v>
      </c>
    </row>
    <row r="3297" spans="1:5" s="17" customFormat="1" ht="16.75" customHeight="1" outlineLevel="2">
      <c r="A3297" s="1163">
        <v>210</v>
      </c>
      <c r="B3297" s="1164"/>
      <c r="C3297" s="1165"/>
      <c r="D3297" s="1166"/>
      <c r="E3297" s="587" t="e">
        <f t="shared" si="84"/>
        <v>#DIV/0!</v>
      </c>
    </row>
    <row r="3298" spans="1:5" s="17" customFormat="1" ht="16.75" customHeight="1" outlineLevel="2">
      <c r="A3298" s="1163">
        <v>211</v>
      </c>
      <c r="B3298" s="1164"/>
      <c r="C3298" s="1165"/>
      <c r="D3298" s="1166"/>
      <c r="E3298" s="587" t="e">
        <f t="shared" si="84"/>
        <v>#DIV/0!</v>
      </c>
    </row>
    <row r="3299" spans="1:5" s="17" customFormat="1" ht="16.75" customHeight="1" outlineLevel="2">
      <c r="A3299" s="1163">
        <v>212</v>
      </c>
      <c r="B3299" s="1164"/>
      <c r="C3299" s="1165"/>
      <c r="D3299" s="1166"/>
      <c r="E3299" s="587" t="e">
        <f t="shared" si="84"/>
        <v>#DIV/0!</v>
      </c>
    </row>
    <row r="3300" spans="1:5" s="17" customFormat="1" ht="16.75" customHeight="1" outlineLevel="2">
      <c r="A3300" s="1163">
        <v>213</v>
      </c>
      <c r="B3300" s="1164"/>
      <c r="C3300" s="1165"/>
      <c r="D3300" s="1166"/>
      <c r="E3300" s="587" t="e">
        <f t="shared" si="84"/>
        <v>#DIV/0!</v>
      </c>
    </row>
    <row r="3301" spans="1:5" s="17" customFormat="1" ht="16.75" customHeight="1" outlineLevel="2">
      <c r="A3301" s="1163">
        <v>214</v>
      </c>
      <c r="B3301" s="1164"/>
      <c r="C3301" s="1165"/>
      <c r="D3301" s="1166"/>
      <c r="E3301" s="587" t="e">
        <f t="shared" si="84"/>
        <v>#DIV/0!</v>
      </c>
    </row>
    <row r="3302" spans="1:5" s="17" customFormat="1" ht="16.75" customHeight="1" outlineLevel="2">
      <c r="A3302" s="1163">
        <v>215</v>
      </c>
      <c r="B3302" s="1164"/>
      <c r="C3302" s="1165"/>
      <c r="D3302" s="1166"/>
      <c r="E3302" s="587" t="e">
        <f t="shared" si="84"/>
        <v>#DIV/0!</v>
      </c>
    </row>
    <row r="3303" spans="1:5" s="17" customFormat="1" ht="16.75" customHeight="1" outlineLevel="2">
      <c r="A3303" s="1163">
        <v>216</v>
      </c>
      <c r="B3303" s="1164"/>
      <c r="C3303" s="1165"/>
      <c r="D3303" s="1166"/>
      <c r="E3303" s="587" t="e">
        <f t="shared" si="84"/>
        <v>#DIV/0!</v>
      </c>
    </row>
    <row r="3304" spans="1:5" s="17" customFormat="1" ht="16.75" customHeight="1" outlineLevel="2">
      <c r="A3304" s="1163">
        <v>217</v>
      </c>
      <c r="B3304" s="1164"/>
      <c r="C3304" s="1165"/>
      <c r="D3304" s="1166"/>
      <c r="E3304" s="587" t="e">
        <f t="shared" si="84"/>
        <v>#DIV/0!</v>
      </c>
    </row>
    <row r="3305" spans="1:5" s="17" customFormat="1" ht="16.75" customHeight="1" outlineLevel="2">
      <c r="A3305" s="1163">
        <v>218</v>
      </c>
      <c r="B3305" s="1164"/>
      <c r="C3305" s="1165"/>
      <c r="D3305" s="1166"/>
      <c r="E3305" s="587" t="e">
        <f t="shared" si="84"/>
        <v>#DIV/0!</v>
      </c>
    </row>
    <row r="3306" spans="1:5" s="17" customFormat="1" ht="16.75" customHeight="1" outlineLevel="2">
      <c r="A3306" s="1163">
        <v>219</v>
      </c>
      <c r="B3306" s="1164"/>
      <c r="C3306" s="1165"/>
      <c r="D3306" s="1166"/>
      <c r="E3306" s="587" t="e">
        <f t="shared" si="84"/>
        <v>#DIV/0!</v>
      </c>
    </row>
    <row r="3307" spans="1:5" s="17" customFormat="1" ht="16.75" customHeight="1" outlineLevel="2">
      <c r="A3307" s="1163">
        <v>220</v>
      </c>
      <c r="B3307" s="1164"/>
      <c r="C3307" s="1165"/>
      <c r="D3307" s="1166"/>
      <c r="E3307" s="587" t="e">
        <f t="shared" si="84"/>
        <v>#DIV/0!</v>
      </c>
    </row>
    <row r="3308" spans="1:5" s="17" customFormat="1" ht="16.75" customHeight="1" outlineLevel="2">
      <c r="A3308" s="1163">
        <v>221</v>
      </c>
      <c r="B3308" s="1164"/>
      <c r="C3308" s="1165"/>
      <c r="D3308" s="1166"/>
      <c r="E3308" s="587" t="e">
        <f t="shared" si="84"/>
        <v>#DIV/0!</v>
      </c>
    </row>
    <row r="3309" spans="1:5" s="17" customFormat="1" ht="16.75" customHeight="1" outlineLevel="2">
      <c r="A3309" s="1163">
        <v>222</v>
      </c>
      <c r="B3309" s="1164"/>
      <c r="C3309" s="1165"/>
      <c r="D3309" s="1166"/>
      <c r="E3309" s="587" t="e">
        <f t="shared" si="84"/>
        <v>#DIV/0!</v>
      </c>
    </row>
    <row r="3310" spans="1:5" s="17" customFormat="1" ht="16.75" customHeight="1" outlineLevel="2">
      <c r="A3310" s="1163">
        <v>223</v>
      </c>
      <c r="B3310" s="1164"/>
      <c r="C3310" s="1165"/>
      <c r="D3310" s="1166"/>
      <c r="E3310" s="587" t="e">
        <f t="shared" si="84"/>
        <v>#DIV/0!</v>
      </c>
    </row>
    <row r="3311" spans="1:5" s="17" customFormat="1" ht="16.75" customHeight="1" outlineLevel="2">
      <c r="A3311" s="1163">
        <v>224</v>
      </c>
      <c r="B3311" s="1164"/>
      <c r="C3311" s="1165"/>
      <c r="D3311" s="1166"/>
      <c r="E3311" s="587" t="e">
        <f t="shared" si="84"/>
        <v>#DIV/0!</v>
      </c>
    </row>
    <row r="3312" spans="1:5" s="17" customFormat="1" ht="16.75" customHeight="1" outlineLevel="2">
      <c r="A3312" s="1163">
        <v>225</v>
      </c>
      <c r="B3312" s="1164"/>
      <c r="C3312" s="1165"/>
      <c r="D3312" s="1166"/>
      <c r="E3312" s="587" t="e">
        <f t="shared" si="84"/>
        <v>#DIV/0!</v>
      </c>
    </row>
    <row r="3313" spans="1:5" s="17" customFormat="1" ht="16.75" customHeight="1" outlineLevel="2">
      <c r="A3313" s="1163">
        <v>226</v>
      </c>
      <c r="B3313" s="1164"/>
      <c r="C3313" s="1165"/>
      <c r="D3313" s="1166"/>
      <c r="E3313" s="587" t="e">
        <f t="shared" si="84"/>
        <v>#DIV/0!</v>
      </c>
    </row>
    <row r="3314" spans="1:5" s="17" customFormat="1" ht="16.75" customHeight="1" outlineLevel="2">
      <c r="A3314" s="1163">
        <v>227</v>
      </c>
      <c r="B3314" s="1164"/>
      <c r="C3314" s="1165"/>
      <c r="D3314" s="1166"/>
      <c r="E3314" s="587" t="e">
        <f t="shared" si="84"/>
        <v>#DIV/0!</v>
      </c>
    </row>
    <row r="3315" spans="1:5" s="17" customFormat="1" ht="16.75" customHeight="1" outlineLevel="2">
      <c r="A3315" s="1163">
        <v>228</v>
      </c>
      <c r="B3315" s="1164"/>
      <c r="C3315" s="1165"/>
      <c r="D3315" s="1166"/>
      <c r="E3315" s="587" t="e">
        <f t="shared" si="84"/>
        <v>#DIV/0!</v>
      </c>
    </row>
    <row r="3316" spans="1:5" s="17" customFormat="1" ht="16.75" customHeight="1" outlineLevel="2">
      <c r="A3316" s="1163">
        <v>229</v>
      </c>
      <c r="B3316" s="1164"/>
      <c r="C3316" s="1165"/>
      <c r="D3316" s="1166"/>
      <c r="E3316" s="587" t="e">
        <f t="shared" si="84"/>
        <v>#DIV/0!</v>
      </c>
    </row>
    <row r="3317" spans="1:5" s="17" customFormat="1" ht="16.75" customHeight="1" outlineLevel="2">
      <c r="A3317" s="1163">
        <v>230</v>
      </c>
      <c r="B3317" s="1164"/>
      <c r="C3317" s="1165"/>
      <c r="D3317" s="1166"/>
      <c r="E3317" s="587" t="e">
        <f t="shared" si="84"/>
        <v>#DIV/0!</v>
      </c>
    </row>
    <row r="3318" spans="1:5" s="17" customFormat="1" ht="16.75" customHeight="1" outlineLevel="2">
      <c r="A3318" s="1163">
        <v>231</v>
      </c>
      <c r="B3318" s="1164"/>
      <c r="C3318" s="1165"/>
      <c r="D3318" s="1166"/>
      <c r="E3318" s="587" t="e">
        <f t="shared" si="84"/>
        <v>#DIV/0!</v>
      </c>
    </row>
    <row r="3319" spans="1:5" s="17" customFormat="1" ht="16.75" customHeight="1" outlineLevel="2">
      <c r="A3319" s="1163">
        <v>232</v>
      </c>
      <c r="B3319" s="1164"/>
      <c r="C3319" s="1165"/>
      <c r="D3319" s="1166"/>
      <c r="E3319" s="587" t="e">
        <f t="shared" si="84"/>
        <v>#DIV/0!</v>
      </c>
    </row>
    <row r="3320" spans="1:5" s="17" customFormat="1" ht="16.75" customHeight="1" outlineLevel="2">
      <c r="A3320" s="1163">
        <v>233</v>
      </c>
      <c r="B3320" s="1164"/>
      <c r="C3320" s="1165"/>
      <c r="D3320" s="1166"/>
      <c r="E3320" s="587" t="e">
        <f t="shared" si="84"/>
        <v>#DIV/0!</v>
      </c>
    </row>
    <row r="3321" spans="1:5" s="17" customFormat="1" ht="16.75" customHeight="1" outlineLevel="2">
      <c r="A3321" s="1163">
        <v>234</v>
      </c>
      <c r="B3321" s="1164"/>
      <c r="C3321" s="1165"/>
      <c r="D3321" s="1166"/>
      <c r="E3321" s="587" t="e">
        <f t="shared" si="84"/>
        <v>#DIV/0!</v>
      </c>
    </row>
    <row r="3322" spans="1:5" s="17" customFormat="1" ht="16.75" customHeight="1" outlineLevel="2">
      <c r="A3322" s="1163">
        <v>235</v>
      </c>
      <c r="B3322" s="1164"/>
      <c r="C3322" s="1165"/>
      <c r="D3322" s="1166"/>
      <c r="E3322" s="587" t="e">
        <f t="shared" si="84"/>
        <v>#DIV/0!</v>
      </c>
    </row>
    <row r="3323" spans="1:5" s="17" customFormat="1" ht="16.75" customHeight="1" outlineLevel="2">
      <c r="A3323" s="1163">
        <v>236</v>
      </c>
      <c r="B3323" s="1164"/>
      <c r="C3323" s="1165"/>
      <c r="D3323" s="1166"/>
      <c r="E3323" s="587" t="e">
        <f t="shared" si="84"/>
        <v>#DIV/0!</v>
      </c>
    </row>
    <row r="3324" spans="1:5" s="17" customFormat="1" ht="16.75" customHeight="1" outlineLevel="2">
      <c r="A3324" s="1163">
        <v>237</v>
      </c>
      <c r="B3324" s="1164"/>
      <c r="C3324" s="1165"/>
      <c r="D3324" s="1166"/>
      <c r="E3324" s="587" t="e">
        <f t="shared" si="84"/>
        <v>#DIV/0!</v>
      </c>
    </row>
    <row r="3325" spans="1:5" s="17" customFormat="1" ht="16.75" customHeight="1" outlineLevel="2">
      <c r="A3325" s="1163">
        <v>238</v>
      </c>
      <c r="B3325" s="1164"/>
      <c r="C3325" s="1165"/>
      <c r="D3325" s="1166"/>
      <c r="E3325" s="587" t="e">
        <f t="shared" si="84"/>
        <v>#DIV/0!</v>
      </c>
    </row>
    <row r="3326" spans="1:5" s="17" customFormat="1" ht="16.75" customHeight="1" outlineLevel="2">
      <c r="A3326" s="1163">
        <v>239</v>
      </c>
      <c r="B3326" s="1164"/>
      <c r="C3326" s="1165"/>
      <c r="D3326" s="1166"/>
      <c r="E3326" s="587" t="e">
        <f t="shared" si="84"/>
        <v>#DIV/0!</v>
      </c>
    </row>
    <row r="3327" spans="1:5" s="17" customFormat="1" ht="16.75" customHeight="1" outlineLevel="2">
      <c r="A3327" s="1163">
        <v>240</v>
      </c>
      <c r="B3327" s="1164"/>
      <c r="C3327" s="1165"/>
      <c r="D3327" s="1166"/>
      <c r="E3327" s="587" t="e">
        <f t="shared" si="84"/>
        <v>#DIV/0!</v>
      </c>
    </row>
    <row r="3328" spans="1:5" s="17" customFormat="1" ht="16.75" customHeight="1" outlineLevel="2">
      <c r="A3328" s="1163">
        <v>241</v>
      </c>
      <c r="B3328" s="1164"/>
      <c r="C3328" s="1165"/>
      <c r="D3328" s="1166"/>
      <c r="E3328" s="587" t="e">
        <f t="shared" si="84"/>
        <v>#DIV/0!</v>
      </c>
    </row>
    <row r="3329" spans="1:5" s="17" customFormat="1" ht="16.75" customHeight="1" outlineLevel="2">
      <c r="A3329" s="1163">
        <v>242</v>
      </c>
      <c r="B3329" s="1164"/>
      <c r="C3329" s="1165"/>
      <c r="D3329" s="1166"/>
      <c r="E3329" s="587" t="e">
        <f t="shared" si="84"/>
        <v>#DIV/0!</v>
      </c>
    </row>
    <row r="3330" spans="1:5" s="17" customFormat="1" ht="16.75" customHeight="1" outlineLevel="2">
      <c r="A3330" s="1163">
        <v>243</v>
      </c>
      <c r="B3330" s="1164"/>
      <c r="C3330" s="1165"/>
      <c r="D3330" s="1166"/>
      <c r="E3330" s="587" t="e">
        <f t="shared" si="84"/>
        <v>#DIV/0!</v>
      </c>
    </row>
    <row r="3331" spans="1:5" s="17" customFormat="1" ht="16.75" customHeight="1" outlineLevel="2">
      <c r="A3331" s="1163">
        <v>244</v>
      </c>
      <c r="B3331" s="1164"/>
      <c r="C3331" s="1165"/>
      <c r="D3331" s="1166"/>
      <c r="E3331" s="587" t="e">
        <f t="shared" si="84"/>
        <v>#DIV/0!</v>
      </c>
    </row>
    <row r="3332" spans="1:5" s="17" customFormat="1" ht="16.75" customHeight="1" outlineLevel="2">
      <c r="A3332" s="1163">
        <v>245</v>
      </c>
      <c r="B3332" s="1164"/>
      <c r="C3332" s="1165"/>
      <c r="D3332" s="1166"/>
      <c r="E3332" s="587" t="e">
        <f t="shared" si="84"/>
        <v>#DIV/0!</v>
      </c>
    </row>
    <row r="3333" spans="1:5" s="17" customFormat="1" ht="16.75" customHeight="1" outlineLevel="2">
      <c r="A3333" s="1163">
        <v>246</v>
      </c>
      <c r="B3333" s="1164"/>
      <c r="C3333" s="1165"/>
      <c r="D3333" s="1166"/>
      <c r="E3333" s="587" t="e">
        <f t="shared" si="84"/>
        <v>#DIV/0!</v>
      </c>
    </row>
    <row r="3334" spans="1:5" s="17" customFormat="1" ht="16.75" customHeight="1" outlineLevel="2">
      <c r="A3334" s="1163">
        <v>247</v>
      </c>
      <c r="B3334" s="1164"/>
      <c r="C3334" s="1165"/>
      <c r="D3334" s="1166"/>
      <c r="E3334" s="587" t="e">
        <f t="shared" si="84"/>
        <v>#DIV/0!</v>
      </c>
    </row>
    <row r="3335" spans="1:5" s="17" customFormat="1" ht="16.75" customHeight="1" outlineLevel="2">
      <c r="A3335" s="1163">
        <v>248</v>
      </c>
      <c r="B3335" s="1164"/>
      <c r="C3335" s="1165"/>
      <c r="D3335" s="1166"/>
      <c r="E3335" s="587" t="e">
        <f t="shared" si="84"/>
        <v>#DIV/0!</v>
      </c>
    </row>
    <row r="3336" spans="1:5" s="17" customFormat="1" ht="16.75" customHeight="1" outlineLevel="2">
      <c r="A3336" s="1163">
        <v>249</v>
      </c>
      <c r="B3336" s="1164"/>
      <c r="C3336" s="1165"/>
      <c r="D3336" s="1166"/>
      <c r="E3336" s="587" t="e">
        <f t="shared" si="84"/>
        <v>#DIV/0!</v>
      </c>
    </row>
    <row r="3337" spans="1:5" s="17" customFormat="1" ht="16.75" customHeight="1" outlineLevel="2">
      <c r="A3337" s="1163">
        <v>250</v>
      </c>
      <c r="B3337" s="1164"/>
      <c r="C3337" s="1165"/>
      <c r="D3337" s="1166"/>
      <c r="E3337" s="587" t="e">
        <f t="shared" si="84"/>
        <v>#DIV/0!</v>
      </c>
    </row>
    <row r="3338" spans="1:5" s="17" customFormat="1" ht="16.75" customHeight="1" outlineLevel="2">
      <c r="A3338" s="1163">
        <v>251</v>
      </c>
      <c r="B3338" s="1164"/>
      <c r="C3338" s="1165"/>
      <c r="D3338" s="1166"/>
      <c r="E3338" s="587" t="e">
        <f t="shared" si="84"/>
        <v>#DIV/0!</v>
      </c>
    </row>
    <row r="3339" spans="1:5" s="17" customFormat="1" ht="16.75" customHeight="1" outlineLevel="2">
      <c r="A3339" s="1163">
        <v>252</v>
      </c>
      <c r="B3339" s="1164"/>
      <c r="C3339" s="1165"/>
      <c r="D3339" s="1166"/>
      <c r="E3339" s="587" t="e">
        <f t="shared" si="84"/>
        <v>#DIV/0!</v>
      </c>
    </row>
    <row r="3340" spans="1:5" s="17" customFormat="1" ht="16.75" customHeight="1" outlineLevel="2">
      <c r="A3340" s="1163">
        <v>253</v>
      </c>
      <c r="B3340" s="1164"/>
      <c r="C3340" s="1165"/>
      <c r="D3340" s="1166"/>
      <c r="E3340" s="587" t="e">
        <f t="shared" si="84"/>
        <v>#DIV/0!</v>
      </c>
    </row>
    <row r="3341" spans="1:5" s="17" customFormat="1" ht="16.75" customHeight="1" outlineLevel="2">
      <c r="A3341" s="1163">
        <v>254</v>
      </c>
      <c r="B3341" s="1164"/>
      <c r="C3341" s="1165"/>
      <c r="D3341" s="1166"/>
      <c r="E3341" s="587" t="e">
        <f t="shared" si="84"/>
        <v>#DIV/0!</v>
      </c>
    </row>
    <row r="3342" spans="1:5" s="17" customFormat="1" ht="16.75" customHeight="1" outlineLevel="2">
      <c r="A3342" s="1163">
        <v>255</v>
      </c>
      <c r="B3342" s="1164"/>
      <c r="C3342" s="1165"/>
      <c r="D3342" s="1166"/>
      <c r="E3342" s="587" t="e">
        <f t="shared" si="84"/>
        <v>#DIV/0!</v>
      </c>
    </row>
    <row r="3343" spans="1:5" s="17" customFormat="1" ht="16.75" customHeight="1" outlineLevel="2">
      <c r="A3343" s="1163">
        <v>256</v>
      </c>
      <c r="B3343" s="1164"/>
      <c r="C3343" s="1165"/>
      <c r="D3343" s="1166"/>
      <c r="E3343" s="587" t="e">
        <f t="shared" si="84"/>
        <v>#DIV/0!</v>
      </c>
    </row>
    <row r="3344" spans="1:5" s="17" customFormat="1" ht="16.75" customHeight="1" outlineLevel="2">
      <c r="A3344" s="1163">
        <v>257</v>
      </c>
      <c r="B3344" s="1164"/>
      <c r="C3344" s="1165"/>
      <c r="D3344" s="1166"/>
      <c r="E3344" s="587" t="e">
        <f t="shared" si="84"/>
        <v>#DIV/0!</v>
      </c>
    </row>
    <row r="3345" spans="1:5" s="17" customFormat="1" ht="16.75" customHeight="1" outlineLevel="2">
      <c r="A3345" s="1163">
        <v>258</v>
      </c>
      <c r="B3345" s="1164"/>
      <c r="C3345" s="1165"/>
      <c r="D3345" s="1166"/>
      <c r="E3345" s="587" t="e">
        <f t="shared" ref="E3345:E3352" si="85">IF(AND(C3345&gt;=D$3081,C3345&lt;=D$3080),1,0)</f>
        <v>#DIV/0!</v>
      </c>
    </row>
    <row r="3346" spans="1:5" s="17" customFormat="1" ht="16.75" customHeight="1" outlineLevel="2">
      <c r="A3346" s="1163">
        <v>259</v>
      </c>
      <c r="B3346" s="1164"/>
      <c r="C3346" s="1165"/>
      <c r="D3346" s="1166"/>
      <c r="E3346" s="587" t="e">
        <f t="shared" si="85"/>
        <v>#DIV/0!</v>
      </c>
    </row>
    <row r="3347" spans="1:5" s="17" customFormat="1" ht="16.75" customHeight="1" outlineLevel="2">
      <c r="A3347" s="1163">
        <v>260</v>
      </c>
      <c r="B3347" s="1164"/>
      <c r="C3347" s="1165"/>
      <c r="D3347" s="1166"/>
      <c r="E3347" s="587" t="e">
        <f t="shared" si="85"/>
        <v>#DIV/0!</v>
      </c>
    </row>
    <row r="3348" spans="1:5" s="17" customFormat="1" ht="16.75" customHeight="1" outlineLevel="2">
      <c r="A3348" s="1163">
        <v>261</v>
      </c>
      <c r="B3348" s="1164"/>
      <c r="C3348" s="1165"/>
      <c r="D3348" s="1166"/>
      <c r="E3348" s="587" t="e">
        <f t="shared" si="85"/>
        <v>#DIV/0!</v>
      </c>
    </row>
    <row r="3349" spans="1:5" s="17" customFormat="1" ht="16.75" customHeight="1" outlineLevel="2">
      <c r="A3349" s="1163">
        <v>262</v>
      </c>
      <c r="B3349" s="1164"/>
      <c r="C3349" s="1165"/>
      <c r="D3349" s="1166"/>
      <c r="E3349" s="587" t="e">
        <f t="shared" si="85"/>
        <v>#DIV/0!</v>
      </c>
    </row>
    <row r="3350" spans="1:5" s="17" customFormat="1" ht="16.75" customHeight="1" outlineLevel="2">
      <c r="A3350" s="1163">
        <v>263</v>
      </c>
      <c r="B3350" s="1164"/>
      <c r="C3350" s="1165"/>
      <c r="D3350" s="1166"/>
      <c r="E3350" s="587" t="e">
        <f t="shared" si="85"/>
        <v>#DIV/0!</v>
      </c>
    </row>
    <row r="3351" spans="1:5" s="17" customFormat="1" ht="16.75" customHeight="1" outlineLevel="2">
      <c r="A3351" s="1163">
        <v>264</v>
      </c>
      <c r="B3351" s="1164"/>
      <c r="C3351" s="1165"/>
      <c r="D3351" s="1166"/>
      <c r="E3351" s="587" t="e">
        <f t="shared" si="85"/>
        <v>#DIV/0!</v>
      </c>
    </row>
    <row r="3352" spans="1:5" s="17" customFormat="1" ht="16.75" customHeight="1" outlineLevel="2">
      <c r="A3352" s="1163">
        <v>265</v>
      </c>
      <c r="B3352" s="1164"/>
      <c r="C3352" s="1165"/>
      <c r="D3352" s="1166"/>
      <c r="E3352" s="587" t="e">
        <f t="shared" si="85"/>
        <v>#DIV/0!</v>
      </c>
    </row>
    <row r="3353" spans="1:5" s="17" customFormat="1" ht="16.75" customHeight="1" outlineLevel="2">
      <c r="A3353" s="1163">
        <v>266</v>
      </c>
      <c r="B3353" s="1164"/>
      <c r="C3353" s="1165"/>
      <c r="D3353" s="1166"/>
      <c r="E3353" s="587" t="e">
        <f t="shared" ref="E3353:E3374" si="86">IF(AND(C3353&gt;=D$3081,C3353&lt;=D$3080),1,0)</f>
        <v>#DIV/0!</v>
      </c>
    </row>
    <row r="3354" spans="1:5" s="17" customFormat="1" ht="16.75" customHeight="1" outlineLevel="2">
      <c r="A3354" s="1163">
        <v>267</v>
      </c>
      <c r="B3354" s="1164"/>
      <c r="C3354" s="1165"/>
      <c r="D3354" s="1166"/>
      <c r="E3354" s="587" t="e">
        <f t="shared" si="86"/>
        <v>#DIV/0!</v>
      </c>
    </row>
    <row r="3355" spans="1:5" s="17" customFormat="1" ht="16.75" customHeight="1" outlineLevel="2">
      <c r="A3355" s="1163">
        <v>268</v>
      </c>
      <c r="B3355" s="1164"/>
      <c r="C3355" s="1165"/>
      <c r="D3355" s="1166"/>
      <c r="E3355" s="587" t="e">
        <f t="shared" si="86"/>
        <v>#DIV/0!</v>
      </c>
    </row>
    <row r="3356" spans="1:5" s="17" customFormat="1" ht="16.75" customHeight="1" outlineLevel="2">
      <c r="A3356" s="1163">
        <v>269</v>
      </c>
      <c r="B3356" s="1164"/>
      <c r="C3356" s="1165"/>
      <c r="D3356" s="1166"/>
      <c r="E3356" s="587" t="e">
        <f t="shared" si="86"/>
        <v>#DIV/0!</v>
      </c>
    </row>
    <row r="3357" spans="1:5" s="17" customFormat="1" ht="16.75" customHeight="1" outlineLevel="2">
      <c r="A3357" s="1163">
        <v>270</v>
      </c>
      <c r="B3357" s="1164"/>
      <c r="C3357" s="1165"/>
      <c r="D3357" s="1166"/>
      <c r="E3357" s="587" t="e">
        <f t="shared" si="86"/>
        <v>#DIV/0!</v>
      </c>
    </row>
    <row r="3358" spans="1:5" s="17" customFormat="1" ht="16.75" customHeight="1" outlineLevel="2">
      <c r="A3358" s="1163">
        <v>271</v>
      </c>
      <c r="B3358" s="1164"/>
      <c r="C3358" s="1165"/>
      <c r="D3358" s="1166"/>
      <c r="E3358" s="587" t="e">
        <f t="shared" si="86"/>
        <v>#DIV/0!</v>
      </c>
    </row>
    <row r="3359" spans="1:5" s="17" customFormat="1" ht="16.75" customHeight="1" outlineLevel="2">
      <c r="A3359" s="1163">
        <v>272</v>
      </c>
      <c r="B3359" s="1164"/>
      <c r="C3359" s="1165"/>
      <c r="D3359" s="1166"/>
      <c r="E3359" s="587" t="e">
        <f t="shared" si="86"/>
        <v>#DIV/0!</v>
      </c>
    </row>
    <row r="3360" spans="1:5" s="17" customFormat="1" ht="16.75" customHeight="1" outlineLevel="2">
      <c r="A3360" s="1163">
        <v>273</v>
      </c>
      <c r="B3360" s="1164"/>
      <c r="C3360" s="1165"/>
      <c r="D3360" s="1166"/>
      <c r="E3360" s="587" t="e">
        <f t="shared" si="86"/>
        <v>#DIV/0!</v>
      </c>
    </row>
    <row r="3361" spans="1:5" s="17" customFormat="1" ht="16.75" customHeight="1" outlineLevel="2">
      <c r="A3361" s="1163">
        <v>274</v>
      </c>
      <c r="B3361" s="1164"/>
      <c r="C3361" s="1165"/>
      <c r="D3361" s="1166"/>
      <c r="E3361" s="587" t="e">
        <f t="shared" si="86"/>
        <v>#DIV/0!</v>
      </c>
    </row>
    <row r="3362" spans="1:5" s="17" customFormat="1" ht="16.75" customHeight="1" outlineLevel="2">
      <c r="A3362" s="1163">
        <v>275</v>
      </c>
      <c r="B3362" s="1164"/>
      <c r="C3362" s="1165"/>
      <c r="D3362" s="1166"/>
      <c r="E3362" s="587" t="e">
        <f t="shared" si="86"/>
        <v>#DIV/0!</v>
      </c>
    </row>
    <row r="3363" spans="1:5" s="17" customFormat="1" ht="16.75" customHeight="1" outlineLevel="2">
      <c r="A3363" s="1163">
        <v>276</v>
      </c>
      <c r="B3363" s="1164"/>
      <c r="C3363" s="1165"/>
      <c r="D3363" s="1166"/>
      <c r="E3363" s="587" t="e">
        <f t="shared" si="86"/>
        <v>#DIV/0!</v>
      </c>
    </row>
    <row r="3364" spans="1:5" s="17" customFormat="1" ht="16.75" customHeight="1" outlineLevel="2">
      <c r="A3364" s="1163">
        <v>277</v>
      </c>
      <c r="B3364" s="1164"/>
      <c r="C3364" s="1165"/>
      <c r="D3364" s="1166"/>
      <c r="E3364" s="587" t="e">
        <f t="shared" si="86"/>
        <v>#DIV/0!</v>
      </c>
    </row>
    <row r="3365" spans="1:5" s="17" customFormat="1" ht="16.75" customHeight="1" outlineLevel="2">
      <c r="A3365" s="1163">
        <v>278</v>
      </c>
      <c r="B3365" s="1164"/>
      <c r="C3365" s="1165"/>
      <c r="D3365" s="1166"/>
      <c r="E3365" s="587" t="e">
        <f t="shared" si="86"/>
        <v>#DIV/0!</v>
      </c>
    </row>
    <row r="3366" spans="1:5" s="17" customFormat="1" ht="16.75" customHeight="1" outlineLevel="2">
      <c r="A3366" s="1163">
        <v>279</v>
      </c>
      <c r="B3366" s="1164"/>
      <c r="C3366" s="1165"/>
      <c r="D3366" s="1166"/>
      <c r="E3366" s="587" t="e">
        <f t="shared" si="86"/>
        <v>#DIV/0!</v>
      </c>
    </row>
    <row r="3367" spans="1:5" s="17" customFormat="1" ht="16.75" customHeight="1" outlineLevel="2">
      <c r="A3367" s="1163">
        <v>280</v>
      </c>
      <c r="B3367" s="1164"/>
      <c r="C3367" s="1165"/>
      <c r="D3367" s="1166"/>
      <c r="E3367" s="587" t="e">
        <f t="shared" si="86"/>
        <v>#DIV/0!</v>
      </c>
    </row>
    <row r="3368" spans="1:5" s="17" customFormat="1" ht="16.75" customHeight="1" outlineLevel="2">
      <c r="A3368" s="1163">
        <v>281</v>
      </c>
      <c r="B3368" s="1164"/>
      <c r="C3368" s="1165"/>
      <c r="D3368" s="1166"/>
      <c r="E3368" s="587" t="e">
        <f t="shared" si="86"/>
        <v>#DIV/0!</v>
      </c>
    </row>
    <row r="3369" spans="1:5" s="17" customFormat="1" ht="16.75" customHeight="1" outlineLevel="2">
      <c r="A3369" s="1163">
        <v>282</v>
      </c>
      <c r="B3369" s="1164"/>
      <c r="C3369" s="1165"/>
      <c r="D3369" s="1166"/>
      <c r="E3369" s="587" t="e">
        <f t="shared" si="86"/>
        <v>#DIV/0!</v>
      </c>
    </row>
    <row r="3370" spans="1:5" s="17" customFormat="1" ht="16.75" customHeight="1" outlineLevel="2">
      <c r="A3370" s="1163">
        <v>283</v>
      </c>
      <c r="B3370" s="1164"/>
      <c r="C3370" s="1165"/>
      <c r="D3370" s="1166"/>
      <c r="E3370" s="587" t="e">
        <f t="shared" si="86"/>
        <v>#DIV/0!</v>
      </c>
    </row>
    <row r="3371" spans="1:5" s="17" customFormat="1" ht="16.75" customHeight="1" outlineLevel="2">
      <c r="A3371" s="1163">
        <v>284</v>
      </c>
      <c r="B3371" s="1164"/>
      <c r="C3371" s="1165"/>
      <c r="D3371" s="1166"/>
      <c r="E3371" s="587" t="e">
        <f t="shared" si="86"/>
        <v>#DIV/0!</v>
      </c>
    </row>
    <row r="3372" spans="1:5" s="17" customFormat="1" ht="16.75" customHeight="1" outlineLevel="2">
      <c r="A3372" s="1163">
        <v>285</v>
      </c>
      <c r="B3372" s="1164"/>
      <c r="C3372" s="1165"/>
      <c r="D3372" s="1166"/>
      <c r="E3372" s="587" t="e">
        <f t="shared" si="86"/>
        <v>#DIV/0!</v>
      </c>
    </row>
    <row r="3373" spans="1:5" s="17" customFormat="1" ht="16.75" customHeight="1" outlineLevel="2">
      <c r="A3373" s="1163">
        <v>286</v>
      </c>
      <c r="B3373" s="1164"/>
      <c r="C3373" s="1165"/>
      <c r="D3373" s="1166"/>
      <c r="E3373" s="587" t="e">
        <f t="shared" si="86"/>
        <v>#DIV/0!</v>
      </c>
    </row>
    <row r="3374" spans="1:5" s="17" customFormat="1" ht="16.75" customHeight="1" outlineLevel="2">
      <c r="A3374" s="1163">
        <v>287</v>
      </c>
      <c r="B3374" s="1164"/>
      <c r="C3374" s="1165"/>
      <c r="D3374" s="1166"/>
      <c r="E3374" s="587" t="e">
        <f t="shared" si="86"/>
        <v>#DIV/0!</v>
      </c>
    </row>
    <row r="3375" spans="1:5" s="17" customFormat="1" ht="16.75" customHeight="1" outlineLevel="2">
      <c r="A3375" s="1163">
        <v>288</v>
      </c>
      <c r="B3375" s="1164"/>
      <c r="C3375" s="1165"/>
      <c r="D3375" s="1166"/>
      <c r="E3375" s="587" t="e">
        <f t="shared" ref="E3375:E3404" si="87">IF(AND(C3375&gt;=D$3081,C3375&lt;=D$3080),1,0)</f>
        <v>#DIV/0!</v>
      </c>
    </row>
    <row r="3376" spans="1:5" s="17" customFormat="1" ht="16.75" customHeight="1" outlineLevel="2">
      <c r="A3376" s="1163">
        <v>289</v>
      </c>
      <c r="B3376" s="1164"/>
      <c r="C3376" s="1165"/>
      <c r="D3376" s="1166"/>
      <c r="E3376" s="587" t="e">
        <f t="shared" si="87"/>
        <v>#DIV/0!</v>
      </c>
    </row>
    <row r="3377" spans="1:5" s="17" customFormat="1" ht="16.75" customHeight="1" outlineLevel="2">
      <c r="A3377" s="1163">
        <v>290</v>
      </c>
      <c r="B3377" s="1164"/>
      <c r="C3377" s="1165"/>
      <c r="D3377" s="1166"/>
      <c r="E3377" s="587" t="e">
        <f t="shared" si="87"/>
        <v>#DIV/0!</v>
      </c>
    </row>
    <row r="3378" spans="1:5" s="17" customFormat="1" ht="16.75" customHeight="1" outlineLevel="2">
      <c r="A3378" s="1163">
        <v>291</v>
      </c>
      <c r="B3378" s="1164"/>
      <c r="C3378" s="1165"/>
      <c r="D3378" s="1166"/>
      <c r="E3378" s="587" t="e">
        <f t="shared" si="87"/>
        <v>#DIV/0!</v>
      </c>
    </row>
    <row r="3379" spans="1:5" s="17" customFormat="1" ht="16.75" customHeight="1" outlineLevel="2">
      <c r="A3379" s="1163">
        <v>292</v>
      </c>
      <c r="B3379" s="1164"/>
      <c r="C3379" s="1165"/>
      <c r="D3379" s="1166"/>
      <c r="E3379" s="587" t="e">
        <f t="shared" si="87"/>
        <v>#DIV/0!</v>
      </c>
    </row>
    <row r="3380" spans="1:5" s="17" customFormat="1" ht="16.75" customHeight="1" outlineLevel="2">
      <c r="A3380" s="1163">
        <v>293</v>
      </c>
      <c r="B3380" s="1164"/>
      <c r="C3380" s="1165"/>
      <c r="D3380" s="1166"/>
      <c r="E3380" s="587" t="e">
        <f t="shared" si="87"/>
        <v>#DIV/0!</v>
      </c>
    </row>
    <row r="3381" spans="1:5" s="17" customFormat="1" ht="16.75" customHeight="1" outlineLevel="2">
      <c r="A3381" s="1163">
        <v>294</v>
      </c>
      <c r="B3381" s="1164"/>
      <c r="C3381" s="1165"/>
      <c r="D3381" s="1166"/>
      <c r="E3381" s="587" t="e">
        <f t="shared" si="87"/>
        <v>#DIV/0!</v>
      </c>
    </row>
    <row r="3382" spans="1:5" s="17" customFormat="1" ht="16.75" customHeight="1" outlineLevel="2">
      <c r="A3382" s="1163">
        <v>295</v>
      </c>
      <c r="B3382" s="1164"/>
      <c r="C3382" s="1165"/>
      <c r="D3382" s="1166"/>
      <c r="E3382" s="587" t="e">
        <f t="shared" si="87"/>
        <v>#DIV/0!</v>
      </c>
    </row>
    <row r="3383" spans="1:5" s="17" customFormat="1" ht="16.75" customHeight="1" outlineLevel="2">
      <c r="A3383" s="1163">
        <v>296</v>
      </c>
      <c r="B3383" s="1164"/>
      <c r="C3383" s="1165"/>
      <c r="D3383" s="1166"/>
      <c r="E3383" s="587" t="e">
        <f t="shared" si="87"/>
        <v>#DIV/0!</v>
      </c>
    </row>
    <row r="3384" spans="1:5" s="17" customFormat="1" ht="16.75" customHeight="1" outlineLevel="2">
      <c r="A3384" s="1163">
        <v>297</v>
      </c>
      <c r="B3384" s="1164"/>
      <c r="C3384" s="1165"/>
      <c r="D3384" s="1166"/>
      <c r="E3384" s="587" t="e">
        <f t="shared" si="87"/>
        <v>#DIV/0!</v>
      </c>
    </row>
    <row r="3385" spans="1:5" s="17" customFormat="1" ht="16.75" customHeight="1" outlineLevel="2">
      <c r="A3385" s="1163">
        <v>298</v>
      </c>
      <c r="B3385" s="1164"/>
      <c r="C3385" s="1165"/>
      <c r="D3385" s="1166"/>
      <c r="E3385" s="587" t="e">
        <f t="shared" si="87"/>
        <v>#DIV/0!</v>
      </c>
    </row>
    <row r="3386" spans="1:5" s="17" customFormat="1" ht="16.75" customHeight="1" outlineLevel="2">
      <c r="A3386" s="1163">
        <v>299</v>
      </c>
      <c r="B3386" s="1164"/>
      <c r="C3386" s="1165"/>
      <c r="D3386" s="1166"/>
      <c r="E3386" s="587" t="e">
        <f t="shared" si="87"/>
        <v>#DIV/0!</v>
      </c>
    </row>
    <row r="3387" spans="1:5" s="17" customFormat="1" ht="16.75" customHeight="1" outlineLevel="2">
      <c r="A3387" s="1163">
        <v>300</v>
      </c>
      <c r="B3387" s="1164"/>
      <c r="C3387" s="1165"/>
      <c r="D3387" s="1166"/>
      <c r="E3387" s="587" t="e">
        <f t="shared" si="87"/>
        <v>#DIV/0!</v>
      </c>
    </row>
    <row r="3388" spans="1:5" s="17" customFormat="1" ht="16.75" customHeight="1" outlineLevel="2">
      <c r="A3388" s="1163">
        <v>301</v>
      </c>
      <c r="B3388" s="1164"/>
      <c r="C3388" s="1165"/>
      <c r="D3388" s="1166"/>
      <c r="E3388" s="587" t="e">
        <f t="shared" si="87"/>
        <v>#DIV/0!</v>
      </c>
    </row>
    <row r="3389" spans="1:5" s="17" customFormat="1" ht="16.75" customHeight="1" outlineLevel="2">
      <c r="A3389" s="1163">
        <v>302</v>
      </c>
      <c r="B3389" s="1164"/>
      <c r="C3389" s="1165"/>
      <c r="D3389" s="1166"/>
      <c r="E3389" s="587" t="e">
        <f t="shared" si="87"/>
        <v>#DIV/0!</v>
      </c>
    </row>
    <row r="3390" spans="1:5" s="17" customFormat="1" ht="16.75" customHeight="1" outlineLevel="2">
      <c r="A3390" s="1163">
        <v>303</v>
      </c>
      <c r="B3390" s="1164"/>
      <c r="C3390" s="1165"/>
      <c r="D3390" s="1166"/>
      <c r="E3390" s="587" t="e">
        <f t="shared" si="87"/>
        <v>#DIV/0!</v>
      </c>
    </row>
    <row r="3391" spans="1:5" s="17" customFormat="1" ht="16.75" customHeight="1" outlineLevel="2">
      <c r="A3391" s="1163">
        <v>304</v>
      </c>
      <c r="B3391" s="1164"/>
      <c r="C3391" s="1165"/>
      <c r="D3391" s="1166"/>
      <c r="E3391" s="587" t="e">
        <f t="shared" si="87"/>
        <v>#DIV/0!</v>
      </c>
    </row>
    <row r="3392" spans="1:5" s="17" customFormat="1" ht="16.75" customHeight="1" outlineLevel="2">
      <c r="A3392" s="1163">
        <v>305</v>
      </c>
      <c r="B3392" s="1164"/>
      <c r="C3392" s="1165"/>
      <c r="D3392" s="1166"/>
      <c r="E3392" s="587" t="e">
        <f t="shared" si="87"/>
        <v>#DIV/0!</v>
      </c>
    </row>
    <row r="3393" spans="1:5" s="17" customFormat="1" ht="16.75" customHeight="1" outlineLevel="2">
      <c r="A3393" s="1163">
        <v>306</v>
      </c>
      <c r="B3393" s="1164"/>
      <c r="C3393" s="1165"/>
      <c r="D3393" s="1166"/>
      <c r="E3393" s="587" t="e">
        <f t="shared" si="87"/>
        <v>#DIV/0!</v>
      </c>
    </row>
    <row r="3394" spans="1:5" s="17" customFormat="1" ht="16.75" customHeight="1" outlineLevel="2">
      <c r="A3394" s="1163">
        <v>307</v>
      </c>
      <c r="B3394" s="1164"/>
      <c r="C3394" s="1165"/>
      <c r="D3394" s="1166"/>
      <c r="E3394" s="587" t="e">
        <f t="shared" si="87"/>
        <v>#DIV/0!</v>
      </c>
    </row>
    <row r="3395" spans="1:5" s="17" customFormat="1" ht="16.75" customHeight="1" outlineLevel="2">
      <c r="A3395" s="1163">
        <v>308</v>
      </c>
      <c r="B3395" s="1164"/>
      <c r="C3395" s="1165"/>
      <c r="D3395" s="1166"/>
      <c r="E3395" s="587" t="e">
        <f t="shared" si="87"/>
        <v>#DIV/0!</v>
      </c>
    </row>
    <row r="3396" spans="1:5" s="17" customFormat="1" ht="16.75" customHeight="1" outlineLevel="2">
      <c r="A3396" s="1163">
        <v>309</v>
      </c>
      <c r="B3396" s="1164"/>
      <c r="C3396" s="1165"/>
      <c r="D3396" s="1166"/>
      <c r="E3396" s="587" t="e">
        <f t="shared" si="87"/>
        <v>#DIV/0!</v>
      </c>
    </row>
    <row r="3397" spans="1:5" s="17" customFormat="1" ht="16.75" customHeight="1" outlineLevel="2">
      <c r="A3397" s="1163">
        <v>310</v>
      </c>
      <c r="B3397" s="1164"/>
      <c r="C3397" s="1165"/>
      <c r="D3397" s="1166"/>
      <c r="E3397" s="587" t="e">
        <f t="shared" si="87"/>
        <v>#DIV/0!</v>
      </c>
    </row>
    <row r="3398" spans="1:5" s="17" customFormat="1" ht="16.75" customHeight="1" outlineLevel="2">
      <c r="A3398" s="1163">
        <v>311</v>
      </c>
      <c r="B3398" s="1164"/>
      <c r="C3398" s="1165"/>
      <c r="D3398" s="1166"/>
      <c r="E3398" s="587" t="e">
        <f t="shared" si="87"/>
        <v>#DIV/0!</v>
      </c>
    </row>
    <row r="3399" spans="1:5" s="17" customFormat="1" ht="16.75" customHeight="1" outlineLevel="2">
      <c r="A3399" s="1163">
        <v>312</v>
      </c>
      <c r="B3399" s="1164"/>
      <c r="C3399" s="1165"/>
      <c r="D3399" s="1166"/>
      <c r="E3399" s="587" t="e">
        <f t="shared" si="87"/>
        <v>#DIV/0!</v>
      </c>
    </row>
    <row r="3400" spans="1:5" s="17" customFormat="1" ht="16.75" customHeight="1" outlineLevel="2">
      <c r="A3400" s="1163">
        <v>313</v>
      </c>
      <c r="B3400" s="1164"/>
      <c r="C3400" s="1165"/>
      <c r="D3400" s="1166"/>
      <c r="E3400" s="587" t="e">
        <f t="shared" si="87"/>
        <v>#DIV/0!</v>
      </c>
    </row>
    <row r="3401" spans="1:5" s="17" customFormat="1" ht="16.75" customHeight="1" outlineLevel="2">
      <c r="A3401" s="1163">
        <v>314</v>
      </c>
      <c r="B3401" s="1164"/>
      <c r="C3401" s="1165"/>
      <c r="D3401" s="1166"/>
      <c r="E3401" s="587" t="e">
        <f t="shared" si="87"/>
        <v>#DIV/0!</v>
      </c>
    </row>
    <row r="3402" spans="1:5" s="17" customFormat="1" ht="16.75" customHeight="1" outlineLevel="2">
      <c r="A3402" s="1163">
        <v>315</v>
      </c>
      <c r="B3402" s="1164"/>
      <c r="C3402" s="1165"/>
      <c r="D3402" s="1166"/>
      <c r="E3402" s="587" t="e">
        <f t="shared" si="87"/>
        <v>#DIV/0!</v>
      </c>
    </row>
    <row r="3403" spans="1:5" s="17" customFormat="1" ht="16.75" customHeight="1" outlineLevel="2">
      <c r="A3403" s="1163">
        <v>316</v>
      </c>
      <c r="B3403" s="1164"/>
      <c r="C3403" s="1165"/>
      <c r="D3403" s="1166"/>
      <c r="E3403" s="587" t="e">
        <f t="shared" si="87"/>
        <v>#DIV/0!</v>
      </c>
    </row>
    <row r="3404" spans="1:5" s="17" customFormat="1" ht="16.75" customHeight="1" outlineLevel="2">
      <c r="A3404" s="1163">
        <v>317</v>
      </c>
      <c r="B3404" s="1164"/>
      <c r="C3404" s="1165"/>
      <c r="D3404" s="1166"/>
      <c r="E3404" s="587" t="e">
        <f t="shared" si="87"/>
        <v>#DIV/0!</v>
      </c>
    </row>
    <row r="3405" spans="1:5" s="17" customFormat="1" ht="16.75" customHeight="1" outlineLevel="2">
      <c r="A3405" s="1163">
        <v>318</v>
      </c>
      <c r="B3405" s="1164"/>
      <c r="C3405" s="1165"/>
      <c r="D3405" s="1166"/>
      <c r="E3405" s="587" t="e">
        <f t="shared" ref="E3405:E3468" si="88">IF(AND(C3405&gt;=D$3081,C3405&lt;=D$3080),1,0)</f>
        <v>#DIV/0!</v>
      </c>
    </row>
    <row r="3406" spans="1:5" s="17" customFormat="1" ht="16.75" customHeight="1" outlineLevel="2">
      <c r="A3406" s="1163">
        <v>319</v>
      </c>
      <c r="B3406" s="1164"/>
      <c r="C3406" s="1165"/>
      <c r="D3406" s="1166"/>
      <c r="E3406" s="587" t="e">
        <f t="shared" si="88"/>
        <v>#DIV/0!</v>
      </c>
    </row>
    <row r="3407" spans="1:5" s="17" customFormat="1" ht="16.75" customHeight="1" outlineLevel="2">
      <c r="A3407" s="1163">
        <v>320</v>
      </c>
      <c r="B3407" s="1164"/>
      <c r="C3407" s="1165"/>
      <c r="D3407" s="1166"/>
      <c r="E3407" s="587" t="e">
        <f t="shared" si="88"/>
        <v>#DIV/0!</v>
      </c>
    </row>
    <row r="3408" spans="1:5" s="17" customFormat="1" ht="16.75" customHeight="1" outlineLevel="2">
      <c r="A3408" s="1163">
        <v>321</v>
      </c>
      <c r="B3408" s="1164"/>
      <c r="C3408" s="1165"/>
      <c r="D3408" s="1166"/>
      <c r="E3408" s="587" t="e">
        <f t="shared" si="88"/>
        <v>#DIV/0!</v>
      </c>
    </row>
    <row r="3409" spans="1:5" s="17" customFormat="1" ht="16.75" customHeight="1" outlineLevel="2">
      <c r="A3409" s="1163">
        <v>322</v>
      </c>
      <c r="B3409" s="1164"/>
      <c r="C3409" s="1165"/>
      <c r="D3409" s="1166"/>
      <c r="E3409" s="587" t="e">
        <f t="shared" si="88"/>
        <v>#DIV/0!</v>
      </c>
    </row>
    <row r="3410" spans="1:5" s="17" customFormat="1" ht="16.75" customHeight="1" outlineLevel="2">
      <c r="A3410" s="1163">
        <v>323</v>
      </c>
      <c r="B3410" s="1164"/>
      <c r="C3410" s="1165"/>
      <c r="D3410" s="1166"/>
      <c r="E3410" s="587" t="e">
        <f t="shared" si="88"/>
        <v>#DIV/0!</v>
      </c>
    </row>
    <row r="3411" spans="1:5" s="17" customFormat="1" ht="16.75" customHeight="1" outlineLevel="2">
      <c r="A3411" s="1163">
        <v>324</v>
      </c>
      <c r="B3411" s="1164"/>
      <c r="C3411" s="1165"/>
      <c r="D3411" s="1166"/>
      <c r="E3411" s="587" t="e">
        <f t="shared" si="88"/>
        <v>#DIV/0!</v>
      </c>
    </row>
    <row r="3412" spans="1:5" s="17" customFormat="1" ht="16.75" customHeight="1" outlineLevel="2">
      <c r="A3412" s="1163">
        <v>325</v>
      </c>
      <c r="B3412" s="1164"/>
      <c r="C3412" s="1165"/>
      <c r="D3412" s="1166"/>
      <c r="E3412" s="587" t="e">
        <f t="shared" si="88"/>
        <v>#DIV/0!</v>
      </c>
    </row>
    <row r="3413" spans="1:5" s="17" customFormat="1" ht="16.75" customHeight="1" outlineLevel="2">
      <c r="A3413" s="1163">
        <v>326</v>
      </c>
      <c r="B3413" s="1164"/>
      <c r="C3413" s="1165"/>
      <c r="D3413" s="1166"/>
      <c r="E3413" s="587" t="e">
        <f t="shared" si="88"/>
        <v>#DIV/0!</v>
      </c>
    </row>
    <row r="3414" spans="1:5" s="17" customFormat="1" ht="16.75" customHeight="1" outlineLevel="2">
      <c r="A3414" s="1163">
        <v>327</v>
      </c>
      <c r="B3414" s="1164"/>
      <c r="C3414" s="1165"/>
      <c r="D3414" s="1166"/>
      <c r="E3414" s="587" t="e">
        <f t="shared" si="88"/>
        <v>#DIV/0!</v>
      </c>
    </row>
    <row r="3415" spans="1:5" s="17" customFormat="1" ht="16.75" customHeight="1" outlineLevel="2">
      <c r="A3415" s="1163">
        <v>328</v>
      </c>
      <c r="B3415" s="1164"/>
      <c r="C3415" s="1165"/>
      <c r="D3415" s="1166"/>
      <c r="E3415" s="587" t="e">
        <f t="shared" si="88"/>
        <v>#DIV/0!</v>
      </c>
    </row>
    <row r="3416" spans="1:5" s="17" customFormat="1" ht="16.75" customHeight="1" outlineLevel="2">
      <c r="A3416" s="1163">
        <v>329</v>
      </c>
      <c r="B3416" s="1164"/>
      <c r="C3416" s="1165"/>
      <c r="D3416" s="1166"/>
      <c r="E3416" s="587" t="e">
        <f t="shared" si="88"/>
        <v>#DIV/0!</v>
      </c>
    </row>
    <row r="3417" spans="1:5" s="17" customFormat="1" ht="16.75" customHeight="1" outlineLevel="2">
      <c r="A3417" s="1163">
        <v>330</v>
      </c>
      <c r="B3417" s="1164"/>
      <c r="C3417" s="1165"/>
      <c r="D3417" s="1166"/>
      <c r="E3417" s="587" t="e">
        <f t="shared" si="88"/>
        <v>#DIV/0!</v>
      </c>
    </row>
    <row r="3418" spans="1:5" s="17" customFormat="1" ht="16.75" customHeight="1" outlineLevel="2">
      <c r="A3418" s="1163">
        <v>331</v>
      </c>
      <c r="B3418" s="1164"/>
      <c r="C3418" s="1165"/>
      <c r="D3418" s="1166"/>
      <c r="E3418" s="587" t="e">
        <f t="shared" si="88"/>
        <v>#DIV/0!</v>
      </c>
    </row>
    <row r="3419" spans="1:5" s="17" customFormat="1" ht="16.75" customHeight="1" outlineLevel="2">
      <c r="A3419" s="1163">
        <v>332</v>
      </c>
      <c r="B3419" s="1164"/>
      <c r="C3419" s="1165"/>
      <c r="D3419" s="1166"/>
      <c r="E3419" s="587" t="e">
        <f t="shared" si="88"/>
        <v>#DIV/0!</v>
      </c>
    </row>
    <row r="3420" spans="1:5" s="17" customFormat="1" ht="16.75" customHeight="1" outlineLevel="2">
      <c r="A3420" s="1163">
        <v>333</v>
      </c>
      <c r="B3420" s="1164"/>
      <c r="C3420" s="1165"/>
      <c r="D3420" s="1166"/>
      <c r="E3420" s="587" t="e">
        <f t="shared" si="88"/>
        <v>#DIV/0!</v>
      </c>
    </row>
    <row r="3421" spans="1:5" s="17" customFormat="1" ht="16.75" customHeight="1" outlineLevel="2">
      <c r="A3421" s="1163">
        <v>334</v>
      </c>
      <c r="B3421" s="1164"/>
      <c r="C3421" s="1165"/>
      <c r="D3421" s="1166"/>
      <c r="E3421" s="587" t="e">
        <f t="shared" si="88"/>
        <v>#DIV/0!</v>
      </c>
    </row>
    <row r="3422" spans="1:5" s="17" customFormat="1" ht="16.75" customHeight="1" outlineLevel="2">
      <c r="A3422" s="1163">
        <v>335</v>
      </c>
      <c r="B3422" s="1164"/>
      <c r="C3422" s="1165"/>
      <c r="D3422" s="1166"/>
      <c r="E3422" s="587" t="e">
        <f t="shared" si="88"/>
        <v>#DIV/0!</v>
      </c>
    </row>
    <row r="3423" spans="1:5" s="17" customFormat="1" ht="16.75" customHeight="1" outlineLevel="2">
      <c r="A3423" s="1163">
        <v>336</v>
      </c>
      <c r="B3423" s="1164"/>
      <c r="C3423" s="1165"/>
      <c r="D3423" s="1166"/>
      <c r="E3423" s="587" t="e">
        <f t="shared" si="88"/>
        <v>#DIV/0!</v>
      </c>
    </row>
    <row r="3424" spans="1:5" s="17" customFormat="1" ht="16.75" customHeight="1" outlineLevel="2">
      <c r="A3424" s="1163">
        <v>337</v>
      </c>
      <c r="B3424" s="1164"/>
      <c r="C3424" s="1165"/>
      <c r="D3424" s="1166"/>
      <c r="E3424" s="587" t="e">
        <f t="shared" si="88"/>
        <v>#DIV/0!</v>
      </c>
    </row>
    <row r="3425" spans="1:5" s="17" customFormat="1" ht="16.75" customHeight="1" outlineLevel="2">
      <c r="A3425" s="1163">
        <v>338</v>
      </c>
      <c r="B3425" s="1164"/>
      <c r="C3425" s="1165"/>
      <c r="D3425" s="1166"/>
      <c r="E3425" s="587" t="e">
        <f t="shared" si="88"/>
        <v>#DIV/0!</v>
      </c>
    </row>
    <row r="3426" spans="1:5" s="17" customFormat="1" ht="16.75" customHeight="1" outlineLevel="2">
      <c r="A3426" s="1163">
        <v>339</v>
      </c>
      <c r="B3426" s="1164"/>
      <c r="C3426" s="1165"/>
      <c r="D3426" s="1166"/>
      <c r="E3426" s="587" t="e">
        <f t="shared" si="88"/>
        <v>#DIV/0!</v>
      </c>
    </row>
    <row r="3427" spans="1:5" s="17" customFormat="1" ht="16.75" customHeight="1" outlineLevel="2">
      <c r="A3427" s="1163">
        <v>340</v>
      </c>
      <c r="B3427" s="1164"/>
      <c r="C3427" s="1165"/>
      <c r="D3427" s="1166"/>
      <c r="E3427" s="587" t="e">
        <f t="shared" si="88"/>
        <v>#DIV/0!</v>
      </c>
    </row>
    <row r="3428" spans="1:5" s="17" customFormat="1" ht="16.75" customHeight="1" outlineLevel="2">
      <c r="A3428" s="1163">
        <v>341</v>
      </c>
      <c r="B3428" s="1164"/>
      <c r="C3428" s="1165"/>
      <c r="D3428" s="1166"/>
      <c r="E3428" s="587" t="e">
        <f t="shared" si="88"/>
        <v>#DIV/0!</v>
      </c>
    </row>
    <row r="3429" spans="1:5" s="17" customFormat="1" ht="16.75" customHeight="1" outlineLevel="2">
      <c r="A3429" s="1163">
        <v>342</v>
      </c>
      <c r="B3429" s="1164"/>
      <c r="C3429" s="1165"/>
      <c r="D3429" s="1166"/>
      <c r="E3429" s="587" t="e">
        <f t="shared" si="88"/>
        <v>#DIV/0!</v>
      </c>
    </row>
    <row r="3430" spans="1:5" s="17" customFormat="1" ht="16.75" customHeight="1" outlineLevel="2">
      <c r="A3430" s="1163">
        <v>343</v>
      </c>
      <c r="B3430" s="1164"/>
      <c r="C3430" s="1165"/>
      <c r="D3430" s="1166"/>
      <c r="E3430" s="587" t="e">
        <f t="shared" si="88"/>
        <v>#DIV/0!</v>
      </c>
    </row>
    <row r="3431" spans="1:5" s="17" customFormat="1" ht="16.75" customHeight="1" outlineLevel="2">
      <c r="A3431" s="1163">
        <v>344</v>
      </c>
      <c r="B3431" s="1164"/>
      <c r="C3431" s="1165"/>
      <c r="D3431" s="1166"/>
      <c r="E3431" s="587" t="e">
        <f t="shared" si="88"/>
        <v>#DIV/0!</v>
      </c>
    </row>
    <row r="3432" spans="1:5" s="17" customFormat="1" ht="16.75" customHeight="1" outlineLevel="2">
      <c r="A3432" s="1163">
        <v>345</v>
      </c>
      <c r="B3432" s="1164"/>
      <c r="C3432" s="1165"/>
      <c r="D3432" s="1166"/>
      <c r="E3432" s="587" t="e">
        <f t="shared" si="88"/>
        <v>#DIV/0!</v>
      </c>
    </row>
    <row r="3433" spans="1:5" s="17" customFormat="1" ht="16.75" customHeight="1" outlineLevel="2">
      <c r="A3433" s="1163">
        <v>346</v>
      </c>
      <c r="B3433" s="1164"/>
      <c r="C3433" s="1165"/>
      <c r="D3433" s="1166"/>
      <c r="E3433" s="587" t="e">
        <f t="shared" si="88"/>
        <v>#DIV/0!</v>
      </c>
    </row>
    <row r="3434" spans="1:5" s="17" customFormat="1" ht="16.75" customHeight="1" outlineLevel="2">
      <c r="A3434" s="1163">
        <v>347</v>
      </c>
      <c r="B3434" s="1164"/>
      <c r="C3434" s="1165"/>
      <c r="D3434" s="1166"/>
      <c r="E3434" s="587" t="e">
        <f t="shared" si="88"/>
        <v>#DIV/0!</v>
      </c>
    </row>
    <row r="3435" spans="1:5" s="17" customFormat="1" ht="16.75" customHeight="1" outlineLevel="2">
      <c r="A3435" s="1163">
        <v>348</v>
      </c>
      <c r="B3435" s="1164"/>
      <c r="C3435" s="1165"/>
      <c r="D3435" s="1166"/>
      <c r="E3435" s="587" t="e">
        <f t="shared" si="88"/>
        <v>#DIV/0!</v>
      </c>
    </row>
    <row r="3436" spans="1:5" s="17" customFormat="1" ht="16.75" customHeight="1" outlineLevel="2">
      <c r="A3436" s="1163">
        <v>349</v>
      </c>
      <c r="B3436" s="1164"/>
      <c r="C3436" s="1165"/>
      <c r="D3436" s="1166"/>
      <c r="E3436" s="587" t="e">
        <f t="shared" si="88"/>
        <v>#DIV/0!</v>
      </c>
    </row>
    <row r="3437" spans="1:5" s="17" customFormat="1" ht="16.75" customHeight="1" outlineLevel="2">
      <c r="A3437" s="1163">
        <v>350</v>
      </c>
      <c r="B3437" s="1164"/>
      <c r="C3437" s="1165"/>
      <c r="D3437" s="1166"/>
      <c r="E3437" s="587" t="e">
        <f t="shared" si="88"/>
        <v>#DIV/0!</v>
      </c>
    </row>
    <row r="3438" spans="1:5" s="17" customFormat="1" ht="16.75" customHeight="1" outlineLevel="2">
      <c r="A3438" s="1163">
        <v>351</v>
      </c>
      <c r="B3438" s="1164"/>
      <c r="C3438" s="1165"/>
      <c r="D3438" s="1166"/>
      <c r="E3438" s="587" t="e">
        <f t="shared" si="88"/>
        <v>#DIV/0!</v>
      </c>
    </row>
    <row r="3439" spans="1:5" s="17" customFormat="1" ht="16.75" customHeight="1" outlineLevel="2">
      <c r="A3439" s="1163">
        <v>352</v>
      </c>
      <c r="B3439" s="1164"/>
      <c r="C3439" s="1165"/>
      <c r="D3439" s="1166"/>
      <c r="E3439" s="587" t="e">
        <f t="shared" si="88"/>
        <v>#DIV/0!</v>
      </c>
    </row>
    <row r="3440" spans="1:5" s="17" customFormat="1" ht="16.75" customHeight="1" outlineLevel="2">
      <c r="A3440" s="1163">
        <v>353</v>
      </c>
      <c r="B3440" s="1164"/>
      <c r="C3440" s="1165"/>
      <c r="D3440" s="1166"/>
      <c r="E3440" s="587" t="e">
        <f t="shared" si="88"/>
        <v>#DIV/0!</v>
      </c>
    </row>
    <row r="3441" spans="1:5" s="17" customFormat="1" ht="16.75" customHeight="1" outlineLevel="2">
      <c r="A3441" s="1163">
        <v>354</v>
      </c>
      <c r="B3441" s="1164"/>
      <c r="C3441" s="1165"/>
      <c r="D3441" s="1166"/>
      <c r="E3441" s="587" t="e">
        <f t="shared" si="88"/>
        <v>#DIV/0!</v>
      </c>
    </row>
    <row r="3442" spans="1:5" s="17" customFormat="1" ht="16.75" customHeight="1" outlineLevel="2">
      <c r="A3442" s="1163">
        <v>355</v>
      </c>
      <c r="B3442" s="1164"/>
      <c r="C3442" s="1165"/>
      <c r="D3442" s="1166"/>
      <c r="E3442" s="587" t="e">
        <f t="shared" si="88"/>
        <v>#DIV/0!</v>
      </c>
    </row>
    <row r="3443" spans="1:5" s="17" customFormat="1" ht="16.75" customHeight="1" outlineLevel="2">
      <c r="A3443" s="1163">
        <v>356</v>
      </c>
      <c r="B3443" s="1164"/>
      <c r="C3443" s="1165"/>
      <c r="D3443" s="1166"/>
      <c r="E3443" s="587" t="e">
        <f t="shared" si="88"/>
        <v>#DIV/0!</v>
      </c>
    </row>
    <row r="3444" spans="1:5" s="17" customFormat="1" ht="16.75" customHeight="1" outlineLevel="2">
      <c r="A3444" s="1163">
        <v>357</v>
      </c>
      <c r="B3444" s="1164"/>
      <c r="C3444" s="1165"/>
      <c r="D3444" s="1166"/>
      <c r="E3444" s="587" t="e">
        <f t="shared" si="88"/>
        <v>#DIV/0!</v>
      </c>
    </row>
    <row r="3445" spans="1:5" s="17" customFormat="1" ht="16.75" customHeight="1" outlineLevel="2">
      <c r="A3445" s="1163">
        <v>358</v>
      </c>
      <c r="B3445" s="1164"/>
      <c r="C3445" s="1165"/>
      <c r="D3445" s="1166"/>
      <c r="E3445" s="587" t="e">
        <f t="shared" si="88"/>
        <v>#DIV/0!</v>
      </c>
    </row>
    <row r="3446" spans="1:5" s="17" customFormat="1" ht="16.75" customHeight="1" outlineLevel="2">
      <c r="A3446" s="1163">
        <v>359</v>
      </c>
      <c r="B3446" s="1164"/>
      <c r="C3446" s="1165"/>
      <c r="D3446" s="1166"/>
      <c r="E3446" s="587" t="e">
        <f t="shared" si="88"/>
        <v>#DIV/0!</v>
      </c>
    </row>
    <row r="3447" spans="1:5" s="17" customFormat="1" ht="16.75" customHeight="1" outlineLevel="2">
      <c r="A3447" s="1163">
        <v>360</v>
      </c>
      <c r="B3447" s="1164"/>
      <c r="C3447" s="1165"/>
      <c r="D3447" s="1166"/>
      <c r="E3447" s="587" t="e">
        <f t="shared" si="88"/>
        <v>#DIV/0!</v>
      </c>
    </row>
    <row r="3448" spans="1:5" s="17" customFormat="1" ht="16.75" customHeight="1" outlineLevel="2">
      <c r="A3448" s="1163">
        <v>361</v>
      </c>
      <c r="B3448" s="1164"/>
      <c r="C3448" s="1165"/>
      <c r="D3448" s="1166"/>
      <c r="E3448" s="587" t="e">
        <f t="shared" si="88"/>
        <v>#DIV/0!</v>
      </c>
    </row>
    <row r="3449" spans="1:5" s="17" customFormat="1" ht="16.75" customHeight="1" outlineLevel="2">
      <c r="A3449" s="1163">
        <v>362</v>
      </c>
      <c r="B3449" s="1164"/>
      <c r="C3449" s="1165"/>
      <c r="D3449" s="1166"/>
      <c r="E3449" s="587" t="e">
        <f t="shared" si="88"/>
        <v>#DIV/0!</v>
      </c>
    </row>
    <row r="3450" spans="1:5" s="17" customFormat="1" ht="16.75" customHeight="1" outlineLevel="2">
      <c r="A3450" s="1163">
        <v>363</v>
      </c>
      <c r="B3450" s="1164"/>
      <c r="C3450" s="1165"/>
      <c r="D3450" s="1166"/>
      <c r="E3450" s="587" t="e">
        <f t="shared" si="88"/>
        <v>#DIV/0!</v>
      </c>
    </row>
    <row r="3451" spans="1:5" s="17" customFormat="1" ht="16.75" customHeight="1" outlineLevel="2">
      <c r="A3451" s="1163">
        <v>364</v>
      </c>
      <c r="B3451" s="1164"/>
      <c r="C3451" s="1165"/>
      <c r="D3451" s="1166"/>
      <c r="E3451" s="587" t="e">
        <f t="shared" si="88"/>
        <v>#DIV/0!</v>
      </c>
    </row>
    <row r="3452" spans="1:5" s="17" customFormat="1" ht="16.75" customHeight="1" outlineLevel="2">
      <c r="A3452" s="1163">
        <v>365</v>
      </c>
      <c r="B3452" s="1164"/>
      <c r="C3452" s="1165"/>
      <c r="D3452" s="1166"/>
      <c r="E3452" s="587" t="e">
        <f t="shared" si="88"/>
        <v>#DIV/0!</v>
      </c>
    </row>
    <row r="3453" spans="1:5" s="17" customFormat="1" ht="16.75" customHeight="1" outlineLevel="2">
      <c r="A3453" s="1163">
        <v>366</v>
      </c>
      <c r="B3453" s="1164"/>
      <c r="C3453" s="1165"/>
      <c r="D3453" s="1166"/>
      <c r="E3453" s="587" t="e">
        <f t="shared" si="88"/>
        <v>#DIV/0!</v>
      </c>
    </row>
    <row r="3454" spans="1:5" s="17" customFormat="1" ht="16.75" customHeight="1" outlineLevel="2">
      <c r="A3454" s="1163">
        <v>367</v>
      </c>
      <c r="B3454" s="1164"/>
      <c r="C3454" s="1165"/>
      <c r="D3454" s="1166"/>
      <c r="E3454" s="587" t="e">
        <f t="shared" si="88"/>
        <v>#DIV/0!</v>
      </c>
    </row>
    <row r="3455" spans="1:5" s="17" customFormat="1" ht="16.75" customHeight="1" outlineLevel="2">
      <c r="A3455" s="1163">
        <v>368</v>
      </c>
      <c r="B3455" s="1164"/>
      <c r="C3455" s="1165"/>
      <c r="D3455" s="1166"/>
      <c r="E3455" s="587" t="e">
        <f t="shared" si="88"/>
        <v>#DIV/0!</v>
      </c>
    </row>
    <row r="3456" spans="1:5" s="17" customFormat="1" ht="16.75" customHeight="1" outlineLevel="2">
      <c r="A3456" s="1163">
        <v>369</v>
      </c>
      <c r="B3456" s="1164"/>
      <c r="C3456" s="1165"/>
      <c r="D3456" s="1166"/>
      <c r="E3456" s="587" t="e">
        <f t="shared" si="88"/>
        <v>#DIV/0!</v>
      </c>
    </row>
    <row r="3457" spans="1:5" s="17" customFormat="1" ht="16.75" customHeight="1" outlineLevel="2">
      <c r="A3457" s="1163">
        <v>370</v>
      </c>
      <c r="B3457" s="1164"/>
      <c r="C3457" s="1165"/>
      <c r="D3457" s="1166"/>
      <c r="E3457" s="587" t="e">
        <f t="shared" si="88"/>
        <v>#DIV/0!</v>
      </c>
    </row>
    <row r="3458" spans="1:5" s="17" customFormat="1" ht="16.75" customHeight="1" outlineLevel="2">
      <c r="A3458" s="1163">
        <v>371</v>
      </c>
      <c r="B3458" s="1164"/>
      <c r="C3458" s="1165"/>
      <c r="D3458" s="1166"/>
      <c r="E3458" s="587" t="e">
        <f t="shared" si="88"/>
        <v>#DIV/0!</v>
      </c>
    </row>
    <row r="3459" spans="1:5" s="17" customFormat="1" ht="16.75" customHeight="1" outlineLevel="2">
      <c r="A3459" s="1163">
        <v>372</v>
      </c>
      <c r="B3459" s="1164"/>
      <c r="C3459" s="1165"/>
      <c r="D3459" s="1166"/>
      <c r="E3459" s="587" t="e">
        <f t="shared" si="88"/>
        <v>#DIV/0!</v>
      </c>
    </row>
    <row r="3460" spans="1:5" s="17" customFormat="1" ht="16.75" customHeight="1" outlineLevel="2">
      <c r="A3460" s="1163">
        <v>373</v>
      </c>
      <c r="B3460" s="1164"/>
      <c r="C3460" s="1165"/>
      <c r="D3460" s="1166"/>
      <c r="E3460" s="587" t="e">
        <f t="shared" si="88"/>
        <v>#DIV/0!</v>
      </c>
    </row>
    <row r="3461" spans="1:5" s="17" customFormat="1" ht="16.75" customHeight="1" outlineLevel="2">
      <c r="A3461" s="1163">
        <v>374</v>
      </c>
      <c r="B3461" s="1164"/>
      <c r="C3461" s="1165"/>
      <c r="D3461" s="1166"/>
      <c r="E3461" s="587" t="e">
        <f t="shared" si="88"/>
        <v>#DIV/0!</v>
      </c>
    </row>
    <row r="3462" spans="1:5" s="17" customFormat="1" ht="16.75" customHeight="1" outlineLevel="2">
      <c r="A3462" s="1163">
        <v>375</v>
      </c>
      <c r="B3462" s="1164"/>
      <c r="C3462" s="1165"/>
      <c r="D3462" s="1166"/>
      <c r="E3462" s="587" t="e">
        <f t="shared" si="88"/>
        <v>#DIV/0!</v>
      </c>
    </row>
    <row r="3463" spans="1:5" s="17" customFormat="1" ht="16.75" customHeight="1" outlineLevel="2">
      <c r="A3463" s="1163">
        <v>376</v>
      </c>
      <c r="B3463" s="1164"/>
      <c r="C3463" s="1165"/>
      <c r="D3463" s="1166"/>
      <c r="E3463" s="587" t="e">
        <f t="shared" si="88"/>
        <v>#DIV/0!</v>
      </c>
    </row>
    <row r="3464" spans="1:5" s="17" customFormat="1" ht="16.75" customHeight="1" outlineLevel="2">
      <c r="A3464" s="1163">
        <v>377</v>
      </c>
      <c r="B3464" s="1164"/>
      <c r="C3464" s="1165"/>
      <c r="D3464" s="1166"/>
      <c r="E3464" s="587" t="e">
        <f t="shared" si="88"/>
        <v>#DIV/0!</v>
      </c>
    </row>
    <row r="3465" spans="1:5" s="17" customFormat="1" ht="16.75" customHeight="1" outlineLevel="2">
      <c r="A3465" s="1163">
        <v>378</v>
      </c>
      <c r="B3465" s="1164"/>
      <c r="C3465" s="1165"/>
      <c r="D3465" s="1166"/>
      <c r="E3465" s="587" t="e">
        <f t="shared" si="88"/>
        <v>#DIV/0!</v>
      </c>
    </row>
    <row r="3466" spans="1:5" s="17" customFormat="1" ht="16.75" customHeight="1" outlineLevel="2">
      <c r="A3466" s="1163">
        <v>379</v>
      </c>
      <c r="B3466" s="1164"/>
      <c r="C3466" s="1165"/>
      <c r="D3466" s="1166"/>
      <c r="E3466" s="587" t="e">
        <f t="shared" si="88"/>
        <v>#DIV/0!</v>
      </c>
    </row>
    <row r="3467" spans="1:5" s="17" customFormat="1" ht="16.75" customHeight="1" outlineLevel="2">
      <c r="A3467" s="1163">
        <v>380</v>
      </c>
      <c r="B3467" s="1164"/>
      <c r="C3467" s="1165"/>
      <c r="D3467" s="1166"/>
      <c r="E3467" s="587" t="e">
        <f t="shared" si="88"/>
        <v>#DIV/0!</v>
      </c>
    </row>
    <row r="3468" spans="1:5" s="17" customFormat="1" ht="16.75" customHeight="1" outlineLevel="2">
      <c r="A3468" s="1163">
        <v>381</v>
      </c>
      <c r="B3468" s="1164"/>
      <c r="C3468" s="1165"/>
      <c r="D3468" s="1166"/>
      <c r="E3468" s="587" t="e">
        <f t="shared" si="88"/>
        <v>#DIV/0!</v>
      </c>
    </row>
    <row r="3469" spans="1:5" s="17" customFormat="1" ht="16.75" customHeight="1" outlineLevel="2">
      <c r="A3469" s="1163">
        <v>382</v>
      </c>
      <c r="B3469" s="1164"/>
      <c r="C3469" s="1165"/>
      <c r="D3469" s="1166"/>
      <c r="E3469" s="587" t="e">
        <f t="shared" ref="E3469:E3532" si="89">IF(AND(C3469&gt;=D$3081,C3469&lt;=D$3080),1,0)</f>
        <v>#DIV/0!</v>
      </c>
    </row>
    <row r="3470" spans="1:5" s="17" customFormat="1" ht="16.75" customHeight="1" outlineLevel="2">
      <c r="A3470" s="1163">
        <v>383</v>
      </c>
      <c r="B3470" s="1164"/>
      <c r="C3470" s="1165"/>
      <c r="D3470" s="1166"/>
      <c r="E3470" s="587" t="e">
        <f t="shared" si="89"/>
        <v>#DIV/0!</v>
      </c>
    </row>
    <row r="3471" spans="1:5" s="17" customFormat="1" ht="16.75" customHeight="1" outlineLevel="2">
      <c r="A3471" s="1163">
        <v>384</v>
      </c>
      <c r="B3471" s="1164"/>
      <c r="C3471" s="1165"/>
      <c r="D3471" s="1166"/>
      <c r="E3471" s="587" t="e">
        <f t="shared" si="89"/>
        <v>#DIV/0!</v>
      </c>
    </row>
    <row r="3472" spans="1:5" s="17" customFormat="1" ht="16.75" customHeight="1" outlineLevel="2">
      <c r="A3472" s="1163">
        <v>385</v>
      </c>
      <c r="B3472" s="1164"/>
      <c r="C3472" s="1165"/>
      <c r="D3472" s="1166"/>
      <c r="E3472" s="587" t="e">
        <f t="shared" si="89"/>
        <v>#DIV/0!</v>
      </c>
    </row>
    <row r="3473" spans="1:5" s="17" customFormat="1" ht="16.75" customHeight="1" outlineLevel="2">
      <c r="A3473" s="1163">
        <v>386</v>
      </c>
      <c r="B3473" s="1164"/>
      <c r="C3473" s="1165"/>
      <c r="D3473" s="1166"/>
      <c r="E3473" s="587" t="e">
        <f t="shared" si="89"/>
        <v>#DIV/0!</v>
      </c>
    </row>
    <row r="3474" spans="1:5" s="17" customFormat="1" ht="16.75" customHeight="1" outlineLevel="2">
      <c r="A3474" s="1163">
        <v>387</v>
      </c>
      <c r="B3474" s="1164"/>
      <c r="C3474" s="1165"/>
      <c r="D3474" s="1166"/>
      <c r="E3474" s="587" t="e">
        <f t="shared" si="89"/>
        <v>#DIV/0!</v>
      </c>
    </row>
    <row r="3475" spans="1:5" s="17" customFormat="1" ht="16.75" customHeight="1" outlineLevel="2">
      <c r="A3475" s="1163">
        <v>388</v>
      </c>
      <c r="B3475" s="1164"/>
      <c r="C3475" s="1165"/>
      <c r="D3475" s="1166"/>
      <c r="E3475" s="587" t="e">
        <f t="shared" si="89"/>
        <v>#DIV/0!</v>
      </c>
    </row>
    <row r="3476" spans="1:5" s="17" customFormat="1" ht="16.75" customHeight="1" outlineLevel="2">
      <c r="A3476" s="1163">
        <v>389</v>
      </c>
      <c r="B3476" s="1164"/>
      <c r="C3476" s="1165"/>
      <c r="D3476" s="1166"/>
      <c r="E3476" s="587" t="e">
        <f t="shared" si="89"/>
        <v>#DIV/0!</v>
      </c>
    </row>
    <row r="3477" spans="1:5" s="17" customFormat="1" ht="16.75" customHeight="1" outlineLevel="2">
      <c r="A3477" s="1163">
        <v>390</v>
      </c>
      <c r="B3477" s="1164"/>
      <c r="C3477" s="1165"/>
      <c r="D3477" s="1166"/>
      <c r="E3477" s="587" t="e">
        <f t="shared" si="89"/>
        <v>#DIV/0!</v>
      </c>
    </row>
    <row r="3478" spans="1:5" s="17" customFormat="1" ht="16.75" customHeight="1" outlineLevel="2">
      <c r="A3478" s="1163">
        <v>391</v>
      </c>
      <c r="B3478" s="1164"/>
      <c r="C3478" s="1165"/>
      <c r="D3478" s="1166"/>
      <c r="E3478" s="587" t="e">
        <f t="shared" si="89"/>
        <v>#DIV/0!</v>
      </c>
    </row>
    <row r="3479" spans="1:5" s="17" customFormat="1" ht="16.75" customHeight="1" outlineLevel="2">
      <c r="A3479" s="1163">
        <v>392</v>
      </c>
      <c r="B3479" s="1164"/>
      <c r="C3479" s="1165"/>
      <c r="D3479" s="1166"/>
      <c r="E3479" s="587" t="e">
        <f t="shared" si="89"/>
        <v>#DIV/0!</v>
      </c>
    </row>
    <row r="3480" spans="1:5" s="17" customFormat="1" ht="16.75" customHeight="1" outlineLevel="2">
      <c r="A3480" s="1163">
        <v>393</v>
      </c>
      <c r="B3480" s="1164"/>
      <c r="C3480" s="1165"/>
      <c r="D3480" s="1166"/>
      <c r="E3480" s="587" t="e">
        <f t="shared" si="89"/>
        <v>#DIV/0!</v>
      </c>
    </row>
    <row r="3481" spans="1:5" s="17" customFormat="1" ht="16.75" customHeight="1" outlineLevel="2">
      <c r="A3481" s="1163">
        <v>394</v>
      </c>
      <c r="B3481" s="1164"/>
      <c r="C3481" s="1165"/>
      <c r="D3481" s="1166"/>
      <c r="E3481" s="587" t="e">
        <f t="shared" si="89"/>
        <v>#DIV/0!</v>
      </c>
    </row>
    <row r="3482" spans="1:5" s="17" customFormat="1" ht="16.75" customHeight="1" outlineLevel="2">
      <c r="A3482" s="1163">
        <v>395</v>
      </c>
      <c r="B3482" s="1164"/>
      <c r="C3482" s="1165"/>
      <c r="D3482" s="1166"/>
      <c r="E3482" s="587" t="e">
        <f t="shared" si="89"/>
        <v>#DIV/0!</v>
      </c>
    </row>
    <row r="3483" spans="1:5" s="17" customFormat="1" ht="16.75" customHeight="1" outlineLevel="2">
      <c r="A3483" s="1163">
        <v>396</v>
      </c>
      <c r="B3483" s="1164"/>
      <c r="C3483" s="1165"/>
      <c r="D3483" s="1166"/>
      <c r="E3483" s="587" t="e">
        <f t="shared" si="89"/>
        <v>#DIV/0!</v>
      </c>
    </row>
    <row r="3484" spans="1:5" s="17" customFormat="1" ht="16.75" customHeight="1" outlineLevel="2">
      <c r="A3484" s="1163">
        <v>397</v>
      </c>
      <c r="B3484" s="1164"/>
      <c r="C3484" s="1165"/>
      <c r="D3484" s="1166"/>
      <c r="E3484" s="587" t="e">
        <f t="shared" si="89"/>
        <v>#DIV/0!</v>
      </c>
    </row>
    <row r="3485" spans="1:5" s="17" customFormat="1" ht="16.75" customHeight="1" outlineLevel="2">
      <c r="A3485" s="1163">
        <v>398</v>
      </c>
      <c r="B3485" s="1164"/>
      <c r="C3485" s="1165"/>
      <c r="D3485" s="1166"/>
      <c r="E3485" s="587" t="e">
        <f t="shared" si="89"/>
        <v>#DIV/0!</v>
      </c>
    </row>
    <row r="3486" spans="1:5" s="17" customFormat="1" ht="16.75" customHeight="1" outlineLevel="2">
      <c r="A3486" s="1163">
        <v>399</v>
      </c>
      <c r="B3486" s="1164"/>
      <c r="C3486" s="1165"/>
      <c r="D3486" s="1166"/>
      <c r="E3486" s="587" t="e">
        <f t="shared" si="89"/>
        <v>#DIV/0!</v>
      </c>
    </row>
    <row r="3487" spans="1:5" s="17" customFormat="1" ht="16.75" customHeight="1" outlineLevel="2">
      <c r="A3487" s="1163">
        <v>400</v>
      </c>
      <c r="B3487" s="1164"/>
      <c r="C3487" s="1165"/>
      <c r="D3487" s="1166"/>
      <c r="E3487" s="587" t="e">
        <f t="shared" si="89"/>
        <v>#DIV/0!</v>
      </c>
    </row>
    <row r="3488" spans="1:5" s="17" customFormat="1" ht="16.75" customHeight="1" outlineLevel="2">
      <c r="A3488" s="1163">
        <v>401</v>
      </c>
      <c r="B3488" s="1164"/>
      <c r="C3488" s="1165"/>
      <c r="D3488" s="1166"/>
      <c r="E3488" s="587" t="e">
        <f t="shared" si="89"/>
        <v>#DIV/0!</v>
      </c>
    </row>
    <row r="3489" spans="1:5" s="17" customFormat="1" ht="16.75" customHeight="1" outlineLevel="2">
      <c r="A3489" s="1163">
        <v>402</v>
      </c>
      <c r="B3489" s="1164"/>
      <c r="C3489" s="1165"/>
      <c r="D3489" s="1166"/>
      <c r="E3489" s="587" t="e">
        <f t="shared" si="89"/>
        <v>#DIV/0!</v>
      </c>
    </row>
    <row r="3490" spans="1:5" s="17" customFormat="1" ht="16.75" customHeight="1" outlineLevel="2">
      <c r="A3490" s="1163">
        <v>403</v>
      </c>
      <c r="B3490" s="1164"/>
      <c r="C3490" s="1165"/>
      <c r="D3490" s="1166"/>
      <c r="E3490" s="587" t="e">
        <f t="shared" si="89"/>
        <v>#DIV/0!</v>
      </c>
    </row>
    <row r="3491" spans="1:5" s="17" customFormat="1" ht="16.75" customHeight="1" outlineLevel="2">
      <c r="A3491" s="1163">
        <v>404</v>
      </c>
      <c r="B3491" s="1164"/>
      <c r="C3491" s="1165"/>
      <c r="D3491" s="1166"/>
      <c r="E3491" s="587" t="e">
        <f t="shared" si="89"/>
        <v>#DIV/0!</v>
      </c>
    </row>
    <row r="3492" spans="1:5" s="17" customFormat="1" ht="16.75" customHeight="1" outlineLevel="2">
      <c r="A3492" s="1163">
        <v>405</v>
      </c>
      <c r="B3492" s="1164"/>
      <c r="C3492" s="1165"/>
      <c r="D3492" s="1166"/>
      <c r="E3492" s="587" t="e">
        <f t="shared" si="89"/>
        <v>#DIV/0!</v>
      </c>
    </row>
    <row r="3493" spans="1:5" s="17" customFormat="1" ht="16.75" customHeight="1" outlineLevel="2">
      <c r="A3493" s="1163">
        <v>406</v>
      </c>
      <c r="B3493" s="1164"/>
      <c r="C3493" s="1165"/>
      <c r="D3493" s="1166"/>
      <c r="E3493" s="587" t="e">
        <f t="shared" si="89"/>
        <v>#DIV/0!</v>
      </c>
    </row>
    <row r="3494" spans="1:5" s="17" customFormat="1" ht="16.75" customHeight="1" outlineLevel="2">
      <c r="A3494" s="1163">
        <v>407</v>
      </c>
      <c r="B3494" s="1164"/>
      <c r="C3494" s="1165"/>
      <c r="D3494" s="1166"/>
      <c r="E3494" s="587" t="e">
        <f t="shared" si="89"/>
        <v>#DIV/0!</v>
      </c>
    </row>
    <row r="3495" spans="1:5" s="17" customFormat="1" ht="16.75" customHeight="1" outlineLevel="2">
      <c r="A3495" s="1163">
        <v>408</v>
      </c>
      <c r="B3495" s="1164"/>
      <c r="C3495" s="1165"/>
      <c r="D3495" s="1166"/>
      <c r="E3495" s="587" t="e">
        <f t="shared" si="89"/>
        <v>#DIV/0!</v>
      </c>
    </row>
    <row r="3496" spans="1:5" s="17" customFormat="1" ht="16.75" customHeight="1" outlineLevel="2">
      <c r="A3496" s="1163">
        <v>409</v>
      </c>
      <c r="B3496" s="1164"/>
      <c r="C3496" s="1165"/>
      <c r="D3496" s="1166"/>
      <c r="E3496" s="587" t="e">
        <f t="shared" si="89"/>
        <v>#DIV/0!</v>
      </c>
    </row>
    <row r="3497" spans="1:5" s="17" customFormat="1" ht="16.75" customHeight="1" outlineLevel="2">
      <c r="A3497" s="1163">
        <v>410</v>
      </c>
      <c r="B3497" s="1164"/>
      <c r="C3497" s="1165"/>
      <c r="D3497" s="1166"/>
      <c r="E3497" s="587" t="e">
        <f t="shared" si="89"/>
        <v>#DIV/0!</v>
      </c>
    </row>
    <row r="3498" spans="1:5" s="17" customFormat="1" ht="16.75" customHeight="1" outlineLevel="2">
      <c r="A3498" s="1163">
        <v>411</v>
      </c>
      <c r="B3498" s="1164"/>
      <c r="C3498" s="1165"/>
      <c r="D3498" s="1166"/>
      <c r="E3498" s="587" t="e">
        <f t="shared" si="89"/>
        <v>#DIV/0!</v>
      </c>
    </row>
    <row r="3499" spans="1:5" s="17" customFormat="1" ht="16.75" customHeight="1" outlineLevel="2">
      <c r="A3499" s="1163">
        <v>412</v>
      </c>
      <c r="B3499" s="1164"/>
      <c r="C3499" s="1165"/>
      <c r="D3499" s="1166"/>
      <c r="E3499" s="587" t="e">
        <f t="shared" si="89"/>
        <v>#DIV/0!</v>
      </c>
    </row>
    <row r="3500" spans="1:5" s="17" customFormat="1" ht="16.75" customHeight="1" outlineLevel="2">
      <c r="A3500" s="1163">
        <v>413</v>
      </c>
      <c r="B3500" s="1164"/>
      <c r="C3500" s="1165"/>
      <c r="D3500" s="1166"/>
      <c r="E3500" s="587" t="e">
        <f t="shared" si="89"/>
        <v>#DIV/0!</v>
      </c>
    </row>
    <row r="3501" spans="1:5" s="17" customFormat="1" ht="16.75" customHeight="1" outlineLevel="2">
      <c r="A3501" s="1163">
        <v>414</v>
      </c>
      <c r="B3501" s="1164"/>
      <c r="C3501" s="1165"/>
      <c r="D3501" s="1166"/>
      <c r="E3501" s="587" t="e">
        <f t="shared" si="89"/>
        <v>#DIV/0!</v>
      </c>
    </row>
    <row r="3502" spans="1:5" s="17" customFormat="1" ht="16.75" customHeight="1" outlineLevel="2">
      <c r="A3502" s="1163">
        <v>415</v>
      </c>
      <c r="B3502" s="1164"/>
      <c r="C3502" s="1165"/>
      <c r="D3502" s="1166"/>
      <c r="E3502" s="587" t="e">
        <f t="shared" si="89"/>
        <v>#DIV/0!</v>
      </c>
    </row>
    <row r="3503" spans="1:5" s="17" customFormat="1" ht="16.75" customHeight="1" outlineLevel="2">
      <c r="A3503" s="1163">
        <v>416</v>
      </c>
      <c r="B3503" s="1164"/>
      <c r="C3503" s="1165"/>
      <c r="D3503" s="1166"/>
      <c r="E3503" s="587" t="e">
        <f t="shared" si="89"/>
        <v>#DIV/0!</v>
      </c>
    </row>
    <row r="3504" spans="1:5" s="17" customFormat="1" ht="16.75" customHeight="1" outlineLevel="2">
      <c r="A3504" s="1163">
        <v>417</v>
      </c>
      <c r="B3504" s="1164"/>
      <c r="C3504" s="1165"/>
      <c r="D3504" s="1166"/>
      <c r="E3504" s="587" t="e">
        <f t="shared" si="89"/>
        <v>#DIV/0!</v>
      </c>
    </row>
    <row r="3505" spans="1:5" s="17" customFormat="1" ht="16.75" customHeight="1" outlineLevel="2">
      <c r="A3505" s="1163">
        <v>418</v>
      </c>
      <c r="B3505" s="1164"/>
      <c r="C3505" s="1165"/>
      <c r="D3505" s="1166"/>
      <c r="E3505" s="587" t="e">
        <f t="shared" si="89"/>
        <v>#DIV/0!</v>
      </c>
    </row>
    <row r="3506" spans="1:5" s="17" customFormat="1" ht="16.75" customHeight="1" outlineLevel="2">
      <c r="A3506" s="1163">
        <v>419</v>
      </c>
      <c r="B3506" s="1164"/>
      <c r="C3506" s="1165"/>
      <c r="D3506" s="1166"/>
      <c r="E3506" s="587" t="e">
        <f t="shared" si="89"/>
        <v>#DIV/0!</v>
      </c>
    </row>
    <row r="3507" spans="1:5" s="17" customFormat="1" ht="16.75" customHeight="1" outlineLevel="2">
      <c r="A3507" s="1163">
        <v>420</v>
      </c>
      <c r="B3507" s="1164"/>
      <c r="C3507" s="1165"/>
      <c r="D3507" s="1166"/>
      <c r="E3507" s="587" t="e">
        <f t="shared" si="89"/>
        <v>#DIV/0!</v>
      </c>
    </row>
    <row r="3508" spans="1:5" s="17" customFormat="1" ht="16.75" customHeight="1" outlineLevel="2">
      <c r="A3508" s="1163">
        <v>421</v>
      </c>
      <c r="B3508" s="1164"/>
      <c r="C3508" s="1165"/>
      <c r="D3508" s="1166"/>
      <c r="E3508" s="587" t="e">
        <f t="shared" si="89"/>
        <v>#DIV/0!</v>
      </c>
    </row>
    <row r="3509" spans="1:5" s="17" customFormat="1" ht="16.75" customHeight="1" outlineLevel="2">
      <c r="A3509" s="1163">
        <v>422</v>
      </c>
      <c r="B3509" s="1164"/>
      <c r="C3509" s="1165"/>
      <c r="D3509" s="1166"/>
      <c r="E3509" s="587" t="e">
        <f t="shared" si="89"/>
        <v>#DIV/0!</v>
      </c>
    </row>
    <row r="3510" spans="1:5" s="17" customFormat="1" ht="16.75" customHeight="1" outlineLevel="2">
      <c r="A3510" s="1163">
        <v>423</v>
      </c>
      <c r="B3510" s="1164"/>
      <c r="C3510" s="1165"/>
      <c r="D3510" s="1166"/>
      <c r="E3510" s="587" t="e">
        <f t="shared" si="89"/>
        <v>#DIV/0!</v>
      </c>
    </row>
    <row r="3511" spans="1:5" s="17" customFormat="1" ht="16.75" customHeight="1" outlineLevel="2">
      <c r="A3511" s="1163">
        <v>424</v>
      </c>
      <c r="B3511" s="1164"/>
      <c r="C3511" s="1165"/>
      <c r="D3511" s="1166"/>
      <c r="E3511" s="587" t="e">
        <f t="shared" si="89"/>
        <v>#DIV/0!</v>
      </c>
    </row>
    <row r="3512" spans="1:5" s="17" customFormat="1" ht="16.75" customHeight="1" outlineLevel="2">
      <c r="A3512" s="1163">
        <v>425</v>
      </c>
      <c r="B3512" s="1164"/>
      <c r="C3512" s="1165"/>
      <c r="D3512" s="1166"/>
      <c r="E3512" s="587" t="e">
        <f t="shared" si="89"/>
        <v>#DIV/0!</v>
      </c>
    </row>
    <row r="3513" spans="1:5" s="17" customFormat="1" ht="16.75" customHeight="1" outlineLevel="2">
      <c r="A3513" s="1163">
        <v>426</v>
      </c>
      <c r="B3513" s="1164"/>
      <c r="C3513" s="1165"/>
      <c r="D3513" s="1166"/>
      <c r="E3513" s="587" t="e">
        <f t="shared" si="89"/>
        <v>#DIV/0!</v>
      </c>
    </row>
    <row r="3514" spans="1:5" s="17" customFormat="1" ht="16.75" customHeight="1" outlineLevel="2">
      <c r="A3514" s="1163">
        <v>427</v>
      </c>
      <c r="B3514" s="1164"/>
      <c r="C3514" s="1165"/>
      <c r="D3514" s="1166"/>
      <c r="E3514" s="587" t="e">
        <f t="shared" si="89"/>
        <v>#DIV/0!</v>
      </c>
    </row>
    <row r="3515" spans="1:5" s="17" customFormat="1" ht="16.75" customHeight="1" outlineLevel="2">
      <c r="A3515" s="1163">
        <v>428</v>
      </c>
      <c r="B3515" s="1164"/>
      <c r="C3515" s="1165"/>
      <c r="D3515" s="1166"/>
      <c r="E3515" s="587" t="e">
        <f t="shared" si="89"/>
        <v>#DIV/0!</v>
      </c>
    </row>
    <row r="3516" spans="1:5" s="17" customFormat="1" ht="16.75" customHeight="1" outlineLevel="2">
      <c r="A3516" s="1163">
        <v>429</v>
      </c>
      <c r="B3516" s="1164"/>
      <c r="C3516" s="1165"/>
      <c r="D3516" s="1166"/>
      <c r="E3516" s="587" t="e">
        <f t="shared" si="89"/>
        <v>#DIV/0!</v>
      </c>
    </row>
    <row r="3517" spans="1:5" s="17" customFormat="1" ht="16.75" customHeight="1" outlineLevel="2">
      <c r="A3517" s="1163">
        <v>430</v>
      </c>
      <c r="B3517" s="1164"/>
      <c r="C3517" s="1165"/>
      <c r="D3517" s="1166"/>
      <c r="E3517" s="587" t="e">
        <f t="shared" si="89"/>
        <v>#DIV/0!</v>
      </c>
    </row>
    <row r="3518" spans="1:5" s="17" customFormat="1" ht="16.75" customHeight="1" outlineLevel="2">
      <c r="A3518" s="1163">
        <v>431</v>
      </c>
      <c r="B3518" s="1164"/>
      <c r="C3518" s="1165"/>
      <c r="D3518" s="1166"/>
      <c r="E3518" s="587" t="e">
        <f t="shared" si="89"/>
        <v>#DIV/0!</v>
      </c>
    </row>
    <row r="3519" spans="1:5" s="17" customFormat="1" ht="16.75" customHeight="1" outlineLevel="2">
      <c r="A3519" s="1163">
        <v>432</v>
      </c>
      <c r="B3519" s="1164"/>
      <c r="C3519" s="1165"/>
      <c r="D3519" s="1166"/>
      <c r="E3519" s="587" t="e">
        <f t="shared" si="89"/>
        <v>#DIV/0!</v>
      </c>
    </row>
    <row r="3520" spans="1:5" s="17" customFormat="1" ht="16.75" customHeight="1" outlineLevel="2">
      <c r="A3520" s="1163">
        <v>433</v>
      </c>
      <c r="B3520" s="1164"/>
      <c r="C3520" s="1165"/>
      <c r="D3520" s="1166"/>
      <c r="E3520" s="587" t="e">
        <f t="shared" si="89"/>
        <v>#DIV/0!</v>
      </c>
    </row>
    <row r="3521" spans="1:5" s="17" customFormat="1" ht="16.75" customHeight="1" outlineLevel="2">
      <c r="A3521" s="1163">
        <v>434</v>
      </c>
      <c r="B3521" s="1164"/>
      <c r="C3521" s="1165"/>
      <c r="D3521" s="1166"/>
      <c r="E3521" s="587" t="e">
        <f t="shared" si="89"/>
        <v>#DIV/0!</v>
      </c>
    </row>
    <row r="3522" spans="1:5" s="17" customFormat="1" ht="16.75" customHeight="1" outlineLevel="2">
      <c r="A3522" s="1163">
        <v>435</v>
      </c>
      <c r="B3522" s="1164"/>
      <c r="C3522" s="1165"/>
      <c r="D3522" s="1166"/>
      <c r="E3522" s="587" t="e">
        <f t="shared" si="89"/>
        <v>#DIV/0!</v>
      </c>
    </row>
    <row r="3523" spans="1:5" s="17" customFormat="1" ht="16.75" customHeight="1" outlineLevel="2">
      <c r="A3523" s="1163">
        <v>436</v>
      </c>
      <c r="B3523" s="1164"/>
      <c r="C3523" s="1165"/>
      <c r="D3523" s="1166"/>
      <c r="E3523" s="587" t="e">
        <f t="shared" si="89"/>
        <v>#DIV/0!</v>
      </c>
    </row>
    <row r="3524" spans="1:5" s="17" customFormat="1" ht="16.75" customHeight="1" outlineLevel="2">
      <c r="A3524" s="1163">
        <v>437</v>
      </c>
      <c r="B3524" s="1164"/>
      <c r="C3524" s="1165"/>
      <c r="D3524" s="1166"/>
      <c r="E3524" s="587" t="e">
        <f t="shared" si="89"/>
        <v>#DIV/0!</v>
      </c>
    </row>
    <row r="3525" spans="1:5" s="17" customFormat="1" ht="16.75" customHeight="1" outlineLevel="2">
      <c r="A3525" s="1163">
        <v>438</v>
      </c>
      <c r="B3525" s="1164"/>
      <c r="C3525" s="1165"/>
      <c r="D3525" s="1166"/>
      <c r="E3525" s="587" t="e">
        <f t="shared" si="89"/>
        <v>#DIV/0!</v>
      </c>
    </row>
    <row r="3526" spans="1:5" s="17" customFormat="1" ht="16.75" customHeight="1" outlineLevel="2">
      <c r="A3526" s="1163">
        <v>439</v>
      </c>
      <c r="B3526" s="1164"/>
      <c r="C3526" s="1165"/>
      <c r="D3526" s="1166"/>
      <c r="E3526" s="587" t="e">
        <f t="shared" si="89"/>
        <v>#DIV/0!</v>
      </c>
    </row>
    <row r="3527" spans="1:5" s="17" customFormat="1" ht="16.75" customHeight="1" outlineLevel="2">
      <c r="A3527" s="1163">
        <v>440</v>
      </c>
      <c r="B3527" s="1164"/>
      <c r="C3527" s="1165"/>
      <c r="D3527" s="1166"/>
      <c r="E3527" s="587" t="e">
        <f t="shared" si="89"/>
        <v>#DIV/0!</v>
      </c>
    </row>
    <row r="3528" spans="1:5" s="17" customFormat="1" ht="16.75" customHeight="1" outlineLevel="2">
      <c r="A3528" s="1163">
        <v>441</v>
      </c>
      <c r="B3528" s="1164"/>
      <c r="C3528" s="1165"/>
      <c r="D3528" s="1166"/>
      <c r="E3528" s="587" t="e">
        <f t="shared" si="89"/>
        <v>#DIV/0!</v>
      </c>
    </row>
    <row r="3529" spans="1:5" s="17" customFormat="1" ht="16.75" customHeight="1" outlineLevel="2">
      <c r="A3529" s="1163">
        <v>442</v>
      </c>
      <c r="B3529" s="1164"/>
      <c r="C3529" s="1165"/>
      <c r="D3529" s="1166"/>
      <c r="E3529" s="587" t="e">
        <f t="shared" si="89"/>
        <v>#DIV/0!</v>
      </c>
    </row>
    <row r="3530" spans="1:5" s="17" customFormat="1" ht="16.75" customHeight="1" outlineLevel="2">
      <c r="A3530" s="1163">
        <v>443</v>
      </c>
      <c r="B3530" s="1164"/>
      <c r="C3530" s="1165"/>
      <c r="D3530" s="1166"/>
      <c r="E3530" s="587" t="e">
        <f t="shared" si="89"/>
        <v>#DIV/0!</v>
      </c>
    </row>
    <row r="3531" spans="1:5" s="17" customFormat="1" ht="16.75" customHeight="1" outlineLevel="2">
      <c r="A3531" s="1163">
        <v>444</v>
      </c>
      <c r="B3531" s="1164"/>
      <c r="C3531" s="1165"/>
      <c r="D3531" s="1166"/>
      <c r="E3531" s="587" t="e">
        <f t="shared" si="89"/>
        <v>#DIV/0!</v>
      </c>
    </row>
    <row r="3532" spans="1:5" s="17" customFormat="1" ht="16.75" customHeight="1" outlineLevel="2">
      <c r="A3532" s="1163">
        <v>445</v>
      </c>
      <c r="B3532" s="1164"/>
      <c r="C3532" s="1165"/>
      <c r="D3532" s="1166"/>
      <c r="E3532" s="587" t="e">
        <f t="shared" si="89"/>
        <v>#DIV/0!</v>
      </c>
    </row>
    <row r="3533" spans="1:5" s="17" customFormat="1" ht="16.75" customHeight="1" outlineLevel="2">
      <c r="A3533" s="1163">
        <v>446</v>
      </c>
      <c r="B3533" s="1164"/>
      <c r="C3533" s="1165"/>
      <c r="D3533" s="1166"/>
      <c r="E3533" s="587" t="e">
        <f t="shared" ref="E3533:E3536" si="90">IF(AND(C3533&gt;=D$3081,C3533&lt;=D$3080),1,0)</f>
        <v>#DIV/0!</v>
      </c>
    </row>
    <row r="3534" spans="1:5" s="17" customFormat="1" ht="16.75" customHeight="1" outlineLevel="2">
      <c r="A3534" s="1163">
        <v>447</v>
      </c>
      <c r="B3534" s="1164"/>
      <c r="C3534" s="1165"/>
      <c r="D3534" s="1166"/>
      <c r="E3534" s="587" t="e">
        <f t="shared" si="90"/>
        <v>#DIV/0!</v>
      </c>
    </row>
    <row r="3535" spans="1:5" s="17" customFormat="1" ht="16.75" customHeight="1" outlineLevel="2">
      <c r="A3535" s="1163">
        <v>448</v>
      </c>
      <c r="B3535" s="1164"/>
      <c r="C3535" s="1165"/>
      <c r="D3535" s="1166"/>
      <c r="E3535" s="587" t="e">
        <f t="shared" si="90"/>
        <v>#DIV/0!</v>
      </c>
    </row>
    <row r="3536" spans="1:5" s="17" customFormat="1" ht="16.75" customHeight="1" outlineLevel="2">
      <c r="A3536" s="1163">
        <v>449</v>
      </c>
      <c r="B3536" s="1164"/>
      <c r="C3536" s="1165"/>
      <c r="D3536" s="1166"/>
      <c r="E3536" s="587" t="e">
        <f t="shared" si="90"/>
        <v>#DIV/0!</v>
      </c>
    </row>
    <row r="3537" spans="1:5" s="17" customFormat="1" ht="16.75" customHeight="1" outlineLevel="2">
      <c r="A3537" s="1163">
        <v>450</v>
      </c>
      <c r="B3537" s="1164"/>
      <c r="C3537" s="1165"/>
      <c r="D3537" s="1166"/>
      <c r="E3537" s="587" t="e">
        <f>IF(AND(C3537&gt;=D$3081,C3537&lt;=D$3080),1,0)</f>
        <v>#DIV/0!</v>
      </c>
    </row>
    <row r="3538" spans="1:5" s="17" customFormat="1" ht="16.75" customHeight="1" outlineLevel="2">
      <c r="A3538" s="1163">
        <v>451</v>
      </c>
      <c r="B3538" s="1164"/>
      <c r="C3538" s="1165"/>
      <c r="D3538" s="1166"/>
      <c r="E3538" s="587" t="e">
        <f t="shared" ref="E3538:E3587" si="91">IF(AND(C3538&gt;=D$3081,C3538&lt;=D$3080),1,0)</f>
        <v>#DIV/0!</v>
      </c>
    </row>
    <row r="3539" spans="1:5" s="17" customFormat="1" ht="16.75" customHeight="1" outlineLevel="2">
      <c r="A3539" s="1163">
        <v>452</v>
      </c>
      <c r="B3539" s="1164"/>
      <c r="C3539" s="1165"/>
      <c r="D3539" s="1166"/>
      <c r="E3539" s="587" t="e">
        <f t="shared" si="91"/>
        <v>#DIV/0!</v>
      </c>
    </row>
    <row r="3540" spans="1:5" s="17" customFormat="1" ht="16.75" customHeight="1" outlineLevel="2">
      <c r="A3540" s="1163">
        <v>453</v>
      </c>
      <c r="B3540" s="1164"/>
      <c r="C3540" s="1165"/>
      <c r="D3540" s="1166"/>
      <c r="E3540" s="587" t="e">
        <f t="shared" si="91"/>
        <v>#DIV/0!</v>
      </c>
    </row>
    <row r="3541" spans="1:5" s="17" customFormat="1" ht="16.75" customHeight="1" outlineLevel="2">
      <c r="A3541" s="1163">
        <v>454</v>
      </c>
      <c r="B3541" s="1164"/>
      <c r="C3541" s="1165"/>
      <c r="D3541" s="1166"/>
      <c r="E3541" s="587" t="e">
        <f t="shared" si="91"/>
        <v>#DIV/0!</v>
      </c>
    </row>
    <row r="3542" spans="1:5" s="17" customFormat="1" ht="16.75" customHeight="1" outlineLevel="2">
      <c r="A3542" s="1163">
        <v>455</v>
      </c>
      <c r="B3542" s="1164"/>
      <c r="C3542" s="1165"/>
      <c r="D3542" s="1166"/>
      <c r="E3542" s="587" t="e">
        <f t="shared" si="91"/>
        <v>#DIV/0!</v>
      </c>
    </row>
    <row r="3543" spans="1:5" s="17" customFormat="1" ht="16.75" customHeight="1" outlineLevel="2">
      <c r="A3543" s="1163">
        <v>456</v>
      </c>
      <c r="B3543" s="1164"/>
      <c r="C3543" s="1165"/>
      <c r="D3543" s="1166"/>
      <c r="E3543" s="587" t="e">
        <f t="shared" si="91"/>
        <v>#DIV/0!</v>
      </c>
    </row>
    <row r="3544" spans="1:5" s="17" customFormat="1" ht="16.75" customHeight="1" outlineLevel="2">
      <c r="A3544" s="1163">
        <v>457</v>
      </c>
      <c r="B3544" s="1164"/>
      <c r="C3544" s="1165"/>
      <c r="D3544" s="1166"/>
      <c r="E3544" s="587" t="e">
        <f t="shared" si="91"/>
        <v>#DIV/0!</v>
      </c>
    </row>
    <row r="3545" spans="1:5" s="17" customFormat="1" ht="16.75" customHeight="1" outlineLevel="2">
      <c r="A3545" s="1163">
        <v>458</v>
      </c>
      <c r="B3545" s="1164"/>
      <c r="C3545" s="1165"/>
      <c r="D3545" s="1166"/>
      <c r="E3545" s="587" t="e">
        <f t="shared" si="91"/>
        <v>#DIV/0!</v>
      </c>
    </row>
    <row r="3546" spans="1:5" s="17" customFormat="1" ht="16.75" customHeight="1" outlineLevel="2">
      <c r="A3546" s="1163">
        <v>459</v>
      </c>
      <c r="B3546" s="1164"/>
      <c r="C3546" s="1165"/>
      <c r="D3546" s="1166"/>
      <c r="E3546" s="587" t="e">
        <f t="shared" si="91"/>
        <v>#DIV/0!</v>
      </c>
    </row>
    <row r="3547" spans="1:5" s="17" customFormat="1" ht="16.75" customHeight="1" outlineLevel="2">
      <c r="A3547" s="1163">
        <v>460</v>
      </c>
      <c r="B3547" s="1164"/>
      <c r="C3547" s="1165"/>
      <c r="D3547" s="1166"/>
      <c r="E3547" s="587" t="e">
        <f t="shared" si="91"/>
        <v>#DIV/0!</v>
      </c>
    </row>
    <row r="3548" spans="1:5" s="17" customFormat="1" ht="16.75" customHeight="1" outlineLevel="2">
      <c r="A3548" s="1163">
        <v>461</v>
      </c>
      <c r="B3548" s="1164"/>
      <c r="C3548" s="1165"/>
      <c r="D3548" s="1166"/>
      <c r="E3548" s="587" t="e">
        <f t="shared" si="91"/>
        <v>#DIV/0!</v>
      </c>
    </row>
    <row r="3549" spans="1:5" s="17" customFormat="1" ht="16.75" customHeight="1" outlineLevel="2">
      <c r="A3549" s="1163">
        <v>462</v>
      </c>
      <c r="B3549" s="1164"/>
      <c r="C3549" s="1165"/>
      <c r="D3549" s="1166"/>
      <c r="E3549" s="587" t="e">
        <f t="shared" si="91"/>
        <v>#DIV/0!</v>
      </c>
    </row>
    <row r="3550" spans="1:5" s="17" customFormat="1" ht="16.75" customHeight="1" outlineLevel="2">
      <c r="A3550" s="1163">
        <v>463</v>
      </c>
      <c r="B3550" s="1164"/>
      <c r="C3550" s="1165"/>
      <c r="D3550" s="1166"/>
      <c r="E3550" s="587" t="e">
        <f t="shared" si="91"/>
        <v>#DIV/0!</v>
      </c>
    </row>
    <row r="3551" spans="1:5" s="17" customFormat="1" ht="16.75" customHeight="1" outlineLevel="2">
      <c r="A3551" s="1163">
        <v>464</v>
      </c>
      <c r="B3551" s="1164"/>
      <c r="C3551" s="1165"/>
      <c r="D3551" s="1166"/>
      <c r="E3551" s="587" t="e">
        <f t="shared" si="91"/>
        <v>#DIV/0!</v>
      </c>
    </row>
    <row r="3552" spans="1:5" s="17" customFormat="1" ht="16.75" customHeight="1" outlineLevel="2">
      <c r="A3552" s="1163">
        <v>465</v>
      </c>
      <c r="B3552" s="1164"/>
      <c r="C3552" s="1165"/>
      <c r="D3552" s="1166"/>
      <c r="E3552" s="587" t="e">
        <f t="shared" si="91"/>
        <v>#DIV/0!</v>
      </c>
    </row>
    <row r="3553" spans="1:5" s="17" customFormat="1" ht="16.75" customHeight="1" outlineLevel="2">
      <c r="A3553" s="1163">
        <v>466</v>
      </c>
      <c r="B3553" s="1164"/>
      <c r="C3553" s="1165"/>
      <c r="D3553" s="1166"/>
      <c r="E3553" s="587" t="e">
        <f t="shared" si="91"/>
        <v>#DIV/0!</v>
      </c>
    </row>
    <row r="3554" spans="1:5" s="17" customFormat="1" ht="16.75" customHeight="1" outlineLevel="2">
      <c r="A3554" s="1163">
        <v>467</v>
      </c>
      <c r="B3554" s="1164"/>
      <c r="C3554" s="1165"/>
      <c r="D3554" s="1166"/>
      <c r="E3554" s="587" t="e">
        <f t="shared" si="91"/>
        <v>#DIV/0!</v>
      </c>
    </row>
    <row r="3555" spans="1:5" s="17" customFormat="1" ht="16.75" customHeight="1" outlineLevel="2">
      <c r="A3555" s="1163">
        <v>468</v>
      </c>
      <c r="B3555" s="1164"/>
      <c r="C3555" s="1165"/>
      <c r="D3555" s="1166"/>
      <c r="E3555" s="587" t="e">
        <f t="shared" si="91"/>
        <v>#DIV/0!</v>
      </c>
    </row>
    <row r="3556" spans="1:5" s="17" customFormat="1" ht="16.75" customHeight="1" outlineLevel="2">
      <c r="A3556" s="1163">
        <v>469</v>
      </c>
      <c r="B3556" s="1164"/>
      <c r="C3556" s="1165"/>
      <c r="D3556" s="1166"/>
      <c r="E3556" s="587" t="e">
        <f t="shared" si="91"/>
        <v>#DIV/0!</v>
      </c>
    </row>
    <row r="3557" spans="1:5" s="17" customFormat="1" ht="16.75" customHeight="1" outlineLevel="2">
      <c r="A3557" s="1163">
        <v>470</v>
      </c>
      <c r="B3557" s="1164"/>
      <c r="C3557" s="1165"/>
      <c r="D3557" s="1166"/>
      <c r="E3557" s="587" t="e">
        <f t="shared" si="91"/>
        <v>#DIV/0!</v>
      </c>
    </row>
    <row r="3558" spans="1:5" s="17" customFormat="1" ht="16.75" customHeight="1" outlineLevel="2">
      <c r="A3558" s="1163">
        <v>471</v>
      </c>
      <c r="B3558" s="1164"/>
      <c r="C3558" s="1165"/>
      <c r="D3558" s="1166"/>
      <c r="E3558" s="587" t="e">
        <f t="shared" si="91"/>
        <v>#DIV/0!</v>
      </c>
    </row>
    <row r="3559" spans="1:5" s="17" customFormat="1" ht="16.75" customHeight="1" outlineLevel="2">
      <c r="A3559" s="1163">
        <v>472</v>
      </c>
      <c r="B3559" s="1164"/>
      <c r="C3559" s="1165"/>
      <c r="D3559" s="1166"/>
      <c r="E3559" s="587" t="e">
        <f t="shared" si="91"/>
        <v>#DIV/0!</v>
      </c>
    </row>
    <row r="3560" spans="1:5" s="17" customFormat="1" ht="16.75" customHeight="1" outlineLevel="2">
      <c r="A3560" s="1163">
        <v>473</v>
      </c>
      <c r="B3560" s="1164"/>
      <c r="C3560" s="1165"/>
      <c r="D3560" s="1166"/>
      <c r="E3560" s="587" t="e">
        <f t="shared" si="91"/>
        <v>#DIV/0!</v>
      </c>
    </row>
    <row r="3561" spans="1:5" s="17" customFormat="1" ht="16.75" customHeight="1" outlineLevel="2">
      <c r="A3561" s="1163">
        <v>474</v>
      </c>
      <c r="B3561" s="1164"/>
      <c r="C3561" s="1165"/>
      <c r="D3561" s="1166"/>
      <c r="E3561" s="587" t="e">
        <f t="shared" si="91"/>
        <v>#DIV/0!</v>
      </c>
    </row>
    <row r="3562" spans="1:5" s="17" customFormat="1" ht="16.75" customHeight="1" outlineLevel="2">
      <c r="A3562" s="1163">
        <v>475</v>
      </c>
      <c r="B3562" s="1164"/>
      <c r="C3562" s="1165"/>
      <c r="D3562" s="1166"/>
      <c r="E3562" s="587" t="e">
        <f t="shared" si="91"/>
        <v>#DIV/0!</v>
      </c>
    </row>
    <row r="3563" spans="1:5" s="17" customFormat="1" ht="16.75" customHeight="1" outlineLevel="2">
      <c r="A3563" s="1163">
        <v>476</v>
      </c>
      <c r="B3563" s="1164"/>
      <c r="C3563" s="1165"/>
      <c r="D3563" s="1166"/>
      <c r="E3563" s="587" t="e">
        <f t="shared" si="91"/>
        <v>#DIV/0!</v>
      </c>
    </row>
    <row r="3564" spans="1:5" s="17" customFormat="1" ht="16.75" customHeight="1" outlineLevel="2">
      <c r="A3564" s="1163">
        <v>477</v>
      </c>
      <c r="B3564" s="1164"/>
      <c r="C3564" s="1165"/>
      <c r="D3564" s="1166"/>
      <c r="E3564" s="587" t="e">
        <f t="shared" si="91"/>
        <v>#DIV/0!</v>
      </c>
    </row>
    <row r="3565" spans="1:5" s="17" customFormat="1" ht="16.75" customHeight="1" outlineLevel="2">
      <c r="A3565" s="1163">
        <v>478</v>
      </c>
      <c r="B3565" s="1164"/>
      <c r="C3565" s="1165"/>
      <c r="D3565" s="1166"/>
      <c r="E3565" s="587" t="e">
        <f t="shared" si="91"/>
        <v>#DIV/0!</v>
      </c>
    </row>
    <row r="3566" spans="1:5" s="17" customFormat="1" ht="16.75" customHeight="1" outlineLevel="2">
      <c r="A3566" s="1163">
        <v>479</v>
      </c>
      <c r="B3566" s="1164"/>
      <c r="C3566" s="1165"/>
      <c r="D3566" s="1166"/>
      <c r="E3566" s="587" t="e">
        <f t="shared" si="91"/>
        <v>#DIV/0!</v>
      </c>
    </row>
    <row r="3567" spans="1:5" s="17" customFormat="1" ht="16.75" customHeight="1" outlineLevel="2">
      <c r="A3567" s="1163">
        <v>480</v>
      </c>
      <c r="B3567" s="1164"/>
      <c r="C3567" s="1165"/>
      <c r="D3567" s="1166"/>
      <c r="E3567" s="587" t="e">
        <f t="shared" si="91"/>
        <v>#DIV/0!</v>
      </c>
    </row>
    <row r="3568" spans="1:5" s="17" customFormat="1" ht="16.75" customHeight="1" outlineLevel="2">
      <c r="A3568" s="1163">
        <v>481</v>
      </c>
      <c r="B3568" s="1164"/>
      <c r="C3568" s="1165"/>
      <c r="D3568" s="1166"/>
      <c r="E3568" s="587" t="e">
        <f t="shared" si="91"/>
        <v>#DIV/0!</v>
      </c>
    </row>
    <row r="3569" spans="1:5" s="17" customFormat="1" ht="16.75" customHeight="1" outlineLevel="2">
      <c r="A3569" s="1163">
        <v>482</v>
      </c>
      <c r="B3569" s="1164"/>
      <c r="C3569" s="1165"/>
      <c r="D3569" s="1166"/>
      <c r="E3569" s="587" t="e">
        <f t="shared" si="91"/>
        <v>#DIV/0!</v>
      </c>
    </row>
    <row r="3570" spans="1:5" s="17" customFormat="1" ht="16.75" customHeight="1" outlineLevel="2">
      <c r="A3570" s="1163">
        <v>483</v>
      </c>
      <c r="B3570" s="1164"/>
      <c r="C3570" s="1165"/>
      <c r="D3570" s="1166"/>
      <c r="E3570" s="587" t="e">
        <f t="shared" si="91"/>
        <v>#DIV/0!</v>
      </c>
    </row>
    <row r="3571" spans="1:5" s="17" customFormat="1" ht="16.75" customHeight="1" outlineLevel="2">
      <c r="A3571" s="1163">
        <v>484</v>
      </c>
      <c r="B3571" s="1164"/>
      <c r="C3571" s="1165"/>
      <c r="D3571" s="1166"/>
      <c r="E3571" s="587" t="e">
        <f t="shared" si="91"/>
        <v>#DIV/0!</v>
      </c>
    </row>
    <row r="3572" spans="1:5" s="17" customFormat="1" ht="16.75" customHeight="1" outlineLevel="2">
      <c r="A3572" s="1163">
        <v>485</v>
      </c>
      <c r="B3572" s="1164"/>
      <c r="C3572" s="1165"/>
      <c r="D3572" s="1166"/>
      <c r="E3572" s="587" t="e">
        <f t="shared" si="91"/>
        <v>#DIV/0!</v>
      </c>
    </row>
    <row r="3573" spans="1:5" s="17" customFormat="1" ht="16.75" customHeight="1" outlineLevel="2">
      <c r="A3573" s="1163">
        <v>486</v>
      </c>
      <c r="B3573" s="1164"/>
      <c r="C3573" s="1165"/>
      <c r="D3573" s="1166"/>
      <c r="E3573" s="587" t="e">
        <f t="shared" si="91"/>
        <v>#DIV/0!</v>
      </c>
    </row>
    <row r="3574" spans="1:5" s="17" customFormat="1" ht="16.75" customHeight="1" outlineLevel="2">
      <c r="A3574" s="1163">
        <v>487</v>
      </c>
      <c r="B3574" s="1164"/>
      <c r="C3574" s="1165"/>
      <c r="D3574" s="1166"/>
      <c r="E3574" s="587" t="e">
        <f t="shared" si="91"/>
        <v>#DIV/0!</v>
      </c>
    </row>
    <row r="3575" spans="1:5" s="17" customFormat="1" ht="16.75" customHeight="1" outlineLevel="2">
      <c r="A3575" s="1163">
        <v>488</v>
      </c>
      <c r="B3575" s="1164"/>
      <c r="C3575" s="1165"/>
      <c r="D3575" s="1166"/>
      <c r="E3575" s="587" t="e">
        <f t="shared" si="91"/>
        <v>#DIV/0!</v>
      </c>
    </row>
    <row r="3576" spans="1:5" s="17" customFormat="1" ht="16.75" customHeight="1" outlineLevel="2">
      <c r="A3576" s="1163">
        <v>489</v>
      </c>
      <c r="B3576" s="1164"/>
      <c r="C3576" s="1165"/>
      <c r="D3576" s="1166"/>
      <c r="E3576" s="587" t="e">
        <f t="shared" si="91"/>
        <v>#DIV/0!</v>
      </c>
    </row>
    <row r="3577" spans="1:5" s="17" customFormat="1" ht="16.75" customHeight="1" outlineLevel="2">
      <c r="A3577" s="1163">
        <v>490</v>
      </c>
      <c r="B3577" s="1164"/>
      <c r="C3577" s="1165"/>
      <c r="D3577" s="1166"/>
      <c r="E3577" s="587" t="e">
        <f t="shared" si="91"/>
        <v>#DIV/0!</v>
      </c>
    </row>
    <row r="3578" spans="1:5" s="17" customFormat="1" ht="16.75" customHeight="1" outlineLevel="2">
      <c r="A3578" s="1163">
        <v>491</v>
      </c>
      <c r="B3578" s="1164"/>
      <c r="C3578" s="1165"/>
      <c r="D3578" s="1166"/>
      <c r="E3578" s="587" t="e">
        <f t="shared" si="91"/>
        <v>#DIV/0!</v>
      </c>
    </row>
    <row r="3579" spans="1:5" s="17" customFormat="1" ht="16.75" customHeight="1" outlineLevel="2">
      <c r="A3579" s="1163">
        <v>492</v>
      </c>
      <c r="B3579" s="1164"/>
      <c r="C3579" s="1165"/>
      <c r="D3579" s="1166"/>
      <c r="E3579" s="587" t="e">
        <f t="shared" si="91"/>
        <v>#DIV/0!</v>
      </c>
    </row>
    <row r="3580" spans="1:5" s="17" customFormat="1" ht="16.75" customHeight="1" outlineLevel="2">
      <c r="A3580" s="1163">
        <v>493</v>
      </c>
      <c r="B3580" s="1164"/>
      <c r="C3580" s="1165"/>
      <c r="D3580" s="1166"/>
      <c r="E3580" s="587" t="e">
        <f t="shared" si="91"/>
        <v>#DIV/0!</v>
      </c>
    </row>
    <row r="3581" spans="1:5" s="17" customFormat="1" ht="16.75" customHeight="1" outlineLevel="2">
      <c r="A3581" s="1163">
        <v>494</v>
      </c>
      <c r="B3581" s="1164"/>
      <c r="C3581" s="1165"/>
      <c r="D3581" s="1166"/>
      <c r="E3581" s="587" t="e">
        <f t="shared" si="91"/>
        <v>#DIV/0!</v>
      </c>
    </row>
    <row r="3582" spans="1:5" s="17" customFormat="1" ht="16.75" customHeight="1" outlineLevel="2">
      <c r="A3582" s="1163">
        <v>495</v>
      </c>
      <c r="B3582" s="1164"/>
      <c r="C3582" s="1165"/>
      <c r="D3582" s="1166"/>
      <c r="E3582" s="587" t="e">
        <f t="shared" si="91"/>
        <v>#DIV/0!</v>
      </c>
    </row>
    <row r="3583" spans="1:5" s="17" customFormat="1" ht="16.75" customHeight="1" outlineLevel="2">
      <c r="A3583" s="1163">
        <v>496</v>
      </c>
      <c r="B3583" s="1164"/>
      <c r="C3583" s="1165"/>
      <c r="D3583" s="1166"/>
      <c r="E3583" s="587" t="e">
        <f t="shared" si="91"/>
        <v>#DIV/0!</v>
      </c>
    </row>
    <row r="3584" spans="1:5" s="17" customFormat="1" ht="16.75" customHeight="1" outlineLevel="2">
      <c r="A3584" s="1163">
        <v>497</v>
      </c>
      <c r="B3584" s="1164"/>
      <c r="C3584" s="1165"/>
      <c r="D3584" s="1166"/>
      <c r="E3584" s="587" t="e">
        <f t="shared" si="91"/>
        <v>#DIV/0!</v>
      </c>
    </row>
    <row r="3585" spans="1:5" s="17" customFormat="1" ht="16.75" customHeight="1" outlineLevel="2">
      <c r="A3585" s="1163">
        <v>498</v>
      </c>
      <c r="B3585" s="1164"/>
      <c r="C3585" s="1165"/>
      <c r="D3585" s="1166"/>
      <c r="E3585" s="587" t="e">
        <f t="shared" si="91"/>
        <v>#DIV/0!</v>
      </c>
    </row>
    <row r="3586" spans="1:5" s="17" customFormat="1" ht="16.75" customHeight="1" outlineLevel="2">
      <c r="A3586" s="1163">
        <v>499</v>
      </c>
      <c r="B3586" s="1164"/>
      <c r="C3586" s="1165"/>
      <c r="D3586" s="1166"/>
      <c r="E3586" s="587" t="e">
        <f t="shared" si="91"/>
        <v>#DIV/0!</v>
      </c>
    </row>
    <row r="3587" spans="1:5" s="17" customFormat="1" ht="16.75" customHeight="1" outlineLevel="2" thickBot="1">
      <c r="A3587" s="1182">
        <v>500</v>
      </c>
      <c r="B3587" s="1183"/>
      <c r="C3587" s="1184"/>
      <c r="D3587" s="1185"/>
      <c r="E3587" s="587" t="e">
        <f t="shared" si="91"/>
        <v>#DIV/0!</v>
      </c>
    </row>
    <row r="3588" spans="1:5" s="17" customFormat="1" ht="15">
      <c r="A3588" s="1"/>
    </row>
    <row r="3589" spans="1:5" s="17" customFormat="1" ht="15"/>
  </sheetData>
  <sheetProtection algorithmName="SHA-512" hashValue="lFmk961WW64q9eayODHMgqdqIwmTseDutqMJugAPEg55iArnLaMXANCJRgkbvBZdYU4neSW5ctqB0hKjadvxyw==" saltValue="10DQCP34zdbF//nGCbZGrg==" spinCount="100000" sheet="1" objects="1" scenarios="1"/>
  <protectedRanges>
    <protectedRange sqref="C16:D515 C528:D1027 C1040:D1539 C1552:D2051 C2064:D2563 C2576:D3075 C3088:D3587" name="Range1"/>
  </protectedRanges>
  <mergeCells count="7087">
    <mergeCell ref="A474:B474"/>
    <mergeCell ref="C474:D474"/>
    <mergeCell ref="A475:B475"/>
    <mergeCell ref="C475:D475"/>
    <mergeCell ref="A420:B420"/>
    <mergeCell ref="C420:D420"/>
    <mergeCell ref="A421:B421"/>
    <mergeCell ref="C421:D421"/>
    <mergeCell ref="A422:B422"/>
    <mergeCell ref="C422:D422"/>
    <mergeCell ref="A423:B423"/>
    <mergeCell ref="C423:D423"/>
    <mergeCell ref="A424:B424"/>
    <mergeCell ref="C424:D424"/>
    <mergeCell ref="A425:B425"/>
    <mergeCell ref="C425:D425"/>
    <mergeCell ref="A426:B426"/>
    <mergeCell ref="C426:D426"/>
    <mergeCell ref="A427:B427"/>
    <mergeCell ref="C427:D427"/>
    <mergeCell ref="A465:B465"/>
    <mergeCell ref="C465:D465"/>
    <mergeCell ref="A466:B466"/>
    <mergeCell ref="C466:D466"/>
    <mergeCell ref="A467:B467"/>
    <mergeCell ref="C467:D467"/>
    <mergeCell ref="A435:B435"/>
    <mergeCell ref="C435:D435"/>
    <mergeCell ref="A436:B436"/>
    <mergeCell ref="C436:D436"/>
    <mergeCell ref="A437:B437"/>
    <mergeCell ref="C437:D437"/>
    <mergeCell ref="C439:D439"/>
    <mergeCell ref="A440:B440"/>
    <mergeCell ref="C440:D440"/>
    <mergeCell ref="A453:B453"/>
    <mergeCell ref="C453:D453"/>
    <mergeCell ref="A441:B441"/>
    <mergeCell ref="C441:D441"/>
    <mergeCell ref="A442:B442"/>
    <mergeCell ref="C442:D442"/>
    <mergeCell ref="A443:B443"/>
    <mergeCell ref="C443:D443"/>
    <mergeCell ref="A444:B444"/>
    <mergeCell ref="C444:D444"/>
    <mergeCell ref="A445:B445"/>
    <mergeCell ref="C445:D445"/>
    <mergeCell ref="A446:B446"/>
    <mergeCell ref="C446:D446"/>
    <mergeCell ref="A468:B468"/>
    <mergeCell ref="C468:D468"/>
    <mergeCell ref="A469:B469"/>
    <mergeCell ref="C469:D469"/>
    <mergeCell ref="A470:B470"/>
    <mergeCell ref="C470:D470"/>
    <mergeCell ref="A471:B471"/>
    <mergeCell ref="C471:D471"/>
    <mergeCell ref="A472:B472"/>
    <mergeCell ref="C472:D472"/>
    <mergeCell ref="A473:B473"/>
    <mergeCell ref="C473:D473"/>
    <mergeCell ref="A189:B189"/>
    <mergeCell ref="C189:D189"/>
    <mergeCell ref="A190:B190"/>
    <mergeCell ref="C190:D190"/>
    <mergeCell ref="A191:B191"/>
    <mergeCell ref="C191:D191"/>
    <mergeCell ref="A194:B194"/>
    <mergeCell ref="C194:D194"/>
    <mergeCell ref="A460:B460"/>
    <mergeCell ref="C460:D460"/>
    <mergeCell ref="A461:B461"/>
    <mergeCell ref="C461:D461"/>
    <mergeCell ref="A462:B462"/>
    <mergeCell ref="C462:D462"/>
    <mergeCell ref="A463:B463"/>
    <mergeCell ref="C463:D463"/>
    <mergeCell ref="A464:B464"/>
    <mergeCell ref="C464:D464"/>
    <mergeCell ref="A434:B434"/>
    <mergeCell ref="C434:D434"/>
    <mergeCell ref="A180:B180"/>
    <mergeCell ref="C180:D180"/>
    <mergeCell ref="A181:B181"/>
    <mergeCell ref="C181:D181"/>
    <mergeCell ref="A182:B182"/>
    <mergeCell ref="C182:D182"/>
    <mergeCell ref="A183:B183"/>
    <mergeCell ref="C183:D183"/>
    <mergeCell ref="A184:B184"/>
    <mergeCell ref="C184:D184"/>
    <mergeCell ref="A185:B185"/>
    <mergeCell ref="C185:D185"/>
    <mergeCell ref="A186:B186"/>
    <mergeCell ref="C186:D186"/>
    <mergeCell ref="A187:B187"/>
    <mergeCell ref="C187:D187"/>
    <mergeCell ref="A188:B188"/>
    <mergeCell ref="C188:D188"/>
    <mergeCell ref="A375:B375"/>
    <mergeCell ref="C375:D375"/>
    <mergeCell ref="A376:B376"/>
    <mergeCell ref="C376:D376"/>
    <mergeCell ref="A377:B377"/>
    <mergeCell ref="C377:D377"/>
    <mergeCell ref="A365:B365"/>
    <mergeCell ref="C365:D365"/>
    <mergeCell ref="A366:B366"/>
    <mergeCell ref="C366:D366"/>
    <mergeCell ref="A367:B367"/>
    <mergeCell ref="C367:D367"/>
    <mergeCell ref="A368:B368"/>
    <mergeCell ref="C368:D368"/>
    <mergeCell ref="A203:B203"/>
    <mergeCell ref="C203:D203"/>
    <mergeCell ref="A204:B204"/>
    <mergeCell ref="C204:D204"/>
    <mergeCell ref="A205:B205"/>
    <mergeCell ref="C205:D205"/>
    <mergeCell ref="A215:B215"/>
    <mergeCell ref="C215:D215"/>
    <mergeCell ref="A216:B216"/>
    <mergeCell ref="C216:D216"/>
    <mergeCell ref="A217:B217"/>
    <mergeCell ref="C217:D217"/>
    <mergeCell ref="A218:B218"/>
    <mergeCell ref="C218:D218"/>
    <mergeCell ref="A374:B374"/>
    <mergeCell ref="C374:D374"/>
    <mergeCell ref="A207:B207"/>
    <mergeCell ref="C207:D207"/>
    <mergeCell ref="A195:B195"/>
    <mergeCell ref="C195:D195"/>
    <mergeCell ref="A196:B196"/>
    <mergeCell ref="C196:D196"/>
    <mergeCell ref="A197:B197"/>
    <mergeCell ref="C197:D197"/>
    <mergeCell ref="A198:B198"/>
    <mergeCell ref="C198:D198"/>
    <mergeCell ref="A199:B199"/>
    <mergeCell ref="C199:D199"/>
    <mergeCell ref="A200:B200"/>
    <mergeCell ref="C200:D200"/>
    <mergeCell ref="A201:B201"/>
    <mergeCell ref="C201:D201"/>
    <mergeCell ref="A202:B202"/>
    <mergeCell ref="C202:D202"/>
    <mergeCell ref="A206:B206"/>
    <mergeCell ref="C206:D206"/>
    <mergeCell ref="A208:B208"/>
    <mergeCell ref="C208:D208"/>
    <mergeCell ref="A209:B209"/>
    <mergeCell ref="C209:D209"/>
    <mergeCell ref="A210:B210"/>
    <mergeCell ref="C210:D210"/>
    <mergeCell ref="A211:B211"/>
    <mergeCell ref="C211:D211"/>
    <mergeCell ref="A212:B212"/>
    <mergeCell ref="C212:D212"/>
    <mergeCell ref="A213:B213"/>
    <mergeCell ref="C213:D213"/>
    <mergeCell ref="A214:B214"/>
    <mergeCell ref="C214:D214"/>
    <mergeCell ref="A477:B477"/>
    <mergeCell ref="C477:D477"/>
    <mergeCell ref="A478:B478"/>
    <mergeCell ref="C478:D478"/>
    <mergeCell ref="A447:B447"/>
    <mergeCell ref="C447:D447"/>
    <mergeCell ref="A448:B448"/>
    <mergeCell ref="C448:D448"/>
    <mergeCell ref="A449:B449"/>
    <mergeCell ref="C449:D449"/>
    <mergeCell ref="A450:B450"/>
    <mergeCell ref="C450:D450"/>
    <mergeCell ref="A451:B451"/>
    <mergeCell ref="C451:D451"/>
    <mergeCell ref="A452:B452"/>
    <mergeCell ref="C452:D452"/>
    <mergeCell ref="A476:B476"/>
    <mergeCell ref="C476:D476"/>
    <mergeCell ref="A479:B479"/>
    <mergeCell ref="C479:D479"/>
    <mergeCell ref="A480:B480"/>
    <mergeCell ref="C480:D480"/>
    <mergeCell ref="A481:B481"/>
    <mergeCell ref="C481:D481"/>
    <mergeCell ref="A482:B482"/>
    <mergeCell ref="C482:D482"/>
    <mergeCell ref="A483:B483"/>
    <mergeCell ref="C483:D483"/>
    <mergeCell ref="A484:B484"/>
    <mergeCell ref="C484:D484"/>
    <mergeCell ref="A378:B378"/>
    <mergeCell ref="C378:D378"/>
    <mergeCell ref="A379:B379"/>
    <mergeCell ref="C379:D379"/>
    <mergeCell ref="A380:B380"/>
    <mergeCell ref="C380:D380"/>
    <mergeCell ref="A381:B381"/>
    <mergeCell ref="C381:D381"/>
    <mergeCell ref="A382:B382"/>
    <mergeCell ref="C382:D382"/>
    <mergeCell ref="A383:B383"/>
    <mergeCell ref="C383:D383"/>
    <mergeCell ref="A384:B384"/>
    <mergeCell ref="C384:D384"/>
    <mergeCell ref="A385:B385"/>
    <mergeCell ref="C385:D385"/>
    <mergeCell ref="A418:B418"/>
    <mergeCell ref="C418:D418"/>
    <mergeCell ref="A419:B419"/>
    <mergeCell ref="C419:D419"/>
    <mergeCell ref="A454:B454"/>
    <mergeCell ref="C454:D454"/>
    <mergeCell ref="A455:B455"/>
    <mergeCell ref="C455:D455"/>
    <mergeCell ref="A456:B456"/>
    <mergeCell ref="C456:D456"/>
    <mergeCell ref="A457:B457"/>
    <mergeCell ref="C457:D457"/>
    <mergeCell ref="A458:B458"/>
    <mergeCell ref="C458:D458"/>
    <mergeCell ref="A459:B459"/>
    <mergeCell ref="C459:D459"/>
    <mergeCell ref="C398:D398"/>
    <mergeCell ref="A409:B409"/>
    <mergeCell ref="C409:D409"/>
    <mergeCell ref="A410:B410"/>
    <mergeCell ref="C410:D410"/>
    <mergeCell ref="A428:B428"/>
    <mergeCell ref="C428:D428"/>
    <mergeCell ref="A429:B429"/>
    <mergeCell ref="C429:D429"/>
    <mergeCell ref="A430:B430"/>
    <mergeCell ref="C430:D430"/>
    <mergeCell ref="A431:B431"/>
    <mergeCell ref="C431:D431"/>
    <mergeCell ref="A432:B432"/>
    <mergeCell ref="C432:D432"/>
    <mergeCell ref="A433:B433"/>
    <mergeCell ref="C433:D433"/>
    <mergeCell ref="A438:B438"/>
    <mergeCell ref="C438:D438"/>
    <mergeCell ref="A439:B439"/>
    <mergeCell ref="A386:B386"/>
    <mergeCell ref="C386:D386"/>
    <mergeCell ref="A387:B387"/>
    <mergeCell ref="C387:D387"/>
    <mergeCell ref="A388:B388"/>
    <mergeCell ref="C388:D388"/>
    <mergeCell ref="A389:B389"/>
    <mergeCell ref="C389:D389"/>
    <mergeCell ref="A390:B390"/>
    <mergeCell ref="C390:D390"/>
    <mergeCell ref="A391:B391"/>
    <mergeCell ref="C391:D391"/>
    <mergeCell ref="A392:B392"/>
    <mergeCell ref="C392:D392"/>
    <mergeCell ref="A394:B394"/>
    <mergeCell ref="C394:D394"/>
    <mergeCell ref="A395:B395"/>
    <mergeCell ref="C395:D395"/>
    <mergeCell ref="A393:B393"/>
    <mergeCell ref="C393:D393"/>
    <mergeCell ref="C371:D371"/>
    <mergeCell ref="A372:B372"/>
    <mergeCell ref="C372:D372"/>
    <mergeCell ref="A373:B373"/>
    <mergeCell ref="C373:D373"/>
    <mergeCell ref="A493:B493"/>
    <mergeCell ref="C493:D493"/>
    <mergeCell ref="A494:B494"/>
    <mergeCell ref="C494:D494"/>
    <mergeCell ref="A495:B495"/>
    <mergeCell ref="C495:D495"/>
    <mergeCell ref="A496:B496"/>
    <mergeCell ref="C496:D496"/>
    <mergeCell ref="A488:B488"/>
    <mergeCell ref="C488:D488"/>
    <mergeCell ref="A489:B489"/>
    <mergeCell ref="C489:D489"/>
    <mergeCell ref="A490:B490"/>
    <mergeCell ref="C490:D490"/>
    <mergeCell ref="A491:B491"/>
    <mergeCell ref="C491:D491"/>
    <mergeCell ref="A492:B492"/>
    <mergeCell ref="C492:D492"/>
    <mergeCell ref="A411:B411"/>
    <mergeCell ref="C411:D411"/>
    <mergeCell ref="A412:B412"/>
    <mergeCell ref="C412:D412"/>
    <mergeCell ref="A396:B396"/>
    <mergeCell ref="C396:D396"/>
    <mergeCell ref="A397:B397"/>
    <mergeCell ref="C397:D397"/>
    <mergeCell ref="A398:B398"/>
    <mergeCell ref="C499:D499"/>
    <mergeCell ref="A356:B356"/>
    <mergeCell ref="C356:D356"/>
    <mergeCell ref="A357:B357"/>
    <mergeCell ref="C357:D357"/>
    <mergeCell ref="A358:B358"/>
    <mergeCell ref="C358:D358"/>
    <mergeCell ref="A359:B359"/>
    <mergeCell ref="C359:D359"/>
    <mergeCell ref="A360:B360"/>
    <mergeCell ref="C360:D360"/>
    <mergeCell ref="A361:B361"/>
    <mergeCell ref="C361:D361"/>
    <mergeCell ref="A362:B362"/>
    <mergeCell ref="C362:D362"/>
    <mergeCell ref="A363:B363"/>
    <mergeCell ref="C363:D363"/>
    <mergeCell ref="A364:B364"/>
    <mergeCell ref="C364:D364"/>
    <mergeCell ref="A408:B408"/>
    <mergeCell ref="C408:D408"/>
    <mergeCell ref="A485:B485"/>
    <mergeCell ref="C485:D485"/>
    <mergeCell ref="A486:B486"/>
    <mergeCell ref="C486:D486"/>
    <mergeCell ref="A487:B487"/>
    <mergeCell ref="C487:D487"/>
    <mergeCell ref="A369:B369"/>
    <mergeCell ref="C369:D369"/>
    <mergeCell ref="A370:B370"/>
    <mergeCell ref="C370:D370"/>
    <mergeCell ref="A371:B371"/>
    <mergeCell ref="A339:B339"/>
    <mergeCell ref="C339:D339"/>
    <mergeCell ref="A340:B340"/>
    <mergeCell ref="C340:D340"/>
    <mergeCell ref="A341:B341"/>
    <mergeCell ref="C341:D341"/>
    <mergeCell ref="A342:B342"/>
    <mergeCell ref="C342:D342"/>
    <mergeCell ref="A343:B343"/>
    <mergeCell ref="C343:D343"/>
    <mergeCell ref="A344:B344"/>
    <mergeCell ref="C344:D344"/>
    <mergeCell ref="A345:B345"/>
    <mergeCell ref="C345:D345"/>
    <mergeCell ref="A413:B413"/>
    <mergeCell ref="C413:D413"/>
    <mergeCell ref="A414:B414"/>
    <mergeCell ref="C414:D414"/>
    <mergeCell ref="A399:B399"/>
    <mergeCell ref="C399:D399"/>
    <mergeCell ref="A400:B400"/>
    <mergeCell ref="C400:D400"/>
    <mergeCell ref="A401:B401"/>
    <mergeCell ref="C401:D401"/>
    <mergeCell ref="A402:B402"/>
    <mergeCell ref="C402:D402"/>
    <mergeCell ref="A403:B403"/>
    <mergeCell ref="C403:D403"/>
    <mergeCell ref="A404:B404"/>
    <mergeCell ref="C404:D404"/>
    <mergeCell ref="A405:B405"/>
    <mergeCell ref="C405:D405"/>
    <mergeCell ref="A506:B506"/>
    <mergeCell ref="C506:D506"/>
    <mergeCell ref="A507:B507"/>
    <mergeCell ref="C507:D507"/>
    <mergeCell ref="A508:B508"/>
    <mergeCell ref="C508:D508"/>
    <mergeCell ref="A326:B326"/>
    <mergeCell ref="C326:D326"/>
    <mergeCell ref="A327:B327"/>
    <mergeCell ref="C327:D327"/>
    <mergeCell ref="A328:B328"/>
    <mergeCell ref="C328:D328"/>
    <mergeCell ref="A329:B329"/>
    <mergeCell ref="C329:D329"/>
    <mergeCell ref="A330:B330"/>
    <mergeCell ref="C330:D330"/>
    <mergeCell ref="A331:B331"/>
    <mergeCell ref="C331:D331"/>
    <mergeCell ref="A332:B332"/>
    <mergeCell ref="C332:D332"/>
    <mergeCell ref="A333:B333"/>
    <mergeCell ref="C333:D333"/>
    <mergeCell ref="A334:B334"/>
    <mergeCell ref="C334:D334"/>
    <mergeCell ref="A335:B335"/>
    <mergeCell ref="C335:D335"/>
    <mergeCell ref="A336:B336"/>
    <mergeCell ref="C336:D336"/>
    <mergeCell ref="A337:B337"/>
    <mergeCell ref="C337:D337"/>
    <mergeCell ref="A338:B338"/>
    <mergeCell ref="C338:D338"/>
    <mergeCell ref="C349:D349"/>
    <mergeCell ref="A350:B350"/>
    <mergeCell ref="C350:D350"/>
    <mergeCell ref="A351:B351"/>
    <mergeCell ref="C351:D351"/>
    <mergeCell ref="A352:B352"/>
    <mergeCell ref="C352:D352"/>
    <mergeCell ref="A353:B353"/>
    <mergeCell ref="C353:D353"/>
    <mergeCell ref="A354:B354"/>
    <mergeCell ref="C354:D354"/>
    <mergeCell ref="A355:B355"/>
    <mergeCell ref="C355:D355"/>
    <mergeCell ref="A504:B504"/>
    <mergeCell ref="C504:D504"/>
    <mergeCell ref="A505:B505"/>
    <mergeCell ref="C505:D505"/>
    <mergeCell ref="A415:B415"/>
    <mergeCell ref="C415:D415"/>
    <mergeCell ref="A416:B416"/>
    <mergeCell ref="C416:D416"/>
    <mergeCell ref="A417:B417"/>
    <mergeCell ref="C417:D417"/>
    <mergeCell ref="A406:B406"/>
    <mergeCell ref="C406:D406"/>
    <mergeCell ref="A407:B407"/>
    <mergeCell ref="C407:D407"/>
    <mergeCell ref="A497:B497"/>
    <mergeCell ref="C497:D497"/>
    <mergeCell ref="A498:B498"/>
    <mergeCell ref="C498:D498"/>
    <mergeCell ref="A499:B499"/>
    <mergeCell ref="A3244:B3244"/>
    <mergeCell ref="C3244:D3244"/>
    <mergeCell ref="A3242:B3242"/>
    <mergeCell ref="C3242:D3242"/>
    <mergeCell ref="A3241:B3241"/>
    <mergeCell ref="C3241:D3241"/>
    <mergeCell ref="A3240:B3240"/>
    <mergeCell ref="C3240:D3240"/>
    <mergeCell ref="A3239:B3239"/>
    <mergeCell ref="C3239:D3239"/>
    <mergeCell ref="A3238:B3238"/>
    <mergeCell ref="C3238:D3238"/>
    <mergeCell ref="A3230:B3230"/>
    <mergeCell ref="C3230:D3230"/>
    <mergeCell ref="A3229:B3229"/>
    <mergeCell ref="C3229:D3229"/>
    <mergeCell ref="A3231:B3231"/>
    <mergeCell ref="C3231:D3231"/>
    <mergeCell ref="A3232:B3232"/>
    <mergeCell ref="C3232:D3232"/>
    <mergeCell ref="A3233:B3233"/>
    <mergeCell ref="C3233:D3233"/>
    <mergeCell ref="A3234:B3234"/>
    <mergeCell ref="C3234:D3234"/>
    <mergeCell ref="A3235:B3235"/>
    <mergeCell ref="C3235:D3235"/>
    <mergeCell ref="A3237:B3237"/>
    <mergeCell ref="C3237:D3237"/>
    <mergeCell ref="A3236:B3236"/>
    <mergeCell ref="C3236:D3236"/>
    <mergeCell ref="A3243:B3243"/>
    <mergeCell ref="C3243:D3243"/>
    <mergeCell ref="A3228:B3228"/>
    <mergeCell ref="C3228:D3228"/>
    <mergeCell ref="A3227:B3227"/>
    <mergeCell ref="C3227:D3227"/>
    <mergeCell ref="A3226:B3226"/>
    <mergeCell ref="C3226:D3226"/>
    <mergeCell ref="A3225:B3225"/>
    <mergeCell ref="C3225:D3225"/>
    <mergeCell ref="A3224:B3224"/>
    <mergeCell ref="C3224:D3224"/>
    <mergeCell ref="A3223:B3223"/>
    <mergeCell ref="C3223:D3223"/>
    <mergeCell ref="A3222:B3222"/>
    <mergeCell ref="C3222:D3222"/>
    <mergeCell ref="A3221:B3221"/>
    <mergeCell ref="C3221:D3221"/>
    <mergeCell ref="A3220:B3220"/>
    <mergeCell ref="C3220:D3220"/>
    <mergeCell ref="A3219:B3219"/>
    <mergeCell ref="C3219:D3219"/>
    <mergeCell ref="A3218:B3218"/>
    <mergeCell ref="C3218:D3218"/>
    <mergeCell ref="A3217:B3217"/>
    <mergeCell ref="C3217:D3217"/>
    <mergeCell ref="A3216:B3216"/>
    <mergeCell ref="C3216:D3216"/>
    <mergeCell ref="A3215:B3215"/>
    <mergeCell ref="C3215:D3215"/>
    <mergeCell ref="A3214:B3214"/>
    <mergeCell ref="C3214:D3214"/>
    <mergeCell ref="A3213:B3213"/>
    <mergeCell ref="C3213:D3213"/>
    <mergeCell ref="A3212:B3212"/>
    <mergeCell ref="C3212:D3212"/>
    <mergeCell ref="A3211:B3211"/>
    <mergeCell ref="C3211:D3211"/>
    <mergeCell ref="A3210:B3210"/>
    <mergeCell ref="C3210:D3210"/>
    <mergeCell ref="A3209:B3209"/>
    <mergeCell ref="C3209:D3209"/>
    <mergeCell ref="A3208:B3208"/>
    <mergeCell ref="C3208:D3208"/>
    <mergeCell ref="A3207:B3207"/>
    <mergeCell ref="C3207:D3207"/>
    <mergeCell ref="A3206:B3206"/>
    <mergeCell ref="C3206:D3206"/>
    <mergeCell ref="A3205:B3205"/>
    <mergeCell ref="C3205:D3205"/>
    <mergeCell ref="C3193:D3193"/>
    <mergeCell ref="A3192:B3192"/>
    <mergeCell ref="C3192:D3192"/>
    <mergeCell ref="A3191:B3191"/>
    <mergeCell ref="C3191:D3191"/>
    <mergeCell ref="C3177:D3177"/>
    <mergeCell ref="C3176:D3176"/>
    <mergeCell ref="C3175:D3175"/>
    <mergeCell ref="C3174:D3174"/>
    <mergeCell ref="C3173:D3173"/>
    <mergeCell ref="C3172:D3172"/>
    <mergeCell ref="C3171:D3171"/>
    <mergeCell ref="C3170:D3170"/>
    <mergeCell ref="C3169:D3169"/>
    <mergeCell ref="A3190:B3190"/>
    <mergeCell ref="C3190:D3190"/>
    <mergeCell ref="C3189:D3189"/>
    <mergeCell ref="C3188:D3188"/>
    <mergeCell ref="C3187:D3187"/>
    <mergeCell ref="A3204:B3204"/>
    <mergeCell ref="C3204:D3204"/>
    <mergeCell ref="A3203:B3203"/>
    <mergeCell ref="C3203:D3203"/>
    <mergeCell ref="A3202:B3202"/>
    <mergeCell ref="C3202:D3202"/>
    <mergeCell ref="A3201:B3201"/>
    <mergeCell ref="C3201:D3201"/>
    <mergeCell ref="A3200:B3200"/>
    <mergeCell ref="C3200:D3200"/>
    <mergeCell ref="A3199:B3199"/>
    <mergeCell ref="C3199:D3199"/>
    <mergeCell ref="A3198:B3198"/>
    <mergeCell ref="C3198:D3198"/>
    <mergeCell ref="A3197:B3197"/>
    <mergeCell ref="C3197:D3197"/>
    <mergeCell ref="A3196:B3196"/>
    <mergeCell ref="C3196:D3196"/>
    <mergeCell ref="C3159:D3159"/>
    <mergeCell ref="C3158:D3158"/>
    <mergeCell ref="C3157:D3157"/>
    <mergeCell ref="C3156:D3156"/>
    <mergeCell ref="C3155:D3155"/>
    <mergeCell ref="C3154:D3154"/>
    <mergeCell ref="C3153:D3153"/>
    <mergeCell ref="C3152:D3152"/>
    <mergeCell ref="C3151:D3151"/>
    <mergeCell ref="C3168:D3168"/>
    <mergeCell ref="C3167:D3167"/>
    <mergeCell ref="C3166:D3166"/>
    <mergeCell ref="C3165:D3165"/>
    <mergeCell ref="C3164:D3164"/>
    <mergeCell ref="C3163:D3163"/>
    <mergeCell ref="C3162:D3162"/>
    <mergeCell ref="C3161:D3161"/>
    <mergeCell ref="C3160:D3160"/>
    <mergeCell ref="C3141:D3141"/>
    <mergeCell ref="C3140:D3140"/>
    <mergeCell ref="C3139:D3139"/>
    <mergeCell ref="C3138:D3138"/>
    <mergeCell ref="C3137:D3137"/>
    <mergeCell ref="C3136:D3136"/>
    <mergeCell ref="C3135:D3135"/>
    <mergeCell ref="C3134:D3134"/>
    <mergeCell ref="C3133:D3133"/>
    <mergeCell ref="C3150:D3150"/>
    <mergeCell ref="C3149:D3149"/>
    <mergeCell ref="C3148:D3148"/>
    <mergeCell ref="C3147:D3147"/>
    <mergeCell ref="C3146:D3146"/>
    <mergeCell ref="C3145:D3145"/>
    <mergeCell ref="C3144:D3144"/>
    <mergeCell ref="C3143:D3143"/>
    <mergeCell ref="C3142:D3142"/>
    <mergeCell ref="C3123:D3123"/>
    <mergeCell ref="C3122:D3122"/>
    <mergeCell ref="C3121:D3121"/>
    <mergeCell ref="C3120:D3120"/>
    <mergeCell ref="C3119:D3119"/>
    <mergeCell ref="C3118:D3118"/>
    <mergeCell ref="C3117:D3117"/>
    <mergeCell ref="C3116:D3116"/>
    <mergeCell ref="C3115:D3115"/>
    <mergeCell ref="C3132:D3132"/>
    <mergeCell ref="C3131:D3131"/>
    <mergeCell ref="C3130:D3130"/>
    <mergeCell ref="C3129:D3129"/>
    <mergeCell ref="C3128:D3128"/>
    <mergeCell ref="C3127:D3127"/>
    <mergeCell ref="C3126:D3126"/>
    <mergeCell ref="C3125:D3125"/>
    <mergeCell ref="C3124:D3124"/>
    <mergeCell ref="C3088:D3088"/>
    <mergeCell ref="C3105:D3105"/>
    <mergeCell ref="C3104:D3104"/>
    <mergeCell ref="C3103:D3103"/>
    <mergeCell ref="C3102:D3102"/>
    <mergeCell ref="A3101:B3101"/>
    <mergeCell ref="C3101:D3101"/>
    <mergeCell ref="A3100:B3100"/>
    <mergeCell ref="C3100:D3100"/>
    <mergeCell ref="A3099:B3099"/>
    <mergeCell ref="C3099:D3099"/>
    <mergeCell ref="A3098:B3098"/>
    <mergeCell ref="C3098:D3098"/>
    <mergeCell ref="A3097:B3097"/>
    <mergeCell ref="C3097:D3097"/>
    <mergeCell ref="C3114:D3114"/>
    <mergeCell ref="C3113:D3113"/>
    <mergeCell ref="C3112:D3112"/>
    <mergeCell ref="C3111:D3111"/>
    <mergeCell ref="C3110:D3110"/>
    <mergeCell ref="C3109:D3109"/>
    <mergeCell ref="C3108:D3108"/>
    <mergeCell ref="C3107:D3107"/>
    <mergeCell ref="C3106:D3106"/>
    <mergeCell ref="A2729:B2729"/>
    <mergeCell ref="C2729:D2729"/>
    <mergeCell ref="A2728:B2728"/>
    <mergeCell ref="C2728:D2728"/>
    <mergeCell ref="A2737:B2737"/>
    <mergeCell ref="C2737:D2737"/>
    <mergeCell ref="A2738:B2738"/>
    <mergeCell ref="C2738:D2738"/>
    <mergeCell ref="A2739:B2739"/>
    <mergeCell ref="C2739:D2739"/>
    <mergeCell ref="A2740:B2740"/>
    <mergeCell ref="C2740:D2740"/>
    <mergeCell ref="A2741:B2741"/>
    <mergeCell ref="C2741:D2741"/>
    <mergeCell ref="A2742:B2742"/>
    <mergeCell ref="C2742:D2742"/>
    <mergeCell ref="A2743:B2743"/>
    <mergeCell ref="C2743:D2743"/>
    <mergeCell ref="A2730:B2730"/>
    <mergeCell ref="C2730:D2730"/>
    <mergeCell ref="A2731:B2731"/>
    <mergeCell ref="C2731:D2731"/>
    <mergeCell ref="A2732:B2732"/>
    <mergeCell ref="C2732:D2732"/>
    <mergeCell ref="A2733:B2733"/>
    <mergeCell ref="C2733:D2733"/>
    <mergeCell ref="A2734:B2734"/>
    <mergeCell ref="C2734:D2734"/>
    <mergeCell ref="A2735:B2735"/>
    <mergeCell ref="C2735:D2735"/>
    <mergeCell ref="A2736:B2736"/>
    <mergeCell ref="C2736:D2736"/>
    <mergeCell ref="A2727:B2727"/>
    <mergeCell ref="C2727:D2727"/>
    <mergeCell ref="A2726:B2726"/>
    <mergeCell ref="C2726:D2726"/>
    <mergeCell ref="A2725:B2725"/>
    <mergeCell ref="C2725:D2725"/>
    <mergeCell ref="A2724:B2724"/>
    <mergeCell ref="C2724:D2724"/>
    <mergeCell ref="A2723:B2723"/>
    <mergeCell ref="C2723:D2723"/>
    <mergeCell ref="A2722:B2722"/>
    <mergeCell ref="C2722:D2722"/>
    <mergeCell ref="A2721:B2721"/>
    <mergeCell ref="C2721:D2721"/>
    <mergeCell ref="A2720:B2720"/>
    <mergeCell ref="C2720:D2720"/>
    <mergeCell ref="A2719:B2719"/>
    <mergeCell ref="C2719:D2719"/>
    <mergeCell ref="A2718:B2718"/>
    <mergeCell ref="C2718:D2718"/>
    <mergeCell ref="A2717:B2717"/>
    <mergeCell ref="C2717:D2717"/>
    <mergeCell ref="A2716:B2716"/>
    <mergeCell ref="C2716:D2716"/>
    <mergeCell ref="A2715:B2715"/>
    <mergeCell ref="C2715:D2715"/>
    <mergeCell ref="A2714:B2714"/>
    <mergeCell ref="C2714:D2714"/>
    <mergeCell ref="A2713:B2713"/>
    <mergeCell ref="C2713:D2713"/>
    <mergeCell ref="A2712:B2712"/>
    <mergeCell ref="C2712:D2712"/>
    <mergeCell ref="A2711:B2711"/>
    <mergeCell ref="C2711:D2711"/>
    <mergeCell ref="A2710:B2710"/>
    <mergeCell ref="C2710:D2710"/>
    <mergeCell ref="A2704:B2704"/>
    <mergeCell ref="C2704:D2704"/>
    <mergeCell ref="A2703:B2703"/>
    <mergeCell ref="C2703:D2703"/>
    <mergeCell ref="A2705:B2705"/>
    <mergeCell ref="C2705:D2705"/>
    <mergeCell ref="A2706:B2706"/>
    <mergeCell ref="C2706:D2706"/>
    <mergeCell ref="A2707:B2707"/>
    <mergeCell ref="C2707:D2707"/>
    <mergeCell ref="A2708:B2708"/>
    <mergeCell ref="C2708:D2708"/>
    <mergeCell ref="A2709:B2709"/>
    <mergeCell ref="C2709:D2709"/>
    <mergeCell ref="A2702:B2702"/>
    <mergeCell ref="C2702:D2702"/>
    <mergeCell ref="A2701:B2701"/>
    <mergeCell ref="C2701:D2701"/>
    <mergeCell ref="A2700:B2700"/>
    <mergeCell ref="C2700:D2700"/>
    <mergeCell ref="A2699:B2699"/>
    <mergeCell ref="C2699:D2699"/>
    <mergeCell ref="A2698:B2698"/>
    <mergeCell ref="C2698:D2698"/>
    <mergeCell ref="A2697:B2697"/>
    <mergeCell ref="C2697:D2697"/>
    <mergeCell ref="A2696:B2696"/>
    <mergeCell ref="C2696:D2696"/>
    <mergeCell ref="A2695:B2695"/>
    <mergeCell ref="C2695:D2695"/>
    <mergeCell ref="A2694:B2694"/>
    <mergeCell ref="C2694:D2694"/>
    <mergeCell ref="A2693:B2693"/>
    <mergeCell ref="C2693:D2693"/>
    <mergeCell ref="A2692:B2692"/>
    <mergeCell ref="C2692:D2692"/>
    <mergeCell ref="A2691:B2691"/>
    <mergeCell ref="C2691:D2691"/>
    <mergeCell ref="A2690:B2690"/>
    <mergeCell ref="C2690:D2690"/>
    <mergeCell ref="A2689:B2689"/>
    <mergeCell ref="C2689:D2689"/>
    <mergeCell ref="A2688:B2688"/>
    <mergeCell ref="C2688:D2688"/>
    <mergeCell ref="A2687:B2687"/>
    <mergeCell ref="C2687:D2687"/>
    <mergeCell ref="A2686:B2686"/>
    <mergeCell ref="C2686:D2686"/>
    <mergeCell ref="A2685:B2685"/>
    <mergeCell ref="C2685:D2685"/>
    <mergeCell ref="A2684:B2684"/>
    <mergeCell ref="C2684:D2684"/>
    <mergeCell ref="A2683:B2683"/>
    <mergeCell ref="C2683:D2683"/>
    <mergeCell ref="A2682:B2682"/>
    <mergeCell ref="C2682:D2682"/>
    <mergeCell ref="A2681:B2681"/>
    <mergeCell ref="C2681:D2681"/>
    <mergeCell ref="A2680:B2680"/>
    <mergeCell ref="C2680:D2680"/>
    <mergeCell ref="A2679:B2679"/>
    <mergeCell ref="C2679:D2679"/>
    <mergeCell ref="A2678:B2678"/>
    <mergeCell ref="C2678:D2678"/>
    <mergeCell ref="A2677:B2677"/>
    <mergeCell ref="C2677:D2677"/>
    <mergeCell ref="A2676:B2676"/>
    <mergeCell ref="C2676:D2676"/>
    <mergeCell ref="A2675:B2675"/>
    <mergeCell ref="C2675:D2675"/>
    <mergeCell ref="A2674:B2674"/>
    <mergeCell ref="C2674:D2674"/>
    <mergeCell ref="A2673:B2673"/>
    <mergeCell ref="C2673:D2673"/>
    <mergeCell ref="A2672:B2672"/>
    <mergeCell ref="C2672:D2672"/>
    <mergeCell ref="A2671:B2671"/>
    <mergeCell ref="C2671:D2671"/>
    <mergeCell ref="A2670:B2670"/>
    <mergeCell ref="C2670:D2670"/>
    <mergeCell ref="A2669:B2669"/>
    <mergeCell ref="C2669:D2669"/>
    <mergeCell ref="A2668:B2668"/>
    <mergeCell ref="C2668:D2668"/>
    <mergeCell ref="A2667:B2667"/>
    <mergeCell ref="C2667:D2667"/>
    <mergeCell ref="A2666:B2666"/>
    <mergeCell ref="C2666:D2666"/>
    <mergeCell ref="A2665:B2665"/>
    <mergeCell ref="C2665:D2665"/>
    <mergeCell ref="A2664:B2664"/>
    <mergeCell ref="C2664:D2664"/>
    <mergeCell ref="A2663:B2663"/>
    <mergeCell ref="C2663:D2663"/>
    <mergeCell ref="A2662:B2662"/>
    <mergeCell ref="C2662:D2662"/>
    <mergeCell ref="A2661:B2661"/>
    <mergeCell ref="C2661:D2661"/>
    <mergeCell ref="A2660:B2660"/>
    <mergeCell ref="C2660:D2660"/>
    <mergeCell ref="A2659:B2659"/>
    <mergeCell ref="C2659:D2659"/>
    <mergeCell ref="A2658:B2658"/>
    <mergeCell ref="C2658:D2658"/>
    <mergeCell ref="A2657:B2657"/>
    <mergeCell ref="C2657:D2657"/>
    <mergeCell ref="A2656:B2656"/>
    <mergeCell ref="C2656:D2656"/>
    <mergeCell ref="A2655:B2655"/>
    <mergeCell ref="C2655:D2655"/>
    <mergeCell ref="A2654:B2654"/>
    <mergeCell ref="C2654:D2654"/>
    <mergeCell ref="A2653:B2653"/>
    <mergeCell ref="C2653:D2653"/>
    <mergeCell ref="A2652:B2652"/>
    <mergeCell ref="C2652:D2652"/>
    <mergeCell ref="A2651:B2651"/>
    <mergeCell ref="C2651:D2651"/>
    <mergeCell ref="A2650:B2650"/>
    <mergeCell ref="C2650:D2650"/>
    <mergeCell ref="A2649:B2649"/>
    <mergeCell ref="C2649:D2649"/>
    <mergeCell ref="A2648:B2648"/>
    <mergeCell ref="C2648:D2648"/>
    <mergeCell ref="A2647:B2647"/>
    <mergeCell ref="C2647:D2647"/>
    <mergeCell ref="A2646:B2646"/>
    <mergeCell ref="C2646:D2646"/>
    <mergeCell ref="A2645:B2645"/>
    <mergeCell ref="C2645:D2645"/>
    <mergeCell ref="A2644:B2644"/>
    <mergeCell ref="C2644:D2644"/>
    <mergeCell ref="A2643:B2643"/>
    <mergeCell ref="C2643:D2643"/>
    <mergeCell ref="A2642:B2642"/>
    <mergeCell ref="C2642:D2642"/>
    <mergeCell ref="A2641:B2641"/>
    <mergeCell ref="C2641:D2641"/>
    <mergeCell ref="A2640:B2640"/>
    <mergeCell ref="C2640:D2640"/>
    <mergeCell ref="A2639:B2639"/>
    <mergeCell ref="C2639:D2639"/>
    <mergeCell ref="A2638:B2638"/>
    <mergeCell ref="C2638:D2638"/>
    <mergeCell ref="C2620:D2620"/>
    <mergeCell ref="A2621:B2621"/>
    <mergeCell ref="A2622:B2622"/>
    <mergeCell ref="A2623:B2623"/>
    <mergeCell ref="A2624:B2624"/>
    <mergeCell ref="A2612:B2612"/>
    <mergeCell ref="A2613:B2613"/>
    <mergeCell ref="A2614:B2614"/>
    <mergeCell ref="A2615:B2615"/>
    <mergeCell ref="A2637:B2637"/>
    <mergeCell ref="C2637:D2637"/>
    <mergeCell ref="A2636:B2636"/>
    <mergeCell ref="C2636:D2636"/>
    <mergeCell ref="A2635:B2635"/>
    <mergeCell ref="C2635:D2635"/>
    <mergeCell ref="A2634:B2634"/>
    <mergeCell ref="C2634:D2634"/>
    <mergeCell ref="A2633:B2633"/>
    <mergeCell ref="C2633:D2633"/>
    <mergeCell ref="A2632:B2632"/>
    <mergeCell ref="C2632:D2632"/>
    <mergeCell ref="A2631:B2631"/>
    <mergeCell ref="C2631:D2631"/>
    <mergeCell ref="A2630:B2630"/>
    <mergeCell ref="C2630:D2630"/>
    <mergeCell ref="A2629:B2629"/>
    <mergeCell ref="C2629:D2629"/>
    <mergeCell ref="A2617:B2617"/>
    <mergeCell ref="A2618:B2618"/>
    <mergeCell ref="A2619:B2619"/>
    <mergeCell ref="A2620:B2620"/>
    <mergeCell ref="C2594:D2594"/>
    <mergeCell ref="C2593:D2593"/>
    <mergeCell ref="A2589:B2589"/>
    <mergeCell ref="A2590:B2590"/>
    <mergeCell ref="A2591:B2591"/>
    <mergeCell ref="A2595:B2595"/>
    <mergeCell ref="A2596:B2596"/>
    <mergeCell ref="A2597:B2597"/>
    <mergeCell ref="A2598:B2598"/>
    <mergeCell ref="A2599:B2599"/>
    <mergeCell ref="A2600:B2600"/>
    <mergeCell ref="C2603:D2603"/>
    <mergeCell ref="C2602:D2602"/>
    <mergeCell ref="C2619:D2619"/>
    <mergeCell ref="C2618:D2618"/>
    <mergeCell ref="C2617:D2617"/>
    <mergeCell ref="C2616:D2616"/>
    <mergeCell ref="C2615:D2615"/>
    <mergeCell ref="C2614:D2614"/>
    <mergeCell ref="C2613:D2613"/>
    <mergeCell ref="C2612:D2612"/>
    <mergeCell ref="C2611:D2611"/>
    <mergeCell ref="A2601:B2601"/>
    <mergeCell ref="A2602:B2602"/>
    <mergeCell ref="C2601:D2601"/>
    <mergeCell ref="C2600:D2600"/>
    <mergeCell ref="C2599:D2599"/>
    <mergeCell ref="C2598:D2598"/>
    <mergeCell ref="C2597:D2597"/>
    <mergeCell ref="C2596:D2596"/>
    <mergeCell ref="C2595:D2595"/>
    <mergeCell ref="A2616:B2616"/>
    <mergeCell ref="A2222:B2222"/>
    <mergeCell ref="C2222:D2222"/>
    <mergeCell ref="A2223:B2223"/>
    <mergeCell ref="C2223:D2223"/>
    <mergeCell ref="A2224:B2224"/>
    <mergeCell ref="C2224:D2224"/>
    <mergeCell ref="A2225:B2225"/>
    <mergeCell ref="C2225:D2225"/>
    <mergeCell ref="A2226:B2226"/>
    <mergeCell ref="C2226:D2226"/>
    <mergeCell ref="A2227:B2227"/>
    <mergeCell ref="C2227:D2227"/>
    <mergeCell ref="A2228:B2228"/>
    <mergeCell ref="A2583:B2583"/>
    <mergeCell ref="C2583:D2583"/>
    <mergeCell ref="A2582:B2582"/>
    <mergeCell ref="C2582:D2582"/>
    <mergeCell ref="A2581:B2581"/>
    <mergeCell ref="C2581:D2581"/>
    <mergeCell ref="A2580:B2580"/>
    <mergeCell ref="C2580:D2580"/>
    <mergeCell ref="A2579:B2579"/>
    <mergeCell ref="C2579:D2579"/>
    <mergeCell ref="A2578:B2578"/>
    <mergeCell ref="C2578:D2578"/>
    <mergeCell ref="A2577:B2577"/>
    <mergeCell ref="C2577:D2577"/>
    <mergeCell ref="A2576:B2576"/>
    <mergeCell ref="C2576:D2576"/>
    <mergeCell ref="A2575:B2575"/>
    <mergeCell ref="C2575:D2575"/>
    <mergeCell ref="C2228:D2228"/>
    <mergeCell ref="A2212:B2212"/>
    <mergeCell ref="C2212:D2212"/>
    <mergeCell ref="A2211:B2211"/>
    <mergeCell ref="C2211:D2211"/>
    <mergeCell ref="A2210:B2210"/>
    <mergeCell ref="C2210:D2210"/>
    <mergeCell ref="A2216:B2216"/>
    <mergeCell ref="C2216:D2216"/>
    <mergeCell ref="A2217:B2217"/>
    <mergeCell ref="C2217:D2217"/>
    <mergeCell ref="A2218:B2218"/>
    <mergeCell ref="C2218:D2218"/>
    <mergeCell ref="A2219:B2219"/>
    <mergeCell ref="C2219:D2219"/>
    <mergeCell ref="A2220:B2220"/>
    <mergeCell ref="C2220:D2220"/>
    <mergeCell ref="A2221:B2221"/>
    <mergeCell ref="C2221:D2221"/>
    <mergeCell ref="A2209:B2209"/>
    <mergeCell ref="C2209:D2209"/>
    <mergeCell ref="A2208:B2208"/>
    <mergeCell ref="C2208:D2208"/>
    <mergeCell ref="A2207:B2207"/>
    <mergeCell ref="C2207:D2207"/>
    <mergeCell ref="A2206:B2206"/>
    <mergeCell ref="C2206:D2206"/>
    <mergeCell ref="A2205:B2205"/>
    <mergeCell ref="C2205:D2205"/>
    <mergeCell ref="A2204:B2204"/>
    <mergeCell ref="C2204:D2204"/>
    <mergeCell ref="A2203:B2203"/>
    <mergeCell ref="C2203:D2203"/>
    <mergeCell ref="A2202:B2202"/>
    <mergeCell ref="C2202:D2202"/>
    <mergeCell ref="A2201:B2201"/>
    <mergeCell ref="C2201:D2201"/>
    <mergeCell ref="A2200:B2200"/>
    <mergeCell ref="C2200:D2200"/>
    <mergeCell ref="A2199:B2199"/>
    <mergeCell ref="C2199:D2199"/>
    <mergeCell ref="A2198:B2198"/>
    <mergeCell ref="C2198:D2198"/>
    <mergeCell ref="A2197:B2197"/>
    <mergeCell ref="C2197:D2197"/>
    <mergeCell ref="A2196:B2196"/>
    <mergeCell ref="C2196:D2196"/>
    <mergeCell ref="A2195:B2195"/>
    <mergeCell ref="C2195:D2195"/>
    <mergeCell ref="A2194:B2194"/>
    <mergeCell ref="C2194:D2194"/>
    <mergeCell ref="A2193:B2193"/>
    <mergeCell ref="C2193:D2193"/>
    <mergeCell ref="A2192:B2192"/>
    <mergeCell ref="C2192:D2192"/>
    <mergeCell ref="A2191:B2191"/>
    <mergeCell ref="C2191:D2191"/>
    <mergeCell ref="A2190:B2190"/>
    <mergeCell ref="C2190:D2190"/>
    <mergeCell ref="A2189:B2189"/>
    <mergeCell ref="C2189:D2189"/>
    <mergeCell ref="A2188:B2188"/>
    <mergeCell ref="C2188:D2188"/>
    <mergeCell ref="A2187:B2187"/>
    <mergeCell ref="C2187:D2187"/>
    <mergeCell ref="A2186:B2186"/>
    <mergeCell ref="C2186:D2186"/>
    <mergeCell ref="A2185:B2185"/>
    <mergeCell ref="C2185:D2185"/>
    <mergeCell ref="A2184:B2184"/>
    <mergeCell ref="C2184:D2184"/>
    <mergeCell ref="A2183:B2183"/>
    <mergeCell ref="C2183:D2183"/>
    <mergeCell ref="A2182:B2182"/>
    <mergeCell ref="C2182:D2182"/>
    <mergeCell ref="A2181:B2181"/>
    <mergeCell ref="C2181:D2181"/>
    <mergeCell ref="A2180:B2180"/>
    <mergeCell ref="C2180:D2180"/>
    <mergeCell ref="A2179:B2179"/>
    <mergeCell ref="C2179:D2179"/>
    <mergeCell ref="A2178:B2178"/>
    <mergeCell ref="C2178:D2178"/>
    <mergeCell ref="A2177:B2177"/>
    <mergeCell ref="C2177:D2177"/>
    <mergeCell ref="A2176:B2176"/>
    <mergeCell ref="C2176:D2176"/>
    <mergeCell ref="A2175:B2175"/>
    <mergeCell ref="C2175:D2175"/>
    <mergeCell ref="A2174:B2174"/>
    <mergeCell ref="C2174:D2174"/>
    <mergeCell ref="A2173:B2173"/>
    <mergeCell ref="C2173:D2173"/>
    <mergeCell ref="A2172:B2172"/>
    <mergeCell ref="C2172:D2172"/>
    <mergeCell ref="A2171:B2171"/>
    <mergeCell ref="C2171:D2171"/>
    <mergeCell ref="A2170:B2170"/>
    <mergeCell ref="C2170:D2170"/>
    <mergeCell ref="A2169:B2169"/>
    <mergeCell ref="C2169:D2169"/>
    <mergeCell ref="A2168:B2168"/>
    <mergeCell ref="C2168:D2168"/>
    <mergeCell ref="A2167:B2167"/>
    <mergeCell ref="C2167:D2167"/>
    <mergeCell ref="A2166:B2166"/>
    <mergeCell ref="C2166:D2166"/>
    <mergeCell ref="A2165:B2165"/>
    <mergeCell ref="C2165:D2165"/>
    <mergeCell ref="A2164:B2164"/>
    <mergeCell ref="C2164:D2164"/>
    <mergeCell ref="A2163:B2163"/>
    <mergeCell ref="C2163:D2163"/>
    <mergeCell ref="A2162:B2162"/>
    <mergeCell ref="C2162:D2162"/>
    <mergeCell ref="A2161:B2161"/>
    <mergeCell ref="C2161:D2161"/>
    <mergeCell ref="A2160:B2160"/>
    <mergeCell ref="C2160:D2160"/>
    <mergeCell ref="A2159:B2159"/>
    <mergeCell ref="C2159:D2159"/>
    <mergeCell ref="A2158:B2158"/>
    <mergeCell ref="C2158:D2158"/>
    <mergeCell ref="A2157:B2157"/>
    <mergeCell ref="C2157:D2157"/>
    <mergeCell ref="A2156:B2156"/>
    <mergeCell ref="C2156:D2156"/>
    <mergeCell ref="A2155:B2155"/>
    <mergeCell ref="C2155:D2155"/>
    <mergeCell ref="A2154:B2154"/>
    <mergeCell ref="C2154:D2154"/>
    <mergeCell ref="A2153:B2153"/>
    <mergeCell ref="C2153:D2153"/>
    <mergeCell ref="A2152:B2152"/>
    <mergeCell ref="C2152:D2152"/>
    <mergeCell ref="A2151:B2151"/>
    <mergeCell ref="C2151:D2151"/>
    <mergeCell ref="A2150:B2150"/>
    <mergeCell ref="C2150:D2150"/>
    <mergeCell ref="A2149:B2149"/>
    <mergeCell ref="C2149:D2149"/>
    <mergeCell ref="A2148:B2148"/>
    <mergeCell ref="C2148:D2148"/>
    <mergeCell ref="A2147:B2147"/>
    <mergeCell ref="C2147:D2147"/>
    <mergeCell ref="A2146:B2146"/>
    <mergeCell ref="C2146:D2146"/>
    <mergeCell ref="A2145:B2145"/>
    <mergeCell ref="C2145:D2145"/>
    <mergeCell ref="A2144:B2144"/>
    <mergeCell ref="C2144:D2144"/>
    <mergeCell ref="A2143:B2143"/>
    <mergeCell ref="C2143:D2143"/>
    <mergeCell ref="A2142:B2142"/>
    <mergeCell ref="C2142:D2142"/>
    <mergeCell ref="A2141:B2141"/>
    <mergeCell ref="C2141:D2141"/>
    <mergeCell ref="A2140:B2140"/>
    <mergeCell ref="C2140:D2140"/>
    <mergeCell ref="A2139:B2139"/>
    <mergeCell ref="C2139:D2139"/>
    <mergeCell ref="A2138:B2138"/>
    <mergeCell ref="C2138:D2138"/>
    <mergeCell ref="A2137:B2137"/>
    <mergeCell ref="C2137:D2137"/>
    <mergeCell ref="A2136:B2136"/>
    <mergeCell ref="C2136:D2136"/>
    <mergeCell ref="A2135:B2135"/>
    <mergeCell ref="C2135:D2135"/>
    <mergeCell ref="A2134:B2134"/>
    <mergeCell ref="C2134:D2134"/>
    <mergeCell ref="A2133:B2133"/>
    <mergeCell ref="C2133:D2133"/>
    <mergeCell ref="A2132:B2132"/>
    <mergeCell ref="C2132:D2132"/>
    <mergeCell ref="A2131:B2131"/>
    <mergeCell ref="C2131:D2131"/>
    <mergeCell ref="A2130:B2130"/>
    <mergeCell ref="C2130:D2130"/>
    <mergeCell ref="A2129:B2129"/>
    <mergeCell ref="C2129:D2129"/>
    <mergeCell ref="A2128:B2128"/>
    <mergeCell ref="C2128:D2128"/>
    <mergeCell ref="A2127:B2127"/>
    <mergeCell ref="C2127:D2127"/>
    <mergeCell ref="A2126:B2126"/>
    <mergeCell ref="C2126:D2126"/>
    <mergeCell ref="A2125:B2125"/>
    <mergeCell ref="C2125:D2125"/>
    <mergeCell ref="A2124:B2124"/>
    <mergeCell ref="C2124:D2124"/>
    <mergeCell ref="A2123:B2123"/>
    <mergeCell ref="C2123:D2123"/>
    <mergeCell ref="A2122:B2122"/>
    <mergeCell ref="C2122:D2122"/>
    <mergeCell ref="A2121:B2121"/>
    <mergeCell ref="C2121:D2121"/>
    <mergeCell ref="A2120:B2120"/>
    <mergeCell ref="C2120:D2120"/>
    <mergeCell ref="A2119:B2119"/>
    <mergeCell ref="C2119:D2119"/>
    <mergeCell ref="A2118:B2118"/>
    <mergeCell ref="C2118:D2118"/>
    <mergeCell ref="A2117:B2117"/>
    <mergeCell ref="C2117:D2117"/>
    <mergeCell ref="A2116:B2116"/>
    <mergeCell ref="C2116:D2116"/>
    <mergeCell ref="A2115:B2115"/>
    <mergeCell ref="C2115:D2115"/>
    <mergeCell ref="A2114:B2114"/>
    <mergeCell ref="C2114:D2114"/>
    <mergeCell ref="A2113:B2113"/>
    <mergeCell ref="C2113:D2113"/>
    <mergeCell ref="A2112:B2112"/>
    <mergeCell ref="C2112:D2112"/>
    <mergeCell ref="A2111:B2111"/>
    <mergeCell ref="C2111:D2111"/>
    <mergeCell ref="A2110:B2110"/>
    <mergeCell ref="C2110:D2110"/>
    <mergeCell ref="A2109:B2109"/>
    <mergeCell ref="C2109:D2109"/>
    <mergeCell ref="A2108:B2108"/>
    <mergeCell ref="C2108:D2108"/>
    <mergeCell ref="A2107:B2107"/>
    <mergeCell ref="C2107:D2107"/>
    <mergeCell ref="A2106:B2106"/>
    <mergeCell ref="C2106:D2106"/>
    <mergeCell ref="A2105:B2105"/>
    <mergeCell ref="C2105:D2105"/>
    <mergeCell ref="A2104:B2104"/>
    <mergeCell ref="C2104:D2104"/>
    <mergeCell ref="A2103:B2103"/>
    <mergeCell ref="C2103:D2103"/>
    <mergeCell ref="A2102:B2102"/>
    <mergeCell ref="C2102:D2102"/>
    <mergeCell ref="A2101:B2101"/>
    <mergeCell ref="C2101:D2101"/>
    <mergeCell ref="A2100:B2100"/>
    <mergeCell ref="C2100:D2100"/>
    <mergeCell ref="A2099:B2099"/>
    <mergeCell ref="C2099:D2099"/>
    <mergeCell ref="A2098:B2098"/>
    <mergeCell ref="C2098:D2098"/>
    <mergeCell ref="A2097:B2097"/>
    <mergeCell ref="C2097:D2097"/>
    <mergeCell ref="A2096:B2096"/>
    <mergeCell ref="C2096:D2096"/>
    <mergeCell ref="A2095:B2095"/>
    <mergeCell ref="C2095:D2095"/>
    <mergeCell ref="A2094:B2094"/>
    <mergeCell ref="C2094:D2094"/>
    <mergeCell ref="A2093:B2093"/>
    <mergeCell ref="C2093:D2093"/>
    <mergeCell ref="A2092:B2092"/>
    <mergeCell ref="C2092:D2092"/>
    <mergeCell ref="A2091:B2091"/>
    <mergeCell ref="C2091:D2091"/>
    <mergeCell ref="A2090:B2090"/>
    <mergeCell ref="C2090:D2090"/>
    <mergeCell ref="A2089:B2089"/>
    <mergeCell ref="C2089:D2089"/>
    <mergeCell ref="A2088:B2088"/>
    <mergeCell ref="C2088:D2088"/>
    <mergeCell ref="A2087:B2087"/>
    <mergeCell ref="C2087:D2087"/>
    <mergeCell ref="A2086:B2086"/>
    <mergeCell ref="C2086:D2086"/>
    <mergeCell ref="A2085:B2085"/>
    <mergeCell ref="C2085:D2085"/>
    <mergeCell ref="A2084:B2084"/>
    <mergeCell ref="C2084:D2084"/>
    <mergeCell ref="A2083:B2083"/>
    <mergeCell ref="C2083:D2083"/>
    <mergeCell ref="A2082:B2082"/>
    <mergeCell ref="C2082:D2082"/>
    <mergeCell ref="A2081:B2081"/>
    <mergeCell ref="C2081:D2081"/>
    <mergeCell ref="A2080:B2080"/>
    <mergeCell ref="C2080:D2080"/>
    <mergeCell ref="A2079:B2079"/>
    <mergeCell ref="C2079:D2079"/>
    <mergeCell ref="A2078:B2078"/>
    <mergeCell ref="C2078:D2078"/>
    <mergeCell ref="A2077:B2077"/>
    <mergeCell ref="C2077:D2077"/>
    <mergeCell ref="A2076:B2076"/>
    <mergeCell ref="C2076:D2076"/>
    <mergeCell ref="A2075:B2075"/>
    <mergeCell ref="C2075:D2075"/>
    <mergeCell ref="A2057:C2057"/>
    <mergeCell ref="A2056:C2056"/>
    <mergeCell ref="A2055:C2055"/>
    <mergeCell ref="A2054:C2054"/>
    <mergeCell ref="A2053:C2053"/>
    <mergeCell ref="A2052:D2052"/>
    <mergeCell ref="A2074:B2074"/>
    <mergeCell ref="C2074:D2074"/>
    <mergeCell ref="A2073:B2073"/>
    <mergeCell ref="C2073:D2073"/>
    <mergeCell ref="A2072:B2072"/>
    <mergeCell ref="C2072:D2072"/>
    <mergeCell ref="A2071:B2071"/>
    <mergeCell ref="C2071:D2071"/>
    <mergeCell ref="A2070:B2070"/>
    <mergeCell ref="C2070:D2070"/>
    <mergeCell ref="A2069:B2069"/>
    <mergeCell ref="C2069:D2069"/>
    <mergeCell ref="A2068:B2068"/>
    <mergeCell ref="C2068:D2068"/>
    <mergeCell ref="A2067:B2067"/>
    <mergeCell ref="C2067:D2067"/>
    <mergeCell ref="A2066:B2066"/>
    <mergeCell ref="C2066:D2066"/>
    <mergeCell ref="A2038:B2038"/>
    <mergeCell ref="C2038:D2038"/>
    <mergeCell ref="A2037:B2037"/>
    <mergeCell ref="C2037:D2037"/>
    <mergeCell ref="A2036:B2036"/>
    <mergeCell ref="C2036:D2036"/>
    <mergeCell ref="A1694:B1694"/>
    <mergeCell ref="C1694:D1694"/>
    <mergeCell ref="A1693:B1693"/>
    <mergeCell ref="C1693:D1693"/>
    <mergeCell ref="A1692:B1692"/>
    <mergeCell ref="C1692:D1692"/>
    <mergeCell ref="A1703:B1703"/>
    <mergeCell ref="C1703:D1703"/>
    <mergeCell ref="A1704:B1704"/>
    <mergeCell ref="C1704:D1704"/>
    <mergeCell ref="A1705:B1705"/>
    <mergeCell ref="C1705:D1705"/>
    <mergeCell ref="A1706:B1706"/>
    <mergeCell ref="C1706:D1706"/>
    <mergeCell ref="A1707:B1707"/>
    <mergeCell ref="C1707:D1707"/>
    <mergeCell ref="A1708:B1708"/>
    <mergeCell ref="C1708:D1708"/>
    <mergeCell ref="A1709:B1709"/>
    <mergeCell ref="C1709:D1709"/>
    <mergeCell ref="A1697:B1697"/>
    <mergeCell ref="C1697:D1697"/>
    <mergeCell ref="A1698:B1698"/>
    <mergeCell ref="C1698:D1698"/>
    <mergeCell ref="A1699:B1699"/>
    <mergeCell ref="C1699:D1699"/>
    <mergeCell ref="A1691:B1691"/>
    <mergeCell ref="C1691:D1691"/>
    <mergeCell ref="A1690:B1690"/>
    <mergeCell ref="C1690:D1690"/>
    <mergeCell ref="A1689:B1689"/>
    <mergeCell ref="C1689:D1689"/>
    <mergeCell ref="A1688:B1688"/>
    <mergeCell ref="C1688:D1688"/>
    <mergeCell ref="A1687:B1687"/>
    <mergeCell ref="C1687:D1687"/>
    <mergeCell ref="A1686:B1686"/>
    <mergeCell ref="C1686:D1686"/>
    <mergeCell ref="A1685:B1685"/>
    <mergeCell ref="C1685:D1685"/>
    <mergeCell ref="A1684:B1684"/>
    <mergeCell ref="C1684:D1684"/>
    <mergeCell ref="A1683:B1683"/>
    <mergeCell ref="C1683:D1683"/>
    <mergeCell ref="A1682:B1682"/>
    <mergeCell ref="C1682:D1682"/>
    <mergeCell ref="A1681:B1681"/>
    <mergeCell ref="C1681:D1681"/>
    <mergeCell ref="A1680:B1680"/>
    <mergeCell ref="C1680:D1680"/>
    <mergeCell ref="A1679:B1679"/>
    <mergeCell ref="C1679:D1679"/>
    <mergeCell ref="A1678:B1678"/>
    <mergeCell ref="C1678:D1678"/>
    <mergeCell ref="A1677:B1677"/>
    <mergeCell ref="C1677:D1677"/>
    <mergeCell ref="A1676:B1676"/>
    <mergeCell ref="C1676:D1676"/>
    <mergeCell ref="A1675:B1675"/>
    <mergeCell ref="C1675:D1675"/>
    <mergeCell ref="A1674:B1674"/>
    <mergeCell ref="C1674:D1674"/>
    <mergeCell ref="A1673:B1673"/>
    <mergeCell ref="C1673:D1673"/>
    <mergeCell ref="A1672:B1672"/>
    <mergeCell ref="C1672:D1672"/>
    <mergeCell ref="A1671:B1671"/>
    <mergeCell ref="C1671:D1671"/>
    <mergeCell ref="A1670:B1670"/>
    <mergeCell ref="C1670:D1670"/>
    <mergeCell ref="A1669:B1669"/>
    <mergeCell ref="C1669:D1669"/>
    <mergeCell ref="A1668:B1668"/>
    <mergeCell ref="C1668:D1668"/>
    <mergeCell ref="A1667:B1667"/>
    <mergeCell ref="C1667:D1667"/>
    <mergeCell ref="A1666:B1666"/>
    <mergeCell ref="C1666:D1666"/>
    <mergeCell ref="A1665:B1665"/>
    <mergeCell ref="C1665:D1665"/>
    <mergeCell ref="A1664:B1664"/>
    <mergeCell ref="C1664:D1664"/>
    <mergeCell ref="A1663:B1663"/>
    <mergeCell ref="C1663:D1663"/>
    <mergeCell ref="A1662:B1662"/>
    <mergeCell ref="C1662:D1662"/>
    <mergeCell ref="A1661:B1661"/>
    <mergeCell ref="C1661:D1661"/>
    <mergeCell ref="A1660:B1660"/>
    <mergeCell ref="C1660:D1660"/>
    <mergeCell ref="A1659:B1659"/>
    <mergeCell ref="C1659:D1659"/>
    <mergeCell ref="A1658:B1658"/>
    <mergeCell ref="C1658:D1658"/>
    <mergeCell ref="A1657:B1657"/>
    <mergeCell ref="C1657:D1657"/>
    <mergeCell ref="A1656:B1656"/>
    <mergeCell ref="C1656:D1656"/>
    <mergeCell ref="A1655:B1655"/>
    <mergeCell ref="C1655:D1655"/>
    <mergeCell ref="A1654:B1654"/>
    <mergeCell ref="C1654:D1654"/>
    <mergeCell ref="A1653:B1653"/>
    <mergeCell ref="C1653:D1653"/>
    <mergeCell ref="A1652:B1652"/>
    <mergeCell ref="C1652:D1652"/>
    <mergeCell ref="A1651:B1651"/>
    <mergeCell ref="C1651:D1651"/>
    <mergeCell ref="A1650:B1650"/>
    <mergeCell ref="C1650:D1650"/>
    <mergeCell ref="A1649:B1649"/>
    <mergeCell ref="C1649:D1649"/>
    <mergeCell ref="A1648:B1648"/>
    <mergeCell ref="C1648:D1648"/>
    <mergeCell ref="A1647:B1647"/>
    <mergeCell ref="C1647:D1647"/>
    <mergeCell ref="A1646:B1646"/>
    <mergeCell ref="C1646:D1646"/>
    <mergeCell ref="A1645:B1645"/>
    <mergeCell ref="C1645:D1645"/>
    <mergeCell ref="A1644:B1644"/>
    <mergeCell ref="C1644:D1644"/>
    <mergeCell ref="A1643:B1643"/>
    <mergeCell ref="C1643:D1643"/>
    <mergeCell ref="A1642:B1642"/>
    <mergeCell ref="C1642:D1642"/>
    <mergeCell ref="A1641:B1641"/>
    <mergeCell ref="C1641:D1641"/>
    <mergeCell ref="A1640:B1640"/>
    <mergeCell ref="C1640:D1640"/>
    <mergeCell ref="A1639:B1639"/>
    <mergeCell ref="C1639:D1639"/>
    <mergeCell ref="A1638:B1638"/>
    <mergeCell ref="C1638:D1638"/>
    <mergeCell ref="A1637:B1637"/>
    <mergeCell ref="C1637:D1637"/>
    <mergeCell ref="A1636:B1636"/>
    <mergeCell ref="C1636:D1636"/>
    <mergeCell ref="A1635:B1635"/>
    <mergeCell ref="C1635:D1635"/>
    <mergeCell ref="A1634:B1634"/>
    <mergeCell ref="C1634:D1634"/>
    <mergeCell ref="A1633:B1633"/>
    <mergeCell ref="C1633:D1633"/>
    <mergeCell ref="A1632:B1632"/>
    <mergeCell ref="C1632:D1632"/>
    <mergeCell ref="A1631:B1631"/>
    <mergeCell ref="C1631:D1631"/>
    <mergeCell ref="A1630:B1630"/>
    <mergeCell ref="C1630:D1630"/>
    <mergeCell ref="A1629:B1629"/>
    <mergeCell ref="C1629:D1629"/>
    <mergeCell ref="A1628:B1628"/>
    <mergeCell ref="C1628:D1628"/>
    <mergeCell ref="A1627:B1627"/>
    <mergeCell ref="C1627:D1627"/>
    <mergeCell ref="A1626:B1626"/>
    <mergeCell ref="C1626:D1626"/>
    <mergeCell ref="A1625:B1625"/>
    <mergeCell ref="C1625:D1625"/>
    <mergeCell ref="A1624:B1624"/>
    <mergeCell ref="C1624:D1624"/>
    <mergeCell ref="A1623:B1623"/>
    <mergeCell ref="C1623:D1623"/>
    <mergeCell ref="A1622:B1622"/>
    <mergeCell ref="C1622:D1622"/>
    <mergeCell ref="A1621:B1621"/>
    <mergeCell ref="C1621:D1621"/>
    <mergeCell ref="A1620:B1620"/>
    <mergeCell ref="C1620:D1620"/>
    <mergeCell ref="A1619:B1619"/>
    <mergeCell ref="C1619:D1619"/>
    <mergeCell ref="A1618:B1618"/>
    <mergeCell ref="C1618:D1618"/>
    <mergeCell ref="A1617:B1617"/>
    <mergeCell ref="C1617:D1617"/>
    <mergeCell ref="A1616:B1616"/>
    <mergeCell ref="C1616:D1616"/>
    <mergeCell ref="A1615:B1615"/>
    <mergeCell ref="C1615:D1615"/>
    <mergeCell ref="A1614:B1614"/>
    <mergeCell ref="C1614:D1614"/>
    <mergeCell ref="A1613:B1613"/>
    <mergeCell ref="C1613:D1613"/>
    <mergeCell ref="A1612:B1612"/>
    <mergeCell ref="C1612:D1612"/>
    <mergeCell ref="A1611:B1611"/>
    <mergeCell ref="C1611:D1611"/>
    <mergeCell ref="A1610:B1610"/>
    <mergeCell ref="C1610:D1610"/>
    <mergeCell ref="A1609:B1609"/>
    <mergeCell ref="C1609:D1609"/>
    <mergeCell ref="A1608:B1608"/>
    <mergeCell ref="C1608:D1608"/>
    <mergeCell ref="A1607:B1607"/>
    <mergeCell ref="C1607:D1607"/>
    <mergeCell ref="A1606:B1606"/>
    <mergeCell ref="C1606:D1606"/>
    <mergeCell ref="A1605:B1605"/>
    <mergeCell ref="C1605:D1605"/>
    <mergeCell ref="A1604:B1604"/>
    <mergeCell ref="C1604:D1604"/>
    <mergeCell ref="A1603:B1603"/>
    <mergeCell ref="C1603:D1603"/>
    <mergeCell ref="A1602:B1602"/>
    <mergeCell ref="C1602:D1602"/>
    <mergeCell ref="A1601:B1601"/>
    <mergeCell ref="C1601:D1601"/>
    <mergeCell ref="A1600:B1600"/>
    <mergeCell ref="C1600:D1600"/>
    <mergeCell ref="A1599:B1599"/>
    <mergeCell ref="C1599:D1599"/>
    <mergeCell ref="A1598:B1598"/>
    <mergeCell ref="C1598:D1598"/>
    <mergeCell ref="A1597:B1597"/>
    <mergeCell ref="C1597:D1597"/>
    <mergeCell ref="A1596:B1596"/>
    <mergeCell ref="C1596:D1596"/>
    <mergeCell ref="A1595:B1595"/>
    <mergeCell ref="C1595:D1595"/>
    <mergeCell ref="A1594:B1594"/>
    <mergeCell ref="C1594:D1594"/>
    <mergeCell ref="A1593:B1593"/>
    <mergeCell ref="C1593:D1593"/>
    <mergeCell ref="A1592:B1592"/>
    <mergeCell ref="C1592:D1592"/>
    <mergeCell ref="A1591:B1591"/>
    <mergeCell ref="C1591:D1591"/>
    <mergeCell ref="A1590:B1590"/>
    <mergeCell ref="C1590:D1590"/>
    <mergeCell ref="A1589:B1589"/>
    <mergeCell ref="C1589:D1589"/>
    <mergeCell ref="A1588:B1588"/>
    <mergeCell ref="C1588:D1588"/>
    <mergeCell ref="A1587:B1587"/>
    <mergeCell ref="C1587:D1587"/>
    <mergeCell ref="A1586:B1586"/>
    <mergeCell ref="C1586:D1586"/>
    <mergeCell ref="A1585:B1585"/>
    <mergeCell ref="C1585:D1585"/>
    <mergeCell ref="A1584:B1584"/>
    <mergeCell ref="C1584:D1584"/>
    <mergeCell ref="A1583:B1583"/>
    <mergeCell ref="C1583:D1583"/>
    <mergeCell ref="A1582:B1582"/>
    <mergeCell ref="C1582:D1582"/>
    <mergeCell ref="A1581:B1581"/>
    <mergeCell ref="C1581:D1581"/>
    <mergeCell ref="A1580:B1580"/>
    <mergeCell ref="C1580:D1580"/>
    <mergeCell ref="A1579:B1579"/>
    <mergeCell ref="C1579:D1579"/>
    <mergeCell ref="A1578:B1578"/>
    <mergeCell ref="C1578:D1578"/>
    <mergeCell ref="A1577:B1577"/>
    <mergeCell ref="C1577:D1577"/>
    <mergeCell ref="A1576:B1576"/>
    <mergeCell ref="C1576:D1576"/>
    <mergeCell ref="A1575:B1575"/>
    <mergeCell ref="C1575:D1575"/>
    <mergeCell ref="A1574:B1574"/>
    <mergeCell ref="C1574:D1574"/>
    <mergeCell ref="A1573:B1573"/>
    <mergeCell ref="C1573:D1573"/>
    <mergeCell ref="A1572:B1572"/>
    <mergeCell ref="C1572:D1572"/>
    <mergeCell ref="A1571:B1571"/>
    <mergeCell ref="C1571:D1571"/>
    <mergeCell ref="A1570:B1570"/>
    <mergeCell ref="C1570:D1570"/>
    <mergeCell ref="A1569:B1569"/>
    <mergeCell ref="C1569:D1569"/>
    <mergeCell ref="A1568:B1568"/>
    <mergeCell ref="C1568:D1568"/>
    <mergeCell ref="A1567:B1567"/>
    <mergeCell ref="C1567:D1567"/>
    <mergeCell ref="A1566:B1566"/>
    <mergeCell ref="C1566:D1566"/>
    <mergeCell ref="A1554:B1554"/>
    <mergeCell ref="C1554:D1554"/>
    <mergeCell ref="A1553:B1553"/>
    <mergeCell ref="C1553:D1553"/>
    <mergeCell ref="A1552:B1552"/>
    <mergeCell ref="C1552:D1552"/>
    <mergeCell ref="A1551:B1551"/>
    <mergeCell ref="C1551:D1551"/>
    <mergeCell ref="A1549:C1549"/>
    <mergeCell ref="A1548:C1548"/>
    <mergeCell ref="A1547:C1547"/>
    <mergeCell ref="A1546:C1546"/>
    <mergeCell ref="A1545:C1545"/>
    <mergeCell ref="A1565:B1565"/>
    <mergeCell ref="C1565:D1565"/>
    <mergeCell ref="A1564:B1564"/>
    <mergeCell ref="C1564:D1564"/>
    <mergeCell ref="A1563:B1563"/>
    <mergeCell ref="C1563:D1563"/>
    <mergeCell ref="A1562:B1562"/>
    <mergeCell ref="C1562:D1562"/>
    <mergeCell ref="A1561:B1561"/>
    <mergeCell ref="C1561:D1561"/>
    <mergeCell ref="A1560:B1560"/>
    <mergeCell ref="C1560:D1560"/>
    <mergeCell ref="A1559:B1559"/>
    <mergeCell ref="C1559:D1559"/>
    <mergeCell ref="A1558:B1558"/>
    <mergeCell ref="C1558:D1558"/>
    <mergeCell ref="A1557:B1557"/>
    <mergeCell ref="C1557:D1557"/>
    <mergeCell ref="A1493:B1493"/>
    <mergeCell ref="C1493:D1493"/>
    <mergeCell ref="A1492:B1492"/>
    <mergeCell ref="C1492:D1492"/>
    <mergeCell ref="A1491:B1491"/>
    <mergeCell ref="C1491:D1491"/>
    <mergeCell ref="A1490:B1490"/>
    <mergeCell ref="C1490:D1490"/>
    <mergeCell ref="A1489:B1489"/>
    <mergeCell ref="C1489:D1489"/>
    <mergeCell ref="A1488:B1488"/>
    <mergeCell ref="C1488:D1488"/>
    <mergeCell ref="A1487:B1487"/>
    <mergeCell ref="C1487:D1487"/>
    <mergeCell ref="A1486:B1486"/>
    <mergeCell ref="C1486:D1486"/>
    <mergeCell ref="C1496:D1496"/>
    <mergeCell ref="A1494:B1494"/>
    <mergeCell ref="C1494:D1494"/>
    <mergeCell ref="A1495:B1495"/>
    <mergeCell ref="C1495:D1495"/>
    <mergeCell ref="A1485:B1485"/>
    <mergeCell ref="C1485:D1485"/>
    <mergeCell ref="A1484:B1484"/>
    <mergeCell ref="C1484:D1484"/>
    <mergeCell ref="A1483:B1483"/>
    <mergeCell ref="C1483:D1483"/>
    <mergeCell ref="A1482:B1482"/>
    <mergeCell ref="C1482:D1482"/>
    <mergeCell ref="A1481:B1481"/>
    <mergeCell ref="C1481:D1481"/>
    <mergeCell ref="A1480:B1480"/>
    <mergeCell ref="C1480:D1480"/>
    <mergeCell ref="A1479:B1479"/>
    <mergeCell ref="C1479:D1479"/>
    <mergeCell ref="A1478:B1478"/>
    <mergeCell ref="C1478:D1478"/>
    <mergeCell ref="A1477:B1477"/>
    <mergeCell ref="C1477:D1477"/>
    <mergeCell ref="A1476:B1476"/>
    <mergeCell ref="C1476:D1476"/>
    <mergeCell ref="A1475:B1475"/>
    <mergeCell ref="C1475:D1475"/>
    <mergeCell ref="A1474:B1474"/>
    <mergeCell ref="C1474:D1474"/>
    <mergeCell ref="A1473:B1473"/>
    <mergeCell ref="C1473:D1473"/>
    <mergeCell ref="A1472:B1472"/>
    <mergeCell ref="C1472:D1472"/>
    <mergeCell ref="A1471:B1471"/>
    <mergeCell ref="C1471:D1471"/>
    <mergeCell ref="A1470:B1470"/>
    <mergeCell ref="C1470:D1470"/>
    <mergeCell ref="A1469:B1469"/>
    <mergeCell ref="C1469:D1469"/>
    <mergeCell ref="A1468:B1468"/>
    <mergeCell ref="C1468:D1468"/>
    <mergeCell ref="A1467:B1467"/>
    <mergeCell ref="C1467:D1467"/>
    <mergeCell ref="A1466:B1466"/>
    <mergeCell ref="C1466:D1466"/>
    <mergeCell ref="A1465:B1465"/>
    <mergeCell ref="C1465:D1465"/>
    <mergeCell ref="A1464:B1464"/>
    <mergeCell ref="C1464:D1464"/>
    <mergeCell ref="A1463:B1463"/>
    <mergeCell ref="C1463:D1463"/>
    <mergeCell ref="A1462:B1462"/>
    <mergeCell ref="C1462:D1462"/>
    <mergeCell ref="A1461:B1461"/>
    <mergeCell ref="C1461:D1461"/>
    <mergeCell ref="A1460:B1460"/>
    <mergeCell ref="C1460:D1460"/>
    <mergeCell ref="A1459:B1459"/>
    <mergeCell ref="C1459:D1459"/>
    <mergeCell ref="A1458:B1458"/>
    <mergeCell ref="C1458:D1458"/>
    <mergeCell ref="A1457:B1457"/>
    <mergeCell ref="C1457:D1457"/>
    <mergeCell ref="A1456:B1456"/>
    <mergeCell ref="C1456:D1456"/>
    <mergeCell ref="A1455:B1455"/>
    <mergeCell ref="C1455:D1455"/>
    <mergeCell ref="A1454:B1454"/>
    <mergeCell ref="C1454:D1454"/>
    <mergeCell ref="A1453:B1453"/>
    <mergeCell ref="C1453:D1453"/>
    <mergeCell ref="A1452:B1452"/>
    <mergeCell ref="C1452:D1452"/>
    <mergeCell ref="A1451:B1451"/>
    <mergeCell ref="C1451:D1451"/>
    <mergeCell ref="A1450:B1450"/>
    <mergeCell ref="C1450:D1450"/>
    <mergeCell ref="A1449:B1449"/>
    <mergeCell ref="C1449:D1449"/>
    <mergeCell ref="A1448:B1448"/>
    <mergeCell ref="C1448:D1448"/>
    <mergeCell ref="A1447:B1447"/>
    <mergeCell ref="C1447:D1447"/>
    <mergeCell ref="A1446:B1446"/>
    <mergeCell ref="C1446:D1446"/>
    <mergeCell ref="A1445:B1445"/>
    <mergeCell ref="C1445:D1445"/>
    <mergeCell ref="A1444:B1444"/>
    <mergeCell ref="C1444:D1444"/>
    <mergeCell ref="A1443:B1443"/>
    <mergeCell ref="C1443:D1443"/>
    <mergeCell ref="A1442:B1442"/>
    <mergeCell ref="C1442:D1442"/>
    <mergeCell ref="A1441:B1441"/>
    <mergeCell ref="C1441:D1441"/>
    <mergeCell ref="A1440:B1440"/>
    <mergeCell ref="C1440:D1440"/>
    <mergeCell ref="A1439:B1439"/>
    <mergeCell ref="C1439:D1439"/>
    <mergeCell ref="A1438:B1438"/>
    <mergeCell ref="C1438:D1438"/>
    <mergeCell ref="A1437:B1437"/>
    <mergeCell ref="C1437:D1437"/>
    <mergeCell ref="A1436:B1436"/>
    <mergeCell ref="C1436:D1436"/>
    <mergeCell ref="A1435:B1435"/>
    <mergeCell ref="C1435:D1435"/>
    <mergeCell ref="A1434:B1434"/>
    <mergeCell ref="C1434:D1434"/>
    <mergeCell ref="A1433:B1433"/>
    <mergeCell ref="C1433:D1433"/>
    <mergeCell ref="A1432:B1432"/>
    <mergeCell ref="C1432:D1432"/>
    <mergeCell ref="A1431:B1431"/>
    <mergeCell ref="C1431:D1431"/>
    <mergeCell ref="A1430:B1430"/>
    <mergeCell ref="C1430:D1430"/>
    <mergeCell ref="A1429:B1429"/>
    <mergeCell ref="C1429:D1429"/>
    <mergeCell ref="A1428:B1428"/>
    <mergeCell ref="C1428:D1428"/>
    <mergeCell ref="A1427:B1427"/>
    <mergeCell ref="C1427:D1427"/>
    <mergeCell ref="A1426:B1426"/>
    <mergeCell ref="C1426:D1426"/>
    <mergeCell ref="A1425:B1425"/>
    <mergeCell ref="C1425:D1425"/>
    <mergeCell ref="A1424:B1424"/>
    <mergeCell ref="C1424:D1424"/>
    <mergeCell ref="A1423:B1423"/>
    <mergeCell ref="C1423:D1423"/>
    <mergeCell ref="A1267:B1267"/>
    <mergeCell ref="C1267:D1267"/>
    <mergeCell ref="A1240:B1240"/>
    <mergeCell ref="C1240:D1240"/>
    <mergeCell ref="A1239:B1239"/>
    <mergeCell ref="C1239:D1239"/>
    <mergeCell ref="A1238:B1238"/>
    <mergeCell ref="C1238:D1238"/>
    <mergeCell ref="A1237:B1237"/>
    <mergeCell ref="C1237:D1237"/>
    <mergeCell ref="A1236:B1236"/>
    <mergeCell ref="C1236:D1236"/>
    <mergeCell ref="A1235:B1235"/>
    <mergeCell ref="C1235:D1235"/>
    <mergeCell ref="A1234:B1234"/>
    <mergeCell ref="C1234:D1234"/>
    <mergeCell ref="A1233:B1233"/>
    <mergeCell ref="C1233:D1233"/>
    <mergeCell ref="A1253:B1253"/>
    <mergeCell ref="C1253:D1253"/>
    <mergeCell ref="A1254:B1254"/>
    <mergeCell ref="C1254:D1254"/>
    <mergeCell ref="A1255:B1255"/>
    <mergeCell ref="C1255:D1255"/>
    <mergeCell ref="A1256:B1256"/>
    <mergeCell ref="C1256:D1256"/>
    <mergeCell ref="A1257:B1257"/>
    <mergeCell ref="C1257:D1257"/>
    <mergeCell ref="A1258:B1258"/>
    <mergeCell ref="C1258:D1258"/>
    <mergeCell ref="A1259:B1259"/>
    <mergeCell ref="C1259:D1259"/>
    <mergeCell ref="A1232:B1232"/>
    <mergeCell ref="C1232:D1232"/>
    <mergeCell ref="A1231:B1231"/>
    <mergeCell ref="C1231:D1231"/>
    <mergeCell ref="A1230:B1230"/>
    <mergeCell ref="C1230:D1230"/>
    <mergeCell ref="A1229:B1229"/>
    <mergeCell ref="C1229:D1229"/>
    <mergeCell ref="A1228:B1228"/>
    <mergeCell ref="C1228:D1228"/>
    <mergeCell ref="A1227:B1227"/>
    <mergeCell ref="C1227:D1227"/>
    <mergeCell ref="A1226:B1226"/>
    <mergeCell ref="C1226:D1226"/>
    <mergeCell ref="A1225:B1225"/>
    <mergeCell ref="C1225:D1225"/>
    <mergeCell ref="A1224:B1224"/>
    <mergeCell ref="C1224:D1224"/>
    <mergeCell ref="A1223:B1223"/>
    <mergeCell ref="C1223:D1223"/>
    <mergeCell ref="A1222:B1222"/>
    <mergeCell ref="C1222:D1222"/>
    <mergeCell ref="A1221:B1221"/>
    <mergeCell ref="C1221:D1221"/>
    <mergeCell ref="A1220:B1220"/>
    <mergeCell ref="C1220:D1220"/>
    <mergeCell ref="A1219:B1219"/>
    <mergeCell ref="C1219:D1219"/>
    <mergeCell ref="A1218:B1218"/>
    <mergeCell ref="C1218:D1218"/>
    <mergeCell ref="A1217:B1217"/>
    <mergeCell ref="C1217:D1217"/>
    <mergeCell ref="A1216:B1216"/>
    <mergeCell ref="C1216:D1216"/>
    <mergeCell ref="A1215:B1215"/>
    <mergeCell ref="C1215:D1215"/>
    <mergeCell ref="A1214:B1214"/>
    <mergeCell ref="C1214:D1214"/>
    <mergeCell ref="A1213:B1213"/>
    <mergeCell ref="C1213:D1213"/>
    <mergeCell ref="A1212:B1212"/>
    <mergeCell ref="C1212:D1212"/>
    <mergeCell ref="A1211:B1211"/>
    <mergeCell ref="C1211:D1211"/>
    <mergeCell ref="A1210:B1210"/>
    <mergeCell ref="C1210:D1210"/>
    <mergeCell ref="A1209:B1209"/>
    <mergeCell ref="C1209:D1209"/>
    <mergeCell ref="A1208:B1208"/>
    <mergeCell ref="C1208:D1208"/>
    <mergeCell ref="A1207:B1207"/>
    <mergeCell ref="C1207:D1207"/>
    <mergeCell ref="A1206:B1206"/>
    <mergeCell ref="C1206:D1206"/>
    <mergeCell ref="A1205:B1205"/>
    <mergeCell ref="C1205:D1205"/>
    <mergeCell ref="A1204:B1204"/>
    <mergeCell ref="C1204:D1204"/>
    <mergeCell ref="A1203:B1203"/>
    <mergeCell ref="C1203:D1203"/>
    <mergeCell ref="A1202:B1202"/>
    <mergeCell ref="C1202:D1202"/>
    <mergeCell ref="A1201:B1201"/>
    <mergeCell ref="C1201:D1201"/>
    <mergeCell ref="A1200:B1200"/>
    <mergeCell ref="C1200:D1200"/>
    <mergeCell ref="A1199:B1199"/>
    <mergeCell ref="C1199:D1199"/>
    <mergeCell ref="A1198:B1198"/>
    <mergeCell ref="C1198:D1198"/>
    <mergeCell ref="A1197:B1197"/>
    <mergeCell ref="C1197:D1197"/>
    <mergeCell ref="A1196:B1196"/>
    <mergeCell ref="C1196:D1196"/>
    <mergeCell ref="A1195:B1195"/>
    <mergeCell ref="C1195:D1195"/>
    <mergeCell ref="A1194:B1194"/>
    <mergeCell ref="C1194:D1194"/>
    <mergeCell ref="A1193:B1193"/>
    <mergeCell ref="C1193:D1193"/>
    <mergeCell ref="A1192:B1192"/>
    <mergeCell ref="C1192:D1192"/>
    <mergeCell ref="A1191:B1191"/>
    <mergeCell ref="C1191:D1191"/>
    <mergeCell ref="A1190:B1190"/>
    <mergeCell ref="C1190:D1190"/>
    <mergeCell ref="A1189:B1189"/>
    <mergeCell ref="C1189:D1189"/>
    <mergeCell ref="A1188:B1188"/>
    <mergeCell ref="C1188:D1188"/>
    <mergeCell ref="A1187:B1187"/>
    <mergeCell ref="C1187:D1187"/>
    <mergeCell ref="A1186:B1186"/>
    <mergeCell ref="C1186:D1186"/>
    <mergeCell ref="C1055:D1055"/>
    <mergeCell ref="C1054:D1054"/>
    <mergeCell ref="C1053:D1053"/>
    <mergeCell ref="C1052:D1052"/>
    <mergeCell ref="C1051:D1051"/>
    <mergeCell ref="C1050:D1050"/>
    <mergeCell ref="A1049:B1049"/>
    <mergeCell ref="C1049:D1049"/>
    <mergeCell ref="A1167:B1167"/>
    <mergeCell ref="C1167:D1167"/>
    <mergeCell ref="A1168:B1168"/>
    <mergeCell ref="C1168:D1168"/>
    <mergeCell ref="A1169:B1169"/>
    <mergeCell ref="C1169:D1169"/>
    <mergeCell ref="A1132:B1132"/>
    <mergeCell ref="C1132:D1132"/>
    <mergeCell ref="A1133:B1133"/>
    <mergeCell ref="C1133:D1133"/>
    <mergeCell ref="A1134:B1134"/>
    <mergeCell ref="C1134:D1134"/>
    <mergeCell ref="A1135:B1135"/>
    <mergeCell ref="C1135:D1135"/>
    <mergeCell ref="A1050:B1050"/>
    <mergeCell ref="A1051:B1051"/>
    <mergeCell ref="A1052:B1052"/>
    <mergeCell ref="A1053:B1053"/>
    <mergeCell ref="A1054:B1054"/>
    <mergeCell ref="A1055:B1055"/>
    <mergeCell ref="A1048:B1048"/>
    <mergeCell ref="C1048:D1048"/>
    <mergeCell ref="A1047:B1047"/>
    <mergeCell ref="C1047:D1047"/>
    <mergeCell ref="A1046:B1046"/>
    <mergeCell ref="C1046:D1046"/>
    <mergeCell ref="A1045:B1045"/>
    <mergeCell ref="C1045:D1045"/>
    <mergeCell ref="A1044:B1044"/>
    <mergeCell ref="C1044:D1044"/>
    <mergeCell ref="A1043:B1043"/>
    <mergeCell ref="C1043:D1043"/>
    <mergeCell ref="A1042:B1042"/>
    <mergeCell ref="C1042:D1042"/>
    <mergeCell ref="A1041:B1041"/>
    <mergeCell ref="C1041:D1041"/>
    <mergeCell ref="A1040:B1040"/>
    <mergeCell ref="C1040:D1040"/>
    <mergeCell ref="A1039:B1039"/>
    <mergeCell ref="C1039:D1039"/>
    <mergeCell ref="A1037:C1037"/>
    <mergeCell ref="A1036:C1036"/>
    <mergeCell ref="A1035:C1035"/>
    <mergeCell ref="A1034:C1034"/>
    <mergeCell ref="A1033:C1033"/>
    <mergeCell ref="A1032:C1032"/>
    <mergeCell ref="A1031:C1031"/>
    <mergeCell ref="A1030:C1030"/>
    <mergeCell ref="A1029:C1029"/>
    <mergeCell ref="A1028:D1028"/>
    <mergeCell ref="A676:B676"/>
    <mergeCell ref="C676:D676"/>
    <mergeCell ref="A675:B675"/>
    <mergeCell ref="C675:D675"/>
    <mergeCell ref="A677:B677"/>
    <mergeCell ref="C677:D677"/>
    <mergeCell ref="A678:B678"/>
    <mergeCell ref="C678:D678"/>
    <mergeCell ref="A679:B679"/>
    <mergeCell ref="C679:D679"/>
    <mergeCell ref="A680:B680"/>
    <mergeCell ref="C680:D680"/>
    <mergeCell ref="A681:B681"/>
    <mergeCell ref="C681:D681"/>
    <mergeCell ref="A682:B682"/>
    <mergeCell ref="C682:D682"/>
    <mergeCell ref="A683:B683"/>
    <mergeCell ref="C683:D683"/>
    <mergeCell ref="A684:B684"/>
    <mergeCell ref="C684:D684"/>
    <mergeCell ref="A674:B674"/>
    <mergeCell ref="C674:D674"/>
    <mergeCell ref="A673:B673"/>
    <mergeCell ref="C673:D673"/>
    <mergeCell ref="A672:B672"/>
    <mergeCell ref="C672:D672"/>
    <mergeCell ref="A671:B671"/>
    <mergeCell ref="C671:D671"/>
    <mergeCell ref="A670:B670"/>
    <mergeCell ref="C670:D670"/>
    <mergeCell ref="A669:B669"/>
    <mergeCell ref="C669:D669"/>
    <mergeCell ref="A668:B668"/>
    <mergeCell ref="C668:D668"/>
    <mergeCell ref="A667:B667"/>
    <mergeCell ref="C667:D667"/>
    <mergeCell ref="A666:B666"/>
    <mergeCell ref="C666:D666"/>
    <mergeCell ref="A665:B665"/>
    <mergeCell ref="C665:D665"/>
    <mergeCell ref="A664:B664"/>
    <mergeCell ref="C664:D664"/>
    <mergeCell ref="A663:B663"/>
    <mergeCell ref="C663:D663"/>
    <mergeCell ref="A662:B662"/>
    <mergeCell ref="C662:D662"/>
    <mergeCell ref="A661:B661"/>
    <mergeCell ref="C661:D661"/>
    <mergeCell ref="A660:B660"/>
    <mergeCell ref="C660:D660"/>
    <mergeCell ref="A659:B659"/>
    <mergeCell ref="C659:D659"/>
    <mergeCell ref="A658:B658"/>
    <mergeCell ref="C658:D658"/>
    <mergeCell ref="A657:B657"/>
    <mergeCell ref="C657:D657"/>
    <mergeCell ref="A656:B656"/>
    <mergeCell ref="C656:D656"/>
    <mergeCell ref="A655:B655"/>
    <mergeCell ref="C655:D655"/>
    <mergeCell ref="A654:B654"/>
    <mergeCell ref="C654:D654"/>
    <mergeCell ref="A653:B653"/>
    <mergeCell ref="C653:D653"/>
    <mergeCell ref="A652:B652"/>
    <mergeCell ref="C652:D652"/>
    <mergeCell ref="A651:B651"/>
    <mergeCell ref="C651:D651"/>
    <mergeCell ref="A650:B650"/>
    <mergeCell ref="C650:D650"/>
    <mergeCell ref="A649:B649"/>
    <mergeCell ref="C649:D649"/>
    <mergeCell ref="A648:B648"/>
    <mergeCell ref="C648:D648"/>
    <mergeCell ref="A647:B647"/>
    <mergeCell ref="C647:D647"/>
    <mergeCell ref="A646:B646"/>
    <mergeCell ref="C646:D646"/>
    <mergeCell ref="A645:B645"/>
    <mergeCell ref="C645:D645"/>
    <mergeCell ref="A644:B644"/>
    <mergeCell ref="C644:D644"/>
    <mergeCell ref="A643:B643"/>
    <mergeCell ref="C643:D643"/>
    <mergeCell ref="A642:B642"/>
    <mergeCell ref="C642:D642"/>
    <mergeCell ref="A641:B641"/>
    <mergeCell ref="C641:D641"/>
    <mergeCell ref="A640:B640"/>
    <mergeCell ref="C640:D640"/>
    <mergeCell ref="A639:B639"/>
    <mergeCell ref="C639:D639"/>
    <mergeCell ref="A638:B638"/>
    <mergeCell ref="C638:D638"/>
    <mergeCell ref="A637:B637"/>
    <mergeCell ref="C637:D637"/>
    <mergeCell ref="A636:B636"/>
    <mergeCell ref="C636:D636"/>
    <mergeCell ref="A635:B635"/>
    <mergeCell ref="C635:D635"/>
    <mergeCell ref="A634:B634"/>
    <mergeCell ref="C634:D634"/>
    <mergeCell ref="A633:B633"/>
    <mergeCell ref="C633:D633"/>
    <mergeCell ref="A632:B632"/>
    <mergeCell ref="C632:D632"/>
    <mergeCell ref="A631:B631"/>
    <mergeCell ref="C631:D631"/>
    <mergeCell ref="A630:B630"/>
    <mergeCell ref="C630:D630"/>
    <mergeCell ref="A629:B629"/>
    <mergeCell ref="C629:D629"/>
    <mergeCell ref="A628:B628"/>
    <mergeCell ref="C628:D628"/>
    <mergeCell ref="A627:B627"/>
    <mergeCell ref="C627:D627"/>
    <mergeCell ref="A626:B626"/>
    <mergeCell ref="C626:D626"/>
    <mergeCell ref="A625:B625"/>
    <mergeCell ref="C625:D625"/>
    <mergeCell ref="A624:B624"/>
    <mergeCell ref="C624:D624"/>
    <mergeCell ref="A623:B623"/>
    <mergeCell ref="C623:D623"/>
    <mergeCell ref="A622:B622"/>
    <mergeCell ref="C622:D622"/>
    <mergeCell ref="A621:B621"/>
    <mergeCell ref="C621:D621"/>
    <mergeCell ref="A620:B620"/>
    <mergeCell ref="C620:D620"/>
    <mergeCell ref="A619:B619"/>
    <mergeCell ref="C619:D619"/>
    <mergeCell ref="A618:B618"/>
    <mergeCell ref="C618:D618"/>
    <mergeCell ref="A617:B617"/>
    <mergeCell ref="C617:D617"/>
    <mergeCell ref="A616:B616"/>
    <mergeCell ref="C616:D616"/>
    <mergeCell ref="A615:B615"/>
    <mergeCell ref="C615:D615"/>
    <mergeCell ref="A614:B614"/>
    <mergeCell ref="C614:D614"/>
    <mergeCell ref="A613:B613"/>
    <mergeCell ref="C613:D613"/>
    <mergeCell ref="A612:B612"/>
    <mergeCell ref="C612:D612"/>
    <mergeCell ref="A611:B611"/>
    <mergeCell ref="C611:D611"/>
    <mergeCell ref="A610:B610"/>
    <mergeCell ref="C610:D610"/>
    <mergeCell ref="A609:B609"/>
    <mergeCell ref="C609:D609"/>
    <mergeCell ref="A608:B608"/>
    <mergeCell ref="C608:D608"/>
    <mergeCell ref="A607:B607"/>
    <mergeCell ref="C607:D607"/>
    <mergeCell ref="A606:B606"/>
    <mergeCell ref="C606:D606"/>
    <mergeCell ref="A605:B605"/>
    <mergeCell ref="C605:D605"/>
    <mergeCell ref="A604:B604"/>
    <mergeCell ref="C604:D604"/>
    <mergeCell ref="A603:B603"/>
    <mergeCell ref="C603:D603"/>
    <mergeCell ref="A602:B602"/>
    <mergeCell ref="C602:D602"/>
    <mergeCell ref="A601:B601"/>
    <mergeCell ref="C601:D601"/>
    <mergeCell ref="A600:B600"/>
    <mergeCell ref="C600:D600"/>
    <mergeCell ref="A599:B599"/>
    <mergeCell ref="C599:D599"/>
    <mergeCell ref="A598:B598"/>
    <mergeCell ref="C598:D598"/>
    <mergeCell ref="A597:B597"/>
    <mergeCell ref="C597:D597"/>
    <mergeCell ref="A596:B596"/>
    <mergeCell ref="C596:D596"/>
    <mergeCell ref="A595:B595"/>
    <mergeCell ref="C595:D595"/>
    <mergeCell ref="A594:B594"/>
    <mergeCell ref="C594:D594"/>
    <mergeCell ref="A593:B593"/>
    <mergeCell ref="C593:D593"/>
    <mergeCell ref="A592:B592"/>
    <mergeCell ref="C592:D592"/>
    <mergeCell ref="A591:B591"/>
    <mergeCell ref="C591:D591"/>
    <mergeCell ref="A590:B590"/>
    <mergeCell ref="C590:D590"/>
    <mergeCell ref="A589:B589"/>
    <mergeCell ref="C589:D589"/>
    <mergeCell ref="A588:B588"/>
    <mergeCell ref="C588:D588"/>
    <mergeCell ref="A587:B587"/>
    <mergeCell ref="C587:D587"/>
    <mergeCell ref="A586:B586"/>
    <mergeCell ref="C586:D586"/>
    <mergeCell ref="A585:B585"/>
    <mergeCell ref="C585:D585"/>
    <mergeCell ref="A584:B584"/>
    <mergeCell ref="C584:D584"/>
    <mergeCell ref="A583:B583"/>
    <mergeCell ref="C583:D583"/>
    <mergeCell ref="A582:B582"/>
    <mergeCell ref="C582:D582"/>
    <mergeCell ref="A581:B581"/>
    <mergeCell ref="C581:D581"/>
    <mergeCell ref="A580:B580"/>
    <mergeCell ref="C580:D580"/>
    <mergeCell ref="A579:B579"/>
    <mergeCell ref="C579:D579"/>
    <mergeCell ref="A578:B578"/>
    <mergeCell ref="C578:D578"/>
    <mergeCell ref="A577:B577"/>
    <mergeCell ref="C577:D577"/>
    <mergeCell ref="A576:B576"/>
    <mergeCell ref="C576:D576"/>
    <mergeCell ref="A575:B575"/>
    <mergeCell ref="C575:D575"/>
    <mergeCell ref="A574:B574"/>
    <mergeCell ref="C574:D574"/>
    <mergeCell ref="A573:B573"/>
    <mergeCell ref="C573:D573"/>
    <mergeCell ref="A572:B572"/>
    <mergeCell ref="C572:D572"/>
    <mergeCell ref="A571:B571"/>
    <mergeCell ref="C571:D571"/>
    <mergeCell ref="A570:B570"/>
    <mergeCell ref="C570:D570"/>
    <mergeCell ref="A569:B569"/>
    <mergeCell ref="C569:D569"/>
    <mergeCell ref="A568:B568"/>
    <mergeCell ref="C568:D568"/>
    <mergeCell ref="A567:B567"/>
    <mergeCell ref="C567:D567"/>
    <mergeCell ref="A566:B566"/>
    <mergeCell ref="C566:D566"/>
    <mergeCell ref="A565:B565"/>
    <mergeCell ref="C565:D565"/>
    <mergeCell ref="A564:B564"/>
    <mergeCell ref="C564:D564"/>
    <mergeCell ref="A563:B563"/>
    <mergeCell ref="C563:D563"/>
    <mergeCell ref="A562:B562"/>
    <mergeCell ref="C562:D562"/>
    <mergeCell ref="A561:B561"/>
    <mergeCell ref="C561:D561"/>
    <mergeCell ref="A560:B560"/>
    <mergeCell ref="C560:D560"/>
    <mergeCell ref="A559:B559"/>
    <mergeCell ref="C559:D559"/>
    <mergeCell ref="A558:B558"/>
    <mergeCell ref="C558:D558"/>
    <mergeCell ref="A557:B557"/>
    <mergeCell ref="C557:D557"/>
    <mergeCell ref="A556:B556"/>
    <mergeCell ref="C556:D556"/>
    <mergeCell ref="A555:B555"/>
    <mergeCell ref="C555:D555"/>
    <mergeCell ref="A554:B554"/>
    <mergeCell ref="C554:D554"/>
    <mergeCell ref="A553:B553"/>
    <mergeCell ref="C553:D553"/>
    <mergeCell ref="A552:B552"/>
    <mergeCell ref="C552:D552"/>
    <mergeCell ref="A551:B551"/>
    <mergeCell ref="C551:D551"/>
    <mergeCell ref="A550:B550"/>
    <mergeCell ref="C550:D550"/>
    <mergeCell ref="A549:B549"/>
    <mergeCell ref="C549:D549"/>
    <mergeCell ref="A548:B548"/>
    <mergeCell ref="C548:D548"/>
    <mergeCell ref="A547:B547"/>
    <mergeCell ref="C547:D547"/>
    <mergeCell ref="A546:B546"/>
    <mergeCell ref="C546:D546"/>
    <mergeCell ref="A545:B545"/>
    <mergeCell ref="C545:D545"/>
    <mergeCell ref="A544:B544"/>
    <mergeCell ref="C544:D544"/>
    <mergeCell ref="A543:B543"/>
    <mergeCell ref="C543:D543"/>
    <mergeCell ref="A542:B542"/>
    <mergeCell ref="C542:D542"/>
    <mergeCell ref="A541:B541"/>
    <mergeCell ref="C541:D541"/>
    <mergeCell ref="A540:B540"/>
    <mergeCell ref="C540:D540"/>
    <mergeCell ref="A539:B539"/>
    <mergeCell ref="C539:D539"/>
    <mergeCell ref="A538:B538"/>
    <mergeCell ref="C538:D538"/>
    <mergeCell ref="A537:B537"/>
    <mergeCell ref="C537:D537"/>
    <mergeCell ref="A536:B536"/>
    <mergeCell ref="C536:D536"/>
    <mergeCell ref="A535:B535"/>
    <mergeCell ref="C535:D535"/>
    <mergeCell ref="A534:B534"/>
    <mergeCell ref="C534:D534"/>
    <mergeCell ref="A533:B533"/>
    <mergeCell ref="C533:D533"/>
    <mergeCell ref="A532:B532"/>
    <mergeCell ref="C532:D532"/>
    <mergeCell ref="A531:B531"/>
    <mergeCell ref="C531:D531"/>
    <mergeCell ref="A530:B530"/>
    <mergeCell ref="C530:D530"/>
    <mergeCell ref="A529:B529"/>
    <mergeCell ref="C529:D529"/>
    <mergeCell ref="A528:B528"/>
    <mergeCell ref="C528:D528"/>
    <mergeCell ref="A527:B527"/>
    <mergeCell ref="C527:D527"/>
    <mergeCell ref="A525:C525"/>
    <mergeCell ref="A524:C524"/>
    <mergeCell ref="A523:C523"/>
    <mergeCell ref="A522:C522"/>
    <mergeCell ref="A521:C521"/>
    <mergeCell ref="A520:C520"/>
    <mergeCell ref="A519:C519"/>
    <mergeCell ref="A518:C518"/>
    <mergeCell ref="A517:C517"/>
    <mergeCell ref="A516:D516"/>
    <mergeCell ref="A346:B346"/>
    <mergeCell ref="C346:D346"/>
    <mergeCell ref="A325:B325"/>
    <mergeCell ref="C325:D325"/>
    <mergeCell ref="A509:B509"/>
    <mergeCell ref="C509:D509"/>
    <mergeCell ref="A510:B510"/>
    <mergeCell ref="C510:D510"/>
    <mergeCell ref="A511:B511"/>
    <mergeCell ref="C511:D511"/>
    <mergeCell ref="A512:B512"/>
    <mergeCell ref="C512:D512"/>
    <mergeCell ref="A513:B513"/>
    <mergeCell ref="C513:D513"/>
    <mergeCell ref="A514:B514"/>
    <mergeCell ref="C514:D514"/>
    <mergeCell ref="A515:B515"/>
    <mergeCell ref="C515:D515"/>
    <mergeCell ref="A500:B500"/>
    <mergeCell ref="C500:D500"/>
    <mergeCell ref="A501:B501"/>
    <mergeCell ref="C501:D501"/>
    <mergeCell ref="A502:B502"/>
    <mergeCell ref="C502:D502"/>
    <mergeCell ref="A503:B503"/>
    <mergeCell ref="C503:D503"/>
    <mergeCell ref="A347:B347"/>
    <mergeCell ref="C347:D347"/>
    <mergeCell ref="A348:B348"/>
    <mergeCell ref="C348:D348"/>
    <mergeCell ref="A349:B349"/>
    <mergeCell ref="A324:B324"/>
    <mergeCell ref="C324:D324"/>
    <mergeCell ref="A323:B323"/>
    <mergeCell ref="C323:D323"/>
    <mergeCell ref="A322:B322"/>
    <mergeCell ref="C322:D322"/>
    <mergeCell ref="A321:B321"/>
    <mergeCell ref="C321:D321"/>
    <mergeCell ref="A320:B320"/>
    <mergeCell ref="C320:D320"/>
    <mergeCell ref="A319:B319"/>
    <mergeCell ref="C319:D319"/>
    <mergeCell ref="A318:B318"/>
    <mergeCell ref="C318:D318"/>
    <mergeCell ref="A317:B317"/>
    <mergeCell ref="C317:D317"/>
    <mergeCell ref="A316:B316"/>
    <mergeCell ref="C316:D316"/>
    <mergeCell ref="A315:B315"/>
    <mergeCell ref="C315:D315"/>
    <mergeCell ref="A314:B314"/>
    <mergeCell ref="C314:D314"/>
    <mergeCell ref="A313:B313"/>
    <mergeCell ref="C313:D313"/>
    <mergeCell ref="A312:B312"/>
    <mergeCell ref="C312:D312"/>
    <mergeCell ref="A311:B311"/>
    <mergeCell ref="C311:D311"/>
    <mergeCell ref="A310:B310"/>
    <mergeCell ref="C310:D310"/>
    <mergeCell ref="A309:B309"/>
    <mergeCell ref="C309:D309"/>
    <mergeCell ref="A308:B308"/>
    <mergeCell ref="C308:D308"/>
    <mergeCell ref="A307:B307"/>
    <mergeCell ref="C307:D307"/>
    <mergeCell ref="A306:B306"/>
    <mergeCell ref="C306:D306"/>
    <mergeCell ref="A305:B305"/>
    <mergeCell ref="C305:D305"/>
    <mergeCell ref="A304:B304"/>
    <mergeCell ref="C304:D304"/>
    <mergeCell ref="A303:B303"/>
    <mergeCell ref="C303:D303"/>
    <mergeCell ref="A302:B302"/>
    <mergeCell ref="C302:D302"/>
    <mergeCell ref="A301:B301"/>
    <mergeCell ref="C301:D301"/>
    <mergeCell ref="A300:B300"/>
    <mergeCell ref="C300:D300"/>
    <mergeCell ref="A299:B299"/>
    <mergeCell ref="C299:D299"/>
    <mergeCell ref="A298:B298"/>
    <mergeCell ref="C298:D298"/>
    <mergeCell ref="A297:B297"/>
    <mergeCell ref="C297:D297"/>
    <mergeCell ref="A296:B296"/>
    <mergeCell ref="C296:D296"/>
    <mergeCell ref="A295:B295"/>
    <mergeCell ref="C295:D295"/>
    <mergeCell ref="A294:B294"/>
    <mergeCell ref="C294:D294"/>
    <mergeCell ref="A293:B293"/>
    <mergeCell ref="C293:D293"/>
    <mergeCell ref="A292:B292"/>
    <mergeCell ref="C292:D292"/>
    <mergeCell ref="A291:B291"/>
    <mergeCell ref="C291:D291"/>
    <mergeCell ref="A290:B290"/>
    <mergeCell ref="C290:D290"/>
    <mergeCell ref="A289:B289"/>
    <mergeCell ref="C289:D289"/>
    <mergeCell ref="A288:B288"/>
    <mergeCell ref="C288:D288"/>
    <mergeCell ref="A287:B287"/>
    <mergeCell ref="C287:D287"/>
    <mergeCell ref="A286:B286"/>
    <mergeCell ref="C286:D286"/>
    <mergeCell ref="A285:B285"/>
    <mergeCell ref="C285:D285"/>
    <mergeCell ref="A284:B284"/>
    <mergeCell ref="C284:D284"/>
    <mergeCell ref="A283:B283"/>
    <mergeCell ref="C283:D283"/>
    <mergeCell ref="A282:B282"/>
    <mergeCell ref="C282:D282"/>
    <mergeCell ref="A281:B281"/>
    <mergeCell ref="C281:D281"/>
    <mergeCell ref="A280:B280"/>
    <mergeCell ref="C280:D280"/>
    <mergeCell ref="A279:B279"/>
    <mergeCell ref="C279:D279"/>
    <mergeCell ref="A278:B278"/>
    <mergeCell ref="C278:D278"/>
    <mergeCell ref="A277:B277"/>
    <mergeCell ref="C277:D277"/>
    <mergeCell ref="A276:B276"/>
    <mergeCell ref="C276:D276"/>
    <mergeCell ref="A275:B275"/>
    <mergeCell ref="C275:D275"/>
    <mergeCell ref="A274:B274"/>
    <mergeCell ref="C274:D274"/>
    <mergeCell ref="A273:B273"/>
    <mergeCell ref="C273:D273"/>
    <mergeCell ref="A272:B272"/>
    <mergeCell ref="C272:D272"/>
    <mergeCell ref="A271:B271"/>
    <mergeCell ref="C271:D271"/>
    <mergeCell ref="A270:B270"/>
    <mergeCell ref="C270:D270"/>
    <mergeCell ref="A269:B269"/>
    <mergeCell ref="C269:D269"/>
    <mergeCell ref="A268:B268"/>
    <mergeCell ref="C268:D268"/>
    <mergeCell ref="A267:B267"/>
    <mergeCell ref="C267:D267"/>
    <mergeCell ref="A266:B266"/>
    <mergeCell ref="C266:D266"/>
    <mergeCell ref="A265:B265"/>
    <mergeCell ref="C265:D265"/>
    <mergeCell ref="A264:B264"/>
    <mergeCell ref="C264:D264"/>
    <mergeCell ref="A263:B263"/>
    <mergeCell ref="C263:D263"/>
    <mergeCell ref="A262:B262"/>
    <mergeCell ref="C262:D262"/>
    <mergeCell ref="A261:B261"/>
    <mergeCell ref="C261:D261"/>
    <mergeCell ref="A260:B260"/>
    <mergeCell ref="C260:D260"/>
    <mergeCell ref="A259:B259"/>
    <mergeCell ref="C259:D259"/>
    <mergeCell ref="A258:B258"/>
    <mergeCell ref="C258:D258"/>
    <mergeCell ref="A257:B257"/>
    <mergeCell ref="C257:D257"/>
    <mergeCell ref="A256:B256"/>
    <mergeCell ref="C256:D256"/>
    <mergeCell ref="A255:B255"/>
    <mergeCell ref="C255:D255"/>
    <mergeCell ref="A254:B254"/>
    <mergeCell ref="C254:D254"/>
    <mergeCell ref="A253:B253"/>
    <mergeCell ref="C253:D253"/>
    <mergeCell ref="A252:B252"/>
    <mergeCell ref="C252:D252"/>
    <mergeCell ref="A251:B251"/>
    <mergeCell ref="C251:D251"/>
    <mergeCell ref="A250:B250"/>
    <mergeCell ref="C250:D250"/>
    <mergeCell ref="A249:B249"/>
    <mergeCell ref="C249:D249"/>
    <mergeCell ref="A248:B248"/>
    <mergeCell ref="C248:D248"/>
    <mergeCell ref="A247:B247"/>
    <mergeCell ref="C247:D247"/>
    <mergeCell ref="A246:B246"/>
    <mergeCell ref="C246:D246"/>
    <mergeCell ref="A245:B245"/>
    <mergeCell ref="C245:D245"/>
    <mergeCell ref="A244:B244"/>
    <mergeCell ref="C244:D244"/>
    <mergeCell ref="A243:B243"/>
    <mergeCell ref="C243:D243"/>
    <mergeCell ref="A242:B242"/>
    <mergeCell ref="C242:D242"/>
    <mergeCell ref="A241:B241"/>
    <mergeCell ref="C241:D241"/>
    <mergeCell ref="A240:B240"/>
    <mergeCell ref="C240:D240"/>
    <mergeCell ref="A239:B239"/>
    <mergeCell ref="C239:D239"/>
    <mergeCell ref="A238:B238"/>
    <mergeCell ref="C238:D238"/>
    <mergeCell ref="A237:B237"/>
    <mergeCell ref="C237:D237"/>
    <mergeCell ref="A236:B236"/>
    <mergeCell ref="C236:D236"/>
    <mergeCell ref="A235:B235"/>
    <mergeCell ref="C235:D235"/>
    <mergeCell ref="A234:B234"/>
    <mergeCell ref="C234:D234"/>
    <mergeCell ref="A233:B233"/>
    <mergeCell ref="C233:D233"/>
    <mergeCell ref="A232:B232"/>
    <mergeCell ref="C232:D232"/>
    <mergeCell ref="A231:B231"/>
    <mergeCell ref="C231:D231"/>
    <mergeCell ref="A230:B230"/>
    <mergeCell ref="C230:D230"/>
    <mergeCell ref="A229:B229"/>
    <mergeCell ref="C229:D229"/>
    <mergeCell ref="A228:B228"/>
    <mergeCell ref="C228:D228"/>
    <mergeCell ref="A227:B227"/>
    <mergeCell ref="C227:D227"/>
    <mergeCell ref="A226:B226"/>
    <mergeCell ref="C226:D226"/>
    <mergeCell ref="A225:B225"/>
    <mergeCell ref="C225:D225"/>
    <mergeCell ref="A224:B224"/>
    <mergeCell ref="C224:D224"/>
    <mergeCell ref="A179:B179"/>
    <mergeCell ref="C179:D179"/>
    <mergeCell ref="A178:B178"/>
    <mergeCell ref="C178:D178"/>
    <mergeCell ref="A177:B177"/>
    <mergeCell ref="C177:D177"/>
    <mergeCell ref="A176:B176"/>
    <mergeCell ref="C176:D176"/>
    <mergeCell ref="A175:B175"/>
    <mergeCell ref="C175:D175"/>
    <mergeCell ref="A174:B174"/>
    <mergeCell ref="C174:D174"/>
    <mergeCell ref="A173:B173"/>
    <mergeCell ref="C173:D173"/>
    <mergeCell ref="A219:B219"/>
    <mergeCell ref="C219:D219"/>
    <mergeCell ref="A220:B220"/>
    <mergeCell ref="C220:D220"/>
    <mergeCell ref="A221:B221"/>
    <mergeCell ref="C221:D221"/>
    <mergeCell ref="A222:B222"/>
    <mergeCell ref="C222:D222"/>
    <mergeCell ref="A223:B223"/>
    <mergeCell ref="C223:D223"/>
    <mergeCell ref="A192:B192"/>
    <mergeCell ref="C192:D192"/>
    <mergeCell ref="A193:B193"/>
    <mergeCell ref="C193:D193"/>
    <mergeCell ref="A172:B172"/>
    <mergeCell ref="C172:D172"/>
    <mergeCell ref="A171:B171"/>
    <mergeCell ref="C171:D171"/>
    <mergeCell ref="A170:B170"/>
    <mergeCell ref="C170:D170"/>
    <mergeCell ref="A169:B169"/>
    <mergeCell ref="C169:D169"/>
    <mergeCell ref="A168:B168"/>
    <mergeCell ref="C168:D168"/>
    <mergeCell ref="A167:B167"/>
    <mergeCell ref="C167:D167"/>
    <mergeCell ref="A166:B166"/>
    <mergeCell ref="C166:D166"/>
    <mergeCell ref="A165:B165"/>
    <mergeCell ref="C165:D165"/>
    <mergeCell ref="A164:B164"/>
    <mergeCell ref="C164:D164"/>
    <mergeCell ref="A163:B163"/>
    <mergeCell ref="C163:D163"/>
    <mergeCell ref="A162:B162"/>
    <mergeCell ref="C162:D162"/>
    <mergeCell ref="A161:B161"/>
    <mergeCell ref="C161:D161"/>
    <mergeCell ref="A160:B160"/>
    <mergeCell ref="C160:D160"/>
    <mergeCell ref="A159:B159"/>
    <mergeCell ref="C159:D159"/>
    <mergeCell ref="A158:B158"/>
    <mergeCell ref="C158:D158"/>
    <mergeCell ref="A157:B157"/>
    <mergeCell ref="C157:D157"/>
    <mergeCell ref="A156:B156"/>
    <mergeCell ref="C156:D156"/>
    <mergeCell ref="A155:B155"/>
    <mergeCell ref="C155:D155"/>
    <mergeCell ref="A154:B154"/>
    <mergeCell ref="C154:D154"/>
    <mergeCell ref="A153:B153"/>
    <mergeCell ref="C153:D153"/>
    <mergeCell ref="A152:B152"/>
    <mergeCell ref="C152:D152"/>
    <mergeCell ref="A151:B151"/>
    <mergeCell ref="C151:D151"/>
    <mergeCell ref="A150:B150"/>
    <mergeCell ref="C150:D150"/>
    <mergeCell ref="A149:B149"/>
    <mergeCell ref="C149:D149"/>
    <mergeCell ref="A148:B148"/>
    <mergeCell ref="C148:D148"/>
    <mergeCell ref="A147:B147"/>
    <mergeCell ref="C147:D147"/>
    <mergeCell ref="A146:B146"/>
    <mergeCell ref="C146:D146"/>
    <mergeCell ref="A145:B145"/>
    <mergeCell ref="C145:D145"/>
    <mergeCell ref="A144:B144"/>
    <mergeCell ref="C144:D144"/>
    <mergeCell ref="A143:B143"/>
    <mergeCell ref="C143:D143"/>
    <mergeCell ref="A142:B142"/>
    <mergeCell ref="C142:D142"/>
    <mergeCell ref="A141:B141"/>
    <mergeCell ref="C141:D141"/>
    <mergeCell ref="A140:B140"/>
    <mergeCell ref="C140:D140"/>
    <mergeCell ref="A139:B139"/>
    <mergeCell ref="C139:D139"/>
    <mergeCell ref="A138:B138"/>
    <mergeCell ref="C138:D138"/>
    <mergeCell ref="A137:B137"/>
    <mergeCell ref="C137:D137"/>
    <mergeCell ref="A136:B136"/>
    <mergeCell ref="C136:D136"/>
    <mergeCell ref="A135:B135"/>
    <mergeCell ref="C135:D135"/>
    <mergeCell ref="A134:B134"/>
    <mergeCell ref="C134:D134"/>
    <mergeCell ref="A133:B133"/>
    <mergeCell ref="C133:D133"/>
    <mergeCell ref="A132:B132"/>
    <mergeCell ref="C132:D132"/>
    <mergeCell ref="A131:B131"/>
    <mergeCell ref="C131:D131"/>
    <mergeCell ref="A130:B130"/>
    <mergeCell ref="C130:D130"/>
    <mergeCell ref="A129:B129"/>
    <mergeCell ref="C129:D129"/>
    <mergeCell ref="A128:B128"/>
    <mergeCell ref="C128:D128"/>
    <mergeCell ref="A127:B127"/>
    <mergeCell ref="C127:D127"/>
    <mergeCell ref="A126:B126"/>
    <mergeCell ref="C126:D126"/>
    <mergeCell ref="A125:B125"/>
    <mergeCell ref="C125:D125"/>
    <mergeCell ref="A124:B124"/>
    <mergeCell ref="C124:D124"/>
    <mergeCell ref="A123:B123"/>
    <mergeCell ref="C123:D123"/>
    <mergeCell ref="A122:B122"/>
    <mergeCell ref="C122:D122"/>
    <mergeCell ref="A121:B121"/>
    <mergeCell ref="C121:D121"/>
    <mergeCell ref="A120:B120"/>
    <mergeCell ref="C120:D120"/>
    <mergeCell ref="A119:B119"/>
    <mergeCell ref="C119:D119"/>
    <mergeCell ref="A118:B118"/>
    <mergeCell ref="C118:D118"/>
    <mergeCell ref="A117:B117"/>
    <mergeCell ref="C117:D117"/>
    <mergeCell ref="A116:B116"/>
    <mergeCell ref="C116:D116"/>
    <mergeCell ref="A115:B115"/>
    <mergeCell ref="C115:D115"/>
    <mergeCell ref="A114:B114"/>
    <mergeCell ref="C114:D114"/>
    <mergeCell ref="A113:B113"/>
    <mergeCell ref="C113:D113"/>
    <mergeCell ref="A112:B112"/>
    <mergeCell ref="C112:D112"/>
    <mergeCell ref="A111:B111"/>
    <mergeCell ref="C111:D111"/>
    <mergeCell ref="A110:B110"/>
    <mergeCell ref="C110:D110"/>
    <mergeCell ref="A109:B109"/>
    <mergeCell ref="C109:D109"/>
    <mergeCell ref="A108:B108"/>
    <mergeCell ref="C108:D108"/>
    <mergeCell ref="A107:B107"/>
    <mergeCell ref="C107:D107"/>
    <mergeCell ref="A106:B106"/>
    <mergeCell ref="C106:D106"/>
    <mergeCell ref="A105:B105"/>
    <mergeCell ref="C105:D105"/>
    <mergeCell ref="A104:B104"/>
    <mergeCell ref="C104:D104"/>
    <mergeCell ref="A103:B103"/>
    <mergeCell ref="C103:D103"/>
    <mergeCell ref="A102:B102"/>
    <mergeCell ref="C102:D102"/>
    <mergeCell ref="A101:B101"/>
    <mergeCell ref="C101:D101"/>
    <mergeCell ref="A100:B100"/>
    <mergeCell ref="C100:D100"/>
    <mergeCell ref="A99:B99"/>
    <mergeCell ref="C99:D99"/>
    <mergeCell ref="A98:B98"/>
    <mergeCell ref="C98:D98"/>
    <mergeCell ref="A97:B97"/>
    <mergeCell ref="C97:D97"/>
    <mergeCell ref="A96:B96"/>
    <mergeCell ref="C96:D96"/>
    <mergeCell ref="A95:B95"/>
    <mergeCell ref="C95:D95"/>
    <mergeCell ref="A94:B94"/>
    <mergeCell ref="C94:D94"/>
    <mergeCell ref="A93:B93"/>
    <mergeCell ref="C93:D93"/>
    <mergeCell ref="A92:B92"/>
    <mergeCell ref="C92:D92"/>
    <mergeCell ref="A91:B91"/>
    <mergeCell ref="C91:D91"/>
    <mergeCell ref="A90:B90"/>
    <mergeCell ref="C90:D90"/>
    <mergeCell ref="A89:B89"/>
    <mergeCell ref="C89:D89"/>
    <mergeCell ref="A88:B88"/>
    <mergeCell ref="C88:D88"/>
    <mergeCell ref="A87:B87"/>
    <mergeCell ref="C87:D87"/>
    <mergeCell ref="A86:B86"/>
    <mergeCell ref="C86:D86"/>
    <mergeCell ref="A85:B85"/>
    <mergeCell ref="C85:D85"/>
    <mergeCell ref="A84:B84"/>
    <mergeCell ref="C84:D84"/>
    <mergeCell ref="A83:B83"/>
    <mergeCell ref="C83:D83"/>
    <mergeCell ref="A82:B82"/>
    <mergeCell ref="C82:D82"/>
    <mergeCell ref="A81:B81"/>
    <mergeCell ref="C81:D81"/>
    <mergeCell ref="A80:B80"/>
    <mergeCell ref="C80:D80"/>
    <mergeCell ref="A79:B79"/>
    <mergeCell ref="C79:D79"/>
    <mergeCell ref="A78:B78"/>
    <mergeCell ref="C78:D78"/>
    <mergeCell ref="A77:B77"/>
    <mergeCell ref="C77:D77"/>
    <mergeCell ref="A76:B76"/>
    <mergeCell ref="C76:D76"/>
    <mergeCell ref="A75:B75"/>
    <mergeCell ref="C75:D75"/>
    <mergeCell ref="A74:B74"/>
    <mergeCell ref="C74:D74"/>
    <mergeCell ref="A73:B73"/>
    <mergeCell ref="C73:D73"/>
    <mergeCell ref="A72:B72"/>
    <mergeCell ref="C72:D72"/>
    <mergeCell ref="A71:B71"/>
    <mergeCell ref="C71:D71"/>
    <mergeCell ref="A70:B70"/>
    <mergeCell ref="C70:D70"/>
    <mergeCell ref="A69:B69"/>
    <mergeCell ref="C69:D69"/>
    <mergeCell ref="A68:B68"/>
    <mergeCell ref="C68:D68"/>
    <mergeCell ref="A67:B67"/>
    <mergeCell ref="C67:D67"/>
    <mergeCell ref="A66:B66"/>
    <mergeCell ref="C66:D66"/>
    <mergeCell ref="A65:B65"/>
    <mergeCell ref="C65:D65"/>
    <mergeCell ref="A64:B64"/>
    <mergeCell ref="C64:D64"/>
    <mergeCell ref="A63:B63"/>
    <mergeCell ref="C63:D63"/>
    <mergeCell ref="A62:B62"/>
    <mergeCell ref="C62:D62"/>
    <mergeCell ref="A61:B61"/>
    <mergeCell ref="C61:D61"/>
    <mergeCell ref="A60:B60"/>
    <mergeCell ref="C60:D60"/>
    <mergeCell ref="A59:B59"/>
    <mergeCell ref="C59:D59"/>
    <mergeCell ref="A58:B58"/>
    <mergeCell ref="C58:D58"/>
    <mergeCell ref="A57:B57"/>
    <mergeCell ref="C57:D57"/>
    <mergeCell ref="A56:B56"/>
    <mergeCell ref="C56:D56"/>
    <mergeCell ref="A55:B55"/>
    <mergeCell ref="C55:D55"/>
    <mergeCell ref="A54:B54"/>
    <mergeCell ref="C54:D54"/>
    <mergeCell ref="A53:B53"/>
    <mergeCell ref="C53:D53"/>
    <mergeCell ref="A52:B52"/>
    <mergeCell ref="C52:D52"/>
    <mergeCell ref="A51:B51"/>
    <mergeCell ref="C51:D51"/>
    <mergeCell ref="A50:B50"/>
    <mergeCell ref="C50:D50"/>
    <mergeCell ref="A49:B49"/>
    <mergeCell ref="C49:D49"/>
    <mergeCell ref="A48:B48"/>
    <mergeCell ref="C48:D48"/>
    <mergeCell ref="A47:B47"/>
    <mergeCell ref="C47:D47"/>
    <mergeCell ref="A46:B46"/>
    <mergeCell ref="C46:D46"/>
    <mergeCell ref="A45:B45"/>
    <mergeCell ref="C45:D45"/>
    <mergeCell ref="A44:B44"/>
    <mergeCell ref="C44:D44"/>
    <mergeCell ref="A43:B43"/>
    <mergeCell ref="C43:D43"/>
    <mergeCell ref="A42:B42"/>
    <mergeCell ref="C42:D42"/>
    <mergeCell ref="A41:B41"/>
    <mergeCell ref="C41:D41"/>
    <mergeCell ref="A40:B40"/>
    <mergeCell ref="C40:D40"/>
    <mergeCell ref="A39:B39"/>
    <mergeCell ref="C39:D39"/>
    <mergeCell ref="A38:B38"/>
    <mergeCell ref="C38:D38"/>
    <mergeCell ref="A37:B37"/>
    <mergeCell ref="C37:D37"/>
    <mergeCell ref="A36:B36"/>
    <mergeCell ref="C36:D36"/>
    <mergeCell ref="A35:B35"/>
    <mergeCell ref="C35:D35"/>
    <mergeCell ref="A34:B34"/>
    <mergeCell ref="C34:D34"/>
    <mergeCell ref="A33:B33"/>
    <mergeCell ref="C33:D33"/>
    <mergeCell ref="A32:B32"/>
    <mergeCell ref="C32:D32"/>
    <mergeCell ref="A31:B31"/>
    <mergeCell ref="C31:D31"/>
    <mergeCell ref="A30:B30"/>
    <mergeCell ref="C30:D30"/>
    <mergeCell ref="A29:B29"/>
    <mergeCell ref="C29:D29"/>
    <mergeCell ref="A28:B28"/>
    <mergeCell ref="C28:D28"/>
    <mergeCell ref="A27:B27"/>
    <mergeCell ref="C27:D27"/>
    <mergeCell ref="A26:B26"/>
    <mergeCell ref="C26:D26"/>
    <mergeCell ref="A25:B25"/>
    <mergeCell ref="C25:D25"/>
    <mergeCell ref="A24:B24"/>
    <mergeCell ref="C24:D24"/>
    <mergeCell ref="A23:B23"/>
    <mergeCell ref="C23:D23"/>
    <mergeCell ref="A22:B22"/>
    <mergeCell ref="C22:D22"/>
    <mergeCell ref="A21:B21"/>
    <mergeCell ref="C21:D21"/>
    <mergeCell ref="A20:B20"/>
    <mergeCell ref="C20:D20"/>
    <mergeCell ref="A1:D1"/>
    <mergeCell ref="A6:C6"/>
    <mergeCell ref="A5:C5"/>
    <mergeCell ref="A2:D2"/>
    <mergeCell ref="A19:B19"/>
    <mergeCell ref="C19:D19"/>
    <mergeCell ref="A18:B18"/>
    <mergeCell ref="C18:D18"/>
    <mergeCell ref="A17:B17"/>
    <mergeCell ref="C17:D17"/>
    <mergeCell ref="A16:B16"/>
    <mergeCell ref="C16:D16"/>
    <mergeCell ref="A15:B15"/>
    <mergeCell ref="C15:D15"/>
    <mergeCell ref="A13:C13"/>
    <mergeCell ref="A12:C12"/>
    <mergeCell ref="A11:C11"/>
    <mergeCell ref="A10:C10"/>
    <mergeCell ref="A9:C9"/>
    <mergeCell ref="A8:C8"/>
    <mergeCell ref="A7:C7"/>
    <mergeCell ref="A3:C3"/>
    <mergeCell ref="A4:C4"/>
    <mergeCell ref="A685:B685"/>
    <mergeCell ref="C685:D685"/>
    <mergeCell ref="A686:B686"/>
    <mergeCell ref="C686:D686"/>
    <mergeCell ref="A687:B687"/>
    <mergeCell ref="C687:D687"/>
    <mergeCell ref="A688:B688"/>
    <mergeCell ref="C688:D688"/>
    <mergeCell ref="A689:B689"/>
    <mergeCell ref="C689:D689"/>
    <mergeCell ref="A690:B690"/>
    <mergeCell ref="C690:D690"/>
    <mergeCell ref="A691:B691"/>
    <mergeCell ref="C691:D691"/>
    <mergeCell ref="A692:B692"/>
    <mergeCell ref="C692:D692"/>
    <mergeCell ref="A693:B693"/>
    <mergeCell ref="C693:D693"/>
    <mergeCell ref="A694:B694"/>
    <mergeCell ref="C694:D694"/>
    <mergeCell ref="A695:B695"/>
    <mergeCell ref="C695:D695"/>
    <mergeCell ref="A696:B696"/>
    <mergeCell ref="C696:D696"/>
    <mergeCell ref="A697:B697"/>
    <mergeCell ref="C697:D697"/>
    <mergeCell ref="A698:B698"/>
    <mergeCell ref="C698:D698"/>
    <mergeCell ref="A699:B699"/>
    <mergeCell ref="C699:D699"/>
    <mergeCell ref="A700:B700"/>
    <mergeCell ref="C700:D700"/>
    <mergeCell ref="A701:B701"/>
    <mergeCell ref="C701:D701"/>
    <mergeCell ref="A702:B702"/>
    <mergeCell ref="C702:D702"/>
    <mergeCell ref="A703:B703"/>
    <mergeCell ref="C703:D703"/>
    <mergeCell ref="A704:B704"/>
    <mergeCell ref="C704:D704"/>
    <mergeCell ref="A705:B705"/>
    <mergeCell ref="C705:D705"/>
    <mergeCell ref="A706:B706"/>
    <mergeCell ref="C706:D706"/>
    <mergeCell ref="A707:B707"/>
    <mergeCell ref="C707:D707"/>
    <mergeCell ref="A708:B708"/>
    <mergeCell ref="C708:D708"/>
    <mergeCell ref="A709:B709"/>
    <mergeCell ref="C709:D709"/>
    <mergeCell ref="A710:B710"/>
    <mergeCell ref="C710:D710"/>
    <mergeCell ref="A711:B711"/>
    <mergeCell ref="C711:D711"/>
    <mergeCell ref="A712:B712"/>
    <mergeCell ref="C712:D712"/>
    <mergeCell ref="A713:B713"/>
    <mergeCell ref="C713:D713"/>
    <mergeCell ref="A714:B714"/>
    <mergeCell ref="C714:D714"/>
    <mergeCell ref="A715:B715"/>
    <mergeCell ref="C715:D715"/>
    <mergeCell ref="A716:B716"/>
    <mergeCell ref="C716:D716"/>
    <mergeCell ref="A717:B717"/>
    <mergeCell ref="C717:D717"/>
    <mergeCell ref="A718:B718"/>
    <mergeCell ref="C718:D718"/>
    <mergeCell ref="A719:B719"/>
    <mergeCell ref="C719:D719"/>
    <mergeCell ref="A720:B720"/>
    <mergeCell ref="C720:D720"/>
    <mergeCell ref="A721:B721"/>
    <mergeCell ref="C721:D721"/>
    <mergeCell ref="A722:B722"/>
    <mergeCell ref="C722:D722"/>
    <mergeCell ref="A723:B723"/>
    <mergeCell ref="C723:D723"/>
    <mergeCell ref="A724:B724"/>
    <mergeCell ref="C724:D724"/>
    <mergeCell ref="A725:B725"/>
    <mergeCell ref="C725:D725"/>
    <mergeCell ref="A726:B726"/>
    <mergeCell ref="C726:D726"/>
    <mergeCell ref="A727:B727"/>
    <mergeCell ref="C727:D727"/>
    <mergeCell ref="A728:B728"/>
    <mergeCell ref="C728:D728"/>
    <mergeCell ref="A729:B729"/>
    <mergeCell ref="C729:D729"/>
    <mergeCell ref="A730:B730"/>
    <mergeCell ref="C730:D730"/>
    <mergeCell ref="A731:B731"/>
    <mergeCell ref="C731:D731"/>
    <mergeCell ref="A732:B732"/>
    <mergeCell ref="C732:D732"/>
    <mergeCell ref="A733:B733"/>
    <mergeCell ref="C733:D733"/>
    <mergeCell ref="A734:B734"/>
    <mergeCell ref="C734:D734"/>
    <mergeCell ref="A735:B735"/>
    <mergeCell ref="C735:D735"/>
    <mergeCell ref="A736:B736"/>
    <mergeCell ref="C736:D736"/>
    <mergeCell ref="A737:B737"/>
    <mergeCell ref="C737:D737"/>
    <mergeCell ref="A738:B738"/>
    <mergeCell ref="C738:D738"/>
    <mergeCell ref="A739:B739"/>
    <mergeCell ref="C739:D739"/>
    <mergeCell ref="A740:B740"/>
    <mergeCell ref="C740:D740"/>
    <mergeCell ref="A741:B741"/>
    <mergeCell ref="C741:D741"/>
    <mergeCell ref="A742:B742"/>
    <mergeCell ref="C742:D742"/>
    <mergeCell ref="A743:B743"/>
    <mergeCell ref="C743:D743"/>
    <mergeCell ref="A744:B744"/>
    <mergeCell ref="C744:D744"/>
    <mergeCell ref="A745:B745"/>
    <mergeCell ref="C745:D745"/>
    <mergeCell ref="A746:B746"/>
    <mergeCell ref="C746:D746"/>
    <mergeCell ref="A747:B747"/>
    <mergeCell ref="C747:D747"/>
    <mergeCell ref="A748:B748"/>
    <mergeCell ref="C748:D748"/>
    <mergeCell ref="A749:B749"/>
    <mergeCell ref="C749:D749"/>
    <mergeCell ref="A750:B750"/>
    <mergeCell ref="C750:D750"/>
    <mergeCell ref="A751:B751"/>
    <mergeCell ref="C751:D751"/>
    <mergeCell ref="A752:B752"/>
    <mergeCell ref="C752:D752"/>
    <mergeCell ref="A753:B753"/>
    <mergeCell ref="C753:D753"/>
    <mergeCell ref="A754:B754"/>
    <mergeCell ref="C754:D754"/>
    <mergeCell ref="A755:B755"/>
    <mergeCell ref="C755:D755"/>
    <mergeCell ref="A756:B756"/>
    <mergeCell ref="C756:D756"/>
    <mergeCell ref="A757:B757"/>
    <mergeCell ref="C757:D757"/>
    <mergeCell ref="A758:B758"/>
    <mergeCell ref="C758:D758"/>
    <mergeCell ref="A759:B759"/>
    <mergeCell ref="C759:D759"/>
    <mergeCell ref="A760:B760"/>
    <mergeCell ref="C760:D760"/>
    <mergeCell ref="A761:B761"/>
    <mergeCell ref="C761:D761"/>
    <mergeCell ref="A762:B762"/>
    <mergeCell ref="C762:D762"/>
    <mergeCell ref="A763:B763"/>
    <mergeCell ref="C763:D763"/>
    <mergeCell ref="A764:B764"/>
    <mergeCell ref="C764:D764"/>
    <mergeCell ref="A765:B765"/>
    <mergeCell ref="C765:D765"/>
    <mergeCell ref="A766:B766"/>
    <mergeCell ref="C766:D766"/>
    <mergeCell ref="A767:B767"/>
    <mergeCell ref="C767:D767"/>
    <mergeCell ref="A768:B768"/>
    <mergeCell ref="C768:D768"/>
    <mergeCell ref="A769:B769"/>
    <mergeCell ref="C769:D769"/>
    <mergeCell ref="A770:B770"/>
    <mergeCell ref="C770:D770"/>
    <mergeCell ref="A771:B771"/>
    <mergeCell ref="C771:D771"/>
    <mergeCell ref="A772:B772"/>
    <mergeCell ref="C772:D772"/>
    <mergeCell ref="A773:B773"/>
    <mergeCell ref="C773:D773"/>
    <mergeCell ref="A774:B774"/>
    <mergeCell ref="C774:D774"/>
    <mergeCell ref="A775:B775"/>
    <mergeCell ref="C775:D775"/>
    <mergeCell ref="A776:B776"/>
    <mergeCell ref="C776:D776"/>
    <mergeCell ref="A777:B777"/>
    <mergeCell ref="C777:D777"/>
    <mergeCell ref="A778:B778"/>
    <mergeCell ref="C778:D778"/>
    <mergeCell ref="A779:B779"/>
    <mergeCell ref="C779:D779"/>
    <mergeCell ref="A780:B780"/>
    <mergeCell ref="C780:D780"/>
    <mergeCell ref="A781:B781"/>
    <mergeCell ref="C781:D781"/>
    <mergeCell ref="A782:B782"/>
    <mergeCell ref="C782:D782"/>
    <mergeCell ref="A783:B783"/>
    <mergeCell ref="C783:D783"/>
    <mergeCell ref="A784:B784"/>
    <mergeCell ref="C784:D784"/>
    <mergeCell ref="A785:B785"/>
    <mergeCell ref="C785:D785"/>
    <mergeCell ref="A786:B786"/>
    <mergeCell ref="C786:D786"/>
    <mergeCell ref="A787:B787"/>
    <mergeCell ref="C787:D787"/>
    <mergeCell ref="A788:B788"/>
    <mergeCell ref="C788:D788"/>
    <mergeCell ref="A789:B789"/>
    <mergeCell ref="C789:D789"/>
    <mergeCell ref="A790:B790"/>
    <mergeCell ref="C790:D790"/>
    <mergeCell ref="A791:B791"/>
    <mergeCell ref="C791:D791"/>
    <mergeCell ref="A792:B792"/>
    <mergeCell ref="C792:D792"/>
    <mergeCell ref="A793:B793"/>
    <mergeCell ref="C793:D793"/>
    <mergeCell ref="A794:B794"/>
    <mergeCell ref="C794:D794"/>
    <mergeCell ref="A795:B795"/>
    <mergeCell ref="C795:D795"/>
    <mergeCell ref="A796:B796"/>
    <mergeCell ref="C796:D796"/>
    <mergeCell ref="A797:B797"/>
    <mergeCell ref="C797:D797"/>
    <mergeCell ref="A798:B798"/>
    <mergeCell ref="C798:D798"/>
    <mergeCell ref="A799:B799"/>
    <mergeCell ref="C799:D799"/>
    <mergeCell ref="A800:B800"/>
    <mergeCell ref="C800:D800"/>
    <mergeCell ref="A801:B801"/>
    <mergeCell ref="C801:D801"/>
    <mergeCell ref="A802:B802"/>
    <mergeCell ref="C802:D802"/>
    <mergeCell ref="A803:B803"/>
    <mergeCell ref="C803:D803"/>
    <mergeCell ref="A804:B804"/>
    <mergeCell ref="C804:D804"/>
    <mergeCell ref="A805:B805"/>
    <mergeCell ref="C805:D805"/>
    <mergeCell ref="A806:B806"/>
    <mergeCell ref="C806:D806"/>
    <mergeCell ref="A807:B807"/>
    <mergeCell ref="C807:D807"/>
    <mergeCell ref="A808:B808"/>
    <mergeCell ref="C808:D808"/>
    <mergeCell ref="A809:B809"/>
    <mergeCell ref="C809:D809"/>
    <mergeCell ref="A828:B828"/>
    <mergeCell ref="C828:D828"/>
    <mergeCell ref="A823:B823"/>
    <mergeCell ref="C823:D823"/>
    <mergeCell ref="A824:B824"/>
    <mergeCell ref="C824:D824"/>
    <mergeCell ref="A825:B825"/>
    <mergeCell ref="C825:D825"/>
    <mergeCell ref="A826:B826"/>
    <mergeCell ref="C826:D826"/>
    <mergeCell ref="A827:B827"/>
    <mergeCell ref="C827:D827"/>
    <mergeCell ref="A829:B829"/>
    <mergeCell ref="C829:D829"/>
    <mergeCell ref="A830:B830"/>
    <mergeCell ref="C830:D830"/>
    <mergeCell ref="A831:B831"/>
    <mergeCell ref="C831:D831"/>
    <mergeCell ref="A810:B810"/>
    <mergeCell ref="C810:D810"/>
    <mergeCell ref="A811:B811"/>
    <mergeCell ref="C811:D811"/>
    <mergeCell ref="A812:B812"/>
    <mergeCell ref="C812:D812"/>
    <mergeCell ref="A813:B813"/>
    <mergeCell ref="C813:D813"/>
    <mergeCell ref="A814:B814"/>
    <mergeCell ref="C814:D814"/>
    <mergeCell ref="A815:B815"/>
    <mergeCell ref="C815:D815"/>
    <mergeCell ref="A816:B816"/>
    <mergeCell ref="C816:D816"/>
    <mergeCell ref="A817:B817"/>
    <mergeCell ref="C817:D817"/>
    <mergeCell ref="A818:B818"/>
    <mergeCell ref="C818:D818"/>
    <mergeCell ref="A819:B819"/>
    <mergeCell ref="C819:D819"/>
    <mergeCell ref="A820:B820"/>
    <mergeCell ref="C820:D820"/>
    <mergeCell ref="A821:B821"/>
    <mergeCell ref="C821:D821"/>
    <mergeCell ref="A822:B822"/>
    <mergeCell ref="C822:D822"/>
    <mergeCell ref="A832:B832"/>
    <mergeCell ref="C832:D832"/>
    <mergeCell ref="A833:B833"/>
    <mergeCell ref="C833:D833"/>
    <mergeCell ref="A834:B834"/>
    <mergeCell ref="C834:D834"/>
    <mergeCell ref="A835:B835"/>
    <mergeCell ref="C835:D835"/>
    <mergeCell ref="A836:B836"/>
    <mergeCell ref="C836:D836"/>
    <mergeCell ref="A837:B837"/>
    <mergeCell ref="C837:D837"/>
    <mergeCell ref="A838:B838"/>
    <mergeCell ref="C838:D838"/>
    <mergeCell ref="A839:B839"/>
    <mergeCell ref="C839:D839"/>
    <mergeCell ref="A840:B840"/>
    <mergeCell ref="C840:D840"/>
    <mergeCell ref="A841:B841"/>
    <mergeCell ref="C841:D841"/>
    <mergeCell ref="A842:B842"/>
    <mergeCell ref="C842:D842"/>
    <mergeCell ref="A843:B843"/>
    <mergeCell ref="C843:D843"/>
    <mergeCell ref="A844:B844"/>
    <mergeCell ref="C844:D844"/>
    <mergeCell ref="A845:B845"/>
    <mergeCell ref="C845:D845"/>
    <mergeCell ref="A846:B846"/>
    <mergeCell ref="C846:D846"/>
    <mergeCell ref="A847:B847"/>
    <mergeCell ref="C847:D847"/>
    <mergeCell ref="A848:B848"/>
    <mergeCell ref="C848:D848"/>
    <mergeCell ref="A849:B849"/>
    <mergeCell ref="C849:D849"/>
    <mergeCell ref="A850:B850"/>
    <mergeCell ref="C850:D850"/>
    <mergeCell ref="A851:B851"/>
    <mergeCell ref="C851:D851"/>
    <mergeCell ref="A852:B852"/>
    <mergeCell ref="C852:D852"/>
    <mergeCell ref="A853:B853"/>
    <mergeCell ref="C853:D853"/>
    <mergeCell ref="A854:B854"/>
    <mergeCell ref="C854:D854"/>
    <mergeCell ref="A855:B855"/>
    <mergeCell ref="C855:D855"/>
    <mergeCell ref="A856:B856"/>
    <mergeCell ref="C856:D856"/>
    <mergeCell ref="A857:B857"/>
    <mergeCell ref="C857:D857"/>
    <mergeCell ref="A858:B858"/>
    <mergeCell ref="C858:D858"/>
    <mergeCell ref="A859:B859"/>
    <mergeCell ref="C859:D859"/>
    <mergeCell ref="A860:B860"/>
    <mergeCell ref="C860:D860"/>
    <mergeCell ref="A861:B861"/>
    <mergeCell ref="C861:D861"/>
    <mergeCell ref="A862:B862"/>
    <mergeCell ref="C862:D862"/>
    <mergeCell ref="A863:B863"/>
    <mergeCell ref="C863:D863"/>
    <mergeCell ref="A864:B864"/>
    <mergeCell ref="C864:D864"/>
    <mergeCell ref="A865:B865"/>
    <mergeCell ref="C865:D865"/>
    <mergeCell ref="A866:B866"/>
    <mergeCell ref="C866:D866"/>
    <mergeCell ref="A867:B867"/>
    <mergeCell ref="C867:D867"/>
    <mergeCell ref="A868:B868"/>
    <mergeCell ref="C868:D868"/>
    <mergeCell ref="A869:B869"/>
    <mergeCell ref="C869:D869"/>
    <mergeCell ref="A870:B870"/>
    <mergeCell ref="C870:D870"/>
    <mergeCell ref="A871:B871"/>
    <mergeCell ref="C871:D871"/>
    <mergeCell ref="A872:B872"/>
    <mergeCell ref="C872:D872"/>
    <mergeCell ref="A873:B873"/>
    <mergeCell ref="C873:D873"/>
    <mergeCell ref="A874:B874"/>
    <mergeCell ref="C874:D874"/>
    <mergeCell ref="A875:B875"/>
    <mergeCell ref="C875:D875"/>
    <mergeCell ref="A876:B876"/>
    <mergeCell ref="C876:D876"/>
    <mergeCell ref="A877:B877"/>
    <mergeCell ref="C877:D877"/>
    <mergeCell ref="A878:B878"/>
    <mergeCell ref="C878:D878"/>
    <mergeCell ref="A879:B879"/>
    <mergeCell ref="C879:D879"/>
    <mergeCell ref="A880:B880"/>
    <mergeCell ref="C880:D880"/>
    <mergeCell ref="A881:B881"/>
    <mergeCell ref="C881:D881"/>
    <mergeCell ref="A882:B882"/>
    <mergeCell ref="C882:D882"/>
    <mergeCell ref="A883:B883"/>
    <mergeCell ref="C883:D883"/>
    <mergeCell ref="A884:B884"/>
    <mergeCell ref="C884:D884"/>
    <mergeCell ref="A885:B885"/>
    <mergeCell ref="C885:D885"/>
    <mergeCell ref="A886:B886"/>
    <mergeCell ref="C886:D886"/>
    <mergeCell ref="A887:B887"/>
    <mergeCell ref="C887:D887"/>
    <mergeCell ref="A888:B888"/>
    <mergeCell ref="C888:D888"/>
    <mergeCell ref="A889:B889"/>
    <mergeCell ref="C889:D889"/>
    <mergeCell ref="A890:B890"/>
    <mergeCell ref="C890:D890"/>
    <mergeCell ref="A891:B891"/>
    <mergeCell ref="C891:D891"/>
    <mergeCell ref="A892:B892"/>
    <mergeCell ref="C892:D892"/>
    <mergeCell ref="A893:B893"/>
    <mergeCell ref="C893:D893"/>
    <mergeCell ref="A894:B894"/>
    <mergeCell ref="C894:D894"/>
    <mergeCell ref="A895:B895"/>
    <mergeCell ref="C895:D895"/>
    <mergeCell ref="A896:B896"/>
    <mergeCell ref="C896:D896"/>
    <mergeCell ref="A897:B897"/>
    <mergeCell ref="C897:D897"/>
    <mergeCell ref="A898:B898"/>
    <mergeCell ref="C898:D898"/>
    <mergeCell ref="A899:B899"/>
    <mergeCell ref="C899:D899"/>
    <mergeCell ref="A900:B900"/>
    <mergeCell ref="C900:D900"/>
    <mergeCell ref="A901:B901"/>
    <mergeCell ref="C901:D901"/>
    <mergeCell ref="A902:B902"/>
    <mergeCell ref="C902:D902"/>
    <mergeCell ref="A903:B903"/>
    <mergeCell ref="C903:D903"/>
    <mergeCell ref="A904:B904"/>
    <mergeCell ref="C904:D904"/>
    <mergeCell ref="A905:B905"/>
    <mergeCell ref="C905:D905"/>
    <mergeCell ref="A906:B906"/>
    <mergeCell ref="C906:D906"/>
    <mergeCell ref="A907:B907"/>
    <mergeCell ref="C907:D907"/>
    <mergeCell ref="A908:B908"/>
    <mergeCell ref="C908:D908"/>
    <mergeCell ref="A909:B909"/>
    <mergeCell ref="C909:D909"/>
    <mergeCell ref="A910:B910"/>
    <mergeCell ref="C910:D910"/>
    <mergeCell ref="A911:B911"/>
    <mergeCell ref="C911:D911"/>
    <mergeCell ref="A912:B912"/>
    <mergeCell ref="C912:D912"/>
    <mergeCell ref="A913:B913"/>
    <mergeCell ref="C913:D913"/>
    <mergeCell ref="A914:B914"/>
    <mergeCell ref="C914:D914"/>
    <mergeCell ref="A915:B915"/>
    <mergeCell ref="C915:D915"/>
    <mergeCell ref="A916:B916"/>
    <mergeCell ref="C916:D916"/>
    <mergeCell ref="A917:B917"/>
    <mergeCell ref="C917:D917"/>
    <mergeCell ref="A918:B918"/>
    <mergeCell ref="C918:D918"/>
    <mergeCell ref="A919:B919"/>
    <mergeCell ref="C919:D919"/>
    <mergeCell ref="A920:B920"/>
    <mergeCell ref="C920:D920"/>
    <mergeCell ref="A921:B921"/>
    <mergeCell ref="C921:D921"/>
    <mergeCell ref="A922:B922"/>
    <mergeCell ref="C922:D922"/>
    <mergeCell ref="A923:B923"/>
    <mergeCell ref="C923:D923"/>
    <mergeCell ref="A924:B924"/>
    <mergeCell ref="C924:D924"/>
    <mergeCell ref="A925:B925"/>
    <mergeCell ref="C925:D925"/>
    <mergeCell ref="A926:B926"/>
    <mergeCell ref="C926:D926"/>
    <mergeCell ref="A927:B927"/>
    <mergeCell ref="C927:D927"/>
    <mergeCell ref="A928:B928"/>
    <mergeCell ref="C928:D928"/>
    <mergeCell ref="A929:B929"/>
    <mergeCell ref="C929:D929"/>
    <mergeCell ref="A930:B930"/>
    <mergeCell ref="C930:D930"/>
    <mergeCell ref="A931:B931"/>
    <mergeCell ref="C931:D931"/>
    <mergeCell ref="A932:B932"/>
    <mergeCell ref="C932:D932"/>
    <mergeCell ref="A933:B933"/>
    <mergeCell ref="C933:D933"/>
    <mergeCell ref="A934:B934"/>
    <mergeCell ref="C934:D934"/>
    <mergeCell ref="A935:B935"/>
    <mergeCell ref="C935:D935"/>
    <mergeCell ref="A936:B936"/>
    <mergeCell ref="C936:D936"/>
    <mergeCell ref="A937:B937"/>
    <mergeCell ref="C937:D937"/>
    <mergeCell ref="A938:B938"/>
    <mergeCell ref="C938:D938"/>
    <mergeCell ref="A939:B939"/>
    <mergeCell ref="C939:D939"/>
    <mergeCell ref="A940:B940"/>
    <mergeCell ref="C940:D940"/>
    <mergeCell ref="A941:B941"/>
    <mergeCell ref="C941:D941"/>
    <mergeCell ref="A942:B942"/>
    <mergeCell ref="C942:D942"/>
    <mergeCell ref="A943:B943"/>
    <mergeCell ref="C943:D943"/>
    <mergeCell ref="A944:B944"/>
    <mergeCell ref="C944:D944"/>
    <mergeCell ref="A945:B945"/>
    <mergeCell ref="C945:D945"/>
    <mergeCell ref="A946:B946"/>
    <mergeCell ref="C946:D946"/>
    <mergeCell ref="A947:B947"/>
    <mergeCell ref="C947:D947"/>
    <mergeCell ref="A948:B948"/>
    <mergeCell ref="C948:D948"/>
    <mergeCell ref="A949:B949"/>
    <mergeCell ref="C949:D949"/>
    <mergeCell ref="A950:B950"/>
    <mergeCell ref="C950:D950"/>
    <mergeCell ref="A951:B951"/>
    <mergeCell ref="C951:D951"/>
    <mergeCell ref="A952:B952"/>
    <mergeCell ref="C952:D952"/>
    <mergeCell ref="A953:B953"/>
    <mergeCell ref="C953:D953"/>
    <mergeCell ref="A954:B954"/>
    <mergeCell ref="C954:D954"/>
    <mergeCell ref="A955:B955"/>
    <mergeCell ref="C955:D955"/>
    <mergeCell ref="A956:B956"/>
    <mergeCell ref="C956:D956"/>
    <mergeCell ref="A957:B957"/>
    <mergeCell ref="C957:D957"/>
    <mergeCell ref="A958:B958"/>
    <mergeCell ref="C958:D958"/>
    <mergeCell ref="A959:B959"/>
    <mergeCell ref="C959:D959"/>
    <mergeCell ref="A960:B960"/>
    <mergeCell ref="C960:D960"/>
    <mergeCell ref="A961:B961"/>
    <mergeCell ref="C961:D961"/>
    <mergeCell ref="A962:B962"/>
    <mergeCell ref="C962:D962"/>
    <mergeCell ref="A963:B963"/>
    <mergeCell ref="C963:D963"/>
    <mergeCell ref="A964:B964"/>
    <mergeCell ref="C964:D964"/>
    <mergeCell ref="A965:B965"/>
    <mergeCell ref="C965:D965"/>
    <mergeCell ref="A966:B966"/>
    <mergeCell ref="C966:D966"/>
    <mergeCell ref="A967:B967"/>
    <mergeCell ref="C967:D967"/>
    <mergeCell ref="A968:B968"/>
    <mergeCell ref="C968:D968"/>
    <mergeCell ref="A969:B969"/>
    <mergeCell ref="C969:D969"/>
    <mergeCell ref="A970:B970"/>
    <mergeCell ref="C970:D970"/>
    <mergeCell ref="A971:B971"/>
    <mergeCell ref="C971:D971"/>
    <mergeCell ref="A972:B972"/>
    <mergeCell ref="C972:D972"/>
    <mergeCell ref="A973:B973"/>
    <mergeCell ref="C973:D973"/>
    <mergeCell ref="A974:B974"/>
    <mergeCell ref="C974:D974"/>
    <mergeCell ref="A975:B975"/>
    <mergeCell ref="C975:D975"/>
    <mergeCell ref="A976:B976"/>
    <mergeCell ref="C976:D976"/>
    <mergeCell ref="A977:B977"/>
    <mergeCell ref="C977:D977"/>
    <mergeCell ref="A978:B978"/>
    <mergeCell ref="C978:D978"/>
    <mergeCell ref="A979:B979"/>
    <mergeCell ref="C979:D979"/>
    <mergeCell ref="A980:B980"/>
    <mergeCell ref="C980:D980"/>
    <mergeCell ref="A981:B981"/>
    <mergeCell ref="C981:D981"/>
    <mergeCell ref="A982:B982"/>
    <mergeCell ref="C982:D982"/>
    <mergeCell ref="A983:B983"/>
    <mergeCell ref="C983:D983"/>
    <mergeCell ref="A984:B984"/>
    <mergeCell ref="C984:D984"/>
    <mergeCell ref="A985:B985"/>
    <mergeCell ref="C985:D985"/>
    <mergeCell ref="A986:B986"/>
    <mergeCell ref="C986:D986"/>
    <mergeCell ref="A987:B987"/>
    <mergeCell ref="C987:D987"/>
    <mergeCell ref="A988:B988"/>
    <mergeCell ref="C988:D988"/>
    <mergeCell ref="A989:B989"/>
    <mergeCell ref="C989:D989"/>
    <mergeCell ref="A990:B990"/>
    <mergeCell ref="C990:D990"/>
    <mergeCell ref="A991:B991"/>
    <mergeCell ref="C991:D991"/>
    <mergeCell ref="A992:B992"/>
    <mergeCell ref="C992:D992"/>
    <mergeCell ref="A993:B993"/>
    <mergeCell ref="C993:D993"/>
    <mergeCell ref="A994:B994"/>
    <mergeCell ref="C994:D994"/>
    <mergeCell ref="A995:B995"/>
    <mergeCell ref="C995:D995"/>
    <mergeCell ref="A996:B996"/>
    <mergeCell ref="C996:D996"/>
    <mergeCell ref="A997:B997"/>
    <mergeCell ref="C997:D997"/>
    <mergeCell ref="A998:B998"/>
    <mergeCell ref="C998:D998"/>
    <mergeCell ref="A999:B999"/>
    <mergeCell ref="C999:D999"/>
    <mergeCell ref="A1000:B1000"/>
    <mergeCell ref="C1000:D1000"/>
    <mergeCell ref="A1001:B1001"/>
    <mergeCell ref="C1001:D1001"/>
    <mergeCell ref="A1002:B1002"/>
    <mergeCell ref="C1002:D1002"/>
    <mergeCell ref="A1003:B1003"/>
    <mergeCell ref="C1003:D1003"/>
    <mergeCell ref="A1004:B1004"/>
    <mergeCell ref="C1004:D1004"/>
    <mergeCell ref="A1005:B1005"/>
    <mergeCell ref="C1005:D1005"/>
    <mergeCell ref="A1006:B1006"/>
    <mergeCell ref="C1006:D1006"/>
    <mergeCell ref="A1007:B1007"/>
    <mergeCell ref="C1007:D1007"/>
    <mergeCell ref="A1008:B1008"/>
    <mergeCell ref="C1008:D1008"/>
    <mergeCell ref="A1009:B1009"/>
    <mergeCell ref="C1009:D1009"/>
    <mergeCell ref="A1010:B1010"/>
    <mergeCell ref="C1010:D1010"/>
    <mergeCell ref="A1011:B1011"/>
    <mergeCell ref="C1011:D1011"/>
    <mergeCell ref="A1021:B1021"/>
    <mergeCell ref="C1021:D1021"/>
    <mergeCell ref="A1022:B1022"/>
    <mergeCell ref="C1022:D1022"/>
    <mergeCell ref="A1023:B1023"/>
    <mergeCell ref="C1023:D1023"/>
    <mergeCell ref="A1024:B1024"/>
    <mergeCell ref="C1024:D1024"/>
    <mergeCell ref="A1025:B1025"/>
    <mergeCell ref="C1025:D1025"/>
    <mergeCell ref="A1026:B1026"/>
    <mergeCell ref="C1026:D1026"/>
    <mergeCell ref="A1027:B1027"/>
    <mergeCell ref="C1027:D1027"/>
    <mergeCell ref="A1012:B1012"/>
    <mergeCell ref="C1012:D1012"/>
    <mergeCell ref="A1013:B1013"/>
    <mergeCell ref="C1013:D1013"/>
    <mergeCell ref="A1014:B1014"/>
    <mergeCell ref="C1014:D1014"/>
    <mergeCell ref="A1015:B1015"/>
    <mergeCell ref="C1015:D1015"/>
    <mergeCell ref="A1016:B1016"/>
    <mergeCell ref="C1016:D1016"/>
    <mergeCell ref="A1017:B1017"/>
    <mergeCell ref="C1017:D1017"/>
    <mergeCell ref="A1018:B1018"/>
    <mergeCell ref="C1018:D1018"/>
    <mergeCell ref="A1019:B1019"/>
    <mergeCell ref="C1019:D1019"/>
    <mergeCell ref="A1020:B1020"/>
    <mergeCell ref="C1020:D1020"/>
    <mergeCell ref="A1170:B1170"/>
    <mergeCell ref="C1170:D1170"/>
    <mergeCell ref="A1160:B1160"/>
    <mergeCell ref="C1160:D1160"/>
    <mergeCell ref="A1161:B1161"/>
    <mergeCell ref="C1161:D1161"/>
    <mergeCell ref="A1162:B1162"/>
    <mergeCell ref="C1162:D1162"/>
    <mergeCell ref="A1163:B1163"/>
    <mergeCell ref="C1163:D1163"/>
    <mergeCell ref="A1164:B1164"/>
    <mergeCell ref="C1164:D1164"/>
    <mergeCell ref="A1165:B1165"/>
    <mergeCell ref="C1165:D1165"/>
    <mergeCell ref="A1166:B1166"/>
    <mergeCell ref="C1166:D1166"/>
    <mergeCell ref="A1180:B1180"/>
    <mergeCell ref="C1180:D1180"/>
    <mergeCell ref="A1181:B1181"/>
    <mergeCell ref="C1181:D1181"/>
    <mergeCell ref="A1182:B1182"/>
    <mergeCell ref="C1182:D1182"/>
    <mergeCell ref="A1183:B1183"/>
    <mergeCell ref="C1183:D1183"/>
    <mergeCell ref="A1184:B1184"/>
    <mergeCell ref="C1184:D1184"/>
    <mergeCell ref="A1185:B1185"/>
    <mergeCell ref="C1185:D1185"/>
    <mergeCell ref="A1171:B1171"/>
    <mergeCell ref="C1171:D1171"/>
    <mergeCell ref="A1172:B1172"/>
    <mergeCell ref="C1172:D1172"/>
    <mergeCell ref="A1173:B1173"/>
    <mergeCell ref="C1173:D1173"/>
    <mergeCell ref="A1174:B1174"/>
    <mergeCell ref="C1174:D1174"/>
    <mergeCell ref="A1175:B1175"/>
    <mergeCell ref="C1175:D1175"/>
    <mergeCell ref="A1176:B1176"/>
    <mergeCell ref="C1176:D1176"/>
    <mergeCell ref="A1177:B1177"/>
    <mergeCell ref="C1177:D1177"/>
    <mergeCell ref="A1178:B1178"/>
    <mergeCell ref="C1178:D1178"/>
    <mergeCell ref="A1179:B1179"/>
    <mergeCell ref="C1179:D1179"/>
    <mergeCell ref="A1151:B1151"/>
    <mergeCell ref="C1151:D1151"/>
    <mergeCell ref="A1152:B1152"/>
    <mergeCell ref="C1152:D1152"/>
    <mergeCell ref="A1153:B1153"/>
    <mergeCell ref="C1153:D1153"/>
    <mergeCell ref="A1154:B1154"/>
    <mergeCell ref="C1154:D1154"/>
    <mergeCell ref="A1155:B1155"/>
    <mergeCell ref="C1155:D1155"/>
    <mergeCell ref="A1156:B1156"/>
    <mergeCell ref="C1156:D1156"/>
    <mergeCell ref="A1157:B1157"/>
    <mergeCell ref="C1157:D1157"/>
    <mergeCell ref="A1158:B1158"/>
    <mergeCell ref="C1158:D1158"/>
    <mergeCell ref="A1159:B1159"/>
    <mergeCell ref="C1159:D1159"/>
    <mergeCell ref="A1136:B1136"/>
    <mergeCell ref="C1136:D1136"/>
    <mergeCell ref="A1137:B1137"/>
    <mergeCell ref="C1137:D1137"/>
    <mergeCell ref="A1138:B1138"/>
    <mergeCell ref="C1138:D1138"/>
    <mergeCell ref="A1139:B1139"/>
    <mergeCell ref="C1139:D1139"/>
    <mergeCell ref="A1140:B1140"/>
    <mergeCell ref="C1140:D1140"/>
    <mergeCell ref="A1141:B1141"/>
    <mergeCell ref="C1141:D1141"/>
    <mergeCell ref="A1142:B1142"/>
    <mergeCell ref="C1142:D1142"/>
    <mergeCell ref="A1143:B1143"/>
    <mergeCell ref="C1143:D1143"/>
    <mergeCell ref="A1144:B1144"/>
    <mergeCell ref="C1144:D1144"/>
    <mergeCell ref="A1145:B1145"/>
    <mergeCell ref="C1145:D1145"/>
    <mergeCell ref="A1146:B1146"/>
    <mergeCell ref="C1146:D1146"/>
    <mergeCell ref="A1147:B1147"/>
    <mergeCell ref="C1147:D1147"/>
    <mergeCell ref="A1148:B1148"/>
    <mergeCell ref="C1148:D1148"/>
    <mergeCell ref="A1149:B1149"/>
    <mergeCell ref="C1149:D1149"/>
    <mergeCell ref="A1150:B1150"/>
    <mergeCell ref="C1150:D1150"/>
    <mergeCell ref="A1113:B1113"/>
    <mergeCell ref="C1113:D1113"/>
    <mergeCell ref="A1114:B1114"/>
    <mergeCell ref="C1114:D1114"/>
    <mergeCell ref="A1115:B1115"/>
    <mergeCell ref="C1115:D1115"/>
    <mergeCell ref="A1116:B1116"/>
    <mergeCell ref="C1116:D1116"/>
    <mergeCell ref="A1117:B1117"/>
    <mergeCell ref="C1117:D1117"/>
    <mergeCell ref="A1118:B1118"/>
    <mergeCell ref="C1118:D1118"/>
    <mergeCell ref="A1119:B1119"/>
    <mergeCell ref="C1119:D1119"/>
    <mergeCell ref="A1120:B1120"/>
    <mergeCell ref="C1120:D1120"/>
    <mergeCell ref="A1121:B1121"/>
    <mergeCell ref="C1121:D1121"/>
    <mergeCell ref="A1122:B1122"/>
    <mergeCell ref="C1122:D1122"/>
    <mergeCell ref="A1123:B1123"/>
    <mergeCell ref="C1123:D1123"/>
    <mergeCell ref="A1124:B1124"/>
    <mergeCell ref="C1124:D1124"/>
    <mergeCell ref="A1125:B1125"/>
    <mergeCell ref="C1125:D1125"/>
    <mergeCell ref="A1126:B1126"/>
    <mergeCell ref="C1126:D1126"/>
    <mergeCell ref="A1127:B1127"/>
    <mergeCell ref="C1127:D1127"/>
    <mergeCell ref="A1128:B1128"/>
    <mergeCell ref="C1128:D1128"/>
    <mergeCell ref="A1129:B1129"/>
    <mergeCell ref="C1129:D1129"/>
    <mergeCell ref="A1130:B1130"/>
    <mergeCell ref="C1130:D1130"/>
    <mergeCell ref="A1131:B1131"/>
    <mergeCell ref="C1131:D1131"/>
    <mergeCell ref="A1094:B1094"/>
    <mergeCell ref="C1094:D1094"/>
    <mergeCell ref="A1095:B1095"/>
    <mergeCell ref="C1095:D1095"/>
    <mergeCell ref="A1096:B1096"/>
    <mergeCell ref="C1096:D1096"/>
    <mergeCell ref="A1097:B1097"/>
    <mergeCell ref="C1097:D1097"/>
    <mergeCell ref="A1098:B1098"/>
    <mergeCell ref="C1098:D1098"/>
    <mergeCell ref="A1099:B1099"/>
    <mergeCell ref="C1099:D1099"/>
    <mergeCell ref="A1100:B1100"/>
    <mergeCell ref="C1100:D1100"/>
    <mergeCell ref="A1101:B1101"/>
    <mergeCell ref="C1101:D1101"/>
    <mergeCell ref="A1102:B1102"/>
    <mergeCell ref="C1102:D1102"/>
    <mergeCell ref="A1103:B1103"/>
    <mergeCell ref="C1103:D1103"/>
    <mergeCell ref="A1104:B1104"/>
    <mergeCell ref="C1104:D1104"/>
    <mergeCell ref="A1105:B1105"/>
    <mergeCell ref="C1105:D1105"/>
    <mergeCell ref="A1106:B1106"/>
    <mergeCell ref="C1106:D1106"/>
    <mergeCell ref="A1107:B1107"/>
    <mergeCell ref="C1107:D1107"/>
    <mergeCell ref="A1108:B1108"/>
    <mergeCell ref="C1108:D1108"/>
    <mergeCell ref="A1109:B1109"/>
    <mergeCell ref="C1109:D1109"/>
    <mergeCell ref="A1110:B1110"/>
    <mergeCell ref="C1110:D1110"/>
    <mergeCell ref="A1111:B1111"/>
    <mergeCell ref="C1111:D1111"/>
    <mergeCell ref="A1112:B1112"/>
    <mergeCell ref="C1112:D1112"/>
    <mergeCell ref="A1075:B1075"/>
    <mergeCell ref="C1075:D1075"/>
    <mergeCell ref="A1076:B1076"/>
    <mergeCell ref="C1076:D1076"/>
    <mergeCell ref="A1077:B1077"/>
    <mergeCell ref="C1077:D1077"/>
    <mergeCell ref="A1078:B1078"/>
    <mergeCell ref="C1078:D1078"/>
    <mergeCell ref="A1079:B1079"/>
    <mergeCell ref="C1079:D1079"/>
    <mergeCell ref="A1080:B1080"/>
    <mergeCell ref="C1080:D1080"/>
    <mergeCell ref="A1081:B1081"/>
    <mergeCell ref="C1081:D1081"/>
    <mergeCell ref="A1082:B1082"/>
    <mergeCell ref="C1082:D1082"/>
    <mergeCell ref="A1083:B1083"/>
    <mergeCell ref="C1083:D1083"/>
    <mergeCell ref="A1084:B1084"/>
    <mergeCell ref="C1084:D1084"/>
    <mergeCell ref="A1085:B1085"/>
    <mergeCell ref="C1085:D1085"/>
    <mergeCell ref="A1086:B1086"/>
    <mergeCell ref="C1086:D1086"/>
    <mergeCell ref="A1087:B1087"/>
    <mergeCell ref="C1087:D1087"/>
    <mergeCell ref="A1088:B1088"/>
    <mergeCell ref="C1088:D1088"/>
    <mergeCell ref="A1089:B1089"/>
    <mergeCell ref="C1089:D1089"/>
    <mergeCell ref="A1090:B1090"/>
    <mergeCell ref="C1090:D1090"/>
    <mergeCell ref="A1091:B1091"/>
    <mergeCell ref="C1091:D1091"/>
    <mergeCell ref="A1092:B1092"/>
    <mergeCell ref="C1092:D1092"/>
    <mergeCell ref="A1093:B1093"/>
    <mergeCell ref="C1093:D1093"/>
    <mergeCell ref="A1056:B1056"/>
    <mergeCell ref="C1056:D1056"/>
    <mergeCell ref="A1057:B1057"/>
    <mergeCell ref="C1057:D1057"/>
    <mergeCell ref="A1058:B1058"/>
    <mergeCell ref="C1058:D1058"/>
    <mergeCell ref="A1059:B1059"/>
    <mergeCell ref="C1059:D1059"/>
    <mergeCell ref="A1060:B1060"/>
    <mergeCell ref="C1060:D1060"/>
    <mergeCell ref="A1061:B1061"/>
    <mergeCell ref="C1061:D1061"/>
    <mergeCell ref="A1062:B1062"/>
    <mergeCell ref="C1062:D1062"/>
    <mergeCell ref="A1063:B1063"/>
    <mergeCell ref="C1063:D1063"/>
    <mergeCell ref="A1064:B1064"/>
    <mergeCell ref="C1064:D1064"/>
    <mergeCell ref="A1065:B1065"/>
    <mergeCell ref="C1065:D1065"/>
    <mergeCell ref="A1066:B1066"/>
    <mergeCell ref="C1066:D1066"/>
    <mergeCell ref="A1067:B1067"/>
    <mergeCell ref="C1067:D1067"/>
    <mergeCell ref="A1068:B1068"/>
    <mergeCell ref="C1068:D1068"/>
    <mergeCell ref="A1069:B1069"/>
    <mergeCell ref="C1069:D1069"/>
    <mergeCell ref="A1070:B1070"/>
    <mergeCell ref="C1070:D1070"/>
    <mergeCell ref="A1071:B1071"/>
    <mergeCell ref="C1071:D1071"/>
    <mergeCell ref="A1072:B1072"/>
    <mergeCell ref="C1072:D1072"/>
    <mergeCell ref="A1073:B1073"/>
    <mergeCell ref="C1073:D1073"/>
    <mergeCell ref="A1074:B1074"/>
    <mergeCell ref="C1074:D1074"/>
    <mergeCell ref="A1294:B1294"/>
    <mergeCell ref="C1294:D1294"/>
    <mergeCell ref="A1295:B1295"/>
    <mergeCell ref="C1295:D1295"/>
    <mergeCell ref="A1283:B1283"/>
    <mergeCell ref="C1283:D1283"/>
    <mergeCell ref="A1284:B1284"/>
    <mergeCell ref="C1284:D1284"/>
    <mergeCell ref="A1285:B1285"/>
    <mergeCell ref="C1285:D1285"/>
    <mergeCell ref="A1286:B1286"/>
    <mergeCell ref="C1286:D1286"/>
    <mergeCell ref="A1287:B1287"/>
    <mergeCell ref="C1287:D1287"/>
    <mergeCell ref="A1288:B1288"/>
    <mergeCell ref="C1288:D1288"/>
    <mergeCell ref="A1289:B1289"/>
    <mergeCell ref="C1289:D1289"/>
    <mergeCell ref="A1296:B1296"/>
    <mergeCell ref="C1296:D1296"/>
    <mergeCell ref="A1297:B1297"/>
    <mergeCell ref="C1297:D1297"/>
    <mergeCell ref="A1298:B1298"/>
    <mergeCell ref="C1298:D1298"/>
    <mergeCell ref="A1299:B1299"/>
    <mergeCell ref="C1299:D1299"/>
    <mergeCell ref="A1300:B1300"/>
    <mergeCell ref="C1300:D1300"/>
    <mergeCell ref="A1301:B1301"/>
    <mergeCell ref="C1301:D1301"/>
    <mergeCell ref="A1302:B1302"/>
    <mergeCell ref="C1302:D1302"/>
    <mergeCell ref="A1303:B1303"/>
    <mergeCell ref="C1303:D1303"/>
    <mergeCell ref="A1304:B1304"/>
    <mergeCell ref="C1304:D1304"/>
    <mergeCell ref="A1305:B1305"/>
    <mergeCell ref="C1305:D1305"/>
    <mergeCell ref="A1306:B1306"/>
    <mergeCell ref="C1306:D1306"/>
    <mergeCell ref="A1307:B1307"/>
    <mergeCell ref="C1307:D1307"/>
    <mergeCell ref="A1308:B1308"/>
    <mergeCell ref="C1308:D1308"/>
    <mergeCell ref="A1309:B1309"/>
    <mergeCell ref="C1309:D1309"/>
    <mergeCell ref="A1310:B1310"/>
    <mergeCell ref="C1310:D1310"/>
    <mergeCell ref="A1410:B1410"/>
    <mergeCell ref="C1410:D1410"/>
    <mergeCell ref="A1411:B1411"/>
    <mergeCell ref="C1411:D1411"/>
    <mergeCell ref="A1412:B1412"/>
    <mergeCell ref="C1412:D1412"/>
    <mergeCell ref="A1382:B1382"/>
    <mergeCell ref="C1382:D1382"/>
    <mergeCell ref="A1383:B1383"/>
    <mergeCell ref="C1383:D1383"/>
    <mergeCell ref="A1384:B1384"/>
    <mergeCell ref="C1384:D1384"/>
    <mergeCell ref="A1385:B1385"/>
    <mergeCell ref="C1385:D1385"/>
    <mergeCell ref="A1386:B1386"/>
    <mergeCell ref="C1386:D1386"/>
    <mergeCell ref="A1387:B1387"/>
    <mergeCell ref="C1387:D1387"/>
    <mergeCell ref="A1388:B1388"/>
    <mergeCell ref="C1388:D1388"/>
    <mergeCell ref="A1413:B1413"/>
    <mergeCell ref="C1413:D1413"/>
    <mergeCell ref="A1414:B1414"/>
    <mergeCell ref="C1414:D1414"/>
    <mergeCell ref="A1415:B1415"/>
    <mergeCell ref="C1415:D1415"/>
    <mergeCell ref="A1416:B1416"/>
    <mergeCell ref="C1416:D1416"/>
    <mergeCell ref="A1417:B1417"/>
    <mergeCell ref="C1417:D1417"/>
    <mergeCell ref="A1418:B1418"/>
    <mergeCell ref="C1418:D1418"/>
    <mergeCell ref="A1419:B1419"/>
    <mergeCell ref="C1419:D1419"/>
    <mergeCell ref="A1420:B1420"/>
    <mergeCell ref="C1420:D1420"/>
    <mergeCell ref="A1421:B1421"/>
    <mergeCell ref="C1421:D1421"/>
    <mergeCell ref="A1422:B1422"/>
    <mergeCell ref="C1422:D1422"/>
    <mergeCell ref="A1268:B1268"/>
    <mergeCell ref="C1268:D1268"/>
    <mergeCell ref="A1269:B1269"/>
    <mergeCell ref="C1269:D1269"/>
    <mergeCell ref="A1270:B1270"/>
    <mergeCell ref="C1270:D1270"/>
    <mergeCell ref="A1271:B1271"/>
    <mergeCell ref="C1271:D1271"/>
    <mergeCell ref="A1272:B1272"/>
    <mergeCell ref="C1272:D1272"/>
    <mergeCell ref="A1273:B1273"/>
    <mergeCell ref="C1273:D1273"/>
    <mergeCell ref="A1274:B1274"/>
    <mergeCell ref="C1274:D1274"/>
    <mergeCell ref="A1275:B1275"/>
    <mergeCell ref="C1275:D1275"/>
    <mergeCell ref="A1276:B1276"/>
    <mergeCell ref="C1276:D1276"/>
    <mergeCell ref="A1277:B1277"/>
    <mergeCell ref="C1277:D1277"/>
    <mergeCell ref="A1278:B1278"/>
    <mergeCell ref="C1278:D1278"/>
    <mergeCell ref="A1279:B1279"/>
    <mergeCell ref="C1279:D1279"/>
    <mergeCell ref="A1280:B1280"/>
    <mergeCell ref="C1280:D1280"/>
    <mergeCell ref="A1281:B1281"/>
    <mergeCell ref="C1281:D1281"/>
    <mergeCell ref="A1282:B1282"/>
    <mergeCell ref="C1282:D1282"/>
    <mergeCell ref="A1290:B1290"/>
    <mergeCell ref="C1290:D1290"/>
    <mergeCell ref="A1291:B1291"/>
    <mergeCell ref="C1291:D1291"/>
    <mergeCell ref="A1292:B1292"/>
    <mergeCell ref="C1292:D1292"/>
    <mergeCell ref="A1293:B1293"/>
    <mergeCell ref="C1293:D1293"/>
    <mergeCell ref="A1241:B1241"/>
    <mergeCell ref="C1241:D1241"/>
    <mergeCell ref="A1242:B1242"/>
    <mergeCell ref="C1242:D1242"/>
    <mergeCell ref="A1243:B1243"/>
    <mergeCell ref="C1243:D1243"/>
    <mergeCell ref="A1244:B1244"/>
    <mergeCell ref="C1244:D1244"/>
    <mergeCell ref="A1245:B1245"/>
    <mergeCell ref="C1245:D1245"/>
    <mergeCell ref="A1246:B1246"/>
    <mergeCell ref="C1246:D1246"/>
    <mergeCell ref="A1247:B1247"/>
    <mergeCell ref="C1247:D1247"/>
    <mergeCell ref="A1248:B1248"/>
    <mergeCell ref="C1248:D1248"/>
    <mergeCell ref="A1249:B1249"/>
    <mergeCell ref="C1249:D1249"/>
    <mergeCell ref="A1250:B1250"/>
    <mergeCell ref="C1250:D1250"/>
    <mergeCell ref="A1251:B1251"/>
    <mergeCell ref="C1251:D1251"/>
    <mergeCell ref="A1252:B1252"/>
    <mergeCell ref="C1252:D1252"/>
    <mergeCell ref="A1260:B1260"/>
    <mergeCell ref="C1260:D1260"/>
    <mergeCell ref="A1261:B1261"/>
    <mergeCell ref="C1261:D1261"/>
    <mergeCell ref="A1262:B1262"/>
    <mergeCell ref="C1262:D1262"/>
    <mergeCell ref="A1263:B1263"/>
    <mergeCell ref="C1263:D1263"/>
    <mergeCell ref="A1264:B1264"/>
    <mergeCell ref="C1264:D1264"/>
    <mergeCell ref="A1265:B1265"/>
    <mergeCell ref="C1265:D1265"/>
    <mergeCell ref="A1266:B1266"/>
    <mergeCell ref="C1266:D1266"/>
    <mergeCell ref="A1380:B1380"/>
    <mergeCell ref="C1380:D1380"/>
    <mergeCell ref="A1381:B1381"/>
    <mergeCell ref="C1381:D1381"/>
    <mergeCell ref="A1324:B1324"/>
    <mergeCell ref="C1324:D1324"/>
    <mergeCell ref="A1325:B1325"/>
    <mergeCell ref="C1325:D1325"/>
    <mergeCell ref="A1326:B1326"/>
    <mergeCell ref="C1326:D1326"/>
    <mergeCell ref="A1327:B1327"/>
    <mergeCell ref="C1327:D1327"/>
    <mergeCell ref="A1328:B1328"/>
    <mergeCell ref="C1328:D1328"/>
    <mergeCell ref="A1329:B1329"/>
    <mergeCell ref="C1329:D1329"/>
    <mergeCell ref="A1330:B1330"/>
    <mergeCell ref="C1330:D1330"/>
    <mergeCell ref="A1389:B1389"/>
    <mergeCell ref="C1389:D1389"/>
    <mergeCell ref="A1390:B1390"/>
    <mergeCell ref="C1390:D1390"/>
    <mergeCell ref="A1391:B1391"/>
    <mergeCell ref="C1391:D1391"/>
    <mergeCell ref="A1392:B1392"/>
    <mergeCell ref="C1392:D1392"/>
    <mergeCell ref="A1393:B1393"/>
    <mergeCell ref="C1393:D1393"/>
    <mergeCell ref="A1394:B1394"/>
    <mergeCell ref="C1394:D1394"/>
    <mergeCell ref="A1395:B1395"/>
    <mergeCell ref="C1395:D1395"/>
    <mergeCell ref="A1396:B1396"/>
    <mergeCell ref="C1396:D1396"/>
    <mergeCell ref="A1397:B1397"/>
    <mergeCell ref="C1397:D1397"/>
    <mergeCell ref="A1398:B1398"/>
    <mergeCell ref="C1398:D1398"/>
    <mergeCell ref="A1399:B1399"/>
    <mergeCell ref="C1399:D1399"/>
    <mergeCell ref="A1400:B1400"/>
    <mergeCell ref="C1400:D1400"/>
    <mergeCell ref="A1401:B1401"/>
    <mergeCell ref="C1401:D1401"/>
    <mergeCell ref="A1402:B1402"/>
    <mergeCell ref="C1402:D1402"/>
    <mergeCell ref="A1403:B1403"/>
    <mergeCell ref="C1403:D1403"/>
    <mergeCell ref="A1404:B1404"/>
    <mergeCell ref="C1404:D1404"/>
    <mergeCell ref="A1405:B1405"/>
    <mergeCell ref="C1405:D1405"/>
    <mergeCell ref="A1406:B1406"/>
    <mergeCell ref="C1406:D1406"/>
    <mergeCell ref="A1407:B1407"/>
    <mergeCell ref="C1407:D1407"/>
    <mergeCell ref="A1408:B1408"/>
    <mergeCell ref="C1408:D1408"/>
    <mergeCell ref="A1409:B1409"/>
    <mergeCell ref="C1409:D1409"/>
    <mergeCell ref="A1311:B1311"/>
    <mergeCell ref="C1311:D1311"/>
    <mergeCell ref="A1312:B1312"/>
    <mergeCell ref="C1312:D1312"/>
    <mergeCell ref="A1313:B1313"/>
    <mergeCell ref="C1313:D1313"/>
    <mergeCell ref="A1314:B1314"/>
    <mergeCell ref="C1314:D1314"/>
    <mergeCell ref="A1315:B1315"/>
    <mergeCell ref="C1315:D1315"/>
    <mergeCell ref="A1316:B1316"/>
    <mergeCell ref="C1316:D1316"/>
    <mergeCell ref="A1317:B1317"/>
    <mergeCell ref="C1317:D1317"/>
    <mergeCell ref="A1318:B1318"/>
    <mergeCell ref="C1318:D1318"/>
    <mergeCell ref="A1319:B1319"/>
    <mergeCell ref="C1319:D1319"/>
    <mergeCell ref="A1320:B1320"/>
    <mergeCell ref="C1320:D1320"/>
    <mergeCell ref="A1321:B1321"/>
    <mergeCell ref="C1321:D1321"/>
    <mergeCell ref="A1322:B1322"/>
    <mergeCell ref="C1322:D1322"/>
    <mergeCell ref="A1323:B1323"/>
    <mergeCell ref="C1323:D1323"/>
    <mergeCell ref="A1331:B1331"/>
    <mergeCell ref="C1331:D1331"/>
    <mergeCell ref="A1332:B1332"/>
    <mergeCell ref="C1332:D1332"/>
    <mergeCell ref="A1333:B1333"/>
    <mergeCell ref="C1333:D1333"/>
    <mergeCell ref="A1334:B1334"/>
    <mergeCell ref="C1334:D1334"/>
    <mergeCell ref="A1335:B1335"/>
    <mergeCell ref="C1335:D1335"/>
    <mergeCell ref="A1336:B1336"/>
    <mergeCell ref="C1336:D1336"/>
    <mergeCell ref="A1337:B1337"/>
    <mergeCell ref="C1337:D1337"/>
    <mergeCell ref="A1338:B1338"/>
    <mergeCell ref="C1338:D1338"/>
    <mergeCell ref="A1339:B1339"/>
    <mergeCell ref="C1339:D1339"/>
    <mergeCell ref="A1340:B1340"/>
    <mergeCell ref="C1340:D1340"/>
    <mergeCell ref="A1341:B1341"/>
    <mergeCell ref="C1341:D1341"/>
    <mergeCell ref="A1342:B1342"/>
    <mergeCell ref="C1342:D1342"/>
    <mergeCell ref="A1343:B1343"/>
    <mergeCell ref="C1343:D1343"/>
    <mergeCell ref="A1344:B1344"/>
    <mergeCell ref="C1344:D1344"/>
    <mergeCell ref="A1345:B1345"/>
    <mergeCell ref="C1345:D1345"/>
    <mergeCell ref="A1346:B1346"/>
    <mergeCell ref="C1346:D1346"/>
    <mergeCell ref="A1347:B1347"/>
    <mergeCell ref="C1347:D1347"/>
    <mergeCell ref="A1348:B1348"/>
    <mergeCell ref="C1348:D1348"/>
    <mergeCell ref="A1349:B1349"/>
    <mergeCell ref="C1349:D1349"/>
    <mergeCell ref="A1350:B1350"/>
    <mergeCell ref="C1350:D1350"/>
    <mergeCell ref="A1351:B1351"/>
    <mergeCell ref="C1351:D1351"/>
    <mergeCell ref="A1352:B1352"/>
    <mergeCell ref="C1352:D1352"/>
    <mergeCell ref="A1353:B1353"/>
    <mergeCell ref="C1353:D1353"/>
    <mergeCell ref="A1354:B1354"/>
    <mergeCell ref="C1354:D1354"/>
    <mergeCell ref="A1355:B1355"/>
    <mergeCell ref="C1355:D1355"/>
    <mergeCell ref="A1356:B1356"/>
    <mergeCell ref="C1356:D1356"/>
    <mergeCell ref="A1357:B1357"/>
    <mergeCell ref="C1357:D1357"/>
    <mergeCell ref="A1358:B1358"/>
    <mergeCell ref="C1358:D1358"/>
    <mergeCell ref="A1359:B1359"/>
    <mergeCell ref="C1359:D1359"/>
    <mergeCell ref="A1360:B1360"/>
    <mergeCell ref="C1360:D1360"/>
    <mergeCell ref="A1361:B1361"/>
    <mergeCell ref="C1361:D1361"/>
    <mergeCell ref="A1362:B1362"/>
    <mergeCell ref="C1362:D1362"/>
    <mergeCell ref="A1363:B1363"/>
    <mergeCell ref="C1363:D1363"/>
    <mergeCell ref="A1364:B1364"/>
    <mergeCell ref="C1364:D1364"/>
    <mergeCell ref="A1365:B1365"/>
    <mergeCell ref="C1365:D1365"/>
    <mergeCell ref="A1366:B1366"/>
    <mergeCell ref="C1366:D1366"/>
    <mergeCell ref="A1367:B1367"/>
    <mergeCell ref="C1367:D1367"/>
    <mergeCell ref="A1368:B1368"/>
    <mergeCell ref="C1368:D1368"/>
    <mergeCell ref="A1369:B1369"/>
    <mergeCell ref="C1369:D1369"/>
    <mergeCell ref="A1370:B1370"/>
    <mergeCell ref="C1370:D1370"/>
    <mergeCell ref="A1371:B1371"/>
    <mergeCell ref="C1371:D1371"/>
    <mergeCell ref="A1372:B1372"/>
    <mergeCell ref="C1372:D1372"/>
    <mergeCell ref="A1373:B1373"/>
    <mergeCell ref="C1373:D1373"/>
    <mergeCell ref="A1374:B1374"/>
    <mergeCell ref="C1374:D1374"/>
    <mergeCell ref="A1375:B1375"/>
    <mergeCell ref="C1375:D1375"/>
    <mergeCell ref="A1376:B1376"/>
    <mergeCell ref="C1376:D1376"/>
    <mergeCell ref="A1377:B1377"/>
    <mergeCell ref="C1377:D1377"/>
    <mergeCell ref="A1378:B1378"/>
    <mergeCell ref="C1378:D1378"/>
    <mergeCell ref="A1379:B1379"/>
    <mergeCell ref="C1379:D1379"/>
    <mergeCell ref="A1528:B1528"/>
    <mergeCell ref="C1528:D1528"/>
    <mergeCell ref="A1529:B1529"/>
    <mergeCell ref="C1529:D1529"/>
    <mergeCell ref="A1530:B1530"/>
    <mergeCell ref="C1530:D1530"/>
    <mergeCell ref="A1531:B1531"/>
    <mergeCell ref="C1531:D1531"/>
    <mergeCell ref="A1532:B1532"/>
    <mergeCell ref="C1532:D1532"/>
    <mergeCell ref="C1519:D1519"/>
    <mergeCell ref="A1520:B1520"/>
    <mergeCell ref="C1520:D1520"/>
    <mergeCell ref="A1521:B1521"/>
    <mergeCell ref="C1521:D1521"/>
    <mergeCell ref="A1522:B1522"/>
    <mergeCell ref="C1522:D1522"/>
    <mergeCell ref="A1523:B1523"/>
    <mergeCell ref="C1523:D1523"/>
    <mergeCell ref="A1524:B1524"/>
    <mergeCell ref="C1524:D1524"/>
    <mergeCell ref="A1525:B1525"/>
    <mergeCell ref="C1525:D1525"/>
    <mergeCell ref="A1496:B1496"/>
    <mergeCell ref="A1497:B1497"/>
    <mergeCell ref="C1497:D1497"/>
    <mergeCell ref="A1498:B1498"/>
    <mergeCell ref="C1498:D1498"/>
    <mergeCell ref="A1499:B1499"/>
    <mergeCell ref="C1499:D1499"/>
    <mergeCell ref="A1500:B1500"/>
    <mergeCell ref="C1500:D1500"/>
    <mergeCell ref="A1501:B1501"/>
    <mergeCell ref="C1501:D1501"/>
    <mergeCell ref="A1502:B1502"/>
    <mergeCell ref="C1502:D1502"/>
    <mergeCell ref="A1503:B1503"/>
    <mergeCell ref="C1503:D1503"/>
    <mergeCell ref="A1504:B1504"/>
    <mergeCell ref="C1504:D1504"/>
    <mergeCell ref="A1505:B1505"/>
    <mergeCell ref="C1505:D1505"/>
    <mergeCell ref="C1506:D1506"/>
    <mergeCell ref="A1507:B1507"/>
    <mergeCell ref="C1507:D1507"/>
    <mergeCell ref="A1508:B1508"/>
    <mergeCell ref="C1508:D1508"/>
    <mergeCell ref="A1509:B1509"/>
    <mergeCell ref="C1509:D1509"/>
    <mergeCell ref="A1510:B1510"/>
    <mergeCell ref="C1510:D1510"/>
    <mergeCell ref="A1511:B1511"/>
    <mergeCell ref="C1511:D1511"/>
    <mergeCell ref="A1512:B1512"/>
    <mergeCell ref="C1512:D1512"/>
    <mergeCell ref="A1695:B1695"/>
    <mergeCell ref="C1695:D1695"/>
    <mergeCell ref="A1696:B1696"/>
    <mergeCell ref="C1696:D1696"/>
    <mergeCell ref="A1513:B1513"/>
    <mergeCell ref="C1513:D1513"/>
    <mergeCell ref="A1514:B1514"/>
    <mergeCell ref="C1514:D1514"/>
    <mergeCell ref="A1515:B1515"/>
    <mergeCell ref="C1515:D1515"/>
    <mergeCell ref="A1516:B1516"/>
    <mergeCell ref="C1516:D1516"/>
    <mergeCell ref="A1517:B1517"/>
    <mergeCell ref="C1517:D1517"/>
    <mergeCell ref="A1518:B1518"/>
    <mergeCell ref="C1518:D1518"/>
    <mergeCell ref="A1519:B1519"/>
    <mergeCell ref="A1506:B1506"/>
    <mergeCell ref="C1535:D1535"/>
    <mergeCell ref="A1700:B1700"/>
    <mergeCell ref="C1700:D1700"/>
    <mergeCell ref="A1701:B1701"/>
    <mergeCell ref="C1701:D1701"/>
    <mergeCell ref="A1702:B1702"/>
    <mergeCell ref="C1702:D1702"/>
    <mergeCell ref="A1526:B1526"/>
    <mergeCell ref="C1526:D1526"/>
    <mergeCell ref="A1544:C1544"/>
    <mergeCell ref="A1543:C1543"/>
    <mergeCell ref="A1542:C1542"/>
    <mergeCell ref="A1541:C1541"/>
    <mergeCell ref="A1540:D1540"/>
    <mergeCell ref="A1527:B1527"/>
    <mergeCell ref="C1527:D1527"/>
    <mergeCell ref="A1533:B1533"/>
    <mergeCell ref="C1533:D1533"/>
    <mergeCell ref="A1534:B1534"/>
    <mergeCell ref="C1534:D1534"/>
    <mergeCell ref="A1535:B1535"/>
    <mergeCell ref="A1536:B1536"/>
    <mergeCell ref="C1536:D1536"/>
    <mergeCell ref="A1537:B1537"/>
    <mergeCell ref="C1537:D1537"/>
    <mergeCell ref="A1538:B1538"/>
    <mergeCell ref="C1538:D1538"/>
    <mergeCell ref="A1539:B1539"/>
    <mergeCell ref="C1539:D1539"/>
    <mergeCell ref="A1556:B1556"/>
    <mergeCell ref="C1556:D1556"/>
    <mergeCell ref="A1555:B1555"/>
    <mergeCell ref="C1555:D1555"/>
    <mergeCell ref="A1710:B1710"/>
    <mergeCell ref="C1710:D1710"/>
    <mergeCell ref="A1711:B1711"/>
    <mergeCell ref="C1711:D1711"/>
    <mergeCell ref="A1712:B1712"/>
    <mergeCell ref="C1712:D1712"/>
    <mergeCell ref="A1713:B1713"/>
    <mergeCell ref="C1713:D1713"/>
    <mergeCell ref="A1834:B1834"/>
    <mergeCell ref="C1834:D1834"/>
    <mergeCell ref="A1835:B1835"/>
    <mergeCell ref="C1835:D1835"/>
    <mergeCell ref="A1836:B1836"/>
    <mergeCell ref="C1836:D1836"/>
    <mergeCell ref="A1837:B1837"/>
    <mergeCell ref="C1837:D1837"/>
    <mergeCell ref="A1838:B1838"/>
    <mergeCell ref="C1838:D1838"/>
    <mergeCell ref="A1728:B1728"/>
    <mergeCell ref="C1728:D1728"/>
    <mergeCell ref="A1729:B1729"/>
    <mergeCell ref="C1729:D1729"/>
    <mergeCell ref="A1730:B1730"/>
    <mergeCell ref="C1730:D1730"/>
    <mergeCell ref="A1731:B1731"/>
    <mergeCell ref="C1731:D1731"/>
    <mergeCell ref="A1732:B1732"/>
    <mergeCell ref="C1732:D1732"/>
    <mergeCell ref="A1733:B1733"/>
    <mergeCell ref="C1733:D1733"/>
    <mergeCell ref="A1828:B1828"/>
    <mergeCell ref="C1828:D1828"/>
    <mergeCell ref="A1839:B1839"/>
    <mergeCell ref="C1839:D1839"/>
    <mergeCell ref="A1840:B1840"/>
    <mergeCell ref="C1840:D1840"/>
    <mergeCell ref="A1841:B1841"/>
    <mergeCell ref="C1841:D1841"/>
    <mergeCell ref="A1842:B1842"/>
    <mergeCell ref="C1842:D1842"/>
    <mergeCell ref="A1843:B1843"/>
    <mergeCell ref="C1843:D1843"/>
    <mergeCell ref="A1844:B1844"/>
    <mergeCell ref="C1844:D1844"/>
    <mergeCell ref="A1845:B1845"/>
    <mergeCell ref="C1845:D1845"/>
    <mergeCell ref="A1846:B1846"/>
    <mergeCell ref="C1846:D1846"/>
    <mergeCell ref="A1847:B1847"/>
    <mergeCell ref="C1847:D1847"/>
    <mergeCell ref="A1848:B1848"/>
    <mergeCell ref="C1848:D1848"/>
    <mergeCell ref="A1849:B1849"/>
    <mergeCell ref="C1849:D1849"/>
    <mergeCell ref="A1850:B1850"/>
    <mergeCell ref="C1850:D1850"/>
    <mergeCell ref="A1851:B1851"/>
    <mergeCell ref="C1851:D1851"/>
    <mergeCell ref="A1852:B1852"/>
    <mergeCell ref="C1852:D1852"/>
    <mergeCell ref="A1853:B1853"/>
    <mergeCell ref="C1853:D1853"/>
    <mergeCell ref="A1854:B1854"/>
    <mergeCell ref="C1854:D1854"/>
    <mergeCell ref="A1855:B1855"/>
    <mergeCell ref="C1855:D1855"/>
    <mergeCell ref="A1856:B1856"/>
    <mergeCell ref="C1856:D1856"/>
    <mergeCell ref="A1857:B1857"/>
    <mergeCell ref="C1857:D1857"/>
    <mergeCell ref="A1858:B1858"/>
    <mergeCell ref="C1858:D1858"/>
    <mergeCell ref="A1859:B1859"/>
    <mergeCell ref="C1859:D1859"/>
    <mergeCell ref="A1860:B1860"/>
    <mergeCell ref="C1860:D1860"/>
    <mergeCell ref="A1861:B1861"/>
    <mergeCell ref="C1861:D1861"/>
    <mergeCell ref="A1862:B1862"/>
    <mergeCell ref="C1862:D1862"/>
    <mergeCell ref="A1863:B1863"/>
    <mergeCell ref="C1863:D1863"/>
    <mergeCell ref="A1864:B1864"/>
    <mergeCell ref="C1864:D1864"/>
    <mergeCell ref="A1865:B1865"/>
    <mergeCell ref="C1865:D1865"/>
    <mergeCell ref="A1866:B1866"/>
    <mergeCell ref="C1866:D1866"/>
    <mergeCell ref="A1867:B1867"/>
    <mergeCell ref="C1867:D1867"/>
    <mergeCell ref="A1868:B1868"/>
    <mergeCell ref="C1868:D1868"/>
    <mergeCell ref="A1869:B1869"/>
    <mergeCell ref="C1869:D1869"/>
    <mergeCell ref="A1870:B1870"/>
    <mergeCell ref="C1870:D1870"/>
    <mergeCell ref="A1871:B1871"/>
    <mergeCell ref="C1871:D1871"/>
    <mergeCell ref="A1872:B1872"/>
    <mergeCell ref="C1872:D1872"/>
    <mergeCell ref="A1873:B1873"/>
    <mergeCell ref="C1873:D1873"/>
    <mergeCell ref="A1874:B1874"/>
    <mergeCell ref="C1874:D1874"/>
    <mergeCell ref="A1875:B1875"/>
    <mergeCell ref="C1875:D1875"/>
    <mergeCell ref="A1876:B1876"/>
    <mergeCell ref="C1876:D1876"/>
    <mergeCell ref="A1877:B1877"/>
    <mergeCell ref="C1877:D1877"/>
    <mergeCell ref="A1878:B1878"/>
    <mergeCell ref="C1878:D1878"/>
    <mergeCell ref="A1879:B1879"/>
    <mergeCell ref="C1879:D1879"/>
    <mergeCell ref="A1880:B1880"/>
    <mergeCell ref="C1880:D1880"/>
    <mergeCell ref="A1881:B1881"/>
    <mergeCell ref="C1881:D1881"/>
    <mergeCell ref="A1882:B1882"/>
    <mergeCell ref="C1882:D1882"/>
    <mergeCell ref="A1883:B1883"/>
    <mergeCell ref="C1883:D1883"/>
    <mergeCell ref="A1884:B1884"/>
    <mergeCell ref="C1884:D1884"/>
    <mergeCell ref="A1885:B1885"/>
    <mergeCell ref="C1885:D1885"/>
    <mergeCell ref="A1886:B1886"/>
    <mergeCell ref="C1886:D1886"/>
    <mergeCell ref="A1887:B1887"/>
    <mergeCell ref="C1887:D1887"/>
    <mergeCell ref="A1888:B1888"/>
    <mergeCell ref="C1888:D1888"/>
    <mergeCell ref="A1889:B1889"/>
    <mergeCell ref="C1889:D1889"/>
    <mergeCell ref="A1890:B1890"/>
    <mergeCell ref="C1890:D1890"/>
    <mergeCell ref="A1891:B1891"/>
    <mergeCell ref="C1891:D1891"/>
    <mergeCell ref="A1892:B1892"/>
    <mergeCell ref="C1892:D1892"/>
    <mergeCell ref="A1893:B1893"/>
    <mergeCell ref="C1893:D1893"/>
    <mergeCell ref="A1894:B1894"/>
    <mergeCell ref="C1894:D1894"/>
    <mergeCell ref="A1895:B1895"/>
    <mergeCell ref="C1895:D1895"/>
    <mergeCell ref="A1896:B1896"/>
    <mergeCell ref="C1896:D1896"/>
    <mergeCell ref="A1897:B1897"/>
    <mergeCell ref="C1897:D1897"/>
    <mergeCell ref="A1898:B1898"/>
    <mergeCell ref="C1898:D1898"/>
    <mergeCell ref="A1899:B1899"/>
    <mergeCell ref="C1899:D1899"/>
    <mergeCell ref="A1900:B1900"/>
    <mergeCell ref="C1900:D1900"/>
    <mergeCell ref="A1901:B1901"/>
    <mergeCell ref="C1901:D1901"/>
    <mergeCell ref="A1902:B1902"/>
    <mergeCell ref="C1902:D1902"/>
    <mergeCell ref="A1903:B1903"/>
    <mergeCell ref="C1903:D1903"/>
    <mergeCell ref="A1904:B1904"/>
    <mergeCell ref="C1904:D1904"/>
    <mergeCell ref="A1905:B1905"/>
    <mergeCell ref="C1905:D1905"/>
    <mergeCell ref="A1906:B1906"/>
    <mergeCell ref="C1906:D1906"/>
    <mergeCell ref="A1907:B1907"/>
    <mergeCell ref="C1907:D1907"/>
    <mergeCell ref="A1908:B1908"/>
    <mergeCell ref="C1908:D1908"/>
    <mergeCell ref="A1909:B1909"/>
    <mergeCell ref="C1909:D1909"/>
    <mergeCell ref="A1910:B1910"/>
    <mergeCell ref="C1910:D1910"/>
    <mergeCell ref="A1911:B1911"/>
    <mergeCell ref="C1911:D1911"/>
    <mergeCell ref="A1912:B1912"/>
    <mergeCell ref="C1912:D1912"/>
    <mergeCell ref="A1913:B1913"/>
    <mergeCell ref="C1913:D1913"/>
    <mergeCell ref="A1914:B1914"/>
    <mergeCell ref="C1914:D1914"/>
    <mergeCell ref="A1915:B1915"/>
    <mergeCell ref="C1915:D1915"/>
    <mergeCell ref="A1916:B1916"/>
    <mergeCell ref="C1916:D1916"/>
    <mergeCell ref="A1917:B1917"/>
    <mergeCell ref="C1917:D1917"/>
    <mergeCell ref="A1918:B1918"/>
    <mergeCell ref="C1918:D1918"/>
    <mergeCell ref="A1919:B1919"/>
    <mergeCell ref="C1919:D1919"/>
    <mergeCell ref="A1920:B1920"/>
    <mergeCell ref="C1920:D1920"/>
    <mergeCell ref="A1921:B1921"/>
    <mergeCell ref="C1921:D1921"/>
    <mergeCell ref="A1922:B1922"/>
    <mergeCell ref="C1922:D1922"/>
    <mergeCell ref="A1923:B1923"/>
    <mergeCell ref="C1923:D1923"/>
    <mergeCell ref="A1924:B1924"/>
    <mergeCell ref="C1924:D1924"/>
    <mergeCell ref="A1925:B1925"/>
    <mergeCell ref="C1925:D1925"/>
    <mergeCell ref="A1926:B1926"/>
    <mergeCell ref="C1926:D1926"/>
    <mergeCell ref="A1927:B1927"/>
    <mergeCell ref="C1927:D1927"/>
    <mergeCell ref="A1928:B1928"/>
    <mergeCell ref="C1928:D1928"/>
    <mergeCell ref="A1929:B1929"/>
    <mergeCell ref="C1929:D1929"/>
    <mergeCell ref="A1930:B1930"/>
    <mergeCell ref="C1930:D1930"/>
    <mergeCell ref="A1931:B1931"/>
    <mergeCell ref="C1931:D1931"/>
    <mergeCell ref="A1932:B1932"/>
    <mergeCell ref="C1932:D1932"/>
    <mergeCell ref="A1933:B1933"/>
    <mergeCell ref="C1933:D1933"/>
    <mergeCell ref="A1934:B1934"/>
    <mergeCell ref="C1934:D1934"/>
    <mergeCell ref="A1935:B1935"/>
    <mergeCell ref="C1935:D1935"/>
    <mergeCell ref="A1936:B1936"/>
    <mergeCell ref="C1936:D1936"/>
    <mergeCell ref="A1937:B1937"/>
    <mergeCell ref="C1937:D1937"/>
    <mergeCell ref="A1938:B1938"/>
    <mergeCell ref="C1938:D1938"/>
    <mergeCell ref="A2017:B2017"/>
    <mergeCell ref="C2017:D2017"/>
    <mergeCell ref="A2018:B2018"/>
    <mergeCell ref="C2018:D2018"/>
    <mergeCell ref="A2019:B2019"/>
    <mergeCell ref="C2019:D2019"/>
    <mergeCell ref="A2020:B2020"/>
    <mergeCell ref="C2020:D2020"/>
    <mergeCell ref="A2021:B2021"/>
    <mergeCell ref="C2021:D2021"/>
    <mergeCell ref="A2022:B2022"/>
    <mergeCell ref="C2022:D2022"/>
    <mergeCell ref="A2023:B2023"/>
    <mergeCell ref="C2023:D2023"/>
    <mergeCell ref="A2024:B2024"/>
    <mergeCell ref="C2024:D2024"/>
    <mergeCell ref="A1940:B1940"/>
    <mergeCell ref="C1940:D1940"/>
    <mergeCell ref="A1941:B1941"/>
    <mergeCell ref="C1941:D1941"/>
    <mergeCell ref="A1942:B1942"/>
    <mergeCell ref="C1942:D1942"/>
    <mergeCell ref="A1943:B1943"/>
    <mergeCell ref="C1943:D1943"/>
    <mergeCell ref="A1944:B1944"/>
    <mergeCell ref="C1944:D1944"/>
    <mergeCell ref="A1945:B1945"/>
    <mergeCell ref="C1945:D1945"/>
    <mergeCell ref="A1946:B1946"/>
    <mergeCell ref="C1946:D1946"/>
    <mergeCell ref="A2025:B2025"/>
    <mergeCell ref="C2025:D2025"/>
    <mergeCell ref="A2026:B2026"/>
    <mergeCell ref="C2026:D2026"/>
    <mergeCell ref="A2027:B2027"/>
    <mergeCell ref="C2027:D2027"/>
    <mergeCell ref="A2028:B2028"/>
    <mergeCell ref="C2028:D2028"/>
    <mergeCell ref="A2029:B2029"/>
    <mergeCell ref="C2029:D2029"/>
    <mergeCell ref="A2030:B2030"/>
    <mergeCell ref="C2030:D2030"/>
    <mergeCell ref="A2031:B2031"/>
    <mergeCell ref="C2031:D2031"/>
    <mergeCell ref="A2032:B2032"/>
    <mergeCell ref="C2032:D2032"/>
    <mergeCell ref="A2033:B2033"/>
    <mergeCell ref="C2033:D2033"/>
    <mergeCell ref="A2034:B2034"/>
    <mergeCell ref="C2034:D2034"/>
    <mergeCell ref="A2035:B2035"/>
    <mergeCell ref="C2035:D2035"/>
    <mergeCell ref="A1714:B1714"/>
    <mergeCell ref="C1714:D1714"/>
    <mergeCell ref="A1715:B1715"/>
    <mergeCell ref="C1715:D1715"/>
    <mergeCell ref="A1716:B1716"/>
    <mergeCell ref="C1716:D1716"/>
    <mergeCell ref="A1717:B1717"/>
    <mergeCell ref="C1717:D1717"/>
    <mergeCell ref="A1718:B1718"/>
    <mergeCell ref="C1718:D1718"/>
    <mergeCell ref="A1719:B1719"/>
    <mergeCell ref="C1719:D1719"/>
    <mergeCell ref="A1720:B1720"/>
    <mergeCell ref="C1720:D1720"/>
    <mergeCell ref="A1721:B1721"/>
    <mergeCell ref="C1721:D1721"/>
    <mergeCell ref="A1722:B1722"/>
    <mergeCell ref="C1722:D1722"/>
    <mergeCell ref="A1723:B1723"/>
    <mergeCell ref="C1723:D1723"/>
    <mergeCell ref="A1724:B1724"/>
    <mergeCell ref="C1724:D1724"/>
    <mergeCell ref="A1725:B1725"/>
    <mergeCell ref="C1725:D1725"/>
    <mergeCell ref="A1726:B1726"/>
    <mergeCell ref="C1726:D1726"/>
    <mergeCell ref="A1727:B1727"/>
    <mergeCell ref="C1727:D1727"/>
    <mergeCell ref="A1829:B1829"/>
    <mergeCell ref="C1829:D1829"/>
    <mergeCell ref="A1830:B1830"/>
    <mergeCell ref="C1830:D1830"/>
    <mergeCell ref="A1831:B1831"/>
    <mergeCell ref="C1831:D1831"/>
    <mergeCell ref="A1832:B1832"/>
    <mergeCell ref="C1832:D1832"/>
    <mergeCell ref="A1833:B1833"/>
    <mergeCell ref="C1833:D1833"/>
    <mergeCell ref="A1734:B1734"/>
    <mergeCell ref="C1734:D1734"/>
    <mergeCell ref="A1735:B1735"/>
    <mergeCell ref="C1735:D1735"/>
    <mergeCell ref="A1736:B1736"/>
    <mergeCell ref="C1736:D1736"/>
    <mergeCell ref="A1737:B1737"/>
    <mergeCell ref="C1737:D1737"/>
    <mergeCell ref="A1738:B1738"/>
    <mergeCell ref="C1738:D1738"/>
    <mergeCell ref="A1739:B1739"/>
    <mergeCell ref="C1739:D1739"/>
    <mergeCell ref="A1740:B1740"/>
    <mergeCell ref="C1740:D1740"/>
    <mergeCell ref="A1741:B1741"/>
    <mergeCell ref="C1741:D1741"/>
    <mergeCell ref="A1742:B1742"/>
    <mergeCell ref="C1742:D1742"/>
    <mergeCell ref="A1743:B1743"/>
    <mergeCell ref="C1743:D1743"/>
    <mergeCell ref="A1744:B1744"/>
    <mergeCell ref="C1744:D1744"/>
    <mergeCell ref="A1819:B1819"/>
    <mergeCell ref="C1819:D1819"/>
    <mergeCell ref="A1820:B1820"/>
    <mergeCell ref="C1820:D1820"/>
    <mergeCell ref="A1821:B1821"/>
    <mergeCell ref="C1821:D1821"/>
    <mergeCell ref="A1822:B1822"/>
    <mergeCell ref="C1822:D1822"/>
    <mergeCell ref="A1823:B1823"/>
    <mergeCell ref="C1823:D1823"/>
    <mergeCell ref="A1824:B1824"/>
    <mergeCell ref="C1824:D1824"/>
    <mergeCell ref="A1825:B1825"/>
    <mergeCell ref="C1825:D1825"/>
    <mergeCell ref="A1826:B1826"/>
    <mergeCell ref="C1826:D1826"/>
    <mergeCell ref="A1827:B1827"/>
    <mergeCell ref="C1827:D1827"/>
    <mergeCell ref="A1745:B1745"/>
    <mergeCell ref="C1745:D1745"/>
    <mergeCell ref="A1746:B1746"/>
    <mergeCell ref="C1746:D1746"/>
    <mergeCell ref="A1747:B1747"/>
    <mergeCell ref="C1747:D1747"/>
    <mergeCell ref="A1748:B1748"/>
    <mergeCell ref="C1748:D1748"/>
    <mergeCell ref="A1749:B1749"/>
    <mergeCell ref="C1749:D1749"/>
    <mergeCell ref="A1750:B1750"/>
    <mergeCell ref="C1750:D1750"/>
    <mergeCell ref="A1804:B1804"/>
    <mergeCell ref="C1804:D1804"/>
    <mergeCell ref="A1805:B1805"/>
    <mergeCell ref="C1805:D1805"/>
    <mergeCell ref="A1806:B1806"/>
    <mergeCell ref="C1806:D1806"/>
    <mergeCell ref="A1790:B1790"/>
    <mergeCell ref="C1790:D1790"/>
    <mergeCell ref="A1791:B1791"/>
    <mergeCell ref="C1791:D1791"/>
    <mergeCell ref="A1792:B1792"/>
    <mergeCell ref="C1792:D1792"/>
    <mergeCell ref="A1793:B1793"/>
    <mergeCell ref="C1793:D1793"/>
    <mergeCell ref="A1794:B1794"/>
    <mergeCell ref="C1794:D1794"/>
    <mergeCell ref="A1795:B1795"/>
    <mergeCell ref="C1795:D1795"/>
    <mergeCell ref="A1796:B1796"/>
    <mergeCell ref="C1796:D1796"/>
    <mergeCell ref="A1807:B1807"/>
    <mergeCell ref="C1807:D1807"/>
    <mergeCell ref="A1808:B1808"/>
    <mergeCell ref="C1808:D1808"/>
    <mergeCell ref="A1809:B1809"/>
    <mergeCell ref="C1809:D1809"/>
    <mergeCell ref="A1810:B1810"/>
    <mergeCell ref="C1810:D1810"/>
    <mergeCell ref="A1811:B1811"/>
    <mergeCell ref="C1811:D1811"/>
    <mergeCell ref="A1812:B1812"/>
    <mergeCell ref="C1812:D1812"/>
    <mergeCell ref="A1813:B1813"/>
    <mergeCell ref="C1813:D1813"/>
    <mergeCell ref="A1814:B1814"/>
    <mergeCell ref="C1814:D1814"/>
    <mergeCell ref="A1815:B1815"/>
    <mergeCell ref="C1815:D1815"/>
    <mergeCell ref="A1816:B1816"/>
    <mergeCell ref="C1816:D1816"/>
    <mergeCell ref="A1817:B1817"/>
    <mergeCell ref="C1817:D1817"/>
    <mergeCell ref="A1818:B1818"/>
    <mergeCell ref="C1818:D1818"/>
    <mergeCell ref="A1751:B1751"/>
    <mergeCell ref="C1751:D1751"/>
    <mergeCell ref="A1778:B1778"/>
    <mergeCell ref="C1778:D1778"/>
    <mergeCell ref="A1779:B1779"/>
    <mergeCell ref="C1779:D1779"/>
    <mergeCell ref="A1780:B1780"/>
    <mergeCell ref="C1780:D1780"/>
    <mergeCell ref="A1781:B1781"/>
    <mergeCell ref="C1781:D1781"/>
    <mergeCell ref="A1782:B1782"/>
    <mergeCell ref="C1782:D1782"/>
    <mergeCell ref="A1783:B1783"/>
    <mergeCell ref="C1783:D1783"/>
    <mergeCell ref="A1784:B1784"/>
    <mergeCell ref="C1784:D1784"/>
    <mergeCell ref="A1785:B1785"/>
    <mergeCell ref="C1785:D1785"/>
    <mergeCell ref="A1786:B1786"/>
    <mergeCell ref="C1786:D1786"/>
    <mergeCell ref="A1787:B1787"/>
    <mergeCell ref="C1787:D1787"/>
    <mergeCell ref="A1788:B1788"/>
    <mergeCell ref="C1788:D1788"/>
    <mergeCell ref="A1789:B1789"/>
    <mergeCell ref="C1789:D1789"/>
    <mergeCell ref="A1752:B1752"/>
    <mergeCell ref="C1752:D1752"/>
    <mergeCell ref="A1753:B1753"/>
    <mergeCell ref="C1753:D1753"/>
    <mergeCell ref="A1754:B1754"/>
    <mergeCell ref="C1754:D1754"/>
    <mergeCell ref="A1755:B1755"/>
    <mergeCell ref="C1755:D1755"/>
    <mergeCell ref="A1756:B1756"/>
    <mergeCell ref="C1756:D1756"/>
    <mergeCell ref="A1757:B1757"/>
    <mergeCell ref="C1757:D1757"/>
    <mergeCell ref="A1758:B1758"/>
    <mergeCell ref="C1758:D1758"/>
    <mergeCell ref="A1759:B1759"/>
    <mergeCell ref="C1759:D1759"/>
    <mergeCell ref="A1760:B1760"/>
    <mergeCell ref="C1760:D1760"/>
    <mergeCell ref="A1761:B1761"/>
    <mergeCell ref="C1761:D1761"/>
    <mergeCell ref="A1762:B1762"/>
    <mergeCell ref="C1762:D1762"/>
    <mergeCell ref="A1763:B1763"/>
    <mergeCell ref="C1763:D1763"/>
    <mergeCell ref="A1764:B1764"/>
    <mergeCell ref="C1764:D1764"/>
    <mergeCell ref="A1765:B1765"/>
    <mergeCell ref="C1765:D1765"/>
    <mergeCell ref="A1766:B1766"/>
    <mergeCell ref="C1766:D1766"/>
    <mergeCell ref="A1767:B1767"/>
    <mergeCell ref="C1767:D1767"/>
    <mergeCell ref="A1768:B1768"/>
    <mergeCell ref="C1768:D1768"/>
    <mergeCell ref="A1769:B1769"/>
    <mergeCell ref="C1769:D1769"/>
    <mergeCell ref="A1770:B1770"/>
    <mergeCell ref="C1770:D1770"/>
    <mergeCell ref="A1771:B1771"/>
    <mergeCell ref="C1771:D1771"/>
    <mergeCell ref="A1772:B1772"/>
    <mergeCell ref="C1772:D1772"/>
    <mergeCell ref="A1773:B1773"/>
    <mergeCell ref="C1773:D1773"/>
    <mergeCell ref="A1774:B1774"/>
    <mergeCell ref="C1774:D1774"/>
    <mergeCell ref="A1775:B1775"/>
    <mergeCell ref="C1775:D1775"/>
    <mergeCell ref="A1776:B1776"/>
    <mergeCell ref="C1776:D1776"/>
    <mergeCell ref="A1777:B1777"/>
    <mergeCell ref="C1777:D1777"/>
    <mergeCell ref="A1939:B1939"/>
    <mergeCell ref="C1939:D1939"/>
    <mergeCell ref="A1797:B1797"/>
    <mergeCell ref="C1797:D1797"/>
    <mergeCell ref="A1798:B1798"/>
    <mergeCell ref="C1798:D1798"/>
    <mergeCell ref="A1799:B1799"/>
    <mergeCell ref="C1799:D1799"/>
    <mergeCell ref="A1800:B1800"/>
    <mergeCell ref="C1800:D1800"/>
    <mergeCell ref="A1801:B1801"/>
    <mergeCell ref="C1801:D1801"/>
    <mergeCell ref="A1802:B1802"/>
    <mergeCell ref="C1802:D1802"/>
    <mergeCell ref="A1803:B1803"/>
    <mergeCell ref="C1803:D1803"/>
    <mergeCell ref="A1947:B1947"/>
    <mergeCell ref="C1947:D1947"/>
    <mergeCell ref="A1948:B1948"/>
    <mergeCell ref="C1948:D1948"/>
    <mergeCell ref="A1949:B1949"/>
    <mergeCell ref="C1949:D1949"/>
    <mergeCell ref="A1950:B1950"/>
    <mergeCell ref="C1950:D1950"/>
    <mergeCell ref="A1951:B1951"/>
    <mergeCell ref="C1951:D1951"/>
    <mergeCell ref="A1952:B1952"/>
    <mergeCell ref="C1952:D1952"/>
    <mergeCell ref="A1953:B1953"/>
    <mergeCell ref="C1953:D1953"/>
    <mergeCell ref="A1954:B1954"/>
    <mergeCell ref="C1954:D1954"/>
    <mergeCell ref="A1955:B1955"/>
    <mergeCell ref="C1955:D1955"/>
    <mergeCell ref="A1956:B1956"/>
    <mergeCell ref="C1956:D1956"/>
    <mergeCell ref="A1957:B1957"/>
    <mergeCell ref="C1957:D1957"/>
    <mergeCell ref="A1958:B1958"/>
    <mergeCell ref="C1958:D1958"/>
    <mergeCell ref="A1959:B1959"/>
    <mergeCell ref="C1959:D1959"/>
    <mergeCell ref="A1960:B1960"/>
    <mergeCell ref="C1960:D1960"/>
    <mergeCell ref="A1961:B1961"/>
    <mergeCell ref="C1961:D1961"/>
    <mergeCell ref="A2009:B2009"/>
    <mergeCell ref="C2009:D2009"/>
    <mergeCell ref="A2010:B2010"/>
    <mergeCell ref="C2010:D2010"/>
    <mergeCell ref="A2011:B2011"/>
    <mergeCell ref="C2011:D2011"/>
    <mergeCell ref="A1997:B1997"/>
    <mergeCell ref="C1997:D1997"/>
    <mergeCell ref="A1998:B1998"/>
    <mergeCell ref="C1998:D1998"/>
    <mergeCell ref="A1999:B1999"/>
    <mergeCell ref="C1999:D1999"/>
    <mergeCell ref="A2000:B2000"/>
    <mergeCell ref="C2000:D2000"/>
    <mergeCell ref="A2001:B2001"/>
    <mergeCell ref="C2001:D2001"/>
    <mergeCell ref="A2002:B2002"/>
    <mergeCell ref="C2002:D2002"/>
    <mergeCell ref="A2003:B2003"/>
    <mergeCell ref="C2003:D2003"/>
    <mergeCell ref="A1971:B1971"/>
    <mergeCell ref="C1971:D1971"/>
    <mergeCell ref="A1972:B1972"/>
    <mergeCell ref="C1972:D1972"/>
    <mergeCell ref="A2012:B2012"/>
    <mergeCell ref="C2012:D2012"/>
    <mergeCell ref="A2013:B2013"/>
    <mergeCell ref="C2013:D2013"/>
    <mergeCell ref="A2014:B2014"/>
    <mergeCell ref="C2014:D2014"/>
    <mergeCell ref="A2015:B2015"/>
    <mergeCell ref="C2015:D2015"/>
    <mergeCell ref="A2016:B2016"/>
    <mergeCell ref="C2016:D2016"/>
    <mergeCell ref="A1986:B1986"/>
    <mergeCell ref="C1986:D1986"/>
    <mergeCell ref="A1987:B1987"/>
    <mergeCell ref="C1987:D1987"/>
    <mergeCell ref="A1988:B1988"/>
    <mergeCell ref="C1988:D1988"/>
    <mergeCell ref="A1989:B1989"/>
    <mergeCell ref="C1989:D1989"/>
    <mergeCell ref="A1990:B1990"/>
    <mergeCell ref="C1990:D1990"/>
    <mergeCell ref="A1991:B1991"/>
    <mergeCell ref="C1991:D1991"/>
    <mergeCell ref="A1992:B1992"/>
    <mergeCell ref="C1992:D1992"/>
    <mergeCell ref="A1993:B1993"/>
    <mergeCell ref="C1993:D1993"/>
    <mergeCell ref="A1994:B1994"/>
    <mergeCell ref="C1994:D1994"/>
    <mergeCell ref="A1962:B1962"/>
    <mergeCell ref="C1962:D1962"/>
    <mergeCell ref="A1963:B1963"/>
    <mergeCell ref="C1963:D1963"/>
    <mergeCell ref="A1964:B1964"/>
    <mergeCell ref="C1964:D1964"/>
    <mergeCell ref="A1965:B1965"/>
    <mergeCell ref="C1965:D1965"/>
    <mergeCell ref="A1966:B1966"/>
    <mergeCell ref="C1966:D1966"/>
    <mergeCell ref="A1967:B1967"/>
    <mergeCell ref="C1967:D1967"/>
    <mergeCell ref="A1968:B1968"/>
    <mergeCell ref="C1968:D1968"/>
    <mergeCell ref="A1969:B1969"/>
    <mergeCell ref="C1969:D1969"/>
    <mergeCell ref="A1970:B1970"/>
    <mergeCell ref="C1970:D1970"/>
    <mergeCell ref="A1973:B1973"/>
    <mergeCell ref="C1973:D1973"/>
    <mergeCell ref="A1974:B1974"/>
    <mergeCell ref="C1974:D1974"/>
    <mergeCell ref="A1975:B1975"/>
    <mergeCell ref="C1975:D1975"/>
    <mergeCell ref="A1976:B1976"/>
    <mergeCell ref="C1976:D1976"/>
    <mergeCell ref="A1977:B1977"/>
    <mergeCell ref="C1977:D1977"/>
    <mergeCell ref="A1978:B1978"/>
    <mergeCell ref="C1978:D1978"/>
    <mergeCell ref="A1979:B1979"/>
    <mergeCell ref="C1979:D1979"/>
    <mergeCell ref="A1980:B1980"/>
    <mergeCell ref="C1980:D1980"/>
    <mergeCell ref="A1981:B1981"/>
    <mergeCell ref="C1981:D1981"/>
    <mergeCell ref="A1982:B1982"/>
    <mergeCell ref="C1982:D1982"/>
    <mergeCell ref="A1983:B1983"/>
    <mergeCell ref="C1983:D1983"/>
    <mergeCell ref="A1984:B1984"/>
    <mergeCell ref="C1984:D1984"/>
    <mergeCell ref="A1985:B1985"/>
    <mergeCell ref="C1985:D1985"/>
    <mergeCell ref="A2039:B2039"/>
    <mergeCell ref="C2039:D2039"/>
    <mergeCell ref="A2040:B2040"/>
    <mergeCell ref="C2040:D2040"/>
    <mergeCell ref="A2041:B2041"/>
    <mergeCell ref="C2041:D2041"/>
    <mergeCell ref="A2042:B2042"/>
    <mergeCell ref="C2042:D2042"/>
    <mergeCell ref="A2043:B2043"/>
    <mergeCell ref="C2043:D2043"/>
    <mergeCell ref="A2004:B2004"/>
    <mergeCell ref="C2004:D2004"/>
    <mergeCell ref="A2005:B2005"/>
    <mergeCell ref="C2005:D2005"/>
    <mergeCell ref="A2006:B2006"/>
    <mergeCell ref="C2006:D2006"/>
    <mergeCell ref="A2007:B2007"/>
    <mergeCell ref="C2007:D2007"/>
    <mergeCell ref="A2008:B2008"/>
    <mergeCell ref="C2008:D2008"/>
    <mergeCell ref="A1995:B1995"/>
    <mergeCell ref="C1995:D1995"/>
    <mergeCell ref="A1996:B1996"/>
    <mergeCell ref="C1996:D1996"/>
    <mergeCell ref="A2044:B2044"/>
    <mergeCell ref="C2044:D2044"/>
    <mergeCell ref="A2045:B2045"/>
    <mergeCell ref="C2045:D2045"/>
    <mergeCell ref="A2046:B2046"/>
    <mergeCell ref="C2046:D2046"/>
    <mergeCell ref="A2047:B2047"/>
    <mergeCell ref="C2047:D2047"/>
    <mergeCell ref="A2048:B2048"/>
    <mergeCell ref="C2048:D2048"/>
    <mergeCell ref="A2049:B2049"/>
    <mergeCell ref="C2049:D2049"/>
    <mergeCell ref="A2213:B2213"/>
    <mergeCell ref="C2213:D2213"/>
    <mergeCell ref="A2214:B2214"/>
    <mergeCell ref="C2214:D2214"/>
    <mergeCell ref="A2215:B2215"/>
    <mergeCell ref="C2215:D2215"/>
    <mergeCell ref="A2051:B2051"/>
    <mergeCell ref="C2051:D2051"/>
    <mergeCell ref="A2050:B2050"/>
    <mergeCell ref="C2050:D2050"/>
    <mergeCell ref="A2065:B2065"/>
    <mergeCell ref="C2065:D2065"/>
    <mergeCell ref="A2064:B2064"/>
    <mergeCell ref="C2064:D2064"/>
    <mergeCell ref="A2063:B2063"/>
    <mergeCell ref="C2063:D2063"/>
    <mergeCell ref="A2061:C2061"/>
    <mergeCell ref="A2060:C2060"/>
    <mergeCell ref="A2059:C2059"/>
    <mergeCell ref="A2058:C2058"/>
    <mergeCell ref="A2229:B2229"/>
    <mergeCell ref="C2229:D2229"/>
    <mergeCell ref="A2230:B2230"/>
    <mergeCell ref="C2230:D2230"/>
    <mergeCell ref="A2231:B2231"/>
    <mergeCell ref="C2231:D2231"/>
    <mergeCell ref="A2232:B2232"/>
    <mergeCell ref="C2232:D2232"/>
    <mergeCell ref="A2233:B2233"/>
    <mergeCell ref="C2233:D2233"/>
    <mergeCell ref="A2234:B2234"/>
    <mergeCell ref="C2234:D2234"/>
    <mergeCell ref="A2235:B2235"/>
    <mergeCell ref="C2235:D2235"/>
    <mergeCell ref="A2236:B2236"/>
    <mergeCell ref="C2236:D2236"/>
    <mergeCell ref="A2237:B2237"/>
    <mergeCell ref="C2237:D2237"/>
    <mergeCell ref="A2238:B2238"/>
    <mergeCell ref="C2238:D2238"/>
    <mergeCell ref="A2239:B2239"/>
    <mergeCell ref="C2239:D2239"/>
    <mergeCell ref="A2240:B2240"/>
    <mergeCell ref="C2240:D2240"/>
    <mergeCell ref="A2241:B2241"/>
    <mergeCell ref="C2241:D2241"/>
    <mergeCell ref="A2242:B2242"/>
    <mergeCell ref="C2242:D2242"/>
    <mergeCell ref="A2243:B2243"/>
    <mergeCell ref="C2243:D2243"/>
    <mergeCell ref="A2244:B2244"/>
    <mergeCell ref="C2244:D2244"/>
    <mergeCell ref="A2245:B2245"/>
    <mergeCell ref="C2245:D2245"/>
    <mergeCell ref="A2246:B2246"/>
    <mergeCell ref="C2246:D2246"/>
    <mergeCell ref="A2247:B2247"/>
    <mergeCell ref="C2247:D2247"/>
    <mergeCell ref="A2248:B2248"/>
    <mergeCell ref="C2248:D2248"/>
    <mergeCell ref="A2249:B2249"/>
    <mergeCell ref="C2249:D2249"/>
    <mergeCell ref="A2250:B2250"/>
    <mergeCell ref="C2250:D2250"/>
    <mergeCell ref="A2251:B2251"/>
    <mergeCell ref="C2251:D2251"/>
    <mergeCell ref="A2252:B2252"/>
    <mergeCell ref="C2252:D2252"/>
    <mergeCell ref="A2253:B2253"/>
    <mergeCell ref="C2253:D2253"/>
    <mergeCell ref="A2254:B2254"/>
    <mergeCell ref="C2254:D2254"/>
    <mergeCell ref="A2255:B2255"/>
    <mergeCell ref="C2255:D2255"/>
    <mergeCell ref="A2256:B2256"/>
    <mergeCell ref="C2256:D2256"/>
    <mergeCell ref="A2257:B2257"/>
    <mergeCell ref="C2257:D2257"/>
    <mergeCell ref="A2258:B2258"/>
    <mergeCell ref="C2258:D2258"/>
    <mergeCell ref="A2259:B2259"/>
    <mergeCell ref="C2259:D2259"/>
    <mergeCell ref="A2260:B2260"/>
    <mergeCell ref="C2260:D2260"/>
    <mergeCell ref="A2261:B2261"/>
    <mergeCell ref="C2261:D2261"/>
    <mergeCell ref="A2262:B2262"/>
    <mergeCell ref="C2262:D2262"/>
    <mergeCell ref="A2263:B2263"/>
    <mergeCell ref="C2263:D2263"/>
    <mergeCell ref="A2264:B2264"/>
    <mergeCell ref="C2264:D2264"/>
    <mergeCell ref="A2265:B2265"/>
    <mergeCell ref="C2265:D2265"/>
    <mergeCell ref="A2266:B2266"/>
    <mergeCell ref="C2266:D2266"/>
    <mergeCell ref="A2267:B2267"/>
    <mergeCell ref="C2267:D2267"/>
    <mergeCell ref="A2268:B2268"/>
    <mergeCell ref="C2268:D2268"/>
    <mergeCell ref="A2269:B2269"/>
    <mergeCell ref="C2269:D2269"/>
    <mergeCell ref="A2270:B2270"/>
    <mergeCell ref="C2270:D2270"/>
    <mergeCell ref="A2271:B2271"/>
    <mergeCell ref="C2271:D2271"/>
    <mergeCell ref="A2272:B2272"/>
    <mergeCell ref="C2272:D2272"/>
    <mergeCell ref="A2273:B2273"/>
    <mergeCell ref="C2273:D2273"/>
    <mergeCell ref="A2274:B2274"/>
    <mergeCell ref="C2274:D2274"/>
    <mergeCell ref="A2275:B2275"/>
    <mergeCell ref="C2275:D2275"/>
    <mergeCell ref="A2276:B2276"/>
    <mergeCell ref="C2276:D2276"/>
    <mergeCell ref="A2277:B2277"/>
    <mergeCell ref="C2277:D2277"/>
    <mergeCell ref="A2278:B2278"/>
    <mergeCell ref="C2278:D2278"/>
    <mergeCell ref="A2279:B2279"/>
    <mergeCell ref="C2279:D2279"/>
    <mergeCell ref="A2280:B2280"/>
    <mergeCell ref="C2280:D2280"/>
    <mergeCell ref="A2281:B2281"/>
    <mergeCell ref="C2281:D2281"/>
    <mergeCell ref="A2282:B2282"/>
    <mergeCell ref="C2282:D2282"/>
    <mergeCell ref="A2283:B2283"/>
    <mergeCell ref="C2283:D2283"/>
    <mergeCell ref="A2284:B2284"/>
    <mergeCell ref="C2284:D2284"/>
    <mergeCell ref="A2285:B2285"/>
    <mergeCell ref="C2285:D2285"/>
    <mergeCell ref="A2286:B2286"/>
    <mergeCell ref="C2286:D2286"/>
    <mergeCell ref="A2287:B2287"/>
    <mergeCell ref="C2287:D2287"/>
    <mergeCell ref="A2288:B2288"/>
    <mergeCell ref="C2288:D2288"/>
    <mergeCell ref="A2289:B2289"/>
    <mergeCell ref="C2289:D2289"/>
    <mergeCell ref="A2290:B2290"/>
    <mergeCell ref="C2290:D2290"/>
    <mergeCell ref="A2291:B2291"/>
    <mergeCell ref="C2291:D2291"/>
    <mergeCell ref="A2292:B2292"/>
    <mergeCell ref="C2292:D2292"/>
    <mergeCell ref="A2293:B2293"/>
    <mergeCell ref="C2293:D2293"/>
    <mergeCell ref="A2294:B2294"/>
    <mergeCell ref="C2294:D2294"/>
    <mergeCell ref="A2295:B2295"/>
    <mergeCell ref="C2295:D2295"/>
    <mergeCell ref="A2296:B2296"/>
    <mergeCell ref="C2296:D2296"/>
    <mergeCell ref="A2297:B2297"/>
    <mergeCell ref="C2297:D2297"/>
    <mergeCell ref="A2298:B2298"/>
    <mergeCell ref="C2298:D2298"/>
    <mergeCell ref="A2299:B2299"/>
    <mergeCell ref="C2299:D2299"/>
    <mergeCell ref="A2300:B2300"/>
    <mergeCell ref="C2300:D2300"/>
    <mergeCell ref="A2301:B2301"/>
    <mergeCell ref="C2301:D2301"/>
    <mergeCell ref="A2302:B2302"/>
    <mergeCell ref="C2302:D2302"/>
    <mergeCell ref="A2303:B2303"/>
    <mergeCell ref="C2303:D2303"/>
    <mergeCell ref="A2304:B2304"/>
    <mergeCell ref="C2304:D2304"/>
    <mergeCell ref="A2305:B2305"/>
    <mergeCell ref="C2305:D2305"/>
    <mergeCell ref="A2306:B2306"/>
    <mergeCell ref="C2306:D2306"/>
    <mergeCell ref="A2307:B2307"/>
    <mergeCell ref="C2307:D2307"/>
    <mergeCell ref="A2308:B2308"/>
    <mergeCell ref="C2308:D2308"/>
    <mergeCell ref="A2309:B2309"/>
    <mergeCell ref="C2309:D2309"/>
    <mergeCell ref="A2310:B2310"/>
    <mergeCell ref="C2310:D2310"/>
    <mergeCell ref="A2311:B2311"/>
    <mergeCell ref="C2311:D2311"/>
    <mergeCell ref="A2312:B2312"/>
    <mergeCell ref="C2312:D2312"/>
    <mergeCell ref="A2313:B2313"/>
    <mergeCell ref="C2313:D2313"/>
    <mergeCell ref="A2314:B2314"/>
    <mergeCell ref="C2314:D2314"/>
    <mergeCell ref="A2315:B2315"/>
    <mergeCell ref="C2315:D2315"/>
    <mergeCell ref="A2316:B2316"/>
    <mergeCell ref="C2316:D2316"/>
    <mergeCell ref="A2317:B2317"/>
    <mergeCell ref="C2317:D2317"/>
    <mergeCell ref="A2318:B2318"/>
    <mergeCell ref="C2318:D2318"/>
    <mergeCell ref="A2319:B2319"/>
    <mergeCell ref="C2319:D2319"/>
    <mergeCell ref="A2320:B2320"/>
    <mergeCell ref="C2320:D2320"/>
    <mergeCell ref="A2321:B2321"/>
    <mergeCell ref="C2321:D2321"/>
    <mergeCell ref="A2322:B2322"/>
    <mergeCell ref="C2322:D2322"/>
    <mergeCell ref="A2323:B2323"/>
    <mergeCell ref="C2323:D2323"/>
    <mergeCell ref="A2324:B2324"/>
    <mergeCell ref="C2324:D2324"/>
    <mergeCell ref="A2325:B2325"/>
    <mergeCell ref="C2325:D2325"/>
    <mergeCell ref="A2326:B2326"/>
    <mergeCell ref="C2326:D2326"/>
    <mergeCell ref="A2327:B2327"/>
    <mergeCell ref="C2327:D2327"/>
    <mergeCell ref="A2328:B2328"/>
    <mergeCell ref="C2328:D2328"/>
    <mergeCell ref="A2329:B2329"/>
    <mergeCell ref="C2329:D2329"/>
    <mergeCell ref="A2330:B2330"/>
    <mergeCell ref="C2330:D2330"/>
    <mergeCell ref="A2331:B2331"/>
    <mergeCell ref="C2331:D2331"/>
    <mergeCell ref="A2332:B2332"/>
    <mergeCell ref="C2332:D2332"/>
    <mergeCell ref="A2333:B2333"/>
    <mergeCell ref="C2333:D2333"/>
    <mergeCell ref="A2334:B2334"/>
    <mergeCell ref="C2334:D2334"/>
    <mergeCell ref="A2335:B2335"/>
    <mergeCell ref="C2335:D2335"/>
    <mergeCell ref="A2336:B2336"/>
    <mergeCell ref="C2336:D2336"/>
    <mergeCell ref="A2337:B2337"/>
    <mergeCell ref="C2337:D2337"/>
    <mergeCell ref="A2338:B2338"/>
    <mergeCell ref="C2338:D2338"/>
    <mergeCell ref="A2339:B2339"/>
    <mergeCell ref="C2339:D2339"/>
    <mergeCell ref="A2340:B2340"/>
    <mergeCell ref="C2340:D2340"/>
    <mergeCell ref="A2341:B2341"/>
    <mergeCell ref="C2341:D2341"/>
    <mergeCell ref="A2342:B2342"/>
    <mergeCell ref="C2342:D2342"/>
    <mergeCell ref="A2343:B2343"/>
    <mergeCell ref="C2343:D2343"/>
    <mergeCell ref="A2344:B2344"/>
    <mergeCell ref="C2344:D2344"/>
    <mergeCell ref="A2345:B2345"/>
    <mergeCell ref="C2345:D2345"/>
    <mergeCell ref="A2346:B2346"/>
    <mergeCell ref="C2346:D2346"/>
    <mergeCell ref="A2347:B2347"/>
    <mergeCell ref="C2347:D2347"/>
    <mergeCell ref="A2348:B2348"/>
    <mergeCell ref="C2348:D2348"/>
    <mergeCell ref="A2349:B2349"/>
    <mergeCell ref="C2349:D2349"/>
    <mergeCell ref="A2350:B2350"/>
    <mergeCell ref="C2350:D2350"/>
    <mergeCell ref="A2351:B2351"/>
    <mergeCell ref="C2351:D2351"/>
    <mergeCell ref="A2352:B2352"/>
    <mergeCell ref="C2352:D2352"/>
    <mergeCell ref="A2353:B2353"/>
    <mergeCell ref="C2353:D2353"/>
    <mergeCell ref="A2354:B2354"/>
    <mergeCell ref="C2354:D2354"/>
    <mergeCell ref="A2355:B2355"/>
    <mergeCell ref="C2355:D2355"/>
    <mergeCell ref="A2356:B2356"/>
    <mergeCell ref="C2356:D2356"/>
    <mergeCell ref="A2357:B2357"/>
    <mergeCell ref="C2357:D2357"/>
    <mergeCell ref="A2358:B2358"/>
    <mergeCell ref="C2358:D2358"/>
    <mergeCell ref="A2359:B2359"/>
    <mergeCell ref="C2359:D2359"/>
    <mergeCell ref="A2360:B2360"/>
    <mergeCell ref="C2360:D2360"/>
    <mergeCell ref="A2361:B2361"/>
    <mergeCell ref="C2361:D2361"/>
    <mergeCell ref="A2362:B2362"/>
    <mergeCell ref="C2362:D2362"/>
    <mergeCell ref="A2363:B2363"/>
    <mergeCell ref="C2363:D2363"/>
    <mergeCell ref="A2364:B2364"/>
    <mergeCell ref="C2364:D2364"/>
    <mergeCell ref="A2365:B2365"/>
    <mergeCell ref="C2365:D2365"/>
    <mergeCell ref="A2366:B2366"/>
    <mergeCell ref="C2366:D2366"/>
    <mergeCell ref="A2367:B2367"/>
    <mergeCell ref="C2367:D2367"/>
    <mergeCell ref="A2368:B2368"/>
    <mergeCell ref="C2368:D2368"/>
    <mergeCell ref="A2369:B2369"/>
    <mergeCell ref="C2369:D2369"/>
    <mergeCell ref="A2370:B2370"/>
    <mergeCell ref="C2370:D2370"/>
    <mergeCell ref="A2371:B2371"/>
    <mergeCell ref="C2371:D2371"/>
    <mergeCell ref="A2372:B2372"/>
    <mergeCell ref="C2372:D2372"/>
    <mergeCell ref="A2373:B2373"/>
    <mergeCell ref="C2373:D2373"/>
    <mergeCell ref="A2374:B2374"/>
    <mergeCell ref="C2374:D2374"/>
    <mergeCell ref="A2375:B2375"/>
    <mergeCell ref="C2375:D2375"/>
    <mergeCell ref="A2376:B2376"/>
    <mergeCell ref="C2376:D2376"/>
    <mergeCell ref="A2377:B2377"/>
    <mergeCell ref="C2377:D2377"/>
    <mergeCell ref="A2378:B2378"/>
    <mergeCell ref="C2378:D2378"/>
    <mergeCell ref="A2379:B2379"/>
    <mergeCell ref="C2379:D2379"/>
    <mergeCell ref="A2380:B2380"/>
    <mergeCell ref="C2380:D2380"/>
    <mergeCell ref="A2381:B2381"/>
    <mergeCell ref="C2381:D2381"/>
    <mergeCell ref="A2382:B2382"/>
    <mergeCell ref="C2382:D2382"/>
    <mergeCell ref="A2383:B2383"/>
    <mergeCell ref="C2383:D2383"/>
    <mergeCell ref="A2384:B2384"/>
    <mergeCell ref="C2384:D2384"/>
    <mergeCell ref="A2385:B2385"/>
    <mergeCell ref="C2385:D2385"/>
    <mergeCell ref="A2386:B2386"/>
    <mergeCell ref="C2386:D2386"/>
    <mergeCell ref="A2387:B2387"/>
    <mergeCell ref="C2387:D2387"/>
    <mergeCell ref="A2388:B2388"/>
    <mergeCell ref="C2388:D2388"/>
    <mergeCell ref="A2389:B2389"/>
    <mergeCell ref="C2389:D2389"/>
    <mergeCell ref="A2390:B2390"/>
    <mergeCell ref="C2390:D2390"/>
    <mergeCell ref="A2391:B2391"/>
    <mergeCell ref="C2391:D2391"/>
    <mergeCell ref="A2392:B2392"/>
    <mergeCell ref="C2392:D2392"/>
    <mergeCell ref="A2393:B2393"/>
    <mergeCell ref="C2393:D2393"/>
    <mergeCell ref="A2394:B2394"/>
    <mergeCell ref="C2394:D2394"/>
    <mergeCell ref="A2395:B2395"/>
    <mergeCell ref="C2395:D2395"/>
    <mergeCell ref="A2396:B2396"/>
    <mergeCell ref="C2396:D2396"/>
    <mergeCell ref="A2397:B2397"/>
    <mergeCell ref="C2397:D2397"/>
    <mergeCell ref="A2398:B2398"/>
    <mergeCell ref="C2398:D2398"/>
    <mergeCell ref="A2399:B2399"/>
    <mergeCell ref="C2399:D2399"/>
    <mergeCell ref="A2400:B2400"/>
    <mergeCell ref="C2400:D2400"/>
    <mergeCell ref="A2401:B2401"/>
    <mergeCell ref="C2401:D2401"/>
    <mergeCell ref="A2402:B2402"/>
    <mergeCell ref="C2402:D2402"/>
    <mergeCell ref="A2403:B2403"/>
    <mergeCell ref="C2403:D2403"/>
    <mergeCell ref="A2404:B2404"/>
    <mergeCell ref="C2404:D2404"/>
    <mergeCell ref="A2405:B2405"/>
    <mergeCell ref="C2405:D2405"/>
    <mergeCell ref="A2406:B2406"/>
    <mergeCell ref="C2406:D2406"/>
    <mergeCell ref="A2407:B2407"/>
    <mergeCell ref="C2407:D2407"/>
    <mergeCell ref="A2408:B2408"/>
    <mergeCell ref="C2408:D2408"/>
    <mergeCell ref="A2409:B2409"/>
    <mergeCell ref="C2409:D2409"/>
    <mergeCell ref="A2410:B2410"/>
    <mergeCell ref="C2410:D2410"/>
    <mergeCell ref="A2411:B2411"/>
    <mergeCell ref="C2411:D2411"/>
    <mergeCell ref="A2412:B2412"/>
    <mergeCell ref="C2412:D2412"/>
    <mergeCell ref="A2413:B2413"/>
    <mergeCell ref="C2413:D2413"/>
    <mergeCell ref="A2414:B2414"/>
    <mergeCell ref="C2414:D2414"/>
    <mergeCell ref="A2415:B2415"/>
    <mergeCell ref="C2415:D2415"/>
    <mergeCell ref="A2416:B2416"/>
    <mergeCell ref="C2416:D2416"/>
    <mergeCell ref="A2417:B2417"/>
    <mergeCell ref="C2417:D2417"/>
    <mergeCell ref="A2418:B2418"/>
    <mergeCell ref="C2418:D2418"/>
    <mergeCell ref="A2419:B2419"/>
    <mergeCell ref="C2419:D2419"/>
    <mergeCell ref="A2420:B2420"/>
    <mergeCell ref="C2420:D2420"/>
    <mergeCell ref="A2421:B2421"/>
    <mergeCell ref="C2421:D2421"/>
    <mergeCell ref="A2422:B2422"/>
    <mergeCell ref="C2422:D2422"/>
    <mergeCell ref="A2423:B2423"/>
    <mergeCell ref="C2423:D2423"/>
    <mergeCell ref="A2424:B2424"/>
    <mergeCell ref="C2424:D2424"/>
    <mergeCell ref="A2425:B2425"/>
    <mergeCell ref="C2425:D2425"/>
    <mergeCell ref="A2426:B2426"/>
    <mergeCell ref="C2426:D2426"/>
    <mergeCell ref="A2427:B2427"/>
    <mergeCell ref="C2427:D2427"/>
    <mergeCell ref="A2428:B2428"/>
    <mergeCell ref="C2428:D2428"/>
    <mergeCell ref="A2429:B2429"/>
    <mergeCell ref="C2429:D2429"/>
    <mergeCell ref="A2430:B2430"/>
    <mergeCell ref="C2430:D2430"/>
    <mergeCell ref="A2431:B2431"/>
    <mergeCell ref="C2431:D2431"/>
    <mergeCell ref="A2432:B2432"/>
    <mergeCell ref="C2432:D2432"/>
    <mergeCell ref="A2433:B2433"/>
    <mergeCell ref="C2433:D2433"/>
    <mergeCell ref="A2434:B2434"/>
    <mergeCell ref="C2434:D2434"/>
    <mergeCell ref="A2435:B2435"/>
    <mergeCell ref="C2435:D2435"/>
    <mergeCell ref="A2436:B2436"/>
    <mergeCell ref="C2436:D2436"/>
    <mergeCell ref="A2437:B2437"/>
    <mergeCell ref="C2437:D2437"/>
    <mergeCell ref="A2438:B2438"/>
    <mergeCell ref="C2438:D2438"/>
    <mergeCell ref="A2439:B2439"/>
    <mergeCell ref="C2439:D2439"/>
    <mergeCell ref="A2440:B2440"/>
    <mergeCell ref="C2440:D2440"/>
    <mergeCell ref="A2441:B2441"/>
    <mergeCell ref="C2441:D2441"/>
    <mergeCell ref="A2442:B2442"/>
    <mergeCell ref="C2442:D2442"/>
    <mergeCell ref="A2443:B2443"/>
    <mergeCell ref="C2443:D2443"/>
    <mergeCell ref="A2444:B2444"/>
    <mergeCell ref="C2444:D2444"/>
    <mergeCell ref="A2445:B2445"/>
    <mergeCell ref="C2445:D2445"/>
    <mergeCell ref="A2446:B2446"/>
    <mergeCell ref="C2446:D2446"/>
    <mergeCell ref="A2447:B2447"/>
    <mergeCell ref="C2447:D2447"/>
    <mergeCell ref="A2448:B2448"/>
    <mergeCell ref="C2448:D2448"/>
    <mergeCell ref="A2449:B2449"/>
    <mergeCell ref="C2449:D2449"/>
    <mergeCell ref="A2450:B2450"/>
    <mergeCell ref="C2450:D2450"/>
    <mergeCell ref="A2451:B2451"/>
    <mergeCell ref="C2451:D2451"/>
    <mergeCell ref="A2452:B2452"/>
    <mergeCell ref="C2452:D2452"/>
    <mergeCell ref="A2453:B2453"/>
    <mergeCell ref="C2453:D2453"/>
    <mergeCell ref="A2454:B2454"/>
    <mergeCell ref="C2454:D2454"/>
    <mergeCell ref="A2455:B2455"/>
    <mergeCell ref="C2455:D2455"/>
    <mergeCell ref="A2456:B2456"/>
    <mergeCell ref="C2456:D2456"/>
    <mergeCell ref="A2457:B2457"/>
    <mergeCell ref="C2457:D2457"/>
    <mergeCell ref="A2458:B2458"/>
    <mergeCell ref="C2458:D2458"/>
    <mergeCell ref="A2459:B2459"/>
    <mergeCell ref="C2459:D2459"/>
    <mergeCell ref="A2460:B2460"/>
    <mergeCell ref="C2460:D2460"/>
    <mergeCell ref="A2461:B2461"/>
    <mergeCell ref="C2461:D2461"/>
    <mergeCell ref="A2462:B2462"/>
    <mergeCell ref="C2462:D2462"/>
    <mergeCell ref="A2463:B2463"/>
    <mergeCell ref="C2463:D2463"/>
    <mergeCell ref="A2464:B2464"/>
    <mergeCell ref="C2464:D2464"/>
    <mergeCell ref="A2465:B2465"/>
    <mergeCell ref="C2465:D2465"/>
    <mergeCell ref="A2466:B2466"/>
    <mergeCell ref="C2466:D2466"/>
    <mergeCell ref="A2467:B2467"/>
    <mergeCell ref="C2467:D2467"/>
    <mergeCell ref="A2468:B2468"/>
    <mergeCell ref="C2468:D2468"/>
    <mergeCell ref="A2469:B2469"/>
    <mergeCell ref="C2469:D2469"/>
    <mergeCell ref="A2470:B2470"/>
    <mergeCell ref="C2470:D2470"/>
    <mergeCell ref="A2471:B2471"/>
    <mergeCell ref="C2471:D2471"/>
    <mergeCell ref="A2472:B2472"/>
    <mergeCell ref="C2472:D2472"/>
    <mergeCell ref="A2473:B2473"/>
    <mergeCell ref="C2473:D2473"/>
    <mergeCell ref="A2474:B2474"/>
    <mergeCell ref="C2474:D2474"/>
    <mergeCell ref="A2475:B2475"/>
    <mergeCell ref="C2475:D2475"/>
    <mergeCell ref="A2476:B2476"/>
    <mergeCell ref="C2476:D2476"/>
    <mergeCell ref="A2477:B2477"/>
    <mergeCell ref="C2477:D2477"/>
    <mergeCell ref="A2478:B2478"/>
    <mergeCell ref="C2478:D2478"/>
    <mergeCell ref="A2479:B2479"/>
    <mergeCell ref="C2479:D2479"/>
    <mergeCell ref="A2480:B2480"/>
    <mergeCell ref="C2480:D2480"/>
    <mergeCell ref="A2481:B2481"/>
    <mergeCell ref="C2481:D2481"/>
    <mergeCell ref="A2482:B2482"/>
    <mergeCell ref="C2482:D2482"/>
    <mergeCell ref="A2483:B2483"/>
    <mergeCell ref="C2483:D2483"/>
    <mergeCell ref="A2484:B2484"/>
    <mergeCell ref="C2484:D2484"/>
    <mergeCell ref="A2485:B2485"/>
    <mergeCell ref="C2485:D2485"/>
    <mergeCell ref="A2486:B2486"/>
    <mergeCell ref="C2486:D2486"/>
    <mergeCell ref="A2487:B2487"/>
    <mergeCell ref="C2487:D2487"/>
    <mergeCell ref="A2488:B2488"/>
    <mergeCell ref="C2488:D2488"/>
    <mergeCell ref="A2489:B2489"/>
    <mergeCell ref="C2489:D2489"/>
    <mergeCell ref="A2490:B2490"/>
    <mergeCell ref="C2490:D2490"/>
    <mergeCell ref="A2491:B2491"/>
    <mergeCell ref="C2491:D2491"/>
    <mergeCell ref="A2492:B2492"/>
    <mergeCell ref="C2492:D2492"/>
    <mergeCell ref="A2511:B2511"/>
    <mergeCell ref="C2511:D2511"/>
    <mergeCell ref="A2508:B2508"/>
    <mergeCell ref="C2508:D2508"/>
    <mergeCell ref="A2509:B2509"/>
    <mergeCell ref="C2509:D2509"/>
    <mergeCell ref="A2510:B2510"/>
    <mergeCell ref="C2510:D2510"/>
    <mergeCell ref="A2512:B2512"/>
    <mergeCell ref="C2512:D2512"/>
    <mergeCell ref="A2493:B2493"/>
    <mergeCell ref="C2493:D2493"/>
    <mergeCell ref="A2494:B2494"/>
    <mergeCell ref="C2494:D2494"/>
    <mergeCell ref="A2495:B2495"/>
    <mergeCell ref="C2495:D2495"/>
    <mergeCell ref="A2496:B2496"/>
    <mergeCell ref="C2496:D2496"/>
    <mergeCell ref="A2497:B2497"/>
    <mergeCell ref="C2497:D2497"/>
    <mergeCell ref="A2498:B2498"/>
    <mergeCell ref="C2498:D2498"/>
    <mergeCell ref="A2499:B2499"/>
    <mergeCell ref="C2499:D2499"/>
    <mergeCell ref="A2500:B2500"/>
    <mergeCell ref="C2500:D2500"/>
    <mergeCell ref="A2501:B2501"/>
    <mergeCell ref="C2501:D2501"/>
    <mergeCell ref="A2502:B2502"/>
    <mergeCell ref="C2502:D2502"/>
    <mergeCell ref="A2503:B2503"/>
    <mergeCell ref="C2503:D2503"/>
    <mergeCell ref="A2504:B2504"/>
    <mergeCell ref="C2504:D2504"/>
    <mergeCell ref="A2505:B2505"/>
    <mergeCell ref="C2505:D2505"/>
    <mergeCell ref="A2506:B2506"/>
    <mergeCell ref="C2506:D2506"/>
    <mergeCell ref="A2507:B2507"/>
    <mergeCell ref="C2507:D2507"/>
    <mergeCell ref="A2513:B2513"/>
    <mergeCell ref="C2513:D2513"/>
    <mergeCell ref="A2514:B2514"/>
    <mergeCell ref="C2514:D2514"/>
    <mergeCell ref="A2515:B2515"/>
    <mergeCell ref="C2515:D2515"/>
    <mergeCell ref="A2516:B2516"/>
    <mergeCell ref="C2516:D2516"/>
    <mergeCell ref="A2517:B2517"/>
    <mergeCell ref="C2517:D2517"/>
    <mergeCell ref="A2518:B2518"/>
    <mergeCell ref="C2518:D2518"/>
    <mergeCell ref="A2519:B2519"/>
    <mergeCell ref="C2519:D2519"/>
    <mergeCell ref="A2520:B2520"/>
    <mergeCell ref="C2520:D2520"/>
    <mergeCell ref="A2521:B2521"/>
    <mergeCell ref="C2521:D2521"/>
    <mergeCell ref="A2522:B2522"/>
    <mergeCell ref="C2522:D2522"/>
    <mergeCell ref="A2523:B2523"/>
    <mergeCell ref="C2523:D2523"/>
    <mergeCell ref="A2524:B2524"/>
    <mergeCell ref="C2524:D2524"/>
    <mergeCell ref="A2525:B2525"/>
    <mergeCell ref="C2525:D2525"/>
    <mergeCell ref="A2526:B2526"/>
    <mergeCell ref="C2526:D2526"/>
    <mergeCell ref="A2527:B2527"/>
    <mergeCell ref="C2527:D2527"/>
    <mergeCell ref="A2528:B2528"/>
    <mergeCell ref="C2528:D2528"/>
    <mergeCell ref="A2529:B2529"/>
    <mergeCell ref="C2529:D2529"/>
    <mergeCell ref="A2530:B2530"/>
    <mergeCell ref="C2530:D2530"/>
    <mergeCell ref="A2531:B2531"/>
    <mergeCell ref="C2531:D2531"/>
    <mergeCell ref="A2532:B2532"/>
    <mergeCell ref="C2532:D2532"/>
    <mergeCell ref="A2533:B2533"/>
    <mergeCell ref="C2533:D2533"/>
    <mergeCell ref="A2534:B2534"/>
    <mergeCell ref="C2534:D2534"/>
    <mergeCell ref="A2535:B2535"/>
    <mergeCell ref="C2535:D2535"/>
    <mergeCell ref="A2536:B2536"/>
    <mergeCell ref="C2536:D2536"/>
    <mergeCell ref="A2537:B2537"/>
    <mergeCell ref="C2537:D2537"/>
    <mergeCell ref="A2538:B2538"/>
    <mergeCell ref="C2538:D2538"/>
    <mergeCell ref="A2539:B2539"/>
    <mergeCell ref="C2539:D2539"/>
    <mergeCell ref="A2540:B2540"/>
    <mergeCell ref="C2540:D2540"/>
    <mergeCell ref="A2541:B2541"/>
    <mergeCell ref="C2541:D2541"/>
    <mergeCell ref="A2542:B2542"/>
    <mergeCell ref="C2542:D2542"/>
    <mergeCell ref="A2543:B2543"/>
    <mergeCell ref="C2543:D2543"/>
    <mergeCell ref="A2544:B2544"/>
    <mergeCell ref="C2544:D2544"/>
    <mergeCell ref="A2545:B2545"/>
    <mergeCell ref="C2545:D2545"/>
    <mergeCell ref="A2546:B2546"/>
    <mergeCell ref="C2546:D2546"/>
    <mergeCell ref="A2547:B2547"/>
    <mergeCell ref="C2547:D2547"/>
    <mergeCell ref="A2548:B2548"/>
    <mergeCell ref="C2548:D2548"/>
    <mergeCell ref="A2549:B2549"/>
    <mergeCell ref="C2549:D2549"/>
    <mergeCell ref="A2550:B2550"/>
    <mergeCell ref="C2550:D2550"/>
    <mergeCell ref="A2551:B2551"/>
    <mergeCell ref="C2551:D2551"/>
    <mergeCell ref="A2552:B2552"/>
    <mergeCell ref="C2552:D2552"/>
    <mergeCell ref="A2553:B2553"/>
    <mergeCell ref="C2553:D2553"/>
    <mergeCell ref="A2554:B2554"/>
    <mergeCell ref="C2554:D2554"/>
    <mergeCell ref="A2555:B2555"/>
    <mergeCell ref="C2555:D2555"/>
    <mergeCell ref="A2556:B2556"/>
    <mergeCell ref="C2556:D2556"/>
    <mergeCell ref="A2557:B2557"/>
    <mergeCell ref="C2557:D2557"/>
    <mergeCell ref="A2594:B2594"/>
    <mergeCell ref="A2564:D2564"/>
    <mergeCell ref="C2592:D2592"/>
    <mergeCell ref="C2591:D2591"/>
    <mergeCell ref="C2590:D2590"/>
    <mergeCell ref="C2589:D2589"/>
    <mergeCell ref="A2588:B2588"/>
    <mergeCell ref="C2588:D2588"/>
    <mergeCell ref="A2587:B2587"/>
    <mergeCell ref="C2587:D2587"/>
    <mergeCell ref="A2586:B2586"/>
    <mergeCell ref="C2586:D2586"/>
    <mergeCell ref="A2585:B2585"/>
    <mergeCell ref="C2585:D2585"/>
    <mergeCell ref="A2584:B2584"/>
    <mergeCell ref="C2584:D2584"/>
    <mergeCell ref="A2592:B2592"/>
    <mergeCell ref="A2593:B2593"/>
    <mergeCell ref="A2558:B2558"/>
    <mergeCell ref="C2558:D2558"/>
    <mergeCell ref="A2559:B2559"/>
    <mergeCell ref="C2559:D2559"/>
    <mergeCell ref="A2560:B2560"/>
    <mergeCell ref="C2560:D2560"/>
    <mergeCell ref="A2561:B2561"/>
    <mergeCell ref="C2561:D2561"/>
    <mergeCell ref="A2562:B2562"/>
    <mergeCell ref="C2562:D2562"/>
    <mergeCell ref="A2563:B2563"/>
    <mergeCell ref="C2563:D2563"/>
    <mergeCell ref="A2573:C2573"/>
    <mergeCell ref="A2572:C2572"/>
    <mergeCell ref="A2571:C2571"/>
    <mergeCell ref="A2570:C2570"/>
    <mergeCell ref="A2569:C2569"/>
    <mergeCell ref="A2568:C2568"/>
    <mergeCell ref="A2567:C2567"/>
    <mergeCell ref="A2566:C2566"/>
    <mergeCell ref="A2565:C2565"/>
    <mergeCell ref="A2603:B2603"/>
    <mergeCell ref="A2604:B2604"/>
    <mergeCell ref="A2744:B2744"/>
    <mergeCell ref="C2744:D2744"/>
    <mergeCell ref="A2745:B2745"/>
    <mergeCell ref="C2745:D2745"/>
    <mergeCell ref="A2605:B2605"/>
    <mergeCell ref="A2606:B2606"/>
    <mergeCell ref="A2607:B2607"/>
    <mergeCell ref="A2608:B2608"/>
    <mergeCell ref="A2609:B2609"/>
    <mergeCell ref="A2610:B2610"/>
    <mergeCell ref="A2611:B2611"/>
    <mergeCell ref="C2610:D2610"/>
    <mergeCell ref="C2609:D2609"/>
    <mergeCell ref="C2608:D2608"/>
    <mergeCell ref="C2607:D2607"/>
    <mergeCell ref="C2606:D2606"/>
    <mergeCell ref="C2605:D2605"/>
    <mergeCell ref="C2604:D2604"/>
    <mergeCell ref="A2628:B2628"/>
    <mergeCell ref="C2628:D2628"/>
    <mergeCell ref="A2627:B2627"/>
    <mergeCell ref="C2627:D2627"/>
    <mergeCell ref="A2626:B2626"/>
    <mergeCell ref="C2626:D2626"/>
    <mergeCell ref="A2625:B2625"/>
    <mergeCell ref="C2625:D2625"/>
    <mergeCell ref="C2624:D2624"/>
    <mergeCell ref="C2623:D2623"/>
    <mergeCell ref="C2622:D2622"/>
    <mergeCell ref="C2621:D2621"/>
    <mergeCell ref="A2746:B2746"/>
    <mergeCell ref="C2746:D2746"/>
    <mergeCell ref="A2747:B2747"/>
    <mergeCell ref="C2747:D2747"/>
    <mergeCell ref="A2748:B2748"/>
    <mergeCell ref="C2748:D2748"/>
    <mergeCell ref="A2749:B2749"/>
    <mergeCell ref="C2749:D2749"/>
    <mergeCell ref="A2750:B2750"/>
    <mergeCell ref="C2750:D2750"/>
    <mergeCell ref="A2751:B2751"/>
    <mergeCell ref="C2751:D2751"/>
    <mergeCell ref="A2752:B2752"/>
    <mergeCell ref="C2752:D2752"/>
    <mergeCell ref="A2753:B2753"/>
    <mergeCell ref="C2753:D2753"/>
    <mergeCell ref="A2754:B2754"/>
    <mergeCell ref="C2754:D2754"/>
    <mergeCell ref="A2755:B2755"/>
    <mergeCell ref="C2755:D2755"/>
    <mergeCell ref="A2756:B2756"/>
    <mergeCell ref="C2756:D2756"/>
    <mergeCell ref="A2757:B2757"/>
    <mergeCell ref="C2757:D2757"/>
    <mergeCell ref="A2758:B2758"/>
    <mergeCell ref="C2758:D2758"/>
    <mergeCell ref="A2759:B2759"/>
    <mergeCell ref="C2759:D2759"/>
    <mergeCell ref="A2760:B2760"/>
    <mergeCell ref="C2760:D2760"/>
    <mergeCell ref="A2761:B2761"/>
    <mergeCell ref="C2761:D2761"/>
    <mergeCell ref="A2762:B2762"/>
    <mergeCell ref="C2762:D2762"/>
    <mergeCell ref="A2763:B2763"/>
    <mergeCell ref="C2763:D2763"/>
    <mergeCell ref="A2764:B2764"/>
    <mergeCell ref="C2764:D2764"/>
    <mergeCell ref="A2765:B2765"/>
    <mergeCell ref="C2765:D2765"/>
    <mergeCell ref="A2766:B2766"/>
    <mergeCell ref="C2766:D2766"/>
    <mergeCell ref="A2767:B2767"/>
    <mergeCell ref="C2767:D2767"/>
    <mergeCell ref="A2768:B2768"/>
    <mergeCell ref="C2768:D2768"/>
    <mergeCell ref="A2769:B2769"/>
    <mergeCell ref="C2769:D2769"/>
    <mergeCell ref="A2770:B2770"/>
    <mergeCell ref="C2770:D2770"/>
    <mergeCell ref="A2771:B2771"/>
    <mergeCell ref="C2771:D2771"/>
    <mergeCell ref="A2772:B2772"/>
    <mergeCell ref="C2772:D2772"/>
    <mergeCell ref="A2773:B2773"/>
    <mergeCell ref="C2773:D2773"/>
    <mergeCell ref="A2774:B2774"/>
    <mergeCell ref="C2774:D2774"/>
    <mergeCell ref="A2775:B2775"/>
    <mergeCell ref="C2775:D2775"/>
    <mergeCell ref="A2776:B2776"/>
    <mergeCell ref="C2776:D2776"/>
    <mergeCell ref="A2777:B2777"/>
    <mergeCell ref="C2777:D2777"/>
    <mergeCell ref="A2778:B2778"/>
    <mergeCell ref="C2778:D2778"/>
    <mergeCell ref="A2779:B2779"/>
    <mergeCell ref="C2779:D2779"/>
    <mergeCell ref="A2780:B2780"/>
    <mergeCell ref="C2780:D2780"/>
    <mergeCell ref="A2781:B2781"/>
    <mergeCell ref="C2781:D2781"/>
    <mergeCell ref="A2782:B2782"/>
    <mergeCell ref="C2782:D2782"/>
    <mergeCell ref="A2783:B2783"/>
    <mergeCell ref="C2783:D2783"/>
    <mergeCell ref="A2784:B2784"/>
    <mergeCell ref="C2784:D2784"/>
    <mergeCell ref="A2785:B2785"/>
    <mergeCell ref="C2785:D2785"/>
    <mergeCell ref="A2786:B2786"/>
    <mergeCell ref="C2786:D2786"/>
    <mergeCell ref="A2787:B2787"/>
    <mergeCell ref="C2787:D2787"/>
    <mergeCell ref="A2788:B2788"/>
    <mergeCell ref="C2788:D2788"/>
    <mergeCell ref="A2789:B2789"/>
    <mergeCell ref="C2789:D2789"/>
    <mergeCell ref="A2790:B2790"/>
    <mergeCell ref="C2790:D2790"/>
    <mergeCell ref="A2791:B2791"/>
    <mergeCell ref="C2791:D2791"/>
    <mergeCell ref="A2792:B2792"/>
    <mergeCell ref="C2792:D2792"/>
    <mergeCell ref="A2793:B2793"/>
    <mergeCell ref="C2793:D2793"/>
    <mergeCell ref="A2794:B2794"/>
    <mergeCell ref="C2794:D2794"/>
    <mergeCell ref="A2795:B2795"/>
    <mergeCell ref="C2795:D2795"/>
    <mergeCell ref="A2796:B2796"/>
    <mergeCell ref="C2796:D2796"/>
    <mergeCell ref="A2797:B2797"/>
    <mergeCell ref="C2797:D2797"/>
    <mergeCell ref="A2798:B2798"/>
    <mergeCell ref="C2798:D2798"/>
    <mergeCell ref="A2799:B2799"/>
    <mergeCell ref="C2799:D2799"/>
    <mergeCell ref="A2800:B2800"/>
    <mergeCell ref="C2800:D2800"/>
    <mergeCell ref="A2801:B2801"/>
    <mergeCell ref="C2801:D2801"/>
    <mergeCell ref="A2802:B2802"/>
    <mergeCell ref="C2802:D2802"/>
    <mergeCell ref="A2803:B2803"/>
    <mergeCell ref="C2803:D2803"/>
    <mergeCell ref="A2804:B2804"/>
    <mergeCell ref="C2804:D2804"/>
    <mergeCell ref="A2805:B2805"/>
    <mergeCell ref="C2805:D2805"/>
    <mergeCell ref="A2806:B2806"/>
    <mergeCell ref="C2806:D2806"/>
    <mergeCell ref="A2807:B2807"/>
    <mergeCell ref="C2807:D2807"/>
    <mergeCell ref="A2808:B2808"/>
    <mergeCell ref="C2808:D2808"/>
    <mergeCell ref="A2809:B2809"/>
    <mergeCell ref="C2809:D2809"/>
    <mergeCell ref="A2810:B2810"/>
    <mergeCell ref="C2810:D2810"/>
    <mergeCell ref="A2811:B2811"/>
    <mergeCell ref="C2811:D2811"/>
    <mergeCell ref="A2812:B2812"/>
    <mergeCell ref="C2812:D2812"/>
    <mergeCell ref="A2813:B2813"/>
    <mergeCell ref="C2813:D2813"/>
    <mergeCell ref="A2814:B2814"/>
    <mergeCell ref="C2814:D2814"/>
    <mergeCell ref="A2815:B2815"/>
    <mergeCell ref="C2815:D2815"/>
    <mergeCell ref="A2816:B2816"/>
    <mergeCell ref="C2816:D2816"/>
    <mergeCell ref="A2817:B2817"/>
    <mergeCell ref="C2817:D2817"/>
    <mergeCell ref="A2818:B2818"/>
    <mergeCell ref="C2818:D2818"/>
    <mergeCell ref="A2819:B2819"/>
    <mergeCell ref="C2819:D2819"/>
    <mergeCell ref="A2820:B2820"/>
    <mergeCell ref="C2820:D2820"/>
    <mergeCell ref="A2821:B2821"/>
    <mergeCell ref="C2821:D2821"/>
    <mergeCell ref="A2822:B2822"/>
    <mergeCell ref="C2822:D2822"/>
    <mergeCell ref="A2823:B2823"/>
    <mergeCell ref="C2823:D2823"/>
    <mergeCell ref="A2824:B2824"/>
    <mergeCell ref="C2824:D2824"/>
    <mergeCell ref="A2825:B2825"/>
    <mergeCell ref="C2825:D2825"/>
    <mergeCell ref="A2826:B2826"/>
    <mergeCell ref="C2826:D2826"/>
    <mergeCell ref="A2827:B2827"/>
    <mergeCell ref="C2827:D2827"/>
    <mergeCell ref="A2828:B2828"/>
    <mergeCell ref="C2828:D2828"/>
    <mergeCell ref="A2829:B2829"/>
    <mergeCell ref="C2829:D2829"/>
    <mergeCell ref="A2830:B2830"/>
    <mergeCell ref="C2830:D2830"/>
    <mergeCell ref="A2831:B2831"/>
    <mergeCell ref="C2831:D2831"/>
    <mergeCell ref="A2832:B2832"/>
    <mergeCell ref="C2832:D2832"/>
    <mergeCell ref="A2833:B2833"/>
    <mergeCell ref="C2833:D2833"/>
    <mergeCell ref="A2834:B2834"/>
    <mergeCell ref="C2834:D2834"/>
    <mergeCell ref="A2835:B2835"/>
    <mergeCell ref="C2835:D2835"/>
    <mergeCell ref="A2836:B2836"/>
    <mergeCell ref="C2836:D2836"/>
    <mergeCell ref="A2837:B2837"/>
    <mergeCell ref="C2837:D2837"/>
    <mergeCell ref="A2838:B2838"/>
    <mergeCell ref="C2838:D2838"/>
    <mergeCell ref="A2839:B2839"/>
    <mergeCell ref="C2839:D2839"/>
    <mergeCell ref="A2840:B2840"/>
    <mergeCell ref="C2840:D2840"/>
    <mergeCell ref="A2841:B2841"/>
    <mergeCell ref="C2841:D2841"/>
    <mergeCell ref="A2842:B2842"/>
    <mergeCell ref="C2842:D2842"/>
    <mergeCell ref="A2843:B2843"/>
    <mergeCell ref="C2843:D2843"/>
    <mergeCell ref="A2844:B2844"/>
    <mergeCell ref="C2844:D2844"/>
    <mergeCell ref="A2845:B2845"/>
    <mergeCell ref="C2845:D2845"/>
    <mergeCell ref="A2846:B2846"/>
    <mergeCell ref="C2846:D2846"/>
    <mergeCell ref="A2847:B2847"/>
    <mergeCell ref="C2847:D2847"/>
    <mergeCell ref="A2848:B2848"/>
    <mergeCell ref="C2848:D2848"/>
    <mergeCell ref="A2849:B2849"/>
    <mergeCell ref="C2849:D2849"/>
    <mergeCell ref="A2850:B2850"/>
    <mergeCell ref="C2850:D2850"/>
    <mergeCell ref="A2851:B2851"/>
    <mergeCell ref="C2851:D2851"/>
    <mergeCell ref="A2852:B2852"/>
    <mergeCell ref="C2852:D2852"/>
    <mergeCell ref="A2853:B2853"/>
    <mergeCell ref="C2853:D2853"/>
    <mergeCell ref="A2854:B2854"/>
    <mergeCell ref="C2854:D2854"/>
    <mergeCell ref="A2855:B2855"/>
    <mergeCell ref="C2855:D2855"/>
    <mergeCell ref="A2856:B2856"/>
    <mergeCell ref="C2856:D2856"/>
    <mergeCell ref="A2857:B2857"/>
    <mergeCell ref="C2857:D2857"/>
    <mergeCell ref="A2858:B2858"/>
    <mergeCell ref="C2858:D2858"/>
    <mergeCell ref="A2859:B2859"/>
    <mergeCell ref="C2859:D2859"/>
    <mergeCell ref="A2860:B2860"/>
    <mergeCell ref="C2860:D2860"/>
    <mergeCell ref="A2861:B2861"/>
    <mergeCell ref="C2861:D2861"/>
    <mergeCell ref="A2862:B2862"/>
    <mergeCell ref="C2862:D2862"/>
    <mergeCell ref="A2863:B2863"/>
    <mergeCell ref="C2863:D2863"/>
    <mergeCell ref="A2864:B2864"/>
    <mergeCell ref="C2864:D2864"/>
    <mergeCell ref="A2865:B2865"/>
    <mergeCell ref="C2865:D2865"/>
    <mergeCell ref="A2866:B2866"/>
    <mergeCell ref="C2866:D2866"/>
    <mergeCell ref="A2867:B2867"/>
    <mergeCell ref="C2867:D2867"/>
    <mergeCell ref="A2868:B2868"/>
    <mergeCell ref="C2868:D2868"/>
    <mergeCell ref="A2869:B2869"/>
    <mergeCell ref="C2869:D2869"/>
    <mergeCell ref="A2870:B2870"/>
    <mergeCell ref="C2870:D2870"/>
    <mergeCell ref="A2871:B2871"/>
    <mergeCell ref="C2871:D2871"/>
    <mergeCell ref="A2872:B2872"/>
    <mergeCell ref="C2872:D2872"/>
    <mergeCell ref="A2873:B2873"/>
    <mergeCell ref="C2873:D2873"/>
    <mergeCell ref="A2874:B2874"/>
    <mergeCell ref="C2874:D2874"/>
    <mergeCell ref="A2875:B2875"/>
    <mergeCell ref="C2875:D2875"/>
    <mergeCell ref="A2876:B2876"/>
    <mergeCell ref="C2876:D2876"/>
    <mergeCell ref="A2877:B2877"/>
    <mergeCell ref="C2877:D2877"/>
    <mergeCell ref="A2878:B2878"/>
    <mergeCell ref="C2878:D2878"/>
    <mergeCell ref="A2879:B2879"/>
    <mergeCell ref="C2879:D2879"/>
    <mergeCell ref="A2880:B2880"/>
    <mergeCell ref="C2880:D2880"/>
    <mergeCell ref="A2881:B2881"/>
    <mergeCell ref="C2881:D2881"/>
    <mergeCell ref="A2882:B2882"/>
    <mergeCell ref="C2882:D2882"/>
    <mergeCell ref="A2883:B2883"/>
    <mergeCell ref="C2883:D2883"/>
    <mergeCell ref="A2884:B2884"/>
    <mergeCell ref="C2884:D2884"/>
    <mergeCell ref="A2885:B2885"/>
    <mergeCell ref="C2885:D2885"/>
    <mergeCell ref="A2886:B2886"/>
    <mergeCell ref="C2886:D2886"/>
    <mergeCell ref="A2887:B2887"/>
    <mergeCell ref="C2887:D2887"/>
    <mergeCell ref="A2888:B2888"/>
    <mergeCell ref="C2888:D2888"/>
    <mergeCell ref="A2889:B2889"/>
    <mergeCell ref="C2889:D2889"/>
    <mergeCell ref="A2890:B2890"/>
    <mergeCell ref="C2890:D2890"/>
    <mergeCell ref="A2891:B2891"/>
    <mergeCell ref="C2891:D2891"/>
    <mergeCell ref="A2892:B2892"/>
    <mergeCell ref="C2892:D2892"/>
    <mergeCell ref="A2893:B2893"/>
    <mergeCell ref="C2893:D2893"/>
    <mergeCell ref="A2894:B2894"/>
    <mergeCell ref="C2894:D2894"/>
    <mergeCell ref="A2895:B2895"/>
    <mergeCell ref="C2895:D2895"/>
    <mergeCell ref="A2896:B2896"/>
    <mergeCell ref="C2896:D2896"/>
    <mergeCell ref="A2897:B2897"/>
    <mergeCell ref="C2897:D2897"/>
    <mergeCell ref="A2898:B2898"/>
    <mergeCell ref="C2898:D2898"/>
    <mergeCell ref="A2899:B2899"/>
    <mergeCell ref="C2899:D2899"/>
    <mergeCell ref="A2900:B2900"/>
    <mergeCell ref="C2900:D2900"/>
    <mergeCell ref="A2901:B2901"/>
    <mergeCell ref="C2901:D2901"/>
    <mergeCell ref="A2902:B2902"/>
    <mergeCell ref="C2902:D2902"/>
    <mergeCell ref="A2903:B2903"/>
    <mergeCell ref="C2903:D2903"/>
    <mergeCell ref="A2904:B2904"/>
    <mergeCell ref="C2904:D2904"/>
    <mergeCell ref="A2905:B2905"/>
    <mergeCell ref="C2905:D2905"/>
    <mergeCell ref="A2906:B2906"/>
    <mergeCell ref="C2906:D2906"/>
    <mergeCell ref="A2907:B2907"/>
    <mergeCell ref="C2907:D2907"/>
    <mergeCell ref="A2908:B2908"/>
    <mergeCell ref="C2908:D2908"/>
    <mergeCell ref="A2909:B2909"/>
    <mergeCell ref="C2909:D2909"/>
    <mergeCell ref="A2910:B2910"/>
    <mergeCell ref="C2910:D2910"/>
    <mergeCell ref="A2911:B2911"/>
    <mergeCell ref="C2911:D2911"/>
    <mergeCell ref="A2912:B2912"/>
    <mergeCell ref="C2912:D2912"/>
    <mergeCell ref="A2913:B2913"/>
    <mergeCell ref="C2913:D2913"/>
    <mergeCell ref="A2914:B2914"/>
    <mergeCell ref="C2914:D2914"/>
    <mergeCell ref="A2915:B2915"/>
    <mergeCell ref="C2915:D2915"/>
    <mergeCell ref="A2916:B2916"/>
    <mergeCell ref="C2916:D2916"/>
    <mergeCell ref="A2917:B2917"/>
    <mergeCell ref="C2917:D2917"/>
    <mergeCell ref="A2918:B2918"/>
    <mergeCell ref="C2918:D2918"/>
    <mergeCell ref="A2919:B2919"/>
    <mergeCell ref="C2919:D2919"/>
    <mergeCell ref="A2920:B2920"/>
    <mergeCell ref="C2920:D2920"/>
    <mergeCell ref="A2921:B2921"/>
    <mergeCell ref="C2921:D2921"/>
    <mergeCell ref="A2922:B2922"/>
    <mergeCell ref="C2922:D2922"/>
    <mergeCell ref="A2923:B2923"/>
    <mergeCell ref="C2923:D2923"/>
    <mergeCell ref="A2924:B2924"/>
    <mergeCell ref="C2924:D2924"/>
    <mergeCell ref="A2925:B2925"/>
    <mergeCell ref="C2925:D2925"/>
    <mergeCell ref="A2926:B2926"/>
    <mergeCell ref="C2926:D2926"/>
    <mergeCell ref="A2927:B2927"/>
    <mergeCell ref="C2927:D2927"/>
    <mergeCell ref="A2928:B2928"/>
    <mergeCell ref="C2928:D2928"/>
    <mergeCell ref="A2929:B2929"/>
    <mergeCell ref="C2929:D2929"/>
    <mergeCell ref="A2930:B2930"/>
    <mergeCell ref="C2930:D2930"/>
    <mergeCell ref="A2931:B2931"/>
    <mergeCell ref="C2931:D2931"/>
    <mergeCell ref="A2932:B2932"/>
    <mergeCell ref="C2932:D2932"/>
    <mergeCell ref="A2933:B2933"/>
    <mergeCell ref="C2933:D2933"/>
    <mergeCell ref="A2934:B2934"/>
    <mergeCell ref="C2934:D2934"/>
    <mergeCell ref="A2935:B2935"/>
    <mergeCell ref="C2935:D2935"/>
    <mergeCell ref="A2936:B2936"/>
    <mergeCell ref="C2936:D2936"/>
    <mergeCell ref="A2937:B2937"/>
    <mergeCell ref="C2937:D2937"/>
    <mergeCell ref="A2938:B2938"/>
    <mergeCell ref="C2938:D2938"/>
    <mergeCell ref="A2939:B2939"/>
    <mergeCell ref="C2939:D2939"/>
    <mergeCell ref="A2940:B2940"/>
    <mergeCell ref="C2940:D2940"/>
    <mergeCell ref="A2941:B2941"/>
    <mergeCell ref="C2941:D2941"/>
    <mergeCell ref="A2942:B2942"/>
    <mergeCell ref="C2942:D2942"/>
    <mergeCell ref="A2943:B2943"/>
    <mergeCell ref="C2943:D2943"/>
    <mergeCell ref="A2944:B2944"/>
    <mergeCell ref="C2944:D2944"/>
    <mergeCell ref="A2945:B2945"/>
    <mergeCell ref="C2945:D2945"/>
    <mergeCell ref="A2946:B2946"/>
    <mergeCell ref="C2946:D2946"/>
    <mergeCell ref="A2947:B2947"/>
    <mergeCell ref="C2947:D2947"/>
    <mergeCell ref="A2948:B2948"/>
    <mergeCell ref="C2948:D2948"/>
    <mergeCell ref="A2949:B2949"/>
    <mergeCell ref="C2949:D2949"/>
    <mergeCell ref="A2950:B2950"/>
    <mergeCell ref="C2950:D2950"/>
    <mergeCell ref="A2951:B2951"/>
    <mergeCell ref="C2951:D2951"/>
    <mergeCell ref="A2952:B2952"/>
    <mergeCell ref="C2952:D2952"/>
    <mergeCell ref="A2953:B2953"/>
    <mergeCell ref="C2953:D2953"/>
    <mergeCell ref="A2954:B2954"/>
    <mergeCell ref="C2954:D2954"/>
    <mergeCell ref="A2955:B2955"/>
    <mergeCell ref="C2955:D2955"/>
    <mergeCell ref="A2956:B2956"/>
    <mergeCell ref="C2956:D2956"/>
    <mergeCell ref="A2957:B2957"/>
    <mergeCell ref="C2957:D2957"/>
    <mergeCell ref="A2958:B2958"/>
    <mergeCell ref="C2958:D2958"/>
    <mergeCell ref="A2959:B2959"/>
    <mergeCell ref="C2959:D2959"/>
    <mergeCell ref="A2960:B2960"/>
    <mergeCell ref="C2960:D2960"/>
    <mergeCell ref="A2961:B2961"/>
    <mergeCell ref="C2961:D2961"/>
    <mergeCell ref="A2962:B2962"/>
    <mergeCell ref="C2962:D2962"/>
    <mergeCell ref="A2963:B2963"/>
    <mergeCell ref="C2963:D2963"/>
    <mergeCell ref="A2964:B2964"/>
    <mergeCell ref="C2964:D2964"/>
    <mergeCell ref="A2965:B2965"/>
    <mergeCell ref="C2965:D2965"/>
    <mergeCell ref="A2966:B2966"/>
    <mergeCell ref="C2966:D2966"/>
    <mergeCell ref="A2967:B2967"/>
    <mergeCell ref="C2967:D2967"/>
    <mergeCell ref="A2968:B2968"/>
    <mergeCell ref="C2968:D2968"/>
    <mergeCell ref="A2969:B2969"/>
    <mergeCell ref="C2969:D2969"/>
    <mergeCell ref="A2970:B2970"/>
    <mergeCell ref="C2970:D2970"/>
    <mergeCell ref="A2971:B2971"/>
    <mergeCell ref="C2971:D2971"/>
    <mergeCell ref="A2972:B2972"/>
    <mergeCell ref="C2972:D2972"/>
    <mergeCell ref="A2973:B2973"/>
    <mergeCell ref="C2973:D2973"/>
    <mergeCell ref="A2974:B2974"/>
    <mergeCell ref="C2974:D2974"/>
    <mergeCell ref="A2975:B2975"/>
    <mergeCell ref="C2975:D2975"/>
    <mergeCell ref="A2976:B2976"/>
    <mergeCell ref="C2976:D2976"/>
    <mergeCell ref="A2977:B2977"/>
    <mergeCell ref="C2977:D2977"/>
    <mergeCell ref="A2978:B2978"/>
    <mergeCell ref="C2978:D2978"/>
    <mergeCell ref="A2979:B2979"/>
    <mergeCell ref="C2979:D2979"/>
    <mergeCell ref="A2980:B2980"/>
    <mergeCell ref="C2980:D2980"/>
    <mergeCell ref="A2981:B2981"/>
    <mergeCell ref="C2981:D2981"/>
    <mergeCell ref="A2982:B2982"/>
    <mergeCell ref="C2982:D2982"/>
    <mergeCell ref="A2983:B2983"/>
    <mergeCell ref="C2983:D2983"/>
    <mergeCell ref="A2984:B2984"/>
    <mergeCell ref="C2984:D2984"/>
    <mergeCell ref="A2985:B2985"/>
    <mergeCell ref="C2985:D2985"/>
    <mergeCell ref="A2986:B2986"/>
    <mergeCell ref="C2986:D2986"/>
    <mergeCell ref="A2987:B2987"/>
    <mergeCell ref="C2987:D2987"/>
    <mergeCell ref="A2988:B2988"/>
    <mergeCell ref="C2988:D2988"/>
    <mergeCell ref="A2989:B2989"/>
    <mergeCell ref="C2989:D2989"/>
    <mergeCell ref="A2990:B2990"/>
    <mergeCell ref="C2990:D2990"/>
    <mergeCell ref="A2991:B2991"/>
    <mergeCell ref="C2991:D2991"/>
    <mergeCell ref="A2992:B2992"/>
    <mergeCell ref="C2992:D2992"/>
    <mergeCell ref="A2993:B2993"/>
    <mergeCell ref="C2993:D2993"/>
    <mergeCell ref="A2994:B2994"/>
    <mergeCell ref="C2994:D2994"/>
    <mergeCell ref="A2995:B2995"/>
    <mergeCell ref="C2995:D2995"/>
    <mergeCell ref="A2996:B2996"/>
    <mergeCell ref="C2996:D2996"/>
    <mergeCell ref="A2997:B2997"/>
    <mergeCell ref="C2997:D2997"/>
    <mergeCell ref="A2998:B2998"/>
    <mergeCell ref="C2998:D2998"/>
    <mergeCell ref="A2999:B2999"/>
    <mergeCell ref="C2999:D2999"/>
    <mergeCell ref="A3000:B3000"/>
    <mergeCell ref="C3000:D3000"/>
    <mergeCell ref="A3001:B3001"/>
    <mergeCell ref="C3001:D3001"/>
    <mergeCell ref="A3002:B3002"/>
    <mergeCell ref="C3002:D3002"/>
    <mergeCell ref="A3003:B3003"/>
    <mergeCell ref="C3003:D3003"/>
    <mergeCell ref="A3004:B3004"/>
    <mergeCell ref="C3004:D3004"/>
    <mergeCell ref="A3005:B3005"/>
    <mergeCell ref="C3005:D3005"/>
    <mergeCell ref="A3006:B3006"/>
    <mergeCell ref="C3006:D3006"/>
    <mergeCell ref="A3007:B3007"/>
    <mergeCell ref="C3007:D3007"/>
    <mergeCell ref="A3008:B3008"/>
    <mergeCell ref="C3008:D3008"/>
    <mergeCell ref="A3009:B3009"/>
    <mergeCell ref="C3009:D3009"/>
    <mergeCell ref="A3010:B3010"/>
    <mergeCell ref="C3010:D3010"/>
    <mergeCell ref="A3011:B3011"/>
    <mergeCell ref="C3011:D3011"/>
    <mergeCell ref="A3012:B3012"/>
    <mergeCell ref="C3012:D3012"/>
    <mergeCell ref="A3013:B3013"/>
    <mergeCell ref="C3013:D3013"/>
    <mergeCell ref="A3014:B3014"/>
    <mergeCell ref="C3014:D3014"/>
    <mergeCell ref="A3015:B3015"/>
    <mergeCell ref="C3015:D3015"/>
    <mergeCell ref="A3016:B3016"/>
    <mergeCell ref="C3016:D3016"/>
    <mergeCell ref="A3017:B3017"/>
    <mergeCell ref="C3017:D3017"/>
    <mergeCell ref="A3018:B3018"/>
    <mergeCell ref="C3018:D3018"/>
    <mergeCell ref="A3019:B3019"/>
    <mergeCell ref="C3019:D3019"/>
    <mergeCell ref="A3020:B3020"/>
    <mergeCell ref="C3020:D3020"/>
    <mergeCell ref="A3021:B3021"/>
    <mergeCell ref="C3021:D3021"/>
    <mergeCell ref="A3022:B3022"/>
    <mergeCell ref="C3022:D3022"/>
    <mergeCell ref="A3023:B3023"/>
    <mergeCell ref="C3023:D3023"/>
    <mergeCell ref="A3024:B3024"/>
    <mergeCell ref="C3024:D3024"/>
    <mergeCell ref="A3025:B3025"/>
    <mergeCell ref="C3025:D3025"/>
    <mergeCell ref="A3026:B3026"/>
    <mergeCell ref="C3026:D3026"/>
    <mergeCell ref="A3027:B3027"/>
    <mergeCell ref="C3027:D3027"/>
    <mergeCell ref="A3028:B3028"/>
    <mergeCell ref="C3028:D3028"/>
    <mergeCell ref="A3029:B3029"/>
    <mergeCell ref="C3029:D3029"/>
    <mergeCell ref="A3030:B3030"/>
    <mergeCell ref="C3030:D3030"/>
    <mergeCell ref="A3031:B3031"/>
    <mergeCell ref="C3031:D3031"/>
    <mergeCell ref="A3032:B3032"/>
    <mergeCell ref="C3032:D3032"/>
    <mergeCell ref="A3033:B3033"/>
    <mergeCell ref="C3033:D3033"/>
    <mergeCell ref="A3034:B3034"/>
    <mergeCell ref="C3034:D3034"/>
    <mergeCell ref="A3035:B3035"/>
    <mergeCell ref="C3035:D3035"/>
    <mergeCell ref="A3036:B3036"/>
    <mergeCell ref="C3036:D3036"/>
    <mergeCell ref="A3037:B3037"/>
    <mergeCell ref="C3037:D3037"/>
    <mergeCell ref="A3038:B3038"/>
    <mergeCell ref="C3038:D3038"/>
    <mergeCell ref="A3039:B3039"/>
    <mergeCell ref="C3039:D3039"/>
    <mergeCell ref="A3040:B3040"/>
    <mergeCell ref="C3040:D3040"/>
    <mergeCell ref="A3041:B3041"/>
    <mergeCell ref="C3041:D3041"/>
    <mergeCell ref="A3042:B3042"/>
    <mergeCell ref="C3042:D3042"/>
    <mergeCell ref="A3043:B3043"/>
    <mergeCell ref="C3043:D3043"/>
    <mergeCell ref="A3044:B3044"/>
    <mergeCell ref="C3044:D3044"/>
    <mergeCell ref="A3045:B3045"/>
    <mergeCell ref="C3045:D3045"/>
    <mergeCell ref="A3046:B3046"/>
    <mergeCell ref="C3046:D3046"/>
    <mergeCell ref="A3047:B3047"/>
    <mergeCell ref="C3047:D3047"/>
    <mergeCell ref="A3048:B3048"/>
    <mergeCell ref="C3048:D3048"/>
    <mergeCell ref="A3049:B3049"/>
    <mergeCell ref="C3049:D3049"/>
    <mergeCell ref="A3050:B3050"/>
    <mergeCell ref="C3050:D3050"/>
    <mergeCell ref="A3051:B3051"/>
    <mergeCell ref="C3051:D3051"/>
    <mergeCell ref="A3052:B3052"/>
    <mergeCell ref="C3052:D3052"/>
    <mergeCell ref="A3053:B3053"/>
    <mergeCell ref="C3053:D3053"/>
    <mergeCell ref="A3054:B3054"/>
    <mergeCell ref="C3054:D3054"/>
    <mergeCell ref="A3055:B3055"/>
    <mergeCell ref="C3055:D3055"/>
    <mergeCell ref="A3056:B3056"/>
    <mergeCell ref="C3056:D3056"/>
    <mergeCell ref="A3057:B3057"/>
    <mergeCell ref="C3057:D3057"/>
    <mergeCell ref="A3058:B3058"/>
    <mergeCell ref="C3058:D3058"/>
    <mergeCell ref="A3059:B3059"/>
    <mergeCell ref="C3059:D3059"/>
    <mergeCell ref="A3060:B3060"/>
    <mergeCell ref="C3060:D3060"/>
    <mergeCell ref="A3061:B3061"/>
    <mergeCell ref="C3061:D3061"/>
    <mergeCell ref="A3062:B3062"/>
    <mergeCell ref="C3062:D3062"/>
    <mergeCell ref="A3063:B3063"/>
    <mergeCell ref="C3063:D3063"/>
    <mergeCell ref="A3064:B3064"/>
    <mergeCell ref="C3064:D3064"/>
    <mergeCell ref="A3065:B3065"/>
    <mergeCell ref="C3065:D3065"/>
    <mergeCell ref="A3066:B3066"/>
    <mergeCell ref="C3066:D3066"/>
    <mergeCell ref="A3067:B3067"/>
    <mergeCell ref="C3067:D3067"/>
    <mergeCell ref="A3102:B3102"/>
    <mergeCell ref="A3103:B3103"/>
    <mergeCell ref="A3068:B3068"/>
    <mergeCell ref="C3068:D3068"/>
    <mergeCell ref="A3069:B3069"/>
    <mergeCell ref="C3069:D3069"/>
    <mergeCell ref="A3070:B3070"/>
    <mergeCell ref="C3070:D3070"/>
    <mergeCell ref="A3071:B3071"/>
    <mergeCell ref="C3071:D3071"/>
    <mergeCell ref="A3072:B3072"/>
    <mergeCell ref="C3072:D3072"/>
    <mergeCell ref="A3073:B3073"/>
    <mergeCell ref="C3073:D3073"/>
    <mergeCell ref="A3074:B3074"/>
    <mergeCell ref="C3074:D3074"/>
    <mergeCell ref="A3075:B3075"/>
    <mergeCell ref="C3075:D3075"/>
    <mergeCell ref="A3087:B3087"/>
    <mergeCell ref="C3087:D3087"/>
    <mergeCell ref="A3085:C3085"/>
    <mergeCell ref="A3084:C3084"/>
    <mergeCell ref="A3083:C3083"/>
    <mergeCell ref="A3082:C3082"/>
    <mergeCell ref="A3081:C3081"/>
    <mergeCell ref="A3080:C3080"/>
    <mergeCell ref="A3079:C3079"/>
    <mergeCell ref="A3078:C3078"/>
    <mergeCell ref="A3077:C3077"/>
    <mergeCell ref="A3076:D3076"/>
    <mergeCell ref="A3096:B3096"/>
    <mergeCell ref="C3096:D3096"/>
    <mergeCell ref="A3113:B3113"/>
    <mergeCell ref="A3114:B3114"/>
    <mergeCell ref="A3115:B3115"/>
    <mergeCell ref="A3095:B3095"/>
    <mergeCell ref="C3095:D3095"/>
    <mergeCell ref="A3094:B3094"/>
    <mergeCell ref="C3094:D3094"/>
    <mergeCell ref="A3093:B3093"/>
    <mergeCell ref="C3093:D3093"/>
    <mergeCell ref="A3092:B3092"/>
    <mergeCell ref="C3092:D3092"/>
    <mergeCell ref="A3091:B3091"/>
    <mergeCell ref="C3091:D3091"/>
    <mergeCell ref="A3090:B3090"/>
    <mergeCell ref="C3090:D3090"/>
    <mergeCell ref="A3089:B3089"/>
    <mergeCell ref="C3089:D3089"/>
    <mergeCell ref="A3088:B3088"/>
    <mergeCell ref="A3116:B3116"/>
    <mergeCell ref="A3117:B3117"/>
    <mergeCell ref="A3118:B3118"/>
    <mergeCell ref="A3119:B3119"/>
    <mergeCell ref="A3120:B3120"/>
    <mergeCell ref="A3121:B3121"/>
    <mergeCell ref="A3104:B3104"/>
    <mergeCell ref="A3105:B3105"/>
    <mergeCell ref="A3106:B3106"/>
    <mergeCell ref="A3107:B3107"/>
    <mergeCell ref="A3108:B3108"/>
    <mergeCell ref="A3109:B3109"/>
    <mergeCell ref="A3110:B3110"/>
    <mergeCell ref="A3111:B3111"/>
    <mergeCell ref="A3112:B3112"/>
    <mergeCell ref="A3131:B3131"/>
    <mergeCell ref="A3132:B3132"/>
    <mergeCell ref="A3133:B3133"/>
    <mergeCell ref="A3134:B3134"/>
    <mergeCell ref="A3135:B3135"/>
    <mergeCell ref="A3136:B3136"/>
    <mergeCell ref="A3137:B3137"/>
    <mergeCell ref="A3138:B3138"/>
    <mergeCell ref="A3139:B3139"/>
    <mergeCell ref="A3122:B3122"/>
    <mergeCell ref="A3123:B3123"/>
    <mergeCell ref="A3124:B3124"/>
    <mergeCell ref="A3125:B3125"/>
    <mergeCell ref="A3126:B3126"/>
    <mergeCell ref="A3127:B3127"/>
    <mergeCell ref="A3128:B3128"/>
    <mergeCell ref="A3129:B3129"/>
    <mergeCell ref="A3130:B3130"/>
    <mergeCell ref="A3149:B3149"/>
    <mergeCell ref="A3150:B3150"/>
    <mergeCell ref="A3151:B3151"/>
    <mergeCell ref="A3152:B3152"/>
    <mergeCell ref="A3153:B3153"/>
    <mergeCell ref="A3154:B3154"/>
    <mergeCell ref="A3155:B3155"/>
    <mergeCell ref="A3156:B3156"/>
    <mergeCell ref="A3157:B3157"/>
    <mergeCell ref="A3140:B3140"/>
    <mergeCell ref="A3141:B3141"/>
    <mergeCell ref="A3142:B3142"/>
    <mergeCell ref="A3143:B3143"/>
    <mergeCell ref="A3144:B3144"/>
    <mergeCell ref="A3145:B3145"/>
    <mergeCell ref="A3146:B3146"/>
    <mergeCell ref="A3147:B3147"/>
    <mergeCell ref="A3148:B3148"/>
    <mergeCell ref="A3167:B3167"/>
    <mergeCell ref="A3168:B3168"/>
    <mergeCell ref="A3169:B3169"/>
    <mergeCell ref="A3170:B3170"/>
    <mergeCell ref="A3171:B3171"/>
    <mergeCell ref="A3172:B3172"/>
    <mergeCell ref="A3173:B3173"/>
    <mergeCell ref="A3174:B3174"/>
    <mergeCell ref="A3175:B3175"/>
    <mergeCell ref="A3158:B3158"/>
    <mergeCell ref="A3159:B3159"/>
    <mergeCell ref="A3160:B3160"/>
    <mergeCell ref="A3161:B3161"/>
    <mergeCell ref="A3162:B3162"/>
    <mergeCell ref="A3163:B3163"/>
    <mergeCell ref="A3164:B3164"/>
    <mergeCell ref="A3165:B3165"/>
    <mergeCell ref="A3166:B3166"/>
    <mergeCell ref="A3185:B3185"/>
    <mergeCell ref="A3186:B3186"/>
    <mergeCell ref="A3187:B3187"/>
    <mergeCell ref="A3188:B3188"/>
    <mergeCell ref="A3189:B3189"/>
    <mergeCell ref="A3246:B3246"/>
    <mergeCell ref="C3246:D3246"/>
    <mergeCell ref="A3247:B3247"/>
    <mergeCell ref="C3247:D3247"/>
    <mergeCell ref="A3176:B3176"/>
    <mergeCell ref="A3177:B3177"/>
    <mergeCell ref="A3178:B3178"/>
    <mergeCell ref="A3179:B3179"/>
    <mergeCell ref="A3180:B3180"/>
    <mergeCell ref="A3181:B3181"/>
    <mergeCell ref="A3182:B3182"/>
    <mergeCell ref="A3183:B3183"/>
    <mergeCell ref="A3184:B3184"/>
    <mergeCell ref="C3186:D3186"/>
    <mergeCell ref="C3185:D3185"/>
    <mergeCell ref="C3184:D3184"/>
    <mergeCell ref="C3183:D3183"/>
    <mergeCell ref="C3182:D3182"/>
    <mergeCell ref="C3181:D3181"/>
    <mergeCell ref="C3180:D3180"/>
    <mergeCell ref="C3179:D3179"/>
    <mergeCell ref="C3178:D3178"/>
    <mergeCell ref="A3195:B3195"/>
    <mergeCell ref="C3195:D3195"/>
    <mergeCell ref="A3194:B3194"/>
    <mergeCell ref="C3194:D3194"/>
    <mergeCell ref="A3193:B3193"/>
    <mergeCell ref="A3248:B3248"/>
    <mergeCell ref="C3248:D3248"/>
    <mergeCell ref="A3249:B3249"/>
    <mergeCell ref="C3249:D3249"/>
    <mergeCell ref="A3250:B3250"/>
    <mergeCell ref="C3250:D3250"/>
    <mergeCell ref="A3251:B3251"/>
    <mergeCell ref="C3251:D3251"/>
    <mergeCell ref="A3252:B3252"/>
    <mergeCell ref="C3252:D3252"/>
    <mergeCell ref="A3253:B3253"/>
    <mergeCell ref="C3253:D3253"/>
    <mergeCell ref="A3254:B3254"/>
    <mergeCell ref="C3254:D3254"/>
    <mergeCell ref="A3255:B3255"/>
    <mergeCell ref="C3255:D3255"/>
    <mergeCell ref="A3256:B3256"/>
    <mergeCell ref="C3256:D3256"/>
    <mergeCell ref="A3257:B3257"/>
    <mergeCell ref="C3257:D3257"/>
    <mergeCell ref="A3258:B3258"/>
    <mergeCell ref="C3258:D3258"/>
    <mergeCell ref="A3259:B3259"/>
    <mergeCell ref="C3259:D3259"/>
    <mergeCell ref="A3260:B3260"/>
    <mergeCell ref="C3260:D3260"/>
    <mergeCell ref="A3261:B3261"/>
    <mergeCell ref="C3261:D3261"/>
    <mergeCell ref="A3262:B3262"/>
    <mergeCell ref="C3262:D3262"/>
    <mergeCell ref="A3263:B3263"/>
    <mergeCell ref="C3263:D3263"/>
    <mergeCell ref="A3264:B3264"/>
    <mergeCell ref="C3264:D3264"/>
    <mergeCell ref="A3265:B3265"/>
    <mergeCell ref="C3265:D3265"/>
    <mergeCell ref="A3266:B3266"/>
    <mergeCell ref="C3266:D3266"/>
    <mergeCell ref="A3267:B3267"/>
    <mergeCell ref="C3267:D3267"/>
    <mergeCell ref="A3268:B3268"/>
    <mergeCell ref="C3268:D3268"/>
    <mergeCell ref="A3269:B3269"/>
    <mergeCell ref="C3269:D3269"/>
    <mergeCell ref="A3270:B3270"/>
    <mergeCell ref="C3270:D3270"/>
    <mergeCell ref="A3271:B3271"/>
    <mergeCell ref="C3271:D3271"/>
    <mergeCell ref="A3272:B3272"/>
    <mergeCell ref="C3272:D3272"/>
    <mergeCell ref="A3273:B3273"/>
    <mergeCell ref="C3273:D3273"/>
    <mergeCell ref="A3274:B3274"/>
    <mergeCell ref="C3274:D3274"/>
    <mergeCell ref="A3275:B3275"/>
    <mergeCell ref="C3275:D3275"/>
    <mergeCell ref="A3276:B3276"/>
    <mergeCell ref="C3276:D3276"/>
    <mergeCell ref="A3277:B3277"/>
    <mergeCell ref="C3277:D3277"/>
    <mergeCell ref="A3278:B3278"/>
    <mergeCell ref="C3278:D3278"/>
    <mergeCell ref="A3279:B3279"/>
    <mergeCell ref="C3279:D3279"/>
    <mergeCell ref="A3280:B3280"/>
    <mergeCell ref="C3280:D3280"/>
    <mergeCell ref="A3281:B3281"/>
    <mergeCell ref="C3281:D3281"/>
    <mergeCell ref="A3282:B3282"/>
    <mergeCell ref="C3282:D3282"/>
    <mergeCell ref="A3283:B3283"/>
    <mergeCell ref="C3283:D3283"/>
    <mergeCell ref="A3284:B3284"/>
    <mergeCell ref="C3284:D3284"/>
    <mergeCell ref="A3285:B3285"/>
    <mergeCell ref="C3285:D3285"/>
    <mergeCell ref="A3286:B3286"/>
    <mergeCell ref="C3286:D3286"/>
    <mergeCell ref="A3287:B3287"/>
    <mergeCell ref="C3287:D3287"/>
    <mergeCell ref="A3288:B3288"/>
    <mergeCell ref="C3288:D3288"/>
    <mergeCell ref="A3289:B3289"/>
    <mergeCell ref="C3289:D3289"/>
    <mergeCell ref="A3290:B3290"/>
    <mergeCell ref="C3290:D3290"/>
    <mergeCell ref="A3291:B3291"/>
    <mergeCell ref="C3291:D3291"/>
    <mergeCell ref="A3292:B3292"/>
    <mergeCell ref="C3292:D3292"/>
    <mergeCell ref="A3293:B3293"/>
    <mergeCell ref="C3293:D3293"/>
    <mergeCell ref="A3294:B3294"/>
    <mergeCell ref="C3294:D3294"/>
    <mergeCell ref="A3295:B3295"/>
    <mergeCell ref="C3295:D3295"/>
    <mergeCell ref="A3296:B3296"/>
    <mergeCell ref="C3296:D3296"/>
    <mergeCell ref="A3297:B3297"/>
    <mergeCell ref="C3297:D3297"/>
    <mergeCell ref="A3298:B3298"/>
    <mergeCell ref="C3298:D3298"/>
    <mergeCell ref="A3299:B3299"/>
    <mergeCell ref="C3299:D3299"/>
    <mergeCell ref="A3300:B3300"/>
    <mergeCell ref="C3300:D3300"/>
    <mergeCell ref="A3301:B3301"/>
    <mergeCell ref="C3301:D3301"/>
    <mergeCell ref="A3302:B3302"/>
    <mergeCell ref="C3302:D3302"/>
    <mergeCell ref="A3303:B3303"/>
    <mergeCell ref="C3303:D3303"/>
    <mergeCell ref="A3304:B3304"/>
    <mergeCell ref="C3304:D3304"/>
    <mergeCell ref="A3305:B3305"/>
    <mergeCell ref="C3305:D3305"/>
    <mergeCell ref="A3306:B3306"/>
    <mergeCell ref="C3306:D3306"/>
    <mergeCell ref="A3307:B3307"/>
    <mergeCell ref="C3307:D3307"/>
    <mergeCell ref="A3308:B3308"/>
    <mergeCell ref="C3308:D3308"/>
    <mergeCell ref="A3309:B3309"/>
    <mergeCell ref="C3309:D3309"/>
    <mergeCell ref="A3310:B3310"/>
    <mergeCell ref="C3310:D3310"/>
    <mergeCell ref="A3311:B3311"/>
    <mergeCell ref="C3311:D3311"/>
    <mergeCell ref="A3312:B3312"/>
    <mergeCell ref="C3312:D3312"/>
    <mergeCell ref="A3313:B3313"/>
    <mergeCell ref="C3313:D3313"/>
    <mergeCell ref="A3314:B3314"/>
    <mergeCell ref="C3314:D3314"/>
    <mergeCell ref="A3315:B3315"/>
    <mergeCell ref="C3315:D3315"/>
    <mergeCell ref="A3316:B3316"/>
    <mergeCell ref="C3316:D3316"/>
    <mergeCell ref="A3317:B3317"/>
    <mergeCell ref="C3317:D3317"/>
    <mergeCell ref="A3318:B3318"/>
    <mergeCell ref="C3318:D3318"/>
    <mergeCell ref="A3319:B3319"/>
    <mergeCell ref="C3319:D3319"/>
    <mergeCell ref="A3320:B3320"/>
    <mergeCell ref="C3320:D3320"/>
    <mergeCell ref="A3321:B3321"/>
    <mergeCell ref="C3321:D3321"/>
    <mergeCell ref="A3322:B3322"/>
    <mergeCell ref="C3322:D3322"/>
    <mergeCell ref="A3323:B3323"/>
    <mergeCell ref="C3323:D3323"/>
    <mergeCell ref="A3324:B3324"/>
    <mergeCell ref="C3324:D3324"/>
    <mergeCell ref="A3325:B3325"/>
    <mergeCell ref="C3325:D3325"/>
    <mergeCell ref="A3326:B3326"/>
    <mergeCell ref="C3326:D3326"/>
    <mergeCell ref="A3327:B3327"/>
    <mergeCell ref="C3327:D3327"/>
    <mergeCell ref="A3328:B3328"/>
    <mergeCell ref="C3328:D3328"/>
    <mergeCell ref="A3329:B3329"/>
    <mergeCell ref="C3329:D3329"/>
    <mergeCell ref="A3330:B3330"/>
    <mergeCell ref="C3330:D3330"/>
    <mergeCell ref="A3331:B3331"/>
    <mergeCell ref="C3331:D3331"/>
    <mergeCell ref="A3332:B3332"/>
    <mergeCell ref="C3332:D3332"/>
    <mergeCell ref="A3333:B3333"/>
    <mergeCell ref="C3333:D3333"/>
    <mergeCell ref="A3334:B3334"/>
    <mergeCell ref="C3334:D3334"/>
    <mergeCell ref="A3335:B3335"/>
    <mergeCell ref="C3335:D3335"/>
    <mergeCell ref="A3336:B3336"/>
    <mergeCell ref="C3336:D3336"/>
    <mergeCell ref="A3337:B3337"/>
    <mergeCell ref="C3337:D3337"/>
    <mergeCell ref="A3338:B3338"/>
    <mergeCell ref="C3338:D3338"/>
    <mergeCell ref="A3339:B3339"/>
    <mergeCell ref="C3339:D3339"/>
    <mergeCell ref="A3340:B3340"/>
    <mergeCell ref="C3340:D3340"/>
    <mergeCell ref="A3341:B3341"/>
    <mergeCell ref="C3341:D3341"/>
    <mergeCell ref="A3342:B3342"/>
    <mergeCell ref="C3342:D3342"/>
    <mergeCell ref="A3343:B3343"/>
    <mergeCell ref="C3343:D3343"/>
    <mergeCell ref="A3344:B3344"/>
    <mergeCell ref="C3344:D3344"/>
    <mergeCell ref="A3345:B3345"/>
    <mergeCell ref="C3345:D3345"/>
    <mergeCell ref="A3346:B3346"/>
    <mergeCell ref="C3346:D3346"/>
    <mergeCell ref="A3347:B3347"/>
    <mergeCell ref="C3347:D3347"/>
    <mergeCell ref="A3348:B3348"/>
    <mergeCell ref="C3348:D3348"/>
    <mergeCell ref="A3349:B3349"/>
    <mergeCell ref="C3349:D3349"/>
    <mergeCell ref="A3350:B3350"/>
    <mergeCell ref="C3350:D3350"/>
    <mergeCell ref="A3351:B3351"/>
    <mergeCell ref="C3351:D3351"/>
    <mergeCell ref="A3352:B3352"/>
    <mergeCell ref="C3352:D3352"/>
    <mergeCell ref="A3353:B3353"/>
    <mergeCell ref="C3353:D3353"/>
    <mergeCell ref="A3354:B3354"/>
    <mergeCell ref="C3354:D3354"/>
    <mergeCell ref="A3355:B3355"/>
    <mergeCell ref="C3355:D3355"/>
    <mergeCell ref="A3356:B3356"/>
    <mergeCell ref="C3356:D3356"/>
    <mergeCell ref="A3357:B3357"/>
    <mergeCell ref="C3357:D3357"/>
    <mergeCell ref="A3358:B3358"/>
    <mergeCell ref="C3358:D3358"/>
    <mergeCell ref="A3359:B3359"/>
    <mergeCell ref="C3359:D3359"/>
    <mergeCell ref="A3360:B3360"/>
    <mergeCell ref="C3360:D3360"/>
    <mergeCell ref="A3361:B3361"/>
    <mergeCell ref="C3361:D3361"/>
    <mergeCell ref="A3362:B3362"/>
    <mergeCell ref="C3362:D3362"/>
    <mergeCell ref="A3363:B3363"/>
    <mergeCell ref="C3363:D3363"/>
    <mergeCell ref="A3364:B3364"/>
    <mergeCell ref="C3364:D3364"/>
    <mergeCell ref="A3365:B3365"/>
    <mergeCell ref="C3365:D3365"/>
    <mergeCell ref="A3366:B3366"/>
    <mergeCell ref="C3366:D3366"/>
    <mergeCell ref="A3367:B3367"/>
    <mergeCell ref="C3367:D3367"/>
    <mergeCell ref="A3368:B3368"/>
    <mergeCell ref="C3368:D3368"/>
    <mergeCell ref="A3369:B3369"/>
    <mergeCell ref="C3369:D3369"/>
    <mergeCell ref="A3370:B3370"/>
    <mergeCell ref="C3370:D3370"/>
    <mergeCell ref="A3371:B3371"/>
    <mergeCell ref="C3371:D3371"/>
    <mergeCell ref="A3372:B3372"/>
    <mergeCell ref="C3372:D3372"/>
    <mergeCell ref="A3373:B3373"/>
    <mergeCell ref="C3373:D3373"/>
    <mergeCell ref="A3374:B3374"/>
    <mergeCell ref="C3374:D3374"/>
    <mergeCell ref="A3375:B3375"/>
    <mergeCell ref="C3375:D3375"/>
    <mergeCell ref="A3376:B3376"/>
    <mergeCell ref="C3376:D3376"/>
    <mergeCell ref="A3377:B3377"/>
    <mergeCell ref="C3377:D3377"/>
    <mergeCell ref="A3378:B3378"/>
    <mergeCell ref="C3378:D3378"/>
    <mergeCell ref="A3379:B3379"/>
    <mergeCell ref="C3379:D3379"/>
    <mergeCell ref="A3380:B3380"/>
    <mergeCell ref="C3380:D3380"/>
    <mergeCell ref="A3381:B3381"/>
    <mergeCell ref="C3381:D3381"/>
    <mergeCell ref="A3382:B3382"/>
    <mergeCell ref="C3382:D3382"/>
    <mergeCell ref="A3383:B3383"/>
    <mergeCell ref="C3383:D3383"/>
    <mergeCell ref="A3384:B3384"/>
    <mergeCell ref="C3384:D3384"/>
    <mergeCell ref="A3385:B3385"/>
    <mergeCell ref="C3385:D3385"/>
    <mergeCell ref="A3386:B3386"/>
    <mergeCell ref="C3386:D3386"/>
    <mergeCell ref="A3387:B3387"/>
    <mergeCell ref="C3387:D3387"/>
    <mergeCell ref="A3388:B3388"/>
    <mergeCell ref="C3388:D3388"/>
    <mergeCell ref="A3389:B3389"/>
    <mergeCell ref="C3389:D3389"/>
    <mergeCell ref="A3390:B3390"/>
    <mergeCell ref="C3390:D3390"/>
    <mergeCell ref="A3391:B3391"/>
    <mergeCell ref="C3391:D3391"/>
    <mergeCell ref="A3392:B3392"/>
    <mergeCell ref="C3392:D3392"/>
    <mergeCell ref="A3393:B3393"/>
    <mergeCell ref="C3393:D3393"/>
    <mergeCell ref="A3395:B3395"/>
    <mergeCell ref="C3395:D3395"/>
    <mergeCell ref="A3396:B3396"/>
    <mergeCell ref="C3396:D3396"/>
    <mergeCell ref="A3397:B3397"/>
    <mergeCell ref="C3397:D3397"/>
    <mergeCell ref="A3398:B3398"/>
    <mergeCell ref="C3398:D3398"/>
    <mergeCell ref="A3399:B3399"/>
    <mergeCell ref="C3399:D3399"/>
    <mergeCell ref="A3400:B3400"/>
    <mergeCell ref="C3400:D3400"/>
    <mergeCell ref="A3402:B3402"/>
    <mergeCell ref="C3402:D3402"/>
    <mergeCell ref="A3404:B3404"/>
    <mergeCell ref="C3404:D3404"/>
    <mergeCell ref="A3405:B3405"/>
    <mergeCell ref="C3405:D3405"/>
    <mergeCell ref="A3406:B3406"/>
    <mergeCell ref="C3406:D3406"/>
    <mergeCell ref="A3407:B3407"/>
    <mergeCell ref="C3407:D3407"/>
    <mergeCell ref="A3408:B3408"/>
    <mergeCell ref="C3408:D3408"/>
    <mergeCell ref="A3409:B3409"/>
    <mergeCell ref="C3409:D3409"/>
    <mergeCell ref="A3410:B3410"/>
    <mergeCell ref="C3410:D3410"/>
    <mergeCell ref="A3411:B3411"/>
    <mergeCell ref="C3411:D3411"/>
    <mergeCell ref="A3412:B3412"/>
    <mergeCell ref="C3412:D3412"/>
    <mergeCell ref="A3413:B3413"/>
    <mergeCell ref="C3413:D3413"/>
    <mergeCell ref="A3414:B3414"/>
    <mergeCell ref="C3414:D3414"/>
    <mergeCell ref="A3415:B3415"/>
    <mergeCell ref="C3415:D3415"/>
    <mergeCell ref="A3416:B3416"/>
    <mergeCell ref="C3416:D3416"/>
    <mergeCell ref="A3417:B3417"/>
    <mergeCell ref="C3417:D3417"/>
    <mergeCell ref="A3418:B3418"/>
    <mergeCell ref="C3418:D3418"/>
    <mergeCell ref="A3419:B3419"/>
    <mergeCell ref="C3419:D3419"/>
    <mergeCell ref="A3420:B3420"/>
    <mergeCell ref="C3420:D3420"/>
    <mergeCell ref="A3421:B3421"/>
    <mergeCell ref="C3421:D3421"/>
    <mergeCell ref="A3422:B3422"/>
    <mergeCell ref="C3422:D3422"/>
    <mergeCell ref="A3423:B3423"/>
    <mergeCell ref="C3423:D3423"/>
    <mergeCell ref="A3424:B3424"/>
    <mergeCell ref="C3424:D3424"/>
    <mergeCell ref="A3425:B3425"/>
    <mergeCell ref="C3425:D3425"/>
    <mergeCell ref="A3426:B3426"/>
    <mergeCell ref="C3426:D3426"/>
    <mergeCell ref="A3427:B3427"/>
    <mergeCell ref="C3427:D3427"/>
    <mergeCell ref="A3428:B3428"/>
    <mergeCell ref="C3428:D3428"/>
    <mergeCell ref="A3429:B3429"/>
    <mergeCell ref="C3429:D3429"/>
    <mergeCell ref="A3430:B3430"/>
    <mergeCell ref="C3430:D3430"/>
    <mergeCell ref="A3431:B3431"/>
    <mergeCell ref="C3431:D3431"/>
    <mergeCell ref="A3432:B3432"/>
    <mergeCell ref="C3432:D3432"/>
    <mergeCell ref="A3433:B3433"/>
    <mergeCell ref="C3433:D3433"/>
    <mergeCell ref="A3434:B3434"/>
    <mergeCell ref="C3434:D3434"/>
    <mergeCell ref="A3435:B3435"/>
    <mergeCell ref="C3435:D3435"/>
    <mergeCell ref="A3436:B3436"/>
    <mergeCell ref="C3436:D3436"/>
    <mergeCell ref="A3437:B3437"/>
    <mergeCell ref="C3437:D3437"/>
    <mergeCell ref="A3438:B3438"/>
    <mergeCell ref="C3438:D3438"/>
    <mergeCell ref="A3439:B3439"/>
    <mergeCell ref="C3439:D3439"/>
    <mergeCell ref="A3440:B3440"/>
    <mergeCell ref="C3440:D3440"/>
    <mergeCell ref="A3441:B3441"/>
    <mergeCell ref="C3441:D3441"/>
    <mergeCell ref="A3442:B3442"/>
    <mergeCell ref="C3442:D3442"/>
    <mergeCell ref="A3443:B3443"/>
    <mergeCell ref="C3443:D3443"/>
    <mergeCell ref="A3444:B3444"/>
    <mergeCell ref="C3444:D3444"/>
    <mergeCell ref="A3445:B3445"/>
    <mergeCell ref="C3445:D3445"/>
    <mergeCell ref="A3446:B3446"/>
    <mergeCell ref="C3446:D3446"/>
    <mergeCell ref="A3447:B3447"/>
    <mergeCell ref="C3447:D3447"/>
    <mergeCell ref="A3448:B3448"/>
    <mergeCell ref="C3448:D3448"/>
    <mergeCell ref="A3449:B3449"/>
    <mergeCell ref="C3449:D3449"/>
    <mergeCell ref="A3450:B3450"/>
    <mergeCell ref="C3450:D3450"/>
    <mergeCell ref="A3451:B3451"/>
    <mergeCell ref="C3451:D3451"/>
    <mergeCell ref="A3452:B3452"/>
    <mergeCell ref="C3452:D3452"/>
    <mergeCell ref="A3453:B3453"/>
    <mergeCell ref="C3453:D3453"/>
    <mergeCell ref="A3454:B3454"/>
    <mergeCell ref="C3454:D3454"/>
    <mergeCell ref="A3455:B3455"/>
    <mergeCell ref="C3455:D3455"/>
    <mergeCell ref="A3456:B3456"/>
    <mergeCell ref="C3456:D3456"/>
    <mergeCell ref="A3457:B3457"/>
    <mergeCell ref="C3457:D3457"/>
    <mergeCell ref="A3458:B3458"/>
    <mergeCell ref="C3458:D3458"/>
    <mergeCell ref="A3459:B3459"/>
    <mergeCell ref="C3459:D3459"/>
    <mergeCell ref="A3460:B3460"/>
    <mergeCell ref="C3460:D3460"/>
    <mergeCell ref="A3461:B3461"/>
    <mergeCell ref="C3461:D3461"/>
    <mergeCell ref="A3462:B3462"/>
    <mergeCell ref="C3462:D3462"/>
    <mergeCell ref="A3463:B3463"/>
    <mergeCell ref="C3463:D3463"/>
    <mergeCell ref="A3464:B3464"/>
    <mergeCell ref="C3464:D3464"/>
    <mergeCell ref="A3465:B3465"/>
    <mergeCell ref="C3465:D3465"/>
    <mergeCell ref="A3466:B3466"/>
    <mergeCell ref="C3466:D3466"/>
    <mergeCell ref="A3467:B3467"/>
    <mergeCell ref="C3467:D3467"/>
    <mergeCell ref="A3468:B3468"/>
    <mergeCell ref="C3468:D3468"/>
    <mergeCell ref="A3469:B3469"/>
    <mergeCell ref="C3469:D3469"/>
    <mergeCell ref="A3470:B3470"/>
    <mergeCell ref="C3470:D3470"/>
    <mergeCell ref="A3471:B3471"/>
    <mergeCell ref="C3471:D3471"/>
    <mergeCell ref="A3472:B3472"/>
    <mergeCell ref="C3472:D3472"/>
    <mergeCell ref="A3473:B3473"/>
    <mergeCell ref="C3473:D3473"/>
    <mergeCell ref="A3474:B3474"/>
    <mergeCell ref="C3474:D3474"/>
    <mergeCell ref="A3475:B3475"/>
    <mergeCell ref="C3475:D3475"/>
    <mergeCell ref="A3476:B3476"/>
    <mergeCell ref="C3476:D3476"/>
    <mergeCell ref="A3477:B3477"/>
    <mergeCell ref="C3477:D3477"/>
    <mergeCell ref="A3478:B3478"/>
    <mergeCell ref="C3478:D3478"/>
    <mergeCell ref="A3479:B3479"/>
    <mergeCell ref="C3479:D3479"/>
    <mergeCell ref="A3480:B3480"/>
    <mergeCell ref="C3480:D3480"/>
    <mergeCell ref="A3481:B3481"/>
    <mergeCell ref="C3481:D3481"/>
    <mergeCell ref="A3482:B3482"/>
    <mergeCell ref="C3482:D3482"/>
    <mergeCell ref="A3483:B3483"/>
    <mergeCell ref="C3483:D3483"/>
    <mergeCell ref="A3484:B3484"/>
    <mergeCell ref="C3484:D3484"/>
    <mergeCell ref="A3485:B3485"/>
    <mergeCell ref="C3485:D3485"/>
    <mergeCell ref="A3486:B3486"/>
    <mergeCell ref="C3486:D3486"/>
    <mergeCell ref="A3487:B3487"/>
    <mergeCell ref="C3487:D3487"/>
    <mergeCell ref="A3488:B3488"/>
    <mergeCell ref="C3488:D3488"/>
    <mergeCell ref="A3489:B3489"/>
    <mergeCell ref="C3489:D3489"/>
    <mergeCell ref="A3490:B3490"/>
    <mergeCell ref="C3490:D3490"/>
    <mergeCell ref="A3491:B3491"/>
    <mergeCell ref="C3491:D3491"/>
    <mergeCell ref="A3492:B3492"/>
    <mergeCell ref="C3492:D3492"/>
    <mergeCell ref="A3493:B3493"/>
    <mergeCell ref="C3493:D3493"/>
    <mergeCell ref="A3494:B3494"/>
    <mergeCell ref="C3494:D3494"/>
    <mergeCell ref="A3495:B3495"/>
    <mergeCell ref="C3495:D3495"/>
    <mergeCell ref="A3496:B3496"/>
    <mergeCell ref="C3496:D3496"/>
    <mergeCell ref="A3497:B3497"/>
    <mergeCell ref="C3497:D3497"/>
    <mergeCell ref="A3498:B3498"/>
    <mergeCell ref="C3498:D3498"/>
    <mergeCell ref="A3499:B3499"/>
    <mergeCell ref="C3499:D3499"/>
    <mergeCell ref="A3500:B3500"/>
    <mergeCell ref="C3500:D3500"/>
    <mergeCell ref="A3501:B3501"/>
    <mergeCell ref="C3501:D3501"/>
    <mergeCell ref="A3502:B3502"/>
    <mergeCell ref="C3502:D3502"/>
    <mergeCell ref="A3503:B3503"/>
    <mergeCell ref="C3503:D3503"/>
    <mergeCell ref="A3504:B3504"/>
    <mergeCell ref="C3504:D3504"/>
    <mergeCell ref="A3505:B3505"/>
    <mergeCell ref="C3505:D3505"/>
    <mergeCell ref="A3506:B3506"/>
    <mergeCell ref="C3506:D3506"/>
    <mergeCell ref="A3507:B3507"/>
    <mergeCell ref="C3507:D3507"/>
    <mergeCell ref="A3508:B3508"/>
    <mergeCell ref="C3508:D3508"/>
    <mergeCell ref="A3509:B3509"/>
    <mergeCell ref="C3509:D3509"/>
    <mergeCell ref="A3510:B3510"/>
    <mergeCell ref="C3510:D3510"/>
    <mergeCell ref="A3511:B3511"/>
    <mergeCell ref="C3511:D3511"/>
    <mergeCell ref="A3512:B3512"/>
    <mergeCell ref="C3512:D3512"/>
    <mergeCell ref="A3513:B3513"/>
    <mergeCell ref="C3513:D3513"/>
    <mergeCell ref="A3514:B3514"/>
    <mergeCell ref="C3514:D3514"/>
    <mergeCell ref="A3515:B3515"/>
    <mergeCell ref="C3515:D3515"/>
    <mergeCell ref="A3516:B3516"/>
    <mergeCell ref="C3516:D3516"/>
    <mergeCell ref="A3517:B3517"/>
    <mergeCell ref="C3517:D3517"/>
    <mergeCell ref="A3518:B3518"/>
    <mergeCell ref="C3518:D3518"/>
    <mergeCell ref="A3519:B3519"/>
    <mergeCell ref="C3519:D3519"/>
    <mergeCell ref="A3520:B3520"/>
    <mergeCell ref="C3520:D3520"/>
    <mergeCell ref="A3521:B3521"/>
    <mergeCell ref="C3521:D3521"/>
    <mergeCell ref="A3522:B3522"/>
    <mergeCell ref="C3522:D3522"/>
    <mergeCell ref="A3523:B3523"/>
    <mergeCell ref="C3523:D3523"/>
    <mergeCell ref="A3524:B3524"/>
    <mergeCell ref="C3524:D3524"/>
    <mergeCell ref="A3525:B3525"/>
    <mergeCell ref="C3525:D3525"/>
    <mergeCell ref="A3526:B3526"/>
    <mergeCell ref="C3526:D3526"/>
    <mergeCell ref="A3527:B3527"/>
    <mergeCell ref="C3527:D3527"/>
    <mergeCell ref="A3528:B3528"/>
    <mergeCell ref="C3528:D3528"/>
    <mergeCell ref="A3529:B3529"/>
    <mergeCell ref="C3529:D3529"/>
    <mergeCell ref="A3539:B3539"/>
    <mergeCell ref="C3539:D3539"/>
    <mergeCell ref="A3540:B3540"/>
    <mergeCell ref="C3540:D3540"/>
    <mergeCell ref="A3551:B3551"/>
    <mergeCell ref="C3551:D3551"/>
    <mergeCell ref="A3552:B3552"/>
    <mergeCell ref="C3552:D3552"/>
    <mergeCell ref="A3553:B3553"/>
    <mergeCell ref="C3553:D3553"/>
    <mergeCell ref="A3554:B3554"/>
    <mergeCell ref="C3554:D3554"/>
    <mergeCell ref="A3555:B3555"/>
    <mergeCell ref="C3555:D3555"/>
    <mergeCell ref="A3556:B3556"/>
    <mergeCell ref="C3556:D3556"/>
    <mergeCell ref="A3557:B3557"/>
    <mergeCell ref="C3557:D3557"/>
    <mergeCell ref="A3541:B3541"/>
    <mergeCell ref="C3541:D3541"/>
    <mergeCell ref="A3542:B3542"/>
    <mergeCell ref="C3542:D3542"/>
    <mergeCell ref="A3543:B3543"/>
    <mergeCell ref="C3543:D3543"/>
    <mergeCell ref="A3544:B3544"/>
    <mergeCell ref="C3544:D3544"/>
    <mergeCell ref="A3545:B3545"/>
    <mergeCell ref="C3545:D3545"/>
    <mergeCell ref="A3530:B3530"/>
    <mergeCell ref="C3530:D3530"/>
    <mergeCell ref="A3531:B3531"/>
    <mergeCell ref="C3531:D3531"/>
    <mergeCell ref="A3532:B3532"/>
    <mergeCell ref="C3532:D3532"/>
    <mergeCell ref="A3533:B3533"/>
    <mergeCell ref="C3533:D3533"/>
    <mergeCell ref="A3534:B3534"/>
    <mergeCell ref="C3534:D3534"/>
    <mergeCell ref="A3535:B3535"/>
    <mergeCell ref="C3535:D3535"/>
    <mergeCell ref="A3536:B3536"/>
    <mergeCell ref="C3536:D3536"/>
    <mergeCell ref="A3537:B3537"/>
    <mergeCell ref="C3537:D3537"/>
    <mergeCell ref="A3538:B3538"/>
    <mergeCell ref="C3538:D3538"/>
    <mergeCell ref="A3558:B3558"/>
    <mergeCell ref="C3558:D3558"/>
    <mergeCell ref="A3559:B3559"/>
    <mergeCell ref="C3559:D3559"/>
    <mergeCell ref="A3560:B3560"/>
    <mergeCell ref="C3560:D3560"/>
    <mergeCell ref="A3561:B3561"/>
    <mergeCell ref="C3561:D3561"/>
    <mergeCell ref="A3546:B3546"/>
    <mergeCell ref="C3546:D3546"/>
    <mergeCell ref="A3547:B3547"/>
    <mergeCell ref="C3547:D3547"/>
    <mergeCell ref="A3548:B3548"/>
    <mergeCell ref="C3548:D3548"/>
    <mergeCell ref="A3549:B3549"/>
    <mergeCell ref="C3549:D3549"/>
    <mergeCell ref="A3550:B3550"/>
    <mergeCell ref="C3550:D3550"/>
    <mergeCell ref="A3564:B3564"/>
    <mergeCell ref="C3564:D3564"/>
    <mergeCell ref="A3565:B3565"/>
    <mergeCell ref="C3565:D3565"/>
    <mergeCell ref="A3566:B3566"/>
    <mergeCell ref="C3566:D3566"/>
    <mergeCell ref="A3583:B3583"/>
    <mergeCell ref="C3583:D3583"/>
    <mergeCell ref="A3584:B3584"/>
    <mergeCell ref="C3584:D3584"/>
    <mergeCell ref="A3567:B3567"/>
    <mergeCell ref="C3567:D3567"/>
    <mergeCell ref="A3568:B3568"/>
    <mergeCell ref="C3568:D3568"/>
    <mergeCell ref="A3569:B3569"/>
    <mergeCell ref="C3569:D3569"/>
    <mergeCell ref="A3570:B3570"/>
    <mergeCell ref="C3570:D3570"/>
    <mergeCell ref="A3571:B3571"/>
    <mergeCell ref="C3571:D3571"/>
    <mergeCell ref="A3572:B3572"/>
    <mergeCell ref="C3572:D3572"/>
    <mergeCell ref="A3573:B3573"/>
    <mergeCell ref="C3573:D3573"/>
    <mergeCell ref="A3574:B3574"/>
    <mergeCell ref="C3574:D3574"/>
    <mergeCell ref="A3575:B3575"/>
    <mergeCell ref="C3575:D3575"/>
    <mergeCell ref="A3245:B3245"/>
    <mergeCell ref="C3245:D3245"/>
    <mergeCell ref="A3394:B3394"/>
    <mergeCell ref="C3394:D3394"/>
    <mergeCell ref="A3401:B3401"/>
    <mergeCell ref="C3401:D3401"/>
    <mergeCell ref="A3403:B3403"/>
    <mergeCell ref="C3403:D3403"/>
    <mergeCell ref="A3585:B3585"/>
    <mergeCell ref="C3585:D3585"/>
    <mergeCell ref="A3586:B3586"/>
    <mergeCell ref="C3586:D3586"/>
    <mergeCell ref="A3587:B3587"/>
    <mergeCell ref="C3587:D3587"/>
    <mergeCell ref="A3576:B3576"/>
    <mergeCell ref="C3576:D3576"/>
    <mergeCell ref="A3577:B3577"/>
    <mergeCell ref="C3577:D3577"/>
    <mergeCell ref="A3578:B3578"/>
    <mergeCell ref="C3578:D3578"/>
    <mergeCell ref="A3579:B3579"/>
    <mergeCell ref="C3579:D3579"/>
    <mergeCell ref="A3580:B3580"/>
    <mergeCell ref="C3580:D3580"/>
    <mergeCell ref="A3581:B3581"/>
    <mergeCell ref="C3581:D3581"/>
    <mergeCell ref="A3582:B3582"/>
    <mergeCell ref="C3582:D3582"/>
    <mergeCell ref="A3562:B3562"/>
    <mergeCell ref="C3562:D3562"/>
    <mergeCell ref="A3563:B3563"/>
    <mergeCell ref="C3563:D3563"/>
  </mergeCells>
  <phoneticPr fontId="1" type="noConversion"/>
  <dataValidations count="2">
    <dataValidation type="decimal" allowBlank="1" showInputMessage="1" showErrorMessage="1" sqref="I2:I10" xr:uid="{00000000-0002-0000-0700-000000000000}">
      <formula1>1</formula1>
      <formula2>100000</formula2>
    </dataValidation>
    <dataValidation type="decimal" operator="lessThanOrEqual" allowBlank="1" showInputMessage="1" showErrorMessage="1" sqref="C2064:D2563 C16:D515 C528:D1027 C1040:D1539 C1552:D2051 C2576:D3075 C3088:D3587" xr:uid="{00000000-0002-0000-0700-000001000000}">
      <formula1>1000000</formula1>
    </dataValidation>
  </dataValidations>
  <pageMargins left="0.69791666666666696" right="0.69791666666666696" top="0.75" bottom="0.75" header="0.3" footer="0.3"/>
  <pageSetup paperSize="9" orientation="portrait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94" id="{F72E5AE6-7931-45F8-9611-E844406AF213}">
            <xm:f>AND(C16&lt;&gt;"",C16&lt;0.9*VLOOKUP($D$3&amp;$D$4&amp;RIGHT($A$2,2),'Feeding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C16:D515</xm:sqref>
        </x14:conditionalFormatting>
        <x14:conditionalFormatting xmlns:xm="http://schemas.microsoft.com/office/excel/2006/main">
          <x14:cfRule type="expression" priority="91" id="{F3042550-1D5F-43B9-AFED-59EED1B87DF1}">
            <xm:f>AND(C528&lt;&gt;"",C528&lt;0.9*VLOOKUP($D$3&amp;$D$4&amp;RIGHT($A$516,2),'Feeding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C528:D1027</xm:sqref>
        </x14:conditionalFormatting>
        <x14:conditionalFormatting xmlns:xm="http://schemas.microsoft.com/office/excel/2006/main">
          <x14:cfRule type="expression" priority="63" id="{174D2D3F-0BDD-4C5F-9E11-1C5F0B83681C}">
            <xm:f>AND(C1040&lt;&gt;"",C1040&lt;0.9*VLOOKUP($D$3&amp;$D$4&amp;RIGHT($A$1028,2),'Feeding Standard'!$C:$D,2,0))</xm:f>
            <x14:dxf>
              <fill>
                <patternFill>
                  <bgColor rgb="FFFF0000"/>
                </patternFill>
              </fill>
            </x14:dxf>
          </x14:cfRule>
          <xm:sqref>C1040:D1539</xm:sqref>
        </x14:conditionalFormatting>
        <x14:conditionalFormatting xmlns:xm="http://schemas.microsoft.com/office/excel/2006/main">
          <x14:cfRule type="expression" priority="40" id="{D327265B-D3DC-4D42-A751-5F38F9DB40E2}">
            <xm:f>AND(C1552&lt;&gt;"",C1552&lt;0.9*VLOOKUP($D$3&amp;$D$4&amp;RIGHT($A$1540,2),'Feeding Standard'!$C:$D,2,0))</xm:f>
            <x14:dxf>
              <fill>
                <patternFill>
                  <bgColor rgb="FFFF0000"/>
                </patternFill>
              </fill>
            </x14:dxf>
          </x14:cfRule>
          <xm:sqref>C1552:D2051</xm:sqref>
        </x14:conditionalFormatting>
        <x14:conditionalFormatting xmlns:xm="http://schemas.microsoft.com/office/excel/2006/main">
          <x14:cfRule type="expression" priority="37" id="{A6002974-0158-46F3-873B-A34E1F723809}">
            <xm:f>AND(C2064&lt;&gt;"",C2064&lt;0.9*VLOOKUP($D$3&amp;$D$4&amp;RIGHT($A$2052,2),'Feeding Standard'!$C:$D,2,0))</xm:f>
            <x14:dxf>
              <fill>
                <patternFill>
                  <bgColor rgb="FFFF0000"/>
                </patternFill>
              </fill>
            </x14:dxf>
          </x14:cfRule>
          <xm:sqref>C2064:D2563</xm:sqref>
        </x14:conditionalFormatting>
        <x14:conditionalFormatting xmlns:xm="http://schemas.microsoft.com/office/excel/2006/main">
          <x14:cfRule type="expression" priority="30" id="{432987B9-A43C-49D4-B36E-878DEC5E3388}">
            <xm:f>AND(C2576&lt;&gt;"",C2576&lt;0.9*VLOOKUP($D$3&amp;$D$4&amp;RIGHT($A$2564,2),'Feeding Standard'!$C:$D,2,0))</xm:f>
            <x14:dxf>
              <fill>
                <patternFill>
                  <bgColor rgb="FFFF0000"/>
                </patternFill>
              </fill>
            </x14:dxf>
          </x14:cfRule>
          <xm:sqref>C2576:D3075</xm:sqref>
        </x14:conditionalFormatting>
        <x14:conditionalFormatting xmlns:xm="http://schemas.microsoft.com/office/excel/2006/main">
          <x14:cfRule type="expression" priority="1" id="{56CDC32D-8D6B-4F58-B4C7-A6542E6E6565}">
            <xm:f>AND(C3088&lt;&gt;"",C3088&lt;0.9*VLOOKUP($D$3&amp;$D$4&amp;RIGHT($A$3076,2),'Feeding Standard'!$C:$D,2,0))</xm:f>
            <x14:dxf>
              <fill>
                <patternFill>
                  <bgColor rgb="FFFF0000"/>
                </patternFill>
              </fill>
            </x14:dxf>
          </x14:cfRule>
          <xm:sqref>C3088:D3587</xm:sqref>
        </x14:conditionalFormatting>
      </x14:conditionalFormatting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0"/>
  <dimension ref="A1:X288"/>
  <sheetViews>
    <sheetView topLeftCell="A2" workbookViewId="0">
      <selection activeCell="A62" sqref="A62:A63"/>
    </sheetView>
  </sheetViews>
  <sheetFormatPr defaultColWidth="9" defaultRowHeight="14" outlineLevelRow="1"/>
  <cols>
    <col min="1" max="1" width="9.453125" style="1" customWidth="1"/>
    <col min="2" max="2" width="10.36328125" style="1" bestFit="1" customWidth="1"/>
    <col min="3" max="3" width="12" style="1" customWidth="1"/>
    <col min="4" max="5" width="9" style="181"/>
    <col min="6" max="6" width="2.6328125" style="1" customWidth="1"/>
    <col min="7" max="16384" width="9" style="1"/>
  </cols>
  <sheetData>
    <row r="1" spans="1:9" hidden="1">
      <c r="A1" s="184">
        <f>基本信息!$F$3</f>
        <v>9</v>
      </c>
    </row>
    <row r="2" spans="1:9" ht="45.75" customHeight="1" thickBot="1">
      <c r="A2" s="182" t="s">
        <v>151</v>
      </c>
      <c r="B2" s="157"/>
      <c r="D2" s="180"/>
      <c r="E2" s="180"/>
      <c r="I2" s="184"/>
    </row>
    <row r="3" spans="1:9" s="160" customFormat="1" ht="29.25" customHeight="1" outlineLevel="1">
      <c r="A3" s="163" t="s">
        <v>16</v>
      </c>
      <c r="B3" s="396"/>
      <c r="C3" s="396"/>
      <c r="D3" s="1209" t="s">
        <v>118</v>
      </c>
      <c r="E3" s="1212" t="s">
        <v>461</v>
      </c>
      <c r="G3" s="1"/>
      <c r="H3" s="1"/>
    </row>
    <row r="4" spans="1:9" s="160" customFormat="1" ht="26.25" customHeight="1" outlineLevel="1">
      <c r="A4" s="161" t="s">
        <v>114</v>
      </c>
      <c r="B4" s="397"/>
      <c r="C4" s="397"/>
      <c r="D4" s="1210"/>
      <c r="E4" s="1213"/>
      <c r="G4" s="1"/>
      <c r="H4" s="1"/>
    </row>
    <row r="5" spans="1:9" s="160" customFormat="1" ht="26.25" customHeight="1" outlineLevel="1">
      <c r="A5" s="832" t="s">
        <v>563</v>
      </c>
      <c r="B5" s="397"/>
      <c r="C5" s="397"/>
      <c r="D5" s="1210"/>
      <c r="E5" s="1213"/>
      <c r="G5" s="1"/>
      <c r="H5" s="1"/>
    </row>
    <row r="6" spans="1:9" s="160" customFormat="1" ht="26.25" customHeight="1" outlineLevel="1">
      <c r="A6" s="833" t="s">
        <v>564</v>
      </c>
      <c r="B6" s="398"/>
      <c r="C6" s="398"/>
      <c r="D6" s="1210"/>
      <c r="E6" s="1213"/>
      <c r="G6" s="1"/>
      <c r="H6" s="1"/>
    </row>
    <row r="7" spans="1:9" s="160" customFormat="1" ht="26.25" customHeight="1" outlineLevel="1">
      <c r="A7" s="188" t="s">
        <v>136</v>
      </c>
      <c r="B7" s="189"/>
      <c r="C7" s="189"/>
      <c r="D7" s="1210"/>
      <c r="E7" s="1213"/>
      <c r="G7" s="1"/>
      <c r="H7" s="1"/>
    </row>
    <row r="8" spans="1:9" s="160" customFormat="1" ht="26.25" customHeight="1" outlineLevel="1" thickBot="1">
      <c r="A8" s="162" t="s">
        <v>461</v>
      </c>
      <c r="B8" s="399">
        <f>SUM(B9:B58)</f>
        <v>0</v>
      </c>
      <c r="C8" s="399">
        <f>SUM(C9:C58)</f>
        <v>0</v>
      </c>
      <c r="D8" s="1211"/>
      <c r="E8" s="1214"/>
      <c r="G8" s="1"/>
      <c r="H8" s="1"/>
    </row>
    <row r="9" spans="1:9" ht="20.25" customHeight="1" outlineLevel="1">
      <c r="A9" s="401">
        <v>0</v>
      </c>
      <c r="B9" s="400"/>
      <c r="C9" s="400"/>
      <c r="D9" s="719" t="e">
        <f t="shared" ref="D9:D58" si="0">AVERAGE(B9:C9)</f>
        <v>#DIV/0!</v>
      </c>
      <c r="E9" s="401">
        <f t="shared" ref="E9:E58" si="1">SUM(B9:C9)</f>
        <v>0</v>
      </c>
    </row>
    <row r="10" spans="1:9" ht="20.25" customHeight="1" outlineLevel="1">
      <c r="A10" s="202">
        <f>A9+1</f>
        <v>1</v>
      </c>
      <c r="B10" s="400"/>
      <c r="C10" s="400"/>
      <c r="D10" s="720" t="e">
        <f t="shared" si="0"/>
        <v>#DIV/0!</v>
      </c>
      <c r="E10" s="202">
        <f t="shared" si="1"/>
        <v>0</v>
      </c>
    </row>
    <row r="11" spans="1:9" ht="20.25" customHeight="1" outlineLevel="1">
      <c r="A11" s="202">
        <f>A10+1</f>
        <v>2</v>
      </c>
      <c r="B11" s="400"/>
      <c r="C11" s="400"/>
      <c r="D11" s="720" t="e">
        <f t="shared" si="0"/>
        <v>#DIV/0!</v>
      </c>
      <c r="E11" s="202">
        <f t="shared" si="1"/>
        <v>0</v>
      </c>
    </row>
    <row r="12" spans="1:9" ht="20.25" customHeight="1" outlineLevel="1">
      <c r="A12" s="202">
        <f t="shared" ref="A12:A58" si="2">A11+1</f>
        <v>3</v>
      </c>
      <c r="B12" s="400"/>
      <c r="C12" s="400"/>
      <c r="D12" s="720" t="e">
        <f t="shared" si="0"/>
        <v>#DIV/0!</v>
      </c>
      <c r="E12" s="202">
        <f t="shared" si="1"/>
        <v>0</v>
      </c>
    </row>
    <row r="13" spans="1:9" ht="20.25" customHeight="1" outlineLevel="1">
      <c r="A13" s="202">
        <f t="shared" si="2"/>
        <v>4</v>
      </c>
      <c r="B13" s="400"/>
      <c r="C13" s="400"/>
      <c r="D13" s="720" t="e">
        <f t="shared" si="0"/>
        <v>#DIV/0!</v>
      </c>
      <c r="E13" s="202">
        <f t="shared" si="1"/>
        <v>0</v>
      </c>
    </row>
    <row r="14" spans="1:9" ht="20.25" customHeight="1" outlineLevel="1">
      <c r="A14" s="202">
        <f t="shared" si="2"/>
        <v>5</v>
      </c>
      <c r="B14" s="204"/>
      <c r="C14" s="204"/>
      <c r="D14" s="720" t="e">
        <f t="shared" si="0"/>
        <v>#DIV/0!</v>
      </c>
      <c r="E14" s="202">
        <f t="shared" si="1"/>
        <v>0</v>
      </c>
    </row>
    <row r="15" spans="1:9" ht="20.25" customHeight="1" outlineLevel="1">
      <c r="A15" s="202">
        <f t="shared" si="2"/>
        <v>6</v>
      </c>
      <c r="B15" s="204"/>
      <c r="C15" s="204"/>
      <c r="D15" s="720" t="e">
        <f t="shared" si="0"/>
        <v>#DIV/0!</v>
      </c>
      <c r="E15" s="202">
        <f t="shared" si="1"/>
        <v>0</v>
      </c>
    </row>
    <row r="16" spans="1:9" ht="20.25" customHeight="1" outlineLevel="1">
      <c r="A16" s="202">
        <f t="shared" si="2"/>
        <v>7</v>
      </c>
      <c r="B16" s="204"/>
      <c r="C16" s="204"/>
      <c r="D16" s="720" t="e">
        <f t="shared" si="0"/>
        <v>#DIV/0!</v>
      </c>
      <c r="E16" s="202">
        <f t="shared" si="1"/>
        <v>0</v>
      </c>
    </row>
    <row r="17" spans="1:5" ht="20.25" customHeight="1" outlineLevel="1">
      <c r="A17" s="202">
        <f t="shared" si="2"/>
        <v>8</v>
      </c>
      <c r="B17" s="204"/>
      <c r="C17" s="204"/>
      <c r="D17" s="720" t="e">
        <f t="shared" si="0"/>
        <v>#DIV/0!</v>
      </c>
      <c r="E17" s="202">
        <f t="shared" si="1"/>
        <v>0</v>
      </c>
    </row>
    <row r="18" spans="1:5" ht="20.25" customHeight="1" outlineLevel="1">
      <c r="A18" s="202">
        <f t="shared" si="2"/>
        <v>9</v>
      </c>
      <c r="B18" s="204"/>
      <c r="C18" s="204"/>
      <c r="D18" s="720" t="e">
        <f t="shared" si="0"/>
        <v>#DIV/0!</v>
      </c>
      <c r="E18" s="202">
        <f t="shared" si="1"/>
        <v>0</v>
      </c>
    </row>
    <row r="19" spans="1:5" ht="20.25" customHeight="1" outlineLevel="1">
      <c r="A19" s="202">
        <f t="shared" si="2"/>
        <v>10</v>
      </c>
      <c r="B19" s="204"/>
      <c r="C19" s="204"/>
      <c r="D19" s="720" t="e">
        <f t="shared" si="0"/>
        <v>#DIV/0!</v>
      </c>
      <c r="E19" s="202">
        <f t="shared" si="1"/>
        <v>0</v>
      </c>
    </row>
    <row r="20" spans="1:5" ht="20.25" customHeight="1" outlineLevel="1">
      <c r="A20" s="202">
        <f t="shared" si="2"/>
        <v>11</v>
      </c>
      <c r="B20" s="204"/>
      <c r="C20" s="204"/>
      <c r="D20" s="720" t="e">
        <f t="shared" si="0"/>
        <v>#DIV/0!</v>
      </c>
      <c r="E20" s="202">
        <f t="shared" si="1"/>
        <v>0</v>
      </c>
    </row>
    <row r="21" spans="1:5" ht="20.25" customHeight="1" outlineLevel="1">
      <c r="A21" s="202">
        <f t="shared" si="2"/>
        <v>12</v>
      </c>
      <c r="B21" s="204"/>
      <c r="C21" s="204"/>
      <c r="D21" s="720" t="e">
        <f t="shared" si="0"/>
        <v>#DIV/0!</v>
      </c>
      <c r="E21" s="202">
        <f t="shared" si="1"/>
        <v>0</v>
      </c>
    </row>
    <row r="22" spans="1:5" ht="20.25" customHeight="1" outlineLevel="1">
      <c r="A22" s="202">
        <f t="shared" si="2"/>
        <v>13</v>
      </c>
      <c r="B22" s="204"/>
      <c r="C22" s="204"/>
      <c r="D22" s="720" t="e">
        <f t="shared" si="0"/>
        <v>#DIV/0!</v>
      </c>
      <c r="E22" s="202">
        <f t="shared" si="1"/>
        <v>0</v>
      </c>
    </row>
    <row r="23" spans="1:5" ht="20.25" customHeight="1" outlineLevel="1">
      <c r="A23" s="202">
        <f t="shared" si="2"/>
        <v>14</v>
      </c>
      <c r="B23" s="204"/>
      <c r="C23" s="204"/>
      <c r="D23" s="720" t="e">
        <f t="shared" si="0"/>
        <v>#DIV/0!</v>
      </c>
      <c r="E23" s="202">
        <f t="shared" si="1"/>
        <v>0</v>
      </c>
    </row>
    <row r="24" spans="1:5" ht="20.25" customHeight="1" outlineLevel="1">
      <c r="A24" s="202">
        <f t="shared" si="2"/>
        <v>15</v>
      </c>
      <c r="B24" s="204"/>
      <c r="C24" s="204"/>
      <c r="D24" s="720" t="e">
        <f t="shared" si="0"/>
        <v>#DIV/0!</v>
      </c>
      <c r="E24" s="202">
        <f t="shared" si="1"/>
        <v>0</v>
      </c>
    </row>
    <row r="25" spans="1:5" ht="20.25" customHeight="1" outlineLevel="1">
      <c r="A25" s="202">
        <f t="shared" si="2"/>
        <v>16</v>
      </c>
      <c r="B25" s="204"/>
      <c r="C25" s="204"/>
      <c r="D25" s="720" t="e">
        <f t="shared" si="0"/>
        <v>#DIV/0!</v>
      </c>
      <c r="E25" s="202">
        <f t="shared" si="1"/>
        <v>0</v>
      </c>
    </row>
    <row r="26" spans="1:5" ht="20.25" customHeight="1" outlineLevel="1">
      <c r="A26" s="202">
        <f t="shared" si="2"/>
        <v>17</v>
      </c>
      <c r="B26" s="204"/>
      <c r="C26" s="204"/>
      <c r="D26" s="720" t="e">
        <f t="shared" si="0"/>
        <v>#DIV/0!</v>
      </c>
      <c r="E26" s="202">
        <f t="shared" si="1"/>
        <v>0</v>
      </c>
    </row>
    <row r="27" spans="1:5" ht="20.25" customHeight="1" outlineLevel="1">
      <c r="A27" s="202">
        <f t="shared" si="2"/>
        <v>18</v>
      </c>
      <c r="B27" s="204"/>
      <c r="C27" s="204"/>
      <c r="D27" s="720" t="e">
        <f t="shared" si="0"/>
        <v>#DIV/0!</v>
      </c>
      <c r="E27" s="202">
        <f t="shared" si="1"/>
        <v>0</v>
      </c>
    </row>
    <row r="28" spans="1:5" ht="20.25" customHeight="1" outlineLevel="1">
      <c r="A28" s="202">
        <f t="shared" si="2"/>
        <v>19</v>
      </c>
      <c r="B28" s="204"/>
      <c r="C28" s="204"/>
      <c r="D28" s="720" t="e">
        <f t="shared" si="0"/>
        <v>#DIV/0!</v>
      </c>
      <c r="E28" s="202">
        <f t="shared" si="1"/>
        <v>0</v>
      </c>
    </row>
    <row r="29" spans="1:5" ht="20.25" customHeight="1" outlineLevel="1">
      <c r="A29" s="202">
        <f t="shared" si="2"/>
        <v>20</v>
      </c>
      <c r="B29" s="204"/>
      <c r="C29" s="204"/>
      <c r="D29" s="720" t="e">
        <f t="shared" si="0"/>
        <v>#DIV/0!</v>
      </c>
      <c r="E29" s="202">
        <f t="shared" si="1"/>
        <v>0</v>
      </c>
    </row>
    <row r="30" spans="1:5" ht="20.25" customHeight="1" outlineLevel="1">
      <c r="A30" s="202">
        <f t="shared" si="2"/>
        <v>21</v>
      </c>
      <c r="B30" s="204"/>
      <c r="C30" s="204"/>
      <c r="D30" s="720" t="e">
        <f t="shared" si="0"/>
        <v>#DIV/0!</v>
      </c>
      <c r="E30" s="202">
        <f t="shared" si="1"/>
        <v>0</v>
      </c>
    </row>
    <row r="31" spans="1:5" ht="20.25" customHeight="1" outlineLevel="1">
      <c r="A31" s="202">
        <f t="shared" si="2"/>
        <v>22</v>
      </c>
      <c r="B31" s="204"/>
      <c r="C31" s="204"/>
      <c r="D31" s="720" t="e">
        <f t="shared" si="0"/>
        <v>#DIV/0!</v>
      </c>
      <c r="E31" s="202">
        <f t="shared" si="1"/>
        <v>0</v>
      </c>
    </row>
    <row r="32" spans="1:5" ht="20.25" customHeight="1" outlineLevel="1">
      <c r="A32" s="202">
        <f t="shared" si="2"/>
        <v>23</v>
      </c>
      <c r="B32" s="204"/>
      <c r="C32" s="204"/>
      <c r="D32" s="720" t="e">
        <f t="shared" si="0"/>
        <v>#DIV/0!</v>
      </c>
      <c r="E32" s="202">
        <f t="shared" si="1"/>
        <v>0</v>
      </c>
    </row>
    <row r="33" spans="1:5" ht="20.25" customHeight="1" outlineLevel="1">
      <c r="A33" s="202">
        <f t="shared" si="2"/>
        <v>24</v>
      </c>
      <c r="B33" s="204"/>
      <c r="C33" s="204"/>
      <c r="D33" s="720" t="e">
        <f t="shared" si="0"/>
        <v>#DIV/0!</v>
      </c>
      <c r="E33" s="202">
        <f t="shared" si="1"/>
        <v>0</v>
      </c>
    </row>
    <row r="34" spans="1:5" ht="20.25" customHeight="1" outlineLevel="1">
      <c r="A34" s="202">
        <f t="shared" si="2"/>
        <v>25</v>
      </c>
      <c r="B34" s="204"/>
      <c r="C34" s="204"/>
      <c r="D34" s="720" t="e">
        <f t="shared" si="0"/>
        <v>#DIV/0!</v>
      </c>
      <c r="E34" s="202">
        <f t="shared" si="1"/>
        <v>0</v>
      </c>
    </row>
    <row r="35" spans="1:5" ht="20.25" customHeight="1" outlineLevel="1">
      <c r="A35" s="202">
        <f t="shared" si="2"/>
        <v>26</v>
      </c>
      <c r="B35" s="204"/>
      <c r="C35" s="204"/>
      <c r="D35" s="720" t="e">
        <f t="shared" si="0"/>
        <v>#DIV/0!</v>
      </c>
      <c r="E35" s="202">
        <f t="shared" si="1"/>
        <v>0</v>
      </c>
    </row>
    <row r="36" spans="1:5" ht="20.25" customHeight="1" outlineLevel="1">
      <c r="A36" s="202">
        <f t="shared" si="2"/>
        <v>27</v>
      </c>
      <c r="B36" s="204"/>
      <c r="C36" s="204"/>
      <c r="D36" s="720" t="e">
        <f t="shared" si="0"/>
        <v>#DIV/0!</v>
      </c>
      <c r="E36" s="202">
        <f t="shared" si="1"/>
        <v>0</v>
      </c>
    </row>
    <row r="37" spans="1:5" ht="20.25" customHeight="1" outlineLevel="1">
      <c r="A37" s="202">
        <f t="shared" si="2"/>
        <v>28</v>
      </c>
      <c r="B37" s="204"/>
      <c r="C37" s="204"/>
      <c r="D37" s="720" t="e">
        <f t="shared" si="0"/>
        <v>#DIV/0!</v>
      </c>
      <c r="E37" s="202">
        <f t="shared" si="1"/>
        <v>0</v>
      </c>
    </row>
    <row r="38" spans="1:5" ht="20.25" customHeight="1" outlineLevel="1">
      <c r="A38" s="202">
        <f t="shared" si="2"/>
        <v>29</v>
      </c>
      <c r="B38" s="204"/>
      <c r="C38" s="204"/>
      <c r="D38" s="720" t="e">
        <f t="shared" si="0"/>
        <v>#DIV/0!</v>
      </c>
      <c r="E38" s="202">
        <f t="shared" si="1"/>
        <v>0</v>
      </c>
    </row>
    <row r="39" spans="1:5" ht="20.25" customHeight="1" outlineLevel="1">
      <c r="A39" s="202">
        <f t="shared" si="2"/>
        <v>30</v>
      </c>
      <c r="B39" s="204"/>
      <c r="C39" s="204"/>
      <c r="D39" s="720" t="e">
        <f t="shared" si="0"/>
        <v>#DIV/0!</v>
      </c>
      <c r="E39" s="202">
        <f t="shared" si="1"/>
        <v>0</v>
      </c>
    </row>
    <row r="40" spans="1:5" ht="20.25" customHeight="1" outlineLevel="1">
      <c r="A40" s="202">
        <f t="shared" si="2"/>
        <v>31</v>
      </c>
      <c r="B40" s="204"/>
      <c r="C40" s="204"/>
      <c r="D40" s="720" t="e">
        <f t="shared" si="0"/>
        <v>#DIV/0!</v>
      </c>
      <c r="E40" s="202">
        <f t="shared" si="1"/>
        <v>0</v>
      </c>
    </row>
    <row r="41" spans="1:5" ht="20.25" customHeight="1" outlineLevel="1">
      <c r="A41" s="202">
        <f t="shared" si="2"/>
        <v>32</v>
      </c>
      <c r="B41" s="204"/>
      <c r="C41" s="204"/>
      <c r="D41" s="720" t="e">
        <f t="shared" si="0"/>
        <v>#DIV/0!</v>
      </c>
      <c r="E41" s="202">
        <f t="shared" si="1"/>
        <v>0</v>
      </c>
    </row>
    <row r="42" spans="1:5" ht="20.25" customHeight="1" outlineLevel="1">
      <c r="A42" s="202">
        <f t="shared" si="2"/>
        <v>33</v>
      </c>
      <c r="B42" s="204"/>
      <c r="C42" s="204"/>
      <c r="D42" s="720" t="e">
        <f t="shared" si="0"/>
        <v>#DIV/0!</v>
      </c>
      <c r="E42" s="202">
        <f t="shared" si="1"/>
        <v>0</v>
      </c>
    </row>
    <row r="43" spans="1:5" ht="20.25" customHeight="1" outlineLevel="1">
      <c r="A43" s="202">
        <f t="shared" si="2"/>
        <v>34</v>
      </c>
      <c r="B43" s="204"/>
      <c r="C43" s="204"/>
      <c r="D43" s="720" t="e">
        <f t="shared" si="0"/>
        <v>#DIV/0!</v>
      </c>
      <c r="E43" s="202">
        <f t="shared" si="1"/>
        <v>0</v>
      </c>
    </row>
    <row r="44" spans="1:5" ht="20.25" customHeight="1" outlineLevel="1">
      <c r="A44" s="202">
        <f t="shared" si="2"/>
        <v>35</v>
      </c>
      <c r="B44" s="204"/>
      <c r="C44" s="204"/>
      <c r="D44" s="720" t="e">
        <f t="shared" si="0"/>
        <v>#DIV/0!</v>
      </c>
      <c r="E44" s="202">
        <f t="shared" si="1"/>
        <v>0</v>
      </c>
    </row>
    <row r="45" spans="1:5" ht="20.25" customHeight="1" outlineLevel="1">
      <c r="A45" s="202">
        <f t="shared" si="2"/>
        <v>36</v>
      </c>
      <c r="B45" s="204"/>
      <c r="C45" s="204"/>
      <c r="D45" s="720" t="e">
        <f t="shared" si="0"/>
        <v>#DIV/0!</v>
      </c>
      <c r="E45" s="202">
        <f t="shared" si="1"/>
        <v>0</v>
      </c>
    </row>
    <row r="46" spans="1:5" ht="20.25" customHeight="1" outlineLevel="1">
      <c r="A46" s="202">
        <f t="shared" si="2"/>
        <v>37</v>
      </c>
      <c r="B46" s="204"/>
      <c r="C46" s="204"/>
      <c r="D46" s="720" t="e">
        <f t="shared" si="0"/>
        <v>#DIV/0!</v>
      </c>
      <c r="E46" s="202">
        <f t="shared" si="1"/>
        <v>0</v>
      </c>
    </row>
    <row r="47" spans="1:5" ht="20.25" customHeight="1" outlineLevel="1">
      <c r="A47" s="202">
        <f t="shared" si="2"/>
        <v>38</v>
      </c>
      <c r="B47" s="204"/>
      <c r="C47" s="204"/>
      <c r="D47" s="720" t="e">
        <f t="shared" si="0"/>
        <v>#DIV/0!</v>
      </c>
      <c r="E47" s="202">
        <f t="shared" si="1"/>
        <v>0</v>
      </c>
    </row>
    <row r="48" spans="1:5" ht="20.25" customHeight="1" outlineLevel="1">
      <c r="A48" s="202">
        <f t="shared" si="2"/>
        <v>39</v>
      </c>
      <c r="B48" s="204"/>
      <c r="C48" s="204"/>
      <c r="D48" s="720" t="e">
        <f t="shared" si="0"/>
        <v>#DIV/0!</v>
      </c>
      <c r="E48" s="202">
        <f t="shared" si="1"/>
        <v>0</v>
      </c>
    </row>
    <row r="49" spans="1:9" ht="20.25" customHeight="1" outlineLevel="1">
      <c r="A49" s="202">
        <f t="shared" si="2"/>
        <v>40</v>
      </c>
      <c r="B49" s="204"/>
      <c r="C49" s="204"/>
      <c r="D49" s="720" t="e">
        <f t="shared" si="0"/>
        <v>#DIV/0!</v>
      </c>
      <c r="E49" s="202">
        <f t="shared" si="1"/>
        <v>0</v>
      </c>
    </row>
    <row r="50" spans="1:9" ht="20.25" customHeight="1" outlineLevel="1">
      <c r="A50" s="202">
        <f t="shared" si="2"/>
        <v>41</v>
      </c>
      <c r="B50" s="204"/>
      <c r="C50" s="204"/>
      <c r="D50" s="720" t="e">
        <f t="shared" si="0"/>
        <v>#DIV/0!</v>
      </c>
      <c r="E50" s="202">
        <f t="shared" si="1"/>
        <v>0</v>
      </c>
    </row>
    <row r="51" spans="1:9" ht="20.25" customHeight="1" outlineLevel="1">
      <c r="A51" s="202">
        <f t="shared" si="2"/>
        <v>42</v>
      </c>
      <c r="B51" s="204"/>
      <c r="C51" s="204"/>
      <c r="D51" s="720" t="e">
        <f t="shared" si="0"/>
        <v>#DIV/0!</v>
      </c>
      <c r="E51" s="202">
        <f t="shared" si="1"/>
        <v>0</v>
      </c>
    </row>
    <row r="52" spans="1:9" ht="20.25" customHeight="1" outlineLevel="1">
      <c r="A52" s="202">
        <f t="shared" si="2"/>
        <v>43</v>
      </c>
      <c r="B52" s="204"/>
      <c r="C52" s="204"/>
      <c r="D52" s="720" t="e">
        <f t="shared" si="0"/>
        <v>#DIV/0!</v>
      </c>
      <c r="E52" s="202">
        <f t="shared" si="1"/>
        <v>0</v>
      </c>
    </row>
    <row r="53" spans="1:9" ht="20.25" customHeight="1" outlineLevel="1">
      <c r="A53" s="202">
        <f t="shared" si="2"/>
        <v>44</v>
      </c>
      <c r="B53" s="204"/>
      <c r="C53" s="204"/>
      <c r="D53" s="720" t="e">
        <f t="shared" si="0"/>
        <v>#DIV/0!</v>
      </c>
      <c r="E53" s="202">
        <f t="shared" si="1"/>
        <v>0</v>
      </c>
    </row>
    <row r="54" spans="1:9" ht="20.25" customHeight="1" outlineLevel="1">
      <c r="A54" s="202">
        <f t="shared" si="2"/>
        <v>45</v>
      </c>
      <c r="B54" s="204"/>
      <c r="C54" s="204"/>
      <c r="D54" s="720" t="e">
        <f t="shared" si="0"/>
        <v>#DIV/0!</v>
      </c>
      <c r="E54" s="202">
        <f t="shared" si="1"/>
        <v>0</v>
      </c>
    </row>
    <row r="55" spans="1:9" ht="20.25" customHeight="1" outlineLevel="1">
      <c r="A55" s="202">
        <f t="shared" si="2"/>
        <v>46</v>
      </c>
      <c r="B55" s="204"/>
      <c r="C55" s="204"/>
      <c r="D55" s="720" t="e">
        <f t="shared" si="0"/>
        <v>#DIV/0!</v>
      </c>
      <c r="E55" s="202">
        <f t="shared" si="1"/>
        <v>0</v>
      </c>
    </row>
    <row r="56" spans="1:9" ht="20.25" customHeight="1" outlineLevel="1">
      <c r="A56" s="202">
        <f t="shared" si="2"/>
        <v>47</v>
      </c>
      <c r="B56" s="204"/>
      <c r="C56" s="204"/>
      <c r="D56" s="720" t="e">
        <f t="shared" si="0"/>
        <v>#DIV/0!</v>
      </c>
      <c r="E56" s="202">
        <f t="shared" si="1"/>
        <v>0</v>
      </c>
    </row>
    <row r="57" spans="1:9" ht="20.25" customHeight="1" outlineLevel="1">
      <c r="A57" s="202">
        <f t="shared" si="2"/>
        <v>48</v>
      </c>
      <c r="B57" s="204"/>
      <c r="C57" s="204"/>
      <c r="D57" s="720" t="e">
        <f t="shared" si="0"/>
        <v>#DIV/0!</v>
      </c>
      <c r="E57" s="202">
        <f t="shared" si="1"/>
        <v>0</v>
      </c>
    </row>
    <row r="58" spans="1:9" ht="20.25" customHeight="1" outlineLevel="1" thickBot="1">
      <c r="A58" s="203">
        <f t="shared" si="2"/>
        <v>49</v>
      </c>
      <c r="B58" s="205"/>
      <c r="C58" s="205"/>
      <c r="D58" s="721" t="e">
        <f t="shared" si="0"/>
        <v>#DIV/0!</v>
      </c>
      <c r="E58" s="203">
        <f t="shared" si="1"/>
        <v>0</v>
      </c>
    </row>
    <row r="59" spans="1:9" ht="45.75" customHeight="1" thickBot="1">
      <c r="A59" s="182" t="s">
        <v>135</v>
      </c>
      <c r="B59" s="157"/>
      <c r="D59" s="180"/>
      <c r="E59" s="180"/>
      <c r="I59" s="184"/>
    </row>
    <row r="60" spans="1:9" s="160" customFormat="1" ht="29.25" customHeight="1" outlineLevel="1">
      <c r="A60" s="164" t="s">
        <v>16</v>
      </c>
      <c r="B60" s="167">
        <f>B3</f>
        <v>0</v>
      </c>
      <c r="C60" s="167">
        <f>C3</f>
        <v>0</v>
      </c>
      <c r="D60" s="1209" t="s">
        <v>118</v>
      </c>
      <c r="E60" s="1212" t="s">
        <v>461</v>
      </c>
      <c r="G60" s="169" t="s">
        <v>122</v>
      </c>
      <c r="H60" s="170" t="s">
        <v>123</v>
      </c>
    </row>
    <row r="61" spans="1:9" s="160" customFormat="1" ht="26.25" customHeight="1" outlineLevel="1">
      <c r="A61" s="165" t="s">
        <v>114</v>
      </c>
      <c r="B61" s="168">
        <f t="shared" ref="B61:C61" si="3">B4</f>
        <v>0</v>
      </c>
      <c r="C61" s="168">
        <f t="shared" si="3"/>
        <v>0</v>
      </c>
      <c r="D61" s="1210"/>
      <c r="E61" s="1213"/>
      <c r="G61" s="171" t="s">
        <v>124</v>
      </c>
      <c r="H61" s="172" t="s">
        <v>119</v>
      </c>
    </row>
    <row r="62" spans="1:9" s="160" customFormat="1" ht="26.25" customHeight="1" outlineLevel="1">
      <c r="A62" s="832" t="s">
        <v>563</v>
      </c>
      <c r="B62" s="168">
        <f t="shared" ref="B62:C62" si="4">B5</f>
        <v>0</v>
      </c>
      <c r="C62" s="168">
        <f t="shared" si="4"/>
        <v>0</v>
      </c>
      <c r="D62" s="1210"/>
      <c r="E62" s="1213"/>
      <c r="G62" s="173" t="s">
        <v>124</v>
      </c>
      <c r="H62" s="174" t="s">
        <v>120</v>
      </c>
    </row>
    <row r="63" spans="1:9" s="160" customFormat="1" ht="26.25" customHeight="1" outlineLevel="1">
      <c r="A63" s="833" t="s">
        <v>564</v>
      </c>
      <c r="B63" s="168">
        <f t="shared" ref="B63:C63" si="5">B6</f>
        <v>0</v>
      </c>
      <c r="C63" s="168">
        <f t="shared" si="5"/>
        <v>0</v>
      </c>
      <c r="D63" s="1210"/>
      <c r="E63" s="1213"/>
      <c r="G63" s="175" t="s">
        <v>125</v>
      </c>
      <c r="H63" s="176" t="s">
        <v>121</v>
      </c>
    </row>
    <row r="64" spans="1:9" s="160" customFormat="1" ht="26.25" customHeight="1" outlineLevel="1">
      <c r="A64" s="185" t="s">
        <v>136</v>
      </c>
      <c r="B64" s="190">
        <f t="shared" ref="B64:C64" si="6">B7</f>
        <v>0</v>
      </c>
      <c r="C64" s="190">
        <f t="shared" si="6"/>
        <v>0</v>
      </c>
      <c r="D64" s="1210"/>
      <c r="E64" s="1213"/>
    </row>
    <row r="65" spans="1:8" s="160" customFormat="1" ht="26.25" customHeight="1" outlineLevel="1" thickBot="1">
      <c r="A65" s="166" t="s">
        <v>461</v>
      </c>
      <c r="B65" s="349" t="e">
        <f>SUM(B66:B115)</f>
        <v>#DIV/0!</v>
      </c>
      <c r="C65" s="377" t="e">
        <f>SUM(C66:C115)</f>
        <v>#DIV/0!</v>
      </c>
      <c r="D65" s="1211"/>
      <c r="E65" s="1214"/>
    </row>
    <row r="66" spans="1:8" ht="20.25" customHeight="1" outlineLevel="1">
      <c r="A66" s="201">
        <v>0</v>
      </c>
      <c r="B66" s="356" t="e">
        <f>B9/B$4*100</f>
        <v>#DIV/0!</v>
      </c>
      <c r="C66" s="357" t="e">
        <f>C9/C$4*100</f>
        <v>#DIV/0!</v>
      </c>
      <c r="D66" s="363">
        <f>SUM(B9:C9)/基本信息!$C$33*100</f>
        <v>0</v>
      </c>
      <c r="E66" s="369">
        <f>D66</f>
        <v>0</v>
      </c>
      <c r="G66" s="177"/>
      <c r="H66" s="178" t="s">
        <v>126</v>
      </c>
    </row>
    <row r="67" spans="1:8" ht="20.25" customHeight="1" outlineLevel="1">
      <c r="A67" s="202">
        <f>A66+1</f>
        <v>1</v>
      </c>
      <c r="B67" s="358" t="e">
        <f t="shared" ref="B67:C67" si="7">B10/B$4*100</f>
        <v>#DIV/0!</v>
      </c>
      <c r="C67" s="359" t="e">
        <f t="shared" si="7"/>
        <v>#DIV/0!</v>
      </c>
      <c r="D67" s="365">
        <f>SUM(B10:C10)/基本信息!$C$33*100</f>
        <v>0</v>
      </c>
      <c r="E67" s="370">
        <f>E66+D67</f>
        <v>0</v>
      </c>
      <c r="G67" s="179" t="s">
        <v>127</v>
      </c>
      <c r="H67" s="178">
        <v>1.5</v>
      </c>
    </row>
    <row r="68" spans="1:8" ht="20.25" customHeight="1" outlineLevel="1">
      <c r="A68" s="202">
        <f>A67+1</f>
        <v>2</v>
      </c>
      <c r="B68" s="358" t="e">
        <f t="shared" ref="B68:C68" si="8">B11/B$4*100</f>
        <v>#DIV/0!</v>
      </c>
      <c r="C68" s="359" t="e">
        <f t="shared" si="8"/>
        <v>#DIV/0!</v>
      </c>
      <c r="D68" s="365">
        <f>SUM(B11:C11)/基本信息!$C$33*100</f>
        <v>0</v>
      </c>
      <c r="E68" s="370">
        <f t="shared" ref="E68:E115" si="9">E67+D68</f>
        <v>0</v>
      </c>
      <c r="G68" s="179" t="s">
        <v>128</v>
      </c>
      <c r="H68" s="178">
        <v>0.5</v>
      </c>
    </row>
    <row r="69" spans="1:8" ht="20.25" customHeight="1" outlineLevel="1">
      <c r="A69" s="202">
        <f t="shared" ref="A69:A115" si="10">A68+1</f>
        <v>3</v>
      </c>
      <c r="B69" s="358" t="e">
        <f t="shared" ref="B69:C69" si="11">B12/B$4*100</f>
        <v>#DIV/0!</v>
      </c>
      <c r="C69" s="359" t="e">
        <f t="shared" si="11"/>
        <v>#DIV/0!</v>
      </c>
      <c r="D69" s="365">
        <f>SUM(B12:C12)/基本信息!$C$33*100</f>
        <v>0</v>
      </c>
      <c r="E69" s="370">
        <f t="shared" si="9"/>
        <v>0</v>
      </c>
      <c r="G69" s="179" t="s">
        <v>129</v>
      </c>
      <c r="H69" s="178">
        <v>0.5</v>
      </c>
    </row>
    <row r="70" spans="1:8" ht="20.25" customHeight="1" outlineLevel="1">
      <c r="A70" s="202">
        <f t="shared" si="10"/>
        <v>4</v>
      </c>
      <c r="B70" s="358" t="e">
        <f t="shared" ref="B70:C70" si="12">B13/B$4*100</f>
        <v>#DIV/0!</v>
      </c>
      <c r="C70" s="359" t="e">
        <f t="shared" si="12"/>
        <v>#DIV/0!</v>
      </c>
      <c r="D70" s="365">
        <f>SUM(B13:C13)/基本信息!$C$33*100</f>
        <v>0</v>
      </c>
      <c r="E70" s="370">
        <f t="shared" si="9"/>
        <v>0</v>
      </c>
      <c r="G70" s="179" t="s">
        <v>130</v>
      </c>
      <c r="H70" s="178">
        <v>0.5</v>
      </c>
    </row>
    <row r="71" spans="1:8" ht="20.25" customHeight="1" outlineLevel="1">
      <c r="A71" s="202">
        <f t="shared" si="10"/>
        <v>5</v>
      </c>
      <c r="B71" s="358" t="e">
        <f t="shared" ref="B71:C71" si="13">B14/B$4*100</f>
        <v>#DIV/0!</v>
      </c>
      <c r="C71" s="359" t="e">
        <f t="shared" si="13"/>
        <v>#DIV/0!</v>
      </c>
      <c r="D71" s="365">
        <f>SUM(B14:C14)/基本信息!$C$33*100</f>
        <v>0</v>
      </c>
      <c r="E71" s="370">
        <f t="shared" si="9"/>
        <v>0</v>
      </c>
      <c r="G71" s="179" t="s">
        <v>131</v>
      </c>
      <c r="H71" s="178">
        <v>0.5</v>
      </c>
    </row>
    <row r="72" spans="1:8" ht="20.25" customHeight="1" outlineLevel="1">
      <c r="A72" s="202">
        <f t="shared" si="10"/>
        <v>6</v>
      </c>
      <c r="B72" s="358" t="e">
        <f t="shared" ref="B72:C72" si="14">B15/B$4*100</f>
        <v>#DIV/0!</v>
      </c>
      <c r="C72" s="359" t="e">
        <f t="shared" si="14"/>
        <v>#DIV/0!</v>
      </c>
      <c r="D72" s="365">
        <f>SUM(B15:C15)/基本信息!$C$33*100</f>
        <v>0</v>
      </c>
      <c r="E72" s="370">
        <f t="shared" si="9"/>
        <v>0</v>
      </c>
      <c r="G72" s="179" t="s">
        <v>132</v>
      </c>
      <c r="H72" s="178">
        <v>1.25</v>
      </c>
    </row>
    <row r="73" spans="1:8" ht="20.25" customHeight="1" outlineLevel="1">
      <c r="A73" s="202">
        <f t="shared" si="10"/>
        <v>7</v>
      </c>
      <c r="B73" s="358" t="e">
        <f t="shared" ref="B73:C73" si="15">B16/B$4*100</f>
        <v>#DIV/0!</v>
      </c>
      <c r="C73" s="359" t="e">
        <f t="shared" si="15"/>
        <v>#DIV/0!</v>
      </c>
      <c r="D73" s="365">
        <f>SUM(B16:C16)/基本信息!$C$33*100</f>
        <v>0</v>
      </c>
      <c r="E73" s="370">
        <f t="shared" si="9"/>
        <v>0</v>
      </c>
      <c r="G73" s="179" t="s">
        <v>133</v>
      </c>
      <c r="H73" s="178">
        <v>1.25</v>
      </c>
    </row>
    <row r="74" spans="1:8" ht="20.25" customHeight="1" outlineLevel="1">
      <c r="A74" s="202">
        <f t="shared" si="10"/>
        <v>8</v>
      </c>
      <c r="B74" s="358" t="e">
        <f t="shared" ref="B74:C74" si="16">B17/B$4*100</f>
        <v>#DIV/0!</v>
      </c>
      <c r="C74" s="359" t="e">
        <f t="shared" si="16"/>
        <v>#DIV/0!</v>
      </c>
      <c r="D74" s="365">
        <f>SUM(B17:C17)/基本信息!$C$33*100</f>
        <v>0</v>
      </c>
      <c r="E74" s="370">
        <f t="shared" si="9"/>
        <v>0</v>
      </c>
    </row>
    <row r="75" spans="1:8" ht="20.25" customHeight="1" outlineLevel="1">
      <c r="A75" s="202">
        <f t="shared" si="10"/>
        <v>9</v>
      </c>
      <c r="B75" s="358" t="e">
        <f t="shared" ref="B75:C75" si="17">B18/B$4*100</f>
        <v>#DIV/0!</v>
      </c>
      <c r="C75" s="359" t="e">
        <f t="shared" si="17"/>
        <v>#DIV/0!</v>
      </c>
      <c r="D75" s="365">
        <f>SUM(B18:C18)/基本信息!$C$33*100</f>
        <v>0</v>
      </c>
      <c r="E75" s="370">
        <f t="shared" si="9"/>
        <v>0</v>
      </c>
    </row>
    <row r="76" spans="1:8" ht="20.25" customHeight="1" outlineLevel="1">
      <c r="A76" s="202">
        <f t="shared" si="10"/>
        <v>10</v>
      </c>
      <c r="B76" s="358" t="e">
        <f t="shared" ref="B76:C76" si="18">B19/B$4*100</f>
        <v>#DIV/0!</v>
      </c>
      <c r="C76" s="359" t="e">
        <f t="shared" si="18"/>
        <v>#DIV/0!</v>
      </c>
      <c r="D76" s="365">
        <f>SUM(B19:C19)/基本信息!$C$33*100</f>
        <v>0</v>
      </c>
      <c r="E76" s="370">
        <f t="shared" si="9"/>
        <v>0</v>
      </c>
    </row>
    <row r="77" spans="1:8" ht="20.25" customHeight="1" outlineLevel="1">
      <c r="A77" s="202">
        <f t="shared" si="10"/>
        <v>11</v>
      </c>
      <c r="B77" s="358" t="e">
        <f t="shared" ref="B77:C77" si="19">B20/B$4*100</f>
        <v>#DIV/0!</v>
      </c>
      <c r="C77" s="359" t="e">
        <f t="shared" si="19"/>
        <v>#DIV/0!</v>
      </c>
      <c r="D77" s="365">
        <f>SUM(B20:C20)/基本信息!$C$33*100</f>
        <v>0</v>
      </c>
      <c r="E77" s="370">
        <f t="shared" si="9"/>
        <v>0</v>
      </c>
    </row>
    <row r="78" spans="1:8" ht="20.25" customHeight="1" outlineLevel="1">
      <c r="A78" s="202">
        <f t="shared" si="10"/>
        <v>12</v>
      </c>
      <c r="B78" s="358" t="e">
        <f t="shared" ref="B78:C78" si="20">B21/B$4*100</f>
        <v>#DIV/0!</v>
      </c>
      <c r="C78" s="359" t="e">
        <f t="shared" si="20"/>
        <v>#DIV/0!</v>
      </c>
      <c r="D78" s="365">
        <f>SUM(B21:C21)/基本信息!$C$33*100</f>
        <v>0</v>
      </c>
      <c r="E78" s="370">
        <f t="shared" si="9"/>
        <v>0</v>
      </c>
    </row>
    <row r="79" spans="1:8" ht="20.25" customHeight="1" outlineLevel="1">
      <c r="A79" s="202">
        <f t="shared" si="10"/>
        <v>13</v>
      </c>
      <c r="B79" s="358" t="e">
        <f t="shared" ref="B79:C79" si="21">B22/B$4*100</f>
        <v>#DIV/0!</v>
      </c>
      <c r="C79" s="359" t="e">
        <f t="shared" si="21"/>
        <v>#DIV/0!</v>
      </c>
      <c r="D79" s="365">
        <f>SUM(B22:C22)/基本信息!$C$33*100</f>
        <v>0</v>
      </c>
      <c r="E79" s="370">
        <f t="shared" si="9"/>
        <v>0</v>
      </c>
    </row>
    <row r="80" spans="1:8" ht="20.25" customHeight="1" outlineLevel="1">
      <c r="A80" s="202">
        <f t="shared" si="10"/>
        <v>14</v>
      </c>
      <c r="B80" s="358" t="e">
        <f t="shared" ref="B80:C80" si="22">B23/B$4*100</f>
        <v>#DIV/0!</v>
      </c>
      <c r="C80" s="359" t="e">
        <f t="shared" si="22"/>
        <v>#DIV/0!</v>
      </c>
      <c r="D80" s="365">
        <f>SUM(B23:C23)/基本信息!$C$33*100</f>
        <v>0</v>
      </c>
      <c r="E80" s="370">
        <f t="shared" si="9"/>
        <v>0</v>
      </c>
    </row>
    <row r="81" spans="1:5" ht="20.25" customHeight="1" outlineLevel="1">
      <c r="A81" s="202">
        <f t="shared" si="10"/>
        <v>15</v>
      </c>
      <c r="B81" s="358" t="e">
        <f t="shared" ref="B81:C81" si="23">B24/B$4*100</f>
        <v>#DIV/0!</v>
      </c>
      <c r="C81" s="359" t="e">
        <f t="shared" si="23"/>
        <v>#DIV/0!</v>
      </c>
      <c r="D81" s="365">
        <f>SUM(B24:C24)/基本信息!$C$33*100</f>
        <v>0</v>
      </c>
      <c r="E81" s="370">
        <f t="shared" si="9"/>
        <v>0</v>
      </c>
    </row>
    <row r="82" spans="1:5" ht="20.25" customHeight="1" outlineLevel="1">
      <c r="A82" s="202">
        <f t="shared" si="10"/>
        <v>16</v>
      </c>
      <c r="B82" s="358" t="e">
        <f t="shared" ref="B82:C82" si="24">B25/B$4*100</f>
        <v>#DIV/0!</v>
      </c>
      <c r="C82" s="359" t="e">
        <f t="shared" si="24"/>
        <v>#DIV/0!</v>
      </c>
      <c r="D82" s="365">
        <f>SUM(B25:C25)/基本信息!$C$33*100</f>
        <v>0</v>
      </c>
      <c r="E82" s="370">
        <f t="shared" si="9"/>
        <v>0</v>
      </c>
    </row>
    <row r="83" spans="1:5" ht="20.25" customHeight="1" outlineLevel="1">
      <c r="A83" s="202">
        <f t="shared" si="10"/>
        <v>17</v>
      </c>
      <c r="B83" s="358" t="e">
        <f t="shared" ref="B83:C83" si="25">B26/B$4*100</f>
        <v>#DIV/0!</v>
      </c>
      <c r="C83" s="359" t="e">
        <f t="shared" si="25"/>
        <v>#DIV/0!</v>
      </c>
      <c r="D83" s="365">
        <f>SUM(B26:C26)/基本信息!$C$33*100</f>
        <v>0</v>
      </c>
      <c r="E83" s="370">
        <f t="shared" si="9"/>
        <v>0</v>
      </c>
    </row>
    <row r="84" spans="1:5" ht="20.25" customHeight="1" outlineLevel="1">
      <c r="A84" s="202">
        <f t="shared" si="10"/>
        <v>18</v>
      </c>
      <c r="B84" s="358" t="e">
        <f t="shared" ref="B84:C84" si="26">B27/B$4*100</f>
        <v>#DIV/0!</v>
      </c>
      <c r="C84" s="359" t="e">
        <f t="shared" si="26"/>
        <v>#DIV/0!</v>
      </c>
      <c r="D84" s="365">
        <f>SUM(B27:C27)/基本信息!$C$33*100</f>
        <v>0</v>
      </c>
      <c r="E84" s="370">
        <f t="shared" si="9"/>
        <v>0</v>
      </c>
    </row>
    <row r="85" spans="1:5" ht="20.25" customHeight="1" outlineLevel="1">
      <c r="A85" s="202">
        <f t="shared" si="10"/>
        <v>19</v>
      </c>
      <c r="B85" s="358" t="e">
        <f t="shared" ref="B85:C85" si="27">B28/B$4*100</f>
        <v>#DIV/0!</v>
      </c>
      <c r="C85" s="359" t="e">
        <f t="shared" si="27"/>
        <v>#DIV/0!</v>
      </c>
      <c r="D85" s="365">
        <f>SUM(B28:C28)/基本信息!$C$33*100</f>
        <v>0</v>
      </c>
      <c r="E85" s="370">
        <f t="shared" si="9"/>
        <v>0</v>
      </c>
    </row>
    <row r="86" spans="1:5" ht="20.25" customHeight="1" outlineLevel="1">
      <c r="A86" s="202">
        <f t="shared" si="10"/>
        <v>20</v>
      </c>
      <c r="B86" s="358" t="e">
        <f t="shared" ref="B86:C86" si="28">B29/B$4*100</f>
        <v>#DIV/0!</v>
      </c>
      <c r="C86" s="359" t="e">
        <f t="shared" si="28"/>
        <v>#DIV/0!</v>
      </c>
      <c r="D86" s="365">
        <f>SUM(B29:C29)/基本信息!$C$33*100</f>
        <v>0</v>
      </c>
      <c r="E86" s="370">
        <f t="shared" si="9"/>
        <v>0</v>
      </c>
    </row>
    <row r="87" spans="1:5" ht="20.25" customHeight="1" outlineLevel="1">
      <c r="A87" s="202">
        <f t="shared" si="10"/>
        <v>21</v>
      </c>
      <c r="B87" s="358" t="e">
        <f t="shared" ref="B87:C87" si="29">B30/B$4*100</f>
        <v>#DIV/0!</v>
      </c>
      <c r="C87" s="359" t="e">
        <f t="shared" si="29"/>
        <v>#DIV/0!</v>
      </c>
      <c r="D87" s="365">
        <f>SUM(B30:C30)/基本信息!$C$33*100</f>
        <v>0</v>
      </c>
      <c r="E87" s="370">
        <f t="shared" si="9"/>
        <v>0</v>
      </c>
    </row>
    <row r="88" spans="1:5" ht="20.25" customHeight="1" outlineLevel="1">
      <c r="A88" s="202">
        <f t="shared" si="10"/>
        <v>22</v>
      </c>
      <c r="B88" s="358" t="e">
        <f t="shared" ref="B88:C88" si="30">B31/B$4*100</f>
        <v>#DIV/0!</v>
      </c>
      <c r="C88" s="359" t="e">
        <f t="shared" si="30"/>
        <v>#DIV/0!</v>
      </c>
      <c r="D88" s="365">
        <f>SUM(B31:C31)/基本信息!$C$33*100</f>
        <v>0</v>
      </c>
      <c r="E88" s="370">
        <f t="shared" si="9"/>
        <v>0</v>
      </c>
    </row>
    <row r="89" spans="1:5" ht="20.25" customHeight="1" outlineLevel="1">
      <c r="A89" s="202">
        <f t="shared" si="10"/>
        <v>23</v>
      </c>
      <c r="B89" s="358" t="e">
        <f t="shared" ref="B89:C89" si="31">B32/B$4*100</f>
        <v>#DIV/0!</v>
      </c>
      <c r="C89" s="359" t="e">
        <f t="shared" si="31"/>
        <v>#DIV/0!</v>
      </c>
      <c r="D89" s="365">
        <f>SUM(B32:C32)/基本信息!$C$33*100</f>
        <v>0</v>
      </c>
      <c r="E89" s="370">
        <f t="shared" si="9"/>
        <v>0</v>
      </c>
    </row>
    <row r="90" spans="1:5" ht="20.25" customHeight="1" outlineLevel="1">
      <c r="A90" s="202">
        <f t="shared" si="10"/>
        <v>24</v>
      </c>
      <c r="B90" s="358" t="e">
        <f t="shared" ref="B90:C90" si="32">B33/B$4*100</f>
        <v>#DIV/0!</v>
      </c>
      <c r="C90" s="359" t="e">
        <f t="shared" si="32"/>
        <v>#DIV/0!</v>
      </c>
      <c r="D90" s="365">
        <f>SUM(B33:C33)/基本信息!$C$33*100</f>
        <v>0</v>
      </c>
      <c r="E90" s="370">
        <f t="shared" si="9"/>
        <v>0</v>
      </c>
    </row>
    <row r="91" spans="1:5" ht="20.25" customHeight="1" outlineLevel="1">
      <c r="A91" s="202">
        <f t="shared" si="10"/>
        <v>25</v>
      </c>
      <c r="B91" s="358" t="e">
        <f t="shared" ref="B91:C91" si="33">B34/B$4*100</f>
        <v>#DIV/0!</v>
      </c>
      <c r="C91" s="359" t="e">
        <f t="shared" si="33"/>
        <v>#DIV/0!</v>
      </c>
      <c r="D91" s="365">
        <f>SUM(B34:C34)/基本信息!$C$33*100</f>
        <v>0</v>
      </c>
      <c r="E91" s="370">
        <f t="shared" si="9"/>
        <v>0</v>
      </c>
    </row>
    <row r="92" spans="1:5" ht="20.25" customHeight="1" outlineLevel="1">
      <c r="A92" s="202">
        <f t="shared" si="10"/>
        <v>26</v>
      </c>
      <c r="B92" s="358" t="e">
        <f t="shared" ref="B92:C92" si="34">B35/B$4*100</f>
        <v>#DIV/0!</v>
      </c>
      <c r="C92" s="359" t="e">
        <f t="shared" si="34"/>
        <v>#DIV/0!</v>
      </c>
      <c r="D92" s="365">
        <f>SUM(B35:C35)/基本信息!$C$33*100</f>
        <v>0</v>
      </c>
      <c r="E92" s="370">
        <f t="shared" si="9"/>
        <v>0</v>
      </c>
    </row>
    <row r="93" spans="1:5" ht="20.25" customHeight="1" outlineLevel="1">
      <c r="A93" s="202">
        <f t="shared" si="10"/>
        <v>27</v>
      </c>
      <c r="B93" s="358" t="e">
        <f t="shared" ref="B93:C93" si="35">B36/B$4*100</f>
        <v>#DIV/0!</v>
      </c>
      <c r="C93" s="359" t="e">
        <f t="shared" si="35"/>
        <v>#DIV/0!</v>
      </c>
      <c r="D93" s="365">
        <f>SUM(B36:C36)/基本信息!$C$33*100</f>
        <v>0</v>
      </c>
      <c r="E93" s="370">
        <f t="shared" si="9"/>
        <v>0</v>
      </c>
    </row>
    <row r="94" spans="1:5" ht="20.25" customHeight="1" outlineLevel="1">
      <c r="A94" s="202">
        <f t="shared" si="10"/>
        <v>28</v>
      </c>
      <c r="B94" s="358" t="e">
        <f t="shared" ref="B94:C94" si="36">B37/B$4*100</f>
        <v>#DIV/0!</v>
      </c>
      <c r="C94" s="359" t="e">
        <f t="shared" si="36"/>
        <v>#DIV/0!</v>
      </c>
      <c r="D94" s="365">
        <f>SUM(B37:C37)/基本信息!$C$33*100</f>
        <v>0</v>
      </c>
      <c r="E94" s="370">
        <f t="shared" si="9"/>
        <v>0</v>
      </c>
    </row>
    <row r="95" spans="1:5" ht="20.25" customHeight="1" outlineLevel="1">
      <c r="A95" s="202">
        <f t="shared" si="10"/>
        <v>29</v>
      </c>
      <c r="B95" s="358" t="e">
        <f t="shared" ref="B95:C95" si="37">B38/B$4*100</f>
        <v>#DIV/0!</v>
      </c>
      <c r="C95" s="359" t="e">
        <f t="shared" si="37"/>
        <v>#DIV/0!</v>
      </c>
      <c r="D95" s="365">
        <f>SUM(B38:C38)/基本信息!$C$33*100</f>
        <v>0</v>
      </c>
      <c r="E95" s="370">
        <f t="shared" si="9"/>
        <v>0</v>
      </c>
    </row>
    <row r="96" spans="1:5" ht="20.25" customHeight="1" outlineLevel="1">
      <c r="A96" s="202">
        <f t="shared" si="10"/>
        <v>30</v>
      </c>
      <c r="B96" s="358" t="e">
        <f t="shared" ref="B96:C96" si="38">B39/B$4*100</f>
        <v>#DIV/0!</v>
      </c>
      <c r="C96" s="359" t="e">
        <f t="shared" si="38"/>
        <v>#DIV/0!</v>
      </c>
      <c r="D96" s="365">
        <f>SUM(B39:C39)/基本信息!$C$33*100</f>
        <v>0</v>
      </c>
      <c r="E96" s="370">
        <f t="shared" si="9"/>
        <v>0</v>
      </c>
    </row>
    <row r="97" spans="1:5" ht="20.25" customHeight="1" outlineLevel="1">
      <c r="A97" s="202">
        <f t="shared" si="10"/>
        <v>31</v>
      </c>
      <c r="B97" s="358" t="e">
        <f t="shared" ref="B97:C97" si="39">B40/B$4*100</f>
        <v>#DIV/0!</v>
      </c>
      <c r="C97" s="359" t="e">
        <f t="shared" si="39"/>
        <v>#DIV/0!</v>
      </c>
      <c r="D97" s="365">
        <f>SUM(B40:C40)/基本信息!$C$33*100</f>
        <v>0</v>
      </c>
      <c r="E97" s="370">
        <f t="shared" si="9"/>
        <v>0</v>
      </c>
    </row>
    <row r="98" spans="1:5" ht="20.25" customHeight="1" outlineLevel="1">
      <c r="A98" s="202">
        <f t="shared" si="10"/>
        <v>32</v>
      </c>
      <c r="B98" s="358" t="e">
        <f t="shared" ref="B98:C98" si="40">B41/B$4*100</f>
        <v>#DIV/0!</v>
      </c>
      <c r="C98" s="359" t="e">
        <f t="shared" si="40"/>
        <v>#DIV/0!</v>
      </c>
      <c r="D98" s="365">
        <f>SUM(B41:C41)/基本信息!$C$33*100</f>
        <v>0</v>
      </c>
      <c r="E98" s="370">
        <f t="shared" si="9"/>
        <v>0</v>
      </c>
    </row>
    <row r="99" spans="1:5" ht="20.25" customHeight="1" outlineLevel="1">
      <c r="A99" s="202">
        <f t="shared" si="10"/>
        <v>33</v>
      </c>
      <c r="B99" s="358" t="e">
        <f t="shared" ref="B99:C99" si="41">B42/B$4*100</f>
        <v>#DIV/0!</v>
      </c>
      <c r="C99" s="359" t="e">
        <f t="shared" si="41"/>
        <v>#DIV/0!</v>
      </c>
      <c r="D99" s="365">
        <f>SUM(B42:C42)/基本信息!$C$33*100</f>
        <v>0</v>
      </c>
      <c r="E99" s="370">
        <f t="shared" si="9"/>
        <v>0</v>
      </c>
    </row>
    <row r="100" spans="1:5" ht="20.25" customHeight="1" outlineLevel="1">
      <c r="A100" s="202">
        <f t="shared" si="10"/>
        <v>34</v>
      </c>
      <c r="B100" s="358" t="e">
        <f t="shared" ref="B100:C100" si="42">B43/B$4*100</f>
        <v>#DIV/0!</v>
      </c>
      <c r="C100" s="359" t="e">
        <f t="shared" si="42"/>
        <v>#DIV/0!</v>
      </c>
      <c r="D100" s="365">
        <f>SUM(B43:C43)/基本信息!$C$33*100</f>
        <v>0</v>
      </c>
      <c r="E100" s="370">
        <f t="shared" si="9"/>
        <v>0</v>
      </c>
    </row>
    <row r="101" spans="1:5" ht="20.25" customHeight="1" outlineLevel="1">
      <c r="A101" s="202">
        <f t="shared" si="10"/>
        <v>35</v>
      </c>
      <c r="B101" s="358" t="e">
        <f t="shared" ref="B101:C101" si="43">B44/B$4*100</f>
        <v>#DIV/0!</v>
      </c>
      <c r="C101" s="359" t="e">
        <f t="shared" si="43"/>
        <v>#DIV/0!</v>
      </c>
      <c r="D101" s="365">
        <f>SUM(B44:C44)/基本信息!$C$33*100</f>
        <v>0</v>
      </c>
      <c r="E101" s="370">
        <f t="shared" si="9"/>
        <v>0</v>
      </c>
    </row>
    <row r="102" spans="1:5" ht="20.25" customHeight="1" outlineLevel="1">
      <c r="A102" s="202">
        <f t="shared" si="10"/>
        <v>36</v>
      </c>
      <c r="B102" s="358" t="e">
        <f t="shared" ref="B102:C102" si="44">B45/B$4*100</f>
        <v>#DIV/0!</v>
      </c>
      <c r="C102" s="359" t="e">
        <f t="shared" si="44"/>
        <v>#DIV/0!</v>
      </c>
      <c r="D102" s="365">
        <f>SUM(B45:C45)/基本信息!$C$33*100</f>
        <v>0</v>
      </c>
      <c r="E102" s="370">
        <f t="shared" si="9"/>
        <v>0</v>
      </c>
    </row>
    <row r="103" spans="1:5" ht="20.25" customHeight="1" outlineLevel="1">
      <c r="A103" s="202">
        <f t="shared" si="10"/>
        <v>37</v>
      </c>
      <c r="B103" s="358" t="e">
        <f t="shared" ref="B103:C103" si="45">B46/B$4*100</f>
        <v>#DIV/0!</v>
      </c>
      <c r="C103" s="359" t="e">
        <f t="shared" si="45"/>
        <v>#DIV/0!</v>
      </c>
      <c r="D103" s="365">
        <f>SUM(B46:C46)/基本信息!$C$33*100</f>
        <v>0</v>
      </c>
      <c r="E103" s="370">
        <f t="shared" si="9"/>
        <v>0</v>
      </c>
    </row>
    <row r="104" spans="1:5" ht="20.25" customHeight="1" outlineLevel="1">
      <c r="A104" s="202">
        <f t="shared" si="10"/>
        <v>38</v>
      </c>
      <c r="B104" s="358" t="e">
        <f t="shared" ref="B104:C104" si="46">B47/B$4*100</f>
        <v>#DIV/0!</v>
      </c>
      <c r="C104" s="359" t="e">
        <f t="shared" si="46"/>
        <v>#DIV/0!</v>
      </c>
      <c r="D104" s="365">
        <f>SUM(B47:C47)/基本信息!$C$33*100</f>
        <v>0</v>
      </c>
      <c r="E104" s="370">
        <f t="shared" si="9"/>
        <v>0</v>
      </c>
    </row>
    <row r="105" spans="1:5" ht="20.25" customHeight="1" outlineLevel="1">
      <c r="A105" s="202">
        <f t="shared" si="10"/>
        <v>39</v>
      </c>
      <c r="B105" s="358" t="e">
        <f t="shared" ref="B105:C105" si="47">B48/B$4*100</f>
        <v>#DIV/0!</v>
      </c>
      <c r="C105" s="359" t="e">
        <f t="shared" si="47"/>
        <v>#DIV/0!</v>
      </c>
      <c r="D105" s="365">
        <f>SUM(B48:C48)/基本信息!$C$33*100</f>
        <v>0</v>
      </c>
      <c r="E105" s="370">
        <f t="shared" si="9"/>
        <v>0</v>
      </c>
    </row>
    <row r="106" spans="1:5" ht="20.25" customHeight="1" outlineLevel="1">
      <c r="A106" s="202">
        <f t="shared" si="10"/>
        <v>40</v>
      </c>
      <c r="B106" s="358" t="e">
        <f t="shared" ref="B106:C106" si="48">B49/B$4*100</f>
        <v>#DIV/0!</v>
      </c>
      <c r="C106" s="359" t="e">
        <f t="shared" si="48"/>
        <v>#DIV/0!</v>
      </c>
      <c r="D106" s="365">
        <f>SUM(B49:C49)/基本信息!$C$33*100</f>
        <v>0</v>
      </c>
      <c r="E106" s="370">
        <f t="shared" si="9"/>
        <v>0</v>
      </c>
    </row>
    <row r="107" spans="1:5" ht="20.25" customHeight="1" outlineLevel="1">
      <c r="A107" s="202">
        <f t="shared" si="10"/>
        <v>41</v>
      </c>
      <c r="B107" s="358" t="e">
        <f t="shared" ref="B107:C107" si="49">B50/B$4*100</f>
        <v>#DIV/0!</v>
      </c>
      <c r="C107" s="359" t="e">
        <f t="shared" si="49"/>
        <v>#DIV/0!</v>
      </c>
      <c r="D107" s="365">
        <f>SUM(B50:C50)/基本信息!$C$33*100</f>
        <v>0</v>
      </c>
      <c r="E107" s="370">
        <f t="shared" si="9"/>
        <v>0</v>
      </c>
    </row>
    <row r="108" spans="1:5" ht="20.25" customHeight="1" outlineLevel="1">
      <c r="A108" s="202">
        <f t="shared" si="10"/>
        <v>42</v>
      </c>
      <c r="B108" s="358" t="e">
        <f t="shared" ref="B108:C108" si="50">B51/B$4*100</f>
        <v>#DIV/0!</v>
      </c>
      <c r="C108" s="359" t="e">
        <f t="shared" si="50"/>
        <v>#DIV/0!</v>
      </c>
      <c r="D108" s="365">
        <f>SUM(B51:C51)/基本信息!$C$33*100</f>
        <v>0</v>
      </c>
      <c r="E108" s="370">
        <f t="shared" si="9"/>
        <v>0</v>
      </c>
    </row>
    <row r="109" spans="1:5" ht="20.25" customHeight="1" outlineLevel="1">
      <c r="A109" s="202">
        <f t="shared" si="10"/>
        <v>43</v>
      </c>
      <c r="B109" s="358" t="e">
        <f t="shared" ref="B109:C109" si="51">B52/B$4*100</f>
        <v>#DIV/0!</v>
      </c>
      <c r="C109" s="359" t="e">
        <f t="shared" si="51"/>
        <v>#DIV/0!</v>
      </c>
      <c r="D109" s="365">
        <f>SUM(B52:C52)/基本信息!$C$33*100</f>
        <v>0</v>
      </c>
      <c r="E109" s="370">
        <f t="shared" si="9"/>
        <v>0</v>
      </c>
    </row>
    <row r="110" spans="1:5" ht="20.25" customHeight="1" outlineLevel="1">
      <c r="A110" s="202">
        <f t="shared" si="10"/>
        <v>44</v>
      </c>
      <c r="B110" s="358" t="e">
        <f t="shared" ref="B110:C110" si="52">B53/B$4*100</f>
        <v>#DIV/0!</v>
      </c>
      <c r="C110" s="359" t="e">
        <f t="shared" si="52"/>
        <v>#DIV/0!</v>
      </c>
      <c r="D110" s="365">
        <f>SUM(B53:C53)/基本信息!$C$33*100</f>
        <v>0</v>
      </c>
      <c r="E110" s="370">
        <f t="shared" si="9"/>
        <v>0</v>
      </c>
    </row>
    <row r="111" spans="1:5" ht="20.25" customHeight="1" outlineLevel="1">
      <c r="A111" s="202">
        <f t="shared" si="10"/>
        <v>45</v>
      </c>
      <c r="B111" s="358" t="e">
        <f t="shared" ref="B111:C111" si="53">B54/B$4*100</f>
        <v>#DIV/0!</v>
      </c>
      <c r="C111" s="359" t="e">
        <f t="shared" si="53"/>
        <v>#DIV/0!</v>
      </c>
      <c r="D111" s="365">
        <f>SUM(B54:C54)/基本信息!$C$33*100</f>
        <v>0</v>
      </c>
      <c r="E111" s="370">
        <f t="shared" si="9"/>
        <v>0</v>
      </c>
    </row>
    <row r="112" spans="1:5" ht="20.25" customHeight="1" outlineLevel="1">
      <c r="A112" s="202">
        <f t="shared" si="10"/>
        <v>46</v>
      </c>
      <c r="B112" s="358" t="e">
        <f t="shared" ref="B112:C112" si="54">B55/B$4*100</f>
        <v>#DIV/0!</v>
      </c>
      <c r="C112" s="359" t="e">
        <f t="shared" si="54"/>
        <v>#DIV/0!</v>
      </c>
      <c r="D112" s="365">
        <f>SUM(B55:C55)/基本信息!$C$33*100</f>
        <v>0</v>
      </c>
      <c r="E112" s="370">
        <f t="shared" si="9"/>
        <v>0</v>
      </c>
    </row>
    <row r="113" spans="1:8" ht="20.25" customHeight="1" outlineLevel="1">
      <c r="A113" s="202">
        <f t="shared" si="10"/>
        <v>47</v>
      </c>
      <c r="B113" s="358" t="e">
        <f t="shared" ref="B113:C113" si="55">B56/B$4*100</f>
        <v>#DIV/0!</v>
      </c>
      <c r="C113" s="359" t="e">
        <f t="shared" si="55"/>
        <v>#DIV/0!</v>
      </c>
      <c r="D113" s="365">
        <f>SUM(B56:C56)/基本信息!$C$33*100</f>
        <v>0</v>
      </c>
      <c r="E113" s="370">
        <f t="shared" si="9"/>
        <v>0</v>
      </c>
    </row>
    <row r="114" spans="1:8" ht="20.25" customHeight="1" outlineLevel="1">
      <c r="A114" s="202">
        <f t="shared" si="10"/>
        <v>48</v>
      </c>
      <c r="B114" s="358" t="e">
        <f t="shared" ref="B114:C114" si="56">B57/B$4*100</f>
        <v>#DIV/0!</v>
      </c>
      <c r="C114" s="359" t="e">
        <f t="shared" si="56"/>
        <v>#DIV/0!</v>
      </c>
      <c r="D114" s="365">
        <f>SUM(B57:C57)/基本信息!$C$33*100</f>
        <v>0</v>
      </c>
      <c r="E114" s="370">
        <f t="shared" si="9"/>
        <v>0</v>
      </c>
    </row>
    <row r="115" spans="1:8" ht="20.25" customHeight="1" outlineLevel="1" thickBot="1">
      <c r="A115" s="203">
        <f t="shared" si="10"/>
        <v>49</v>
      </c>
      <c r="B115" s="360" t="e">
        <f t="shared" ref="B115:C115" si="57">B58/B$4*100</f>
        <v>#DIV/0!</v>
      </c>
      <c r="C115" s="361" t="e">
        <f t="shared" si="57"/>
        <v>#DIV/0!</v>
      </c>
      <c r="D115" s="367">
        <f>SUM(B58:C58)/基本信息!$C$33*100</f>
        <v>0</v>
      </c>
      <c r="E115" s="371">
        <f t="shared" si="9"/>
        <v>0</v>
      </c>
    </row>
    <row r="116" spans="1:8" ht="35.25" customHeight="1" thickBot="1">
      <c r="A116" s="182" t="s">
        <v>462</v>
      </c>
      <c r="B116" s="350"/>
      <c r="C116" s="350"/>
      <c r="D116" s="362"/>
      <c r="E116" s="362"/>
    </row>
    <row r="117" spans="1:8" s="160" customFormat="1" ht="29.25" customHeight="1" outlineLevel="1">
      <c r="A117" s="164" t="s">
        <v>16</v>
      </c>
      <c r="B117" s="351">
        <f>B3</f>
        <v>0</v>
      </c>
      <c r="C117" s="351">
        <f>C3</f>
        <v>0</v>
      </c>
      <c r="D117" s="372"/>
      <c r="E117" s="373"/>
      <c r="G117" s="1"/>
      <c r="H117" s="1"/>
    </row>
    <row r="118" spans="1:8" s="160" customFormat="1" ht="26.25" customHeight="1" outlineLevel="1">
      <c r="A118" s="165" t="s">
        <v>114</v>
      </c>
      <c r="B118" s="352">
        <f t="shared" ref="B118:C118" si="58">B4</f>
        <v>0</v>
      </c>
      <c r="C118" s="352">
        <f t="shared" si="58"/>
        <v>0</v>
      </c>
      <c r="D118" s="372"/>
      <c r="E118" s="373"/>
      <c r="G118" s="1"/>
      <c r="H118" s="1"/>
    </row>
    <row r="119" spans="1:8" s="160" customFormat="1" ht="26.25" customHeight="1" outlineLevel="1">
      <c r="A119" s="832" t="s">
        <v>563</v>
      </c>
      <c r="B119" s="352">
        <f t="shared" ref="B119:C119" si="59">B5</f>
        <v>0</v>
      </c>
      <c r="C119" s="352">
        <f t="shared" si="59"/>
        <v>0</v>
      </c>
      <c r="D119" s="372"/>
      <c r="E119" s="373"/>
      <c r="G119" s="1"/>
      <c r="H119" s="1"/>
    </row>
    <row r="120" spans="1:8" s="160" customFormat="1" ht="26.25" customHeight="1" outlineLevel="1">
      <c r="A120" s="833" t="s">
        <v>564</v>
      </c>
      <c r="B120" s="352">
        <f t="shared" ref="B120:C120" si="60">B6</f>
        <v>0</v>
      </c>
      <c r="C120" s="352">
        <f t="shared" si="60"/>
        <v>0</v>
      </c>
      <c r="D120" s="372"/>
      <c r="E120" s="373"/>
      <c r="G120" s="1"/>
      <c r="H120" s="1"/>
    </row>
    <row r="121" spans="1:8" s="160" customFormat="1" ht="26.25" customHeight="1" outlineLevel="1" thickBot="1">
      <c r="A121" s="185" t="s">
        <v>136</v>
      </c>
      <c r="B121" s="578">
        <f t="shared" ref="B121:C121" si="61">B7</f>
        <v>0</v>
      </c>
      <c r="C121" s="578">
        <f t="shared" si="61"/>
        <v>0</v>
      </c>
      <c r="D121" s="372"/>
      <c r="E121" s="373"/>
      <c r="G121" s="1"/>
      <c r="H121" s="1"/>
    </row>
    <row r="122" spans="1:8" s="160" customFormat="1" ht="26.25" hidden="1" customHeight="1" outlineLevel="1" thickBot="1">
      <c r="A122" s="166"/>
      <c r="B122" s="349"/>
      <c r="C122" s="349"/>
      <c r="D122" s="372"/>
      <c r="E122" s="373"/>
      <c r="G122" s="1"/>
      <c r="H122" s="1"/>
    </row>
    <row r="123" spans="1:8" ht="20.25" customHeight="1" outlineLevel="1">
      <c r="A123" s="201">
        <v>0</v>
      </c>
      <c r="B123" s="353" t="e">
        <f>B66</f>
        <v>#DIV/0!</v>
      </c>
      <c r="C123" s="353" t="e">
        <f>C66</f>
        <v>#DIV/0!</v>
      </c>
      <c r="D123" s="1208"/>
      <c r="E123" s="1208"/>
    </row>
    <row r="124" spans="1:8" ht="20.25" customHeight="1" outlineLevel="1">
      <c r="A124" s="202">
        <f>A123+1</f>
        <v>1</v>
      </c>
      <c r="B124" s="354" t="e">
        <f t="shared" ref="B124:B155" si="62">B123+B67</f>
        <v>#DIV/0!</v>
      </c>
      <c r="C124" s="354" t="e">
        <f t="shared" ref="C124:C155" si="63">C123+C67</f>
        <v>#DIV/0!</v>
      </c>
      <c r="D124" s="1208"/>
      <c r="E124" s="1208"/>
    </row>
    <row r="125" spans="1:8" ht="20.25" customHeight="1" outlineLevel="1">
      <c r="A125" s="202">
        <f>A124+1</f>
        <v>2</v>
      </c>
      <c r="B125" s="354" t="e">
        <f t="shared" si="62"/>
        <v>#DIV/0!</v>
      </c>
      <c r="C125" s="354" t="e">
        <f t="shared" si="63"/>
        <v>#DIV/0!</v>
      </c>
      <c r="D125" s="1208"/>
      <c r="E125" s="1208"/>
    </row>
    <row r="126" spans="1:8" ht="20.25" customHeight="1" outlineLevel="1">
      <c r="A126" s="202">
        <f t="shared" ref="A126:A172" si="64">A125+1</f>
        <v>3</v>
      </c>
      <c r="B126" s="354" t="e">
        <f t="shared" si="62"/>
        <v>#DIV/0!</v>
      </c>
      <c r="C126" s="354" t="e">
        <f t="shared" si="63"/>
        <v>#DIV/0!</v>
      </c>
      <c r="D126" s="1208"/>
      <c r="E126" s="1208"/>
    </row>
    <row r="127" spans="1:8" ht="20.25" customHeight="1" outlineLevel="1">
      <c r="A127" s="202">
        <f t="shared" si="64"/>
        <v>4</v>
      </c>
      <c r="B127" s="354" t="e">
        <f t="shared" si="62"/>
        <v>#DIV/0!</v>
      </c>
      <c r="C127" s="354" t="e">
        <f t="shared" si="63"/>
        <v>#DIV/0!</v>
      </c>
      <c r="D127" s="1208"/>
      <c r="E127" s="1208"/>
    </row>
    <row r="128" spans="1:8" ht="20.25" customHeight="1" outlineLevel="1">
      <c r="A128" s="202">
        <f t="shared" si="64"/>
        <v>5</v>
      </c>
      <c r="B128" s="354" t="e">
        <f t="shared" si="62"/>
        <v>#DIV/0!</v>
      </c>
      <c r="C128" s="354" t="e">
        <f t="shared" si="63"/>
        <v>#DIV/0!</v>
      </c>
      <c r="D128" s="1208"/>
      <c r="E128" s="1208"/>
    </row>
    <row r="129" spans="1:5" ht="20.25" customHeight="1" outlineLevel="1">
      <c r="A129" s="202">
        <f t="shared" si="64"/>
        <v>6</v>
      </c>
      <c r="B129" s="354" t="e">
        <f t="shared" si="62"/>
        <v>#DIV/0!</v>
      </c>
      <c r="C129" s="354" t="e">
        <f t="shared" si="63"/>
        <v>#DIV/0!</v>
      </c>
      <c r="D129" s="1208"/>
      <c r="E129" s="1208"/>
    </row>
    <row r="130" spans="1:5" ht="20.25" customHeight="1" outlineLevel="1">
      <c r="A130" s="202">
        <f t="shared" si="64"/>
        <v>7</v>
      </c>
      <c r="B130" s="354" t="e">
        <f t="shared" si="62"/>
        <v>#DIV/0!</v>
      </c>
      <c r="C130" s="354" t="e">
        <f t="shared" si="63"/>
        <v>#DIV/0!</v>
      </c>
      <c r="D130" s="1208"/>
      <c r="E130" s="1208"/>
    </row>
    <row r="131" spans="1:5" ht="20.25" customHeight="1" outlineLevel="1">
      <c r="A131" s="202">
        <f t="shared" si="64"/>
        <v>8</v>
      </c>
      <c r="B131" s="354" t="e">
        <f t="shared" si="62"/>
        <v>#DIV/0!</v>
      </c>
      <c r="C131" s="354" t="e">
        <f t="shared" si="63"/>
        <v>#DIV/0!</v>
      </c>
      <c r="D131" s="1208"/>
      <c r="E131" s="1208"/>
    </row>
    <row r="132" spans="1:5" ht="20.25" customHeight="1" outlineLevel="1">
      <c r="A132" s="202">
        <f t="shared" si="64"/>
        <v>9</v>
      </c>
      <c r="B132" s="354" t="e">
        <f t="shared" si="62"/>
        <v>#DIV/0!</v>
      </c>
      <c r="C132" s="354" t="e">
        <f t="shared" si="63"/>
        <v>#DIV/0!</v>
      </c>
      <c r="D132" s="1208"/>
      <c r="E132" s="1208"/>
    </row>
    <row r="133" spans="1:5" ht="20.25" customHeight="1" outlineLevel="1">
      <c r="A133" s="202">
        <f t="shared" si="64"/>
        <v>10</v>
      </c>
      <c r="B133" s="354" t="e">
        <f t="shared" si="62"/>
        <v>#DIV/0!</v>
      </c>
      <c r="C133" s="354" t="e">
        <f t="shared" si="63"/>
        <v>#DIV/0!</v>
      </c>
      <c r="D133" s="1208"/>
      <c r="E133" s="1208"/>
    </row>
    <row r="134" spans="1:5" ht="20.25" customHeight="1" outlineLevel="1">
      <c r="A134" s="202">
        <f t="shared" si="64"/>
        <v>11</v>
      </c>
      <c r="B134" s="354" t="e">
        <f t="shared" si="62"/>
        <v>#DIV/0!</v>
      </c>
      <c r="C134" s="354" t="e">
        <f t="shared" si="63"/>
        <v>#DIV/0!</v>
      </c>
      <c r="D134" s="1208"/>
      <c r="E134" s="1208"/>
    </row>
    <row r="135" spans="1:5" ht="20.25" customHeight="1" outlineLevel="1">
      <c r="A135" s="202">
        <f t="shared" si="64"/>
        <v>12</v>
      </c>
      <c r="B135" s="354" t="e">
        <f t="shared" si="62"/>
        <v>#DIV/0!</v>
      </c>
      <c r="C135" s="354" t="e">
        <f t="shared" si="63"/>
        <v>#DIV/0!</v>
      </c>
      <c r="D135" s="1208"/>
      <c r="E135" s="1208"/>
    </row>
    <row r="136" spans="1:5" ht="20.25" customHeight="1" outlineLevel="1">
      <c r="A136" s="202">
        <f t="shared" si="64"/>
        <v>13</v>
      </c>
      <c r="B136" s="354" t="e">
        <f t="shared" si="62"/>
        <v>#DIV/0!</v>
      </c>
      <c r="C136" s="354" t="e">
        <f t="shared" si="63"/>
        <v>#DIV/0!</v>
      </c>
      <c r="D136" s="1208"/>
      <c r="E136" s="1208"/>
    </row>
    <row r="137" spans="1:5" ht="20.25" customHeight="1" outlineLevel="1">
      <c r="A137" s="202">
        <f t="shared" si="64"/>
        <v>14</v>
      </c>
      <c r="B137" s="354" t="e">
        <f t="shared" si="62"/>
        <v>#DIV/0!</v>
      </c>
      <c r="C137" s="354" t="e">
        <f t="shared" si="63"/>
        <v>#DIV/0!</v>
      </c>
      <c r="D137" s="1208"/>
      <c r="E137" s="1208"/>
    </row>
    <row r="138" spans="1:5" ht="20.25" customHeight="1" outlineLevel="1">
      <c r="A138" s="202">
        <f t="shared" si="64"/>
        <v>15</v>
      </c>
      <c r="B138" s="354" t="e">
        <f t="shared" si="62"/>
        <v>#DIV/0!</v>
      </c>
      <c r="C138" s="354" t="e">
        <f t="shared" si="63"/>
        <v>#DIV/0!</v>
      </c>
      <c r="D138" s="1208"/>
      <c r="E138" s="1208"/>
    </row>
    <row r="139" spans="1:5" ht="20.25" customHeight="1" outlineLevel="1">
      <c r="A139" s="202">
        <f t="shared" si="64"/>
        <v>16</v>
      </c>
      <c r="B139" s="354" t="e">
        <f t="shared" si="62"/>
        <v>#DIV/0!</v>
      </c>
      <c r="C139" s="354" t="e">
        <f t="shared" si="63"/>
        <v>#DIV/0!</v>
      </c>
      <c r="D139" s="1208"/>
      <c r="E139" s="1208"/>
    </row>
    <row r="140" spans="1:5" ht="20.25" customHeight="1" outlineLevel="1">
      <c r="A140" s="202">
        <f t="shared" si="64"/>
        <v>17</v>
      </c>
      <c r="B140" s="354" t="e">
        <f t="shared" si="62"/>
        <v>#DIV/0!</v>
      </c>
      <c r="C140" s="354" t="e">
        <f t="shared" si="63"/>
        <v>#DIV/0!</v>
      </c>
      <c r="D140" s="1208"/>
      <c r="E140" s="1208"/>
    </row>
    <row r="141" spans="1:5" ht="20.25" customHeight="1" outlineLevel="1">
      <c r="A141" s="202">
        <f t="shared" si="64"/>
        <v>18</v>
      </c>
      <c r="B141" s="354" t="e">
        <f t="shared" si="62"/>
        <v>#DIV/0!</v>
      </c>
      <c r="C141" s="354" t="e">
        <f t="shared" si="63"/>
        <v>#DIV/0!</v>
      </c>
      <c r="D141" s="1208"/>
      <c r="E141" s="1208"/>
    </row>
    <row r="142" spans="1:5" ht="20.25" customHeight="1" outlineLevel="1">
      <c r="A142" s="202">
        <f t="shared" si="64"/>
        <v>19</v>
      </c>
      <c r="B142" s="354" t="e">
        <f t="shared" si="62"/>
        <v>#DIV/0!</v>
      </c>
      <c r="C142" s="354" t="e">
        <f t="shared" si="63"/>
        <v>#DIV/0!</v>
      </c>
      <c r="D142" s="1208"/>
      <c r="E142" s="1208"/>
    </row>
    <row r="143" spans="1:5" ht="20.25" customHeight="1" outlineLevel="1">
      <c r="A143" s="202">
        <f t="shared" si="64"/>
        <v>20</v>
      </c>
      <c r="B143" s="354" t="e">
        <f t="shared" si="62"/>
        <v>#DIV/0!</v>
      </c>
      <c r="C143" s="354" t="e">
        <f t="shared" si="63"/>
        <v>#DIV/0!</v>
      </c>
      <c r="D143" s="1208"/>
      <c r="E143" s="1208"/>
    </row>
    <row r="144" spans="1:5" ht="20.25" customHeight="1" outlineLevel="1">
      <c r="A144" s="202">
        <f t="shared" si="64"/>
        <v>21</v>
      </c>
      <c r="B144" s="354" t="e">
        <f t="shared" si="62"/>
        <v>#DIV/0!</v>
      </c>
      <c r="C144" s="354" t="e">
        <f t="shared" si="63"/>
        <v>#DIV/0!</v>
      </c>
      <c r="D144" s="1208"/>
      <c r="E144" s="1208"/>
    </row>
    <row r="145" spans="1:5" ht="20.25" customHeight="1" outlineLevel="1">
      <c r="A145" s="202">
        <f t="shared" si="64"/>
        <v>22</v>
      </c>
      <c r="B145" s="354" t="e">
        <f t="shared" si="62"/>
        <v>#DIV/0!</v>
      </c>
      <c r="C145" s="354" t="e">
        <f t="shared" si="63"/>
        <v>#DIV/0!</v>
      </c>
      <c r="D145" s="1208"/>
      <c r="E145" s="1208"/>
    </row>
    <row r="146" spans="1:5" ht="20.25" customHeight="1" outlineLevel="1">
      <c r="A146" s="202">
        <f t="shared" si="64"/>
        <v>23</v>
      </c>
      <c r="B146" s="354" t="e">
        <f t="shared" si="62"/>
        <v>#DIV/0!</v>
      </c>
      <c r="C146" s="354" t="e">
        <f t="shared" si="63"/>
        <v>#DIV/0!</v>
      </c>
      <c r="D146" s="1208"/>
      <c r="E146" s="1208"/>
    </row>
    <row r="147" spans="1:5" ht="20.25" customHeight="1" outlineLevel="1">
      <c r="A147" s="202">
        <f t="shared" si="64"/>
        <v>24</v>
      </c>
      <c r="B147" s="354" t="e">
        <f t="shared" si="62"/>
        <v>#DIV/0!</v>
      </c>
      <c r="C147" s="354" t="e">
        <f t="shared" si="63"/>
        <v>#DIV/0!</v>
      </c>
      <c r="D147" s="1208"/>
      <c r="E147" s="1208"/>
    </row>
    <row r="148" spans="1:5" ht="20.25" customHeight="1" outlineLevel="1">
      <c r="A148" s="202">
        <f t="shared" si="64"/>
        <v>25</v>
      </c>
      <c r="B148" s="354" t="e">
        <f t="shared" si="62"/>
        <v>#DIV/0!</v>
      </c>
      <c r="C148" s="354" t="e">
        <f t="shared" si="63"/>
        <v>#DIV/0!</v>
      </c>
      <c r="D148" s="1208"/>
      <c r="E148" s="1208"/>
    </row>
    <row r="149" spans="1:5" ht="20.25" customHeight="1" outlineLevel="1">
      <c r="A149" s="202">
        <f t="shared" si="64"/>
        <v>26</v>
      </c>
      <c r="B149" s="354" t="e">
        <f t="shared" si="62"/>
        <v>#DIV/0!</v>
      </c>
      <c r="C149" s="354" t="e">
        <f t="shared" si="63"/>
        <v>#DIV/0!</v>
      </c>
      <c r="D149" s="1208"/>
      <c r="E149" s="1208"/>
    </row>
    <row r="150" spans="1:5" ht="20.25" customHeight="1" outlineLevel="1">
      <c r="A150" s="202">
        <f t="shared" si="64"/>
        <v>27</v>
      </c>
      <c r="B150" s="354" t="e">
        <f t="shared" si="62"/>
        <v>#DIV/0!</v>
      </c>
      <c r="C150" s="354" t="e">
        <f t="shared" si="63"/>
        <v>#DIV/0!</v>
      </c>
      <c r="D150" s="1208"/>
      <c r="E150" s="1208"/>
    </row>
    <row r="151" spans="1:5" ht="20.25" customHeight="1" outlineLevel="1">
      <c r="A151" s="202">
        <f t="shared" si="64"/>
        <v>28</v>
      </c>
      <c r="B151" s="354" t="e">
        <f t="shared" si="62"/>
        <v>#DIV/0!</v>
      </c>
      <c r="C151" s="354" t="e">
        <f t="shared" si="63"/>
        <v>#DIV/0!</v>
      </c>
      <c r="D151" s="1208"/>
      <c r="E151" s="1208"/>
    </row>
    <row r="152" spans="1:5" ht="20.25" customHeight="1" outlineLevel="1">
      <c r="A152" s="202">
        <f t="shared" si="64"/>
        <v>29</v>
      </c>
      <c r="B152" s="354" t="e">
        <f t="shared" si="62"/>
        <v>#DIV/0!</v>
      </c>
      <c r="C152" s="354" t="e">
        <f t="shared" si="63"/>
        <v>#DIV/0!</v>
      </c>
      <c r="D152" s="1208"/>
      <c r="E152" s="1208"/>
    </row>
    <row r="153" spans="1:5" ht="20.25" customHeight="1" outlineLevel="1">
      <c r="A153" s="202">
        <f t="shared" si="64"/>
        <v>30</v>
      </c>
      <c r="B153" s="354" t="e">
        <f t="shared" si="62"/>
        <v>#DIV/0!</v>
      </c>
      <c r="C153" s="354" t="e">
        <f t="shared" si="63"/>
        <v>#DIV/0!</v>
      </c>
      <c r="D153" s="1208"/>
      <c r="E153" s="1208"/>
    </row>
    <row r="154" spans="1:5" ht="20.25" customHeight="1" outlineLevel="1">
      <c r="A154" s="202">
        <f t="shared" si="64"/>
        <v>31</v>
      </c>
      <c r="B154" s="354" t="e">
        <f t="shared" si="62"/>
        <v>#DIV/0!</v>
      </c>
      <c r="C154" s="354" t="e">
        <f t="shared" si="63"/>
        <v>#DIV/0!</v>
      </c>
      <c r="D154" s="1208"/>
      <c r="E154" s="1208"/>
    </row>
    <row r="155" spans="1:5" ht="20.25" customHeight="1" outlineLevel="1">
      <c r="A155" s="202">
        <f t="shared" si="64"/>
        <v>32</v>
      </c>
      <c r="B155" s="354" t="e">
        <f t="shared" si="62"/>
        <v>#DIV/0!</v>
      </c>
      <c r="C155" s="354" t="e">
        <f t="shared" si="63"/>
        <v>#DIV/0!</v>
      </c>
      <c r="D155" s="1208"/>
      <c r="E155" s="1208"/>
    </row>
    <row r="156" spans="1:5" ht="20.25" customHeight="1" outlineLevel="1">
      <c r="A156" s="202">
        <f t="shared" si="64"/>
        <v>33</v>
      </c>
      <c r="B156" s="354" t="e">
        <f t="shared" ref="B156:B172" si="65">B155+B99</f>
        <v>#DIV/0!</v>
      </c>
      <c r="C156" s="354" t="e">
        <f t="shared" ref="C156:C172" si="66">C155+C99</f>
        <v>#DIV/0!</v>
      </c>
      <c r="D156" s="1208"/>
      <c r="E156" s="1208"/>
    </row>
    <row r="157" spans="1:5" ht="20.25" customHeight="1" outlineLevel="1">
      <c r="A157" s="202">
        <f t="shared" si="64"/>
        <v>34</v>
      </c>
      <c r="B157" s="354" t="e">
        <f t="shared" si="65"/>
        <v>#DIV/0!</v>
      </c>
      <c r="C157" s="354" t="e">
        <f t="shared" si="66"/>
        <v>#DIV/0!</v>
      </c>
      <c r="D157" s="1208"/>
      <c r="E157" s="1208"/>
    </row>
    <row r="158" spans="1:5" ht="20.25" customHeight="1" outlineLevel="1">
      <c r="A158" s="202">
        <f t="shared" si="64"/>
        <v>35</v>
      </c>
      <c r="B158" s="354" t="e">
        <f t="shared" si="65"/>
        <v>#DIV/0!</v>
      </c>
      <c r="C158" s="354" t="e">
        <f t="shared" si="66"/>
        <v>#DIV/0!</v>
      </c>
      <c r="D158" s="1208"/>
      <c r="E158" s="1208"/>
    </row>
    <row r="159" spans="1:5" ht="20.25" customHeight="1" outlineLevel="1">
      <c r="A159" s="202">
        <f t="shared" si="64"/>
        <v>36</v>
      </c>
      <c r="B159" s="354" t="e">
        <f t="shared" si="65"/>
        <v>#DIV/0!</v>
      </c>
      <c r="C159" s="354" t="e">
        <f t="shared" si="66"/>
        <v>#DIV/0!</v>
      </c>
      <c r="D159" s="1208"/>
      <c r="E159" s="1208"/>
    </row>
    <row r="160" spans="1:5" ht="20.25" customHeight="1" outlineLevel="1">
      <c r="A160" s="202">
        <f t="shared" si="64"/>
        <v>37</v>
      </c>
      <c r="B160" s="354" t="e">
        <f t="shared" si="65"/>
        <v>#DIV/0!</v>
      </c>
      <c r="C160" s="354" t="e">
        <f t="shared" si="66"/>
        <v>#DIV/0!</v>
      </c>
      <c r="D160" s="1208"/>
      <c r="E160" s="1208"/>
    </row>
    <row r="161" spans="1:5" ht="20.25" customHeight="1" outlineLevel="1">
      <c r="A161" s="202">
        <f t="shared" si="64"/>
        <v>38</v>
      </c>
      <c r="B161" s="354" t="e">
        <f t="shared" si="65"/>
        <v>#DIV/0!</v>
      </c>
      <c r="C161" s="354" t="e">
        <f t="shared" si="66"/>
        <v>#DIV/0!</v>
      </c>
      <c r="D161" s="1208"/>
      <c r="E161" s="1208"/>
    </row>
    <row r="162" spans="1:5" ht="20.25" customHeight="1" outlineLevel="1">
      <c r="A162" s="202">
        <f t="shared" si="64"/>
        <v>39</v>
      </c>
      <c r="B162" s="354" t="e">
        <f t="shared" si="65"/>
        <v>#DIV/0!</v>
      </c>
      <c r="C162" s="354" t="e">
        <f t="shared" si="66"/>
        <v>#DIV/0!</v>
      </c>
      <c r="D162" s="1208"/>
      <c r="E162" s="1208"/>
    </row>
    <row r="163" spans="1:5" ht="20.25" customHeight="1" outlineLevel="1">
      <c r="A163" s="202">
        <f t="shared" si="64"/>
        <v>40</v>
      </c>
      <c r="B163" s="354" t="e">
        <f t="shared" si="65"/>
        <v>#DIV/0!</v>
      </c>
      <c r="C163" s="354" t="e">
        <f t="shared" si="66"/>
        <v>#DIV/0!</v>
      </c>
      <c r="D163" s="1208"/>
      <c r="E163" s="1208"/>
    </row>
    <row r="164" spans="1:5" ht="20.25" customHeight="1" outlineLevel="1">
      <c r="A164" s="202">
        <f t="shared" si="64"/>
        <v>41</v>
      </c>
      <c r="B164" s="354" t="e">
        <f t="shared" si="65"/>
        <v>#DIV/0!</v>
      </c>
      <c r="C164" s="354" t="e">
        <f t="shared" si="66"/>
        <v>#DIV/0!</v>
      </c>
      <c r="D164" s="1208"/>
      <c r="E164" s="1208"/>
    </row>
    <row r="165" spans="1:5" ht="20.25" customHeight="1" outlineLevel="1">
      <c r="A165" s="202">
        <f t="shared" si="64"/>
        <v>42</v>
      </c>
      <c r="B165" s="354" t="e">
        <f t="shared" si="65"/>
        <v>#DIV/0!</v>
      </c>
      <c r="C165" s="354" t="e">
        <f t="shared" si="66"/>
        <v>#DIV/0!</v>
      </c>
      <c r="D165" s="1208"/>
      <c r="E165" s="1208"/>
    </row>
    <row r="166" spans="1:5" ht="20.25" customHeight="1" outlineLevel="1">
      <c r="A166" s="202">
        <f t="shared" si="64"/>
        <v>43</v>
      </c>
      <c r="B166" s="354" t="e">
        <f t="shared" si="65"/>
        <v>#DIV/0!</v>
      </c>
      <c r="C166" s="354" t="e">
        <f t="shared" si="66"/>
        <v>#DIV/0!</v>
      </c>
      <c r="D166" s="1208"/>
      <c r="E166" s="1208"/>
    </row>
    <row r="167" spans="1:5" ht="20.25" customHeight="1" outlineLevel="1">
      <c r="A167" s="202">
        <f t="shared" si="64"/>
        <v>44</v>
      </c>
      <c r="B167" s="354" t="e">
        <f t="shared" si="65"/>
        <v>#DIV/0!</v>
      </c>
      <c r="C167" s="354" t="e">
        <f t="shared" si="66"/>
        <v>#DIV/0!</v>
      </c>
      <c r="D167" s="1208"/>
      <c r="E167" s="1208"/>
    </row>
    <row r="168" spans="1:5" ht="20.25" customHeight="1" outlineLevel="1">
      <c r="A168" s="202">
        <f t="shared" si="64"/>
        <v>45</v>
      </c>
      <c r="B168" s="354" t="e">
        <f t="shared" si="65"/>
        <v>#DIV/0!</v>
      </c>
      <c r="C168" s="354" t="e">
        <f t="shared" si="66"/>
        <v>#DIV/0!</v>
      </c>
      <c r="D168" s="1208"/>
      <c r="E168" s="1208"/>
    </row>
    <row r="169" spans="1:5" ht="20.25" customHeight="1" outlineLevel="1">
      <c r="A169" s="202">
        <f t="shared" si="64"/>
        <v>46</v>
      </c>
      <c r="B169" s="354" t="e">
        <f t="shared" si="65"/>
        <v>#DIV/0!</v>
      </c>
      <c r="C169" s="354" t="e">
        <f t="shared" si="66"/>
        <v>#DIV/0!</v>
      </c>
      <c r="D169" s="1208"/>
      <c r="E169" s="1208"/>
    </row>
    <row r="170" spans="1:5" ht="20.25" customHeight="1" outlineLevel="1">
      <c r="A170" s="202">
        <f t="shared" si="64"/>
        <v>47</v>
      </c>
      <c r="B170" s="354" t="e">
        <f t="shared" si="65"/>
        <v>#DIV/0!</v>
      </c>
      <c r="C170" s="354" t="e">
        <f t="shared" si="66"/>
        <v>#DIV/0!</v>
      </c>
      <c r="D170" s="1208"/>
      <c r="E170" s="1208"/>
    </row>
    <row r="171" spans="1:5" ht="20.25" customHeight="1" outlineLevel="1">
      <c r="A171" s="202">
        <f t="shared" si="64"/>
        <v>48</v>
      </c>
      <c r="B171" s="354" t="e">
        <f t="shared" si="65"/>
        <v>#DIV/0!</v>
      </c>
      <c r="C171" s="354" t="e">
        <f t="shared" si="66"/>
        <v>#DIV/0!</v>
      </c>
      <c r="D171" s="1208"/>
      <c r="E171" s="1208"/>
    </row>
    <row r="172" spans="1:5" ht="20.25" customHeight="1" outlineLevel="1" thickBot="1">
      <c r="A172" s="203">
        <f t="shared" si="64"/>
        <v>49</v>
      </c>
      <c r="B172" s="355" t="e">
        <f t="shared" si="65"/>
        <v>#DIV/0!</v>
      </c>
      <c r="C172" s="355" t="e">
        <f t="shared" si="66"/>
        <v>#DIV/0!</v>
      </c>
      <c r="D172" s="1208"/>
      <c r="E172" s="1208"/>
    </row>
    <row r="173" spans="1:5" ht="36.75" customHeight="1" thickBot="1">
      <c r="A173" s="182" t="s">
        <v>152</v>
      </c>
    </row>
    <row r="174" spans="1:5" ht="25.5" customHeight="1" outlineLevel="1">
      <c r="A174" s="164" t="s">
        <v>16</v>
      </c>
      <c r="B174" s="167">
        <f>B3</f>
        <v>0</v>
      </c>
      <c r="C174" s="167">
        <f>C3</f>
        <v>0</v>
      </c>
      <c r="D174" s="1215" t="s">
        <v>118</v>
      </c>
      <c r="E174" s="1212" t="s">
        <v>461</v>
      </c>
    </row>
    <row r="175" spans="1:5" ht="26.25" customHeight="1" outlineLevel="1">
      <c r="A175" s="165" t="s">
        <v>114</v>
      </c>
      <c r="B175" s="168">
        <f t="shared" ref="B175:C175" si="67">B4</f>
        <v>0</v>
      </c>
      <c r="C175" s="168">
        <f t="shared" si="67"/>
        <v>0</v>
      </c>
      <c r="D175" s="1216"/>
      <c r="E175" s="1213"/>
    </row>
    <row r="176" spans="1:5" ht="26.25" customHeight="1" outlineLevel="1">
      <c r="A176" s="832" t="s">
        <v>563</v>
      </c>
      <c r="B176" s="168">
        <f t="shared" ref="B176:C176" si="68">B5</f>
        <v>0</v>
      </c>
      <c r="C176" s="168">
        <f t="shared" si="68"/>
        <v>0</v>
      </c>
      <c r="D176" s="1216"/>
      <c r="E176" s="1213"/>
    </row>
    <row r="177" spans="1:24" ht="26.25" customHeight="1" outlineLevel="1">
      <c r="A177" s="833" t="s">
        <v>564</v>
      </c>
      <c r="B177" s="168">
        <f t="shared" ref="B177:C177" si="69">B6</f>
        <v>0</v>
      </c>
      <c r="C177" s="168">
        <f t="shared" si="69"/>
        <v>0</v>
      </c>
      <c r="D177" s="1216"/>
      <c r="E177" s="1213"/>
    </row>
    <row r="178" spans="1:24" ht="26.25" customHeight="1" outlineLevel="1">
      <c r="A178" s="185" t="s">
        <v>136</v>
      </c>
      <c r="B178" s="190">
        <f t="shared" ref="B178:C178" si="70">B7</f>
        <v>0</v>
      </c>
      <c r="C178" s="190">
        <f t="shared" si="70"/>
        <v>0</v>
      </c>
      <c r="D178" s="1216"/>
      <c r="E178" s="1213"/>
    </row>
    <row r="179" spans="1:24" ht="26.25" customHeight="1" outlineLevel="1" thickBot="1">
      <c r="A179" s="166" t="s">
        <v>461</v>
      </c>
      <c r="B179" s="206">
        <f>SUM(B180:B230)</f>
        <v>0</v>
      </c>
      <c r="C179" s="206">
        <f>SUM(C180:C230)</f>
        <v>0</v>
      </c>
      <c r="D179" s="1217"/>
      <c r="E179" s="1214"/>
    </row>
    <row r="180" spans="1:24" ht="19.5" customHeight="1" outlineLevel="1">
      <c r="A180" s="403">
        <f>Template!A10</f>
        <v>45679</v>
      </c>
      <c r="B180" s="402"/>
      <c r="C180" s="402"/>
      <c r="D180" s="719" t="e">
        <f t="shared" ref="D180:D230" si="71">AVERAGE(B180:C180)</f>
        <v>#DIV/0!</v>
      </c>
      <c r="E180" s="401">
        <f t="shared" ref="E180:E230" si="72">SUM(B180:C180)</f>
        <v>0</v>
      </c>
      <c r="F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9"/>
    </row>
    <row r="181" spans="1:24" ht="19.5" customHeight="1" outlineLevel="1">
      <c r="A181" s="199">
        <f>A180+1</f>
        <v>45680</v>
      </c>
      <c r="B181" s="402"/>
      <c r="C181" s="402"/>
      <c r="D181" s="720" t="e">
        <f t="shared" si="71"/>
        <v>#DIV/0!</v>
      </c>
      <c r="E181" s="202">
        <f t="shared" si="72"/>
        <v>0</v>
      </c>
      <c r="F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9"/>
    </row>
    <row r="182" spans="1:24" ht="19.5" customHeight="1" outlineLevel="1">
      <c r="A182" s="199">
        <f t="shared" ref="A182:A230" si="73">A181+1</f>
        <v>45681</v>
      </c>
      <c r="B182" s="402"/>
      <c r="C182" s="402"/>
      <c r="D182" s="720" t="e">
        <f t="shared" si="71"/>
        <v>#DIV/0!</v>
      </c>
      <c r="E182" s="202">
        <f t="shared" si="72"/>
        <v>0</v>
      </c>
      <c r="F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9"/>
    </row>
    <row r="183" spans="1:24" ht="19.5" customHeight="1" outlineLevel="1">
      <c r="A183" s="199">
        <f t="shared" si="73"/>
        <v>45682</v>
      </c>
      <c r="B183" s="402"/>
      <c r="C183" s="402"/>
      <c r="D183" s="720" t="e">
        <f t="shared" si="71"/>
        <v>#DIV/0!</v>
      </c>
      <c r="E183" s="202">
        <f t="shared" si="72"/>
        <v>0</v>
      </c>
      <c r="F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9"/>
    </row>
    <row r="184" spans="1:24" ht="19.5" customHeight="1" outlineLevel="1">
      <c r="A184" s="199">
        <f t="shared" si="73"/>
        <v>45683</v>
      </c>
      <c r="B184" s="402"/>
      <c r="C184" s="402"/>
      <c r="D184" s="720" t="e">
        <f t="shared" si="71"/>
        <v>#DIV/0!</v>
      </c>
      <c r="E184" s="202">
        <f t="shared" si="72"/>
        <v>0</v>
      </c>
      <c r="F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9"/>
    </row>
    <row r="185" spans="1:24" ht="19.5" customHeight="1" outlineLevel="1">
      <c r="A185" s="199">
        <f t="shared" si="73"/>
        <v>45684</v>
      </c>
      <c r="B185" s="207"/>
      <c r="C185" s="207"/>
      <c r="D185" s="720" t="e">
        <f t="shared" si="71"/>
        <v>#DIV/0!</v>
      </c>
      <c r="E185" s="202">
        <f t="shared" si="72"/>
        <v>0</v>
      </c>
      <c r="F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9"/>
    </row>
    <row r="186" spans="1:24" ht="19.5" customHeight="1" outlineLevel="1">
      <c r="A186" s="199">
        <f t="shared" si="73"/>
        <v>45685</v>
      </c>
      <c r="B186" s="207"/>
      <c r="C186" s="207"/>
      <c r="D186" s="720" t="e">
        <f t="shared" si="71"/>
        <v>#DIV/0!</v>
      </c>
      <c r="E186" s="202">
        <f t="shared" si="72"/>
        <v>0</v>
      </c>
      <c r="F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9"/>
    </row>
    <row r="187" spans="1:24" ht="19.5" customHeight="1" outlineLevel="1">
      <c r="A187" s="199">
        <f t="shared" si="73"/>
        <v>45686</v>
      </c>
      <c r="B187" s="207"/>
      <c r="C187" s="207"/>
      <c r="D187" s="720" t="e">
        <f t="shared" si="71"/>
        <v>#DIV/0!</v>
      </c>
      <c r="E187" s="202">
        <f t="shared" si="72"/>
        <v>0</v>
      </c>
      <c r="F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9"/>
    </row>
    <row r="188" spans="1:24" ht="19.5" customHeight="1" outlineLevel="1">
      <c r="A188" s="199">
        <f t="shared" si="73"/>
        <v>45687</v>
      </c>
      <c r="B188" s="207"/>
      <c r="C188" s="207"/>
      <c r="D188" s="720" t="e">
        <f t="shared" si="71"/>
        <v>#DIV/0!</v>
      </c>
      <c r="E188" s="202">
        <f t="shared" si="72"/>
        <v>0</v>
      </c>
      <c r="F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9"/>
    </row>
    <row r="189" spans="1:24" ht="19.5" customHeight="1" outlineLevel="1">
      <c r="A189" s="199">
        <f t="shared" si="73"/>
        <v>45688</v>
      </c>
      <c r="B189" s="207"/>
      <c r="C189" s="207"/>
      <c r="D189" s="720" t="e">
        <f t="shared" si="71"/>
        <v>#DIV/0!</v>
      </c>
      <c r="E189" s="202">
        <f t="shared" si="72"/>
        <v>0</v>
      </c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9"/>
    </row>
    <row r="190" spans="1:24" ht="19.5" customHeight="1" outlineLevel="1">
      <c r="A190" s="199">
        <f t="shared" si="73"/>
        <v>45689</v>
      </c>
      <c r="B190" s="207"/>
      <c r="C190" s="207"/>
      <c r="D190" s="720" t="e">
        <f t="shared" si="71"/>
        <v>#DIV/0!</v>
      </c>
      <c r="E190" s="202">
        <f t="shared" si="72"/>
        <v>0</v>
      </c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9"/>
    </row>
    <row r="191" spans="1:24" ht="19.5" customHeight="1" outlineLevel="1">
      <c r="A191" s="199">
        <f t="shared" si="73"/>
        <v>45690</v>
      </c>
      <c r="B191" s="207"/>
      <c r="C191" s="207"/>
      <c r="D191" s="720" t="e">
        <f t="shared" si="71"/>
        <v>#DIV/0!</v>
      </c>
      <c r="E191" s="202">
        <f t="shared" si="72"/>
        <v>0</v>
      </c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9"/>
    </row>
    <row r="192" spans="1:24" ht="19.5" customHeight="1" outlineLevel="1">
      <c r="A192" s="199">
        <f t="shared" si="73"/>
        <v>45691</v>
      </c>
      <c r="B192" s="207"/>
      <c r="C192" s="207"/>
      <c r="D192" s="720" t="e">
        <f t="shared" si="71"/>
        <v>#DIV/0!</v>
      </c>
      <c r="E192" s="202">
        <f t="shared" si="72"/>
        <v>0</v>
      </c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9"/>
    </row>
    <row r="193" spans="1:24" ht="19.5" customHeight="1" outlineLevel="1">
      <c r="A193" s="199">
        <f t="shared" si="73"/>
        <v>45692</v>
      </c>
      <c r="B193" s="207"/>
      <c r="C193" s="207"/>
      <c r="D193" s="720" t="e">
        <f t="shared" si="71"/>
        <v>#DIV/0!</v>
      </c>
      <c r="E193" s="202">
        <f t="shared" si="72"/>
        <v>0</v>
      </c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9"/>
    </row>
    <row r="194" spans="1:24" ht="19.5" customHeight="1" outlineLevel="1">
      <c r="A194" s="199">
        <f t="shared" si="73"/>
        <v>45693</v>
      </c>
      <c r="B194" s="207"/>
      <c r="C194" s="207"/>
      <c r="D194" s="720" t="e">
        <f t="shared" si="71"/>
        <v>#DIV/0!</v>
      </c>
      <c r="E194" s="202">
        <f t="shared" si="72"/>
        <v>0</v>
      </c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9"/>
    </row>
    <row r="195" spans="1:24" ht="19.5" customHeight="1" outlineLevel="1">
      <c r="A195" s="199">
        <f t="shared" si="73"/>
        <v>45694</v>
      </c>
      <c r="B195" s="207"/>
      <c r="C195" s="207"/>
      <c r="D195" s="720" t="e">
        <f t="shared" si="71"/>
        <v>#DIV/0!</v>
      </c>
      <c r="E195" s="202">
        <f t="shared" si="72"/>
        <v>0</v>
      </c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9"/>
    </row>
    <row r="196" spans="1:24" ht="19.5" customHeight="1" outlineLevel="1">
      <c r="A196" s="199">
        <f t="shared" si="73"/>
        <v>45695</v>
      </c>
      <c r="B196" s="207"/>
      <c r="C196" s="207"/>
      <c r="D196" s="720" t="e">
        <f t="shared" si="71"/>
        <v>#DIV/0!</v>
      </c>
      <c r="E196" s="202">
        <f t="shared" si="72"/>
        <v>0</v>
      </c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9"/>
    </row>
    <row r="197" spans="1:24" ht="19.5" customHeight="1" outlineLevel="1">
      <c r="A197" s="199">
        <f t="shared" si="73"/>
        <v>45696</v>
      </c>
      <c r="B197" s="207"/>
      <c r="C197" s="207"/>
      <c r="D197" s="720" t="e">
        <f t="shared" si="71"/>
        <v>#DIV/0!</v>
      </c>
      <c r="E197" s="202">
        <f t="shared" si="72"/>
        <v>0</v>
      </c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9"/>
    </row>
    <row r="198" spans="1:24" ht="19.5" customHeight="1" outlineLevel="1">
      <c r="A198" s="199">
        <f t="shared" si="73"/>
        <v>45697</v>
      </c>
      <c r="B198" s="207"/>
      <c r="C198" s="207"/>
      <c r="D198" s="720" t="e">
        <f t="shared" si="71"/>
        <v>#DIV/0!</v>
      </c>
      <c r="E198" s="202">
        <f t="shared" si="72"/>
        <v>0</v>
      </c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9"/>
    </row>
    <row r="199" spans="1:24" ht="19.5" customHeight="1" outlineLevel="1">
      <c r="A199" s="199">
        <f t="shared" si="73"/>
        <v>45698</v>
      </c>
      <c r="B199" s="207"/>
      <c r="C199" s="207"/>
      <c r="D199" s="720" t="e">
        <f t="shared" si="71"/>
        <v>#DIV/0!</v>
      </c>
      <c r="E199" s="202">
        <f t="shared" si="72"/>
        <v>0</v>
      </c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9"/>
    </row>
    <row r="200" spans="1:24" ht="19.5" customHeight="1" outlineLevel="1">
      <c r="A200" s="199">
        <f t="shared" si="73"/>
        <v>45699</v>
      </c>
      <c r="B200" s="207"/>
      <c r="C200" s="207"/>
      <c r="D200" s="720" t="e">
        <f t="shared" si="71"/>
        <v>#DIV/0!</v>
      </c>
      <c r="E200" s="202">
        <f t="shared" si="72"/>
        <v>0</v>
      </c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9"/>
    </row>
    <row r="201" spans="1:24" ht="19.5" customHeight="1" outlineLevel="1">
      <c r="A201" s="199">
        <f t="shared" si="73"/>
        <v>45700</v>
      </c>
      <c r="B201" s="207"/>
      <c r="C201" s="207"/>
      <c r="D201" s="720" t="e">
        <f t="shared" si="71"/>
        <v>#DIV/0!</v>
      </c>
      <c r="E201" s="202">
        <f t="shared" si="72"/>
        <v>0</v>
      </c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9"/>
    </row>
    <row r="202" spans="1:24" ht="19.5" customHeight="1" outlineLevel="1">
      <c r="A202" s="199">
        <f t="shared" si="73"/>
        <v>45701</v>
      </c>
      <c r="B202" s="207"/>
      <c r="C202" s="207"/>
      <c r="D202" s="720" t="e">
        <f t="shared" si="71"/>
        <v>#DIV/0!</v>
      </c>
      <c r="E202" s="202">
        <f t="shared" si="72"/>
        <v>0</v>
      </c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9"/>
    </row>
    <row r="203" spans="1:24" ht="19.5" customHeight="1" outlineLevel="1">
      <c r="A203" s="199">
        <f t="shared" si="73"/>
        <v>45702</v>
      </c>
      <c r="B203" s="207"/>
      <c r="C203" s="207"/>
      <c r="D203" s="720" t="e">
        <f t="shared" si="71"/>
        <v>#DIV/0!</v>
      </c>
      <c r="E203" s="202">
        <f t="shared" si="72"/>
        <v>0</v>
      </c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9"/>
    </row>
    <row r="204" spans="1:24" ht="19.5" customHeight="1" outlineLevel="1">
      <c r="A204" s="199">
        <f t="shared" si="73"/>
        <v>45703</v>
      </c>
      <c r="B204" s="207"/>
      <c r="C204" s="207"/>
      <c r="D204" s="720" t="e">
        <f t="shared" si="71"/>
        <v>#DIV/0!</v>
      </c>
      <c r="E204" s="202">
        <f t="shared" si="72"/>
        <v>0</v>
      </c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9"/>
    </row>
    <row r="205" spans="1:24" ht="19.5" customHeight="1" outlineLevel="1">
      <c r="A205" s="199">
        <f t="shared" si="73"/>
        <v>45704</v>
      </c>
      <c r="B205" s="207"/>
      <c r="C205" s="207"/>
      <c r="D205" s="720" t="e">
        <f t="shared" si="71"/>
        <v>#DIV/0!</v>
      </c>
      <c r="E205" s="202">
        <f t="shared" si="72"/>
        <v>0</v>
      </c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9"/>
    </row>
    <row r="206" spans="1:24" ht="19.5" customHeight="1" outlineLevel="1">
      <c r="A206" s="199">
        <f t="shared" si="73"/>
        <v>45705</v>
      </c>
      <c r="B206" s="207"/>
      <c r="C206" s="207"/>
      <c r="D206" s="720" t="e">
        <f t="shared" si="71"/>
        <v>#DIV/0!</v>
      </c>
      <c r="E206" s="202">
        <f t="shared" si="72"/>
        <v>0</v>
      </c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9"/>
    </row>
    <row r="207" spans="1:24" ht="19.5" customHeight="1" outlineLevel="1">
      <c r="A207" s="199">
        <f t="shared" si="73"/>
        <v>45706</v>
      </c>
      <c r="B207" s="207"/>
      <c r="C207" s="207"/>
      <c r="D207" s="720" t="e">
        <f t="shared" si="71"/>
        <v>#DIV/0!</v>
      </c>
      <c r="E207" s="202">
        <f t="shared" si="72"/>
        <v>0</v>
      </c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9"/>
    </row>
    <row r="208" spans="1:24" ht="19.5" customHeight="1" outlineLevel="1">
      <c r="A208" s="199">
        <f t="shared" si="73"/>
        <v>45707</v>
      </c>
      <c r="B208" s="207"/>
      <c r="C208" s="207"/>
      <c r="D208" s="720" t="e">
        <f t="shared" si="71"/>
        <v>#DIV/0!</v>
      </c>
      <c r="E208" s="202">
        <f t="shared" si="72"/>
        <v>0</v>
      </c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9"/>
    </row>
    <row r="209" spans="1:24" ht="19.5" customHeight="1" outlineLevel="1">
      <c r="A209" s="199">
        <f t="shared" si="73"/>
        <v>45708</v>
      </c>
      <c r="B209" s="207"/>
      <c r="C209" s="207"/>
      <c r="D209" s="720" t="e">
        <f t="shared" si="71"/>
        <v>#DIV/0!</v>
      </c>
      <c r="E209" s="202">
        <f t="shared" si="72"/>
        <v>0</v>
      </c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9"/>
    </row>
    <row r="210" spans="1:24" ht="19.5" customHeight="1" outlineLevel="1">
      <c r="A210" s="199">
        <f t="shared" si="73"/>
        <v>45709</v>
      </c>
      <c r="B210" s="207"/>
      <c r="C210" s="207"/>
      <c r="D210" s="720" t="e">
        <f t="shared" si="71"/>
        <v>#DIV/0!</v>
      </c>
      <c r="E210" s="202">
        <f t="shared" si="72"/>
        <v>0</v>
      </c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9"/>
    </row>
    <row r="211" spans="1:24" ht="19.5" customHeight="1" outlineLevel="1">
      <c r="A211" s="199">
        <f t="shared" si="73"/>
        <v>45710</v>
      </c>
      <c r="B211" s="207"/>
      <c r="C211" s="207"/>
      <c r="D211" s="720" t="e">
        <f t="shared" si="71"/>
        <v>#DIV/0!</v>
      </c>
      <c r="E211" s="202">
        <f t="shared" si="72"/>
        <v>0</v>
      </c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9"/>
    </row>
    <row r="212" spans="1:24" ht="19.5" customHeight="1" outlineLevel="1">
      <c r="A212" s="199">
        <f t="shared" si="73"/>
        <v>45711</v>
      </c>
      <c r="B212" s="207"/>
      <c r="C212" s="207"/>
      <c r="D212" s="720" t="e">
        <f t="shared" si="71"/>
        <v>#DIV/0!</v>
      </c>
      <c r="E212" s="202">
        <f t="shared" si="72"/>
        <v>0</v>
      </c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9"/>
    </row>
    <row r="213" spans="1:24" ht="19.5" customHeight="1" outlineLevel="1">
      <c r="A213" s="199">
        <f t="shared" si="73"/>
        <v>45712</v>
      </c>
      <c r="B213" s="207"/>
      <c r="C213" s="207"/>
      <c r="D213" s="720" t="e">
        <f t="shared" si="71"/>
        <v>#DIV/0!</v>
      </c>
      <c r="E213" s="202">
        <f t="shared" si="72"/>
        <v>0</v>
      </c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9"/>
    </row>
    <row r="214" spans="1:24" ht="19.5" customHeight="1" outlineLevel="1">
      <c r="A214" s="199">
        <f t="shared" si="73"/>
        <v>45713</v>
      </c>
      <c r="B214" s="207"/>
      <c r="C214" s="207"/>
      <c r="D214" s="720" t="e">
        <f t="shared" si="71"/>
        <v>#DIV/0!</v>
      </c>
      <c r="E214" s="202">
        <f t="shared" si="72"/>
        <v>0</v>
      </c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9"/>
    </row>
    <row r="215" spans="1:24" ht="19.5" customHeight="1" outlineLevel="1">
      <c r="A215" s="199">
        <f t="shared" si="73"/>
        <v>45714</v>
      </c>
      <c r="B215" s="207"/>
      <c r="C215" s="207"/>
      <c r="D215" s="720" t="e">
        <f t="shared" si="71"/>
        <v>#DIV/0!</v>
      </c>
      <c r="E215" s="202">
        <f t="shared" si="72"/>
        <v>0</v>
      </c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9"/>
    </row>
    <row r="216" spans="1:24" ht="19.5" customHeight="1" outlineLevel="1">
      <c r="A216" s="199">
        <f t="shared" si="73"/>
        <v>45715</v>
      </c>
      <c r="B216" s="207"/>
      <c r="C216" s="207"/>
      <c r="D216" s="720" t="e">
        <f t="shared" si="71"/>
        <v>#DIV/0!</v>
      </c>
      <c r="E216" s="202">
        <f t="shared" si="72"/>
        <v>0</v>
      </c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9"/>
    </row>
    <row r="217" spans="1:24" ht="19.5" customHeight="1" outlineLevel="1">
      <c r="A217" s="199">
        <f t="shared" si="73"/>
        <v>45716</v>
      </c>
      <c r="B217" s="207"/>
      <c r="C217" s="207"/>
      <c r="D217" s="720" t="e">
        <f t="shared" si="71"/>
        <v>#DIV/0!</v>
      </c>
      <c r="E217" s="202">
        <f t="shared" si="72"/>
        <v>0</v>
      </c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9"/>
    </row>
    <row r="218" spans="1:24" ht="19.5" customHeight="1" outlineLevel="1">
      <c r="A218" s="199">
        <f t="shared" si="73"/>
        <v>45717</v>
      </c>
      <c r="B218" s="207"/>
      <c r="C218" s="207"/>
      <c r="D218" s="720" t="e">
        <f t="shared" si="71"/>
        <v>#DIV/0!</v>
      </c>
      <c r="E218" s="202">
        <f t="shared" si="72"/>
        <v>0</v>
      </c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9"/>
    </row>
    <row r="219" spans="1:24" ht="19.5" customHeight="1" outlineLevel="1">
      <c r="A219" s="199">
        <f t="shared" si="73"/>
        <v>45718</v>
      </c>
      <c r="B219" s="207"/>
      <c r="C219" s="207"/>
      <c r="D219" s="720" t="e">
        <f t="shared" si="71"/>
        <v>#DIV/0!</v>
      </c>
      <c r="E219" s="202">
        <f t="shared" si="72"/>
        <v>0</v>
      </c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9"/>
    </row>
    <row r="220" spans="1:24" ht="19.5" customHeight="1" outlineLevel="1">
      <c r="A220" s="199">
        <f t="shared" si="73"/>
        <v>45719</v>
      </c>
      <c r="B220" s="207"/>
      <c r="C220" s="207"/>
      <c r="D220" s="720" t="e">
        <f t="shared" si="71"/>
        <v>#DIV/0!</v>
      </c>
      <c r="E220" s="202">
        <f t="shared" si="72"/>
        <v>0</v>
      </c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9"/>
    </row>
    <row r="221" spans="1:24" ht="19.5" customHeight="1" outlineLevel="1">
      <c r="A221" s="199">
        <f t="shared" si="73"/>
        <v>45720</v>
      </c>
      <c r="B221" s="207"/>
      <c r="C221" s="207"/>
      <c r="D221" s="720" t="e">
        <f t="shared" si="71"/>
        <v>#DIV/0!</v>
      </c>
      <c r="E221" s="202">
        <f t="shared" si="72"/>
        <v>0</v>
      </c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9"/>
    </row>
    <row r="222" spans="1:24" ht="19.5" customHeight="1" outlineLevel="1">
      <c r="A222" s="199">
        <f t="shared" si="73"/>
        <v>45721</v>
      </c>
      <c r="B222" s="207"/>
      <c r="C222" s="207"/>
      <c r="D222" s="720" t="e">
        <f t="shared" si="71"/>
        <v>#DIV/0!</v>
      </c>
      <c r="E222" s="202">
        <f t="shared" si="72"/>
        <v>0</v>
      </c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9"/>
    </row>
    <row r="223" spans="1:24" ht="19.5" customHeight="1" outlineLevel="1">
      <c r="A223" s="199">
        <f t="shared" si="73"/>
        <v>45722</v>
      </c>
      <c r="B223" s="207"/>
      <c r="C223" s="207"/>
      <c r="D223" s="720" t="e">
        <f t="shared" si="71"/>
        <v>#DIV/0!</v>
      </c>
      <c r="E223" s="202">
        <f t="shared" si="72"/>
        <v>0</v>
      </c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9"/>
    </row>
    <row r="224" spans="1:24" ht="19.5" customHeight="1" outlineLevel="1">
      <c r="A224" s="199">
        <f t="shared" si="73"/>
        <v>45723</v>
      </c>
      <c r="B224" s="207"/>
      <c r="C224" s="207"/>
      <c r="D224" s="720" t="e">
        <f t="shared" si="71"/>
        <v>#DIV/0!</v>
      </c>
      <c r="E224" s="202">
        <f t="shared" si="72"/>
        <v>0</v>
      </c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9"/>
    </row>
    <row r="225" spans="1:24" ht="19.5" customHeight="1" outlineLevel="1">
      <c r="A225" s="199">
        <f t="shared" si="73"/>
        <v>45724</v>
      </c>
      <c r="B225" s="207"/>
      <c r="C225" s="207"/>
      <c r="D225" s="720" t="e">
        <f t="shared" si="71"/>
        <v>#DIV/0!</v>
      </c>
      <c r="E225" s="202">
        <f t="shared" si="72"/>
        <v>0</v>
      </c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9"/>
    </row>
    <row r="226" spans="1:24" ht="19.5" customHeight="1" outlineLevel="1">
      <c r="A226" s="199">
        <f t="shared" si="73"/>
        <v>45725</v>
      </c>
      <c r="B226" s="207"/>
      <c r="C226" s="207"/>
      <c r="D226" s="720" t="e">
        <f t="shared" si="71"/>
        <v>#DIV/0!</v>
      </c>
      <c r="E226" s="202">
        <f t="shared" si="72"/>
        <v>0</v>
      </c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9"/>
    </row>
    <row r="227" spans="1:24" ht="19.5" customHeight="1" outlineLevel="1">
      <c r="A227" s="199">
        <f t="shared" si="73"/>
        <v>45726</v>
      </c>
      <c r="B227" s="207"/>
      <c r="C227" s="207"/>
      <c r="D227" s="720" t="e">
        <f t="shared" si="71"/>
        <v>#DIV/0!</v>
      </c>
      <c r="E227" s="202">
        <f t="shared" si="72"/>
        <v>0</v>
      </c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9"/>
    </row>
    <row r="228" spans="1:24" ht="19.5" customHeight="1" outlineLevel="1">
      <c r="A228" s="199">
        <f t="shared" si="73"/>
        <v>45727</v>
      </c>
      <c r="B228" s="207"/>
      <c r="C228" s="207"/>
      <c r="D228" s="720" t="e">
        <f t="shared" si="71"/>
        <v>#DIV/0!</v>
      </c>
      <c r="E228" s="202">
        <f t="shared" si="72"/>
        <v>0</v>
      </c>
    </row>
    <row r="229" spans="1:24" ht="19.5" customHeight="1" outlineLevel="1">
      <c r="A229" s="199">
        <f t="shared" si="73"/>
        <v>45728</v>
      </c>
      <c r="B229" s="207"/>
      <c r="C229" s="207"/>
      <c r="D229" s="720" t="e">
        <f t="shared" si="71"/>
        <v>#DIV/0!</v>
      </c>
      <c r="E229" s="202">
        <f t="shared" si="72"/>
        <v>0</v>
      </c>
    </row>
    <row r="230" spans="1:24" ht="19.5" customHeight="1" outlineLevel="1" thickBot="1">
      <c r="A230" s="200">
        <f t="shared" si="73"/>
        <v>45729</v>
      </c>
      <c r="B230" s="208"/>
      <c r="C230" s="208"/>
      <c r="D230" s="720" t="e">
        <f t="shared" si="71"/>
        <v>#DIV/0!</v>
      </c>
      <c r="E230" s="202">
        <f t="shared" si="72"/>
        <v>0</v>
      </c>
    </row>
    <row r="231" spans="1:24" ht="36.75" customHeight="1" thickBot="1">
      <c r="A231" s="182" t="s">
        <v>134</v>
      </c>
    </row>
    <row r="232" spans="1:24" ht="25.5" customHeight="1" outlineLevel="1">
      <c r="A232" s="164" t="s">
        <v>16</v>
      </c>
      <c r="B232" s="167">
        <f>B3</f>
        <v>0</v>
      </c>
      <c r="C232" s="167">
        <f>C3</f>
        <v>0</v>
      </c>
      <c r="D232" s="1215" t="s">
        <v>118</v>
      </c>
      <c r="E232" s="1212" t="s">
        <v>461</v>
      </c>
      <c r="G232" s="169" t="s">
        <v>122</v>
      </c>
      <c r="H232" s="170" t="s">
        <v>123</v>
      </c>
    </row>
    <row r="233" spans="1:24" ht="26.25" customHeight="1" outlineLevel="1">
      <c r="A233" s="165" t="s">
        <v>114</v>
      </c>
      <c r="B233" s="168">
        <f t="shared" ref="B233:C236" si="74">B4</f>
        <v>0</v>
      </c>
      <c r="C233" s="168">
        <f t="shared" si="74"/>
        <v>0</v>
      </c>
      <c r="D233" s="1216"/>
      <c r="E233" s="1213"/>
      <c r="G233" s="171" t="s">
        <v>124</v>
      </c>
      <c r="H233" s="172" t="s">
        <v>119</v>
      </c>
    </row>
    <row r="234" spans="1:24" ht="26.25" customHeight="1" outlineLevel="1">
      <c r="A234" s="832" t="s">
        <v>563</v>
      </c>
      <c r="B234" s="168">
        <f t="shared" si="74"/>
        <v>0</v>
      </c>
      <c r="C234" s="168">
        <f t="shared" si="74"/>
        <v>0</v>
      </c>
      <c r="D234" s="1216"/>
      <c r="E234" s="1213"/>
      <c r="G234" s="173" t="s">
        <v>124</v>
      </c>
      <c r="H234" s="174" t="s">
        <v>120</v>
      </c>
    </row>
    <row r="235" spans="1:24" ht="26.25" customHeight="1" outlineLevel="1">
      <c r="A235" s="833" t="s">
        <v>564</v>
      </c>
      <c r="B235" s="168">
        <f t="shared" si="74"/>
        <v>0</v>
      </c>
      <c r="C235" s="168">
        <f t="shared" si="74"/>
        <v>0</v>
      </c>
      <c r="D235" s="1216"/>
      <c r="E235" s="1213"/>
      <c r="G235" s="175" t="s">
        <v>125</v>
      </c>
      <c r="H235" s="176" t="s">
        <v>121</v>
      </c>
    </row>
    <row r="236" spans="1:24" ht="26.25" customHeight="1" outlineLevel="1">
      <c r="A236" s="185" t="s">
        <v>136</v>
      </c>
      <c r="B236" s="190">
        <f t="shared" si="74"/>
        <v>0</v>
      </c>
      <c r="C236" s="190">
        <f t="shared" si="74"/>
        <v>0</v>
      </c>
      <c r="D236" s="1216"/>
      <c r="E236" s="1213"/>
      <c r="G236" s="186"/>
      <c r="H236" s="187"/>
    </row>
    <row r="237" spans="1:24" ht="26.25" customHeight="1" outlineLevel="1" thickBot="1">
      <c r="A237" s="166" t="s">
        <v>461</v>
      </c>
      <c r="B237" s="349" t="e">
        <f>SUM(B238:B288)</f>
        <v>#DIV/0!</v>
      </c>
      <c r="C237" s="349" t="e">
        <f>SUM(C238:C288)</f>
        <v>#DIV/0!</v>
      </c>
      <c r="D237" s="1217"/>
      <c r="E237" s="1214"/>
      <c r="G237" s="160"/>
      <c r="H237" s="160"/>
    </row>
    <row r="238" spans="1:24" ht="19.5" customHeight="1" outlineLevel="1">
      <c r="A238" s="198">
        <f>Template!A10</f>
        <v>45679</v>
      </c>
      <c r="B238" s="374" t="e">
        <f>B180/B$4*100</f>
        <v>#DIV/0!</v>
      </c>
      <c r="C238" s="374" t="e">
        <f>C180/C$4*100</f>
        <v>#DIV/0!</v>
      </c>
      <c r="D238" s="363">
        <f>E180/基本信息!$C$33*100</f>
        <v>0</v>
      </c>
      <c r="E238" s="364">
        <f>D238</f>
        <v>0</v>
      </c>
      <c r="F238" s="158"/>
      <c r="G238" s="177"/>
      <c r="H238" s="178" t="s">
        <v>126</v>
      </c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9"/>
    </row>
    <row r="239" spans="1:24" ht="19.5" customHeight="1" outlineLevel="1">
      <c r="A239" s="199">
        <f>A238+1</f>
        <v>45680</v>
      </c>
      <c r="B239" s="375" t="e">
        <f t="shared" ref="B239:C239" si="75">B181/B$4*100</f>
        <v>#DIV/0!</v>
      </c>
      <c r="C239" s="375" t="e">
        <f t="shared" si="75"/>
        <v>#DIV/0!</v>
      </c>
      <c r="D239" s="365">
        <f>E181/基本信息!$C$33*100</f>
        <v>0</v>
      </c>
      <c r="E239" s="366">
        <f>E238+D239</f>
        <v>0</v>
      </c>
      <c r="F239" s="158"/>
      <c r="G239" s="179" t="s">
        <v>127</v>
      </c>
      <c r="H239" s="178">
        <v>1.5</v>
      </c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9"/>
    </row>
    <row r="240" spans="1:24" ht="19.5" customHeight="1" outlineLevel="1">
      <c r="A240" s="199">
        <f t="shared" ref="A240:A288" si="76">A239+1</f>
        <v>45681</v>
      </c>
      <c r="B240" s="375" t="e">
        <f t="shared" ref="B240:C240" si="77">B182/B$4*100</f>
        <v>#DIV/0!</v>
      </c>
      <c r="C240" s="375" t="e">
        <f t="shared" si="77"/>
        <v>#DIV/0!</v>
      </c>
      <c r="D240" s="365">
        <f>E182/基本信息!$C$33*100</f>
        <v>0</v>
      </c>
      <c r="E240" s="366">
        <f t="shared" ref="E240:E288" si="78">E239+D240</f>
        <v>0</v>
      </c>
      <c r="F240" s="158"/>
      <c r="G240" s="179" t="s">
        <v>128</v>
      </c>
      <c r="H240" s="178">
        <v>0.5</v>
      </c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9"/>
    </row>
    <row r="241" spans="1:24" ht="19.5" customHeight="1" outlineLevel="1">
      <c r="A241" s="199">
        <f t="shared" si="76"/>
        <v>45682</v>
      </c>
      <c r="B241" s="375" t="e">
        <f t="shared" ref="B241:C241" si="79">B183/B$4*100</f>
        <v>#DIV/0!</v>
      </c>
      <c r="C241" s="375" t="e">
        <f t="shared" si="79"/>
        <v>#DIV/0!</v>
      </c>
      <c r="D241" s="365">
        <f>E183/基本信息!$C$33*100</f>
        <v>0</v>
      </c>
      <c r="E241" s="366">
        <f t="shared" si="78"/>
        <v>0</v>
      </c>
      <c r="F241" s="158"/>
      <c r="G241" s="179" t="s">
        <v>129</v>
      </c>
      <c r="H241" s="178">
        <v>0.5</v>
      </c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9"/>
    </row>
    <row r="242" spans="1:24" ht="19.5" customHeight="1" outlineLevel="1">
      <c r="A242" s="199">
        <f t="shared" si="76"/>
        <v>45683</v>
      </c>
      <c r="B242" s="375" t="e">
        <f t="shared" ref="B242:C242" si="80">B184/B$4*100</f>
        <v>#DIV/0!</v>
      </c>
      <c r="C242" s="375" t="e">
        <f t="shared" si="80"/>
        <v>#DIV/0!</v>
      </c>
      <c r="D242" s="365">
        <f>E184/基本信息!$C$33*100</f>
        <v>0</v>
      </c>
      <c r="E242" s="366">
        <f t="shared" si="78"/>
        <v>0</v>
      </c>
      <c r="F242" s="158"/>
      <c r="G242" s="179" t="s">
        <v>130</v>
      </c>
      <c r="H242" s="178">
        <v>0.5</v>
      </c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9"/>
    </row>
    <row r="243" spans="1:24" ht="19.5" customHeight="1" outlineLevel="1">
      <c r="A243" s="199">
        <f t="shared" si="76"/>
        <v>45684</v>
      </c>
      <c r="B243" s="375" t="e">
        <f t="shared" ref="B243:C243" si="81">B185/B$4*100</f>
        <v>#DIV/0!</v>
      </c>
      <c r="C243" s="375" t="e">
        <f t="shared" si="81"/>
        <v>#DIV/0!</v>
      </c>
      <c r="D243" s="365">
        <f>E185/基本信息!$C$33*100</f>
        <v>0</v>
      </c>
      <c r="E243" s="366">
        <f t="shared" si="78"/>
        <v>0</v>
      </c>
      <c r="F243" s="158"/>
      <c r="G243" s="179" t="s">
        <v>131</v>
      </c>
      <c r="H243" s="178">
        <v>0.5</v>
      </c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9"/>
    </row>
    <row r="244" spans="1:24" ht="19.5" customHeight="1" outlineLevel="1">
      <c r="A244" s="199">
        <f t="shared" si="76"/>
        <v>45685</v>
      </c>
      <c r="B244" s="375" t="e">
        <f t="shared" ref="B244:C244" si="82">B186/B$4*100</f>
        <v>#DIV/0!</v>
      </c>
      <c r="C244" s="375" t="e">
        <f t="shared" si="82"/>
        <v>#DIV/0!</v>
      </c>
      <c r="D244" s="365">
        <f>E186/基本信息!$C$33*100</f>
        <v>0</v>
      </c>
      <c r="E244" s="366">
        <f t="shared" si="78"/>
        <v>0</v>
      </c>
      <c r="F244" s="158"/>
      <c r="G244" s="179" t="s">
        <v>132</v>
      </c>
      <c r="H244" s="178">
        <v>1.25</v>
      </c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9"/>
    </row>
    <row r="245" spans="1:24" ht="19.5" customHeight="1" outlineLevel="1">
      <c r="A245" s="199">
        <f t="shared" si="76"/>
        <v>45686</v>
      </c>
      <c r="B245" s="375" t="e">
        <f t="shared" ref="B245:C245" si="83">B187/B$4*100</f>
        <v>#DIV/0!</v>
      </c>
      <c r="C245" s="375" t="e">
        <f t="shared" si="83"/>
        <v>#DIV/0!</v>
      </c>
      <c r="D245" s="365">
        <f>E187/基本信息!$C$33*100</f>
        <v>0</v>
      </c>
      <c r="E245" s="366">
        <f t="shared" si="78"/>
        <v>0</v>
      </c>
      <c r="F245" s="158"/>
      <c r="G245" s="179" t="s">
        <v>133</v>
      </c>
      <c r="H245" s="178">
        <v>1.25</v>
      </c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9"/>
    </row>
    <row r="246" spans="1:24" ht="19.5" customHeight="1" outlineLevel="1">
      <c r="A246" s="199">
        <f t="shared" si="76"/>
        <v>45687</v>
      </c>
      <c r="B246" s="375" t="e">
        <f t="shared" ref="B246:C246" si="84">B188/B$4*100</f>
        <v>#DIV/0!</v>
      </c>
      <c r="C246" s="375" t="e">
        <f t="shared" si="84"/>
        <v>#DIV/0!</v>
      </c>
      <c r="D246" s="365">
        <f>E188/基本信息!$C$33*100</f>
        <v>0</v>
      </c>
      <c r="E246" s="366">
        <f t="shared" si="78"/>
        <v>0</v>
      </c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9"/>
    </row>
    <row r="247" spans="1:24" ht="19.5" customHeight="1" outlineLevel="1">
      <c r="A247" s="199">
        <f t="shared" si="76"/>
        <v>45688</v>
      </c>
      <c r="B247" s="375" t="e">
        <f t="shared" ref="B247:C247" si="85">B189/B$4*100</f>
        <v>#DIV/0!</v>
      </c>
      <c r="C247" s="375" t="e">
        <f t="shared" si="85"/>
        <v>#DIV/0!</v>
      </c>
      <c r="D247" s="365">
        <f>E189/基本信息!$C$33*100</f>
        <v>0</v>
      </c>
      <c r="E247" s="366">
        <f t="shared" si="78"/>
        <v>0</v>
      </c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9"/>
    </row>
    <row r="248" spans="1:24" ht="19.5" customHeight="1" outlineLevel="1">
      <c r="A248" s="199">
        <f t="shared" si="76"/>
        <v>45689</v>
      </c>
      <c r="B248" s="375" t="e">
        <f t="shared" ref="B248:C248" si="86">B190/B$4*100</f>
        <v>#DIV/0!</v>
      </c>
      <c r="C248" s="375" t="e">
        <f t="shared" si="86"/>
        <v>#DIV/0!</v>
      </c>
      <c r="D248" s="365">
        <f>E190/基本信息!$C$33*100</f>
        <v>0</v>
      </c>
      <c r="E248" s="366">
        <f t="shared" si="78"/>
        <v>0</v>
      </c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9"/>
    </row>
    <row r="249" spans="1:24" ht="19.5" customHeight="1" outlineLevel="1">
      <c r="A249" s="199">
        <f t="shared" si="76"/>
        <v>45690</v>
      </c>
      <c r="B249" s="375" t="e">
        <f t="shared" ref="B249:C249" si="87">B191/B$4*100</f>
        <v>#DIV/0!</v>
      </c>
      <c r="C249" s="375" t="e">
        <f t="shared" si="87"/>
        <v>#DIV/0!</v>
      </c>
      <c r="D249" s="365">
        <f>E191/基本信息!$C$33*100</f>
        <v>0</v>
      </c>
      <c r="E249" s="366">
        <f t="shared" si="78"/>
        <v>0</v>
      </c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9"/>
    </row>
    <row r="250" spans="1:24" ht="19.5" customHeight="1" outlineLevel="1">
      <c r="A250" s="199">
        <f t="shared" si="76"/>
        <v>45691</v>
      </c>
      <c r="B250" s="375" t="e">
        <f t="shared" ref="B250:C250" si="88">B192/B$4*100</f>
        <v>#DIV/0!</v>
      </c>
      <c r="C250" s="375" t="e">
        <f t="shared" si="88"/>
        <v>#DIV/0!</v>
      </c>
      <c r="D250" s="365">
        <f>E192/基本信息!$C$33*100</f>
        <v>0</v>
      </c>
      <c r="E250" s="366">
        <f t="shared" si="78"/>
        <v>0</v>
      </c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9"/>
    </row>
    <row r="251" spans="1:24" ht="19.5" customHeight="1" outlineLevel="1">
      <c r="A251" s="199">
        <f t="shared" si="76"/>
        <v>45692</v>
      </c>
      <c r="B251" s="375" t="e">
        <f t="shared" ref="B251:C251" si="89">B193/B$4*100</f>
        <v>#DIV/0!</v>
      </c>
      <c r="C251" s="375" t="e">
        <f t="shared" si="89"/>
        <v>#DIV/0!</v>
      </c>
      <c r="D251" s="365">
        <f>E193/基本信息!$C$33*100</f>
        <v>0</v>
      </c>
      <c r="E251" s="366">
        <f t="shared" si="78"/>
        <v>0</v>
      </c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9"/>
    </row>
    <row r="252" spans="1:24" ht="19.5" customHeight="1" outlineLevel="1">
      <c r="A252" s="199">
        <f t="shared" si="76"/>
        <v>45693</v>
      </c>
      <c r="B252" s="375" t="e">
        <f t="shared" ref="B252:C252" si="90">B194/B$4*100</f>
        <v>#DIV/0!</v>
      </c>
      <c r="C252" s="375" t="e">
        <f t="shared" si="90"/>
        <v>#DIV/0!</v>
      </c>
      <c r="D252" s="365">
        <f>E194/基本信息!$C$33*100</f>
        <v>0</v>
      </c>
      <c r="E252" s="366">
        <f t="shared" si="78"/>
        <v>0</v>
      </c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9"/>
    </row>
    <row r="253" spans="1:24" ht="19.5" customHeight="1" outlineLevel="1">
      <c r="A253" s="199">
        <f t="shared" si="76"/>
        <v>45694</v>
      </c>
      <c r="B253" s="375" t="e">
        <f t="shared" ref="B253:C253" si="91">B195/B$4*100</f>
        <v>#DIV/0!</v>
      </c>
      <c r="C253" s="375" t="e">
        <f t="shared" si="91"/>
        <v>#DIV/0!</v>
      </c>
      <c r="D253" s="365">
        <f>E195/基本信息!$C$33*100</f>
        <v>0</v>
      </c>
      <c r="E253" s="366">
        <f t="shared" si="78"/>
        <v>0</v>
      </c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9"/>
    </row>
    <row r="254" spans="1:24" ht="19.5" customHeight="1" outlineLevel="1">
      <c r="A254" s="199">
        <f t="shared" si="76"/>
        <v>45695</v>
      </c>
      <c r="B254" s="375" t="e">
        <f t="shared" ref="B254:C254" si="92">B196/B$4*100</f>
        <v>#DIV/0!</v>
      </c>
      <c r="C254" s="375" t="e">
        <f t="shared" si="92"/>
        <v>#DIV/0!</v>
      </c>
      <c r="D254" s="365">
        <f>E196/基本信息!$C$33*100</f>
        <v>0</v>
      </c>
      <c r="E254" s="366">
        <f t="shared" si="78"/>
        <v>0</v>
      </c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9"/>
    </row>
    <row r="255" spans="1:24" ht="19.5" customHeight="1" outlineLevel="1">
      <c r="A255" s="199">
        <f t="shared" si="76"/>
        <v>45696</v>
      </c>
      <c r="B255" s="375" t="e">
        <f t="shared" ref="B255:C255" si="93">B197/B$4*100</f>
        <v>#DIV/0!</v>
      </c>
      <c r="C255" s="375" t="e">
        <f t="shared" si="93"/>
        <v>#DIV/0!</v>
      </c>
      <c r="D255" s="365">
        <f>E197/基本信息!$C$33*100</f>
        <v>0</v>
      </c>
      <c r="E255" s="366">
        <f t="shared" si="78"/>
        <v>0</v>
      </c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9"/>
    </row>
    <row r="256" spans="1:24" ht="19.5" customHeight="1" outlineLevel="1">
      <c r="A256" s="199">
        <f t="shared" si="76"/>
        <v>45697</v>
      </c>
      <c r="B256" s="375" t="e">
        <f t="shared" ref="B256:C256" si="94">B198/B$4*100</f>
        <v>#DIV/0!</v>
      </c>
      <c r="C256" s="375" t="e">
        <f t="shared" si="94"/>
        <v>#DIV/0!</v>
      </c>
      <c r="D256" s="365">
        <f>E198/基本信息!$C$33*100</f>
        <v>0</v>
      </c>
      <c r="E256" s="366">
        <f t="shared" si="78"/>
        <v>0</v>
      </c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9"/>
    </row>
    <row r="257" spans="1:24" ht="19.5" customHeight="1" outlineLevel="1">
      <c r="A257" s="199">
        <f t="shared" si="76"/>
        <v>45698</v>
      </c>
      <c r="B257" s="375" t="e">
        <f t="shared" ref="B257:C257" si="95">B199/B$4*100</f>
        <v>#DIV/0!</v>
      </c>
      <c r="C257" s="375" t="e">
        <f t="shared" si="95"/>
        <v>#DIV/0!</v>
      </c>
      <c r="D257" s="365">
        <f>E199/基本信息!$C$33*100</f>
        <v>0</v>
      </c>
      <c r="E257" s="366">
        <f t="shared" si="78"/>
        <v>0</v>
      </c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9"/>
    </row>
    <row r="258" spans="1:24" ht="19.5" customHeight="1" outlineLevel="1">
      <c r="A258" s="199">
        <f t="shared" si="76"/>
        <v>45699</v>
      </c>
      <c r="B258" s="375" t="e">
        <f t="shared" ref="B258:C258" si="96">B200/B$4*100</f>
        <v>#DIV/0!</v>
      </c>
      <c r="C258" s="375" t="e">
        <f t="shared" si="96"/>
        <v>#DIV/0!</v>
      </c>
      <c r="D258" s="365">
        <f>E200/基本信息!$C$33*100</f>
        <v>0</v>
      </c>
      <c r="E258" s="366">
        <f t="shared" si="78"/>
        <v>0</v>
      </c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9"/>
    </row>
    <row r="259" spans="1:24" ht="19.5" customHeight="1" outlineLevel="1">
      <c r="A259" s="199">
        <f t="shared" si="76"/>
        <v>45700</v>
      </c>
      <c r="B259" s="375" t="e">
        <f t="shared" ref="B259:C259" si="97">B201/B$4*100</f>
        <v>#DIV/0!</v>
      </c>
      <c r="C259" s="375" t="e">
        <f t="shared" si="97"/>
        <v>#DIV/0!</v>
      </c>
      <c r="D259" s="365">
        <f>E201/基本信息!$C$33*100</f>
        <v>0</v>
      </c>
      <c r="E259" s="366">
        <f t="shared" si="78"/>
        <v>0</v>
      </c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9"/>
    </row>
    <row r="260" spans="1:24" ht="19.5" customHeight="1" outlineLevel="1">
      <c r="A260" s="199">
        <f t="shared" si="76"/>
        <v>45701</v>
      </c>
      <c r="B260" s="375" t="e">
        <f t="shared" ref="B260:C260" si="98">B202/B$4*100</f>
        <v>#DIV/0!</v>
      </c>
      <c r="C260" s="375" t="e">
        <f t="shared" si="98"/>
        <v>#DIV/0!</v>
      </c>
      <c r="D260" s="365">
        <f>E202/基本信息!$C$33*100</f>
        <v>0</v>
      </c>
      <c r="E260" s="366">
        <f t="shared" si="78"/>
        <v>0</v>
      </c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9"/>
    </row>
    <row r="261" spans="1:24" ht="19.5" customHeight="1" outlineLevel="1">
      <c r="A261" s="199">
        <f t="shared" si="76"/>
        <v>45702</v>
      </c>
      <c r="B261" s="375" t="e">
        <f t="shared" ref="B261:C261" si="99">B203/B$4*100</f>
        <v>#DIV/0!</v>
      </c>
      <c r="C261" s="375" t="e">
        <f t="shared" si="99"/>
        <v>#DIV/0!</v>
      </c>
      <c r="D261" s="365">
        <f>E203/基本信息!$C$33*100</f>
        <v>0</v>
      </c>
      <c r="E261" s="366">
        <f t="shared" si="78"/>
        <v>0</v>
      </c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9"/>
    </row>
    <row r="262" spans="1:24" ht="19.5" customHeight="1" outlineLevel="1">
      <c r="A262" s="199">
        <f t="shared" si="76"/>
        <v>45703</v>
      </c>
      <c r="B262" s="375" t="e">
        <f t="shared" ref="B262:C262" si="100">B204/B$4*100</f>
        <v>#DIV/0!</v>
      </c>
      <c r="C262" s="375" t="e">
        <f t="shared" si="100"/>
        <v>#DIV/0!</v>
      </c>
      <c r="D262" s="365">
        <f>E204/基本信息!$C$33*100</f>
        <v>0</v>
      </c>
      <c r="E262" s="366">
        <f t="shared" si="78"/>
        <v>0</v>
      </c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9"/>
    </row>
    <row r="263" spans="1:24" ht="19.5" customHeight="1" outlineLevel="1">
      <c r="A263" s="199">
        <f t="shared" si="76"/>
        <v>45704</v>
      </c>
      <c r="B263" s="375" t="e">
        <f t="shared" ref="B263:C263" si="101">B205/B$4*100</f>
        <v>#DIV/0!</v>
      </c>
      <c r="C263" s="375" t="e">
        <f t="shared" si="101"/>
        <v>#DIV/0!</v>
      </c>
      <c r="D263" s="365">
        <f>E205/基本信息!$C$33*100</f>
        <v>0</v>
      </c>
      <c r="E263" s="366">
        <f t="shared" si="78"/>
        <v>0</v>
      </c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9"/>
    </row>
    <row r="264" spans="1:24" ht="19.5" customHeight="1" outlineLevel="1">
      <c r="A264" s="199">
        <f t="shared" si="76"/>
        <v>45705</v>
      </c>
      <c r="B264" s="375" t="e">
        <f t="shared" ref="B264:C264" si="102">B206/B$4*100</f>
        <v>#DIV/0!</v>
      </c>
      <c r="C264" s="375" t="e">
        <f t="shared" si="102"/>
        <v>#DIV/0!</v>
      </c>
      <c r="D264" s="365">
        <f>E206/基本信息!$C$33*100</f>
        <v>0</v>
      </c>
      <c r="E264" s="366">
        <f t="shared" si="78"/>
        <v>0</v>
      </c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9"/>
    </row>
    <row r="265" spans="1:24" ht="19.5" customHeight="1" outlineLevel="1">
      <c r="A265" s="199">
        <f t="shared" si="76"/>
        <v>45706</v>
      </c>
      <c r="B265" s="375" t="e">
        <f t="shared" ref="B265:C265" si="103">B207/B$4*100</f>
        <v>#DIV/0!</v>
      </c>
      <c r="C265" s="375" t="e">
        <f t="shared" si="103"/>
        <v>#DIV/0!</v>
      </c>
      <c r="D265" s="365">
        <f>E207/基本信息!$C$33*100</f>
        <v>0</v>
      </c>
      <c r="E265" s="366">
        <f t="shared" si="78"/>
        <v>0</v>
      </c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9"/>
    </row>
    <row r="266" spans="1:24" ht="19.5" customHeight="1" outlineLevel="1">
      <c r="A266" s="199">
        <f t="shared" si="76"/>
        <v>45707</v>
      </c>
      <c r="B266" s="375" t="e">
        <f t="shared" ref="B266:C266" si="104">B208/B$4*100</f>
        <v>#DIV/0!</v>
      </c>
      <c r="C266" s="375" t="e">
        <f t="shared" si="104"/>
        <v>#DIV/0!</v>
      </c>
      <c r="D266" s="365">
        <f>E208/基本信息!$C$33*100</f>
        <v>0</v>
      </c>
      <c r="E266" s="366">
        <f t="shared" si="78"/>
        <v>0</v>
      </c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9"/>
    </row>
    <row r="267" spans="1:24" ht="19.5" customHeight="1" outlineLevel="1">
      <c r="A267" s="199">
        <f t="shared" si="76"/>
        <v>45708</v>
      </c>
      <c r="B267" s="375" t="e">
        <f t="shared" ref="B267:C267" si="105">B209/B$4*100</f>
        <v>#DIV/0!</v>
      </c>
      <c r="C267" s="375" t="e">
        <f t="shared" si="105"/>
        <v>#DIV/0!</v>
      </c>
      <c r="D267" s="365">
        <f>E209/基本信息!$C$33*100</f>
        <v>0</v>
      </c>
      <c r="E267" s="366">
        <f t="shared" si="78"/>
        <v>0</v>
      </c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9"/>
    </row>
    <row r="268" spans="1:24" ht="19.5" customHeight="1" outlineLevel="1">
      <c r="A268" s="199">
        <f t="shared" si="76"/>
        <v>45709</v>
      </c>
      <c r="B268" s="375" t="e">
        <f t="shared" ref="B268:C268" si="106">B210/B$4*100</f>
        <v>#DIV/0!</v>
      </c>
      <c r="C268" s="375" t="e">
        <f t="shared" si="106"/>
        <v>#DIV/0!</v>
      </c>
      <c r="D268" s="365">
        <f>E210/基本信息!$C$33*100</f>
        <v>0</v>
      </c>
      <c r="E268" s="366">
        <f t="shared" si="78"/>
        <v>0</v>
      </c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9"/>
    </row>
    <row r="269" spans="1:24" ht="19.5" customHeight="1" outlineLevel="1">
      <c r="A269" s="199">
        <f t="shared" si="76"/>
        <v>45710</v>
      </c>
      <c r="B269" s="375" t="e">
        <f t="shared" ref="B269:C269" si="107">B211/B$4*100</f>
        <v>#DIV/0!</v>
      </c>
      <c r="C269" s="375" t="e">
        <f t="shared" si="107"/>
        <v>#DIV/0!</v>
      </c>
      <c r="D269" s="365">
        <f>E211/基本信息!$C$33*100</f>
        <v>0</v>
      </c>
      <c r="E269" s="366">
        <f t="shared" si="78"/>
        <v>0</v>
      </c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9"/>
    </row>
    <row r="270" spans="1:24" ht="19.5" customHeight="1" outlineLevel="1">
      <c r="A270" s="199">
        <f t="shared" si="76"/>
        <v>45711</v>
      </c>
      <c r="B270" s="375" t="e">
        <f t="shared" ref="B270:C270" si="108">B212/B$4*100</f>
        <v>#DIV/0!</v>
      </c>
      <c r="C270" s="375" t="e">
        <f t="shared" si="108"/>
        <v>#DIV/0!</v>
      </c>
      <c r="D270" s="365">
        <f>E212/基本信息!$C$33*100</f>
        <v>0</v>
      </c>
      <c r="E270" s="366">
        <f t="shared" si="78"/>
        <v>0</v>
      </c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9"/>
    </row>
    <row r="271" spans="1:24" ht="19.5" customHeight="1" outlineLevel="1">
      <c r="A271" s="199">
        <f t="shared" si="76"/>
        <v>45712</v>
      </c>
      <c r="B271" s="375" t="e">
        <f t="shared" ref="B271:C271" si="109">B213/B$4*100</f>
        <v>#DIV/0!</v>
      </c>
      <c r="C271" s="375" t="e">
        <f t="shared" si="109"/>
        <v>#DIV/0!</v>
      </c>
      <c r="D271" s="365">
        <f>E213/基本信息!$C$33*100</f>
        <v>0</v>
      </c>
      <c r="E271" s="366">
        <f t="shared" si="78"/>
        <v>0</v>
      </c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9"/>
    </row>
    <row r="272" spans="1:24" ht="19.5" customHeight="1" outlineLevel="1">
      <c r="A272" s="199">
        <f t="shared" si="76"/>
        <v>45713</v>
      </c>
      <c r="B272" s="375" t="e">
        <f t="shared" ref="B272:C272" si="110">B214/B$4*100</f>
        <v>#DIV/0!</v>
      </c>
      <c r="C272" s="375" t="e">
        <f t="shared" si="110"/>
        <v>#DIV/0!</v>
      </c>
      <c r="D272" s="365">
        <f>E214/基本信息!$C$33*100</f>
        <v>0</v>
      </c>
      <c r="E272" s="366">
        <f t="shared" si="78"/>
        <v>0</v>
      </c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9"/>
    </row>
    <row r="273" spans="1:24" ht="19.5" customHeight="1" outlineLevel="1">
      <c r="A273" s="199">
        <f t="shared" si="76"/>
        <v>45714</v>
      </c>
      <c r="B273" s="375" t="e">
        <f t="shared" ref="B273:C273" si="111">B215/B$4*100</f>
        <v>#DIV/0!</v>
      </c>
      <c r="C273" s="375" t="e">
        <f t="shared" si="111"/>
        <v>#DIV/0!</v>
      </c>
      <c r="D273" s="365">
        <f>E215/基本信息!$C$33*100</f>
        <v>0</v>
      </c>
      <c r="E273" s="366">
        <f t="shared" si="78"/>
        <v>0</v>
      </c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9"/>
    </row>
    <row r="274" spans="1:24" ht="19.5" customHeight="1" outlineLevel="1">
      <c r="A274" s="199">
        <f t="shared" si="76"/>
        <v>45715</v>
      </c>
      <c r="B274" s="375" t="e">
        <f t="shared" ref="B274:C274" si="112">B216/B$4*100</f>
        <v>#DIV/0!</v>
      </c>
      <c r="C274" s="375" t="e">
        <f t="shared" si="112"/>
        <v>#DIV/0!</v>
      </c>
      <c r="D274" s="365">
        <f>E216/基本信息!$C$33*100</f>
        <v>0</v>
      </c>
      <c r="E274" s="366">
        <f t="shared" si="78"/>
        <v>0</v>
      </c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9"/>
    </row>
    <row r="275" spans="1:24" ht="19.5" customHeight="1" outlineLevel="1">
      <c r="A275" s="199">
        <f t="shared" si="76"/>
        <v>45716</v>
      </c>
      <c r="B275" s="375" t="e">
        <f t="shared" ref="B275:C275" si="113">B217/B$4*100</f>
        <v>#DIV/0!</v>
      </c>
      <c r="C275" s="375" t="e">
        <f t="shared" si="113"/>
        <v>#DIV/0!</v>
      </c>
      <c r="D275" s="365">
        <f>E217/基本信息!$C$33*100</f>
        <v>0</v>
      </c>
      <c r="E275" s="366">
        <f t="shared" si="78"/>
        <v>0</v>
      </c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9"/>
    </row>
    <row r="276" spans="1:24" ht="19.5" customHeight="1" outlineLevel="1">
      <c r="A276" s="199">
        <f t="shared" si="76"/>
        <v>45717</v>
      </c>
      <c r="B276" s="375" t="e">
        <f t="shared" ref="B276:C276" si="114">B218/B$4*100</f>
        <v>#DIV/0!</v>
      </c>
      <c r="C276" s="375" t="e">
        <f t="shared" si="114"/>
        <v>#DIV/0!</v>
      </c>
      <c r="D276" s="365">
        <f>E218/基本信息!$C$33*100</f>
        <v>0</v>
      </c>
      <c r="E276" s="366">
        <f t="shared" si="78"/>
        <v>0</v>
      </c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9"/>
    </row>
    <row r="277" spans="1:24" ht="19.5" customHeight="1" outlineLevel="1">
      <c r="A277" s="199">
        <f t="shared" si="76"/>
        <v>45718</v>
      </c>
      <c r="B277" s="375" t="e">
        <f t="shared" ref="B277:C277" si="115">B219/B$4*100</f>
        <v>#DIV/0!</v>
      </c>
      <c r="C277" s="375" t="e">
        <f t="shared" si="115"/>
        <v>#DIV/0!</v>
      </c>
      <c r="D277" s="365">
        <f>E219/基本信息!$C$33*100</f>
        <v>0</v>
      </c>
      <c r="E277" s="366">
        <f t="shared" si="78"/>
        <v>0</v>
      </c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9"/>
    </row>
    <row r="278" spans="1:24" ht="19.5" customHeight="1" outlineLevel="1">
      <c r="A278" s="199">
        <f t="shared" si="76"/>
        <v>45719</v>
      </c>
      <c r="B278" s="375" t="e">
        <f t="shared" ref="B278:C278" si="116">B220/B$4*100</f>
        <v>#DIV/0!</v>
      </c>
      <c r="C278" s="375" t="e">
        <f t="shared" si="116"/>
        <v>#DIV/0!</v>
      </c>
      <c r="D278" s="365">
        <f>E220/基本信息!$C$33*100</f>
        <v>0</v>
      </c>
      <c r="E278" s="366">
        <f t="shared" si="78"/>
        <v>0</v>
      </c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9"/>
    </row>
    <row r="279" spans="1:24" ht="19.5" customHeight="1" outlineLevel="1">
      <c r="A279" s="199">
        <f t="shared" si="76"/>
        <v>45720</v>
      </c>
      <c r="B279" s="375" t="e">
        <f t="shared" ref="B279:C279" si="117">B221/B$4*100</f>
        <v>#DIV/0!</v>
      </c>
      <c r="C279" s="375" t="e">
        <f t="shared" si="117"/>
        <v>#DIV/0!</v>
      </c>
      <c r="D279" s="365">
        <f>E221/基本信息!$C$33*100</f>
        <v>0</v>
      </c>
      <c r="E279" s="366">
        <f t="shared" si="78"/>
        <v>0</v>
      </c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9"/>
    </row>
    <row r="280" spans="1:24" ht="19.5" customHeight="1" outlineLevel="1">
      <c r="A280" s="199">
        <f t="shared" si="76"/>
        <v>45721</v>
      </c>
      <c r="B280" s="375" t="e">
        <f t="shared" ref="B280:C280" si="118">B222/B$4*100</f>
        <v>#DIV/0!</v>
      </c>
      <c r="C280" s="375" t="e">
        <f t="shared" si="118"/>
        <v>#DIV/0!</v>
      </c>
      <c r="D280" s="365">
        <f>E222/基本信息!$C$33*100</f>
        <v>0</v>
      </c>
      <c r="E280" s="366">
        <f t="shared" si="78"/>
        <v>0</v>
      </c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9"/>
    </row>
    <row r="281" spans="1:24" ht="19.5" customHeight="1" outlineLevel="1">
      <c r="A281" s="199">
        <f t="shared" si="76"/>
        <v>45722</v>
      </c>
      <c r="B281" s="375" t="e">
        <f t="shared" ref="B281:C281" si="119">B223/B$4*100</f>
        <v>#DIV/0!</v>
      </c>
      <c r="C281" s="375" t="e">
        <f t="shared" si="119"/>
        <v>#DIV/0!</v>
      </c>
      <c r="D281" s="365">
        <f>E223/基本信息!$C$33*100</f>
        <v>0</v>
      </c>
      <c r="E281" s="366">
        <f t="shared" si="78"/>
        <v>0</v>
      </c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9"/>
    </row>
    <row r="282" spans="1:24" ht="19.5" customHeight="1" outlineLevel="1">
      <c r="A282" s="199">
        <f t="shared" si="76"/>
        <v>45723</v>
      </c>
      <c r="B282" s="375" t="e">
        <f t="shared" ref="B282:C282" si="120">B224/B$4*100</f>
        <v>#DIV/0!</v>
      </c>
      <c r="C282" s="375" t="e">
        <f t="shared" si="120"/>
        <v>#DIV/0!</v>
      </c>
      <c r="D282" s="365">
        <f>E224/基本信息!$C$33*100</f>
        <v>0</v>
      </c>
      <c r="E282" s="366">
        <f t="shared" si="78"/>
        <v>0</v>
      </c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9"/>
    </row>
    <row r="283" spans="1:24" ht="19.5" customHeight="1" outlineLevel="1">
      <c r="A283" s="199">
        <f t="shared" si="76"/>
        <v>45724</v>
      </c>
      <c r="B283" s="375" t="e">
        <f t="shared" ref="B283:C283" si="121">B225/B$4*100</f>
        <v>#DIV/0!</v>
      </c>
      <c r="C283" s="375" t="e">
        <f t="shared" si="121"/>
        <v>#DIV/0!</v>
      </c>
      <c r="D283" s="365">
        <f>E225/基本信息!$C$33*100</f>
        <v>0</v>
      </c>
      <c r="E283" s="366">
        <f t="shared" si="78"/>
        <v>0</v>
      </c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9"/>
    </row>
    <row r="284" spans="1:24" ht="19.5" customHeight="1" outlineLevel="1">
      <c r="A284" s="199">
        <f t="shared" si="76"/>
        <v>45725</v>
      </c>
      <c r="B284" s="375" t="e">
        <f t="shared" ref="B284:C284" si="122">B226/B$4*100</f>
        <v>#DIV/0!</v>
      </c>
      <c r="C284" s="375" t="e">
        <f t="shared" si="122"/>
        <v>#DIV/0!</v>
      </c>
      <c r="D284" s="365">
        <f>E226/基本信息!$C$33*100</f>
        <v>0</v>
      </c>
      <c r="E284" s="366">
        <f t="shared" si="78"/>
        <v>0</v>
      </c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9"/>
    </row>
    <row r="285" spans="1:24" ht="19.5" customHeight="1" outlineLevel="1">
      <c r="A285" s="199">
        <f t="shared" si="76"/>
        <v>45726</v>
      </c>
      <c r="B285" s="375" t="e">
        <f t="shared" ref="B285:C285" si="123">B227/B$4*100</f>
        <v>#DIV/0!</v>
      </c>
      <c r="C285" s="375" t="e">
        <f t="shared" si="123"/>
        <v>#DIV/0!</v>
      </c>
      <c r="D285" s="365">
        <f>E227/基本信息!$C$33*100</f>
        <v>0</v>
      </c>
      <c r="E285" s="366">
        <f t="shared" si="78"/>
        <v>0</v>
      </c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9"/>
    </row>
    <row r="286" spans="1:24" ht="19.5" customHeight="1" outlineLevel="1">
      <c r="A286" s="199">
        <f t="shared" si="76"/>
        <v>45727</v>
      </c>
      <c r="B286" s="375" t="e">
        <f t="shared" ref="B286:C286" si="124">B228/B$4*100</f>
        <v>#DIV/0!</v>
      </c>
      <c r="C286" s="375" t="e">
        <f t="shared" si="124"/>
        <v>#DIV/0!</v>
      </c>
      <c r="D286" s="365">
        <f>E228/基本信息!$C$33*100</f>
        <v>0</v>
      </c>
      <c r="E286" s="366">
        <f t="shared" si="78"/>
        <v>0</v>
      </c>
    </row>
    <row r="287" spans="1:24" ht="19.5" customHeight="1" outlineLevel="1">
      <c r="A287" s="199">
        <f t="shared" si="76"/>
        <v>45728</v>
      </c>
      <c r="B287" s="375" t="e">
        <f t="shared" ref="B287:C287" si="125">B229/B$4*100</f>
        <v>#DIV/0!</v>
      </c>
      <c r="C287" s="375" t="e">
        <f t="shared" si="125"/>
        <v>#DIV/0!</v>
      </c>
      <c r="D287" s="365">
        <f>E229/基本信息!$C$33*100</f>
        <v>0</v>
      </c>
      <c r="E287" s="366">
        <f t="shared" si="78"/>
        <v>0</v>
      </c>
    </row>
    <row r="288" spans="1:24" ht="19.5" customHeight="1" outlineLevel="1" thickBot="1">
      <c r="A288" s="200">
        <f t="shared" si="76"/>
        <v>45729</v>
      </c>
      <c r="B288" s="376" t="e">
        <f t="shared" ref="B288:C288" si="126">B230/B$4*100</f>
        <v>#DIV/0!</v>
      </c>
      <c r="C288" s="376" t="e">
        <f t="shared" si="126"/>
        <v>#DIV/0!</v>
      </c>
      <c r="D288" s="367">
        <f>E230/基本信息!$C$33*100</f>
        <v>0</v>
      </c>
      <c r="E288" s="368">
        <f t="shared" si="78"/>
        <v>0</v>
      </c>
    </row>
  </sheetData>
  <sheetProtection algorithmName="SHA-512" hashValue="G3aZ4EgNKtZvhgH/VAGNAE5YiA74MSw7T12mBE7ThZR+XV/QN3R0U7QMsgbvDaH43Uzzub9+BT95tKOB09tUoQ==" saltValue="Klmx23caDc5JdBrymDDeFA==" spinCount="100000" sheet="1" objects="1" scenarios="1"/>
  <mergeCells count="58">
    <mergeCell ref="D232:D237"/>
    <mergeCell ref="E232:E237"/>
    <mergeCell ref="D3:D8"/>
    <mergeCell ref="E3:E8"/>
    <mergeCell ref="D174:D179"/>
    <mergeCell ref="E174:E179"/>
    <mergeCell ref="D60:D65"/>
    <mergeCell ref="E60:E65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71:E171"/>
    <mergeCell ref="D172:E172"/>
    <mergeCell ref="D166:E166"/>
    <mergeCell ref="D167:E167"/>
    <mergeCell ref="D168:E168"/>
    <mergeCell ref="D169:E169"/>
    <mergeCell ref="D170:E170"/>
  </mergeCells>
  <phoneticPr fontId="1" type="noConversion"/>
  <conditionalFormatting sqref="B66:D115">
    <cfRule type="cellIs" dxfId="32" priority="52" stopIfTrue="1" operator="greaterThanOrEqual">
      <formula>0.3</formula>
    </cfRule>
    <cfRule type="cellIs" dxfId="31" priority="53" stopIfTrue="1" operator="greaterThanOrEqual">
      <formula>0.2</formula>
    </cfRule>
    <cfRule type="cellIs" dxfId="30" priority="54" stopIfTrue="1" operator="greaterThanOrEqual">
      <formula>0.1</formula>
    </cfRule>
  </conditionalFormatting>
  <conditionalFormatting sqref="B238:D288">
    <cfRule type="cellIs" dxfId="29" priority="22" stopIfTrue="1" operator="greaterThanOrEqual">
      <formula>0.3</formula>
    </cfRule>
    <cfRule type="cellIs" dxfId="28" priority="23" stopIfTrue="1" operator="greaterThanOrEqual">
      <formula>0.2</formula>
    </cfRule>
    <cfRule type="cellIs" dxfId="27" priority="24" stopIfTrue="1" operator="greaterThanOrEqual">
      <formula>0.1</formula>
    </cfRule>
  </conditionalFormatting>
  <conditionalFormatting sqref="F180:F188 I180:W188 F189:W227">
    <cfRule type="cellIs" dxfId="26" priority="10" stopIfTrue="1" operator="greaterThanOrEqual">
      <formula>0.3</formula>
    </cfRule>
    <cfRule type="cellIs" dxfId="25" priority="11" stopIfTrue="1" operator="greaterThanOrEqual">
      <formula>0.2</formula>
    </cfRule>
    <cfRule type="cellIs" dxfId="24" priority="12" stopIfTrue="1" operator="greaterThanOrEqual">
      <formula>0.1</formula>
    </cfRule>
  </conditionalFormatting>
  <conditionalFormatting sqref="F238:F245 I238:W245 F246:W285">
    <cfRule type="cellIs" dxfId="23" priority="97" stopIfTrue="1" operator="greaterThanOrEqual">
      <formula>0.3</formula>
    </cfRule>
    <cfRule type="cellIs" dxfId="22" priority="98" stopIfTrue="1" operator="greaterThanOrEqual">
      <formula>0.2</formula>
    </cfRule>
    <cfRule type="cellIs" dxfId="21" priority="99" stopIfTrue="1" operator="greaterThanOrEqual">
      <formula>0.1</formula>
    </cfRule>
  </conditionalFormatting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1"/>
  <dimension ref="A1:X117"/>
  <sheetViews>
    <sheetView topLeftCell="A2" workbookViewId="0">
      <selection activeCell="H60" sqref="H60"/>
    </sheetView>
  </sheetViews>
  <sheetFormatPr defaultColWidth="9" defaultRowHeight="14" outlineLevelRow="1"/>
  <cols>
    <col min="1" max="1" width="9.453125" style="1" customWidth="1"/>
    <col min="2" max="2" width="10.36328125" style="1" bestFit="1" customWidth="1"/>
    <col min="3" max="3" width="12" style="1" customWidth="1"/>
    <col min="4" max="5" width="9" style="181"/>
    <col min="6" max="6" width="2.6328125" style="1" customWidth="1"/>
    <col min="7" max="16384" width="9" style="1"/>
  </cols>
  <sheetData>
    <row r="1" spans="1:9" ht="18.75" hidden="1" customHeight="1">
      <c r="A1" s="184">
        <f>基本信息!$F$3</f>
        <v>9</v>
      </c>
    </row>
    <row r="2" spans="1:9" ht="45.75" customHeight="1" thickBot="1">
      <c r="A2" s="182" t="s">
        <v>458</v>
      </c>
      <c r="B2" s="157"/>
      <c r="D2" s="180"/>
      <c r="E2" s="180"/>
      <c r="I2" s="184"/>
    </row>
    <row r="3" spans="1:9" s="160" customFormat="1" ht="29.25" customHeight="1" outlineLevel="1">
      <c r="A3" s="163" t="s">
        <v>16</v>
      </c>
      <c r="B3" s="396"/>
      <c r="C3" s="396"/>
      <c r="D3" s="1209" t="s">
        <v>118</v>
      </c>
      <c r="E3" s="1212" t="s">
        <v>460</v>
      </c>
      <c r="G3" s="1"/>
      <c r="H3" s="1"/>
    </row>
    <row r="4" spans="1:9" s="160" customFormat="1" ht="26.25" customHeight="1" outlineLevel="1">
      <c r="A4" s="161" t="s">
        <v>114</v>
      </c>
      <c r="B4" s="397"/>
      <c r="C4" s="397"/>
      <c r="D4" s="1210"/>
      <c r="E4" s="1213"/>
      <c r="G4" s="1"/>
      <c r="H4" s="1"/>
    </row>
    <row r="5" spans="1:9" s="160" customFormat="1" ht="26.25" customHeight="1" outlineLevel="1">
      <c r="A5" s="161" t="s">
        <v>115</v>
      </c>
      <c r="B5" s="397"/>
      <c r="C5" s="397"/>
      <c r="D5" s="1210"/>
      <c r="E5" s="1213"/>
      <c r="G5" s="1"/>
      <c r="H5" s="1"/>
    </row>
    <row r="6" spans="1:9" s="160" customFormat="1" ht="26.25" customHeight="1" outlineLevel="1">
      <c r="A6" s="161" t="s">
        <v>116</v>
      </c>
      <c r="B6" s="398"/>
      <c r="C6" s="398"/>
      <c r="D6" s="1210"/>
      <c r="E6" s="1213"/>
      <c r="G6" s="1"/>
      <c r="H6" s="1"/>
    </row>
    <row r="7" spans="1:9" s="160" customFormat="1" ht="26.25" customHeight="1" outlineLevel="1">
      <c r="A7" s="188" t="s">
        <v>136</v>
      </c>
      <c r="B7" s="189"/>
      <c r="C7" s="189"/>
      <c r="D7" s="1210"/>
      <c r="E7" s="1213"/>
      <c r="G7" s="1"/>
      <c r="H7" s="1"/>
    </row>
    <row r="8" spans="1:9" s="160" customFormat="1" ht="26.25" customHeight="1" outlineLevel="1" thickBot="1">
      <c r="A8" s="162" t="s">
        <v>117</v>
      </c>
      <c r="B8" s="399">
        <f>SUM(B9:B58)</f>
        <v>0</v>
      </c>
      <c r="C8" s="399">
        <f>SUM(C9:C58)</f>
        <v>0</v>
      </c>
      <c r="D8" s="1211"/>
      <c r="E8" s="1214"/>
      <c r="G8" s="1"/>
      <c r="H8" s="1"/>
    </row>
    <row r="9" spans="1:9" ht="20.25" customHeight="1" outlineLevel="1">
      <c r="A9" s="401">
        <v>0</v>
      </c>
      <c r="B9" s="400"/>
      <c r="C9" s="400"/>
      <c r="D9" s="719" t="e">
        <f t="shared" ref="D9:D58" si="0">AVERAGE(B9:C9)</f>
        <v>#DIV/0!</v>
      </c>
      <c r="E9" s="401">
        <f t="shared" ref="E9:E58" si="1">SUM(B9:C9)</f>
        <v>0</v>
      </c>
    </row>
    <row r="10" spans="1:9" ht="20.25" customHeight="1" outlineLevel="1">
      <c r="A10" s="202">
        <f>A9+1</f>
        <v>1</v>
      </c>
      <c r="B10" s="400"/>
      <c r="C10" s="400"/>
      <c r="D10" s="720" t="e">
        <f t="shared" si="0"/>
        <v>#DIV/0!</v>
      </c>
      <c r="E10" s="202">
        <f t="shared" si="1"/>
        <v>0</v>
      </c>
    </row>
    <row r="11" spans="1:9" ht="20.25" customHeight="1" outlineLevel="1">
      <c r="A11" s="202">
        <f>A10+1</f>
        <v>2</v>
      </c>
      <c r="B11" s="400"/>
      <c r="C11" s="400"/>
      <c r="D11" s="720" t="e">
        <f t="shared" si="0"/>
        <v>#DIV/0!</v>
      </c>
      <c r="E11" s="202">
        <f t="shared" si="1"/>
        <v>0</v>
      </c>
    </row>
    <row r="12" spans="1:9" ht="20.25" customHeight="1" outlineLevel="1">
      <c r="A12" s="202">
        <f t="shared" ref="A12:A58" si="2">A11+1</f>
        <v>3</v>
      </c>
      <c r="B12" s="400"/>
      <c r="C12" s="400"/>
      <c r="D12" s="720" t="e">
        <f t="shared" si="0"/>
        <v>#DIV/0!</v>
      </c>
      <c r="E12" s="202">
        <f t="shared" si="1"/>
        <v>0</v>
      </c>
    </row>
    <row r="13" spans="1:9" ht="20.25" customHeight="1" outlineLevel="1">
      <c r="A13" s="202">
        <f t="shared" si="2"/>
        <v>4</v>
      </c>
      <c r="B13" s="400"/>
      <c r="C13" s="400"/>
      <c r="D13" s="720" t="e">
        <f t="shared" si="0"/>
        <v>#DIV/0!</v>
      </c>
      <c r="E13" s="202">
        <f t="shared" si="1"/>
        <v>0</v>
      </c>
    </row>
    <row r="14" spans="1:9" ht="20.25" customHeight="1" outlineLevel="1">
      <c r="A14" s="202">
        <f t="shared" si="2"/>
        <v>5</v>
      </c>
      <c r="B14" s="204"/>
      <c r="C14" s="204"/>
      <c r="D14" s="720" t="e">
        <f t="shared" si="0"/>
        <v>#DIV/0!</v>
      </c>
      <c r="E14" s="202">
        <f t="shared" si="1"/>
        <v>0</v>
      </c>
    </row>
    <row r="15" spans="1:9" ht="20.25" customHeight="1" outlineLevel="1">
      <c r="A15" s="202">
        <f t="shared" si="2"/>
        <v>6</v>
      </c>
      <c r="B15" s="204"/>
      <c r="C15" s="204"/>
      <c r="D15" s="720" t="e">
        <f t="shared" si="0"/>
        <v>#DIV/0!</v>
      </c>
      <c r="E15" s="202">
        <f t="shared" si="1"/>
        <v>0</v>
      </c>
    </row>
    <row r="16" spans="1:9" ht="20.25" customHeight="1" outlineLevel="1">
      <c r="A16" s="202">
        <f t="shared" si="2"/>
        <v>7</v>
      </c>
      <c r="B16" s="204"/>
      <c r="C16" s="204"/>
      <c r="D16" s="720" t="e">
        <f t="shared" si="0"/>
        <v>#DIV/0!</v>
      </c>
      <c r="E16" s="202">
        <f t="shared" si="1"/>
        <v>0</v>
      </c>
    </row>
    <row r="17" spans="1:5" ht="20.25" customHeight="1" outlineLevel="1">
      <c r="A17" s="202">
        <f t="shared" si="2"/>
        <v>8</v>
      </c>
      <c r="B17" s="204"/>
      <c r="C17" s="204"/>
      <c r="D17" s="720" t="e">
        <f t="shared" si="0"/>
        <v>#DIV/0!</v>
      </c>
      <c r="E17" s="202">
        <f t="shared" si="1"/>
        <v>0</v>
      </c>
    </row>
    <row r="18" spans="1:5" ht="20.25" customHeight="1" outlineLevel="1">
      <c r="A18" s="202">
        <f t="shared" si="2"/>
        <v>9</v>
      </c>
      <c r="B18" s="204"/>
      <c r="C18" s="204"/>
      <c r="D18" s="720" t="e">
        <f t="shared" si="0"/>
        <v>#DIV/0!</v>
      </c>
      <c r="E18" s="202">
        <f t="shared" si="1"/>
        <v>0</v>
      </c>
    </row>
    <row r="19" spans="1:5" ht="20.25" customHeight="1" outlineLevel="1">
      <c r="A19" s="202">
        <f t="shared" si="2"/>
        <v>10</v>
      </c>
      <c r="B19" s="204"/>
      <c r="C19" s="204"/>
      <c r="D19" s="720" t="e">
        <f t="shared" si="0"/>
        <v>#DIV/0!</v>
      </c>
      <c r="E19" s="202">
        <f t="shared" si="1"/>
        <v>0</v>
      </c>
    </row>
    <row r="20" spans="1:5" ht="20.25" customHeight="1" outlineLevel="1">
      <c r="A20" s="202">
        <f t="shared" si="2"/>
        <v>11</v>
      </c>
      <c r="B20" s="204"/>
      <c r="C20" s="204"/>
      <c r="D20" s="720" t="e">
        <f t="shared" si="0"/>
        <v>#DIV/0!</v>
      </c>
      <c r="E20" s="202">
        <f t="shared" si="1"/>
        <v>0</v>
      </c>
    </row>
    <row r="21" spans="1:5" ht="20.25" customHeight="1" outlineLevel="1">
      <c r="A21" s="202">
        <f t="shared" si="2"/>
        <v>12</v>
      </c>
      <c r="B21" s="204"/>
      <c r="C21" s="204"/>
      <c r="D21" s="720" t="e">
        <f t="shared" si="0"/>
        <v>#DIV/0!</v>
      </c>
      <c r="E21" s="202">
        <f t="shared" si="1"/>
        <v>0</v>
      </c>
    </row>
    <row r="22" spans="1:5" ht="20.25" customHeight="1" outlineLevel="1">
      <c r="A22" s="202">
        <f t="shared" si="2"/>
        <v>13</v>
      </c>
      <c r="B22" s="204"/>
      <c r="C22" s="204"/>
      <c r="D22" s="720" t="e">
        <f t="shared" si="0"/>
        <v>#DIV/0!</v>
      </c>
      <c r="E22" s="202">
        <f t="shared" si="1"/>
        <v>0</v>
      </c>
    </row>
    <row r="23" spans="1:5" ht="20.25" customHeight="1" outlineLevel="1">
      <c r="A23" s="202">
        <f t="shared" si="2"/>
        <v>14</v>
      </c>
      <c r="B23" s="204"/>
      <c r="C23" s="204"/>
      <c r="D23" s="720" t="e">
        <f t="shared" si="0"/>
        <v>#DIV/0!</v>
      </c>
      <c r="E23" s="202">
        <f t="shared" si="1"/>
        <v>0</v>
      </c>
    </row>
    <row r="24" spans="1:5" ht="20.25" customHeight="1" outlineLevel="1">
      <c r="A24" s="202">
        <f t="shared" si="2"/>
        <v>15</v>
      </c>
      <c r="B24" s="204"/>
      <c r="C24" s="204"/>
      <c r="D24" s="720" t="e">
        <f t="shared" si="0"/>
        <v>#DIV/0!</v>
      </c>
      <c r="E24" s="202">
        <f t="shared" si="1"/>
        <v>0</v>
      </c>
    </row>
    <row r="25" spans="1:5" ht="20.25" customHeight="1" outlineLevel="1">
      <c r="A25" s="202">
        <f t="shared" si="2"/>
        <v>16</v>
      </c>
      <c r="B25" s="204"/>
      <c r="C25" s="204"/>
      <c r="D25" s="720" t="e">
        <f t="shared" si="0"/>
        <v>#DIV/0!</v>
      </c>
      <c r="E25" s="202">
        <f t="shared" si="1"/>
        <v>0</v>
      </c>
    </row>
    <row r="26" spans="1:5" ht="20.25" customHeight="1" outlineLevel="1">
      <c r="A26" s="202">
        <f t="shared" si="2"/>
        <v>17</v>
      </c>
      <c r="B26" s="204"/>
      <c r="C26" s="204"/>
      <c r="D26" s="720" t="e">
        <f t="shared" si="0"/>
        <v>#DIV/0!</v>
      </c>
      <c r="E26" s="202">
        <f t="shared" si="1"/>
        <v>0</v>
      </c>
    </row>
    <row r="27" spans="1:5" ht="20.25" customHeight="1" outlineLevel="1">
      <c r="A27" s="202">
        <f t="shared" si="2"/>
        <v>18</v>
      </c>
      <c r="B27" s="204"/>
      <c r="C27" s="204"/>
      <c r="D27" s="720" t="e">
        <f t="shared" si="0"/>
        <v>#DIV/0!</v>
      </c>
      <c r="E27" s="202">
        <f t="shared" si="1"/>
        <v>0</v>
      </c>
    </row>
    <row r="28" spans="1:5" ht="20.25" customHeight="1" outlineLevel="1">
      <c r="A28" s="202">
        <f t="shared" si="2"/>
        <v>19</v>
      </c>
      <c r="B28" s="204"/>
      <c r="C28" s="204"/>
      <c r="D28" s="720" t="e">
        <f t="shared" si="0"/>
        <v>#DIV/0!</v>
      </c>
      <c r="E28" s="202">
        <f t="shared" si="1"/>
        <v>0</v>
      </c>
    </row>
    <row r="29" spans="1:5" ht="20.25" customHeight="1" outlineLevel="1">
      <c r="A29" s="202">
        <f t="shared" si="2"/>
        <v>20</v>
      </c>
      <c r="B29" s="204"/>
      <c r="C29" s="204"/>
      <c r="D29" s="720" t="e">
        <f t="shared" si="0"/>
        <v>#DIV/0!</v>
      </c>
      <c r="E29" s="202">
        <f t="shared" si="1"/>
        <v>0</v>
      </c>
    </row>
    <row r="30" spans="1:5" ht="20.25" customHeight="1" outlineLevel="1">
      <c r="A30" s="202">
        <f t="shared" si="2"/>
        <v>21</v>
      </c>
      <c r="B30" s="204"/>
      <c r="C30" s="204"/>
      <c r="D30" s="720" t="e">
        <f t="shared" si="0"/>
        <v>#DIV/0!</v>
      </c>
      <c r="E30" s="202">
        <f t="shared" si="1"/>
        <v>0</v>
      </c>
    </row>
    <row r="31" spans="1:5" ht="20.25" customHeight="1" outlineLevel="1">
      <c r="A31" s="202">
        <f t="shared" si="2"/>
        <v>22</v>
      </c>
      <c r="B31" s="204"/>
      <c r="C31" s="204"/>
      <c r="D31" s="720" t="e">
        <f t="shared" si="0"/>
        <v>#DIV/0!</v>
      </c>
      <c r="E31" s="202">
        <f t="shared" si="1"/>
        <v>0</v>
      </c>
    </row>
    <row r="32" spans="1:5" ht="20.25" customHeight="1" outlineLevel="1">
      <c r="A32" s="202">
        <f t="shared" si="2"/>
        <v>23</v>
      </c>
      <c r="B32" s="204"/>
      <c r="C32" s="204"/>
      <c r="D32" s="720" t="e">
        <f t="shared" si="0"/>
        <v>#DIV/0!</v>
      </c>
      <c r="E32" s="202">
        <f t="shared" si="1"/>
        <v>0</v>
      </c>
    </row>
    <row r="33" spans="1:5" ht="20.25" customHeight="1" outlineLevel="1">
      <c r="A33" s="202">
        <f t="shared" si="2"/>
        <v>24</v>
      </c>
      <c r="B33" s="204"/>
      <c r="C33" s="204"/>
      <c r="D33" s="720" t="e">
        <f t="shared" si="0"/>
        <v>#DIV/0!</v>
      </c>
      <c r="E33" s="202">
        <f t="shared" si="1"/>
        <v>0</v>
      </c>
    </row>
    <row r="34" spans="1:5" ht="20.25" customHeight="1" outlineLevel="1">
      <c r="A34" s="202">
        <f t="shared" si="2"/>
        <v>25</v>
      </c>
      <c r="B34" s="204"/>
      <c r="C34" s="204"/>
      <c r="D34" s="720" t="e">
        <f t="shared" si="0"/>
        <v>#DIV/0!</v>
      </c>
      <c r="E34" s="202">
        <f t="shared" si="1"/>
        <v>0</v>
      </c>
    </row>
    <row r="35" spans="1:5" ht="20.25" customHeight="1" outlineLevel="1">
      <c r="A35" s="202">
        <f t="shared" si="2"/>
        <v>26</v>
      </c>
      <c r="B35" s="204"/>
      <c r="C35" s="204"/>
      <c r="D35" s="720" t="e">
        <f t="shared" si="0"/>
        <v>#DIV/0!</v>
      </c>
      <c r="E35" s="202">
        <f t="shared" si="1"/>
        <v>0</v>
      </c>
    </row>
    <row r="36" spans="1:5" ht="20.25" customHeight="1" outlineLevel="1">
      <c r="A36" s="202">
        <f t="shared" si="2"/>
        <v>27</v>
      </c>
      <c r="B36" s="204"/>
      <c r="C36" s="204"/>
      <c r="D36" s="720" t="e">
        <f t="shared" si="0"/>
        <v>#DIV/0!</v>
      </c>
      <c r="E36" s="202">
        <f t="shared" si="1"/>
        <v>0</v>
      </c>
    </row>
    <row r="37" spans="1:5" ht="20.25" customHeight="1" outlineLevel="1">
      <c r="A37" s="202">
        <f t="shared" si="2"/>
        <v>28</v>
      </c>
      <c r="B37" s="204"/>
      <c r="C37" s="204"/>
      <c r="D37" s="720" t="e">
        <f t="shared" si="0"/>
        <v>#DIV/0!</v>
      </c>
      <c r="E37" s="202">
        <f t="shared" si="1"/>
        <v>0</v>
      </c>
    </row>
    <row r="38" spans="1:5" ht="20.25" customHeight="1" outlineLevel="1">
      <c r="A38" s="202">
        <f t="shared" si="2"/>
        <v>29</v>
      </c>
      <c r="B38" s="204"/>
      <c r="C38" s="204"/>
      <c r="D38" s="720" t="e">
        <f t="shared" si="0"/>
        <v>#DIV/0!</v>
      </c>
      <c r="E38" s="202">
        <f t="shared" si="1"/>
        <v>0</v>
      </c>
    </row>
    <row r="39" spans="1:5" ht="20.25" customHeight="1" outlineLevel="1">
      <c r="A39" s="202">
        <f t="shared" si="2"/>
        <v>30</v>
      </c>
      <c r="B39" s="204"/>
      <c r="C39" s="204"/>
      <c r="D39" s="720" t="e">
        <f t="shared" si="0"/>
        <v>#DIV/0!</v>
      </c>
      <c r="E39" s="202">
        <f t="shared" si="1"/>
        <v>0</v>
      </c>
    </row>
    <row r="40" spans="1:5" ht="20.25" customHeight="1" outlineLevel="1">
      <c r="A40" s="202">
        <f t="shared" si="2"/>
        <v>31</v>
      </c>
      <c r="B40" s="204"/>
      <c r="C40" s="204"/>
      <c r="D40" s="720" t="e">
        <f t="shared" si="0"/>
        <v>#DIV/0!</v>
      </c>
      <c r="E40" s="202">
        <f t="shared" si="1"/>
        <v>0</v>
      </c>
    </row>
    <row r="41" spans="1:5" ht="20.25" customHeight="1" outlineLevel="1">
      <c r="A41" s="202">
        <f t="shared" si="2"/>
        <v>32</v>
      </c>
      <c r="B41" s="204"/>
      <c r="C41" s="204"/>
      <c r="D41" s="720" t="e">
        <f t="shared" si="0"/>
        <v>#DIV/0!</v>
      </c>
      <c r="E41" s="202">
        <f t="shared" si="1"/>
        <v>0</v>
      </c>
    </row>
    <row r="42" spans="1:5" ht="20.25" customHeight="1" outlineLevel="1">
      <c r="A42" s="202">
        <f t="shared" si="2"/>
        <v>33</v>
      </c>
      <c r="B42" s="204"/>
      <c r="C42" s="204"/>
      <c r="D42" s="720" t="e">
        <f t="shared" si="0"/>
        <v>#DIV/0!</v>
      </c>
      <c r="E42" s="202">
        <f t="shared" si="1"/>
        <v>0</v>
      </c>
    </row>
    <row r="43" spans="1:5" ht="20.25" customHeight="1" outlineLevel="1">
      <c r="A43" s="202">
        <f t="shared" si="2"/>
        <v>34</v>
      </c>
      <c r="B43" s="204"/>
      <c r="C43" s="204"/>
      <c r="D43" s="720" t="e">
        <f t="shared" si="0"/>
        <v>#DIV/0!</v>
      </c>
      <c r="E43" s="202">
        <f t="shared" si="1"/>
        <v>0</v>
      </c>
    </row>
    <row r="44" spans="1:5" ht="20.25" customHeight="1" outlineLevel="1">
      <c r="A44" s="202">
        <f t="shared" si="2"/>
        <v>35</v>
      </c>
      <c r="B44" s="204"/>
      <c r="C44" s="204"/>
      <c r="D44" s="720" t="e">
        <f t="shared" si="0"/>
        <v>#DIV/0!</v>
      </c>
      <c r="E44" s="202">
        <f t="shared" si="1"/>
        <v>0</v>
      </c>
    </row>
    <row r="45" spans="1:5" ht="20.25" customHeight="1" outlineLevel="1">
      <c r="A45" s="202">
        <f t="shared" si="2"/>
        <v>36</v>
      </c>
      <c r="B45" s="204"/>
      <c r="C45" s="204"/>
      <c r="D45" s="720" t="e">
        <f t="shared" si="0"/>
        <v>#DIV/0!</v>
      </c>
      <c r="E45" s="202">
        <f t="shared" si="1"/>
        <v>0</v>
      </c>
    </row>
    <row r="46" spans="1:5" ht="20.25" customHeight="1" outlineLevel="1">
      <c r="A46" s="202">
        <f t="shared" si="2"/>
        <v>37</v>
      </c>
      <c r="B46" s="204"/>
      <c r="C46" s="204"/>
      <c r="D46" s="720" t="e">
        <f t="shared" si="0"/>
        <v>#DIV/0!</v>
      </c>
      <c r="E46" s="202">
        <f t="shared" si="1"/>
        <v>0</v>
      </c>
    </row>
    <row r="47" spans="1:5" ht="20.25" customHeight="1" outlineLevel="1">
      <c r="A47" s="202">
        <f t="shared" si="2"/>
        <v>38</v>
      </c>
      <c r="B47" s="204"/>
      <c r="C47" s="204"/>
      <c r="D47" s="720" t="e">
        <f t="shared" si="0"/>
        <v>#DIV/0!</v>
      </c>
      <c r="E47" s="202">
        <f t="shared" si="1"/>
        <v>0</v>
      </c>
    </row>
    <row r="48" spans="1:5" ht="20.25" customHeight="1" outlineLevel="1">
      <c r="A48" s="202">
        <f t="shared" si="2"/>
        <v>39</v>
      </c>
      <c r="B48" s="204"/>
      <c r="C48" s="204"/>
      <c r="D48" s="720" t="e">
        <f t="shared" si="0"/>
        <v>#DIV/0!</v>
      </c>
      <c r="E48" s="202">
        <f t="shared" si="1"/>
        <v>0</v>
      </c>
    </row>
    <row r="49" spans="1:5" ht="20.25" customHeight="1" outlineLevel="1">
      <c r="A49" s="202">
        <f t="shared" si="2"/>
        <v>40</v>
      </c>
      <c r="B49" s="204"/>
      <c r="C49" s="204"/>
      <c r="D49" s="720" t="e">
        <f t="shared" si="0"/>
        <v>#DIV/0!</v>
      </c>
      <c r="E49" s="202">
        <f t="shared" si="1"/>
        <v>0</v>
      </c>
    </row>
    <row r="50" spans="1:5" ht="20.25" customHeight="1" outlineLevel="1">
      <c r="A50" s="202">
        <f t="shared" si="2"/>
        <v>41</v>
      </c>
      <c r="B50" s="204"/>
      <c r="C50" s="204"/>
      <c r="D50" s="720" t="e">
        <f t="shared" si="0"/>
        <v>#DIV/0!</v>
      </c>
      <c r="E50" s="202">
        <f t="shared" si="1"/>
        <v>0</v>
      </c>
    </row>
    <row r="51" spans="1:5" ht="20.25" customHeight="1" outlineLevel="1">
      <c r="A51" s="202">
        <f t="shared" si="2"/>
        <v>42</v>
      </c>
      <c r="B51" s="204"/>
      <c r="C51" s="204"/>
      <c r="D51" s="720" t="e">
        <f t="shared" si="0"/>
        <v>#DIV/0!</v>
      </c>
      <c r="E51" s="202">
        <f t="shared" si="1"/>
        <v>0</v>
      </c>
    </row>
    <row r="52" spans="1:5" ht="20.25" customHeight="1" outlineLevel="1">
      <c r="A52" s="202">
        <f t="shared" si="2"/>
        <v>43</v>
      </c>
      <c r="B52" s="204"/>
      <c r="C52" s="204"/>
      <c r="D52" s="720" t="e">
        <f t="shared" si="0"/>
        <v>#DIV/0!</v>
      </c>
      <c r="E52" s="202">
        <f t="shared" si="1"/>
        <v>0</v>
      </c>
    </row>
    <row r="53" spans="1:5" ht="20.25" customHeight="1" outlineLevel="1">
      <c r="A53" s="202">
        <f t="shared" si="2"/>
        <v>44</v>
      </c>
      <c r="B53" s="204"/>
      <c r="C53" s="204"/>
      <c r="D53" s="720" t="e">
        <f t="shared" si="0"/>
        <v>#DIV/0!</v>
      </c>
      <c r="E53" s="202">
        <f t="shared" si="1"/>
        <v>0</v>
      </c>
    </row>
    <row r="54" spans="1:5" ht="20.25" customHeight="1" outlineLevel="1">
      <c r="A54" s="202">
        <f t="shared" si="2"/>
        <v>45</v>
      </c>
      <c r="B54" s="204"/>
      <c r="C54" s="204"/>
      <c r="D54" s="720" t="e">
        <f t="shared" si="0"/>
        <v>#DIV/0!</v>
      </c>
      <c r="E54" s="202">
        <f t="shared" si="1"/>
        <v>0</v>
      </c>
    </row>
    <row r="55" spans="1:5" ht="20.25" customHeight="1" outlineLevel="1">
      <c r="A55" s="202">
        <f t="shared" si="2"/>
        <v>46</v>
      </c>
      <c r="B55" s="204"/>
      <c r="C55" s="204"/>
      <c r="D55" s="720" t="e">
        <f t="shared" si="0"/>
        <v>#DIV/0!</v>
      </c>
      <c r="E55" s="202">
        <f t="shared" si="1"/>
        <v>0</v>
      </c>
    </row>
    <row r="56" spans="1:5" ht="20.25" customHeight="1" outlineLevel="1">
      <c r="A56" s="202">
        <f t="shared" si="2"/>
        <v>47</v>
      </c>
      <c r="B56" s="204"/>
      <c r="C56" s="204"/>
      <c r="D56" s="720" t="e">
        <f t="shared" si="0"/>
        <v>#DIV/0!</v>
      </c>
      <c r="E56" s="202">
        <f t="shared" si="1"/>
        <v>0</v>
      </c>
    </row>
    <row r="57" spans="1:5" ht="20.25" customHeight="1" outlineLevel="1">
      <c r="A57" s="202">
        <f t="shared" si="2"/>
        <v>48</v>
      </c>
      <c r="B57" s="204"/>
      <c r="C57" s="204"/>
      <c r="D57" s="720" t="e">
        <f t="shared" si="0"/>
        <v>#DIV/0!</v>
      </c>
      <c r="E57" s="202">
        <f t="shared" si="1"/>
        <v>0</v>
      </c>
    </row>
    <row r="58" spans="1:5" ht="20.25" customHeight="1" outlineLevel="1" thickBot="1">
      <c r="A58" s="203">
        <f t="shared" si="2"/>
        <v>49</v>
      </c>
      <c r="B58" s="205"/>
      <c r="C58" s="205"/>
      <c r="D58" s="721" t="e">
        <f t="shared" si="0"/>
        <v>#DIV/0!</v>
      </c>
      <c r="E58" s="203">
        <f t="shared" si="1"/>
        <v>0</v>
      </c>
    </row>
    <row r="59" spans="1:5" ht="20.25" customHeight="1" outlineLevel="1">
      <c r="D59" s="1"/>
      <c r="E59" s="1"/>
    </row>
    <row r="60" spans="1:5" ht="36.75" customHeight="1" thickBot="1">
      <c r="A60" s="182" t="s">
        <v>459</v>
      </c>
    </row>
    <row r="61" spans="1:5" ht="25.5" customHeight="1" outlineLevel="1">
      <c r="A61" s="164" t="s">
        <v>16</v>
      </c>
      <c r="B61" s="167">
        <f t="shared" ref="B61:C65" si="3">B3</f>
        <v>0</v>
      </c>
      <c r="C61" s="167">
        <f t="shared" si="3"/>
        <v>0</v>
      </c>
      <c r="D61" s="1215" t="s">
        <v>118</v>
      </c>
      <c r="E61" s="1212" t="s">
        <v>460</v>
      </c>
    </row>
    <row r="62" spans="1:5" ht="26.25" customHeight="1" outlineLevel="1">
      <c r="A62" s="165" t="s">
        <v>114</v>
      </c>
      <c r="B62" s="168">
        <f t="shared" si="3"/>
        <v>0</v>
      </c>
      <c r="C62" s="168">
        <f t="shared" si="3"/>
        <v>0</v>
      </c>
      <c r="D62" s="1216"/>
      <c r="E62" s="1213"/>
    </row>
    <row r="63" spans="1:5" ht="26.25" customHeight="1" outlineLevel="1">
      <c r="A63" s="165" t="s">
        <v>115</v>
      </c>
      <c r="B63" s="168">
        <f t="shared" si="3"/>
        <v>0</v>
      </c>
      <c r="C63" s="168">
        <f t="shared" si="3"/>
        <v>0</v>
      </c>
      <c r="D63" s="1216"/>
      <c r="E63" s="1213"/>
    </row>
    <row r="64" spans="1:5" ht="26.25" customHeight="1" outlineLevel="1">
      <c r="A64" s="165" t="s">
        <v>116</v>
      </c>
      <c r="B64" s="168">
        <f t="shared" si="3"/>
        <v>0</v>
      </c>
      <c r="C64" s="168">
        <f t="shared" si="3"/>
        <v>0</v>
      </c>
      <c r="D64" s="1216"/>
      <c r="E64" s="1213"/>
    </row>
    <row r="65" spans="1:24" ht="26.25" customHeight="1" outlineLevel="1">
      <c r="A65" s="185" t="s">
        <v>136</v>
      </c>
      <c r="B65" s="190">
        <f t="shared" si="3"/>
        <v>0</v>
      </c>
      <c r="C65" s="190">
        <f t="shared" si="3"/>
        <v>0</v>
      </c>
      <c r="D65" s="1216"/>
      <c r="E65" s="1213"/>
    </row>
    <row r="66" spans="1:24" ht="26.25" customHeight="1" outlineLevel="1" thickBot="1">
      <c r="A66" s="166" t="s">
        <v>117</v>
      </c>
      <c r="B66" s="206">
        <f>SUM(B67:B117)</f>
        <v>0</v>
      </c>
      <c r="C66" s="206">
        <f>SUM(C67:C117)</f>
        <v>0</v>
      </c>
      <c r="D66" s="1217"/>
      <c r="E66" s="1214"/>
    </row>
    <row r="67" spans="1:24" ht="19.5" customHeight="1" outlineLevel="1">
      <c r="A67" s="403">
        <f>Template!A10</f>
        <v>45679</v>
      </c>
      <c r="B67" s="402"/>
      <c r="C67" s="402"/>
      <c r="D67" s="719" t="e">
        <f t="shared" ref="D67:D117" si="4">AVERAGE(B67:C67)</f>
        <v>#DIV/0!</v>
      </c>
      <c r="E67" s="401">
        <f t="shared" ref="E67:E117" si="5">SUM(B67:C67)</f>
        <v>0</v>
      </c>
      <c r="F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9"/>
    </row>
    <row r="68" spans="1:24" ht="19.5" customHeight="1" outlineLevel="1">
      <c r="A68" s="199">
        <f>A67+1</f>
        <v>45680</v>
      </c>
      <c r="B68" s="402"/>
      <c r="C68" s="402"/>
      <c r="D68" s="720" t="e">
        <f t="shared" si="4"/>
        <v>#DIV/0!</v>
      </c>
      <c r="E68" s="202">
        <f t="shared" si="5"/>
        <v>0</v>
      </c>
      <c r="F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9"/>
    </row>
    <row r="69" spans="1:24" ht="19.5" customHeight="1" outlineLevel="1">
      <c r="A69" s="199">
        <f t="shared" ref="A69:A117" si="6">A68+1</f>
        <v>45681</v>
      </c>
      <c r="B69" s="402"/>
      <c r="C69" s="402"/>
      <c r="D69" s="720" t="e">
        <f t="shared" si="4"/>
        <v>#DIV/0!</v>
      </c>
      <c r="E69" s="202">
        <f t="shared" si="5"/>
        <v>0</v>
      </c>
      <c r="F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9"/>
    </row>
    <row r="70" spans="1:24" ht="19.5" customHeight="1" outlineLevel="1">
      <c r="A70" s="199">
        <f t="shared" si="6"/>
        <v>45682</v>
      </c>
      <c r="B70" s="402"/>
      <c r="C70" s="402"/>
      <c r="D70" s="720" t="e">
        <f t="shared" si="4"/>
        <v>#DIV/0!</v>
      </c>
      <c r="E70" s="202">
        <f t="shared" si="5"/>
        <v>0</v>
      </c>
      <c r="F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9"/>
    </row>
    <row r="71" spans="1:24" ht="19.5" customHeight="1" outlineLevel="1">
      <c r="A71" s="199">
        <f t="shared" si="6"/>
        <v>45683</v>
      </c>
      <c r="B71" s="402"/>
      <c r="C71" s="402"/>
      <c r="D71" s="720" t="e">
        <f t="shared" si="4"/>
        <v>#DIV/0!</v>
      </c>
      <c r="E71" s="202">
        <f t="shared" si="5"/>
        <v>0</v>
      </c>
      <c r="F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9"/>
    </row>
    <row r="72" spans="1:24" ht="19.5" customHeight="1" outlineLevel="1">
      <c r="A72" s="199">
        <f t="shared" si="6"/>
        <v>45684</v>
      </c>
      <c r="B72" s="207"/>
      <c r="C72" s="207"/>
      <c r="D72" s="720" t="e">
        <f t="shared" si="4"/>
        <v>#DIV/0!</v>
      </c>
      <c r="E72" s="202">
        <f t="shared" si="5"/>
        <v>0</v>
      </c>
      <c r="F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9"/>
    </row>
    <row r="73" spans="1:24" ht="19.5" customHeight="1" outlineLevel="1">
      <c r="A73" s="199">
        <f t="shared" si="6"/>
        <v>45685</v>
      </c>
      <c r="B73" s="207"/>
      <c r="C73" s="207"/>
      <c r="D73" s="720" t="e">
        <f t="shared" si="4"/>
        <v>#DIV/0!</v>
      </c>
      <c r="E73" s="202">
        <f t="shared" si="5"/>
        <v>0</v>
      </c>
      <c r="F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9"/>
    </row>
    <row r="74" spans="1:24" ht="19.5" customHeight="1" outlineLevel="1">
      <c r="A74" s="199">
        <f t="shared" si="6"/>
        <v>45686</v>
      </c>
      <c r="B74" s="207"/>
      <c r="C74" s="207"/>
      <c r="D74" s="720" t="e">
        <f t="shared" si="4"/>
        <v>#DIV/0!</v>
      </c>
      <c r="E74" s="202">
        <f t="shared" si="5"/>
        <v>0</v>
      </c>
      <c r="F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9"/>
    </row>
    <row r="75" spans="1:24" ht="19.5" customHeight="1" outlineLevel="1">
      <c r="A75" s="199">
        <f t="shared" si="6"/>
        <v>45687</v>
      </c>
      <c r="B75" s="207"/>
      <c r="C75" s="207"/>
      <c r="D75" s="720" t="e">
        <f t="shared" si="4"/>
        <v>#DIV/0!</v>
      </c>
      <c r="E75" s="202">
        <f t="shared" si="5"/>
        <v>0</v>
      </c>
      <c r="F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9"/>
    </row>
    <row r="76" spans="1:24" ht="19.5" customHeight="1" outlineLevel="1">
      <c r="A76" s="199">
        <f t="shared" si="6"/>
        <v>45688</v>
      </c>
      <c r="B76" s="207"/>
      <c r="C76" s="207"/>
      <c r="D76" s="720" t="e">
        <f t="shared" si="4"/>
        <v>#DIV/0!</v>
      </c>
      <c r="E76" s="202">
        <f t="shared" si="5"/>
        <v>0</v>
      </c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9"/>
    </row>
    <row r="77" spans="1:24" ht="19.5" customHeight="1" outlineLevel="1">
      <c r="A77" s="199">
        <f t="shared" si="6"/>
        <v>45689</v>
      </c>
      <c r="B77" s="207"/>
      <c r="C77" s="207"/>
      <c r="D77" s="720" t="e">
        <f t="shared" si="4"/>
        <v>#DIV/0!</v>
      </c>
      <c r="E77" s="202">
        <f t="shared" si="5"/>
        <v>0</v>
      </c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9"/>
    </row>
    <row r="78" spans="1:24" ht="19.5" customHeight="1" outlineLevel="1">
      <c r="A78" s="199">
        <f t="shared" si="6"/>
        <v>45690</v>
      </c>
      <c r="B78" s="207"/>
      <c r="C78" s="207"/>
      <c r="D78" s="720" t="e">
        <f t="shared" si="4"/>
        <v>#DIV/0!</v>
      </c>
      <c r="E78" s="202">
        <f t="shared" si="5"/>
        <v>0</v>
      </c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9"/>
    </row>
    <row r="79" spans="1:24" ht="19.5" customHeight="1" outlineLevel="1">
      <c r="A79" s="199">
        <f t="shared" si="6"/>
        <v>45691</v>
      </c>
      <c r="B79" s="207"/>
      <c r="C79" s="207"/>
      <c r="D79" s="720" t="e">
        <f t="shared" si="4"/>
        <v>#DIV/0!</v>
      </c>
      <c r="E79" s="202">
        <f t="shared" si="5"/>
        <v>0</v>
      </c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9"/>
    </row>
    <row r="80" spans="1:24" ht="19.5" customHeight="1" outlineLevel="1">
      <c r="A80" s="199">
        <f t="shared" si="6"/>
        <v>45692</v>
      </c>
      <c r="B80" s="207"/>
      <c r="C80" s="207"/>
      <c r="D80" s="720" t="e">
        <f t="shared" si="4"/>
        <v>#DIV/0!</v>
      </c>
      <c r="E80" s="202">
        <f t="shared" si="5"/>
        <v>0</v>
      </c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9"/>
    </row>
    <row r="81" spans="1:24" ht="19.5" customHeight="1" outlineLevel="1">
      <c r="A81" s="199">
        <f t="shared" si="6"/>
        <v>45693</v>
      </c>
      <c r="B81" s="207"/>
      <c r="C81" s="207"/>
      <c r="D81" s="720" t="e">
        <f t="shared" si="4"/>
        <v>#DIV/0!</v>
      </c>
      <c r="E81" s="202">
        <f t="shared" si="5"/>
        <v>0</v>
      </c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9"/>
    </row>
    <row r="82" spans="1:24" ht="19.5" customHeight="1" outlineLevel="1">
      <c r="A82" s="199">
        <f t="shared" si="6"/>
        <v>45694</v>
      </c>
      <c r="B82" s="207"/>
      <c r="C82" s="207"/>
      <c r="D82" s="720" t="e">
        <f t="shared" si="4"/>
        <v>#DIV/0!</v>
      </c>
      <c r="E82" s="202">
        <f t="shared" si="5"/>
        <v>0</v>
      </c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9"/>
    </row>
    <row r="83" spans="1:24" ht="19.5" customHeight="1" outlineLevel="1">
      <c r="A83" s="199">
        <f t="shared" si="6"/>
        <v>45695</v>
      </c>
      <c r="B83" s="207"/>
      <c r="C83" s="207"/>
      <c r="D83" s="720" t="e">
        <f t="shared" si="4"/>
        <v>#DIV/0!</v>
      </c>
      <c r="E83" s="202">
        <f t="shared" si="5"/>
        <v>0</v>
      </c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9"/>
    </row>
    <row r="84" spans="1:24" ht="19.5" customHeight="1" outlineLevel="1">
      <c r="A84" s="199">
        <f t="shared" si="6"/>
        <v>45696</v>
      </c>
      <c r="B84" s="207"/>
      <c r="C84" s="207"/>
      <c r="D84" s="720" t="e">
        <f t="shared" si="4"/>
        <v>#DIV/0!</v>
      </c>
      <c r="E84" s="202">
        <f t="shared" si="5"/>
        <v>0</v>
      </c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9"/>
    </row>
    <row r="85" spans="1:24" ht="19.5" customHeight="1" outlineLevel="1">
      <c r="A85" s="199">
        <f t="shared" si="6"/>
        <v>45697</v>
      </c>
      <c r="B85" s="207"/>
      <c r="C85" s="207"/>
      <c r="D85" s="720" t="e">
        <f t="shared" si="4"/>
        <v>#DIV/0!</v>
      </c>
      <c r="E85" s="202">
        <f t="shared" si="5"/>
        <v>0</v>
      </c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9"/>
    </row>
    <row r="86" spans="1:24" ht="19.5" customHeight="1" outlineLevel="1">
      <c r="A86" s="199">
        <f t="shared" si="6"/>
        <v>45698</v>
      </c>
      <c r="B86" s="207"/>
      <c r="C86" s="207"/>
      <c r="D86" s="720" t="e">
        <f t="shared" si="4"/>
        <v>#DIV/0!</v>
      </c>
      <c r="E86" s="202">
        <f t="shared" si="5"/>
        <v>0</v>
      </c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9"/>
    </row>
    <row r="87" spans="1:24" ht="19.5" customHeight="1" outlineLevel="1">
      <c r="A87" s="199">
        <f t="shared" si="6"/>
        <v>45699</v>
      </c>
      <c r="B87" s="207"/>
      <c r="C87" s="207"/>
      <c r="D87" s="720" t="e">
        <f t="shared" si="4"/>
        <v>#DIV/0!</v>
      </c>
      <c r="E87" s="202">
        <f t="shared" si="5"/>
        <v>0</v>
      </c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9"/>
    </row>
    <row r="88" spans="1:24" ht="19.5" customHeight="1" outlineLevel="1">
      <c r="A88" s="199">
        <f t="shared" si="6"/>
        <v>45700</v>
      </c>
      <c r="B88" s="207"/>
      <c r="C88" s="207"/>
      <c r="D88" s="720" t="e">
        <f t="shared" si="4"/>
        <v>#DIV/0!</v>
      </c>
      <c r="E88" s="202">
        <f t="shared" si="5"/>
        <v>0</v>
      </c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9"/>
    </row>
    <row r="89" spans="1:24" ht="19.5" customHeight="1" outlineLevel="1">
      <c r="A89" s="199">
        <f t="shared" si="6"/>
        <v>45701</v>
      </c>
      <c r="B89" s="207"/>
      <c r="C89" s="207"/>
      <c r="D89" s="720" t="e">
        <f t="shared" si="4"/>
        <v>#DIV/0!</v>
      </c>
      <c r="E89" s="202">
        <f t="shared" si="5"/>
        <v>0</v>
      </c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9"/>
    </row>
    <row r="90" spans="1:24" ht="19.5" customHeight="1" outlineLevel="1">
      <c r="A90" s="199">
        <f t="shared" si="6"/>
        <v>45702</v>
      </c>
      <c r="B90" s="207"/>
      <c r="C90" s="207"/>
      <c r="D90" s="720" t="e">
        <f t="shared" si="4"/>
        <v>#DIV/0!</v>
      </c>
      <c r="E90" s="202">
        <f t="shared" si="5"/>
        <v>0</v>
      </c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9"/>
    </row>
    <row r="91" spans="1:24" ht="19.5" customHeight="1" outlineLevel="1">
      <c r="A91" s="199">
        <f t="shared" si="6"/>
        <v>45703</v>
      </c>
      <c r="B91" s="207"/>
      <c r="C91" s="207"/>
      <c r="D91" s="720" t="e">
        <f t="shared" si="4"/>
        <v>#DIV/0!</v>
      </c>
      <c r="E91" s="202">
        <f t="shared" si="5"/>
        <v>0</v>
      </c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9"/>
    </row>
    <row r="92" spans="1:24" ht="19.5" customHeight="1" outlineLevel="1">
      <c r="A92" s="199">
        <f t="shared" si="6"/>
        <v>45704</v>
      </c>
      <c r="B92" s="207"/>
      <c r="C92" s="207"/>
      <c r="D92" s="720" t="e">
        <f t="shared" si="4"/>
        <v>#DIV/0!</v>
      </c>
      <c r="E92" s="202">
        <f t="shared" si="5"/>
        <v>0</v>
      </c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9"/>
    </row>
    <row r="93" spans="1:24" ht="19.5" customHeight="1" outlineLevel="1">
      <c r="A93" s="199">
        <f t="shared" si="6"/>
        <v>45705</v>
      </c>
      <c r="B93" s="207"/>
      <c r="C93" s="207"/>
      <c r="D93" s="720" t="e">
        <f t="shared" si="4"/>
        <v>#DIV/0!</v>
      </c>
      <c r="E93" s="202">
        <f t="shared" si="5"/>
        <v>0</v>
      </c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9"/>
    </row>
    <row r="94" spans="1:24" ht="19.5" customHeight="1" outlineLevel="1">
      <c r="A94" s="199">
        <f t="shared" si="6"/>
        <v>45706</v>
      </c>
      <c r="B94" s="207"/>
      <c r="C94" s="207"/>
      <c r="D94" s="720" t="e">
        <f t="shared" si="4"/>
        <v>#DIV/0!</v>
      </c>
      <c r="E94" s="202">
        <f t="shared" si="5"/>
        <v>0</v>
      </c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9"/>
    </row>
    <row r="95" spans="1:24" ht="19.5" customHeight="1" outlineLevel="1">
      <c r="A95" s="199">
        <f t="shared" si="6"/>
        <v>45707</v>
      </c>
      <c r="B95" s="207"/>
      <c r="C95" s="207"/>
      <c r="D95" s="720" t="e">
        <f t="shared" si="4"/>
        <v>#DIV/0!</v>
      </c>
      <c r="E95" s="202">
        <f t="shared" si="5"/>
        <v>0</v>
      </c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9"/>
    </row>
    <row r="96" spans="1:24" ht="19.5" customHeight="1" outlineLevel="1">
      <c r="A96" s="199">
        <f t="shared" si="6"/>
        <v>45708</v>
      </c>
      <c r="B96" s="207"/>
      <c r="C96" s="207"/>
      <c r="D96" s="720" t="e">
        <f t="shared" si="4"/>
        <v>#DIV/0!</v>
      </c>
      <c r="E96" s="202">
        <f t="shared" si="5"/>
        <v>0</v>
      </c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9"/>
    </row>
    <row r="97" spans="1:24" ht="19.5" customHeight="1" outlineLevel="1">
      <c r="A97" s="199">
        <f t="shared" si="6"/>
        <v>45709</v>
      </c>
      <c r="B97" s="207"/>
      <c r="C97" s="207"/>
      <c r="D97" s="720" t="e">
        <f t="shared" si="4"/>
        <v>#DIV/0!</v>
      </c>
      <c r="E97" s="202">
        <f t="shared" si="5"/>
        <v>0</v>
      </c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9"/>
    </row>
    <row r="98" spans="1:24" ht="19.5" customHeight="1" outlineLevel="1">
      <c r="A98" s="199">
        <f t="shared" si="6"/>
        <v>45710</v>
      </c>
      <c r="B98" s="207"/>
      <c r="C98" s="207"/>
      <c r="D98" s="720" t="e">
        <f t="shared" si="4"/>
        <v>#DIV/0!</v>
      </c>
      <c r="E98" s="202">
        <f t="shared" si="5"/>
        <v>0</v>
      </c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9"/>
    </row>
    <row r="99" spans="1:24" ht="19.5" customHeight="1" outlineLevel="1">
      <c r="A99" s="199">
        <f t="shared" si="6"/>
        <v>45711</v>
      </c>
      <c r="B99" s="207"/>
      <c r="C99" s="207"/>
      <c r="D99" s="720" t="e">
        <f t="shared" si="4"/>
        <v>#DIV/0!</v>
      </c>
      <c r="E99" s="202">
        <f t="shared" si="5"/>
        <v>0</v>
      </c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9"/>
    </row>
    <row r="100" spans="1:24" ht="19.5" customHeight="1" outlineLevel="1">
      <c r="A100" s="199">
        <f t="shared" si="6"/>
        <v>45712</v>
      </c>
      <c r="B100" s="207"/>
      <c r="C100" s="207"/>
      <c r="D100" s="720" t="e">
        <f t="shared" si="4"/>
        <v>#DIV/0!</v>
      </c>
      <c r="E100" s="202">
        <f t="shared" si="5"/>
        <v>0</v>
      </c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9"/>
    </row>
    <row r="101" spans="1:24" ht="19.5" customHeight="1" outlineLevel="1">
      <c r="A101" s="199">
        <f t="shared" si="6"/>
        <v>45713</v>
      </c>
      <c r="B101" s="207"/>
      <c r="C101" s="207"/>
      <c r="D101" s="720" t="e">
        <f t="shared" si="4"/>
        <v>#DIV/0!</v>
      </c>
      <c r="E101" s="202">
        <f t="shared" si="5"/>
        <v>0</v>
      </c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9"/>
    </row>
    <row r="102" spans="1:24" ht="19.5" customHeight="1" outlineLevel="1">
      <c r="A102" s="199">
        <f t="shared" si="6"/>
        <v>45714</v>
      </c>
      <c r="B102" s="207"/>
      <c r="C102" s="207"/>
      <c r="D102" s="720" t="e">
        <f t="shared" si="4"/>
        <v>#DIV/0!</v>
      </c>
      <c r="E102" s="202">
        <f t="shared" si="5"/>
        <v>0</v>
      </c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9"/>
    </row>
    <row r="103" spans="1:24" ht="19.5" customHeight="1" outlineLevel="1">
      <c r="A103" s="199">
        <f t="shared" si="6"/>
        <v>45715</v>
      </c>
      <c r="B103" s="207"/>
      <c r="C103" s="207"/>
      <c r="D103" s="720" t="e">
        <f t="shared" si="4"/>
        <v>#DIV/0!</v>
      </c>
      <c r="E103" s="202">
        <f t="shared" si="5"/>
        <v>0</v>
      </c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9"/>
    </row>
    <row r="104" spans="1:24" ht="19.5" customHeight="1" outlineLevel="1">
      <c r="A104" s="199">
        <f t="shared" si="6"/>
        <v>45716</v>
      </c>
      <c r="B104" s="207"/>
      <c r="C104" s="207"/>
      <c r="D104" s="720" t="e">
        <f t="shared" si="4"/>
        <v>#DIV/0!</v>
      </c>
      <c r="E104" s="202">
        <f t="shared" si="5"/>
        <v>0</v>
      </c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9"/>
    </row>
    <row r="105" spans="1:24" ht="19.5" customHeight="1" outlineLevel="1">
      <c r="A105" s="199">
        <f t="shared" si="6"/>
        <v>45717</v>
      </c>
      <c r="B105" s="207"/>
      <c r="C105" s="207"/>
      <c r="D105" s="720" t="e">
        <f t="shared" si="4"/>
        <v>#DIV/0!</v>
      </c>
      <c r="E105" s="202">
        <f t="shared" si="5"/>
        <v>0</v>
      </c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9"/>
    </row>
    <row r="106" spans="1:24" ht="19.5" customHeight="1" outlineLevel="1">
      <c r="A106" s="199">
        <f t="shared" si="6"/>
        <v>45718</v>
      </c>
      <c r="B106" s="207"/>
      <c r="C106" s="207"/>
      <c r="D106" s="720" t="e">
        <f t="shared" si="4"/>
        <v>#DIV/0!</v>
      </c>
      <c r="E106" s="202">
        <f t="shared" si="5"/>
        <v>0</v>
      </c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9"/>
    </row>
    <row r="107" spans="1:24" ht="19.5" customHeight="1" outlineLevel="1">
      <c r="A107" s="199">
        <f t="shared" si="6"/>
        <v>45719</v>
      </c>
      <c r="B107" s="207"/>
      <c r="C107" s="207"/>
      <c r="D107" s="720" t="e">
        <f t="shared" si="4"/>
        <v>#DIV/0!</v>
      </c>
      <c r="E107" s="202">
        <f t="shared" si="5"/>
        <v>0</v>
      </c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9"/>
    </row>
    <row r="108" spans="1:24" ht="19.5" customHeight="1" outlineLevel="1">
      <c r="A108" s="199">
        <f t="shared" si="6"/>
        <v>45720</v>
      </c>
      <c r="B108" s="207"/>
      <c r="C108" s="207"/>
      <c r="D108" s="720" t="e">
        <f t="shared" si="4"/>
        <v>#DIV/0!</v>
      </c>
      <c r="E108" s="202">
        <f t="shared" si="5"/>
        <v>0</v>
      </c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9"/>
    </row>
    <row r="109" spans="1:24" ht="19.5" customHeight="1" outlineLevel="1">
      <c r="A109" s="199">
        <f t="shared" si="6"/>
        <v>45721</v>
      </c>
      <c r="B109" s="207"/>
      <c r="C109" s="207"/>
      <c r="D109" s="720" t="e">
        <f t="shared" si="4"/>
        <v>#DIV/0!</v>
      </c>
      <c r="E109" s="202">
        <f t="shared" si="5"/>
        <v>0</v>
      </c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9"/>
    </row>
    <row r="110" spans="1:24" ht="19.5" customHeight="1" outlineLevel="1">
      <c r="A110" s="199">
        <f t="shared" si="6"/>
        <v>45722</v>
      </c>
      <c r="B110" s="207"/>
      <c r="C110" s="207"/>
      <c r="D110" s="720" t="e">
        <f t="shared" si="4"/>
        <v>#DIV/0!</v>
      </c>
      <c r="E110" s="202">
        <f t="shared" si="5"/>
        <v>0</v>
      </c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9"/>
    </row>
    <row r="111" spans="1:24" ht="19.5" customHeight="1" outlineLevel="1">
      <c r="A111" s="199">
        <f t="shared" si="6"/>
        <v>45723</v>
      </c>
      <c r="B111" s="207"/>
      <c r="C111" s="207"/>
      <c r="D111" s="720" t="e">
        <f t="shared" si="4"/>
        <v>#DIV/0!</v>
      </c>
      <c r="E111" s="202">
        <f t="shared" si="5"/>
        <v>0</v>
      </c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9"/>
    </row>
    <row r="112" spans="1:24" ht="19.5" customHeight="1" outlineLevel="1">
      <c r="A112" s="199">
        <f t="shared" si="6"/>
        <v>45724</v>
      </c>
      <c r="B112" s="207"/>
      <c r="C112" s="207"/>
      <c r="D112" s="720" t="e">
        <f t="shared" si="4"/>
        <v>#DIV/0!</v>
      </c>
      <c r="E112" s="202">
        <f t="shared" si="5"/>
        <v>0</v>
      </c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9"/>
    </row>
    <row r="113" spans="1:24" ht="19.5" customHeight="1" outlineLevel="1">
      <c r="A113" s="199">
        <f t="shared" si="6"/>
        <v>45725</v>
      </c>
      <c r="B113" s="207"/>
      <c r="C113" s="207"/>
      <c r="D113" s="720" t="e">
        <f t="shared" si="4"/>
        <v>#DIV/0!</v>
      </c>
      <c r="E113" s="202">
        <f t="shared" si="5"/>
        <v>0</v>
      </c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9"/>
    </row>
    <row r="114" spans="1:24" ht="19.5" customHeight="1" outlineLevel="1">
      <c r="A114" s="199">
        <f t="shared" si="6"/>
        <v>45726</v>
      </c>
      <c r="B114" s="207"/>
      <c r="C114" s="207"/>
      <c r="D114" s="720" t="e">
        <f t="shared" si="4"/>
        <v>#DIV/0!</v>
      </c>
      <c r="E114" s="202">
        <f t="shared" si="5"/>
        <v>0</v>
      </c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9"/>
    </row>
    <row r="115" spans="1:24" ht="19.5" customHeight="1" outlineLevel="1">
      <c r="A115" s="199">
        <f t="shared" si="6"/>
        <v>45727</v>
      </c>
      <c r="B115" s="207"/>
      <c r="C115" s="207"/>
      <c r="D115" s="720" t="e">
        <f t="shared" si="4"/>
        <v>#DIV/0!</v>
      </c>
      <c r="E115" s="202">
        <f t="shared" si="5"/>
        <v>0</v>
      </c>
    </row>
    <row r="116" spans="1:24" ht="19.5" customHeight="1" outlineLevel="1">
      <c r="A116" s="199">
        <f t="shared" si="6"/>
        <v>45728</v>
      </c>
      <c r="B116" s="207"/>
      <c r="C116" s="207"/>
      <c r="D116" s="720" t="e">
        <f t="shared" si="4"/>
        <v>#DIV/0!</v>
      </c>
      <c r="E116" s="202">
        <f t="shared" si="5"/>
        <v>0</v>
      </c>
    </row>
    <row r="117" spans="1:24" ht="19.5" customHeight="1" outlineLevel="1" thickBot="1">
      <c r="A117" s="200">
        <f t="shared" si="6"/>
        <v>45729</v>
      </c>
      <c r="B117" s="208"/>
      <c r="C117" s="208"/>
      <c r="D117" s="720" t="e">
        <f t="shared" si="4"/>
        <v>#DIV/0!</v>
      </c>
      <c r="E117" s="202">
        <f t="shared" si="5"/>
        <v>0</v>
      </c>
    </row>
  </sheetData>
  <sheetProtection algorithmName="SHA-512" hashValue="S6jEwDvzQUYProrz8fB1qY0Eu6RRov2VI9Slpo7/Ol+vqnEBavgIkuhhiEi8UkqYlyAxbp6YseqdCZ+MayXfkw==" saltValue="IZFgUipJIha0fKp+Bxcu7Q==" spinCount="100000" sheet="1" objects="1" scenarios="1"/>
  <mergeCells count="4">
    <mergeCell ref="D61:D66"/>
    <mergeCell ref="E61:E66"/>
    <mergeCell ref="D3:D8"/>
    <mergeCell ref="E3:E8"/>
  </mergeCells>
  <phoneticPr fontId="1" type="noConversion"/>
  <conditionalFormatting sqref="F67:F75 I67:W75 F76:W114">
    <cfRule type="cellIs" dxfId="20" priority="1" stopIfTrue="1" operator="greaterThanOrEqual">
      <formula>0.3</formula>
    </cfRule>
    <cfRule type="cellIs" dxfId="19" priority="2" stopIfTrue="1" operator="greaterThanOrEqual">
      <formula>0.2</formula>
    </cfRule>
    <cfRule type="cellIs" dxfId="18" priority="3" stopIfTrue="1" operator="greaterThanOrEqual">
      <formula>0.1</formula>
    </cfRule>
  </conditionalFormatting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2"/>
  <dimension ref="A1:X117"/>
  <sheetViews>
    <sheetView topLeftCell="A2" workbookViewId="0">
      <selection activeCell="O15" sqref="O15"/>
    </sheetView>
  </sheetViews>
  <sheetFormatPr defaultColWidth="9" defaultRowHeight="14" outlineLevelRow="1"/>
  <cols>
    <col min="1" max="1" width="9.453125" style="1" customWidth="1"/>
    <col min="2" max="2" width="10.36328125" style="1" bestFit="1" customWidth="1"/>
    <col min="3" max="3" width="12" style="1" customWidth="1"/>
    <col min="4" max="5" width="9" style="181"/>
    <col min="6" max="6" width="2.6328125" style="1" customWidth="1"/>
    <col min="7" max="16384" width="9" style="1"/>
  </cols>
  <sheetData>
    <row r="1" spans="1:9" ht="18.75" hidden="1" customHeight="1">
      <c r="A1" s="184">
        <f>基本信息!$F$3</f>
        <v>9</v>
      </c>
    </row>
    <row r="2" spans="1:9" ht="45.75" customHeight="1" thickBot="1">
      <c r="A2" s="182" t="s">
        <v>463</v>
      </c>
      <c r="B2" s="157"/>
      <c r="D2" s="180"/>
      <c r="E2" s="180"/>
      <c r="I2" s="184"/>
    </row>
    <row r="3" spans="1:9" s="160" customFormat="1" ht="29.25" customHeight="1" outlineLevel="1">
      <c r="A3" s="163" t="s">
        <v>16</v>
      </c>
      <c r="B3" s="396"/>
      <c r="C3" s="396"/>
      <c r="D3" s="1209" t="s">
        <v>118</v>
      </c>
      <c r="E3" s="1212" t="s">
        <v>460</v>
      </c>
      <c r="G3" s="1"/>
      <c r="H3" s="1"/>
    </row>
    <row r="4" spans="1:9" s="160" customFormat="1" ht="26.25" customHeight="1" outlineLevel="1">
      <c r="A4" s="161" t="s">
        <v>114</v>
      </c>
      <c r="B4" s="397"/>
      <c r="C4" s="397"/>
      <c r="D4" s="1210"/>
      <c r="E4" s="1213"/>
      <c r="G4" s="1"/>
      <c r="H4" s="1"/>
    </row>
    <row r="5" spans="1:9" s="160" customFormat="1" ht="26.25" customHeight="1" outlineLevel="1">
      <c r="A5" s="161" t="s">
        <v>115</v>
      </c>
      <c r="B5" s="397"/>
      <c r="C5" s="397"/>
      <c r="D5" s="1210"/>
      <c r="E5" s="1213"/>
      <c r="G5" s="1"/>
      <c r="H5" s="1"/>
    </row>
    <row r="6" spans="1:9" s="160" customFormat="1" ht="26.25" customHeight="1" outlineLevel="1">
      <c r="A6" s="161" t="s">
        <v>116</v>
      </c>
      <c r="B6" s="398"/>
      <c r="C6" s="398"/>
      <c r="D6" s="1210"/>
      <c r="E6" s="1213"/>
      <c r="G6" s="1"/>
      <c r="H6" s="1"/>
    </row>
    <row r="7" spans="1:9" s="160" customFormat="1" ht="26.25" customHeight="1" outlineLevel="1">
      <c r="A7" s="188" t="s">
        <v>136</v>
      </c>
      <c r="B7" s="189"/>
      <c r="C7" s="189"/>
      <c r="D7" s="1210"/>
      <c r="E7" s="1213"/>
      <c r="G7" s="1"/>
      <c r="H7" s="1"/>
    </row>
    <row r="8" spans="1:9" s="160" customFormat="1" ht="26.25" customHeight="1" outlineLevel="1" thickBot="1">
      <c r="A8" s="162" t="s">
        <v>117</v>
      </c>
      <c r="B8" s="399">
        <f>SUM(B9:B58)</f>
        <v>0</v>
      </c>
      <c r="C8" s="399">
        <f>SUM(C9:C58)</f>
        <v>0</v>
      </c>
      <c r="D8" s="1211"/>
      <c r="E8" s="1214"/>
      <c r="G8" s="1"/>
      <c r="H8" s="1"/>
    </row>
    <row r="9" spans="1:9" ht="20.25" customHeight="1" outlineLevel="1">
      <c r="A9" s="401">
        <v>0</v>
      </c>
      <c r="B9" s="400"/>
      <c r="C9" s="400"/>
      <c r="D9" s="719" t="e">
        <f t="shared" ref="D9:D58" si="0">AVERAGE(B9:C9)</f>
        <v>#DIV/0!</v>
      </c>
      <c r="E9" s="401">
        <f t="shared" ref="E9:E58" si="1">SUM(B9:C9)</f>
        <v>0</v>
      </c>
    </row>
    <row r="10" spans="1:9" ht="20.25" customHeight="1" outlineLevel="1">
      <c r="A10" s="202">
        <f>A9+1</f>
        <v>1</v>
      </c>
      <c r="B10" s="400"/>
      <c r="C10" s="400"/>
      <c r="D10" s="720" t="e">
        <f t="shared" si="0"/>
        <v>#DIV/0!</v>
      </c>
      <c r="E10" s="202">
        <f t="shared" si="1"/>
        <v>0</v>
      </c>
    </row>
    <row r="11" spans="1:9" ht="20.25" customHeight="1" outlineLevel="1">
      <c r="A11" s="202">
        <f>A10+1</f>
        <v>2</v>
      </c>
      <c r="B11" s="400"/>
      <c r="C11" s="400"/>
      <c r="D11" s="720" t="e">
        <f t="shared" si="0"/>
        <v>#DIV/0!</v>
      </c>
      <c r="E11" s="202">
        <f t="shared" si="1"/>
        <v>0</v>
      </c>
    </row>
    <row r="12" spans="1:9" ht="20.25" customHeight="1" outlineLevel="1">
      <c r="A12" s="202">
        <f t="shared" ref="A12:A58" si="2">A11+1</f>
        <v>3</v>
      </c>
      <c r="B12" s="400"/>
      <c r="C12" s="400"/>
      <c r="D12" s="720" t="e">
        <f t="shared" si="0"/>
        <v>#DIV/0!</v>
      </c>
      <c r="E12" s="202">
        <f t="shared" si="1"/>
        <v>0</v>
      </c>
    </row>
    <row r="13" spans="1:9" ht="20.25" customHeight="1" outlineLevel="1">
      <c r="A13" s="202">
        <f t="shared" si="2"/>
        <v>4</v>
      </c>
      <c r="B13" s="400"/>
      <c r="C13" s="400"/>
      <c r="D13" s="720" t="e">
        <f t="shared" si="0"/>
        <v>#DIV/0!</v>
      </c>
      <c r="E13" s="202">
        <f t="shared" si="1"/>
        <v>0</v>
      </c>
    </row>
    <row r="14" spans="1:9" ht="20.25" customHeight="1" outlineLevel="1">
      <c r="A14" s="202">
        <f t="shared" si="2"/>
        <v>5</v>
      </c>
      <c r="B14" s="204"/>
      <c r="C14" s="204"/>
      <c r="D14" s="720" t="e">
        <f t="shared" si="0"/>
        <v>#DIV/0!</v>
      </c>
      <c r="E14" s="202">
        <f t="shared" si="1"/>
        <v>0</v>
      </c>
    </row>
    <row r="15" spans="1:9" ht="20.25" customHeight="1" outlineLevel="1">
      <c r="A15" s="202">
        <f t="shared" si="2"/>
        <v>6</v>
      </c>
      <c r="B15" s="204"/>
      <c r="C15" s="204"/>
      <c r="D15" s="720" t="e">
        <f t="shared" si="0"/>
        <v>#DIV/0!</v>
      </c>
      <c r="E15" s="202">
        <f t="shared" si="1"/>
        <v>0</v>
      </c>
    </row>
    <row r="16" spans="1:9" ht="20.25" customHeight="1" outlineLevel="1">
      <c r="A16" s="202">
        <f t="shared" si="2"/>
        <v>7</v>
      </c>
      <c r="B16" s="204"/>
      <c r="C16" s="204"/>
      <c r="D16" s="720" t="e">
        <f t="shared" si="0"/>
        <v>#DIV/0!</v>
      </c>
      <c r="E16" s="202">
        <f t="shared" si="1"/>
        <v>0</v>
      </c>
    </row>
    <row r="17" spans="1:5" ht="20.25" customHeight="1" outlineLevel="1">
      <c r="A17" s="202">
        <f t="shared" si="2"/>
        <v>8</v>
      </c>
      <c r="B17" s="204"/>
      <c r="C17" s="204"/>
      <c r="D17" s="720" t="e">
        <f t="shared" si="0"/>
        <v>#DIV/0!</v>
      </c>
      <c r="E17" s="202">
        <f t="shared" si="1"/>
        <v>0</v>
      </c>
    </row>
    <row r="18" spans="1:5" ht="20.25" customHeight="1" outlineLevel="1">
      <c r="A18" s="202">
        <f t="shared" si="2"/>
        <v>9</v>
      </c>
      <c r="B18" s="204"/>
      <c r="C18" s="204"/>
      <c r="D18" s="720" t="e">
        <f t="shared" si="0"/>
        <v>#DIV/0!</v>
      </c>
      <c r="E18" s="202">
        <f t="shared" si="1"/>
        <v>0</v>
      </c>
    </row>
    <row r="19" spans="1:5" ht="20.25" customHeight="1" outlineLevel="1">
      <c r="A19" s="202">
        <f t="shared" si="2"/>
        <v>10</v>
      </c>
      <c r="B19" s="204"/>
      <c r="C19" s="204"/>
      <c r="D19" s="720" t="e">
        <f t="shared" si="0"/>
        <v>#DIV/0!</v>
      </c>
      <c r="E19" s="202">
        <f t="shared" si="1"/>
        <v>0</v>
      </c>
    </row>
    <row r="20" spans="1:5" ht="20.25" customHeight="1" outlineLevel="1">
      <c r="A20" s="202">
        <f t="shared" si="2"/>
        <v>11</v>
      </c>
      <c r="B20" s="204"/>
      <c r="C20" s="204"/>
      <c r="D20" s="720" t="e">
        <f t="shared" si="0"/>
        <v>#DIV/0!</v>
      </c>
      <c r="E20" s="202">
        <f t="shared" si="1"/>
        <v>0</v>
      </c>
    </row>
    <row r="21" spans="1:5" ht="20.25" customHeight="1" outlineLevel="1">
      <c r="A21" s="202">
        <f t="shared" si="2"/>
        <v>12</v>
      </c>
      <c r="B21" s="204"/>
      <c r="C21" s="204"/>
      <c r="D21" s="720" t="e">
        <f t="shared" si="0"/>
        <v>#DIV/0!</v>
      </c>
      <c r="E21" s="202">
        <f t="shared" si="1"/>
        <v>0</v>
      </c>
    </row>
    <row r="22" spans="1:5" ht="20.25" customHeight="1" outlineLevel="1">
      <c r="A22" s="202">
        <f t="shared" si="2"/>
        <v>13</v>
      </c>
      <c r="B22" s="204"/>
      <c r="C22" s="204"/>
      <c r="D22" s="720" t="e">
        <f t="shared" si="0"/>
        <v>#DIV/0!</v>
      </c>
      <c r="E22" s="202">
        <f t="shared" si="1"/>
        <v>0</v>
      </c>
    </row>
    <row r="23" spans="1:5" ht="20.25" customHeight="1" outlineLevel="1">
      <c r="A23" s="202">
        <f t="shared" si="2"/>
        <v>14</v>
      </c>
      <c r="B23" s="204"/>
      <c r="C23" s="204"/>
      <c r="D23" s="720" t="e">
        <f t="shared" si="0"/>
        <v>#DIV/0!</v>
      </c>
      <c r="E23" s="202">
        <f t="shared" si="1"/>
        <v>0</v>
      </c>
    </row>
    <row r="24" spans="1:5" ht="20.25" customHeight="1" outlineLevel="1">
      <c r="A24" s="202">
        <f t="shared" si="2"/>
        <v>15</v>
      </c>
      <c r="B24" s="204"/>
      <c r="C24" s="204"/>
      <c r="D24" s="720" t="e">
        <f t="shared" si="0"/>
        <v>#DIV/0!</v>
      </c>
      <c r="E24" s="202">
        <f t="shared" si="1"/>
        <v>0</v>
      </c>
    </row>
    <row r="25" spans="1:5" ht="20.25" customHeight="1" outlineLevel="1">
      <c r="A25" s="202">
        <f t="shared" si="2"/>
        <v>16</v>
      </c>
      <c r="B25" s="204"/>
      <c r="C25" s="204"/>
      <c r="D25" s="720" t="e">
        <f t="shared" si="0"/>
        <v>#DIV/0!</v>
      </c>
      <c r="E25" s="202">
        <f t="shared" si="1"/>
        <v>0</v>
      </c>
    </row>
    <row r="26" spans="1:5" ht="20.25" customHeight="1" outlineLevel="1">
      <c r="A26" s="202">
        <f t="shared" si="2"/>
        <v>17</v>
      </c>
      <c r="B26" s="204"/>
      <c r="C26" s="204"/>
      <c r="D26" s="720" t="e">
        <f t="shared" si="0"/>
        <v>#DIV/0!</v>
      </c>
      <c r="E26" s="202">
        <f t="shared" si="1"/>
        <v>0</v>
      </c>
    </row>
    <row r="27" spans="1:5" ht="20.25" customHeight="1" outlineLevel="1">
      <c r="A27" s="202">
        <f t="shared" si="2"/>
        <v>18</v>
      </c>
      <c r="B27" s="204"/>
      <c r="C27" s="204"/>
      <c r="D27" s="720" t="e">
        <f t="shared" si="0"/>
        <v>#DIV/0!</v>
      </c>
      <c r="E27" s="202">
        <f t="shared" si="1"/>
        <v>0</v>
      </c>
    </row>
    <row r="28" spans="1:5" ht="20.25" customHeight="1" outlineLevel="1">
      <c r="A28" s="202">
        <f t="shared" si="2"/>
        <v>19</v>
      </c>
      <c r="B28" s="204"/>
      <c r="C28" s="204"/>
      <c r="D28" s="720" t="e">
        <f t="shared" si="0"/>
        <v>#DIV/0!</v>
      </c>
      <c r="E28" s="202">
        <f t="shared" si="1"/>
        <v>0</v>
      </c>
    </row>
    <row r="29" spans="1:5" ht="20.25" customHeight="1" outlineLevel="1">
      <c r="A29" s="202">
        <f t="shared" si="2"/>
        <v>20</v>
      </c>
      <c r="B29" s="204"/>
      <c r="C29" s="204"/>
      <c r="D29" s="720" t="e">
        <f t="shared" si="0"/>
        <v>#DIV/0!</v>
      </c>
      <c r="E29" s="202">
        <f t="shared" si="1"/>
        <v>0</v>
      </c>
    </row>
    <row r="30" spans="1:5" ht="20.25" customHeight="1" outlineLevel="1">
      <c r="A30" s="202">
        <f t="shared" si="2"/>
        <v>21</v>
      </c>
      <c r="B30" s="204"/>
      <c r="C30" s="204"/>
      <c r="D30" s="720" t="e">
        <f t="shared" si="0"/>
        <v>#DIV/0!</v>
      </c>
      <c r="E30" s="202">
        <f t="shared" si="1"/>
        <v>0</v>
      </c>
    </row>
    <row r="31" spans="1:5" ht="20.25" customHeight="1" outlineLevel="1">
      <c r="A31" s="202">
        <f t="shared" si="2"/>
        <v>22</v>
      </c>
      <c r="B31" s="204"/>
      <c r="C31" s="204"/>
      <c r="D31" s="720" t="e">
        <f t="shared" si="0"/>
        <v>#DIV/0!</v>
      </c>
      <c r="E31" s="202">
        <f t="shared" si="1"/>
        <v>0</v>
      </c>
    </row>
    <row r="32" spans="1:5" ht="20.25" customHeight="1" outlineLevel="1">
      <c r="A32" s="202">
        <f t="shared" si="2"/>
        <v>23</v>
      </c>
      <c r="B32" s="204"/>
      <c r="C32" s="204"/>
      <c r="D32" s="720" t="e">
        <f t="shared" si="0"/>
        <v>#DIV/0!</v>
      </c>
      <c r="E32" s="202">
        <f t="shared" si="1"/>
        <v>0</v>
      </c>
    </row>
    <row r="33" spans="1:5" ht="20.25" customHeight="1" outlineLevel="1">
      <c r="A33" s="202">
        <f t="shared" si="2"/>
        <v>24</v>
      </c>
      <c r="B33" s="204"/>
      <c r="C33" s="204"/>
      <c r="D33" s="720" t="e">
        <f t="shared" si="0"/>
        <v>#DIV/0!</v>
      </c>
      <c r="E33" s="202">
        <f t="shared" si="1"/>
        <v>0</v>
      </c>
    </row>
    <row r="34" spans="1:5" ht="20.25" customHeight="1" outlineLevel="1">
      <c r="A34" s="202">
        <f t="shared" si="2"/>
        <v>25</v>
      </c>
      <c r="B34" s="204"/>
      <c r="C34" s="204"/>
      <c r="D34" s="720" t="e">
        <f t="shared" si="0"/>
        <v>#DIV/0!</v>
      </c>
      <c r="E34" s="202">
        <f t="shared" si="1"/>
        <v>0</v>
      </c>
    </row>
    <row r="35" spans="1:5" ht="20.25" customHeight="1" outlineLevel="1">
      <c r="A35" s="202">
        <f t="shared" si="2"/>
        <v>26</v>
      </c>
      <c r="B35" s="204"/>
      <c r="C35" s="204"/>
      <c r="D35" s="720" t="e">
        <f t="shared" si="0"/>
        <v>#DIV/0!</v>
      </c>
      <c r="E35" s="202">
        <f t="shared" si="1"/>
        <v>0</v>
      </c>
    </row>
    <row r="36" spans="1:5" ht="20.25" customHeight="1" outlineLevel="1">
      <c r="A36" s="202">
        <f t="shared" si="2"/>
        <v>27</v>
      </c>
      <c r="B36" s="204"/>
      <c r="C36" s="204"/>
      <c r="D36" s="720" t="e">
        <f t="shared" si="0"/>
        <v>#DIV/0!</v>
      </c>
      <c r="E36" s="202">
        <f t="shared" si="1"/>
        <v>0</v>
      </c>
    </row>
    <row r="37" spans="1:5" ht="20.25" customHeight="1" outlineLevel="1">
      <c r="A37" s="202">
        <f t="shared" si="2"/>
        <v>28</v>
      </c>
      <c r="B37" s="204"/>
      <c r="C37" s="204"/>
      <c r="D37" s="720" t="e">
        <f t="shared" si="0"/>
        <v>#DIV/0!</v>
      </c>
      <c r="E37" s="202">
        <f t="shared" si="1"/>
        <v>0</v>
      </c>
    </row>
    <row r="38" spans="1:5" ht="20.25" customHeight="1" outlineLevel="1">
      <c r="A38" s="202">
        <f t="shared" si="2"/>
        <v>29</v>
      </c>
      <c r="B38" s="204"/>
      <c r="C38" s="204"/>
      <c r="D38" s="720" t="e">
        <f t="shared" si="0"/>
        <v>#DIV/0!</v>
      </c>
      <c r="E38" s="202">
        <f t="shared" si="1"/>
        <v>0</v>
      </c>
    </row>
    <row r="39" spans="1:5" ht="20.25" customHeight="1" outlineLevel="1">
      <c r="A39" s="202">
        <f t="shared" si="2"/>
        <v>30</v>
      </c>
      <c r="B39" s="204"/>
      <c r="C39" s="204"/>
      <c r="D39" s="720" t="e">
        <f t="shared" si="0"/>
        <v>#DIV/0!</v>
      </c>
      <c r="E39" s="202">
        <f t="shared" si="1"/>
        <v>0</v>
      </c>
    </row>
    <row r="40" spans="1:5" ht="20.25" customHeight="1" outlineLevel="1">
      <c r="A40" s="202">
        <f t="shared" si="2"/>
        <v>31</v>
      </c>
      <c r="B40" s="204"/>
      <c r="C40" s="204"/>
      <c r="D40" s="720" t="e">
        <f t="shared" si="0"/>
        <v>#DIV/0!</v>
      </c>
      <c r="E40" s="202">
        <f t="shared" si="1"/>
        <v>0</v>
      </c>
    </row>
    <row r="41" spans="1:5" ht="20.25" customHeight="1" outlineLevel="1">
      <c r="A41" s="202">
        <f t="shared" si="2"/>
        <v>32</v>
      </c>
      <c r="B41" s="204"/>
      <c r="C41" s="204"/>
      <c r="D41" s="720" t="e">
        <f t="shared" si="0"/>
        <v>#DIV/0!</v>
      </c>
      <c r="E41" s="202">
        <f t="shared" si="1"/>
        <v>0</v>
      </c>
    </row>
    <row r="42" spans="1:5" ht="20.25" customHeight="1" outlineLevel="1">
      <c r="A42" s="202">
        <f t="shared" si="2"/>
        <v>33</v>
      </c>
      <c r="B42" s="204"/>
      <c r="C42" s="204"/>
      <c r="D42" s="720" t="e">
        <f t="shared" si="0"/>
        <v>#DIV/0!</v>
      </c>
      <c r="E42" s="202">
        <f t="shared" si="1"/>
        <v>0</v>
      </c>
    </row>
    <row r="43" spans="1:5" ht="20.25" customHeight="1" outlineLevel="1">
      <c r="A43" s="202">
        <f t="shared" si="2"/>
        <v>34</v>
      </c>
      <c r="B43" s="204"/>
      <c r="C43" s="204"/>
      <c r="D43" s="720" t="e">
        <f t="shared" si="0"/>
        <v>#DIV/0!</v>
      </c>
      <c r="E43" s="202">
        <f t="shared" si="1"/>
        <v>0</v>
      </c>
    </row>
    <row r="44" spans="1:5" ht="20.25" customHeight="1" outlineLevel="1">
      <c r="A44" s="202">
        <f t="shared" si="2"/>
        <v>35</v>
      </c>
      <c r="B44" s="204"/>
      <c r="C44" s="204"/>
      <c r="D44" s="720" t="e">
        <f t="shared" si="0"/>
        <v>#DIV/0!</v>
      </c>
      <c r="E44" s="202">
        <f t="shared" si="1"/>
        <v>0</v>
      </c>
    </row>
    <row r="45" spans="1:5" ht="20.25" customHeight="1" outlineLevel="1">
      <c r="A45" s="202">
        <f t="shared" si="2"/>
        <v>36</v>
      </c>
      <c r="B45" s="204"/>
      <c r="C45" s="204"/>
      <c r="D45" s="720" t="e">
        <f t="shared" si="0"/>
        <v>#DIV/0!</v>
      </c>
      <c r="E45" s="202">
        <f t="shared" si="1"/>
        <v>0</v>
      </c>
    </row>
    <row r="46" spans="1:5" ht="20.25" customHeight="1" outlineLevel="1">
      <c r="A46" s="202">
        <f t="shared" si="2"/>
        <v>37</v>
      </c>
      <c r="B46" s="204"/>
      <c r="C46" s="204"/>
      <c r="D46" s="720" t="e">
        <f t="shared" si="0"/>
        <v>#DIV/0!</v>
      </c>
      <c r="E46" s="202">
        <f t="shared" si="1"/>
        <v>0</v>
      </c>
    </row>
    <row r="47" spans="1:5" ht="20.25" customHeight="1" outlineLevel="1">
      <c r="A47" s="202">
        <f t="shared" si="2"/>
        <v>38</v>
      </c>
      <c r="B47" s="204"/>
      <c r="C47" s="204"/>
      <c r="D47" s="720" t="e">
        <f t="shared" si="0"/>
        <v>#DIV/0!</v>
      </c>
      <c r="E47" s="202">
        <f t="shared" si="1"/>
        <v>0</v>
      </c>
    </row>
    <row r="48" spans="1:5" ht="20.25" customHeight="1" outlineLevel="1">
      <c r="A48" s="202">
        <f t="shared" si="2"/>
        <v>39</v>
      </c>
      <c r="B48" s="204"/>
      <c r="C48" s="204"/>
      <c r="D48" s="720" t="e">
        <f t="shared" si="0"/>
        <v>#DIV/0!</v>
      </c>
      <c r="E48" s="202">
        <f t="shared" si="1"/>
        <v>0</v>
      </c>
    </row>
    <row r="49" spans="1:5" ht="20.25" customHeight="1" outlineLevel="1">
      <c r="A49" s="202">
        <f t="shared" si="2"/>
        <v>40</v>
      </c>
      <c r="B49" s="204"/>
      <c r="C49" s="204"/>
      <c r="D49" s="720" t="e">
        <f t="shared" si="0"/>
        <v>#DIV/0!</v>
      </c>
      <c r="E49" s="202">
        <f t="shared" si="1"/>
        <v>0</v>
      </c>
    </row>
    <row r="50" spans="1:5" ht="20.25" customHeight="1" outlineLevel="1">
      <c r="A50" s="202">
        <f t="shared" si="2"/>
        <v>41</v>
      </c>
      <c r="B50" s="204"/>
      <c r="C50" s="204"/>
      <c r="D50" s="720" t="e">
        <f t="shared" si="0"/>
        <v>#DIV/0!</v>
      </c>
      <c r="E50" s="202">
        <f t="shared" si="1"/>
        <v>0</v>
      </c>
    </row>
    <row r="51" spans="1:5" ht="20.25" customHeight="1" outlineLevel="1">
      <c r="A51" s="202">
        <f t="shared" si="2"/>
        <v>42</v>
      </c>
      <c r="B51" s="204"/>
      <c r="C51" s="204"/>
      <c r="D51" s="720" t="e">
        <f t="shared" si="0"/>
        <v>#DIV/0!</v>
      </c>
      <c r="E51" s="202">
        <f t="shared" si="1"/>
        <v>0</v>
      </c>
    </row>
    <row r="52" spans="1:5" ht="20.25" customHeight="1" outlineLevel="1">
      <c r="A52" s="202">
        <f t="shared" si="2"/>
        <v>43</v>
      </c>
      <c r="B52" s="204"/>
      <c r="C52" s="204"/>
      <c r="D52" s="720" t="e">
        <f t="shared" si="0"/>
        <v>#DIV/0!</v>
      </c>
      <c r="E52" s="202">
        <f t="shared" si="1"/>
        <v>0</v>
      </c>
    </row>
    <row r="53" spans="1:5" ht="20.25" customHeight="1" outlineLevel="1">
      <c r="A53" s="202">
        <f t="shared" si="2"/>
        <v>44</v>
      </c>
      <c r="B53" s="204"/>
      <c r="C53" s="204"/>
      <c r="D53" s="720" t="e">
        <f t="shared" si="0"/>
        <v>#DIV/0!</v>
      </c>
      <c r="E53" s="202">
        <f t="shared" si="1"/>
        <v>0</v>
      </c>
    </row>
    <row r="54" spans="1:5" ht="20.25" customHeight="1" outlineLevel="1">
      <c r="A54" s="202">
        <f t="shared" si="2"/>
        <v>45</v>
      </c>
      <c r="B54" s="204"/>
      <c r="C54" s="204"/>
      <c r="D54" s="720" t="e">
        <f t="shared" si="0"/>
        <v>#DIV/0!</v>
      </c>
      <c r="E54" s="202">
        <f t="shared" si="1"/>
        <v>0</v>
      </c>
    </row>
    <row r="55" spans="1:5" ht="20.25" customHeight="1" outlineLevel="1">
      <c r="A55" s="202">
        <f t="shared" si="2"/>
        <v>46</v>
      </c>
      <c r="B55" s="204"/>
      <c r="C55" s="204"/>
      <c r="D55" s="720" t="e">
        <f t="shared" si="0"/>
        <v>#DIV/0!</v>
      </c>
      <c r="E55" s="202">
        <f t="shared" si="1"/>
        <v>0</v>
      </c>
    </row>
    <row r="56" spans="1:5" ht="20.25" customHeight="1" outlineLevel="1">
      <c r="A56" s="202">
        <f t="shared" si="2"/>
        <v>47</v>
      </c>
      <c r="B56" s="204"/>
      <c r="C56" s="204"/>
      <c r="D56" s="720" t="e">
        <f t="shared" si="0"/>
        <v>#DIV/0!</v>
      </c>
      <c r="E56" s="202">
        <f t="shared" si="1"/>
        <v>0</v>
      </c>
    </row>
    <row r="57" spans="1:5" ht="20.25" customHeight="1" outlineLevel="1">
      <c r="A57" s="202">
        <f t="shared" si="2"/>
        <v>48</v>
      </c>
      <c r="B57" s="204"/>
      <c r="C57" s="204"/>
      <c r="D57" s="720" t="e">
        <f t="shared" si="0"/>
        <v>#DIV/0!</v>
      </c>
      <c r="E57" s="202">
        <f t="shared" si="1"/>
        <v>0</v>
      </c>
    </row>
    <row r="58" spans="1:5" ht="20.25" customHeight="1" outlineLevel="1" thickBot="1">
      <c r="A58" s="203">
        <f t="shared" si="2"/>
        <v>49</v>
      </c>
      <c r="B58" s="205"/>
      <c r="C58" s="205"/>
      <c r="D58" s="721" t="e">
        <f t="shared" si="0"/>
        <v>#DIV/0!</v>
      </c>
      <c r="E58" s="203">
        <f t="shared" si="1"/>
        <v>0</v>
      </c>
    </row>
    <row r="59" spans="1:5" ht="20.25" customHeight="1" outlineLevel="1">
      <c r="D59" s="1"/>
      <c r="E59" s="1"/>
    </row>
    <row r="60" spans="1:5" ht="36.75" customHeight="1" thickBot="1">
      <c r="A60" s="182" t="s">
        <v>464</v>
      </c>
    </row>
    <row r="61" spans="1:5" ht="25.5" customHeight="1" outlineLevel="1">
      <c r="A61" s="164" t="s">
        <v>16</v>
      </c>
      <c r="B61" s="167">
        <f t="shared" ref="B61:C65" si="3">B3</f>
        <v>0</v>
      </c>
      <c r="C61" s="167">
        <f t="shared" si="3"/>
        <v>0</v>
      </c>
      <c r="D61" s="1215" t="s">
        <v>118</v>
      </c>
      <c r="E61" s="1212" t="s">
        <v>460</v>
      </c>
    </row>
    <row r="62" spans="1:5" ht="26.25" customHeight="1" outlineLevel="1">
      <c r="A62" s="165" t="s">
        <v>114</v>
      </c>
      <c r="B62" s="168">
        <f t="shared" si="3"/>
        <v>0</v>
      </c>
      <c r="C62" s="168">
        <f t="shared" si="3"/>
        <v>0</v>
      </c>
      <c r="D62" s="1216"/>
      <c r="E62" s="1213"/>
    </row>
    <row r="63" spans="1:5" ht="26.25" customHeight="1" outlineLevel="1">
      <c r="A63" s="165" t="s">
        <v>115</v>
      </c>
      <c r="B63" s="168">
        <f t="shared" si="3"/>
        <v>0</v>
      </c>
      <c r="C63" s="168">
        <f t="shared" si="3"/>
        <v>0</v>
      </c>
      <c r="D63" s="1216"/>
      <c r="E63" s="1213"/>
    </row>
    <row r="64" spans="1:5" ht="26.25" customHeight="1" outlineLevel="1">
      <c r="A64" s="165" t="s">
        <v>116</v>
      </c>
      <c r="B64" s="168">
        <f t="shared" si="3"/>
        <v>0</v>
      </c>
      <c r="C64" s="168">
        <f t="shared" si="3"/>
        <v>0</v>
      </c>
      <c r="D64" s="1216"/>
      <c r="E64" s="1213"/>
    </row>
    <row r="65" spans="1:24" ht="26.25" customHeight="1" outlineLevel="1">
      <c r="A65" s="185" t="s">
        <v>136</v>
      </c>
      <c r="B65" s="190">
        <f t="shared" si="3"/>
        <v>0</v>
      </c>
      <c r="C65" s="190">
        <f t="shared" si="3"/>
        <v>0</v>
      </c>
      <c r="D65" s="1216"/>
      <c r="E65" s="1213"/>
    </row>
    <row r="66" spans="1:24" ht="26.25" customHeight="1" outlineLevel="1" thickBot="1">
      <c r="A66" s="166" t="s">
        <v>117</v>
      </c>
      <c r="B66" s="206">
        <f>SUM(B67:B117)</f>
        <v>0</v>
      </c>
      <c r="C66" s="206">
        <f>SUM(C67:C117)</f>
        <v>0</v>
      </c>
      <c r="D66" s="1217"/>
      <c r="E66" s="1214"/>
    </row>
    <row r="67" spans="1:24" ht="19.5" customHeight="1" outlineLevel="1">
      <c r="A67" s="403">
        <f>Template!A10</f>
        <v>45679</v>
      </c>
      <c r="B67" s="402"/>
      <c r="C67" s="402"/>
      <c r="D67" s="719" t="e">
        <f t="shared" ref="D67:D117" si="4">AVERAGE(B67:C67)</f>
        <v>#DIV/0!</v>
      </c>
      <c r="E67" s="401">
        <f t="shared" ref="E67:E117" si="5">SUM(B67:C67)</f>
        <v>0</v>
      </c>
      <c r="F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9"/>
    </row>
    <row r="68" spans="1:24" ht="19.5" customHeight="1" outlineLevel="1">
      <c r="A68" s="199">
        <f>A67+1</f>
        <v>45680</v>
      </c>
      <c r="B68" s="402"/>
      <c r="C68" s="402"/>
      <c r="D68" s="720" t="e">
        <f t="shared" si="4"/>
        <v>#DIV/0!</v>
      </c>
      <c r="E68" s="202">
        <f t="shared" si="5"/>
        <v>0</v>
      </c>
      <c r="F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9"/>
    </row>
    <row r="69" spans="1:24" ht="19.5" customHeight="1" outlineLevel="1">
      <c r="A69" s="199">
        <f t="shared" ref="A69:A117" si="6">A68+1</f>
        <v>45681</v>
      </c>
      <c r="B69" s="402"/>
      <c r="C69" s="402"/>
      <c r="D69" s="720" t="e">
        <f t="shared" si="4"/>
        <v>#DIV/0!</v>
      </c>
      <c r="E69" s="202">
        <f t="shared" si="5"/>
        <v>0</v>
      </c>
      <c r="F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9"/>
    </row>
    <row r="70" spans="1:24" ht="19.5" customHeight="1" outlineLevel="1">
      <c r="A70" s="199">
        <f t="shared" si="6"/>
        <v>45682</v>
      </c>
      <c r="B70" s="402"/>
      <c r="C70" s="402"/>
      <c r="D70" s="720" t="e">
        <f t="shared" si="4"/>
        <v>#DIV/0!</v>
      </c>
      <c r="E70" s="202">
        <f t="shared" si="5"/>
        <v>0</v>
      </c>
      <c r="F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9"/>
    </row>
    <row r="71" spans="1:24" ht="19.5" customHeight="1" outlineLevel="1">
      <c r="A71" s="199">
        <f t="shared" si="6"/>
        <v>45683</v>
      </c>
      <c r="B71" s="402"/>
      <c r="C71" s="402"/>
      <c r="D71" s="720" t="e">
        <f t="shared" si="4"/>
        <v>#DIV/0!</v>
      </c>
      <c r="E71" s="202">
        <f t="shared" si="5"/>
        <v>0</v>
      </c>
      <c r="F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9"/>
    </row>
    <row r="72" spans="1:24" ht="19.5" customHeight="1" outlineLevel="1">
      <c r="A72" s="199">
        <f t="shared" si="6"/>
        <v>45684</v>
      </c>
      <c r="B72" s="207"/>
      <c r="C72" s="207"/>
      <c r="D72" s="720" t="e">
        <f t="shared" si="4"/>
        <v>#DIV/0!</v>
      </c>
      <c r="E72" s="202">
        <f t="shared" si="5"/>
        <v>0</v>
      </c>
      <c r="F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9"/>
    </row>
    <row r="73" spans="1:24" ht="19.5" customHeight="1" outlineLevel="1">
      <c r="A73" s="199">
        <f t="shared" si="6"/>
        <v>45685</v>
      </c>
      <c r="B73" s="207"/>
      <c r="C73" s="207"/>
      <c r="D73" s="720" t="e">
        <f t="shared" si="4"/>
        <v>#DIV/0!</v>
      </c>
      <c r="E73" s="202">
        <f t="shared" si="5"/>
        <v>0</v>
      </c>
      <c r="F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9"/>
    </row>
    <row r="74" spans="1:24" ht="19.5" customHeight="1" outlineLevel="1">
      <c r="A74" s="199">
        <f t="shared" si="6"/>
        <v>45686</v>
      </c>
      <c r="B74" s="207"/>
      <c r="C74" s="207"/>
      <c r="D74" s="720" t="e">
        <f t="shared" si="4"/>
        <v>#DIV/0!</v>
      </c>
      <c r="E74" s="202">
        <f t="shared" si="5"/>
        <v>0</v>
      </c>
      <c r="F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9"/>
    </row>
    <row r="75" spans="1:24" ht="19.5" customHeight="1" outlineLevel="1">
      <c r="A75" s="199">
        <f t="shared" si="6"/>
        <v>45687</v>
      </c>
      <c r="B75" s="207"/>
      <c r="C75" s="207"/>
      <c r="D75" s="720" t="e">
        <f t="shared" si="4"/>
        <v>#DIV/0!</v>
      </c>
      <c r="E75" s="202">
        <f t="shared" si="5"/>
        <v>0</v>
      </c>
      <c r="F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9"/>
    </row>
    <row r="76" spans="1:24" ht="19.5" customHeight="1" outlineLevel="1">
      <c r="A76" s="199">
        <f t="shared" si="6"/>
        <v>45688</v>
      </c>
      <c r="B76" s="207"/>
      <c r="C76" s="207"/>
      <c r="D76" s="720" t="e">
        <f t="shared" si="4"/>
        <v>#DIV/0!</v>
      </c>
      <c r="E76" s="202">
        <f t="shared" si="5"/>
        <v>0</v>
      </c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9"/>
    </row>
    <row r="77" spans="1:24" ht="19.5" customHeight="1" outlineLevel="1">
      <c r="A77" s="199">
        <f t="shared" si="6"/>
        <v>45689</v>
      </c>
      <c r="B77" s="207"/>
      <c r="C77" s="207"/>
      <c r="D77" s="720" t="e">
        <f t="shared" si="4"/>
        <v>#DIV/0!</v>
      </c>
      <c r="E77" s="202">
        <f t="shared" si="5"/>
        <v>0</v>
      </c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9"/>
    </row>
    <row r="78" spans="1:24" ht="19.5" customHeight="1" outlineLevel="1">
      <c r="A78" s="199">
        <f t="shared" si="6"/>
        <v>45690</v>
      </c>
      <c r="B78" s="207"/>
      <c r="C78" s="207"/>
      <c r="D78" s="720" t="e">
        <f t="shared" si="4"/>
        <v>#DIV/0!</v>
      </c>
      <c r="E78" s="202">
        <f t="shared" si="5"/>
        <v>0</v>
      </c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9"/>
    </row>
    <row r="79" spans="1:24" ht="19.5" customHeight="1" outlineLevel="1">
      <c r="A79" s="199">
        <f t="shared" si="6"/>
        <v>45691</v>
      </c>
      <c r="B79" s="207"/>
      <c r="C79" s="207"/>
      <c r="D79" s="720" t="e">
        <f t="shared" si="4"/>
        <v>#DIV/0!</v>
      </c>
      <c r="E79" s="202">
        <f t="shared" si="5"/>
        <v>0</v>
      </c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9"/>
    </row>
    <row r="80" spans="1:24" ht="19.5" customHeight="1" outlineLevel="1">
      <c r="A80" s="199">
        <f t="shared" si="6"/>
        <v>45692</v>
      </c>
      <c r="B80" s="207"/>
      <c r="C80" s="207"/>
      <c r="D80" s="720" t="e">
        <f t="shared" si="4"/>
        <v>#DIV/0!</v>
      </c>
      <c r="E80" s="202">
        <f t="shared" si="5"/>
        <v>0</v>
      </c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9"/>
    </row>
    <row r="81" spans="1:24" ht="19.5" customHeight="1" outlineLevel="1">
      <c r="A81" s="199">
        <f t="shared" si="6"/>
        <v>45693</v>
      </c>
      <c r="B81" s="207"/>
      <c r="C81" s="207"/>
      <c r="D81" s="720" t="e">
        <f t="shared" si="4"/>
        <v>#DIV/0!</v>
      </c>
      <c r="E81" s="202">
        <f t="shared" si="5"/>
        <v>0</v>
      </c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9"/>
    </row>
    <row r="82" spans="1:24" ht="19.5" customHeight="1" outlineLevel="1">
      <c r="A82" s="199">
        <f t="shared" si="6"/>
        <v>45694</v>
      </c>
      <c r="B82" s="207"/>
      <c r="C82" s="207"/>
      <c r="D82" s="720" t="e">
        <f t="shared" si="4"/>
        <v>#DIV/0!</v>
      </c>
      <c r="E82" s="202">
        <f t="shared" si="5"/>
        <v>0</v>
      </c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9"/>
    </row>
    <row r="83" spans="1:24" ht="19.5" customHeight="1" outlineLevel="1">
      <c r="A83" s="199">
        <f t="shared" si="6"/>
        <v>45695</v>
      </c>
      <c r="B83" s="207"/>
      <c r="C83" s="207"/>
      <c r="D83" s="720" t="e">
        <f t="shared" si="4"/>
        <v>#DIV/0!</v>
      </c>
      <c r="E83" s="202">
        <f t="shared" si="5"/>
        <v>0</v>
      </c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9"/>
    </row>
    <row r="84" spans="1:24" ht="19.5" customHeight="1" outlineLevel="1">
      <c r="A84" s="199">
        <f t="shared" si="6"/>
        <v>45696</v>
      </c>
      <c r="B84" s="207"/>
      <c r="C84" s="207"/>
      <c r="D84" s="720" t="e">
        <f t="shared" si="4"/>
        <v>#DIV/0!</v>
      </c>
      <c r="E84" s="202">
        <f t="shared" si="5"/>
        <v>0</v>
      </c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9"/>
    </row>
    <row r="85" spans="1:24" ht="19.5" customHeight="1" outlineLevel="1">
      <c r="A85" s="199">
        <f t="shared" si="6"/>
        <v>45697</v>
      </c>
      <c r="B85" s="207"/>
      <c r="C85" s="207"/>
      <c r="D85" s="720" t="e">
        <f t="shared" si="4"/>
        <v>#DIV/0!</v>
      </c>
      <c r="E85" s="202">
        <f t="shared" si="5"/>
        <v>0</v>
      </c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9"/>
    </row>
    <row r="86" spans="1:24" ht="19.5" customHeight="1" outlineLevel="1">
      <c r="A86" s="199">
        <f t="shared" si="6"/>
        <v>45698</v>
      </c>
      <c r="B86" s="207"/>
      <c r="C86" s="207"/>
      <c r="D86" s="720" t="e">
        <f t="shared" si="4"/>
        <v>#DIV/0!</v>
      </c>
      <c r="E86" s="202">
        <f t="shared" si="5"/>
        <v>0</v>
      </c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9"/>
    </row>
    <row r="87" spans="1:24" ht="19.5" customHeight="1" outlineLevel="1">
      <c r="A87" s="199">
        <f t="shared" si="6"/>
        <v>45699</v>
      </c>
      <c r="B87" s="207"/>
      <c r="C87" s="207"/>
      <c r="D87" s="720" t="e">
        <f t="shared" si="4"/>
        <v>#DIV/0!</v>
      </c>
      <c r="E87" s="202">
        <f t="shared" si="5"/>
        <v>0</v>
      </c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9"/>
    </row>
    <row r="88" spans="1:24" ht="19.5" customHeight="1" outlineLevel="1">
      <c r="A88" s="199">
        <f t="shared" si="6"/>
        <v>45700</v>
      </c>
      <c r="B88" s="207"/>
      <c r="C88" s="207"/>
      <c r="D88" s="720" t="e">
        <f t="shared" si="4"/>
        <v>#DIV/0!</v>
      </c>
      <c r="E88" s="202">
        <f t="shared" si="5"/>
        <v>0</v>
      </c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9"/>
    </row>
    <row r="89" spans="1:24" ht="19.5" customHeight="1" outlineLevel="1">
      <c r="A89" s="199">
        <f t="shared" si="6"/>
        <v>45701</v>
      </c>
      <c r="B89" s="207"/>
      <c r="C89" s="207"/>
      <c r="D89" s="720" t="e">
        <f t="shared" si="4"/>
        <v>#DIV/0!</v>
      </c>
      <c r="E89" s="202">
        <f t="shared" si="5"/>
        <v>0</v>
      </c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9"/>
    </row>
    <row r="90" spans="1:24" ht="19.5" customHeight="1" outlineLevel="1">
      <c r="A90" s="199">
        <f t="shared" si="6"/>
        <v>45702</v>
      </c>
      <c r="B90" s="207"/>
      <c r="C90" s="207"/>
      <c r="D90" s="720" t="e">
        <f t="shared" si="4"/>
        <v>#DIV/0!</v>
      </c>
      <c r="E90" s="202">
        <f t="shared" si="5"/>
        <v>0</v>
      </c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9"/>
    </row>
    <row r="91" spans="1:24" ht="19.5" customHeight="1" outlineLevel="1">
      <c r="A91" s="199">
        <f t="shared" si="6"/>
        <v>45703</v>
      </c>
      <c r="B91" s="207"/>
      <c r="C91" s="207"/>
      <c r="D91" s="720" t="e">
        <f t="shared" si="4"/>
        <v>#DIV/0!</v>
      </c>
      <c r="E91" s="202">
        <f t="shared" si="5"/>
        <v>0</v>
      </c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9"/>
    </row>
    <row r="92" spans="1:24" ht="19.5" customHeight="1" outlineLevel="1">
      <c r="A92" s="199">
        <f t="shared" si="6"/>
        <v>45704</v>
      </c>
      <c r="B92" s="207"/>
      <c r="C92" s="207"/>
      <c r="D92" s="720" t="e">
        <f t="shared" si="4"/>
        <v>#DIV/0!</v>
      </c>
      <c r="E92" s="202">
        <f t="shared" si="5"/>
        <v>0</v>
      </c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9"/>
    </row>
    <row r="93" spans="1:24" ht="19.5" customHeight="1" outlineLevel="1">
      <c r="A93" s="199">
        <f t="shared" si="6"/>
        <v>45705</v>
      </c>
      <c r="B93" s="207"/>
      <c r="C93" s="207"/>
      <c r="D93" s="720" t="e">
        <f t="shared" si="4"/>
        <v>#DIV/0!</v>
      </c>
      <c r="E93" s="202">
        <f t="shared" si="5"/>
        <v>0</v>
      </c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9"/>
    </row>
    <row r="94" spans="1:24" ht="19.5" customHeight="1" outlineLevel="1">
      <c r="A94" s="199">
        <f t="shared" si="6"/>
        <v>45706</v>
      </c>
      <c r="B94" s="207"/>
      <c r="C94" s="207"/>
      <c r="D94" s="720" t="e">
        <f t="shared" si="4"/>
        <v>#DIV/0!</v>
      </c>
      <c r="E94" s="202">
        <f t="shared" si="5"/>
        <v>0</v>
      </c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9"/>
    </row>
    <row r="95" spans="1:24" ht="19.5" customHeight="1" outlineLevel="1">
      <c r="A95" s="199">
        <f t="shared" si="6"/>
        <v>45707</v>
      </c>
      <c r="B95" s="207"/>
      <c r="C95" s="207"/>
      <c r="D95" s="720" t="e">
        <f t="shared" si="4"/>
        <v>#DIV/0!</v>
      </c>
      <c r="E95" s="202">
        <f t="shared" si="5"/>
        <v>0</v>
      </c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9"/>
    </row>
    <row r="96" spans="1:24" ht="19.5" customHeight="1" outlineLevel="1">
      <c r="A96" s="199">
        <f t="shared" si="6"/>
        <v>45708</v>
      </c>
      <c r="B96" s="207"/>
      <c r="C96" s="207"/>
      <c r="D96" s="720" t="e">
        <f t="shared" si="4"/>
        <v>#DIV/0!</v>
      </c>
      <c r="E96" s="202">
        <f t="shared" si="5"/>
        <v>0</v>
      </c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9"/>
    </row>
    <row r="97" spans="1:24" ht="19.5" customHeight="1" outlineLevel="1">
      <c r="A97" s="199">
        <f t="shared" si="6"/>
        <v>45709</v>
      </c>
      <c r="B97" s="207"/>
      <c r="C97" s="207"/>
      <c r="D97" s="720" t="e">
        <f t="shared" si="4"/>
        <v>#DIV/0!</v>
      </c>
      <c r="E97" s="202">
        <f t="shared" si="5"/>
        <v>0</v>
      </c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9"/>
    </row>
    <row r="98" spans="1:24" ht="19.5" customHeight="1" outlineLevel="1">
      <c r="A98" s="199">
        <f t="shared" si="6"/>
        <v>45710</v>
      </c>
      <c r="B98" s="207"/>
      <c r="C98" s="207"/>
      <c r="D98" s="720" t="e">
        <f t="shared" si="4"/>
        <v>#DIV/0!</v>
      </c>
      <c r="E98" s="202">
        <f t="shared" si="5"/>
        <v>0</v>
      </c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9"/>
    </row>
    <row r="99" spans="1:24" ht="19.5" customHeight="1" outlineLevel="1">
      <c r="A99" s="199">
        <f t="shared" si="6"/>
        <v>45711</v>
      </c>
      <c r="B99" s="207"/>
      <c r="C99" s="207"/>
      <c r="D99" s="720" t="e">
        <f t="shared" si="4"/>
        <v>#DIV/0!</v>
      </c>
      <c r="E99" s="202">
        <f t="shared" si="5"/>
        <v>0</v>
      </c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9"/>
    </row>
    <row r="100" spans="1:24" ht="19.5" customHeight="1" outlineLevel="1">
      <c r="A100" s="199">
        <f t="shared" si="6"/>
        <v>45712</v>
      </c>
      <c r="B100" s="207"/>
      <c r="C100" s="207"/>
      <c r="D100" s="720" t="e">
        <f t="shared" si="4"/>
        <v>#DIV/0!</v>
      </c>
      <c r="E100" s="202">
        <f t="shared" si="5"/>
        <v>0</v>
      </c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9"/>
    </row>
    <row r="101" spans="1:24" ht="19.5" customHeight="1" outlineLevel="1">
      <c r="A101" s="199">
        <f t="shared" si="6"/>
        <v>45713</v>
      </c>
      <c r="B101" s="207"/>
      <c r="C101" s="207"/>
      <c r="D101" s="720" t="e">
        <f t="shared" si="4"/>
        <v>#DIV/0!</v>
      </c>
      <c r="E101" s="202">
        <f t="shared" si="5"/>
        <v>0</v>
      </c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9"/>
    </row>
    <row r="102" spans="1:24" ht="19.5" customHeight="1" outlineLevel="1">
      <c r="A102" s="199">
        <f t="shared" si="6"/>
        <v>45714</v>
      </c>
      <c r="B102" s="207"/>
      <c r="C102" s="207"/>
      <c r="D102" s="720" t="e">
        <f t="shared" si="4"/>
        <v>#DIV/0!</v>
      </c>
      <c r="E102" s="202">
        <f t="shared" si="5"/>
        <v>0</v>
      </c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9"/>
    </row>
    <row r="103" spans="1:24" ht="19.5" customHeight="1" outlineLevel="1">
      <c r="A103" s="199">
        <f t="shared" si="6"/>
        <v>45715</v>
      </c>
      <c r="B103" s="207"/>
      <c r="C103" s="207"/>
      <c r="D103" s="720" t="e">
        <f t="shared" si="4"/>
        <v>#DIV/0!</v>
      </c>
      <c r="E103" s="202">
        <f t="shared" si="5"/>
        <v>0</v>
      </c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9"/>
    </row>
    <row r="104" spans="1:24" ht="19.5" customHeight="1" outlineLevel="1">
      <c r="A104" s="199">
        <f t="shared" si="6"/>
        <v>45716</v>
      </c>
      <c r="B104" s="207"/>
      <c r="C104" s="207"/>
      <c r="D104" s="720" t="e">
        <f t="shared" si="4"/>
        <v>#DIV/0!</v>
      </c>
      <c r="E104" s="202">
        <f t="shared" si="5"/>
        <v>0</v>
      </c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9"/>
    </row>
    <row r="105" spans="1:24" ht="19.5" customHeight="1" outlineLevel="1">
      <c r="A105" s="199">
        <f t="shared" si="6"/>
        <v>45717</v>
      </c>
      <c r="B105" s="207"/>
      <c r="C105" s="207"/>
      <c r="D105" s="720" t="e">
        <f t="shared" si="4"/>
        <v>#DIV/0!</v>
      </c>
      <c r="E105" s="202">
        <f t="shared" si="5"/>
        <v>0</v>
      </c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9"/>
    </row>
    <row r="106" spans="1:24" ht="19.5" customHeight="1" outlineLevel="1">
      <c r="A106" s="199">
        <f t="shared" si="6"/>
        <v>45718</v>
      </c>
      <c r="B106" s="207"/>
      <c r="C106" s="207"/>
      <c r="D106" s="720" t="e">
        <f t="shared" si="4"/>
        <v>#DIV/0!</v>
      </c>
      <c r="E106" s="202">
        <f t="shared" si="5"/>
        <v>0</v>
      </c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9"/>
    </row>
    <row r="107" spans="1:24" ht="19.5" customHeight="1" outlineLevel="1">
      <c r="A107" s="199">
        <f t="shared" si="6"/>
        <v>45719</v>
      </c>
      <c r="B107" s="207"/>
      <c r="C107" s="207"/>
      <c r="D107" s="720" t="e">
        <f t="shared" si="4"/>
        <v>#DIV/0!</v>
      </c>
      <c r="E107" s="202">
        <f t="shared" si="5"/>
        <v>0</v>
      </c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9"/>
    </row>
    <row r="108" spans="1:24" ht="19.5" customHeight="1" outlineLevel="1">
      <c r="A108" s="199">
        <f t="shared" si="6"/>
        <v>45720</v>
      </c>
      <c r="B108" s="207"/>
      <c r="C108" s="207"/>
      <c r="D108" s="720" t="e">
        <f t="shared" si="4"/>
        <v>#DIV/0!</v>
      </c>
      <c r="E108" s="202">
        <f t="shared" si="5"/>
        <v>0</v>
      </c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9"/>
    </row>
    <row r="109" spans="1:24" ht="19.5" customHeight="1" outlineLevel="1">
      <c r="A109" s="199">
        <f t="shared" si="6"/>
        <v>45721</v>
      </c>
      <c r="B109" s="207"/>
      <c r="C109" s="207"/>
      <c r="D109" s="720" t="e">
        <f t="shared" si="4"/>
        <v>#DIV/0!</v>
      </c>
      <c r="E109" s="202">
        <f t="shared" si="5"/>
        <v>0</v>
      </c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9"/>
    </row>
    <row r="110" spans="1:24" ht="19.5" customHeight="1" outlineLevel="1">
      <c r="A110" s="199">
        <f t="shared" si="6"/>
        <v>45722</v>
      </c>
      <c r="B110" s="207"/>
      <c r="C110" s="207"/>
      <c r="D110" s="720" t="e">
        <f t="shared" si="4"/>
        <v>#DIV/0!</v>
      </c>
      <c r="E110" s="202">
        <f t="shared" si="5"/>
        <v>0</v>
      </c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9"/>
    </row>
    <row r="111" spans="1:24" ht="19.5" customHeight="1" outlineLevel="1">
      <c r="A111" s="199">
        <f t="shared" si="6"/>
        <v>45723</v>
      </c>
      <c r="B111" s="207"/>
      <c r="C111" s="207"/>
      <c r="D111" s="720" t="e">
        <f t="shared" si="4"/>
        <v>#DIV/0!</v>
      </c>
      <c r="E111" s="202">
        <f t="shared" si="5"/>
        <v>0</v>
      </c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9"/>
    </row>
    <row r="112" spans="1:24" ht="19.5" customHeight="1" outlineLevel="1">
      <c r="A112" s="199">
        <f t="shared" si="6"/>
        <v>45724</v>
      </c>
      <c r="B112" s="207"/>
      <c r="C112" s="207"/>
      <c r="D112" s="720" t="e">
        <f t="shared" si="4"/>
        <v>#DIV/0!</v>
      </c>
      <c r="E112" s="202">
        <f t="shared" si="5"/>
        <v>0</v>
      </c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9"/>
    </row>
    <row r="113" spans="1:24" ht="19.5" customHeight="1" outlineLevel="1">
      <c r="A113" s="199">
        <f t="shared" si="6"/>
        <v>45725</v>
      </c>
      <c r="B113" s="207"/>
      <c r="C113" s="207"/>
      <c r="D113" s="720" t="e">
        <f t="shared" si="4"/>
        <v>#DIV/0!</v>
      </c>
      <c r="E113" s="202">
        <f t="shared" si="5"/>
        <v>0</v>
      </c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9"/>
    </row>
    <row r="114" spans="1:24" ht="19.5" customHeight="1" outlineLevel="1">
      <c r="A114" s="199">
        <f t="shared" si="6"/>
        <v>45726</v>
      </c>
      <c r="B114" s="207"/>
      <c r="C114" s="207"/>
      <c r="D114" s="720" t="e">
        <f t="shared" si="4"/>
        <v>#DIV/0!</v>
      </c>
      <c r="E114" s="202">
        <f t="shared" si="5"/>
        <v>0</v>
      </c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9"/>
    </row>
    <row r="115" spans="1:24" ht="19.5" customHeight="1" outlineLevel="1">
      <c r="A115" s="199">
        <f t="shared" si="6"/>
        <v>45727</v>
      </c>
      <c r="B115" s="207"/>
      <c r="C115" s="207"/>
      <c r="D115" s="720" t="e">
        <f t="shared" si="4"/>
        <v>#DIV/0!</v>
      </c>
      <c r="E115" s="202">
        <f t="shared" si="5"/>
        <v>0</v>
      </c>
    </row>
    <row r="116" spans="1:24" ht="19.5" customHeight="1" outlineLevel="1">
      <c r="A116" s="199">
        <f t="shared" si="6"/>
        <v>45728</v>
      </c>
      <c r="B116" s="207"/>
      <c r="C116" s="207"/>
      <c r="D116" s="720" t="e">
        <f t="shared" si="4"/>
        <v>#DIV/0!</v>
      </c>
      <c r="E116" s="202">
        <f t="shared" si="5"/>
        <v>0</v>
      </c>
    </row>
    <row r="117" spans="1:24" ht="19.5" customHeight="1" outlineLevel="1" thickBot="1">
      <c r="A117" s="200">
        <f t="shared" si="6"/>
        <v>45729</v>
      </c>
      <c r="B117" s="208"/>
      <c r="C117" s="208"/>
      <c r="D117" s="720" t="e">
        <f t="shared" si="4"/>
        <v>#DIV/0!</v>
      </c>
      <c r="E117" s="202">
        <f t="shared" si="5"/>
        <v>0</v>
      </c>
    </row>
  </sheetData>
  <sheetProtection algorithmName="SHA-512" hashValue="c1LOAkOiP/YS4czQd8aB4IHWkkhzrMvjaqIPY1IwoXMajxQqCgSo4ixU6kEDf0XusaYjbdEH/XOM5ZIp9lZITA==" saltValue="Ts2A7MvclvOX2dw4fmUhDA==" spinCount="100000" sheet="1" objects="1" scenarios="1"/>
  <mergeCells count="4">
    <mergeCell ref="D3:D8"/>
    <mergeCell ref="E3:E8"/>
    <mergeCell ref="D61:D66"/>
    <mergeCell ref="E61:E66"/>
  </mergeCells>
  <phoneticPr fontId="1" type="noConversion"/>
  <conditionalFormatting sqref="F67:F75 I67:W75 F76:W114">
    <cfRule type="cellIs" dxfId="17" priority="1" stopIfTrue="1" operator="greaterThanOrEqual">
      <formula>0.3</formula>
    </cfRule>
    <cfRule type="cellIs" dxfId="16" priority="2" stopIfTrue="1" operator="greaterThanOrEqual">
      <formula>0.2</formula>
    </cfRule>
    <cfRule type="cellIs" dxfId="15" priority="3" stopIfTrue="1" operator="greaterThanOrEqual">
      <formula>0.1</formula>
    </cfRule>
  </conditionalFormatting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Y100"/>
  <sheetViews>
    <sheetView topLeftCell="H1" workbookViewId="0">
      <pane xSplit="1" ySplit="7" topLeftCell="I8" activePane="bottomRight" state="frozen"/>
      <selection activeCell="H1" sqref="H1"/>
      <selection pane="topRight" activeCell="I1" sqref="I1"/>
      <selection pane="bottomLeft" activeCell="H8" sqref="H8"/>
      <selection pane="bottomRight" activeCell="H1" sqref="H1:Y1048576"/>
    </sheetView>
  </sheetViews>
  <sheetFormatPr defaultColWidth="9" defaultRowHeight="14"/>
  <cols>
    <col min="1" max="1" width="9" style="196"/>
    <col min="2" max="2" width="13" style="337" bestFit="1" customWidth="1"/>
    <col min="3" max="3" width="13.453125" style="337" bestFit="1" customWidth="1"/>
    <col min="4" max="5" width="9" style="338"/>
    <col min="6" max="7" width="10.90625" style="196" customWidth="1"/>
    <col min="8" max="8" width="11.453125" style="196" customWidth="1"/>
    <col min="9" max="9" width="4.453125" style="196" customWidth="1"/>
    <col min="10" max="10" width="5.08984375" style="196" customWidth="1"/>
    <col min="11" max="11" width="4.90625" style="196" customWidth="1"/>
    <col min="12" max="12" width="4.6328125" style="196" customWidth="1"/>
    <col min="13" max="13" width="3.90625" style="196" customWidth="1"/>
    <col min="14" max="14" width="5.6328125" style="196" customWidth="1"/>
    <col min="15" max="15" width="5" style="196" customWidth="1"/>
    <col min="16" max="16" width="5.08984375" style="196" customWidth="1"/>
    <col min="17" max="17" width="4.90625" style="196" customWidth="1"/>
    <col min="18" max="18" width="5.90625" style="196" customWidth="1"/>
    <col min="19" max="19" width="5.36328125" style="196" customWidth="1"/>
    <col min="20" max="20" width="5.90625" style="196" customWidth="1"/>
    <col min="21" max="21" width="1.90625" customWidth="1"/>
    <col min="22" max="25" width="10.08984375" customWidth="1"/>
    <col min="26" max="26" width="9" style="196"/>
    <col min="27" max="27" width="19.453125" style="196" bestFit="1" customWidth="1"/>
    <col min="28" max="16384" width="9" style="196"/>
  </cols>
  <sheetData>
    <row r="1" spans="1:25" ht="24.75" customHeight="1" thickBot="1">
      <c r="A1" s="1273" t="s">
        <v>140</v>
      </c>
      <c r="B1" s="412"/>
      <c r="C1" s="412"/>
      <c r="D1" s="413" t="s">
        <v>221</v>
      </c>
      <c r="E1" s="414" t="s">
        <v>64</v>
      </c>
      <c r="H1" s="1223" t="s">
        <v>188</v>
      </c>
      <c r="I1" s="1224"/>
      <c r="J1" s="1224"/>
      <c r="K1" s="1224"/>
      <c r="L1" s="1224"/>
      <c r="M1" s="1224"/>
      <c r="N1" s="1224"/>
      <c r="O1" s="1224"/>
      <c r="P1" s="1224"/>
      <c r="Q1" s="1224"/>
      <c r="R1" s="1224"/>
      <c r="S1" s="1224"/>
      <c r="T1" s="1224"/>
    </row>
    <row r="2" spans="1:25" s="197" customFormat="1" ht="27.75" customHeight="1">
      <c r="A2" s="1274"/>
      <c r="B2" s="410" t="s">
        <v>204</v>
      </c>
      <c r="C2" s="410" t="str">
        <f>B2&amp;"00"</f>
        <v>ROSS 308M00</v>
      </c>
      <c r="D2" s="405">
        <f t="array" ref="D2:D7">TRANSPOSE(Standard!B4:G4)</f>
        <v>37.800000000000004</v>
      </c>
      <c r="E2" s="406"/>
      <c r="H2" s="290" t="s">
        <v>189</v>
      </c>
      <c r="I2" s="1225"/>
      <c r="J2" s="1225"/>
      <c r="K2" s="1225"/>
      <c r="L2" s="1225"/>
      <c r="M2" s="1225"/>
      <c r="N2" s="1225"/>
      <c r="O2" s="1225"/>
      <c r="P2" s="1225"/>
      <c r="Q2" s="1225"/>
      <c r="R2" s="1225"/>
      <c r="S2" s="1225"/>
      <c r="T2" s="1226"/>
      <c r="U2" s="304"/>
      <c r="V2" s="290"/>
      <c r="W2" s="310"/>
      <c r="X2" s="1227" t="s">
        <v>197</v>
      </c>
      <c r="Y2" s="1228"/>
    </row>
    <row r="3" spans="1:25" s="197" customFormat="1" ht="28.5" customHeight="1">
      <c r="A3" s="1274"/>
      <c r="B3" s="410" t="s">
        <v>205</v>
      </c>
      <c r="C3" s="410" t="str">
        <f t="shared" ref="C3:C7" si="0">B3&amp;"00"</f>
        <v>Ross 308F00</v>
      </c>
      <c r="D3" s="405">
        <v>37.800000000000004</v>
      </c>
      <c r="E3" s="406"/>
      <c r="H3" s="291" t="s">
        <v>190</v>
      </c>
      <c r="I3" s="1231"/>
      <c r="J3" s="1231"/>
      <c r="K3" s="1231"/>
      <c r="L3" s="1231"/>
      <c r="M3" s="1231"/>
      <c r="N3" s="1231"/>
      <c r="O3" s="1231"/>
      <c r="P3" s="1231"/>
      <c r="Q3" s="1231"/>
      <c r="R3" s="1231"/>
      <c r="S3" s="1231"/>
      <c r="T3" s="1232"/>
      <c r="U3" s="305"/>
      <c r="V3" s="295"/>
      <c r="W3" s="306"/>
      <c r="X3" s="1229"/>
      <c r="Y3" s="1230"/>
    </row>
    <row r="4" spans="1:25" s="197" customFormat="1" ht="27.25" customHeight="1">
      <c r="A4" s="1274"/>
      <c r="B4" s="410" t="s">
        <v>206</v>
      </c>
      <c r="C4" s="410" t="str">
        <f t="shared" si="0"/>
        <v>Ross 308M&amp;F00</v>
      </c>
      <c r="D4" s="405">
        <v>37.800000000000004</v>
      </c>
      <c r="E4" s="406"/>
      <c r="H4" s="291" t="s">
        <v>191</v>
      </c>
      <c r="I4" s="1218"/>
      <c r="J4" s="1218"/>
      <c r="K4" s="1218"/>
      <c r="L4" s="1218"/>
      <c r="M4" s="1218"/>
      <c r="N4" s="1218"/>
      <c r="O4" s="1218"/>
      <c r="P4" s="1218"/>
      <c r="Q4" s="1218"/>
      <c r="R4" s="1218"/>
      <c r="S4" s="1218"/>
      <c r="T4" s="1219"/>
      <c r="U4" s="305"/>
      <c r="V4" s="296"/>
      <c r="W4" s="307"/>
      <c r="X4" s="1229"/>
      <c r="Y4" s="1230"/>
    </row>
    <row r="5" spans="1:25" s="197" customFormat="1" ht="26.25" customHeight="1">
      <c r="A5" s="1274"/>
      <c r="B5" s="410" t="s">
        <v>209</v>
      </c>
      <c r="C5" s="410" t="str">
        <f t="shared" si="0"/>
        <v>Cobb 500M00</v>
      </c>
      <c r="D5" s="405">
        <v>36.9</v>
      </c>
      <c r="E5" s="406"/>
      <c r="H5" s="291" t="s">
        <v>192</v>
      </c>
      <c r="I5" s="1218" t="s">
        <v>213</v>
      </c>
      <c r="J5" s="1218"/>
      <c r="K5" s="1218" t="s">
        <v>212</v>
      </c>
      <c r="L5" s="1218"/>
      <c r="M5" s="1218" t="s">
        <v>213</v>
      </c>
      <c r="N5" s="1218"/>
      <c r="O5" s="1218" t="s">
        <v>212</v>
      </c>
      <c r="P5" s="1218"/>
      <c r="Q5" s="1218" t="s">
        <v>216</v>
      </c>
      <c r="R5" s="1218"/>
      <c r="S5" s="1218" t="s">
        <v>212</v>
      </c>
      <c r="T5" s="1219"/>
      <c r="U5" s="305"/>
      <c r="V5" s="291"/>
      <c r="W5" s="312"/>
      <c r="X5" s="1229"/>
      <c r="Y5" s="1230"/>
    </row>
    <row r="6" spans="1:25" s="197" customFormat="1" ht="31.5" customHeight="1">
      <c r="A6" s="1274"/>
      <c r="B6" s="410" t="s">
        <v>210</v>
      </c>
      <c r="C6" s="410" t="str">
        <f t="shared" si="0"/>
        <v>Cobb 500F00</v>
      </c>
      <c r="D6" s="405">
        <v>36.9</v>
      </c>
      <c r="E6" s="406"/>
      <c r="H6" s="291" t="s">
        <v>193</v>
      </c>
      <c r="I6" s="311" t="s">
        <v>185</v>
      </c>
      <c r="J6" s="312" t="s">
        <v>194</v>
      </c>
      <c r="K6" s="311" t="s">
        <v>186</v>
      </c>
      <c r="L6" s="312" t="s">
        <v>194</v>
      </c>
      <c r="M6" s="311" t="s">
        <v>187</v>
      </c>
      <c r="N6" s="312" t="s">
        <v>194</v>
      </c>
      <c r="O6" s="311" t="s">
        <v>187</v>
      </c>
      <c r="P6" s="312" t="s">
        <v>194</v>
      </c>
      <c r="Q6" s="311" t="s">
        <v>217</v>
      </c>
      <c r="R6" s="312" t="s">
        <v>194</v>
      </c>
      <c r="S6" s="311" t="s">
        <v>217</v>
      </c>
      <c r="T6" s="313" t="s">
        <v>194</v>
      </c>
      <c r="U6" s="305"/>
      <c r="V6" s="291"/>
      <c r="W6" s="312"/>
      <c r="X6" s="1229"/>
      <c r="Y6" s="1230"/>
    </row>
    <row r="7" spans="1:25" s="197" customFormat="1" ht="31.5" customHeight="1" thickBot="1">
      <c r="A7" s="1274"/>
      <c r="B7" s="410" t="s">
        <v>211</v>
      </c>
      <c r="C7" s="410" t="str">
        <f t="shared" si="0"/>
        <v>Cobb 500M&amp;F00</v>
      </c>
      <c r="D7" s="405">
        <v>36.9</v>
      </c>
      <c r="E7" s="406"/>
      <c r="H7" s="292" t="s">
        <v>200</v>
      </c>
      <c r="I7" s="1220"/>
      <c r="J7" s="1221"/>
      <c r="K7" s="1221"/>
      <c r="L7" s="1221"/>
      <c r="M7" s="1221"/>
      <c r="N7" s="1221"/>
      <c r="O7" s="1221"/>
      <c r="P7" s="1221"/>
      <c r="Q7" s="1221"/>
      <c r="R7" s="1221"/>
      <c r="S7" s="1221"/>
      <c r="T7" s="1222"/>
      <c r="U7" s="305"/>
      <c r="V7" s="330">
        <f>SUM(V8:V56)</f>
        <v>1</v>
      </c>
      <c r="W7" s="331">
        <f>SUM(W8:W56)</f>
        <v>1</v>
      </c>
      <c r="X7" s="331" t="s">
        <v>195</v>
      </c>
      <c r="Y7" s="332" t="s">
        <v>196</v>
      </c>
    </row>
    <row r="8" spans="1:25">
      <c r="A8" s="1275"/>
      <c r="B8" s="411"/>
      <c r="C8" s="411"/>
      <c r="D8" s="407"/>
      <c r="E8" s="408"/>
      <c r="H8" s="285">
        <v>0</v>
      </c>
      <c r="I8" s="663">
        <f>Standard!$T4</f>
        <v>0</v>
      </c>
      <c r="J8" s="664"/>
      <c r="K8" s="646">
        <f>Standard!$W4</f>
        <v>0</v>
      </c>
      <c r="L8" s="647"/>
      <c r="M8" s="657">
        <f>Standard!$U4</f>
        <v>0</v>
      </c>
      <c r="N8" s="658"/>
      <c r="O8" s="671">
        <f>Standard!$X4</f>
        <v>0</v>
      </c>
      <c r="P8" s="672"/>
      <c r="Q8" s="682">
        <f>Standard!$V4</f>
        <v>0</v>
      </c>
      <c r="R8" s="683"/>
      <c r="S8" s="648">
        <f>Standard!$Y4</f>
        <v>0</v>
      </c>
      <c r="T8" s="649"/>
      <c r="U8" s="293"/>
      <c r="V8" s="333">
        <v>1</v>
      </c>
      <c r="W8" s="333">
        <v>1</v>
      </c>
      <c r="X8" s="334">
        <f>AVERAGE(V8:W8)</f>
        <v>1</v>
      </c>
      <c r="Y8" s="334">
        <f>X8</f>
        <v>1</v>
      </c>
    </row>
    <row r="9" spans="1:25" ht="14.5">
      <c r="A9" s="1276" t="s">
        <v>141</v>
      </c>
      <c r="B9" s="412"/>
      <c r="C9" s="412"/>
      <c r="D9" s="413" t="s">
        <v>222</v>
      </c>
      <c r="E9" s="414" t="s">
        <v>64</v>
      </c>
      <c r="H9" s="286">
        <f>H8+1</f>
        <v>1</v>
      </c>
      <c r="I9" s="665">
        <f>Standard!$T5</f>
        <v>12</v>
      </c>
      <c r="J9" s="666">
        <f>I9</f>
        <v>12</v>
      </c>
      <c r="K9" s="288">
        <f>Standard!$W5</f>
        <v>13</v>
      </c>
      <c r="L9" s="289">
        <v>13</v>
      </c>
      <c r="M9" s="659">
        <f>Standard!$U5</f>
        <v>14</v>
      </c>
      <c r="N9" s="660">
        <f>M9</f>
        <v>14</v>
      </c>
      <c r="O9" s="673">
        <f>Standard!$X5</f>
        <v>13</v>
      </c>
      <c r="P9" s="674">
        <v>13</v>
      </c>
      <c r="Q9" s="684">
        <f>Standard!$V5</f>
        <v>13</v>
      </c>
      <c r="R9" s="685">
        <v>13</v>
      </c>
      <c r="S9" s="417">
        <v>13</v>
      </c>
      <c r="T9" s="418">
        <v>13</v>
      </c>
      <c r="U9" s="293"/>
      <c r="V9" s="333"/>
      <c r="W9" s="333"/>
      <c r="X9" s="334" t="e">
        <f>AVERAGE(V9:W9)</f>
        <v>#DIV/0!</v>
      </c>
      <c r="Y9" s="334" t="e">
        <f>X9</f>
        <v>#DIV/0!</v>
      </c>
    </row>
    <row r="10" spans="1:25" ht="14.5">
      <c r="A10" s="1276"/>
      <c r="B10" s="410" t="s">
        <v>203</v>
      </c>
      <c r="C10" s="410" t="str">
        <f>B10&amp;"07"</f>
        <v>ROSS 308M07</v>
      </c>
      <c r="D10" s="415">
        <f t="array" ref="D10:D15">TRANSPOSE(Standard!B11:G11)</f>
        <v>186</v>
      </c>
      <c r="E10" s="406">
        <f t="array" ref="E10:E15">TRANSPOSE(Standard!H11:M11)</f>
        <v>0.87634408602150538</v>
      </c>
      <c r="H10" s="286">
        <f t="shared" ref="H10:H56" si="1">H9+1</f>
        <v>2</v>
      </c>
      <c r="I10" s="667">
        <f>Standard!$T6</f>
        <v>16</v>
      </c>
      <c r="J10" s="668">
        <f>J9+I10</f>
        <v>28</v>
      </c>
      <c r="K10" s="650">
        <f>Standard!$W6</f>
        <v>17</v>
      </c>
      <c r="L10" s="651">
        <v>30</v>
      </c>
      <c r="M10" s="659">
        <f>Standard!$U6</f>
        <v>18</v>
      </c>
      <c r="N10" s="661">
        <f>N9+M10</f>
        <v>32</v>
      </c>
      <c r="O10" s="675">
        <f>Standard!$X6</f>
        <v>17</v>
      </c>
      <c r="P10" s="676">
        <v>30</v>
      </c>
      <c r="Q10" s="684">
        <f>Standard!$V6</f>
        <v>17</v>
      </c>
      <c r="R10" s="686">
        <v>30</v>
      </c>
      <c r="S10" s="417">
        <v>17</v>
      </c>
      <c r="T10" s="652">
        <v>30</v>
      </c>
      <c r="U10" s="293"/>
      <c r="V10" s="333"/>
      <c r="W10" s="335"/>
      <c r="X10" s="336" t="e">
        <f t="shared" ref="X10:X55" si="2">AVERAGE(V10:W10)</f>
        <v>#DIV/0!</v>
      </c>
      <c r="Y10" s="336" t="e">
        <f>X10+Y9</f>
        <v>#DIV/0!</v>
      </c>
    </row>
    <row r="11" spans="1:25" ht="14.5">
      <c r="A11" s="1276"/>
      <c r="B11" s="410" t="s">
        <v>207</v>
      </c>
      <c r="C11" s="410" t="str">
        <f t="shared" ref="C11:C15" si="3">B11&amp;"07"</f>
        <v>ROSS 308F07</v>
      </c>
      <c r="D11" s="415">
        <v>185</v>
      </c>
      <c r="E11" s="406">
        <v>0.91351351351351351</v>
      </c>
      <c r="H11" s="286">
        <f t="shared" si="1"/>
        <v>3</v>
      </c>
      <c r="I11" s="667">
        <f>Standard!$T7</f>
        <v>19</v>
      </c>
      <c r="J11" s="668">
        <f t="shared" ref="J11:J55" si="4">J10+I11</f>
        <v>47</v>
      </c>
      <c r="K11" s="650">
        <f>Standard!$W7</f>
        <v>21</v>
      </c>
      <c r="L11" s="651">
        <v>51</v>
      </c>
      <c r="M11" s="659">
        <f>Standard!$U7</f>
        <v>21</v>
      </c>
      <c r="N11" s="661">
        <f t="shared" ref="N11:N55" si="5">N10+M11</f>
        <v>53</v>
      </c>
      <c r="O11" s="675">
        <f>Standard!$X7</f>
        <v>21</v>
      </c>
      <c r="P11" s="676">
        <v>51</v>
      </c>
      <c r="Q11" s="684">
        <f>Standard!$V7</f>
        <v>20</v>
      </c>
      <c r="R11" s="686">
        <v>50</v>
      </c>
      <c r="S11" s="417">
        <v>21</v>
      </c>
      <c r="T11" s="652">
        <v>51</v>
      </c>
      <c r="U11" s="293"/>
      <c r="V11" s="333"/>
      <c r="W11" s="335"/>
      <c r="X11" s="336" t="e">
        <f t="shared" si="2"/>
        <v>#DIV/0!</v>
      </c>
      <c r="Y11" s="336" t="e">
        <f t="shared" ref="Y11:Y55" si="6">X11+Y10</f>
        <v>#DIV/0!</v>
      </c>
    </row>
    <row r="12" spans="1:25" ht="14.5">
      <c r="A12" s="1276"/>
      <c r="B12" s="410" t="s">
        <v>208</v>
      </c>
      <c r="C12" s="410" t="str">
        <f t="shared" si="3"/>
        <v>ROSS 308M&amp;F07</v>
      </c>
      <c r="D12" s="415">
        <v>185</v>
      </c>
      <c r="E12" s="406">
        <v>0.89729729729729735</v>
      </c>
      <c r="H12" s="286">
        <f t="shared" si="1"/>
        <v>4</v>
      </c>
      <c r="I12" s="667">
        <f>Standard!$T8</f>
        <v>23</v>
      </c>
      <c r="J12" s="668">
        <f t="shared" si="4"/>
        <v>70</v>
      </c>
      <c r="K12" s="650">
        <f>Standard!$W8</f>
        <v>23</v>
      </c>
      <c r="L12" s="651">
        <v>74</v>
      </c>
      <c r="M12" s="659">
        <f>Standard!$U8</f>
        <v>24</v>
      </c>
      <c r="N12" s="661">
        <f t="shared" si="5"/>
        <v>77</v>
      </c>
      <c r="O12" s="675">
        <f>Standard!$X8</f>
        <v>23</v>
      </c>
      <c r="P12" s="676">
        <v>74</v>
      </c>
      <c r="Q12" s="684">
        <f>Standard!$V8</f>
        <v>23</v>
      </c>
      <c r="R12" s="686">
        <v>73</v>
      </c>
      <c r="S12" s="417">
        <v>23</v>
      </c>
      <c r="T12" s="652">
        <v>74</v>
      </c>
      <c r="U12" s="293"/>
      <c r="V12" s="333"/>
      <c r="W12" s="335"/>
      <c r="X12" s="336" t="e">
        <f t="shared" si="2"/>
        <v>#DIV/0!</v>
      </c>
      <c r="Y12" s="336" t="e">
        <f t="shared" si="6"/>
        <v>#DIV/0!</v>
      </c>
    </row>
    <row r="13" spans="1:25" ht="14.5">
      <c r="A13" s="1276"/>
      <c r="B13" s="410" t="s">
        <v>209</v>
      </c>
      <c r="C13" s="410" t="str">
        <f t="shared" si="3"/>
        <v>Cobb 500M07</v>
      </c>
      <c r="D13" s="415">
        <v>186</v>
      </c>
      <c r="E13" s="406">
        <v>0.89800000000000002</v>
      </c>
      <c r="H13" s="286">
        <f t="shared" si="1"/>
        <v>5</v>
      </c>
      <c r="I13" s="667">
        <f>Standard!$T9</f>
        <v>27</v>
      </c>
      <c r="J13" s="668">
        <f t="shared" si="4"/>
        <v>97</v>
      </c>
      <c r="K13" s="650">
        <f>Standard!$W9</f>
        <v>27</v>
      </c>
      <c r="L13" s="651">
        <v>101</v>
      </c>
      <c r="M13" s="659">
        <f>Standard!$U9</f>
        <v>27</v>
      </c>
      <c r="N13" s="661">
        <f t="shared" si="5"/>
        <v>104</v>
      </c>
      <c r="O13" s="675">
        <f>Standard!$X9</f>
        <v>27</v>
      </c>
      <c r="P13" s="676">
        <v>101</v>
      </c>
      <c r="Q13" s="684">
        <f>Standard!$V9</f>
        <v>27</v>
      </c>
      <c r="R13" s="686">
        <v>100</v>
      </c>
      <c r="S13" s="417">
        <v>27</v>
      </c>
      <c r="T13" s="652">
        <v>101</v>
      </c>
      <c r="U13" s="293"/>
      <c r="V13" s="333"/>
      <c r="W13" s="335"/>
      <c r="X13" s="336" t="e">
        <f t="shared" si="2"/>
        <v>#DIV/0!</v>
      </c>
      <c r="Y13" s="336" t="e">
        <f t="shared" si="6"/>
        <v>#DIV/0!</v>
      </c>
    </row>
    <row r="14" spans="1:25" ht="14.5">
      <c r="A14" s="1276"/>
      <c r="B14" s="410" t="s">
        <v>210</v>
      </c>
      <c r="C14" s="410" t="str">
        <f t="shared" si="3"/>
        <v>Cobb 500F07</v>
      </c>
      <c r="D14" s="415">
        <v>184</v>
      </c>
      <c r="E14" s="406">
        <v>0.90800000000000003</v>
      </c>
      <c r="H14" s="286">
        <f t="shared" si="1"/>
        <v>6</v>
      </c>
      <c r="I14" s="667">
        <f>Standard!$T10</f>
        <v>31</v>
      </c>
      <c r="J14" s="668">
        <f t="shared" si="4"/>
        <v>128</v>
      </c>
      <c r="K14" s="650">
        <f>Standard!$W10</f>
        <v>31</v>
      </c>
      <c r="L14" s="651">
        <v>132</v>
      </c>
      <c r="M14" s="659">
        <f>Standard!$U10</f>
        <v>31</v>
      </c>
      <c r="N14" s="661">
        <f t="shared" si="5"/>
        <v>135</v>
      </c>
      <c r="O14" s="675">
        <f>Standard!$X10</f>
        <v>31</v>
      </c>
      <c r="P14" s="676">
        <v>132</v>
      </c>
      <c r="Q14" s="684">
        <f>Standard!$V10</f>
        <v>31</v>
      </c>
      <c r="R14" s="686">
        <v>131</v>
      </c>
      <c r="S14" s="417">
        <v>31</v>
      </c>
      <c r="T14" s="652">
        <v>132</v>
      </c>
      <c r="U14" s="293"/>
      <c r="V14" s="333"/>
      <c r="W14" s="335"/>
      <c r="X14" s="336" t="e">
        <f t="shared" si="2"/>
        <v>#DIV/0!</v>
      </c>
      <c r="Y14" s="336" t="e">
        <f t="shared" si="6"/>
        <v>#DIV/0!</v>
      </c>
    </row>
    <row r="15" spans="1:25" ht="14.5">
      <c r="A15" s="1276"/>
      <c r="B15" s="410" t="s">
        <v>211</v>
      </c>
      <c r="C15" s="410" t="str">
        <f t="shared" si="3"/>
        <v>Cobb 500M&amp;F07</v>
      </c>
      <c r="D15" s="415">
        <v>193</v>
      </c>
      <c r="E15" s="406">
        <v>0.76</v>
      </c>
      <c r="H15" s="286">
        <f t="shared" si="1"/>
        <v>7</v>
      </c>
      <c r="I15" s="667">
        <f>Standard!$T11</f>
        <v>35</v>
      </c>
      <c r="J15" s="668">
        <f t="shared" si="4"/>
        <v>163</v>
      </c>
      <c r="K15" s="650">
        <f>Standard!$W11</f>
        <v>35</v>
      </c>
      <c r="L15" s="651">
        <v>167</v>
      </c>
      <c r="M15" s="659">
        <f>Standard!$U11</f>
        <v>34</v>
      </c>
      <c r="N15" s="661">
        <f t="shared" si="5"/>
        <v>169</v>
      </c>
      <c r="O15" s="675">
        <f>Standard!$X11</f>
        <v>35</v>
      </c>
      <c r="P15" s="676">
        <v>167</v>
      </c>
      <c r="Q15" s="684">
        <f>Standard!$V11</f>
        <v>35</v>
      </c>
      <c r="R15" s="686">
        <v>166</v>
      </c>
      <c r="S15" s="417">
        <v>35</v>
      </c>
      <c r="T15" s="652">
        <v>167</v>
      </c>
      <c r="U15" s="293"/>
      <c r="V15" s="333"/>
      <c r="W15" s="335"/>
      <c r="X15" s="336" t="e">
        <f t="shared" si="2"/>
        <v>#DIV/0!</v>
      </c>
      <c r="Y15" s="336" t="e">
        <f t="shared" si="6"/>
        <v>#DIV/0!</v>
      </c>
    </row>
    <row r="16" spans="1:25" ht="14.5">
      <c r="A16" s="1276"/>
      <c r="B16" s="410"/>
      <c r="C16" s="410"/>
      <c r="D16" s="409"/>
      <c r="E16" s="406"/>
      <c r="H16" s="286">
        <f t="shared" si="1"/>
        <v>8</v>
      </c>
      <c r="I16" s="667">
        <f>Standard!$T12</f>
        <v>39</v>
      </c>
      <c r="J16" s="668">
        <f t="shared" si="4"/>
        <v>202</v>
      </c>
      <c r="K16" s="650">
        <f>Standard!$W12</f>
        <v>39</v>
      </c>
      <c r="L16" s="651">
        <v>206</v>
      </c>
      <c r="M16" s="659">
        <f>Standard!$U12</f>
        <v>38</v>
      </c>
      <c r="N16" s="661">
        <f t="shared" si="5"/>
        <v>207</v>
      </c>
      <c r="O16" s="675">
        <f>Standard!$X12</f>
        <v>37</v>
      </c>
      <c r="P16" s="676">
        <v>204</v>
      </c>
      <c r="Q16" s="684">
        <f>Standard!$V12</f>
        <v>39</v>
      </c>
      <c r="R16" s="686">
        <v>205</v>
      </c>
      <c r="S16" s="417">
        <v>37</v>
      </c>
      <c r="T16" s="652">
        <v>206</v>
      </c>
      <c r="U16" s="293"/>
      <c r="V16" s="333"/>
      <c r="W16" s="335"/>
      <c r="X16" s="336" t="e">
        <f t="shared" si="2"/>
        <v>#DIV/0!</v>
      </c>
      <c r="Y16" s="336" t="e">
        <f t="shared" si="6"/>
        <v>#DIV/0!</v>
      </c>
    </row>
    <row r="17" spans="1:25" ht="14.5">
      <c r="A17" s="1276" t="s">
        <v>142</v>
      </c>
      <c r="B17" s="412"/>
      <c r="C17" s="412"/>
      <c r="D17" s="413" t="s">
        <v>222</v>
      </c>
      <c r="E17" s="414" t="s">
        <v>64</v>
      </c>
      <c r="H17" s="286">
        <f t="shared" si="1"/>
        <v>9</v>
      </c>
      <c r="I17" s="667">
        <f>Standard!$T13</f>
        <v>44</v>
      </c>
      <c r="J17" s="668">
        <f t="shared" si="4"/>
        <v>246</v>
      </c>
      <c r="K17" s="650">
        <f>Standard!$W13</f>
        <v>44</v>
      </c>
      <c r="L17" s="651">
        <v>250</v>
      </c>
      <c r="M17" s="659">
        <f>Standard!$U13</f>
        <v>42</v>
      </c>
      <c r="N17" s="661">
        <f t="shared" si="5"/>
        <v>249</v>
      </c>
      <c r="O17" s="675">
        <f>Standard!$X13</f>
        <v>44</v>
      </c>
      <c r="P17" s="676">
        <v>248</v>
      </c>
      <c r="Q17" s="684">
        <f>Standard!$V13</f>
        <v>43</v>
      </c>
      <c r="R17" s="686">
        <v>248</v>
      </c>
      <c r="S17" s="417">
        <v>43</v>
      </c>
      <c r="T17" s="652">
        <v>250</v>
      </c>
      <c r="U17" s="293"/>
      <c r="V17" s="333"/>
      <c r="W17" s="335"/>
      <c r="X17" s="336" t="e">
        <f t="shared" si="2"/>
        <v>#DIV/0!</v>
      </c>
      <c r="Y17" s="336" t="e">
        <f t="shared" si="6"/>
        <v>#DIV/0!</v>
      </c>
    </row>
    <row r="18" spans="1:25" ht="14.5">
      <c r="A18" s="1276"/>
      <c r="B18" s="410" t="s">
        <v>203</v>
      </c>
      <c r="C18" s="410" t="str">
        <f>B18&amp;"14"</f>
        <v>ROSS 308M14</v>
      </c>
      <c r="D18" s="415">
        <f t="array" ref="D18:D23">TRANSPOSE(Standard!B18:G18)</f>
        <v>481</v>
      </c>
      <c r="E18" s="406">
        <f t="array" ref="E18:E23">TRANSPOSE(Standard!H18:M18)</f>
        <v>1.1330561330561331</v>
      </c>
      <c r="H18" s="286">
        <f t="shared" si="1"/>
        <v>10</v>
      </c>
      <c r="I18" s="667">
        <f>Standard!$T14</f>
        <v>49</v>
      </c>
      <c r="J18" s="668">
        <f t="shared" si="4"/>
        <v>295</v>
      </c>
      <c r="K18" s="650">
        <f>Standard!$W14</f>
        <v>49</v>
      </c>
      <c r="L18" s="651">
        <v>299</v>
      </c>
      <c r="M18" s="659">
        <f>Standard!$U14</f>
        <v>47</v>
      </c>
      <c r="N18" s="661">
        <f t="shared" si="5"/>
        <v>296</v>
      </c>
      <c r="O18" s="675">
        <f>Standard!$X14</f>
        <v>47</v>
      </c>
      <c r="P18" s="676">
        <v>295</v>
      </c>
      <c r="Q18" s="684">
        <f>Standard!$V14</f>
        <v>48</v>
      </c>
      <c r="R18" s="686">
        <v>296</v>
      </c>
      <c r="S18" s="417">
        <v>50</v>
      </c>
      <c r="T18" s="652">
        <v>298</v>
      </c>
      <c r="U18" s="293"/>
      <c r="V18" s="333"/>
      <c r="W18" s="335"/>
      <c r="X18" s="336" t="e">
        <f t="shared" si="2"/>
        <v>#DIV/0!</v>
      </c>
      <c r="Y18" s="336" t="e">
        <f t="shared" si="6"/>
        <v>#DIV/0!</v>
      </c>
    </row>
    <row r="19" spans="1:25" ht="14.5">
      <c r="A19" s="1276"/>
      <c r="B19" s="410" t="s">
        <v>207</v>
      </c>
      <c r="C19" s="410" t="str">
        <f t="shared" ref="C19:C23" si="7">B19&amp;"14"</f>
        <v>ROSS 308F14</v>
      </c>
      <c r="D19" s="415">
        <v>466</v>
      </c>
      <c r="E19" s="406">
        <v>1.1373390557939915</v>
      </c>
      <c r="H19" s="286">
        <f t="shared" si="1"/>
        <v>11</v>
      </c>
      <c r="I19" s="667">
        <f>Standard!$T15</f>
        <v>54</v>
      </c>
      <c r="J19" s="668">
        <f t="shared" si="4"/>
        <v>349</v>
      </c>
      <c r="K19" s="650">
        <f>Standard!$W15</f>
        <v>54</v>
      </c>
      <c r="L19" s="651">
        <v>353</v>
      </c>
      <c r="M19" s="659">
        <f>Standard!$U15</f>
        <v>51</v>
      </c>
      <c r="N19" s="661">
        <f t="shared" si="5"/>
        <v>347</v>
      </c>
      <c r="O19" s="675">
        <f>Standard!$X15</f>
        <v>54</v>
      </c>
      <c r="P19" s="676">
        <v>349</v>
      </c>
      <c r="Q19" s="684">
        <f>Standard!$V15</f>
        <v>53</v>
      </c>
      <c r="R19" s="686">
        <v>349</v>
      </c>
      <c r="S19" s="417">
        <v>57</v>
      </c>
      <c r="T19" s="652">
        <v>352</v>
      </c>
      <c r="U19" s="293"/>
      <c r="V19" s="333"/>
      <c r="W19" s="335"/>
      <c r="X19" s="336" t="e">
        <f t="shared" si="2"/>
        <v>#DIV/0!</v>
      </c>
      <c r="Y19" s="336" t="e">
        <f t="shared" si="6"/>
        <v>#DIV/0!</v>
      </c>
    </row>
    <row r="20" spans="1:25" ht="14.5">
      <c r="A20" s="1276"/>
      <c r="B20" s="410" t="s">
        <v>208</v>
      </c>
      <c r="C20" s="410" t="str">
        <f t="shared" si="7"/>
        <v>ROSS 308M&amp;F14</v>
      </c>
      <c r="D20" s="415">
        <v>473</v>
      </c>
      <c r="E20" s="406">
        <v>1.1395348837209303</v>
      </c>
      <c r="H20" s="286">
        <f t="shared" si="1"/>
        <v>12</v>
      </c>
      <c r="I20" s="667">
        <f>Standard!$T16</f>
        <v>60</v>
      </c>
      <c r="J20" s="668">
        <f t="shared" si="4"/>
        <v>409</v>
      </c>
      <c r="K20" s="650">
        <f>Standard!$W16</f>
        <v>59</v>
      </c>
      <c r="L20" s="651">
        <v>412</v>
      </c>
      <c r="M20" s="659">
        <f>Standard!$U16</f>
        <v>56</v>
      </c>
      <c r="N20" s="661">
        <f t="shared" si="5"/>
        <v>403</v>
      </c>
      <c r="O20" s="675">
        <f>Standard!$X16</f>
        <v>57</v>
      </c>
      <c r="P20" s="676">
        <v>406</v>
      </c>
      <c r="Q20" s="684">
        <f>Standard!$V16</f>
        <v>58</v>
      </c>
      <c r="R20" s="686">
        <v>407</v>
      </c>
      <c r="S20" s="417">
        <v>64</v>
      </c>
      <c r="T20" s="652">
        <v>410</v>
      </c>
      <c r="U20" s="293"/>
      <c r="V20" s="333"/>
      <c r="W20" s="335"/>
      <c r="X20" s="336" t="e">
        <f t="shared" si="2"/>
        <v>#DIV/0!</v>
      </c>
      <c r="Y20" s="336" t="e">
        <f t="shared" si="6"/>
        <v>#DIV/0!</v>
      </c>
    </row>
    <row r="21" spans="1:25" ht="14.5">
      <c r="A21" s="1276"/>
      <c r="B21" s="410" t="s">
        <v>209</v>
      </c>
      <c r="C21" s="410" t="str">
        <f t="shared" si="7"/>
        <v>Cobb 500M14</v>
      </c>
      <c r="D21" s="415">
        <v>470</v>
      </c>
      <c r="E21" s="406">
        <v>1.1619999999999999</v>
      </c>
      <c r="H21" s="286">
        <f t="shared" si="1"/>
        <v>13</v>
      </c>
      <c r="I21" s="667">
        <f>Standard!$T17</f>
        <v>65</v>
      </c>
      <c r="J21" s="668">
        <f t="shared" si="4"/>
        <v>474</v>
      </c>
      <c r="K21" s="650">
        <f>Standard!$W17</f>
        <v>64</v>
      </c>
      <c r="L21" s="651">
        <v>476</v>
      </c>
      <c r="M21" s="659">
        <f>Standard!$U17</f>
        <v>61</v>
      </c>
      <c r="N21" s="661">
        <f t="shared" si="5"/>
        <v>464</v>
      </c>
      <c r="O21" s="675">
        <f>Standard!$X17</f>
        <v>63</v>
      </c>
      <c r="P21" s="676">
        <v>469</v>
      </c>
      <c r="Q21" s="684">
        <f>Standard!$V17</f>
        <v>63</v>
      </c>
      <c r="R21" s="686">
        <v>470</v>
      </c>
      <c r="S21" s="417">
        <v>72</v>
      </c>
      <c r="T21" s="652">
        <v>474</v>
      </c>
      <c r="U21" s="293"/>
      <c r="V21" s="333"/>
      <c r="W21" s="335"/>
      <c r="X21" s="336" t="e">
        <f t="shared" si="2"/>
        <v>#DIV/0!</v>
      </c>
      <c r="Y21" s="336" t="e">
        <f t="shared" si="6"/>
        <v>#DIV/0!</v>
      </c>
    </row>
    <row r="22" spans="1:25" ht="14.5">
      <c r="A22" s="1276"/>
      <c r="B22" s="410" t="s">
        <v>210</v>
      </c>
      <c r="C22" s="410" t="str">
        <f t="shared" si="7"/>
        <v>Cobb 500F14</v>
      </c>
      <c r="D22" s="415">
        <v>460</v>
      </c>
      <c r="E22" s="406">
        <v>1.1659999999999999</v>
      </c>
      <c r="H22" s="286">
        <f t="shared" si="1"/>
        <v>14</v>
      </c>
      <c r="I22" s="667">
        <f>Standard!$T18</f>
        <v>71</v>
      </c>
      <c r="J22" s="668">
        <f t="shared" si="4"/>
        <v>545</v>
      </c>
      <c r="K22" s="650">
        <f>Standard!$W18</f>
        <v>70</v>
      </c>
      <c r="L22" s="651">
        <v>546</v>
      </c>
      <c r="M22" s="659">
        <f>Standard!$U18</f>
        <v>66</v>
      </c>
      <c r="N22" s="661">
        <f t="shared" si="5"/>
        <v>530</v>
      </c>
      <c r="O22" s="675">
        <f>Standard!$X18</f>
        <v>68</v>
      </c>
      <c r="P22" s="676">
        <v>537</v>
      </c>
      <c r="Q22" s="684">
        <f>Standard!$V18</f>
        <v>69</v>
      </c>
      <c r="R22" s="686">
        <v>539</v>
      </c>
      <c r="S22" s="417">
        <v>74</v>
      </c>
      <c r="T22" s="652">
        <v>542</v>
      </c>
      <c r="U22" s="293"/>
      <c r="V22" s="333"/>
      <c r="W22" s="335"/>
      <c r="X22" s="336" t="e">
        <f t="shared" si="2"/>
        <v>#DIV/0!</v>
      </c>
      <c r="Y22" s="336" t="e">
        <f t="shared" si="6"/>
        <v>#DIV/0!</v>
      </c>
    </row>
    <row r="23" spans="1:25" ht="14.5">
      <c r="A23" s="1276"/>
      <c r="B23" s="410" t="s">
        <v>211</v>
      </c>
      <c r="C23" s="410" t="str">
        <f t="shared" si="7"/>
        <v>Cobb 500M&amp;F14</v>
      </c>
      <c r="D23" s="415">
        <v>528</v>
      </c>
      <c r="E23" s="406">
        <v>1.03</v>
      </c>
      <c r="H23" s="286">
        <f t="shared" si="1"/>
        <v>15</v>
      </c>
      <c r="I23" s="667">
        <f>Standard!$T19</f>
        <v>77</v>
      </c>
      <c r="J23" s="668">
        <f t="shared" si="4"/>
        <v>622</v>
      </c>
      <c r="K23" s="650">
        <f>Standard!$W19</f>
        <v>77</v>
      </c>
      <c r="L23" s="651">
        <v>623</v>
      </c>
      <c r="M23" s="659">
        <f>Standard!$U19</f>
        <v>71</v>
      </c>
      <c r="N23" s="661">
        <f t="shared" si="5"/>
        <v>601</v>
      </c>
      <c r="O23" s="675">
        <f>Standard!$X19</f>
        <v>73</v>
      </c>
      <c r="P23" s="676">
        <v>610</v>
      </c>
      <c r="Q23" s="684">
        <f>Standard!$V19</f>
        <v>74</v>
      </c>
      <c r="R23" s="686">
        <v>613</v>
      </c>
      <c r="S23" s="417">
        <v>78</v>
      </c>
      <c r="T23" s="652">
        <v>617</v>
      </c>
      <c r="U23" s="293"/>
      <c r="V23" s="333"/>
      <c r="W23" s="335"/>
      <c r="X23" s="336" t="e">
        <f t="shared" si="2"/>
        <v>#DIV/0!</v>
      </c>
      <c r="Y23" s="336" t="e">
        <f t="shared" si="6"/>
        <v>#DIV/0!</v>
      </c>
    </row>
    <row r="24" spans="1:25" ht="14.5">
      <c r="A24" s="1276"/>
      <c r="B24" s="410"/>
      <c r="C24" s="410"/>
      <c r="D24" s="409"/>
      <c r="E24" s="406"/>
      <c r="H24" s="286">
        <f t="shared" si="1"/>
        <v>16</v>
      </c>
      <c r="I24" s="667">
        <f>Standard!$T20</f>
        <v>83</v>
      </c>
      <c r="J24" s="668">
        <f t="shared" si="4"/>
        <v>705</v>
      </c>
      <c r="K24" s="650">
        <f>Standard!$W20</f>
        <v>83</v>
      </c>
      <c r="L24" s="651">
        <v>706</v>
      </c>
      <c r="M24" s="659">
        <f>Standard!$U20</f>
        <v>77</v>
      </c>
      <c r="N24" s="661">
        <f t="shared" si="5"/>
        <v>678</v>
      </c>
      <c r="O24" s="675">
        <f>Standard!$X20</f>
        <v>79</v>
      </c>
      <c r="P24" s="676">
        <v>689</v>
      </c>
      <c r="Q24" s="684">
        <f>Standard!$V20</f>
        <v>80</v>
      </c>
      <c r="R24" s="686">
        <v>693</v>
      </c>
      <c r="S24" s="417">
        <v>85</v>
      </c>
      <c r="T24" s="652">
        <v>698</v>
      </c>
      <c r="U24" s="293"/>
      <c r="V24" s="333"/>
      <c r="W24" s="335"/>
      <c r="X24" s="336" t="e">
        <f t="shared" si="2"/>
        <v>#DIV/0!</v>
      </c>
      <c r="Y24" s="336" t="e">
        <f t="shared" si="6"/>
        <v>#DIV/0!</v>
      </c>
    </row>
    <row r="25" spans="1:25" ht="14.5">
      <c r="A25" s="1276" t="s">
        <v>143</v>
      </c>
      <c r="B25" s="412"/>
      <c r="C25" s="412"/>
      <c r="D25" s="413" t="s">
        <v>222</v>
      </c>
      <c r="E25" s="414" t="s">
        <v>64</v>
      </c>
      <c r="H25" s="286">
        <f t="shared" si="1"/>
        <v>17</v>
      </c>
      <c r="I25" s="667">
        <f>Standard!$T21</f>
        <v>90</v>
      </c>
      <c r="J25" s="668">
        <f t="shared" si="4"/>
        <v>795</v>
      </c>
      <c r="K25" s="650">
        <f>Standard!$W21</f>
        <v>90</v>
      </c>
      <c r="L25" s="651">
        <v>796</v>
      </c>
      <c r="M25" s="659">
        <f>Standard!$U21</f>
        <v>82</v>
      </c>
      <c r="N25" s="661">
        <f t="shared" si="5"/>
        <v>760</v>
      </c>
      <c r="O25" s="675">
        <f>Standard!$X21</f>
        <v>84</v>
      </c>
      <c r="P25" s="676">
        <v>773</v>
      </c>
      <c r="Q25" s="684">
        <f>Standard!$V21</f>
        <v>86</v>
      </c>
      <c r="R25" s="686">
        <v>779</v>
      </c>
      <c r="S25" s="417">
        <v>91</v>
      </c>
      <c r="T25" s="652">
        <v>785</v>
      </c>
      <c r="U25" s="293"/>
      <c r="V25" s="333"/>
      <c r="W25" s="335"/>
      <c r="X25" s="336" t="e">
        <f t="shared" si="2"/>
        <v>#DIV/0!</v>
      </c>
      <c r="Y25" s="336" t="e">
        <f t="shared" si="6"/>
        <v>#DIV/0!</v>
      </c>
    </row>
    <row r="26" spans="1:25" ht="14.5">
      <c r="A26" s="1276"/>
      <c r="B26" s="410" t="s">
        <v>203</v>
      </c>
      <c r="C26" s="410" t="str">
        <f>B26&amp;"21"</f>
        <v>ROSS 308M21</v>
      </c>
      <c r="D26" s="415">
        <f t="array" ref="D26:D31">TRANSPOSE(Standard!B25:G25)</f>
        <v>945</v>
      </c>
      <c r="E26" s="406">
        <f t="array" ref="E26:E31">TRANSPOSE(Standard!H25:M25)</f>
        <v>1.28994708994709</v>
      </c>
      <c r="H26" s="286">
        <f t="shared" si="1"/>
        <v>18</v>
      </c>
      <c r="I26" s="667">
        <f>Standard!$T22</f>
        <v>96</v>
      </c>
      <c r="J26" s="668">
        <f t="shared" si="4"/>
        <v>891</v>
      </c>
      <c r="K26" s="650">
        <f>Standard!$W22</f>
        <v>97</v>
      </c>
      <c r="L26" s="651">
        <v>893</v>
      </c>
      <c r="M26" s="659">
        <f>Standard!$U22</f>
        <v>88</v>
      </c>
      <c r="N26" s="661">
        <f t="shared" si="5"/>
        <v>848</v>
      </c>
      <c r="O26" s="675">
        <f>Standard!$X22</f>
        <v>89</v>
      </c>
      <c r="P26" s="676">
        <v>862</v>
      </c>
      <c r="Q26" s="684">
        <f>Standard!$V22</f>
        <v>92</v>
      </c>
      <c r="R26" s="686">
        <v>871</v>
      </c>
      <c r="S26" s="417">
        <v>103</v>
      </c>
      <c r="T26" s="652">
        <v>878</v>
      </c>
      <c r="U26" s="293"/>
      <c r="V26" s="333"/>
      <c r="W26" s="335"/>
      <c r="X26" s="336" t="e">
        <f t="shared" si="2"/>
        <v>#DIV/0!</v>
      </c>
      <c r="Y26" s="336" t="e">
        <f t="shared" si="6"/>
        <v>#DIV/0!</v>
      </c>
    </row>
    <row r="27" spans="1:25" ht="14.5">
      <c r="A27" s="1276"/>
      <c r="B27" s="410" t="s">
        <v>207</v>
      </c>
      <c r="C27" s="410" t="str">
        <f t="shared" ref="C27:C31" si="8">B27&amp;"21"</f>
        <v>ROSS 308F21</v>
      </c>
      <c r="D27" s="415">
        <v>886</v>
      </c>
      <c r="E27" s="406">
        <v>1.2911963882618511</v>
      </c>
      <c r="H27" s="286">
        <f t="shared" si="1"/>
        <v>19</v>
      </c>
      <c r="I27" s="667">
        <f>Standard!$T23</f>
        <v>103</v>
      </c>
      <c r="J27" s="668">
        <f t="shared" si="4"/>
        <v>994</v>
      </c>
      <c r="K27" s="650">
        <f>Standard!$W23</f>
        <v>104</v>
      </c>
      <c r="L27" s="651">
        <v>997</v>
      </c>
      <c r="M27" s="659">
        <f>Standard!$U23</f>
        <v>93</v>
      </c>
      <c r="N27" s="661">
        <f t="shared" si="5"/>
        <v>941</v>
      </c>
      <c r="O27" s="675">
        <f>Standard!$X23</f>
        <v>92</v>
      </c>
      <c r="P27" s="676">
        <v>954</v>
      </c>
      <c r="Q27" s="684">
        <f>Standard!$V23</f>
        <v>98</v>
      </c>
      <c r="R27" s="686">
        <v>969</v>
      </c>
      <c r="S27" s="417">
        <v>110</v>
      </c>
      <c r="T27" s="652">
        <v>976</v>
      </c>
      <c r="U27" s="293"/>
      <c r="V27" s="333"/>
      <c r="W27" s="335"/>
      <c r="X27" s="336" t="e">
        <f t="shared" si="2"/>
        <v>#DIV/0!</v>
      </c>
      <c r="Y27" s="336" t="e">
        <f t="shared" si="6"/>
        <v>#DIV/0!</v>
      </c>
    </row>
    <row r="28" spans="1:25" ht="14.5">
      <c r="A28" s="1276"/>
      <c r="B28" s="410" t="s">
        <v>208</v>
      </c>
      <c r="C28" s="410" t="str">
        <f t="shared" si="8"/>
        <v>ROSS 308M&amp;F21</v>
      </c>
      <c r="D28" s="415">
        <v>916</v>
      </c>
      <c r="E28" s="406">
        <v>1.2914847161572052</v>
      </c>
      <c r="H28" s="286">
        <f t="shared" si="1"/>
        <v>20</v>
      </c>
      <c r="I28" s="667">
        <f>Standard!$T24</f>
        <v>109</v>
      </c>
      <c r="J28" s="668">
        <f t="shared" si="4"/>
        <v>1103</v>
      </c>
      <c r="K28" s="650">
        <f>Standard!$W24</f>
        <v>112</v>
      </c>
      <c r="L28" s="651">
        <v>1109</v>
      </c>
      <c r="M28" s="659">
        <f>Standard!$U24</f>
        <v>99</v>
      </c>
      <c r="N28" s="661">
        <f t="shared" si="5"/>
        <v>1040</v>
      </c>
      <c r="O28" s="675">
        <f>Standard!$X24</f>
        <v>98</v>
      </c>
      <c r="P28" s="676">
        <v>1052</v>
      </c>
      <c r="Q28" s="684">
        <f>Standard!$V24</f>
        <v>104</v>
      </c>
      <c r="R28" s="686">
        <v>1073</v>
      </c>
      <c r="S28" s="417">
        <v>114</v>
      </c>
      <c r="T28" s="652">
        <v>1081</v>
      </c>
      <c r="U28" s="293"/>
      <c r="V28" s="333"/>
      <c r="W28" s="335"/>
      <c r="X28" s="336" t="e">
        <f t="shared" si="2"/>
        <v>#DIV/0!</v>
      </c>
      <c r="Y28" s="336" t="e">
        <f t="shared" si="6"/>
        <v>#DIV/0!</v>
      </c>
    </row>
    <row r="29" spans="1:25" ht="14.5">
      <c r="A29" s="1276"/>
      <c r="B29" s="410" t="s">
        <v>209</v>
      </c>
      <c r="C29" s="410" t="str">
        <f t="shared" si="8"/>
        <v>Cobb 500M21</v>
      </c>
      <c r="D29" s="415">
        <v>971</v>
      </c>
      <c r="E29" s="406">
        <v>1.2649999999999999</v>
      </c>
      <c r="H29" s="286">
        <f t="shared" si="1"/>
        <v>21</v>
      </c>
      <c r="I29" s="667">
        <f>Standard!$T25</f>
        <v>116</v>
      </c>
      <c r="J29" s="668">
        <f t="shared" si="4"/>
        <v>1219</v>
      </c>
      <c r="K29" s="650">
        <f>Standard!$W25</f>
        <v>119</v>
      </c>
      <c r="L29" s="651">
        <v>1228</v>
      </c>
      <c r="M29" s="659">
        <f>Standard!$U25</f>
        <v>104</v>
      </c>
      <c r="N29" s="661">
        <f t="shared" si="5"/>
        <v>1144</v>
      </c>
      <c r="O29" s="675">
        <f>Standard!$X25</f>
        <v>103</v>
      </c>
      <c r="P29" s="676">
        <v>1155</v>
      </c>
      <c r="Q29" s="684">
        <f>Standard!$V25</f>
        <v>110</v>
      </c>
      <c r="R29" s="686">
        <v>1183</v>
      </c>
      <c r="S29" s="417">
        <v>118</v>
      </c>
      <c r="T29" s="652">
        <v>1192</v>
      </c>
      <c r="U29" s="293"/>
      <c r="V29" s="333"/>
      <c r="W29" s="335"/>
      <c r="X29" s="336" t="e">
        <f t="shared" si="2"/>
        <v>#DIV/0!</v>
      </c>
      <c r="Y29" s="336" t="e">
        <f t="shared" si="6"/>
        <v>#DIV/0!</v>
      </c>
    </row>
    <row r="30" spans="1:25" ht="14.5">
      <c r="A30" s="1276"/>
      <c r="B30" s="410" t="s">
        <v>210</v>
      </c>
      <c r="C30" s="410" t="str">
        <f t="shared" si="8"/>
        <v>Cobb 500F21</v>
      </c>
      <c r="D30" s="415">
        <v>914</v>
      </c>
      <c r="E30" s="406">
        <v>1.2629999999999999</v>
      </c>
      <c r="H30" s="286">
        <f t="shared" si="1"/>
        <v>22</v>
      </c>
      <c r="I30" s="667">
        <f>Standard!$T26</f>
        <v>123</v>
      </c>
      <c r="J30" s="668">
        <f t="shared" si="4"/>
        <v>1342</v>
      </c>
      <c r="K30" s="650">
        <f>Standard!$W26</f>
        <v>124</v>
      </c>
      <c r="L30" s="651">
        <v>1352</v>
      </c>
      <c r="M30" s="659">
        <f>Standard!$U26</f>
        <v>110</v>
      </c>
      <c r="N30" s="661">
        <f t="shared" si="5"/>
        <v>1254</v>
      </c>
      <c r="O30" s="675">
        <f>Standard!$X26</f>
        <v>111</v>
      </c>
      <c r="P30" s="676">
        <v>1266</v>
      </c>
      <c r="Q30" s="684">
        <f>Standard!$V26</f>
        <v>116</v>
      </c>
      <c r="R30" s="686">
        <v>1299</v>
      </c>
      <c r="S30" s="417">
        <v>123</v>
      </c>
      <c r="T30" s="652">
        <v>1309</v>
      </c>
      <c r="U30" s="293"/>
      <c r="V30" s="333"/>
      <c r="W30" s="335"/>
      <c r="X30" s="336" t="e">
        <f t="shared" si="2"/>
        <v>#DIV/0!</v>
      </c>
      <c r="Y30" s="336" t="e">
        <f t="shared" si="6"/>
        <v>#DIV/0!</v>
      </c>
    </row>
    <row r="31" spans="1:25" ht="14.5">
      <c r="A31" s="1276"/>
      <c r="B31" s="410" t="s">
        <v>211</v>
      </c>
      <c r="C31" s="410" t="str">
        <f t="shared" si="8"/>
        <v>Cobb 500M&amp;F21</v>
      </c>
      <c r="D31" s="415">
        <v>1018</v>
      </c>
      <c r="E31" s="406">
        <v>1.22</v>
      </c>
      <c r="H31" s="286">
        <f t="shared" si="1"/>
        <v>23</v>
      </c>
      <c r="I31" s="667">
        <f>Standard!$T27</f>
        <v>130</v>
      </c>
      <c r="J31" s="668">
        <f t="shared" si="4"/>
        <v>1472</v>
      </c>
      <c r="K31" s="650">
        <f>Standard!$W27</f>
        <v>130</v>
      </c>
      <c r="L31" s="651">
        <v>1482</v>
      </c>
      <c r="M31" s="659">
        <f>Standard!$U27</f>
        <v>115</v>
      </c>
      <c r="N31" s="661">
        <f t="shared" si="5"/>
        <v>1369</v>
      </c>
      <c r="O31" s="675">
        <f>Standard!$X27</f>
        <v>116</v>
      </c>
      <c r="P31" s="676">
        <v>1382</v>
      </c>
      <c r="Q31" s="684">
        <f>Standard!$V27</f>
        <v>122</v>
      </c>
      <c r="R31" s="686">
        <v>1421</v>
      </c>
      <c r="S31" s="417">
        <v>128</v>
      </c>
      <c r="T31" s="652">
        <v>1432</v>
      </c>
      <c r="U31" s="293"/>
      <c r="V31" s="333"/>
      <c r="W31" s="335"/>
      <c r="X31" s="336" t="e">
        <f t="shared" si="2"/>
        <v>#DIV/0!</v>
      </c>
      <c r="Y31" s="336" t="e">
        <f t="shared" si="6"/>
        <v>#DIV/0!</v>
      </c>
    </row>
    <row r="32" spans="1:25" ht="14.5">
      <c r="A32" s="1276"/>
      <c r="B32" s="410"/>
      <c r="C32" s="410"/>
      <c r="D32" s="409"/>
      <c r="E32" s="406"/>
      <c r="H32" s="286">
        <f t="shared" si="1"/>
        <v>24</v>
      </c>
      <c r="I32" s="667">
        <f>Standard!$T28</f>
        <v>136</v>
      </c>
      <c r="J32" s="668">
        <f t="shared" si="4"/>
        <v>1608</v>
      </c>
      <c r="K32" s="650">
        <f>Standard!$W28</f>
        <v>136</v>
      </c>
      <c r="L32" s="651">
        <v>1618</v>
      </c>
      <c r="M32" s="659">
        <f>Standard!$U28</f>
        <v>120</v>
      </c>
      <c r="N32" s="661">
        <f t="shared" si="5"/>
        <v>1489</v>
      </c>
      <c r="O32" s="675">
        <f>Standard!$X28</f>
        <v>124</v>
      </c>
      <c r="P32" s="676">
        <v>1506</v>
      </c>
      <c r="Q32" s="684">
        <f>Standard!$V28</f>
        <v>128</v>
      </c>
      <c r="R32" s="686">
        <v>1549</v>
      </c>
      <c r="S32" s="417">
        <v>133</v>
      </c>
      <c r="T32" s="652">
        <v>1562</v>
      </c>
      <c r="U32" s="293"/>
      <c r="V32" s="333"/>
      <c r="W32" s="335"/>
      <c r="X32" s="336" t="e">
        <f t="shared" si="2"/>
        <v>#DIV/0!</v>
      </c>
      <c r="Y32" s="336" t="e">
        <f t="shared" si="6"/>
        <v>#DIV/0!</v>
      </c>
    </row>
    <row r="33" spans="1:25" ht="14.5">
      <c r="A33" s="1276" t="s">
        <v>144</v>
      </c>
      <c r="B33" s="412"/>
      <c r="C33" s="412"/>
      <c r="D33" s="413" t="s">
        <v>222</v>
      </c>
      <c r="E33" s="414" t="s">
        <v>64</v>
      </c>
      <c r="H33" s="286">
        <f t="shared" si="1"/>
        <v>25</v>
      </c>
      <c r="I33" s="667">
        <f>Standard!$T29</f>
        <v>143</v>
      </c>
      <c r="J33" s="668">
        <f t="shared" si="4"/>
        <v>1751</v>
      </c>
      <c r="K33" s="650">
        <f>Standard!$W29</f>
        <v>142</v>
      </c>
      <c r="L33" s="651">
        <v>1760</v>
      </c>
      <c r="M33" s="659">
        <f>Standard!$U29</f>
        <v>126</v>
      </c>
      <c r="N33" s="661">
        <f t="shared" si="5"/>
        <v>1615</v>
      </c>
      <c r="O33" s="675">
        <f>Standard!$X29</f>
        <v>126</v>
      </c>
      <c r="P33" s="676">
        <v>1632</v>
      </c>
      <c r="Q33" s="684">
        <f>Standard!$V29</f>
        <v>134</v>
      </c>
      <c r="R33" s="686">
        <v>1683</v>
      </c>
      <c r="S33" s="417">
        <v>137</v>
      </c>
      <c r="T33" s="652">
        <v>1696</v>
      </c>
      <c r="U33" s="293"/>
      <c r="V33" s="333"/>
      <c r="W33" s="335"/>
      <c r="X33" s="336" t="e">
        <f t="shared" si="2"/>
        <v>#DIV/0!</v>
      </c>
      <c r="Y33" s="336" t="e">
        <f t="shared" si="6"/>
        <v>#DIV/0!</v>
      </c>
    </row>
    <row r="34" spans="1:25" ht="14.5">
      <c r="A34" s="1276"/>
      <c r="B34" s="410" t="s">
        <v>203</v>
      </c>
      <c r="C34" s="410" t="str">
        <f>B34&amp;"28"</f>
        <v>ROSS 308M28</v>
      </c>
      <c r="D34" s="415">
        <f t="array" ref="D34:D39">TRANSPOSE(Standard!B32:G32)</f>
        <v>1553</v>
      </c>
      <c r="E34" s="406">
        <f t="array" ref="E34:E39">TRANSPOSE(Standard!H32:M32)</f>
        <v>1.4294913071474564</v>
      </c>
      <c r="H34" s="286">
        <f t="shared" si="1"/>
        <v>26</v>
      </c>
      <c r="I34" s="667">
        <f>Standard!$T30</f>
        <v>150</v>
      </c>
      <c r="J34" s="668">
        <f t="shared" si="4"/>
        <v>1901</v>
      </c>
      <c r="K34" s="650">
        <f>Standard!$W30</f>
        <v>148</v>
      </c>
      <c r="L34" s="651">
        <v>1908</v>
      </c>
      <c r="M34" s="659">
        <f>Standard!$U30</f>
        <v>131</v>
      </c>
      <c r="N34" s="661">
        <f t="shared" si="5"/>
        <v>1746</v>
      </c>
      <c r="O34" s="675">
        <f>Standard!$X30</f>
        <v>134</v>
      </c>
      <c r="P34" s="676">
        <v>1766</v>
      </c>
      <c r="Q34" s="684">
        <f>Standard!$V30</f>
        <v>140</v>
      </c>
      <c r="R34" s="686">
        <v>1823</v>
      </c>
      <c r="S34" s="417">
        <v>144</v>
      </c>
      <c r="T34" s="652">
        <v>1837</v>
      </c>
      <c r="U34" s="293"/>
      <c r="V34" s="333"/>
      <c r="W34" s="335"/>
      <c r="X34" s="336" t="e">
        <f t="shared" si="2"/>
        <v>#DIV/0!</v>
      </c>
      <c r="Y34" s="336" t="e">
        <f t="shared" si="6"/>
        <v>#DIV/0!</v>
      </c>
    </row>
    <row r="35" spans="1:25" ht="14.5">
      <c r="A35" s="1276"/>
      <c r="B35" s="410" t="s">
        <v>207</v>
      </c>
      <c r="C35" s="410" t="str">
        <f t="shared" ref="C35:C39" si="9">B35&amp;"28"</f>
        <v>ROSS 308F28</v>
      </c>
      <c r="D35" s="415">
        <v>1406</v>
      </c>
      <c r="E35" s="406">
        <v>1.4388335704125177</v>
      </c>
      <c r="H35" s="286">
        <f t="shared" si="1"/>
        <v>27</v>
      </c>
      <c r="I35" s="667">
        <f>Standard!$T31</f>
        <v>156</v>
      </c>
      <c r="J35" s="668">
        <f t="shared" si="4"/>
        <v>2057</v>
      </c>
      <c r="K35" s="650">
        <f>Standard!$W31</f>
        <v>154</v>
      </c>
      <c r="L35" s="651">
        <v>2062</v>
      </c>
      <c r="M35" s="659">
        <f>Standard!$U31</f>
        <v>136</v>
      </c>
      <c r="N35" s="661">
        <f t="shared" si="5"/>
        <v>1882</v>
      </c>
      <c r="O35" s="675">
        <f>Standard!$X31</f>
        <v>142</v>
      </c>
      <c r="P35" s="676">
        <v>1908</v>
      </c>
      <c r="Q35" s="684">
        <f>Standard!$V31</f>
        <v>146</v>
      </c>
      <c r="R35" s="686">
        <v>1969</v>
      </c>
      <c r="S35" s="417">
        <v>150</v>
      </c>
      <c r="T35" s="652">
        <v>1985</v>
      </c>
      <c r="U35" s="293"/>
      <c r="V35" s="333"/>
      <c r="W35" s="335"/>
      <c r="X35" s="336" t="e">
        <f t="shared" si="2"/>
        <v>#DIV/0!</v>
      </c>
      <c r="Y35" s="336" t="e">
        <f t="shared" si="6"/>
        <v>#DIV/0!</v>
      </c>
    </row>
    <row r="36" spans="1:25" ht="14.5">
      <c r="A36" s="1276"/>
      <c r="B36" s="410" t="s">
        <v>208</v>
      </c>
      <c r="C36" s="410" t="str">
        <f t="shared" si="9"/>
        <v>ROSS 308M&amp;F28</v>
      </c>
      <c r="D36" s="415">
        <v>1479</v>
      </c>
      <c r="E36" s="406">
        <v>1.434077079107505</v>
      </c>
      <c r="H36" s="286">
        <f t="shared" si="1"/>
        <v>28</v>
      </c>
      <c r="I36" s="667">
        <f>Standard!$T32</f>
        <v>163</v>
      </c>
      <c r="J36" s="668">
        <f t="shared" si="4"/>
        <v>2220</v>
      </c>
      <c r="K36" s="650">
        <f>Standard!$W32</f>
        <v>160</v>
      </c>
      <c r="L36" s="651">
        <v>2222</v>
      </c>
      <c r="M36" s="659">
        <f>Standard!$U32</f>
        <v>141</v>
      </c>
      <c r="N36" s="661">
        <f t="shared" si="5"/>
        <v>2023</v>
      </c>
      <c r="O36" s="675">
        <f>Standard!$X32</f>
        <v>144</v>
      </c>
      <c r="P36" s="676">
        <v>2052</v>
      </c>
      <c r="Q36" s="684">
        <f>Standard!$V32</f>
        <v>152</v>
      </c>
      <c r="R36" s="686">
        <v>2121</v>
      </c>
      <c r="S36" s="417">
        <v>156</v>
      </c>
      <c r="T36" s="652">
        <v>2137</v>
      </c>
      <c r="U36" s="293"/>
      <c r="V36" s="333"/>
      <c r="W36" s="335"/>
      <c r="X36" s="336" t="e">
        <f t="shared" si="2"/>
        <v>#DIV/0!</v>
      </c>
      <c r="Y36" s="336" t="e">
        <f t="shared" si="6"/>
        <v>#DIV/0!</v>
      </c>
    </row>
    <row r="37" spans="1:25" ht="14.5">
      <c r="A37" s="1276"/>
      <c r="B37" s="410" t="s">
        <v>209</v>
      </c>
      <c r="C37" s="410" t="str">
        <f t="shared" si="9"/>
        <v>Cobb 500M28</v>
      </c>
      <c r="D37" s="415">
        <v>1585</v>
      </c>
      <c r="E37" s="406">
        <v>1.4019999999999999</v>
      </c>
      <c r="H37" s="286">
        <f t="shared" si="1"/>
        <v>29</v>
      </c>
      <c r="I37" s="667">
        <f>Standard!$T33</f>
        <v>169</v>
      </c>
      <c r="J37" s="668">
        <f t="shared" si="4"/>
        <v>2389</v>
      </c>
      <c r="K37" s="650">
        <f>Standard!$W33</f>
        <v>165</v>
      </c>
      <c r="L37" s="651">
        <v>2387</v>
      </c>
      <c r="M37" s="659">
        <f>Standard!$U33</f>
        <v>146</v>
      </c>
      <c r="N37" s="661">
        <f t="shared" si="5"/>
        <v>2169</v>
      </c>
      <c r="O37" s="675">
        <f>Standard!$X33</f>
        <v>151</v>
      </c>
      <c r="P37" s="676">
        <v>2203</v>
      </c>
      <c r="Q37" s="684">
        <f>Standard!$V33</f>
        <v>157</v>
      </c>
      <c r="R37" s="686">
        <v>2278</v>
      </c>
      <c r="S37" s="417">
        <v>160</v>
      </c>
      <c r="T37" s="652">
        <v>2295</v>
      </c>
      <c r="U37" s="293"/>
      <c r="V37" s="333"/>
      <c r="W37" s="335"/>
      <c r="X37" s="336" t="e">
        <f t="shared" si="2"/>
        <v>#DIV/0!</v>
      </c>
      <c r="Y37" s="336" t="e">
        <f t="shared" si="6"/>
        <v>#DIV/0!</v>
      </c>
    </row>
    <row r="38" spans="1:25" ht="14.5">
      <c r="A38" s="1276"/>
      <c r="B38" s="410" t="s">
        <v>210</v>
      </c>
      <c r="C38" s="410" t="str">
        <f t="shared" si="9"/>
        <v>Cobb 500F28</v>
      </c>
      <c r="D38" s="415">
        <v>1463</v>
      </c>
      <c r="E38" s="406">
        <v>1.403</v>
      </c>
      <c r="H38" s="286">
        <f t="shared" si="1"/>
        <v>30</v>
      </c>
      <c r="I38" s="667">
        <f>Standard!$T34</f>
        <v>175</v>
      </c>
      <c r="J38" s="668">
        <f t="shared" si="4"/>
        <v>2564</v>
      </c>
      <c r="K38" s="650">
        <f>Standard!$W34</f>
        <v>171</v>
      </c>
      <c r="L38" s="651">
        <v>2558</v>
      </c>
      <c r="M38" s="659">
        <f>Standard!$U34</f>
        <v>150</v>
      </c>
      <c r="N38" s="661">
        <f t="shared" si="5"/>
        <v>2319</v>
      </c>
      <c r="O38" s="675">
        <f>Standard!$X34</f>
        <v>155</v>
      </c>
      <c r="P38" s="676">
        <v>2358</v>
      </c>
      <c r="Q38" s="684">
        <f>Standard!$V34</f>
        <v>163</v>
      </c>
      <c r="R38" s="686">
        <v>2441</v>
      </c>
      <c r="S38" s="417">
        <v>164</v>
      </c>
      <c r="T38" s="652">
        <v>2458</v>
      </c>
      <c r="U38" s="293"/>
      <c r="V38" s="333"/>
      <c r="W38" s="335"/>
      <c r="X38" s="336" t="e">
        <f t="shared" si="2"/>
        <v>#DIV/0!</v>
      </c>
      <c r="Y38" s="336" t="e">
        <f t="shared" si="6"/>
        <v>#DIV/0!</v>
      </c>
    </row>
    <row r="39" spans="1:25" ht="14.5">
      <c r="A39" s="1276"/>
      <c r="B39" s="410" t="s">
        <v>211</v>
      </c>
      <c r="C39" s="410" t="str">
        <f t="shared" si="9"/>
        <v>Cobb 500M&amp;F28</v>
      </c>
      <c r="D39" s="415">
        <v>1615</v>
      </c>
      <c r="E39" s="406">
        <v>1.37</v>
      </c>
      <c r="H39" s="286">
        <f t="shared" si="1"/>
        <v>31</v>
      </c>
      <c r="I39" s="667">
        <f>Standard!$T35</f>
        <v>181</v>
      </c>
      <c r="J39" s="668">
        <f t="shared" si="4"/>
        <v>2745</v>
      </c>
      <c r="K39" s="650">
        <f>Standard!$W35</f>
        <v>177</v>
      </c>
      <c r="L39" s="651">
        <v>2735</v>
      </c>
      <c r="M39" s="659">
        <f>Standard!$U35</f>
        <v>155</v>
      </c>
      <c r="N39" s="661">
        <f t="shared" si="5"/>
        <v>2474</v>
      </c>
      <c r="O39" s="675">
        <f>Standard!$X35</f>
        <v>161</v>
      </c>
      <c r="P39" s="676">
        <v>2519</v>
      </c>
      <c r="Q39" s="684">
        <f>Standard!$V35</f>
        <v>168</v>
      </c>
      <c r="R39" s="686">
        <v>2609</v>
      </c>
      <c r="S39" s="417">
        <v>167</v>
      </c>
      <c r="T39" s="652">
        <v>2627</v>
      </c>
      <c r="U39" s="293"/>
      <c r="V39" s="333"/>
      <c r="W39" s="335"/>
      <c r="X39" s="336" t="e">
        <f t="shared" si="2"/>
        <v>#DIV/0!</v>
      </c>
      <c r="Y39" s="336" t="e">
        <f t="shared" si="6"/>
        <v>#DIV/0!</v>
      </c>
    </row>
    <row r="40" spans="1:25" ht="14.5">
      <c r="A40" s="1276"/>
      <c r="B40" s="410"/>
      <c r="C40" s="410"/>
      <c r="D40" s="409"/>
      <c r="E40" s="406"/>
      <c r="H40" s="286">
        <f t="shared" si="1"/>
        <v>32</v>
      </c>
      <c r="I40" s="667">
        <f>Standard!$T36</f>
        <v>187</v>
      </c>
      <c r="J40" s="668">
        <f t="shared" si="4"/>
        <v>2932</v>
      </c>
      <c r="K40" s="650">
        <f>Standard!$W36</f>
        <v>184</v>
      </c>
      <c r="L40" s="651">
        <v>2919</v>
      </c>
      <c r="M40" s="659">
        <f>Standard!$U36</f>
        <v>159</v>
      </c>
      <c r="N40" s="661">
        <f t="shared" si="5"/>
        <v>2633</v>
      </c>
      <c r="O40" s="675">
        <f>Standard!$X36</f>
        <v>163</v>
      </c>
      <c r="P40" s="676">
        <v>2682</v>
      </c>
      <c r="Q40" s="684">
        <f>Standard!$V36</f>
        <v>173</v>
      </c>
      <c r="R40" s="686">
        <v>2782</v>
      </c>
      <c r="S40" s="417">
        <v>170</v>
      </c>
      <c r="T40" s="652">
        <v>2801</v>
      </c>
      <c r="U40" s="293"/>
      <c r="V40" s="333"/>
      <c r="W40" s="335"/>
      <c r="X40" s="336" t="e">
        <f t="shared" si="2"/>
        <v>#DIV/0!</v>
      </c>
      <c r="Y40" s="336" t="e">
        <f t="shared" si="6"/>
        <v>#DIV/0!</v>
      </c>
    </row>
    <row r="41" spans="1:25" ht="14.5">
      <c r="A41" s="1276" t="s">
        <v>145</v>
      </c>
      <c r="B41" s="412"/>
      <c r="C41" s="412"/>
      <c r="D41" s="413" t="s">
        <v>222</v>
      </c>
      <c r="E41" s="414" t="s">
        <v>64</v>
      </c>
      <c r="H41" s="286">
        <f t="shared" si="1"/>
        <v>33</v>
      </c>
      <c r="I41" s="667">
        <f>Standard!$T37</f>
        <v>192</v>
      </c>
      <c r="J41" s="668">
        <f t="shared" si="4"/>
        <v>3124</v>
      </c>
      <c r="K41" s="650">
        <f>Standard!$W37</f>
        <v>192</v>
      </c>
      <c r="L41" s="651">
        <v>3111</v>
      </c>
      <c r="M41" s="659">
        <f>Standard!$U37</f>
        <v>163</v>
      </c>
      <c r="N41" s="661">
        <f t="shared" si="5"/>
        <v>2796</v>
      </c>
      <c r="O41" s="675">
        <f>Standard!$X37</f>
        <v>165</v>
      </c>
      <c r="P41" s="676">
        <v>2847</v>
      </c>
      <c r="Q41" s="684">
        <f>Standard!$V37</f>
        <v>178</v>
      </c>
      <c r="R41" s="686">
        <v>2960</v>
      </c>
      <c r="S41" s="417">
        <v>174</v>
      </c>
      <c r="T41" s="652">
        <v>2981</v>
      </c>
      <c r="U41" s="293"/>
      <c r="V41" s="333"/>
      <c r="W41" s="335"/>
      <c r="X41" s="336" t="e">
        <f t="shared" si="2"/>
        <v>#DIV/0!</v>
      </c>
      <c r="Y41" s="336" t="e">
        <f t="shared" si="6"/>
        <v>#DIV/0!</v>
      </c>
    </row>
    <row r="42" spans="1:25" ht="14.5">
      <c r="A42" s="1276"/>
      <c r="B42" s="410" t="s">
        <v>203</v>
      </c>
      <c r="C42" s="410" t="str">
        <f>B42&amp;"35"</f>
        <v>ROSS 308M35</v>
      </c>
      <c r="D42" s="415">
        <f t="array" ref="D42:D47">TRANSPOSE(Standard!B39:G39)</f>
        <v>2250</v>
      </c>
      <c r="E42" s="406">
        <f t="array" ref="E42:E47">TRANSPOSE(Standard!H39:M39)</f>
        <v>1.5666666666666667</v>
      </c>
      <c r="H42" s="286">
        <f t="shared" si="1"/>
        <v>34</v>
      </c>
      <c r="I42" s="667">
        <f>Standard!$T38</f>
        <v>198</v>
      </c>
      <c r="J42" s="668">
        <f t="shared" si="4"/>
        <v>3322</v>
      </c>
      <c r="K42" s="650">
        <f>Standard!$W38</f>
        <v>200</v>
      </c>
      <c r="L42" s="651">
        <v>3311</v>
      </c>
      <c r="M42" s="659">
        <f>Standard!$U38</f>
        <v>168</v>
      </c>
      <c r="N42" s="661">
        <f t="shared" si="5"/>
        <v>2964</v>
      </c>
      <c r="O42" s="675">
        <f>Standard!$X38</f>
        <v>167</v>
      </c>
      <c r="P42" s="676">
        <v>3014</v>
      </c>
      <c r="Q42" s="684">
        <f>Standard!$V38</f>
        <v>183</v>
      </c>
      <c r="R42" s="686">
        <v>3143</v>
      </c>
      <c r="S42" s="417">
        <v>177</v>
      </c>
      <c r="T42" s="652">
        <v>3163</v>
      </c>
      <c r="U42" s="293"/>
      <c r="V42" s="333"/>
      <c r="W42" s="335"/>
      <c r="X42" s="336" t="e">
        <f t="shared" si="2"/>
        <v>#DIV/0!</v>
      </c>
      <c r="Y42" s="336" t="e">
        <f t="shared" si="6"/>
        <v>#DIV/0!</v>
      </c>
    </row>
    <row r="43" spans="1:25" ht="14.5">
      <c r="A43" s="1276"/>
      <c r="B43" s="410" t="s">
        <v>207</v>
      </c>
      <c r="C43" s="410" t="str">
        <f t="shared" ref="C43:C47" si="10">B43&amp;"35"</f>
        <v>ROSS 308F35</v>
      </c>
      <c r="D43" s="415">
        <v>1977</v>
      </c>
      <c r="E43" s="406">
        <v>1.5857359635811836</v>
      </c>
      <c r="H43" s="286">
        <f t="shared" si="1"/>
        <v>35</v>
      </c>
      <c r="I43" s="667">
        <f>Standard!$T39</f>
        <v>203</v>
      </c>
      <c r="J43" s="668">
        <f t="shared" si="4"/>
        <v>3525</v>
      </c>
      <c r="K43" s="650">
        <f>Standard!$W39</f>
        <v>209</v>
      </c>
      <c r="L43" s="651">
        <v>3520</v>
      </c>
      <c r="M43" s="659">
        <f>Standard!$U39</f>
        <v>171</v>
      </c>
      <c r="N43" s="661">
        <f t="shared" si="5"/>
        <v>3135</v>
      </c>
      <c r="O43" s="675">
        <f>Standard!$X39</f>
        <v>169</v>
      </c>
      <c r="P43" s="676">
        <v>3183</v>
      </c>
      <c r="Q43" s="684">
        <f>Standard!$V39</f>
        <v>187</v>
      </c>
      <c r="R43" s="686">
        <v>3330</v>
      </c>
      <c r="S43" s="417">
        <v>179</v>
      </c>
      <c r="T43" s="652">
        <v>3352</v>
      </c>
      <c r="U43" s="293"/>
      <c r="V43" s="333"/>
      <c r="W43" s="335"/>
      <c r="X43" s="336" t="e">
        <f t="shared" si="2"/>
        <v>#DIV/0!</v>
      </c>
      <c r="Y43" s="336" t="e">
        <f t="shared" si="6"/>
        <v>#DIV/0!</v>
      </c>
    </row>
    <row r="44" spans="1:25" ht="14.5">
      <c r="A44" s="1276"/>
      <c r="B44" s="410" t="s">
        <v>208</v>
      </c>
      <c r="C44" s="410" t="str">
        <f t="shared" si="10"/>
        <v>ROSS 308M&amp;F35</v>
      </c>
      <c r="D44" s="415">
        <v>2113</v>
      </c>
      <c r="E44" s="406">
        <v>1.5759583530525318</v>
      </c>
      <c r="H44" s="286">
        <f t="shared" si="1"/>
        <v>36</v>
      </c>
      <c r="I44" s="667">
        <f>Standard!$T40</f>
        <v>208</v>
      </c>
      <c r="J44" s="668">
        <f t="shared" si="4"/>
        <v>3733</v>
      </c>
      <c r="K44" s="650">
        <f>Standard!$W40</f>
        <v>212</v>
      </c>
      <c r="L44" s="651">
        <v>3732</v>
      </c>
      <c r="M44" s="659">
        <f>Standard!$U40</f>
        <v>175</v>
      </c>
      <c r="N44" s="661">
        <f t="shared" si="5"/>
        <v>3310</v>
      </c>
      <c r="O44" s="675">
        <f>Standard!$X40</f>
        <v>175</v>
      </c>
      <c r="P44" s="676">
        <v>3358</v>
      </c>
      <c r="Q44" s="684">
        <f>Standard!$V40</f>
        <v>192</v>
      </c>
      <c r="R44" s="686">
        <v>3522</v>
      </c>
      <c r="S44" s="417">
        <v>182</v>
      </c>
      <c r="T44" s="652">
        <v>3545</v>
      </c>
      <c r="U44" s="293"/>
      <c r="V44" s="333"/>
      <c r="W44" s="335"/>
      <c r="X44" s="336" t="e">
        <f t="shared" si="2"/>
        <v>#DIV/0!</v>
      </c>
      <c r="Y44" s="336" t="e">
        <f t="shared" si="6"/>
        <v>#DIV/0!</v>
      </c>
    </row>
    <row r="45" spans="1:25" ht="14.5">
      <c r="A45" s="1276"/>
      <c r="B45" s="410" t="s">
        <v>209</v>
      </c>
      <c r="C45" s="410" t="str">
        <f t="shared" si="10"/>
        <v>Cobb 500M35</v>
      </c>
      <c r="D45" s="415">
        <v>2299</v>
      </c>
      <c r="E45" s="406">
        <v>1.5309999999999999</v>
      </c>
      <c r="H45" s="286">
        <f t="shared" si="1"/>
        <v>37</v>
      </c>
      <c r="I45" s="667">
        <f>Standard!$T41</f>
        <v>213</v>
      </c>
      <c r="J45" s="668">
        <f t="shared" si="4"/>
        <v>3946</v>
      </c>
      <c r="K45" s="650">
        <f>Standard!$W41</f>
        <v>215</v>
      </c>
      <c r="L45" s="651">
        <v>3947</v>
      </c>
      <c r="M45" s="659">
        <f>Standard!$U41</f>
        <v>179</v>
      </c>
      <c r="N45" s="661">
        <f t="shared" si="5"/>
        <v>3489</v>
      </c>
      <c r="O45" s="675">
        <f>Standard!$X41</f>
        <v>179</v>
      </c>
      <c r="P45" s="676">
        <v>3537</v>
      </c>
      <c r="Q45" s="684">
        <f>Standard!$V41</f>
        <v>196</v>
      </c>
      <c r="R45" s="686">
        <v>3718</v>
      </c>
      <c r="S45" s="417">
        <v>186</v>
      </c>
      <c r="T45" s="652">
        <v>3742</v>
      </c>
      <c r="U45" s="293"/>
      <c r="V45" s="333"/>
      <c r="W45" s="335"/>
      <c r="X45" s="336" t="e">
        <f t="shared" si="2"/>
        <v>#DIV/0!</v>
      </c>
      <c r="Y45" s="336" t="e">
        <f t="shared" si="6"/>
        <v>#DIV/0!</v>
      </c>
    </row>
    <row r="46" spans="1:25" ht="14.5">
      <c r="A46" s="1276"/>
      <c r="B46" s="410" t="s">
        <v>210</v>
      </c>
      <c r="C46" s="410" t="str">
        <f t="shared" si="10"/>
        <v>Cobb 500F35</v>
      </c>
      <c r="D46" s="415">
        <v>2083</v>
      </c>
      <c r="E46" s="406">
        <v>1.528</v>
      </c>
      <c r="H46" s="286">
        <f t="shared" si="1"/>
        <v>38</v>
      </c>
      <c r="I46" s="667">
        <f>Standard!$T42</f>
        <v>217</v>
      </c>
      <c r="J46" s="668">
        <f t="shared" si="4"/>
        <v>4163</v>
      </c>
      <c r="K46" s="650">
        <f>Standard!$W42</f>
        <v>218</v>
      </c>
      <c r="L46" s="651">
        <v>4165</v>
      </c>
      <c r="M46" s="659">
        <f>Standard!$U42</f>
        <v>182</v>
      </c>
      <c r="N46" s="661">
        <f t="shared" si="5"/>
        <v>3671</v>
      </c>
      <c r="O46" s="675">
        <f>Standard!$X42</f>
        <v>184</v>
      </c>
      <c r="P46" s="676">
        <v>3721</v>
      </c>
      <c r="Q46" s="684">
        <f>Standard!$V42</f>
        <v>200</v>
      </c>
      <c r="R46" s="686">
        <v>3918</v>
      </c>
      <c r="S46" s="417">
        <v>190</v>
      </c>
      <c r="T46" s="652">
        <v>3943</v>
      </c>
      <c r="U46" s="293"/>
      <c r="V46" s="333"/>
      <c r="W46" s="335"/>
      <c r="X46" s="336" t="e">
        <f t="shared" si="2"/>
        <v>#DIV/0!</v>
      </c>
      <c r="Y46" s="336" t="e">
        <f t="shared" si="6"/>
        <v>#DIV/0!</v>
      </c>
    </row>
    <row r="47" spans="1:25" ht="14.5">
      <c r="A47" s="1276"/>
      <c r="B47" s="410" t="s">
        <v>211</v>
      </c>
      <c r="C47" s="410" t="str">
        <f t="shared" si="10"/>
        <v>Cobb 500M&amp;F35</v>
      </c>
      <c r="D47" s="415">
        <v>2273</v>
      </c>
      <c r="E47" s="406">
        <v>1.5</v>
      </c>
      <c r="H47" s="286">
        <f t="shared" si="1"/>
        <v>39</v>
      </c>
      <c r="I47" s="667">
        <f>Standard!$T43</f>
        <v>222</v>
      </c>
      <c r="J47" s="668">
        <f t="shared" si="4"/>
        <v>4385</v>
      </c>
      <c r="K47" s="650">
        <f>Standard!$W43</f>
        <v>221</v>
      </c>
      <c r="L47" s="651">
        <v>4386</v>
      </c>
      <c r="M47" s="659">
        <f>Standard!$U43</f>
        <v>186</v>
      </c>
      <c r="N47" s="661">
        <f t="shared" si="5"/>
        <v>3857</v>
      </c>
      <c r="O47" s="675">
        <f>Standard!$X43</f>
        <v>189</v>
      </c>
      <c r="P47" s="676">
        <v>3910</v>
      </c>
      <c r="Q47" s="684">
        <f>Standard!$V43</f>
        <v>204</v>
      </c>
      <c r="R47" s="686">
        <v>4122</v>
      </c>
      <c r="S47" s="417">
        <v>193</v>
      </c>
      <c r="T47" s="652">
        <v>4148</v>
      </c>
      <c r="U47" s="293"/>
      <c r="V47" s="333"/>
      <c r="W47" s="335"/>
      <c r="X47" s="336" t="e">
        <f t="shared" si="2"/>
        <v>#DIV/0!</v>
      </c>
      <c r="Y47" s="336" t="e">
        <f t="shared" si="6"/>
        <v>#DIV/0!</v>
      </c>
    </row>
    <row r="48" spans="1:25" ht="14.5">
      <c r="A48" s="1276"/>
      <c r="B48" s="410"/>
      <c r="C48" s="410"/>
      <c r="D48" s="409"/>
      <c r="E48" s="406"/>
      <c r="H48" s="286">
        <f t="shared" si="1"/>
        <v>40</v>
      </c>
      <c r="I48" s="667">
        <f>Standard!$T44</f>
        <v>226</v>
      </c>
      <c r="J48" s="668">
        <f t="shared" si="4"/>
        <v>4611</v>
      </c>
      <c r="K48" s="650">
        <f>Standard!$W44</f>
        <v>225</v>
      </c>
      <c r="L48" s="651">
        <v>4611</v>
      </c>
      <c r="M48" s="659">
        <f>Standard!$U44</f>
        <v>189</v>
      </c>
      <c r="N48" s="661">
        <f t="shared" si="5"/>
        <v>4046</v>
      </c>
      <c r="O48" s="675">
        <f>Standard!$X44</f>
        <v>193</v>
      </c>
      <c r="P48" s="676">
        <v>4103</v>
      </c>
      <c r="Q48" s="684">
        <f>Standard!$V44</f>
        <v>208</v>
      </c>
      <c r="R48" s="686">
        <v>4330</v>
      </c>
      <c r="S48" s="417">
        <v>197</v>
      </c>
      <c r="T48" s="652">
        <v>4357</v>
      </c>
      <c r="U48" s="293"/>
      <c r="V48" s="333"/>
      <c r="W48" s="335"/>
      <c r="X48" s="336" t="e">
        <f t="shared" si="2"/>
        <v>#DIV/0!</v>
      </c>
      <c r="Y48" s="336" t="e">
        <f t="shared" si="6"/>
        <v>#DIV/0!</v>
      </c>
    </row>
    <row r="49" spans="1:25" ht="14.5">
      <c r="A49" s="1276" t="s">
        <v>146</v>
      </c>
      <c r="B49" s="412"/>
      <c r="C49" s="412"/>
      <c r="D49" s="413" t="s">
        <v>222</v>
      </c>
      <c r="E49" s="414" t="s">
        <v>64</v>
      </c>
      <c r="H49" s="286">
        <f t="shared" si="1"/>
        <v>41</v>
      </c>
      <c r="I49" s="667">
        <f>Standard!$T45</f>
        <v>230</v>
      </c>
      <c r="J49" s="668">
        <f t="shared" si="4"/>
        <v>4841</v>
      </c>
      <c r="K49" s="650">
        <f>Standard!$W45</f>
        <v>229</v>
      </c>
      <c r="L49" s="651">
        <v>4840</v>
      </c>
      <c r="M49" s="659">
        <f>Standard!$U45</f>
        <v>192</v>
      </c>
      <c r="N49" s="661">
        <f t="shared" si="5"/>
        <v>4238</v>
      </c>
      <c r="O49" s="675">
        <f>Standard!$X45</f>
        <v>197</v>
      </c>
      <c r="P49" s="676">
        <v>4300</v>
      </c>
      <c r="Q49" s="684">
        <f>Standard!$V45</f>
        <v>211</v>
      </c>
      <c r="R49" s="686">
        <v>4541</v>
      </c>
      <c r="S49" s="417">
        <v>203</v>
      </c>
      <c r="T49" s="652">
        <v>4570</v>
      </c>
      <c r="U49" s="293"/>
      <c r="V49" s="333"/>
      <c r="W49" s="335"/>
      <c r="X49" s="336" t="e">
        <f t="shared" si="2"/>
        <v>#DIV/0!</v>
      </c>
      <c r="Y49" s="336" t="e">
        <f t="shared" si="6"/>
        <v>#DIV/0!</v>
      </c>
    </row>
    <row r="50" spans="1:25" ht="14.5">
      <c r="A50" s="1276"/>
      <c r="B50" s="410" t="s">
        <v>203</v>
      </c>
      <c r="C50" s="410" t="str">
        <f>B50&amp;"42"</f>
        <v>ROSS 308M42</v>
      </c>
      <c r="D50" s="415">
        <f t="array" ref="D50:D55">TRANSPOSE(Standard!B46:G46)</f>
        <v>2979</v>
      </c>
      <c r="E50" s="406">
        <f t="array" ref="E50:E55">TRANSPOSE(Standard!H46:M46)</f>
        <v>1.7035918093319899</v>
      </c>
      <c r="H50" s="286">
        <f t="shared" si="1"/>
        <v>42</v>
      </c>
      <c r="I50" s="667">
        <f>Standard!$T46</f>
        <v>234</v>
      </c>
      <c r="J50" s="668">
        <f t="shared" si="4"/>
        <v>5075</v>
      </c>
      <c r="K50" s="650">
        <f>Standard!$W46</f>
        <v>233</v>
      </c>
      <c r="L50" s="651">
        <v>5073</v>
      </c>
      <c r="M50" s="659">
        <f>Standard!$U46</f>
        <v>195</v>
      </c>
      <c r="N50" s="661">
        <f t="shared" si="5"/>
        <v>4433</v>
      </c>
      <c r="O50" s="675">
        <f>Standard!$X46</f>
        <v>199</v>
      </c>
      <c r="P50" s="676">
        <v>4499</v>
      </c>
      <c r="Q50" s="684">
        <f>Standard!$V46</f>
        <v>215</v>
      </c>
      <c r="R50" s="686">
        <v>4756</v>
      </c>
      <c r="S50" s="417">
        <v>208</v>
      </c>
      <c r="T50" s="652">
        <v>4786</v>
      </c>
      <c r="U50" s="293"/>
      <c r="V50" s="333"/>
      <c r="W50" s="335"/>
      <c r="X50" s="336" t="e">
        <f t="shared" si="2"/>
        <v>#DIV/0!</v>
      </c>
      <c r="Y50" s="336" t="e">
        <f t="shared" si="6"/>
        <v>#DIV/0!</v>
      </c>
    </row>
    <row r="51" spans="1:25" ht="14.5">
      <c r="A51" s="1276"/>
      <c r="B51" s="410" t="s">
        <v>207</v>
      </c>
      <c r="C51" s="410" t="str">
        <f t="shared" ref="C51:C55" si="11">B51&amp;"42"</f>
        <v>ROSS 308F42</v>
      </c>
      <c r="D51" s="415">
        <v>2557</v>
      </c>
      <c r="E51" s="406">
        <v>1.7336722721939772</v>
      </c>
      <c r="H51" s="286">
        <f t="shared" si="1"/>
        <v>43</v>
      </c>
      <c r="I51" s="667">
        <f>Standard!$T47</f>
        <v>237</v>
      </c>
      <c r="J51" s="668">
        <f t="shared" si="4"/>
        <v>5312</v>
      </c>
      <c r="K51" s="650">
        <f>Standard!$W47</f>
        <v>237</v>
      </c>
      <c r="L51" s="651">
        <v>5310</v>
      </c>
      <c r="M51" s="659">
        <f>Standard!$U47</f>
        <v>198</v>
      </c>
      <c r="N51" s="661">
        <f t="shared" si="5"/>
        <v>4631</v>
      </c>
      <c r="O51" s="675">
        <f>Standard!$X47</f>
        <v>203</v>
      </c>
      <c r="P51" s="676">
        <v>4702</v>
      </c>
      <c r="Q51" s="684">
        <f>Standard!$V47</f>
        <v>218</v>
      </c>
      <c r="R51" s="686">
        <v>4974</v>
      </c>
      <c r="S51" s="417">
        <v>213</v>
      </c>
      <c r="T51" s="652">
        <v>5006</v>
      </c>
      <c r="U51" s="293"/>
      <c r="V51" s="333"/>
      <c r="W51" s="335"/>
      <c r="X51" s="336" t="e">
        <f t="shared" si="2"/>
        <v>#DIV/0!</v>
      </c>
      <c r="Y51" s="336" t="e">
        <f t="shared" si="6"/>
        <v>#DIV/0!</v>
      </c>
    </row>
    <row r="52" spans="1:25" ht="14.5">
      <c r="A52" s="1276"/>
      <c r="B52" s="410" t="s">
        <v>208</v>
      </c>
      <c r="C52" s="410" t="str">
        <f t="shared" si="11"/>
        <v>ROSS 308M&amp;F42</v>
      </c>
      <c r="D52" s="415">
        <v>2768</v>
      </c>
      <c r="E52" s="406">
        <v>1.7182080924855492</v>
      </c>
      <c r="H52" s="286">
        <f t="shared" si="1"/>
        <v>44</v>
      </c>
      <c r="I52" s="667">
        <f>Standard!$T48</f>
        <v>241</v>
      </c>
      <c r="J52" s="668">
        <f t="shared" si="4"/>
        <v>5553</v>
      </c>
      <c r="K52" s="650">
        <f>Standard!$W48</f>
        <v>241</v>
      </c>
      <c r="L52" s="651">
        <v>5551</v>
      </c>
      <c r="M52" s="659">
        <f>Standard!$U48</f>
        <v>201</v>
      </c>
      <c r="N52" s="661">
        <f t="shared" si="5"/>
        <v>4832</v>
      </c>
      <c r="O52" s="675">
        <f>Standard!$X48</f>
        <v>203</v>
      </c>
      <c r="P52" s="676">
        <v>4905</v>
      </c>
      <c r="Q52" s="684">
        <f>Standard!$V48</f>
        <v>221</v>
      </c>
      <c r="R52" s="686">
        <v>5195</v>
      </c>
      <c r="S52" s="417">
        <v>218</v>
      </c>
      <c r="T52" s="652">
        <v>5228</v>
      </c>
      <c r="U52" s="293"/>
      <c r="V52" s="333"/>
      <c r="W52" s="335"/>
      <c r="X52" s="336" t="e">
        <f t="shared" si="2"/>
        <v>#DIV/0!</v>
      </c>
      <c r="Y52" s="336" t="e">
        <f t="shared" si="6"/>
        <v>#DIV/0!</v>
      </c>
    </row>
    <row r="53" spans="1:25" ht="14.5">
      <c r="A53" s="1276"/>
      <c r="B53" s="410" t="s">
        <v>209</v>
      </c>
      <c r="C53" s="410" t="str">
        <f t="shared" si="11"/>
        <v>Cobb 500M42</v>
      </c>
      <c r="D53" s="415">
        <v>3044</v>
      </c>
      <c r="E53" s="406">
        <v>1.667</v>
      </c>
      <c r="H53" s="286">
        <f t="shared" si="1"/>
        <v>45</v>
      </c>
      <c r="I53" s="667">
        <f>Standard!$T49</f>
        <v>244</v>
      </c>
      <c r="J53" s="668">
        <f t="shared" si="4"/>
        <v>5797</v>
      </c>
      <c r="K53" s="650">
        <f>Standard!$W49</f>
        <v>245</v>
      </c>
      <c r="L53" s="651">
        <v>5796</v>
      </c>
      <c r="M53" s="659">
        <f>Standard!$U49</f>
        <v>203</v>
      </c>
      <c r="N53" s="661">
        <f t="shared" si="5"/>
        <v>5035</v>
      </c>
      <c r="O53" s="675">
        <f>Standard!$X49</f>
        <v>205</v>
      </c>
      <c r="P53" s="676">
        <v>5110</v>
      </c>
      <c r="Q53" s="684">
        <f>Standard!$V49</f>
        <v>224</v>
      </c>
      <c r="R53" s="686">
        <v>5419</v>
      </c>
      <c r="S53" s="417">
        <v>224</v>
      </c>
      <c r="T53" s="652">
        <v>5453</v>
      </c>
      <c r="U53" s="293"/>
      <c r="V53" s="333"/>
      <c r="W53" s="335"/>
      <c r="X53" s="336" t="e">
        <f t="shared" si="2"/>
        <v>#DIV/0!</v>
      </c>
      <c r="Y53" s="336" t="e">
        <f t="shared" si="6"/>
        <v>#DIV/0!</v>
      </c>
    </row>
    <row r="54" spans="1:25" ht="14.5">
      <c r="A54" s="1276"/>
      <c r="B54" s="410" t="s">
        <v>210</v>
      </c>
      <c r="C54" s="410" t="str">
        <f t="shared" si="11"/>
        <v>Cobb 500F42</v>
      </c>
      <c r="D54" s="415">
        <v>2671</v>
      </c>
      <c r="E54" s="406">
        <v>1.6839999999999999</v>
      </c>
      <c r="H54" s="286">
        <f t="shared" si="1"/>
        <v>46</v>
      </c>
      <c r="I54" s="667">
        <f>Standard!$T50</f>
        <v>247</v>
      </c>
      <c r="J54" s="668">
        <f t="shared" si="4"/>
        <v>6044</v>
      </c>
      <c r="K54" s="650">
        <f>Standard!$W50</f>
        <v>250</v>
      </c>
      <c r="L54" s="651">
        <v>6046</v>
      </c>
      <c r="M54" s="659">
        <f>Standard!$U50</f>
        <v>205</v>
      </c>
      <c r="N54" s="661">
        <f t="shared" si="5"/>
        <v>5240</v>
      </c>
      <c r="O54" s="675">
        <f>Standard!$X50</f>
        <v>204</v>
      </c>
      <c r="P54" s="676">
        <v>5314</v>
      </c>
      <c r="Q54" s="684">
        <f>Standard!$V50</f>
        <v>227</v>
      </c>
      <c r="R54" s="686">
        <v>5646</v>
      </c>
      <c r="S54" s="417">
        <v>228</v>
      </c>
      <c r="T54" s="652">
        <v>5680</v>
      </c>
      <c r="U54" s="293"/>
      <c r="V54" s="333"/>
      <c r="W54" s="335"/>
      <c r="X54" s="336" t="e">
        <f t="shared" si="2"/>
        <v>#DIV/0!</v>
      </c>
      <c r="Y54" s="336" t="e">
        <f t="shared" si="6"/>
        <v>#DIV/0!</v>
      </c>
    </row>
    <row r="55" spans="1:25" ht="14.5">
      <c r="A55" s="1276"/>
      <c r="B55" s="410" t="s">
        <v>211</v>
      </c>
      <c r="C55" s="410" t="str">
        <f t="shared" si="11"/>
        <v>Cobb 500M&amp;F42</v>
      </c>
      <c r="D55" s="415">
        <v>2952</v>
      </c>
      <c r="E55" s="406">
        <v>1.61</v>
      </c>
      <c r="H55" s="286">
        <f t="shared" si="1"/>
        <v>47</v>
      </c>
      <c r="I55" s="667">
        <f>Standard!$T51</f>
        <v>250</v>
      </c>
      <c r="J55" s="668">
        <f t="shared" si="4"/>
        <v>6294</v>
      </c>
      <c r="K55" s="650">
        <f>Standard!$W51</f>
        <v>255</v>
      </c>
      <c r="L55" s="651">
        <v>6301</v>
      </c>
      <c r="M55" s="659">
        <f>Standard!$U51</f>
        <v>208</v>
      </c>
      <c r="N55" s="661">
        <f t="shared" si="5"/>
        <v>5448</v>
      </c>
      <c r="O55" s="675">
        <f>Standard!$X51</f>
        <v>207</v>
      </c>
      <c r="P55" s="676">
        <v>5521</v>
      </c>
      <c r="Q55" s="684">
        <f>Standard!$V51</f>
        <v>229</v>
      </c>
      <c r="R55" s="686">
        <v>5875</v>
      </c>
      <c r="S55" s="417">
        <v>231</v>
      </c>
      <c r="T55" s="652">
        <v>5911</v>
      </c>
      <c r="U55" s="293"/>
      <c r="V55" s="333"/>
      <c r="W55" s="335"/>
      <c r="X55" s="336" t="e">
        <f t="shared" si="2"/>
        <v>#DIV/0!</v>
      </c>
      <c r="Y55" s="336" t="e">
        <f t="shared" si="6"/>
        <v>#DIV/0!</v>
      </c>
    </row>
    <row r="56" spans="1:25" ht="15" thickBot="1">
      <c r="A56" s="1276"/>
      <c r="B56" s="410"/>
      <c r="C56" s="410"/>
      <c r="D56" s="409"/>
      <c r="E56" s="406"/>
      <c r="H56" s="287">
        <f t="shared" si="1"/>
        <v>48</v>
      </c>
      <c r="I56" s="669">
        <f>Standard!$T52</f>
        <v>252</v>
      </c>
      <c r="J56" s="670">
        <f>J54+I56</f>
        <v>6296</v>
      </c>
      <c r="K56" s="653">
        <f>Standard!$W52</f>
        <v>265</v>
      </c>
      <c r="L56" s="654">
        <v>6566</v>
      </c>
      <c r="M56" s="681">
        <f>Standard!$U52</f>
        <v>210</v>
      </c>
      <c r="N56" s="662">
        <f>N54+M56</f>
        <v>5450</v>
      </c>
      <c r="O56" s="677">
        <f>Standard!$X52</f>
        <v>208</v>
      </c>
      <c r="P56" s="678">
        <v>5729</v>
      </c>
      <c r="Q56" s="679">
        <f>Standard!$V52</f>
        <v>231</v>
      </c>
      <c r="R56" s="680">
        <v>6106</v>
      </c>
      <c r="S56" s="655">
        <v>236</v>
      </c>
      <c r="T56" s="656">
        <v>6144</v>
      </c>
      <c r="U56" s="294"/>
      <c r="V56" s="390"/>
      <c r="W56" s="391"/>
      <c r="X56" s="392" t="e">
        <f>AVERAGE(V56:W56)</f>
        <v>#DIV/0!</v>
      </c>
      <c r="Y56" s="392" t="e">
        <f>X56+Y54</f>
        <v>#DIV/0!</v>
      </c>
    </row>
    <row r="57" spans="1:25">
      <c r="A57" s="1273" t="s">
        <v>147</v>
      </c>
      <c r="B57" s="412"/>
      <c r="C57" s="412"/>
      <c r="D57" s="413" t="s">
        <v>222</v>
      </c>
      <c r="E57" s="414" t="s">
        <v>64</v>
      </c>
      <c r="V57" s="308"/>
      <c r="W57" s="308"/>
      <c r="X57" s="308"/>
      <c r="Y57" s="308"/>
    </row>
    <row r="58" spans="1:25">
      <c r="A58" s="1274"/>
      <c r="B58" s="410" t="s">
        <v>203</v>
      </c>
      <c r="C58" s="410"/>
      <c r="D58" s="416">
        <f t="array" ref="D58:D63">TRANSPOSE(Standard!B53:G53)</f>
        <v>3695</v>
      </c>
      <c r="E58" s="406">
        <f t="array" ref="E58:E63">TRANSPOSE(Standard!H53:M53)</f>
        <v>1.8403247631935047</v>
      </c>
    </row>
    <row r="59" spans="1:25">
      <c r="A59" s="1274"/>
      <c r="B59" s="410" t="s">
        <v>207</v>
      </c>
      <c r="C59" s="410"/>
      <c r="D59" s="416">
        <v>3118</v>
      </c>
      <c r="E59" s="406">
        <v>1.8826170622193714</v>
      </c>
    </row>
    <row r="60" spans="1:25">
      <c r="A60" s="1274"/>
      <c r="B60" s="410" t="s">
        <v>208</v>
      </c>
      <c r="C60" s="410"/>
      <c r="D60" s="416">
        <v>3407</v>
      </c>
      <c r="E60" s="406">
        <v>1.8605811564426182</v>
      </c>
    </row>
    <row r="61" spans="1:25">
      <c r="A61" s="1274"/>
      <c r="B61" s="410" t="s">
        <v>209</v>
      </c>
      <c r="C61" s="410"/>
      <c r="D61" s="416">
        <v>3786</v>
      </c>
      <c r="E61" s="406">
        <v>1.8049999999999999</v>
      </c>
    </row>
    <row r="62" spans="1:25">
      <c r="A62" s="1274"/>
      <c r="B62" s="410" t="s">
        <v>210</v>
      </c>
      <c r="C62" s="410"/>
      <c r="D62" s="416">
        <v>3226</v>
      </c>
      <c r="E62" s="406">
        <v>1.841</v>
      </c>
    </row>
    <row r="63" spans="1:25">
      <c r="A63" s="1274"/>
      <c r="B63" s="410" t="s">
        <v>211</v>
      </c>
      <c r="C63" s="410"/>
      <c r="D63" s="416">
        <v>3617</v>
      </c>
      <c r="E63" s="406">
        <v>1.76</v>
      </c>
    </row>
    <row r="64" spans="1:25">
      <c r="A64" s="1275"/>
      <c r="B64" s="410"/>
      <c r="C64" s="410"/>
      <c r="D64" s="409"/>
      <c r="E64" s="406"/>
    </row>
    <row r="100" spans="1:1">
      <c r="A100" s="196" t="s">
        <v>220</v>
      </c>
    </row>
  </sheetData>
  <sheetProtection algorithmName="SHA-512" hashValue="mFWHcuSUrtbj5VOp65e4Z/0cwpPlp1jgsK+bTnLNbIcBiFz9uYmfnsj20ydLPn13DcKSEM+f+z4lKHsusVDwgQ==" saltValue="xaavqM2QdG5eZGkCXvn8XA==" spinCount="100000" sheet="1" objects="1" scenarios="1"/>
  <mergeCells count="20">
    <mergeCell ref="X2:Y6"/>
    <mergeCell ref="A33:A40"/>
    <mergeCell ref="I5:J5"/>
    <mergeCell ref="K5:L5"/>
    <mergeCell ref="M5:N5"/>
    <mergeCell ref="O5:P5"/>
    <mergeCell ref="S5:T5"/>
    <mergeCell ref="Q5:R5"/>
    <mergeCell ref="I2:T2"/>
    <mergeCell ref="I3:T3"/>
    <mergeCell ref="I4:T4"/>
    <mergeCell ref="I7:T7"/>
    <mergeCell ref="H1:T1"/>
    <mergeCell ref="A57:A64"/>
    <mergeCell ref="A1:A8"/>
    <mergeCell ref="A9:A16"/>
    <mergeCell ref="A17:A24"/>
    <mergeCell ref="A25:A32"/>
    <mergeCell ref="A41:A48"/>
    <mergeCell ref="A49:A56"/>
  </mergeCells>
  <phoneticPr fontId="1" type="noConversion"/>
  <pageMargins left="0.7" right="0.7" top="0.75" bottom="0.75" header="0.3" footer="0.3"/>
  <pageSetup paperSize="9" orientation="portrait" verticalDpi="0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AA106"/>
  <sheetViews>
    <sheetView zoomScale="70" zoomScaleNormal="70" workbookViewId="0">
      <pane xSplit="2" ySplit="8" topLeftCell="C9" activePane="bottomRight" state="frozen"/>
      <selection pane="topRight" activeCell="C1" sqref="C1"/>
      <selection pane="bottomLeft" activeCell="A9" sqref="A9"/>
      <selection pane="bottomRight" activeCell="P102" activeCellId="5" sqref="F102 H102 J102 L102 N102 P102"/>
    </sheetView>
  </sheetViews>
  <sheetFormatPr defaultColWidth="9" defaultRowHeight="13"/>
  <cols>
    <col min="1" max="1" width="14" style="211" customWidth="1"/>
    <col min="2" max="2" width="27.08984375" style="212" customWidth="1"/>
    <col min="3" max="3" width="11.6328125" style="213" bestFit="1" customWidth="1"/>
    <col min="4" max="4" width="11.6328125" style="213" customWidth="1"/>
    <col min="5" max="5" width="10.90625" style="213" customWidth="1"/>
    <col min="6" max="6" width="9.08984375" style="212" customWidth="1"/>
    <col min="7" max="16384" width="9" style="212"/>
  </cols>
  <sheetData>
    <row r="1" spans="1:27" s="183" customFormat="1" ht="42" customHeight="1">
      <c r="A1" s="146"/>
      <c r="B1" s="146"/>
      <c r="C1" s="146"/>
      <c r="D1" s="146"/>
      <c r="E1" s="146"/>
      <c r="F1" s="1150" t="s">
        <v>110</v>
      </c>
      <c r="G1" s="1150"/>
      <c r="H1" s="1150"/>
      <c r="I1" s="1150"/>
      <c r="J1" s="1150"/>
      <c r="K1" s="1150"/>
      <c r="L1" s="1150"/>
      <c r="M1" s="1150"/>
      <c r="N1" s="1150"/>
      <c r="O1" s="1150"/>
      <c r="P1" s="1150"/>
      <c r="Q1" s="1150"/>
    </row>
    <row r="2" spans="1:27" ht="49" customHeight="1" thickBot="1">
      <c r="A2" s="214"/>
      <c r="B2" s="215" t="s">
        <v>156</v>
      </c>
      <c r="T2" s="183"/>
      <c r="U2" s="183"/>
      <c r="V2" s="183"/>
      <c r="W2" s="183"/>
      <c r="X2" s="183"/>
      <c r="Y2" s="183"/>
      <c r="Z2" s="183"/>
      <c r="AA2" s="183"/>
    </row>
    <row r="3" spans="1:27" s="209" customFormat="1" ht="46.5" customHeight="1">
      <c r="A3" s="1151" t="s">
        <v>153</v>
      </c>
      <c r="B3" s="279" t="s">
        <v>170</v>
      </c>
      <c r="C3" s="297" t="s">
        <v>154</v>
      </c>
      <c r="D3" s="239" t="s">
        <v>155</v>
      </c>
      <c r="E3" s="239" t="s">
        <v>172</v>
      </c>
      <c r="F3" s="240" t="s">
        <v>449</v>
      </c>
      <c r="G3" s="687" t="s">
        <v>448</v>
      </c>
      <c r="H3" s="696" t="s">
        <v>457</v>
      </c>
      <c r="I3" s="697" t="s">
        <v>447</v>
      </c>
      <c r="J3" s="241" t="s">
        <v>457</v>
      </c>
      <c r="K3" s="697" t="s">
        <v>447</v>
      </c>
      <c r="L3" s="241" t="s">
        <v>457</v>
      </c>
      <c r="M3" s="697" t="s">
        <v>447</v>
      </c>
      <c r="N3" s="241" t="s">
        <v>457</v>
      </c>
      <c r="O3" s="697" t="s">
        <v>447</v>
      </c>
      <c r="P3" s="241" t="s">
        <v>457</v>
      </c>
      <c r="Q3" s="697" t="s">
        <v>447</v>
      </c>
      <c r="T3" s="183"/>
      <c r="U3" s="183"/>
      <c r="V3" s="183"/>
      <c r="W3" s="183"/>
      <c r="X3" s="183"/>
      <c r="Y3" s="183"/>
      <c r="Z3" s="183"/>
      <c r="AA3" s="183"/>
    </row>
    <row r="4" spans="1:27" s="210" customFormat="1" ht="22.5" customHeight="1">
      <c r="A4" s="1152"/>
      <c r="B4" s="280" t="s">
        <v>181</v>
      </c>
      <c r="C4" s="298">
        <v>27800</v>
      </c>
      <c r="D4" s="242">
        <v>34600</v>
      </c>
      <c r="E4" s="242">
        <f>SUM(C4:D4)</f>
        <v>62400</v>
      </c>
      <c r="F4" s="1154"/>
      <c r="G4" s="1155"/>
      <c r="H4" s="1154"/>
      <c r="I4" s="1155"/>
      <c r="J4" s="1154"/>
      <c r="K4" s="1155"/>
      <c r="L4" s="1154"/>
      <c r="M4" s="1155"/>
      <c r="N4" s="1154"/>
      <c r="O4" s="1155"/>
      <c r="P4" s="1154"/>
      <c r="Q4" s="1155"/>
      <c r="T4" s="183"/>
      <c r="U4" s="183"/>
      <c r="V4" s="183"/>
      <c r="W4" s="183"/>
      <c r="X4" s="183"/>
      <c r="Y4" s="183"/>
      <c r="Z4" s="183"/>
      <c r="AA4" s="183"/>
    </row>
    <row r="5" spans="1:27" s="210" customFormat="1" ht="22.5" customHeight="1">
      <c r="A5" s="1153"/>
      <c r="B5" s="282" t="s">
        <v>182</v>
      </c>
      <c r="C5" s="299"/>
      <c r="D5" s="283"/>
      <c r="E5" s="283"/>
      <c r="F5" s="1154" t="s">
        <v>450</v>
      </c>
      <c r="G5" s="1155"/>
      <c r="H5" s="1154" t="s">
        <v>453</v>
      </c>
      <c r="I5" s="1155"/>
      <c r="J5" s="1154" t="s">
        <v>454</v>
      </c>
      <c r="K5" s="1155"/>
      <c r="L5" s="1154" t="s">
        <v>450</v>
      </c>
      <c r="M5" s="1155"/>
      <c r="N5" s="1154" t="s">
        <v>453</v>
      </c>
      <c r="O5" s="1155"/>
      <c r="P5" s="1154" t="s">
        <v>454</v>
      </c>
      <c r="Q5" s="1155"/>
      <c r="T5" s="183"/>
      <c r="U5" s="183"/>
      <c r="V5" s="183"/>
      <c r="W5" s="183"/>
      <c r="X5" s="183"/>
      <c r="Y5" s="183"/>
      <c r="Z5" s="183"/>
      <c r="AA5" s="183"/>
    </row>
    <row r="6" spans="1:27" s="210" customFormat="1" ht="22.5" customHeight="1">
      <c r="A6" s="1153"/>
      <c r="B6" s="282" t="s">
        <v>183</v>
      </c>
      <c r="C6" s="299"/>
      <c r="D6" s="283"/>
      <c r="E6" s="283"/>
      <c r="F6" s="1154" t="s">
        <v>452</v>
      </c>
      <c r="G6" s="1155"/>
      <c r="H6" s="1154" t="s">
        <v>451</v>
      </c>
      <c r="I6" s="1155"/>
      <c r="J6" s="1154" t="s">
        <v>451</v>
      </c>
      <c r="K6" s="1155"/>
      <c r="L6" s="1154" t="s">
        <v>455</v>
      </c>
      <c r="M6" s="1155"/>
      <c r="N6" s="1154" t="s">
        <v>456</v>
      </c>
      <c r="O6" s="1155"/>
      <c r="P6" s="1154" t="s">
        <v>456</v>
      </c>
      <c r="Q6" s="1155"/>
      <c r="T6" s="183"/>
      <c r="U6" s="183"/>
      <c r="V6" s="183"/>
      <c r="W6" s="183"/>
      <c r="X6" s="183"/>
      <c r="Y6" s="183"/>
      <c r="Z6" s="183"/>
      <c r="AA6" s="183"/>
    </row>
    <row r="7" spans="1:27" s="210" customFormat="1" ht="22.5" customHeight="1">
      <c r="A7" s="1153"/>
      <c r="B7" s="282" t="s">
        <v>184</v>
      </c>
      <c r="C7" s="300"/>
      <c r="D7" s="302"/>
      <c r="E7" s="283"/>
      <c r="F7" s="1154"/>
      <c r="G7" s="1155"/>
      <c r="H7" s="1154"/>
      <c r="I7" s="1155"/>
      <c r="J7" s="1154"/>
      <c r="K7" s="1155"/>
      <c r="L7" s="1154"/>
      <c r="M7" s="1155"/>
      <c r="N7" s="1154"/>
      <c r="O7" s="1155"/>
      <c r="P7" s="1154"/>
      <c r="Q7" s="1155"/>
      <c r="T7" s="183"/>
      <c r="U7" s="183"/>
      <c r="V7" s="183"/>
      <c r="W7" s="183"/>
      <c r="X7" s="183"/>
      <c r="Y7" s="183"/>
      <c r="Z7" s="183"/>
      <c r="AA7" s="183"/>
    </row>
    <row r="8" spans="1:27" s="209" customFormat="1" ht="22.5" customHeight="1" thickBot="1">
      <c r="A8" s="1153"/>
      <c r="B8" s="281" t="s">
        <v>171</v>
      </c>
      <c r="C8" s="301"/>
      <c r="D8" s="303"/>
      <c r="E8" s="243" t="e">
        <f>AVERAGE(C8:D8)</f>
        <v>#DIV/0!</v>
      </c>
      <c r="F8" s="244">
        <v>42</v>
      </c>
      <c r="G8" s="688" t="e">
        <f>E8-F8</f>
        <v>#DIV/0!</v>
      </c>
      <c r="H8" s="698">
        <v>42</v>
      </c>
      <c r="I8" s="246" t="e">
        <f>+E8-H8</f>
        <v>#DIV/0!</v>
      </c>
      <c r="J8" s="245">
        <v>42</v>
      </c>
      <c r="K8" s="246" t="e">
        <f>+E8-J8</f>
        <v>#DIV/0!</v>
      </c>
      <c r="L8" s="245">
        <v>42</v>
      </c>
      <c r="M8" s="246" t="e">
        <f>+E8-L8</f>
        <v>#DIV/0!</v>
      </c>
      <c r="N8" s="245">
        <v>42</v>
      </c>
      <c r="O8" s="246" t="e">
        <f>+E8-N8</f>
        <v>#DIV/0!</v>
      </c>
      <c r="P8" s="245">
        <v>42</v>
      </c>
      <c r="Q8" s="246" t="e">
        <f>+E8-P8</f>
        <v>#DIV/0!</v>
      </c>
      <c r="T8" s="183"/>
      <c r="U8" s="183"/>
      <c r="V8" s="183"/>
      <c r="X8" s="183"/>
      <c r="Y8" s="284"/>
      <c r="Z8" s="183"/>
      <c r="AA8" s="183"/>
    </row>
    <row r="9" spans="1:27" s="210" customFormat="1" ht="22.5" customHeight="1">
      <c r="A9" s="641" t="s">
        <v>429</v>
      </c>
      <c r="B9" s="247" t="s">
        <v>157</v>
      </c>
      <c r="C9" s="231">
        <f>C4</f>
        <v>27800</v>
      </c>
      <c r="D9" s="231">
        <f>D4</f>
        <v>34600</v>
      </c>
      <c r="E9" s="228">
        <f t="shared" ref="E9:E12" si="0">SUM(C9:D9)</f>
        <v>62400</v>
      </c>
      <c r="F9" s="219"/>
      <c r="G9" s="689"/>
      <c r="H9" s="699"/>
      <c r="I9" s="700"/>
      <c r="J9" s="220"/>
      <c r="K9" s="221"/>
      <c r="L9" s="220"/>
      <c r="M9" s="221"/>
      <c r="N9" s="220"/>
      <c r="O9" s="221"/>
      <c r="P9" s="220"/>
      <c r="Q9" s="221"/>
      <c r="T9" s="183"/>
      <c r="U9" s="183"/>
      <c r="V9" s="183"/>
      <c r="W9" s="183"/>
      <c r="X9" s="183"/>
      <c r="Y9" s="183"/>
      <c r="Z9" s="183"/>
      <c r="AA9" s="183"/>
    </row>
    <row r="10" spans="1:27" s="210" customFormat="1" ht="22.5" customHeight="1">
      <c r="A10" s="642"/>
      <c r="B10" s="248" t="s">
        <v>158</v>
      </c>
      <c r="C10" s="230"/>
      <c r="D10" s="230"/>
      <c r="E10" s="227">
        <f t="shared" si="0"/>
        <v>0</v>
      </c>
      <c r="F10" s="216"/>
      <c r="G10" s="690"/>
      <c r="H10" s="701"/>
      <c r="I10" s="618"/>
      <c r="J10" s="217"/>
      <c r="K10" s="218"/>
      <c r="L10" s="217"/>
      <c r="M10" s="218"/>
      <c r="N10" s="217"/>
      <c r="O10" s="218"/>
      <c r="P10" s="217"/>
      <c r="Q10" s="218"/>
      <c r="T10" s="183"/>
      <c r="U10" s="183"/>
      <c r="V10" s="183"/>
      <c r="W10" s="183"/>
      <c r="X10" s="183"/>
      <c r="Y10" s="183"/>
      <c r="Z10" s="183"/>
      <c r="AA10" s="183"/>
    </row>
    <row r="11" spans="1:27" s="209" customFormat="1" ht="22.5" customHeight="1">
      <c r="A11" s="642"/>
      <c r="B11" s="249" t="s">
        <v>159</v>
      </c>
      <c r="C11" s="234">
        <f>C10/C$4</f>
        <v>0</v>
      </c>
      <c r="D11" s="234">
        <f>D10/D$4</f>
        <v>0</v>
      </c>
      <c r="E11" s="235">
        <f>E10/E$4</f>
        <v>0</v>
      </c>
      <c r="F11" s="222"/>
      <c r="G11" s="690"/>
      <c r="H11" s="702"/>
      <c r="I11" s="618"/>
      <c r="J11" s="223"/>
      <c r="K11" s="218"/>
      <c r="L11" s="223"/>
      <c r="M11" s="218"/>
      <c r="N11" s="223"/>
      <c r="O11" s="218"/>
      <c r="P11" s="223"/>
      <c r="Q11" s="218"/>
      <c r="T11" s="183"/>
      <c r="U11" s="183"/>
      <c r="V11" s="183"/>
      <c r="W11" s="183"/>
      <c r="X11" s="183"/>
      <c r="Y11" s="183"/>
      <c r="Z11" s="183"/>
      <c r="AA11" s="183"/>
    </row>
    <row r="12" spans="1:27" s="210" customFormat="1" ht="22.5" customHeight="1">
      <c r="A12" s="642"/>
      <c r="B12" s="248" t="s">
        <v>160</v>
      </c>
      <c r="C12" s="230">
        <f>C10</f>
        <v>0</v>
      </c>
      <c r="D12" s="230">
        <f>D10</f>
        <v>0</v>
      </c>
      <c r="E12" s="227">
        <f t="shared" si="0"/>
        <v>0</v>
      </c>
      <c r="F12" s="216"/>
      <c r="G12" s="690"/>
      <c r="H12" s="701"/>
      <c r="I12" s="618"/>
      <c r="J12" s="217"/>
      <c r="K12" s="218"/>
      <c r="L12" s="217"/>
      <c r="M12" s="218"/>
      <c r="N12" s="217"/>
      <c r="O12" s="218"/>
      <c r="P12" s="217"/>
      <c r="Q12" s="218"/>
      <c r="T12" s="183"/>
      <c r="U12" s="183"/>
      <c r="V12" s="183"/>
      <c r="W12" s="183"/>
      <c r="X12" s="183"/>
      <c r="Y12" s="183"/>
      <c r="Z12" s="183"/>
      <c r="AA12" s="183"/>
    </row>
    <row r="13" spans="1:27" s="209" customFormat="1" ht="22.5" customHeight="1">
      <c r="A13" s="642"/>
      <c r="B13" s="249" t="s">
        <v>161</v>
      </c>
      <c r="C13" s="234">
        <f>C12/C$4</f>
        <v>0</v>
      </c>
      <c r="D13" s="234">
        <f>D12/D$4</f>
        <v>0</v>
      </c>
      <c r="E13" s="235">
        <f>E12/E$4</f>
        <v>0</v>
      </c>
      <c r="F13" s="222"/>
      <c r="G13" s="690"/>
      <c r="H13" s="702"/>
      <c r="I13" s="618"/>
      <c r="J13" s="223"/>
      <c r="K13" s="218"/>
      <c r="L13" s="223"/>
      <c r="M13" s="218"/>
      <c r="N13" s="223"/>
      <c r="O13" s="218"/>
      <c r="P13" s="223"/>
      <c r="Q13" s="218"/>
      <c r="T13" s="183"/>
      <c r="U13" s="183"/>
      <c r="V13" s="183"/>
      <c r="W13" s="183"/>
      <c r="X13" s="183"/>
      <c r="Y13" s="183"/>
      <c r="Z13" s="183"/>
      <c r="AA13" s="183"/>
    </row>
    <row r="14" spans="1:27" s="209" customFormat="1" ht="22.5" customHeight="1">
      <c r="A14" s="642"/>
      <c r="B14" s="249" t="s">
        <v>162</v>
      </c>
      <c r="C14" s="232"/>
      <c r="D14" s="232"/>
      <c r="E14" s="229" t="e">
        <f>AVERAGE(C14:D14)</f>
        <v>#DIV/0!</v>
      </c>
      <c r="F14" s="222">
        <v>186</v>
      </c>
      <c r="G14" s="690" t="e">
        <f>E14-F14</f>
        <v>#DIV/0!</v>
      </c>
      <c r="H14" s="702">
        <v>185</v>
      </c>
      <c r="I14" s="618" t="e">
        <f>+E14-H14</f>
        <v>#DIV/0!</v>
      </c>
      <c r="J14" s="223">
        <v>185</v>
      </c>
      <c r="K14" s="218" t="e">
        <f>+E14-J14</f>
        <v>#DIV/0!</v>
      </c>
      <c r="L14" s="223">
        <v>186</v>
      </c>
      <c r="M14" s="218" t="e">
        <f>+E14-L14</f>
        <v>#DIV/0!</v>
      </c>
      <c r="N14" s="223">
        <v>184</v>
      </c>
      <c r="O14" s="218" t="e">
        <f>+E14-N14</f>
        <v>#DIV/0!</v>
      </c>
      <c r="P14" s="223">
        <v>185</v>
      </c>
      <c r="Q14" s="218" t="e">
        <f>+E14-P14</f>
        <v>#DIV/0!</v>
      </c>
    </row>
    <row r="15" spans="1:27" s="209" customFormat="1" ht="22.5" customHeight="1">
      <c r="A15" s="644" t="s">
        <v>430</v>
      </c>
      <c r="B15" s="249" t="s">
        <v>416</v>
      </c>
      <c r="C15" s="232">
        <f>(C14-C8)/7</f>
        <v>0</v>
      </c>
      <c r="D15" s="232">
        <f>(D14-D8)/7</f>
        <v>0</v>
      </c>
      <c r="E15" s="229" t="e">
        <f>(E14-E8)/7</f>
        <v>#DIV/0!</v>
      </c>
      <c r="F15" s="222"/>
      <c r="G15" s="690"/>
      <c r="H15" s="702"/>
      <c r="I15" s="618"/>
      <c r="J15" s="617"/>
      <c r="K15" s="618"/>
      <c r="L15" s="617"/>
      <c r="M15" s="618"/>
      <c r="N15" s="617"/>
      <c r="O15" s="618"/>
      <c r="P15" s="617"/>
      <c r="Q15" s="618"/>
    </row>
    <row r="16" spans="1:27" s="209" customFormat="1" ht="22.5" customHeight="1">
      <c r="A16" s="642"/>
      <c r="B16" s="249" t="s">
        <v>163</v>
      </c>
      <c r="C16" s="232"/>
      <c r="D16" s="232"/>
      <c r="E16" s="227">
        <f>SUM(C16:D16)</f>
        <v>0</v>
      </c>
      <c r="F16" s="222"/>
      <c r="G16" s="690"/>
      <c r="H16" s="702"/>
      <c r="I16" s="618"/>
      <c r="J16" s="223"/>
      <c r="K16" s="218"/>
      <c r="L16" s="223"/>
      <c r="M16" s="218"/>
      <c r="N16" s="223"/>
      <c r="O16" s="218"/>
      <c r="P16" s="223"/>
      <c r="Q16" s="218"/>
    </row>
    <row r="17" spans="1:17" s="209" customFormat="1" ht="22.5" customHeight="1">
      <c r="A17" s="642"/>
      <c r="B17" s="249" t="s">
        <v>164</v>
      </c>
      <c r="C17" s="232">
        <f>C16</f>
        <v>0</v>
      </c>
      <c r="D17" s="232">
        <f>D16</f>
        <v>0</v>
      </c>
      <c r="E17" s="227">
        <f>SUM(C17:D17)</f>
        <v>0</v>
      </c>
      <c r="F17" s="222"/>
      <c r="G17" s="690"/>
      <c r="H17" s="702"/>
      <c r="I17" s="618"/>
      <c r="J17" s="223"/>
      <c r="K17" s="218"/>
      <c r="L17" s="223"/>
      <c r="M17" s="218"/>
      <c r="N17" s="223"/>
      <c r="O17" s="218"/>
      <c r="P17" s="223"/>
      <c r="Q17" s="218"/>
    </row>
    <row r="18" spans="1:17" s="209" customFormat="1" ht="22.5" customHeight="1">
      <c r="A18" s="642"/>
      <c r="B18" s="249" t="s">
        <v>165</v>
      </c>
      <c r="C18" s="232" t="e">
        <f>C17/C14/(C9-C10)*1000</f>
        <v>#DIV/0!</v>
      </c>
      <c r="D18" s="232" t="e">
        <f>D17/D14/(D9-D10)*1000</f>
        <v>#DIV/0!</v>
      </c>
      <c r="E18" s="229" t="e">
        <f>AVERAGE(C18:D18)</f>
        <v>#DIV/0!</v>
      </c>
      <c r="F18" s="730">
        <v>0.87634408602150538</v>
      </c>
      <c r="G18" s="690" t="e">
        <f>E18-F18</f>
        <v>#DIV/0!</v>
      </c>
      <c r="H18" s="731">
        <v>0.91351351351351351</v>
      </c>
      <c r="I18" s="618" t="e">
        <f>+E18-H18</f>
        <v>#DIV/0!</v>
      </c>
      <c r="J18" s="732">
        <v>0.89729729729729735</v>
      </c>
      <c r="K18" s="218" t="e">
        <f>+E18-J18</f>
        <v>#DIV/0!</v>
      </c>
      <c r="L18" s="223">
        <v>0.89800000000000002</v>
      </c>
      <c r="M18" s="218" t="e">
        <f>+E18-L18</f>
        <v>#DIV/0!</v>
      </c>
      <c r="N18" s="223">
        <v>0.90800000000000003</v>
      </c>
      <c r="O18" s="218" t="e">
        <f>+E18-N18</f>
        <v>#DIV/0!</v>
      </c>
      <c r="P18" s="223">
        <v>0.90200000000000002</v>
      </c>
      <c r="Q18" s="218" t="e">
        <f>+E18-P18</f>
        <v>#DIV/0!</v>
      </c>
    </row>
    <row r="19" spans="1:17" s="210" customFormat="1" ht="22.5" customHeight="1">
      <c r="A19" s="642"/>
      <c r="B19" s="248" t="s">
        <v>166</v>
      </c>
      <c r="C19" s="230"/>
      <c r="D19" s="230"/>
      <c r="E19" s="227">
        <f>SUM(C19:D19)</f>
        <v>0</v>
      </c>
      <c r="F19" s="216"/>
      <c r="G19" s="690"/>
      <c r="H19" s="701"/>
      <c r="I19" s="618"/>
      <c r="J19" s="217"/>
      <c r="K19" s="218"/>
      <c r="L19" s="217"/>
      <c r="M19" s="218"/>
      <c r="N19" s="217"/>
      <c r="O19" s="218"/>
      <c r="P19" s="217"/>
      <c r="Q19" s="218"/>
    </row>
    <row r="20" spans="1:17" s="210" customFormat="1" ht="22.5" customHeight="1">
      <c r="A20" s="642"/>
      <c r="B20" s="248" t="s">
        <v>167</v>
      </c>
      <c r="C20" s="230">
        <f>C19</f>
        <v>0</v>
      </c>
      <c r="D20" s="230">
        <f>D19</f>
        <v>0</v>
      </c>
      <c r="E20" s="227">
        <f>SUM(C20:D20)</f>
        <v>0</v>
      </c>
      <c r="F20" s="216"/>
      <c r="G20" s="690"/>
      <c r="H20" s="701"/>
      <c r="I20" s="618"/>
      <c r="J20" s="217"/>
      <c r="K20" s="218"/>
      <c r="L20" s="217"/>
      <c r="M20" s="218"/>
      <c r="N20" s="217"/>
      <c r="O20" s="218"/>
      <c r="P20" s="217"/>
      <c r="Q20" s="218"/>
    </row>
    <row r="21" spans="1:17" s="209" customFormat="1" ht="22.5" customHeight="1">
      <c r="A21" s="642"/>
      <c r="B21" s="249" t="s">
        <v>168</v>
      </c>
      <c r="C21" s="232"/>
      <c r="D21" s="232"/>
      <c r="E21" s="227">
        <f>SUM(C21:D21)</f>
        <v>0</v>
      </c>
      <c r="F21" s="222"/>
      <c r="G21" s="690"/>
      <c r="H21" s="702"/>
      <c r="I21" s="618"/>
      <c r="J21" s="223"/>
      <c r="K21" s="218"/>
      <c r="L21" s="223"/>
      <c r="M21" s="218"/>
      <c r="N21" s="223"/>
      <c r="O21" s="218"/>
      <c r="P21" s="223"/>
      <c r="Q21" s="218"/>
    </row>
    <row r="22" spans="1:17" s="209" customFormat="1" ht="22.5" customHeight="1" thickBot="1">
      <c r="A22" s="643"/>
      <c r="B22" s="250" t="s">
        <v>169</v>
      </c>
      <c r="C22" s="233">
        <f>C21</f>
        <v>0</v>
      </c>
      <c r="D22" s="233">
        <f>D21</f>
        <v>0</v>
      </c>
      <c r="E22" s="227">
        <f>SUM(C22:D22)</f>
        <v>0</v>
      </c>
      <c r="F22" s="224"/>
      <c r="G22" s="691"/>
      <c r="H22" s="703"/>
      <c r="I22" s="704"/>
      <c r="J22" s="225"/>
      <c r="K22" s="226"/>
      <c r="L22" s="225"/>
      <c r="M22" s="226"/>
      <c r="N22" s="225"/>
      <c r="O22" s="226"/>
      <c r="P22" s="225"/>
      <c r="Q22" s="226"/>
    </row>
    <row r="23" spans="1:17" s="209" customFormat="1" ht="22.5" customHeight="1">
      <c r="A23" s="1159" t="s">
        <v>173</v>
      </c>
      <c r="B23" s="253" t="s">
        <v>157</v>
      </c>
      <c r="C23" s="254">
        <f>C9-C10</f>
        <v>27800</v>
      </c>
      <c r="D23" s="254">
        <f>D9-D10</f>
        <v>34600</v>
      </c>
      <c r="E23" s="255">
        <f t="shared" ref="E23:E82" si="1">SUM(C23:D23)</f>
        <v>62400</v>
      </c>
      <c r="F23" s="256"/>
      <c r="G23" s="692"/>
      <c r="H23" s="705"/>
      <c r="I23" s="706"/>
      <c r="J23" s="257"/>
      <c r="K23" s="258"/>
      <c r="L23" s="257"/>
      <c r="M23" s="258"/>
      <c r="N23" s="257"/>
      <c r="O23" s="258"/>
      <c r="P23" s="257"/>
      <c r="Q23" s="258"/>
    </row>
    <row r="24" spans="1:17" s="209" customFormat="1" ht="22.5" customHeight="1">
      <c r="A24" s="1160"/>
      <c r="B24" s="259" t="s">
        <v>158</v>
      </c>
      <c r="C24" s="260"/>
      <c r="D24" s="260"/>
      <c r="E24" s="261">
        <f t="shared" si="1"/>
        <v>0</v>
      </c>
      <c r="F24" s="262"/>
      <c r="G24" s="693"/>
      <c r="H24" s="707"/>
      <c r="I24" s="620"/>
      <c r="J24" s="263"/>
      <c r="K24" s="264"/>
      <c r="L24" s="263"/>
      <c r="M24" s="264"/>
      <c r="N24" s="263"/>
      <c r="O24" s="264"/>
      <c r="P24" s="263"/>
      <c r="Q24" s="264"/>
    </row>
    <row r="25" spans="1:17" s="209" customFormat="1" ht="22.5" customHeight="1">
      <c r="A25" s="1160"/>
      <c r="B25" s="265" t="s">
        <v>159</v>
      </c>
      <c r="C25" s="266">
        <f>C24/C$4</f>
        <v>0</v>
      </c>
      <c r="D25" s="266">
        <f>D24/D$4</f>
        <v>0</v>
      </c>
      <c r="E25" s="267">
        <f t="shared" ref="E25" si="2">E24/E$4</f>
        <v>0</v>
      </c>
      <c r="F25" s="268"/>
      <c r="G25" s="693"/>
      <c r="H25" s="708"/>
      <c r="I25" s="620"/>
      <c r="J25" s="269"/>
      <c r="K25" s="264"/>
      <c r="L25" s="269"/>
      <c r="M25" s="264"/>
      <c r="N25" s="269"/>
      <c r="O25" s="264"/>
      <c r="P25" s="269"/>
      <c r="Q25" s="264"/>
    </row>
    <row r="26" spans="1:17" s="209" customFormat="1" ht="22.5" customHeight="1">
      <c r="A26" s="1160"/>
      <c r="B26" s="259" t="s">
        <v>160</v>
      </c>
      <c r="C26" s="260">
        <f>C24+C12</f>
        <v>0</v>
      </c>
      <c r="D26" s="260">
        <f>D24+D12</f>
        <v>0</v>
      </c>
      <c r="E26" s="261">
        <f t="shared" si="1"/>
        <v>0</v>
      </c>
      <c r="F26" s="262"/>
      <c r="G26" s="693"/>
      <c r="H26" s="707"/>
      <c r="I26" s="620"/>
      <c r="J26" s="263"/>
      <c r="K26" s="264"/>
      <c r="L26" s="263"/>
      <c r="M26" s="264"/>
      <c r="N26" s="263"/>
      <c r="O26" s="264"/>
      <c r="P26" s="263"/>
      <c r="Q26" s="264"/>
    </row>
    <row r="27" spans="1:17" s="209" customFormat="1" ht="22.5" customHeight="1">
      <c r="A27" s="1160"/>
      <c r="B27" s="265" t="s">
        <v>161</v>
      </c>
      <c r="C27" s="266">
        <f>C26/C$4</f>
        <v>0</v>
      </c>
      <c r="D27" s="266">
        <f>D26/D$4</f>
        <v>0</v>
      </c>
      <c r="E27" s="267">
        <f t="shared" ref="E27" si="3">E26/E$4</f>
        <v>0</v>
      </c>
      <c r="F27" s="268"/>
      <c r="G27" s="693"/>
      <c r="H27" s="708"/>
      <c r="I27" s="620"/>
      <c r="J27" s="269"/>
      <c r="K27" s="264"/>
      <c r="L27" s="269"/>
      <c r="M27" s="264"/>
      <c r="N27" s="269"/>
      <c r="O27" s="264"/>
      <c r="P27" s="269"/>
      <c r="Q27" s="264"/>
    </row>
    <row r="28" spans="1:17" s="209" customFormat="1" ht="22.5" customHeight="1">
      <c r="A28" s="1160"/>
      <c r="B28" s="265" t="s">
        <v>162</v>
      </c>
      <c r="C28" s="270"/>
      <c r="D28" s="270"/>
      <c r="E28" s="271" t="e">
        <f t="shared" ref="E28" si="4">AVERAGE(C28:D28)</f>
        <v>#DIV/0!</v>
      </c>
      <c r="F28" s="268">
        <v>481</v>
      </c>
      <c r="G28" s="693" t="e">
        <f>E28-F28</f>
        <v>#DIV/0!</v>
      </c>
      <c r="H28" s="708">
        <v>466</v>
      </c>
      <c r="I28" s="620" t="e">
        <f>+E28-H28</f>
        <v>#DIV/0!</v>
      </c>
      <c r="J28" s="269">
        <v>473</v>
      </c>
      <c r="K28" s="264" t="e">
        <f>+E28-J28</f>
        <v>#DIV/0!</v>
      </c>
      <c r="L28" s="269">
        <v>470</v>
      </c>
      <c r="M28" s="264" t="e">
        <f>+E28-L28</f>
        <v>#DIV/0!</v>
      </c>
      <c r="N28" s="269">
        <v>460</v>
      </c>
      <c r="O28" s="264" t="e">
        <f>+E28-N28</f>
        <v>#DIV/0!</v>
      </c>
      <c r="P28" s="269">
        <v>465</v>
      </c>
      <c r="Q28" s="264" t="e">
        <f>+E28-P28</f>
        <v>#DIV/0!</v>
      </c>
    </row>
    <row r="29" spans="1:17" s="209" customFormat="1" ht="22.5" customHeight="1">
      <c r="A29" s="1160"/>
      <c r="B29" s="265" t="s">
        <v>417</v>
      </c>
      <c r="C29" s="270">
        <f>(C28-C14)/7</f>
        <v>0</v>
      </c>
      <c r="D29" s="270">
        <f>(D28-D14)/7</f>
        <v>0</v>
      </c>
      <c r="E29" s="271" t="e">
        <f>(E28-E14)/7</f>
        <v>#DIV/0!</v>
      </c>
      <c r="F29" s="268"/>
      <c r="G29" s="693"/>
      <c r="H29" s="708"/>
      <c r="I29" s="620"/>
      <c r="J29" s="619"/>
      <c r="K29" s="620"/>
      <c r="L29" s="619"/>
      <c r="M29" s="620"/>
      <c r="N29" s="619"/>
      <c r="O29" s="620"/>
      <c r="P29" s="619"/>
      <c r="Q29" s="620"/>
    </row>
    <row r="30" spans="1:17" s="209" customFormat="1" ht="22.5" customHeight="1">
      <c r="A30" s="1160"/>
      <c r="B30" s="272" t="s">
        <v>174</v>
      </c>
      <c r="C30" s="270"/>
      <c r="D30" s="270"/>
      <c r="E30" s="261">
        <f t="shared" ref="E30:E31" si="5">SUM(C30:D30)</f>
        <v>0</v>
      </c>
      <c r="F30" s="268"/>
      <c r="G30" s="693"/>
      <c r="H30" s="708"/>
      <c r="I30" s="620"/>
      <c r="J30" s="269"/>
      <c r="K30" s="264"/>
      <c r="L30" s="269"/>
      <c r="M30" s="264"/>
      <c r="N30" s="269"/>
      <c r="O30" s="264"/>
      <c r="P30" s="269"/>
      <c r="Q30" s="264"/>
    </row>
    <row r="31" spans="1:17" s="209" customFormat="1" ht="22.5" customHeight="1">
      <c r="A31" s="1160"/>
      <c r="B31" s="272" t="s">
        <v>175</v>
      </c>
      <c r="C31" s="270">
        <f>C30+C17</f>
        <v>0</v>
      </c>
      <c r="D31" s="270">
        <f>D30+D17</f>
        <v>0</v>
      </c>
      <c r="E31" s="261">
        <f t="shared" si="5"/>
        <v>0</v>
      </c>
      <c r="F31" s="268"/>
      <c r="G31" s="693"/>
      <c r="H31" s="708"/>
      <c r="I31" s="620"/>
      <c r="J31" s="269"/>
      <c r="K31" s="264"/>
      <c r="L31" s="269"/>
      <c r="M31" s="264"/>
      <c r="N31" s="269"/>
      <c r="O31" s="264"/>
      <c r="P31" s="269"/>
      <c r="Q31" s="264"/>
    </row>
    <row r="32" spans="1:17" s="209" customFormat="1" ht="22.5" customHeight="1">
      <c r="A32" s="1160"/>
      <c r="B32" s="265" t="s">
        <v>165</v>
      </c>
      <c r="C32" s="270" t="e">
        <f>C31/C28/(C23-C24)*1000</f>
        <v>#DIV/0!</v>
      </c>
      <c r="D32" s="270" t="e">
        <f>D31/D28/(D23-D24)*1000</f>
        <v>#DIV/0!</v>
      </c>
      <c r="E32" s="271" t="e">
        <f t="shared" ref="E32" si="6">AVERAGE(C32:D32)</f>
        <v>#DIV/0!</v>
      </c>
      <c r="F32" s="733">
        <v>1.1330561330561331</v>
      </c>
      <c r="G32" s="693" t="e">
        <f>E32-F32</f>
        <v>#DIV/0!</v>
      </c>
      <c r="H32" s="734">
        <v>1.1373390557939915</v>
      </c>
      <c r="I32" s="620" t="e">
        <f>+E32-H32</f>
        <v>#DIV/0!</v>
      </c>
      <c r="J32" s="735">
        <v>1.1395348837209303</v>
      </c>
      <c r="K32" s="264" t="e">
        <f>+E32-J32</f>
        <v>#DIV/0!</v>
      </c>
      <c r="L32" s="269">
        <v>1.1619999999999999</v>
      </c>
      <c r="M32" s="264" t="e">
        <f>+E32-L32</f>
        <v>#DIV/0!</v>
      </c>
      <c r="N32" s="269">
        <v>1.1659999999999999</v>
      </c>
      <c r="O32" s="264" t="e">
        <f>+E32-N32</f>
        <v>#DIV/0!</v>
      </c>
      <c r="P32" s="269">
        <v>1.165</v>
      </c>
      <c r="Q32" s="264" t="e">
        <f>+E32-P32</f>
        <v>#DIV/0!</v>
      </c>
    </row>
    <row r="33" spans="1:17" s="209" customFormat="1" ht="22.5" customHeight="1">
      <c r="A33" s="1160"/>
      <c r="B33" s="259" t="s">
        <v>166</v>
      </c>
      <c r="C33" s="260"/>
      <c r="D33" s="260"/>
      <c r="E33" s="261">
        <f t="shared" ref="E33:E36" si="7">SUM(C33:D33)</f>
        <v>0</v>
      </c>
      <c r="F33" s="262"/>
      <c r="G33" s="693"/>
      <c r="H33" s="707"/>
      <c r="I33" s="620"/>
      <c r="J33" s="263"/>
      <c r="K33" s="264"/>
      <c r="L33" s="263"/>
      <c r="M33" s="264"/>
      <c r="N33" s="263"/>
      <c r="O33" s="264"/>
      <c r="P33" s="263"/>
      <c r="Q33" s="264"/>
    </row>
    <row r="34" spans="1:17" s="209" customFormat="1" ht="22.5" customHeight="1">
      <c r="A34" s="1160"/>
      <c r="B34" s="259" t="s">
        <v>167</v>
      </c>
      <c r="C34" s="260">
        <f>C33+C20</f>
        <v>0</v>
      </c>
      <c r="D34" s="260">
        <f>D33+D20</f>
        <v>0</v>
      </c>
      <c r="E34" s="261">
        <f t="shared" si="7"/>
        <v>0</v>
      </c>
      <c r="F34" s="262"/>
      <c r="G34" s="693"/>
      <c r="H34" s="707"/>
      <c r="I34" s="620"/>
      <c r="J34" s="263"/>
      <c r="K34" s="264"/>
      <c r="L34" s="263"/>
      <c r="M34" s="264"/>
      <c r="N34" s="263"/>
      <c r="O34" s="264"/>
      <c r="P34" s="263"/>
      <c r="Q34" s="264"/>
    </row>
    <row r="35" spans="1:17" s="209" customFormat="1" ht="22.5" customHeight="1">
      <c r="A35" s="1160"/>
      <c r="B35" s="265" t="s">
        <v>168</v>
      </c>
      <c r="C35" s="270"/>
      <c r="D35" s="270"/>
      <c r="E35" s="261">
        <f t="shared" si="7"/>
        <v>0</v>
      </c>
      <c r="F35" s="268"/>
      <c r="G35" s="693"/>
      <c r="H35" s="708"/>
      <c r="I35" s="620"/>
      <c r="J35" s="269"/>
      <c r="K35" s="264"/>
      <c r="L35" s="269"/>
      <c r="M35" s="264"/>
      <c r="N35" s="269"/>
      <c r="O35" s="264"/>
      <c r="P35" s="269"/>
      <c r="Q35" s="264"/>
    </row>
    <row r="36" spans="1:17" s="209" customFormat="1" ht="22.5" customHeight="1" thickBot="1">
      <c r="A36" s="1161"/>
      <c r="B36" s="273" t="s">
        <v>169</v>
      </c>
      <c r="C36" s="274">
        <f>C35+C22</f>
        <v>0</v>
      </c>
      <c r="D36" s="274">
        <f>D35+D22</f>
        <v>0</v>
      </c>
      <c r="E36" s="261">
        <f t="shared" si="7"/>
        <v>0</v>
      </c>
      <c r="F36" s="275"/>
      <c r="G36" s="694"/>
      <c r="H36" s="709"/>
      <c r="I36" s="710"/>
      <c r="J36" s="276"/>
      <c r="K36" s="277"/>
      <c r="L36" s="276"/>
      <c r="M36" s="277"/>
      <c r="N36" s="276"/>
      <c r="O36" s="277"/>
      <c r="P36" s="276"/>
      <c r="Q36" s="277"/>
    </row>
    <row r="37" spans="1:17" s="209" customFormat="1" ht="22.5" customHeight="1">
      <c r="A37" s="1162" t="s">
        <v>176</v>
      </c>
      <c r="B37" s="247" t="s">
        <v>157</v>
      </c>
      <c r="C37" s="231">
        <f>C23-C24</f>
        <v>27800</v>
      </c>
      <c r="D37" s="231">
        <f>D23-D24</f>
        <v>34600</v>
      </c>
      <c r="E37" s="228">
        <f t="shared" si="1"/>
        <v>62400</v>
      </c>
      <c r="F37" s="219"/>
      <c r="G37" s="689"/>
      <c r="H37" s="699"/>
      <c r="I37" s="700"/>
      <c r="J37" s="220"/>
      <c r="K37" s="221"/>
      <c r="L37" s="220"/>
      <c r="M37" s="221"/>
      <c r="N37" s="220"/>
      <c r="O37" s="221"/>
      <c r="P37" s="220"/>
      <c r="Q37" s="221"/>
    </row>
    <row r="38" spans="1:17" s="209" customFormat="1" ht="22.5" customHeight="1">
      <c r="A38" s="1157"/>
      <c r="B38" s="248" t="s">
        <v>158</v>
      </c>
      <c r="C38" s="230"/>
      <c r="D38" s="230"/>
      <c r="E38" s="227">
        <f t="shared" si="1"/>
        <v>0</v>
      </c>
      <c r="F38" s="216"/>
      <c r="G38" s="690"/>
      <c r="H38" s="701"/>
      <c r="I38" s="618"/>
      <c r="J38" s="217"/>
      <c r="K38" s="218"/>
      <c r="L38" s="217"/>
      <c r="M38" s="218"/>
      <c r="N38" s="217"/>
      <c r="O38" s="218"/>
      <c r="P38" s="217"/>
      <c r="Q38" s="218"/>
    </row>
    <row r="39" spans="1:17" s="209" customFormat="1" ht="22.5" customHeight="1">
      <c r="A39" s="1157"/>
      <c r="B39" s="249" t="s">
        <v>159</v>
      </c>
      <c r="C39" s="234">
        <f t="shared" ref="C39" si="8">C38/C$4</f>
        <v>0</v>
      </c>
      <c r="D39" s="234">
        <f t="shared" ref="D39" si="9">D38/D$4</f>
        <v>0</v>
      </c>
      <c r="E39" s="235">
        <f t="shared" ref="E39" si="10">E38/E$4</f>
        <v>0</v>
      </c>
      <c r="F39" s="222"/>
      <c r="G39" s="690"/>
      <c r="H39" s="702"/>
      <c r="I39" s="618"/>
      <c r="J39" s="223"/>
      <c r="K39" s="218"/>
      <c r="L39" s="223"/>
      <c r="M39" s="218"/>
      <c r="N39" s="223"/>
      <c r="O39" s="218"/>
      <c r="P39" s="223"/>
      <c r="Q39" s="218"/>
    </row>
    <row r="40" spans="1:17" s="209" customFormat="1" ht="22.5" customHeight="1">
      <c r="A40" s="1157"/>
      <c r="B40" s="248" t="s">
        <v>160</v>
      </c>
      <c r="C40" s="230">
        <f>C38+C26</f>
        <v>0</v>
      </c>
      <c r="D40" s="230">
        <f>D38+D26</f>
        <v>0</v>
      </c>
      <c r="E40" s="227">
        <f t="shared" si="1"/>
        <v>0</v>
      </c>
      <c r="F40" s="216"/>
      <c r="G40" s="690"/>
      <c r="H40" s="701"/>
      <c r="I40" s="618"/>
      <c r="J40" s="217"/>
      <c r="K40" s="218"/>
      <c r="L40" s="217"/>
      <c r="M40" s="218"/>
      <c r="N40" s="217"/>
      <c r="O40" s="218"/>
      <c r="P40" s="217"/>
      <c r="Q40" s="218"/>
    </row>
    <row r="41" spans="1:17" s="209" customFormat="1" ht="22.5" customHeight="1">
      <c r="A41" s="1157"/>
      <c r="B41" s="249" t="s">
        <v>161</v>
      </c>
      <c r="C41" s="234">
        <f t="shared" ref="C41" si="11">C40/C$4</f>
        <v>0</v>
      </c>
      <c r="D41" s="234">
        <f t="shared" ref="D41" si="12">D40/D$4</f>
        <v>0</v>
      </c>
      <c r="E41" s="235">
        <f t="shared" ref="E41" si="13">E40/E$4</f>
        <v>0</v>
      </c>
      <c r="F41" s="222"/>
      <c r="G41" s="690"/>
      <c r="H41" s="702"/>
      <c r="I41" s="618"/>
      <c r="J41" s="223"/>
      <c r="K41" s="218"/>
      <c r="L41" s="223"/>
      <c r="M41" s="218"/>
      <c r="N41" s="223"/>
      <c r="O41" s="218"/>
      <c r="P41" s="223"/>
      <c r="Q41" s="218"/>
    </row>
    <row r="42" spans="1:17" s="209" customFormat="1" ht="22.5" customHeight="1">
      <c r="A42" s="1157"/>
      <c r="B42" s="249" t="s">
        <v>162</v>
      </c>
      <c r="C42" s="232"/>
      <c r="D42" s="232"/>
      <c r="E42" s="229" t="e">
        <f t="shared" ref="E42" si="14">AVERAGE(C42:D42)</f>
        <v>#DIV/0!</v>
      </c>
      <c r="F42" s="222">
        <v>945</v>
      </c>
      <c r="G42" s="690" t="e">
        <f>E42-F42</f>
        <v>#DIV/0!</v>
      </c>
      <c r="H42" s="702">
        <v>886</v>
      </c>
      <c r="I42" s="618" t="e">
        <f>+E42-H42</f>
        <v>#DIV/0!</v>
      </c>
      <c r="J42" s="223">
        <v>916</v>
      </c>
      <c r="K42" s="218" t="e">
        <f>+E42-J42</f>
        <v>#DIV/0!</v>
      </c>
      <c r="L42" s="223">
        <v>971</v>
      </c>
      <c r="M42" s="218" t="e">
        <f>+E42-L42</f>
        <v>#DIV/0!</v>
      </c>
      <c r="N42" s="223">
        <v>914</v>
      </c>
      <c r="O42" s="218" t="e">
        <f>+E42-N42</f>
        <v>#DIV/0!</v>
      </c>
      <c r="P42" s="223">
        <v>943</v>
      </c>
      <c r="Q42" s="218" t="e">
        <f>+E42-P42</f>
        <v>#DIV/0!</v>
      </c>
    </row>
    <row r="43" spans="1:17" s="209" customFormat="1" ht="22.5" customHeight="1">
      <c r="A43" s="1157"/>
      <c r="B43" s="249" t="s">
        <v>417</v>
      </c>
      <c r="C43" s="232">
        <f>(C42-C28)/7</f>
        <v>0</v>
      </c>
      <c r="D43" s="232">
        <f>(D42-D28)/7</f>
        <v>0</v>
      </c>
      <c r="E43" s="229" t="e">
        <f>(E42-E28)/7</f>
        <v>#DIV/0!</v>
      </c>
      <c r="F43" s="222"/>
      <c r="G43" s="690"/>
      <c r="H43" s="702"/>
      <c r="I43" s="618"/>
      <c r="J43" s="617"/>
      <c r="K43" s="618"/>
      <c r="L43" s="617"/>
      <c r="M43" s="618"/>
      <c r="N43" s="617"/>
      <c r="O43" s="618"/>
      <c r="P43" s="617"/>
      <c r="Q43" s="618"/>
    </row>
    <row r="44" spans="1:17" s="209" customFormat="1" ht="22.5" customHeight="1">
      <c r="A44" s="1157"/>
      <c r="B44" s="251" t="s">
        <v>174</v>
      </c>
      <c r="C44" s="232"/>
      <c r="D44" s="232"/>
      <c r="E44" s="227">
        <f t="shared" ref="E44:E45" si="15">SUM(C44:D44)</f>
        <v>0</v>
      </c>
      <c r="F44" s="222"/>
      <c r="G44" s="690"/>
      <c r="H44" s="702"/>
      <c r="I44" s="618"/>
      <c r="J44" s="223"/>
      <c r="K44" s="218"/>
      <c r="L44" s="223"/>
      <c r="M44" s="218"/>
      <c r="N44" s="223"/>
      <c r="O44" s="218"/>
      <c r="P44" s="223"/>
      <c r="Q44" s="218"/>
    </row>
    <row r="45" spans="1:17" s="209" customFormat="1" ht="22.5" customHeight="1">
      <c r="A45" s="1157"/>
      <c r="B45" s="251" t="s">
        <v>175</v>
      </c>
      <c r="C45" s="232">
        <f>C44+C31</f>
        <v>0</v>
      </c>
      <c r="D45" s="232">
        <f>D44+D31</f>
        <v>0</v>
      </c>
      <c r="E45" s="227">
        <f t="shared" si="15"/>
        <v>0</v>
      </c>
      <c r="F45" s="222"/>
      <c r="G45" s="690"/>
      <c r="H45" s="702"/>
      <c r="I45" s="618"/>
      <c r="J45" s="223"/>
      <c r="K45" s="218"/>
      <c r="L45" s="223"/>
      <c r="M45" s="218"/>
      <c r="N45" s="223"/>
      <c r="O45" s="218"/>
      <c r="P45" s="223"/>
      <c r="Q45" s="218"/>
    </row>
    <row r="46" spans="1:17" s="209" customFormat="1" ht="22.5" customHeight="1">
      <c r="A46" s="1157"/>
      <c r="B46" s="249" t="s">
        <v>165</v>
      </c>
      <c r="C46" s="232" t="e">
        <f>C45/C42/(C37-C38)*1000</f>
        <v>#DIV/0!</v>
      </c>
      <c r="D46" s="232" t="e">
        <f>D45/D42/(D37-D38)*1000</f>
        <v>#DIV/0!</v>
      </c>
      <c r="E46" s="229" t="e">
        <f t="shared" ref="E46" si="16">AVERAGE(C46:D46)</f>
        <v>#DIV/0!</v>
      </c>
      <c r="F46" s="737">
        <v>1.28994708994709</v>
      </c>
      <c r="G46" s="690" t="e">
        <f>E46-F46</f>
        <v>#DIV/0!</v>
      </c>
      <c r="H46" s="738">
        <v>1.2911963882618511</v>
      </c>
      <c r="I46" s="618" t="e">
        <f>+E46-H46</f>
        <v>#DIV/0!</v>
      </c>
      <c r="J46" s="736">
        <v>1.2914847161572052</v>
      </c>
      <c r="K46" s="218" t="e">
        <f>+E46-J46</f>
        <v>#DIV/0!</v>
      </c>
      <c r="L46" s="223">
        <v>1.2649999999999999</v>
      </c>
      <c r="M46" s="218" t="e">
        <f>+E46-L46</f>
        <v>#DIV/0!</v>
      </c>
      <c r="N46" s="223">
        <v>1.2629999999999999</v>
      </c>
      <c r="O46" s="218" t="e">
        <f>+E46-N46</f>
        <v>#DIV/0!</v>
      </c>
      <c r="P46" s="223">
        <v>1.264</v>
      </c>
      <c r="Q46" s="218" t="e">
        <f>+E46-P46</f>
        <v>#DIV/0!</v>
      </c>
    </row>
    <row r="47" spans="1:17" s="209" customFormat="1" ht="22.5" customHeight="1">
      <c r="A47" s="1157"/>
      <c r="B47" s="248" t="s">
        <v>166</v>
      </c>
      <c r="C47" s="230"/>
      <c r="D47" s="230"/>
      <c r="E47" s="227">
        <f t="shared" ref="E47:E50" si="17">SUM(C47:D47)</f>
        <v>0</v>
      </c>
      <c r="F47" s="216"/>
      <c r="G47" s="690"/>
      <c r="H47" s="701"/>
      <c r="I47" s="618"/>
      <c r="J47" s="217"/>
      <c r="K47" s="218"/>
      <c r="L47" s="217"/>
      <c r="M47" s="218"/>
      <c r="N47" s="217"/>
      <c r="O47" s="218"/>
      <c r="P47" s="217"/>
      <c r="Q47" s="218"/>
    </row>
    <row r="48" spans="1:17" s="209" customFormat="1" ht="22.5" customHeight="1">
      <c r="A48" s="1157"/>
      <c r="B48" s="248" t="s">
        <v>167</v>
      </c>
      <c r="C48" s="230">
        <f>C47+C34</f>
        <v>0</v>
      </c>
      <c r="D48" s="230">
        <f>D47+D34</f>
        <v>0</v>
      </c>
      <c r="E48" s="227">
        <f t="shared" si="17"/>
        <v>0</v>
      </c>
      <c r="F48" s="216"/>
      <c r="G48" s="690"/>
      <c r="H48" s="701"/>
      <c r="I48" s="618"/>
      <c r="J48" s="217"/>
      <c r="K48" s="218"/>
      <c r="L48" s="217"/>
      <c r="M48" s="218"/>
      <c r="N48" s="217"/>
      <c r="O48" s="218"/>
      <c r="P48" s="217"/>
      <c r="Q48" s="218"/>
    </row>
    <row r="49" spans="1:17" s="209" customFormat="1" ht="22.5" customHeight="1">
      <c r="A49" s="1157"/>
      <c r="B49" s="249" t="s">
        <v>168</v>
      </c>
      <c r="C49" s="232"/>
      <c r="D49" s="232"/>
      <c r="E49" s="227">
        <f t="shared" si="17"/>
        <v>0</v>
      </c>
      <c r="F49" s="222"/>
      <c r="G49" s="690"/>
      <c r="H49" s="702"/>
      <c r="I49" s="618"/>
      <c r="J49" s="223"/>
      <c r="K49" s="218"/>
      <c r="L49" s="223"/>
      <c r="M49" s="218"/>
      <c r="N49" s="223"/>
      <c r="O49" s="218"/>
      <c r="P49" s="223"/>
      <c r="Q49" s="218"/>
    </row>
    <row r="50" spans="1:17" s="209" customFormat="1" ht="22.5" customHeight="1" thickBot="1">
      <c r="A50" s="1158"/>
      <c r="B50" s="250" t="s">
        <v>169</v>
      </c>
      <c r="C50" s="233">
        <f>C49+C36</f>
        <v>0</v>
      </c>
      <c r="D50" s="233">
        <f>D49+D36</f>
        <v>0</v>
      </c>
      <c r="E50" s="227">
        <f t="shared" si="17"/>
        <v>0</v>
      </c>
      <c r="F50" s="224"/>
      <c r="G50" s="691"/>
      <c r="H50" s="703"/>
      <c r="I50" s="704"/>
      <c r="J50" s="225"/>
      <c r="K50" s="226"/>
      <c r="L50" s="225"/>
      <c r="M50" s="226"/>
      <c r="N50" s="225"/>
      <c r="O50" s="226"/>
      <c r="P50" s="225"/>
      <c r="Q50" s="226"/>
    </row>
    <row r="51" spans="1:17" s="209" customFormat="1" ht="22.5" customHeight="1">
      <c r="A51" s="1159" t="s">
        <v>177</v>
      </c>
      <c r="B51" s="253" t="s">
        <v>157</v>
      </c>
      <c r="C51" s="254">
        <f>C37-C38</f>
        <v>27800</v>
      </c>
      <c r="D51" s="254">
        <f>D37-D38</f>
        <v>34600</v>
      </c>
      <c r="E51" s="255">
        <f t="shared" si="1"/>
        <v>62400</v>
      </c>
      <c r="F51" s="256"/>
      <c r="G51" s="692"/>
      <c r="H51" s="705"/>
      <c r="I51" s="706"/>
      <c r="J51" s="257"/>
      <c r="K51" s="258"/>
      <c r="L51" s="257"/>
      <c r="M51" s="258"/>
      <c r="N51" s="257"/>
      <c r="O51" s="258"/>
      <c r="P51" s="257"/>
      <c r="Q51" s="258"/>
    </row>
    <row r="52" spans="1:17" s="209" customFormat="1" ht="22.5" customHeight="1">
      <c r="A52" s="1160"/>
      <c r="B52" s="259" t="s">
        <v>158</v>
      </c>
      <c r="C52" s="260"/>
      <c r="D52" s="260"/>
      <c r="E52" s="261">
        <f t="shared" si="1"/>
        <v>0</v>
      </c>
      <c r="F52" s="262"/>
      <c r="G52" s="693"/>
      <c r="H52" s="707"/>
      <c r="I52" s="620"/>
      <c r="J52" s="263"/>
      <c r="K52" s="264"/>
      <c r="L52" s="263"/>
      <c r="M52" s="264"/>
      <c r="N52" s="263"/>
      <c r="O52" s="264"/>
      <c r="P52" s="263"/>
      <c r="Q52" s="264"/>
    </row>
    <row r="53" spans="1:17" s="209" customFormat="1" ht="22.5" customHeight="1">
      <c r="A53" s="1160"/>
      <c r="B53" s="265" t="s">
        <v>159</v>
      </c>
      <c r="C53" s="266">
        <f t="shared" ref="C53" si="18">C52/C$4</f>
        <v>0</v>
      </c>
      <c r="D53" s="266">
        <f t="shared" ref="D53" si="19">D52/D$4</f>
        <v>0</v>
      </c>
      <c r="E53" s="267">
        <f t="shared" ref="E53" si="20">E52/E$4</f>
        <v>0</v>
      </c>
      <c r="F53" s="268"/>
      <c r="G53" s="693"/>
      <c r="H53" s="708"/>
      <c r="I53" s="620"/>
      <c r="J53" s="269"/>
      <c r="K53" s="264"/>
      <c r="L53" s="269"/>
      <c r="M53" s="264"/>
      <c r="N53" s="269"/>
      <c r="O53" s="264"/>
      <c r="P53" s="269"/>
      <c r="Q53" s="264"/>
    </row>
    <row r="54" spans="1:17" s="209" customFormat="1" ht="22.5" customHeight="1">
      <c r="A54" s="1160"/>
      <c r="B54" s="259" t="s">
        <v>160</v>
      </c>
      <c r="C54" s="260">
        <f>C52+C40</f>
        <v>0</v>
      </c>
      <c r="D54" s="260">
        <f>D52+D40</f>
        <v>0</v>
      </c>
      <c r="E54" s="261">
        <f t="shared" si="1"/>
        <v>0</v>
      </c>
      <c r="F54" s="262"/>
      <c r="G54" s="693"/>
      <c r="H54" s="707"/>
      <c r="I54" s="620"/>
      <c r="J54" s="263"/>
      <c r="K54" s="264"/>
      <c r="L54" s="263"/>
      <c r="M54" s="264"/>
      <c r="N54" s="263"/>
      <c r="O54" s="264"/>
      <c r="P54" s="263"/>
      <c r="Q54" s="264"/>
    </row>
    <row r="55" spans="1:17" s="209" customFormat="1" ht="22.5" customHeight="1">
      <c r="A55" s="1160"/>
      <c r="B55" s="265" t="s">
        <v>161</v>
      </c>
      <c r="C55" s="266">
        <f t="shared" ref="C55" si="21">C54/C$4</f>
        <v>0</v>
      </c>
      <c r="D55" s="266">
        <f t="shared" ref="D55" si="22">D54/D$4</f>
        <v>0</v>
      </c>
      <c r="E55" s="267">
        <f t="shared" ref="E55" si="23">E54/E$4</f>
        <v>0</v>
      </c>
      <c r="F55" s="268"/>
      <c r="G55" s="693"/>
      <c r="H55" s="708"/>
      <c r="I55" s="620"/>
      <c r="J55" s="269"/>
      <c r="K55" s="264"/>
      <c r="L55" s="269"/>
      <c r="M55" s="264"/>
      <c r="N55" s="269"/>
      <c r="O55" s="264"/>
      <c r="P55" s="269"/>
      <c r="Q55" s="264"/>
    </row>
    <row r="56" spans="1:17" s="209" customFormat="1" ht="22.5" customHeight="1">
      <c r="A56" s="1160"/>
      <c r="B56" s="265" t="s">
        <v>162</v>
      </c>
      <c r="C56" s="270"/>
      <c r="D56" s="270"/>
      <c r="E56" s="271" t="e">
        <f t="shared" ref="E56" si="24">AVERAGE(C56:D56)</f>
        <v>#DIV/0!</v>
      </c>
      <c r="F56" s="268">
        <v>1553</v>
      </c>
      <c r="G56" s="693" t="e">
        <f>E56-F56</f>
        <v>#DIV/0!</v>
      </c>
      <c r="H56" s="708">
        <v>1406</v>
      </c>
      <c r="I56" s="620" t="e">
        <f>+E56-H56</f>
        <v>#DIV/0!</v>
      </c>
      <c r="J56" s="269">
        <v>1479</v>
      </c>
      <c r="K56" s="264" t="e">
        <f>+E56-J56</f>
        <v>#DIV/0!</v>
      </c>
      <c r="L56" s="269">
        <v>1585</v>
      </c>
      <c r="M56" s="264" t="e">
        <f>+E56-L56</f>
        <v>#DIV/0!</v>
      </c>
      <c r="N56" s="269">
        <v>1463</v>
      </c>
      <c r="O56" s="264" t="e">
        <f>+E56-N56</f>
        <v>#DIV/0!</v>
      </c>
      <c r="P56" s="269">
        <v>1524</v>
      </c>
      <c r="Q56" s="264" t="e">
        <f>+E56-P56</f>
        <v>#DIV/0!</v>
      </c>
    </row>
    <row r="57" spans="1:17" s="209" customFormat="1" ht="22.5" customHeight="1">
      <c r="A57" s="1160"/>
      <c r="B57" s="265" t="s">
        <v>417</v>
      </c>
      <c r="C57" s="270">
        <f>(C56-C42)/7</f>
        <v>0</v>
      </c>
      <c r="D57" s="270">
        <f>(D56-D42)/7</f>
        <v>0</v>
      </c>
      <c r="E57" s="271" t="e">
        <f>(E56-E42)/7</f>
        <v>#DIV/0!</v>
      </c>
      <c r="F57" s="268"/>
      <c r="G57" s="693"/>
      <c r="H57" s="708"/>
      <c r="I57" s="620"/>
      <c r="J57" s="619"/>
      <c r="K57" s="620"/>
      <c r="L57" s="619"/>
      <c r="M57" s="620"/>
      <c r="N57" s="619"/>
      <c r="O57" s="620"/>
      <c r="P57" s="619"/>
      <c r="Q57" s="620"/>
    </row>
    <row r="58" spans="1:17" s="209" customFormat="1" ht="22.5" customHeight="1">
      <c r="A58" s="1160"/>
      <c r="B58" s="272" t="s">
        <v>174</v>
      </c>
      <c r="C58" s="270"/>
      <c r="D58" s="270"/>
      <c r="E58" s="261">
        <f t="shared" ref="E58:E59" si="25">SUM(C58:D58)</f>
        <v>0</v>
      </c>
      <c r="F58" s="268"/>
      <c r="G58" s="693"/>
      <c r="H58" s="708"/>
      <c r="I58" s="620"/>
      <c r="J58" s="269"/>
      <c r="K58" s="264"/>
      <c r="L58" s="269"/>
      <c r="M58" s="264"/>
      <c r="N58" s="269"/>
      <c r="O58" s="264"/>
      <c r="P58" s="269"/>
      <c r="Q58" s="264"/>
    </row>
    <row r="59" spans="1:17" s="209" customFormat="1" ht="22.5" customHeight="1">
      <c r="A59" s="1160"/>
      <c r="B59" s="272" t="s">
        <v>175</v>
      </c>
      <c r="C59" s="270">
        <f>C58+C45</f>
        <v>0</v>
      </c>
      <c r="D59" s="270">
        <f>D58+D45</f>
        <v>0</v>
      </c>
      <c r="E59" s="261">
        <f t="shared" si="25"/>
        <v>0</v>
      </c>
      <c r="F59" s="268"/>
      <c r="G59" s="693"/>
      <c r="H59" s="708"/>
      <c r="I59" s="620"/>
      <c r="J59" s="269"/>
      <c r="K59" s="264"/>
      <c r="L59" s="269"/>
      <c r="M59" s="264"/>
      <c r="N59" s="269"/>
      <c r="O59" s="264"/>
      <c r="P59" s="269"/>
      <c r="Q59" s="264"/>
    </row>
    <row r="60" spans="1:17" s="209" customFormat="1" ht="22.5" customHeight="1">
      <c r="A60" s="1160"/>
      <c r="B60" s="265" t="s">
        <v>165</v>
      </c>
      <c r="C60" s="270" t="e">
        <f>C59/C56/(C51-C52)*1000</f>
        <v>#DIV/0!</v>
      </c>
      <c r="D60" s="270" t="e">
        <f>D59/D56/(D51-D52)*1000</f>
        <v>#DIV/0!</v>
      </c>
      <c r="E60" s="271" t="e">
        <f t="shared" ref="E60" si="26">AVERAGE(C60:D60)</f>
        <v>#DIV/0!</v>
      </c>
      <c r="F60" s="740">
        <v>1.4294913071474564</v>
      </c>
      <c r="G60" s="693" t="e">
        <f>E60-F60</f>
        <v>#DIV/0!</v>
      </c>
      <c r="H60" s="741">
        <v>1.4388335704125177</v>
      </c>
      <c r="I60" s="620" t="e">
        <f>+E60-H60</f>
        <v>#DIV/0!</v>
      </c>
      <c r="J60" s="739">
        <v>1.434077079107505</v>
      </c>
      <c r="K60" s="264" t="e">
        <f>+E60-J60</f>
        <v>#DIV/0!</v>
      </c>
      <c r="L60" s="269">
        <v>1.4019999999999999</v>
      </c>
      <c r="M60" s="264" t="e">
        <f>+E60-L60</f>
        <v>#DIV/0!</v>
      </c>
      <c r="N60" s="269">
        <v>1.403</v>
      </c>
      <c r="O60" s="264" t="e">
        <f>+E60-N60</f>
        <v>#DIV/0!</v>
      </c>
      <c r="P60" s="269">
        <v>1.4019999999999999</v>
      </c>
      <c r="Q60" s="264" t="e">
        <f>+E60-P60</f>
        <v>#DIV/0!</v>
      </c>
    </row>
    <row r="61" spans="1:17" s="209" customFormat="1" ht="22.5" customHeight="1">
      <c r="A61" s="1160"/>
      <c r="B61" s="259" t="s">
        <v>166</v>
      </c>
      <c r="C61" s="260"/>
      <c r="D61" s="260"/>
      <c r="E61" s="261">
        <f t="shared" ref="E61:E64" si="27">SUM(C61:D61)</f>
        <v>0</v>
      </c>
      <c r="F61" s="262"/>
      <c r="G61" s="693"/>
      <c r="H61" s="707"/>
      <c r="I61" s="620"/>
      <c r="J61" s="263"/>
      <c r="K61" s="264"/>
      <c r="L61" s="263"/>
      <c r="M61" s="264"/>
      <c r="N61" s="263"/>
      <c r="O61" s="264"/>
      <c r="P61" s="263"/>
      <c r="Q61" s="264"/>
    </row>
    <row r="62" spans="1:17" s="209" customFormat="1" ht="22.5" customHeight="1">
      <c r="A62" s="1160"/>
      <c r="B62" s="259" t="s">
        <v>167</v>
      </c>
      <c r="C62" s="260">
        <f>C61+C48</f>
        <v>0</v>
      </c>
      <c r="D62" s="260">
        <f>D61+D48</f>
        <v>0</v>
      </c>
      <c r="E62" s="261">
        <f t="shared" si="27"/>
        <v>0</v>
      </c>
      <c r="F62" s="262"/>
      <c r="G62" s="693"/>
      <c r="H62" s="707"/>
      <c r="I62" s="620"/>
      <c r="J62" s="263"/>
      <c r="K62" s="264"/>
      <c r="L62" s="263"/>
      <c r="M62" s="264"/>
      <c r="N62" s="263"/>
      <c r="O62" s="264"/>
      <c r="P62" s="263"/>
      <c r="Q62" s="264"/>
    </row>
    <row r="63" spans="1:17" s="209" customFormat="1" ht="22.5" customHeight="1">
      <c r="A63" s="1160"/>
      <c r="B63" s="265" t="s">
        <v>168</v>
      </c>
      <c r="C63" s="270"/>
      <c r="D63" s="270"/>
      <c r="E63" s="261">
        <f t="shared" si="27"/>
        <v>0</v>
      </c>
      <c r="F63" s="268"/>
      <c r="G63" s="693"/>
      <c r="H63" s="708"/>
      <c r="I63" s="620"/>
      <c r="J63" s="269"/>
      <c r="K63" s="264"/>
      <c r="L63" s="269"/>
      <c r="M63" s="264"/>
      <c r="N63" s="269"/>
      <c r="O63" s="264"/>
      <c r="P63" s="269"/>
      <c r="Q63" s="264"/>
    </row>
    <row r="64" spans="1:17" s="209" customFormat="1" ht="22.5" customHeight="1" thickBot="1">
      <c r="A64" s="1161"/>
      <c r="B64" s="273" t="s">
        <v>169</v>
      </c>
      <c r="C64" s="274">
        <f>C63+C50</f>
        <v>0</v>
      </c>
      <c r="D64" s="274">
        <f>D63+D50</f>
        <v>0</v>
      </c>
      <c r="E64" s="261">
        <f t="shared" si="27"/>
        <v>0</v>
      </c>
      <c r="F64" s="275"/>
      <c r="G64" s="694"/>
      <c r="H64" s="709"/>
      <c r="I64" s="710"/>
      <c r="J64" s="276"/>
      <c r="K64" s="277"/>
      <c r="L64" s="276"/>
      <c r="M64" s="277"/>
      <c r="N64" s="276"/>
      <c r="O64" s="277"/>
      <c r="P64" s="276"/>
      <c r="Q64" s="277"/>
    </row>
    <row r="65" spans="1:17" s="209" customFormat="1" ht="22.5" customHeight="1">
      <c r="A65" s="1162" t="s">
        <v>178</v>
      </c>
      <c r="B65" s="247" t="s">
        <v>157</v>
      </c>
      <c r="C65" s="231">
        <f>C51-C52</f>
        <v>27800</v>
      </c>
      <c r="D65" s="231">
        <f>D51-D52</f>
        <v>34600</v>
      </c>
      <c r="E65" s="228">
        <f t="shared" si="1"/>
        <v>62400</v>
      </c>
      <c r="F65" s="219"/>
      <c r="G65" s="689"/>
      <c r="H65" s="699"/>
      <c r="I65" s="700"/>
      <c r="J65" s="220"/>
      <c r="K65" s="221"/>
      <c r="L65" s="220"/>
      <c r="M65" s="221"/>
      <c r="N65" s="220"/>
      <c r="O65" s="221"/>
      <c r="P65" s="220"/>
      <c r="Q65" s="221"/>
    </row>
    <row r="66" spans="1:17" s="209" customFormat="1" ht="22.5" customHeight="1">
      <c r="A66" s="1157"/>
      <c r="B66" s="248" t="s">
        <v>158</v>
      </c>
      <c r="C66" s="230"/>
      <c r="D66" s="230"/>
      <c r="E66" s="227">
        <f t="shared" si="1"/>
        <v>0</v>
      </c>
      <c r="F66" s="216"/>
      <c r="G66" s="690"/>
      <c r="H66" s="701"/>
      <c r="I66" s="618"/>
      <c r="J66" s="217"/>
      <c r="K66" s="218"/>
      <c r="L66" s="217"/>
      <c r="M66" s="218"/>
      <c r="N66" s="217"/>
      <c r="O66" s="218"/>
      <c r="P66" s="217"/>
      <c r="Q66" s="218"/>
    </row>
    <row r="67" spans="1:17" s="209" customFormat="1" ht="22.5" customHeight="1">
      <c r="A67" s="1157"/>
      <c r="B67" s="249" t="s">
        <v>159</v>
      </c>
      <c r="C67" s="234">
        <f t="shared" ref="C67" si="28">C66/C$4</f>
        <v>0</v>
      </c>
      <c r="D67" s="234">
        <f t="shared" ref="D67" si="29">D66/D$4</f>
        <v>0</v>
      </c>
      <c r="E67" s="235">
        <f t="shared" ref="E67" si="30">E66/E$4</f>
        <v>0</v>
      </c>
      <c r="F67" s="222"/>
      <c r="G67" s="690"/>
      <c r="H67" s="702"/>
      <c r="I67" s="618"/>
      <c r="J67" s="223"/>
      <c r="K67" s="218"/>
      <c r="L67" s="223"/>
      <c r="M67" s="218"/>
      <c r="N67" s="223"/>
      <c r="O67" s="218"/>
      <c r="P67" s="223"/>
      <c r="Q67" s="218"/>
    </row>
    <row r="68" spans="1:17" s="209" customFormat="1" ht="22.5" customHeight="1">
      <c r="A68" s="1157"/>
      <c r="B68" s="248" t="s">
        <v>160</v>
      </c>
      <c r="C68" s="230">
        <f>C66+C54</f>
        <v>0</v>
      </c>
      <c r="D68" s="230">
        <f>D66+D54</f>
        <v>0</v>
      </c>
      <c r="E68" s="227">
        <f t="shared" si="1"/>
        <v>0</v>
      </c>
      <c r="F68" s="216"/>
      <c r="G68" s="690"/>
      <c r="H68" s="701"/>
      <c r="I68" s="618"/>
      <c r="J68" s="217"/>
      <c r="K68" s="218"/>
      <c r="L68" s="217"/>
      <c r="M68" s="218"/>
      <c r="N68" s="217"/>
      <c r="O68" s="218"/>
      <c r="P68" s="217"/>
      <c r="Q68" s="218"/>
    </row>
    <row r="69" spans="1:17" s="209" customFormat="1" ht="22.5" customHeight="1">
      <c r="A69" s="1157"/>
      <c r="B69" s="249" t="s">
        <v>161</v>
      </c>
      <c r="C69" s="234">
        <f t="shared" ref="C69" si="31">C68/C$4</f>
        <v>0</v>
      </c>
      <c r="D69" s="234">
        <f t="shared" ref="D69" si="32">D68/D$4</f>
        <v>0</v>
      </c>
      <c r="E69" s="235">
        <f t="shared" ref="E69" si="33">E68/E$4</f>
        <v>0</v>
      </c>
      <c r="F69" s="222"/>
      <c r="G69" s="690"/>
      <c r="H69" s="702"/>
      <c r="I69" s="618"/>
      <c r="J69" s="223"/>
      <c r="K69" s="218"/>
      <c r="L69" s="223"/>
      <c r="M69" s="218"/>
      <c r="N69" s="223"/>
      <c r="O69" s="218"/>
      <c r="P69" s="223"/>
      <c r="Q69" s="218"/>
    </row>
    <row r="70" spans="1:17" s="209" customFormat="1" ht="22.5" customHeight="1">
      <c r="A70" s="1157"/>
      <c r="B70" s="249" t="s">
        <v>162</v>
      </c>
      <c r="C70" s="232"/>
      <c r="D70" s="232"/>
      <c r="E70" s="229" t="e">
        <f t="shared" ref="E70" si="34">AVERAGE(C70:D70)</f>
        <v>#DIV/0!</v>
      </c>
      <c r="F70" s="222">
        <v>2250</v>
      </c>
      <c r="G70" s="690" t="e">
        <f>E70-F70</f>
        <v>#DIV/0!</v>
      </c>
      <c r="H70" s="702">
        <v>1977</v>
      </c>
      <c r="I70" s="618" t="e">
        <f>+E70-H70</f>
        <v>#DIV/0!</v>
      </c>
      <c r="J70" s="223">
        <v>2113</v>
      </c>
      <c r="K70" s="218" t="e">
        <f>+E70-J70</f>
        <v>#DIV/0!</v>
      </c>
      <c r="L70" s="223">
        <v>2299</v>
      </c>
      <c r="M70" s="218" t="e">
        <f>+E70-L70</f>
        <v>#DIV/0!</v>
      </c>
      <c r="N70" s="223">
        <v>2083</v>
      </c>
      <c r="O70" s="218" t="e">
        <f>+E70-N70</f>
        <v>#DIV/0!</v>
      </c>
      <c r="P70" s="223">
        <v>2191</v>
      </c>
      <c r="Q70" s="218" t="e">
        <f>+E70-P70</f>
        <v>#DIV/0!</v>
      </c>
    </row>
    <row r="71" spans="1:17" s="209" customFormat="1" ht="22.5" customHeight="1">
      <c r="A71" s="1157"/>
      <c r="B71" s="249" t="s">
        <v>417</v>
      </c>
      <c r="C71" s="232">
        <f>(C70-C56)/7</f>
        <v>0</v>
      </c>
      <c r="D71" s="232">
        <f>(D70-D56)/7</f>
        <v>0</v>
      </c>
      <c r="E71" s="229" t="e">
        <f>(E70-E56)/7</f>
        <v>#DIV/0!</v>
      </c>
      <c r="F71" s="222"/>
      <c r="G71" s="690"/>
      <c r="H71" s="702"/>
      <c r="I71" s="618"/>
      <c r="J71" s="617"/>
      <c r="K71" s="618"/>
      <c r="L71" s="617"/>
      <c r="M71" s="618"/>
      <c r="N71" s="617"/>
      <c r="O71" s="618"/>
      <c r="P71" s="617"/>
      <c r="Q71" s="618"/>
    </row>
    <row r="72" spans="1:17" s="209" customFormat="1" ht="22.5" customHeight="1">
      <c r="A72" s="1157"/>
      <c r="B72" s="251" t="s">
        <v>174</v>
      </c>
      <c r="C72" s="232"/>
      <c r="D72" s="232"/>
      <c r="E72" s="227">
        <f t="shared" ref="E72:E73" si="35">SUM(C72:D72)</f>
        <v>0</v>
      </c>
      <c r="F72" s="222"/>
      <c r="G72" s="690"/>
      <c r="H72" s="702"/>
      <c r="I72" s="618"/>
      <c r="J72" s="223"/>
      <c r="K72" s="218"/>
      <c r="L72" s="223"/>
      <c r="M72" s="218"/>
      <c r="N72" s="223"/>
      <c r="O72" s="218"/>
      <c r="P72" s="223"/>
      <c r="Q72" s="218"/>
    </row>
    <row r="73" spans="1:17" s="209" customFormat="1" ht="22.5" customHeight="1">
      <c r="A73" s="1157"/>
      <c r="B73" s="251" t="s">
        <v>175</v>
      </c>
      <c r="C73" s="232">
        <f>C72+C59</f>
        <v>0</v>
      </c>
      <c r="D73" s="232">
        <f>D72+D59</f>
        <v>0</v>
      </c>
      <c r="E73" s="227">
        <f t="shared" si="35"/>
        <v>0</v>
      </c>
      <c r="F73" s="222"/>
      <c r="G73" s="690"/>
      <c r="H73" s="702"/>
      <c r="I73" s="618"/>
      <c r="J73" s="223"/>
      <c r="K73" s="218"/>
      <c r="L73" s="223"/>
      <c r="M73" s="218"/>
      <c r="N73" s="223"/>
      <c r="O73" s="218"/>
      <c r="P73" s="223"/>
      <c r="Q73" s="218"/>
    </row>
    <row r="74" spans="1:17" s="209" customFormat="1" ht="22.5" customHeight="1">
      <c r="A74" s="1157"/>
      <c r="B74" s="249" t="s">
        <v>165</v>
      </c>
      <c r="C74" s="232" t="e">
        <f>C73/C70/(C65-C66)*1000</f>
        <v>#DIV/0!</v>
      </c>
      <c r="D74" s="232" t="e">
        <f>D73/D70/(D65-D66)*1000</f>
        <v>#DIV/0!</v>
      </c>
      <c r="E74" s="229" t="e">
        <f t="shared" ref="E74" si="36">AVERAGE(C74:D74)</f>
        <v>#DIV/0!</v>
      </c>
      <c r="F74" s="737">
        <v>1.5666666666666667</v>
      </c>
      <c r="G74" s="690" t="e">
        <f>E74-F74</f>
        <v>#DIV/0!</v>
      </c>
      <c r="H74" s="738">
        <v>1.5857359635811836</v>
      </c>
      <c r="I74" s="618" t="e">
        <f>+E74-H74</f>
        <v>#DIV/0!</v>
      </c>
      <c r="J74" s="736">
        <v>1.5759583530525318</v>
      </c>
      <c r="K74" s="218" t="e">
        <f>+E74-J74</f>
        <v>#DIV/0!</v>
      </c>
      <c r="L74" s="223">
        <v>1.5309999999999999</v>
      </c>
      <c r="M74" s="218" t="e">
        <f>+E74-L74</f>
        <v>#DIV/0!</v>
      </c>
      <c r="N74" s="223">
        <v>1.528</v>
      </c>
      <c r="O74" s="218" t="e">
        <f>+E74-N74</f>
        <v>#DIV/0!</v>
      </c>
      <c r="P74" s="223">
        <v>1.53</v>
      </c>
      <c r="Q74" s="218" t="e">
        <f>+E74-P74</f>
        <v>#DIV/0!</v>
      </c>
    </row>
    <row r="75" spans="1:17" s="209" customFormat="1" ht="22.5" customHeight="1">
      <c r="A75" s="1157"/>
      <c r="B75" s="248" t="s">
        <v>166</v>
      </c>
      <c r="C75" s="230"/>
      <c r="D75" s="230"/>
      <c r="E75" s="227">
        <f t="shared" ref="E75:E78" si="37">SUM(C75:D75)</f>
        <v>0</v>
      </c>
      <c r="F75" s="216"/>
      <c r="G75" s="690"/>
      <c r="H75" s="701"/>
      <c r="I75" s="618"/>
      <c r="J75" s="217"/>
      <c r="K75" s="218"/>
      <c r="L75" s="217"/>
      <c r="M75" s="218"/>
      <c r="N75" s="217"/>
      <c r="O75" s="218"/>
      <c r="P75" s="217"/>
      <c r="Q75" s="218"/>
    </row>
    <row r="76" spans="1:17" s="209" customFormat="1" ht="22.5" customHeight="1">
      <c r="A76" s="1157"/>
      <c r="B76" s="248" t="s">
        <v>167</v>
      </c>
      <c r="C76" s="230">
        <f>C75+C62</f>
        <v>0</v>
      </c>
      <c r="D76" s="230">
        <f>D75+D62</f>
        <v>0</v>
      </c>
      <c r="E76" s="227">
        <f t="shared" si="37"/>
        <v>0</v>
      </c>
      <c r="F76" s="216"/>
      <c r="G76" s="690"/>
      <c r="H76" s="701"/>
      <c r="I76" s="618"/>
      <c r="J76" s="217"/>
      <c r="K76" s="218"/>
      <c r="L76" s="217"/>
      <c r="M76" s="218"/>
      <c r="N76" s="217"/>
      <c r="O76" s="218"/>
      <c r="P76" s="217"/>
      <c r="Q76" s="218"/>
    </row>
    <row r="77" spans="1:17" s="209" customFormat="1" ht="22.5" customHeight="1">
      <c r="A77" s="1157"/>
      <c r="B77" s="249" t="s">
        <v>168</v>
      </c>
      <c r="C77" s="232"/>
      <c r="D77" s="232"/>
      <c r="E77" s="227">
        <f t="shared" si="37"/>
        <v>0</v>
      </c>
      <c r="F77" s="222"/>
      <c r="G77" s="690"/>
      <c r="H77" s="702"/>
      <c r="I77" s="618"/>
      <c r="J77" s="223"/>
      <c r="K77" s="218"/>
      <c r="L77" s="223"/>
      <c r="M77" s="218"/>
      <c r="N77" s="223"/>
      <c r="O77" s="218"/>
      <c r="P77" s="223"/>
      <c r="Q77" s="218"/>
    </row>
    <row r="78" spans="1:17" s="209" customFormat="1" ht="22.5" customHeight="1" thickBot="1">
      <c r="A78" s="1158"/>
      <c r="B78" s="250" t="s">
        <v>169</v>
      </c>
      <c r="C78" s="233">
        <f>C77+C64</f>
        <v>0</v>
      </c>
      <c r="D78" s="233">
        <f>D77+D64</f>
        <v>0</v>
      </c>
      <c r="E78" s="227">
        <f t="shared" si="37"/>
        <v>0</v>
      </c>
      <c r="F78" s="224"/>
      <c r="G78" s="691"/>
      <c r="H78" s="703"/>
      <c r="I78" s="704"/>
      <c r="J78" s="225"/>
      <c r="K78" s="226"/>
      <c r="L78" s="225"/>
      <c r="M78" s="226"/>
      <c r="N78" s="225"/>
      <c r="O78" s="226"/>
      <c r="P78" s="225"/>
      <c r="Q78" s="226"/>
    </row>
    <row r="79" spans="1:17" s="209" customFormat="1" ht="22.5" customHeight="1">
      <c r="A79" s="1159" t="s">
        <v>179</v>
      </c>
      <c r="B79" s="253" t="s">
        <v>157</v>
      </c>
      <c r="C79" s="254">
        <f>C65-C66</f>
        <v>27800</v>
      </c>
      <c r="D79" s="254">
        <f>D65-D66</f>
        <v>34600</v>
      </c>
      <c r="E79" s="255">
        <f t="shared" si="1"/>
        <v>62400</v>
      </c>
      <c r="F79" s="256"/>
      <c r="G79" s="692"/>
      <c r="H79" s="705"/>
      <c r="I79" s="706"/>
      <c r="J79" s="257"/>
      <c r="K79" s="258"/>
      <c r="L79" s="257"/>
      <c r="M79" s="258"/>
      <c r="N79" s="257"/>
      <c r="O79" s="258"/>
      <c r="P79" s="257"/>
      <c r="Q79" s="258"/>
    </row>
    <row r="80" spans="1:17" s="209" customFormat="1" ht="22.5" customHeight="1">
      <c r="A80" s="1160"/>
      <c r="B80" s="259" t="s">
        <v>158</v>
      </c>
      <c r="C80" s="260"/>
      <c r="D80" s="260"/>
      <c r="E80" s="261">
        <f t="shared" si="1"/>
        <v>0</v>
      </c>
      <c r="F80" s="262"/>
      <c r="G80" s="693"/>
      <c r="H80" s="707"/>
      <c r="I80" s="620"/>
      <c r="J80" s="263"/>
      <c r="K80" s="264"/>
      <c r="L80" s="263"/>
      <c r="M80" s="264"/>
      <c r="N80" s="263"/>
      <c r="O80" s="264"/>
      <c r="P80" s="263"/>
      <c r="Q80" s="264"/>
    </row>
    <row r="81" spans="1:17" s="209" customFormat="1" ht="22.5" customHeight="1">
      <c r="A81" s="1160"/>
      <c r="B81" s="265" t="s">
        <v>159</v>
      </c>
      <c r="C81" s="266">
        <f t="shared" ref="C81" si="38">C80/C$4</f>
        <v>0</v>
      </c>
      <c r="D81" s="266">
        <f t="shared" ref="D81" si="39">D80/D$4</f>
        <v>0</v>
      </c>
      <c r="E81" s="267">
        <f t="shared" ref="E81" si="40">E80/E$4</f>
        <v>0</v>
      </c>
      <c r="F81" s="268"/>
      <c r="G81" s="693"/>
      <c r="H81" s="708"/>
      <c r="I81" s="620"/>
      <c r="J81" s="269"/>
      <c r="K81" s="264"/>
      <c r="L81" s="269"/>
      <c r="M81" s="264"/>
      <c r="N81" s="269"/>
      <c r="O81" s="264"/>
      <c r="P81" s="269"/>
      <c r="Q81" s="264"/>
    </row>
    <row r="82" spans="1:17" s="209" customFormat="1" ht="22.5" customHeight="1">
      <c r="A82" s="1160"/>
      <c r="B82" s="259" t="s">
        <v>160</v>
      </c>
      <c r="C82" s="260">
        <f>C80+C68</f>
        <v>0</v>
      </c>
      <c r="D82" s="260">
        <f>D80+D68</f>
        <v>0</v>
      </c>
      <c r="E82" s="261">
        <f t="shared" si="1"/>
        <v>0</v>
      </c>
      <c r="F82" s="262"/>
      <c r="G82" s="693"/>
      <c r="H82" s="707"/>
      <c r="I82" s="620"/>
      <c r="J82" s="263"/>
      <c r="K82" s="264"/>
      <c r="L82" s="263"/>
      <c r="M82" s="264"/>
      <c r="N82" s="263"/>
      <c r="O82" s="264"/>
      <c r="P82" s="263"/>
      <c r="Q82" s="264"/>
    </row>
    <row r="83" spans="1:17" s="209" customFormat="1" ht="22.5" customHeight="1">
      <c r="A83" s="1160"/>
      <c r="B83" s="265" t="s">
        <v>161</v>
      </c>
      <c r="C83" s="266">
        <f t="shared" ref="C83" si="41">C82/C$4</f>
        <v>0</v>
      </c>
      <c r="D83" s="266">
        <f t="shared" ref="D83" si="42">D82/D$4</f>
        <v>0</v>
      </c>
      <c r="E83" s="267">
        <f t="shared" ref="E83" si="43">E82/E$4</f>
        <v>0</v>
      </c>
      <c r="F83" s="268"/>
      <c r="G83" s="693"/>
      <c r="H83" s="708"/>
      <c r="I83" s="620"/>
      <c r="J83" s="269"/>
      <c r="K83" s="264"/>
      <c r="L83" s="269"/>
      <c r="M83" s="264"/>
      <c r="N83" s="269"/>
      <c r="O83" s="264"/>
      <c r="P83" s="269"/>
      <c r="Q83" s="264"/>
    </row>
    <row r="84" spans="1:17" s="209" customFormat="1" ht="22.5" customHeight="1">
      <c r="A84" s="1160"/>
      <c r="B84" s="265" t="s">
        <v>162</v>
      </c>
      <c r="C84" s="270"/>
      <c r="D84" s="270"/>
      <c r="E84" s="271" t="e">
        <f t="shared" ref="E84" si="44">AVERAGE(C84:D84)</f>
        <v>#DIV/0!</v>
      </c>
      <c r="F84" s="268">
        <v>2979</v>
      </c>
      <c r="G84" s="693" t="e">
        <f>E84-F84</f>
        <v>#DIV/0!</v>
      </c>
      <c r="H84" s="708">
        <v>2557</v>
      </c>
      <c r="I84" s="620" t="e">
        <f>+E84-H84</f>
        <v>#DIV/0!</v>
      </c>
      <c r="J84" s="269">
        <v>2768</v>
      </c>
      <c r="K84" s="264" t="e">
        <f>+E84-J84</f>
        <v>#DIV/0!</v>
      </c>
      <c r="L84" s="269">
        <v>3044</v>
      </c>
      <c r="M84" s="264" t="e">
        <f>+E84-L84</f>
        <v>#DIV/0!</v>
      </c>
      <c r="N84" s="269">
        <v>2671</v>
      </c>
      <c r="O84" s="264" t="e">
        <f>+E84-N84</f>
        <v>#DIV/0!</v>
      </c>
      <c r="P84" s="269">
        <v>2857</v>
      </c>
      <c r="Q84" s="264" t="e">
        <f>+E84-P84</f>
        <v>#DIV/0!</v>
      </c>
    </row>
    <row r="85" spans="1:17" s="209" customFormat="1" ht="22.5" customHeight="1">
      <c r="A85" s="1160"/>
      <c r="B85" s="265" t="s">
        <v>417</v>
      </c>
      <c r="C85" s="270">
        <f>(C84-C70)/7</f>
        <v>0</v>
      </c>
      <c r="D85" s="270">
        <f>(D84-D70)/7</f>
        <v>0</v>
      </c>
      <c r="E85" s="271" t="e">
        <f>(E84-E70)/7</f>
        <v>#DIV/0!</v>
      </c>
      <c r="F85" s="268"/>
      <c r="G85" s="693"/>
      <c r="H85" s="708"/>
      <c r="I85" s="620"/>
      <c r="J85" s="619"/>
      <c r="K85" s="620"/>
      <c r="L85" s="619"/>
      <c r="M85" s="620"/>
      <c r="N85" s="619"/>
      <c r="O85" s="620"/>
      <c r="P85" s="619"/>
      <c r="Q85" s="620"/>
    </row>
    <row r="86" spans="1:17" s="209" customFormat="1" ht="22.5" customHeight="1">
      <c r="A86" s="1160"/>
      <c r="B86" s="272" t="s">
        <v>174</v>
      </c>
      <c r="C86" s="270"/>
      <c r="D86" s="270"/>
      <c r="E86" s="261">
        <f t="shared" ref="E86:E87" si="45">SUM(C86:D86)</f>
        <v>0</v>
      </c>
      <c r="F86" s="268"/>
      <c r="G86" s="693"/>
      <c r="H86" s="708"/>
      <c r="I86" s="620"/>
      <c r="J86" s="269"/>
      <c r="K86" s="264"/>
      <c r="L86" s="269"/>
      <c r="M86" s="264"/>
      <c r="N86" s="269"/>
      <c r="O86" s="264"/>
      <c r="P86" s="269"/>
      <c r="Q86" s="264"/>
    </row>
    <row r="87" spans="1:17" s="209" customFormat="1" ht="22.5" customHeight="1">
      <c r="A87" s="1160"/>
      <c r="B87" s="272" t="s">
        <v>175</v>
      </c>
      <c r="C87" s="270">
        <f>C86+C73</f>
        <v>0</v>
      </c>
      <c r="D87" s="270">
        <f>D86+D73</f>
        <v>0</v>
      </c>
      <c r="E87" s="261">
        <f t="shared" si="45"/>
        <v>0</v>
      </c>
      <c r="F87" s="268"/>
      <c r="G87" s="693"/>
      <c r="H87" s="708"/>
      <c r="I87" s="620"/>
      <c r="J87" s="269"/>
      <c r="K87" s="264"/>
      <c r="L87" s="269"/>
      <c r="M87" s="264"/>
      <c r="N87" s="269"/>
      <c r="O87" s="264"/>
      <c r="P87" s="269"/>
      <c r="Q87" s="264"/>
    </row>
    <row r="88" spans="1:17" s="209" customFormat="1" ht="22.5" customHeight="1">
      <c r="A88" s="1160"/>
      <c r="B88" s="265" t="s">
        <v>165</v>
      </c>
      <c r="C88" s="270" t="e">
        <f>C87/C84/(C79-C80)*1000</f>
        <v>#DIV/0!</v>
      </c>
      <c r="D88" s="270" t="e">
        <f>D87/D84/(D79-D80)*1000</f>
        <v>#DIV/0!</v>
      </c>
      <c r="E88" s="271" t="e">
        <f t="shared" ref="E88" si="46">AVERAGE(C88:D88)</f>
        <v>#DIV/0!</v>
      </c>
      <c r="F88" s="740">
        <v>1.7035918093319899</v>
      </c>
      <c r="G88" s="693" t="e">
        <f>E88-F88</f>
        <v>#DIV/0!</v>
      </c>
      <c r="H88" s="741">
        <v>1.7336722721939772</v>
      </c>
      <c r="I88" s="620" t="e">
        <f>+E88-H88</f>
        <v>#DIV/0!</v>
      </c>
      <c r="J88" s="739">
        <v>1.7182080924855492</v>
      </c>
      <c r="K88" s="264" t="e">
        <f>+E88-J88</f>
        <v>#DIV/0!</v>
      </c>
      <c r="L88" s="269">
        <v>1.667</v>
      </c>
      <c r="M88" s="264" t="e">
        <f>+E88-L88</f>
        <v>#DIV/0!</v>
      </c>
      <c r="N88" s="269">
        <v>1.6839999999999999</v>
      </c>
      <c r="O88" s="264" t="e">
        <f>+E88-N88</f>
        <v>#DIV/0!</v>
      </c>
      <c r="P88" s="269">
        <v>1.675</v>
      </c>
      <c r="Q88" s="264" t="e">
        <f>+E88-P88</f>
        <v>#DIV/0!</v>
      </c>
    </row>
    <row r="89" spans="1:17" s="209" customFormat="1" ht="22.5" customHeight="1">
      <c r="A89" s="1160"/>
      <c r="B89" s="259" t="s">
        <v>166</v>
      </c>
      <c r="C89" s="260"/>
      <c r="D89" s="260"/>
      <c r="E89" s="261">
        <f t="shared" ref="E89:E96" si="47">SUM(C89:D89)</f>
        <v>0</v>
      </c>
      <c r="F89" s="262"/>
      <c r="G89" s="693"/>
      <c r="H89" s="707"/>
      <c r="I89" s="620"/>
      <c r="J89" s="263"/>
      <c r="K89" s="264"/>
      <c r="L89" s="263"/>
      <c r="M89" s="264"/>
      <c r="N89" s="263"/>
      <c r="O89" s="264"/>
      <c r="P89" s="263"/>
      <c r="Q89" s="264"/>
    </row>
    <row r="90" spans="1:17" s="209" customFormat="1" ht="22.5" customHeight="1">
      <c r="A90" s="1160"/>
      <c r="B90" s="259" t="s">
        <v>167</v>
      </c>
      <c r="C90" s="260">
        <f>C89+C76</f>
        <v>0</v>
      </c>
      <c r="D90" s="260">
        <f>D89+D76</f>
        <v>0</v>
      </c>
      <c r="E90" s="261">
        <f t="shared" si="47"/>
        <v>0</v>
      </c>
      <c r="F90" s="262"/>
      <c r="G90" s="693"/>
      <c r="H90" s="707"/>
      <c r="I90" s="620"/>
      <c r="J90" s="263"/>
      <c r="K90" s="264"/>
      <c r="L90" s="263"/>
      <c r="M90" s="264"/>
      <c r="N90" s="263"/>
      <c r="O90" s="264"/>
      <c r="P90" s="263"/>
      <c r="Q90" s="264"/>
    </row>
    <row r="91" spans="1:17" s="209" customFormat="1" ht="22.5" customHeight="1">
      <c r="A91" s="1160"/>
      <c r="B91" s="265" t="s">
        <v>168</v>
      </c>
      <c r="C91" s="270"/>
      <c r="D91" s="270"/>
      <c r="E91" s="261">
        <f t="shared" si="47"/>
        <v>0</v>
      </c>
      <c r="F91" s="268"/>
      <c r="G91" s="693"/>
      <c r="H91" s="708"/>
      <c r="I91" s="620"/>
      <c r="J91" s="269"/>
      <c r="K91" s="264"/>
      <c r="L91" s="269"/>
      <c r="M91" s="264"/>
      <c r="N91" s="269"/>
      <c r="O91" s="264"/>
      <c r="P91" s="269"/>
      <c r="Q91" s="264"/>
    </row>
    <row r="92" spans="1:17" s="209" customFormat="1" ht="22.5" customHeight="1" thickBot="1">
      <c r="A92" s="1161"/>
      <c r="B92" s="273" t="s">
        <v>169</v>
      </c>
      <c r="C92" s="274">
        <f>C91+C78</f>
        <v>0</v>
      </c>
      <c r="D92" s="274">
        <f>D91+D78</f>
        <v>0</v>
      </c>
      <c r="E92" s="261">
        <f t="shared" si="47"/>
        <v>0</v>
      </c>
      <c r="F92" s="275"/>
      <c r="G92" s="694"/>
      <c r="H92" s="709"/>
      <c r="I92" s="710"/>
      <c r="J92" s="276"/>
      <c r="K92" s="277"/>
      <c r="L92" s="276"/>
      <c r="M92" s="277"/>
      <c r="N92" s="276"/>
      <c r="O92" s="277"/>
      <c r="P92" s="276"/>
      <c r="Q92" s="277"/>
    </row>
    <row r="93" spans="1:17" s="209" customFormat="1" ht="22.5" customHeight="1">
      <c r="A93" s="1156" t="s">
        <v>180</v>
      </c>
      <c r="B93" s="252" t="s">
        <v>157</v>
      </c>
      <c r="C93" s="231">
        <f>C79-C80</f>
        <v>27800</v>
      </c>
      <c r="D93" s="231">
        <f>D79-D80</f>
        <v>34600</v>
      </c>
      <c r="E93" s="228">
        <f t="shared" si="47"/>
        <v>62400</v>
      </c>
      <c r="F93" s="236"/>
      <c r="G93" s="695"/>
      <c r="H93" s="711"/>
      <c r="I93" s="238"/>
      <c r="J93" s="237"/>
      <c r="K93" s="238"/>
      <c r="L93" s="237"/>
      <c r="M93" s="238"/>
      <c r="N93" s="237"/>
      <c r="O93" s="238"/>
      <c r="P93" s="237"/>
      <c r="Q93" s="238"/>
    </row>
    <row r="94" spans="1:17" s="209" customFormat="1" ht="22.5" customHeight="1">
      <c r="A94" s="1157"/>
      <c r="B94" s="248" t="s">
        <v>158</v>
      </c>
      <c r="C94" s="230"/>
      <c r="D94" s="230"/>
      <c r="E94" s="227">
        <f t="shared" si="47"/>
        <v>0</v>
      </c>
      <c r="F94" s="216"/>
      <c r="G94" s="690"/>
      <c r="H94" s="701"/>
      <c r="I94" s="618"/>
      <c r="J94" s="217"/>
      <c r="K94" s="218"/>
      <c r="L94" s="217"/>
      <c r="M94" s="218"/>
      <c r="N94" s="217"/>
      <c r="O94" s="218"/>
      <c r="P94" s="217"/>
      <c r="Q94" s="218"/>
    </row>
    <row r="95" spans="1:17" s="209" customFormat="1" ht="22.5" customHeight="1">
      <c r="A95" s="1157"/>
      <c r="B95" s="249" t="s">
        <v>159</v>
      </c>
      <c r="C95" s="234">
        <f t="shared" ref="C95" si="48">C94/C$4</f>
        <v>0</v>
      </c>
      <c r="D95" s="234">
        <f t="shared" ref="D95" si="49">D94/D$4</f>
        <v>0</v>
      </c>
      <c r="E95" s="235">
        <f t="shared" ref="E95" si="50">E94/E$4</f>
        <v>0</v>
      </c>
      <c r="F95" s="222"/>
      <c r="G95" s="690"/>
      <c r="H95" s="702"/>
      <c r="I95" s="618"/>
      <c r="J95" s="223"/>
      <c r="K95" s="218"/>
      <c r="L95" s="223"/>
      <c r="M95" s="218"/>
      <c r="N95" s="223"/>
      <c r="O95" s="218"/>
      <c r="P95" s="223"/>
      <c r="Q95" s="218"/>
    </row>
    <row r="96" spans="1:17" s="209" customFormat="1" ht="22.5" customHeight="1">
      <c r="A96" s="1157"/>
      <c r="B96" s="248" t="s">
        <v>160</v>
      </c>
      <c r="C96" s="230">
        <f>C94+C82</f>
        <v>0</v>
      </c>
      <c r="D96" s="230">
        <f>D94+D82</f>
        <v>0</v>
      </c>
      <c r="E96" s="227">
        <f t="shared" si="47"/>
        <v>0</v>
      </c>
      <c r="F96" s="216"/>
      <c r="G96" s="690"/>
      <c r="H96" s="701"/>
      <c r="I96" s="618"/>
      <c r="J96" s="217"/>
      <c r="K96" s="218"/>
      <c r="L96" s="217"/>
      <c r="M96" s="218"/>
      <c r="N96" s="217"/>
      <c r="O96" s="218"/>
      <c r="P96" s="217"/>
      <c r="Q96" s="218"/>
    </row>
    <row r="97" spans="1:17" s="209" customFormat="1" ht="22.5" customHeight="1">
      <c r="A97" s="1157"/>
      <c r="B97" s="249" t="s">
        <v>161</v>
      </c>
      <c r="C97" s="234">
        <f t="shared" ref="C97" si="51">C96/C$4</f>
        <v>0</v>
      </c>
      <c r="D97" s="234">
        <f t="shared" ref="D97" si="52">D96/D$4</f>
        <v>0</v>
      </c>
      <c r="E97" s="235">
        <f t="shared" ref="E97" si="53">E96/E$4</f>
        <v>0</v>
      </c>
      <c r="F97" s="222"/>
      <c r="G97" s="690"/>
      <c r="H97" s="702"/>
      <c r="I97" s="618"/>
      <c r="J97" s="223"/>
      <c r="K97" s="218"/>
      <c r="L97" s="223"/>
      <c r="M97" s="218"/>
      <c r="N97" s="223"/>
      <c r="O97" s="218"/>
      <c r="P97" s="223"/>
      <c r="Q97" s="218"/>
    </row>
    <row r="98" spans="1:17" s="209" customFormat="1" ht="22.5" customHeight="1">
      <c r="A98" s="1157"/>
      <c r="B98" s="249" t="s">
        <v>162</v>
      </c>
      <c r="C98" s="232"/>
      <c r="D98" s="232"/>
      <c r="E98" s="229" t="e">
        <f t="shared" ref="E98" si="54">AVERAGE(C98:D98)</f>
        <v>#DIV/0!</v>
      </c>
      <c r="F98" s="222">
        <v>3695</v>
      </c>
      <c r="G98" s="690" t="e">
        <f>E98-F98</f>
        <v>#DIV/0!</v>
      </c>
      <c r="H98" s="702">
        <v>3118</v>
      </c>
      <c r="I98" s="618" t="e">
        <f>+E98-H98</f>
        <v>#DIV/0!</v>
      </c>
      <c r="J98" s="223">
        <v>3407</v>
      </c>
      <c r="K98" s="218" t="e">
        <f>+E98-J98</f>
        <v>#DIV/0!</v>
      </c>
      <c r="L98" s="223">
        <v>3786</v>
      </c>
      <c r="M98" s="218" t="e">
        <f>+E98-L98</f>
        <v>#DIV/0!</v>
      </c>
      <c r="N98" s="223">
        <v>3226</v>
      </c>
      <c r="O98" s="218" t="e">
        <f>+E98-N98</f>
        <v>#DIV/0!</v>
      </c>
      <c r="P98" s="223">
        <v>3506</v>
      </c>
      <c r="Q98" s="218" t="e">
        <f>+E98-P98</f>
        <v>#DIV/0!</v>
      </c>
    </row>
    <row r="99" spans="1:17" s="209" customFormat="1" ht="22.5" customHeight="1">
      <c r="A99" s="1157"/>
      <c r="B99" s="249" t="s">
        <v>417</v>
      </c>
      <c r="C99" s="232">
        <f>(C98-C84)/7</f>
        <v>0</v>
      </c>
      <c r="D99" s="232">
        <f>(D98-D84)/7</f>
        <v>0</v>
      </c>
      <c r="E99" s="229" t="e">
        <f>(E98-E84)/7</f>
        <v>#DIV/0!</v>
      </c>
      <c r="F99" s="222"/>
      <c r="G99" s="690"/>
      <c r="H99" s="702"/>
      <c r="I99" s="618"/>
      <c r="J99" s="617"/>
      <c r="K99" s="618"/>
      <c r="L99" s="617"/>
      <c r="M99" s="618"/>
      <c r="N99" s="617"/>
      <c r="O99" s="618"/>
      <c r="P99" s="617"/>
      <c r="Q99" s="618"/>
    </row>
    <row r="100" spans="1:17" s="209" customFormat="1" ht="22.5" customHeight="1">
      <c r="A100" s="1157"/>
      <c r="B100" s="251" t="s">
        <v>174</v>
      </c>
      <c r="C100" s="232"/>
      <c r="D100" s="232"/>
      <c r="E100" s="227">
        <f t="shared" ref="E100:E101" si="55">SUM(C100:D100)</f>
        <v>0</v>
      </c>
      <c r="F100" s="222"/>
      <c r="G100" s="690"/>
      <c r="H100" s="702"/>
      <c r="I100" s="618"/>
      <c r="J100" s="223"/>
      <c r="K100" s="218"/>
      <c r="L100" s="223"/>
      <c r="M100" s="218"/>
      <c r="N100" s="223"/>
      <c r="O100" s="218"/>
      <c r="P100" s="223"/>
      <c r="Q100" s="218"/>
    </row>
    <row r="101" spans="1:17" s="209" customFormat="1" ht="22.5" customHeight="1">
      <c r="A101" s="1157"/>
      <c r="B101" s="251" t="s">
        <v>175</v>
      </c>
      <c r="C101" s="232">
        <f>C100+C87</f>
        <v>0</v>
      </c>
      <c r="D101" s="232">
        <f>D100+D87</f>
        <v>0</v>
      </c>
      <c r="E101" s="227">
        <f t="shared" si="55"/>
        <v>0</v>
      </c>
      <c r="F101" s="222"/>
      <c r="G101" s="690"/>
      <c r="H101" s="702"/>
      <c r="I101" s="618"/>
      <c r="J101" s="223"/>
      <c r="K101" s="218"/>
      <c r="L101" s="223"/>
      <c r="M101" s="218"/>
      <c r="N101" s="223"/>
      <c r="O101" s="218"/>
      <c r="P101" s="223"/>
      <c r="Q101" s="218"/>
    </row>
    <row r="102" spans="1:17" s="209" customFormat="1" ht="22.5" customHeight="1">
      <c r="A102" s="1157"/>
      <c r="B102" s="249" t="s">
        <v>165</v>
      </c>
      <c r="C102" s="232" t="e">
        <f>C101/C98/(C93-C94)*1000</f>
        <v>#DIV/0!</v>
      </c>
      <c r="D102" s="232" t="e">
        <f>D101/D98/(D93-D94)*1000</f>
        <v>#DIV/0!</v>
      </c>
      <c r="E102" s="229" t="e">
        <f t="shared" ref="E102" si="56">AVERAGE(C102:D102)</f>
        <v>#DIV/0!</v>
      </c>
      <c r="F102" s="737">
        <v>1.8403247631935047</v>
      </c>
      <c r="G102" s="690" t="e">
        <f>E102-F102</f>
        <v>#DIV/0!</v>
      </c>
      <c r="H102" s="738">
        <v>1.8826170622193714</v>
      </c>
      <c r="I102" s="618" t="e">
        <f>+E102-H102</f>
        <v>#DIV/0!</v>
      </c>
      <c r="J102" s="736">
        <v>1.8605811564426182</v>
      </c>
      <c r="K102" s="218" t="e">
        <f>+E102-J102</f>
        <v>#DIV/0!</v>
      </c>
      <c r="L102" s="223">
        <v>1.8049999999999999</v>
      </c>
      <c r="M102" s="218" t="e">
        <f>+E102-L102</f>
        <v>#DIV/0!</v>
      </c>
      <c r="N102" s="223">
        <v>1.841</v>
      </c>
      <c r="O102" s="218" t="e">
        <f>+E102-N102</f>
        <v>#DIV/0!</v>
      </c>
      <c r="P102" s="223">
        <v>1.819</v>
      </c>
      <c r="Q102" s="218" t="e">
        <f>+E102-P102</f>
        <v>#DIV/0!</v>
      </c>
    </row>
    <row r="103" spans="1:17" s="209" customFormat="1" ht="22.5" customHeight="1">
      <c r="A103" s="1157"/>
      <c r="B103" s="248" t="s">
        <v>166</v>
      </c>
      <c r="C103" s="230"/>
      <c r="D103" s="230"/>
      <c r="E103" s="227">
        <f t="shared" ref="E103:E106" si="57">SUM(C103:D103)</f>
        <v>0</v>
      </c>
      <c r="F103" s="216"/>
      <c r="G103" s="690"/>
      <c r="H103" s="701"/>
      <c r="I103" s="618"/>
      <c r="J103" s="217"/>
      <c r="K103" s="218"/>
      <c r="L103" s="217"/>
      <c r="M103" s="218"/>
      <c r="N103" s="217"/>
      <c r="O103" s="218"/>
      <c r="P103" s="217"/>
      <c r="Q103" s="218"/>
    </row>
    <row r="104" spans="1:17" s="209" customFormat="1" ht="22.5" customHeight="1">
      <c r="A104" s="1157"/>
      <c r="B104" s="248" t="s">
        <v>167</v>
      </c>
      <c r="C104" s="230">
        <f>C103+C90</f>
        <v>0</v>
      </c>
      <c r="D104" s="230">
        <f>D103+D90</f>
        <v>0</v>
      </c>
      <c r="E104" s="227">
        <f t="shared" si="57"/>
        <v>0</v>
      </c>
      <c r="F104" s="216"/>
      <c r="G104" s="690"/>
      <c r="H104" s="701"/>
      <c r="I104" s="618"/>
      <c r="J104" s="217"/>
      <c r="K104" s="218"/>
      <c r="L104" s="217"/>
      <c r="M104" s="218"/>
      <c r="N104" s="217"/>
      <c r="O104" s="218"/>
      <c r="P104" s="217"/>
      <c r="Q104" s="218"/>
    </row>
    <row r="105" spans="1:17" s="209" customFormat="1" ht="22.5" customHeight="1">
      <c r="A105" s="1157"/>
      <c r="B105" s="249" t="s">
        <v>168</v>
      </c>
      <c r="C105" s="232"/>
      <c r="D105" s="232"/>
      <c r="E105" s="227">
        <f t="shared" si="57"/>
        <v>0</v>
      </c>
      <c r="F105" s="222"/>
      <c r="G105" s="690"/>
      <c r="H105" s="702"/>
      <c r="I105" s="618"/>
      <c r="J105" s="223"/>
      <c r="K105" s="218"/>
      <c r="L105" s="223"/>
      <c r="M105" s="218"/>
      <c r="N105" s="223"/>
      <c r="O105" s="218"/>
      <c r="P105" s="223"/>
      <c r="Q105" s="218"/>
    </row>
    <row r="106" spans="1:17" s="209" customFormat="1" ht="22.5" customHeight="1" thickBot="1">
      <c r="A106" s="1158"/>
      <c r="B106" s="250" t="s">
        <v>169</v>
      </c>
      <c r="C106" s="233">
        <f>C105+C92</f>
        <v>0</v>
      </c>
      <c r="D106" s="233">
        <f>D105+D92</f>
        <v>0</v>
      </c>
      <c r="E106" s="278">
        <f t="shared" si="57"/>
        <v>0</v>
      </c>
      <c r="F106" s="224"/>
      <c r="G106" s="691"/>
      <c r="H106" s="703"/>
      <c r="I106" s="704"/>
      <c r="J106" s="225"/>
      <c r="K106" s="226"/>
      <c r="L106" s="225"/>
      <c r="M106" s="226"/>
      <c r="N106" s="225"/>
      <c r="O106" s="226"/>
      <c r="P106" s="225"/>
      <c r="Q106" s="226"/>
    </row>
  </sheetData>
  <sheetProtection algorithmName="SHA-512" hashValue="Z2gRFypCcSKGvdeILjNUJu1Eb+w018JXjnhL4ZIe9lLNcjFmOCUtRtnL2jXuwQI4oihWKh4g3L9HribqOQc0hA==" saltValue="+Zk6iG9vMTEzAvCY9YY6wQ==" spinCount="100000" sheet="1" objects="1" scenarios="1"/>
  <mergeCells count="32">
    <mergeCell ref="L5:M5"/>
    <mergeCell ref="L6:M6"/>
    <mergeCell ref="L7:M7"/>
    <mergeCell ref="F7:G7"/>
    <mergeCell ref="H6:I6"/>
    <mergeCell ref="H7:I7"/>
    <mergeCell ref="J5:K5"/>
    <mergeCell ref="J6:K6"/>
    <mergeCell ref="J7:K7"/>
    <mergeCell ref="P4:Q4"/>
    <mergeCell ref="P5:Q5"/>
    <mergeCell ref="P6:Q6"/>
    <mergeCell ref="P7:Q7"/>
    <mergeCell ref="N5:O5"/>
    <mergeCell ref="N6:O6"/>
    <mergeCell ref="N7:O7"/>
    <mergeCell ref="F1:Q1"/>
    <mergeCell ref="A93:A106"/>
    <mergeCell ref="A3:A8"/>
    <mergeCell ref="A23:A36"/>
    <mergeCell ref="A37:A50"/>
    <mergeCell ref="A51:A64"/>
    <mergeCell ref="A65:A78"/>
    <mergeCell ref="A79:A92"/>
    <mergeCell ref="F5:G5"/>
    <mergeCell ref="F6:G6"/>
    <mergeCell ref="H5:I5"/>
    <mergeCell ref="F4:G4"/>
    <mergeCell ref="H4:I4"/>
    <mergeCell ref="J4:K4"/>
    <mergeCell ref="L4:M4"/>
    <mergeCell ref="N4:O4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3"/>
  <dimension ref="A1:H64"/>
  <sheetViews>
    <sheetView zoomScaleNormal="100" zoomScaleSheetLayoutView="100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A10" sqref="A10"/>
    </sheetView>
  </sheetViews>
  <sheetFormatPr defaultColWidth="9" defaultRowHeight="14.5"/>
  <cols>
    <col min="1" max="1" width="1.08984375" style="1" customWidth="1"/>
    <col min="2" max="2" width="7.36328125" style="421" customWidth="1"/>
    <col min="3" max="3" width="26.08984375" style="421" customWidth="1"/>
    <col min="4" max="4" width="39.36328125" style="421" customWidth="1"/>
    <col min="5" max="5" width="30.90625" style="421" customWidth="1"/>
    <col min="6" max="7" width="9" style="463" customWidth="1"/>
    <col min="8" max="16384" width="9" style="1"/>
  </cols>
  <sheetData>
    <row r="1" spans="1:8" ht="44.15" customHeight="1" thickBot="1">
      <c r="A1" s="422"/>
      <c r="B1" s="1281" t="s">
        <v>289</v>
      </c>
      <c r="C1" s="1281"/>
      <c r="D1" s="1281"/>
      <c r="E1" s="1281"/>
      <c r="F1" s="425" t="s">
        <v>303</v>
      </c>
      <c r="G1" s="425"/>
    </row>
    <row r="2" spans="1:8" ht="30" customHeight="1" thickBot="1">
      <c r="B2" s="1282" t="s">
        <v>307</v>
      </c>
      <c r="C2" s="1282"/>
      <c r="D2" s="1282"/>
      <c r="E2" s="1283"/>
      <c r="F2" s="426" t="s">
        <v>302</v>
      </c>
      <c r="G2" s="428" t="s">
        <v>302</v>
      </c>
      <c r="H2" s="603" t="s">
        <v>411</v>
      </c>
    </row>
    <row r="3" spans="1:8" ht="33" customHeight="1">
      <c r="B3" s="436"/>
      <c r="C3" s="437" t="s">
        <v>223</v>
      </c>
      <c r="D3" s="1279" t="s">
        <v>224</v>
      </c>
      <c r="E3" s="1280"/>
      <c r="F3" s="427" t="s">
        <v>225</v>
      </c>
      <c r="G3" s="427" t="s">
        <v>225</v>
      </c>
      <c r="H3" s="427" t="s">
        <v>225</v>
      </c>
    </row>
    <row r="4" spans="1:8" ht="34" customHeight="1">
      <c r="B4" s="423">
        <v>1</v>
      </c>
      <c r="C4" s="420" t="s">
        <v>226</v>
      </c>
      <c r="D4" s="1277" t="s">
        <v>227</v>
      </c>
      <c r="E4" s="1278"/>
      <c r="F4" s="601"/>
      <c r="G4" s="601"/>
      <c r="H4" s="601" t="e">
        <f>AVERAGE(F4:G4)</f>
        <v>#DIV/0!</v>
      </c>
    </row>
    <row r="5" spans="1:8" ht="34" customHeight="1">
      <c r="B5" s="423">
        <v>2</v>
      </c>
      <c r="C5" s="424" t="s">
        <v>291</v>
      </c>
      <c r="D5" s="1277" t="s">
        <v>290</v>
      </c>
      <c r="E5" s="1278"/>
      <c r="F5" s="601"/>
      <c r="G5" s="601"/>
      <c r="H5" s="601" t="e">
        <f t="shared" ref="H5:H13" si="0">AVERAGE(F5:G5)</f>
        <v>#DIV/0!</v>
      </c>
    </row>
    <row r="6" spans="1:8" ht="34" customHeight="1">
      <c r="B6" s="423">
        <v>3</v>
      </c>
      <c r="C6" s="420" t="s">
        <v>228</v>
      </c>
      <c r="D6" s="1284" t="s">
        <v>229</v>
      </c>
      <c r="E6" s="1285"/>
      <c r="F6" s="601"/>
      <c r="G6" s="601"/>
      <c r="H6" s="601" t="e">
        <f t="shared" si="0"/>
        <v>#DIV/0!</v>
      </c>
    </row>
    <row r="7" spans="1:8" ht="47.25" customHeight="1">
      <c r="B7" s="423">
        <v>4</v>
      </c>
      <c r="C7" s="439" t="s">
        <v>292</v>
      </c>
      <c r="D7" s="1277" t="s">
        <v>293</v>
      </c>
      <c r="E7" s="1278"/>
      <c r="F7" s="601"/>
      <c r="G7" s="601"/>
      <c r="H7" s="601" t="e">
        <f t="shared" si="0"/>
        <v>#DIV/0!</v>
      </c>
    </row>
    <row r="8" spans="1:8" ht="34" customHeight="1">
      <c r="B8" s="423">
        <v>5</v>
      </c>
      <c r="C8" s="420" t="s">
        <v>230</v>
      </c>
      <c r="D8" s="1277" t="s">
        <v>231</v>
      </c>
      <c r="E8" s="1278"/>
      <c r="F8" s="601"/>
      <c r="G8" s="601"/>
      <c r="H8" s="601" t="e">
        <f t="shared" si="0"/>
        <v>#DIV/0!</v>
      </c>
    </row>
    <row r="9" spans="1:8" ht="34" customHeight="1">
      <c r="B9" s="423">
        <v>6</v>
      </c>
      <c r="C9" s="420" t="s">
        <v>232</v>
      </c>
      <c r="D9" s="1277" t="s">
        <v>233</v>
      </c>
      <c r="E9" s="1278"/>
      <c r="F9" s="601"/>
      <c r="G9" s="601"/>
      <c r="H9" s="601" t="e">
        <f t="shared" si="0"/>
        <v>#DIV/0!</v>
      </c>
    </row>
    <row r="10" spans="1:8" ht="34" customHeight="1">
      <c r="B10" s="423">
        <v>7</v>
      </c>
      <c r="C10" s="420" t="s">
        <v>234</v>
      </c>
      <c r="D10" s="1277" t="s">
        <v>235</v>
      </c>
      <c r="E10" s="1278"/>
      <c r="F10" s="601"/>
      <c r="G10" s="601"/>
      <c r="H10" s="601" t="e">
        <f t="shared" si="0"/>
        <v>#DIV/0!</v>
      </c>
    </row>
    <row r="11" spans="1:8" ht="44.25" customHeight="1">
      <c r="B11" s="423">
        <v>8</v>
      </c>
      <c r="C11" s="420" t="s">
        <v>314</v>
      </c>
      <c r="D11" s="1277" t="s">
        <v>236</v>
      </c>
      <c r="E11" s="1278"/>
      <c r="F11" s="601"/>
      <c r="G11" s="601"/>
      <c r="H11" s="601" t="e">
        <f t="shared" si="0"/>
        <v>#DIV/0!</v>
      </c>
    </row>
    <row r="12" spans="1:8" ht="34" customHeight="1">
      <c r="B12" s="423">
        <v>9</v>
      </c>
      <c r="C12" s="420" t="s">
        <v>312</v>
      </c>
      <c r="D12" s="1277" t="s">
        <v>237</v>
      </c>
      <c r="E12" s="1278"/>
      <c r="F12" s="601"/>
      <c r="G12" s="601"/>
      <c r="H12" s="601" t="e">
        <f t="shared" si="0"/>
        <v>#DIV/0!</v>
      </c>
    </row>
    <row r="13" spans="1:8" ht="78.75" customHeight="1" thickBot="1">
      <c r="B13" s="423">
        <v>10</v>
      </c>
      <c r="C13" s="440" t="s">
        <v>313</v>
      </c>
      <c r="D13" s="1286" t="s">
        <v>439</v>
      </c>
      <c r="E13" s="1287"/>
      <c r="F13" s="602"/>
      <c r="G13" s="602"/>
      <c r="H13" s="604" t="e">
        <f t="shared" si="0"/>
        <v>#DIV/0!</v>
      </c>
    </row>
    <row r="14" spans="1:8" ht="60" customHeight="1" thickBot="1">
      <c r="B14" s="431"/>
      <c r="C14" s="432" t="s">
        <v>238</v>
      </c>
      <c r="D14" s="433" t="s">
        <v>294</v>
      </c>
      <c r="E14" s="434" t="s">
        <v>239</v>
      </c>
      <c r="F14" s="435">
        <f>SUM(F4:F13)</f>
        <v>0</v>
      </c>
      <c r="G14" s="435">
        <f>SUM(G4:G13)</f>
        <v>0</v>
      </c>
      <c r="H14" s="605" t="e">
        <f>SUM(H4:H13)</f>
        <v>#DIV/0!</v>
      </c>
    </row>
    <row r="15" spans="1:8" ht="11.25" customHeight="1" thickBot="1">
      <c r="B15" s="419"/>
      <c r="C15" s="419"/>
      <c r="D15" s="419"/>
      <c r="E15" s="419"/>
      <c r="F15" s="419"/>
      <c r="G15" s="419"/>
      <c r="H15" s="419"/>
    </row>
    <row r="16" spans="1:8" ht="30" customHeight="1" thickBot="1">
      <c r="B16" s="1293" t="s">
        <v>306</v>
      </c>
      <c r="C16" s="1294"/>
      <c r="D16" s="1294"/>
      <c r="E16" s="1295"/>
      <c r="F16" s="426" t="str">
        <f>F2</f>
        <v>H1</v>
      </c>
      <c r="G16" s="428" t="str">
        <f>G2</f>
        <v>H1</v>
      </c>
      <c r="H16" s="428" t="str">
        <f>H2</f>
        <v>平均</v>
      </c>
    </row>
    <row r="17" spans="2:8" ht="33" customHeight="1">
      <c r="B17" s="436"/>
      <c r="C17" s="437" t="s">
        <v>240</v>
      </c>
      <c r="D17" s="1279" t="s">
        <v>241</v>
      </c>
      <c r="E17" s="1280"/>
      <c r="F17" s="427" t="s">
        <v>242</v>
      </c>
      <c r="G17" s="427" t="s">
        <v>225</v>
      </c>
      <c r="H17" s="427" t="s">
        <v>225</v>
      </c>
    </row>
    <row r="18" spans="2:8" ht="43.5" customHeight="1">
      <c r="B18" s="423">
        <v>1</v>
      </c>
      <c r="C18" s="420" t="s">
        <v>243</v>
      </c>
      <c r="D18" s="1288" t="s">
        <v>244</v>
      </c>
      <c r="E18" s="1289"/>
      <c r="F18" s="601"/>
      <c r="G18" s="601"/>
      <c r="H18" s="604" t="e">
        <f t="shared" ref="H18:H34" si="1">AVERAGE(F18:G18)</f>
        <v>#DIV/0!</v>
      </c>
    </row>
    <row r="19" spans="2:8" ht="63.25" customHeight="1">
      <c r="B19" s="423">
        <v>2</v>
      </c>
      <c r="C19" s="441" t="s">
        <v>245</v>
      </c>
      <c r="D19" s="1278" t="s">
        <v>410</v>
      </c>
      <c r="E19" s="1290"/>
      <c r="F19" s="601"/>
      <c r="G19" s="601"/>
      <c r="H19" s="604" t="e">
        <f t="shared" si="1"/>
        <v>#DIV/0!</v>
      </c>
    </row>
    <row r="20" spans="2:8" ht="44.15" customHeight="1">
      <c r="B20" s="423">
        <v>3</v>
      </c>
      <c r="C20" s="441" t="s">
        <v>246</v>
      </c>
      <c r="D20" s="1291" t="s">
        <v>440</v>
      </c>
      <c r="E20" s="1292"/>
      <c r="F20" s="601"/>
      <c r="G20" s="601"/>
      <c r="H20" s="604" t="e">
        <f t="shared" si="1"/>
        <v>#DIV/0!</v>
      </c>
    </row>
    <row r="21" spans="2:8" ht="34" customHeight="1">
      <c r="B21" s="423">
        <v>4</v>
      </c>
      <c r="C21" s="420" t="s">
        <v>247</v>
      </c>
      <c r="D21" s="1288" t="s">
        <v>248</v>
      </c>
      <c r="E21" s="1289"/>
      <c r="F21" s="601"/>
      <c r="G21" s="601"/>
      <c r="H21" s="604" t="e">
        <f t="shared" si="1"/>
        <v>#DIV/0!</v>
      </c>
    </row>
    <row r="22" spans="2:8" ht="34" customHeight="1">
      <c r="B22" s="423">
        <v>5</v>
      </c>
      <c r="C22" s="420" t="s">
        <v>297</v>
      </c>
      <c r="D22" s="1288" t="s">
        <v>249</v>
      </c>
      <c r="E22" s="1289"/>
      <c r="F22" s="601"/>
      <c r="G22" s="601"/>
      <c r="H22" s="604" t="e">
        <f t="shared" si="1"/>
        <v>#DIV/0!</v>
      </c>
    </row>
    <row r="23" spans="2:8" ht="64" customHeight="1">
      <c r="B23" s="423">
        <v>6</v>
      </c>
      <c r="C23" s="420" t="s">
        <v>250</v>
      </c>
      <c r="D23" s="1288" t="s">
        <v>251</v>
      </c>
      <c r="E23" s="1289"/>
      <c r="F23" s="601"/>
      <c r="G23" s="601"/>
      <c r="H23" s="604" t="e">
        <f t="shared" si="1"/>
        <v>#DIV/0!</v>
      </c>
    </row>
    <row r="24" spans="2:8" ht="64" customHeight="1">
      <c r="B24" s="423">
        <v>7</v>
      </c>
      <c r="C24" s="441" t="s">
        <v>296</v>
      </c>
      <c r="D24" s="1296" t="s">
        <v>252</v>
      </c>
      <c r="E24" s="1289"/>
      <c r="F24" s="601"/>
      <c r="G24" s="601"/>
      <c r="H24" s="604" t="e">
        <f t="shared" si="1"/>
        <v>#DIV/0!</v>
      </c>
    </row>
    <row r="25" spans="2:8" ht="73.5" customHeight="1">
      <c r="B25" s="423">
        <v>8</v>
      </c>
      <c r="C25" s="441" t="s">
        <v>298</v>
      </c>
      <c r="D25" s="1288" t="s">
        <v>437</v>
      </c>
      <c r="E25" s="1289"/>
      <c r="F25" s="601"/>
      <c r="G25" s="601"/>
      <c r="H25" s="604" t="e">
        <f t="shared" si="1"/>
        <v>#DIV/0!</v>
      </c>
    </row>
    <row r="26" spans="2:8" ht="34" customHeight="1">
      <c r="B26" s="423">
        <v>9</v>
      </c>
      <c r="C26" s="420" t="s">
        <v>253</v>
      </c>
      <c r="D26" s="1288" t="s">
        <v>254</v>
      </c>
      <c r="E26" s="1289"/>
      <c r="F26" s="601"/>
      <c r="G26" s="601"/>
      <c r="H26" s="604" t="e">
        <f t="shared" si="1"/>
        <v>#DIV/0!</v>
      </c>
    </row>
    <row r="27" spans="2:8" ht="34" customHeight="1">
      <c r="B27" s="423">
        <v>10</v>
      </c>
      <c r="C27" s="420" t="s">
        <v>255</v>
      </c>
      <c r="D27" s="1288" t="s">
        <v>256</v>
      </c>
      <c r="E27" s="1289"/>
      <c r="F27" s="601"/>
      <c r="G27" s="601"/>
      <c r="H27" s="604" t="e">
        <f t="shared" si="1"/>
        <v>#DIV/0!</v>
      </c>
    </row>
    <row r="28" spans="2:8" ht="34" customHeight="1">
      <c r="B28" s="423">
        <v>11</v>
      </c>
      <c r="C28" s="420" t="s">
        <v>255</v>
      </c>
      <c r="D28" s="1288" t="s">
        <v>257</v>
      </c>
      <c r="E28" s="1289"/>
      <c r="F28" s="601"/>
      <c r="G28" s="601"/>
      <c r="H28" s="604" t="e">
        <f t="shared" si="1"/>
        <v>#DIV/0!</v>
      </c>
    </row>
    <row r="29" spans="2:8" ht="44.15" customHeight="1">
      <c r="B29" s="423">
        <v>12</v>
      </c>
      <c r="C29" s="441" t="s">
        <v>308</v>
      </c>
      <c r="D29" s="1288" t="s">
        <v>309</v>
      </c>
      <c r="E29" s="1289"/>
      <c r="F29" s="601"/>
      <c r="G29" s="601"/>
      <c r="H29" s="604" t="e">
        <f t="shared" si="1"/>
        <v>#DIV/0!</v>
      </c>
    </row>
    <row r="30" spans="2:8" ht="66" customHeight="1">
      <c r="B30" s="423">
        <v>13</v>
      </c>
      <c r="C30" s="441" t="s">
        <v>258</v>
      </c>
      <c r="D30" s="1288" t="s">
        <v>310</v>
      </c>
      <c r="E30" s="1289"/>
      <c r="F30" s="601"/>
      <c r="G30" s="601"/>
      <c r="H30" s="604" t="e">
        <f t="shared" si="1"/>
        <v>#DIV/0!</v>
      </c>
    </row>
    <row r="31" spans="2:8" ht="34" customHeight="1">
      <c r="B31" s="423">
        <v>14</v>
      </c>
      <c r="C31" s="645" t="s">
        <v>438</v>
      </c>
      <c r="D31" s="1291" t="s">
        <v>442</v>
      </c>
      <c r="E31" s="1292"/>
      <c r="F31" s="601"/>
      <c r="G31" s="601"/>
      <c r="H31" s="604" t="e">
        <f t="shared" si="1"/>
        <v>#DIV/0!</v>
      </c>
    </row>
    <row r="32" spans="2:8" ht="44.15" customHeight="1">
      <c r="B32" s="423">
        <v>15</v>
      </c>
      <c r="C32" s="420" t="s">
        <v>295</v>
      </c>
      <c r="D32" s="1291" t="s">
        <v>441</v>
      </c>
      <c r="E32" s="1292"/>
      <c r="F32" s="601"/>
      <c r="G32" s="601"/>
      <c r="H32" s="604" t="e">
        <f t="shared" si="1"/>
        <v>#DIV/0!</v>
      </c>
    </row>
    <row r="33" spans="2:8" ht="63.75" customHeight="1">
      <c r="B33" s="423">
        <v>16</v>
      </c>
      <c r="C33" s="420" t="s">
        <v>259</v>
      </c>
      <c r="D33" s="1288" t="s">
        <v>260</v>
      </c>
      <c r="E33" s="1289"/>
      <c r="F33" s="601"/>
      <c r="G33" s="601"/>
      <c r="H33" s="604" t="e">
        <f t="shared" si="1"/>
        <v>#DIV/0!</v>
      </c>
    </row>
    <row r="34" spans="2:8" ht="60.75" customHeight="1" thickBot="1">
      <c r="B34" s="423">
        <v>17</v>
      </c>
      <c r="C34" s="438" t="s">
        <v>436</v>
      </c>
      <c r="D34" s="1299" t="s">
        <v>435</v>
      </c>
      <c r="E34" s="1300"/>
      <c r="F34" s="602"/>
      <c r="G34" s="602"/>
      <c r="H34" s="604" t="e">
        <f t="shared" si="1"/>
        <v>#DIV/0!</v>
      </c>
    </row>
    <row r="35" spans="2:8" ht="60.75" customHeight="1" thickBot="1">
      <c r="B35" s="431"/>
      <c r="C35" s="432" t="s">
        <v>238</v>
      </c>
      <c r="D35" s="433" t="s">
        <v>294</v>
      </c>
      <c r="E35" s="434" t="s">
        <v>239</v>
      </c>
      <c r="F35" s="435">
        <f>SUM(F18:F34)/170*100</f>
        <v>0</v>
      </c>
      <c r="G35" s="435">
        <f>SUM(G18:G34)/170*100</f>
        <v>0</v>
      </c>
      <c r="H35" s="605" t="e">
        <f>SUM(H18:H34)/170*100</f>
        <v>#DIV/0!</v>
      </c>
    </row>
    <row r="36" spans="2:8" thickBot="1">
      <c r="B36" s="419"/>
      <c r="C36" s="419"/>
      <c r="D36" s="419"/>
      <c r="E36" s="419"/>
      <c r="F36" s="419"/>
      <c r="G36" s="419"/>
      <c r="H36" s="419"/>
    </row>
    <row r="37" spans="2:8" ht="30" customHeight="1" thickBot="1">
      <c r="B37" s="1297" t="s">
        <v>304</v>
      </c>
      <c r="C37" s="1298"/>
      <c r="D37" s="1298"/>
      <c r="E37" s="1298"/>
      <c r="F37" s="426" t="str">
        <f>F2</f>
        <v>H1</v>
      </c>
      <c r="G37" s="428" t="str">
        <f>G2</f>
        <v>H1</v>
      </c>
      <c r="H37" s="428" t="str">
        <f>H2</f>
        <v>平均</v>
      </c>
    </row>
    <row r="38" spans="2:8" ht="33" customHeight="1">
      <c r="B38" s="436"/>
      <c r="C38" s="437" t="s">
        <v>240</v>
      </c>
      <c r="D38" s="1279" t="s">
        <v>241</v>
      </c>
      <c r="E38" s="1280"/>
      <c r="F38" s="427" t="s">
        <v>242</v>
      </c>
      <c r="G38" s="427" t="s">
        <v>225</v>
      </c>
      <c r="H38" s="427" t="s">
        <v>225</v>
      </c>
    </row>
    <row r="39" spans="2:8" ht="64.5" customHeight="1">
      <c r="B39" s="423">
        <v>1</v>
      </c>
      <c r="C39" s="420" t="s">
        <v>261</v>
      </c>
      <c r="D39" s="1288" t="s">
        <v>262</v>
      </c>
      <c r="E39" s="1289"/>
      <c r="F39" s="601"/>
      <c r="G39" s="601"/>
      <c r="H39" s="604" t="e">
        <f t="shared" ref="H39:H50" si="2">AVERAGE(F39:G39)</f>
        <v>#DIV/0!</v>
      </c>
    </row>
    <row r="40" spans="2:8" ht="64.5" customHeight="1">
      <c r="B40" s="423">
        <v>2</v>
      </c>
      <c r="C40" s="420" t="s">
        <v>263</v>
      </c>
      <c r="D40" s="1291" t="s">
        <v>443</v>
      </c>
      <c r="E40" s="1292"/>
      <c r="F40" s="601"/>
      <c r="G40" s="601"/>
      <c r="H40" s="604" t="e">
        <f t="shared" si="2"/>
        <v>#DIV/0!</v>
      </c>
    </row>
    <row r="41" spans="2:8" ht="64.5" customHeight="1">
      <c r="B41" s="423">
        <v>3</v>
      </c>
      <c r="C41" s="420" t="s">
        <v>264</v>
      </c>
      <c r="D41" s="1288" t="s">
        <v>315</v>
      </c>
      <c r="E41" s="1289"/>
      <c r="F41" s="601"/>
      <c r="G41" s="601"/>
      <c r="H41" s="604" t="e">
        <f t="shared" si="2"/>
        <v>#DIV/0!</v>
      </c>
    </row>
    <row r="42" spans="2:8" ht="64.5" customHeight="1">
      <c r="B42" s="423">
        <v>4</v>
      </c>
      <c r="C42" s="420" t="s">
        <v>265</v>
      </c>
      <c r="D42" s="1288" t="s">
        <v>266</v>
      </c>
      <c r="E42" s="1289"/>
      <c r="F42" s="601"/>
      <c r="G42" s="601"/>
      <c r="H42" s="604" t="e">
        <f t="shared" si="2"/>
        <v>#DIV/0!</v>
      </c>
    </row>
    <row r="43" spans="2:8" ht="34" customHeight="1">
      <c r="B43" s="423">
        <v>5</v>
      </c>
      <c r="C43" s="420" t="s">
        <v>267</v>
      </c>
      <c r="D43" s="1288" t="s">
        <v>444</v>
      </c>
      <c r="E43" s="1289"/>
      <c r="F43" s="601"/>
      <c r="G43" s="601"/>
      <c r="H43" s="604" t="e">
        <f t="shared" si="2"/>
        <v>#DIV/0!</v>
      </c>
    </row>
    <row r="44" spans="2:8" ht="34" customHeight="1">
      <c r="B44" s="423">
        <v>6</v>
      </c>
      <c r="C44" s="420" t="s">
        <v>268</v>
      </c>
      <c r="D44" s="1288" t="s">
        <v>269</v>
      </c>
      <c r="E44" s="1289"/>
      <c r="F44" s="601"/>
      <c r="G44" s="601"/>
      <c r="H44" s="604" t="e">
        <f t="shared" si="2"/>
        <v>#DIV/0!</v>
      </c>
    </row>
    <row r="45" spans="2:8" ht="46.5" customHeight="1">
      <c r="B45" s="423">
        <v>7</v>
      </c>
      <c r="C45" s="441" t="s">
        <v>246</v>
      </c>
      <c r="D45" s="1291" t="s">
        <v>445</v>
      </c>
      <c r="E45" s="1292"/>
      <c r="F45" s="601"/>
      <c r="G45" s="601"/>
      <c r="H45" s="604" t="e">
        <f t="shared" si="2"/>
        <v>#DIV/0!</v>
      </c>
    </row>
    <row r="46" spans="2:8" ht="34" customHeight="1">
      <c r="B46" s="423">
        <v>8</v>
      </c>
      <c r="C46" s="420" t="s">
        <v>270</v>
      </c>
      <c r="D46" s="1288" t="s">
        <v>271</v>
      </c>
      <c r="E46" s="1289"/>
      <c r="F46" s="601"/>
      <c r="G46" s="601"/>
      <c r="H46" s="604" t="e">
        <f t="shared" si="2"/>
        <v>#DIV/0!</v>
      </c>
    </row>
    <row r="47" spans="2:8" ht="34" customHeight="1">
      <c r="B47" s="423">
        <v>9</v>
      </c>
      <c r="C47" s="420" t="s">
        <v>272</v>
      </c>
      <c r="D47" s="1291" t="s">
        <v>446</v>
      </c>
      <c r="E47" s="1292"/>
      <c r="F47" s="601"/>
      <c r="G47" s="601"/>
      <c r="H47" s="604" t="e">
        <f t="shared" si="2"/>
        <v>#DIV/0!</v>
      </c>
    </row>
    <row r="48" spans="2:8" ht="34" customHeight="1">
      <c r="B48" s="423">
        <v>10</v>
      </c>
      <c r="C48" s="420" t="s">
        <v>273</v>
      </c>
      <c r="D48" s="1288" t="s">
        <v>274</v>
      </c>
      <c r="E48" s="1289"/>
      <c r="F48" s="601"/>
      <c r="G48" s="601"/>
      <c r="H48" s="604" t="e">
        <f t="shared" si="2"/>
        <v>#DIV/0!</v>
      </c>
    </row>
    <row r="49" spans="2:8" ht="34" customHeight="1">
      <c r="B49" s="423">
        <v>11</v>
      </c>
      <c r="C49" s="420" t="s">
        <v>275</v>
      </c>
      <c r="D49" s="1288" t="s">
        <v>276</v>
      </c>
      <c r="E49" s="1289"/>
      <c r="F49" s="601"/>
      <c r="G49" s="601"/>
      <c r="H49" s="604" t="e">
        <f t="shared" si="2"/>
        <v>#DIV/0!</v>
      </c>
    </row>
    <row r="50" spans="2:8" ht="63.25" customHeight="1" thickBot="1">
      <c r="B50" s="423">
        <v>12</v>
      </c>
      <c r="C50" s="438" t="s">
        <v>432</v>
      </c>
      <c r="D50" s="1299" t="s">
        <v>434</v>
      </c>
      <c r="E50" s="1300"/>
      <c r="F50" s="602"/>
      <c r="G50" s="602"/>
      <c r="H50" s="604" t="e">
        <f t="shared" si="2"/>
        <v>#DIV/0!</v>
      </c>
    </row>
    <row r="51" spans="2:8" ht="56.25" customHeight="1" thickBot="1">
      <c r="B51" s="431"/>
      <c r="C51" s="432" t="s">
        <v>238</v>
      </c>
      <c r="D51" s="433" t="s">
        <v>294</v>
      </c>
      <c r="E51" s="434" t="s">
        <v>239</v>
      </c>
      <c r="F51" s="435">
        <f>SUM(F39:F50)/120*100</f>
        <v>0</v>
      </c>
      <c r="G51" s="435">
        <f>SUM(G39:G50)/120*100</f>
        <v>0</v>
      </c>
      <c r="H51" s="605" t="e">
        <f>SUM(H39:H50)/120*100</f>
        <v>#DIV/0!</v>
      </c>
    </row>
    <row r="52" spans="2:8" thickBot="1">
      <c r="B52" s="419"/>
      <c r="C52" s="419"/>
      <c r="D52" s="419"/>
      <c r="E52" s="419"/>
      <c r="F52" s="419"/>
      <c r="G52" s="419"/>
      <c r="H52" s="419"/>
    </row>
    <row r="53" spans="2:8" ht="30" customHeight="1" thickBot="1">
      <c r="B53" s="1293" t="s">
        <v>305</v>
      </c>
      <c r="C53" s="1294"/>
      <c r="D53" s="1294"/>
      <c r="E53" s="1294"/>
      <c r="F53" s="429" t="str">
        <f>F2</f>
        <v>H1</v>
      </c>
      <c r="G53" s="430" t="str">
        <f>G2</f>
        <v>H1</v>
      </c>
      <c r="H53" s="430" t="str">
        <f>H2</f>
        <v>平均</v>
      </c>
    </row>
    <row r="54" spans="2:8" ht="33" customHeight="1">
      <c r="B54" s="436"/>
      <c r="C54" s="437" t="s">
        <v>240</v>
      </c>
      <c r="D54" s="1279" t="s">
        <v>241</v>
      </c>
      <c r="E54" s="1280"/>
      <c r="F54" s="427" t="s">
        <v>242</v>
      </c>
      <c r="G54" s="427" t="s">
        <v>225</v>
      </c>
      <c r="H54" s="427" t="s">
        <v>225</v>
      </c>
    </row>
    <row r="55" spans="2:8" ht="61.5" customHeight="1">
      <c r="B55" s="423">
        <v>1</v>
      </c>
      <c r="C55" s="420" t="s">
        <v>277</v>
      </c>
      <c r="D55" s="1288" t="s">
        <v>278</v>
      </c>
      <c r="E55" s="1289"/>
      <c r="F55" s="601"/>
      <c r="G55" s="601"/>
      <c r="H55" s="604" t="e">
        <f t="shared" ref="H55:H62" si="3">AVERAGE(F55:G55)</f>
        <v>#DIV/0!</v>
      </c>
    </row>
    <row r="56" spans="2:8" ht="46.5" customHeight="1">
      <c r="B56" s="423">
        <v>2</v>
      </c>
      <c r="C56" s="420" t="s">
        <v>279</v>
      </c>
      <c r="D56" s="1288" t="s">
        <v>280</v>
      </c>
      <c r="E56" s="1289"/>
      <c r="F56" s="601"/>
      <c r="G56" s="601"/>
      <c r="H56" s="604" t="e">
        <f t="shared" si="3"/>
        <v>#DIV/0!</v>
      </c>
    </row>
    <row r="57" spans="2:8" ht="61.5" customHeight="1">
      <c r="B57" s="423">
        <v>3</v>
      </c>
      <c r="C57" s="420" t="s">
        <v>281</v>
      </c>
      <c r="D57" s="1288" t="s">
        <v>311</v>
      </c>
      <c r="E57" s="1289"/>
      <c r="F57" s="601"/>
      <c r="G57" s="601"/>
      <c r="H57" s="604" t="e">
        <f t="shared" si="3"/>
        <v>#DIV/0!</v>
      </c>
    </row>
    <row r="58" spans="2:8" ht="34" customHeight="1">
      <c r="B58" s="423">
        <v>4</v>
      </c>
      <c r="C58" s="420" t="s">
        <v>282</v>
      </c>
      <c r="D58" s="1288" t="s">
        <v>283</v>
      </c>
      <c r="E58" s="1289"/>
      <c r="F58" s="601"/>
      <c r="G58" s="601"/>
      <c r="H58" s="604" t="e">
        <f t="shared" si="3"/>
        <v>#DIV/0!</v>
      </c>
    </row>
    <row r="59" spans="2:8" ht="34" customHeight="1">
      <c r="B59" s="423">
        <v>5</v>
      </c>
      <c r="C59" s="420" t="s">
        <v>284</v>
      </c>
      <c r="D59" s="1288" t="s">
        <v>299</v>
      </c>
      <c r="E59" s="1289"/>
      <c r="F59" s="601"/>
      <c r="G59" s="601"/>
      <c r="H59" s="604" t="e">
        <f t="shared" si="3"/>
        <v>#DIV/0!</v>
      </c>
    </row>
    <row r="60" spans="2:8" ht="34" customHeight="1">
      <c r="B60" s="423">
        <v>6</v>
      </c>
      <c r="C60" s="420" t="s">
        <v>285</v>
      </c>
      <c r="D60" s="1288" t="s">
        <v>286</v>
      </c>
      <c r="E60" s="1289"/>
      <c r="F60" s="601"/>
      <c r="G60" s="601"/>
      <c r="H60" s="604" t="e">
        <f t="shared" si="3"/>
        <v>#DIV/0!</v>
      </c>
    </row>
    <row r="61" spans="2:8" ht="34" customHeight="1">
      <c r="B61" s="423">
        <v>7</v>
      </c>
      <c r="C61" s="420" t="s">
        <v>287</v>
      </c>
      <c r="D61" s="1288" t="s">
        <v>288</v>
      </c>
      <c r="E61" s="1289"/>
      <c r="F61" s="601"/>
      <c r="G61" s="601"/>
      <c r="H61" s="604" t="e">
        <f t="shared" si="3"/>
        <v>#DIV/0!</v>
      </c>
    </row>
    <row r="62" spans="2:8" ht="63.75" customHeight="1" thickBot="1">
      <c r="B62" s="423">
        <v>8</v>
      </c>
      <c r="C62" s="438" t="s">
        <v>431</v>
      </c>
      <c r="D62" s="1299" t="s">
        <v>433</v>
      </c>
      <c r="E62" s="1300"/>
      <c r="F62" s="602"/>
      <c r="G62" s="602"/>
      <c r="H62" s="604" t="e">
        <f t="shared" si="3"/>
        <v>#DIV/0!</v>
      </c>
    </row>
    <row r="63" spans="2:8" ht="54.75" customHeight="1" thickBot="1">
      <c r="B63" s="431"/>
      <c r="C63" s="432" t="s">
        <v>238</v>
      </c>
      <c r="D63" s="433" t="s">
        <v>294</v>
      </c>
      <c r="E63" s="434" t="s">
        <v>239</v>
      </c>
      <c r="F63" s="435">
        <f>SUM(F55:F62)/80*100</f>
        <v>0</v>
      </c>
      <c r="G63" s="435">
        <f>SUM(G55:G62)/80*100</f>
        <v>0</v>
      </c>
      <c r="H63" s="605" t="e">
        <f>SUM(H55:H62)/80*100</f>
        <v>#DIV/0!</v>
      </c>
    </row>
    <row r="64" spans="2:8" ht="30" customHeight="1">
      <c r="B64" s="1301" t="s">
        <v>300</v>
      </c>
      <c r="C64" s="1302"/>
      <c r="D64" s="1302"/>
      <c r="E64" s="1303"/>
      <c r="F64" s="419"/>
      <c r="G64" s="419"/>
    </row>
  </sheetData>
  <sheetProtection algorithmName="SHA-512" hashValue="YQi/1LnrIpuDP/0hb6t30TNPNsAMHjgInuBc/XExqsAyN6aUK4yEhE+m/WVUXfiXc8GYqBy26J1gu3Oxlr+vgg==" saltValue="9dRbulqUWgBqx3C1I0Aqmg==" spinCount="100000" sheet="1" objects="1" scenarios="1"/>
  <protectedRanges>
    <protectedRange sqref="F4:G13 F18:G34 F39:G50 F55:G62" name="Range1"/>
  </protectedRanges>
  <mergeCells count="57">
    <mergeCell ref="D61:E61"/>
    <mergeCell ref="D62:E62"/>
    <mergeCell ref="B64:E64"/>
    <mergeCell ref="D56:E56"/>
    <mergeCell ref="D57:E57"/>
    <mergeCell ref="D58:E58"/>
    <mergeCell ref="D59:E59"/>
    <mergeCell ref="D60:E60"/>
    <mergeCell ref="D49:E49"/>
    <mergeCell ref="D50:E50"/>
    <mergeCell ref="B53:E53"/>
    <mergeCell ref="D54:E54"/>
    <mergeCell ref="D55:E55"/>
    <mergeCell ref="D48:E48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B37:E37"/>
    <mergeCell ref="D27:E27"/>
    <mergeCell ref="D28:E28"/>
    <mergeCell ref="D29:E29"/>
    <mergeCell ref="D30:E30"/>
    <mergeCell ref="D31:E31"/>
    <mergeCell ref="D32:E32"/>
    <mergeCell ref="D33:E33"/>
    <mergeCell ref="D34:E34"/>
    <mergeCell ref="D11:E11"/>
    <mergeCell ref="D12:E12"/>
    <mergeCell ref="D13:E13"/>
    <mergeCell ref="D26:E26"/>
    <mergeCell ref="D17:E17"/>
    <mergeCell ref="D18:E18"/>
    <mergeCell ref="D19:E19"/>
    <mergeCell ref="D20:E20"/>
    <mergeCell ref="B16:E16"/>
    <mergeCell ref="D21:E21"/>
    <mergeCell ref="D22:E22"/>
    <mergeCell ref="D23:E23"/>
    <mergeCell ref="D24:E24"/>
    <mergeCell ref="D25:E25"/>
    <mergeCell ref="D10:E10"/>
    <mergeCell ref="D3:E3"/>
    <mergeCell ref="D4:E4"/>
    <mergeCell ref="D5:E5"/>
    <mergeCell ref="B1:E1"/>
    <mergeCell ref="B2:E2"/>
    <mergeCell ref="D6:E6"/>
    <mergeCell ref="D7:E7"/>
    <mergeCell ref="D8:E8"/>
    <mergeCell ref="D9:E9"/>
  </mergeCells>
  <phoneticPr fontId="1" type="noConversion"/>
  <conditionalFormatting sqref="F4:H13 F18:H34 F39:H50 F55:H62">
    <cfRule type="expression" dxfId="14" priority="1">
      <formula>AND(F4&lt;&gt;"",F4&gt;=7,F4&lt;=10)</formula>
    </cfRule>
    <cfRule type="expression" dxfId="13" priority="2">
      <formula>AND(F4&lt;&gt;"",F4&gt;=4,F4&lt;7)</formula>
    </cfRule>
    <cfRule type="expression" dxfId="12" priority="3">
      <formula>AND(F4&lt;&gt;"",F4&lt;4)</formula>
    </cfRule>
  </conditionalFormatting>
  <conditionalFormatting sqref="F14:H14">
    <cfRule type="expression" dxfId="11" priority="31">
      <formula>AND(F14&lt;&gt;0,F14&lt;&gt;"",F14&gt;=90)</formula>
    </cfRule>
    <cfRule type="expression" dxfId="10" priority="32">
      <formula>AND(F14&lt;&gt;0,F14&lt;&gt;"",F14&gt;=50,F14&lt;=89)</formula>
    </cfRule>
    <cfRule type="expression" dxfId="9" priority="33">
      <formula>AND(F14&lt;&gt;0,F14&lt;&gt;"",F14&lt;=50)</formula>
    </cfRule>
  </conditionalFormatting>
  <conditionalFormatting sqref="F35:H35">
    <cfRule type="expression" dxfId="8" priority="22">
      <formula>AND(F35&lt;&gt;0,F35&lt;&gt;"",F35&gt;=90)</formula>
    </cfRule>
    <cfRule type="expression" dxfId="7" priority="23">
      <formula>AND(F35&lt;&gt;0,F35&lt;&gt;"",F35&gt;=50,F35&lt;=89)</formula>
    </cfRule>
    <cfRule type="expression" dxfId="6" priority="24">
      <formula>AND(F35&lt;&gt;0,F35&lt;&gt;"",F35&lt;=50)</formula>
    </cfRule>
  </conditionalFormatting>
  <conditionalFormatting sqref="F51:H51">
    <cfRule type="expression" dxfId="5" priority="13">
      <formula>AND(F51&lt;&gt;0,F51&lt;&gt;"",F51&gt;=90)</formula>
    </cfRule>
    <cfRule type="expression" dxfId="4" priority="14">
      <formula>AND(F51&lt;&gt;0,F51&lt;&gt;"",F51&gt;=50,F51&lt;=89)</formula>
    </cfRule>
    <cfRule type="expression" dxfId="3" priority="15">
      <formula>AND(F51&lt;&gt;0,F51&lt;&gt;"",F51&lt;=50)</formula>
    </cfRule>
  </conditionalFormatting>
  <conditionalFormatting sqref="F63:H63">
    <cfRule type="expression" dxfId="2" priority="4">
      <formula>AND(F63&lt;&gt;0,F63&lt;&gt;"",F63&gt;=90)</formula>
    </cfRule>
    <cfRule type="expression" dxfId="1" priority="5">
      <formula>AND(F63&lt;&gt;0,F63&lt;&gt;"",F63&gt;=50,F63&lt;=89)</formula>
    </cfRule>
    <cfRule type="expression" dxfId="0" priority="6">
      <formula>AND(F63&lt;&gt;0,F63&lt;&gt;"",F63&lt;=50)</formula>
    </cfRule>
  </conditionalFormatting>
  <pageMargins left="0.17" right="0.17" top="0.17" bottom="0.17" header="0.3" footer="0.3"/>
  <pageSetup paperSize="9" scale="8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0"/>
  <dimension ref="A1:AI95"/>
  <sheetViews>
    <sheetView workbookViewId="0">
      <selection activeCell="H12" sqref="H12"/>
    </sheetView>
  </sheetViews>
  <sheetFormatPr defaultColWidth="9" defaultRowHeight="14"/>
  <cols>
    <col min="1" max="1" width="5.08984375" style="621" bestFit="1" customWidth="1"/>
    <col min="2" max="8" width="8.6328125" style="1" customWidth="1"/>
    <col min="9" max="9" width="8.6328125" style="212" customWidth="1"/>
    <col min="10" max="11" width="8.6328125" style="615" customWidth="1"/>
    <col min="12" max="13" width="8.6328125" style="616" customWidth="1"/>
    <col min="14" max="27" width="8.6328125" style="1" customWidth="1"/>
    <col min="28" max="28" width="2.6328125" style="624" customWidth="1"/>
    <col min="29" max="29" width="5.08984375" style="621" bestFit="1" customWidth="1"/>
    <col min="30" max="33" width="8.90625" style="1" bestFit="1" customWidth="1"/>
    <col min="34" max="35" width="10.6328125" style="1" bestFit="1" customWidth="1"/>
    <col min="36" max="16384" width="9" style="1"/>
  </cols>
  <sheetData>
    <row r="1" spans="1:35" ht="42.75" customHeight="1" thickBot="1">
      <c r="B1" s="1304" t="s">
        <v>419</v>
      </c>
      <c r="C1" s="1304"/>
      <c r="D1" s="1304"/>
      <c r="E1" s="1304"/>
      <c r="F1" s="1304"/>
      <c r="G1" s="1304"/>
      <c r="H1" s="1304"/>
      <c r="I1" s="1304"/>
      <c r="J1" s="1304"/>
      <c r="K1" s="1304"/>
      <c r="L1" s="1304"/>
      <c r="M1" s="1304"/>
      <c r="N1" s="1304"/>
      <c r="O1" s="1304"/>
      <c r="P1" s="1304"/>
      <c r="Q1" s="1304"/>
      <c r="R1" s="1304"/>
      <c r="S1" s="1304"/>
      <c r="T1" s="1304"/>
      <c r="U1" s="1304"/>
      <c r="V1" s="1304"/>
      <c r="W1" s="1304"/>
      <c r="X1" s="1304"/>
      <c r="Y1" s="1304"/>
      <c r="Z1" s="1304"/>
      <c r="AA1" s="1304"/>
      <c r="AD1" s="628" t="s">
        <v>420</v>
      </c>
      <c r="AE1" s="628"/>
      <c r="AF1" s="628"/>
      <c r="AG1" s="628"/>
      <c r="AH1" s="628"/>
      <c r="AI1" s="628"/>
    </row>
    <row r="2" spans="1:35" s="611" customFormat="1" ht="29.25" customHeight="1">
      <c r="A2" s="625"/>
      <c r="B2" s="1305" t="s">
        <v>421</v>
      </c>
      <c r="C2" s="1306"/>
      <c r="D2" s="1306"/>
      <c r="E2" s="1306"/>
      <c r="F2" s="1306"/>
      <c r="G2" s="1307"/>
      <c r="H2" s="1305" t="s">
        <v>422</v>
      </c>
      <c r="I2" s="1306"/>
      <c r="J2" s="1306"/>
      <c r="K2" s="1306"/>
      <c r="L2" s="1306"/>
      <c r="M2" s="1307"/>
      <c r="N2" s="1305" t="s">
        <v>423</v>
      </c>
      <c r="O2" s="1306"/>
      <c r="P2" s="1306"/>
      <c r="Q2" s="1306"/>
      <c r="R2" s="1306"/>
      <c r="S2" s="1307"/>
      <c r="T2" s="1305" t="s">
        <v>424</v>
      </c>
      <c r="U2" s="1306"/>
      <c r="V2" s="1306"/>
      <c r="W2" s="1306"/>
      <c r="X2" s="1306"/>
      <c r="Y2" s="1307"/>
      <c r="Z2" s="610" t="s">
        <v>413</v>
      </c>
      <c r="AA2" s="610" t="s">
        <v>414</v>
      </c>
      <c r="AB2" s="622"/>
      <c r="AC2" s="625">
        <f>COLUMN()</f>
        <v>29</v>
      </c>
      <c r="AD2" s="627" t="s">
        <v>412</v>
      </c>
      <c r="AE2" s="627" t="s">
        <v>427</v>
      </c>
      <c r="AF2" s="627" t="s">
        <v>426</v>
      </c>
      <c r="AG2" s="627" t="s">
        <v>425</v>
      </c>
      <c r="AH2" s="610" t="s">
        <v>413</v>
      </c>
      <c r="AI2" s="610" t="s">
        <v>414</v>
      </c>
    </row>
    <row r="3" spans="1:35" s="612" customFormat="1" ht="22.5" customHeight="1">
      <c r="A3" s="626" t="s">
        <v>418</v>
      </c>
      <c r="B3" s="606" t="s">
        <v>428</v>
      </c>
      <c r="C3" s="607" t="s">
        <v>205</v>
      </c>
      <c r="D3" s="607" t="s">
        <v>206</v>
      </c>
      <c r="E3" s="607" t="s">
        <v>209</v>
      </c>
      <c r="F3" s="607" t="s">
        <v>210</v>
      </c>
      <c r="G3" s="608" t="s">
        <v>415</v>
      </c>
      <c r="H3" s="606" t="s">
        <v>428</v>
      </c>
      <c r="I3" s="607" t="s">
        <v>205</v>
      </c>
      <c r="J3" s="607" t="s">
        <v>206</v>
      </c>
      <c r="K3" s="607" t="s">
        <v>209</v>
      </c>
      <c r="L3" s="607" t="s">
        <v>210</v>
      </c>
      <c r="M3" s="608" t="s">
        <v>415</v>
      </c>
      <c r="N3" s="606" t="s">
        <v>428</v>
      </c>
      <c r="O3" s="607" t="s">
        <v>205</v>
      </c>
      <c r="P3" s="607" t="s">
        <v>206</v>
      </c>
      <c r="Q3" s="607" t="s">
        <v>209</v>
      </c>
      <c r="R3" s="607" t="s">
        <v>210</v>
      </c>
      <c r="S3" s="608" t="s">
        <v>211</v>
      </c>
      <c r="T3" s="606" t="s">
        <v>428</v>
      </c>
      <c r="U3" s="607" t="s">
        <v>205</v>
      </c>
      <c r="V3" s="607" t="s">
        <v>206</v>
      </c>
      <c r="W3" s="607" t="s">
        <v>209</v>
      </c>
      <c r="X3" s="607" t="s">
        <v>210</v>
      </c>
      <c r="Y3" s="608" t="s">
        <v>415</v>
      </c>
      <c r="Z3" s="609"/>
      <c r="AA3" s="609"/>
      <c r="AB3" s="623"/>
      <c r="AC3" s="626" t="s">
        <v>418</v>
      </c>
      <c r="AD3" s="606">
        <f>COLUMN()</f>
        <v>30</v>
      </c>
      <c r="AE3" s="606">
        <f>AD3</f>
        <v>30</v>
      </c>
      <c r="AF3" s="606">
        <f t="shared" ref="AF3:AI3" si="0">AE3</f>
        <v>30</v>
      </c>
      <c r="AG3" s="606">
        <f t="shared" si="0"/>
        <v>30</v>
      </c>
      <c r="AH3" s="606">
        <f t="shared" si="0"/>
        <v>30</v>
      </c>
      <c r="AI3" s="606">
        <f t="shared" si="0"/>
        <v>30</v>
      </c>
    </row>
    <row r="4" spans="1:35">
      <c r="A4" s="613">
        <v>0</v>
      </c>
      <c r="B4" s="629">
        <f>42*0.9</f>
        <v>37.800000000000004</v>
      </c>
      <c r="C4" s="633">
        <f>42*0.9</f>
        <v>37.800000000000004</v>
      </c>
      <c r="D4" s="633">
        <f>42*0.9</f>
        <v>37.800000000000004</v>
      </c>
      <c r="E4" s="633">
        <f>41*0.9</f>
        <v>36.9</v>
      </c>
      <c r="F4" s="633">
        <f>41*0.9</f>
        <v>36.9</v>
      </c>
      <c r="G4" s="634">
        <f>41*0.9</f>
        <v>36.9</v>
      </c>
      <c r="H4" s="630"/>
      <c r="I4" s="635"/>
      <c r="J4" s="636"/>
      <c r="K4" s="636"/>
      <c r="L4" s="636"/>
      <c r="M4" s="637"/>
      <c r="N4" s="630"/>
      <c r="O4" s="635"/>
      <c r="P4" s="635"/>
      <c r="Q4" s="635"/>
      <c r="R4" s="635"/>
      <c r="S4" s="638"/>
      <c r="T4" s="630"/>
      <c r="U4" s="635"/>
      <c r="V4" s="635"/>
      <c r="W4" s="635"/>
      <c r="X4" s="635"/>
      <c r="Y4" s="638"/>
      <c r="Z4" s="613"/>
      <c r="AA4" s="613"/>
      <c r="AC4" s="613">
        <v>0</v>
      </c>
      <c r="AD4" s="629"/>
      <c r="AE4" s="630"/>
      <c r="AF4" s="630"/>
      <c r="AG4" s="630"/>
      <c r="AH4" s="613"/>
      <c r="AI4" s="613"/>
    </row>
    <row r="5" spans="1:35">
      <c r="A5" s="613">
        <v>1</v>
      </c>
      <c r="B5" s="630"/>
      <c r="C5" s="635"/>
      <c r="D5" s="635"/>
      <c r="E5" s="635"/>
      <c r="F5" s="635"/>
      <c r="G5" s="638"/>
      <c r="H5" s="630"/>
      <c r="I5" s="635"/>
      <c r="J5" s="636"/>
      <c r="K5" s="636"/>
      <c r="L5" s="636"/>
      <c r="M5" s="637"/>
      <c r="N5" s="630"/>
      <c r="O5" s="635"/>
      <c r="P5" s="635"/>
      <c r="Q5" s="635"/>
      <c r="R5" s="635"/>
      <c r="S5" s="638"/>
      <c r="T5" s="630">
        <v>12</v>
      </c>
      <c r="U5" s="635">
        <v>14</v>
      </c>
      <c r="V5" s="635">
        <v>13</v>
      </c>
      <c r="W5" s="635">
        <v>13</v>
      </c>
      <c r="X5" s="635">
        <v>13</v>
      </c>
      <c r="Y5" s="638">
        <v>13</v>
      </c>
      <c r="Z5" s="613">
        <v>33.5</v>
      </c>
      <c r="AA5" s="613"/>
      <c r="AC5" s="613">
        <v>1</v>
      </c>
      <c r="AD5" s="630"/>
      <c r="AE5" s="630"/>
      <c r="AF5" s="630"/>
      <c r="AG5" s="630"/>
      <c r="AH5" s="613"/>
      <c r="AI5" s="613"/>
    </row>
    <row r="6" spans="1:35">
      <c r="A6" s="613">
        <v>2</v>
      </c>
      <c r="B6" s="630"/>
      <c r="C6" s="635"/>
      <c r="D6" s="635"/>
      <c r="E6" s="635"/>
      <c r="F6" s="635"/>
      <c r="G6" s="638"/>
      <c r="H6" s="630"/>
      <c r="I6" s="635"/>
      <c r="J6" s="636"/>
      <c r="K6" s="636"/>
      <c r="L6" s="636"/>
      <c r="M6" s="637"/>
      <c r="N6" s="630"/>
      <c r="O6" s="635"/>
      <c r="P6" s="635"/>
      <c r="Q6" s="635"/>
      <c r="R6" s="635"/>
      <c r="S6" s="638"/>
      <c r="T6" s="630">
        <v>16</v>
      </c>
      <c r="U6" s="635">
        <v>18</v>
      </c>
      <c r="V6" s="635">
        <v>17</v>
      </c>
      <c r="W6" s="635">
        <v>17</v>
      </c>
      <c r="X6" s="635">
        <v>17</v>
      </c>
      <c r="Y6" s="638">
        <v>17</v>
      </c>
      <c r="Z6" s="613">
        <v>32.5</v>
      </c>
      <c r="AA6" s="613"/>
      <c r="AC6" s="613">
        <v>2</v>
      </c>
      <c r="AD6" s="630"/>
      <c r="AE6" s="630"/>
      <c r="AF6" s="630"/>
      <c r="AG6" s="630"/>
      <c r="AH6" s="613"/>
      <c r="AI6" s="613"/>
    </row>
    <row r="7" spans="1:35">
      <c r="A7" s="613">
        <v>3</v>
      </c>
      <c r="B7" s="630"/>
      <c r="C7" s="635"/>
      <c r="D7" s="635"/>
      <c r="E7" s="635"/>
      <c r="F7" s="635"/>
      <c r="G7" s="638"/>
      <c r="H7" s="630"/>
      <c r="I7" s="635"/>
      <c r="J7" s="636"/>
      <c r="K7" s="636"/>
      <c r="L7" s="636"/>
      <c r="M7" s="637"/>
      <c r="N7" s="630"/>
      <c r="O7" s="635"/>
      <c r="P7" s="635"/>
      <c r="Q7" s="635"/>
      <c r="R7" s="635"/>
      <c r="S7" s="638"/>
      <c r="T7" s="630">
        <v>19</v>
      </c>
      <c r="U7" s="635">
        <v>21</v>
      </c>
      <c r="V7" s="635">
        <v>20</v>
      </c>
      <c r="W7" s="635">
        <v>21</v>
      </c>
      <c r="X7" s="635">
        <v>21</v>
      </c>
      <c r="Y7" s="638">
        <v>21</v>
      </c>
      <c r="Z7" s="613">
        <v>31.5</v>
      </c>
      <c r="AA7" s="613"/>
      <c r="AC7" s="613">
        <v>3</v>
      </c>
      <c r="AD7" s="630"/>
      <c r="AE7" s="630"/>
      <c r="AF7" s="630"/>
      <c r="AG7" s="630"/>
      <c r="AH7" s="613"/>
      <c r="AI7" s="613"/>
    </row>
    <row r="8" spans="1:35">
      <c r="A8" s="613">
        <v>4</v>
      </c>
      <c r="B8" s="630"/>
      <c r="C8" s="635"/>
      <c r="D8" s="635"/>
      <c r="E8" s="635"/>
      <c r="F8" s="635"/>
      <c r="G8" s="638"/>
      <c r="H8" s="630"/>
      <c r="I8" s="635"/>
      <c r="J8" s="636"/>
      <c r="K8" s="636"/>
      <c r="L8" s="636"/>
      <c r="M8" s="637"/>
      <c r="N8" s="630"/>
      <c r="O8" s="635"/>
      <c r="P8" s="635"/>
      <c r="Q8" s="635"/>
      <c r="R8" s="635"/>
      <c r="S8" s="638"/>
      <c r="T8" s="630">
        <v>23</v>
      </c>
      <c r="U8" s="635">
        <v>24</v>
      </c>
      <c r="V8" s="635">
        <v>23</v>
      </c>
      <c r="W8" s="635">
        <v>23</v>
      </c>
      <c r="X8" s="635">
        <v>23</v>
      </c>
      <c r="Y8" s="638">
        <v>23</v>
      </c>
      <c r="Z8" s="613">
        <v>31</v>
      </c>
      <c r="AA8" s="613"/>
      <c r="AC8" s="613">
        <v>4</v>
      </c>
      <c r="AD8" s="630"/>
      <c r="AE8" s="630"/>
      <c r="AF8" s="630"/>
      <c r="AG8" s="630">
        <v>0</v>
      </c>
      <c r="AH8" s="613"/>
      <c r="AI8" s="613"/>
    </row>
    <row r="9" spans="1:35">
      <c r="A9" s="613">
        <v>5</v>
      </c>
      <c r="B9" s="630"/>
      <c r="C9" s="635"/>
      <c r="D9" s="635"/>
      <c r="E9" s="635"/>
      <c r="F9" s="635"/>
      <c r="G9" s="638"/>
      <c r="H9" s="630"/>
      <c r="I9" s="635"/>
      <c r="J9" s="636"/>
      <c r="K9" s="636"/>
      <c r="L9" s="636"/>
      <c r="M9" s="637"/>
      <c r="N9" s="630"/>
      <c r="O9" s="635"/>
      <c r="P9" s="635"/>
      <c r="Q9" s="635"/>
      <c r="R9" s="635"/>
      <c r="S9" s="638"/>
      <c r="T9" s="630">
        <v>27</v>
      </c>
      <c r="U9" s="635">
        <v>27</v>
      </c>
      <c r="V9" s="635">
        <v>27</v>
      </c>
      <c r="W9" s="635">
        <v>27</v>
      </c>
      <c r="X9" s="635">
        <v>27</v>
      </c>
      <c r="Y9" s="638">
        <v>27</v>
      </c>
      <c r="Z9" s="613">
        <v>30.5</v>
      </c>
      <c r="AA9" s="613"/>
      <c r="AC9" s="613">
        <v>5</v>
      </c>
      <c r="AD9" s="630"/>
      <c r="AE9" s="630"/>
      <c r="AF9" s="630"/>
      <c r="AG9" s="630">
        <v>0</v>
      </c>
      <c r="AH9" s="613"/>
      <c r="AI9" s="613"/>
    </row>
    <row r="10" spans="1:35">
      <c r="A10" s="613">
        <v>6</v>
      </c>
      <c r="B10" s="630"/>
      <c r="C10" s="635"/>
      <c r="D10" s="635"/>
      <c r="E10" s="635"/>
      <c r="F10" s="635"/>
      <c r="G10" s="638"/>
      <c r="H10" s="630"/>
      <c r="I10" s="635"/>
      <c r="J10" s="636"/>
      <c r="K10" s="636"/>
      <c r="L10" s="636"/>
      <c r="M10" s="637"/>
      <c r="N10" s="630"/>
      <c r="O10" s="635"/>
      <c r="P10" s="635"/>
      <c r="Q10" s="635"/>
      <c r="R10" s="635"/>
      <c r="S10" s="638"/>
      <c r="T10" s="630">
        <v>31</v>
      </c>
      <c r="U10" s="635">
        <v>31</v>
      </c>
      <c r="V10" s="635">
        <v>31</v>
      </c>
      <c r="W10" s="635">
        <v>31</v>
      </c>
      <c r="X10" s="635">
        <v>31</v>
      </c>
      <c r="Y10" s="638">
        <v>31</v>
      </c>
      <c r="Z10" s="613">
        <v>30</v>
      </c>
      <c r="AA10" s="613"/>
      <c r="AC10" s="613">
        <v>6</v>
      </c>
      <c r="AD10" s="630"/>
      <c r="AE10" s="630"/>
      <c r="AF10" s="630"/>
      <c r="AG10" s="630">
        <v>0</v>
      </c>
      <c r="AH10" s="613"/>
      <c r="AI10" s="613"/>
    </row>
    <row r="11" spans="1:35">
      <c r="A11" s="613">
        <v>7</v>
      </c>
      <c r="B11" s="630">
        <v>186</v>
      </c>
      <c r="C11" s="635">
        <v>185</v>
      </c>
      <c r="D11" s="635">
        <v>185</v>
      </c>
      <c r="E11" s="635">
        <v>186</v>
      </c>
      <c r="F11" s="635">
        <v>184</v>
      </c>
      <c r="G11" s="638">
        <v>193</v>
      </c>
      <c r="H11" s="742">
        <v>0.87634408602150538</v>
      </c>
      <c r="I11" s="743">
        <v>0.91351351351351351</v>
      </c>
      <c r="J11" s="743">
        <v>0.89729729729729735</v>
      </c>
      <c r="K11" s="743">
        <v>0.89800000000000002</v>
      </c>
      <c r="L11" s="743">
        <v>0.90800000000000003</v>
      </c>
      <c r="M11" s="744">
        <v>0.76</v>
      </c>
      <c r="N11" s="630"/>
      <c r="O11" s="635"/>
      <c r="P11" s="635"/>
      <c r="Q11" s="635"/>
      <c r="R11" s="635"/>
      <c r="S11" s="638"/>
      <c r="T11" s="630">
        <v>35</v>
      </c>
      <c r="U11" s="635">
        <v>34</v>
      </c>
      <c r="V11" s="635">
        <v>35</v>
      </c>
      <c r="W11" s="635">
        <v>35</v>
      </c>
      <c r="X11" s="635">
        <v>35</v>
      </c>
      <c r="Y11" s="638">
        <v>35</v>
      </c>
      <c r="Z11" s="613">
        <v>29.7</v>
      </c>
      <c r="AA11" s="613"/>
      <c r="AC11" s="613">
        <v>7</v>
      </c>
      <c r="AD11" s="630" t="e">
        <v>#DIV/0!</v>
      </c>
      <c r="AE11" s="630" t="e">
        <v>#DIV/0!</v>
      </c>
      <c r="AF11" s="629">
        <v>0</v>
      </c>
      <c r="AG11" s="630">
        <v>0</v>
      </c>
      <c r="AH11" s="613"/>
      <c r="AI11" s="613"/>
    </row>
    <row r="12" spans="1:35">
      <c r="A12" s="613">
        <v>8</v>
      </c>
      <c r="B12" s="630"/>
      <c r="C12" s="635"/>
      <c r="D12" s="635"/>
      <c r="E12" s="635"/>
      <c r="F12" s="635"/>
      <c r="G12" s="638"/>
      <c r="H12" s="630"/>
      <c r="I12" s="635"/>
      <c r="J12" s="636"/>
      <c r="K12" s="636"/>
      <c r="L12" s="636"/>
      <c r="M12" s="637"/>
      <c r="N12" s="630"/>
      <c r="O12" s="635"/>
      <c r="P12" s="635"/>
      <c r="Q12" s="635"/>
      <c r="R12" s="635"/>
      <c r="S12" s="638"/>
      <c r="T12" s="630">
        <v>39</v>
      </c>
      <c r="U12" s="635">
        <v>38</v>
      </c>
      <c r="V12" s="635">
        <v>39</v>
      </c>
      <c r="W12" s="635">
        <v>39</v>
      </c>
      <c r="X12" s="635">
        <v>37</v>
      </c>
      <c r="Y12" s="638">
        <v>37</v>
      </c>
      <c r="Z12" s="613">
        <v>29.7</v>
      </c>
      <c r="AA12" s="613"/>
      <c r="AC12" s="613">
        <v>8</v>
      </c>
      <c r="AD12" s="630"/>
      <c r="AE12" s="630"/>
      <c r="AF12" s="630"/>
      <c r="AG12" s="630"/>
      <c r="AH12" s="613"/>
      <c r="AI12" s="613"/>
    </row>
    <row r="13" spans="1:35">
      <c r="A13" s="613">
        <v>9</v>
      </c>
      <c r="B13" s="630"/>
      <c r="C13" s="635"/>
      <c r="D13" s="635"/>
      <c r="E13" s="635"/>
      <c r="F13" s="635"/>
      <c r="G13" s="638"/>
      <c r="H13" s="630"/>
      <c r="I13" s="635"/>
      <c r="J13" s="636"/>
      <c r="K13" s="636"/>
      <c r="L13" s="636"/>
      <c r="M13" s="637"/>
      <c r="N13" s="630"/>
      <c r="O13" s="635"/>
      <c r="P13" s="635"/>
      <c r="Q13" s="635"/>
      <c r="R13" s="635"/>
      <c r="S13" s="638"/>
      <c r="T13" s="630">
        <v>44</v>
      </c>
      <c r="U13" s="635">
        <v>42</v>
      </c>
      <c r="V13" s="635">
        <v>43</v>
      </c>
      <c r="W13" s="635">
        <v>44</v>
      </c>
      <c r="X13" s="635">
        <v>44</v>
      </c>
      <c r="Y13" s="638">
        <v>43</v>
      </c>
      <c r="Z13" s="613">
        <v>29.4</v>
      </c>
      <c r="AA13" s="613"/>
      <c r="AC13" s="613">
        <v>9</v>
      </c>
      <c r="AD13" s="630"/>
      <c r="AE13" s="630"/>
      <c r="AF13" s="630"/>
      <c r="AG13" s="630"/>
      <c r="AH13" s="613"/>
      <c r="AI13" s="613"/>
    </row>
    <row r="14" spans="1:35">
      <c r="A14" s="613">
        <v>10</v>
      </c>
      <c r="B14" s="630"/>
      <c r="C14" s="635"/>
      <c r="D14" s="635"/>
      <c r="E14" s="635"/>
      <c r="F14" s="635"/>
      <c r="G14" s="638"/>
      <c r="H14" s="630"/>
      <c r="I14" s="635"/>
      <c r="J14" s="636"/>
      <c r="K14" s="636"/>
      <c r="L14" s="636"/>
      <c r="M14" s="637"/>
      <c r="N14" s="630"/>
      <c r="O14" s="635"/>
      <c r="P14" s="635"/>
      <c r="Q14" s="635"/>
      <c r="R14" s="635"/>
      <c r="S14" s="638"/>
      <c r="T14" s="630">
        <v>49</v>
      </c>
      <c r="U14" s="635">
        <v>47</v>
      </c>
      <c r="V14" s="635">
        <v>48</v>
      </c>
      <c r="W14" s="635">
        <v>49</v>
      </c>
      <c r="X14" s="635">
        <v>47</v>
      </c>
      <c r="Y14" s="638">
        <v>50</v>
      </c>
      <c r="Z14" s="613">
        <v>29</v>
      </c>
      <c r="AA14" s="613"/>
      <c r="AC14" s="613">
        <v>10</v>
      </c>
      <c r="AD14" s="630"/>
      <c r="AE14" s="630"/>
      <c r="AF14" s="630"/>
      <c r="AG14" s="630"/>
      <c r="AH14" s="613"/>
      <c r="AI14" s="613"/>
    </row>
    <row r="15" spans="1:35">
      <c r="A15" s="613">
        <v>11</v>
      </c>
      <c r="B15" s="630"/>
      <c r="C15" s="635"/>
      <c r="D15" s="635"/>
      <c r="E15" s="635"/>
      <c r="F15" s="635"/>
      <c r="G15" s="638"/>
      <c r="H15" s="630"/>
      <c r="I15" s="635"/>
      <c r="J15" s="636"/>
      <c r="K15" s="636"/>
      <c r="L15" s="636"/>
      <c r="M15" s="637"/>
      <c r="N15" s="630"/>
      <c r="O15" s="635"/>
      <c r="P15" s="635"/>
      <c r="Q15" s="635"/>
      <c r="R15" s="635"/>
      <c r="S15" s="638"/>
      <c r="T15" s="630">
        <v>54</v>
      </c>
      <c r="U15" s="635">
        <v>51</v>
      </c>
      <c r="V15" s="635">
        <v>53</v>
      </c>
      <c r="W15" s="635">
        <v>54</v>
      </c>
      <c r="X15" s="635">
        <v>54</v>
      </c>
      <c r="Y15" s="638">
        <v>57</v>
      </c>
      <c r="Z15" s="613">
        <v>28.7</v>
      </c>
      <c r="AA15" s="613"/>
      <c r="AC15" s="613">
        <v>11</v>
      </c>
      <c r="AD15" s="630"/>
      <c r="AE15" s="630"/>
      <c r="AF15" s="630"/>
      <c r="AG15" s="630"/>
      <c r="AH15" s="613"/>
      <c r="AI15" s="613"/>
    </row>
    <row r="16" spans="1:35">
      <c r="A16" s="613">
        <v>12</v>
      </c>
      <c r="B16" s="630"/>
      <c r="C16" s="635"/>
      <c r="D16" s="635"/>
      <c r="E16" s="635"/>
      <c r="F16" s="635"/>
      <c r="G16" s="638"/>
      <c r="H16" s="630"/>
      <c r="I16" s="635"/>
      <c r="J16" s="636"/>
      <c r="K16" s="636"/>
      <c r="L16" s="636"/>
      <c r="M16" s="637"/>
      <c r="N16" s="630"/>
      <c r="O16" s="635"/>
      <c r="P16" s="635"/>
      <c r="Q16" s="635"/>
      <c r="R16" s="635"/>
      <c r="S16" s="638"/>
      <c r="T16" s="630">
        <v>60</v>
      </c>
      <c r="U16" s="635">
        <v>56</v>
      </c>
      <c r="V16" s="635">
        <v>58</v>
      </c>
      <c r="W16" s="635">
        <v>59</v>
      </c>
      <c r="X16" s="635">
        <v>57</v>
      </c>
      <c r="Y16" s="638">
        <v>64</v>
      </c>
      <c r="Z16" s="613">
        <v>28.5</v>
      </c>
      <c r="AA16" s="613"/>
      <c r="AC16" s="613">
        <v>12</v>
      </c>
      <c r="AD16" s="630"/>
      <c r="AE16" s="630"/>
      <c r="AF16" s="630"/>
      <c r="AG16" s="630"/>
      <c r="AH16" s="613"/>
      <c r="AI16" s="613"/>
    </row>
    <row r="17" spans="1:35">
      <c r="A17" s="613">
        <v>13</v>
      </c>
      <c r="B17" s="630"/>
      <c r="C17" s="635"/>
      <c r="D17" s="635"/>
      <c r="E17" s="635"/>
      <c r="F17" s="635"/>
      <c r="G17" s="638"/>
      <c r="H17" s="630"/>
      <c r="I17" s="635"/>
      <c r="J17" s="636"/>
      <c r="K17" s="636"/>
      <c r="L17" s="636"/>
      <c r="M17" s="637"/>
      <c r="N17" s="630"/>
      <c r="O17" s="635"/>
      <c r="P17" s="635"/>
      <c r="Q17" s="635"/>
      <c r="R17" s="635"/>
      <c r="S17" s="638"/>
      <c r="T17" s="630">
        <v>65</v>
      </c>
      <c r="U17" s="635">
        <v>61</v>
      </c>
      <c r="V17" s="635">
        <v>63</v>
      </c>
      <c r="W17" s="635">
        <v>64</v>
      </c>
      <c r="X17" s="635">
        <v>63</v>
      </c>
      <c r="Y17" s="638">
        <v>72</v>
      </c>
      <c r="Z17" s="613">
        <v>28.3</v>
      </c>
      <c r="AA17" s="613"/>
      <c r="AC17" s="613">
        <v>13</v>
      </c>
      <c r="AD17" s="630"/>
      <c r="AE17" s="630"/>
      <c r="AF17" s="630"/>
      <c r="AG17" s="630"/>
      <c r="AH17" s="613"/>
      <c r="AI17" s="613"/>
    </row>
    <row r="18" spans="1:35">
      <c r="A18" s="613">
        <v>14</v>
      </c>
      <c r="B18" s="630">
        <v>481</v>
      </c>
      <c r="C18" s="635">
        <v>466</v>
      </c>
      <c r="D18" s="635">
        <v>473</v>
      </c>
      <c r="E18" s="635">
        <v>470</v>
      </c>
      <c r="F18" s="635">
        <v>460</v>
      </c>
      <c r="G18" s="638">
        <v>528</v>
      </c>
      <c r="H18" s="745">
        <v>1.1330561330561331</v>
      </c>
      <c r="I18" s="746">
        <v>1.1373390557939915</v>
      </c>
      <c r="J18" s="746">
        <v>1.1395348837209303</v>
      </c>
      <c r="K18" s="746">
        <v>1.1619999999999999</v>
      </c>
      <c r="L18" s="746">
        <v>1.1659999999999999</v>
      </c>
      <c r="M18" s="747">
        <v>1.03</v>
      </c>
      <c r="N18" s="630"/>
      <c r="O18" s="635"/>
      <c r="P18" s="635"/>
      <c r="Q18" s="635"/>
      <c r="R18" s="635"/>
      <c r="S18" s="638"/>
      <c r="T18" s="630">
        <v>71</v>
      </c>
      <c r="U18" s="635">
        <v>66</v>
      </c>
      <c r="V18" s="635">
        <v>69</v>
      </c>
      <c r="W18" s="635">
        <v>70</v>
      </c>
      <c r="X18" s="635">
        <v>68</v>
      </c>
      <c r="Y18" s="638">
        <v>74</v>
      </c>
      <c r="Z18" s="613">
        <v>28</v>
      </c>
      <c r="AA18" s="613"/>
      <c r="AC18" s="613">
        <v>14</v>
      </c>
      <c r="AD18" s="630"/>
      <c r="AE18" s="630"/>
      <c r="AF18" s="629"/>
      <c r="AG18" s="630"/>
      <c r="AH18" s="613"/>
      <c r="AI18" s="613"/>
    </row>
    <row r="19" spans="1:35">
      <c r="A19" s="613">
        <v>15</v>
      </c>
      <c r="B19" s="630"/>
      <c r="C19" s="635"/>
      <c r="D19" s="635"/>
      <c r="E19" s="635"/>
      <c r="F19" s="635"/>
      <c r="G19" s="638"/>
      <c r="H19" s="630"/>
      <c r="I19" s="635"/>
      <c r="J19" s="636"/>
      <c r="K19" s="636"/>
      <c r="L19" s="636"/>
      <c r="M19" s="637"/>
      <c r="N19" s="630"/>
      <c r="O19" s="635"/>
      <c r="P19" s="635"/>
      <c r="Q19" s="635"/>
      <c r="R19" s="635"/>
      <c r="S19" s="638"/>
      <c r="T19" s="630">
        <v>77</v>
      </c>
      <c r="U19" s="635">
        <v>71</v>
      </c>
      <c r="V19" s="635">
        <v>74</v>
      </c>
      <c r="W19" s="635">
        <v>77</v>
      </c>
      <c r="X19" s="635">
        <v>73</v>
      </c>
      <c r="Y19" s="638">
        <v>78</v>
      </c>
      <c r="Z19" s="613">
        <v>27.7</v>
      </c>
      <c r="AA19" s="613"/>
      <c r="AC19" s="613">
        <v>15</v>
      </c>
      <c r="AD19" s="630"/>
      <c r="AE19" s="630"/>
      <c r="AF19" s="630"/>
      <c r="AG19" s="630"/>
      <c r="AH19" s="613"/>
      <c r="AI19" s="613"/>
    </row>
    <row r="20" spans="1:35">
      <c r="A20" s="613">
        <v>16</v>
      </c>
      <c r="B20" s="630"/>
      <c r="C20" s="635"/>
      <c r="D20" s="635"/>
      <c r="E20" s="635"/>
      <c r="F20" s="635"/>
      <c r="G20" s="638"/>
      <c r="H20" s="630"/>
      <c r="I20" s="635"/>
      <c r="J20" s="636"/>
      <c r="K20" s="636"/>
      <c r="L20" s="636"/>
      <c r="M20" s="637"/>
      <c r="N20" s="630"/>
      <c r="O20" s="635"/>
      <c r="P20" s="635"/>
      <c r="Q20" s="635"/>
      <c r="R20" s="635"/>
      <c r="S20" s="638"/>
      <c r="T20" s="630">
        <v>83</v>
      </c>
      <c r="U20" s="635">
        <v>77</v>
      </c>
      <c r="V20" s="635">
        <v>80</v>
      </c>
      <c r="W20" s="635">
        <v>83</v>
      </c>
      <c r="X20" s="635">
        <v>79</v>
      </c>
      <c r="Y20" s="638">
        <v>85</v>
      </c>
      <c r="Z20" s="613">
        <v>27.4</v>
      </c>
      <c r="AA20" s="613"/>
      <c r="AC20" s="613">
        <v>16</v>
      </c>
      <c r="AD20" s="630"/>
      <c r="AE20" s="630"/>
      <c r="AF20" s="630"/>
      <c r="AG20" s="630"/>
      <c r="AH20" s="613"/>
      <c r="AI20" s="613"/>
    </row>
    <row r="21" spans="1:35">
      <c r="A21" s="613">
        <v>17</v>
      </c>
      <c r="B21" s="630"/>
      <c r="C21" s="635"/>
      <c r="D21" s="635"/>
      <c r="E21" s="635"/>
      <c r="F21" s="635"/>
      <c r="G21" s="638"/>
      <c r="H21" s="630"/>
      <c r="I21" s="635"/>
      <c r="J21" s="636"/>
      <c r="K21" s="636"/>
      <c r="L21" s="636"/>
      <c r="M21" s="637"/>
      <c r="N21" s="630"/>
      <c r="O21" s="635"/>
      <c r="P21" s="635"/>
      <c r="Q21" s="635"/>
      <c r="R21" s="635"/>
      <c r="S21" s="638"/>
      <c r="T21" s="630">
        <v>90</v>
      </c>
      <c r="U21" s="635">
        <v>82</v>
      </c>
      <c r="V21" s="635">
        <v>86</v>
      </c>
      <c r="W21" s="635">
        <v>90</v>
      </c>
      <c r="X21" s="635">
        <v>84</v>
      </c>
      <c r="Y21" s="638">
        <v>91</v>
      </c>
      <c r="Z21" s="613">
        <v>27</v>
      </c>
      <c r="AA21" s="613"/>
      <c r="AC21" s="613">
        <v>17</v>
      </c>
      <c r="AD21" s="630"/>
      <c r="AE21" s="630"/>
      <c r="AF21" s="630"/>
      <c r="AG21" s="630"/>
      <c r="AH21" s="613"/>
      <c r="AI21" s="613"/>
    </row>
    <row r="22" spans="1:35">
      <c r="A22" s="613">
        <v>18</v>
      </c>
      <c r="B22" s="630"/>
      <c r="C22" s="635"/>
      <c r="D22" s="635"/>
      <c r="E22" s="635"/>
      <c r="F22" s="635"/>
      <c r="G22" s="638"/>
      <c r="H22" s="630"/>
      <c r="I22" s="635"/>
      <c r="J22" s="636"/>
      <c r="K22" s="636"/>
      <c r="L22" s="636"/>
      <c r="M22" s="637"/>
      <c r="N22" s="630"/>
      <c r="O22" s="635"/>
      <c r="P22" s="635"/>
      <c r="Q22" s="635"/>
      <c r="R22" s="635"/>
      <c r="S22" s="638"/>
      <c r="T22" s="630">
        <v>96</v>
      </c>
      <c r="U22" s="635">
        <v>88</v>
      </c>
      <c r="V22" s="635">
        <v>92</v>
      </c>
      <c r="W22" s="635">
        <v>97</v>
      </c>
      <c r="X22" s="635">
        <v>89</v>
      </c>
      <c r="Y22" s="638">
        <v>103</v>
      </c>
      <c r="Z22" s="613">
        <v>26.8</v>
      </c>
      <c r="AA22" s="613"/>
      <c r="AC22" s="613">
        <v>18</v>
      </c>
      <c r="AD22" s="630"/>
      <c r="AE22" s="630"/>
      <c r="AF22" s="630"/>
      <c r="AG22" s="630"/>
      <c r="AH22" s="613"/>
      <c r="AI22" s="613"/>
    </row>
    <row r="23" spans="1:35">
      <c r="A23" s="613">
        <v>19</v>
      </c>
      <c r="B23" s="630"/>
      <c r="C23" s="635"/>
      <c r="D23" s="635"/>
      <c r="E23" s="635"/>
      <c r="F23" s="635"/>
      <c r="G23" s="638"/>
      <c r="H23" s="630"/>
      <c r="I23" s="635"/>
      <c r="J23" s="636"/>
      <c r="K23" s="636"/>
      <c r="L23" s="636"/>
      <c r="M23" s="637"/>
      <c r="N23" s="630"/>
      <c r="O23" s="635"/>
      <c r="P23" s="635"/>
      <c r="Q23" s="635"/>
      <c r="R23" s="635"/>
      <c r="S23" s="638"/>
      <c r="T23" s="630">
        <v>103</v>
      </c>
      <c r="U23" s="635">
        <v>93</v>
      </c>
      <c r="V23" s="635">
        <v>98</v>
      </c>
      <c r="W23" s="635">
        <v>104</v>
      </c>
      <c r="X23" s="635">
        <v>92</v>
      </c>
      <c r="Y23" s="638">
        <v>110</v>
      </c>
      <c r="Z23" s="613">
        <v>26.6</v>
      </c>
      <c r="AA23" s="613"/>
      <c r="AC23" s="613">
        <v>19</v>
      </c>
      <c r="AD23" s="630"/>
      <c r="AE23" s="630"/>
      <c r="AF23" s="630"/>
      <c r="AG23" s="630"/>
      <c r="AH23" s="613"/>
      <c r="AI23" s="613"/>
    </row>
    <row r="24" spans="1:35">
      <c r="A24" s="613">
        <v>20</v>
      </c>
      <c r="B24" s="630"/>
      <c r="C24" s="635"/>
      <c r="D24" s="635"/>
      <c r="E24" s="635"/>
      <c r="F24" s="635"/>
      <c r="G24" s="638"/>
      <c r="H24" s="630"/>
      <c r="I24" s="635"/>
      <c r="J24" s="636"/>
      <c r="K24" s="636"/>
      <c r="L24" s="636"/>
      <c r="M24" s="637"/>
      <c r="N24" s="630"/>
      <c r="O24" s="635"/>
      <c r="P24" s="635"/>
      <c r="Q24" s="635"/>
      <c r="R24" s="635"/>
      <c r="S24" s="638"/>
      <c r="T24" s="630">
        <v>109</v>
      </c>
      <c r="U24" s="635">
        <v>99</v>
      </c>
      <c r="V24" s="635">
        <v>104</v>
      </c>
      <c r="W24" s="635">
        <v>112</v>
      </c>
      <c r="X24" s="635">
        <v>98</v>
      </c>
      <c r="Y24" s="638">
        <v>114</v>
      </c>
      <c r="Z24" s="613">
        <v>26.3</v>
      </c>
      <c r="AA24" s="613"/>
      <c r="AC24" s="613">
        <v>20</v>
      </c>
      <c r="AD24" s="630"/>
      <c r="AE24" s="630"/>
      <c r="AF24" s="630"/>
      <c r="AG24" s="630"/>
      <c r="AH24" s="613"/>
      <c r="AI24" s="613"/>
    </row>
    <row r="25" spans="1:35">
      <c r="A25" s="613">
        <v>21</v>
      </c>
      <c r="B25" s="630">
        <v>945</v>
      </c>
      <c r="C25" s="635">
        <v>886</v>
      </c>
      <c r="D25" s="635">
        <v>916</v>
      </c>
      <c r="E25" s="635">
        <v>971</v>
      </c>
      <c r="F25" s="635">
        <v>914</v>
      </c>
      <c r="G25" s="638">
        <v>1018</v>
      </c>
      <c r="H25" s="745">
        <v>1.28994708994709</v>
      </c>
      <c r="I25" s="746">
        <v>1.2911963882618511</v>
      </c>
      <c r="J25" s="746">
        <v>1.2914847161572052</v>
      </c>
      <c r="K25" s="746">
        <v>1.2649999999999999</v>
      </c>
      <c r="L25" s="746">
        <v>1.2629999999999999</v>
      </c>
      <c r="M25" s="747">
        <v>1.22</v>
      </c>
      <c r="N25" s="630"/>
      <c r="O25" s="635"/>
      <c r="P25" s="635"/>
      <c r="Q25" s="635"/>
      <c r="R25" s="635"/>
      <c r="S25" s="638"/>
      <c r="T25" s="630">
        <v>116</v>
      </c>
      <c r="U25" s="635">
        <v>104</v>
      </c>
      <c r="V25" s="635">
        <v>110</v>
      </c>
      <c r="W25" s="635">
        <v>119</v>
      </c>
      <c r="X25" s="635">
        <v>103</v>
      </c>
      <c r="Y25" s="638">
        <v>118</v>
      </c>
      <c r="Z25" s="613">
        <v>26</v>
      </c>
      <c r="AA25" s="613"/>
      <c r="AC25" s="613">
        <v>21</v>
      </c>
      <c r="AD25" s="630"/>
      <c r="AE25" s="630"/>
      <c r="AF25" s="629"/>
      <c r="AG25" s="630"/>
      <c r="AH25" s="613"/>
      <c r="AI25" s="613"/>
    </row>
    <row r="26" spans="1:35">
      <c r="A26" s="613">
        <v>22</v>
      </c>
      <c r="B26" s="630"/>
      <c r="C26" s="635"/>
      <c r="D26" s="635"/>
      <c r="E26" s="635"/>
      <c r="F26" s="635"/>
      <c r="G26" s="638"/>
      <c r="H26" s="630"/>
      <c r="I26" s="635"/>
      <c r="J26" s="636"/>
      <c r="K26" s="636"/>
      <c r="L26" s="636"/>
      <c r="M26" s="637"/>
      <c r="N26" s="630"/>
      <c r="O26" s="635"/>
      <c r="P26" s="635"/>
      <c r="Q26" s="635"/>
      <c r="R26" s="635"/>
      <c r="S26" s="638"/>
      <c r="T26" s="630">
        <v>123</v>
      </c>
      <c r="U26" s="635">
        <v>110</v>
      </c>
      <c r="V26" s="635">
        <v>116</v>
      </c>
      <c r="W26" s="635">
        <v>124</v>
      </c>
      <c r="X26" s="635">
        <v>111</v>
      </c>
      <c r="Y26" s="638">
        <v>123</v>
      </c>
      <c r="Z26" s="613">
        <v>25.8</v>
      </c>
      <c r="AA26" s="613"/>
      <c r="AC26" s="613">
        <v>22</v>
      </c>
      <c r="AD26" s="630"/>
      <c r="AE26" s="630"/>
      <c r="AF26" s="630"/>
      <c r="AG26" s="630"/>
      <c r="AH26" s="613"/>
      <c r="AI26" s="613"/>
    </row>
    <row r="27" spans="1:35">
      <c r="A27" s="613">
        <v>23</v>
      </c>
      <c r="B27" s="630"/>
      <c r="C27" s="635"/>
      <c r="D27" s="635"/>
      <c r="E27" s="635"/>
      <c r="F27" s="635"/>
      <c r="G27" s="638"/>
      <c r="H27" s="630"/>
      <c r="I27" s="635"/>
      <c r="J27" s="636"/>
      <c r="K27" s="636"/>
      <c r="L27" s="636"/>
      <c r="M27" s="637"/>
      <c r="N27" s="630"/>
      <c r="O27" s="635"/>
      <c r="P27" s="635"/>
      <c r="Q27" s="635"/>
      <c r="R27" s="635"/>
      <c r="S27" s="638"/>
      <c r="T27" s="630">
        <v>130</v>
      </c>
      <c r="U27" s="635">
        <v>115</v>
      </c>
      <c r="V27" s="635">
        <v>122</v>
      </c>
      <c r="W27" s="635">
        <v>130</v>
      </c>
      <c r="X27" s="635">
        <v>116</v>
      </c>
      <c r="Y27" s="638">
        <v>128</v>
      </c>
      <c r="Z27" s="613">
        <v>25.6</v>
      </c>
      <c r="AA27" s="613"/>
      <c r="AC27" s="613">
        <v>23</v>
      </c>
      <c r="AD27" s="630"/>
      <c r="AE27" s="630"/>
      <c r="AF27" s="630"/>
      <c r="AG27" s="630"/>
      <c r="AH27" s="613"/>
      <c r="AI27" s="613"/>
    </row>
    <row r="28" spans="1:35">
      <c r="A28" s="613">
        <v>24</v>
      </c>
      <c r="B28" s="630"/>
      <c r="C28" s="635"/>
      <c r="D28" s="635"/>
      <c r="E28" s="635"/>
      <c r="F28" s="635"/>
      <c r="G28" s="638"/>
      <c r="H28" s="630"/>
      <c r="I28" s="635"/>
      <c r="J28" s="636"/>
      <c r="K28" s="636"/>
      <c r="L28" s="636"/>
      <c r="M28" s="637"/>
      <c r="N28" s="630"/>
      <c r="O28" s="635"/>
      <c r="P28" s="635"/>
      <c r="Q28" s="635"/>
      <c r="R28" s="635"/>
      <c r="S28" s="638"/>
      <c r="T28" s="630">
        <v>136</v>
      </c>
      <c r="U28" s="635">
        <v>120</v>
      </c>
      <c r="V28" s="635">
        <v>128</v>
      </c>
      <c r="W28" s="635">
        <v>136</v>
      </c>
      <c r="X28" s="635">
        <v>124</v>
      </c>
      <c r="Y28" s="638">
        <v>133</v>
      </c>
      <c r="Z28" s="613">
        <v>25.3</v>
      </c>
      <c r="AA28" s="613"/>
      <c r="AC28" s="613">
        <v>24</v>
      </c>
      <c r="AD28" s="630"/>
      <c r="AE28" s="630"/>
      <c r="AF28" s="630"/>
      <c r="AG28" s="630"/>
      <c r="AH28" s="613"/>
      <c r="AI28" s="613"/>
    </row>
    <row r="29" spans="1:35">
      <c r="A29" s="613">
        <v>25</v>
      </c>
      <c r="B29" s="630"/>
      <c r="C29" s="635"/>
      <c r="D29" s="635"/>
      <c r="E29" s="635"/>
      <c r="F29" s="635"/>
      <c r="G29" s="638"/>
      <c r="H29" s="630"/>
      <c r="I29" s="635"/>
      <c r="J29" s="636"/>
      <c r="K29" s="636"/>
      <c r="L29" s="636"/>
      <c r="M29" s="637"/>
      <c r="N29" s="630"/>
      <c r="O29" s="635"/>
      <c r="P29" s="635"/>
      <c r="Q29" s="635"/>
      <c r="R29" s="635"/>
      <c r="S29" s="638"/>
      <c r="T29" s="630">
        <v>143</v>
      </c>
      <c r="U29" s="635">
        <v>126</v>
      </c>
      <c r="V29" s="635">
        <v>134</v>
      </c>
      <c r="W29" s="635">
        <v>142</v>
      </c>
      <c r="X29" s="635">
        <v>126</v>
      </c>
      <c r="Y29" s="638">
        <v>137</v>
      </c>
      <c r="Z29" s="613">
        <v>25</v>
      </c>
      <c r="AA29" s="613"/>
      <c r="AC29" s="613">
        <v>25</v>
      </c>
      <c r="AD29" s="630"/>
      <c r="AE29" s="630"/>
      <c r="AF29" s="630"/>
      <c r="AG29" s="630">
        <v>0</v>
      </c>
      <c r="AH29" s="613"/>
      <c r="AI29" s="613"/>
    </row>
    <row r="30" spans="1:35">
      <c r="A30" s="613">
        <v>26</v>
      </c>
      <c r="B30" s="630"/>
      <c r="C30" s="635"/>
      <c r="D30" s="635"/>
      <c r="E30" s="635"/>
      <c r="F30" s="635"/>
      <c r="G30" s="638"/>
      <c r="H30" s="630"/>
      <c r="I30" s="635"/>
      <c r="J30" s="636"/>
      <c r="K30" s="636"/>
      <c r="L30" s="636"/>
      <c r="M30" s="637"/>
      <c r="N30" s="630"/>
      <c r="O30" s="635"/>
      <c r="P30" s="635"/>
      <c r="Q30" s="635"/>
      <c r="R30" s="635"/>
      <c r="S30" s="638"/>
      <c r="T30" s="630">
        <v>150</v>
      </c>
      <c r="U30" s="635">
        <v>131</v>
      </c>
      <c r="V30" s="635">
        <v>140</v>
      </c>
      <c r="W30" s="635">
        <v>148</v>
      </c>
      <c r="X30" s="635">
        <v>134</v>
      </c>
      <c r="Y30" s="638">
        <v>144</v>
      </c>
      <c r="Z30" s="613">
        <v>24.6</v>
      </c>
      <c r="AA30" s="613"/>
      <c r="AC30" s="613">
        <v>26</v>
      </c>
      <c r="AD30" s="630"/>
      <c r="AE30" s="630"/>
      <c r="AF30" s="630"/>
      <c r="AG30" s="630">
        <v>0</v>
      </c>
      <c r="AH30" s="613"/>
      <c r="AI30" s="613"/>
    </row>
    <row r="31" spans="1:35">
      <c r="A31" s="613">
        <v>27</v>
      </c>
      <c r="B31" s="630"/>
      <c r="C31" s="635"/>
      <c r="D31" s="635"/>
      <c r="E31" s="635"/>
      <c r="F31" s="635"/>
      <c r="G31" s="638"/>
      <c r="H31" s="630"/>
      <c r="I31" s="635"/>
      <c r="J31" s="636"/>
      <c r="K31" s="636"/>
      <c r="L31" s="636"/>
      <c r="M31" s="637"/>
      <c r="N31" s="630"/>
      <c r="O31" s="635"/>
      <c r="P31" s="635"/>
      <c r="Q31" s="635"/>
      <c r="R31" s="635"/>
      <c r="S31" s="638"/>
      <c r="T31" s="630">
        <v>156</v>
      </c>
      <c r="U31" s="635">
        <v>136</v>
      </c>
      <c r="V31" s="635">
        <v>146</v>
      </c>
      <c r="W31" s="635">
        <v>154</v>
      </c>
      <c r="X31" s="635">
        <v>142</v>
      </c>
      <c r="Y31" s="638">
        <v>150</v>
      </c>
      <c r="Z31" s="613">
        <v>24.3</v>
      </c>
      <c r="AA31" s="613"/>
      <c r="AC31" s="613">
        <v>27</v>
      </c>
      <c r="AD31" s="630"/>
      <c r="AE31" s="630"/>
      <c r="AF31" s="630"/>
      <c r="AG31" s="630">
        <v>0</v>
      </c>
      <c r="AH31" s="613"/>
      <c r="AI31" s="613"/>
    </row>
    <row r="32" spans="1:35">
      <c r="A32" s="613">
        <v>28</v>
      </c>
      <c r="B32" s="630">
        <v>1553</v>
      </c>
      <c r="C32" s="635">
        <v>1406</v>
      </c>
      <c r="D32" s="635">
        <v>1479</v>
      </c>
      <c r="E32" s="635">
        <v>1585</v>
      </c>
      <c r="F32" s="635">
        <v>1463</v>
      </c>
      <c r="G32" s="638">
        <v>1615</v>
      </c>
      <c r="H32" s="745">
        <v>1.4294913071474564</v>
      </c>
      <c r="I32" s="746">
        <v>1.4388335704125177</v>
      </c>
      <c r="J32" s="746">
        <v>1.434077079107505</v>
      </c>
      <c r="K32" s="746">
        <v>1.4019999999999999</v>
      </c>
      <c r="L32" s="746">
        <v>1.403</v>
      </c>
      <c r="M32" s="747">
        <v>1.37</v>
      </c>
      <c r="N32" s="630"/>
      <c r="O32" s="635"/>
      <c r="P32" s="635"/>
      <c r="Q32" s="635"/>
      <c r="R32" s="635"/>
      <c r="S32" s="638"/>
      <c r="T32" s="630">
        <v>163</v>
      </c>
      <c r="U32" s="635">
        <v>141</v>
      </c>
      <c r="V32" s="635">
        <v>152</v>
      </c>
      <c r="W32" s="635">
        <v>160</v>
      </c>
      <c r="X32" s="635">
        <v>144</v>
      </c>
      <c r="Y32" s="638">
        <v>156</v>
      </c>
      <c r="Z32" s="613">
        <v>24</v>
      </c>
      <c r="AA32" s="613"/>
      <c r="AC32" s="613">
        <v>28</v>
      </c>
      <c r="AD32" s="630" t="e">
        <v>#DIV/0!</v>
      </c>
      <c r="AE32" s="630" t="e">
        <v>#DIV/0!</v>
      </c>
      <c r="AF32" s="629">
        <v>0</v>
      </c>
      <c r="AG32" s="630">
        <v>0</v>
      </c>
      <c r="AH32" s="613"/>
      <c r="AI32" s="613"/>
    </row>
    <row r="33" spans="1:35">
      <c r="A33" s="613">
        <v>29</v>
      </c>
      <c r="B33" s="630"/>
      <c r="C33" s="635"/>
      <c r="D33" s="635"/>
      <c r="E33" s="635"/>
      <c r="F33" s="635"/>
      <c r="G33" s="638"/>
      <c r="H33" s="630"/>
      <c r="I33" s="635"/>
      <c r="J33" s="636"/>
      <c r="K33" s="636"/>
      <c r="L33" s="636"/>
      <c r="M33" s="637"/>
      <c r="N33" s="630"/>
      <c r="O33" s="635"/>
      <c r="P33" s="635"/>
      <c r="Q33" s="635"/>
      <c r="R33" s="635"/>
      <c r="S33" s="638"/>
      <c r="T33" s="630">
        <v>169</v>
      </c>
      <c r="U33" s="635">
        <v>146</v>
      </c>
      <c r="V33" s="635">
        <v>157</v>
      </c>
      <c r="W33" s="635">
        <v>165</v>
      </c>
      <c r="X33" s="635">
        <v>151</v>
      </c>
      <c r="Y33" s="638">
        <v>160</v>
      </c>
      <c r="Z33" s="613">
        <v>23.8</v>
      </c>
      <c r="AA33" s="613"/>
      <c r="AC33" s="613">
        <v>29</v>
      </c>
      <c r="AD33" s="630"/>
      <c r="AE33" s="630"/>
      <c r="AF33" s="630"/>
      <c r="AG33" s="630"/>
      <c r="AH33" s="613"/>
      <c r="AI33" s="613"/>
    </row>
    <row r="34" spans="1:35">
      <c r="A34" s="613">
        <v>30</v>
      </c>
      <c r="B34" s="630"/>
      <c r="C34" s="635"/>
      <c r="D34" s="635"/>
      <c r="E34" s="635"/>
      <c r="F34" s="635"/>
      <c r="G34" s="638"/>
      <c r="H34" s="630"/>
      <c r="I34" s="635"/>
      <c r="J34" s="636"/>
      <c r="K34" s="636"/>
      <c r="L34" s="636"/>
      <c r="M34" s="637"/>
      <c r="N34" s="630"/>
      <c r="O34" s="635"/>
      <c r="P34" s="635"/>
      <c r="Q34" s="635"/>
      <c r="R34" s="635"/>
      <c r="S34" s="638"/>
      <c r="T34" s="630">
        <v>175</v>
      </c>
      <c r="U34" s="635">
        <v>150</v>
      </c>
      <c r="V34" s="635">
        <v>163</v>
      </c>
      <c r="W34" s="635">
        <v>171</v>
      </c>
      <c r="X34" s="635">
        <v>155</v>
      </c>
      <c r="Y34" s="638">
        <v>164</v>
      </c>
      <c r="Z34" s="613">
        <v>23.6</v>
      </c>
      <c r="AA34" s="613"/>
      <c r="AC34" s="613">
        <v>30</v>
      </c>
      <c r="AD34" s="630"/>
      <c r="AE34" s="630"/>
      <c r="AF34" s="630"/>
      <c r="AG34" s="630"/>
      <c r="AH34" s="613"/>
      <c r="AI34" s="613"/>
    </row>
    <row r="35" spans="1:35">
      <c r="A35" s="613">
        <v>31</v>
      </c>
      <c r="B35" s="630"/>
      <c r="C35" s="635"/>
      <c r="D35" s="635"/>
      <c r="E35" s="635"/>
      <c r="F35" s="635"/>
      <c r="G35" s="638"/>
      <c r="H35" s="630"/>
      <c r="I35" s="635"/>
      <c r="J35" s="636"/>
      <c r="K35" s="636"/>
      <c r="L35" s="636"/>
      <c r="M35" s="637"/>
      <c r="N35" s="630"/>
      <c r="O35" s="635"/>
      <c r="P35" s="635"/>
      <c r="Q35" s="635"/>
      <c r="R35" s="635"/>
      <c r="S35" s="638"/>
      <c r="T35" s="630">
        <v>181</v>
      </c>
      <c r="U35" s="635">
        <v>155</v>
      </c>
      <c r="V35" s="635">
        <v>168</v>
      </c>
      <c r="W35" s="635">
        <v>177</v>
      </c>
      <c r="X35" s="635">
        <v>161</v>
      </c>
      <c r="Y35" s="638">
        <v>167</v>
      </c>
      <c r="Z35" s="613">
        <v>23.4</v>
      </c>
      <c r="AA35" s="613"/>
      <c r="AC35" s="613">
        <v>31</v>
      </c>
      <c r="AD35" s="630"/>
      <c r="AE35" s="630"/>
      <c r="AF35" s="630"/>
      <c r="AG35" s="630"/>
      <c r="AH35" s="613"/>
      <c r="AI35" s="613"/>
    </row>
    <row r="36" spans="1:35">
      <c r="A36" s="613">
        <v>32</v>
      </c>
      <c r="B36" s="630"/>
      <c r="C36" s="635"/>
      <c r="D36" s="635"/>
      <c r="E36" s="635"/>
      <c r="F36" s="635"/>
      <c r="G36" s="638"/>
      <c r="H36" s="630"/>
      <c r="I36" s="635"/>
      <c r="J36" s="636"/>
      <c r="K36" s="636"/>
      <c r="L36" s="636"/>
      <c r="M36" s="637"/>
      <c r="N36" s="630"/>
      <c r="O36" s="635"/>
      <c r="P36" s="635"/>
      <c r="Q36" s="635"/>
      <c r="R36" s="635"/>
      <c r="S36" s="638"/>
      <c r="T36" s="630">
        <v>187</v>
      </c>
      <c r="U36" s="635">
        <v>159</v>
      </c>
      <c r="V36" s="635">
        <v>173</v>
      </c>
      <c r="W36" s="635">
        <v>184</v>
      </c>
      <c r="X36" s="635">
        <v>163</v>
      </c>
      <c r="Y36" s="638">
        <v>170</v>
      </c>
      <c r="Z36" s="613">
        <v>23.1</v>
      </c>
      <c r="AA36" s="613"/>
      <c r="AC36" s="613">
        <v>32</v>
      </c>
      <c r="AD36" s="630"/>
      <c r="AE36" s="630"/>
      <c r="AF36" s="630"/>
      <c r="AG36" s="630"/>
      <c r="AH36" s="613"/>
      <c r="AI36" s="613"/>
    </row>
    <row r="37" spans="1:35">
      <c r="A37" s="613">
        <v>33</v>
      </c>
      <c r="B37" s="630"/>
      <c r="C37" s="635"/>
      <c r="D37" s="635"/>
      <c r="E37" s="635"/>
      <c r="F37" s="635"/>
      <c r="G37" s="638"/>
      <c r="H37" s="630"/>
      <c r="I37" s="635"/>
      <c r="J37" s="636"/>
      <c r="K37" s="636"/>
      <c r="L37" s="636"/>
      <c r="M37" s="637"/>
      <c r="N37" s="630"/>
      <c r="O37" s="635"/>
      <c r="P37" s="635"/>
      <c r="Q37" s="635"/>
      <c r="R37" s="635"/>
      <c r="S37" s="638"/>
      <c r="T37" s="630">
        <v>192</v>
      </c>
      <c r="U37" s="635">
        <v>163</v>
      </c>
      <c r="V37" s="635">
        <v>178</v>
      </c>
      <c r="W37" s="635">
        <v>192</v>
      </c>
      <c r="X37" s="635">
        <v>165</v>
      </c>
      <c r="Y37" s="638">
        <v>174</v>
      </c>
      <c r="Z37" s="613">
        <v>22.7</v>
      </c>
      <c r="AA37" s="613"/>
      <c r="AC37" s="613">
        <v>33</v>
      </c>
      <c r="AD37" s="630"/>
      <c r="AE37" s="630"/>
      <c r="AF37" s="630"/>
      <c r="AG37" s="630"/>
      <c r="AH37" s="613"/>
      <c r="AI37" s="613"/>
    </row>
    <row r="38" spans="1:35">
      <c r="A38" s="613">
        <v>34</v>
      </c>
      <c r="B38" s="630"/>
      <c r="C38" s="635"/>
      <c r="D38" s="635"/>
      <c r="E38" s="635"/>
      <c r="F38" s="635"/>
      <c r="G38" s="638"/>
      <c r="H38" s="630"/>
      <c r="I38" s="635"/>
      <c r="J38" s="636"/>
      <c r="K38" s="636"/>
      <c r="L38" s="636"/>
      <c r="M38" s="637"/>
      <c r="N38" s="630"/>
      <c r="O38" s="635"/>
      <c r="P38" s="635"/>
      <c r="Q38" s="635"/>
      <c r="R38" s="635"/>
      <c r="S38" s="638"/>
      <c r="T38" s="630">
        <v>198</v>
      </c>
      <c r="U38" s="635">
        <v>168</v>
      </c>
      <c r="V38" s="635">
        <v>183</v>
      </c>
      <c r="W38" s="635">
        <v>200</v>
      </c>
      <c r="X38" s="635">
        <v>167</v>
      </c>
      <c r="Y38" s="638">
        <v>177</v>
      </c>
      <c r="Z38" s="613">
        <v>22.3</v>
      </c>
      <c r="AA38" s="613"/>
      <c r="AC38" s="613">
        <v>34</v>
      </c>
      <c r="AD38" s="630"/>
      <c r="AE38" s="630"/>
      <c r="AF38" s="630"/>
      <c r="AG38" s="630"/>
      <c r="AH38" s="613"/>
      <c r="AI38" s="613"/>
    </row>
    <row r="39" spans="1:35">
      <c r="A39" s="613">
        <v>35</v>
      </c>
      <c r="B39" s="630">
        <v>2250</v>
      </c>
      <c r="C39" s="635">
        <v>1977</v>
      </c>
      <c r="D39" s="635">
        <v>2113</v>
      </c>
      <c r="E39" s="635">
        <v>2299</v>
      </c>
      <c r="F39" s="635">
        <v>2083</v>
      </c>
      <c r="G39" s="638">
        <v>2273</v>
      </c>
      <c r="H39" s="745">
        <v>1.5666666666666667</v>
      </c>
      <c r="I39" s="746">
        <v>1.5857359635811836</v>
      </c>
      <c r="J39" s="746">
        <v>1.5759583530525318</v>
      </c>
      <c r="K39" s="746">
        <v>1.5309999999999999</v>
      </c>
      <c r="L39" s="746">
        <v>1.528</v>
      </c>
      <c r="M39" s="747">
        <v>1.5</v>
      </c>
      <c r="N39" s="630"/>
      <c r="O39" s="635"/>
      <c r="P39" s="635"/>
      <c r="Q39" s="635"/>
      <c r="R39" s="635"/>
      <c r="S39" s="638"/>
      <c r="T39" s="630">
        <v>203</v>
      </c>
      <c r="U39" s="635">
        <v>171</v>
      </c>
      <c r="V39" s="635">
        <v>187</v>
      </c>
      <c r="W39" s="635">
        <v>209</v>
      </c>
      <c r="X39" s="635">
        <v>169</v>
      </c>
      <c r="Y39" s="638">
        <v>179</v>
      </c>
      <c r="Z39" s="613">
        <v>22</v>
      </c>
      <c r="AA39" s="613"/>
      <c r="AC39" s="613">
        <v>35</v>
      </c>
      <c r="AD39" s="630"/>
      <c r="AE39" s="630"/>
      <c r="AF39" s="629"/>
      <c r="AG39" s="630"/>
      <c r="AH39" s="613"/>
      <c r="AI39" s="613"/>
    </row>
    <row r="40" spans="1:35">
      <c r="A40" s="613">
        <v>36</v>
      </c>
      <c r="B40" s="630"/>
      <c r="C40" s="635"/>
      <c r="D40" s="635"/>
      <c r="E40" s="635"/>
      <c r="F40" s="635"/>
      <c r="G40" s="638"/>
      <c r="H40" s="630"/>
      <c r="I40" s="635"/>
      <c r="J40" s="636"/>
      <c r="K40" s="636"/>
      <c r="L40" s="636"/>
      <c r="M40" s="637"/>
      <c r="N40" s="630"/>
      <c r="O40" s="635"/>
      <c r="P40" s="635"/>
      <c r="Q40" s="635"/>
      <c r="R40" s="635"/>
      <c r="S40" s="638"/>
      <c r="T40" s="630">
        <v>208</v>
      </c>
      <c r="U40" s="635">
        <v>175</v>
      </c>
      <c r="V40" s="635">
        <v>192</v>
      </c>
      <c r="W40" s="635">
        <v>212</v>
      </c>
      <c r="X40" s="635">
        <v>175</v>
      </c>
      <c r="Y40" s="638">
        <v>182</v>
      </c>
      <c r="Z40" s="613">
        <v>21.8</v>
      </c>
      <c r="AA40" s="613"/>
      <c r="AC40" s="613">
        <v>36</v>
      </c>
      <c r="AD40" s="630"/>
      <c r="AE40" s="630"/>
      <c r="AF40" s="630"/>
      <c r="AG40" s="630"/>
      <c r="AH40" s="613"/>
      <c r="AI40" s="613"/>
    </row>
    <row r="41" spans="1:35">
      <c r="A41" s="613">
        <v>37</v>
      </c>
      <c r="B41" s="630"/>
      <c r="C41" s="635"/>
      <c r="D41" s="635"/>
      <c r="E41" s="635"/>
      <c r="F41" s="635"/>
      <c r="G41" s="638"/>
      <c r="H41" s="630"/>
      <c r="I41" s="635"/>
      <c r="J41" s="636"/>
      <c r="K41" s="636"/>
      <c r="L41" s="636"/>
      <c r="M41" s="637"/>
      <c r="N41" s="630"/>
      <c r="O41" s="635"/>
      <c r="P41" s="635"/>
      <c r="Q41" s="635"/>
      <c r="R41" s="635"/>
      <c r="S41" s="638"/>
      <c r="T41" s="630">
        <v>213</v>
      </c>
      <c r="U41" s="635">
        <v>179</v>
      </c>
      <c r="V41" s="635">
        <v>196</v>
      </c>
      <c r="W41" s="635">
        <v>215</v>
      </c>
      <c r="X41" s="635">
        <v>179</v>
      </c>
      <c r="Y41" s="638">
        <v>186</v>
      </c>
      <c r="Z41" s="613">
        <v>21.8</v>
      </c>
      <c r="AA41" s="613"/>
      <c r="AC41" s="613">
        <v>37</v>
      </c>
      <c r="AD41" s="630"/>
      <c r="AE41" s="630"/>
      <c r="AF41" s="630"/>
      <c r="AG41" s="630"/>
      <c r="AH41" s="613"/>
      <c r="AI41" s="613"/>
    </row>
    <row r="42" spans="1:35">
      <c r="A42" s="613">
        <v>38</v>
      </c>
      <c r="B42" s="630"/>
      <c r="C42" s="635"/>
      <c r="D42" s="635"/>
      <c r="E42" s="635"/>
      <c r="F42" s="635"/>
      <c r="G42" s="638"/>
      <c r="H42" s="630"/>
      <c r="I42" s="635"/>
      <c r="J42" s="636"/>
      <c r="K42" s="636"/>
      <c r="L42" s="636"/>
      <c r="M42" s="637"/>
      <c r="N42" s="630"/>
      <c r="O42" s="635"/>
      <c r="P42" s="635"/>
      <c r="Q42" s="635"/>
      <c r="R42" s="635"/>
      <c r="S42" s="638"/>
      <c r="T42" s="630">
        <v>217</v>
      </c>
      <c r="U42" s="635">
        <v>182</v>
      </c>
      <c r="V42" s="635">
        <v>200</v>
      </c>
      <c r="W42" s="635">
        <v>218</v>
      </c>
      <c r="X42" s="635">
        <v>184</v>
      </c>
      <c r="Y42" s="638">
        <v>190</v>
      </c>
      <c r="Z42" s="613">
        <v>21.8</v>
      </c>
      <c r="AA42" s="613"/>
      <c r="AC42" s="613">
        <v>38</v>
      </c>
      <c r="AD42" s="630"/>
      <c r="AE42" s="630"/>
      <c r="AF42" s="630"/>
      <c r="AG42" s="630"/>
      <c r="AH42" s="613"/>
      <c r="AI42" s="613"/>
    </row>
    <row r="43" spans="1:35">
      <c r="A43" s="613">
        <v>39</v>
      </c>
      <c r="B43" s="630"/>
      <c r="C43" s="635"/>
      <c r="D43" s="635"/>
      <c r="E43" s="635"/>
      <c r="F43" s="635"/>
      <c r="G43" s="638"/>
      <c r="H43" s="630"/>
      <c r="I43" s="635"/>
      <c r="J43" s="636"/>
      <c r="K43" s="636"/>
      <c r="L43" s="636"/>
      <c r="M43" s="637"/>
      <c r="N43" s="630"/>
      <c r="O43" s="635"/>
      <c r="P43" s="635"/>
      <c r="Q43" s="635"/>
      <c r="R43" s="635"/>
      <c r="S43" s="638"/>
      <c r="T43" s="630">
        <v>222</v>
      </c>
      <c r="U43" s="635">
        <v>186</v>
      </c>
      <c r="V43" s="635">
        <v>204</v>
      </c>
      <c r="W43" s="635">
        <v>221</v>
      </c>
      <c r="X43" s="635">
        <v>189</v>
      </c>
      <c r="Y43" s="638">
        <v>193</v>
      </c>
      <c r="Z43" s="613">
        <v>21.6</v>
      </c>
      <c r="AA43" s="613"/>
      <c r="AC43" s="613">
        <v>39</v>
      </c>
      <c r="AD43" s="630"/>
      <c r="AE43" s="630"/>
      <c r="AF43" s="630"/>
      <c r="AG43" s="630"/>
      <c r="AH43" s="613"/>
      <c r="AI43" s="613"/>
    </row>
    <row r="44" spans="1:35">
      <c r="A44" s="613">
        <v>40</v>
      </c>
      <c r="B44" s="630"/>
      <c r="C44" s="635"/>
      <c r="D44" s="635"/>
      <c r="E44" s="635"/>
      <c r="F44" s="635"/>
      <c r="G44" s="638"/>
      <c r="H44" s="630"/>
      <c r="I44" s="635"/>
      <c r="J44" s="636"/>
      <c r="K44" s="636"/>
      <c r="L44" s="636"/>
      <c r="M44" s="637"/>
      <c r="N44" s="630"/>
      <c r="O44" s="635"/>
      <c r="P44" s="635"/>
      <c r="Q44" s="635"/>
      <c r="R44" s="635"/>
      <c r="S44" s="638"/>
      <c r="T44" s="630">
        <v>226</v>
      </c>
      <c r="U44" s="635">
        <v>189</v>
      </c>
      <c r="V44" s="635">
        <v>208</v>
      </c>
      <c r="W44" s="635">
        <v>225</v>
      </c>
      <c r="X44" s="635">
        <v>193</v>
      </c>
      <c r="Y44" s="638">
        <v>197</v>
      </c>
      <c r="Z44" s="613">
        <v>21.4</v>
      </c>
      <c r="AA44" s="613"/>
      <c r="AC44" s="613">
        <v>40</v>
      </c>
      <c r="AD44" s="630"/>
      <c r="AE44" s="630"/>
      <c r="AF44" s="630"/>
      <c r="AG44" s="630"/>
      <c r="AH44" s="613"/>
      <c r="AI44" s="613"/>
    </row>
    <row r="45" spans="1:35">
      <c r="A45" s="613">
        <v>41</v>
      </c>
      <c r="B45" s="630"/>
      <c r="C45" s="635"/>
      <c r="D45" s="635"/>
      <c r="E45" s="635"/>
      <c r="F45" s="635"/>
      <c r="G45" s="638"/>
      <c r="H45" s="630"/>
      <c r="I45" s="635"/>
      <c r="J45" s="636"/>
      <c r="K45" s="636"/>
      <c r="L45" s="636"/>
      <c r="M45" s="637"/>
      <c r="N45" s="630"/>
      <c r="O45" s="635"/>
      <c r="P45" s="635"/>
      <c r="Q45" s="635"/>
      <c r="R45" s="635"/>
      <c r="S45" s="638"/>
      <c r="T45" s="630">
        <v>230</v>
      </c>
      <c r="U45" s="635">
        <v>192</v>
      </c>
      <c r="V45" s="635">
        <v>211</v>
      </c>
      <c r="W45" s="635">
        <v>229</v>
      </c>
      <c r="X45" s="635">
        <v>197</v>
      </c>
      <c r="Y45" s="638">
        <v>203</v>
      </c>
      <c r="Z45" s="613">
        <v>21.2</v>
      </c>
      <c r="AA45" s="613"/>
      <c r="AC45" s="613">
        <v>41</v>
      </c>
      <c r="AD45" s="630"/>
      <c r="AE45" s="630"/>
      <c r="AF45" s="630"/>
      <c r="AG45" s="630"/>
      <c r="AH45" s="613"/>
      <c r="AI45" s="613"/>
    </row>
    <row r="46" spans="1:35">
      <c r="A46" s="613">
        <v>42</v>
      </c>
      <c r="B46" s="630">
        <v>2979</v>
      </c>
      <c r="C46" s="635">
        <v>2557</v>
      </c>
      <c r="D46" s="635">
        <v>2768</v>
      </c>
      <c r="E46" s="635">
        <v>3044</v>
      </c>
      <c r="F46" s="635">
        <v>2671</v>
      </c>
      <c r="G46" s="638">
        <v>2952</v>
      </c>
      <c r="H46" s="745">
        <v>1.7035918093319899</v>
      </c>
      <c r="I46" s="746">
        <v>1.7336722721939772</v>
      </c>
      <c r="J46" s="746">
        <v>1.7182080924855492</v>
      </c>
      <c r="K46" s="746">
        <v>1.667</v>
      </c>
      <c r="L46" s="746">
        <v>1.6839999999999999</v>
      </c>
      <c r="M46" s="747">
        <v>1.61</v>
      </c>
      <c r="N46" s="630"/>
      <c r="O46" s="635"/>
      <c r="P46" s="635"/>
      <c r="Q46" s="635"/>
      <c r="R46" s="635"/>
      <c r="S46" s="638"/>
      <c r="T46" s="630">
        <v>234</v>
      </c>
      <c r="U46" s="635">
        <v>195</v>
      </c>
      <c r="V46" s="635">
        <v>215</v>
      </c>
      <c r="W46" s="635">
        <v>233</v>
      </c>
      <c r="X46" s="635">
        <v>199</v>
      </c>
      <c r="Y46" s="638">
        <v>208</v>
      </c>
      <c r="Z46" s="613">
        <v>21</v>
      </c>
      <c r="AA46" s="613"/>
      <c r="AC46" s="613">
        <v>42</v>
      </c>
      <c r="AD46" s="630"/>
      <c r="AE46" s="630"/>
      <c r="AF46" s="629"/>
      <c r="AG46" s="630"/>
      <c r="AH46" s="613"/>
      <c r="AI46" s="613"/>
    </row>
    <row r="47" spans="1:35">
      <c r="A47" s="613">
        <v>43</v>
      </c>
      <c r="B47" s="630"/>
      <c r="C47" s="635"/>
      <c r="D47" s="635"/>
      <c r="E47" s="635"/>
      <c r="F47" s="635"/>
      <c r="G47" s="638"/>
      <c r="H47" s="630"/>
      <c r="I47" s="635"/>
      <c r="J47" s="636"/>
      <c r="K47" s="636"/>
      <c r="L47" s="636"/>
      <c r="M47" s="637"/>
      <c r="N47" s="630"/>
      <c r="O47" s="635"/>
      <c r="P47" s="635"/>
      <c r="Q47" s="635"/>
      <c r="R47" s="635"/>
      <c r="S47" s="638"/>
      <c r="T47" s="630">
        <v>237</v>
      </c>
      <c r="U47" s="635">
        <v>198</v>
      </c>
      <c r="V47" s="635">
        <v>218</v>
      </c>
      <c r="W47" s="635">
        <v>237</v>
      </c>
      <c r="X47" s="635">
        <v>203</v>
      </c>
      <c r="Y47" s="638">
        <v>213</v>
      </c>
      <c r="Z47" s="613"/>
      <c r="AA47" s="613"/>
      <c r="AC47" s="613">
        <v>43</v>
      </c>
      <c r="AD47" s="630"/>
      <c r="AE47" s="630"/>
      <c r="AF47" s="630"/>
      <c r="AG47" s="630"/>
      <c r="AH47" s="613"/>
      <c r="AI47" s="613"/>
    </row>
    <row r="48" spans="1:35">
      <c r="A48" s="613">
        <v>44</v>
      </c>
      <c r="B48" s="630"/>
      <c r="C48" s="635"/>
      <c r="D48" s="635"/>
      <c r="E48" s="635"/>
      <c r="F48" s="635"/>
      <c r="G48" s="638"/>
      <c r="H48" s="630"/>
      <c r="I48" s="635"/>
      <c r="J48" s="636"/>
      <c r="K48" s="636"/>
      <c r="L48" s="636"/>
      <c r="M48" s="637"/>
      <c r="N48" s="630"/>
      <c r="O48" s="635"/>
      <c r="P48" s="635"/>
      <c r="Q48" s="635"/>
      <c r="R48" s="635"/>
      <c r="S48" s="638"/>
      <c r="T48" s="630">
        <v>241</v>
      </c>
      <c r="U48" s="635">
        <v>201</v>
      </c>
      <c r="V48" s="635">
        <v>221</v>
      </c>
      <c r="W48" s="635">
        <v>241</v>
      </c>
      <c r="X48" s="635">
        <v>203</v>
      </c>
      <c r="Y48" s="638">
        <v>218</v>
      </c>
      <c r="Z48" s="613"/>
      <c r="AA48" s="613"/>
      <c r="AC48" s="613">
        <v>44</v>
      </c>
      <c r="AD48" s="630"/>
      <c r="AE48" s="630"/>
      <c r="AF48" s="630"/>
      <c r="AG48" s="630"/>
      <c r="AH48" s="613"/>
      <c r="AI48" s="613"/>
    </row>
    <row r="49" spans="1:35">
      <c r="A49" s="613">
        <v>45</v>
      </c>
      <c r="B49" s="630"/>
      <c r="C49" s="635"/>
      <c r="D49" s="635"/>
      <c r="E49" s="635"/>
      <c r="F49" s="635"/>
      <c r="G49" s="638"/>
      <c r="H49" s="630"/>
      <c r="I49" s="635"/>
      <c r="J49" s="636"/>
      <c r="K49" s="636"/>
      <c r="L49" s="636"/>
      <c r="M49" s="637"/>
      <c r="N49" s="630"/>
      <c r="O49" s="635"/>
      <c r="P49" s="635"/>
      <c r="Q49" s="635"/>
      <c r="R49" s="635"/>
      <c r="S49" s="638"/>
      <c r="T49" s="630">
        <v>244</v>
      </c>
      <c r="U49" s="635">
        <v>203</v>
      </c>
      <c r="V49" s="635">
        <v>224</v>
      </c>
      <c r="W49" s="635">
        <v>245</v>
      </c>
      <c r="X49" s="635">
        <v>205</v>
      </c>
      <c r="Y49" s="638">
        <v>224</v>
      </c>
      <c r="Z49" s="613"/>
      <c r="AA49" s="613"/>
      <c r="AC49" s="613">
        <v>45</v>
      </c>
      <c r="AD49" s="630"/>
      <c r="AE49" s="630"/>
      <c r="AF49" s="630"/>
      <c r="AG49" s="630"/>
      <c r="AH49" s="613"/>
      <c r="AI49" s="613"/>
    </row>
    <row r="50" spans="1:35">
      <c r="A50" s="613">
        <v>46</v>
      </c>
      <c r="B50" s="630"/>
      <c r="C50" s="635"/>
      <c r="D50" s="635"/>
      <c r="E50" s="635"/>
      <c r="F50" s="635"/>
      <c r="G50" s="638"/>
      <c r="H50" s="630"/>
      <c r="I50" s="635"/>
      <c r="J50" s="636"/>
      <c r="K50" s="636"/>
      <c r="L50" s="636"/>
      <c r="M50" s="637"/>
      <c r="N50" s="630"/>
      <c r="O50" s="635"/>
      <c r="P50" s="635"/>
      <c r="Q50" s="635"/>
      <c r="R50" s="635"/>
      <c r="S50" s="638"/>
      <c r="T50" s="630">
        <v>247</v>
      </c>
      <c r="U50" s="635">
        <v>205</v>
      </c>
      <c r="V50" s="635">
        <v>227</v>
      </c>
      <c r="W50" s="635">
        <v>250</v>
      </c>
      <c r="X50" s="635">
        <v>204</v>
      </c>
      <c r="Y50" s="638">
        <v>228</v>
      </c>
      <c r="Z50" s="613"/>
      <c r="AA50" s="613"/>
      <c r="AC50" s="613">
        <v>46</v>
      </c>
      <c r="AD50" s="630"/>
      <c r="AE50" s="630"/>
      <c r="AF50" s="630"/>
      <c r="AG50" s="630"/>
      <c r="AH50" s="613"/>
      <c r="AI50" s="613"/>
    </row>
    <row r="51" spans="1:35">
      <c r="A51" s="613">
        <v>47</v>
      </c>
      <c r="B51" s="630"/>
      <c r="C51" s="635"/>
      <c r="D51" s="635"/>
      <c r="E51" s="635"/>
      <c r="F51" s="635"/>
      <c r="G51" s="638"/>
      <c r="H51" s="630"/>
      <c r="I51" s="635"/>
      <c r="J51" s="636"/>
      <c r="K51" s="636"/>
      <c r="L51" s="636"/>
      <c r="M51" s="637"/>
      <c r="N51" s="630"/>
      <c r="O51" s="635"/>
      <c r="P51" s="635"/>
      <c r="Q51" s="635"/>
      <c r="R51" s="635"/>
      <c r="S51" s="638"/>
      <c r="T51" s="630">
        <v>250</v>
      </c>
      <c r="U51" s="635">
        <v>208</v>
      </c>
      <c r="V51" s="635">
        <v>229</v>
      </c>
      <c r="W51" s="635">
        <v>255</v>
      </c>
      <c r="X51" s="635">
        <v>207</v>
      </c>
      <c r="Y51" s="638">
        <v>231</v>
      </c>
      <c r="Z51" s="613"/>
      <c r="AA51" s="613"/>
      <c r="AC51" s="613">
        <v>47</v>
      </c>
      <c r="AD51" s="630"/>
      <c r="AE51" s="630"/>
      <c r="AF51" s="630"/>
      <c r="AG51" s="630"/>
      <c r="AH51" s="613"/>
      <c r="AI51" s="613"/>
    </row>
    <row r="52" spans="1:35">
      <c r="A52" s="613">
        <v>48</v>
      </c>
      <c r="B52" s="630"/>
      <c r="C52" s="635"/>
      <c r="D52" s="635"/>
      <c r="E52" s="635"/>
      <c r="F52" s="635"/>
      <c r="G52" s="638"/>
      <c r="H52" s="630"/>
      <c r="I52" s="635"/>
      <c r="J52" s="636"/>
      <c r="K52" s="636"/>
      <c r="L52" s="636"/>
      <c r="M52" s="637"/>
      <c r="N52" s="630"/>
      <c r="O52" s="635"/>
      <c r="P52" s="635"/>
      <c r="Q52" s="635"/>
      <c r="R52" s="635"/>
      <c r="S52" s="638"/>
      <c r="T52" s="630">
        <v>252</v>
      </c>
      <c r="U52" s="635">
        <v>210</v>
      </c>
      <c r="V52" s="635">
        <v>231</v>
      </c>
      <c r="W52" s="635">
        <v>265</v>
      </c>
      <c r="X52" s="635">
        <v>208</v>
      </c>
      <c r="Y52" s="638">
        <v>236</v>
      </c>
      <c r="Z52" s="613"/>
      <c r="AA52" s="613"/>
      <c r="AC52" s="613">
        <v>48</v>
      </c>
      <c r="AD52" s="630"/>
      <c r="AE52" s="630"/>
      <c r="AF52" s="630"/>
      <c r="AG52" s="630"/>
      <c r="AH52" s="613"/>
      <c r="AI52" s="613"/>
    </row>
    <row r="53" spans="1:35" ht="14.5" thickBot="1">
      <c r="A53" s="614">
        <v>49</v>
      </c>
      <c r="B53" s="631">
        <v>3695</v>
      </c>
      <c r="C53" s="639">
        <v>3118</v>
      </c>
      <c r="D53" s="639">
        <v>3407</v>
      </c>
      <c r="E53" s="639">
        <v>3786</v>
      </c>
      <c r="F53" s="639">
        <v>3226</v>
      </c>
      <c r="G53" s="640">
        <v>3617</v>
      </c>
      <c r="H53" s="748">
        <v>1.8403247631935047</v>
      </c>
      <c r="I53" s="749">
        <v>1.8826170622193714</v>
      </c>
      <c r="J53" s="749">
        <v>1.8605811564426182</v>
      </c>
      <c r="K53" s="749">
        <v>1.8049999999999999</v>
      </c>
      <c r="L53" s="749">
        <v>1.841</v>
      </c>
      <c r="M53" s="750">
        <v>1.76</v>
      </c>
      <c r="N53" s="631"/>
      <c r="O53" s="639"/>
      <c r="P53" s="639"/>
      <c r="Q53" s="639"/>
      <c r="R53" s="639"/>
      <c r="S53" s="640"/>
      <c r="T53" s="631"/>
      <c r="U53" s="639"/>
      <c r="V53" s="639"/>
      <c r="W53" s="639">
        <v>270</v>
      </c>
      <c r="X53" s="639">
        <v>209</v>
      </c>
      <c r="Y53" s="640">
        <v>241</v>
      </c>
      <c r="Z53" s="614"/>
      <c r="AA53" s="614"/>
      <c r="AC53" s="614">
        <v>49</v>
      </c>
      <c r="AD53" s="631"/>
      <c r="AE53" s="631"/>
      <c r="AF53" s="632"/>
      <c r="AG53" s="631"/>
      <c r="AH53" s="614"/>
      <c r="AI53" s="614"/>
    </row>
    <row r="95" spans="9:9">
      <c r="I95" s="212" t="s">
        <v>220</v>
      </c>
    </row>
  </sheetData>
  <sheetProtection algorithmName="SHA-512" hashValue="G0O+vPXIw2BmW6kMTJJA9BeNeDp8JrAnRKwqIPySpJOo374Tf3xBKcG5NoAPuALGJWAvI8evP2206XriADpwKQ==" saltValue="baIMyjZnUgguHwprNhjjCA==" spinCount="100000" sheet="1" objects="1" scenarios="1"/>
  <protectedRanges>
    <protectedRange sqref="AD3:AI53" name="Range1"/>
  </protectedRanges>
  <mergeCells count="5">
    <mergeCell ref="B1:AA1"/>
    <mergeCell ref="B2:G2"/>
    <mergeCell ref="H2:M2"/>
    <mergeCell ref="N2:S2"/>
    <mergeCell ref="T2:Y2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15</vt:i4>
      </vt:variant>
      <vt:variant>
        <vt:lpstr>命名范围</vt:lpstr>
      </vt:variant>
      <vt:variant>
        <vt:i4>1</vt:i4>
      </vt:variant>
    </vt:vector>
  </HeadingPairs>
  <TitlesOfParts>
    <vt:vector size="16" baseType="lpstr">
      <vt:lpstr>DailyDateRaw</vt:lpstr>
      <vt:lpstr>死淘分类</vt:lpstr>
      <vt:lpstr>模板</vt:lpstr>
      <vt:lpstr>日报</vt:lpstr>
      <vt:lpstr>周报</vt:lpstr>
      <vt:lpstr>周称重</vt:lpstr>
      <vt:lpstr>基本信息</vt:lpstr>
      <vt:lpstr>出栏数据</vt:lpstr>
      <vt:lpstr>温湿度</vt:lpstr>
      <vt:lpstr>死淘统计</vt:lpstr>
      <vt:lpstr>water</vt:lpstr>
      <vt:lpstr>日耗料</vt:lpstr>
      <vt:lpstr>燃气</vt:lpstr>
      <vt:lpstr>用电</vt:lpstr>
      <vt:lpstr>7日死淘</vt:lpstr>
      <vt:lpstr>'Birdin check'!Print_Area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Growout Farm_27</dc:creator>
  <cp:lastModifiedBy>Jihong He</cp:lastModifiedBy>
  <cp:lastPrinted>2020-03-24T06:37:01Z</cp:lastPrinted>
  <dcterms:created xsi:type="dcterms:W3CDTF">2006-09-16T00:00:00Z</dcterms:created>
  <dcterms:modified xsi:type="dcterms:W3CDTF">2025-03-03T06:34:29Z</dcterms:modified>
</cp:coreProperties>
</file>